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30"/>
  </bookViews>
  <sheets>
    <sheet name="Cover" sheetId="1107" r:id="rId1"/>
    <sheet name="Contents" sheetId="1108" r:id="rId2"/>
    <sheet name="1.SMIs" sheetId="574" r:id="rId3"/>
    <sheet name="2.GDP at current price" sheetId="1133" r:id="rId4"/>
    <sheet name="3.GDP at constant price" sheetId="1134" r:id="rId5"/>
    <sheet name="4.GDP by Expenditure Category" sheetId="1135" r:id="rId6"/>
    <sheet name="5.GNI GNDI and Savings" sheetId="1136" r:id="rId7"/>
    <sheet name="6.Summary of MacroEco.Indicator" sheetId="1132" r:id="rId8"/>
    <sheet name="7.CPI_Annuals" sheetId="1119" r:id="rId9"/>
    <sheet name="8.CPI_Asar" sheetId="1120" r:id="rId10"/>
    <sheet name="9.CPI Y-O-Y" sheetId="1121" r:id="rId11"/>
    <sheet name="10.CPI_NEP &amp; INDIA" sheetId="1122" r:id="rId12"/>
    <sheet name="11.WPI_Annuals" sheetId="1123" r:id="rId13"/>
    <sheet name="12.WPI_Asar" sheetId="1124" r:id="rId14"/>
    <sheet name="13.WPI (Y-O-Y)" sheetId="1125" r:id="rId15"/>
    <sheet name="14.SWRI_Annuals" sheetId="1126" r:id="rId16"/>
    <sheet name="15(a).SWRI_Asar" sheetId="1127" r:id="rId17"/>
    <sheet name="15(b).SWRI (Y-O-Y)" sheetId="1128" r:id="rId18"/>
    <sheet name="16.Direction" sheetId="1161" r:id="rId19"/>
    <sheet name="17.Top X" sheetId="1162" r:id="rId20"/>
    <sheet name="18.X-India" sheetId="1163" r:id="rId21"/>
    <sheet name="19.X-China" sheetId="1164" r:id="rId22"/>
    <sheet name="20.X-Other" sheetId="1165" r:id="rId23"/>
    <sheet name="21.Top M" sheetId="1166" r:id="rId24"/>
    <sheet name="22.M-India" sheetId="1167" r:id="rId25"/>
    <sheet name="23.M-China" sheetId="1168" r:id="rId26"/>
    <sheet name="24.M-Other" sheetId="1169" r:id="rId27"/>
    <sheet name="25(A).X_BEC" sheetId="1170" r:id="rId28"/>
    <sheet name="25(B).M_BEC" sheetId="1171" r:id="rId29"/>
    <sheet name="26.Customswise Trade" sheetId="1172" r:id="rId30"/>
    <sheet name="27.M_India_Convertible" sheetId="1173" r:id="rId31"/>
    <sheet name="28.X&amp;MPrice Index &amp;TOT" sheetId="1174" r:id="rId32"/>
    <sheet name="29.Migrant Worker" sheetId="1175" r:id="rId33"/>
    <sheet name="30.Tourist Arrival " sheetId="1176" r:id="rId34"/>
    <sheet name="31(A).BoP_BPM5" sheetId="1177" r:id="rId35"/>
    <sheet name="31(B).BoP_BPM6" sheetId="1178" r:id="rId36"/>
    <sheet name="32(A).BoP$_BMP5" sheetId="1179" r:id="rId37"/>
    <sheet name="32(B).BoP$_BPM6" sheetId="1180" r:id="rId38"/>
    <sheet name="33.IIP " sheetId="1181" r:id="rId39"/>
    <sheet name="34.ReserveRs" sheetId="1182" r:id="rId40"/>
    <sheet name="35.Reserves $" sheetId="1183" r:id="rId41"/>
    <sheet name="36&amp;37.Exchange Rate" sheetId="1184" r:id="rId42"/>
    <sheet name="38.GBO" sheetId="1110" r:id="rId43"/>
    <sheet name="39.Revenue" sheetId="5" r:id="rId44"/>
    <sheet name="40.ODD" sheetId="1081" r:id="rId45"/>
    <sheet name="41.NDBoG" sheetId="1109" r:id="rId46"/>
    <sheet name="42.MS" sheetId="1138" r:id="rId47"/>
    <sheet name="43.CBS" sheetId="1139" r:id="rId48"/>
    <sheet name="44.ODCS" sheetId="1140" r:id="rId49"/>
    <sheet name="45.CALCB" sheetId="1141" r:id="rId50"/>
    <sheet name="46.CALDB" sheetId="1142" r:id="rId51"/>
    <sheet name="47.CALFC" sheetId="1143" r:id="rId52"/>
    <sheet name="48.Deposits" sheetId="1144" r:id="rId53"/>
    <sheet name="49.Sect credit" sheetId="1145" r:id="rId54"/>
    <sheet name="50.Secu Credit" sheetId="1146" r:id="rId55"/>
    <sheet name="51.Product credit" sheetId="1147" r:id="rId56"/>
    <sheet name="52.Loan to Gov Ent" sheetId="1148" r:id="rId57"/>
    <sheet name="53.Concessional loan" sheetId="1149" r:id="rId58"/>
    <sheet name="54.MO Summary" sheetId="1150" r:id="rId59"/>
    <sheet name="55.Monetary Operation" sheetId="1151" r:id="rId60"/>
    <sheet name="56.Purchase &amp; Sale of FC" sheetId="1152" r:id="rId61"/>
    <sheet name="57.Interest Rate" sheetId="1153" r:id="rId62"/>
    <sheet name="58.Inter bank" sheetId="1154" r:id="rId63"/>
    <sheet name="59.TBs 91_364" sheetId="1155" r:id="rId64"/>
    <sheet name="60.Stock Market Indicator" sheetId="1112" r:id="rId65"/>
    <sheet name="61.Issue Approval " sheetId="1113" r:id="rId66"/>
    <sheet name="62.Listed Companies" sheetId="1114" r:id="rId67"/>
    <sheet name="63.Share Market Activities" sheetId="1115" r:id="rId68"/>
    <sheet name="64.Turnover Details" sheetId="1116" r:id="rId69"/>
    <sheet name="65.Securities Listed" sheetId="1117" r:id="rId70"/>
    <sheet name="66. ElectronicPmt_Trans" sheetId="1118" r:id="rId71"/>
    <sheet name="67.MEI (Monthly)" sheetId="1031" r:id="rId72"/>
    <sheet name="Annex Content" sheetId="1111" r:id="rId73"/>
    <sheet name="A1.GDP-annex " sheetId="1137" r:id="rId74"/>
    <sheet name="A2.CPI_Annual " sheetId="1129" r:id="rId75"/>
    <sheet name="A3.Price Statistics" sheetId="1130" r:id="rId76"/>
    <sheet name="A4.CPI_Monthwise" sheetId="1131" r:id="rId77"/>
    <sheet name="A5.BoP-annex-annual" sheetId="1185" r:id="rId78"/>
    <sheet name="A6.BOP- Annex" sheetId="1186" r:id="rId79"/>
    <sheet name="A7.Trade_Annex_Annual" sheetId="1187" r:id="rId80"/>
    <sheet name="A8.Foreign Trade" sheetId="1188" r:id="rId81"/>
    <sheet name="A9.Forex_Reserves_Annex" sheetId="1189" r:id="rId82"/>
    <sheet name="A10.Gov Finance(Monthly)" sheetId="1105" r:id="rId83"/>
    <sheet name="A11.Gov Finance" sheetId="1101" r:id="rId84"/>
    <sheet name="A12.Gov.Fin(Growth Rate)" sheetId="1102" r:id="rId85"/>
    <sheet name="A13.Gov.Fin(as percent of GDP)" sheetId="1103" r:id="rId86"/>
    <sheet name="A14.Government Debt Position" sheetId="1104" r:id="rId87"/>
    <sheet name="A15.FCGO_monthly" sheetId="1106" r:id="rId88"/>
    <sheet name="A16.Monetary Statistics (A)" sheetId="1156" r:id="rId89"/>
    <sheet name="A17.Monetary Statistics (B)" sheetId="1157" r:id="rId90"/>
    <sheet name="A18.Int Rates- monthly series" sheetId="1158" r:id="rId91"/>
    <sheet name="A19.Monetary Indicator" sheetId="1159" r:id="rId92"/>
    <sheet name="A20.Monetary Ind. % of GDP" sheetId="1160" r:id="rId93"/>
    <sheet name="Explanatory Notes BPM6" sheetId="1080" r:id="rId94"/>
  </sheets>
  <externalReferences>
    <externalReference r:id="rId95"/>
    <externalReference r:id="rId96"/>
    <externalReference r:id="rId97"/>
    <externalReference r:id="rId98"/>
    <externalReference r:id="rId99"/>
    <externalReference r:id="rId100"/>
    <externalReference r:id="rId101"/>
    <externalReference r:id="rId102"/>
  </externalReferences>
  <definedNames>
    <definedName name="\" localSheetId="32">#REF!</definedName>
    <definedName name="\" localSheetId="42">#REF!</definedName>
    <definedName name="\" localSheetId="59">#REF!</definedName>
    <definedName name="\" localSheetId="61">#REF!</definedName>
    <definedName name="\" localSheetId="63">#REF!</definedName>
    <definedName name="\" localSheetId="7">#REF!</definedName>
    <definedName name="\" localSheetId="70">#REF!</definedName>
    <definedName name="\" localSheetId="71">#REF!</definedName>
    <definedName name="\" localSheetId="73">#REF!</definedName>
    <definedName name="\" localSheetId="83">#REF!</definedName>
    <definedName name="\" localSheetId="86">#REF!</definedName>
    <definedName name="\" localSheetId="87">#REF!</definedName>
    <definedName name="\" localSheetId="74">#REF!</definedName>
    <definedName name="\" localSheetId="77">#REF!</definedName>
    <definedName name="\" localSheetId="78">#REF!</definedName>
    <definedName name="\" localSheetId="79">#REF!</definedName>
    <definedName name="\" localSheetId="80">#REF!</definedName>
    <definedName name="\" localSheetId="81">#REF!</definedName>
    <definedName name="\" localSheetId="72">#REF!</definedName>
    <definedName name="\">#REF!</definedName>
    <definedName name="_12">#REF!</definedName>
    <definedName name="_xlnm._FilterDatabase" localSheetId="20" hidden="1">'18.X-India'!$A$7:$I$50</definedName>
    <definedName name="_xlnm._FilterDatabase" localSheetId="35" hidden="1">'31(B).BoP_BPM6'!$C$7:$I$77</definedName>
    <definedName name="_xlnm._FilterDatabase" localSheetId="37" hidden="1">'32(B).BoP$_BPM6'!$C$7:$I$77</definedName>
    <definedName name="a" localSheetId="2">#REF!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1">#REF!</definedName>
    <definedName name="a" localSheetId="32">#REF!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57">#REF!</definedName>
    <definedName name="a" localSheetId="61">#REF!</definedName>
    <definedName name="a" localSheetId="62">#REF!</definedName>
    <definedName name="a" localSheetId="63">#REF!</definedName>
    <definedName name="a" localSheetId="65">#REF!</definedName>
    <definedName name="a" localSheetId="70">#REF!</definedName>
    <definedName name="a" localSheetId="73">#REF!</definedName>
    <definedName name="a" localSheetId="83">#REF!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74">#REF!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72">#REF!</definedName>
    <definedName name="a" localSheetId="1">#REF!</definedName>
    <definedName name="a" localSheetId="0">#REF!</definedName>
    <definedName name="a">#REF!</definedName>
    <definedName name="abcdef" localSheetId="32">#REF!</definedName>
    <definedName name="abcdef" localSheetId="42">#REF!</definedName>
    <definedName name="abcdef" localSheetId="63">#REF!</definedName>
    <definedName name="abcdef" localSheetId="70">#REF!</definedName>
    <definedName name="abcdef" localSheetId="83">#REF!</definedName>
    <definedName name="abcdef" localSheetId="86">#REF!</definedName>
    <definedName name="abcdef" localSheetId="87">#REF!</definedName>
    <definedName name="abcdef" localSheetId="77">#REF!</definedName>
    <definedName name="abcdef" localSheetId="78">#REF!</definedName>
    <definedName name="abcdef" localSheetId="79">#REF!</definedName>
    <definedName name="abcdef" localSheetId="80">#REF!</definedName>
    <definedName name="abcdef" localSheetId="81">#REF!</definedName>
    <definedName name="abcdef" localSheetId="72">#REF!</definedName>
    <definedName name="abcdef">#REF!</definedName>
    <definedName name="adfasfdfdf" localSheetId="38">#REF!</definedName>
    <definedName name="adfasfdfdf" localSheetId="42">#REF!</definedName>
    <definedName name="adfasfdfdf" localSheetId="63">#REF!</definedName>
    <definedName name="adfasfdfdf" localSheetId="70">#REF!</definedName>
    <definedName name="adfasfdfdf" localSheetId="83">#REF!</definedName>
    <definedName name="adfasfdfdf" localSheetId="86">#REF!</definedName>
    <definedName name="adfasfdfdf" localSheetId="87">#REF!</definedName>
    <definedName name="adfasfdfdf" localSheetId="72">#REF!</definedName>
    <definedName name="adfasfdfdf">#REF!</definedName>
    <definedName name="adffadsf" localSheetId="38">#REF!</definedName>
    <definedName name="adffadsf" localSheetId="42">#REF!</definedName>
    <definedName name="adffadsf" localSheetId="63">#REF!</definedName>
    <definedName name="adffadsf" localSheetId="70">#REF!</definedName>
    <definedName name="adffadsf" localSheetId="83">#REF!</definedName>
    <definedName name="adffadsf" localSheetId="86">#REF!</definedName>
    <definedName name="adffadsf" localSheetId="87">#REF!</definedName>
    <definedName name="adffadsf" localSheetId="72">#REF!</definedName>
    <definedName name="adffadsf">#REF!</definedName>
    <definedName name="adfs" localSheetId="38">#REF!</definedName>
    <definedName name="adfs" localSheetId="42">#REF!</definedName>
    <definedName name="adfs" localSheetId="63">#REF!</definedName>
    <definedName name="adfs" localSheetId="70">#REF!</definedName>
    <definedName name="adfs" localSheetId="83">#REF!</definedName>
    <definedName name="adfs" localSheetId="86">#REF!</definedName>
    <definedName name="adfs" localSheetId="87">#REF!</definedName>
    <definedName name="adfs" localSheetId="72">#REF!</definedName>
    <definedName name="adfs">#REF!</definedName>
    <definedName name="Agency_List" localSheetId="20">[1]Control!$H$17:$H$19</definedName>
    <definedName name="Agency_List" localSheetId="21">[1]Control!$H$17:$H$19</definedName>
    <definedName name="Agency_List" localSheetId="22">[1]Control!$H$17:$H$19</definedName>
    <definedName name="Agency_List" localSheetId="24">[1]Control!$H$17:$H$19</definedName>
    <definedName name="Agency_List" localSheetId="25">[1]Control!$H$17:$H$19</definedName>
    <definedName name="Agency_List" localSheetId="26">[1]Control!$H$17:$H$19</definedName>
    <definedName name="Agency_List" localSheetId="27">[1]Control!$H$17:$H$19</definedName>
    <definedName name="Agency_List" localSheetId="28">[1]Control!$H$17:$H$19</definedName>
    <definedName name="Agency_List" localSheetId="32">[2]Control!$H$17:$H$19</definedName>
    <definedName name="Agency_List" localSheetId="33">[2]Control!$H$17:$H$19</definedName>
    <definedName name="Agency_List" localSheetId="34">[3]Control!$H$17:$H$19</definedName>
    <definedName name="Agency_List" localSheetId="77">[2]Control!$H$17:$H$19</definedName>
    <definedName name="Agency_List" localSheetId="78">[2]Control!$H$17:$H$19</definedName>
    <definedName name="Agency_List" localSheetId="79">[2]Control!$H$17:$H$19</definedName>
    <definedName name="Agency_List" localSheetId="80">[2]Control!$H$17:$H$19</definedName>
    <definedName name="Agency_List" localSheetId="81">[2]Control!$H$17:$H$19</definedName>
    <definedName name="Agency_List">[1]Control!$H$17:$H$19</definedName>
    <definedName name="asdf" localSheetId="19">#REF!</definedName>
    <definedName name="asdf" localSheetId="23">#REF!</definedName>
    <definedName name="asdf" localSheetId="41">#REF!</definedName>
    <definedName name="asdf" localSheetId="42">#REF!</definedName>
    <definedName name="asdf" localSheetId="59">#REF!</definedName>
    <definedName name="asdf" localSheetId="61">#REF!</definedName>
    <definedName name="asdf" localSheetId="63">#REF!</definedName>
    <definedName name="asdf" localSheetId="7">#REF!</definedName>
    <definedName name="asdf" localSheetId="70">#REF!</definedName>
    <definedName name="asdf" localSheetId="73">#REF!</definedName>
    <definedName name="asdf" localSheetId="83">#REF!</definedName>
    <definedName name="asdf" localSheetId="86">#REF!</definedName>
    <definedName name="asdf" localSheetId="87">#REF!</definedName>
    <definedName name="asdf" localSheetId="80">#REF!</definedName>
    <definedName name="asdf" localSheetId="72">#REF!</definedName>
    <definedName name="asdf" localSheetId="93">#REF!</definedName>
    <definedName name="asdf">#REF!</definedName>
    <definedName name="asdffsadfsadfsadfdfsadf" localSheetId="19">#REF!</definedName>
    <definedName name="asdffsadfsadfsadfdfsadf" localSheetId="23">#REF!</definedName>
    <definedName name="asdffsadfsadfsadfdfsadf" localSheetId="41">#REF!</definedName>
    <definedName name="asdffsadfsadfsadfdfsadf" localSheetId="42">#REF!</definedName>
    <definedName name="asdffsadfsadfsadfdfsadf" localSheetId="59">#REF!</definedName>
    <definedName name="asdffsadfsadfsadfdfsadf" localSheetId="61">#REF!</definedName>
    <definedName name="asdffsadfsadfsadfdfsadf" localSheetId="63">#REF!</definedName>
    <definedName name="asdffsadfsadfsadfdfsadf" localSheetId="70">#REF!</definedName>
    <definedName name="asdffsadfsadfsadfdfsadf" localSheetId="73">#REF!</definedName>
    <definedName name="asdffsadfsadfsadfdfsadf" localSheetId="83">#REF!</definedName>
    <definedName name="asdffsadfsadfsadfdfsadf" localSheetId="86">#REF!</definedName>
    <definedName name="asdffsadfsadfsadfdfsadf" localSheetId="87">#REF!</definedName>
    <definedName name="asdffsadfsadfsadfdfsadf" localSheetId="80">#REF!</definedName>
    <definedName name="asdffsadfsadfsadfdfsadf" localSheetId="72">#REF!</definedName>
    <definedName name="asdffsadfsadfsadfdfsadf" localSheetId="93">#REF!</definedName>
    <definedName name="asdffsadfsadfsadfdfsadf">#REF!</definedName>
    <definedName name="asdfsadfsdfsadfsadfsdfsad" localSheetId="19">#REF!</definedName>
    <definedName name="asdfsadfsdfsadfsadfsdfsad" localSheetId="23">#REF!</definedName>
    <definedName name="asdfsadfsdfsadfsadfsdfsad" localSheetId="41">#REF!</definedName>
    <definedName name="asdfsadfsdfsadfsadfsdfsad" localSheetId="42">#REF!</definedName>
    <definedName name="asdfsadfsdfsadfsadfsdfsad" localSheetId="59">#REF!</definedName>
    <definedName name="asdfsadfsdfsadfsadfsdfsad" localSheetId="61">#REF!</definedName>
    <definedName name="asdfsadfsdfsadfsadfsdfsad" localSheetId="63">#REF!</definedName>
    <definedName name="asdfsadfsdfsadfsadfsdfsad" localSheetId="70">#REF!</definedName>
    <definedName name="asdfsadfsdfsadfsadfsdfsad" localSheetId="73">#REF!</definedName>
    <definedName name="asdfsadfsdfsadfsadfsdfsad" localSheetId="83">#REF!</definedName>
    <definedName name="asdfsadfsdfsadfsadfsdfsad" localSheetId="86">#REF!</definedName>
    <definedName name="asdfsadfsdfsadfsadfsdfsad" localSheetId="87">#REF!</definedName>
    <definedName name="asdfsadfsdfsadfsadfsdfsad" localSheetId="80">#REF!</definedName>
    <definedName name="asdfsadfsdfsadfsadfsdfsad" localSheetId="72">#REF!</definedName>
    <definedName name="asdfsadfsdfsadfsadfsdfsad" localSheetId="93">#REF!</definedName>
    <definedName name="asdfsadfsdfsadfsadfsdfsad">#REF!</definedName>
    <definedName name="asfdsa" localSheetId="38">#REF!</definedName>
    <definedName name="asfdsa" localSheetId="42">#REF!</definedName>
    <definedName name="asfdsa" localSheetId="63">#REF!</definedName>
    <definedName name="asfdsa" localSheetId="70">#REF!</definedName>
    <definedName name="asfdsa" localSheetId="83">#REF!</definedName>
    <definedName name="asfdsa" localSheetId="86">#REF!</definedName>
    <definedName name="asfdsa" localSheetId="87">#REF!</definedName>
    <definedName name="asfdsa" localSheetId="72">#REF!</definedName>
    <definedName name="asfdsa">#REF!</definedName>
    <definedName name="asfdsafdfsdfsadfsadsfd" localSheetId="38">#REF!</definedName>
    <definedName name="asfdsafdfsdfsadfsadsfd" localSheetId="42">#REF!</definedName>
    <definedName name="asfdsafdfsdfsadfsadsfd" localSheetId="63">#REF!</definedName>
    <definedName name="asfdsafdfsdfsadfsadsfd" localSheetId="70">#REF!</definedName>
    <definedName name="asfdsafdfsdfsadfsadsfd" localSheetId="83">#REF!</definedName>
    <definedName name="asfdsafdfsdfsadfsadsfd" localSheetId="86">#REF!</definedName>
    <definedName name="asfdsafdfsdfsadfsadsfd" localSheetId="87">#REF!</definedName>
    <definedName name="asfdsafdfsdfsadfsadsfd" localSheetId="72">#REF!</definedName>
    <definedName name="asfdsafdfsdfsadfsadsfd">#REF!</definedName>
    <definedName name="b" localSheetId="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1">#REF!</definedName>
    <definedName name="b" localSheetId="32">#REF!</definedName>
    <definedName name="b" localSheetId="35">#REF!</definedName>
    <definedName name="b" localSheetId="36">#REF!</definedName>
    <definedName name="b" localSheetId="37">#REF!</definedName>
    <definedName name="b" localSheetId="38">#REF!</definedName>
    <definedName name="b" localSheetId="42">#REF!</definedName>
    <definedName name="b" localSheetId="43">#REF!</definedName>
    <definedName name="b" localSheetId="44">#REF!</definedName>
    <definedName name="b" localSheetId="57">#REF!</definedName>
    <definedName name="b" localSheetId="61">#REF!</definedName>
    <definedName name="b" localSheetId="62">#REF!</definedName>
    <definedName name="b" localSheetId="63">#REF!</definedName>
    <definedName name="b" localSheetId="65">#REF!</definedName>
    <definedName name="b" localSheetId="70">#REF!</definedName>
    <definedName name="b" localSheetId="73">#REF!</definedName>
    <definedName name="b" localSheetId="83">#REF!</definedName>
    <definedName name="b" localSheetId="86">#REF!</definedName>
    <definedName name="b" localSheetId="87">#REF!</definedName>
    <definedName name="b" localSheetId="88">#REF!</definedName>
    <definedName name="b" localSheetId="89">#REF!</definedName>
    <definedName name="b" localSheetId="90">#REF!</definedName>
    <definedName name="b" localSheetId="74">#REF!</definedName>
    <definedName name="b" localSheetId="77">#REF!</definedName>
    <definedName name="b" localSheetId="78">#REF!</definedName>
    <definedName name="b" localSheetId="79">#REF!</definedName>
    <definedName name="b" localSheetId="81">#REF!</definedName>
    <definedName name="b" localSheetId="72">#REF!</definedName>
    <definedName name="b" localSheetId="1">#REF!</definedName>
    <definedName name="b" localSheetId="0">#REF!</definedName>
    <definedName name="b">#REF!</definedName>
    <definedName name="beest">#REF!</definedName>
    <definedName name="best" localSheetId="32">#REF!</definedName>
    <definedName name="best" localSheetId="42">#REF!</definedName>
    <definedName name="best" localSheetId="63">#REF!</definedName>
    <definedName name="best" localSheetId="70">#REF!</definedName>
    <definedName name="best" localSheetId="83">#REF!</definedName>
    <definedName name="best" localSheetId="86">#REF!</definedName>
    <definedName name="best" localSheetId="87">#REF!</definedName>
    <definedName name="best" localSheetId="77">#REF!</definedName>
    <definedName name="best" localSheetId="78">#REF!</definedName>
    <definedName name="best" localSheetId="79">#REF!</definedName>
    <definedName name="best" localSheetId="8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0">[1]Control!$J$20:$J$21</definedName>
    <definedName name="Coordinator_List" localSheetId="21">[1]Control!$J$20:$J$21</definedName>
    <definedName name="Coordinator_List" localSheetId="22">[1]Control!$J$20:$J$21</definedName>
    <definedName name="Coordinator_List" localSheetId="24">[1]Control!$J$20:$J$21</definedName>
    <definedName name="Coordinator_List" localSheetId="25">[1]Control!$J$20:$J$21</definedName>
    <definedName name="Coordinator_List" localSheetId="26">[1]Control!$J$20:$J$21</definedName>
    <definedName name="Coordinator_List" localSheetId="27">[1]Control!$J$20:$J$21</definedName>
    <definedName name="Coordinator_List" localSheetId="28">[1]Control!$J$20:$J$21</definedName>
    <definedName name="Coordinator_List" localSheetId="32">[2]Control!$J$20:$J$21</definedName>
    <definedName name="Coordinator_List" localSheetId="33">[2]Control!$J$20:$J$21</definedName>
    <definedName name="Coordinator_List" localSheetId="34">[3]Control!$J$20:$J$21</definedName>
    <definedName name="Coordinator_List" localSheetId="77">[2]Control!$J$20:$J$21</definedName>
    <definedName name="Coordinator_List" localSheetId="78">[2]Control!$J$20:$J$21</definedName>
    <definedName name="Coordinator_List" localSheetId="79">[2]Control!$J$20:$J$21</definedName>
    <definedName name="Coordinator_List" localSheetId="80">[2]Control!$J$20:$J$21</definedName>
    <definedName name="Coordinator_List" localSheetId="81">[2]Control!$J$20:$J$21</definedName>
    <definedName name="Coordinator_List">[1]Control!$J$20:$J$21</definedName>
    <definedName name="Country">[5]Control!$C$1</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33">#REF!</definedName>
    <definedName name="ctyList" localSheetId="35">#REF!</definedName>
    <definedName name="ctyList" localSheetId="37">#REF!</definedName>
    <definedName name="ctyList" localSheetId="41">#REF!</definedName>
    <definedName name="ctyList" localSheetId="42">#REF!</definedName>
    <definedName name="ctyList" localSheetId="59">#REF!</definedName>
    <definedName name="ctyList" localSheetId="61">#REF!</definedName>
    <definedName name="ctyList" localSheetId="63">#REF!</definedName>
    <definedName name="ctyList" localSheetId="7">#REF!</definedName>
    <definedName name="ctyList" localSheetId="70">#REF!</definedName>
    <definedName name="ctyList" localSheetId="71">#REF!</definedName>
    <definedName name="ctyList" localSheetId="73">#REF!</definedName>
    <definedName name="ctyList" localSheetId="83">#REF!</definedName>
    <definedName name="ctyList" localSheetId="86">#REF!</definedName>
    <definedName name="ctyList" localSheetId="87">#REF!</definedName>
    <definedName name="ctyList" localSheetId="74">#REF!</definedName>
    <definedName name="ctyList" localSheetId="77">#REF!</definedName>
    <definedName name="ctyList" localSheetId="78">#REF!</definedName>
    <definedName name="ctyList" localSheetId="79">#REF!</definedName>
    <definedName name="ctyList" localSheetId="80">#REF!</definedName>
    <definedName name="ctyList" localSheetId="81">#REF!</definedName>
    <definedName name="ctyList" localSheetId="72">#REF!</definedName>
    <definedName name="ctyList">#REF!</definedName>
    <definedName name="Currency_Def" localSheetId="20">[1]Control!$BA$330:$BA$487</definedName>
    <definedName name="Currency_Def" localSheetId="21">[1]Control!$BA$330:$BA$487</definedName>
    <definedName name="Currency_Def" localSheetId="22">[1]Control!$BA$330:$BA$487</definedName>
    <definedName name="Currency_Def" localSheetId="24">[1]Control!$BA$330:$BA$487</definedName>
    <definedName name="Currency_Def" localSheetId="25">[1]Control!$BA$330:$BA$487</definedName>
    <definedName name="Currency_Def" localSheetId="26">[1]Control!$BA$330:$BA$487</definedName>
    <definedName name="Currency_Def" localSheetId="27">[1]Control!$BA$330:$BA$487</definedName>
    <definedName name="Currency_Def" localSheetId="28">[1]Control!$BA$330:$BA$487</definedName>
    <definedName name="Currency_Def" localSheetId="32">[2]Control!$BA$330:$BA$487</definedName>
    <definedName name="Currency_Def" localSheetId="33">[2]Control!$BA$330:$BA$487</definedName>
    <definedName name="Currency_Def" localSheetId="34">[3]Control!$BA$330:$BA$487</definedName>
    <definedName name="Currency_Def" localSheetId="77">[2]Control!$BA$330:$BA$487</definedName>
    <definedName name="Currency_Def" localSheetId="78">[2]Control!$BA$330:$BA$487</definedName>
    <definedName name="Currency_Def" localSheetId="79">[2]Control!$BA$330:$BA$487</definedName>
    <definedName name="Currency_Def" localSheetId="80">[2]Control!$BA$330:$BA$487</definedName>
    <definedName name="Currency_Def" localSheetId="81">[2]Control!$BA$330:$BA$487</definedName>
    <definedName name="Currency_Def">[1]Control!$BA$330:$BA$487</definedName>
    <definedName name="dsfg" localSheetId="19">#REF!</definedName>
    <definedName name="dsfg" localSheetId="23">#REF!</definedName>
    <definedName name="dsfg" localSheetId="41">#REF!</definedName>
    <definedName name="dsfg" localSheetId="42">#REF!</definedName>
    <definedName name="dsfg" localSheetId="59">#REF!</definedName>
    <definedName name="dsfg" localSheetId="61">#REF!</definedName>
    <definedName name="dsfg" localSheetId="63">#REF!</definedName>
    <definedName name="dsfg" localSheetId="7">#REF!</definedName>
    <definedName name="dsfg" localSheetId="70">#REF!</definedName>
    <definedName name="dsfg" localSheetId="73">#REF!</definedName>
    <definedName name="dsfg" localSheetId="83">#REF!</definedName>
    <definedName name="dsfg" localSheetId="86">#REF!</definedName>
    <definedName name="dsfg" localSheetId="87">#REF!</definedName>
    <definedName name="dsfg" localSheetId="80">#REF!</definedName>
    <definedName name="dsfg" localSheetId="72">#REF!</definedName>
    <definedName name="dsfg" localSheetId="93">#REF!</definedName>
    <definedName name="dsfg">#REF!</definedName>
    <definedName name="fsadfsadasdffsdsadffsafsad" localSheetId="19">#REF!</definedName>
    <definedName name="fsadfsadasdffsdsadffsafsad" localSheetId="23">#REF!</definedName>
    <definedName name="fsadfsadasdffsdsadffsafsad" localSheetId="41">#REF!</definedName>
    <definedName name="fsadfsadasdffsdsadffsafsad" localSheetId="42">#REF!</definedName>
    <definedName name="fsadfsadasdffsdsadffsafsad" localSheetId="59">#REF!</definedName>
    <definedName name="fsadfsadasdffsdsadffsafsad" localSheetId="61">#REF!</definedName>
    <definedName name="fsadfsadasdffsdsadffsafsad" localSheetId="63">#REF!</definedName>
    <definedName name="fsadfsadasdffsdsadffsafsad" localSheetId="70">#REF!</definedName>
    <definedName name="fsadfsadasdffsdsadffsafsad" localSheetId="73">#REF!</definedName>
    <definedName name="fsadfsadasdffsdsadffsafsad" localSheetId="83">#REF!</definedName>
    <definedName name="fsadfsadasdffsdsadffsafsad" localSheetId="86">#REF!</definedName>
    <definedName name="fsadfsadasdffsdsadffsafsad" localSheetId="87">#REF!</definedName>
    <definedName name="fsadfsadasdffsdsadffsafsad" localSheetId="80">#REF!</definedName>
    <definedName name="fsadfsadasdffsdsadffsafsad" localSheetId="72">#REF!</definedName>
    <definedName name="fsadfsadasdffsdsadffsafsad" localSheetId="93">#REF!</definedName>
    <definedName name="fsadfsadasdffsdsadffsafsad">#REF!</definedName>
    <definedName name="fsadfsadfsadfsadfsdfsad" localSheetId="19">#REF!</definedName>
    <definedName name="fsadfsadfsadfsadfsdfsad" localSheetId="23">#REF!</definedName>
    <definedName name="fsadfsadfsadfsadfsdfsad" localSheetId="41">#REF!</definedName>
    <definedName name="fsadfsadfsadfsadfsdfsad" localSheetId="42">#REF!</definedName>
    <definedName name="fsadfsadfsadfsadfsdfsad" localSheetId="59">#REF!</definedName>
    <definedName name="fsadfsadfsadfsadfsdfsad" localSheetId="61">#REF!</definedName>
    <definedName name="fsadfsadfsadfsadfsdfsad" localSheetId="63">#REF!</definedName>
    <definedName name="fsadfsadfsadfsadfsdfsad" localSheetId="70">#REF!</definedName>
    <definedName name="fsadfsadfsadfsadfsdfsad" localSheetId="73">#REF!</definedName>
    <definedName name="fsadfsadfsadfsadfsdfsad" localSheetId="83">#REF!</definedName>
    <definedName name="fsadfsadfsadfsadfsdfsad" localSheetId="86">#REF!</definedName>
    <definedName name="fsadfsadfsadfsadfsdfsad" localSheetId="87">#REF!</definedName>
    <definedName name="fsadfsadfsadfsadfsdfsad" localSheetId="80">#REF!</definedName>
    <definedName name="fsadfsadfsadfsadfsdfsad" localSheetId="72">#REF!</definedName>
    <definedName name="fsadfsadfsadfsadfsdfsad" localSheetId="93">#REF!</definedName>
    <definedName name="fsadfsadfsadfsadfsdfsad">#REF!</definedName>
    <definedName name="g" localSheetId="38">[2]Control!$C$8</definedName>
    <definedName name="g" localSheetId="70">[6]Control!$C$8</definedName>
    <definedName name="g" localSheetId="93">[6]Control!$C$8</definedName>
    <definedName name="g">[2]Control!$C$8</definedName>
    <definedName name="III" localSheetId="32">#REF!</definedName>
    <definedName name="III" localSheetId="41">#REF!</definedName>
    <definedName name="III" localSheetId="42">#REF!</definedName>
    <definedName name="III" localSheetId="59">#REF!</definedName>
    <definedName name="III" localSheetId="61">#REF!</definedName>
    <definedName name="III" localSheetId="63">#REF!</definedName>
    <definedName name="III" localSheetId="7">#REF!</definedName>
    <definedName name="III" localSheetId="70">#REF!</definedName>
    <definedName name="III" localSheetId="71">#REF!</definedName>
    <definedName name="III" localSheetId="73">#REF!</definedName>
    <definedName name="III" localSheetId="83">#REF!</definedName>
    <definedName name="III" localSheetId="86">#REF!</definedName>
    <definedName name="III" localSheetId="87">#REF!</definedName>
    <definedName name="III" localSheetId="74">#REF!</definedName>
    <definedName name="III" localSheetId="77">#REF!</definedName>
    <definedName name="III" localSheetId="78">#REF!</definedName>
    <definedName name="III" localSheetId="79">#REF!</definedName>
    <definedName name="III" localSheetId="80">#REF!</definedName>
    <definedName name="III" localSheetId="81">#REF!</definedName>
    <definedName name="III" localSheetId="72">#REF!</definedName>
    <definedName name="III">#REF!</definedName>
    <definedName name="ll" localSheetId="2">#REF!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28">#REF!</definedName>
    <definedName name="ll" localSheetId="29">#REF!</definedName>
    <definedName name="ll" localSheetId="32">#REF!</definedName>
    <definedName name="ll" localSheetId="35">#REF!</definedName>
    <definedName name="ll" localSheetId="37">#REF!</definedName>
    <definedName name="ll" localSheetId="42">#REF!</definedName>
    <definedName name="ll" localSheetId="44">#REF!</definedName>
    <definedName name="ll" localSheetId="57">#REF!</definedName>
    <definedName name="ll" localSheetId="63">#REF!</definedName>
    <definedName name="ll" localSheetId="65">#REF!</definedName>
    <definedName name="ll" localSheetId="70">#REF!</definedName>
    <definedName name="ll" localSheetId="73">#REF!</definedName>
    <definedName name="ll" localSheetId="83">#REF!</definedName>
    <definedName name="ll" localSheetId="86">#REF!</definedName>
    <definedName name="ll" localSheetId="87">#REF!</definedName>
    <definedName name="ll" localSheetId="88">#REF!</definedName>
    <definedName name="ll" localSheetId="89">#REF!</definedName>
    <definedName name="ll" localSheetId="90">#REF!</definedName>
    <definedName name="ll" localSheetId="74">#REF!</definedName>
    <definedName name="ll" localSheetId="77">#REF!</definedName>
    <definedName name="ll" localSheetId="78">#REF!</definedName>
    <definedName name="ll" localSheetId="79">#REF!</definedName>
    <definedName name="ll" localSheetId="80">#REF!</definedName>
    <definedName name="ll" localSheetId="81">#REF!</definedName>
    <definedName name="ll" localSheetId="72">#REF!</definedName>
    <definedName name="ll" localSheetId="1">#REF!</definedName>
    <definedName name="ll" localSheetId="0">#REF!</definedName>
    <definedName name="ll">#REF!</definedName>
    <definedName name="m" localSheetId="38">[2]Control!$C$1</definedName>
    <definedName name="m" localSheetId="70">[6]Control!$C$1</definedName>
    <definedName name="m" localSheetId="93">[6]Control!$C$1</definedName>
    <definedName name="m">[2]Control!$C$1</definedName>
    <definedName name="ma" localSheetId="32">#REF!</definedName>
    <definedName name="ma" localSheetId="41">#REF!</definedName>
    <definedName name="ma" localSheetId="42">#REF!</definedName>
    <definedName name="ma" localSheetId="59">#REF!</definedName>
    <definedName name="ma" localSheetId="61">#REF!</definedName>
    <definedName name="ma" localSheetId="63">#REF!</definedName>
    <definedName name="ma" localSheetId="7">#REF!</definedName>
    <definedName name="ma" localSheetId="70">#REF!</definedName>
    <definedName name="ma" localSheetId="71">#REF!</definedName>
    <definedName name="ma" localSheetId="73">#REF!</definedName>
    <definedName name="ma" localSheetId="83">#REF!</definedName>
    <definedName name="ma" localSheetId="86">#REF!</definedName>
    <definedName name="ma" localSheetId="87">#REF!</definedName>
    <definedName name="ma" localSheetId="74">#REF!</definedName>
    <definedName name="ma" localSheetId="77">#REF!</definedName>
    <definedName name="ma" localSheetId="78">#REF!</definedName>
    <definedName name="ma" localSheetId="79">#REF!</definedName>
    <definedName name="ma" localSheetId="80">#REF!</definedName>
    <definedName name="ma" localSheetId="81">#REF!</definedName>
    <definedName name="ma" localSheetId="72">#REF!</definedName>
    <definedName name="ma">#REF!</definedName>
    <definedName name="manoj" localSheetId="2">#REF!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6">#REF!</definedName>
    <definedName name="manoj" localSheetId="27">#REF!</definedName>
    <definedName name="manoj" localSheetId="28">#REF!</definedName>
    <definedName name="manoj" localSheetId="29">#REF!</definedName>
    <definedName name="manoj" localSheetId="31">#REF!</definedName>
    <definedName name="manoj" localSheetId="32">#REF!</definedName>
    <definedName name="manoj" localSheetId="35">#REF!</definedName>
    <definedName name="manoj" localSheetId="36">#REF!</definedName>
    <definedName name="manoj" localSheetId="37">#REF!</definedName>
    <definedName name="manoj" localSheetId="38">#REF!</definedName>
    <definedName name="manoj" localSheetId="42">#REF!</definedName>
    <definedName name="manoj" localSheetId="43">#REF!</definedName>
    <definedName name="manoj" localSheetId="61">#REF!</definedName>
    <definedName name="manoj" localSheetId="62">#REF!</definedName>
    <definedName name="manoj" localSheetId="63">#REF!</definedName>
    <definedName name="manoj" localSheetId="65">#REF!</definedName>
    <definedName name="manoj" localSheetId="70">#REF!</definedName>
    <definedName name="manoj" localSheetId="83">#REF!</definedName>
    <definedName name="manoj" localSheetId="86">#REF!</definedName>
    <definedName name="manoj" localSheetId="87">#REF!</definedName>
    <definedName name="manoj" localSheetId="88">#REF!</definedName>
    <definedName name="manoj" localSheetId="89">#REF!</definedName>
    <definedName name="manoj" localSheetId="90">#REF!</definedName>
    <definedName name="manoj" localSheetId="74">#REF!</definedName>
    <definedName name="manoj" localSheetId="77">#REF!</definedName>
    <definedName name="manoj" localSheetId="78">#REF!</definedName>
    <definedName name="manoj" localSheetId="79">#REF!</definedName>
    <definedName name="manoj" localSheetId="80">#REF!</definedName>
    <definedName name="manoj" localSheetId="81">#REF!</definedName>
    <definedName name="manoj" localSheetId="72">#REF!</definedName>
    <definedName name="manoj" localSheetId="1">#REF!</definedName>
    <definedName name="manoj" localSheetId="0">#REF!</definedName>
    <definedName name="manoj">#REF!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6">#REF!</definedName>
    <definedName name="Pilot2" localSheetId="27">#REF!</definedName>
    <definedName name="Pilot2" localSheetId="28">#REF!</definedName>
    <definedName name="Pilot2" localSheetId="29">#REF!</definedName>
    <definedName name="Pilot2" localSheetId="32">#REF!</definedName>
    <definedName name="Pilot2" localSheetId="35">#REF!</definedName>
    <definedName name="Pilot2" localSheetId="37">#REF!</definedName>
    <definedName name="Pilot2" localSheetId="42">#REF!</definedName>
    <definedName name="Pilot2" localSheetId="63">#REF!</definedName>
    <definedName name="Pilot2" localSheetId="70">#REF!</definedName>
    <definedName name="Pilot2" localSheetId="83">#REF!</definedName>
    <definedName name="Pilot2" localSheetId="86">#REF!</definedName>
    <definedName name="Pilot2" localSheetId="87">#REF!</definedName>
    <definedName name="Pilot2" localSheetId="77">#REF!</definedName>
    <definedName name="Pilot2" localSheetId="78">#REF!</definedName>
    <definedName name="Pilot2" localSheetId="79">#REF!</definedName>
    <definedName name="Pilot2" localSheetId="80">#REF!</definedName>
    <definedName name="Pilot2" localSheetId="81">#REF!</definedName>
    <definedName name="Pilot2" localSheetId="72">#REF!</definedName>
    <definedName name="Pilot2">#REF!</definedName>
    <definedName name="_xlnm.Print_Area" localSheetId="2">'1.SMIs'!$B$1:$J$67</definedName>
    <definedName name="_xlnm.Print_Area" localSheetId="11">'10.CPI_NEP &amp; INDIA'!$A$1:$M$22</definedName>
    <definedName name="_xlnm.Print_Area" localSheetId="12">'11.WPI_Annuals'!$A$1:$I$32</definedName>
    <definedName name="_xlnm.Print_Area" localSheetId="13">'12.WPI_Asar'!$A$1:$K$35</definedName>
    <definedName name="_xlnm.Print_Area" localSheetId="14">'13.WPI (Y-O-Y)'!$A$1:$I$21</definedName>
    <definedName name="_xlnm.Print_Area" localSheetId="17">'15(b).SWRI (Y-O-Y)'!$A$1:$I$21</definedName>
    <definedName name="_xlnm.Print_Area" localSheetId="4">'3.GDP at constant price'!$A$1:$N$53</definedName>
    <definedName name="_xlnm.Print_Area" localSheetId="34">'31(A).BoP_BPM5'!$C$1:$L$71</definedName>
    <definedName name="_xlnm.Print_Area" localSheetId="35">'31(B).BoP_BPM6'!$C$2:$O$78</definedName>
    <definedName name="_xlnm.Print_Area" localSheetId="36">'32(A).BoP$_BMP5'!$D$3:$M$71</definedName>
    <definedName name="_xlnm.Print_Area" localSheetId="37">'32(B).BoP$_BPM6'!$C$2:$O$78</definedName>
    <definedName name="_xlnm.Print_Area" localSheetId="38">'33.IIP '!$B$1:$H$30</definedName>
    <definedName name="_xlnm.Print_Area" localSheetId="39">'34.ReserveRs'!$A$1:$H$47</definedName>
    <definedName name="_xlnm.Print_Area" localSheetId="42">'38.GBO'!$A$1:$H$63</definedName>
    <definedName name="_xlnm.Print_Area" localSheetId="43">'39.Revenue'!$B$1:$I$18</definedName>
    <definedName name="_xlnm.Print_Area" localSheetId="5">'4.GDP by Expenditure Category'!$A$1:$N$34</definedName>
    <definedName name="_xlnm.Print_Area" localSheetId="44">'40.ODD'!$B$1:$H$32</definedName>
    <definedName name="_xlnm.Print_Area" localSheetId="46">'42.MS'!#REF!</definedName>
    <definedName name="_xlnm.Print_Area" localSheetId="47">'43.CBS'!#REF!</definedName>
    <definedName name="_xlnm.Print_Area" localSheetId="48">'44.ODCS'!$A$1:$H$52</definedName>
    <definedName name="_xlnm.Print_Area" localSheetId="49">'45.CALCB'!#REF!</definedName>
    <definedName name="_xlnm.Print_Area" localSheetId="50">'46.CALDB'!#REF!</definedName>
    <definedName name="_xlnm.Print_Area" localSheetId="51">'47.CALFC'!#REF!</definedName>
    <definedName name="_xlnm.Print_Area" localSheetId="52">'48.Deposits'!$A$1:$H$29</definedName>
    <definedName name="_xlnm.Print_Area" localSheetId="53">'49.Sect credit'!$A$1:$H$118</definedName>
    <definedName name="_xlnm.Print_Area" localSheetId="55">'51.Product credit'!$A$1:$H$54</definedName>
    <definedName name="_xlnm.Print_Area" localSheetId="57">'53.Concessional loan'!$B$2:$I$20</definedName>
    <definedName name="_xlnm.Print_Area" localSheetId="58">'54.MO Summary'!$A$1:$E$19</definedName>
    <definedName name="_xlnm.Print_Area" localSheetId="59">'55.Monetary Operation'!$A$1:$I$197</definedName>
    <definedName name="_xlnm.Print_Area" localSheetId="60">'56.Purchase &amp; Sale of FC'!$A$1:$Q$22</definedName>
    <definedName name="_xlnm.Print_Area" localSheetId="61">'57.Interest Rate'!$A$1:$CQ$45</definedName>
    <definedName name="_xlnm.Print_Area" localSheetId="62">'58.Inter bank'!$A$1:$M$21</definedName>
    <definedName name="_xlnm.Print_Area" localSheetId="63">'59.TBs 91_364'!$B$1:$T$18</definedName>
    <definedName name="_xlnm.Print_Area" localSheetId="7">'6.Summary of MacroEco.Indicator'!$A$1:$N$33</definedName>
    <definedName name="_xlnm.Print_Area" localSheetId="64">'60.Stock Market Indicator'!$A$1:$F$25</definedName>
    <definedName name="_xlnm.Print_Area" localSheetId="65">'61.Issue Approval '!$A$1:$C$35</definedName>
    <definedName name="_xlnm.Print_Area" localSheetId="66">'62.Listed Companies'!$A$1:$L$22</definedName>
    <definedName name="_xlnm.Print_Area" localSheetId="67">'63.Share Market Activities'!$A$1:$J$27</definedName>
    <definedName name="_xlnm.Print_Area" localSheetId="68">'64.Turnover Details'!$A$1:$J$24</definedName>
    <definedName name="_xlnm.Print_Area" localSheetId="69">'65.Securities Listed'!$A$1:$J$31</definedName>
    <definedName name="_xlnm.Print_Area" localSheetId="70">'66. ElectronicPmt_Trans'!$B$2:$AY$45</definedName>
    <definedName name="_xlnm.Print_Area" localSheetId="71">'67.MEI (Monthly)'!$A$1:$BM$26</definedName>
    <definedName name="_xlnm.Print_Area" localSheetId="82">'A10.Gov Finance(Monthly)'!$B$1:$F$106</definedName>
    <definedName name="_xlnm.Print_Area" localSheetId="83">'A11.Gov Finance'!$A$1:$K$61</definedName>
    <definedName name="_xlnm.Print_Area" localSheetId="84">'A12.Gov.Fin(Growth Rate)'!$A$1:$K$59</definedName>
    <definedName name="_xlnm.Print_Area" localSheetId="85">'A13.Gov.Fin(as percent of GDP)'!$A$1:$K$61</definedName>
    <definedName name="_xlnm.Print_Area" localSheetId="86">'A14.Government Debt Position'!$A$1:$K$60</definedName>
    <definedName name="_xlnm.Print_Area" localSheetId="87">A15.FCGO_monthly!$B$1:$M$68</definedName>
    <definedName name="_xlnm.Print_Area" localSheetId="88">'A16.Monetary Statistics (A)'!$A$1:$N$114</definedName>
    <definedName name="_xlnm.Print_Area" localSheetId="89">'A17.Monetary Statistics (B)'!$A$1:$N$114</definedName>
    <definedName name="_xlnm.Print_Area" localSheetId="90">'A18.Int Rates- monthly series'!$A$1:$G$102</definedName>
    <definedName name="_xlnm.Print_Area" localSheetId="91">'A19.Monetary Indicator'!$A$1:$L$56</definedName>
    <definedName name="_xlnm.Print_Area" localSheetId="74">'A2.CPI_Annual '!$A$1:$H$58</definedName>
    <definedName name="_xlnm.Print_Area" localSheetId="92">'A20.Monetary Ind. % of GDP'!$A$1:$G$56</definedName>
    <definedName name="_xlnm.Print_Area" localSheetId="75">'A3.Price Statistics'!$A$1:$P$101</definedName>
    <definedName name="_xlnm.Print_Area" localSheetId="76">A4.CPI_Monthwise!$B$1:$H$292</definedName>
    <definedName name="_xlnm.Print_Area" localSheetId="77">'A5.BoP-annex-annual'!$B$1:$K$55</definedName>
    <definedName name="_xlnm.Print_Area" localSheetId="78">'A6.BOP- Annex'!$A$1:$J$78</definedName>
    <definedName name="_xlnm.Print_Area" localSheetId="79">A7.Trade_Annex_Annual!$A$1:$O$55</definedName>
    <definedName name="_xlnm.Print_Area" localSheetId="80">'A8.Foreign Trade'!$A$1:$I$90</definedName>
    <definedName name="_xlnm.Print_Area" localSheetId="1">Contents!$A$5:$E$88</definedName>
    <definedName name="_xlnm.Print_Area" localSheetId="0">Cover!$C$6:$K$33</definedName>
    <definedName name="_xlnm.Print_Area" localSheetId="93">'Explanatory Notes BPM6'!$B$1:$K$47</definedName>
    <definedName name="_xlnm.Print_Titles" localSheetId="35">'31(B).BoP_BPM6'!$D:$D,'31(B).BoP_BPM6'!$2:$5</definedName>
    <definedName name="_xlnm.Print_Titles" localSheetId="37">'32(B).BoP$_BPM6'!$D:$D,'32(B).BoP$_BPM6'!$2:$5</definedName>
    <definedName name="q" localSheetId="2">#REF!</definedName>
    <definedName name="q" localSheetId="19">#REF!</definedName>
    <definedName name="q" localSheetId="23">#REF!</definedName>
    <definedName name="q" localSheetId="29">#REF!</definedName>
    <definedName name="q" localSheetId="31">#REF!</definedName>
    <definedName name="q" localSheetId="32">#REF!</definedName>
    <definedName name="q" localSheetId="34">#REF!</definedName>
    <definedName name="q" localSheetId="35">#REF!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57">#REF!</definedName>
    <definedName name="q" localSheetId="61">#REF!</definedName>
    <definedName name="q" localSheetId="62">#REF!</definedName>
    <definedName name="q" localSheetId="63">#REF!</definedName>
    <definedName name="q" localSheetId="65">#REF!</definedName>
    <definedName name="q" localSheetId="70">#REF!</definedName>
    <definedName name="q" localSheetId="73">#REF!</definedName>
    <definedName name="q" localSheetId="83">#REF!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74">#REF!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72">#REF!</definedName>
    <definedName name="q" localSheetId="1">#REF!</definedName>
    <definedName name="q" localSheetId="0">#REF!</definedName>
    <definedName name="q">#REF!</definedName>
    <definedName name="ran" localSheetId="32">#REF!</definedName>
    <definedName name="ran" localSheetId="42">#REF!</definedName>
    <definedName name="ran" localSheetId="63">#REF!</definedName>
    <definedName name="ran" localSheetId="70">#REF!</definedName>
    <definedName name="ran" localSheetId="83">#REF!</definedName>
    <definedName name="ran" localSheetId="86">#REF!</definedName>
    <definedName name="ran" localSheetId="87">#REF!</definedName>
    <definedName name="ran" localSheetId="77">#REF!</definedName>
    <definedName name="ran" localSheetId="78">#REF!</definedName>
    <definedName name="ran" localSheetId="79">#REF!</definedName>
    <definedName name="ran" localSheetId="80">#REF!</definedName>
    <definedName name="ran" localSheetId="81">#REF!</definedName>
    <definedName name="ran" localSheetId="72">#REF!</definedName>
    <definedName name="ran">#REF!</definedName>
    <definedName name="range" localSheetId="32">#REF!</definedName>
    <definedName name="range" localSheetId="42">#REF!</definedName>
    <definedName name="range" localSheetId="63">#REF!</definedName>
    <definedName name="range" localSheetId="70">#REF!</definedName>
    <definedName name="range" localSheetId="83">#REF!</definedName>
    <definedName name="range" localSheetId="86">#REF!</definedName>
    <definedName name="range" localSheetId="87">#REF!</definedName>
    <definedName name="range" localSheetId="77">#REF!</definedName>
    <definedName name="range" localSheetId="78">#REF!</definedName>
    <definedName name="range" localSheetId="79">#REF!</definedName>
    <definedName name="range" localSheetId="80">#REF!</definedName>
    <definedName name="range" localSheetId="8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33">#REF!</definedName>
    <definedName name="Range_DSTNotes" localSheetId="35">#REF!</definedName>
    <definedName name="Range_DSTNotes" localSheetId="37">#REF!</definedName>
    <definedName name="Range_DSTNotes" localSheetId="41">#REF!</definedName>
    <definedName name="Range_DSTNotes" localSheetId="42">#REF!</definedName>
    <definedName name="Range_DSTNotes" localSheetId="59">#REF!</definedName>
    <definedName name="Range_DSTNotes" localSheetId="61">#REF!</definedName>
    <definedName name="Range_DSTNotes" localSheetId="63">#REF!</definedName>
    <definedName name="Range_DSTNotes" localSheetId="7">#REF!</definedName>
    <definedName name="Range_DSTNotes" localSheetId="70">#REF!</definedName>
    <definedName name="Range_DSTNotes" localSheetId="71">#REF!</definedName>
    <definedName name="Range_DSTNotes" localSheetId="73">#REF!</definedName>
    <definedName name="Range_DSTNotes" localSheetId="83">#REF!</definedName>
    <definedName name="Range_DSTNotes" localSheetId="86">#REF!</definedName>
    <definedName name="Range_DSTNotes" localSheetId="87">#REF!</definedName>
    <definedName name="Range_DSTNotes" localSheetId="74">#REF!</definedName>
    <definedName name="Range_DSTNotes" localSheetId="77">#REF!</definedName>
    <definedName name="Range_DSTNotes" localSheetId="78">#REF!</definedName>
    <definedName name="Range_DSTNotes" localSheetId="79">#REF!</definedName>
    <definedName name="Range_DSTNotes" localSheetId="80">#REF!</definedName>
    <definedName name="Range_DSTNotes" localSheetId="81">#REF!</definedName>
    <definedName name="Range_DSTNotes" localSheetId="72">#REF!</definedName>
    <definedName name="Range_DSTNotes">#REF!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32">#REF!</definedName>
    <definedName name="Range_InValidResultsStart" localSheetId="35">#REF!</definedName>
    <definedName name="Range_InValidResultsStart" localSheetId="37">#REF!</definedName>
    <definedName name="Range_InValidResultsStart" localSheetId="42">#REF!</definedName>
    <definedName name="Range_InValidResultsStart" localSheetId="59">#REF!</definedName>
    <definedName name="Range_InValidResultsStart" localSheetId="61">#REF!</definedName>
    <definedName name="Range_InValidResultsStart" localSheetId="63">#REF!</definedName>
    <definedName name="Range_InValidResultsStart" localSheetId="70">#REF!</definedName>
    <definedName name="Range_InValidResultsStart" localSheetId="73">#REF!</definedName>
    <definedName name="Range_InValidResultsStart" localSheetId="83">#REF!</definedName>
    <definedName name="Range_InValidResultsStart" localSheetId="86">#REF!</definedName>
    <definedName name="Range_InValidResultsStart" localSheetId="87">#REF!</definedName>
    <definedName name="Range_InValidResultsStart" localSheetId="74">#REF!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80">#REF!</definedName>
    <definedName name="Range_InValidResultsStart" localSheetId="81">#REF!</definedName>
    <definedName name="Range_InValidResultsStart" localSheetId="72">#REF!</definedName>
    <definedName name="Range_InValidResultsStart">#REF!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32">#REF!</definedName>
    <definedName name="Range_NumberofFailuresStart" localSheetId="35">#REF!</definedName>
    <definedName name="Range_NumberofFailuresStart" localSheetId="37">#REF!</definedName>
    <definedName name="Range_NumberofFailuresStart" localSheetId="42">#REF!</definedName>
    <definedName name="Range_NumberofFailuresStart" localSheetId="59">#REF!</definedName>
    <definedName name="Range_NumberofFailuresStart" localSheetId="61">#REF!</definedName>
    <definedName name="Range_NumberofFailuresStart" localSheetId="63">#REF!</definedName>
    <definedName name="Range_NumberofFailuresStart" localSheetId="70">#REF!</definedName>
    <definedName name="Range_NumberofFailuresStart" localSheetId="73">#REF!</definedName>
    <definedName name="Range_NumberofFailuresStart" localSheetId="83">#REF!</definedName>
    <definedName name="Range_NumberofFailuresStart" localSheetId="86">#REF!</definedName>
    <definedName name="Range_NumberofFailuresStart" localSheetId="87">#REF!</definedName>
    <definedName name="Range_NumberofFailuresStart" localSheetId="74">#REF!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80">#REF!</definedName>
    <definedName name="Range_NumberofFailuresStart" localSheetId="81">#REF!</definedName>
    <definedName name="Range_NumberofFailuresStart" localSheetId="72">#REF!</definedName>
    <definedName name="Range_NumberofFailuresStart">#REF!</definedName>
    <definedName name="Range_ValidationResultsStart" localSheetId="19">#REF!</definedName>
    <definedName name="Range_ValidationResultsStart" localSheetId="23">#REF!</definedName>
    <definedName name="Range_ValidationResultsStart" localSheetId="29">#REF!</definedName>
    <definedName name="Range_ValidationResultsStart" localSheetId="32">#REF!</definedName>
    <definedName name="Range_ValidationResultsStart" localSheetId="35">#REF!</definedName>
    <definedName name="Range_ValidationResultsStart" localSheetId="37">#REF!</definedName>
    <definedName name="Range_ValidationResultsStart" localSheetId="42">#REF!</definedName>
    <definedName name="Range_ValidationResultsStart" localSheetId="63">#REF!</definedName>
    <definedName name="Range_ValidationResultsStart" localSheetId="70">#REF!</definedName>
    <definedName name="Range_ValidationResultsStart" localSheetId="83">#REF!</definedName>
    <definedName name="Range_ValidationResultsStart" localSheetId="86">#REF!</definedName>
    <definedName name="Range_ValidationResultsStart" localSheetId="87">#REF!</definedName>
    <definedName name="Range_ValidationResultsStart" localSheetId="77">#REF!</definedName>
    <definedName name="Range_ValidationResultsStart" localSheetId="78">#REF!</definedName>
    <definedName name="Range_ValidationResultsStart" localSheetId="79">#REF!</definedName>
    <definedName name="Range_ValidationResultsStart" localSheetId="81">#REF!</definedName>
    <definedName name="Range_ValidationResultsStart" localSheetId="72">#REF!</definedName>
    <definedName name="Range_ValidationResultsStart">#REF!</definedName>
    <definedName name="Range_ValidationRulesStart" localSheetId="19">#REF!</definedName>
    <definedName name="Range_ValidationRulesStart" localSheetId="23">#REF!</definedName>
    <definedName name="Range_ValidationRulesStart" localSheetId="29">#REF!</definedName>
    <definedName name="Range_ValidationRulesStart" localSheetId="32">#REF!</definedName>
    <definedName name="Range_ValidationRulesStart" localSheetId="35">#REF!</definedName>
    <definedName name="Range_ValidationRulesStart" localSheetId="37">#REF!</definedName>
    <definedName name="Range_ValidationRulesStart" localSheetId="42">#REF!</definedName>
    <definedName name="Range_ValidationRulesStart" localSheetId="63">#REF!</definedName>
    <definedName name="Range_ValidationRulesStart" localSheetId="70">#REF!</definedName>
    <definedName name="Range_ValidationRulesStart" localSheetId="83">#REF!</definedName>
    <definedName name="Range_ValidationRulesStart" localSheetId="86">#REF!</definedName>
    <definedName name="Range_ValidationRulesStart" localSheetId="87">#REF!</definedName>
    <definedName name="Range_ValidationRulesStart" localSheetId="77">#REF!</definedName>
    <definedName name="Range_ValidationRulesStart" localSheetId="78">#REF!</definedName>
    <definedName name="Range_ValidationRulesStart" localSheetId="79">#REF!</definedName>
    <definedName name="Range_ValidationRulesStart" localSheetId="81">#REF!</definedName>
    <definedName name="Range_ValidationRulesStart" localSheetId="72">#REF!</definedName>
    <definedName name="Range_ValidationRulesStart">#REF!</definedName>
    <definedName name="Reporting_Country" localSheetId="20">[1]Control!$C$1</definedName>
    <definedName name="Reporting_Country" localSheetId="21">[1]Control!$C$1</definedName>
    <definedName name="Reporting_Country" localSheetId="22">[1]Control!$C$1</definedName>
    <definedName name="Reporting_Country" localSheetId="24">[1]Control!$C$1</definedName>
    <definedName name="Reporting_Country" localSheetId="25">[1]Control!$C$1</definedName>
    <definedName name="Reporting_Country" localSheetId="26">[1]Control!$C$1</definedName>
    <definedName name="Reporting_Country" localSheetId="27">[1]Control!$C$1</definedName>
    <definedName name="Reporting_Country" localSheetId="28">[1]Control!$C$1</definedName>
    <definedName name="Reporting_Country" localSheetId="32">[2]Control!$C$1</definedName>
    <definedName name="Reporting_Country" localSheetId="33">[2]Control!$C$1</definedName>
    <definedName name="Reporting_Country" localSheetId="34">[3]Control!$C$1</definedName>
    <definedName name="Reporting_Country" localSheetId="77">[2]Control!$C$1</definedName>
    <definedName name="Reporting_Country" localSheetId="78">[2]Control!$C$1</definedName>
    <definedName name="Reporting_Country" localSheetId="79">[2]Control!$C$1</definedName>
    <definedName name="Reporting_Country" localSheetId="80">[2]Control!$C$1</definedName>
    <definedName name="Reporting_Country" localSheetId="81">[2]Control!$C$1</definedName>
    <definedName name="Reporting_Country">[1]Control!$C$1</definedName>
    <definedName name="Reporting_CountryCode">[4]Control!$B$28</definedName>
    <definedName name="Reporting_Currency" localSheetId="20">[1]Control!$C$5</definedName>
    <definedName name="Reporting_Currency" localSheetId="21">[1]Control!$C$5</definedName>
    <definedName name="Reporting_Currency" localSheetId="22">[1]Control!$C$5</definedName>
    <definedName name="Reporting_Currency" localSheetId="24">[1]Control!$C$5</definedName>
    <definedName name="Reporting_Currency" localSheetId="25">[1]Control!$C$5</definedName>
    <definedName name="Reporting_Currency" localSheetId="26">[1]Control!$C$5</definedName>
    <definedName name="Reporting_Currency" localSheetId="27">[1]Control!$C$5</definedName>
    <definedName name="Reporting_Currency" localSheetId="28">[1]Control!$C$5</definedName>
    <definedName name="Reporting_Currency" localSheetId="32">[2]Control!$C$5</definedName>
    <definedName name="Reporting_Currency" localSheetId="33">[2]Control!$C$5</definedName>
    <definedName name="Reporting_Currency" localSheetId="34">[3]Control!$C$5</definedName>
    <definedName name="Reporting_Currency" localSheetId="77">[2]Control!$C$5</definedName>
    <definedName name="Reporting_Currency" localSheetId="78">[2]Control!$C$5</definedName>
    <definedName name="Reporting_Currency" localSheetId="79">[2]Control!$C$5</definedName>
    <definedName name="Reporting_Currency" localSheetId="80">[2]Control!$C$5</definedName>
    <definedName name="Reporting_Currency" localSheetId="81">[2]Control!$C$5</definedName>
    <definedName name="Reporting_Currency">[1]Control!$C$5</definedName>
    <definedName name="Reporting_Frequency" localSheetId="20">[1]Control!$C$8</definedName>
    <definedName name="Reporting_Frequency" localSheetId="21">[1]Control!$C$8</definedName>
    <definedName name="Reporting_Frequency" localSheetId="22">[1]Control!$C$8</definedName>
    <definedName name="Reporting_Frequency" localSheetId="24">[1]Control!$C$8</definedName>
    <definedName name="Reporting_Frequency" localSheetId="25">[1]Control!$C$8</definedName>
    <definedName name="Reporting_Frequency" localSheetId="26">[1]Control!$C$8</definedName>
    <definedName name="Reporting_Frequency" localSheetId="27">[1]Control!$C$8</definedName>
    <definedName name="Reporting_Frequency" localSheetId="28">[1]Control!$C$8</definedName>
    <definedName name="Reporting_Frequency" localSheetId="32">[2]Control!$C$8</definedName>
    <definedName name="Reporting_Frequency" localSheetId="33">[2]Control!$C$8</definedName>
    <definedName name="Reporting_Frequency" localSheetId="34">[3]Control!$C$8</definedName>
    <definedName name="Reporting_Frequency" localSheetId="77">[2]Control!$C$8</definedName>
    <definedName name="Reporting_Frequency" localSheetId="78">[2]Control!$C$8</definedName>
    <definedName name="Reporting_Frequency" localSheetId="79">[2]Control!$C$8</definedName>
    <definedName name="Reporting_Frequency" localSheetId="80">[2]Control!$C$8</definedName>
    <definedName name="Reporting_Frequency" localSheetId="81">[2]Control!$C$8</definedName>
    <definedName name="Reporting_Frequency">[1]Control!$C$8</definedName>
    <definedName name="rrrrr">[7]Control!$A$19:$A$20</definedName>
    <definedName name="rrrrrrrrrr">[7]Control!$C$4</definedName>
    <definedName name="Scale_Def" localSheetId="20">[1]Control!$V$42:$V$45</definedName>
    <definedName name="Scale_Def" localSheetId="21">[1]Control!$V$42:$V$45</definedName>
    <definedName name="Scale_Def" localSheetId="22">[1]Control!$V$42:$V$45</definedName>
    <definedName name="Scale_Def" localSheetId="24">[1]Control!$V$42:$V$45</definedName>
    <definedName name="Scale_Def" localSheetId="25">[1]Control!$V$42:$V$45</definedName>
    <definedName name="Scale_Def" localSheetId="26">[1]Control!$V$42:$V$45</definedName>
    <definedName name="Scale_Def" localSheetId="27">[1]Control!$V$42:$V$45</definedName>
    <definedName name="Scale_Def" localSheetId="28">[1]Control!$V$42:$V$45</definedName>
    <definedName name="Scale_Def" localSheetId="32">[2]Control!$V$42:$V$45</definedName>
    <definedName name="Scale_Def" localSheetId="33">[2]Control!$V$42:$V$45</definedName>
    <definedName name="Scale_Def" localSheetId="34">[3]Control!$V$42:$V$45</definedName>
    <definedName name="Scale_Def" localSheetId="77">[2]Control!$V$42:$V$45</definedName>
    <definedName name="Scale_Def" localSheetId="78">[2]Control!$V$42:$V$45</definedName>
    <definedName name="Scale_Def" localSheetId="79">[2]Control!$V$42:$V$45</definedName>
    <definedName name="Scale_Def" localSheetId="80">[2]Control!$V$42:$V$45</definedName>
    <definedName name="Scale_Def" localSheetId="81">[2]Control!$V$42:$V$45</definedName>
    <definedName name="Scale_Def">[1]Control!$V$42:$V$45</definedName>
    <definedName name="t" localSheetId="41">#REF!</definedName>
    <definedName name="t" localSheetId="42">#REF!</definedName>
    <definedName name="t" localSheetId="59">#REF!</definedName>
    <definedName name="t" localSheetId="61">#REF!</definedName>
    <definedName name="t" localSheetId="63">#REF!</definedName>
    <definedName name="t" localSheetId="7">#REF!</definedName>
    <definedName name="t" localSheetId="70">#REF!</definedName>
    <definedName name="t" localSheetId="71">#REF!</definedName>
    <definedName name="t" localSheetId="73">#REF!</definedName>
    <definedName name="t" localSheetId="83">#REF!</definedName>
    <definedName name="t" localSheetId="86">#REF!</definedName>
    <definedName name="t" localSheetId="87">#REF!</definedName>
    <definedName name="t" localSheetId="77">#REF!</definedName>
    <definedName name="t" localSheetId="78">#REF!</definedName>
    <definedName name="t" localSheetId="79">#REF!</definedName>
    <definedName name="t" localSheetId="80">#REF!</definedName>
    <definedName name="t" localSheetId="81">#REF!</definedName>
    <definedName name="t" localSheetId="72">#REF!</definedName>
    <definedName name="t" localSheetId="93">#REF!</definedName>
    <definedName name="t">#REF!</definedName>
    <definedName name="table" localSheetId="2">#REF!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37">#REF!</definedName>
    <definedName name="table" localSheetId="41">#REF!</definedName>
    <definedName name="table" localSheetId="42">#REF!</definedName>
    <definedName name="table" localSheetId="44">#REF!</definedName>
    <definedName name="table" localSheetId="57">#REF!</definedName>
    <definedName name="table" localSheetId="63">#REF!</definedName>
    <definedName name="table" localSheetId="65">#REF!</definedName>
    <definedName name="table" localSheetId="70">#REF!</definedName>
    <definedName name="table" localSheetId="73">#REF!</definedName>
    <definedName name="table" localSheetId="83">#REF!</definedName>
    <definedName name="table" localSheetId="86">#REF!</definedName>
    <definedName name="table" localSheetId="87">#REF!</definedName>
    <definedName name="table" localSheetId="88">#REF!</definedName>
    <definedName name="table" localSheetId="89">#REF!</definedName>
    <definedName name="table" localSheetId="90">#REF!</definedName>
    <definedName name="table" localSheetId="74">#REF!</definedName>
    <definedName name="table" localSheetId="77">#REF!</definedName>
    <definedName name="table" localSheetId="78">#REF!</definedName>
    <definedName name="table" localSheetId="79">#REF!</definedName>
    <definedName name="table" localSheetId="80">#REF!</definedName>
    <definedName name="table" localSheetId="81">#REF!</definedName>
    <definedName name="table" localSheetId="72">#REF!</definedName>
    <definedName name="table" localSheetId="1">#REF!</definedName>
    <definedName name="table" localSheetId="0">#REF!</definedName>
    <definedName name="table">#REF!</definedName>
    <definedName name="table123" localSheetId="32">#REF!</definedName>
    <definedName name="table123" localSheetId="42">#REF!</definedName>
    <definedName name="table123" localSheetId="63">#REF!</definedName>
    <definedName name="table123" localSheetId="70">#REF!</definedName>
    <definedName name="table123" localSheetId="83">#REF!</definedName>
    <definedName name="table123" localSheetId="86">#REF!</definedName>
    <definedName name="table123" localSheetId="87">#REF!</definedName>
    <definedName name="table123" localSheetId="74">#REF!</definedName>
    <definedName name="table123" localSheetId="77">#REF!</definedName>
    <definedName name="table123" localSheetId="78">#REF!</definedName>
    <definedName name="table123" localSheetId="79">#REF!</definedName>
    <definedName name="table123" localSheetId="80">#REF!</definedName>
    <definedName name="table123" localSheetId="81">#REF!</definedName>
    <definedName name="table123" localSheetId="72">#REF!</definedName>
    <definedName name="table123">#REF!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6">#REF!</definedName>
    <definedName name="Test" localSheetId="27">#REF!</definedName>
    <definedName name="Test" localSheetId="28">#REF!</definedName>
    <definedName name="Test" localSheetId="29">#REF!</definedName>
    <definedName name="Test" localSheetId="32">#REF!</definedName>
    <definedName name="Test" localSheetId="35">#REF!</definedName>
    <definedName name="Test" localSheetId="37">#REF!</definedName>
    <definedName name="Test" localSheetId="42">#REF!</definedName>
    <definedName name="Test" localSheetId="63">#REF!</definedName>
    <definedName name="Test" localSheetId="70">#REF!</definedName>
    <definedName name="Test" localSheetId="83">#REF!</definedName>
    <definedName name="Test" localSheetId="86">#REF!</definedName>
    <definedName name="Test" localSheetId="87">#REF!</definedName>
    <definedName name="Test" localSheetId="77">#REF!</definedName>
    <definedName name="Test" localSheetId="78">#REF!</definedName>
    <definedName name="Test" localSheetId="79">#REF!</definedName>
    <definedName name="Test" localSheetId="81">#REF!</definedName>
    <definedName name="Test" localSheetId="72">#REF!</definedName>
    <definedName name="Test">#REF!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6">#REF!</definedName>
    <definedName name="Test1" localSheetId="27">#REF!</definedName>
    <definedName name="Test1" localSheetId="28">#REF!</definedName>
    <definedName name="Test1" localSheetId="29">#REF!</definedName>
    <definedName name="Test1" localSheetId="32">#REF!</definedName>
    <definedName name="Test1" localSheetId="35">#REF!</definedName>
    <definedName name="Test1" localSheetId="37">#REF!</definedName>
    <definedName name="Test1" localSheetId="42">#REF!</definedName>
    <definedName name="Test1" localSheetId="63">#REF!</definedName>
    <definedName name="Test1" localSheetId="70">#REF!</definedName>
    <definedName name="Test1" localSheetId="83">#REF!</definedName>
    <definedName name="Test1" localSheetId="86">#REF!</definedName>
    <definedName name="Test1" localSheetId="87">#REF!</definedName>
    <definedName name="Test1" localSheetId="77">#REF!</definedName>
    <definedName name="Test1" localSheetId="78">#REF!</definedName>
    <definedName name="Test1" localSheetId="79">#REF!</definedName>
    <definedName name="Test1" localSheetId="8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5" i="1106" l="1"/>
  <c r="F55" i="1106"/>
  <c r="I43" i="1106"/>
  <c r="F43" i="1106"/>
  <c r="I67" i="1106" l="1"/>
  <c r="H48" i="1159" l="1"/>
  <c r="I48" i="1159"/>
  <c r="J48" i="1159"/>
  <c r="K48" i="1159"/>
  <c r="L48" i="1159"/>
  <c r="H49" i="1159"/>
  <c r="I49" i="1159"/>
  <c r="J49" i="1159"/>
  <c r="K49" i="1159"/>
  <c r="L49" i="1159"/>
  <c r="D18" i="1157"/>
  <c r="F18" i="1157"/>
  <c r="H18" i="1157"/>
  <c r="J18" i="1157"/>
  <c r="L18" i="1157"/>
  <c r="N18" i="1157"/>
  <c r="D19" i="1157"/>
  <c r="F19" i="1157"/>
  <c r="H19" i="1157"/>
  <c r="J19" i="1157"/>
  <c r="L19" i="1157"/>
  <c r="N19" i="1157"/>
  <c r="D20" i="1157"/>
  <c r="F20" i="1157"/>
  <c r="H20" i="1157"/>
  <c r="J20" i="1157"/>
  <c r="L20" i="1157"/>
  <c r="N20" i="1157"/>
  <c r="D21" i="1157"/>
  <c r="F21" i="1157"/>
  <c r="H21" i="1157"/>
  <c r="J21" i="1157"/>
  <c r="L21" i="1157"/>
  <c r="N21" i="1157"/>
  <c r="D22" i="1157"/>
  <c r="F22" i="1157"/>
  <c r="H22" i="1157"/>
  <c r="J22" i="1157"/>
  <c r="L22" i="1157"/>
  <c r="N22" i="1157"/>
  <c r="D23" i="1157"/>
  <c r="F23" i="1157"/>
  <c r="H23" i="1157"/>
  <c r="J23" i="1157"/>
  <c r="L23" i="1157"/>
  <c r="N23" i="1157"/>
  <c r="D24" i="1157"/>
  <c r="F24" i="1157"/>
  <c r="H24" i="1157"/>
  <c r="J24" i="1157"/>
  <c r="L24" i="1157"/>
  <c r="N24" i="1157"/>
  <c r="D25" i="1157"/>
  <c r="F25" i="1157"/>
  <c r="H25" i="1157"/>
  <c r="J25" i="1157"/>
  <c r="L25" i="1157"/>
  <c r="N25" i="1157"/>
  <c r="D26" i="1157"/>
  <c r="F26" i="1157"/>
  <c r="H26" i="1157"/>
  <c r="J26" i="1157"/>
  <c r="L26" i="1157"/>
  <c r="N26" i="1157"/>
  <c r="D27" i="1157"/>
  <c r="F27" i="1157"/>
  <c r="H27" i="1157"/>
  <c r="J27" i="1157"/>
  <c r="L27" i="1157"/>
  <c r="N27" i="1157"/>
  <c r="D28" i="1157"/>
  <c r="F28" i="1157"/>
  <c r="H28" i="1157"/>
  <c r="J28" i="1157"/>
  <c r="L28" i="1157"/>
  <c r="N28" i="1157"/>
  <c r="D29" i="1157"/>
  <c r="F29" i="1157"/>
  <c r="H29" i="1157"/>
  <c r="J29" i="1157"/>
  <c r="L29" i="1157"/>
  <c r="N29" i="1157"/>
  <c r="D30" i="1157"/>
  <c r="F30" i="1157"/>
  <c r="H30" i="1157"/>
  <c r="J30" i="1157"/>
  <c r="L30" i="1157"/>
  <c r="N30" i="1157"/>
  <c r="D31" i="1157"/>
  <c r="F31" i="1157"/>
  <c r="H31" i="1157"/>
  <c r="J31" i="1157"/>
  <c r="L31" i="1157"/>
  <c r="N31" i="1157"/>
  <c r="D32" i="1157"/>
  <c r="F32" i="1157"/>
  <c r="H32" i="1157"/>
  <c r="J32" i="1157"/>
  <c r="L32" i="1157"/>
  <c r="N32" i="1157"/>
  <c r="D33" i="1157"/>
  <c r="F33" i="1157"/>
  <c r="H33" i="1157"/>
  <c r="J33" i="1157"/>
  <c r="L33" i="1157"/>
  <c r="N33" i="1157"/>
  <c r="D34" i="1157"/>
  <c r="F34" i="1157"/>
  <c r="H34" i="1157"/>
  <c r="J34" i="1157"/>
  <c r="L34" i="1157"/>
  <c r="N34" i="1157"/>
  <c r="D35" i="1157"/>
  <c r="F35" i="1157"/>
  <c r="H35" i="1157"/>
  <c r="J35" i="1157"/>
  <c r="L35" i="1157"/>
  <c r="N35" i="1157"/>
  <c r="D36" i="1157"/>
  <c r="F36" i="1157"/>
  <c r="H36" i="1157"/>
  <c r="J36" i="1157"/>
  <c r="L36" i="1157"/>
  <c r="N36" i="1157"/>
  <c r="D37" i="1157"/>
  <c r="F37" i="1157"/>
  <c r="H37" i="1157"/>
  <c r="J37" i="1157"/>
  <c r="L37" i="1157"/>
  <c r="N37" i="1157"/>
  <c r="D38" i="1157"/>
  <c r="F38" i="1157"/>
  <c r="H38" i="1157"/>
  <c r="J38" i="1157"/>
  <c r="L38" i="1157"/>
  <c r="N38" i="1157"/>
  <c r="D39" i="1157"/>
  <c r="F39" i="1157"/>
  <c r="H39" i="1157"/>
  <c r="J39" i="1157"/>
  <c r="L39" i="1157"/>
  <c r="N39" i="1157"/>
  <c r="D40" i="1157"/>
  <c r="F40" i="1157"/>
  <c r="H40" i="1157"/>
  <c r="J40" i="1157"/>
  <c r="L40" i="1157"/>
  <c r="N40" i="1157"/>
  <c r="D41" i="1157"/>
  <c r="F41" i="1157"/>
  <c r="H41" i="1157"/>
  <c r="J41" i="1157"/>
  <c r="L41" i="1157"/>
  <c r="N41" i="1157"/>
  <c r="D42" i="1157"/>
  <c r="F42" i="1157"/>
  <c r="H42" i="1157"/>
  <c r="J42" i="1157"/>
  <c r="L42" i="1157"/>
  <c r="N42" i="1157"/>
  <c r="D43" i="1157"/>
  <c r="F43" i="1157"/>
  <c r="H43" i="1157"/>
  <c r="J43" i="1157"/>
  <c r="L43" i="1157"/>
  <c r="N43" i="1157"/>
  <c r="D44" i="1157"/>
  <c r="F44" i="1157"/>
  <c r="H44" i="1157"/>
  <c r="J44" i="1157"/>
  <c r="L44" i="1157"/>
  <c r="N44" i="1157"/>
  <c r="D45" i="1157"/>
  <c r="F45" i="1157"/>
  <c r="H45" i="1157"/>
  <c r="J45" i="1157"/>
  <c r="L45" i="1157"/>
  <c r="N45" i="1157"/>
  <c r="D46" i="1157"/>
  <c r="F46" i="1157"/>
  <c r="H46" i="1157"/>
  <c r="J46" i="1157"/>
  <c r="L46" i="1157"/>
  <c r="N46" i="1157"/>
  <c r="D47" i="1157"/>
  <c r="F47" i="1157"/>
  <c r="H47" i="1157"/>
  <c r="J47" i="1157"/>
  <c r="N47" i="1157"/>
  <c r="D48" i="1157"/>
  <c r="F48" i="1157"/>
  <c r="H48" i="1157"/>
  <c r="J48" i="1157"/>
  <c r="L48" i="1157"/>
  <c r="N48" i="1157"/>
  <c r="D49" i="1157"/>
  <c r="F49" i="1157"/>
  <c r="H49" i="1157"/>
  <c r="J49" i="1157"/>
  <c r="L49" i="1157"/>
  <c r="N49" i="1157"/>
  <c r="D50" i="1157"/>
  <c r="F50" i="1157"/>
  <c r="H50" i="1157"/>
  <c r="J50" i="1157"/>
  <c r="L50" i="1157"/>
  <c r="N50" i="1157"/>
  <c r="D51" i="1157"/>
  <c r="F51" i="1157"/>
  <c r="H51" i="1157"/>
  <c r="J51" i="1157"/>
  <c r="L51" i="1157"/>
  <c r="N51" i="1157"/>
  <c r="D52" i="1157"/>
  <c r="F52" i="1157"/>
  <c r="H52" i="1157"/>
  <c r="J52" i="1157"/>
  <c r="L52" i="1157"/>
  <c r="N52" i="1157"/>
  <c r="D53" i="1157"/>
  <c r="F53" i="1157"/>
  <c r="H53" i="1157"/>
  <c r="J53" i="1157"/>
  <c r="L53" i="1157"/>
  <c r="N53" i="1157"/>
  <c r="D54" i="1157"/>
  <c r="F54" i="1157"/>
  <c r="H54" i="1157"/>
  <c r="J54" i="1157"/>
  <c r="L54" i="1157"/>
  <c r="N54" i="1157"/>
  <c r="D55" i="1157"/>
  <c r="F55" i="1157"/>
  <c r="H55" i="1157"/>
  <c r="J55" i="1157"/>
  <c r="L55" i="1157"/>
  <c r="N55" i="1157"/>
  <c r="D56" i="1157"/>
  <c r="F56" i="1157"/>
  <c r="H56" i="1157"/>
  <c r="J56" i="1157"/>
  <c r="L56" i="1157"/>
  <c r="N56" i="1157"/>
  <c r="D57" i="1157"/>
  <c r="F57" i="1157"/>
  <c r="H57" i="1157"/>
  <c r="J57" i="1157"/>
  <c r="L57" i="1157"/>
  <c r="N57" i="1157"/>
  <c r="D58" i="1157"/>
  <c r="F58" i="1157"/>
  <c r="H58" i="1157"/>
  <c r="J58" i="1157"/>
  <c r="L58" i="1157"/>
  <c r="N58" i="1157"/>
  <c r="D59" i="1157"/>
  <c r="F59" i="1157"/>
  <c r="H59" i="1157"/>
  <c r="J59" i="1157"/>
  <c r="L59" i="1157"/>
  <c r="N59" i="1157"/>
  <c r="D60" i="1157"/>
  <c r="F60" i="1157"/>
  <c r="H60" i="1157"/>
  <c r="J60" i="1157"/>
  <c r="L60" i="1157"/>
  <c r="N60" i="1157"/>
  <c r="D61" i="1157"/>
  <c r="F61" i="1157"/>
  <c r="H61" i="1157"/>
  <c r="J61" i="1157"/>
  <c r="L61" i="1157"/>
  <c r="N61" i="1157"/>
  <c r="D62" i="1157"/>
  <c r="F62" i="1157"/>
  <c r="H62" i="1157"/>
  <c r="J62" i="1157"/>
  <c r="L62" i="1157"/>
  <c r="N62" i="1157"/>
  <c r="D63" i="1157"/>
  <c r="F63" i="1157"/>
  <c r="H63" i="1157"/>
  <c r="J63" i="1157"/>
  <c r="L63" i="1157"/>
  <c r="N63" i="1157"/>
  <c r="D64" i="1157"/>
  <c r="F64" i="1157"/>
  <c r="H64" i="1157"/>
  <c r="J64" i="1157"/>
  <c r="L64" i="1157"/>
  <c r="N64" i="1157"/>
  <c r="D65" i="1157"/>
  <c r="F65" i="1157"/>
  <c r="H65" i="1157"/>
  <c r="J65" i="1157"/>
  <c r="L65" i="1157"/>
  <c r="N65" i="1157"/>
  <c r="D66" i="1157"/>
  <c r="F66" i="1157"/>
  <c r="H66" i="1157"/>
  <c r="J66" i="1157"/>
  <c r="L66" i="1157"/>
  <c r="N66" i="1157"/>
  <c r="D67" i="1157"/>
  <c r="F67" i="1157"/>
  <c r="H67" i="1157"/>
  <c r="J67" i="1157"/>
  <c r="L67" i="1157"/>
  <c r="N67" i="1157"/>
  <c r="D68" i="1157"/>
  <c r="F68" i="1157"/>
  <c r="H68" i="1157"/>
  <c r="J68" i="1157"/>
  <c r="L68" i="1157"/>
  <c r="N68" i="1157"/>
  <c r="D69" i="1157"/>
  <c r="F69" i="1157"/>
  <c r="H69" i="1157"/>
  <c r="J69" i="1157"/>
  <c r="L69" i="1157"/>
  <c r="N69" i="1157"/>
  <c r="D70" i="1157"/>
  <c r="F70" i="1157"/>
  <c r="H70" i="1157"/>
  <c r="J70" i="1157"/>
  <c r="L70" i="1157"/>
  <c r="N70" i="1157"/>
  <c r="D71" i="1157"/>
  <c r="F71" i="1157"/>
  <c r="H71" i="1157"/>
  <c r="J71" i="1157"/>
  <c r="L71" i="1157"/>
  <c r="N71" i="1157"/>
  <c r="D72" i="1157"/>
  <c r="F72" i="1157"/>
  <c r="H72" i="1157"/>
  <c r="J72" i="1157"/>
  <c r="L72" i="1157"/>
  <c r="N72" i="1157"/>
  <c r="D73" i="1157"/>
  <c r="F73" i="1157"/>
  <c r="H73" i="1157"/>
  <c r="J73" i="1157"/>
  <c r="L73" i="1157"/>
  <c r="N73" i="1157"/>
  <c r="D74" i="1157"/>
  <c r="F74" i="1157"/>
  <c r="H74" i="1157"/>
  <c r="J74" i="1157"/>
  <c r="L74" i="1157"/>
  <c r="N74" i="1157"/>
  <c r="D75" i="1157"/>
  <c r="F75" i="1157"/>
  <c r="H75" i="1157"/>
  <c r="J75" i="1157"/>
  <c r="L75" i="1157"/>
  <c r="N75" i="1157"/>
  <c r="D76" i="1157"/>
  <c r="F76" i="1157"/>
  <c r="H76" i="1157"/>
  <c r="J76" i="1157"/>
  <c r="L76" i="1157"/>
  <c r="N76" i="1157"/>
  <c r="D77" i="1157"/>
  <c r="F77" i="1157"/>
  <c r="H77" i="1157"/>
  <c r="J77" i="1157"/>
  <c r="L77" i="1157"/>
  <c r="N77" i="1157"/>
  <c r="D78" i="1157"/>
  <c r="F78" i="1157"/>
  <c r="H78" i="1157"/>
  <c r="J78" i="1157"/>
  <c r="L78" i="1157"/>
  <c r="N78" i="1157"/>
  <c r="D79" i="1157"/>
  <c r="F79" i="1157"/>
  <c r="H79" i="1157"/>
  <c r="J79" i="1157"/>
  <c r="L79" i="1157"/>
  <c r="N79" i="1157"/>
  <c r="D80" i="1157"/>
  <c r="F80" i="1157"/>
  <c r="H80" i="1157"/>
  <c r="J80" i="1157"/>
  <c r="L80" i="1157"/>
  <c r="N80" i="1157"/>
  <c r="D81" i="1157"/>
  <c r="F81" i="1157"/>
  <c r="H81" i="1157"/>
  <c r="J81" i="1157"/>
  <c r="L81" i="1157"/>
  <c r="N81" i="1157"/>
  <c r="D82" i="1157"/>
  <c r="F82" i="1157"/>
  <c r="H82" i="1157"/>
  <c r="J82" i="1157"/>
  <c r="L82" i="1157"/>
  <c r="N82" i="1157"/>
  <c r="D83" i="1157"/>
  <c r="F83" i="1157"/>
  <c r="H83" i="1157"/>
  <c r="J83" i="1157"/>
  <c r="L83" i="1157"/>
  <c r="N83" i="1157"/>
  <c r="D84" i="1157"/>
  <c r="F84" i="1157"/>
  <c r="H84" i="1157"/>
  <c r="J84" i="1157"/>
  <c r="L84" i="1157"/>
  <c r="N84" i="1157"/>
  <c r="D85" i="1157"/>
  <c r="F85" i="1157"/>
  <c r="H85" i="1157"/>
  <c r="J85" i="1157"/>
  <c r="L85" i="1157"/>
  <c r="N85" i="1157"/>
  <c r="D86" i="1157"/>
  <c r="F86" i="1157"/>
  <c r="H86" i="1157"/>
  <c r="J86" i="1157"/>
  <c r="L86" i="1157"/>
  <c r="N86" i="1157"/>
  <c r="D87" i="1157"/>
  <c r="F87" i="1157"/>
  <c r="H87" i="1157"/>
  <c r="J87" i="1157"/>
  <c r="L87" i="1157"/>
  <c r="N87" i="1157"/>
  <c r="D88" i="1157"/>
  <c r="F88" i="1157"/>
  <c r="H88" i="1157"/>
  <c r="J88" i="1157"/>
  <c r="L88" i="1157"/>
  <c r="N88" i="1157"/>
  <c r="D89" i="1157"/>
  <c r="F89" i="1157"/>
  <c r="H89" i="1157"/>
  <c r="J89" i="1157"/>
  <c r="L89" i="1157"/>
  <c r="N89" i="1157"/>
  <c r="D90" i="1157"/>
  <c r="F90" i="1157"/>
  <c r="H90" i="1157"/>
  <c r="J90" i="1157"/>
  <c r="L90" i="1157"/>
  <c r="N90" i="1157"/>
  <c r="D91" i="1157"/>
  <c r="F91" i="1157"/>
  <c r="H91" i="1157"/>
  <c r="J91" i="1157"/>
  <c r="L91" i="1157"/>
  <c r="N91" i="1157"/>
  <c r="D92" i="1157"/>
  <c r="F92" i="1157"/>
  <c r="H92" i="1157"/>
  <c r="J92" i="1157"/>
  <c r="L92" i="1157"/>
  <c r="N92" i="1157"/>
  <c r="D93" i="1157"/>
  <c r="F93" i="1157"/>
  <c r="H93" i="1157"/>
  <c r="J93" i="1157"/>
  <c r="L93" i="1157"/>
  <c r="N93" i="1157"/>
  <c r="D94" i="1157"/>
  <c r="F94" i="1157"/>
  <c r="H94" i="1157"/>
  <c r="J94" i="1157"/>
  <c r="L94" i="1157"/>
  <c r="N94" i="1157"/>
  <c r="D95" i="1157"/>
  <c r="F95" i="1157"/>
  <c r="H95" i="1157"/>
  <c r="J95" i="1157"/>
  <c r="L95" i="1157"/>
  <c r="N95" i="1157"/>
  <c r="D96" i="1157"/>
  <c r="F96" i="1157"/>
  <c r="H96" i="1157"/>
  <c r="J96" i="1157"/>
  <c r="L96" i="1157"/>
  <c r="N96" i="1157"/>
  <c r="D97" i="1157"/>
  <c r="F97" i="1157"/>
  <c r="H97" i="1157"/>
  <c r="J97" i="1157"/>
  <c r="L97" i="1157"/>
  <c r="N97" i="1157"/>
  <c r="D98" i="1157"/>
  <c r="F98" i="1157"/>
  <c r="H98" i="1157"/>
  <c r="J98" i="1157"/>
  <c r="L98" i="1157"/>
  <c r="N98" i="1157"/>
  <c r="D99" i="1157"/>
  <c r="F99" i="1157"/>
  <c r="H99" i="1157"/>
  <c r="J99" i="1157"/>
  <c r="L99" i="1157"/>
  <c r="N99" i="1157"/>
  <c r="D100" i="1157"/>
  <c r="F100" i="1157"/>
  <c r="H100" i="1157"/>
  <c r="J100" i="1157"/>
  <c r="L100" i="1157"/>
  <c r="N100" i="1157"/>
  <c r="D101" i="1157"/>
  <c r="F101" i="1157"/>
  <c r="H101" i="1157"/>
  <c r="J101" i="1157"/>
  <c r="L101" i="1157"/>
  <c r="N101" i="1157"/>
  <c r="D102" i="1157"/>
  <c r="F102" i="1157"/>
  <c r="H102" i="1157"/>
  <c r="J102" i="1157"/>
  <c r="L102" i="1157"/>
  <c r="N102" i="1157"/>
  <c r="D103" i="1157"/>
  <c r="F103" i="1157"/>
  <c r="H103" i="1157"/>
  <c r="J103" i="1157"/>
  <c r="L103" i="1157"/>
  <c r="N103" i="1157"/>
  <c r="D104" i="1157"/>
  <c r="F104" i="1157"/>
  <c r="H104" i="1157"/>
  <c r="J104" i="1157"/>
  <c r="L104" i="1157"/>
  <c r="N104" i="1157"/>
  <c r="D105" i="1157"/>
  <c r="F105" i="1157"/>
  <c r="H105" i="1157"/>
  <c r="J105" i="1157"/>
  <c r="L105" i="1157"/>
  <c r="N105" i="1157"/>
  <c r="D106" i="1157"/>
  <c r="F106" i="1157"/>
  <c r="H106" i="1157"/>
  <c r="J106" i="1157"/>
  <c r="L106" i="1157"/>
  <c r="N106" i="1157"/>
  <c r="D107" i="1157"/>
  <c r="F107" i="1157"/>
  <c r="H107" i="1157"/>
  <c r="J107" i="1157"/>
  <c r="L107" i="1157"/>
  <c r="N107" i="1157"/>
  <c r="D108" i="1157"/>
  <c r="F108" i="1157"/>
  <c r="H108" i="1157"/>
  <c r="J108" i="1157"/>
  <c r="L108" i="1157"/>
  <c r="N108" i="1157"/>
  <c r="D109" i="1157"/>
  <c r="F109" i="1157"/>
  <c r="H109" i="1157"/>
  <c r="J109" i="1157"/>
  <c r="L109" i="1157"/>
  <c r="N109" i="1157"/>
  <c r="D110" i="1157"/>
  <c r="F110" i="1157"/>
  <c r="H110" i="1157"/>
  <c r="J110" i="1157"/>
  <c r="L110" i="1157"/>
  <c r="N110" i="1157"/>
  <c r="D111" i="1157"/>
  <c r="F111" i="1157"/>
  <c r="H111" i="1157"/>
  <c r="J111" i="1157"/>
  <c r="L111" i="1157"/>
  <c r="N111" i="1157"/>
  <c r="D112" i="1157"/>
  <c r="F112" i="1157"/>
  <c r="H112" i="1157"/>
  <c r="J112" i="1157"/>
  <c r="L112" i="1157"/>
  <c r="N112" i="1157"/>
  <c r="D113" i="1157"/>
  <c r="F113" i="1157"/>
  <c r="H113" i="1157"/>
  <c r="J113" i="1157"/>
  <c r="L113" i="1157"/>
  <c r="N113" i="1157"/>
  <c r="P6" i="1156"/>
  <c r="Q6" i="1156" s="1"/>
  <c r="P7" i="1156"/>
  <c r="Q7" i="1156"/>
  <c r="P8" i="1156"/>
  <c r="Q8" i="1156" s="1"/>
  <c r="P9" i="1156"/>
  <c r="Q9" i="1156"/>
  <c r="P10" i="1156"/>
  <c r="Q10" i="1156" s="1"/>
  <c r="P11" i="1156"/>
  <c r="Q11" i="1156"/>
  <c r="P12" i="1156"/>
  <c r="Q12" i="1156" s="1"/>
  <c r="P13" i="1156"/>
  <c r="Q13" i="1156"/>
  <c r="P14" i="1156"/>
  <c r="Q14" i="1156" s="1"/>
  <c r="P15" i="1156"/>
  <c r="Q15" i="1156"/>
  <c r="P16" i="1156"/>
  <c r="Q16" i="1156" s="1"/>
  <c r="P17" i="1156"/>
  <c r="Q17" i="1156"/>
  <c r="D18" i="1156"/>
  <c r="F18" i="1156"/>
  <c r="H18" i="1156"/>
  <c r="J18" i="1156"/>
  <c r="L18" i="1156"/>
  <c r="N18" i="1156"/>
  <c r="P18" i="1156"/>
  <c r="Q18" i="1156"/>
  <c r="D19" i="1156"/>
  <c r="F19" i="1156"/>
  <c r="H19" i="1156"/>
  <c r="J19" i="1156"/>
  <c r="L19" i="1156"/>
  <c r="N19" i="1156"/>
  <c r="P19" i="1156"/>
  <c r="Q19" i="1156"/>
  <c r="D20" i="1156"/>
  <c r="F20" i="1156"/>
  <c r="H20" i="1156"/>
  <c r="J20" i="1156"/>
  <c r="L20" i="1156"/>
  <c r="N20" i="1156"/>
  <c r="P20" i="1156"/>
  <c r="Q20" i="1156"/>
  <c r="D21" i="1156"/>
  <c r="F21" i="1156"/>
  <c r="H21" i="1156"/>
  <c r="J21" i="1156"/>
  <c r="L21" i="1156"/>
  <c r="N21" i="1156"/>
  <c r="P21" i="1156"/>
  <c r="Q21" i="1156"/>
  <c r="D22" i="1156"/>
  <c r="F22" i="1156"/>
  <c r="H22" i="1156"/>
  <c r="J22" i="1156"/>
  <c r="L22" i="1156"/>
  <c r="N22" i="1156"/>
  <c r="P22" i="1156"/>
  <c r="Q22" i="1156"/>
  <c r="D23" i="1156"/>
  <c r="F23" i="1156"/>
  <c r="H23" i="1156"/>
  <c r="J23" i="1156"/>
  <c r="L23" i="1156"/>
  <c r="N23" i="1156"/>
  <c r="P23" i="1156"/>
  <c r="Q35" i="1156" s="1"/>
  <c r="Q23" i="1156"/>
  <c r="D24" i="1156"/>
  <c r="F24" i="1156"/>
  <c r="H24" i="1156"/>
  <c r="J24" i="1156"/>
  <c r="L24" i="1156"/>
  <c r="N24" i="1156"/>
  <c r="P24" i="1156"/>
  <c r="Q36" i="1156" s="1"/>
  <c r="Q24" i="1156"/>
  <c r="D25" i="1156"/>
  <c r="F25" i="1156"/>
  <c r="H25" i="1156"/>
  <c r="J25" i="1156"/>
  <c r="L25" i="1156"/>
  <c r="N25" i="1156"/>
  <c r="P25" i="1156"/>
  <c r="Q37" i="1156" s="1"/>
  <c r="Q25" i="1156"/>
  <c r="D26" i="1156"/>
  <c r="F26" i="1156"/>
  <c r="H26" i="1156"/>
  <c r="J26" i="1156"/>
  <c r="L26" i="1156"/>
  <c r="N26" i="1156"/>
  <c r="P26" i="1156"/>
  <c r="Q38" i="1156" s="1"/>
  <c r="Q26" i="1156"/>
  <c r="D27" i="1156"/>
  <c r="F27" i="1156"/>
  <c r="H27" i="1156"/>
  <c r="J27" i="1156"/>
  <c r="L27" i="1156"/>
  <c r="N27" i="1156"/>
  <c r="P27" i="1156"/>
  <c r="Q27" i="1156"/>
  <c r="D28" i="1156"/>
  <c r="F28" i="1156"/>
  <c r="H28" i="1156"/>
  <c r="J28" i="1156"/>
  <c r="L28" i="1156"/>
  <c r="N28" i="1156"/>
  <c r="P28" i="1156"/>
  <c r="Q40" i="1156" s="1"/>
  <c r="Q28" i="1156"/>
  <c r="D29" i="1156"/>
  <c r="F29" i="1156"/>
  <c r="H29" i="1156"/>
  <c r="J29" i="1156"/>
  <c r="L29" i="1156"/>
  <c r="N29" i="1156"/>
  <c r="P29" i="1156"/>
  <c r="Q41" i="1156" s="1"/>
  <c r="Q29" i="1156"/>
  <c r="D30" i="1156"/>
  <c r="F30" i="1156"/>
  <c r="H30" i="1156"/>
  <c r="J30" i="1156"/>
  <c r="L30" i="1156"/>
  <c r="N30" i="1156"/>
  <c r="P30" i="1156"/>
  <c r="Q42" i="1156" s="1"/>
  <c r="Q30" i="1156"/>
  <c r="D31" i="1156"/>
  <c r="F31" i="1156"/>
  <c r="H31" i="1156"/>
  <c r="J31" i="1156"/>
  <c r="L31" i="1156"/>
  <c r="N31" i="1156"/>
  <c r="P31" i="1156"/>
  <c r="Q43" i="1156" s="1"/>
  <c r="Q31" i="1156"/>
  <c r="D32" i="1156"/>
  <c r="F32" i="1156"/>
  <c r="H32" i="1156"/>
  <c r="J32" i="1156"/>
  <c r="L32" i="1156"/>
  <c r="N32" i="1156"/>
  <c r="P32" i="1156"/>
  <c r="Q32" i="1156"/>
  <c r="D33" i="1156"/>
  <c r="F33" i="1156"/>
  <c r="H33" i="1156"/>
  <c r="J33" i="1156"/>
  <c r="L33" i="1156"/>
  <c r="N33" i="1156"/>
  <c r="P33" i="1156"/>
  <c r="Q45" i="1156" s="1"/>
  <c r="Q33" i="1156"/>
  <c r="D34" i="1156"/>
  <c r="F34" i="1156"/>
  <c r="H34" i="1156"/>
  <c r="J34" i="1156"/>
  <c r="L34" i="1156"/>
  <c r="N34" i="1156"/>
  <c r="P34" i="1156"/>
  <c r="Q46" i="1156" s="1"/>
  <c r="Q34" i="1156"/>
  <c r="D35" i="1156"/>
  <c r="F35" i="1156"/>
  <c r="H35" i="1156"/>
  <c r="J35" i="1156"/>
  <c r="L35" i="1156"/>
  <c r="N35" i="1156"/>
  <c r="P35" i="1156"/>
  <c r="Q47" i="1156" s="1"/>
  <c r="D36" i="1156"/>
  <c r="F36" i="1156"/>
  <c r="H36" i="1156"/>
  <c r="J36" i="1156"/>
  <c r="L36" i="1156"/>
  <c r="N36" i="1156"/>
  <c r="P36" i="1156"/>
  <c r="Q48" i="1156" s="1"/>
  <c r="D37" i="1156"/>
  <c r="F37" i="1156"/>
  <c r="H37" i="1156"/>
  <c r="J37" i="1156"/>
  <c r="L37" i="1156"/>
  <c r="N37" i="1156"/>
  <c r="P37" i="1156"/>
  <c r="D38" i="1156"/>
  <c r="F38" i="1156"/>
  <c r="H38" i="1156"/>
  <c r="J38" i="1156"/>
  <c r="L38" i="1156"/>
  <c r="N38" i="1156"/>
  <c r="P38" i="1156"/>
  <c r="Q50" i="1156" s="1"/>
  <c r="D39" i="1156"/>
  <c r="F39" i="1156"/>
  <c r="H39" i="1156"/>
  <c r="J39" i="1156"/>
  <c r="L39" i="1156"/>
  <c r="N39" i="1156"/>
  <c r="P39" i="1156"/>
  <c r="Q51" i="1156" s="1"/>
  <c r="Q39" i="1156"/>
  <c r="D40" i="1156"/>
  <c r="F40" i="1156"/>
  <c r="H40" i="1156"/>
  <c r="J40" i="1156"/>
  <c r="L40" i="1156"/>
  <c r="N40" i="1156"/>
  <c r="P40" i="1156"/>
  <c r="Q52" i="1156" s="1"/>
  <c r="D41" i="1156"/>
  <c r="F41" i="1156"/>
  <c r="H41" i="1156"/>
  <c r="J41" i="1156"/>
  <c r="L41" i="1156"/>
  <c r="N41" i="1156"/>
  <c r="P41" i="1156"/>
  <c r="Q53" i="1156" s="1"/>
  <c r="D42" i="1156"/>
  <c r="F42" i="1156"/>
  <c r="H42" i="1156"/>
  <c r="J42" i="1156"/>
  <c r="L42" i="1156"/>
  <c r="N42" i="1156"/>
  <c r="P42" i="1156"/>
  <c r="D43" i="1156"/>
  <c r="F43" i="1156"/>
  <c r="H43" i="1156"/>
  <c r="J43" i="1156"/>
  <c r="L43" i="1156"/>
  <c r="N43" i="1156"/>
  <c r="P43" i="1156"/>
  <c r="Q55" i="1156" s="1"/>
  <c r="D44" i="1156"/>
  <c r="F44" i="1156"/>
  <c r="H44" i="1156"/>
  <c r="J44" i="1156"/>
  <c r="L44" i="1156"/>
  <c r="N44" i="1156"/>
  <c r="P44" i="1156"/>
  <c r="Q56" i="1156" s="1"/>
  <c r="Q44" i="1156"/>
  <c r="D45" i="1156"/>
  <c r="F45" i="1156"/>
  <c r="H45" i="1156"/>
  <c r="J45" i="1156"/>
  <c r="L45" i="1156"/>
  <c r="N45" i="1156"/>
  <c r="P45" i="1156"/>
  <c r="Q57" i="1156" s="1"/>
  <c r="D46" i="1156"/>
  <c r="F46" i="1156"/>
  <c r="H46" i="1156"/>
  <c r="J46" i="1156"/>
  <c r="L46" i="1156"/>
  <c r="N46" i="1156"/>
  <c r="P46" i="1156"/>
  <c r="Q58" i="1156" s="1"/>
  <c r="D47" i="1156"/>
  <c r="F47" i="1156"/>
  <c r="H47" i="1156"/>
  <c r="J47" i="1156"/>
  <c r="L47" i="1156"/>
  <c r="N47" i="1156"/>
  <c r="P47" i="1156"/>
  <c r="D48" i="1156"/>
  <c r="F48" i="1156"/>
  <c r="H48" i="1156"/>
  <c r="J48" i="1156"/>
  <c r="L48" i="1156"/>
  <c r="N48" i="1156"/>
  <c r="P48" i="1156"/>
  <c r="Q60" i="1156" s="1"/>
  <c r="D49" i="1156"/>
  <c r="F49" i="1156"/>
  <c r="H49" i="1156"/>
  <c r="J49" i="1156"/>
  <c r="L49" i="1156"/>
  <c r="N49" i="1156"/>
  <c r="P49" i="1156"/>
  <c r="Q61" i="1156" s="1"/>
  <c r="Q49" i="1156"/>
  <c r="D50" i="1156"/>
  <c r="F50" i="1156"/>
  <c r="H50" i="1156"/>
  <c r="J50" i="1156"/>
  <c r="L50" i="1156"/>
  <c r="N50" i="1156"/>
  <c r="P50" i="1156"/>
  <c r="Q62" i="1156" s="1"/>
  <c r="D51" i="1156"/>
  <c r="F51" i="1156"/>
  <c r="H51" i="1156"/>
  <c r="J51" i="1156"/>
  <c r="L51" i="1156"/>
  <c r="N51" i="1156"/>
  <c r="P51" i="1156"/>
  <c r="Q63" i="1156" s="1"/>
  <c r="D52" i="1156"/>
  <c r="F52" i="1156"/>
  <c r="H52" i="1156"/>
  <c r="J52" i="1156"/>
  <c r="L52" i="1156"/>
  <c r="N52" i="1156"/>
  <c r="P52" i="1156"/>
  <c r="D53" i="1156"/>
  <c r="F53" i="1156"/>
  <c r="H53" i="1156"/>
  <c r="J53" i="1156"/>
  <c r="L53" i="1156"/>
  <c r="N53" i="1156"/>
  <c r="P53" i="1156"/>
  <c r="Q65" i="1156" s="1"/>
  <c r="D54" i="1156"/>
  <c r="F54" i="1156"/>
  <c r="H54" i="1156"/>
  <c r="J54" i="1156"/>
  <c r="L54" i="1156"/>
  <c r="N54" i="1156"/>
  <c r="P54" i="1156"/>
  <c r="Q66" i="1156" s="1"/>
  <c r="Q54" i="1156"/>
  <c r="D55" i="1156"/>
  <c r="F55" i="1156"/>
  <c r="H55" i="1156"/>
  <c r="J55" i="1156"/>
  <c r="L55" i="1156"/>
  <c r="N55" i="1156"/>
  <c r="P55" i="1156"/>
  <c r="Q67" i="1156" s="1"/>
  <c r="D56" i="1156"/>
  <c r="F56" i="1156"/>
  <c r="H56" i="1156"/>
  <c r="J56" i="1156"/>
  <c r="L56" i="1156"/>
  <c r="N56" i="1156"/>
  <c r="P56" i="1156"/>
  <c r="Q68" i="1156" s="1"/>
  <c r="D57" i="1156"/>
  <c r="F57" i="1156"/>
  <c r="H57" i="1156"/>
  <c r="J57" i="1156"/>
  <c r="L57" i="1156"/>
  <c r="N57" i="1156"/>
  <c r="P57" i="1156"/>
  <c r="D58" i="1156"/>
  <c r="F58" i="1156"/>
  <c r="H58" i="1156"/>
  <c r="J58" i="1156"/>
  <c r="L58" i="1156"/>
  <c r="N58" i="1156"/>
  <c r="P58" i="1156"/>
  <c r="Q70" i="1156" s="1"/>
  <c r="D59" i="1156"/>
  <c r="F59" i="1156"/>
  <c r="H59" i="1156"/>
  <c r="J59" i="1156"/>
  <c r="L59" i="1156"/>
  <c r="N59" i="1156"/>
  <c r="P59" i="1156"/>
  <c r="Q71" i="1156" s="1"/>
  <c r="Q59" i="1156"/>
  <c r="D60" i="1156"/>
  <c r="F60" i="1156"/>
  <c r="H60" i="1156"/>
  <c r="J60" i="1156"/>
  <c r="L60" i="1156"/>
  <c r="N60" i="1156"/>
  <c r="P60" i="1156"/>
  <c r="Q72" i="1156" s="1"/>
  <c r="D61" i="1156"/>
  <c r="F61" i="1156"/>
  <c r="H61" i="1156"/>
  <c r="J61" i="1156"/>
  <c r="L61" i="1156"/>
  <c r="N61" i="1156"/>
  <c r="P61" i="1156"/>
  <c r="Q73" i="1156" s="1"/>
  <c r="D62" i="1156"/>
  <c r="F62" i="1156"/>
  <c r="H62" i="1156"/>
  <c r="J62" i="1156"/>
  <c r="L62" i="1156"/>
  <c r="N62" i="1156"/>
  <c r="P62" i="1156"/>
  <c r="D63" i="1156"/>
  <c r="F63" i="1156"/>
  <c r="H63" i="1156"/>
  <c r="J63" i="1156"/>
  <c r="L63" i="1156"/>
  <c r="N63" i="1156"/>
  <c r="P63" i="1156"/>
  <c r="Q75" i="1156" s="1"/>
  <c r="D64" i="1156"/>
  <c r="F64" i="1156"/>
  <c r="H64" i="1156"/>
  <c r="J64" i="1156"/>
  <c r="L64" i="1156"/>
  <c r="N64" i="1156"/>
  <c r="P64" i="1156"/>
  <c r="Q76" i="1156" s="1"/>
  <c r="Q64" i="1156"/>
  <c r="D65" i="1156"/>
  <c r="F65" i="1156"/>
  <c r="H65" i="1156"/>
  <c r="J65" i="1156"/>
  <c r="L65" i="1156"/>
  <c r="N65" i="1156"/>
  <c r="P65" i="1156"/>
  <c r="Q77" i="1156" s="1"/>
  <c r="D66" i="1156"/>
  <c r="F66" i="1156"/>
  <c r="H66" i="1156"/>
  <c r="J66" i="1156"/>
  <c r="L66" i="1156"/>
  <c r="N66" i="1156"/>
  <c r="P66" i="1156"/>
  <c r="Q78" i="1156" s="1"/>
  <c r="D67" i="1156"/>
  <c r="F67" i="1156"/>
  <c r="H67" i="1156"/>
  <c r="J67" i="1156"/>
  <c r="L67" i="1156"/>
  <c r="N67" i="1156"/>
  <c r="P67" i="1156"/>
  <c r="D68" i="1156"/>
  <c r="F68" i="1156"/>
  <c r="H68" i="1156"/>
  <c r="J68" i="1156"/>
  <c r="L68" i="1156"/>
  <c r="N68" i="1156"/>
  <c r="P68" i="1156"/>
  <c r="Q80" i="1156" s="1"/>
  <c r="D69" i="1156"/>
  <c r="F69" i="1156"/>
  <c r="H69" i="1156"/>
  <c r="J69" i="1156"/>
  <c r="L69" i="1156"/>
  <c r="N69" i="1156"/>
  <c r="P69" i="1156"/>
  <c r="Q81" i="1156" s="1"/>
  <c r="Q69" i="1156"/>
  <c r="D70" i="1156"/>
  <c r="F70" i="1156"/>
  <c r="H70" i="1156"/>
  <c r="J70" i="1156"/>
  <c r="L70" i="1156"/>
  <c r="N70" i="1156"/>
  <c r="P70" i="1156"/>
  <c r="Q82" i="1156" s="1"/>
  <c r="D71" i="1156"/>
  <c r="F71" i="1156"/>
  <c r="H71" i="1156"/>
  <c r="J71" i="1156"/>
  <c r="L71" i="1156"/>
  <c r="N71" i="1156"/>
  <c r="P71" i="1156"/>
  <c r="Q83" i="1156" s="1"/>
  <c r="D72" i="1156"/>
  <c r="F72" i="1156"/>
  <c r="H72" i="1156"/>
  <c r="J72" i="1156"/>
  <c r="L72" i="1156"/>
  <c r="N72" i="1156"/>
  <c r="P72" i="1156"/>
  <c r="D73" i="1156"/>
  <c r="F73" i="1156"/>
  <c r="H73" i="1156"/>
  <c r="J73" i="1156"/>
  <c r="L73" i="1156"/>
  <c r="N73" i="1156"/>
  <c r="P73" i="1156"/>
  <c r="Q85" i="1156" s="1"/>
  <c r="D74" i="1156"/>
  <c r="F74" i="1156"/>
  <c r="H74" i="1156"/>
  <c r="J74" i="1156"/>
  <c r="L74" i="1156"/>
  <c r="N74" i="1156"/>
  <c r="P74" i="1156"/>
  <c r="Q86" i="1156" s="1"/>
  <c r="Q74" i="1156"/>
  <c r="D75" i="1156"/>
  <c r="F75" i="1156"/>
  <c r="H75" i="1156"/>
  <c r="J75" i="1156"/>
  <c r="L75" i="1156"/>
  <c r="N75" i="1156"/>
  <c r="P75" i="1156"/>
  <c r="Q87" i="1156" s="1"/>
  <c r="D76" i="1156"/>
  <c r="F76" i="1156"/>
  <c r="H76" i="1156"/>
  <c r="J76" i="1156"/>
  <c r="L76" i="1156"/>
  <c r="N76" i="1156"/>
  <c r="P76" i="1156"/>
  <c r="Q88" i="1156" s="1"/>
  <c r="D77" i="1156"/>
  <c r="F77" i="1156"/>
  <c r="H77" i="1156"/>
  <c r="J77" i="1156"/>
  <c r="L77" i="1156"/>
  <c r="N77" i="1156"/>
  <c r="P77" i="1156"/>
  <c r="D78" i="1156"/>
  <c r="F78" i="1156"/>
  <c r="H78" i="1156"/>
  <c r="J78" i="1156"/>
  <c r="L78" i="1156"/>
  <c r="N78" i="1156"/>
  <c r="P78" i="1156"/>
  <c r="Q90" i="1156" s="1"/>
  <c r="D79" i="1156"/>
  <c r="F79" i="1156"/>
  <c r="H79" i="1156"/>
  <c r="J79" i="1156"/>
  <c r="L79" i="1156"/>
  <c r="N79" i="1156"/>
  <c r="P79" i="1156"/>
  <c r="Q91" i="1156" s="1"/>
  <c r="Q79" i="1156"/>
  <c r="D80" i="1156"/>
  <c r="F80" i="1156"/>
  <c r="H80" i="1156"/>
  <c r="J80" i="1156"/>
  <c r="L80" i="1156"/>
  <c r="N80" i="1156"/>
  <c r="P80" i="1156"/>
  <c r="Q92" i="1156" s="1"/>
  <c r="D81" i="1156"/>
  <c r="F81" i="1156"/>
  <c r="H81" i="1156"/>
  <c r="J81" i="1156"/>
  <c r="L81" i="1156"/>
  <c r="N81" i="1156"/>
  <c r="P81" i="1156"/>
  <c r="Q93" i="1156" s="1"/>
  <c r="D82" i="1156"/>
  <c r="F82" i="1156"/>
  <c r="H82" i="1156"/>
  <c r="J82" i="1156"/>
  <c r="L82" i="1156"/>
  <c r="N82" i="1156"/>
  <c r="P82" i="1156"/>
  <c r="D83" i="1156"/>
  <c r="F83" i="1156"/>
  <c r="H83" i="1156"/>
  <c r="J83" i="1156"/>
  <c r="L83" i="1156"/>
  <c r="N83" i="1156"/>
  <c r="P83" i="1156"/>
  <c r="Q95" i="1156" s="1"/>
  <c r="D84" i="1156"/>
  <c r="F84" i="1156"/>
  <c r="H84" i="1156"/>
  <c r="J84" i="1156"/>
  <c r="L84" i="1156"/>
  <c r="N84" i="1156"/>
  <c r="P84" i="1156"/>
  <c r="Q96" i="1156" s="1"/>
  <c r="Q84" i="1156"/>
  <c r="D85" i="1156"/>
  <c r="F85" i="1156"/>
  <c r="H85" i="1156"/>
  <c r="J85" i="1156"/>
  <c r="L85" i="1156"/>
  <c r="N85" i="1156"/>
  <c r="P85" i="1156"/>
  <c r="Q97" i="1156" s="1"/>
  <c r="D86" i="1156"/>
  <c r="F86" i="1156"/>
  <c r="H86" i="1156"/>
  <c r="J86" i="1156"/>
  <c r="L86" i="1156"/>
  <c r="N86" i="1156"/>
  <c r="P86" i="1156"/>
  <c r="Q98" i="1156" s="1"/>
  <c r="D87" i="1156"/>
  <c r="F87" i="1156"/>
  <c r="H87" i="1156"/>
  <c r="J87" i="1156"/>
  <c r="L87" i="1156"/>
  <c r="N87" i="1156"/>
  <c r="P87" i="1156"/>
  <c r="D88" i="1156"/>
  <c r="F88" i="1156"/>
  <c r="H88" i="1156"/>
  <c r="J88" i="1156"/>
  <c r="L88" i="1156"/>
  <c r="N88" i="1156"/>
  <c r="P88" i="1156"/>
  <c r="Q100" i="1156" s="1"/>
  <c r="D89" i="1156"/>
  <c r="F89" i="1156"/>
  <c r="H89" i="1156"/>
  <c r="J89" i="1156"/>
  <c r="L89" i="1156"/>
  <c r="N89" i="1156"/>
  <c r="P89" i="1156"/>
  <c r="Q101" i="1156" s="1"/>
  <c r="Q89" i="1156"/>
  <c r="D90" i="1156"/>
  <c r="F90" i="1156"/>
  <c r="H90" i="1156"/>
  <c r="J90" i="1156"/>
  <c r="L90" i="1156"/>
  <c r="N90" i="1156"/>
  <c r="P90" i="1156"/>
  <c r="Q102" i="1156" s="1"/>
  <c r="D91" i="1156"/>
  <c r="F91" i="1156"/>
  <c r="H91" i="1156"/>
  <c r="J91" i="1156"/>
  <c r="L91" i="1156"/>
  <c r="N91" i="1156"/>
  <c r="P91" i="1156"/>
  <c r="Q103" i="1156" s="1"/>
  <c r="D92" i="1156"/>
  <c r="F92" i="1156"/>
  <c r="H92" i="1156"/>
  <c r="J92" i="1156"/>
  <c r="L92" i="1156"/>
  <c r="N92" i="1156"/>
  <c r="P92" i="1156"/>
  <c r="D93" i="1156"/>
  <c r="F93" i="1156"/>
  <c r="H93" i="1156"/>
  <c r="J93" i="1156"/>
  <c r="L93" i="1156"/>
  <c r="N93" i="1156"/>
  <c r="P93" i="1156"/>
  <c r="Q105" i="1156" s="1"/>
  <c r="D94" i="1156"/>
  <c r="F94" i="1156"/>
  <c r="H94" i="1156"/>
  <c r="J94" i="1156"/>
  <c r="L94" i="1156"/>
  <c r="N94" i="1156"/>
  <c r="P94" i="1156"/>
  <c r="Q106" i="1156" s="1"/>
  <c r="Q94" i="1156"/>
  <c r="D95" i="1156"/>
  <c r="F95" i="1156"/>
  <c r="H95" i="1156"/>
  <c r="J95" i="1156"/>
  <c r="L95" i="1156"/>
  <c r="N95" i="1156"/>
  <c r="P95" i="1156"/>
  <c r="Q107" i="1156" s="1"/>
  <c r="D96" i="1156"/>
  <c r="F96" i="1156"/>
  <c r="H96" i="1156"/>
  <c r="J96" i="1156"/>
  <c r="L96" i="1156"/>
  <c r="N96" i="1156"/>
  <c r="P96" i="1156"/>
  <c r="Q108" i="1156" s="1"/>
  <c r="D97" i="1156"/>
  <c r="F97" i="1156"/>
  <c r="H97" i="1156"/>
  <c r="J97" i="1156"/>
  <c r="L97" i="1156"/>
  <c r="N97" i="1156"/>
  <c r="P97" i="1156"/>
  <c r="D98" i="1156"/>
  <c r="F98" i="1156"/>
  <c r="H98" i="1156"/>
  <c r="J98" i="1156"/>
  <c r="L98" i="1156"/>
  <c r="N98" i="1156"/>
  <c r="P98" i="1156"/>
  <c r="Q110" i="1156" s="1"/>
  <c r="D99" i="1156"/>
  <c r="F99" i="1156"/>
  <c r="H99" i="1156"/>
  <c r="J99" i="1156"/>
  <c r="L99" i="1156"/>
  <c r="N99" i="1156"/>
  <c r="P99" i="1156"/>
  <c r="Q111" i="1156" s="1"/>
  <c r="Q99" i="1156"/>
  <c r="D100" i="1156"/>
  <c r="F100" i="1156"/>
  <c r="H100" i="1156"/>
  <c r="J100" i="1156"/>
  <c r="L100" i="1156"/>
  <c r="N100" i="1156"/>
  <c r="P100" i="1156"/>
  <c r="Q112" i="1156" s="1"/>
  <c r="D101" i="1156"/>
  <c r="F101" i="1156"/>
  <c r="H101" i="1156"/>
  <c r="J101" i="1156"/>
  <c r="L101" i="1156"/>
  <c r="N101" i="1156"/>
  <c r="P101" i="1156"/>
  <c r="Q113" i="1156" s="1"/>
  <c r="D102" i="1156"/>
  <c r="F102" i="1156"/>
  <c r="H102" i="1156"/>
  <c r="J102" i="1156"/>
  <c r="L102" i="1156"/>
  <c r="N102" i="1156"/>
  <c r="P102" i="1156"/>
  <c r="D103" i="1156"/>
  <c r="F103" i="1156"/>
  <c r="H103" i="1156"/>
  <c r="J103" i="1156"/>
  <c r="L103" i="1156"/>
  <c r="N103" i="1156"/>
  <c r="P103" i="1156"/>
  <c r="D104" i="1156"/>
  <c r="F104" i="1156"/>
  <c r="H104" i="1156"/>
  <c r="J104" i="1156"/>
  <c r="L104" i="1156"/>
  <c r="N104" i="1156"/>
  <c r="P104" i="1156"/>
  <c r="Q104" i="1156"/>
  <c r="D105" i="1156"/>
  <c r="F105" i="1156"/>
  <c r="H105" i="1156"/>
  <c r="J105" i="1156"/>
  <c r="L105" i="1156"/>
  <c r="N105" i="1156"/>
  <c r="P105" i="1156"/>
  <c r="D106" i="1156"/>
  <c r="F106" i="1156"/>
  <c r="H106" i="1156"/>
  <c r="J106" i="1156"/>
  <c r="L106" i="1156"/>
  <c r="N106" i="1156"/>
  <c r="P106" i="1156"/>
  <c r="D107" i="1156"/>
  <c r="F107" i="1156"/>
  <c r="H107" i="1156"/>
  <c r="J107" i="1156"/>
  <c r="L107" i="1156"/>
  <c r="N107" i="1156"/>
  <c r="P107" i="1156"/>
  <c r="D108" i="1156"/>
  <c r="F108" i="1156"/>
  <c r="H108" i="1156"/>
  <c r="J108" i="1156"/>
  <c r="L108" i="1156"/>
  <c r="N108" i="1156"/>
  <c r="P108" i="1156"/>
  <c r="D109" i="1156"/>
  <c r="F109" i="1156"/>
  <c r="H109" i="1156"/>
  <c r="J109" i="1156"/>
  <c r="L109" i="1156"/>
  <c r="N109" i="1156"/>
  <c r="P109" i="1156"/>
  <c r="Q109" i="1156"/>
  <c r="D110" i="1156"/>
  <c r="F110" i="1156"/>
  <c r="H110" i="1156"/>
  <c r="J110" i="1156"/>
  <c r="L110" i="1156"/>
  <c r="N110" i="1156"/>
  <c r="P110" i="1156"/>
  <c r="D111" i="1156"/>
  <c r="F111" i="1156"/>
  <c r="H111" i="1156"/>
  <c r="J111" i="1156"/>
  <c r="L111" i="1156"/>
  <c r="N111" i="1156"/>
  <c r="P111" i="1156"/>
  <c r="D112" i="1156"/>
  <c r="F112" i="1156"/>
  <c r="H112" i="1156"/>
  <c r="J112" i="1156"/>
  <c r="L112" i="1156"/>
  <c r="N112" i="1156"/>
  <c r="P112" i="1156"/>
  <c r="D113" i="1156"/>
  <c r="F113" i="1156"/>
  <c r="H113" i="1156"/>
  <c r="J113" i="1156"/>
  <c r="L113" i="1156"/>
  <c r="N113" i="1156"/>
  <c r="P113" i="1156"/>
  <c r="B19" i="1154"/>
  <c r="D19" i="1154"/>
  <c r="F19" i="1154"/>
  <c r="H19" i="1154"/>
  <c r="J19" i="1154"/>
  <c r="L19" i="1154"/>
  <c r="F8" i="1152"/>
  <c r="G8" i="1152"/>
  <c r="F9" i="1152"/>
  <c r="G9" i="1152"/>
  <c r="F10" i="1152"/>
  <c r="G10" i="1152"/>
  <c r="F11" i="1152"/>
  <c r="G11" i="1152"/>
  <c r="F12" i="1152"/>
  <c r="G12" i="1152"/>
  <c r="F13" i="1152"/>
  <c r="G13" i="1152"/>
  <c r="F14" i="1152"/>
  <c r="G14" i="1152"/>
  <c r="F15" i="1152"/>
  <c r="G15" i="1152"/>
  <c r="F16" i="1152"/>
  <c r="G16" i="1152"/>
  <c r="F18" i="1152"/>
  <c r="G18" i="1152"/>
  <c r="F19" i="1152"/>
  <c r="G19" i="1152"/>
  <c r="B20" i="1152"/>
  <c r="C20" i="1152"/>
  <c r="D20" i="1152"/>
  <c r="E20" i="1152"/>
  <c r="H20" i="1152"/>
  <c r="I20" i="1152"/>
  <c r="J20" i="1152"/>
  <c r="K20" i="1152"/>
  <c r="L20" i="1152"/>
  <c r="M20" i="1152"/>
  <c r="N20" i="1152"/>
  <c r="O20" i="1152"/>
  <c r="P20" i="1152"/>
  <c r="Q20" i="1152"/>
  <c r="L27" i="1152"/>
  <c r="L39" i="1152" s="1"/>
  <c r="W27" i="1152"/>
  <c r="L28" i="1152"/>
  <c r="W28" i="1152"/>
  <c r="L29" i="1152"/>
  <c r="W29" i="1152"/>
  <c r="L30" i="1152"/>
  <c r="W30" i="1152"/>
  <c r="L31" i="1152"/>
  <c r="W31" i="1152"/>
  <c r="L32" i="1152"/>
  <c r="W32" i="1152"/>
  <c r="L33" i="1152"/>
  <c r="W33" i="1152"/>
  <c r="L34" i="1152"/>
  <c r="W34" i="1152"/>
  <c r="L35" i="1152"/>
  <c r="W35" i="1152"/>
  <c r="L36" i="1152"/>
  <c r="W36" i="1152"/>
  <c r="L37" i="1152"/>
  <c r="W37" i="1152"/>
  <c r="L38" i="1152"/>
  <c r="W38" i="1152"/>
  <c r="B39" i="1152"/>
  <c r="C39" i="1152"/>
  <c r="D39" i="1152"/>
  <c r="E39" i="1152"/>
  <c r="F39" i="1152"/>
  <c r="G39" i="1152"/>
  <c r="H39" i="1152"/>
  <c r="I39" i="1152"/>
  <c r="J39" i="1152"/>
  <c r="K39" i="1152"/>
  <c r="M39" i="1152"/>
  <c r="N39" i="1152"/>
  <c r="O39" i="1152"/>
  <c r="P39" i="1152"/>
  <c r="Q39" i="1152"/>
  <c r="R39" i="1152"/>
  <c r="S39" i="1152"/>
  <c r="T39" i="1152"/>
  <c r="U39" i="1152"/>
  <c r="V39" i="1152"/>
  <c r="B19" i="1151"/>
  <c r="D19" i="1151"/>
  <c r="F19" i="1151"/>
  <c r="H19" i="1151"/>
  <c r="B35" i="1151"/>
  <c r="D35" i="1151"/>
  <c r="B51" i="1151"/>
  <c r="D51" i="1151"/>
  <c r="F51" i="1151"/>
  <c r="H51" i="1151"/>
  <c r="B67" i="1151"/>
  <c r="D67" i="1151"/>
  <c r="B83" i="1151"/>
  <c r="D83" i="1151"/>
  <c r="F83" i="1151"/>
  <c r="H83" i="1151"/>
  <c r="B99" i="1151"/>
  <c r="D99" i="1151"/>
  <c r="H99" i="1151"/>
  <c r="B115" i="1151"/>
  <c r="D115" i="1151"/>
  <c r="F115" i="1151"/>
  <c r="H115" i="1151"/>
  <c r="B131" i="1151"/>
  <c r="D131" i="1151"/>
  <c r="F131" i="1151"/>
  <c r="H131" i="1151"/>
  <c r="B147" i="1151"/>
  <c r="D147" i="1151"/>
  <c r="F147" i="1151"/>
  <c r="H147" i="1151"/>
  <c r="D163" i="1151"/>
  <c r="H163" i="1151"/>
  <c r="B179" i="1151"/>
  <c r="D179" i="1151"/>
  <c r="F179" i="1151"/>
  <c r="H179" i="1151"/>
  <c r="B196" i="1151"/>
  <c r="D196" i="1151"/>
  <c r="F196" i="1151"/>
  <c r="H196" i="1151"/>
  <c r="H200" i="1151"/>
  <c r="E5" i="1148"/>
  <c r="B6" i="1148"/>
  <c r="E5" i="1147"/>
  <c r="B6" i="1147"/>
  <c r="C6" i="1147"/>
  <c r="C6" i="1148" s="1"/>
  <c r="D6" i="1147"/>
  <c r="D6" i="1148" s="1"/>
  <c r="A3" i="1140"/>
  <c r="A3" i="1141" s="1"/>
  <c r="A3" i="1142" s="1"/>
  <c r="A3" i="1143" s="1"/>
  <c r="A3" i="1144" s="1"/>
  <c r="A3" i="1146" s="1"/>
  <c r="A3" i="1147" s="1"/>
  <c r="A3" i="1148" s="1"/>
  <c r="C6" i="1140"/>
  <c r="C6" i="1142" s="1"/>
  <c r="C6" i="1143" s="1"/>
  <c r="C6" i="1144" s="1"/>
  <c r="D6" i="1140"/>
  <c r="D6" i="1141" s="1"/>
  <c r="D6" i="1142" s="1"/>
  <c r="D6" i="1143" s="1"/>
  <c r="D6" i="1144" s="1"/>
  <c r="E5" i="1139"/>
  <c r="E5" i="1140" s="1"/>
  <c r="E5" i="1141" s="1"/>
  <c r="E5" i="1142" s="1"/>
  <c r="E5" i="1143" s="1"/>
  <c r="E5" i="1144" s="1"/>
  <c r="B6" i="1139"/>
  <c r="B6" i="1140" s="1"/>
  <c r="B6" i="1141" s="1"/>
  <c r="B6" i="1142" s="1"/>
  <c r="B6" i="1143" s="1"/>
  <c r="B6" i="1144" s="1"/>
  <c r="C6" i="1139"/>
  <c r="D6" i="1139"/>
  <c r="E6" i="1139"/>
  <c r="E6" i="1140" s="1"/>
  <c r="E6" i="1141" s="1"/>
  <c r="E6" i="1142" s="1"/>
  <c r="E6" i="1143" s="1"/>
  <c r="E6" i="1144" s="1"/>
  <c r="E6" i="1145" s="1"/>
  <c r="E6" i="1146" s="1"/>
  <c r="H6" i="1139"/>
  <c r="G6" i="1140" s="1"/>
  <c r="G6" i="1141" s="1"/>
  <c r="G6" i="1142" s="1"/>
  <c r="G6" i="1143" s="1"/>
  <c r="G6" i="1144" s="1"/>
  <c r="G6" i="1145" s="1"/>
  <c r="G6" i="1146" s="1"/>
  <c r="G20" i="1152" l="1"/>
  <c r="F20" i="1152"/>
  <c r="W39" i="1152"/>
  <c r="C6" i="1141"/>
  <c r="E6" i="1147"/>
  <c r="E6" i="1148"/>
  <c r="G6" i="1147"/>
  <c r="G6" i="1148"/>
  <c r="E53" i="1137" l="1"/>
  <c r="E54" i="1137"/>
  <c r="E55" i="1137"/>
  <c r="C32" i="1134"/>
  <c r="D32" i="1134"/>
  <c r="E32" i="1134"/>
  <c r="F32" i="1134"/>
  <c r="G32" i="1134"/>
  <c r="H32" i="1134"/>
  <c r="I32" i="1134"/>
  <c r="J32" i="1134"/>
  <c r="C33" i="1134"/>
  <c r="D33" i="1134"/>
  <c r="E33" i="1134"/>
  <c r="F33" i="1134"/>
  <c r="G33" i="1134"/>
  <c r="H33" i="1134"/>
  <c r="I33" i="1134"/>
  <c r="J33" i="1134"/>
  <c r="C34" i="1134"/>
  <c r="D34" i="1134"/>
  <c r="E34" i="1134"/>
  <c r="F34" i="1134"/>
  <c r="G34" i="1134"/>
  <c r="H34" i="1134"/>
  <c r="I34" i="1134"/>
  <c r="J34" i="1134"/>
  <c r="C35" i="1134"/>
  <c r="D35" i="1134"/>
  <c r="E35" i="1134"/>
  <c r="F35" i="1134"/>
  <c r="G35" i="1134"/>
  <c r="H35" i="1134"/>
  <c r="I35" i="1134"/>
  <c r="J35" i="1134"/>
  <c r="C36" i="1134"/>
  <c r="D36" i="1134"/>
  <c r="E36" i="1134"/>
  <c r="F36" i="1134"/>
  <c r="G36" i="1134"/>
  <c r="H36" i="1134"/>
  <c r="I36" i="1134"/>
  <c r="J36" i="1134"/>
  <c r="C37" i="1134"/>
  <c r="D37" i="1134"/>
  <c r="E37" i="1134"/>
  <c r="F37" i="1134"/>
  <c r="G37" i="1134"/>
  <c r="H37" i="1134"/>
  <c r="I37" i="1134"/>
  <c r="J37" i="1134"/>
  <c r="C38" i="1134"/>
  <c r="D38" i="1134"/>
  <c r="E38" i="1134"/>
  <c r="F38" i="1134"/>
  <c r="G38" i="1134"/>
  <c r="H38" i="1134"/>
  <c r="I38" i="1134"/>
  <c r="J38" i="1134"/>
  <c r="C39" i="1134"/>
  <c r="D39" i="1134"/>
  <c r="E39" i="1134"/>
  <c r="F39" i="1134"/>
  <c r="G39" i="1134"/>
  <c r="H39" i="1134"/>
  <c r="I39" i="1134"/>
  <c r="J39" i="1134"/>
  <c r="C40" i="1134"/>
  <c r="D40" i="1134"/>
  <c r="E40" i="1134"/>
  <c r="F40" i="1134"/>
  <c r="G40" i="1134"/>
  <c r="H40" i="1134"/>
  <c r="I40" i="1134"/>
  <c r="J40" i="1134"/>
  <c r="C41" i="1134"/>
  <c r="D41" i="1134"/>
  <c r="E41" i="1134"/>
  <c r="F41" i="1134"/>
  <c r="G41" i="1134"/>
  <c r="H41" i="1134"/>
  <c r="I41" i="1134"/>
  <c r="J41" i="1134"/>
  <c r="C42" i="1134"/>
  <c r="D42" i="1134"/>
  <c r="E42" i="1134"/>
  <c r="F42" i="1134"/>
  <c r="G42" i="1134"/>
  <c r="H42" i="1134"/>
  <c r="I42" i="1134"/>
  <c r="J42" i="1134"/>
  <c r="C43" i="1134"/>
  <c r="D43" i="1134"/>
  <c r="E43" i="1134"/>
  <c r="F43" i="1134"/>
  <c r="G43" i="1134"/>
  <c r="H43" i="1134"/>
  <c r="I43" i="1134"/>
  <c r="J43" i="1134"/>
  <c r="C44" i="1134"/>
  <c r="D44" i="1134"/>
  <c r="E44" i="1134"/>
  <c r="F44" i="1134"/>
  <c r="G44" i="1134"/>
  <c r="H44" i="1134"/>
  <c r="I44" i="1134"/>
  <c r="J44" i="1134"/>
  <c r="C45" i="1134"/>
  <c r="D45" i="1134"/>
  <c r="E45" i="1134"/>
  <c r="F45" i="1134"/>
  <c r="G45" i="1134"/>
  <c r="H45" i="1134"/>
  <c r="I45" i="1134"/>
  <c r="J45" i="1134"/>
  <c r="C46" i="1134"/>
  <c r="D46" i="1134"/>
  <c r="E46" i="1134"/>
  <c r="F46" i="1134"/>
  <c r="G46" i="1134"/>
  <c r="H46" i="1134"/>
  <c r="I46" i="1134"/>
  <c r="J46" i="1134"/>
  <c r="C47" i="1134"/>
  <c r="D47" i="1134"/>
  <c r="E47" i="1134"/>
  <c r="F47" i="1134"/>
  <c r="G47" i="1134"/>
  <c r="H47" i="1134"/>
  <c r="I47" i="1134"/>
  <c r="J47" i="1134"/>
  <c r="C48" i="1134"/>
  <c r="D48" i="1134"/>
  <c r="E48" i="1134"/>
  <c r="F48" i="1134"/>
  <c r="G48" i="1134"/>
  <c r="H48" i="1134"/>
  <c r="I48" i="1134"/>
  <c r="J48" i="1134"/>
  <c r="C49" i="1134"/>
  <c r="D49" i="1134"/>
  <c r="E49" i="1134"/>
  <c r="F49" i="1134"/>
  <c r="G49" i="1134"/>
  <c r="H49" i="1134"/>
  <c r="I49" i="1134"/>
  <c r="J49" i="1134"/>
  <c r="C50" i="1134"/>
  <c r="D50" i="1134"/>
  <c r="E50" i="1134"/>
  <c r="F50" i="1134"/>
  <c r="G50" i="1134"/>
  <c r="H50" i="1134"/>
  <c r="I50" i="1134"/>
  <c r="J50" i="1134"/>
  <c r="C51" i="1134"/>
  <c r="D51" i="1134"/>
  <c r="E51" i="1134"/>
  <c r="F51" i="1134"/>
  <c r="G51" i="1134"/>
  <c r="H51" i="1134"/>
  <c r="I51" i="1134"/>
  <c r="J51" i="1134"/>
  <c r="C52" i="1134"/>
  <c r="D52" i="1134"/>
  <c r="E52" i="1134"/>
  <c r="F52" i="1134"/>
  <c r="G52" i="1134"/>
  <c r="H52" i="1134"/>
  <c r="I52" i="1134"/>
  <c r="J52" i="1134"/>
  <c r="C32" i="1133"/>
  <c r="D32" i="1133"/>
  <c r="E32" i="1133"/>
  <c r="F32" i="1133"/>
  <c r="G32" i="1133"/>
  <c r="H32" i="1133"/>
  <c r="I32" i="1133"/>
  <c r="J32" i="1133"/>
  <c r="L32" i="1133"/>
  <c r="M32" i="1133"/>
  <c r="N32" i="1133"/>
  <c r="C33" i="1133"/>
  <c r="D33" i="1133"/>
  <c r="E33" i="1133"/>
  <c r="F33" i="1133"/>
  <c r="G33" i="1133"/>
  <c r="H33" i="1133"/>
  <c r="I33" i="1133"/>
  <c r="J33" i="1133"/>
  <c r="L33" i="1133"/>
  <c r="M33" i="1133"/>
  <c r="N33" i="1133"/>
  <c r="C34" i="1133"/>
  <c r="D34" i="1133"/>
  <c r="E34" i="1133"/>
  <c r="F34" i="1133"/>
  <c r="G34" i="1133"/>
  <c r="H34" i="1133"/>
  <c r="I34" i="1133"/>
  <c r="J34" i="1133"/>
  <c r="L34" i="1133"/>
  <c r="M34" i="1133"/>
  <c r="N34" i="1133"/>
  <c r="C35" i="1133"/>
  <c r="D35" i="1133"/>
  <c r="E35" i="1133"/>
  <c r="F35" i="1133"/>
  <c r="G35" i="1133"/>
  <c r="H35" i="1133"/>
  <c r="I35" i="1133"/>
  <c r="J35" i="1133"/>
  <c r="L35" i="1133"/>
  <c r="M35" i="1133"/>
  <c r="N35" i="1133"/>
  <c r="C36" i="1133"/>
  <c r="D36" i="1133"/>
  <c r="E36" i="1133"/>
  <c r="F36" i="1133"/>
  <c r="G36" i="1133"/>
  <c r="H36" i="1133"/>
  <c r="I36" i="1133"/>
  <c r="J36" i="1133"/>
  <c r="L36" i="1133"/>
  <c r="M36" i="1133"/>
  <c r="N36" i="1133"/>
  <c r="C37" i="1133"/>
  <c r="D37" i="1133"/>
  <c r="E37" i="1133"/>
  <c r="F37" i="1133"/>
  <c r="G37" i="1133"/>
  <c r="H37" i="1133"/>
  <c r="I37" i="1133"/>
  <c r="J37" i="1133"/>
  <c r="L37" i="1133"/>
  <c r="M37" i="1133"/>
  <c r="N37" i="1133"/>
  <c r="C38" i="1133"/>
  <c r="D38" i="1133"/>
  <c r="E38" i="1133"/>
  <c r="F38" i="1133"/>
  <c r="G38" i="1133"/>
  <c r="H38" i="1133"/>
  <c r="I38" i="1133"/>
  <c r="J38" i="1133"/>
  <c r="L38" i="1133"/>
  <c r="M38" i="1133"/>
  <c r="N38" i="1133"/>
  <c r="C39" i="1133"/>
  <c r="D39" i="1133"/>
  <c r="E39" i="1133"/>
  <c r="F39" i="1133"/>
  <c r="G39" i="1133"/>
  <c r="H39" i="1133"/>
  <c r="I39" i="1133"/>
  <c r="J39" i="1133"/>
  <c r="L39" i="1133"/>
  <c r="M39" i="1133"/>
  <c r="N39" i="1133"/>
  <c r="C40" i="1133"/>
  <c r="D40" i="1133"/>
  <c r="E40" i="1133"/>
  <c r="F40" i="1133"/>
  <c r="G40" i="1133"/>
  <c r="H40" i="1133"/>
  <c r="I40" i="1133"/>
  <c r="J40" i="1133"/>
  <c r="L40" i="1133"/>
  <c r="M40" i="1133"/>
  <c r="N40" i="1133"/>
  <c r="C41" i="1133"/>
  <c r="D41" i="1133"/>
  <c r="E41" i="1133"/>
  <c r="F41" i="1133"/>
  <c r="G41" i="1133"/>
  <c r="H41" i="1133"/>
  <c r="I41" i="1133"/>
  <c r="J41" i="1133"/>
  <c r="L41" i="1133"/>
  <c r="M41" i="1133"/>
  <c r="N41" i="1133"/>
  <c r="C42" i="1133"/>
  <c r="D42" i="1133"/>
  <c r="E42" i="1133"/>
  <c r="F42" i="1133"/>
  <c r="G42" i="1133"/>
  <c r="H42" i="1133"/>
  <c r="I42" i="1133"/>
  <c r="J42" i="1133"/>
  <c r="L42" i="1133"/>
  <c r="M42" i="1133"/>
  <c r="N42" i="1133"/>
  <c r="C43" i="1133"/>
  <c r="D43" i="1133"/>
  <c r="E43" i="1133"/>
  <c r="F43" i="1133"/>
  <c r="G43" i="1133"/>
  <c r="H43" i="1133"/>
  <c r="I43" i="1133"/>
  <c r="J43" i="1133"/>
  <c r="L43" i="1133"/>
  <c r="M43" i="1133"/>
  <c r="N43" i="1133"/>
  <c r="C44" i="1133"/>
  <c r="D44" i="1133"/>
  <c r="E44" i="1133"/>
  <c r="F44" i="1133"/>
  <c r="G44" i="1133"/>
  <c r="H44" i="1133"/>
  <c r="I44" i="1133"/>
  <c r="J44" i="1133"/>
  <c r="L44" i="1133"/>
  <c r="M44" i="1133"/>
  <c r="N44" i="1133"/>
  <c r="C45" i="1133"/>
  <c r="D45" i="1133"/>
  <c r="E45" i="1133"/>
  <c r="F45" i="1133"/>
  <c r="G45" i="1133"/>
  <c r="H45" i="1133"/>
  <c r="I45" i="1133"/>
  <c r="J45" i="1133"/>
  <c r="L45" i="1133"/>
  <c r="M45" i="1133"/>
  <c r="N45" i="1133"/>
  <c r="C46" i="1133"/>
  <c r="D46" i="1133"/>
  <c r="E46" i="1133"/>
  <c r="F46" i="1133"/>
  <c r="G46" i="1133"/>
  <c r="H46" i="1133"/>
  <c r="I46" i="1133"/>
  <c r="J46" i="1133"/>
  <c r="L46" i="1133"/>
  <c r="M46" i="1133"/>
  <c r="N46" i="1133"/>
  <c r="C47" i="1133"/>
  <c r="D47" i="1133"/>
  <c r="E47" i="1133"/>
  <c r="F47" i="1133"/>
  <c r="G47" i="1133"/>
  <c r="H47" i="1133"/>
  <c r="I47" i="1133"/>
  <c r="J47" i="1133"/>
  <c r="L47" i="1133"/>
  <c r="M47" i="1133"/>
  <c r="N47" i="1133"/>
  <c r="C48" i="1133"/>
  <c r="D48" i="1133"/>
  <c r="E48" i="1133"/>
  <c r="F48" i="1133"/>
  <c r="G48" i="1133"/>
  <c r="H48" i="1133"/>
  <c r="I48" i="1133"/>
  <c r="J48" i="1133"/>
  <c r="L48" i="1133"/>
  <c r="M48" i="1133"/>
  <c r="N48" i="1133"/>
  <c r="C49" i="1133"/>
  <c r="D49" i="1133"/>
  <c r="E49" i="1133"/>
  <c r="F49" i="1133"/>
  <c r="G49" i="1133"/>
  <c r="H49" i="1133"/>
  <c r="I49" i="1133"/>
  <c r="J49" i="1133"/>
  <c r="L49" i="1133"/>
  <c r="M49" i="1133"/>
  <c r="N49" i="1133"/>
  <c r="C50" i="1133"/>
  <c r="D50" i="1133"/>
  <c r="E50" i="1133"/>
  <c r="F50" i="1133"/>
  <c r="G50" i="1133"/>
  <c r="H50" i="1133"/>
  <c r="I50" i="1133"/>
  <c r="J50" i="1133"/>
  <c r="L50" i="1133"/>
  <c r="M50" i="1133"/>
  <c r="N50" i="1133"/>
  <c r="C51" i="1133"/>
  <c r="D51" i="1133"/>
  <c r="E51" i="1133"/>
  <c r="F51" i="1133"/>
  <c r="G51" i="1133"/>
  <c r="H51" i="1133"/>
  <c r="I51" i="1133"/>
  <c r="J51" i="1133"/>
  <c r="L51" i="1133"/>
  <c r="M51" i="1133"/>
  <c r="N51" i="1133"/>
  <c r="C52" i="1133"/>
  <c r="D52" i="1133"/>
  <c r="E52" i="1133"/>
  <c r="F52" i="1133"/>
  <c r="G52" i="1133"/>
  <c r="H52" i="1133"/>
  <c r="I52" i="1133"/>
  <c r="J52" i="1133"/>
  <c r="L52" i="1133"/>
  <c r="M52" i="1133"/>
  <c r="N52" i="1133"/>
  <c r="M18" i="1122" l="1"/>
  <c r="H20" i="1128" l="1"/>
  <c r="M7" i="1122"/>
  <c r="M8" i="1122"/>
  <c r="M9" i="1122"/>
  <c r="M10" i="1122"/>
  <c r="M11" i="1122"/>
  <c r="M12" i="1122"/>
  <c r="M13" i="1122"/>
  <c r="M14" i="1122"/>
  <c r="M15" i="1122"/>
  <c r="M16" i="1122"/>
  <c r="M17" i="1122"/>
  <c r="L19" i="1122"/>
  <c r="M19" i="1122"/>
  <c r="Q21" i="1114" l="1"/>
  <c r="B6" i="1113"/>
  <c r="B14" i="1113"/>
  <c r="B22" i="1113"/>
  <c r="B29" i="1113"/>
  <c r="B34" i="1113" l="1"/>
  <c r="F28" i="1109" l="1"/>
  <c r="G6" i="1109" l="1"/>
  <c r="H6" i="1109"/>
  <c r="I6" i="1109"/>
  <c r="G7" i="1109"/>
  <c r="H7" i="1109"/>
  <c r="I7" i="1109"/>
  <c r="G8" i="1109"/>
  <c r="H8" i="1109"/>
  <c r="I8" i="1109"/>
  <c r="G9" i="1109"/>
  <c r="H9" i="1109"/>
  <c r="I9" i="1109"/>
  <c r="G10" i="1109"/>
  <c r="H10" i="1109"/>
  <c r="I10" i="1109"/>
  <c r="G11" i="1109"/>
  <c r="H11" i="1109"/>
  <c r="I11" i="1109"/>
  <c r="G12" i="1109"/>
  <c r="H12" i="1109"/>
  <c r="I12" i="1109"/>
  <c r="G13" i="1109"/>
  <c r="H13" i="1109"/>
  <c r="I13" i="1109"/>
  <c r="G14" i="1109"/>
  <c r="H14" i="1109"/>
  <c r="I14" i="1109"/>
  <c r="G15" i="1109"/>
  <c r="H15" i="1109"/>
  <c r="I15" i="1109"/>
  <c r="G16" i="1109"/>
  <c r="H16" i="1109"/>
  <c r="I16" i="1109"/>
  <c r="G17" i="1109"/>
  <c r="H17" i="1109"/>
  <c r="I17" i="1109"/>
  <c r="G18" i="1109"/>
  <c r="H18" i="1109"/>
  <c r="I18" i="1109"/>
  <c r="G19" i="1109"/>
  <c r="H19" i="1109"/>
  <c r="I19" i="1109"/>
  <c r="G20" i="1109"/>
  <c r="H20" i="1109"/>
  <c r="I20" i="1109"/>
  <c r="G21" i="1109"/>
  <c r="H21" i="1109"/>
  <c r="I21" i="1109"/>
  <c r="G22" i="1109"/>
  <c r="H22" i="1109"/>
  <c r="I22" i="1109"/>
  <c r="G23" i="1109"/>
  <c r="H23" i="1109"/>
  <c r="I23" i="1109"/>
  <c r="G24" i="1109"/>
  <c r="H24" i="1109"/>
  <c r="I24" i="1109"/>
  <c r="G25" i="1109"/>
  <c r="H25" i="1109"/>
  <c r="I25" i="1109"/>
  <c r="G26" i="1109"/>
  <c r="H26" i="1109"/>
  <c r="I26" i="1109"/>
  <c r="G27" i="1109"/>
  <c r="H27" i="1109"/>
  <c r="I27" i="1109"/>
  <c r="G28" i="1109"/>
  <c r="H28" i="1109"/>
  <c r="I28" i="1109"/>
  <c r="G29" i="1109"/>
  <c r="H29" i="1109"/>
  <c r="I29" i="1109"/>
  <c r="J54" i="1104" l="1"/>
  <c r="J55" i="1104"/>
  <c r="I54" i="1104"/>
  <c r="I55" i="1104"/>
  <c r="G54" i="1104"/>
  <c r="G55" i="1104"/>
  <c r="F54" i="1104"/>
  <c r="F55" i="1104"/>
  <c r="J60" i="574" s="1"/>
  <c r="E54" i="1104"/>
  <c r="E55" i="1104"/>
  <c r="H55" i="1104" s="1"/>
  <c r="E55" i="1103"/>
  <c r="C55" i="1103"/>
  <c r="J58" i="574" s="1"/>
  <c r="K54" i="1103"/>
  <c r="K55" i="1103"/>
  <c r="I54" i="1103"/>
  <c r="I55" i="1103"/>
  <c r="H54" i="1103"/>
  <c r="H55" i="1103"/>
  <c r="G54" i="1103"/>
  <c r="G55" i="1103"/>
  <c r="J57" i="574" s="1"/>
  <c r="E54" i="1103"/>
  <c r="D54" i="1103"/>
  <c r="D55" i="1103"/>
  <c r="J59" i="574" s="1"/>
  <c r="C54" i="1103"/>
  <c r="K55" i="1104" l="1"/>
  <c r="H54" i="1104"/>
  <c r="E53" i="1103"/>
  <c r="G54" i="1102"/>
  <c r="C54" i="1102"/>
  <c r="K53" i="1102"/>
  <c r="K54" i="1102"/>
  <c r="I53" i="1102"/>
  <c r="I54" i="1102"/>
  <c r="H53" i="1102"/>
  <c r="H54" i="1102"/>
  <c r="G53" i="1102"/>
  <c r="E53" i="1102"/>
  <c r="E54" i="1102"/>
  <c r="D53" i="1102"/>
  <c r="D54" i="1102"/>
  <c r="C53" i="1102"/>
  <c r="J55" i="1101"/>
  <c r="J55" i="1103" s="1"/>
  <c r="F55" i="1101" l="1"/>
  <c r="F55" i="1103" s="1"/>
  <c r="P18" i="1106" l="1"/>
  <c r="Q18" i="1106"/>
  <c r="R18" i="1106"/>
  <c r="S18" i="1106"/>
  <c r="T18" i="1106"/>
  <c r="P19" i="1106"/>
  <c r="Q19" i="1106"/>
  <c r="R19" i="1106"/>
  <c r="S19" i="1106"/>
  <c r="T19" i="1106"/>
  <c r="M20" i="1106"/>
  <c r="T32" i="1106" s="1"/>
  <c r="P20" i="1106"/>
  <c r="Q20" i="1106"/>
  <c r="R20" i="1106"/>
  <c r="S20" i="1106"/>
  <c r="T20" i="1106"/>
  <c r="M21" i="1106"/>
  <c r="T21" i="1106" s="1"/>
  <c r="P21" i="1106"/>
  <c r="Q21" i="1106"/>
  <c r="R21" i="1106"/>
  <c r="S21" i="1106"/>
  <c r="M22" i="1106"/>
  <c r="T34" i="1106" s="1"/>
  <c r="P22" i="1106"/>
  <c r="Q22" i="1106"/>
  <c r="R22" i="1106"/>
  <c r="S22" i="1106"/>
  <c r="T22" i="1106"/>
  <c r="M23" i="1106"/>
  <c r="P23" i="1106"/>
  <c r="Q23" i="1106"/>
  <c r="R23" i="1106"/>
  <c r="S23" i="1106"/>
  <c r="T23" i="1106"/>
  <c r="M24" i="1106"/>
  <c r="T36" i="1106" s="1"/>
  <c r="P24" i="1106"/>
  <c r="Q24" i="1106"/>
  <c r="R24" i="1106"/>
  <c r="S24" i="1106"/>
  <c r="T24" i="1106"/>
  <c r="M25" i="1106"/>
  <c r="P25" i="1106"/>
  <c r="Q25" i="1106"/>
  <c r="R25" i="1106"/>
  <c r="S25" i="1106"/>
  <c r="T25" i="1106"/>
  <c r="P26" i="1106"/>
  <c r="Q26" i="1106"/>
  <c r="R26" i="1106"/>
  <c r="S26" i="1106"/>
  <c r="T26" i="1106"/>
  <c r="P27" i="1106"/>
  <c r="Q27" i="1106"/>
  <c r="R27" i="1106"/>
  <c r="S27" i="1106"/>
  <c r="T27" i="1106"/>
  <c r="P28" i="1106"/>
  <c r="Q28" i="1106"/>
  <c r="R28" i="1106"/>
  <c r="S28" i="1106"/>
  <c r="T28" i="1106"/>
  <c r="P29" i="1106"/>
  <c r="Q29" i="1106"/>
  <c r="R29" i="1106"/>
  <c r="S29" i="1106"/>
  <c r="T29" i="1106"/>
  <c r="P30" i="1106"/>
  <c r="Q30" i="1106"/>
  <c r="R30" i="1106"/>
  <c r="S30" i="1106"/>
  <c r="T30" i="1106"/>
  <c r="F31" i="1106"/>
  <c r="I31" i="1106" s="1"/>
  <c r="M31" i="1106"/>
  <c r="Q31" i="1106"/>
  <c r="R31" i="1106"/>
  <c r="S31" i="1106"/>
  <c r="T31" i="1106"/>
  <c r="P32" i="1106"/>
  <c r="Q32" i="1106"/>
  <c r="R32" i="1106"/>
  <c r="S32" i="1106"/>
  <c r="P33" i="1106"/>
  <c r="Q33" i="1106"/>
  <c r="R33" i="1106"/>
  <c r="S33" i="1106"/>
  <c r="P34" i="1106"/>
  <c r="Q34" i="1106"/>
  <c r="R34" i="1106"/>
  <c r="S34" i="1106"/>
  <c r="P35" i="1106"/>
  <c r="Q35" i="1106"/>
  <c r="R35" i="1106"/>
  <c r="S35" i="1106"/>
  <c r="T35" i="1106"/>
  <c r="P36" i="1106"/>
  <c r="Q36" i="1106"/>
  <c r="R36" i="1106"/>
  <c r="S36" i="1106"/>
  <c r="P37" i="1106"/>
  <c r="Q37" i="1106"/>
  <c r="R37" i="1106"/>
  <c r="S37" i="1106"/>
  <c r="T37" i="1106"/>
  <c r="P38" i="1106"/>
  <c r="Q38" i="1106"/>
  <c r="R38" i="1106"/>
  <c r="S38" i="1106"/>
  <c r="T38" i="1106"/>
  <c r="P39" i="1106"/>
  <c r="Q39" i="1106"/>
  <c r="R39" i="1106"/>
  <c r="S39" i="1106"/>
  <c r="T39" i="1106"/>
  <c r="P40" i="1106"/>
  <c r="Q40" i="1106"/>
  <c r="R40" i="1106"/>
  <c r="S40" i="1106"/>
  <c r="T40" i="1106"/>
  <c r="P41" i="1106"/>
  <c r="Q41" i="1106"/>
  <c r="R41" i="1106"/>
  <c r="S41" i="1106"/>
  <c r="T41" i="1106"/>
  <c r="P42" i="1106"/>
  <c r="Q42" i="1106"/>
  <c r="R42" i="1106"/>
  <c r="S42" i="1106"/>
  <c r="T42" i="1106"/>
  <c r="Q43" i="1106"/>
  <c r="R43" i="1106"/>
  <c r="S43" i="1106"/>
  <c r="T43" i="1106"/>
  <c r="P44" i="1106"/>
  <c r="Q44" i="1106"/>
  <c r="R44" i="1106"/>
  <c r="S44" i="1106"/>
  <c r="T44" i="1106"/>
  <c r="P67" i="1106"/>
  <c r="Q67" i="1106"/>
  <c r="R67" i="1106"/>
  <c r="S67" i="1106"/>
  <c r="T67" i="1106"/>
  <c r="P68" i="1106"/>
  <c r="T68" i="1106"/>
  <c r="E6" i="1104"/>
  <c r="H6" i="1104" s="1"/>
  <c r="F6" i="1104"/>
  <c r="G6" i="1104"/>
  <c r="E7" i="1104"/>
  <c r="F7" i="1104"/>
  <c r="G7" i="1104"/>
  <c r="I7" i="1104"/>
  <c r="J7" i="1104"/>
  <c r="E8" i="1104"/>
  <c r="F8" i="1104"/>
  <c r="G8" i="1104"/>
  <c r="I8" i="1104"/>
  <c r="J8" i="1104"/>
  <c r="E9" i="1104"/>
  <c r="H9" i="1104" s="1"/>
  <c r="F9" i="1104"/>
  <c r="G9" i="1104"/>
  <c r="I9" i="1104"/>
  <c r="J9" i="1104"/>
  <c r="E10" i="1104"/>
  <c r="H10" i="1104" s="1"/>
  <c r="F10" i="1104"/>
  <c r="G10" i="1104"/>
  <c r="I10" i="1104"/>
  <c r="J10" i="1104"/>
  <c r="E11" i="1104"/>
  <c r="F11" i="1104"/>
  <c r="G11" i="1104"/>
  <c r="H11" i="1104"/>
  <c r="I11" i="1104"/>
  <c r="J11" i="1104"/>
  <c r="E12" i="1104"/>
  <c r="K12" i="1104" s="1"/>
  <c r="F12" i="1104"/>
  <c r="G12" i="1104"/>
  <c r="I12" i="1104"/>
  <c r="J12" i="1104"/>
  <c r="E13" i="1104"/>
  <c r="H13" i="1104" s="1"/>
  <c r="F13" i="1104"/>
  <c r="G13" i="1104"/>
  <c r="I13" i="1104"/>
  <c r="J13" i="1104"/>
  <c r="E14" i="1104"/>
  <c r="F14" i="1104"/>
  <c r="G14" i="1104"/>
  <c r="H14" i="1104"/>
  <c r="I14" i="1104"/>
  <c r="J14" i="1104"/>
  <c r="E15" i="1104"/>
  <c r="K15" i="1104" s="1"/>
  <c r="F15" i="1104"/>
  <c r="G15" i="1104"/>
  <c r="I15" i="1104"/>
  <c r="J15" i="1104"/>
  <c r="E16" i="1104"/>
  <c r="F16" i="1104"/>
  <c r="G16" i="1104"/>
  <c r="I16" i="1104"/>
  <c r="J16" i="1104"/>
  <c r="E17" i="1104"/>
  <c r="H17" i="1104" s="1"/>
  <c r="F17" i="1104"/>
  <c r="G17" i="1104"/>
  <c r="I17" i="1104"/>
  <c r="J17" i="1104"/>
  <c r="E18" i="1104"/>
  <c r="F18" i="1104"/>
  <c r="G18" i="1104"/>
  <c r="I18" i="1104"/>
  <c r="J18" i="1104"/>
  <c r="E19" i="1104"/>
  <c r="H19" i="1104" s="1"/>
  <c r="F19" i="1104"/>
  <c r="G19" i="1104"/>
  <c r="I19" i="1104"/>
  <c r="J19" i="1104"/>
  <c r="E20" i="1104"/>
  <c r="F20" i="1104"/>
  <c r="G20" i="1104"/>
  <c r="I20" i="1104"/>
  <c r="J20" i="1104"/>
  <c r="E21" i="1104"/>
  <c r="H21" i="1104" s="1"/>
  <c r="F21" i="1104"/>
  <c r="G21" i="1104"/>
  <c r="I21" i="1104"/>
  <c r="J21" i="1104"/>
  <c r="E22" i="1104"/>
  <c r="F22" i="1104"/>
  <c r="G22" i="1104"/>
  <c r="I22" i="1104"/>
  <c r="J22" i="1104"/>
  <c r="E23" i="1104"/>
  <c r="F23" i="1104"/>
  <c r="G23" i="1104"/>
  <c r="I23" i="1104"/>
  <c r="J23" i="1104"/>
  <c r="E24" i="1104"/>
  <c r="F24" i="1104"/>
  <c r="G24" i="1104"/>
  <c r="I24" i="1104"/>
  <c r="J24" i="1104"/>
  <c r="E25" i="1104"/>
  <c r="H25" i="1104" s="1"/>
  <c r="F25" i="1104"/>
  <c r="G25" i="1104"/>
  <c r="I25" i="1104"/>
  <c r="J25" i="1104"/>
  <c r="E26" i="1104"/>
  <c r="F26" i="1104"/>
  <c r="G26" i="1104"/>
  <c r="I26" i="1104"/>
  <c r="J26" i="1104"/>
  <c r="E27" i="1104"/>
  <c r="F27" i="1104"/>
  <c r="G27" i="1104"/>
  <c r="H27" i="1104"/>
  <c r="I27" i="1104"/>
  <c r="J27" i="1104"/>
  <c r="E28" i="1104"/>
  <c r="F28" i="1104"/>
  <c r="G28" i="1104"/>
  <c r="I28" i="1104"/>
  <c r="J28" i="1104"/>
  <c r="E29" i="1104"/>
  <c r="H29" i="1104" s="1"/>
  <c r="F29" i="1104"/>
  <c r="G29" i="1104"/>
  <c r="I29" i="1104"/>
  <c r="J29" i="1104"/>
  <c r="E30" i="1104"/>
  <c r="F30" i="1104"/>
  <c r="G30" i="1104"/>
  <c r="H30" i="1104"/>
  <c r="I30" i="1104"/>
  <c r="J30" i="1104"/>
  <c r="K30" i="1104"/>
  <c r="E31" i="1104"/>
  <c r="K31" i="1104" s="1"/>
  <c r="F31" i="1104"/>
  <c r="G31" i="1104"/>
  <c r="I31" i="1104"/>
  <c r="J31" i="1104"/>
  <c r="E32" i="1104"/>
  <c r="F32" i="1104"/>
  <c r="G32" i="1104"/>
  <c r="I32" i="1104"/>
  <c r="J32" i="1104"/>
  <c r="E33" i="1104"/>
  <c r="H33" i="1104" s="1"/>
  <c r="F33" i="1104"/>
  <c r="G33" i="1104"/>
  <c r="I33" i="1104"/>
  <c r="J33" i="1104"/>
  <c r="E34" i="1104"/>
  <c r="F34" i="1104"/>
  <c r="G34" i="1104"/>
  <c r="I34" i="1104"/>
  <c r="J34" i="1104"/>
  <c r="E35" i="1104"/>
  <c r="H35" i="1104" s="1"/>
  <c r="F35" i="1104"/>
  <c r="G35" i="1104"/>
  <c r="I35" i="1104"/>
  <c r="J35" i="1104"/>
  <c r="E36" i="1104"/>
  <c r="F36" i="1104"/>
  <c r="G36" i="1104"/>
  <c r="I36" i="1104"/>
  <c r="J36" i="1104"/>
  <c r="E37" i="1104"/>
  <c r="H37" i="1104" s="1"/>
  <c r="F37" i="1104"/>
  <c r="G37" i="1104"/>
  <c r="I37" i="1104"/>
  <c r="J37" i="1104"/>
  <c r="E38" i="1104"/>
  <c r="F38" i="1104"/>
  <c r="G38" i="1104"/>
  <c r="I38" i="1104"/>
  <c r="J38" i="1104"/>
  <c r="E39" i="1104"/>
  <c r="F39" i="1104"/>
  <c r="G39" i="1104"/>
  <c r="I39" i="1104"/>
  <c r="J39" i="1104"/>
  <c r="E40" i="1104"/>
  <c r="F40" i="1104"/>
  <c r="G40" i="1104"/>
  <c r="I40" i="1104"/>
  <c r="J40" i="1104"/>
  <c r="E41" i="1104"/>
  <c r="H41" i="1104" s="1"/>
  <c r="F41" i="1104"/>
  <c r="G41" i="1104"/>
  <c r="I41" i="1104"/>
  <c r="J41" i="1104"/>
  <c r="E42" i="1104"/>
  <c r="F42" i="1104"/>
  <c r="G42" i="1104"/>
  <c r="I42" i="1104"/>
  <c r="J42" i="1104"/>
  <c r="E43" i="1104"/>
  <c r="F43" i="1104"/>
  <c r="G43" i="1104"/>
  <c r="I43" i="1104"/>
  <c r="J43" i="1104"/>
  <c r="E44" i="1104"/>
  <c r="F44" i="1104"/>
  <c r="G44" i="1104"/>
  <c r="I44" i="1104"/>
  <c r="J44" i="1104"/>
  <c r="E45" i="1104"/>
  <c r="H45" i="1104" s="1"/>
  <c r="F45" i="1104"/>
  <c r="G45" i="1104"/>
  <c r="I45" i="1104"/>
  <c r="J45" i="1104"/>
  <c r="E46" i="1104"/>
  <c r="H46" i="1104" s="1"/>
  <c r="F46" i="1104"/>
  <c r="G46" i="1104"/>
  <c r="I46" i="1104"/>
  <c r="J46" i="1104"/>
  <c r="K46" i="1104"/>
  <c r="E47" i="1104"/>
  <c r="F47" i="1104"/>
  <c r="G47" i="1104"/>
  <c r="I47" i="1104"/>
  <c r="J47" i="1104"/>
  <c r="E48" i="1104"/>
  <c r="F48" i="1104"/>
  <c r="G48" i="1104"/>
  <c r="I48" i="1104"/>
  <c r="J48" i="1104"/>
  <c r="E49" i="1104"/>
  <c r="H49" i="1104" s="1"/>
  <c r="F49" i="1104"/>
  <c r="G49" i="1104"/>
  <c r="I49" i="1104"/>
  <c r="J49" i="1104"/>
  <c r="E50" i="1104"/>
  <c r="F50" i="1104"/>
  <c r="G50" i="1104"/>
  <c r="I50" i="1104"/>
  <c r="J50" i="1104"/>
  <c r="E51" i="1104"/>
  <c r="H51" i="1104" s="1"/>
  <c r="F51" i="1104"/>
  <c r="G51" i="1104"/>
  <c r="I51" i="1104"/>
  <c r="J51" i="1104"/>
  <c r="E52" i="1104"/>
  <c r="F52" i="1104"/>
  <c r="G52" i="1104"/>
  <c r="I52" i="1104"/>
  <c r="J52" i="1104"/>
  <c r="E53" i="1104"/>
  <c r="F53" i="1104"/>
  <c r="G53" i="1104"/>
  <c r="I53" i="1104"/>
  <c r="J53" i="1104"/>
  <c r="D6" i="1103"/>
  <c r="E6" i="1103"/>
  <c r="G6" i="1103"/>
  <c r="H6" i="1103"/>
  <c r="I6" i="1103"/>
  <c r="K6" i="1103"/>
  <c r="D7" i="1103"/>
  <c r="E7" i="1103"/>
  <c r="G7" i="1103"/>
  <c r="H7" i="1103"/>
  <c r="I7" i="1103"/>
  <c r="K7" i="1103"/>
  <c r="C8" i="1103"/>
  <c r="D8" i="1103"/>
  <c r="E8" i="1103"/>
  <c r="G8" i="1103"/>
  <c r="H8" i="1103"/>
  <c r="I8" i="1103"/>
  <c r="K8" i="1103"/>
  <c r="C9" i="1103"/>
  <c r="D9" i="1103"/>
  <c r="E9" i="1103"/>
  <c r="G9" i="1103"/>
  <c r="H9" i="1103"/>
  <c r="I9" i="1103"/>
  <c r="K9" i="1103"/>
  <c r="D10" i="1103"/>
  <c r="E10" i="1103"/>
  <c r="F10" i="1103"/>
  <c r="G10" i="1103"/>
  <c r="H10" i="1103"/>
  <c r="I10" i="1103"/>
  <c r="K10" i="1103"/>
  <c r="D11" i="1103"/>
  <c r="E11" i="1103"/>
  <c r="G11" i="1103"/>
  <c r="H11" i="1103"/>
  <c r="I11" i="1103"/>
  <c r="J11" i="1103"/>
  <c r="K11" i="1103"/>
  <c r="D12" i="1103"/>
  <c r="E12" i="1103"/>
  <c r="G12" i="1103"/>
  <c r="H12" i="1103"/>
  <c r="I12" i="1103"/>
  <c r="K12" i="1103"/>
  <c r="D13" i="1103"/>
  <c r="E13" i="1103"/>
  <c r="G13" i="1103"/>
  <c r="H13" i="1103"/>
  <c r="I13" i="1103"/>
  <c r="K13" i="1103"/>
  <c r="D14" i="1103"/>
  <c r="E14" i="1103"/>
  <c r="G14" i="1103"/>
  <c r="H14" i="1103"/>
  <c r="I14" i="1103"/>
  <c r="J14" i="1103"/>
  <c r="K14" i="1103"/>
  <c r="D15" i="1103"/>
  <c r="E15" i="1103"/>
  <c r="G15" i="1103"/>
  <c r="H15" i="1103"/>
  <c r="I15" i="1103"/>
  <c r="K15" i="1103"/>
  <c r="D16" i="1103"/>
  <c r="E16" i="1103"/>
  <c r="G16" i="1103"/>
  <c r="H16" i="1103"/>
  <c r="I16" i="1103"/>
  <c r="K16" i="1103"/>
  <c r="D17" i="1103"/>
  <c r="E17" i="1103"/>
  <c r="G17" i="1103"/>
  <c r="H17" i="1103"/>
  <c r="I17" i="1103"/>
  <c r="J17" i="1103"/>
  <c r="K17" i="1103"/>
  <c r="D18" i="1103"/>
  <c r="E18" i="1103"/>
  <c r="G18" i="1103"/>
  <c r="H18" i="1103"/>
  <c r="I18" i="1103"/>
  <c r="K18" i="1103"/>
  <c r="D19" i="1103"/>
  <c r="E19" i="1103"/>
  <c r="G19" i="1103"/>
  <c r="H19" i="1103"/>
  <c r="I19" i="1103"/>
  <c r="K19" i="1103"/>
  <c r="D20" i="1103"/>
  <c r="E20" i="1103"/>
  <c r="G20" i="1103"/>
  <c r="H20" i="1103"/>
  <c r="I20" i="1103"/>
  <c r="K20" i="1103"/>
  <c r="D21" i="1103"/>
  <c r="E21" i="1103"/>
  <c r="G21" i="1103"/>
  <c r="H21" i="1103"/>
  <c r="I21" i="1103"/>
  <c r="K21" i="1103"/>
  <c r="D22" i="1103"/>
  <c r="E22" i="1103"/>
  <c r="G22" i="1103"/>
  <c r="H22" i="1103"/>
  <c r="I22" i="1103"/>
  <c r="K22" i="1103"/>
  <c r="D23" i="1103"/>
  <c r="E23" i="1103"/>
  <c r="G23" i="1103"/>
  <c r="H23" i="1103"/>
  <c r="I23" i="1103"/>
  <c r="J23" i="1103"/>
  <c r="K23" i="1103"/>
  <c r="C24" i="1103"/>
  <c r="D24" i="1103"/>
  <c r="E24" i="1103"/>
  <c r="G24" i="1103"/>
  <c r="H24" i="1103"/>
  <c r="I24" i="1103"/>
  <c r="K24" i="1103"/>
  <c r="C25" i="1103"/>
  <c r="D25" i="1103"/>
  <c r="E25" i="1103"/>
  <c r="G25" i="1103"/>
  <c r="H25" i="1103"/>
  <c r="I25" i="1103"/>
  <c r="K25" i="1103"/>
  <c r="D26" i="1103"/>
  <c r="E26" i="1103"/>
  <c r="G26" i="1103"/>
  <c r="H26" i="1103"/>
  <c r="I26" i="1103"/>
  <c r="J26" i="1103"/>
  <c r="K26" i="1103"/>
  <c r="D27" i="1103"/>
  <c r="E27" i="1103"/>
  <c r="G27" i="1103"/>
  <c r="H27" i="1103"/>
  <c r="I27" i="1103"/>
  <c r="K27" i="1103"/>
  <c r="D28" i="1103"/>
  <c r="E28" i="1103"/>
  <c r="G28" i="1103"/>
  <c r="H28" i="1103"/>
  <c r="I28" i="1103"/>
  <c r="K28" i="1103"/>
  <c r="C29" i="1103"/>
  <c r="D29" i="1103"/>
  <c r="E29" i="1103"/>
  <c r="F29" i="1103"/>
  <c r="G29" i="1103"/>
  <c r="H29" i="1103"/>
  <c r="I29" i="1103"/>
  <c r="K29" i="1103"/>
  <c r="C30" i="1103"/>
  <c r="D30" i="1103"/>
  <c r="E30" i="1103"/>
  <c r="G30" i="1103"/>
  <c r="H30" i="1103"/>
  <c r="I30" i="1103"/>
  <c r="K30" i="1103"/>
  <c r="C31" i="1103"/>
  <c r="D31" i="1103"/>
  <c r="E31" i="1103"/>
  <c r="G31" i="1103"/>
  <c r="H31" i="1103"/>
  <c r="I31" i="1103"/>
  <c r="K31" i="1103"/>
  <c r="C32" i="1103"/>
  <c r="D32" i="1103"/>
  <c r="E32" i="1103"/>
  <c r="G32" i="1103"/>
  <c r="H32" i="1103"/>
  <c r="I32" i="1103"/>
  <c r="K32" i="1103"/>
  <c r="C33" i="1103"/>
  <c r="D33" i="1103"/>
  <c r="E33" i="1103"/>
  <c r="G33" i="1103"/>
  <c r="H33" i="1103"/>
  <c r="I33" i="1103"/>
  <c r="K33" i="1103"/>
  <c r="C34" i="1103"/>
  <c r="D34" i="1103"/>
  <c r="E34" i="1103"/>
  <c r="G34" i="1103"/>
  <c r="H34" i="1103"/>
  <c r="I34" i="1103"/>
  <c r="J34" i="1103"/>
  <c r="K34" i="1103"/>
  <c r="C35" i="1103"/>
  <c r="D35" i="1103"/>
  <c r="E35" i="1103"/>
  <c r="F35" i="1103"/>
  <c r="G35" i="1103"/>
  <c r="H35" i="1103"/>
  <c r="I35" i="1103"/>
  <c r="K35" i="1103"/>
  <c r="C36" i="1103"/>
  <c r="D36" i="1103"/>
  <c r="E36" i="1103"/>
  <c r="G36" i="1103"/>
  <c r="H36" i="1103"/>
  <c r="I36" i="1103"/>
  <c r="K36" i="1103"/>
  <c r="C37" i="1103"/>
  <c r="D37" i="1103"/>
  <c r="E37" i="1103"/>
  <c r="G37" i="1103"/>
  <c r="H37" i="1103"/>
  <c r="I37" i="1103"/>
  <c r="K37" i="1103"/>
  <c r="C38" i="1103"/>
  <c r="D38" i="1103"/>
  <c r="E38" i="1103"/>
  <c r="G38" i="1103"/>
  <c r="H38" i="1103"/>
  <c r="I38" i="1103"/>
  <c r="J38" i="1103"/>
  <c r="K38" i="1103"/>
  <c r="C39" i="1103"/>
  <c r="D39" i="1103"/>
  <c r="E39" i="1103"/>
  <c r="G39" i="1103"/>
  <c r="H39" i="1103"/>
  <c r="I39" i="1103"/>
  <c r="K39" i="1103"/>
  <c r="C40" i="1103"/>
  <c r="D40" i="1103"/>
  <c r="E40" i="1103"/>
  <c r="G40" i="1103"/>
  <c r="H40" i="1103"/>
  <c r="I40" i="1103"/>
  <c r="K40" i="1103"/>
  <c r="C41" i="1103"/>
  <c r="D41" i="1103"/>
  <c r="E41" i="1103"/>
  <c r="G41" i="1103"/>
  <c r="H41" i="1103"/>
  <c r="I41" i="1103"/>
  <c r="K41" i="1103"/>
  <c r="C42" i="1103"/>
  <c r="D42" i="1103"/>
  <c r="E42" i="1103"/>
  <c r="G42" i="1103"/>
  <c r="H42" i="1103"/>
  <c r="I42" i="1103"/>
  <c r="J42" i="1103"/>
  <c r="K42" i="1103"/>
  <c r="C43" i="1103"/>
  <c r="D43" i="1103"/>
  <c r="E43" i="1103"/>
  <c r="F43" i="1103"/>
  <c r="G43" i="1103"/>
  <c r="H43" i="1103"/>
  <c r="I43" i="1103"/>
  <c r="K43" i="1103"/>
  <c r="C44" i="1103"/>
  <c r="D44" i="1103"/>
  <c r="E44" i="1103"/>
  <c r="G44" i="1103"/>
  <c r="H44" i="1103"/>
  <c r="I44" i="1103"/>
  <c r="K44" i="1103"/>
  <c r="C45" i="1103"/>
  <c r="D45" i="1103"/>
  <c r="E45" i="1103"/>
  <c r="G45" i="1103"/>
  <c r="H45" i="1103"/>
  <c r="I45" i="1103"/>
  <c r="K45" i="1103"/>
  <c r="C46" i="1103"/>
  <c r="D46" i="1103"/>
  <c r="E46" i="1103"/>
  <c r="G46" i="1103"/>
  <c r="H46" i="1103"/>
  <c r="I46" i="1103"/>
  <c r="K46" i="1103"/>
  <c r="C47" i="1103"/>
  <c r="D47" i="1103"/>
  <c r="E47" i="1103"/>
  <c r="G47" i="1103"/>
  <c r="H47" i="1103"/>
  <c r="I47" i="1103"/>
  <c r="K47" i="1103"/>
  <c r="C48" i="1103"/>
  <c r="D48" i="1103"/>
  <c r="E48" i="1103"/>
  <c r="G48" i="1103"/>
  <c r="H48" i="1103"/>
  <c r="I48" i="1103"/>
  <c r="K48" i="1103"/>
  <c r="C49" i="1103"/>
  <c r="D49" i="1103"/>
  <c r="E49" i="1103"/>
  <c r="G49" i="1103"/>
  <c r="H49" i="1103"/>
  <c r="I49" i="1103"/>
  <c r="K49" i="1103"/>
  <c r="C50" i="1103"/>
  <c r="D50" i="1103"/>
  <c r="E50" i="1103"/>
  <c r="G50" i="1103"/>
  <c r="H50" i="1103"/>
  <c r="I50" i="1103"/>
  <c r="J50" i="1103"/>
  <c r="K50" i="1103"/>
  <c r="C51" i="1103"/>
  <c r="D51" i="1103"/>
  <c r="E51" i="1103"/>
  <c r="F51" i="1103"/>
  <c r="G51" i="1103"/>
  <c r="H51" i="1103"/>
  <c r="I51" i="1103"/>
  <c r="K51" i="1103"/>
  <c r="C52" i="1103"/>
  <c r="D52" i="1103"/>
  <c r="E52" i="1103"/>
  <c r="F52" i="1103"/>
  <c r="G52" i="1103"/>
  <c r="H52" i="1103"/>
  <c r="I52" i="1103"/>
  <c r="J52" i="1103"/>
  <c r="K52" i="1103"/>
  <c r="C53" i="1103"/>
  <c r="D53" i="1103"/>
  <c r="G53" i="1103"/>
  <c r="H53" i="1103"/>
  <c r="I53" i="1103"/>
  <c r="K53" i="1103"/>
  <c r="D6" i="1102"/>
  <c r="E6" i="1102"/>
  <c r="G6" i="1102"/>
  <c r="H6" i="1102"/>
  <c r="I6" i="1102"/>
  <c r="K6" i="1102"/>
  <c r="C7" i="1102"/>
  <c r="D7" i="1102"/>
  <c r="E7" i="1102"/>
  <c r="G7" i="1102"/>
  <c r="H7" i="1102"/>
  <c r="I7" i="1102"/>
  <c r="K7" i="1102"/>
  <c r="D8" i="1102"/>
  <c r="E8" i="1102"/>
  <c r="G8" i="1102"/>
  <c r="H8" i="1102"/>
  <c r="I8" i="1102"/>
  <c r="K8" i="1102"/>
  <c r="C9" i="1102"/>
  <c r="D9" i="1102"/>
  <c r="E9" i="1102"/>
  <c r="G9" i="1102"/>
  <c r="H9" i="1102"/>
  <c r="I9" i="1102"/>
  <c r="K9" i="1102"/>
  <c r="D10" i="1102"/>
  <c r="E10" i="1102"/>
  <c r="G10" i="1102"/>
  <c r="H10" i="1102"/>
  <c r="I10" i="1102"/>
  <c r="K10" i="1102"/>
  <c r="D11" i="1102"/>
  <c r="E11" i="1102"/>
  <c r="G11" i="1102"/>
  <c r="H11" i="1102"/>
  <c r="I11" i="1102"/>
  <c r="K11" i="1102"/>
  <c r="D12" i="1102"/>
  <c r="E12" i="1102"/>
  <c r="G12" i="1102"/>
  <c r="H12" i="1102"/>
  <c r="I12" i="1102"/>
  <c r="K12" i="1102"/>
  <c r="D13" i="1102"/>
  <c r="E13" i="1102"/>
  <c r="G13" i="1102"/>
  <c r="H13" i="1102"/>
  <c r="I13" i="1102"/>
  <c r="K13" i="1102"/>
  <c r="D14" i="1102"/>
  <c r="E14" i="1102"/>
  <c r="G14" i="1102"/>
  <c r="H14" i="1102"/>
  <c r="I14" i="1102"/>
  <c r="J14" i="1102"/>
  <c r="K14" i="1102"/>
  <c r="D15" i="1102"/>
  <c r="E15" i="1102"/>
  <c r="G15" i="1102"/>
  <c r="H15" i="1102"/>
  <c r="I15" i="1102"/>
  <c r="K15" i="1102"/>
  <c r="D16" i="1102"/>
  <c r="E16" i="1102"/>
  <c r="G16" i="1102"/>
  <c r="H16" i="1102"/>
  <c r="I16" i="1102"/>
  <c r="K16" i="1102"/>
  <c r="D17" i="1102"/>
  <c r="E17" i="1102"/>
  <c r="G17" i="1102"/>
  <c r="H17" i="1102"/>
  <c r="I17" i="1102"/>
  <c r="K17" i="1102"/>
  <c r="D18" i="1102"/>
  <c r="E18" i="1102"/>
  <c r="G18" i="1102"/>
  <c r="H18" i="1102"/>
  <c r="I18" i="1102"/>
  <c r="K18" i="1102"/>
  <c r="D19" i="1102"/>
  <c r="E19" i="1102"/>
  <c r="G19" i="1102"/>
  <c r="H19" i="1102"/>
  <c r="I19" i="1102"/>
  <c r="K19" i="1102"/>
  <c r="D20" i="1102"/>
  <c r="E20" i="1102"/>
  <c r="G20" i="1102"/>
  <c r="H20" i="1102"/>
  <c r="I20" i="1102"/>
  <c r="K20" i="1102"/>
  <c r="D21" i="1102"/>
  <c r="E21" i="1102"/>
  <c r="G21" i="1102"/>
  <c r="H21" i="1102"/>
  <c r="I21" i="1102"/>
  <c r="K21" i="1102"/>
  <c r="D22" i="1102"/>
  <c r="E22" i="1102"/>
  <c r="G22" i="1102"/>
  <c r="H22" i="1102"/>
  <c r="I22" i="1102"/>
  <c r="K22" i="1102"/>
  <c r="D23" i="1102"/>
  <c r="E23" i="1102"/>
  <c r="G23" i="1102"/>
  <c r="H23" i="1102"/>
  <c r="I23" i="1102"/>
  <c r="K23" i="1102"/>
  <c r="D24" i="1102"/>
  <c r="E24" i="1102"/>
  <c r="G24" i="1102"/>
  <c r="H24" i="1102"/>
  <c r="I24" i="1102"/>
  <c r="K24" i="1102"/>
  <c r="D25" i="1102"/>
  <c r="E25" i="1102"/>
  <c r="G25" i="1102"/>
  <c r="H25" i="1102"/>
  <c r="I25" i="1102"/>
  <c r="K25" i="1102"/>
  <c r="D26" i="1102"/>
  <c r="E26" i="1102"/>
  <c r="G26" i="1102"/>
  <c r="H26" i="1102"/>
  <c r="I26" i="1102"/>
  <c r="K26" i="1102"/>
  <c r="D27" i="1102"/>
  <c r="E27" i="1102"/>
  <c r="G27" i="1102"/>
  <c r="H27" i="1102"/>
  <c r="I27" i="1102"/>
  <c r="K27" i="1102"/>
  <c r="C28" i="1102"/>
  <c r="D28" i="1102"/>
  <c r="E28" i="1102"/>
  <c r="G28" i="1102"/>
  <c r="H28" i="1102"/>
  <c r="I28" i="1102"/>
  <c r="K28" i="1102"/>
  <c r="D29" i="1102"/>
  <c r="E29" i="1102"/>
  <c r="G29" i="1102"/>
  <c r="H29" i="1102"/>
  <c r="I29" i="1102"/>
  <c r="K29" i="1102"/>
  <c r="C30" i="1102"/>
  <c r="D30" i="1102"/>
  <c r="E30" i="1102"/>
  <c r="G30" i="1102"/>
  <c r="H30" i="1102"/>
  <c r="I30" i="1102"/>
  <c r="K30" i="1102"/>
  <c r="C31" i="1102"/>
  <c r="D31" i="1102"/>
  <c r="E31" i="1102"/>
  <c r="G31" i="1102"/>
  <c r="H31" i="1102"/>
  <c r="I31" i="1102"/>
  <c r="K31" i="1102"/>
  <c r="C32" i="1102"/>
  <c r="D32" i="1102"/>
  <c r="E32" i="1102"/>
  <c r="G32" i="1102"/>
  <c r="H32" i="1102"/>
  <c r="I32" i="1102"/>
  <c r="K32" i="1102"/>
  <c r="C33" i="1102"/>
  <c r="D33" i="1102"/>
  <c r="E33" i="1102"/>
  <c r="G33" i="1102"/>
  <c r="H33" i="1102"/>
  <c r="I33" i="1102"/>
  <c r="K33" i="1102"/>
  <c r="C34" i="1102"/>
  <c r="D34" i="1102"/>
  <c r="E34" i="1102"/>
  <c r="G34" i="1102"/>
  <c r="H34" i="1102"/>
  <c r="I34" i="1102"/>
  <c r="K34" i="1102"/>
  <c r="C35" i="1102"/>
  <c r="D35" i="1102"/>
  <c r="E35" i="1102"/>
  <c r="G35" i="1102"/>
  <c r="H35" i="1102"/>
  <c r="I35" i="1102"/>
  <c r="K35" i="1102"/>
  <c r="C36" i="1102"/>
  <c r="D36" i="1102"/>
  <c r="E36" i="1102"/>
  <c r="G36" i="1102"/>
  <c r="H36" i="1102"/>
  <c r="I36" i="1102"/>
  <c r="K36" i="1102"/>
  <c r="C37" i="1102"/>
  <c r="D37" i="1102"/>
  <c r="E37" i="1102"/>
  <c r="G37" i="1102"/>
  <c r="H37" i="1102"/>
  <c r="I37" i="1102"/>
  <c r="K37" i="1102"/>
  <c r="C38" i="1102"/>
  <c r="D38" i="1102"/>
  <c r="E38" i="1102"/>
  <c r="G38" i="1102"/>
  <c r="H38" i="1102"/>
  <c r="I38" i="1102"/>
  <c r="K38" i="1102"/>
  <c r="C39" i="1102"/>
  <c r="D39" i="1102"/>
  <c r="E39" i="1102"/>
  <c r="G39" i="1102"/>
  <c r="H39" i="1102"/>
  <c r="I39" i="1102"/>
  <c r="K39" i="1102"/>
  <c r="C40" i="1102"/>
  <c r="D40" i="1102"/>
  <c r="E40" i="1102"/>
  <c r="G40" i="1102"/>
  <c r="H40" i="1102"/>
  <c r="I40" i="1102"/>
  <c r="K40" i="1102"/>
  <c r="C41" i="1102"/>
  <c r="D41" i="1102"/>
  <c r="E41" i="1102"/>
  <c r="G41" i="1102"/>
  <c r="H41" i="1102"/>
  <c r="I41" i="1102"/>
  <c r="K41" i="1102"/>
  <c r="C42" i="1102"/>
  <c r="D42" i="1102"/>
  <c r="E42" i="1102"/>
  <c r="G42" i="1102"/>
  <c r="H42" i="1102"/>
  <c r="I42" i="1102"/>
  <c r="K42" i="1102"/>
  <c r="C43" i="1102"/>
  <c r="D43" i="1102"/>
  <c r="E43" i="1102"/>
  <c r="G43" i="1102"/>
  <c r="H43" i="1102"/>
  <c r="I43" i="1102"/>
  <c r="K43" i="1102"/>
  <c r="C44" i="1102"/>
  <c r="D44" i="1102"/>
  <c r="E44" i="1102"/>
  <c r="G44" i="1102"/>
  <c r="H44" i="1102"/>
  <c r="I44" i="1102"/>
  <c r="K44" i="1102"/>
  <c r="C45" i="1102"/>
  <c r="D45" i="1102"/>
  <c r="E45" i="1102"/>
  <c r="G45" i="1102"/>
  <c r="H45" i="1102"/>
  <c r="I45" i="1102"/>
  <c r="K45" i="1102"/>
  <c r="C46" i="1102"/>
  <c r="D46" i="1102"/>
  <c r="E46" i="1102"/>
  <c r="G46" i="1102"/>
  <c r="H46" i="1102"/>
  <c r="I46" i="1102"/>
  <c r="K46" i="1102"/>
  <c r="C47" i="1102"/>
  <c r="D47" i="1102"/>
  <c r="E47" i="1102"/>
  <c r="G47" i="1102"/>
  <c r="H47" i="1102"/>
  <c r="I47" i="1102"/>
  <c r="K47" i="1102"/>
  <c r="C48" i="1102"/>
  <c r="D48" i="1102"/>
  <c r="E48" i="1102"/>
  <c r="G48" i="1102"/>
  <c r="H48" i="1102"/>
  <c r="I48" i="1102"/>
  <c r="K48" i="1102"/>
  <c r="C49" i="1102"/>
  <c r="D49" i="1102"/>
  <c r="E49" i="1102"/>
  <c r="G49" i="1102"/>
  <c r="H49" i="1102"/>
  <c r="I49" i="1102"/>
  <c r="K49" i="1102"/>
  <c r="C50" i="1102"/>
  <c r="D50" i="1102"/>
  <c r="E50" i="1102"/>
  <c r="G50" i="1102"/>
  <c r="H50" i="1102"/>
  <c r="I50" i="1102"/>
  <c r="K50" i="1102"/>
  <c r="C51" i="1102"/>
  <c r="D51" i="1102"/>
  <c r="E51" i="1102"/>
  <c r="G51" i="1102"/>
  <c r="H51" i="1102"/>
  <c r="I51" i="1102"/>
  <c r="K51" i="1102"/>
  <c r="C52" i="1102"/>
  <c r="D52" i="1102"/>
  <c r="E52" i="1102"/>
  <c r="G52" i="1102"/>
  <c r="H52" i="1102"/>
  <c r="I52" i="1102"/>
  <c r="J52" i="1102"/>
  <c r="K52" i="1102"/>
  <c r="C6" i="1101"/>
  <c r="C6" i="1103" s="1"/>
  <c r="F6" i="1101"/>
  <c r="F6" i="1103" s="1"/>
  <c r="J6" i="1101"/>
  <c r="J6" i="1103" s="1"/>
  <c r="C7" i="1101"/>
  <c r="J7" i="1101"/>
  <c r="C8" i="1101"/>
  <c r="F8" i="1101"/>
  <c r="J8" i="1101"/>
  <c r="J8" i="1103" s="1"/>
  <c r="C9" i="1101"/>
  <c r="F9" i="1101"/>
  <c r="F8" i="1102" s="1"/>
  <c r="J9" i="1101"/>
  <c r="J8" i="1102" s="1"/>
  <c r="C10" i="1101"/>
  <c r="C10" i="1103" s="1"/>
  <c r="F10" i="1101"/>
  <c r="J10" i="1101"/>
  <c r="J10" i="1103" s="1"/>
  <c r="C11" i="1101"/>
  <c r="J11" i="1101"/>
  <c r="C12" i="1101"/>
  <c r="C12" i="1103" s="1"/>
  <c r="F12" i="1101"/>
  <c r="J12" i="1101"/>
  <c r="C13" i="1101"/>
  <c r="C13" i="1103" s="1"/>
  <c r="F13" i="1101"/>
  <c r="F13" i="1103" s="1"/>
  <c r="J13" i="1101"/>
  <c r="J13" i="1103" s="1"/>
  <c r="C14" i="1101"/>
  <c r="C14" i="1103" s="1"/>
  <c r="J14" i="1101"/>
  <c r="C15" i="1101"/>
  <c r="F15" i="1101"/>
  <c r="F15" i="1103" s="1"/>
  <c r="J15" i="1101"/>
  <c r="J15" i="1103" s="1"/>
  <c r="C16" i="1101"/>
  <c r="C16" i="1103" s="1"/>
  <c r="F16" i="1101"/>
  <c r="J16" i="1101"/>
  <c r="C17" i="1101"/>
  <c r="C17" i="1103" s="1"/>
  <c r="J17" i="1101"/>
  <c r="C18" i="1101"/>
  <c r="F18" i="1101" s="1"/>
  <c r="J18" i="1101"/>
  <c r="J18" i="1103" s="1"/>
  <c r="C19" i="1101"/>
  <c r="F19" i="1101"/>
  <c r="F19" i="1103" s="1"/>
  <c r="J19" i="1101"/>
  <c r="J19" i="1103" s="1"/>
  <c r="C20" i="1101"/>
  <c r="C20" i="1103" s="1"/>
  <c r="F20" i="1101"/>
  <c r="J20" i="1101"/>
  <c r="C21" i="1101"/>
  <c r="C21" i="1103" s="1"/>
  <c r="F21" i="1101"/>
  <c r="F21" i="1103" s="1"/>
  <c r="J21" i="1101"/>
  <c r="J21" i="1103" s="1"/>
  <c r="C22" i="1101"/>
  <c r="F22" i="1101" s="1"/>
  <c r="J22" i="1101"/>
  <c r="J22" i="1103" s="1"/>
  <c r="C23" i="1101"/>
  <c r="F23" i="1101"/>
  <c r="F23" i="1103" s="1"/>
  <c r="J23" i="1101"/>
  <c r="C24" i="1101"/>
  <c r="C23" i="1102" s="1"/>
  <c r="F24" i="1101"/>
  <c r="J24" i="1101"/>
  <c r="C25" i="1101"/>
  <c r="F25" i="1101"/>
  <c r="F25" i="1103" s="1"/>
  <c r="J25" i="1101"/>
  <c r="J25" i="1103" s="1"/>
  <c r="C26" i="1101"/>
  <c r="F26" i="1101" s="1"/>
  <c r="J26" i="1101"/>
  <c r="C27" i="1101"/>
  <c r="F27" i="1101"/>
  <c r="F27" i="1103" s="1"/>
  <c r="J27" i="1101"/>
  <c r="J27" i="1103" s="1"/>
  <c r="C28" i="1101"/>
  <c r="C28" i="1103" s="1"/>
  <c r="F28" i="1101"/>
  <c r="J28" i="1101"/>
  <c r="C29" i="1101"/>
  <c r="C29" i="1102" s="1"/>
  <c r="F29" i="1101"/>
  <c r="J29" i="1101"/>
  <c r="F30" i="1101"/>
  <c r="F30" i="1103" s="1"/>
  <c r="J30" i="1101"/>
  <c r="J30" i="1103" s="1"/>
  <c r="F31" i="1101"/>
  <c r="F31" i="1103" s="1"/>
  <c r="J31" i="1101"/>
  <c r="J31" i="1103" s="1"/>
  <c r="F32" i="1101"/>
  <c r="J32" i="1101"/>
  <c r="F33" i="1101"/>
  <c r="F33" i="1103" s="1"/>
  <c r="J33" i="1101"/>
  <c r="J33" i="1103" s="1"/>
  <c r="F34" i="1101"/>
  <c r="F33" i="1102" s="1"/>
  <c r="J34" i="1101"/>
  <c r="F35" i="1101"/>
  <c r="J35" i="1101"/>
  <c r="J35" i="1103" s="1"/>
  <c r="F36" i="1101"/>
  <c r="J36" i="1101"/>
  <c r="F37" i="1101"/>
  <c r="F37" i="1103" s="1"/>
  <c r="J37" i="1101"/>
  <c r="J37" i="1103" s="1"/>
  <c r="F38" i="1101"/>
  <c r="F38" i="1103" s="1"/>
  <c r="J38" i="1101"/>
  <c r="F39" i="1101"/>
  <c r="F39" i="1103" s="1"/>
  <c r="J39" i="1101"/>
  <c r="J39" i="1103" s="1"/>
  <c r="F40" i="1101"/>
  <c r="J40" i="1101"/>
  <c r="F41" i="1101"/>
  <c r="F41" i="1103" s="1"/>
  <c r="J41" i="1101"/>
  <c r="J41" i="1103" s="1"/>
  <c r="F42" i="1101"/>
  <c r="F42" i="1103" s="1"/>
  <c r="J42" i="1101"/>
  <c r="F43" i="1101"/>
  <c r="J43" i="1101"/>
  <c r="J43" i="1103" s="1"/>
  <c r="F44" i="1101"/>
  <c r="J44" i="1101"/>
  <c r="F45" i="1101"/>
  <c r="F45" i="1103" s="1"/>
  <c r="J45" i="1101"/>
  <c r="J45" i="1103" s="1"/>
  <c r="F46" i="1101"/>
  <c r="F46" i="1103" s="1"/>
  <c r="J46" i="1101"/>
  <c r="J46" i="1103" s="1"/>
  <c r="F47" i="1101"/>
  <c r="F47" i="1103" s="1"/>
  <c r="J47" i="1101"/>
  <c r="J47" i="1103" s="1"/>
  <c r="F48" i="1101"/>
  <c r="J48" i="1101"/>
  <c r="F49" i="1101"/>
  <c r="F49" i="1103" s="1"/>
  <c r="J49" i="1101"/>
  <c r="J49" i="1103" s="1"/>
  <c r="F50" i="1101"/>
  <c r="F50" i="1103" s="1"/>
  <c r="J50" i="1101"/>
  <c r="F51" i="1101"/>
  <c r="F51" i="1102" s="1"/>
  <c r="J51" i="1101"/>
  <c r="J51" i="1102" s="1"/>
  <c r="F53" i="1101"/>
  <c r="F53" i="1103" s="1"/>
  <c r="J53" i="1101"/>
  <c r="J53" i="1103" s="1"/>
  <c r="F54" i="1101"/>
  <c r="J54" i="1101"/>
  <c r="C12" i="1102" l="1"/>
  <c r="F12" i="1102"/>
  <c r="C24" i="1102"/>
  <c r="K51" i="1104"/>
  <c r="K42" i="1104"/>
  <c r="K38" i="1104"/>
  <c r="K35" i="1104"/>
  <c r="K11" i="1104"/>
  <c r="J29" i="1102"/>
  <c r="J26" i="1102"/>
  <c r="K10" i="1104"/>
  <c r="K26" i="1104"/>
  <c r="K22" i="1104"/>
  <c r="F17" i="1101"/>
  <c r="J37" i="1102"/>
  <c r="J13" i="1102"/>
  <c r="C20" i="1102"/>
  <c r="T33" i="1106"/>
  <c r="J45" i="1102"/>
  <c r="J28" i="1102"/>
  <c r="C8" i="1102"/>
  <c r="K44" i="1104"/>
  <c r="J6" i="1102"/>
  <c r="K28" i="1104"/>
  <c r="K43" i="1104"/>
  <c r="K19" i="1104"/>
  <c r="K14" i="1104"/>
  <c r="H42" i="1104"/>
  <c r="K47" i="1104"/>
  <c r="H43" i="1104"/>
  <c r="K27" i="1104"/>
  <c r="H26" i="1104"/>
  <c r="H53" i="1104"/>
  <c r="K54" i="1104"/>
  <c r="H50" i="1104"/>
  <c r="K39" i="1104"/>
  <c r="H38" i="1104"/>
  <c r="H34" i="1104"/>
  <c r="K23" i="1104"/>
  <c r="H22" i="1104"/>
  <c r="H18" i="1104"/>
  <c r="K7" i="1104"/>
  <c r="K52" i="1104"/>
  <c r="K50" i="1104"/>
  <c r="K36" i="1104"/>
  <c r="K34" i="1104"/>
  <c r="K20" i="1104"/>
  <c r="K18" i="1104"/>
  <c r="F54" i="1103"/>
  <c r="F53" i="1102"/>
  <c r="F54" i="1102"/>
  <c r="J54" i="1103"/>
  <c r="J53" i="1102"/>
  <c r="J54" i="1102"/>
  <c r="F21" i="1102"/>
  <c r="F22" i="1103"/>
  <c r="F25" i="1102"/>
  <c r="F26" i="1103"/>
  <c r="F18" i="1103"/>
  <c r="F17" i="1102"/>
  <c r="F48" i="1103"/>
  <c r="F47" i="1102"/>
  <c r="F44" i="1103"/>
  <c r="F43" i="1102"/>
  <c r="J24" i="1103"/>
  <c r="J23" i="1102"/>
  <c r="J12" i="1103"/>
  <c r="J11" i="1102"/>
  <c r="F8" i="1103"/>
  <c r="F45" i="1102"/>
  <c r="F37" i="1102"/>
  <c r="F29" i="1102"/>
  <c r="C25" i="1102"/>
  <c r="F28" i="1103"/>
  <c r="F27" i="1102"/>
  <c r="F24" i="1103"/>
  <c r="F23" i="1102"/>
  <c r="F20" i="1103"/>
  <c r="F19" i="1102"/>
  <c r="J50" i="1102"/>
  <c r="J44" i="1102"/>
  <c r="F42" i="1102"/>
  <c r="J36" i="1102"/>
  <c r="J34" i="1102"/>
  <c r="J25" i="1102"/>
  <c r="J29" i="1103"/>
  <c r="F49" i="1102"/>
  <c r="F41" i="1102"/>
  <c r="J33" i="1102"/>
  <c r="J24" i="1102"/>
  <c r="F24" i="1102"/>
  <c r="F22" i="1102"/>
  <c r="C15" i="1102"/>
  <c r="F34" i="1103"/>
  <c r="C18" i="1103"/>
  <c r="J9" i="1103"/>
  <c r="F9" i="1103"/>
  <c r="J7" i="1103"/>
  <c r="K48" i="1104"/>
  <c r="H47" i="1104"/>
  <c r="K40" i="1104"/>
  <c r="H39" i="1104"/>
  <c r="K32" i="1104"/>
  <c r="H31" i="1104"/>
  <c r="K24" i="1104"/>
  <c r="H23" i="1104"/>
  <c r="K16" i="1104"/>
  <c r="H15" i="1104"/>
  <c r="K8" i="1104"/>
  <c r="H7" i="1104"/>
  <c r="P43" i="1106"/>
  <c r="P31" i="1106"/>
  <c r="F40" i="1103"/>
  <c r="F39" i="1102"/>
  <c r="F36" i="1103"/>
  <c r="F35" i="1102"/>
  <c r="F32" i="1103"/>
  <c r="F31" i="1102"/>
  <c r="J28" i="1103"/>
  <c r="J27" i="1102"/>
  <c r="J20" i="1103"/>
  <c r="J19" i="1102"/>
  <c r="J16" i="1103"/>
  <c r="J15" i="1102"/>
  <c r="C11" i="1103"/>
  <c r="C10" i="1102"/>
  <c r="F11" i="1101"/>
  <c r="J16" i="1102"/>
  <c r="C26" i="1103"/>
  <c r="C27" i="1103"/>
  <c r="C26" i="1102"/>
  <c r="C23" i="1103"/>
  <c r="C22" i="1102"/>
  <c r="C19" i="1103"/>
  <c r="C18" i="1102"/>
  <c r="F16" i="1103"/>
  <c r="F15" i="1102"/>
  <c r="C15" i="1103"/>
  <c r="C14" i="1102"/>
  <c r="F12" i="1103"/>
  <c r="F52" i="1102"/>
  <c r="F50" i="1102"/>
  <c r="F44" i="1102"/>
  <c r="J42" i="1102"/>
  <c r="F36" i="1102"/>
  <c r="F34" i="1102"/>
  <c r="F28" i="1102"/>
  <c r="F26" i="1102"/>
  <c r="C21" i="1102"/>
  <c r="C19" i="1102"/>
  <c r="J12" i="1102"/>
  <c r="J10" i="1102"/>
  <c r="J9" i="1102"/>
  <c r="F9" i="1102"/>
  <c r="J51" i="1103"/>
  <c r="C22" i="1103"/>
  <c r="K53" i="1104"/>
  <c r="H52" i="1104"/>
  <c r="K45" i="1104"/>
  <c r="H44" i="1104"/>
  <c r="K37" i="1104"/>
  <c r="H36" i="1104"/>
  <c r="K29" i="1104"/>
  <c r="H28" i="1104"/>
  <c r="K21" i="1104"/>
  <c r="H20" i="1104"/>
  <c r="K13" i="1104"/>
  <c r="H12" i="1104"/>
  <c r="J49" i="1102"/>
  <c r="J41" i="1102"/>
  <c r="J22" i="1102"/>
  <c r="J21" i="1102"/>
  <c r="C17" i="1102"/>
  <c r="J48" i="1103"/>
  <c r="J47" i="1102"/>
  <c r="J44" i="1103"/>
  <c r="J43" i="1102"/>
  <c r="J40" i="1103"/>
  <c r="J39" i="1102"/>
  <c r="J36" i="1103"/>
  <c r="J35" i="1102"/>
  <c r="J32" i="1103"/>
  <c r="J31" i="1102"/>
  <c r="F14" i="1101"/>
  <c r="C7" i="1103"/>
  <c r="C6" i="1102"/>
  <c r="F7" i="1101"/>
  <c r="F7" i="1102" s="1"/>
  <c r="J48" i="1102"/>
  <c r="F48" i="1102"/>
  <c r="J46" i="1102"/>
  <c r="F46" i="1102"/>
  <c r="J40" i="1102"/>
  <c r="F40" i="1102"/>
  <c r="J38" i="1102"/>
  <c r="F38" i="1102"/>
  <c r="J32" i="1102"/>
  <c r="F32" i="1102"/>
  <c r="J30" i="1102"/>
  <c r="F30" i="1102"/>
  <c r="C27" i="1102"/>
  <c r="J20" i="1102"/>
  <c r="F20" i="1102"/>
  <c r="J18" i="1102"/>
  <c r="F18" i="1102"/>
  <c r="J17" i="1102"/>
  <c r="C16" i="1102"/>
  <c r="C13" i="1102"/>
  <c r="C11" i="1102"/>
  <c r="K49" i="1104"/>
  <c r="H48" i="1104"/>
  <c r="K41" i="1104"/>
  <c r="H40" i="1104"/>
  <c r="K33" i="1104"/>
  <c r="H32" i="1104"/>
  <c r="K25" i="1104"/>
  <c r="H24" i="1104"/>
  <c r="K17" i="1104"/>
  <c r="H16" i="1104"/>
  <c r="K9" i="1104"/>
  <c r="H8" i="1104"/>
  <c r="J7" i="1102"/>
  <c r="G8" i="5"/>
  <c r="G9" i="5"/>
  <c r="G10" i="5"/>
  <c r="G11" i="5"/>
  <c r="G12" i="5"/>
  <c r="G14" i="5"/>
  <c r="G7" i="5"/>
  <c r="F14" i="5"/>
  <c r="F8" i="5"/>
  <c r="F9" i="5"/>
  <c r="F10" i="5"/>
  <c r="F11" i="5"/>
  <c r="F12" i="5"/>
  <c r="F7" i="5"/>
  <c r="E13" i="5"/>
  <c r="E15" i="5" s="1"/>
  <c r="I10" i="5" s="1"/>
  <c r="F16" i="1102" l="1"/>
  <c r="F17" i="1103"/>
  <c r="I15" i="5"/>
  <c r="I11" i="5"/>
  <c r="I13" i="5"/>
  <c r="I9" i="5"/>
  <c r="I7" i="5"/>
  <c r="I12" i="5"/>
  <c r="I8" i="5"/>
  <c r="I14" i="5"/>
  <c r="F11" i="1103"/>
  <c r="F10" i="1102"/>
  <c r="F14" i="1103"/>
  <c r="F13" i="1102"/>
  <c r="F11" i="1102"/>
  <c r="F7" i="1103"/>
  <c r="F6" i="1102"/>
  <c r="F14" i="1102"/>
  <c r="H26" i="1081" l="1"/>
  <c r="H25" i="1081"/>
  <c r="H22" i="1081"/>
  <c r="H20" i="1081"/>
  <c r="H21" i="1081"/>
  <c r="H23" i="1081"/>
  <c r="H19" i="1081"/>
  <c r="H14" i="1081"/>
  <c r="H15" i="1081"/>
  <c r="H16" i="1081"/>
  <c r="H17" i="1081"/>
  <c r="H13" i="1081"/>
  <c r="H7" i="1081"/>
  <c r="H8" i="1081"/>
  <c r="H9" i="1081"/>
  <c r="H10" i="1081"/>
  <c r="H11" i="1081"/>
  <c r="G26" i="1081"/>
  <c r="G25" i="1081"/>
  <c r="G20" i="1081"/>
  <c r="G21" i="1081"/>
  <c r="G22" i="1081"/>
  <c r="G23" i="1081"/>
  <c r="G19" i="1081"/>
  <c r="G17" i="1081"/>
  <c r="G13" i="1081"/>
  <c r="G14" i="1081"/>
  <c r="G15" i="1081"/>
  <c r="G16" i="1081"/>
  <c r="G8" i="1081"/>
  <c r="G9" i="1081"/>
  <c r="G10" i="1081"/>
  <c r="G11" i="1081"/>
  <c r="G7" i="1081"/>
  <c r="F32" i="1081"/>
  <c r="F31" i="1081"/>
  <c r="F30" i="1081"/>
  <c r="F29" i="1081"/>
  <c r="F28" i="1081"/>
  <c r="F24" i="1081"/>
  <c r="F18" i="1081"/>
  <c r="F12" i="1081"/>
  <c r="F6" i="1081"/>
  <c r="F27" i="1081" l="1"/>
  <c r="H32" i="1081"/>
  <c r="H28" i="1081"/>
  <c r="E6" i="1081"/>
  <c r="E12" i="1081"/>
  <c r="E18" i="1081"/>
  <c r="E24" i="1081"/>
  <c r="D28" i="1081"/>
  <c r="E28" i="1081"/>
  <c r="D29" i="1081"/>
  <c r="E29" i="1081"/>
  <c r="G29" i="1081" s="1"/>
  <c r="D30" i="1081"/>
  <c r="E30" i="1081"/>
  <c r="D31" i="1081"/>
  <c r="E31" i="1081"/>
  <c r="D32" i="1081"/>
  <c r="E32" i="1081"/>
  <c r="G30" i="1081" l="1"/>
  <c r="G31" i="1081"/>
  <c r="H31" i="1081"/>
  <c r="H30" i="1081"/>
  <c r="G32" i="1081"/>
  <c r="G28" i="1081"/>
  <c r="G27" i="1081" s="1"/>
  <c r="H29" i="1081"/>
  <c r="H24" i="1081"/>
  <c r="D27" i="1081"/>
  <c r="E27" i="1081"/>
  <c r="H18" i="1081"/>
  <c r="H12" i="1081"/>
  <c r="H6" i="1081"/>
  <c r="G12" i="1081"/>
  <c r="G6" i="1081"/>
  <c r="G24" i="1081"/>
  <c r="G18" i="1081"/>
  <c r="H27" i="1081" l="1"/>
  <c r="D13" i="5"/>
  <c r="D15" i="5" l="1"/>
  <c r="H13" i="5" s="1"/>
  <c r="F13" i="5"/>
  <c r="G13" i="5"/>
  <c r="H6" i="5"/>
  <c r="H8" i="5" l="1"/>
  <c r="H10" i="5"/>
  <c r="H15" i="5"/>
  <c r="F15" i="5"/>
  <c r="H12" i="5"/>
  <c r="H14" i="5"/>
  <c r="H11" i="5"/>
  <c r="H7" i="5"/>
  <c r="H9" i="5"/>
  <c r="G15" i="5"/>
  <c r="I6" i="5"/>
</calcChain>
</file>

<file path=xl/sharedStrings.xml><?xml version="1.0" encoding="utf-8"?>
<sst xmlns="http://schemas.openxmlformats.org/spreadsheetml/2006/main" count="7789" uniqueCount="2274">
  <si>
    <t xml:space="preserve">Current Macroeconomic and Financial Situation </t>
  </si>
  <si>
    <t>Table No.</t>
  </si>
  <si>
    <t>Selected Macroeconomic Indicators</t>
  </si>
  <si>
    <t>Prices</t>
  </si>
  <si>
    <t xml:space="preserve">National Consumer Price Index </t>
  </si>
  <si>
    <t>National Consumer Price Index (Monthly Series)</t>
  </si>
  <si>
    <t>Consumer Price Inflation in Nepal and India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</si>
  <si>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</si>
  <si>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</si>
  <si>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</si>
  <si>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</si>
  <si>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</si>
  <si>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</si>
  <si>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</si>
  <si>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</si>
  <si>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</si>
  <si>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</si>
  <si>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</si>
  <si>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</si>
  <si>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</si>
  <si>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</si>
  <si>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</si>
  <si>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</si>
  <si>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</si>
  <si>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</si>
  <si>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</si>
  <si>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</si>
  <si>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</si>
  <si>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</si>
  <si>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</si>
  <si>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</si>
  <si>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</si>
  <si>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</si>
  <si>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</si>
  <si>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</si>
  <si>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</si>
  <si>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</si>
  <si>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</si>
  <si>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</si>
  <si>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</si>
  <si>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</si>
  <si>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</si>
  <si>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</si>
  <si>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</si>
  <si>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</si>
  <si>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</si>
  <si>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</si>
  <si>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</si>
  <si>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</si>
  <si>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</si>
  <si>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</si>
  <si>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</si>
  <si>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</si>
  <si>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</si>
  <si>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Monthly Situation of Major Economic Indicators</t>
  </si>
  <si>
    <t xml:space="preserve">Annexes: Time Series Data of Some Macroeconomic Variables </t>
  </si>
  <si>
    <t>Heading</t>
  </si>
  <si>
    <t>Annual</t>
  </si>
  <si>
    <t>2016/17</t>
  </si>
  <si>
    <t>2018/19</t>
  </si>
  <si>
    <t>2019/20</t>
  </si>
  <si>
    <t>2020/21</t>
  </si>
  <si>
    <t>-</t>
  </si>
  <si>
    <t>B</t>
  </si>
  <si>
    <t>C</t>
  </si>
  <si>
    <t>(Based on Banking Transactions)</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</si>
  <si>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</si>
  <si>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</si>
  <si>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</si>
  <si>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</si>
  <si>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</si>
  <si>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</si>
  <si>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</si>
  <si>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</si>
  <si>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</si>
  <si>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</si>
  <si>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</si>
  <si>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</si>
  <si>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</si>
  <si>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</si>
  <si>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</si>
  <si>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</si>
  <si>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</si>
  <si>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</si>
  <si>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</si>
  <si>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</si>
  <si>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</si>
  <si>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</si>
  <si>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</si>
  <si>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</si>
  <si>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</si>
  <si>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</si>
  <si>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</si>
  <si>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</si>
  <si>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</si>
  <si>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</si>
  <si>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</si>
  <si>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</si>
  <si>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</si>
  <si>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</si>
  <si>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</si>
  <si>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</si>
  <si>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</si>
  <si>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</si>
  <si>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Nov-Dec</t>
  </si>
  <si>
    <t>Electronic Payment Transactions</t>
  </si>
  <si>
    <t>Dec-Jan</t>
  </si>
  <si>
    <t>Jan-Feb</t>
  </si>
  <si>
    <t>Feb-Mar</t>
  </si>
  <si>
    <t>Monthly Tourist Arrival</t>
  </si>
  <si>
    <t>Interest Subsidized Concessional Loan</t>
  </si>
  <si>
    <t xml:space="preserve">    a. Nepal Rastra Bank (Secondary market)</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</si>
  <si>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</si>
  <si>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</si>
  <si>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</si>
  <si>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</si>
  <si>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</si>
  <si>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</si>
  <si>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</si>
  <si>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</si>
  <si>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</si>
  <si>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</si>
  <si>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</si>
  <si>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</si>
  <si>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</si>
  <si>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</si>
  <si>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</si>
  <si>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</si>
  <si>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</si>
  <si>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</si>
  <si>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</si>
  <si>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</si>
  <si>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</si>
  <si>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</si>
  <si>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</si>
  <si>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</si>
  <si>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</si>
  <si>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</si>
  <si>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</si>
  <si>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</si>
  <si>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</si>
  <si>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</si>
  <si>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</si>
  <si>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</si>
  <si>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</si>
  <si>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</si>
  <si>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</si>
  <si>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</si>
  <si>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</si>
  <si>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</si>
  <si>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</si>
  <si>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</si>
  <si>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</si>
  <si>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</si>
  <si>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</si>
  <si>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</si>
  <si>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</si>
  <si>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</si>
  <si>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</si>
  <si>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</si>
  <si>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</si>
  <si>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</si>
  <si>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</si>
  <si>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</si>
  <si>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</si>
  <si>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</si>
  <si>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</si>
  <si>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</si>
  <si>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</si>
  <si>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Nepal Rastra Bank</t>
  </si>
  <si>
    <t>Economic Research Department, Baluwatar, Kathmandu</t>
  </si>
  <si>
    <t>National Salary and Wage Rate Index (Monthly Series)</t>
  </si>
  <si>
    <t>External Debt (Rs. in billion)</t>
  </si>
  <si>
    <t>2022/23</t>
  </si>
  <si>
    <t>Jun-July</t>
  </si>
  <si>
    <t>y-o-y : mid-July to mid-July</t>
  </si>
  <si>
    <t>July-Aug</t>
  </si>
  <si>
    <t>R:Revised</t>
  </si>
  <si>
    <t>Real Sector (growth and ratio in percent)</t>
  </si>
  <si>
    <t>Public Finance (growth and ratio in percent)</t>
  </si>
  <si>
    <t>2023/24</t>
  </si>
  <si>
    <r>
      <t>2023/24</t>
    </r>
    <r>
      <rPr>
        <b/>
        <vertAlign val="superscript"/>
        <sz val="12"/>
        <rFont val="Times New Roman"/>
        <family val="1"/>
      </rPr>
      <t>P</t>
    </r>
  </si>
  <si>
    <t>Monetary Indicators (Annual Series)</t>
  </si>
  <si>
    <t>Monetary Statistics (B)</t>
  </si>
  <si>
    <t>Monetary Statistics (A)</t>
  </si>
  <si>
    <t>Direction of Foreign Trade (Monthly Series)</t>
  </si>
  <si>
    <t>Direction of Foreign Trade (Annual Series)</t>
  </si>
  <si>
    <t>Balance of Payments Indicators (Monthly Series)</t>
  </si>
  <si>
    <t>National Consumer Price Index (Annual Series)</t>
  </si>
  <si>
    <t>Annex</t>
  </si>
  <si>
    <t xml:space="preserve">Time Series Data of Some Macroeconomic Variables </t>
  </si>
  <si>
    <t>Annexes</t>
  </si>
  <si>
    <t>2022/23$</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</si>
  <si>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</si>
  <si>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</si>
  <si>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</si>
  <si>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</si>
  <si>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</si>
  <si>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</si>
  <si>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</si>
  <si>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</si>
  <si>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</si>
  <si>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</si>
  <si>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</si>
  <si>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</si>
  <si>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</si>
  <si>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</si>
  <si>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</si>
  <si>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</si>
  <si>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</si>
  <si>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</si>
  <si>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</si>
  <si>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</si>
  <si>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</si>
  <si>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</si>
  <si>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</si>
  <si>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</si>
  <si>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</si>
  <si>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</si>
  <si>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</si>
  <si>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</si>
  <si>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</si>
  <si>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Total Expenditure</t>
  </si>
  <si>
    <t>2079/80</t>
  </si>
  <si>
    <t>2078/79</t>
  </si>
  <si>
    <t>2080/81</t>
  </si>
  <si>
    <t>Composition During Annual data</t>
  </si>
  <si>
    <t>Growth Rate During Annual data (y-o-y)</t>
  </si>
  <si>
    <t>Table 39</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</si>
  <si>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</si>
  <si>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</si>
  <si>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</si>
  <si>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</si>
  <si>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</si>
  <si>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2077/78</t>
  </si>
  <si>
    <t>2076/77</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</si>
  <si>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</si>
  <si>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</si>
  <si>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</si>
  <si>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</si>
  <si>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</si>
  <si>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</si>
  <si>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</si>
  <si>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</si>
  <si>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</si>
  <si>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</si>
  <si>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</si>
  <si>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</si>
  <si>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</si>
  <si>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</si>
  <si>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</si>
  <si>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</si>
  <si>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</si>
  <si>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</si>
  <si>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</si>
  <si>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</si>
  <si>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</si>
  <si>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</si>
  <si>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</si>
  <si>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</si>
  <si>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</si>
  <si>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</si>
  <si>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</si>
  <si>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</si>
  <si>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</si>
  <si>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</si>
  <si>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</si>
  <si>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</si>
  <si>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</si>
  <si>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</si>
  <si>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</si>
  <si>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</si>
  <si>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</si>
  <si>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</si>
  <si>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</si>
  <si>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</si>
  <si>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</si>
  <si>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</si>
  <si>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</si>
  <si>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</si>
  <si>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</si>
  <si>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</si>
  <si>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</si>
  <si>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</si>
  <si>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</si>
  <si>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</si>
  <si>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</si>
  <si>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</si>
  <si>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</si>
  <si>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</si>
  <si>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</si>
  <si>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</si>
  <si>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</si>
  <si>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</si>
  <si>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</si>
  <si>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</si>
  <si>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</si>
  <si>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</si>
  <si>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</si>
  <si>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</si>
  <si>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</si>
  <si>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</si>
  <si>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</si>
  <si>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</si>
  <si>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</si>
  <si>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</si>
  <si>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</si>
  <si>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</si>
  <si>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</si>
  <si>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</si>
  <si>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</si>
  <si>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</si>
  <si>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</si>
  <si>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</si>
  <si>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</si>
  <si>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</si>
  <si>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</si>
  <si>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</si>
  <si>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</si>
  <si>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</si>
  <si>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</si>
  <si>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</si>
  <si>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</si>
  <si>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</si>
  <si>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</si>
  <si>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</si>
  <si>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</si>
  <si>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</si>
  <si>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</si>
  <si>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</si>
  <si>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</si>
  <si>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</si>
  <si>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</si>
  <si>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</si>
  <si>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</si>
  <si>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</si>
  <si>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</si>
  <si>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</si>
  <si>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</si>
  <si>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</si>
  <si>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</si>
  <si>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</si>
  <si>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</si>
  <si>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</si>
  <si>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</si>
  <si>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</si>
  <si>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</si>
  <si>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</si>
  <si>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Total Debt</t>
  </si>
  <si>
    <t>Foreign Debt</t>
  </si>
  <si>
    <t>Domestic Debt</t>
  </si>
  <si>
    <t>Annual Growth Rate</t>
  </si>
  <si>
    <t>As Percent of GDP</t>
  </si>
  <si>
    <t>Amount</t>
  </si>
  <si>
    <t>Rs. in million</t>
  </si>
  <si>
    <t>Annex 11</t>
  </si>
  <si>
    <t>*After excluding Beruju Recovery from Mid-April 2019/20 onwards</t>
  </si>
  <si>
    <t>June</t>
  </si>
  <si>
    <t>May</t>
  </si>
  <si>
    <t>April</t>
  </si>
  <si>
    <t>March</t>
  </si>
  <si>
    <t>February</t>
  </si>
  <si>
    <t>January</t>
  </si>
  <si>
    <t>December</t>
  </si>
  <si>
    <t>November</t>
  </si>
  <si>
    <t>October</t>
  </si>
  <si>
    <t>September</t>
  </si>
  <si>
    <t>August</t>
  </si>
  <si>
    <t>July</t>
  </si>
  <si>
    <t>Treasury Position</t>
  </si>
  <si>
    <t>Revenue*</t>
  </si>
  <si>
    <t>(Rs. In million)</t>
  </si>
  <si>
    <t>Annex 12</t>
  </si>
  <si>
    <t>Source: Ministry of Finance (MoF), FCGO</t>
  </si>
  <si>
    <t xml:space="preserve">February </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</si>
  <si>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</si>
  <si>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</si>
  <si>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</si>
  <si>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</si>
  <si>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</si>
  <si>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</si>
  <si>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</si>
  <si>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</si>
  <si>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</si>
  <si>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</si>
  <si>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</si>
  <si>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</si>
  <si>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r>
      <t>2023/24</t>
    </r>
    <r>
      <rPr>
        <vertAlign val="superscript"/>
        <sz val="12"/>
        <rFont val="Times New Roman"/>
        <family val="1"/>
      </rPr>
      <t>P</t>
    </r>
  </si>
  <si>
    <r>
      <t>2022/23</t>
    </r>
    <r>
      <rPr>
        <vertAlign val="superscript"/>
        <sz val="12"/>
        <rFont val="Times New Roman"/>
        <family val="1"/>
      </rPr>
      <t>R</t>
    </r>
  </si>
  <si>
    <t>**Weighted average of mid-June-mid July</t>
  </si>
  <si>
    <t>STATISTICAL TABLES</t>
  </si>
  <si>
    <t>Securities Listed in Nepal Stock Exchange Ltd.</t>
  </si>
  <si>
    <t>Securities Market Turnover</t>
  </si>
  <si>
    <t>Public Issue Approval by SEBON</t>
  </si>
  <si>
    <t>Summary of Monetary Operation</t>
  </si>
  <si>
    <t>Net Domestic Borrowings of  the GoN</t>
  </si>
  <si>
    <t>Outstanding Domestic Debt of the GoN</t>
  </si>
  <si>
    <t>Government Budgetary Operation</t>
  </si>
  <si>
    <t>International Investment Postion (IIP)</t>
  </si>
  <si>
    <t>Imports from India against Payment  in US Dollar</t>
  </si>
  <si>
    <t xml:space="preserve">Composition of Import (Based on Broad Economic Classification) </t>
  </si>
  <si>
    <t>25(B)</t>
  </si>
  <si>
    <t xml:space="preserve">Composition of Export (Based on Broad Economic Classification) </t>
  </si>
  <si>
    <t>25(A)</t>
  </si>
  <si>
    <t>15(b)</t>
  </si>
  <si>
    <t>15(a)</t>
  </si>
  <si>
    <t>National Salary and Wage Rate Index (Annual Average)</t>
  </si>
  <si>
    <t>National Wholesale Price Index Monthly Series)</t>
  </si>
  <si>
    <t>National Wholesale Price Index, y-o-y</t>
  </si>
  <si>
    <t>National Wholesale Price Index (Annual Average)</t>
  </si>
  <si>
    <t>National Consumer Price Index (Annual Average)</t>
  </si>
  <si>
    <t>Summary of Macro Economic Indicators</t>
  </si>
  <si>
    <t>Gross National Disposable Income and Saving</t>
  </si>
  <si>
    <t>Gross Domestic Product by  Expenditure Category</t>
  </si>
  <si>
    <t>Gross Domestic Product  at Constant Prices</t>
  </si>
  <si>
    <t>Gross Domestic Product  at Current Prices</t>
  </si>
  <si>
    <t>Real Sector</t>
  </si>
  <si>
    <t>Selected Macro Economic Indicators</t>
  </si>
  <si>
    <t>(Based on the Annual Data of 2023/24)</t>
  </si>
  <si>
    <t xml:space="preserve"> * Minus (-) indicates surplus.</t>
  </si>
  <si>
    <t>NDB net off Overdraft /GDP (E/F) Excluding LAA in %</t>
  </si>
  <si>
    <t>F</t>
  </si>
  <si>
    <t>NDB net of Overdraft Borrowings (C+D)</t>
  </si>
  <si>
    <t>Overdraft *</t>
  </si>
  <si>
    <t xml:space="preserve">   Special Bonds</t>
  </si>
  <si>
    <t xml:space="preserve">   Foreign Employment Bond</t>
  </si>
  <si>
    <t xml:space="preserve">   Citizen Saving Bonds</t>
  </si>
  <si>
    <t xml:space="preserve">   National Saving Certificates</t>
  </si>
  <si>
    <t xml:space="preserve">   Development Bonds</t>
  </si>
  <si>
    <t xml:space="preserve">   Treasury Bills</t>
  </si>
  <si>
    <t>Net Domestic Borrowings (NDB) (A-B)</t>
  </si>
  <si>
    <t>Payments</t>
  </si>
  <si>
    <t xml:space="preserve">Gross Borrowings </t>
  </si>
  <si>
    <t>% of GDP</t>
  </si>
  <si>
    <t>Headings</t>
  </si>
  <si>
    <t>Net Domestic Borrowings of the GoN</t>
  </si>
  <si>
    <t>Table 41</t>
  </si>
  <si>
    <t xml:space="preserve">Expenditure includes Federal Government only whereas revenue mobilization includes Federal Government revenue plus the amount transferable to province and local governments. </t>
  </si>
  <si>
    <t>*</t>
  </si>
  <si>
    <t xml:space="preserve"> Based on data reported by Banking Department of NRB, commercial banks conducting government transactions and report released from 81 DTCOs and payment centres. Expenditure excludes unrealized cheques and direct payments.</t>
  </si>
  <si>
    <t>+</t>
  </si>
  <si>
    <t>Province Government resources include grants and revenue transfer from Federal Government, and resources collected by province governments</t>
  </si>
  <si>
    <t>+++</t>
  </si>
  <si>
    <t>P=Provisional,  R= Revised</t>
  </si>
  <si>
    <t>++</t>
  </si>
  <si>
    <t>Cash Balance of General Government [11+A+B]</t>
  </si>
  <si>
    <t>B. Adjustment</t>
  </si>
  <si>
    <t>A. Last year's Cash Balance in the Treasury</t>
  </si>
  <si>
    <t>Current Balance of General Government [5+8+9+10]</t>
  </si>
  <si>
    <t xml:space="preserve">    Others</t>
  </si>
  <si>
    <t xml:space="preserve">    Reconstruction Fund Account</t>
  </si>
  <si>
    <t xml:space="preserve">     Customs Fund Account</t>
  </si>
  <si>
    <t xml:space="preserve">     V. A. T. Fund Account</t>
  </si>
  <si>
    <t>Change in Balance of Govt. Office Accounts</t>
  </si>
  <si>
    <t>Change in Balance of Local Government</t>
  </si>
  <si>
    <t>Deficit (-)/Surplus (+) of Province Government [7-6]</t>
  </si>
  <si>
    <t>7.2 Revenue and Recovery</t>
  </si>
  <si>
    <t>7.1 Grant and Revenue Transfer from Federal Government</t>
  </si>
  <si>
    <t>Province Government Resources+++</t>
  </si>
  <si>
    <t>Province Government Expenditure</t>
  </si>
  <si>
    <t>Total resources available to the Federal Government[3+4]</t>
  </si>
  <si>
    <t xml:space="preserve">     Foreign Loans</t>
  </si>
  <si>
    <t xml:space="preserve">     Principal Refund and Share Divestment</t>
  </si>
  <si>
    <t xml:space="preserve">          Others</t>
  </si>
  <si>
    <t xml:space="preserve">          Overdrafts</t>
  </si>
  <si>
    <t xml:space="preserve">               (v) Foreign Employment Bond</t>
  </si>
  <si>
    <t xml:space="preserve">               (iv) Citizen Saving Certificates</t>
  </si>
  <si>
    <t xml:space="preserve">               (iii) National Savings Certificates</t>
  </si>
  <si>
    <t xml:space="preserve">               (ii) Development Bonds</t>
  </si>
  <si>
    <t xml:space="preserve">               (i) Treasury Bills</t>
  </si>
  <si>
    <t xml:space="preserve">          Domestic Borrowings</t>
  </si>
  <si>
    <t xml:space="preserve">     Internal Loans</t>
  </si>
  <si>
    <t>Sources of Financing</t>
  </si>
  <si>
    <t>Deficit(-) / Surplus (+) [2-1]</t>
  </si>
  <si>
    <t>2.2 Other Receipts</t>
  </si>
  <si>
    <t>ii. Foreign Grants</t>
  </si>
  <si>
    <t>i.b.Province and Local Govt.(Transferable)</t>
  </si>
  <si>
    <t>i.a. Federal Government</t>
  </si>
  <si>
    <t xml:space="preserve">i. Revenue </t>
  </si>
  <si>
    <t>2.1 Revenue and Grants [i+ii-i.b]</t>
  </si>
  <si>
    <t>Total Resources [2.1+2.2]</t>
  </si>
  <si>
    <t xml:space="preserve">            c.Foreign Grants</t>
  </si>
  <si>
    <t xml:space="preserve">            b.Foreign Loans</t>
  </si>
  <si>
    <t xml:space="preserve">            a.Domestic Resources </t>
  </si>
  <si>
    <t xml:space="preserve">     Financial</t>
  </si>
  <si>
    <t xml:space="preserve">     Capital</t>
  </si>
  <si>
    <t xml:space="preserve">      Recurrent</t>
  </si>
  <si>
    <t>S.No.</t>
  </si>
  <si>
    <t>Government Budgetary Operation+</t>
  </si>
  <si>
    <t>Table 38</t>
  </si>
  <si>
    <r>
      <t>2022/23</t>
    </r>
    <r>
      <rPr>
        <b/>
        <vertAlign val="superscript"/>
        <sz val="12"/>
        <color theme="1"/>
        <rFont val="Times New Roman"/>
        <family val="1"/>
      </rPr>
      <t>R</t>
    </r>
  </si>
  <si>
    <t>Includes 100% Local Govt. Deposit With NRB which is</t>
  </si>
  <si>
    <t>7.2.1 Province Revenue &amp; Beruju</t>
  </si>
  <si>
    <t>7.2.2 Deposits</t>
  </si>
  <si>
    <r>
      <t>2022/23</t>
    </r>
    <r>
      <rPr>
        <b/>
        <vertAlign val="superscript"/>
        <sz val="12"/>
        <rFont val="Times New Roman"/>
        <family val="1"/>
      </rPr>
      <t>R</t>
    </r>
  </si>
  <si>
    <t>R=Revised Estimate from Budget Speech 2024/25 and this might differ from data presented in the table 29 and 30.</t>
  </si>
  <si>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</si>
  <si>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</si>
  <si>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</si>
  <si>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Monetary Indicators (As percentage of GDP)</t>
  </si>
  <si>
    <t>Interest Rates (Monthly Series)</t>
  </si>
  <si>
    <t>Government Budgetary Operations (Monthly Series) (Based on FCGO)</t>
  </si>
  <si>
    <t>Government Budgetary Operations (As percentage of GDP)</t>
  </si>
  <si>
    <t>Government Budgetary Operations (Growth rate )</t>
  </si>
  <si>
    <t>Governement Budgetary Operations</t>
  </si>
  <si>
    <t>Foreign Exchange Reserves (Monthly Series)</t>
  </si>
  <si>
    <t>Balance of Payments Indicators (Annual Series)</t>
  </si>
  <si>
    <t>Price Statistics</t>
  </si>
  <si>
    <t>GDP at Producers' Prices</t>
  </si>
  <si>
    <t>Annex 14</t>
  </si>
  <si>
    <t>Annex 15</t>
  </si>
  <si>
    <t>P = Provisional Estimate</t>
  </si>
  <si>
    <t>R= Revised Estimate</t>
  </si>
  <si>
    <t>* From 2022/23, domestic debt includes IMF Promissory Notes</t>
  </si>
  <si>
    <t>* Excludes IMF Promissory Notes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</si>
  <si>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</si>
  <si>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</si>
  <si>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</si>
  <si>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</si>
  <si>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</si>
  <si>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</si>
  <si>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</si>
  <si>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</si>
  <si>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</si>
  <si>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</si>
  <si>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</si>
  <si>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</si>
  <si>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</si>
  <si>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</si>
  <si>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</si>
  <si>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</si>
  <si>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</si>
  <si>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</si>
  <si>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</si>
  <si>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</si>
  <si>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</si>
  <si>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</si>
  <si>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</si>
  <si>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Mid-July</t>
  </si>
  <si>
    <t xml:space="preserve"> </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</si>
  <si>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</si>
  <si>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</si>
  <si>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</si>
  <si>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</si>
  <si>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</si>
  <si>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6. NMB Saral Bachat Fund - E ( Open End)</t>
  </si>
  <si>
    <t>5. NIBL Sahabhagita Fund ( Open End)</t>
  </si>
  <si>
    <t>4. Kumari Sabal Yojana ( Close End)</t>
  </si>
  <si>
    <t>3. NIC Asia Growth Fund - 2</t>
  </si>
  <si>
    <t>2. Siddhartha Systematic Investment Scheme</t>
  </si>
  <si>
    <t>22/05/ 2080</t>
  </si>
  <si>
    <t>1. NIBL Sahabhagita Fund ( Open End)</t>
  </si>
  <si>
    <t>C. Mutual Funds</t>
  </si>
  <si>
    <t>7. Reliance Spinning Mills Ltd. (For General Public, 60%@ Rs.820.80)</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</si>
  <si>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</si>
  <si>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</si>
  <si>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</si>
  <si>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</si>
  <si>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</si>
  <si>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</si>
  <si>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</si>
  <si>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7. Akhukhola Jalbidhyut Company Limited</t>
  </si>
  <si>
    <t>6. Himalaya Urja Bikas Company Limited</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</si>
  <si>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</si>
  <si>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</si>
  <si>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</si>
  <si>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</si>
  <si>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</si>
  <si>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</si>
  <si>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</si>
  <si>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</si>
  <si>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</si>
  <si>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</si>
  <si>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Mid-July 2024)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</si>
  <si>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</si>
  <si>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</si>
  <si>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</si>
  <si>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</si>
  <si>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</si>
  <si>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</si>
  <si>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</si>
  <si>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</si>
  <si>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</si>
  <si>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</si>
  <si>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</si>
  <si>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</si>
  <si>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</si>
  <si>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</si>
  <si>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</si>
  <si>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</si>
  <si>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</si>
  <si>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</si>
  <si>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</si>
  <si>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</si>
  <si>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</si>
  <si>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</si>
  <si>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</si>
  <si>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</si>
  <si>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</si>
  <si>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</si>
  <si>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</si>
  <si>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</si>
  <si>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</si>
  <si>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</si>
  <si>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</si>
  <si>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</si>
  <si>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</si>
  <si>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</si>
  <si>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</si>
  <si>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</si>
  <si>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</si>
  <si>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</si>
  <si>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</si>
  <si>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</si>
  <si>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Mid-July)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</si>
  <si>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</si>
  <si>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</si>
  <si>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</si>
  <si>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</si>
  <si>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</si>
  <si>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</si>
  <si>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</si>
  <si>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</si>
  <si>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</si>
  <si>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</si>
  <si>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</si>
  <si>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</si>
  <si>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</si>
  <si>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</si>
  <si>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</si>
  <si>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</si>
  <si>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</si>
  <si>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</si>
  <si>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</si>
  <si>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</si>
  <si>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</si>
  <si>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</si>
  <si>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</si>
  <si>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</si>
  <si>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</si>
  <si>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</si>
  <si>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</si>
  <si>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</si>
  <si>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</si>
  <si>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</si>
  <si>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</si>
  <si>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</si>
  <si>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</si>
  <si>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</si>
  <si>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</si>
  <si>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</si>
  <si>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</si>
  <si>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</si>
  <si>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Securities Listed  in Nepal Stock Exchange Limited</t>
  </si>
  <si>
    <t>Table 60</t>
  </si>
  <si>
    <t>Table 61</t>
  </si>
  <si>
    <t>Table 62</t>
  </si>
  <si>
    <t>Table 63</t>
  </si>
  <si>
    <t xml:space="preserve"> Table 64</t>
  </si>
  <si>
    <t>Table 65</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</si>
  <si>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</si>
  <si>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</si>
  <si>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</si>
  <si>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</si>
  <si>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</si>
  <si>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</si>
  <si>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</si>
  <si>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</si>
  <si>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</si>
  <si>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</si>
  <si>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</si>
  <si>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</si>
  <si>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</si>
  <si>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</si>
  <si>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</si>
  <si>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</si>
  <si>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</si>
  <si>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</si>
  <si>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</si>
  <si>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66</t>
  </si>
  <si>
    <t>Table 67 : Monthly Situation of Major Economic Indicators</t>
  </si>
  <si>
    <t>Non-food and Services</t>
  </si>
  <si>
    <t>Food and Beverage</t>
  </si>
  <si>
    <t>Overall Index</t>
  </si>
  <si>
    <t>CPI : Mountain</t>
  </si>
  <si>
    <t>CPI : Hill</t>
  </si>
  <si>
    <t>CPI : Terai</t>
  </si>
  <si>
    <t>CPI : Kathmandu Valley</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</si>
  <si>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</si>
  <si>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</si>
  <si>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</si>
  <si>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</si>
  <si>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</si>
  <si>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</si>
  <si>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</si>
  <si>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</si>
  <si>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</si>
  <si>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</si>
  <si>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</si>
  <si>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</si>
  <si>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</si>
  <si>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</si>
  <si>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</si>
  <si>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</si>
  <si>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</si>
  <si>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</si>
  <si>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</si>
  <si>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</si>
  <si>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</si>
  <si>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</si>
  <si>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r>
      <t>2023/24</t>
    </r>
    <r>
      <rPr>
        <b/>
        <vertAlign val="superscript"/>
        <sz val="11"/>
        <color theme="1"/>
        <rFont val="Times New Roman"/>
        <family val="1"/>
      </rPr>
      <t>P</t>
    </r>
  </si>
  <si>
    <t>Weight %</t>
  </si>
  <si>
    <t>Groups &amp; Sub-Groups</t>
  </si>
  <si>
    <t>Annual Average</t>
  </si>
  <si>
    <t>(2014/15 = 100)</t>
  </si>
  <si>
    <t>National Consumer Price Index</t>
  </si>
  <si>
    <t>P=Provisional</t>
  </si>
  <si>
    <t>CPI : Mountain (5 Districts)</t>
  </si>
  <si>
    <t>CPI : Hill (25 Districts)</t>
  </si>
  <si>
    <t>CPI : Terai (19 Districts)</t>
  </si>
  <si>
    <t>CPI : Kathmandu Valley (3 Districts)</t>
  </si>
  <si>
    <t>5 Over 4</t>
  </si>
  <si>
    <t>5 Over 3</t>
  </si>
  <si>
    <t>3 Over 1</t>
  </si>
  <si>
    <t>Jun/Jul</t>
  </si>
  <si>
    <t>May/Jun</t>
  </si>
  <si>
    <t>Percentage Change</t>
  </si>
  <si>
    <t>(2014/15=100)</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</si>
  <si>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</si>
  <si>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</si>
  <si>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</si>
  <si>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</si>
  <si>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</si>
  <si>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</si>
  <si>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</si>
  <si>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</si>
  <si>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</si>
  <si>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</si>
  <si>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</si>
  <si>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</si>
  <si>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</si>
  <si>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</si>
  <si>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</si>
  <si>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</si>
  <si>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 CPI in India (2012 = 100)</t>
  </si>
  <si>
    <t>1) CPI in Nepal (2014/15 = 100)</t>
  </si>
  <si>
    <t xml:space="preserve">Note : </t>
  </si>
  <si>
    <t>Deviation</t>
  </si>
  <si>
    <t>India</t>
  </si>
  <si>
    <t>Nepal</t>
  </si>
  <si>
    <t>3. Construction Material</t>
  </si>
  <si>
    <t>Capital Goods</t>
  </si>
  <si>
    <t>Intermediate Goods</t>
  </si>
  <si>
    <t>Consumption Goods</t>
  </si>
  <si>
    <t>2. Broad Economic Classification</t>
  </si>
  <si>
    <t>Other</t>
  </si>
  <si>
    <t>Manufacture Of Transport, Equipments And Parts</t>
  </si>
  <si>
    <t>Manufacture Of Machinery And Equipment</t>
  </si>
  <si>
    <t>Manufacture Of Elctric And Electronic Products</t>
  </si>
  <si>
    <t>Manufacture of basic metals</t>
  </si>
  <si>
    <t>Manufacture of non-metallic mineral products</t>
  </si>
  <si>
    <t>Manufacture Of Rubber And Plastics Products</t>
  </si>
  <si>
    <t>Manufacture Of Chemicals And Chemical Products</t>
  </si>
  <si>
    <t>Manufacture Of Paper And Paper Products</t>
  </si>
  <si>
    <t>Manufacture Of Wood And Wood Products</t>
  </si>
  <si>
    <t>Manufacture Of Leather And Leather Products</t>
  </si>
  <si>
    <t>Manufacture Of Textiles</t>
  </si>
  <si>
    <t>Manufacture Of Food, Beverage &amp; Tobacco</t>
  </si>
  <si>
    <t>1.3 Manufactured</t>
  </si>
  <si>
    <t>Electricity</t>
  </si>
  <si>
    <t>Fuel and Power</t>
  </si>
  <si>
    <t>1.2 Fuel and Power</t>
  </si>
  <si>
    <t>Nonfood</t>
  </si>
  <si>
    <t>Food</t>
  </si>
  <si>
    <t>1.1 Primary</t>
  </si>
  <si>
    <t>1. Overall</t>
  </si>
  <si>
    <t>Percent Change</t>
  </si>
  <si>
    <t>Groups and Sub-groups</t>
  </si>
  <si>
    <t>(2017/18 = 100)</t>
  </si>
  <si>
    <t xml:space="preserve"> National Wholesale Price Index </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</si>
  <si>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</si>
  <si>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</si>
  <si>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</si>
  <si>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</si>
  <si>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</si>
  <si>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</si>
  <si>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</si>
  <si>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</si>
  <si>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</si>
  <si>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</si>
  <si>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</si>
  <si>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</si>
  <si>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National Wholesale Price Index</t>
  </si>
  <si>
    <t>Table 7</t>
  </si>
  <si>
    <t>National Wholesale Price Index (Monthly Series)</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</si>
  <si>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</si>
  <si>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</si>
  <si>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</si>
  <si>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</si>
  <si>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</si>
  <si>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</si>
  <si>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</si>
  <si>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</si>
  <si>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</si>
  <si>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</si>
  <si>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</si>
  <si>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</si>
  <si>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</si>
  <si>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</si>
  <si>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</si>
  <si>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</si>
  <si>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</si>
  <si>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</si>
  <si>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</si>
  <si>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</si>
  <si>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</si>
  <si>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Groups &amp; Sub-groups</t>
  </si>
  <si>
    <t>(2004/05 = 100)</t>
  </si>
  <si>
    <t>National Salary and Wage Rate Index</t>
  </si>
  <si>
    <t>Table 9</t>
  </si>
  <si>
    <t>5 over 4</t>
  </si>
  <si>
    <t>5 over 3</t>
  </si>
  <si>
    <t>3 over 2</t>
  </si>
  <si>
    <t>3 over 1</t>
  </si>
  <si>
    <t>Groups/Sub-groups</t>
  </si>
  <si>
    <t>(2004/05=100)</t>
  </si>
  <si>
    <t>Table 10</t>
  </si>
  <si>
    <r>
      <t>2080/81</t>
    </r>
    <r>
      <rPr>
        <vertAlign val="superscript"/>
        <sz val="11"/>
        <rFont val="Times New Roman"/>
        <family val="1"/>
      </rPr>
      <t>P</t>
    </r>
  </si>
  <si>
    <r>
      <t>2023/24</t>
    </r>
    <r>
      <rPr>
        <vertAlign val="superscript"/>
        <sz val="11"/>
        <rFont val="Times New Roman"/>
        <family val="1"/>
      </rPr>
      <t>P</t>
    </r>
  </si>
  <si>
    <t>2030/31</t>
  </si>
  <si>
    <t>1973/74</t>
  </si>
  <si>
    <t>2029/30</t>
  </si>
  <si>
    <t>1972/73</t>
  </si>
  <si>
    <t>Non-Food and Services</t>
  </si>
  <si>
    <t>Food and Beverages</t>
  </si>
  <si>
    <t xml:space="preserve"> Overall</t>
  </si>
  <si>
    <t>(2014/15 =100)</t>
  </si>
  <si>
    <t>% Change y-o-y.</t>
  </si>
  <si>
    <r>
      <t>2023/24</t>
    </r>
    <r>
      <rPr>
        <vertAlign val="superscript"/>
        <sz val="11"/>
        <color theme="1"/>
        <rFont val="Times New Roman"/>
        <family val="1"/>
      </rPr>
      <t>P</t>
    </r>
  </si>
  <si>
    <t>Wage Index</t>
  </si>
  <si>
    <t>Non-food &amp; Services</t>
  </si>
  <si>
    <t>Food &amp; Beverage</t>
  </si>
  <si>
    <t>SWRI</t>
  </si>
  <si>
    <t>WPI</t>
  </si>
  <si>
    <t>CPI</t>
  </si>
  <si>
    <t>Annex 2</t>
  </si>
  <si>
    <t>Jun/July</t>
  </si>
  <si>
    <t>Apr/May</t>
  </si>
  <si>
    <t>Mar/Apr</t>
  </si>
  <si>
    <t>Feb/Mar</t>
  </si>
  <si>
    <t>Jan/Feb</t>
  </si>
  <si>
    <t>Dec/Jan</t>
  </si>
  <si>
    <t>Nov/Dec</t>
  </si>
  <si>
    <t>Oct/Nov</t>
  </si>
  <si>
    <t>Sep/Oct</t>
  </si>
  <si>
    <t>Aug/Sep</t>
  </si>
  <si>
    <t>Jul/Aug</t>
  </si>
  <si>
    <t>2023/24 (2080/81)</t>
  </si>
  <si>
    <t>2022/23 (2079/80)</t>
  </si>
  <si>
    <t>2021/22 (2078/79)</t>
  </si>
  <si>
    <t>2020/21 (2077/78)</t>
  </si>
  <si>
    <t>2019/20 (2076/77)</t>
  </si>
  <si>
    <t>2018/19 (2075/76)</t>
  </si>
  <si>
    <t>2017/18 (2074/75)</t>
  </si>
  <si>
    <t>2016/17 (2073/74)</t>
  </si>
  <si>
    <t>2015/16 (2072/73)</t>
  </si>
  <si>
    <t>2014/15 (2071/72)</t>
  </si>
  <si>
    <t>2013/14 (2070/71)</t>
  </si>
  <si>
    <t>2012/13 (2069/70)</t>
  </si>
  <si>
    <t>2011/12 (2068/69)</t>
  </si>
  <si>
    <t>2010/11 (2067/68)</t>
  </si>
  <si>
    <t>2009/10 (2066/67)</t>
  </si>
  <si>
    <t>2008/09 (2065/66)</t>
  </si>
  <si>
    <t>2007/08 (2064/65)</t>
  </si>
  <si>
    <t>2006/07 (2063/64)</t>
  </si>
  <si>
    <t>2005/06 (2062/63)</t>
  </si>
  <si>
    <t>2004/05 (2061/62)</t>
  </si>
  <si>
    <t>2003/04 (2060/61)</t>
  </si>
  <si>
    <t>2002/03 (2059/60)</t>
  </si>
  <si>
    <t>Non-Food &amp; Services</t>
  </si>
  <si>
    <t>Food &amp; Beverages</t>
  </si>
  <si>
    <t>Overall</t>
  </si>
  <si>
    <t>Fiscal Year/Month</t>
  </si>
  <si>
    <t>National Consumer Price Index  (Monthwise)</t>
  </si>
  <si>
    <t>Annex 3</t>
  </si>
  <si>
    <t>Table 8</t>
  </si>
  <si>
    <t>Table 11</t>
  </si>
  <si>
    <t>Table 12</t>
  </si>
  <si>
    <t>Table 13</t>
  </si>
  <si>
    <t>Table 14</t>
  </si>
  <si>
    <t>Table 15 (a)</t>
  </si>
  <si>
    <t>Table 15(b)</t>
  </si>
  <si>
    <t>Annex 4</t>
  </si>
  <si>
    <t>Source: National Statistics Office</t>
  </si>
  <si>
    <t>Population (millions)</t>
  </si>
  <si>
    <t>Exchange rate (US$: NRs)</t>
  </si>
  <si>
    <t>Total Tax as a percentage of GDP</t>
  </si>
  <si>
    <t xml:space="preserve">Product Tax as a percentage of GDP </t>
  </si>
  <si>
    <t>Workers' Remittances as percentage of GDP</t>
  </si>
  <si>
    <t>Resource Gap as percentage of GDP( +/-)</t>
  </si>
  <si>
    <t>Gross Fixed Capital Formation as percentage of GDP</t>
  </si>
  <si>
    <t>Imports  of goods and services as percentage of GDP</t>
  </si>
  <si>
    <t>Exports of goods and services as percentage of GDP</t>
  </si>
  <si>
    <t>Gross National Saving as percentage of GDP</t>
  </si>
  <si>
    <t>Gross Domestic Saving as percentage of GDP</t>
  </si>
  <si>
    <t>Final Consumption Expenditure as percentage of GDP</t>
  </si>
  <si>
    <t>Nominal Percapita GNDI (US$)</t>
  </si>
  <si>
    <t>Nominal Percapita GNI (US$)</t>
  </si>
  <si>
    <t xml:space="preserve">Nominal Percapita GDP (US$) </t>
  </si>
  <si>
    <t>Percapita incomes in US$</t>
  </si>
  <si>
    <t>Annual Change in real percapita  GNDI (%)</t>
  </si>
  <si>
    <t>Percapita GNDI at constant price (NRs.)</t>
  </si>
  <si>
    <t>Annual Change in real percapita  GNI (%)</t>
  </si>
  <si>
    <t>Percapita GNI at constant price (NRs.)</t>
  </si>
  <si>
    <t>Annual Change in real percapita  GDP (%)</t>
  </si>
  <si>
    <t>Percapita GDP at constant price (NRs.)</t>
  </si>
  <si>
    <t>Annual Change in nominal percapita  GNDI (%)</t>
  </si>
  <si>
    <t>Percapita GNDI  (NRs.)</t>
  </si>
  <si>
    <t>Annual Change in nominal percapita  GNI (%)</t>
  </si>
  <si>
    <t>Percapita GNI  (NRs.)</t>
  </si>
  <si>
    <t>Annual Change in nominal percapita  GDP (%)</t>
  </si>
  <si>
    <t>Percapita GDP  (NRs.)</t>
  </si>
  <si>
    <t>2023/24P</t>
  </si>
  <si>
    <t>2022/23R</t>
  </si>
  <si>
    <t>2080/81P</t>
  </si>
  <si>
    <t>2079/80R</t>
  </si>
  <si>
    <t>Table 6</t>
  </si>
  <si>
    <t>R = Revised/P = Preliminary</t>
  </si>
  <si>
    <t>Gross Domestic Product (GDP)</t>
  </si>
  <si>
    <t>Taxes less subsidies on products</t>
  </si>
  <si>
    <t>Gross Domestic Product  (GDP) at basic prices</t>
  </si>
  <si>
    <t>Arts, entertainment and recreation; Other service activities; and Activities of households as employers; undifferentiated goods- and services-producing activities of households for own use</t>
  </si>
  <si>
    <t>Human health and social work activities</t>
  </si>
  <si>
    <t>Public administration and defence; compulsory social security</t>
  </si>
  <si>
    <t>Administrative and support service activities</t>
  </si>
  <si>
    <t>Professional, scientific and technical activities</t>
  </si>
  <si>
    <t>Real estate activities</t>
  </si>
  <si>
    <t>Financial and insurance activities</t>
  </si>
  <si>
    <t>Information and communication</t>
  </si>
  <si>
    <t>Accommodation and food service activities</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</si>
  <si>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</si>
  <si>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</si>
  <si>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</si>
  <si>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</si>
  <si>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</si>
  <si>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</si>
  <si>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</si>
  <si>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</si>
  <si>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t>2023/24 P</t>
  </si>
  <si>
    <t>2022/23 R</t>
  </si>
  <si>
    <t>2080/81 P</t>
  </si>
  <si>
    <t>2079/80 R</t>
  </si>
  <si>
    <t xml:space="preserve">2078/79 </t>
  </si>
  <si>
    <t xml:space="preserve">2077/78 </t>
  </si>
  <si>
    <t>Industrial Classification</t>
  </si>
  <si>
    <t>(Percent Change)</t>
  </si>
  <si>
    <t>(Rs. in millions)</t>
  </si>
  <si>
    <t>(at current prices)</t>
  </si>
  <si>
    <t xml:space="preserve">Gross Domestic Product  </t>
  </si>
  <si>
    <t>Table 2</t>
  </si>
  <si>
    <t>Percent change</t>
  </si>
  <si>
    <t>(at constant 2010/11 prices)</t>
  </si>
  <si>
    <t>Table 3</t>
  </si>
  <si>
    <t>Note: Import and Export figures presented in this table may not equal to figures in BoP section.</t>
  </si>
  <si>
    <t>Statistical discrepancy</t>
  </si>
  <si>
    <t>Services</t>
  </si>
  <si>
    <t>Goods</t>
  </si>
  <si>
    <t>Net exports of goods and services</t>
  </si>
  <si>
    <t xml:space="preserve">Change in Stock </t>
  </si>
  <si>
    <t>Private</t>
  </si>
  <si>
    <t>State-owned Enterprises</t>
  </si>
  <si>
    <t>General Government</t>
  </si>
  <si>
    <t>Gross Fixed Capital Formation(GFCF)</t>
  </si>
  <si>
    <t>Gross capital formation</t>
  </si>
  <si>
    <t>Actual Final Consumption Expenditure of Household</t>
  </si>
  <si>
    <t>Nonprofit Institutions Serving Households</t>
  </si>
  <si>
    <t>Non-food</t>
  </si>
  <si>
    <t>Private Consumption</t>
  </si>
  <si>
    <t xml:space="preserve">Individual Consumption </t>
  </si>
  <si>
    <t>Collective Consumption</t>
  </si>
  <si>
    <t>Government Consumption</t>
  </si>
  <si>
    <t>Final Consumption Expenditure</t>
  </si>
  <si>
    <t>Gross Domestic Product  (GDP)</t>
  </si>
  <si>
    <t>Table 4</t>
  </si>
  <si>
    <t>Lending/Borrowing (Resource gap) (+/-)</t>
  </si>
  <si>
    <t>Gross Capital Formation</t>
  </si>
  <si>
    <t>Gross National Saving</t>
  </si>
  <si>
    <t>Gross Domestic Saving</t>
  </si>
  <si>
    <t>Current transfers Payable</t>
  </si>
  <si>
    <t xml:space="preserve">Current transfers Receivable </t>
  </si>
  <si>
    <t>Primary Income Payable</t>
  </si>
  <si>
    <t>Primary Income Receivable</t>
  </si>
  <si>
    <t>Operating Surplus/Mixed Income, Gross</t>
  </si>
  <si>
    <t xml:space="preserve">Taxes less subsidies on production </t>
  </si>
  <si>
    <t>Taxes less subsidies on production and imports</t>
  </si>
  <si>
    <t>Compensation of Employees</t>
  </si>
  <si>
    <t>2020/21R</t>
  </si>
  <si>
    <t>2077/78R</t>
  </si>
  <si>
    <t xml:space="preserve"> Gross National Disposable Income and Saving</t>
  </si>
  <si>
    <t>Table 5</t>
  </si>
  <si>
    <t>R=Revised/P= Preliminary</t>
  </si>
  <si>
    <t>Source: National StatisticsOffice</t>
  </si>
  <si>
    <t>**Real GDP expressed at 2010/11 price</t>
  </si>
  <si>
    <t>Note: *Real GDP expressed at 2000/01 prices</t>
  </si>
  <si>
    <t xml:space="preserve">2021/22 </t>
  </si>
  <si>
    <t>Real GDP</t>
  </si>
  <si>
    <t>Nominal GDP</t>
  </si>
  <si>
    <t>Real GDP*</t>
  </si>
  <si>
    <t>Growth Rate (in Percent)</t>
  </si>
  <si>
    <t>Annex 1</t>
  </si>
  <si>
    <t>Disclaimer Note: Monetary Survey has been prepared based on residence basis following the Monetary and Financial Statistics Manual, IMF 2016.</t>
  </si>
  <si>
    <t>Money multiplier (M2)</t>
  </si>
  <si>
    <t>Money multiplier (M1+)</t>
  </si>
  <si>
    <t>Money multiplier (M1)</t>
  </si>
  <si>
    <t>Memorandum Items</t>
  </si>
  <si>
    <t>R = Revised, P = Provisional</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</si>
  <si>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</si>
  <si>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</si>
  <si>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</si>
  <si>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</si>
  <si>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</si>
  <si>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</si>
  <si>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</si>
  <si>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</si>
  <si>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</si>
  <si>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</si>
  <si>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</si>
  <si>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</si>
  <si>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</si>
  <si>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</si>
  <si>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</si>
  <si>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</si>
  <si>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</si>
  <si>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</si>
  <si>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</si>
  <si>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</si>
  <si>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</si>
  <si>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</si>
  <si>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</si>
  <si>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</si>
  <si>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</si>
  <si>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</si>
  <si>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</si>
  <si>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</si>
  <si>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</si>
  <si>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Jul (P)</t>
  </si>
  <si>
    <t>Jul (R)</t>
  </si>
  <si>
    <t xml:space="preserve">Jul </t>
  </si>
  <si>
    <t>Changes during the fiscal year</t>
  </si>
  <si>
    <t>Monetary Aggregates</t>
  </si>
  <si>
    <t xml:space="preserve"> (Rs. in million)</t>
  </si>
  <si>
    <t>(Mid-Month)</t>
  </si>
  <si>
    <t>1/ Adjusting the exchange valuation gain/loss of Rs.</t>
  </si>
  <si>
    <t>Other Items, Net</t>
  </si>
  <si>
    <t>Net Domestic Assets</t>
  </si>
  <si>
    <t>Net Foreign Assets</t>
  </si>
  <si>
    <t>$ SDR allocation is treated as foreign exchange liability since September, 2021 as of IMF MFS Mannual-2016.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</si>
  <si>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</si>
  <si>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</si>
  <si>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</si>
  <si>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</si>
  <si>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</si>
  <si>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</si>
  <si>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</si>
  <si>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</si>
  <si>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</si>
  <si>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</si>
  <si>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</si>
  <si>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</si>
  <si>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</si>
  <si>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</si>
  <si>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</si>
  <si>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</si>
  <si>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</si>
  <si>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</si>
  <si>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</si>
  <si>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</si>
  <si>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</si>
  <si>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</si>
  <si>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</si>
  <si>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</si>
  <si>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</si>
  <si>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</si>
  <si>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</si>
  <si>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</si>
  <si>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</si>
  <si>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</si>
  <si>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</si>
  <si>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</si>
  <si>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</si>
  <si>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</si>
  <si>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</si>
  <si>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</si>
  <si>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</si>
  <si>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</si>
  <si>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</si>
  <si>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</si>
  <si>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</si>
  <si>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</si>
  <si>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R= Revised, P = Provisional</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</si>
  <si>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</si>
  <si>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</si>
  <si>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</si>
  <si>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</si>
  <si>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</si>
  <si>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</si>
  <si>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</si>
  <si>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</si>
  <si>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</si>
  <si>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</si>
  <si>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</si>
  <si>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</si>
  <si>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</si>
  <si>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</si>
  <si>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</si>
  <si>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</si>
  <si>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</si>
  <si>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</si>
  <si>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</si>
  <si>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</si>
  <si>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</si>
  <si>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</si>
  <si>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</si>
  <si>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</si>
  <si>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</si>
  <si>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</si>
  <si>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</si>
  <si>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</si>
  <si>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</si>
  <si>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1.4 Call Deposits</t>
  </si>
  <si>
    <t xml:space="preserve">    1.3 Fixed Deposits</t>
  </si>
  <si>
    <t xml:space="preserve">    1.2 Saving Deposits</t>
  </si>
  <si>
    <t xml:space="preserve">    1.1 Demand Deposits</t>
  </si>
  <si>
    <t>1. Total Deposits</t>
  </si>
  <si>
    <t xml:space="preserve">    5.2 Balance with Nepal Rastra Bank</t>
  </si>
  <si>
    <t>due to increase in deposits of Rural Development banks and finance companies Rs 2/2 billion</t>
  </si>
  <si>
    <t>Change in call deposits</t>
  </si>
  <si>
    <t>Increase in insurance companies deposits (non depository financial institutions by 3.79 billion)</t>
  </si>
  <si>
    <t>Change in Saving account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</si>
  <si>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</si>
  <si>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</si>
  <si>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</si>
  <si>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</si>
  <si>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</si>
  <si>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</si>
  <si>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</si>
  <si>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</si>
  <si>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</si>
  <si>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</si>
  <si>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</si>
  <si>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</si>
  <si>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</si>
  <si>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</si>
  <si>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</si>
  <si>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 xml:space="preserve">$ includes Hirepurchase (personal consumption) loan, Education loan,  Residential Personal Home Loan(Up to Rs.15 million till Mid-July 2023, up to Rs.20 million after Mid-July 2023), Personal Loan(&lt;5M without specific purpose)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</si>
  <si>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</si>
  <si>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</si>
  <si>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</si>
  <si>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</si>
  <si>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</si>
  <si>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</si>
  <si>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</si>
  <si>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</si>
  <si>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</si>
  <si>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</si>
  <si>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</si>
  <si>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</si>
  <si>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</si>
  <si>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</si>
  <si>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</si>
  <si>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</si>
  <si>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</si>
  <si>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</si>
  <si>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</si>
  <si>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</si>
  <si>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</si>
  <si>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</si>
  <si>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</si>
  <si>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</si>
  <si>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</si>
  <si>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</si>
  <si>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</si>
  <si>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</si>
  <si>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</si>
  <si>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</si>
  <si>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</si>
  <si>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</si>
  <si>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</si>
  <si>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</si>
  <si>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</si>
  <si>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</si>
  <si>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</si>
  <si>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</si>
  <si>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</si>
  <si>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</si>
  <si>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</si>
  <si>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</si>
  <si>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</si>
  <si>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</si>
  <si>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</si>
  <si>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</si>
  <si>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</si>
  <si>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</si>
  <si>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</si>
  <si>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</si>
  <si>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</si>
  <si>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</si>
  <si>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</si>
  <si>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</si>
  <si>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</si>
  <si>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</si>
  <si>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</si>
  <si>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</si>
  <si>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</si>
  <si>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</si>
  <si>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</si>
  <si>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</si>
  <si>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</si>
  <si>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</si>
  <si>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</si>
  <si>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</si>
  <si>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</si>
  <si>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</si>
  <si>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</si>
  <si>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</si>
  <si>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</si>
  <si>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</si>
  <si>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</si>
  <si>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</si>
  <si>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</si>
  <si>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</si>
  <si>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</si>
  <si>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</si>
  <si>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</si>
  <si>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</si>
  <si>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</si>
  <si>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</si>
  <si>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</si>
  <si>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</si>
  <si>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</si>
  <si>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</si>
  <si>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</si>
  <si>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</si>
  <si>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</si>
  <si>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</si>
  <si>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</si>
  <si>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</si>
  <si>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</si>
  <si>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</si>
  <si>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</si>
  <si>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</si>
  <si>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</si>
  <si>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</si>
  <si>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</si>
  <si>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</si>
  <si>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</si>
  <si>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</si>
  <si>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</si>
  <si>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</si>
  <si>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</si>
  <si>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</si>
  <si>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</si>
  <si>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</si>
  <si>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</si>
  <si>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July (P)</t>
  </si>
  <si>
    <t>Changes during fiscal year</t>
  </si>
  <si>
    <t>Sectorwise Outstanding Credit of Banks and Financial Insitutions</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</si>
  <si>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</si>
  <si>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</si>
  <si>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</si>
  <si>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</si>
  <si>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</si>
  <si>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</si>
  <si>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</si>
  <si>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</si>
  <si>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</si>
  <si>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</si>
  <si>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</si>
  <si>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</si>
  <si>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</si>
  <si>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</si>
  <si>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</si>
  <si>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</si>
  <si>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</si>
  <si>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</si>
  <si>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</si>
  <si>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</si>
  <si>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</si>
  <si>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</si>
  <si>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</si>
  <si>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</si>
  <si>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</si>
  <si>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</si>
  <si>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</si>
  <si>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</si>
  <si>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</si>
  <si>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</si>
  <si>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</si>
  <si>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</si>
  <si>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</si>
  <si>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</si>
  <si>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</si>
  <si>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</si>
  <si>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</si>
  <si>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</si>
  <si>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</si>
  <si>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</si>
  <si>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July(P)</t>
  </si>
  <si>
    <t xml:space="preserve">July(R) </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</si>
  <si>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</si>
  <si>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</si>
  <si>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</si>
  <si>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</si>
  <si>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</si>
  <si>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</si>
  <si>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</si>
  <si>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</si>
  <si>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</si>
  <si>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</si>
  <si>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</si>
  <si>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</si>
  <si>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</si>
  <si>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</si>
  <si>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</si>
  <si>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t>
  </si>
  <si>
    <t>b. Loan above Rs. 5 million</t>
  </si>
  <si>
    <t>a. Loan above Rs. 10 million</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</si>
  <si>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</si>
  <si>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</si>
  <si>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</si>
  <si>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</si>
  <si>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</si>
  <si>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</si>
  <si>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</si>
  <si>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</si>
  <si>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</si>
  <si>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</si>
  <si>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</si>
  <si>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</si>
  <si>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</si>
  <si>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</si>
  <si>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</si>
  <si>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</si>
  <si>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</si>
  <si>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</si>
  <si>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</si>
  <si>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</si>
  <si>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</si>
  <si>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</si>
  <si>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</si>
  <si>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</si>
  <si>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</si>
  <si>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</si>
  <si>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</si>
  <si>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</si>
  <si>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</si>
  <si>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</si>
  <si>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</si>
  <si>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42</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</si>
  <si>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</si>
  <si>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</si>
  <si>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</si>
  <si>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</si>
  <si>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</si>
  <si>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</si>
  <si>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</si>
  <si>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</si>
  <si>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</si>
  <si>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</si>
  <si>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</si>
  <si>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</si>
  <si>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</si>
  <si>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</si>
  <si>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Table 43</t>
  </si>
  <si>
    <t xml:space="preserve">* Transaction under Interest Rate Corridor </t>
  </si>
  <si>
    <t>C. Net Liquidity Injection (+) / Absorption (-)</t>
  </si>
  <si>
    <t>5. Standing Deposit Facility</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</si>
  <si>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</si>
  <si>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</si>
  <si>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</si>
  <si>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</si>
  <si>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</si>
  <si>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</si>
  <si>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</si>
  <si>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</si>
  <si>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</si>
  <si>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</si>
  <si>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</si>
  <si>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</si>
  <si>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</si>
  <si>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</si>
  <si>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</si>
  <si>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</si>
  <si>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</si>
  <si>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</si>
  <si>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</si>
  <si>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</si>
  <si>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</si>
  <si>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</si>
  <si>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</si>
  <si>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</si>
  <si>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</si>
  <si>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</si>
  <si>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</si>
  <si>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</si>
  <si>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</si>
  <si>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</si>
  <si>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</si>
  <si>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</si>
  <si>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</si>
  <si>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</si>
  <si>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</si>
  <si>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</si>
  <si>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</si>
  <si>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</si>
  <si>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</si>
  <si>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</si>
  <si>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</si>
  <si>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</si>
  <si>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</si>
  <si>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</si>
  <si>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</si>
  <si>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</si>
  <si>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</si>
  <si>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</si>
  <si>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</si>
  <si>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</si>
  <si>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</si>
  <si>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</si>
  <si>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</si>
  <si>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</si>
  <si>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</si>
  <si>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</si>
  <si>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</si>
  <si>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</si>
  <si>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</si>
  <si>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</si>
  <si>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</si>
  <si>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</si>
  <si>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</si>
  <si>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</si>
  <si>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</si>
  <si>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</si>
  <si>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</si>
  <si>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</si>
  <si>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</si>
  <si>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</si>
  <si>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</si>
  <si>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</si>
  <si>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</si>
  <si>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</si>
  <si>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</si>
  <si>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</si>
  <si>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</si>
  <si>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</si>
  <si>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</si>
  <si>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</si>
  <si>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</si>
  <si>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</si>
  <si>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</si>
  <si>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</si>
  <si>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</si>
  <si>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</si>
  <si>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</si>
  <si>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</si>
  <si>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</si>
  <si>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</si>
  <si>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</si>
  <si>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</si>
  <si>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</si>
  <si>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</si>
  <si>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</si>
  <si>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</si>
  <si>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</si>
  <si>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</si>
  <si>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</si>
  <si>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</si>
  <si>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</si>
  <si>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</si>
  <si>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</si>
  <si>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</si>
  <si>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</si>
  <si>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</si>
  <si>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</si>
  <si>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</si>
  <si>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</si>
  <si>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</si>
  <si>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</si>
  <si>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</si>
  <si>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</si>
  <si>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</si>
  <si>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</si>
  <si>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</si>
  <si>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</si>
  <si>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</si>
  <si>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</si>
  <si>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</si>
  <si>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</si>
  <si>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</si>
  <si>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</si>
  <si>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</si>
  <si>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</si>
  <si>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</si>
  <si>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</si>
  <si>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</si>
  <si>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</si>
  <si>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</si>
  <si>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</si>
  <si>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</si>
  <si>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</si>
  <si>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</si>
  <si>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</si>
  <si>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</si>
  <si>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</si>
  <si>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</si>
  <si>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</si>
  <si>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</si>
  <si>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</si>
  <si>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</si>
  <si>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</si>
  <si>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</si>
  <si>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</si>
  <si>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</si>
  <si>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</si>
  <si>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</si>
  <si>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</si>
  <si>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</si>
  <si>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</si>
  <si>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</si>
  <si>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</si>
  <si>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</si>
  <si>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</si>
  <si>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</si>
  <si>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</si>
  <si>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</si>
  <si>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</si>
  <si>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</si>
  <si>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</si>
  <si>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</si>
  <si>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</si>
  <si>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</si>
  <si>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</si>
  <si>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</si>
  <si>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</si>
  <si>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</si>
  <si>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</si>
  <si>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</si>
  <si>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</si>
  <si>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</si>
  <si>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</si>
  <si>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</si>
  <si>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</si>
  <si>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</si>
  <si>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</si>
  <si>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</si>
  <si>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</si>
  <si>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</si>
  <si>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</si>
  <si>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</si>
  <si>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</si>
  <si>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</si>
  <si>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</si>
  <si>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</si>
  <si>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</si>
  <si>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</si>
  <si>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</si>
  <si>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</si>
  <si>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</si>
  <si>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</si>
  <si>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</si>
  <si>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</si>
  <si>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</si>
  <si>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</si>
  <si>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</si>
  <si>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</si>
  <si>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</si>
  <si>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</si>
  <si>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</si>
  <si>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</si>
  <si>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</si>
  <si>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</si>
  <si>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</si>
  <si>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</si>
  <si>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</si>
  <si>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</si>
  <si>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</si>
  <si>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</si>
  <si>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</si>
  <si>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</si>
  <si>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</si>
  <si>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</si>
  <si>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</si>
  <si>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</si>
  <si>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</si>
  <si>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</si>
  <si>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</si>
  <si>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</si>
  <si>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</si>
  <si>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</si>
  <si>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</si>
  <si>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</si>
  <si>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</si>
  <si>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</si>
  <si>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</si>
  <si>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</si>
  <si>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</si>
  <si>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</si>
  <si>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</si>
  <si>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</si>
  <si>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</si>
  <si>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</si>
  <si>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</si>
  <si>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</si>
  <si>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</si>
  <si>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</si>
  <si>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</si>
  <si>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</si>
  <si>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</si>
  <si>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</si>
  <si>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</si>
  <si>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</si>
  <si>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</si>
  <si>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</si>
  <si>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</si>
  <si>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</si>
  <si>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</si>
  <si>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</si>
  <si>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</si>
  <si>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</si>
  <si>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</si>
  <si>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</si>
  <si>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</si>
  <si>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</si>
  <si>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Table 44</t>
  </si>
  <si>
    <t>Table 45</t>
  </si>
  <si>
    <t>Table 46</t>
  </si>
  <si>
    <t>Table 50</t>
  </si>
  <si>
    <t>Table 53</t>
  </si>
  <si>
    <t>Table 54</t>
  </si>
  <si>
    <t>Table 55</t>
  </si>
  <si>
    <t>Table 56</t>
  </si>
  <si>
    <t>Table 58</t>
  </si>
  <si>
    <t>Table 59</t>
  </si>
  <si>
    <t>Annex 16</t>
  </si>
  <si>
    <t>Annex 19</t>
  </si>
  <si>
    <t>Annex 20</t>
  </si>
  <si>
    <t xml:space="preserve">Note: The Salary and Wage Rate index that is being published on monthly basis will be discontinued. The Salary and Wage rate index from upcoming FY 2024/25 will be published in quarterly basis in provincial, Industrial class and Occupational class taking FY 2023/24 as base year. 
</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</si>
  <si>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</si>
  <si>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</si>
  <si>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</si>
  <si>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</si>
  <si>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</si>
  <si>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</si>
  <si>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</si>
  <si>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</si>
  <si>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</si>
  <si>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</si>
  <si>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</si>
  <si>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</si>
  <si>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</si>
  <si>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</si>
  <si>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</si>
  <si>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</si>
  <si>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</si>
  <si>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</si>
  <si>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</si>
  <si>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</si>
  <si>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</si>
  <si>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</si>
  <si>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</si>
  <si>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</si>
  <si>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</si>
  <si>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</si>
  <si>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2021/22</t>
    </r>
    <r>
      <rPr>
        <b/>
        <vertAlign val="superscript"/>
        <sz val="12"/>
        <rFont val="Times New Roman"/>
        <family val="1"/>
      </rPr>
      <t>R</t>
    </r>
  </si>
  <si>
    <t>Direction of Foreign Trade*</t>
  </si>
  <si>
    <t>Table 16</t>
  </si>
  <si>
    <t>R= Revised, P= Provisional</t>
  </si>
  <si>
    <t>** Not included in customs data</t>
  </si>
  <si>
    <t>* Top 20 exports are selected from export of major commodities to India, China and Other Countries based on annual data of FY 2023-24</t>
  </si>
  <si>
    <t>Aviation Fuel</t>
  </si>
  <si>
    <t>Other Exports**</t>
  </si>
  <si>
    <t>D.</t>
  </si>
  <si>
    <t>Total Exports (A+B)</t>
  </si>
  <si>
    <t>C.</t>
  </si>
  <si>
    <t xml:space="preserve"> Others </t>
  </si>
  <si>
    <t>B.</t>
  </si>
  <si>
    <t>TOP 20 Commdities</t>
  </si>
  <si>
    <t>A.</t>
  </si>
  <si>
    <t>Handicraft Goods and Other Handicrafts</t>
  </si>
  <si>
    <t>Ginger</t>
  </si>
  <si>
    <t>Shoes and Sandals</t>
  </si>
  <si>
    <t>Rosin</t>
  </si>
  <si>
    <t>Medicine (Ayurvedic)</t>
  </si>
  <si>
    <t>Herbs</t>
  </si>
  <si>
    <t>Noodles</t>
  </si>
  <si>
    <t>Oil Cakes</t>
  </si>
  <si>
    <t>Pashmina</t>
  </si>
  <si>
    <t>Tea</t>
  </si>
  <si>
    <t>Readymade Garments</t>
  </si>
  <si>
    <t>Palm Oil</t>
  </si>
  <si>
    <t>Jute Goods</t>
  </si>
  <si>
    <t>Particle Board</t>
  </si>
  <si>
    <t>Cardamom</t>
  </si>
  <si>
    <t>Juice</t>
  </si>
  <si>
    <t>Woolen Carpet</t>
  </si>
  <si>
    <t>Polyster Yarn &amp; Thread</t>
  </si>
  <si>
    <t>Zinc sheet</t>
  </si>
  <si>
    <t>Share in Total Exports</t>
  </si>
  <si>
    <t xml:space="preserve"> Exports of Major Commodities*</t>
  </si>
  <si>
    <t>Table 17</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</si>
  <si>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</si>
  <si>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</si>
  <si>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</si>
  <si>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</si>
  <si>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</si>
  <si>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</si>
  <si>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</si>
  <si>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</si>
  <si>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</si>
  <si>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</si>
  <si>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</si>
  <si>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</si>
  <si>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</si>
  <si>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</si>
  <si>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</si>
  <si>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</si>
  <si>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</si>
  <si>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</si>
  <si>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</si>
  <si>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</si>
  <si>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</si>
  <si>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</si>
  <si>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</si>
  <si>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</si>
  <si>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</si>
  <si>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</si>
  <si>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</si>
  <si>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18</t>
  </si>
  <si>
    <t>Tanned Skin</t>
  </si>
  <si>
    <t>Rudrakshya</t>
  </si>
  <si>
    <t>Readymade Leather Goods</t>
  </si>
  <si>
    <t>Other handicraft goods</t>
  </si>
  <si>
    <t>Handicraft ( Metal and Wooden )</t>
  </si>
  <si>
    <t>Agarbatti</t>
  </si>
  <si>
    <t xml:space="preserve"> Exports of Major Commodities to China</t>
  </si>
  <si>
    <t>Table 19</t>
  </si>
  <si>
    <t>Silverware and Jewelleries</t>
  </si>
  <si>
    <t>Pulses</t>
  </si>
  <si>
    <t>Nepalese Paper &amp; Paper Products</t>
  </si>
  <si>
    <t>Musical instruments, parts and accessories</t>
  </si>
  <si>
    <t xml:space="preserve"> Exports of Major Commodities to Other Countries</t>
  </si>
  <si>
    <t>Table 20</t>
  </si>
  <si>
    <t># Includes tyre, tubes and flaps</t>
  </si>
  <si>
    <t>** not included in customs data</t>
  </si>
  <si>
    <t>* Top 20 imports are selected from import of major commodities from India, China and Other Countries based on annual data of FY 2023-24</t>
  </si>
  <si>
    <t>Other Imports**</t>
  </si>
  <si>
    <t>Total Imports (A+B)</t>
  </si>
  <si>
    <t>Crude Soyabean Oil</t>
  </si>
  <si>
    <t>M.S. Billet</t>
  </si>
  <si>
    <t>Chemical</t>
  </si>
  <si>
    <t>Edible Oil</t>
  </si>
  <si>
    <t>Hotrolled sheet in coil</t>
  </si>
  <si>
    <t>Electrical Goods</t>
  </si>
  <si>
    <t>Rice/Paddy</t>
  </si>
  <si>
    <t>Coal</t>
  </si>
  <si>
    <t>Gold</t>
  </si>
  <si>
    <t>Chemical Fertilizer</t>
  </si>
  <si>
    <t>Telecommunication Equipments and Parts</t>
  </si>
  <si>
    <t>Electrical Equipment</t>
  </si>
  <si>
    <t>Ferrous products obtained by direct reduction of iron (Sponge Iron)</t>
  </si>
  <si>
    <t>Medicine</t>
  </si>
  <si>
    <t>Transport Equip, Vehicle &amp; Other Vehicle Spare Parts</t>
  </si>
  <si>
    <t>Other Machinery and Parts</t>
  </si>
  <si>
    <t>Petroleum Products</t>
  </si>
  <si>
    <t>Share in Total Imports</t>
  </si>
  <si>
    <t xml:space="preserve"> Imports of Major Commodities*</t>
  </si>
  <si>
    <t>Table 21</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</si>
  <si>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</si>
  <si>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</si>
  <si>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</si>
  <si>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</si>
  <si>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</si>
  <si>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</si>
  <si>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</si>
  <si>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</si>
  <si>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</si>
  <si>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</si>
  <si>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</si>
  <si>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</si>
  <si>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</si>
  <si>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</si>
  <si>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</si>
  <si>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</si>
  <si>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</si>
  <si>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</si>
  <si>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</si>
  <si>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</si>
  <si>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</si>
  <si>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</si>
  <si>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</si>
  <si>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</si>
  <si>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</si>
  <si>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Cement</t>
  </si>
  <si>
    <t>Books and Magazines</t>
  </si>
  <si>
    <t>Bitumen</t>
  </si>
  <si>
    <t>Baby Food &amp; Milk Products</t>
  </si>
  <si>
    <t>Aluminium Bars, Rods, Profiles, Foil etc.</t>
  </si>
  <si>
    <t>Agri. Equip.&amp; Parts</t>
  </si>
  <si>
    <t>Table 22</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</si>
  <si>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</si>
  <si>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</si>
  <si>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</si>
  <si>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</si>
  <si>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</si>
  <si>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</si>
  <si>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</si>
  <si>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</si>
  <si>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</si>
  <si>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</si>
  <si>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</si>
  <si>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</si>
  <si>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</si>
  <si>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</si>
  <si>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</si>
  <si>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</si>
  <si>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</si>
  <si>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</si>
  <si>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</si>
  <si>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</si>
  <si>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</si>
  <si>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</si>
  <si>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</si>
  <si>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</si>
  <si>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</si>
  <si>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</si>
  <si>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</si>
  <si>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</si>
  <si>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</si>
  <si>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</si>
  <si>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</si>
  <si>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</si>
  <si>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23</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</si>
  <si>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</si>
  <si>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</si>
  <si>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</si>
  <si>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</si>
  <si>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</si>
  <si>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</si>
  <si>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</si>
  <si>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</si>
  <si>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</si>
  <si>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</si>
  <si>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</si>
  <si>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</si>
  <si>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</si>
  <si>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</si>
  <si>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</si>
  <si>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</si>
  <si>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</si>
  <si>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</si>
  <si>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</si>
  <si>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</si>
  <si>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</si>
  <si>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24</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</si>
  <si>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</si>
  <si>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</si>
  <si>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</si>
  <si>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</si>
  <si>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</si>
  <si>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</si>
  <si>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</si>
  <si>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</si>
  <si>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</si>
  <si>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</si>
  <si>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</si>
  <si>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</si>
  <si>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</si>
  <si>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</si>
  <si>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</si>
  <si>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</si>
  <si>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 xml:space="preserve">Annual </t>
  </si>
  <si>
    <r>
      <t>2021/22</t>
    </r>
    <r>
      <rPr>
        <b/>
        <vertAlign val="superscript"/>
        <sz val="12"/>
        <color rgb="FF000000"/>
        <rFont val="Times New Roman"/>
        <family val="1"/>
      </rPr>
      <t>R</t>
    </r>
  </si>
  <si>
    <t>Categories</t>
  </si>
  <si>
    <t>Code</t>
  </si>
  <si>
    <r>
      <t>Composition of Exports as per BEC</t>
    </r>
    <r>
      <rPr>
        <b/>
        <vertAlign val="superscript"/>
        <sz val="12"/>
        <color theme="1"/>
        <rFont val="Times New Roman"/>
        <family val="1"/>
      </rPr>
      <t>*</t>
    </r>
  </si>
  <si>
    <t>Table 25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</si>
  <si>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</si>
  <si>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</si>
  <si>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</si>
  <si>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</si>
  <si>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25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</si>
  <si>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</si>
  <si>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</si>
  <si>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</si>
  <si>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</si>
  <si>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</si>
  <si>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</si>
  <si>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</si>
  <si>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</si>
  <si>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</si>
  <si>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</si>
  <si>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</si>
  <si>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</si>
  <si>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</si>
  <si>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</si>
  <si>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</si>
  <si>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</si>
  <si>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</si>
  <si>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26</t>
  </si>
  <si>
    <t>* The monthly data are updated based on the latest information from custom office and differ from earlier issues.</t>
  </si>
  <si>
    <t xml:space="preserve"> Sepember</t>
  </si>
  <si>
    <t xml:space="preserve">Imports from India against Payment in Convertible Currency </t>
  </si>
  <si>
    <t>Table 27</t>
  </si>
  <si>
    <t>Sepember</t>
  </si>
  <si>
    <t>Percent 
Change</t>
  </si>
  <si>
    <t>Terms of Trade</t>
  </si>
  <si>
    <t>Import Unit Value Price Index</t>
  </si>
  <si>
    <t>Export Unit Value Price Index</t>
  </si>
  <si>
    <t>(FY 2022/23 = 100)</t>
  </si>
  <si>
    <t>Table 28</t>
  </si>
  <si>
    <t xml:space="preserve"> Source: Department of Foreign Employment.  </t>
  </si>
  <si>
    <t>* Including G2G</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</si>
  <si>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</si>
  <si>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</si>
  <si>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</si>
  <si>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</si>
  <si>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</si>
  <si>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</si>
  <si>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</si>
  <si>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</si>
  <si>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</si>
  <si>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</si>
  <si>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</si>
  <si>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</si>
  <si>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</si>
  <si>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</si>
  <si>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</si>
  <si>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</si>
  <si>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</si>
  <si>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</si>
  <si>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</si>
  <si>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</si>
  <si>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</si>
  <si>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</si>
  <si>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Share</t>
  </si>
  <si>
    <t>Country</t>
  </si>
  <si>
    <t>Number of Nepalese going for Foreign Employment (Countrywise)</t>
  </si>
  <si>
    <t>Table 29</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</si>
  <si>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</si>
  <si>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</si>
  <si>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</si>
  <si>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</si>
  <si>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</si>
  <si>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</si>
  <si>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</si>
  <si>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</si>
  <si>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</si>
  <si>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</si>
  <si>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</si>
  <si>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</si>
  <si>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</si>
  <si>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</si>
  <si>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</si>
  <si>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</si>
  <si>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</si>
  <si>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</si>
  <si>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</si>
  <si>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30</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</si>
  <si>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</si>
  <si>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</si>
  <si>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</si>
  <si>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</si>
  <si>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</si>
  <si>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</si>
  <si>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</si>
  <si>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</si>
  <si>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</si>
  <si>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</si>
  <si>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</si>
  <si>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</si>
  <si>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</si>
  <si>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</si>
  <si>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</si>
  <si>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</si>
  <si>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</si>
  <si>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</si>
  <si>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</si>
  <si>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</si>
  <si>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</si>
  <si>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</si>
  <si>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</si>
  <si>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</si>
  <si>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</si>
  <si>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</si>
  <si>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</si>
  <si>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</si>
  <si>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</si>
  <si>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</si>
  <si>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</si>
  <si>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</si>
  <si>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</si>
  <si>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</si>
  <si>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</si>
  <si>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</si>
  <si>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</si>
  <si>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</si>
  <si>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</si>
  <si>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</si>
  <si>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</si>
  <si>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</si>
  <si>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</si>
  <si>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</si>
  <si>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</si>
  <si>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</si>
  <si>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</si>
  <si>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</si>
  <si>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</si>
  <si>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</si>
  <si>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</si>
  <si>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31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</si>
  <si>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</si>
  <si>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</si>
  <si>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</si>
  <si>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</si>
  <si>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</si>
  <si>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</si>
  <si>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</si>
  <si>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</si>
  <si>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</si>
  <si>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</si>
  <si>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</si>
  <si>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</si>
  <si>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</si>
  <si>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</si>
  <si>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</si>
  <si>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</si>
  <si>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</si>
  <si>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</si>
  <si>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</si>
  <si>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</si>
  <si>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</si>
  <si>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</si>
  <si>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</si>
  <si>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</si>
  <si>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</si>
  <si>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</si>
  <si>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</si>
  <si>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</si>
  <si>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</si>
  <si>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</si>
  <si>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</si>
  <si>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</si>
  <si>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</si>
  <si>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</si>
  <si>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</si>
  <si>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</si>
  <si>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</si>
  <si>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</si>
  <si>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</si>
  <si>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</si>
  <si>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</si>
  <si>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</si>
  <si>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</si>
  <si>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</si>
  <si>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</si>
  <si>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</si>
  <si>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</si>
  <si>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</si>
  <si>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</si>
  <si>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</si>
  <si>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</si>
  <si>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</si>
  <si>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</si>
  <si>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</si>
  <si>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</si>
  <si>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</si>
  <si>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</si>
  <si>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</si>
  <si>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</si>
  <si>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</si>
  <si>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</si>
  <si>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</si>
  <si>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</si>
  <si>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</si>
  <si>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</si>
  <si>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</si>
  <si>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</si>
  <si>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</si>
  <si>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</si>
  <si>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</si>
  <si>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</si>
  <si>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</si>
  <si>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</si>
  <si>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</si>
  <si>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</si>
  <si>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</si>
  <si>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</si>
  <si>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</si>
  <si>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</si>
  <si>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</si>
  <si>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</si>
  <si>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</si>
  <si>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</si>
  <si>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</si>
  <si>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</si>
  <si>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</si>
  <si>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</si>
  <si>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</si>
  <si>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</si>
  <si>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</si>
  <si>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</si>
  <si>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</si>
  <si>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</si>
  <si>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</si>
  <si>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</si>
  <si>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</si>
  <si>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</si>
  <si>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</si>
  <si>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</si>
  <si>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</si>
  <si>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</si>
  <si>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</si>
  <si>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</si>
  <si>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</si>
  <si>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</si>
  <si>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</si>
  <si>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</si>
  <si>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</si>
  <si>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</si>
  <si>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</si>
  <si>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</si>
  <si>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</si>
  <si>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</si>
  <si>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</si>
  <si>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</si>
  <si>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</si>
  <si>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</si>
  <si>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</si>
  <si>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</si>
  <si>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</si>
  <si>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</si>
  <si>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31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</si>
  <si>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</si>
  <si>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</si>
  <si>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</si>
  <si>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</si>
  <si>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</si>
  <si>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</si>
  <si>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</si>
  <si>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</si>
  <si>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32 (A)</t>
  </si>
  <si>
    <t>(USD in Million)</t>
  </si>
  <si>
    <t>Table 32 (B)</t>
  </si>
  <si>
    <t>** Direct Investment of 2022 and 2023 are based on survey whereas of 2024 is estimated.</t>
  </si>
  <si>
    <t>* Based on resident and non residents</t>
  </si>
  <si>
    <t>Net IIP</t>
  </si>
  <si>
    <t>Special drawing rights ( Net incurrence of liabilities)</t>
  </si>
  <si>
    <t>Other account payable</t>
  </si>
  <si>
    <t>Trade credit and advances</t>
  </si>
  <si>
    <t>Currency and Deposits</t>
  </si>
  <si>
    <t xml:space="preserve">Other equity </t>
  </si>
  <si>
    <t>Other Investments</t>
  </si>
  <si>
    <t xml:space="preserve">Direct Investment ** </t>
  </si>
  <si>
    <t xml:space="preserve">Liabilites </t>
  </si>
  <si>
    <t>Official Reserve Assets</t>
  </si>
  <si>
    <t>Other account receivable</t>
  </si>
  <si>
    <t>Direct Investment</t>
  </si>
  <si>
    <t>Assets</t>
  </si>
  <si>
    <r>
      <t>2024</t>
    </r>
    <r>
      <rPr>
        <b/>
        <vertAlign val="superscript"/>
        <sz val="12"/>
        <rFont val="Times New Roman"/>
        <family val="1"/>
      </rPr>
      <t>P</t>
    </r>
  </si>
  <si>
    <r>
      <t>2023</t>
    </r>
    <r>
      <rPr>
        <b/>
        <vertAlign val="superscript"/>
        <sz val="12"/>
        <rFont val="Times New Roman"/>
        <family val="1"/>
      </rPr>
      <t>R</t>
    </r>
  </si>
  <si>
    <r>
      <t>2022</t>
    </r>
    <r>
      <rPr>
        <b/>
        <vertAlign val="superscript"/>
        <sz val="12"/>
        <rFont val="Times New Roman"/>
        <family val="1"/>
      </rPr>
      <t>R</t>
    </r>
  </si>
  <si>
    <t xml:space="preserve">As of Mid July </t>
  </si>
  <si>
    <t>International Investment Position (IIP)*</t>
  </si>
  <si>
    <t>Table 33</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</si>
  <si>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</si>
  <si>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</si>
  <si>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</si>
  <si>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</si>
  <si>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</si>
  <si>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</si>
  <si>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</si>
  <si>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</si>
  <si>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</si>
  <si>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</si>
  <si>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</si>
  <si>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</si>
  <si>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</si>
  <si>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</si>
  <si>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</si>
  <si>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</si>
  <si>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</si>
  <si>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</si>
  <si>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</si>
  <si>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</si>
  <si>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</si>
  <si>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</si>
  <si>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</si>
  <si>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</si>
  <si>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</si>
  <si>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</si>
  <si>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</si>
  <si>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</si>
  <si>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34</t>
  </si>
  <si>
    <t>B. Bank and Financial Institutions *</t>
  </si>
  <si>
    <t>(USD in million)</t>
  </si>
  <si>
    <t>Table 35</t>
  </si>
  <si>
    <t>http://www.kitco.com/gold.londonfix.html</t>
  </si>
  <si>
    <t>** Refers to p.m. London historical fix.</t>
  </si>
  <si>
    <t>* Crude Oil Brent</t>
  </si>
  <si>
    <t>Gold ($/ounce)**</t>
  </si>
  <si>
    <t>Oil ($/barrel)*</t>
  </si>
  <si>
    <t>Jul-Jul</t>
  </si>
  <si>
    <t>Table 37</t>
  </si>
  <si>
    <t>* As per Nepali Calendar.</t>
  </si>
  <si>
    <t xml:space="preserve">Feburary </t>
  </si>
  <si>
    <t xml:space="preserve">June </t>
  </si>
  <si>
    <t xml:space="preserve">Middle </t>
  </si>
  <si>
    <t>Selling</t>
  </si>
  <si>
    <t>Buying</t>
  </si>
  <si>
    <t>Monthly Average*</t>
  </si>
  <si>
    <t>Month End*</t>
  </si>
  <si>
    <t>Exchange Rate of US Dollar (NRs/USD)</t>
  </si>
  <si>
    <t>Table 36</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</si>
  <si>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</si>
  <si>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</si>
  <si>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</si>
  <si>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</si>
  <si>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</si>
  <si>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</si>
  <si>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</si>
  <si>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</si>
  <si>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</si>
  <si>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</si>
  <si>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</si>
  <si>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</si>
  <si>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</si>
  <si>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</si>
  <si>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Balance of Payments Indicators*(Annual Series)</t>
  </si>
  <si>
    <t>Annex 8</t>
  </si>
  <si>
    <t>* % Change Y on Y</t>
  </si>
  <si>
    <r>
      <t>2022/23</t>
    </r>
    <r>
      <rPr>
        <vertAlign val="superscript"/>
        <sz val="11"/>
        <color theme="1"/>
        <rFont val="Times New Roman"/>
        <family val="1"/>
      </rPr>
      <t>P</t>
    </r>
  </si>
  <si>
    <r>
      <t>2021/22</t>
    </r>
    <r>
      <rPr>
        <vertAlign val="superscript"/>
        <sz val="11"/>
        <color theme="1"/>
        <rFont val="Times New Roman"/>
        <family val="1"/>
      </rPr>
      <t>R</t>
    </r>
  </si>
  <si>
    <r>
      <t>2020/21</t>
    </r>
    <r>
      <rPr>
        <vertAlign val="superscript"/>
        <sz val="11"/>
        <color theme="1"/>
        <rFont val="Times New Roman"/>
        <family val="1"/>
      </rPr>
      <t>R</t>
    </r>
  </si>
  <si>
    <t>% Change*</t>
  </si>
  <si>
    <t>BOP
(-Deficit)</t>
  </si>
  <si>
    <t>Net Direct Investment in Nepal</t>
  </si>
  <si>
    <t>Services
Net</t>
  </si>
  <si>
    <t>Current A/C 
Balance</t>
  </si>
  <si>
    <t>Mid-Month (Cumulative)</t>
  </si>
  <si>
    <t>Annex 7</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</si>
  <si>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</si>
  <si>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</si>
  <si>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</si>
  <si>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</si>
  <si>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</si>
  <si>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</si>
  <si>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</si>
  <si>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</si>
  <si>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6</t>
  </si>
  <si>
    <t>* % change Y on Y.</t>
  </si>
  <si>
    <t>Total Trade Balance</t>
  </si>
  <si>
    <t>Total Import</t>
  </si>
  <si>
    <t>Total Exports</t>
  </si>
  <si>
    <t>Annex 5</t>
  </si>
  <si>
    <t>Period end buying exchage rate is used for conversion to USD.</t>
  </si>
  <si>
    <t>Merchandise &amp; Services</t>
  </si>
  <si>
    <t>Import Capacity in Months</t>
  </si>
  <si>
    <t>Gross Foreign Exchange Reserves (USD In Million)</t>
  </si>
  <si>
    <t>Gross Foreign Exchange Reserves (Rs. In Billion)</t>
  </si>
  <si>
    <t>Annex 9</t>
  </si>
  <si>
    <t>Domestic Debt data from FY 2022/23 also includes IMF Promissory Notes</t>
  </si>
  <si>
    <t>Table 40</t>
  </si>
  <si>
    <t xml:space="preserve">           a.  Residential Deposits</t>
  </si>
  <si>
    <t xml:space="preserve">           b. Non-Residential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</si>
</sst>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0_-;\-* #,##0.0_-;_-* &quot;-&quot;?_-;_-@_-"/>
    <numFmt numFmtId="173" formatCode="0.0%"/>
    <numFmt numFmtId="174" formatCode="_(* #,##0_);_(* \(#,##0\);_(* &quot;-&quot;??_);_(@_)"/>
    <numFmt numFmtId="175" formatCode="0.0\+\+"/>
    <numFmt numFmtId="176" formatCode="\-"/>
    <numFmt numFmtId="177" formatCode="General_)"/>
    <numFmt numFmtId="178" formatCode="0.00_)"/>
    <numFmt numFmtId="179" formatCode="[$-F800]dddd\,\ mmmm\ dd\,\ yyyy"/>
    <numFmt numFmtId="180" formatCode="_(* #,##0.0_);_(* \(#,##0.0\);_(* &quot;-&quot;?_);_(@_)"/>
    <numFmt numFmtId="181" formatCode="[$-409]mmmm\ d\,\ yyyy;@"/>
    <numFmt numFmtId="182" formatCode="0.0000"/>
    <numFmt numFmtId="183" formatCode="0_)"/>
    <numFmt numFmtId="184" formatCode="0.000_)"/>
    <numFmt numFmtId="185" formatCode="_-* #,##0.0_-;\-* #,##0.0_-;_-* &quot;-&quot;??_-;_-@_-"/>
    <numFmt numFmtId="186" formatCode="0.000000"/>
    <numFmt numFmtId="187" formatCode="0.00000_)"/>
    <numFmt numFmtId="188" formatCode="0.00000000_)"/>
    <numFmt numFmtId="189" formatCode="0.0000000"/>
    <numFmt numFmtId="190" formatCode="0.000000000"/>
    <numFmt numFmtId="191" formatCode="0.0000000000"/>
    <numFmt numFmtId="192" formatCode="0.00000000"/>
    <numFmt numFmtId="193" formatCode="0.000"/>
    <numFmt numFmtId="194" formatCode="0.00000"/>
    <numFmt numFmtId="195" formatCode="0.0000000_)"/>
    <numFmt numFmtId="196" formatCode="0.00000000000_)"/>
    <numFmt numFmtId="197" formatCode="_(* #,##0.000_);_(* \(#,##0.000\);_(* &quot;-&quot;??_);_(@_)"/>
    <numFmt numFmtId="198" formatCode="_(* #,##0.00000000_);_(* \(#,##0.00000000\);_(* &quot;-&quot;??_);_(@_)"/>
    <numFmt numFmtId="199" formatCode="_(* #,##0.00000000000_);_(* \(#,##0.00000000000\);_(* &quot;-&quot;??_);_(@_)"/>
    <numFmt numFmtId="200" formatCode="0.0000_)"/>
  </numFmts>
  <fonts count="13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sz val="10"/>
      <name val="Arial"/>
      <family val="2"/>
    </font>
    <font>
      <sz val="10"/>
      <name val="Arial"/>
      <family val="2"/>
    </font>
    <font>
      <b/>
      <sz val="9"/>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b/>
      <sz val="24"/>
      <color theme="1"/>
      <name val="Times New Roman"/>
      <family val="1"/>
    </font>
    <font>
      <b/>
      <sz val="40"/>
      <color theme="1"/>
      <name val="Times New Roman"/>
      <family val="1"/>
    </font>
    <font>
      <b/>
      <i/>
      <sz val="14"/>
      <name val="Times New Roman"/>
      <family val="1"/>
    </font>
    <font>
      <b/>
      <sz val="18"/>
      <color indexed="8"/>
      <name val="Times New Roman"/>
      <family val="1"/>
    </font>
    <font>
      <b/>
      <sz val="11"/>
      <color indexed="8"/>
      <name val="Times New Roman"/>
      <family val="1"/>
    </font>
    <font>
      <b/>
      <sz val="14"/>
      <color indexed="8"/>
      <name val="Times New Roman"/>
      <family val="1"/>
    </font>
    <font>
      <b/>
      <sz val="10"/>
      <name val="Arial"/>
      <family val="2"/>
    </font>
    <font>
      <sz val="14"/>
      <color theme="1"/>
      <name val="Times New Roman"/>
      <family val="1"/>
    </font>
    <font>
      <sz val="14"/>
      <color rgb="FFFF0000"/>
      <name val="Times New Roman"/>
      <family val="1"/>
    </font>
    <font>
      <b/>
      <sz val="14"/>
      <color theme="1"/>
      <name val="Times New Roman"/>
      <family val="1"/>
    </font>
    <font>
      <b/>
      <vertAlign val="superscript"/>
      <sz val="12"/>
      <color theme="1"/>
      <name val="Times New Roman"/>
      <family val="1"/>
    </font>
    <font>
      <sz val="14"/>
      <name val="Times New Roman"/>
      <family val="1"/>
    </font>
    <font>
      <sz val="9"/>
      <name val="Times New Roman"/>
      <family val="1"/>
    </font>
    <font>
      <i/>
      <sz val="9"/>
      <name val="Times New Roman"/>
      <family val="1"/>
    </font>
    <font>
      <b/>
      <sz val="11"/>
      <name val="Times New Roman"/>
      <family val="1"/>
    </font>
    <font>
      <sz val="8"/>
      <name val="Tahoma"/>
      <family val="2"/>
    </font>
    <font>
      <b/>
      <sz val="8"/>
      <name val="Times New Roman"/>
      <family val="1"/>
    </font>
    <font>
      <i/>
      <sz val="11"/>
      <color theme="1"/>
      <name val="Calibri"/>
      <family val="2"/>
      <scheme val="minor"/>
    </font>
    <font>
      <i/>
      <sz val="11"/>
      <color rgb="FF000000"/>
      <name val="Times New Roman"/>
      <family val="1"/>
    </font>
    <font>
      <b/>
      <sz val="10"/>
      <color rgb="FF000000"/>
      <name val="Times New Roman"/>
      <family val="1"/>
    </font>
    <font>
      <b/>
      <vertAlign val="superscript"/>
      <sz val="11"/>
      <color theme="1"/>
      <name val="Times New Roman"/>
      <family val="1"/>
    </font>
    <font>
      <b/>
      <sz val="10"/>
      <color theme="1"/>
      <name val="Times New Roman"/>
      <family val="1"/>
    </font>
    <font>
      <b/>
      <sz val="9"/>
      <color theme="1"/>
      <name val="Times New Roman"/>
      <family val="1"/>
    </font>
    <font>
      <b/>
      <vertAlign val="superscript"/>
      <sz val="11"/>
      <name val="Times New Roman"/>
      <family val="1"/>
    </font>
    <font>
      <sz val="18"/>
      <name val="Times New Roman"/>
      <family val="1"/>
    </font>
    <font>
      <vertAlign val="superscript"/>
      <sz val="11"/>
      <name val="Times New Roman"/>
      <family val="1"/>
    </font>
    <font>
      <vertAlign val="superscript"/>
      <sz val="11"/>
      <color theme="1"/>
      <name val="Times New Roman"/>
      <family val="1"/>
    </font>
    <font>
      <b/>
      <sz val="11"/>
      <color theme="1"/>
      <name val="Calibri"/>
      <family val="2"/>
      <scheme val="minor"/>
    </font>
    <font>
      <sz val="9"/>
      <name val="Arial"/>
      <family val="2"/>
    </font>
    <font>
      <b/>
      <i/>
      <sz val="9"/>
      <name val="Times New Roman"/>
      <family val="1"/>
    </font>
    <font>
      <b/>
      <sz val="20"/>
      <name val="Times New Roman"/>
      <family val="1"/>
    </font>
    <font>
      <b/>
      <i/>
      <sz val="1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vertAlign val="superscript"/>
      <sz val="12"/>
      <color theme="1"/>
      <name val="Times New Roman"/>
      <family val="1"/>
    </font>
    <font>
      <sz val="12"/>
      <color rgb="FF0070C0"/>
      <name val="Times New Roman"/>
      <family val="1"/>
    </font>
    <font>
      <sz val="12"/>
      <color rgb="FF000000"/>
      <name val="Times New Roman"/>
      <family val="1"/>
    </font>
    <font>
      <b/>
      <sz val="13"/>
      <color theme="1"/>
      <name val="Times New Roman"/>
      <family val="1"/>
    </font>
    <font>
      <sz val="24"/>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s>
  <fills count="2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theme="2"/>
        <bgColor indexed="64"/>
      </patternFill>
    </fill>
    <fill>
      <patternFill patternType="solid">
        <fgColor rgb="FFFFFFFF"/>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double">
        <color indexed="64"/>
      </bottom>
      <diagonal/>
    </border>
    <border>
      <left/>
      <right style="double">
        <color indexed="64"/>
      </right>
      <top style="double">
        <color indexed="64"/>
      </top>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bottom style="hair">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thin">
        <color rgb="FF000000"/>
      </right>
      <top/>
      <bottom style="thin">
        <color indexed="64"/>
      </bottom>
      <diagonal/>
    </border>
    <border>
      <left/>
      <right style="thin">
        <color rgb="FF000000"/>
      </right>
      <top style="double">
        <color rgb="FF000000"/>
      </top>
      <bottom style="thin">
        <color indexed="64"/>
      </bottom>
      <diagonal/>
    </border>
    <border>
      <left/>
      <right/>
      <top style="double">
        <color rgb="FF000000"/>
      </top>
      <bottom style="thin">
        <color indexed="64"/>
      </bottom>
      <diagonal/>
    </border>
    <border>
      <left style="thin">
        <color rgb="FF000000"/>
      </left>
      <right/>
      <top style="double">
        <color rgb="FF000000"/>
      </top>
      <bottom style="thin">
        <color indexed="64"/>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right style="double">
        <color indexed="64"/>
      </right>
      <top/>
      <bottom style="thin">
        <color rgb="FF000000"/>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double">
        <color rgb="FF000000"/>
      </right>
      <top/>
      <bottom style="thin">
        <color rgb="FF000000"/>
      </bottom>
      <diagonal/>
    </border>
    <border>
      <left style="thin">
        <color rgb="FF000000"/>
      </left>
      <right style="thin">
        <color indexed="64"/>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double">
        <color rgb="FF000000"/>
      </right>
      <top style="thin">
        <color indexed="64"/>
      </top>
      <bottom style="thin">
        <color indexed="64"/>
      </bottom>
      <diagonal/>
    </border>
    <border>
      <left style="double">
        <color rgb="FF000000"/>
      </left>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double">
        <color rgb="FF000000"/>
      </right>
      <top/>
      <bottom style="double">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bottom style="double">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auto="1"/>
      </left>
      <right style="thick">
        <color indexed="64"/>
      </right>
      <top style="thin">
        <color auto="1"/>
      </top>
      <bottom style="medium">
        <color auto="1"/>
      </bottom>
      <diagonal/>
    </border>
    <border>
      <left style="thick">
        <color indexed="64"/>
      </left>
      <right style="thin">
        <color indexed="64"/>
      </right>
      <top style="medium">
        <color indexed="64"/>
      </top>
      <bottom style="thick">
        <color indexed="64"/>
      </bottom>
      <diagonal/>
    </border>
    <border>
      <left style="thin">
        <color auto="1"/>
      </left>
      <right style="thin">
        <color auto="1"/>
      </right>
      <top style="medium">
        <color indexed="64"/>
      </top>
      <bottom style="thick">
        <color indexed="64"/>
      </bottom>
      <diagonal/>
    </border>
    <border>
      <left/>
      <right/>
      <top style="medium">
        <color indexed="64"/>
      </top>
      <bottom style="thick">
        <color indexed="64"/>
      </bottom>
      <diagonal/>
    </border>
    <border>
      <left/>
      <right style="thin">
        <color indexed="64"/>
      </right>
      <top style="medium">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medium">
        <color indexed="64"/>
      </top>
      <bottom style="thick">
        <color indexed="64"/>
      </bottom>
      <diagonal/>
    </border>
    <border>
      <left style="double">
        <color rgb="FF000000"/>
      </left>
      <right style="thin">
        <color indexed="64"/>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thin">
        <color indexed="64"/>
      </left>
      <right style="thin">
        <color indexed="64"/>
      </right>
      <top/>
      <bottom style="double">
        <color rgb="FF000000"/>
      </bottom>
      <diagonal/>
    </border>
    <border>
      <left style="thin">
        <color indexed="64"/>
      </left>
      <right style="double">
        <color rgb="FF000000"/>
      </right>
      <top/>
      <bottom style="double">
        <color rgb="FF000000"/>
      </bottom>
      <diagonal/>
    </border>
  </borders>
  <cellStyleXfs count="317">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19" fillId="0" borderId="0"/>
    <xf numFmtId="0" fontId="2" fillId="0" borderId="0"/>
    <xf numFmtId="0" fontId="1" fillId="0" borderId="0"/>
    <xf numFmtId="0" fontId="24"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 fillId="0" borderId="0"/>
    <xf numFmtId="0" fontId="1" fillId="0" borderId="0"/>
    <xf numFmtId="0" fontId="2" fillId="0" borderId="0"/>
    <xf numFmtId="0" fontId="24" fillId="0" borderId="0"/>
    <xf numFmtId="0" fontId="24" fillId="0" borderId="0"/>
    <xf numFmtId="9" fontId="2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6" fillId="0" borderId="0"/>
    <xf numFmtId="0" fontId="24" fillId="0" borderId="0"/>
    <xf numFmtId="0" fontId="2" fillId="0" borderId="0"/>
    <xf numFmtId="0" fontId="24" fillId="0" borderId="0"/>
    <xf numFmtId="0" fontId="24" fillId="0" borderId="0"/>
    <xf numFmtId="43" fontId="24" fillId="0" borderId="0" applyFont="0" applyFill="0" applyBorder="0" applyAlignment="0" applyProtection="0"/>
    <xf numFmtId="0" fontId="2" fillId="0" borderId="0"/>
    <xf numFmtId="0" fontId="2" fillId="0" borderId="0"/>
    <xf numFmtId="0" fontId="29" fillId="0" borderId="0"/>
    <xf numFmtId="0" fontId="2" fillId="0" borderId="0"/>
    <xf numFmtId="0" fontId="32" fillId="0" borderId="0" applyNumberFormat="0" applyFill="0" applyBorder="0" applyAlignment="0" applyProtection="0">
      <alignment vertical="top"/>
      <protection locked="0"/>
    </xf>
    <xf numFmtId="0" fontId="33" fillId="0" borderId="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4" fillId="0" borderId="0"/>
    <xf numFmtId="0" fontId="34" fillId="0" borderId="0"/>
    <xf numFmtId="0" fontId="34" fillId="0" borderId="0"/>
    <xf numFmtId="0" fontId="34" fillId="0" borderId="0"/>
    <xf numFmtId="0" fontId="34" fillId="0" borderId="0"/>
    <xf numFmtId="0" fontId="31" fillId="0" borderId="0" applyNumberFormat="0" applyFill="0" applyBorder="0" applyAlignment="0" applyProtection="0"/>
    <xf numFmtId="0" fontId="2" fillId="0" borderId="0"/>
    <xf numFmtId="0" fontId="2" fillId="0" borderId="0"/>
    <xf numFmtId="171" fontId="39" fillId="0" borderId="0"/>
    <xf numFmtId="0" fontId="2" fillId="0" borderId="0"/>
    <xf numFmtId="171" fontId="39" fillId="0" borderId="0"/>
    <xf numFmtId="0" fontId="2" fillId="0" borderId="0"/>
    <xf numFmtId="171" fontId="39" fillId="0" borderId="0"/>
    <xf numFmtId="0" fontId="2" fillId="0" borderId="0"/>
    <xf numFmtId="171" fontId="39" fillId="0" borderId="0"/>
    <xf numFmtId="171" fontId="3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1" fillId="0" borderId="0"/>
    <xf numFmtId="0" fontId="34" fillId="0" borderId="0"/>
    <xf numFmtId="171" fontId="39" fillId="0" borderId="0"/>
    <xf numFmtId="171" fontId="39" fillId="0" borderId="0"/>
    <xf numFmtId="171"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5" fillId="0" borderId="0"/>
    <xf numFmtId="0" fontId="15"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4" fillId="0" borderId="0"/>
    <xf numFmtId="168" fontId="35" fillId="0" borderId="0"/>
    <xf numFmtId="168" fontId="35" fillId="0" borderId="0"/>
    <xf numFmtId="168" fontId="35" fillId="0" borderId="0"/>
    <xf numFmtId="168" fontId="35" fillId="0" borderId="0"/>
    <xf numFmtId="0" fontId="2" fillId="0" borderId="0"/>
    <xf numFmtId="0" fontId="2" fillId="0" borderId="0"/>
    <xf numFmtId="168" fontId="35" fillId="0" borderId="0"/>
    <xf numFmtId="0" fontId="2" fillId="0" borderId="0"/>
    <xf numFmtId="0" fontId="2" fillId="0" borderId="0"/>
    <xf numFmtId="168" fontId="35" fillId="0" borderId="0"/>
    <xf numFmtId="0" fontId="33" fillId="0" borderId="0"/>
    <xf numFmtId="171" fontId="39" fillId="0" borderId="0"/>
    <xf numFmtId="0" fontId="36" fillId="0" borderId="0" applyFont="0" applyFill="0" applyBorder="0" applyAlignment="0" applyProtection="0"/>
    <xf numFmtId="0" fontId="2" fillId="0" borderId="0"/>
    <xf numFmtId="0" fontId="2" fillId="0" borderId="0" applyAlignment="0"/>
    <xf numFmtId="0" fontId="2" fillId="0" borderId="0" applyAlignment="0"/>
    <xf numFmtId="171" fontId="39"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0" fontId="38" fillId="0" borderId="0"/>
    <xf numFmtId="0" fontId="33" fillId="0" borderId="0"/>
    <xf numFmtId="0" fontId="31" fillId="0" borderId="0" applyNumberFormat="0" applyFill="0" applyBorder="0" applyAlignment="0" applyProtection="0"/>
    <xf numFmtId="0" fontId="46" fillId="0" borderId="0"/>
    <xf numFmtId="0" fontId="47" fillId="0" borderId="0"/>
    <xf numFmtId="0" fontId="48" fillId="0" borderId="0"/>
    <xf numFmtId="0" fontId="2" fillId="0" borderId="0"/>
    <xf numFmtId="9" fontId="1" fillId="0" borderId="0" applyFont="0" applyFill="0" applyBorder="0" applyAlignment="0" applyProtection="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2" fillId="0" borderId="0"/>
    <xf numFmtId="43" fontId="34" fillId="0" borderId="0" applyFont="0" applyFill="0" applyBorder="0" applyAlignment="0" applyProtection="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9" fontId="24" fillId="0" borderId="0" applyFont="0" applyFill="0" applyBorder="0" applyAlignment="0" applyProtection="0"/>
    <xf numFmtId="0" fontId="2" fillId="0" borderId="0"/>
  </cellStyleXfs>
  <cellXfs count="4369">
    <xf numFmtId="0" fontId="0" fillId="0" borderId="0" xfId="0"/>
    <xf numFmtId="0" fontId="4" fillId="0" borderId="0" xfId="4" applyFont="1" applyAlignment="1">
      <alignment vertical="center"/>
    </xf>
    <xf numFmtId="165" fontId="6" fillId="0" borderId="0" xfId="0" applyNumberFormat="1" applyFont="1" applyFill="1" applyBorder="1" applyAlignment="1">
      <alignment horizontal="center"/>
    </xf>
    <xf numFmtId="0" fontId="2" fillId="0" borderId="0" xfId="7"/>
    <xf numFmtId="0" fontId="14"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2" fillId="0" borderId="0" xfId="0" applyFont="1"/>
    <xf numFmtId="165" fontId="12" fillId="0" borderId="0" xfId="0" applyNumberFormat="1" applyFont="1"/>
    <xf numFmtId="165" fontId="10" fillId="0" borderId="0" xfId="0" applyNumberFormat="1" applyFont="1"/>
    <xf numFmtId="0" fontId="10" fillId="0" borderId="0" xfId="0" applyFont="1"/>
    <xf numFmtId="0" fontId="6" fillId="0" borderId="0" xfId="11" applyFont="1" applyBorder="1" applyAlignment="1">
      <alignment horizontal="center" vertical="center"/>
    </xf>
    <xf numFmtId="0" fontId="0" fillId="0" borderId="0" xfId="0" applyFill="1"/>
    <xf numFmtId="165" fontId="0" fillId="0" borderId="0" xfId="0" applyNumberForma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7" applyFont="1"/>
    <xf numFmtId="165" fontId="2" fillId="0" borderId="0" xfId="7" applyNumberFormat="1"/>
    <xf numFmtId="165" fontId="4" fillId="0" borderId="0" xfId="4" applyNumberFormat="1" applyFont="1" applyFill="1" applyBorder="1" applyAlignment="1">
      <alignment horizontal="center" vertical="center"/>
    </xf>
    <xf numFmtId="168" fontId="6" fillId="0" borderId="0" xfId="53"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5" fillId="0" borderId="0" xfId="4" applyFont="1" applyBorder="1" applyAlignment="1">
      <alignment horizontal="justify" wrapText="1"/>
    </xf>
    <xf numFmtId="1" fontId="2" fillId="0" borderId="0" xfId="7" applyNumberFormat="1"/>
    <xf numFmtId="1" fontId="9" fillId="0" borderId="0" xfId="7" applyNumberFormat="1" applyFont="1"/>
    <xf numFmtId="0" fontId="0" fillId="0" borderId="0" xfId="0" applyBorder="1"/>
    <xf numFmtId="0" fontId="4" fillId="0" borderId="0" xfId="4" applyFont="1" applyFill="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1" fillId="3" borderId="26"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8" fillId="0" borderId="0" xfId="4" applyFont="1" applyBorder="1" applyAlignment="1">
      <alignment horizontal="justify" wrapText="1"/>
    </xf>
    <xf numFmtId="0" fontId="28" fillId="0" borderId="0" xfId="4" applyFont="1"/>
    <xf numFmtId="168" fontId="4" fillId="0" borderId="0" xfId="33" applyNumberFormat="1" applyFont="1" applyBorder="1" applyAlignment="1" applyProtection="1">
      <alignment vertical="center"/>
    </xf>
    <xf numFmtId="0" fontId="4" fillId="0" borderId="0" xfId="4" applyFont="1" applyFill="1" applyBorder="1" applyAlignment="1">
      <alignment horizontal="center" vertical="center"/>
    </xf>
    <xf numFmtId="0" fontId="28"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28"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28"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2" fillId="0" borderId="0" xfId="11"/>
    <xf numFmtId="0" fontId="40" fillId="0" borderId="0" xfId="11" applyFont="1"/>
    <xf numFmtId="0" fontId="2" fillId="0" borderId="0" xfId="11" applyBorder="1"/>
    <xf numFmtId="0" fontId="6" fillId="0" borderId="0" xfId="11" applyFont="1" applyBorder="1" applyAlignment="1">
      <alignment horizontal="left"/>
    </xf>
    <xf numFmtId="0" fontId="0" fillId="0" borderId="15" xfId="0" applyBorder="1"/>
    <xf numFmtId="0" fontId="42" fillId="0" borderId="0" xfId="0" applyFont="1" applyBorder="1" applyAlignment="1">
      <alignment horizontal="left" vertical="center"/>
    </xf>
    <xf numFmtId="2" fontId="11" fillId="0" borderId="47" xfId="0" applyNumberFormat="1" applyFont="1" applyFill="1" applyBorder="1" applyAlignment="1">
      <alignment horizontal="right" vertical="center"/>
    </xf>
    <xf numFmtId="2" fontId="11" fillId="0" borderId="31" xfId="0" applyNumberFormat="1" applyFont="1" applyFill="1" applyBorder="1" applyAlignment="1">
      <alignment horizontal="right" vertical="center"/>
    </xf>
    <xf numFmtId="2" fontId="11" fillId="0" borderId="47" xfId="0" applyNumberFormat="1" applyFont="1" applyBorder="1" applyAlignment="1">
      <alignment horizontal="right" vertical="center"/>
    </xf>
    <xf numFmtId="2" fontId="11" fillId="0" borderId="31" xfId="0" applyNumberFormat="1" applyFont="1" applyBorder="1" applyAlignment="1">
      <alignment horizontal="right" vertical="center"/>
    </xf>
    <xf numFmtId="2" fontId="18" fillId="0" borderId="31" xfId="0" applyNumberFormat="1" applyFont="1" applyFill="1" applyBorder="1" applyAlignment="1">
      <alignment horizontal="right" vertical="center"/>
    </xf>
    <xf numFmtId="0" fontId="22" fillId="0" borderId="30" xfId="0" applyFont="1" applyBorder="1" applyAlignment="1">
      <alignment vertical="center"/>
    </xf>
    <xf numFmtId="2" fontId="11" fillId="0" borderId="11" xfId="0" applyNumberFormat="1" applyFont="1" applyFill="1" applyBorder="1" applyAlignment="1">
      <alignment horizontal="right" vertical="center"/>
    </xf>
    <xf numFmtId="2" fontId="11" fillId="0" borderId="26" xfId="0" applyNumberFormat="1" applyFont="1" applyFill="1" applyBorder="1" applyAlignment="1">
      <alignment horizontal="right" vertical="center"/>
    </xf>
    <xf numFmtId="2" fontId="11" fillId="0" borderId="11" xfId="0" applyNumberFormat="1" applyFont="1" applyBorder="1" applyAlignment="1">
      <alignment horizontal="right" vertical="center"/>
    </xf>
    <xf numFmtId="2" fontId="11" fillId="0" borderId="26" xfId="0" applyNumberFormat="1" applyFont="1" applyBorder="1" applyAlignment="1">
      <alignment horizontal="right" vertical="center"/>
    </xf>
    <xf numFmtId="2" fontId="18" fillId="0" borderId="26" xfId="0" applyNumberFormat="1" applyFont="1" applyFill="1" applyBorder="1" applyAlignment="1">
      <alignment horizontal="right" vertical="center"/>
    </xf>
    <xf numFmtId="0" fontId="22" fillId="0" borderId="10" xfId="0" applyFont="1" applyBorder="1" applyAlignment="1">
      <alignment vertical="center"/>
    </xf>
    <xf numFmtId="165" fontId="11" fillId="0" borderId="11" xfId="0" applyNumberFormat="1" applyFont="1" applyFill="1" applyBorder="1" applyAlignment="1">
      <alignment horizontal="right" vertical="center"/>
    </xf>
    <xf numFmtId="165" fontId="11" fillId="0" borderId="26" xfId="0" applyNumberFormat="1" applyFont="1" applyFill="1" applyBorder="1" applyAlignment="1">
      <alignment horizontal="right" vertical="center"/>
    </xf>
    <xf numFmtId="165" fontId="11" fillId="0" borderId="11" xfId="0" applyNumberFormat="1" applyFont="1" applyBorder="1" applyAlignment="1">
      <alignment horizontal="right" vertical="center"/>
    </xf>
    <xf numFmtId="165" fontId="11" fillId="0" borderId="26" xfId="0" applyNumberFormat="1" applyFont="1" applyBorder="1" applyAlignment="1">
      <alignment horizontal="right" vertical="center"/>
    </xf>
    <xf numFmtId="165" fontId="18" fillId="0" borderId="26" xfId="0" applyNumberFormat="1" applyFont="1" applyFill="1" applyBorder="1" applyAlignment="1">
      <alignment horizontal="right" vertical="center"/>
    </xf>
    <xf numFmtId="0" fontId="22" fillId="0" borderId="10" xfId="0" applyFont="1" applyFill="1" applyBorder="1" applyAlignment="1">
      <alignment vertical="center"/>
    </xf>
    <xf numFmtId="0" fontId="22" fillId="0" borderId="10" xfId="0" applyFont="1" applyFill="1" applyBorder="1" applyAlignment="1">
      <alignment horizontal="left" vertical="center" indent="2"/>
    </xf>
    <xf numFmtId="165" fontId="11" fillId="0" borderId="0" xfId="0" applyNumberFormat="1" applyFont="1" applyFill="1" applyBorder="1" applyAlignment="1">
      <alignment horizontal="right" vertical="center"/>
    </xf>
    <xf numFmtId="165" fontId="11" fillId="0" borderId="11" xfId="1" applyNumberFormat="1" applyFont="1" applyFill="1" applyBorder="1" applyAlignment="1">
      <alignment horizontal="right" vertical="center"/>
    </xf>
    <xf numFmtId="165" fontId="11" fillId="0" borderId="26" xfId="1" applyNumberFormat="1" applyFont="1" applyFill="1" applyBorder="1" applyAlignment="1">
      <alignment horizontal="right" vertical="center"/>
    </xf>
    <xf numFmtId="43" fontId="11" fillId="0" borderId="11" xfId="1" applyNumberFormat="1" applyFont="1" applyFill="1" applyBorder="1" applyAlignment="1">
      <alignment horizontal="right" vertical="center"/>
    </xf>
    <xf numFmtId="43" fontId="11" fillId="0" borderId="26" xfId="1" applyNumberFormat="1" applyFont="1" applyFill="1" applyBorder="1" applyAlignment="1">
      <alignment horizontal="right" vertical="center"/>
    </xf>
    <xf numFmtId="0" fontId="22" fillId="0" borderId="10" xfId="0" applyFont="1" applyBorder="1" applyAlignment="1">
      <alignment horizontal="left" vertical="center" indent="2"/>
    </xf>
    <xf numFmtId="0" fontId="22" fillId="0" borderId="10" xfId="0" applyFont="1" applyBorder="1" applyAlignment="1">
      <alignment vertical="center" wrapText="1"/>
    </xf>
    <xf numFmtId="0" fontId="21" fillId="3" borderId="13" xfId="0" applyFont="1" applyFill="1" applyBorder="1" applyAlignment="1">
      <alignment horizontal="center" vertical="center" wrapText="1"/>
    </xf>
    <xf numFmtId="165" fontId="0" fillId="0" borderId="0" xfId="0" applyNumberFormat="1" applyFill="1" applyAlignment="1">
      <alignment vertical="center"/>
    </xf>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5" fontId="4" fillId="0" borderId="15" xfId="4" applyNumberFormat="1" applyFont="1" applyFill="1" applyBorder="1" applyAlignment="1">
      <alignment horizontal="center"/>
    </xf>
    <xf numFmtId="165" fontId="6" fillId="0" borderId="26" xfId="4" applyNumberFormat="1" applyFont="1" applyFill="1" applyBorder="1" applyAlignment="1">
      <alignment horizontal="center"/>
    </xf>
    <xf numFmtId="165" fontId="4" fillId="0" borderId="11" xfId="4" applyNumberFormat="1" applyFont="1" applyFill="1" applyBorder="1" applyAlignment="1">
      <alignment horizontal="center"/>
    </xf>
    <xf numFmtId="165" fontId="6" fillId="0" borderId="21" xfId="4" applyNumberFormat="1" applyFont="1" applyFill="1" applyBorder="1" applyAlignment="1">
      <alignment horizontal="center"/>
    </xf>
    <xf numFmtId="0" fontId="6" fillId="0" borderId="52" xfId="0" applyFont="1" applyBorder="1" applyAlignment="1">
      <alignment horizontal="center" vertical="center"/>
    </xf>
    <xf numFmtId="0" fontId="4" fillId="0" borderId="51" xfId="0" applyFont="1" applyBorder="1" applyAlignment="1">
      <alignment horizontal="center" vertical="center"/>
    </xf>
    <xf numFmtId="0" fontId="4" fillId="0" borderId="49" xfId="0" applyFont="1" applyBorder="1" applyAlignment="1">
      <alignment horizontal="center" vertical="center"/>
    </xf>
    <xf numFmtId="0" fontId="6" fillId="0" borderId="51" xfId="0" applyFont="1" applyBorder="1" applyAlignment="1">
      <alignment horizontal="center" vertical="center"/>
    </xf>
    <xf numFmtId="0" fontId="6" fillId="0" borderId="53" xfId="0" applyFont="1" applyBorder="1" applyAlignment="1">
      <alignment horizontal="center" vertical="center"/>
    </xf>
    <xf numFmtId="43" fontId="11" fillId="0" borderId="13" xfId="1" applyNumberFormat="1" applyFont="1" applyFill="1" applyBorder="1" applyAlignment="1">
      <alignment horizontal="right" vertical="center"/>
    </xf>
    <xf numFmtId="2" fontId="11" fillId="0" borderId="13" xfId="0" applyNumberFormat="1" applyFont="1" applyFill="1" applyBorder="1" applyAlignment="1">
      <alignment horizontal="right" vertical="center"/>
    </xf>
    <xf numFmtId="165" fontId="11" fillId="0" borderId="13" xfId="1" applyNumberFormat="1" applyFont="1" applyFill="1" applyBorder="1" applyAlignment="1">
      <alignment horizontal="right" vertical="center"/>
    </xf>
    <xf numFmtId="167" fontId="11" fillId="0" borderId="13" xfId="1" applyNumberFormat="1" applyFont="1" applyFill="1" applyBorder="1" applyAlignment="1">
      <alignment horizontal="right" vertical="center"/>
    </xf>
    <xf numFmtId="165" fontId="11" fillId="0" borderId="13" xfId="0" applyNumberFormat="1" applyFont="1" applyFill="1" applyBorder="1" applyAlignment="1">
      <alignment horizontal="right" vertical="center"/>
    </xf>
    <xf numFmtId="2" fontId="11" fillId="0" borderId="48" xfId="0" applyNumberFormat="1" applyFont="1" applyFill="1" applyBorder="1" applyAlignment="1">
      <alignment horizontal="right" vertical="center"/>
    </xf>
    <xf numFmtId="167" fontId="11" fillId="0" borderId="26" xfId="1" applyNumberFormat="1" applyFont="1" applyFill="1" applyBorder="1" applyAlignment="1">
      <alignment horizontal="right" vertical="center"/>
    </xf>
    <xf numFmtId="0" fontId="4" fillId="0" borderId="0" xfId="11"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6" fillId="0" borderId="10" xfId="0" applyFont="1" applyFill="1" applyBorder="1" applyAlignment="1" applyProtection="1">
      <alignment horizontal="left" vertical="center"/>
    </xf>
    <xf numFmtId="165" fontId="10" fillId="0" borderId="26" xfId="0" applyNumberFormat="1" applyFont="1" applyFill="1" applyBorder="1" applyAlignment="1">
      <alignment vertical="center"/>
    </xf>
    <xf numFmtId="165" fontId="6" fillId="0" borderId="26" xfId="0" applyNumberFormat="1" applyFont="1" applyFill="1" applyBorder="1" applyAlignment="1">
      <alignment vertical="center"/>
    </xf>
    <xf numFmtId="0" fontId="4" fillId="0" borderId="14" xfId="0" applyFont="1" applyFill="1" applyBorder="1" applyAlignment="1" applyProtection="1">
      <alignment horizontal="left" vertical="center"/>
    </xf>
    <xf numFmtId="165" fontId="12" fillId="0" borderId="15" xfId="0" applyNumberFormat="1" applyFont="1" applyFill="1" applyBorder="1" applyAlignment="1">
      <alignment vertical="center"/>
    </xf>
    <xf numFmtId="0" fontId="4" fillId="0" borderId="7" xfId="0" applyFont="1" applyFill="1" applyBorder="1" applyAlignment="1" applyProtection="1">
      <alignment horizontal="left" vertical="center"/>
    </xf>
    <xf numFmtId="165" fontId="12" fillId="0" borderId="8" xfId="0" applyNumberFormat="1" applyFont="1" applyFill="1" applyBorder="1" applyAlignment="1">
      <alignmen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5" fontId="12" fillId="0" borderId="21" xfId="0" applyNumberFormat="1" applyFont="1" applyFill="1" applyBorder="1" applyAlignment="1">
      <alignment vertical="center"/>
    </xf>
    <xf numFmtId="167" fontId="11" fillId="0" borderId="0" xfId="1" applyNumberFormat="1" applyFont="1" applyFill="1" applyBorder="1" applyAlignment="1">
      <alignment horizontal="right" vertical="center"/>
    </xf>
    <xf numFmtId="172" fontId="0" fillId="0" borderId="0" xfId="0" applyNumberFormat="1"/>
    <xf numFmtId="165" fontId="4" fillId="0" borderId="15" xfId="0" applyNumberFormat="1" applyFont="1" applyFill="1" applyBorder="1" applyAlignment="1">
      <alignment vertical="center"/>
    </xf>
    <xf numFmtId="0" fontId="31" fillId="0" borderId="0" xfId="289" applyFill="1" applyAlignment="1">
      <alignment vertical="center"/>
    </xf>
    <xf numFmtId="0" fontId="31" fillId="0" borderId="0" xfId="289" applyFill="1"/>
    <xf numFmtId="0" fontId="10" fillId="3" borderId="6"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26"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4" fillId="0" borderId="0" xfId="11" applyFont="1" applyBorder="1"/>
    <xf numFmtId="0" fontId="4" fillId="0" borderId="0" xfId="11" applyFont="1" applyBorder="1"/>
    <xf numFmtId="0" fontId="6" fillId="0" borderId="0" xfId="11" applyFont="1" applyBorder="1" applyAlignment="1">
      <alignment horizontal="center"/>
    </xf>
    <xf numFmtId="0" fontId="8" fillId="0" borderId="0" xfId="11" applyFont="1" applyBorder="1"/>
    <xf numFmtId="0" fontId="4" fillId="0" borderId="0" xfId="11" applyFont="1" applyFill="1" applyBorder="1"/>
    <xf numFmtId="166" fontId="4" fillId="0" borderId="0" xfId="11" applyNumberFormat="1" applyFont="1" applyBorder="1"/>
    <xf numFmtId="166" fontId="4" fillId="0" borderId="22" xfId="11" applyNumberFormat="1" applyFont="1" applyFill="1" applyBorder="1"/>
    <xf numFmtId="166" fontId="4" fillId="0" borderId="21" xfId="11" applyNumberFormat="1" applyFont="1" applyFill="1" applyBorder="1"/>
    <xf numFmtId="165" fontId="4" fillId="0" borderId="21" xfId="11" applyNumberFormat="1" applyFont="1" applyFill="1" applyBorder="1"/>
    <xf numFmtId="0" fontId="4" fillId="0" borderId="21" xfId="11" applyFont="1" applyFill="1" applyBorder="1" applyAlignment="1">
      <alignment horizontal="center"/>
    </xf>
    <xf numFmtId="0" fontId="4" fillId="0" borderId="20" xfId="11" applyFont="1" applyFill="1" applyBorder="1" applyAlignment="1">
      <alignment horizontal="center"/>
    </xf>
    <xf numFmtId="166" fontId="4" fillId="0" borderId="16" xfId="11" applyNumberFormat="1" applyFont="1" applyFill="1" applyBorder="1"/>
    <xf numFmtId="166" fontId="4" fillId="0" borderId="15" xfId="11" applyNumberFormat="1" applyFont="1" applyFill="1" applyBorder="1"/>
    <xf numFmtId="165" fontId="4" fillId="0" borderId="15" xfId="11" applyNumberFormat="1" applyFont="1" applyFill="1" applyBorder="1"/>
    <xf numFmtId="0" fontId="4" fillId="0" borderId="15" xfId="11" applyFont="1" applyFill="1" applyBorder="1" applyAlignment="1">
      <alignment horizontal="center"/>
    </xf>
    <xf numFmtId="0" fontId="4" fillId="0" borderId="14" xfId="11" applyFont="1" applyFill="1" applyBorder="1" applyAlignment="1">
      <alignment horizontal="center"/>
    </xf>
    <xf numFmtId="165" fontId="4" fillId="0" borderId="0" xfId="11" applyNumberFormat="1" applyFont="1" applyBorder="1"/>
    <xf numFmtId="165" fontId="4" fillId="0" borderId="15" xfId="11" applyNumberFormat="1" applyFont="1" applyBorder="1"/>
    <xf numFmtId="166"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6" fontId="4" fillId="0" borderId="0" xfId="11" applyNumberFormat="1" applyFont="1" applyFill="1" applyBorder="1"/>
    <xf numFmtId="166" fontId="4" fillId="0" borderId="17" xfId="11" applyNumberFormat="1" applyFont="1" applyFill="1" applyBorder="1"/>
    <xf numFmtId="166" fontId="4" fillId="0" borderId="19" xfId="11" applyNumberFormat="1" applyFont="1" applyFill="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0" fontId="4" fillId="0" borderId="0" xfId="11" applyFont="1" applyFill="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4" fontId="9" fillId="5" borderId="0" xfId="16" applyNumberFormat="1" applyFont="1" applyFill="1" applyBorder="1"/>
    <xf numFmtId="0" fontId="4" fillId="0" borderId="0" xfId="11" applyFont="1" applyFill="1" applyBorder="1" applyAlignment="1">
      <alignment horizontal="left" wrapText="1"/>
    </xf>
    <xf numFmtId="0" fontId="8" fillId="0" borderId="0" xfId="295" applyFont="1" applyFill="1"/>
    <xf numFmtId="165" fontId="4" fillId="0" borderId="21" xfId="11" applyNumberFormat="1" applyFont="1" applyFill="1" applyBorder="1" applyAlignment="1">
      <alignment horizontal="center"/>
    </xf>
    <xf numFmtId="165" fontId="4" fillId="0" borderId="15" xfId="11" applyNumberFormat="1" applyFont="1" applyFill="1" applyBorder="1" applyAlignment="1">
      <alignment horizontal="center"/>
    </xf>
    <xf numFmtId="0" fontId="4" fillId="0" borderId="46" xfId="11" applyFont="1" applyFill="1" applyBorder="1" applyAlignment="1">
      <alignment horizontal="center"/>
    </xf>
    <xf numFmtId="0" fontId="6" fillId="2" borderId="0" xfId="11" applyFont="1" applyFill="1" applyBorder="1" applyAlignment="1">
      <alignment horizontal="center" vertical="center"/>
    </xf>
    <xf numFmtId="0" fontId="15" fillId="0" borderId="0" xfId="295" applyFont="1" applyBorder="1"/>
    <xf numFmtId="0" fontId="15" fillId="0" borderId="0" xfId="295" applyFont="1"/>
    <xf numFmtId="0" fontId="4" fillId="0" borderId="0" xfId="295" applyFont="1" applyBorder="1"/>
    <xf numFmtId="0" fontId="4" fillId="0" borderId="0" xfId="17" applyFont="1" applyBorder="1" applyAlignment="1">
      <alignment horizontal="left"/>
    </xf>
    <xf numFmtId="0" fontId="15" fillId="0" borderId="0" xfId="17" applyFont="1" applyBorder="1" applyAlignment="1">
      <alignment horizontal="left"/>
    </xf>
    <xf numFmtId="0" fontId="4" fillId="0" borderId="0" xfId="17" applyFont="1" applyFill="1" applyBorder="1" applyAlignment="1">
      <alignment horizontal="left"/>
    </xf>
    <xf numFmtId="0" fontId="15" fillId="0" borderId="0" xfId="17" applyFont="1" applyFill="1" applyBorder="1" applyAlignment="1">
      <alignment horizontal="left"/>
    </xf>
    <xf numFmtId="0" fontId="28" fillId="0" borderId="0" xfId="295" applyFont="1" applyFill="1"/>
    <xf numFmtId="0" fontId="51" fillId="0" borderId="0" xfId="295" applyFont="1" applyBorder="1" applyAlignment="1">
      <alignment vertical="center"/>
    </xf>
    <xf numFmtId="0" fontId="23" fillId="0" borderId="0" xfId="295" applyFont="1" applyBorder="1" applyAlignment="1">
      <alignment vertical="center"/>
    </xf>
    <xf numFmtId="165" fontId="4" fillId="0" borderId="21" xfId="295" applyNumberFormat="1" applyFont="1" applyFill="1" applyBorder="1" applyAlignment="1">
      <alignment horizontal="center" vertical="center"/>
    </xf>
    <xf numFmtId="0" fontId="4" fillId="0" borderId="21" xfId="295" applyFont="1" applyFill="1" applyBorder="1" applyAlignment="1">
      <alignment vertical="center"/>
    </xf>
    <xf numFmtId="0" fontId="4" fillId="0" borderId="20" xfId="295" applyFont="1" applyFill="1" applyBorder="1" applyAlignment="1">
      <alignment vertical="center"/>
    </xf>
    <xf numFmtId="165" fontId="4" fillId="0" borderId="16" xfId="295" applyNumberFormat="1" applyFont="1" applyBorder="1" applyAlignment="1">
      <alignment horizontal="center" vertical="center"/>
    </xf>
    <xf numFmtId="165" fontId="4" fillId="0" borderId="15" xfId="295" applyNumberFormat="1" applyFont="1" applyBorder="1" applyAlignment="1">
      <alignment horizontal="center" vertical="center"/>
    </xf>
    <xf numFmtId="165" fontId="4" fillId="0" borderId="15" xfId="295" applyNumberFormat="1" applyFont="1" applyFill="1" applyBorder="1" applyAlignment="1">
      <alignment horizontal="center" vertical="center"/>
    </xf>
    <xf numFmtId="0" fontId="4" fillId="0" borderId="15" xfId="295" applyFont="1" applyFill="1" applyBorder="1" applyAlignment="1">
      <alignment vertical="center"/>
    </xf>
    <xf numFmtId="0" fontId="4" fillId="0" borderId="14" xfId="295" applyFont="1" applyFill="1" applyBorder="1" applyAlignment="1">
      <alignment vertical="center"/>
    </xf>
    <xf numFmtId="4" fontId="0" fillId="0" borderId="0" xfId="0" applyNumberFormat="1"/>
    <xf numFmtId="165" fontId="51" fillId="0" borderId="0" xfId="295" applyNumberFormat="1" applyFont="1" applyBorder="1" applyAlignment="1">
      <alignment vertical="center"/>
    </xf>
    <xf numFmtId="0" fontId="4" fillId="0" borderId="15" xfId="295" applyFont="1" applyBorder="1" applyAlignment="1">
      <alignment vertical="center"/>
    </xf>
    <xf numFmtId="0" fontId="4" fillId="0" borderId="14" xfId="295" applyFont="1" applyBorder="1" applyAlignment="1">
      <alignment vertical="center"/>
    </xf>
    <xf numFmtId="165" fontId="4" fillId="0" borderId="17" xfId="295" applyNumberFormat="1" applyFont="1" applyBorder="1" applyAlignment="1">
      <alignment horizontal="center" vertical="center"/>
    </xf>
    <xf numFmtId="165" fontId="4" fillId="0" borderId="19" xfId="295" applyNumberFormat="1" applyFont="1" applyBorder="1" applyAlignment="1">
      <alignment horizontal="center" vertical="center"/>
    </xf>
    <xf numFmtId="0" fontId="4" fillId="0" borderId="19" xfId="295" applyFont="1" applyBorder="1" applyAlignment="1">
      <alignment vertical="center"/>
    </xf>
    <xf numFmtId="0" fontId="4" fillId="0" borderId="29" xfId="295" applyFont="1" applyBorder="1" applyAlignment="1">
      <alignment vertical="center"/>
    </xf>
    <xf numFmtId="0" fontId="6" fillId="4" borderId="9" xfId="295" applyFont="1" applyFill="1" applyBorder="1" applyAlignment="1">
      <alignment horizontal="center" vertical="center" wrapText="1"/>
    </xf>
    <xf numFmtId="0" fontId="6" fillId="4" borderId="8" xfId="295" applyFont="1" applyFill="1" applyBorder="1" applyAlignment="1">
      <alignment horizontal="center" vertical="center" wrapText="1"/>
    </xf>
    <xf numFmtId="0" fontId="52" fillId="0" borderId="0" xfId="295" applyFont="1" applyBorder="1"/>
    <xf numFmtId="0" fontId="0" fillId="0" borderId="0" xfId="0" applyAlignment="1"/>
    <xf numFmtId="0" fontId="0" fillId="0" borderId="0" xfId="0" applyAlignment="1">
      <alignment horizontal="center"/>
    </xf>
    <xf numFmtId="0" fontId="13" fillId="0" borderId="0" xfId="0" applyFont="1" applyAlignment="1"/>
    <xf numFmtId="165" fontId="12" fillId="0" borderId="42" xfId="0" applyNumberFormat="1" applyFont="1" applyBorder="1" applyAlignment="1">
      <alignment horizontal="center"/>
    </xf>
    <xf numFmtId="165" fontId="12" fillId="0" borderId="21" xfId="0" applyNumberFormat="1" applyFont="1" applyBorder="1" applyAlignment="1">
      <alignment horizontal="center"/>
    </xf>
    <xf numFmtId="168" fontId="4" fillId="6" borderId="57" xfId="3" applyNumberFormat="1" applyFont="1" applyFill="1" applyBorder="1" applyAlignment="1" applyProtection="1"/>
    <xf numFmtId="165" fontId="12" fillId="0" borderId="28" xfId="0" applyNumberFormat="1" applyFont="1" applyBorder="1" applyAlignment="1">
      <alignment horizontal="center"/>
    </xf>
    <xf numFmtId="165" fontId="12" fillId="0" borderId="15" xfId="0" applyNumberFormat="1" applyFont="1" applyBorder="1" applyAlignment="1">
      <alignment horizontal="center"/>
    </xf>
    <xf numFmtId="168" fontId="4" fillId="6" borderId="18" xfId="3" applyNumberFormat="1" applyFont="1" applyFill="1" applyBorder="1" applyAlignment="1" applyProtection="1"/>
    <xf numFmtId="165" fontId="10" fillId="3" borderId="9" xfId="0" applyNumberFormat="1" applyFont="1" applyFill="1" applyBorder="1" applyAlignment="1">
      <alignment horizontal="center"/>
    </xf>
    <xf numFmtId="165" fontId="10" fillId="3" borderId="8" xfId="0" applyNumberFormat="1" applyFont="1" applyFill="1" applyBorder="1" applyAlignment="1">
      <alignment horizontal="center"/>
    </xf>
    <xf numFmtId="168" fontId="10" fillId="3" borderId="8" xfId="3" applyNumberFormat="1" applyFont="1" applyFill="1" applyBorder="1" applyAlignment="1" applyProtection="1"/>
    <xf numFmtId="165" fontId="12" fillId="0" borderId="43" xfId="0" applyNumberFormat="1" applyFont="1" applyBorder="1" applyAlignment="1">
      <alignment horizontal="center"/>
    </xf>
    <xf numFmtId="165" fontId="12" fillId="0" borderId="19" xfId="0" applyNumberFormat="1" applyFont="1" applyBorder="1" applyAlignment="1">
      <alignment horizontal="center"/>
    </xf>
    <xf numFmtId="168" fontId="4" fillId="6" borderId="38" xfId="3" applyNumberFormat="1" applyFont="1" applyFill="1" applyBorder="1" applyAlignment="1" applyProtection="1"/>
    <xf numFmtId="168" fontId="4" fillId="6" borderId="46" xfId="3" applyNumberFormat="1" applyFont="1" applyFill="1" applyBorder="1" applyAlignment="1" applyProtection="1"/>
    <xf numFmtId="165" fontId="12" fillId="0" borderId="16" xfId="0" applyNumberFormat="1" applyFont="1" applyBorder="1" applyAlignment="1">
      <alignment horizontal="center"/>
    </xf>
    <xf numFmtId="165" fontId="12" fillId="0" borderId="17" xfId="0" applyNumberFormat="1" applyFont="1" applyBorder="1" applyAlignment="1">
      <alignment horizontal="center"/>
    </xf>
    <xf numFmtId="168" fontId="4" fillId="6" borderId="45" xfId="3" applyNumberFormat="1" applyFont="1" applyFill="1" applyBorder="1" applyAlignment="1" applyProtection="1"/>
    <xf numFmtId="168" fontId="12" fillId="6" borderId="15" xfId="3" applyNumberFormat="1" applyFont="1" applyFill="1" applyBorder="1" applyAlignment="1" applyProtection="1"/>
    <xf numFmtId="168" fontId="4" fillId="6" borderId="15" xfId="3" applyNumberFormat="1" applyFont="1" applyFill="1" applyBorder="1" applyAlignment="1" applyProtection="1"/>
    <xf numFmtId="168" fontId="4" fillId="6" borderId="19" xfId="3" applyNumberFormat="1" applyFont="1" applyFill="1" applyBorder="1" applyAlignment="1" applyProtection="1"/>
    <xf numFmtId="168" fontId="6" fillId="3" borderId="8" xfId="3" applyNumberFormat="1" applyFont="1" applyFill="1" applyBorder="1" applyAlignment="1" applyProtection="1"/>
    <xf numFmtId="165" fontId="12" fillId="0" borderId="16" xfId="0" applyNumberFormat="1" applyFont="1" applyFill="1" applyBorder="1" applyAlignment="1">
      <alignment horizontal="center"/>
    </xf>
    <xf numFmtId="165" fontId="12" fillId="0" borderId="17" xfId="0" applyNumberFormat="1" applyFont="1" applyFill="1" applyBorder="1" applyAlignment="1">
      <alignment horizontal="center"/>
    </xf>
    <xf numFmtId="168" fontId="6" fillId="3" borderId="35" xfId="3" applyNumberFormat="1" applyFont="1" applyFill="1" applyBorder="1" applyAlignment="1" applyProtection="1"/>
    <xf numFmtId="165" fontId="18" fillId="0" borderId="0" xfId="0" applyNumberFormat="1" applyFont="1" applyFill="1" applyBorder="1"/>
    <xf numFmtId="173" fontId="0" fillId="0" borderId="0" xfId="294" applyNumberFormat="1" applyFont="1"/>
    <xf numFmtId="0" fontId="55" fillId="0" borderId="0" xfId="0" applyFont="1"/>
    <xf numFmtId="173" fontId="0" fillId="0" borderId="0" xfId="294" applyNumberFormat="1" applyFont="1" applyFill="1"/>
    <xf numFmtId="173" fontId="0" fillId="7" borderId="0" xfId="294" applyNumberFormat="1" applyFont="1" applyFill="1"/>
    <xf numFmtId="165" fontId="0" fillId="0" borderId="0" xfId="0" applyNumberFormat="1" applyFill="1"/>
    <xf numFmtId="165" fontId="18" fillId="0" borderId="22" xfId="0" applyNumberFormat="1" applyFont="1" applyFill="1" applyBorder="1"/>
    <xf numFmtId="165" fontId="18" fillId="0" borderId="21" xfId="0" applyNumberFormat="1" applyFont="1" applyFill="1" applyBorder="1"/>
    <xf numFmtId="167" fontId="18" fillId="0" borderId="58" xfId="1" applyNumberFormat="1" applyFont="1" applyFill="1" applyBorder="1"/>
    <xf numFmtId="0" fontId="18" fillId="0" borderId="21" xfId="0" applyFont="1" applyBorder="1"/>
    <xf numFmtId="165" fontId="18" fillId="0" borderId="16" xfId="0" applyNumberFormat="1" applyFont="1" applyBorder="1"/>
    <xf numFmtId="165" fontId="18" fillId="0" borderId="15" xfId="0" applyNumberFormat="1" applyFont="1" applyBorder="1"/>
    <xf numFmtId="167" fontId="18" fillId="0" borderId="59" xfId="1" applyNumberFormat="1" applyFont="1" applyBorder="1"/>
    <xf numFmtId="0" fontId="18" fillId="0" borderId="15" xfId="0" applyFont="1" applyBorder="1"/>
    <xf numFmtId="165" fontId="18" fillId="0" borderId="9" xfId="0" applyNumberFormat="1" applyFont="1" applyBorder="1"/>
    <xf numFmtId="165" fontId="18" fillId="0" borderId="8" xfId="0" applyNumberFormat="1" applyFont="1" applyBorder="1"/>
    <xf numFmtId="167" fontId="18" fillId="0" borderId="60" xfId="1" applyNumberFormat="1" applyFont="1" applyBorder="1"/>
    <xf numFmtId="0" fontId="18" fillId="0" borderId="8" xfId="0" applyFont="1" applyBorder="1"/>
    <xf numFmtId="165" fontId="18" fillId="0" borderId="17" xfId="0" applyNumberFormat="1" applyFont="1" applyBorder="1"/>
    <xf numFmtId="165" fontId="18" fillId="0" borderId="19" xfId="0" applyNumberFormat="1" applyFont="1" applyBorder="1"/>
    <xf numFmtId="167" fontId="18" fillId="0" borderId="61" xfId="1" applyNumberFormat="1" applyFont="1" applyBorder="1"/>
    <xf numFmtId="0" fontId="18" fillId="0" borderId="19" xfId="0" applyFont="1" applyBorder="1"/>
    <xf numFmtId="165" fontId="18" fillId="3" borderId="9" xfId="0" applyNumberFormat="1" applyFont="1" applyFill="1" applyBorder="1"/>
    <xf numFmtId="0" fontId="18" fillId="3" borderId="8" xfId="0" applyFont="1" applyFill="1" applyBorder="1"/>
    <xf numFmtId="167" fontId="18" fillId="3" borderId="60" xfId="1" applyNumberFormat="1" applyFont="1" applyFill="1" applyBorder="1"/>
    <xf numFmtId="0" fontId="18" fillId="0" borderId="16" xfId="0" applyFont="1" applyBorder="1"/>
    <xf numFmtId="0" fontId="18" fillId="0" borderId="63" xfId="0" applyFont="1" applyBorder="1"/>
    <xf numFmtId="173" fontId="0" fillId="8" borderId="0" xfId="294" applyNumberFormat="1" applyFont="1" applyFill="1"/>
    <xf numFmtId="165" fontId="18" fillId="0" borderId="44" xfId="0" applyNumberFormat="1" applyFont="1" applyBorder="1"/>
    <xf numFmtId="167" fontId="18" fillId="0" borderId="64" xfId="1" applyNumberFormat="1" applyFont="1" applyBorder="1"/>
    <xf numFmtId="165" fontId="18" fillId="0" borderId="38" xfId="0" applyNumberFormat="1" applyFont="1" applyBorder="1"/>
    <xf numFmtId="165" fontId="18" fillId="0" borderId="45" xfId="0" applyNumberFormat="1" applyFont="1" applyBorder="1"/>
    <xf numFmtId="165" fontId="18" fillId="3" borderId="16" xfId="0" applyNumberFormat="1" applyFont="1" applyFill="1" applyBorder="1"/>
    <xf numFmtId="0" fontId="18" fillId="3" borderId="15" xfId="0" applyFont="1" applyFill="1" applyBorder="1"/>
    <xf numFmtId="0" fontId="18" fillId="3" borderId="63" xfId="0" applyFont="1" applyFill="1" applyBorder="1"/>
    <xf numFmtId="167" fontId="18" fillId="3" borderId="59" xfId="1" applyNumberFormat="1" applyFont="1" applyFill="1" applyBorder="1"/>
    <xf numFmtId="43" fontId="0" fillId="0" borderId="0" xfId="0" applyNumberFormat="1"/>
    <xf numFmtId="0" fontId="18" fillId="0" borderId="16" xfId="0" applyFont="1" applyFill="1" applyBorder="1"/>
    <xf numFmtId="0" fontId="18" fillId="0" borderId="15" xfId="0" applyFont="1" applyFill="1" applyBorder="1"/>
    <xf numFmtId="0" fontId="18" fillId="0" borderId="63" xfId="0" applyFont="1" applyFill="1" applyBorder="1"/>
    <xf numFmtId="167" fontId="18" fillId="0" borderId="59" xfId="1" applyNumberFormat="1" applyFont="1" applyFill="1" applyBorder="1"/>
    <xf numFmtId="0" fontId="18" fillId="0" borderId="0" xfId="0" applyFont="1" applyBorder="1"/>
    <xf numFmtId="3" fontId="0" fillId="0" borderId="0" xfId="0" applyNumberFormat="1"/>
    <xf numFmtId="0" fontId="18" fillId="3" borderId="9" xfId="0" applyFont="1" applyFill="1" applyBorder="1"/>
    <xf numFmtId="165" fontId="18" fillId="3" borderId="8" xfId="0" applyNumberFormat="1" applyFont="1" applyFill="1" applyBorder="1"/>
    <xf numFmtId="3" fontId="56" fillId="0" borderId="0" xfId="0" applyNumberFormat="1" applyFont="1"/>
    <xf numFmtId="0" fontId="57" fillId="3" borderId="65" xfId="0" applyFont="1" applyFill="1" applyBorder="1" applyAlignment="1">
      <alignment horizontal="center" vertical="center" wrapText="1"/>
    </xf>
    <xf numFmtId="0" fontId="57" fillId="3" borderId="66" xfId="0" applyFont="1" applyFill="1" applyBorder="1" applyAlignment="1">
      <alignment horizontal="center" vertical="center" wrapText="1"/>
    </xf>
    <xf numFmtId="0" fontId="57" fillId="3" borderId="67" xfId="0" applyFont="1" applyFill="1" applyBorder="1" applyAlignment="1">
      <alignment horizontal="center" vertical="center" wrapText="1"/>
    </xf>
    <xf numFmtId="0" fontId="57" fillId="3" borderId="68" xfId="0" applyFont="1" applyFill="1" applyBorder="1" applyAlignment="1">
      <alignment horizontal="center" vertical="center" wrapText="1"/>
    </xf>
    <xf numFmtId="165" fontId="4" fillId="0" borderId="22" xfId="11" applyNumberFormat="1" applyFont="1" applyFill="1" applyBorder="1" applyAlignment="1">
      <alignment horizontal="center"/>
    </xf>
    <xf numFmtId="0" fontId="6" fillId="0" borderId="0" xfId="4" applyFont="1" applyAlignment="1">
      <alignment horizontal="center"/>
    </xf>
    <xf numFmtId="0" fontId="4" fillId="0" borderId="0" xfId="3" applyFont="1" applyBorder="1"/>
    <xf numFmtId="0" fontId="6" fillId="0" borderId="0" xfId="3" applyFont="1" applyBorder="1"/>
    <xf numFmtId="0" fontId="4" fillId="0" borderId="0" xfId="0" applyFont="1"/>
    <xf numFmtId="0" fontId="4" fillId="0" borderId="0" xfId="3" applyFont="1" applyBorder="1" applyAlignment="1">
      <alignment horizontal="center"/>
    </xf>
    <xf numFmtId="0" fontId="4" fillId="0" borderId="0" xfId="3" applyFont="1"/>
    <xf numFmtId="0" fontId="4" fillId="0" borderId="0" xfId="3" applyFont="1" applyFill="1" applyBorder="1"/>
    <xf numFmtId="0" fontId="6" fillId="0" borderId="0" xfId="0" applyFont="1"/>
    <xf numFmtId="0" fontId="6" fillId="0" borderId="0" xfId="3" applyFont="1"/>
    <xf numFmtId="0" fontId="6" fillId="0" borderId="0" xfId="3" applyFont="1" applyBorder="1" applyAlignment="1">
      <alignment horizontal="left"/>
    </xf>
    <xf numFmtId="0" fontId="4" fillId="0" borderId="0" xfId="3" applyFont="1" applyAlignment="1">
      <alignment horizontal="center"/>
    </xf>
    <xf numFmtId="0" fontId="60" fillId="0" borderId="0" xfId="3" applyFont="1" applyBorder="1" applyAlignment="1"/>
    <xf numFmtId="0" fontId="61" fillId="0" borderId="0" xfId="3" applyFont="1" applyBorder="1" applyAlignment="1"/>
    <xf numFmtId="0" fontId="62" fillId="0" borderId="0" xfId="2" applyFont="1" applyBorder="1" applyAlignment="1"/>
    <xf numFmtId="0" fontId="30" fillId="0" borderId="0" xfId="2" applyFont="1" applyBorder="1" applyAlignment="1"/>
    <xf numFmtId="0" fontId="63" fillId="0" borderId="0" xfId="2" applyFont="1" applyBorder="1" applyAlignment="1"/>
    <xf numFmtId="0" fontId="2" fillId="0" borderId="0" xfId="4" applyFont="1"/>
    <xf numFmtId="0" fontId="2" fillId="0" borderId="0" xfId="4" applyFont="1" applyAlignment="1">
      <alignment horizontal="center"/>
    </xf>
    <xf numFmtId="0" fontId="2" fillId="0" borderId="0" xfId="4" quotePrefix="1" applyFont="1"/>
    <xf numFmtId="0" fontId="54" fillId="0" borderId="0" xfId="4" applyFont="1" applyFill="1" applyBorder="1" applyAlignment="1">
      <alignment horizontal="left"/>
    </xf>
    <xf numFmtId="165" fontId="49" fillId="0" borderId="0" xfId="4" applyNumberFormat="1" applyFont="1" applyFill="1" applyBorder="1"/>
    <xf numFmtId="165" fontId="49" fillId="0" borderId="8" xfId="4" applyNumberFormat="1" applyFont="1" applyFill="1" applyBorder="1"/>
    <xf numFmtId="0" fontId="2" fillId="0" borderId="8" xfId="4" applyFont="1" applyBorder="1"/>
    <xf numFmtId="0" fontId="2" fillId="0" borderId="8" xfId="4" applyFont="1" applyBorder="1" applyAlignment="1">
      <alignment horizontal="center"/>
    </xf>
    <xf numFmtId="0" fontId="64" fillId="0" borderId="0" xfId="4" applyFont="1"/>
    <xf numFmtId="165" fontId="6" fillId="3" borderId="55" xfId="4" applyNumberFormat="1" applyFont="1" applyFill="1" applyBorder="1" applyAlignment="1">
      <alignment horizontal="center"/>
    </xf>
    <xf numFmtId="165" fontId="6" fillId="3" borderId="31" xfId="4" applyNumberFormat="1" applyFont="1" applyFill="1" applyBorder="1" applyAlignment="1">
      <alignment horizontal="center"/>
    </xf>
    <xf numFmtId="2" fontId="6" fillId="3" borderId="31" xfId="4" applyNumberFormat="1" applyFont="1" applyFill="1" applyBorder="1"/>
    <xf numFmtId="0" fontId="6" fillId="3" borderId="31" xfId="4" applyFont="1" applyFill="1" applyBorder="1"/>
    <xf numFmtId="0" fontId="6" fillId="3" borderId="20" xfId="4" applyFont="1" applyFill="1" applyBorder="1" applyAlignment="1">
      <alignment horizontal="center"/>
    </xf>
    <xf numFmtId="165" fontId="6" fillId="3" borderId="9" xfId="4" applyNumberFormat="1" applyFont="1" applyFill="1" applyBorder="1" applyAlignment="1">
      <alignment horizontal="center"/>
    </xf>
    <xf numFmtId="165" fontId="6" fillId="3" borderId="8" xfId="4" applyNumberFormat="1" applyFont="1" applyFill="1" applyBorder="1" applyAlignment="1">
      <alignment horizontal="center"/>
    </xf>
    <xf numFmtId="0" fontId="6" fillId="3" borderId="8" xfId="4" applyFont="1" applyFill="1" applyBorder="1"/>
    <xf numFmtId="0" fontId="6" fillId="3" borderId="14" xfId="4" applyFont="1" applyFill="1" applyBorder="1" applyAlignment="1">
      <alignment horizontal="center"/>
    </xf>
    <xf numFmtId="165" fontId="6" fillId="3" borderId="27" xfId="4" applyNumberFormat="1" applyFont="1" applyFill="1" applyBorder="1" applyAlignment="1">
      <alignment horizontal="center"/>
    </xf>
    <xf numFmtId="165" fontId="6" fillId="3" borderId="26" xfId="4" applyNumberFormat="1" applyFont="1" applyFill="1" applyBorder="1" applyAlignment="1">
      <alignment horizontal="center"/>
    </xf>
    <xf numFmtId="0" fontId="6" fillId="3" borderId="26" xfId="4" applyFont="1" applyFill="1" applyBorder="1"/>
    <xf numFmtId="0" fontId="6" fillId="3" borderId="10" xfId="4" applyFont="1" applyFill="1" applyBorder="1" applyAlignment="1">
      <alignment horizontal="center"/>
    </xf>
    <xf numFmtId="165" fontId="4" fillId="0" borderId="9" xfId="4" applyNumberFormat="1" applyFont="1" applyBorder="1" applyAlignment="1">
      <alignment horizontal="center"/>
    </xf>
    <xf numFmtId="165" fontId="4" fillId="0" borderId="8" xfId="4" applyNumberFormat="1" applyFont="1" applyBorder="1" applyAlignment="1">
      <alignment horizontal="center"/>
    </xf>
    <xf numFmtId="0" fontId="4" fillId="0" borderId="8" xfId="4" applyFont="1" applyBorder="1" applyAlignment="1" applyProtection="1">
      <alignment horizontal="left"/>
    </xf>
    <xf numFmtId="0" fontId="4" fillId="0" borderId="7" xfId="4" applyFont="1" applyBorder="1" applyAlignment="1">
      <alignment horizontal="center"/>
    </xf>
    <xf numFmtId="165" fontId="4" fillId="0" borderId="16" xfId="4" applyNumberFormat="1" applyFont="1" applyBorder="1" applyAlignment="1">
      <alignment horizontal="center"/>
    </xf>
    <xf numFmtId="165" fontId="4" fillId="0" borderId="15" xfId="4" applyNumberFormat="1" applyFont="1" applyBorder="1" applyAlignment="1">
      <alignment horizontal="center"/>
    </xf>
    <xf numFmtId="0" fontId="4" fillId="0" borderId="15" xfId="4" applyFont="1" applyBorder="1" applyAlignment="1" applyProtection="1">
      <alignment horizontal="left"/>
    </xf>
    <xf numFmtId="0" fontId="4" fillId="0" borderId="14" xfId="4" applyFont="1" applyBorder="1" applyAlignment="1">
      <alignment horizontal="center"/>
    </xf>
    <xf numFmtId="165" fontId="4" fillId="0" borderId="17" xfId="4" applyNumberFormat="1" applyFont="1" applyBorder="1" applyAlignment="1">
      <alignment horizontal="center"/>
    </xf>
    <xf numFmtId="165" fontId="4" fillId="0" borderId="19" xfId="4" applyNumberFormat="1" applyFont="1" applyBorder="1" applyAlignment="1">
      <alignment horizontal="center"/>
    </xf>
    <xf numFmtId="0" fontId="4" fillId="0" borderId="19" xfId="4" applyFont="1" applyBorder="1" applyAlignment="1" applyProtection="1">
      <alignment horizontal="left"/>
    </xf>
    <xf numFmtId="0" fontId="4" fillId="0" borderId="29" xfId="4" applyFont="1" applyBorder="1" applyAlignment="1">
      <alignment horizontal="center"/>
    </xf>
    <xf numFmtId="165" fontId="64" fillId="0" borderId="0" xfId="4" applyNumberFormat="1" applyFont="1"/>
    <xf numFmtId="2" fontId="6" fillId="3" borderId="26" xfId="4" applyNumberFormat="1" applyFont="1" applyFill="1" applyBorder="1" applyAlignment="1">
      <alignment horizontal="center"/>
    </xf>
    <xf numFmtId="0" fontId="4" fillId="0" borderId="15" xfId="4" applyFont="1" applyBorder="1" applyAlignment="1">
      <alignment horizontal="center"/>
    </xf>
    <xf numFmtId="0" fontId="4" fillId="0" borderId="19" xfId="4" applyFont="1" applyBorder="1" applyAlignment="1">
      <alignment horizontal="center"/>
    </xf>
    <xf numFmtId="0" fontId="6" fillId="9" borderId="27" xfId="4" applyFont="1" applyFill="1" applyBorder="1" applyAlignment="1">
      <alignment horizontal="center"/>
    </xf>
    <xf numFmtId="0" fontId="6" fillId="9" borderId="26" xfId="4" applyFont="1" applyFill="1" applyBorder="1" applyAlignment="1">
      <alignment horizontal="center"/>
    </xf>
    <xf numFmtId="0" fontId="6" fillId="9" borderId="8" xfId="4" applyFont="1" applyFill="1" applyBorder="1" applyAlignment="1">
      <alignment horizontal="center"/>
    </xf>
    <xf numFmtId="0" fontId="41" fillId="0" borderId="0" xfId="4" applyFont="1" applyAlignment="1">
      <alignment horizontal="center"/>
    </xf>
    <xf numFmtId="0" fontId="6" fillId="3" borderId="32" xfId="4" applyFont="1" applyFill="1" applyBorder="1" applyAlignment="1">
      <alignment horizontal="center" vertical="center"/>
    </xf>
    <xf numFmtId="0" fontId="10" fillId="3" borderId="5" xfId="0" applyFont="1" applyFill="1" applyBorder="1" applyAlignment="1">
      <alignment horizontal="center" vertical="center"/>
    </xf>
    <xf numFmtId="0" fontId="65" fillId="0" borderId="0" xfId="0" applyFont="1"/>
    <xf numFmtId="0" fontId="66" fillId="2" borderId="0" xfId="0" applyFont="1" applyFill="1"/>
    <xf numFmtId="0" fontId="66" fillId="0" borderId="0" xfId="0" applyFont="1" applyFill="1"/>
    <xf numFmtId="165" fontId="65" fillId="0" borderId="0" xfId="0" applyNumberFormat="1" applyFont="1"/>
    <xf numFmtId="0" fontId="4" fillId="0" borderId="0" xfId="0" applyFont="1" applyAlignment="1"/>
    <xf numFmtId="0" fontId="4" fillId="0" borderId="0" xfId="0" applyFont="1" applyBorder="1" applyAlignment="1">
      <alignment wrapText="1"/>
    </xf>
    <xf numFmtId="0" fontId="4" fillId="0" borderId="0" xfId="0" applyFont="1" applyBorder="1" applyAlignment="1">
      <alignment vertical="top" wrapText="1"/>
    </xf>
    <xf numFmtId="0" fontId="67" fillId="0" borderId="0" xfId="0" applyFont="1"/>
    <xf numFmtId="0" fontId="67" fillId="0" borderId="0" xfId="0" quotePrefix="1" applyFont="1" applyAlignment="1">
      <alignment horizontal="right" vertical="top"/>
    </xf>
    <xf numFmtId="165" fontId="65" fillId="0" borderId="0" xfId="0" applyNumberFormat="1" applyFont="1" applyFill="1"/>
    <xf numFmtId="0" fontId="65" fillId="0" borderId="0" xfId="0" quotePrefix="1" applyFont="1" applyAlignment="1">
      <alignment horizontal="right" vertical="top"/>
    </xf>
    <xf numFmtId="165" fontId="6" fillId="0" borderId="0" xfId="0" applyNumberFormat="1" applyFont="1" applyFill="1" applyBorder="1" applyAlignment="1">
      <alignment horizontal="center" wrapText="1"/>
    </xf>
    <xf numFmtId="0" fontId="10" fillId="0" borderId="0" xfId="0" applyFont="1" applyFill="1" applyBorder="1" applyAlignment="1">
      <alignment horizontal="left"/>
    </xf>
    <xf numFmtId="0" fontId="12" fillId="0" borderId="0" xfId="0" quotePrefix="1" applyFont="1" applyFill="1" applyBorder="1" applyAlignment="1">
      <alignment horizontal="left"/>
    </xf>
    <xf numFmtId="0" fontId="10" fillId="0" borderId="0" xfId="0" quotePrefix="1" applyFont="1" applyFill="1" applyBorder="1" applyAlignment="1">
      <alignment horizontal="right"/>
    </xf>
    <xf numFmtId="175" fontId="6" fillId="10" borderId="55" xfId="0" applyNumberFormat="1" applyFont="1" applyFill="1" applyBorder="1" applyAlignment="1">
      <alignment horizontal="center"/>
    </xf>
    <xf numFmtId="165" fontId="6" fillId="10" borderId="31" xfId="0" applyNumberFormat="1" applyFont="1" applyFill="1" applyBorder="1" applyAlignment="1">
      <alignment horizontal="center"/>
    </xf>
    <xf numFmtId="165" fontId="6" fillId="10" borderId="21" xfId="0" applyNumberFormat="1" applyFont="1" applyFill="1" applyBorder="1" applyAlignment="1">
      <alignment horizontal="center"/>
    </xf>
    <xf numFmtId="0" fontId="10" fillId="10" borderId="31" xfId="0" applyFont="1" applyFill="1" applyBorder="1"/>
    <xf numFmtId="0" fontId="10" fillId="10" borderId="30" xfId="0" applyFont="1" applyFill="1" applyBorder="1" applyAlignment="1">
      <alignment horizontal="center"/>
    </xf>
    <xf numFmtId="165" fontId="65" fillId="0" borderId="0" xfId="0" applyNumberFormat="1" applyFont="1" applyFill="1" applyBorder="1"/>
    <xf numFmtId="0" fontId="4" fillId="0" borderId="16" xfId="0" applyFont="1" applyFill="1" applyBorder="1" applyAlignment="1">
      <alignment horizontal="center"/>
    </xf>
    <xf numFmtId="0" fontId="4" fillId="0" borderId="15" xfId="0" applyFont="1" applyFill="1" applyBorder="1" applyAlignment="1">
      <alignment horizontal="center"/>
    </xf>
    <xf numFmtId="165" fontId="4" fillId="0" borderId="8" xfId="0" applyNumberFormat="1" applyFont="1" applyFill="1" applyBorder="1" applyAlignment="1">
      <alignment horizontal="center"/>
    </xf>
    <xf numFmtId="0" fontId="12" fillId="0" borderId="15" xfId="0" applyFont="1" applyBorder="1" applyAlignment="1">
      <alignment horizontal="left" indent="2"/>
    </xf>
    <xf numFmtId="0" fontId="12" fillId="0" borderId="14" xfId="0" applyFont="1" applyBorder="1" applyAlignment="1">
      <alignment horizontal="center"/>
    </xf>
    <xf numFmtId="0" fontId="4" fillId="0" borderId="0" xfId="0" applyFont="1" applyFill="1" applyBorder="1" applyAlignment="1">
      <alignment horizontal="center"/>
    </xf>
    <xf numFmtId="0" fontId="4" fillId="0" borderId="16" xfId="0" applyNumberFormat="1" applyFont="1" applyFill="1" applyBorder="1" applyAlignment="1">
      <alignment horizontal="center"/>
    </xf>
    <xf numFmtId="165" fontId="4" fillId="0" borderId="15" xfId="0" applyNumberFormat="1" applyFont="1" applyFill="1" applyBorder="1" applyAlignment="1">
      <alignment horizontal="center"/>
    </xf>
    <xf numFmtId="165" fontId="4" fillId="0" borderId="19" xfId="0" applyNumberFormat="1" applyFont="1" applyFill="1" applyBorder="1" applyAlignment="1">
      <alignment horizontal="center"/>
    </xf>
    <xf numFmtId="165" fontId="6" fillId="0" borderId="27" xfId="0" applyNumberFormat="1" applyFont="1" applyFill="1" applyBorder="1" applyAlignment="1">
      <alignment horizontal="center"/>
    </xf>
    <xf numFmtId="165" fontId="6" fillId="0" borderId="26" xfId="0" applyNumberFormat="1" applyFont="1" applyFill="1" applyBorder="1" applyAlignment="1">
      <alignment horizontal="center"/>
    </xf>
    <xf numFmtId="0" fontId="10" fillId="0" borderId="26" xfId="0" applyFont="1" applyFill="1" applyBorder="1"/>
    <xf numFmtId="0" fontId="10" fillId="0" borderId="10" xfId="0" applyFont="1" applyFill="1" applyBorder="1" applyAlignment="1">
      <alignment horizontal="center"/>
    </xf>
    <xf numFmtId="0" fontId="12" fillId="0" borderId="15" xfId="0" applyFont="1" applyBorder="1"/>
    <xf numFmtId="165" fontId="4" fillId="0" borderId="16" xfId="0" applyNumberFormat="1" applyFont="1" applyFill="1" applyBorder="1" applyAlignment="1">
      <alignment horizontal="center"/>
    </xf>
    <xf numFmtId="2" fontId="65" fillId="0" borderId="0" xfId="0" applyNumberFormat="1" applyFont="1"/>
    <xf numFmtId="165" fontId="4" fillId="0" borderId="0" xfId="0" applyNumberFormat="1" applyFont="1" applyFill="1" applyBorder="1" applyAlignment="1">
      <alignment horizontal="center"/>
    </xf>
    <xf numFmtId="0" fontId="4" fillId="0" borderId="27" xfId="0" applyFont="1" applyFill="1" applyBorder="1" applyAlignment="1">
      <alignment horizontal="center"/>
    </xf>
    <xf numFmtId="0" fontId="4" fillId="0" borderId="26" xfId="0" applyFont="1" applyFill="1" applyBorder="1" applyAlignment="1">
      <alignment horizontal="center"/>
    </xf>
    <xf numFmtId="0" fontId="12" fillId="0" borderId="26" xfId="0" applyFont="1" applyBorder="1"/>
    <xf numFmtId="0" fontId="12" fillId="0" borderId="10" xfId="0" applyFont="1" applyBorder="1" applyAlignment="1">
      <alignment horizontal="center"/>
    </xf>
    <xf numFmtId="0" fontId="12" fillId="0" borderId="26" xfId="0" applyFont="1" applyFill="1" applyBorder="1" applyAlignment="1">
      <alignment vertical="center" wrapText="1"/>
    </xf>
    <xf numFmtId="0" fontId="12" fillId="0" borderId="10" xfId="0" applyFont="1" applyFill="1" applyBorder="1" applyAlignment="1">
      <alignment horizontal="center" vertical="center" wrapText="1"/>
    </xf>
    <xf numFmtId="165" fontId="6" fillId="0" borderId="27" xfId="0" applyNumberFormat="1" applyFont="1" applyFill="1" applyBorder="1" applyAlignment="1">
      <alignment horizontal="center" vertical="center"/>
    </xf>
    <xf numFmtId="165" fontId="6" fillId="0" borderId="26" xfId="1" applyNumberFormat="1" applyFont="1" applyFill="1" applyBorder="1" applyAlignment="1">
      <alignment horizontal="center" vertical="center"/>
    </xf>
    <xf numFmtId="0" fontId="10" fillId="0" borderId="26" xfId="0" applyFont="1" applyFill="1" applyBorder="1" applyAlignment="1">
      <alignment vertical="center" wrapText="1"/>
    </xf>
    <xf numFmtId="0" fontId="10" fillId="0" borderId="10" xfId="0" applyFont="1" applyFill="1" applyBorder="1" applyAlignment="1">
      <alignment horizontal="center" vertical="center" wrapText="1"/>
    </xf>
    <xf numFmtId="165" fontId="4" fillId="0" borderId="9" xfId="0" applyNumberFormat="1" applyFont="1" applyFill="1" applyBorder="1" applyAlignment="1">
      <alignment horizontal="center"/>
    </xf>
    <xf numFmtId="165" fontId="4" fillId="0" borderId="8" xfId="1" applyNumberFormat="1" applyFont="1" applyFill="1" applyBorder="1" applyAlignment="1">
      <alignment horizontal="center"/>
    </xf>
    <xf numFmtId="0" fontId="12" fillId="0" borderId="8" xfId="0" applyFont="1" applyFill="1" applyBorder="1" applyAlignment="1">
      <alignment horizontal="left" wrapText="1" indent="2"/>
    </xf>
    <xf numFmtId="0" fontId="12" fillId="0" borderId="7" xfId="0" applyFont="1" applyFill="1" applyBorder="1" applyAlignment="1">
      <alignment horizontal="center" wrapText="1"/>
    </xf>
    <xf numFmtId="165" fontId="4" fillId="0" borderId="17" xfId="0" applyNumberFormat="1" applyFont="1" applyFill="1" applyBorder="1" applyAlignment="1">
      <alignment horizontal="center"/>
    </xf>
    <xf numFmtId="165" fontId="4" fillId="0" borderId="19" xfId="1" applyNumberFormat="1" applyFont="1" applyFill="1" applyBorder="1" applyAlignment="1">
      <alignment horizontal="center"/>
    </xf>
    <xf numFmtId="0" fontId="12" fillId="0" borderId="19" xfId="0" applyFont="1" applyFill="1" applyBorder="1" applyAlignment="1">
      <alignment horizontal="left" wrapText="1" indent="2"/>
    </xf>
    <xf numFmtId="0" fontId="12" fillId="0" borderId="29" xfId="0" applyFont="1" applyFill="1" applyBorder="1" applyAlignment="1">
      <alignment horizontal="center" wrapText="1"/>
    </xf>
    <xf numFmtId="165" fontId="4" fillId="0" borderId="27" xfId="0" applyNumberFormat="1" applyFont="1" applyFill="1" applyBorder="1" applyAlignment="1">
      <alignment horizontal="center"/>
    </xf>
    <xf numFmtId="165" fontId="4" fillId="0" borderId="26" xfId="1" applyNumberFormat="1" applyFont="1" applyFill="1" applyBorder="1" applyAlignment="1">
      <alignment horizontal="center"/>
    </xf>
    <xf numFmtId="0" fontId="12" fillId="0" borderId="26" xfId="0" applyFont="1" applyFill="1" applyBorder="1" applyAlignment="1">
      <alignment wrapText="1"/>
    </xf>
    <xf numFmtId="0" fontId="12" fillId="0" borderId="10" xfId="0" applyFont="1" applyFill="1" applyBorder="1" applyAlignment="1">
      <alignment horizontal="center" wrapText="1"/>
    </xf>
    <xf numFmtId="165" fontId="6" fillId="0" borderId="26" xfId="0" applyNumberFormat="1" applyFont="1" applyFill="1" applyBorder="1" applyAlignment="1">
      <alignment horizontal="center" vertical="center"/>
    </xf>
    <xf numFmtId="2" fontId="65" fillId="0" borderId="0" xfId="0" applyNumberFormat="1" applyFont="1" applyAlignment="1">
      <alignment horizontal="left"/>
    </xf>
    <xf numFmtId="165" fontId="65" fillId="5" borderId="0" xfId="0" applyNumberFormat="1" applyFont="1" applyFill="1" applyAlignment="1">
      <alignment horizontal="left"/>
    </xf>
    <xf numFmtId="165" fontId="4" fillId="0" borderId="16" xfId="296" applyNumberFormat="1" applyFont="1" applyFill="1" applyBorder="1" applyAlignment="1" applyProtection="1">
      <alignment horizontal="center"/>
    </xf>
    <xf numFmtId="165" fontId="4" fillId="0" borderId="15" xfId="296" applyNumberFormat="1" applyFont="1" applyFill="1" applyBorder="1" applyAlignment="1" applyProtection="1">
      <alignment horizontal="center"/>
    </xf>
    <xf numFmtId="0" fontId="10" fillId="0" borderId="26" xfId="0" applyFont="1" applyBorder="1"/>
    <xf numFmtId="0" fontId="10" fillId="0" borderId="10" xfId="0" applyFont="1" applyBorder="1" applyAlignment="1">
      <alignment horizontal="center"/>
    </xf>
    <xf numFmtId="0" fontId="12" fillId="0" borderId="15" xfId="0" applyFont="1" applyFill="1" applyBorder="1" applyAlignment="1">
      <alignment horizontal="left" indent="2"/>
    </xf>
    <xf numFmtId="0" fontId="12" fillId="0" borderId="14" xfId="0" applyFont="1" applyFill="1" applyBorder="1" applyAlignment="1">
      <alignment horizontal="center"/>
    </xf>
    <xf numFmtId="0" fontId="12" fillId="0" borderId="15" xfId="0" applyFont="1" applyBorder="1" applyAlignment="1">
      <alignment horizontal="left" indent="3"/>
    </xf>
    <xf numFmtId="165" fontId="8" fillId="0" borderId="16" xfId="0" applyNumberFormat="1" applyFont="1" applyFill="1" applyBorder="1" applyAlignment="1">
      <alignment horizontal="center"/>
    </xf>
    <xf numFmtId="165" fontId="8" fillId="0" borderId="15" xfId="0" applyNumberFormat="1" applyFont="1" applyFill="1" applyBorder="1" applyAlignment="1">
      <alignment horizontal="center"/>
    </xf>
    <xf numFmtId="0" fontId="8" fillId="0" borderId="15" xfId="0" applyFont="1" applyFill="1" applyBorder="1" applyAlignment="1">
      <alignment horizontal="center"/>
    </xf>
    <xf numFmtId="0" fontId="13" fillId="0" borderId="15" xfId="0" applyFont="1" applyBorder="1" applyAlignment="1">
      <alignment horizontal="left" indent="4"/>
    </xf>
    <xf numFmtId="173" fontId="65" fillId="0" borderId="0" xfId="294" applyNumberFormat="1" applyFont="1"/>
    <xf numFmtId="173" fontId="65" fillId="0" borderId="0" xfId="294" applyNumberFormat="1" applyFont="1" applyFill="1"/>
    <xf numFmtId="0" fontId="6" fillId="0" borderId="26" xfId="0" applyFont="1" applyFill="1" applyBorder="1" applyAlignment="1">
      <alignment horizontal="center"/>
    </xf>
    <xf numFmtId="176" fontId="4" fillId="0" borderId="28" xfId="0" applyNumberFormat="1" applyFont="1" applyFill="1" applyBorder="1" applyAlignment="1">
      <alignment horizontal="center"/>
    </xf>
    <xf numFmtId="0" fontId="65" fillId="0" borderId="0" xfId="0" applyFont="1" applyFill="1"/>
    <xf numFmtId="176" fontId="6"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0" fontId="10" fillId="0" borderId="15" xfId="0" applyFont="1" applyBorder="1"/>
    <xf numFmtId="0" fontId="10" fillId="0" borderId="14" xfId="0" applyFont="1" applyBorder="1" applyAlignment="1">
      <alignment horizontal="center"/>
    </xf>
    <xf numFmtId="0" fontId="6" fillId="3" borderId="27" xfId="0" applyFont="1" applyFill="1" applyBorder="1" applyAlignment="1">
      <alignment horizontal="center"/>
    </xf>
    <xf numFmtId="0" fontId="10" fillId="3" borderId="26" xfId="0" applyFont="1" applyFill="1" applyBorder="1" applyAlignment="1">
      <alignment horizontal="center"/>
    </xf>
    <xf numFmtId="0" fontId="65" fillId="0" borderId="0" xfId="0" applyFont="1" applyBorder="1"/>
    <xf numFmtId="0" fontId="65" fillId="0" borderId="51" xfId="0" applyFont="1" applyBorder="1"/>
    <xf numFmtId="0" fontId="67" fillId="0" borderId="0" xfId="0" applyFont="1" applyAlignment="1"/>
    <xf numFmtId="0" fontId="67" fillId="0" borderId="0" xfId="0" applyFont="1" applyAlignment="1">
      <alignment horizontal="center"/>
    </xf>
    <xf numFmtId="0" fontId="57" fillId="0" borderId="0" xfId="0" applyFont="1" applyAlignment="1">
      <alignment horizontal="center"/>
    </xf>
    <xf numFmtId="0" fontId="67" fillId="0" borderId="0" xfId="0" applyFont="1" applyAlignment="1">
      <alignment vertical="center"/>
    </xf>
    <xf numFmtId="0" fontId="69" fillId="0" borderId="0" xfId="0" applyFont="1" applyFill="1"/>
    <xf numFmtId="165" fontId="4" fillId="0" borderId="1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2" xfId="4" applyNumberFormat="1" applyFont="1" applyFill="1" applyBorder="1" applyAlignment="1">
      <alignment horizontal="center"/>
    </xf>
    <xf numFmtId="165" fontId="6" fillId="0" borderId="27" xfId="0" applyNumberFormat="1" applyFont="1" applyFill="1" applyBorder="1" applyAlignment="1">
      <alignment vertical="center"/>
    </xf>
    <xf numFmtId="165" fontId="12" fillId="0" borderId="16" xfId="0" applyNumberFormat="1" applyFont="1" applyFill="1" applyBorder="1" applyAlignment="1">
      <alignment vertical="center"/>
    </xf>
    <xf numFmtId="165" fontId="10" fillId="0" borderId="27" xfId="0" applyNumberFormat="1" applyFont="1" applyFill="1" applyBorder="1" applyAlignment="1">
      <alignment vertical="center"/>
    </xf>
    <xf numFmtId="0" fontId="4" fillId="0" borderId="0" xfId="11" applyFont="1" applyBorder="1"/>
    <xf numFmtId="0" fontId="4" fillId="0" borderId="0" xfId="11" applyFont="1" applyBorder="1" applyAlignment="1">
      <alignment horizontal="center"/>
    </xf>
    <xf numFmtId="0" fontId="6" fillId="0" borderId="52" xfId="4" applyFont="1" applyFill="1" applyBorder="1" applyAlignment="1">
      <alignment horizontal="center" vertical="center"/>
    </xf>
    <xf numFmtId="0" fontId="6" fillId="0" borderId="10" xfId="4" applyFont="1" applyFill="1" applyBorder="1" applyAlignment="1">
      <alignment vertical="center" wrapText="1"/>
    </xf>
    <xf numFmtId="0" fontId="27" fillId="0" borderId="0" xfId="4" applyFont="1" applyFill="1" applyBorder="1" applyAlignment="1">
      <alignment horizontal="center" vertical="center"/>
    </xf>
    <xf numFmtId="0" fontId="27" fillId="0" borderId="28" xfId="4" applyFont="1" applyFill="1" applyBorder="1" applyAlignment="1">
      <alignment horizontal="center" vertical="center"/>
    </xf>
    <xf numFmtId="0" fontId="4" fillId="0" borderId="51" xfId="4" applyFont="1" applyFill="1" applyBorder="1" applyAlignment="1">
      <alignment horizontal="center" vertical="center"/>
    </xf>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53" xfId="4"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40" fillId="0" borderId="0" xfId="11" applyFont="1" applyBorder="1"/>
    <xf numFmtId="165" fontId="4" fillId="0" borderId="21" xfId="295" applyNumberFormat="1" applyFont="1" applyBorder="1" applyAlignment="1">
      <alignment horizontal="center" vertical="center"/>
    </xf>
    <xf numFmtId="165" fontId="4" fillId="0" borderId="22" xfId="295" applyNumberFormat="1" applyFont="1" applyBorder="1" applyAlignment="1">
      <alignment horizontal="center" vertical="center"/>
    </xf>
    <xf numFmtId="0" fontId="4" fillId="0" borderId="0" xfId="295" applyFont="1" applyFill="1" applyBorder="1" applyAlignment="1">
      <alignment vertical="center"/>
    </xf>
    <xf numFmtId="165" fontId="4" fillId="0" borderId="0" xfId="295" applyNumberFormat="1" applyFont="1" applyFill="1" applyBorder="1" applyAlignment="1">
      <alignment horizontal="center" vertical="center"/>
    </xf>
    <xf numFmtId="165" fontId="4" fillId="0" borderId="0" xfId="295" applyNumberFormat="1" applyFont="1" applyBorder="1" applyAlignment="1">
      <alignment horizontal="center" vertical="center"/>
    </xf>
    <xf numFmtId="0" fontId="57" fillId="3" borderId="2" xfId="0" applyFont="1" applyFill="1" applyBorder="1" applyAlignment="1">
      <alignment horizontal="center" vertical="center" wrapText="1"/>
    </xf>
    <xf numFmtId="0" fontId="15" fillId="0" borderId="0" xfId="4" applyFont="1"/>
    <xf numFmtId="0" fontId="15" fillId="0" borderId="0" xfId="4" applyFont="1" applyBorder="1"/>
    <xf numFmtId="165" fontId="15" fillId="0" borderId="0" xfId="4" quotePrefix="1" applyNumberFormat="1" applyFont="1" applyBorder="1" applyAlignment="1">
      <alignment horizontal="center"/>
    </xf>
    <xf numFmtId="0" fontId="15" fillId="0" borderId="0" xfId="4" applyFont="1" applyBorder="1" applyAlignment="1">
      <alignment horizontal="left" vertical="center" wrapText="1"/>
    </xf>
    <xf numFmtId="0" fontId="15" fillId="0" borderId="0" xfId="4" applyFont="1" applyFill="1"/>
    <xf numFmtId="0" fontId="15" fillId="0" borderId="0" xfId="4" applyFont="1" applyFill="1" applyBorder="1"/>
    <xf numFmtId="0" fontId="70" fillId="0" borderId="0" xfId="4" applyFont="1" applyBorder="1"/>
    <xf numFmtId="43" fontId="15" fillId="0" borderId="0" xfId="6" applyFont="1" applyBorder="1"/>
    <xf numFmtId="2" fontId="15" fillId="0" borderId="0" xfId="4" quotePrefix="1" applyNumberFormat="1" applyFont="1" applyBorder="1" applyAlignment="1">
      <alignment horizontal="center"/>
    </xf>
    <xf numFmtId="165" fontId="15" fillId="0" borderId="0" xfId="4" applyNumberFormat="1" applyFont="1"/>
    <xf numFmtId="165" fontId="15" fillId="0" borderId="15" xfId="0" applyNumberFormat="1" applyFont="1" applyFill="1" applyBorder="1" applyAlignment="1">
      <alignment horizontal="center"/>
    </xf>
    <xf numFmtId="165" fontId="15" fillId="0" borderId="15" xfId="0" applyNumberFormat="1" applyFont="1" applyFill="1" applyBorder="1" applyAlignment="1">
      <alignment horizontal="right"/>
    </xf>
    <xf numFmtId="165" fontId="15" fillId="0" borderId="15" xfId="0" applyNumberFormat="1" applyFont="1" applyFill="1" applyBorder="1"/>
    <xf numFmtId="2" fontId="0" fillId="0" borderId="0" xfId="0" applyNumberFormat="1"/>
    <xf numFmtId="1" fontId="15" fillId="0" borderId="15" xfId="0" applyNumberFormat="1" applyFont="1" applyFill="1" applyBorder="1" applyAlignment="1">
      <alignment horizontal="right"/>
    </xf>
    <xf numFmtId="2" fontId="15" fillId="0" borderId="0" xfId="4" applyNumberFormat="1" applyFont="1"/>
    <xf numFmtId="165" fontId="15" fillId="0" borderId="19" xfId="0" applyNumberFormat="1" applyFont="1" applyFill="1" applyBorder="1" applyAlignment="1">
      <alignment horizontal="center"/>
    </xf>
    <xf numFmtId="165" fontId="15" fillId="0" borderId="19" xfId="0" applyNumberFormat="1" applyFont="1" applyFill="1" applyBorder="1" applyAlignment="1">
      <alignment horizontal="right"/>
    </xf>
    <xf numFmtId="0" fontId="14" fillId="9" borderId="26" xfId="0" applyFont="1" applyFill="1" applyBorder="1" applyAlignment="1">
      <alignment horizontal="center" vertical="center"/>
    </xf>
    <xf numFmtId="0" fontId="14" fillId="0" borderId="0" xfId="4" applyFont="1" applyFill="1" applyBorder="1" applyAlignment="1">
      <alignment horizontal="center"/>
    </xf>
    <xf numFmtId="0" fontId="15" fillId="0" borderId="0" xfId="293" applyFont="1"/>
    <xf numFmtId="4" fontId="15" fillId="0" borderId="0" xfId="293" applyNumberFormat="1" applyFont="1"/>
    <xf numFmtId="165" fontId="15" fillId="0" borderId="19" xfId="293" applyNumberFormat="1" applyFont="1" applyFill="1" applyBorder="1"/>
    <xf numFmtId="165" fontId="15" fillId="0" borderId="26" xfId="293" applyNumberFormat="1" applyFont="1" applyFill="1" applyBorder="1"/>
    <xf numFmtId="165" fontId="15" fillId="0" borderId="8" xfId="293" applyNumberFormat="1" applyFont="1" applyFill="1" applyBorder="1" applyAlignment="1">
      <alignment vertical="center"/>
    </xf>
    <xf numFmtId="0" fontId="15" fillId="0" borderId="0" xfId="293" applyFont="1" applyAlignment="1">
      <alignment vertical="center"/>
    </xf>
    <xf numFmtId="4" fontId="15" fillId="0" borderId="0" xfId="293" applyNumberFormat="1" applyFont="1" applyAlignment="1">
      <alignment vertical="center"/>
    </xf>
    <xf numFmtId="165" fontId="14" fillId="0" borderId="72" xfId="293" applyNumberFormat="1" applyFont="1" applyFill="1" applyBorder="1" applyAlignment="1">
      <alignment vertical="center"/>
    </xf>
    <xf numFmtId="2" fontId="15" fillId="0" borderId="0" xfId="293" applyNumberFormat="1" applyFont="1"/>
    <xf numFmtId="165" fontId="15" fillId="0" borderId="0" xfId="293" applyNumberFormat="1" applyFont="1"/>
    <xf numFmtId="3" fontId="15" fillId="0" borderId="0" xfId="293" applyNumberFormat="1" applyFont="1"/>
    <xf numFmtId="165" fontId="15" fillId="0" borderId="19" xfId="293" applyNumberFormat="1" applyFont="1" applyFill="1" applyBorder="1" applyAlignment="1">
      <alignment vertical="center"/>
    </xf>
    <xf numFmtId="165" fontId="15" fillId="0" borderId="26" xfId="293" applyNumberFormat="1" applyFont="1" applyFill="1" applyBorder="1" applyAlignment="1">
      <alignment vertical="center"/>
    </xf>
    <xf numFmtId="165" fontId="15" fillId="0" borderId="0" xfId="293" applyNumberFormat="1" applyFont="1" applyAlignment="1">
      <alignment vertical="center"/>
    </xf>
    <xf numFmtId="2" fontId="15" fillId="0" borderId="0" xfId="293" applyNumberFormat="1" applyFont="1" applyAlignment="1">
      <alignment vertical="center"/>
    </xf>
    <xf numFmtId="3" fontId="15" fillId="0" borderId="0" xfId="293" applyNumberFormat="1" applyFont="1" applyAlignment="1">
      <alignment vertical="center"/>
    </xf>
    <xf numFmtId="165" fontId="15" fillId="0" borderId="15" xfId="293" applyNumberFormat="1" applyFont="1" applyFill="1" applyBorder="1" applyAlignment="1">
      <alignment vertical="center"/>
    </xf>
    <xf numFmtId="0" fontId="71" fillId="0" borderId="0" xfId="293" applyFont="1" applyBorder="1" applyAlignment="1">
      <alignment horizontal="right" vertical="center"/>
    </xf>
    <xf numFmtId="0" fontId="70" fillId="0" borderId="0" xfId="293" applyFont="1" applyBorder="1" applyAlignment="1">
      <alignment horizontal="center" vertical="center"/>
    </xf>
    <xf numFmtId="2" fontId="15" fillId="0" borderId="0" xfId="4" applyNumberFormat="1" applyFont="1" applyFill="1" applyBorder="1" applyAlignment="1">
      <alignment vertical="center"/>
    </xf>
    <xf numFmtId="165" fontId="15" fillId="0" borderId="0" xfId="4" applyNumberFormat="1" applyFont="1" applyBorder="1"/>
    <xf numFmtId="165" fontId="15" fillId="0" borderId="26" xfId="0" applyNumberFormat="1" applyFont="1" applyFill="1" applyBorder="1" applyAlignment="1">
      <alignment vertical="center"/>
    </xf>
    <xf numFmtId="165" fontId="15" fillId="0" borderId="26" xfId="0" applyNumberFormat="1" applyFont="1" applyFill="1" applyBorder="1"/>
    <xf numFmtId="165" fontId="15" fillId="0" borderId="26" xfId="0" applyNumberFormat="1" applyFont="1" applyFill="1" applyBorder="1" applyAlignment="1">
      <alignment horizontal="right"/>
    </xf>
    <xf numFmtId="0" fontId="15" fillId="0" borderId="26" xfId="0" applyFont="1" applyFill="1" applyBorder="1" applyAlignment="1">
      <alignment horizontal="right"/>
    </xf>
    <xf numFmtId="165" fontId="15" fillId="0" borderId="26" xfId="0" applyNumberFormat="1" applyFont="1" applyFill="1" applyBorder="1" applyAlignment="1">
      <alignment horizontal="right" vertical="center"/>
    </xf>
    <xf numFmtId="0" fontId="15" fillId="0" borderId="0" xfId="0" applyFont="1" applyFill="1" applyBorder="1"/>
    <xf numFmtId="165" fontId="15" fillId="0" borderId="8" xfId="0" applyNumberFormat="1" applyFont="1" applyFill="1" applyBorder="1" applyAlignment="1">
      <alignment vertical="center"/>
    </xf>
    <xf numFmtId="165" fontId="15" fillId="0" borderId="8" xfId="0" applyNumberFormat="1" applyFont="1" applyFill="1" applyBorder="1" applyAlignment="1">
      <alignment horizontal="right"/>
    </xf>
    <xf numFmtId="165" fontId="15" fillId="0" borderId="8" xfId="0" applyNumberFormat="1" applyFont="1" applyFill="1" applyBorder="1"/>
    <xf numFmtId="0" fontId="15" fillId="0" borderId="8" xfId="0" applyFont="1" applyFill="1" applyBorder="1" applyAlignment="1">
      <alignment horizontal="right"/>
    </xf>
    <xf numFmtId="165" fontId="15" fillId="0" borderId="15" xfId="0" applyNumberFormat="1" applyFont="1" applyFill="1" applyBorder="1" applyAlignment="1">
      <alignment vertical="center"/>
    </xf>
    <xf numFmtId="0" fontId="15" fillId="0" borderId="15" xfId="0" applyFont="1" applyFill="1" applyBorder="1" applyAlignment="1">
      <alignment horizontal="right"/>
    </xf>
    <xf numFmtId="165" fontId="15" fillId="0" borderId="19" xfId="0" applyNumberFormat="1" applyFont="1" applyFill="1" applyBorder="1" applyAlignment="1">
      <alignment vertical="center"/>
    </xf>
    <xf numFmtId="165" fontId="15" fillId="0" borderId="19" xfId="0" applyNumberFormat="1" applyFont="1" applyFill="1" applyBorder="1"/>
    <xf numFmtId="0" fontId="15" fillId="0" borderId="19" xfId="0" applyFont="1" applyFill="1" applyBorder="1" applyAlignment="1">
      <alignment horizontal="right"/>
    </xf>
    <xf numFmtId="165" fontId="14" fillId="0" borderId="26" xfId="0" applyNumberFormat="1" applyFont="1" applyFill="1" applyBorder="1" applyAlignment="1">
      <alignment vertical="center"/>
    </xf>
    <xf numFmtId="165" fontId="14" fillId="0" borderId="26" xfId="0" applyNumberFormat="1" applyFont="1" applyFill="1" applyBorder="1"/>
    <xf numFmtId="165" fontId="14" fillId="0" borderId="26" xfId="0" applyNumberFormat="1" applyFont="1" applyFill="1" applyBorder="1" applyAlignment="1">
      <alignment horizontal="right"/>
    </xf>
    <xf numFmtId="0" fontId="14" fillId="0" borderId="26" xfId="0" applyFont="1" applyFill="1" applyBorder="1" applyAlignment="1">
      <alignment horizontal="right"/>
    </xf>
    <xf numFmtId="0" fontId="14" fillId="3" borderId="8" xfId="4" applyFont="1" applyFill="1" applyBorder="1" applyAlignment="1">
      <alignment horizontal="center" vertical="center"/>
    </xf>
    <xf numFmtId="0" fontId="14" fillId="3" borderId="26" xfId="4" applyFont="1" applyFill="1" applyBorder="1" applyAlignment="1">
      <alignment horizontal="center"/>
    </xf>
    <xf numFmtId="0" fontId="14"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4" fillId="3" borderId="19" xfId="4" applyFont="1" applyFill="1" applyBorder="1" applyAlignment="1">
      <alignment horizontal="center" vertical="center"/>
    </xf>
    <xf numFmtId="0" fontId="72" fillId="3" borderId="26" xfId="4" applyFont="1" applyFill="1" applyBorder="1" applyAlignment="1">
      <alignment horizontal="center" vertical="center"/>
    </xf>
    <xf numFmtId="0" fontId="72" fillId="3" borderId="32" xfId="4" applyFont="1" applyFill="1" applyBorder="1" applyAlignment="1">
      <alignment horizontal="center" vertical="center"/>
    </xf>
    <xf numFmtId="0" fontId="72" fillId="3" borderId="32" xfId="4" applyFont="1" applyFill="1" applyBorder="1" applyAlignment="1">
      <alignment horizontal="center"/>
    </xf>
    <xf numFmtId="0" fontId="72" fillId="3" borderId="26" xfId="4" applyFont="1" applyFill="1" applyBorder="1" applyAlignment="1">
      <alignment horizontal="center"/>
    </xf>
    <xf numFmtId="0" fontId="6" fillId="3" borderId="15" xfId="4" applyFont="1" applyFill="1" applyBorder="1" applyAlignment="1">
      <alignment horizontal="center"/>
    </xf>
    <xf numFmtId="0" fontId="15" fillId="3" borderId="19" xfId="4" applyFont="1" applyFill="1" applyBorder="1"/>
    <xf numFmtId="0" fontId="15" fillId="0" borderId="0" xfId="4" applyFont="1" applyAlignment="1">
      <alignment vertical="center"/>
    </xf>
    <xf numFmtId="165" fontId="15" fillId="0" borderId="0" xfId="4" applyNumberFormat="1" applyFont="1" applyBorder="1" applyAlignment="1">
      <alignment vertical="center"/>
    </xf>
    <xf numFmtId="0" fontId="15" fillId="0" borderId="0" xfId="4" applyFont="1" applyBorder="1" applyAlignment="1">
      <alignment vertical="center"/>
    </xf>
    <xf numFmtId="0" fontId="73" fillId="0" borderId="0" xfId="4" applyNumberFormat="1" applyFont="1" applyFill="1" applyBorder="1" applyAlignment="1" applyProtection="1">
      <alignment vertical="center" wrapText="1" shrinkToFit="1"/>
    </xf>
    <xf numFmtId="0" fontId="15" fillId="6" borderId="0" xfId="4" applyFont="1" applyFill="1" applyBorder="1" applyAlignment="1">
      <alignment horizontal="center" vertical="center" wrapText="1"/>
    </xf>
    <xf numFmtId="0" fontId="15" fillId="6" borderId="0" xfId="4" applyFont="1" applyFill="1" applyBorder="1" applyAlignment="1">
      <alignment horizontal="center" vertical="center"/>
    </xf>
    <xf numFmtId="2" fontId="15" fillId="0" borderId="0" xfId="4" applyNumberFormat="1" applyFont="1" applyBorder="1" applyAlignment="1">
      <alignment vertical="center"/>
    </xf>
    <xf numFmtId="2" fontId="14" fillId="0" borderId="26" xfId="0" applyNumberFormat="1" applyFont="1" applyFill="1" applyBorder="1" applyAlignment="1" applyProtection="1">
      <alignment horizontal="right" vertical="center" wrapText="1" shrinkToFit="1"/>
    </xf>
    <xf numFmtId="165" fontId="14" fillId="0" borderId="26" xfId="0" applyNumberFormat="1" applyFont="1" applyFill="1" applyBorder="1" applyAlignment="1" applyProtection="1">
      <alignment horizontal="right" vertical="center" wrapText="1" shrinkToFit="1"/>
    </xf>
    <xf numFmtId="165" fontId="15" fillId="0" borderId="8" xfId="0" applyNumberFormat="1" applyFont="1" applyFill="1" applyBorder="1" applyAlignment="1">
      <alignment horizontal="right" vertical="center"/>
    </xf>
    <xf numFmtId="2" fontId="15" fillId="0" borderId="8" xfId="0" applyNumberFormat="1" applyFont="1" applyFill="1" applyBorder="1" applyAlignment="1" applyProtection="1">
      <alignment horizontal="right" vertical="center" wrapText="1" shrinkToFit="1"/>
    </xf>
    <xf numFmtId="165" fontId="15" fillId="0" borderId="15" xfId="0" applyNumberFormat="1" applyFont="1" applyFill="1" applyBorder="1" applyAlignment="1">
      <alignment horizontal="right" vertical="center"/>
    </xf>
    <xf numFmtId="2" fontId="15" fillId="0" borderId="15" xfId="0" applyNumberFormat="1" applyFont="1" applyFill="1" applyBorder="1" applyAlignment="1" applyProtection="1">
      <alignment horizontal="right" vertical="center" wrapText="1" shrinkToFit="1"/>
    </xf>
    <xf numFmtId="0" fontId="15" fillId="0" borderId="0" xfId="4" applyFont="1" applyFill="1" applyAlignment="1">
      <alignment vertical="center"/>
    </xf>
    <xf numFmtId="165" fontId="15" fillId="0" borderId="19" xfId="0" applyNumberFormat="1" applyFont="1" applyFill="1" applyBorder="1" applyAlignment="1">
      <alignment horizontal="right" vertical="center"/>
    </xf>
    <xf numFmtId="2" fontId="15" fillId="0" borderId="19" xfId="0" applyNumberFormat="1" applyFont="1" applyFill="1" applyBorder="1" applyAlignment="1" applyProtection="1">
      <alignment horizontal="right" vertical="center" wrapText="1" shrinkToFit="1"/>
    </xf>
    <xf numFmtId="0" fontId="15" fillId="0" borderId="0" xfId="4" applyFont="1" applyBorder="1" applyAlignment="1">
      <alignment horizontal="center" vertical="center" wrapText="1"/>
    </xf>
    <xf numFmtId="16" fontId="15" fillId="0" borderId="0" xfId="4" applyNumberFormat="1" applyFont="1" applyBorder="1" applyAlignment="1">
      <alignment horizontal="center" vertical="center" wrapText="1"/>
    </xf>
    <xf numFmtId="0" fontId="15" fillId="0" borderId="0" xfId="4" applyFont="1" applyBorder="1" applyAlignment="1">
      <alignment horizontal="center" vertical="center"/>
    </xf>
    <xf numFmtId="0" fontId="6" fillId="3" borderId="26" xfId="4" applyFont="1" applyFill="1" applyBorder="1" applyAlignment="1">
      <alignment horizontal="center" vertical="center"/>
    </xf>
    <xf numFmtId="0" fontId="6" fillId="3" borderId="26" xfId="4" applyFont="1" applyFill="1" applyBorder="1" applyAlignment="1">
      <alignment horizontal="center" vertical="center" wrapText="1"/>
    </xf>
    <xf numFmtId="0" fontId="14" fillId="0" borderId="0" xfId="4" applyFont="1" applyBorder="1" applyAlignment="1">
      <alignment horizontal="center" vertical="center"/>
    </xf>
    <xf numFmtId="0" fontId="14" fillId="0" borderId="0" xfId="4" applyFont="1" applyFill="1" applyBorder="1" applyAlignment="1">
      <alignment horizontal="center" vertical="center"/>
    </xf>
    <xf numFmtId="0" fontId="14" fillId="0" borderId="0" xfId="4" applyFont="1" applyAlignment="1">
      <alignment horizontal="center" vertical="center"/>
    </xf>
    <xf numFmtId="165" fontId="2" fillId="0" borderId="0" xfId="4" applyNumberFormat="1" applyFont="1"/>
    <xf numFmtId="2" fontId="15" fillId="0" borderId="0" xfId="4" applyNumberFormat="1" applyFont="1" applyFill="1" applyBorder="1" applyAlignment="1">
      <alignment horizontal="center"/>
    </xf>
    <xf numFmtId="2" fontId="15" fillId="0" borderId="0" xfId="4" applyNumberFormat="1" applyFont="1" applyFill="1" applyBorder="1"/>
    <xf numFmtId="0" fontId="70" fillId="0" borderId="0" xfId="4" applyFont="1"/>
    <xf numFmtId="0" fontId="2" fillId="0" borderId="0" xfId="4" applyFont="1" applyFill="1"/>
    <xf numFmtId="165" fontId="9" fillId="0" borderId="15" xfId="4" applyNumberFormat="1" applyFont="1" applyFill="1" applyBorder="1" applyAlignment="1">
      <alignment vertical="center"/>
    </xf>
    <xf numFmtId="165" fontId="9" fillId="0" borderId="19" xfId="4" applyNumberFormat="1" applyFont="1" applyFill="1" applyBorder="1" applyAlignment="1">
      <alignment vertical="center"/>
    </xf>
    <xf numFmtId="0" fontId="14" fillId="3" borderId="19"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5" fillId="6" borderId="0" xfId="4" applyNumberFormat="1" applyFont="1" applyFill="1" applyBorder="1" applyAlignment="1">
      <alignment horizontal="right" vertical="center"/>
    </xf>
    <xf numFmtId="165" fontId="4" fillId="0" borderId="0" xfId="4" applyNumberFormat="1" applyFont="1" applyFill="1" applyBorder="1" applyAlignment="1">
      <alignment horizontal="right" vertical="center"/>
    </xf>
    <xf numFmtId="165" fontId="15" fillId="0" borderId="15" xfId="4" applyNumberFormat="1" applyFont="1" applyFill="1" applyBorder="1" applyAlignment="1">
      <alignment vertical="center"/>
    </xf>
    <xf numFmtId="0" fontId="14" fillId="3" borderId="26" xfId="4" applyFont="1" applyFill="1" applyBorder="1" applyAlignment="1">
      <alignment vertical="top"/>
    </xf>
    <xf numFmtId="165" fontId="14" fillId="0" borderId="26" xfId="4" applyNumberFormat="1" applyFont="1" applyFill="1" applyBorder="1" applyAlignment="1">
      <alignment vertical="center"/>
    </xf>
    <xf numFmtId="165" fontId="15" fillId="0" borderId="8" xfId="4" applyNumberFormat="1" applyFont="1" applyFill="1" applyBorder="1" applyAlignment="1">
      <alignment vertical="center"/>
    </xf>
    <xf numFmtId="165" fontId="15" fillId="0" borderId="39" xfId="4" applyNumberFormat="1" applyFont="1" applyFill="1" applyBorder="1" applyAlignment="1">
      <alignment vertical="center"/>
    </xf>
    <xf numFmtId="165" fontId="15" fillId="0" borderId="35" xfId="4" applyNumberFormat="1" applyFont="1" applyFill="1" applyBorder="1" applyAlignment="1">
      <alignment vertical="center"/>
    </xf>
    <xf numFmtId="165" fontId="15" fillId="0" borderId="46" xfId="4" applyNumberFormat="1" applyFont="1" applyFill="1" applyBorder="1" applyAlignment="1">
      <alignment vertical="center"/>
    </xf>
    <xf numFmtId="165" fontId="15" fillId="0" borderId="19" xfId="4" applyNumberFormat="1" applyFont="1" applyFill="1" applyBorder="1" applyAlignment="1">
      <alignment vertical="center"/>
    </xf>
    <xf numFmtId="0" fontId="74" fillId="3" borderId="26" xfId="4" applyFont="1" applyFill="1" applyBorder="1" applyAlignment="1">
      <alignment vertical="top"/>
    </xf>
    <xf numFmtId="0" fontId="6" fillId="3" borderId="26" xfId="4" applyFont="1" applyFill="1" applyBorder="1" applyAlignment="1">
      <alignment vertical="top"/>
    </xf>
    <xf numFmtId="0" fontId="74" fillId="9" borderId="26" xfId="4" applyFont="1" applyFill="1" applyBorder="1" applyAlignment="1">
      <alignment horizontal="center" vertical="top" wrapText="1"/>
    </xf>
    <xf numFmtId="0" fontId="75" fillId="0" borderId="0" xfId="0" applyFont="1"/>
    <xf numFmtId="0" fontId="76" fillId="0" borderId="0" xfId="0" applyFont="1" applyFill="1" applyBorder="1" applyAlignment="1">
      <alignment vertical="center"/>
    </xf>
    <xf numFmtId="1" fontId="22" fillId="0" borderId="0" xfId="1" applyNumberFormat="1" applyFont="1" applyFill="1" applyBorder="1" applyAlignment="1">
      <alignment horizontal="right" vertical="center"/>
    </xf>
    <xf numFmtId="1" fontId="22" fillId="0" borderId="42" xfId="1" applyNumberFormat="1" applyFont="1" applyFill="1" applyBorder="1" applyAlignment="1">
      <alignment horizontal="right" vertical="center"/>
    </xf>
    <xf numFmtId="1" fontId="22" fillId="0" borderId="21" xfId="1" applyNumberFormat="1" applyFont="1" applyFill="1" applyBorder="1" applyAlignment="1">
      <alignment horizontal="right" vertical="center"/>
    </xf>
    <xf numFmtId="1" fontId="22" fillId="0" borderId="57" xfId="1" applyNumberFormat="1" applyFont="1" applyBorder="1" applyAlignment="1">
      <alignment horizontal="right" vertical="center"/>
    </xf>
    <xf numFmtId="1" fontId="22" fillId="0" borderId="21" xfId="1" applyNumberFormat="1" applyFont="1" applyBorder="1" applyAlignment="1">
      <alignment horizontal="right" vertical="center"/>
    </xf>
    <xf numFmtId="1" fontId="22" fillId="0" borderId="24" xfId="1" applyNumberFormat="1" applyFont="1" applyBorder="1" applyAlignment="1">
      <alignment horizontal="right" vertical="center"/>
    </xf>
    <xf numFmtId="0" fontId="22" fillId="0" borderId="21" xfId="0" applyFont="1" applyBorder="1" applyAlignment="1">
      <alignment horizontal="right" vertical="center"/>
    </xf>
    <xf numFmtId="0" fontId="22" fillId="0" borderId="21" xfId="0" applyFont="1" applyBorder="1" applyAlignment="1">
      <alignment horizontal="center" vertical="center"/>
    </xf>
    <xf numFmtId="0" fontId="22" fillId="0" borderId="20" xfId="0" applyFont="1" applyBorder="1" applyAlignment="1">
      <alignment vertical="center"/>
    </xf>
    <xf numFmtId="1" fontId="22" fillId="0" borderId="28" xfId="1" applyNumberFormat="1" applyFont="1" applyFill="1" applyBorder="1" applyAlignment="1">
      <alignment horizontal="right" vertical="center"/>
    </xf>
    <xf numFmtId="1" fontId="22" fillId="0" borderId="15" xfId="1" applyNumberFormat="1" applyFont="1" applyFill="1" applyBorder="1" applyAlignment="1">
      <alignment horizontal="right" vertical="center"/>
    </xf>
    <xf numFmtId="1" fontId="22" fillId="0" borderId="18" xfId="1" applyNumberFormat="1" applyFont="1" applyBorder="1" applyAlignment="1">
      <alignment horizontal="right" vertical="center"/>
    </xf>
    <xf numFmtId="1" fontId="22" fillId="0" borderId="15" xfId="1" applyNumberFormat="1" applyFont="1" applyBorder="1" applyAlignment="1">
      <alignment horizontal="right" vertical="center"/>
    </xf>
    <xf numFmtId="1" fontId="22" fillId="0" borderId="0" xfId="1" applyNumberFormat="1" applyFont="1" applyBorder="1" applyAlignment="1">
      <alignment horizontal="right" vertical="center"/>
    </xf>
    <xf numFmtId="0" fontId="22" fillId="0" borderId="15" xfId="0" applyFont="1" applyBorder="1" applyAlignment="1">
      <alignment horizontal="right" vertical="center"/>
    </xf>
    <xf numFmtId="0" fontId="22" fillId="0" borderId="15" xfId="0" applyFont="1" applyBorder="1" applyAlignment="1">
      <alignment horizontal="center" vertical="center"/>
    </xf>
    <xf numFmtId="0" fontId="22" fillId="0" borderId="14" xfId="0" applyFont="1" applyBorder="1" applyAlignment="1">
      <alignment vertical="center"/>
    </xf>
    <xf numFmtId="1" fontId="42" fillId="0" borderId="28" xfId="1" applyNumberFormat="1" applyFont="1" applyFill="1" applyBorder="1" applyAlignment="1">
      <alignment horizontal="right" vertical="center"/>
    </xf>
    <xf numFmtId="1" fontId="22" fillId="0" borderId="43" xfId="1" applyNumberFormat="1" applyFont="1" applyFill="1" applyBorder="1" applyAlignment="1">
      <alignment horizontal="right" vertical="center"/>
    </xf>
    <xf numFmtId="1" fontId="22" fillId="0" borderId="19" xfId="1" applyNumberFormat="1" applyFont="1" applyFill="1" applyBorder="1" applyAlignment="1">
      <alignment horizontal="right" vertical="center"/>
    </xf>
    <xf numFmtId="1" fontId="22" fillId="0" borderId="38" xfId="1" applyNumberFormat="1" applyFont="1" applyBorder="1" applyAlignment="1">
      <alignment horizontal="right" vertical="center"/>
    </xf>
    <xf numFmtId="1" fontId="22" fillId="0" borderId="19" xfId="1" applyNumberFormat="1" applyFont="1" applyBorder="1" applyAlignment="1">
      <alignment horizontal="right" vertical="center"/>
    </xf>
    <xf numFmtId="1" fontId="22" fillId="0" borderId="44" xfId="1" applyNumberFormat="1" applyFont="1" applyBorder="1" applyAlignment="1">
      <alignment horizontal="right" vertical="center"/>
    </xf>
    <xf numFmtId="0" fontId="22" fillId="0" borderId="19" xfId="0" applyFont="1" applyBorder="1" applyAlignment="1">
      <alignment horizontal="right" vertical="center"/>
    </xf>
    <xf numFmtId="0" fontId="22" fillId="0" borderId="29" xfId="0" applyFont="1" applyBorder="1" applyAlignment="1">
      <alignment vertical="center"/>
    </xf>
    <xf numFmtId="0" fontId="21" fillId="3" borderId="0"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77" fillId="3" borderId="0" xfId="0" applyFont="1" applyFill="1" applyBorder="1" applyAlignment="1">
      <alignment horizontal="center" vertical="center"/>
    </xf>
    <xf numFmtId="0" fontId="77" fillId="3" borderId="26" xfId="0" applyFont="1" applyFill="1" applyBorder="1" applyAlignment="1">
      <alignment horizontal="center" vertical="center"/>
    </xf>
    <xf numFmtId="0" fontId="20" fillId="3" borderId="0" xfId="0" applyFont="1" applyFill="1" applyBorder="1" applyAlignment="1">
      <alignment horizontal="center" vertical="center"/>
    </xf>
    <xf numFmtId="0" fontId="22" fillId="0" borderId="0" xfId="0" applyFont="1" applyBorder="1" applyAlignment="1">
      <alignment horizontal="right" vertical="center"/>
    </xf>
    <xf numFmtId="0" fontId="22" fillId="0" borderId="0" xfId="0" applyFont="1" applyBorder="1" applyAlignment="1">
      <alignment horizontal="center" vertical="center"/>
    </xf>
    <xf numFmtId="0" fontId="22" fillId="0" borderId="0" xfId="0" applyFont="1" applyBorder="1" applyAlignment="1">
      <alignment vertical="center"/>
    </xf>
    <xf numFmtId="0" fontId="22" fillId="0" borderId="0" xfId="0" applyFont="1" applyFill="1" applyBorder="1" applyAlignment="1">
      <alignment horizontal="right" vertical="center"/>
    </xf>
    <xf numFmtId="0" fontId="22" fillId="0" borderId="42" xfId="0" applyFont="1" applyFill="1" applyBorder="1" applyAlignment="1">
      <alignment horizontal="right" vertical="center"/>
    </xf>
    <xf numFmtId="0" fontId="22" fillId="0" borderId="21" xfId="0" applyFont="1" applyFill="1" applyBorder="1" applyAlignment="1">
      <alignment horizontal="right" vertical="center"/>
    </xf>
    <xf numFmtId="0" fontId="22" fillId="0" borderId="57" xfId="0" applyFont="1" applyBorder="1" applyAlignment="1">
      <alignment horizontal="right" vertical="center"/>
    </xf>
    <xf numFmtId="0" fontId="22" fillId="0" borderId="24" xfId="0" applyFont="1" applyBorder="1" applyAlignment="1">
      <alignment horizontal="right" vertical="center"/>
    </xf>
    <xf numFmtId="0" fontId="22" fillId="0" borderId="79" xfId="0" applyFont="1" applyBorder="1" applyAlignment="1">
      <alignment horizontal="right" vertical="center"/>
    </xf>
    <xf numFmtId="0" fontId="22" fillId="0" borderId="28" xfId="0" applyFont="1" applyFill="1" applyBorder="1" applyAlignment="1">
      <alignment horizontal="right" vertical="center"/>
    </xf>
    <xf numFmtId="0" fontId="22" fillId="0" borderId="15" xfId="0" applyFont="1" applyFill="1" applyBorder="1" applyAlignment="1">
      <alignment horizontal="right" vertical="center"/>
    </xf>
    <xf numFmtId="0" fontId="22" fillId="0" borderId="18" xfId="0" applyFont="1" applyBorder="1" applyAlignment="1">
      <alignment horizontal="right" vertical="center"/>
    </xf>
    <xf numFmtId="0" fontId="22" fillId="0" borderId="46" xfId="0" applyFont="1" applyBorder="1" applyAlignment="1">
      <alignment horizontal="right" vertical="center"/>
    </xf>
    <xf numFmtId="0" fontId="22" fillId="0" borderId="43" xfId="0" applyFont="1" applyFill="1" applyBorder="1" applyAlignment="1">
      <alignment horizontal="right" vertical="center"/>
    </xf>
    <xf numFmtId="0" fontId="22" fillId="0" borderId="19" xfId="0" applyFont="1" applyFill="1" applyBorder="1" applyAlignment="1">
      <alignment horizontal="right" vertical="center"/>
    </xf>
    <xf numFmtId="0" fontId="22" fillId="0" borderId="38" xfId="0" applyFont="1" applyBorder="1" applyAlignment="1">
      <alignment horizontal="right" vertical="center"/>
    </xf>
    <xf numFmtId="0" fontId="22" fillId="0" borderId="44" xfId="0" applyFont="1" applyBorder="1" applyAlignment="1">
      <alignment horizontal="right" vertical="center"/>
    </xf>
    <xf numFmtId="0" fontId="22" fillId="0" borderId="45" xfId="0" applyFont="1" applyBorder="1" applyAlignment="1">
      <alignment horizontal="right" vertical="center"/>
    </xf>
    <xf numFmtId="0" fontId="21"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4" fillId="0" borderId="0" xfId="11" applyFont="1" applyBorder="1" applyAlignment="1">
      <alignment horizontal="center"/>
    </xf>
    <xf numFmtId="0" fontId="18" fillId="0" borderId="0" xfId="0" applyFont="1"/>
    <xf numFmtId="2" fontId="18" fillId="0" borderId="22" xfId="0" applyNumberFormat="1" applyFont="1" applyBorder="1" applyAlignment="1">
      <alignment horizontal="center"/>
    </xf>
    <xf numFmtId="2" fontId="18" fillId="0" borderId="21" xfId="0" applyNumberFormat="1" applyFont="1" applyBorder="1" applyAlignment="1">
      <alignment horizontal="center"/>
    </xf>
    <xf numFmtId="0" fontId="18" fillId="0" borderId="20" xfId="0" applyFont="1" applyBorder="1"/>
    <xf numFmtId="2" fontId="18" fillId="0" borderId="16" xfId="0" applyNumberFormat="1" applyFont="1" applyBorder="1" applyAlignment="1">
      <alignment horizontal="center"/>
    </xf>
    <xf numFmtId="2" fontId="18" fillId="0" borderId="15" xfId="0" applyNumberFormat="1" applyFont="1" applyBorder="1" applyAlignment="1">
      <alignment horizontal="center"/>
    </xf>
    <xf numFmtId="0" fontId="18" fillId="0" borderId="14" xfId="0" applyFont="1" applyBorder="1"/>
    <xf numFmtId="2" fontId="57" fillId="0" borderId="27" xfId="0" applyNumberFormat="1" applyFont="1" applyBorder="1" applyAlignment="1">
      <alignment horizontal="center"/>
    </xf>
    <xf numFmtId="2" fontId="57" fillId="0" borderId="26" xfId="0" applyNumberFormat="1" applyFont="1" applyBorder="1" applyAlignment="1">
      <alignment horizontal="center"/>
    </xf>
    <xf numFmtId="1" fontId="57" fillId="0" borderId="26" xfId="0" applyNumberFormat="1" applyFont="1" applyBorder="1" applyAlignment="1">
      <alignment horizontal="center"/>
    </xf>
    <xf numFmtId="0" fontId="57" fillId="0" borderId="10" xfId="0" applyFont="1" applyBorder="1"/>
    <xf numFmtId="2" fontId="18" fillId="0" borderId="28" xfId="0" applyNumberFormat="1" applyFont="1" applyBorder="1" applyAlignment="1">
      <alignment horizontal="center"/>
    </xf>
    <xf numFmtId="2" fontId="18" fillId="0" borderId="0" xfId="0" applyNumberFormat="1" applyFont="1" applyBorder="1" applyAlignment="1">
      <alignment horizontal="center"/>
    </xf>
    <xf numFmtId="0" fontId="57" fillId="0" borderId="51" xfId="0" applyFont="1" applyBorder="1"/>
    <xf numFmtId="0" fontId="18" fillId="0" borderId="51" xfId="0" applyFont="1" applyBorder="1"/>
    <xf numFmtId="2" fontId="18" fillId="0" borderId="9" xfId="0" applyNumberFormat="1" applyFont="1" applyBorder="1" applyAlignment="1">
      <alignment horizontal="center"/>
    </xf>
    <xf numFmtId="2" fontId="18" fillId="0" borderId="8" xfId="0" applyNumberFormat="1" applyFont="1" applyBorder="1" applyAlignment="1">
      <alignment horizontal="center"/>
    </xf>
    <xf numFmtId="0" fontId="18" fillId="0" borderId="7" xfId="0" applyFont="1" applyBorder="1"/>
    <xf numFmtId="2" fontId="18" fillId="0" borderId="17" xfId="0" applyNumberFormat="1" applyFont="1" applyBorder="1" applyAlignment="1">
      <alignment horizontal="center"/>
    </xf>
    <xf numFmtId="2" fontId="18" fillId="0" borderId="19" xfId="0" applyNumberFormat="1" applyFont="1" applyBorder="1" applyAlignment="1">
      <alignment horizontal="center"/>
    </xf>
    <xf numFmtId="0" fontId="18" fillId="0" borderId="29" xfId="0" applyFont="1" applyBorder="1"/>
    <xf numFmtId="0" fontId="57" fillId="3" borderId="27"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11" fillId="0" borderId="0" xfId="0" applyFont="1" applyAlignment="1">
      <alignment vertical="center"/>
    </xf>
    <xf numFmtId="2" fontId="18" fillId="11" borderId="22" xfId="0" applyNumberFormat="1" applyFont="1" applyFill="1" applyBorder="1" applyAlignment="1">
      <alignment horizontal="center" wrapText="1"/>
    </xf>
    <xf numFmtId="2" fontId="18" fillId="11" borderId="24" xfId="0" applyNumberFormat="1" applyFont="1" applyFill="1" applyBorder="1" applyAlignment="1">
      <alignment horizontal="center" wrapText="1"/>
    </xf>
    <xf numFmtId="2" fontId="18" fillId="11" borderId="21" xfId="0" applyNumberFormat="1" applyFont="1" applyFill="1" applyBorder="1" applyAlignment="1">
      <alignment horizontal="center" wrapText="1"/>
    </xf>
    <xf numFmtId="2" fontId="18" fillId="11" borderId="57" xfId="0" applyNumberFormat="1" applyFont="1" applyFill="1" applyBorder="1" applyAlignment="1">
      <alignment horizontal="center" wrapText="1"/>
    </xf>
    <xf numFmtId="0" fontId="18" fillId="11" borderId="20" xfId="0" applyFont="1" applyFill="1" applyBorder="1" applyAlignment="1">
      <alignment horizontal="left" vertical="top" wrapText="1"/>
    </xf>
    <xf numFmtId="2" fontId="18" fillId="11" borderId="16" xfId="0" applyNumberFormat="1" applyFont="1" applyFill="1" applyBorder="1" applyAlignment="1">
      <alignment horizontal="center" wrapText="1"/>
    </xf>
    <xf numFmtId="2" fontId="18" fillId="11" borderId="0" xfId="0" applyNumberFormat="1" applyFont="1" applyFill="1" applyBorder="1" applyAlignment="1">
      <alignment horizontal="center" wrapText="1"/>
    </xf>
    <xf numFmtId="2" fontId="18" fillId="11" borderId="15" xfId="0" applyNumberFormat="1" applyFont="1" applyFill="1" applyBorder="1" applyAlignment="1">
      <alignment horizontal="center" wrapText="1"/>
    </xf>
    <xf numFmtId="2" fontId="18" fillId="11" borderId="18" xfId="0" applyNumberFormat="1" applyFont="1" applyFill="1" applyBorder="1" applyAlignment="1">
      <alignment horizontal="center" wrapText="1"/>
    </xf>
    <xf numFmtId="0" fontId="18" fillId="11" borderId="14" xfId="0" applyFont="1" applyFill="1" applyBorder="1" applyAlignment="1">
      <alignment horizontal="left" vertical="top" wrapText="1"/>
    </xf>
    <xf numFmtId="2" fontId="57" fillId="11" borderId="27" xfId="0" applyNumberFormat="1" applyFont="1" applyFill="1" applyBorder="1" applyAlignment="1">
      <alignment horizontal="center" wrapText="1"/>
    </xf>
    <xf numFmtId="2" fontId="57" fillId="11" borderId="12" xfId="0" applyNumberFormat="1" applyFont="1" applyFill="1" applyBorder="1" applyAlignment="1">
      <alignment horizontal="center" wrapText="1"/>
    </xf>
    <xf numFmtId="2" fontId="57" fillId="11" borderId="26" xfId="0" applyNumberFormat="1" applyFont="1" applyFill="1" applyBorder="1" applyAlignment="1">
      <alignment horizontal="center" wrapText="1"/>
    </xf>
    <xf numFmtId="1" fontId="57" fillId="11" borderId="11" xfId="0" applyNumberFormat="1" applyFont="1" applyFill="1" applyBorder="1" applyAlignment="1">
      <alignment horizontal="center" wrapText="1"/>
    </xf>
    <xf numFmtId="0" fontId="57" fillId="11" borderId="10" xfId="0" applyFont="1" applyFill="1" applyBorder="1" applyAlignment="1">
      <alignment horizontal="left" vertical="top" wrapText="1"/>
    </xf>
    <xf numFmtId="0" fontId="18" fillId="11" borderId="28" xfId="0" applyFont="1" applyFill="1" applyBorder="1" applyAlignment="1">
      <alignment horizontal="center" vertical="top" wrapText="1"/>
    </xf>
    <xf numFmtId="0" fontId="18" fillId="11" borderId="0" xfId="0" applyFont="1" applyFill="1" applyBorder="1" applyAlignment="1">
      <alignment horizontal="center" vertical="top" wrapText="1"/>
    </xf>
    <xf numFmtId="0" fontId="57" fillId="11" borderId="51" xfId="0" applyFont="1" applyFill="1" applyBorder="1" applyAlignment="1">
      <alignment horizontal="left" vertical="top" wrapText="1"/>
    </xf>
    <xf numFmtId="0" fontId="18" fillId="11" borderId="28" xfId="0" applyFont="1" applyFill="1" applyBorder="1" applyAlignment="1">
      <alignment vertical="top" wrapText="1" indent="1"/>
    </xf>
    <xf numFmtId="0" fontId="18" fillId="11" borderId="0" xfId="0" applyFont="1" applyFill="1" applyBorder="1" applyAlignment="1">
      <alignment vertical="top" wrapText="1" indent="1"/>
    </xf>
    <xf numFmtId="0" fontId="18" fillId="11" borderId="51" xfId="0" applyFont="1" applyFill="1" applyBorder="1" applyAlignment="1">
      <alignment horizontal="left" vertical="top" wrapText="1" indent="1"/>
    </xf>
    <xf numFmtId="2" fontId="18" fillId="11" borderId="9" xfId="0" applyNumberFormat="1" applyFont="1" applyFill="1" applyBorder="1" applyAlignment="1">
      <alignment horizontal="center" wrapText="1"/>
    </xf>
    <xf numFmtId="2" fontId="18" fillId="11" borderId="41" xfId="0" applyNumberFormat="1" applyFont="1" applyFill="1" applyBorder="1" applyAlignment="1">
      <alignment horizontal="center" wrapText="1"/>
    </xf>
    <xf numFmtId="2" fontId="18" fillId="11" borderId="8" xfId="0" applyNumberFormat="1" applyFont="1" applyFill="1" applyBorder="1" applyAlignment="1">
      <alignment horizontal="center" wrapText="1"/>
    </xf>
    <xf numFmtId="2" fontId="18" fillId="11" borderId="35" xfId="0" applyNumberFormat="1" applyFont="1" applyFill="1" applyBorder="1" applyAlignment="1">
      <alignment horizontal="center" wrapText="1"/>
    </xf>
    <xf numFmtId="0" fontId="18" fillId="11" borderId="7" xfId="0" applyFont="1" applyFill="1" applyBorder="1" applyAlignment="1">
      <alignment horizontal="left" vertical="top" wrapText="1"/>
    </xf>
    <xf numFmtId="0" fontId="57" fillId="11" borderId="0" xfId="0" applyFont="1" applyFill="1" applyBorder="1" applyAlignment="1">
      <alignment vertical="top" wrapText="1"/>
    </xf>
    <xf numFmtId="0" fontId="57" fillId="11" borderId="41" xfId="0" applyFont="1" applyFill="1" applyBorder="1" applyAlignment="1">
      <alignment vertical="top" wrapText="1"/>
    </xf>
    <xf numFmtId="0" fontId="57" fillId="11" borderId="41" xfId="0" applyFont="1" applyFill="1" applyBorder="1" applyAlignment="1">
      <alignment vertical="center" wrapText="1"/>
    </xf>
    <xf numFmtId="0" fontId="57" fillId="11" borderId="49" xfId="0" applyFont="1" applyFill="1" applyBorder="1" applyAlignment="1">
      <alignment vertical="center" wrapText="1"/>
    </xf>
    <xf numFmtId="0" fontId="18" fillId="11" borderId="7" xfId="0" applyFont="1" applyFill="1" applyBorder="1" applyAlignment="1">
      <alignment horizontal="left" vertical="top" wrapText="1" indent="1"/>
    </xf>
    <xf numFmtId="0" fontId="18" fillId="11" borderId="14" xfId="0" applyFont="1" applyFill="1" applyBorder="1" applyAlignment="1">
      <alignment horizontal="left" vertical="top" wrapText="1" indent="1"/>
    </xf>
    <xf numFmtId="0" fontId="18" fillId="11" borderId="14" xfId="0" applyFont="1" applyFill="1" applyBorder="1" applyAlignment="1">
      <alignment horizontal="left" vertical="top" indent="1"/>
    </xf>
    <xf numFmtId="0" fontId="18" fillId="11" borderId="29" xfId="0" applyFont="1" applyFill="1" applyBorder="1" applyAlignment="1">
      <alignment horizontal="left" vertical="top" wrapText="1" indent="1"/>
    </xf>
    <xf numFmtId="2" fontId="57" fillId="11" borderId="11" xfId="0" applyNumberFormat="1" applyFont="1" applyFill="1" applyBorder="1" applyAlignment="1">
      <alignment horizontal="center" wrapText="1"/>
    </xf>
    <xf numFmtId="0" fontId="18" fillId="11" borderId="13" xfId="0" applyFont="1" applyFill="1" applyBorder="1" applyAlignment="1">
      <alignment horizontal="center" wrapText="1"/>
    </xf>
    <xf numFmtId="0" fontId="18" fillId="11" borderId="12" xfId="0" applyFont="1" applyFill="1" applyBorder="1" applyAlignment="1">
      <alignment horizontal="center" wrapText="1"/>
    </xf>
    <xf numFmtId="0" fontId="18" fillId="11" borderId="52" xfId="0" applyFont="1" applyFill="1" applyBorder="1" applyAlignment="1">
      <alignment vertical="top" wrapText="1"/>
    </xf>
    <xf numFmtId="2" fontId="18" fillId="5" borderId="15" xfId="0" applyNumberFormat="1" applyFont="1" applyFill="1" applyBorder="1" applyAlignment="1">
      <alignment horizontal="center" wrapText="1"/>
    </xf>
    <xf numFmtId="0" fontId="57" fillId="3" borderId="19" xfId="0" applyFont="1" applyFill="1" applyBorder="1" applyAlignment="1">
      <alignment horizontal="center" vertical="top" wrapText="1"/>
    </xf>
    <xf numFmtId="0" fontId="80" fillId="3" borderId="26" xfId="0" applyFont="1" applyFill="1" applyBorder="1" applyAlignment="1">
      <alignment horizontal="center" vertical="center" wrapText="1"/>
    </xf>
    <xf numFmtId="2" fontId="80" fillId="0" borderId="23" xfId="0" applyNumberFormat="1" applyFont="1" applyBorder="1" applyAlignment="1">
      <alignment vertical="center"/>
    </xf>
    <xf numFmtId="0" fontId="80" fillId="0" borderId="23" xfId="0" applyFont="1" applyBorder="1" applyAlignment="1">
      <alignment vertical="center"/>
    </xf>
    <xf numFmtId="2" fontId="72" fillId="3" borderId="55" xfId="298" applyNumberFormat="1" applyFont="1" applyFill="1" applyBorder="1" applyAlignment="1">
      <alignment horizontal="center"/>
    </xf>
    <xf numFmtId="2" fontId="72" fillId="3" borderId="31" xfId="298" applyNumberFormat="1" applyFont="1" applyFill="1" applyBorder="1" applyAlignment="1">
      <alignment horizontal="center"/>
    </xf>
    <xf numFmtId="2" fontId="72" fillId="3" borderId="47" xfId="298" applyNumberFormat="1" applyFont="1" applyFill="1" applyBorder="1" applyAlignment="1">
      <alignment horizontal="center"/>
    </xf>
    <xf numFmtId="177" fontId="72" fillId="3" borderId="30" xfId="298" applyNumberFormat="1" applyFont="1" applyFill="1" applyBorder="1" applyAlignment="1" applyProtection="1">
      <alignment horizontal="left" vertical="center"/>
    </xf>
    <xf numFmtId="2" fontId="18" fillId="0" borderId="16" xfId="5" applyNumberFormat="1" applyFont="1" applyBorder="1" applyAlignment="1">
      <alignment horizontal="center"/>
    </xf>
    <xf numFmtId="2" fontId="18" fillId="0" borderId="8" xfId="5" applyNumberFormat="1" applyFont="1" applyBorder="1" applyAlignment="1">
      <alignment horizontal="center"/>
    </xf>
    <xf numFmtId="2" fontId="18" fillId="0" borderId="18" xfId="5" applyNumberFormat="1" applyFont="1" applyBorder="1" applyAlignment="1">
      <alignment horizontal="center"/>
    </xf>
    <xf numFmtId="2" fontId="18" fillId="0" borderId="35" xfId="5" applyNumberFormat="1" applyFont="1" applyBorder="1" applyAlignment="1">
      <alignment horizontal="center"/>
    </xf>
    <xf numFmtId="2" fontId="9" fillId="0" borderId="8" xfId="298" applyNumberFormat="1" applyFont="1" applyBorder="1" applyAlignment="1">
      <alignment horizontal="center"/>
    </xf>
    <xf numFmtId="177" fontId="9" fillId="0" borderId="7" xfId="298" applyNumberFormat="1" applyFont="1" applyBorder="1" applyAlignment="1" applyProtection="1">
      <alignment horizontal="left" vertical="center"/>
    </xf>
    <xf numFmtId="2" fontId="18" fillId="0" borderId="15" xfId="5" applyNumberFormat="1" applyFont="1" applyBorder="1" applyAlignment="1">
      <alignment horizontal="center"/>
    </xf>
    <xf numFmtId="2" fontId="9" fillId="0" borderId="15" xfId="298" applyNumberFormat="1" applyFont="1" applyBorder="1" applyAlignment="1">
      <alignment horizontal="center"/>
    </xf>
    <xf numFmtId="177" fontId="9" fillId="0" borderId="14" xfId="298" applyNumberFormat="1" applyFont="1" applyBorder="1" applyAlignment="1" applyProtection="1">
      <alignment horizontal="left" vertical="center"/>
    </xf>
    <xf numFmtId="2" fontId="9" fillId="5" borderId="15" xfId="298"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8" applyNumberFormat="1" applyFont="1" applyBorder="1" applyAlignment="1" applyProtection="1">
      <alignment horizontal="center"/>
    </xf>
    <xf numFmtId="2" fontId="18" fillId="5" borderId="15" xfId="5" applyNumberFormat="1" applyFont="1" applyFill="1" applyBorder="1" applyAlignment="1">
      <alignment horizontal="center"/>
    </xf>
    <xf numFmtId="2" fontId="9" fillId="0" borderId="15" xfId="298" applyNumberFormat="1" applyFont="1" applyFill="1" applyBorder="1" applyAlignment="1" applyProtection="1">
      <alignment horizontal="center"/>
    </xf>
    <xf numFmtId="2" fontId="18" fillId="0" borderId="19" xfId="5" applyNumberFormat="1" applyFont="1" applyBorder="1" applyAlignment="1">
      <alignment horizontal="center"/>
    </xf>
    <xf numFmtId="2" fontId="18" fillId="0" borderId="38" xfId="5" applyNumberFormat="1" applyFont="1" applyBorder="1" applyAlignment="1">
      <alignment horizontal="center"/>
    </xf>
    <xf numFmtId="2" fontId="9" fillId="0" borderId="19" xfId="298" applyNumberFormat="1" applyFont="1" applyBorder="1" applyAlignment="1" applyProtection="1">
      <alignment horizontal="center"/>
    </xf>
    <xf numFmtId="177" fontId="9" fillId="0" borderId="29" xfId="298" applyNumberFormat="1" applyFont="1" applyBorder="1" applyAlignment="1" applyProtection="1">
      <alignment horizontal="left" vertical="center"/>
    </xf>
    <xf numFmtId="177" fontId="14" fillId="3" borderId="27" xfId="298" applyNumberFormat="1" applyFont="1" applyFill="1" applyBorder="1" applyAlignment="1" applyProtection="1">
      <alignment horizontal="center" vertical="center"/>
    </xf>
    <xf numFmtId="177" fontId="14" fillId="3" borderId="26" xfId="298" applyNumberFormat="1" applyFont="1" applyFill="1" applyBorder="1" applyAlignment="1" applyProtection="1">
      <alignment horizontal="center" vertical="center"/>
    </xf>
    <xf numFmtId="177" fontId="14" fillId="3" borderId="11" xfId="298" applyNumberFormat="1" applyFont="1" applyFill="1" applyBorder="1" applyAlignment="1" applyProtection="1">
      <alignment horizontal="center" vertical="center"/>
    </xf>
    <xf numFmtId="0" fontId="9" fillId="0" borderId="0" xfId="8" applyFont="1"/>
    <xf numFmtId="0" fontId="18" fillId="0" borderId="0" xfId="5" applyFont="1"/>
    <xf numFmtId="178" fontId="18" fillId="0" borderId="0" xfId="9" applyNumberFormat="1" applyFont="1"/>
    <xf numFmtId="0" fontId="57" fillId="0" borderId="0" xfId="9" applyFont="1"/>
    <xf numFmtId="178" fontId="72" fillId="3" borderId="55" xfId="299" applyNumberFormat="1" applyFont="1" applyFill="1" applyBorder="1" applyAlignment="1">
      <alignment horizontal="center"/>
    </xf>
    <xf numFmtId="178" fontId="72" fillId="3" borderId="31" xfId="299" applyNumberFormat="1" applyFont="1" applyFill="1" applyBorder="1" applyAlignment="1">
      <alignment horizontal="center"/>
    </xf>
    <xf numFmtId="178" fontId="72" fillId="3" borderId="47" xfId="299" applyNumberFormat="1" applyFont="1" applyFill="1" applyBorder="1" applyAlignment="1">
      <alignment horizontal="center"/>
    </xf>
    <xf numFmtId="177" fontId="72" fillId="3" borderId="30" xfId="299" applyNumberFormat="1" applyFont="1" applyFill="1" applyBorder="1" applyAlignment="1" applyProtection="1">
      <alignment horizontal="left" vertical="center"/>
    </xf>
    <xf numFmtId="178" fontId="9" fillId="0" borderId="16" xfId="8" applyNumberFormat="1" applyFont="1" applyBorder="1" applyAlignment="1">
      <alignment horizontal="center"/>
    </xf>
    <xf numFmtId="178" fontId="9" fillId="0" borderId="15" xfId="8" applyNumberFormat="1" applyFont="1" applyFill="1" applyBorder="1" applyAlignment="1">
      <alignment horizontal="center"/>
    </xf>
    <xf numFmtId="178" fontId="9" fillId="0" borderId="15" xfId="8" applyNumberFormat="1" applyFont="1" applyBorder="1" applyAlignment="1">
      <alignment horizontal="center"/>
    </xf>
    <xf numFmtId="178" fontId="9" fillId="0" borderId="18" xfId="8" applyNumberFormat="1" applyFont="1" applyBorder="1" applyAlignment="1">
      <alignment horizontal="center"/>
    </xf>
    <xf numFmtId="178" fontId="9" fillId="0" borderId="15" xfId="299" applyNumberFormat="1" applyFont="1" applyFill="1" applyBorder="1" applyAlignment="1" applyProtection="1">
      <alignment horizontal="center"/>
    </xf>
    <xf numFmtId="178" fontId="18" fillId="0" borderId="15" xfId="9" applyNumberFormat="1" applyFont="1" applyBorder="1" applyAlignment="1">
      <alignment horizontal="center"/>
    </xf>
    <xf numFmtId="178" fontId="9" fillId="0" borderId="15" xfId="299" applyNumberFormat="1" applyFont="1" applyBorder="1" applyAlignment="1" applyProtection="1">
      <alignment horizontal="center"/>
    </xf>
    <xf numFmtId="177" fontId="9" fillId="0" borderId="14" xfId="299" applyNumberFormat="1" applyFont="1" applyBorder="1" applyAlignment="1" applyProtection="1">
      <alignment horizontal="left" vertical="center"/>
    </xf>
    <xf numFmtId="178" fontId="9" fillId="0" borderId="15" xfId="8" quotePrefix="1" applyNumberFormat="1" applyFont="1" applyFill="1" applyBorder="1" applyAlignment="1">
      <alignment horizontal="center"/>
    </xf>
    <xf numFmtId="178" fontId="9" fillId="0" borderId="18" xfId="8" quotePrefix="1" applyNumberFormat="1" applyFont="1" applyFill="1" applyBorder="1" applyAlignment="1">
      <alignment horizontal="center"/>
    </xf>
    <xf numFmtId="0" fontId="9" fillId="0" borderId="15" xfId="299" applyNumberFormat="1" applyFont="1" applyFill="1" applyBorder="1" applyAlignment="1" applyProtection="1">
      <alignment horizontal="center"/>
    </xf>
    <xf numFmtId="178" fontId="9" fillId="0" borderId="15" xfId="300" applyNumberFormat="1" applyFont="1" applyBorder="1" applyAlignment="1">
      <alignment horizontal="center"/>
    </xf>
    <xf numFmtId="178" fontId="9" fillId="0" borderId="16" xfId="299" applyNumberFormat="1" applyFont="1" applyFill="1" applyBorder="1" applyAlignment="1" applyProtection="1">
      <alignment horizontal="center"/>
    </xf>
    <xf numFmtId="178" fontId="9" fillId="0" borderId="18" xfId="299" applyNumberFormat="1" applyFont="1" applyFill="1" applyBorder="1" applyAlignment="1" applyProtection="1">
      <alignment horizontal="center"/>
    </xf>
    <xf numFmtId="178" fontId="9" fillId="0" borderId="17" xfId="299" applyNumberFormat="1" applyFont="1" applyFill="1" applyBorder="1" applyAlignment="1" applyProtection="1">
      <alignment horizontal="center"/>
    </xf>
    <xf numFmtId="178" fontId="9" fillId="0" borderId="38" xfId="299" applyNumberFormat="1" applyFont="1" applyFill="1" applyBorder="1" applyAlignment="1" applyProtection="1">
      <alignment horizontal="center"/>
    </xf>
    <xf numFmtId="178" fontId="9" fillId="0" borderId="19" xfId="299" applyNumberFormat="1" applyFont="1" applyFill="1" applyBorder="1" applyAlignment="1" applyProtection="1">
      <alignment horizontal="center"/>
    </xf>
    <xf numFmtId="178" fontId="18" fillId="0" borderId="19" xfId="9" applyNumberFormat="1" applyFont="1" applyBorder="1" applyAlignment="1">
      <alignment horizontal="center"/>
    </xf>
    <xf numFmtId="178" fontId="9" fillId="0" borderId="19" xfId="299" applyNumberFormat="1" applyFont="1" applyBorder="1" applyAlignment="1" applyProtection="1">
      <alignment horizontal="center"/>
    </xf>
    <xf numFmtId="177" fontId="9" fillId="0" borderId="29" xfId="299" applyNumberFormat="1" applyFont="1" applyBorder="1" applyAlignment="1" applyProtection="1">
      <alignment horizontal="left" vertical="center"/>
    </xf>
    <xf numFmtId="177" fontId="14" fillId="3" borderId="27" xfId="299" applyNumberFormat="1" applyFont="1" applyFill="1" applyBorder="1" applyAlignment="1" applyProtection="1">
      <alignment horizontal="center" vertical="center"/>
    </xf>
    <xf numFmtId="177" fontId="14" fillId="3" borderId="26" xfId="299" applyNumberFormat="1" applyFont="1" applyFill="1" applyBorder="1" applyAlignment="1" applyProtection="1">
      <alignment horizontal="center" vertical="center"/>
    </xf>
    <xf numFmtId="177" fontId="14" fillId="3" borderId="11" xfId="299" applyNumberFormat="1" applyFont="1" applyFill="1" applyBorder="1" applyAlignment="1" applyProtection="1">
      <alignment horizontal="center" vertical="center"/>
    </xf>
    <xf numFmtId="2" fontId="57" fillId="0" borderId="55" xfId="0" applyNumberFormat="1" applyFont="1" applyBorder="1" applyAlignment="1">
      <alignment horizontal="center"/>
    </xf>
    <xf numFmtId="2" fontId="57" fillId="0" borderId="31" xfId="0" applyNumberFormat="1" applyFont="1" applyBorder="1" applyAlignment="1">
      <alignment horizontal="center"/>
    </xf>
    <xf numFmtId="0" fontId="57" fillId="0" borderId="30" xfId="0" applyFont="1" applyBorder="1"/>
    <xf numFmtId="43" fontId="18" fillId="0" borderId="0" xfId="1" applyFont="1"/>
    <xf numFmtId="2" fontId="57" fillId="0" borderId="16" xfId="0" applyNumberFormat="1" applyFont="1" applyBorder="1" applyAlignment="1">
      <alignment horizontal="center"/>
    </xf>
    <xf numFmtId="2" fontId="57" fillId="0" borderId="15" xfId="0" applyNumberFormat="1" applyFont="1" applyBorder="1" applyAlignment="1">
      <alignment horizontal="center"/>
    </xf>
    <xf numFmtId="0" fontId="57" fillId="0" borderId="14" xfId="0" applyFont="1" applyBorder="1"/>
    <xf numFmtId="2" fontId="57" fillId="0" borderId="17" xfId="0" applyNumberFormat="1" applyFont="1" applyBorder="1" applyAlignment="1">
      <alignment horizontal="center"/>
    </xf>
    <xf numFmtId="2" fontId="57" fillId="0" borderId="19" xfId="0" applyNumberFormat="1" applyFont="1" applyBorder="1" applyAlignment="1">
      <alignment horizontal="center"/>
    </xf>
    <xf numFmtId="0" fontId="57" fillId="0" borderId="29" xfId="0" applyFont="1" applyBorder="1"/>
    <xf numFmtId="0" fontId="57" fillId="3" borderId="27" xfId="0" applyFont="1" applyFill="1" applyBorder="1" applyAlignment="1">
      <alignment horizontal="center" vertical="center"/>
    </xf>
    <xf numFmtId="0" fontId="57" fillId="3" borderId="26" xfId="0" applyFont="1" applyFill="1" applyBorder="1" applyAlignment="1">
      <alignment horizontal="center" vertical="center"/>
    </xf>
    <xf numFmtId="0" fontId="14" fillId="0" borderId="0" xfId="219" applyFont="1" applyBorder="1" applyAlignment="1">
      <alignment vertical="center"/>
    </xf>
    <xf numFmtId="0" fontId="15" fillId="0" borderId="0" xfId="219" applyFont="1" applyBorder="1" applyAlignment="1">
      <alignment vertical="center"/>
    </xf>
    <xf numFmtId="0" fontId="6" fillId="0" borderId="0" xfId="219" applyFont="1" applyBorder="1" applyAlignment="1"/>
    <xf numFmtId="0" fontId="6" fillId="0" borderId="0" xfId="219" applyFont="1" applyBorder="1" applyAlignment="1">
      <alignment vertical="center"/>
    </xf>
    <xf numFmtId="0" fontId="12" fillId="0" borderId="0" xfId="10" applyNumberFormat="1" applyFont="1"/>
    <xf numFmtId="0" fontId="12" fillId="0" borderId="0" xfId="10" applyFont="1"/>
    <xf numFmtId="2" fontId="9" fillId="11" borderId="0" xfId="10" applyNumberFormat="1" applyFont="1" applyFill="1" applyBorder="1" applyAlignment="1">
      <alignment vertical="top"/>
    </xf>
    <xf numFmtId="0" fontId="4" fillId="0" borderId="0" xfId="297" applyFont="1"/>
    <xf numFmtId="0" fontId="4" fillId="0" borderId="0" xfId="297" applyFont="1" applyFill="1"/>
    <xf numFmtId="0" fontId="15" fillId="0" borderId="0" xfId="297" applyFont="1" applyFill="1" applyBorder="1" applyAlignment="1">
      <alignment vertical="center"/>
    </xf>
    <xf numFmtId="2" fontId="72" fillId="11" borderId="55" xfId="10" applyNumberFormat="1" applyFont="1" applyFill="1" applyBorder="1" applyAlignment="1">
      <alignment horizontal="center" wrapText="1"/>
    </xf>
    <xf numFmtId="2" fontId="72" fillId="11" borderId="31" xfId="10" applyNumberFormat="1" applyFont="1" applyFill="1" applyBorder="1" applyAlignment="1">
      <alignment horizontal="center" wrapText="1"/>
    </xf>
    <xf numFmtId="2" fontId="72" fillId="11" borderId="30" xfId="10" applyNumberFormat="1" applyFont="1" applyFill="1" applyBorder="1" applyAlignment="1">
      <alignment vertical="top"/>
    </xf>
    <xf numFmtId="2" fontId="9" fillId="11" borderId="16" xfId="10" applyNumberFormat="1" applyFont="1" applyFill="1" applyBorder="1" applyAlignment="1">
      <alignment horizontal="center" wrapText="1"/>
    </xf>
    <xf numFmtId="2" fontId="9" fillId="11" borderId="15" xfId="10" applyNumberFormat="1" applyFont="1" applyFill="1" applyBorder="1" applyAlignment="1">
      <alignment horizontal="center" wrapText="1"/>
    </xf>
    <xf numFmtId="2" fontId="9" fillId="11" borderId="14" xfId="10" applyNumberFormat="1" applyFont="1" applyFill="1" applyBorder="1" applyAlignment="1">
      <alignment vertical="top"/>
    </xf>
    <xf numFmtId="2" fontId="72" fillId="11" borderId="27" xfId="10" applyNumberFormat="1" applyFont="1" applyFill="1" applyBorder="1" applyAlignment="1">
      <alignment horizontal="center" wrapText="1"/>
    </xf>
    <xf numFmtId="2" fontId="72" fillId="11" borderId="26" xfId="10" applyNumberFormat="1" applyFont="1" applyFill="1" applyBorder="1" applyAlignment="1">
      <alignment horizontal="center" wrapText="1"/>
    </xf>
    <xf numFmtId="1" fontId="72" fillId="11" borderId="26" xfId="10" applyNumberFormat="1" applyFont="1" applyFill="1" applyBorder="1" applyAlignment="1">
      <alignment horizontal="center" wrapText="1"/>
    </xf>
    <xf numFmtId="2" fontId="72" fillId="11" borderId="10" xfId="10" applyNumberFormat="1" applyFont="1" applyFill="1" applyBorder="1" applyAlignment="1">
      <alignment horizontal="left" vertical="top"/>
    </xf>
    <xf numFmtId="2" fontId="72" fillId="11" borderId="16" xfId="10" applyNumberFormat="1" applyFont="1" applyFill="1" applyBorder="1" applyAlignment="1">
      <alignment horizontal="center" wrapText="1"/>
    </xf>
    <xf numFmtId="2" fontId="72" fillId="11" borderId="15" xfId="10" applyNumberFormat="1" applyFont="1" applyFill="1" applyBorder="1" applyAlignment="1">
      <alignment horizontal="center" wrapText="1"/>
    </xf>
    <xf numFmtId="2" fontId="72" fillId="11" borderId="14" xfId="10" applyNumberFormat="1" applyFont="1" applyFill="1" applyBorder="1" applyAlignment="1">
      <alignment vertical="top"/>
    </xf>
    <xf numFmtId="2" fontId="72" fillId="11" borderId="10" xfId="10" applyNumberFormat="1" applyFont="1" applyFill="1" applyBorder="1" applyAlignment="1">
      <alignment vertical="top"/>
    </xf>
    <xf numFmtId="0" fontId="49" fillId="3" borderId="26" xfId="10" applyFont="1" applyFill="1" applyBorder="1" applyAlignment="1">
      <alignment horizontal="center" vertical="center" wrapText="1"/>
    </xf>
    <xf numFmtId="0" fontId="72" fillId="3" borderId="37" xfId="10" applyFont="1" applyFill="1" applyBorder="1" applyAlignment="1">
      <alignment horizontal="center" vertical="center" wrapText="1"/>
    </xf>
    <xf numFmtId="0" fontId="18" fillId="0" borderId="0" xfId="0" applyNumberFormat="1" applyFont="1"/>
    <xf numFmtId="2" fontId="57" fillId="0" borderId="0" xfId="0" applyNumberFormat="1" applyFont="1" applyAlignment="1">
      <alignment horizontal="center"/>
    </xf>
    <xf numFmtId="43" fontId="57" fillId="0" borderId="0" xfId="0" applyNumberFormat="1" applyFont="1"/>
    <xf numFmtId="2" fontId="72" fillId="3" borderId="55" xfId="302" applyNumberFormat="1" applyFont="1" applyFill="1" applyBorder="1" applyAlignment="1">
      <alignment horizontal="center" vertical="center"/>
    </xf>
    <xf numFmtId="2" fontId="72" fillId="3" borderId="31" xfId="302" applyNumberFormat="1" applyFont="1" applyFill="1" applyBorder="1" applyAlignment="1">
      <alignment horizontal="center" vertical="center"/>
    </xf>
    <xf numFmtId="2" fontId="72" fillId="3" borderId="47" xfId="302" applyNumberFormat="1" applyFont="1" applyFill="1" applyBorder="1" applyAlignment="1">
      <alignment horizontal="center" vertical="center"/>
    </xf>
    <xf numFmtId="177" fontId="72" fillId="3" borderId="30" xfId="302" applyNumberFormat="1" applyFont="1" applyFill="1" applyBorder="1" applyAlignment="1" applyProtection="1">
      <alignment horizontal="left" vertical="center"/>
    </xf>
    <xf numFmtId="43" fontId="18" fillId="0" borderId="0" xfId="0" applyNumberFormat="1" applyFont="1"/>
    <xf numFmtId="2" fontId="9" fillId="0" borderId="34"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2" fontId="9" fillId="0" borderId="35" xfId="302" applyNumberFormat="1" applyFont="1" applyBorder="1" applyAlignment="1">
      <alignment horizontal="center" vertical="center"/>
    </xf>
    <xf numFmtId="2" fontId="9" fillId="0" borderId="18" xfId="302" applyNumberFormat="1" applyFont="1" applyBorder="1" applyAlignment="1">
      <alignment horizontal="center" vertical="center"/>
    </xf>
    <xf numFmtId="2" fontId="9" fillId="0" borderId="15" xfId="302" applyNumberFormat="1" applyFont="1" applyBorder="1" applyAlignment="1">
      <alignment horizontal="center" vertical="center"/>
    </xf>
    <xf numFmtId="177" fontId="9" fillId="0" borderId="14" xfId="302" applyNumberFormat="1" applyFont="1" applyBorder="1" applyAlignment="1" applyProtection="1">
      <alignment horizontal="left" vertical="center"/>
    </xf>
    <xf numFmtId="2" fontId="9" fillId="0" borderId="28" xfId="302" applyNumberFormat="1" applyFont="1" applyBorder="1" applyAlignment="1">
      <alignment horizontal="center"/>
    </xf>
    <xf numFmtId="2" fontId="9" fillId="0" borderId="15" xfId="302" applyNumberFormat="1" applyFont="1" applyBorder="1" applyAlignment="1">
      <alignment horizontal="center"/>
    </xf>
    <xf numFmtId="2" fontId="9" fillId="0" borderId="0" xfId="302" applyNumberFormat="1" applyFont="1" applyBorder="1" applyAlignment="1">
      <alignment horizontal="center"/>
    </xf>
    <xf numFmtId="2" fontId="9" fillId="5" borderId="18" xfId="302" applyNumberFormat="1" applyFont="1" applyFill="1" applyBorder="1" applyAlignment="1">
      <alignment horizontal="center" vertical="center"/>
    </xf>
    <xf numFmtId="2" fontId="9" fillId="0" borderId="28" xfId="302" applyNumberFormat="1" applyFont="1" applyFill="1" applyBorder="1" applyAlignment="1">
      <alignment horizontal="center"/>
    </xf>
    <xf numFmtId="2" fontId="9" fillId="0" borderId="15" xfId="302" applyNumberFormat="1" applyFont="1" applyFill="1" applyBorder="1" applyAlignment="1">
      <alignment horizontal="center"/>
    </xf>
    <xf numFmtId="2" fontId="9" fillId="0" borderId="0" xfId="302" applyNumberFormat="1" applyFont="1" applyFill="1" applyBorder="1" applyAlignment="1">
      <alignment horizontal="center"/>
    </xf>
    <xf numFmtId="2" fontId="9" fillId="0" borderId="43" xfId="302" applyNumberFormat="1" applyFont="1" applyFill="1" applyBorder="1" applyAlignment="1">
      <alignment horizontal="center"/>
    </xf>
    <xf numFmtId="2" fontId="9" fillId="0" borderId="19" xfId="302" applyNumberFormat="1" applyFont="1" applyFill="1" applyBorder="1" applyAlignment="1">
      <alignment horizontal="center"/>
    </xf>
    <xf numFmtId="2" fontId="9" fillId="0" borderId="44" xfId="302" applyNumberFormat="1" applyFont="1" applyFill="1" applyBorder="1" applyAlignment="1">
      <alignment horizontal="center"/>
    </xf>
    <xf numFmtId="2" fontId="9" fillId="0" borderId="38" xfId="302" applyNumberFormat="1" applyFont="1" applyBorder="1" applyAlignment="1">
      <alignment horizontal="center" vertical="center"/>
    </xf>
    <xf numFmtId="2" fontId="9" fillId="0" borderId="19" xfId="302" applyNumberFormat="1" applyFont="1" applyBorder="1" applyAlignment="1">
      <alignment horizontal="center" vertical="center"/>
    </xf>
    <xf numFmtId="177" fontId="9" fillId="0" borderId="29" xfId="302" applyNumberFormat="1" applyFont="1" applyBorder="1" applyAlignment="1" applyProtection="1">
      <alignment horizontal="left" vertical="center"/>
    </xf>
    <xf numFmtId="177" fontId="14" fillId="3" borderId="17" xfId="302" applyNumberFormat="1" applyFont="1" applyFill="1" applyBorder="1" applyAlignment="1" applyProtection="1">
      <alignment horizontal="center" vertical="center"/>
    </xf>
    <xf numFmtId="177" fontId="14" fillId="3" borderId="26" xfId="302" applyNumberFormat="1" applyFont="1" applyFill="1" applyBorder="1" applyAlignment="1" applyProtection="1">
      <alignment horizontal="center" vertical="center"/>
    </xf>
    <xf numFmtId="177" fontId="14" fillId="3" borderId="38" xfId="302" applyNumberFormat="1" applyFont="1" applyFill="1" applyBorder="1" applyAlignment="1" applyProtection="1">
      <alignment horizontal="center" vertical="center"/>
    </xf>
    <xf numFmtId="177" fontId="14" fillId="3" borderId="19" xfId="302" applyNumberFormat="1" applyFont="1" applyFill="1" applyBorder="1" applyAlignment="1" applyProtection="1">
      <alignment horizontal="center" vertical="center"/>
    </xf>
    <xf numFmtId="2" fontId="18" fillId="0" borderId="0" xfId="0" applyNumberFormat="1" applyFont="1"/>
    <xf numFmtId="4" fontId="18" fillId="0" borderId="0" xfId="0" applyNumberFormat="1" applyFont="1"/>
    <xf numFmtId="2" fontId="9" fillId="0" borderId="22" xfId="0" applyNumberFormat="1" applyFont="1" applyBorder="1" applyAlignment="1">
      <alignment horizontal="center"/>
    </xf>
    <xf numFmtId="2" fontId="9" fillId="0" borderId="24" xfId="219" applyNumberFormat="1" applyFont="1" applyFill="1" applyBorder="1" applyAlignment="1">
      <alignment horizontal="center"/>
    </xf>
    <xf numFmtId="2" fontId="9" fillId="0" borderId="21" xfId="219" applyNumberFormat="1" applyFont="1" applyFill="1" applyBorder="1" applyAlignment="1">
      <alignment horizontal="center"/>
    </xf>
    <xf numFmtId="2" fontId="9" fillId="0" borderId="57" xfId="219" applyNumberFormat="1" applyFont="1" applyFill="1" applyBorder="1" applyAlignment="1">
      <alignment horizontal="center"/>
    </xf>
    <xf numFmtId="2" fontId="9" fillId="0" borderId="21" xfId="219" applyNumberFormat="1" applyFont="1" applyBorder="1" applyAlignment="1">
      <alignment horizontal="center"/>
    </xf>
    <xf numFmtId="0" fontId="9" fillId="0" borderId="24" xfId="219" applyFont="1" applyBorder="1"/>
    <xf numFmtId="0" fontId="9" fillId="0" borderId="20" xfId="219" applyFont="1" applyBorder="1"/>
    <xf numFmtId="2" fontId="9" fillId="0" borderId="16" xfId="0" applyNumberFormat="1" applyFont="1" applyBorder="1" applyAlignment="1">
      <alignment horizontal="center"/>
    </xf>
    <xf numFmtId="2" fontId="9" fillId="0" borderId="0" xfId="219" applyNumberFormat="1" applyFont="1" applyBorder="1" applyAlignment="1">
      <alignment horizontal="center"/>
    </xf>
    <xf numFmtId="2" fontId="9" fillId="0" borderId="15" xfId="219" applyNumberFormat="1" applyFont="1" applyBorder="1" applyAlignment="1">
      <alignment horizontal="center"/>
    </xf>
    <xf numFmtId="2" fontId="9" fillId="0" borderId="18" xfId="219" applyNumberFormat="1" applyFont="1" applyBorder="1" applyAlignment="1">
      <alignment horizontal="center"/>
    </xf>
    <xf numFmtId="0" fontId="9" fillId="0" borderId="0" xfId="219" applyFont="1" applyBorder="1"/>
    <xf numFmtId="0" fontId="9" fillId="0" borderId="14" xfId="219" applyFont="1" applyBorder="1" applyAlignment="1">
      <alignment horizontal="center"/>
    </xf>
    <xf numFmtId="2" fontId="72" fillId="0" borderId="16" xfId="0" applyNumberFormat="1" applyFont="1" applyBorder="1" applyAlignment="1">
      <alignment horizontal="center"/>
    </xf>
    <xf numFmtId="2" fontId="72" fillId="0" borderId="0" xfId="219" applyNumberFormat="1" applyFont="1" applyBorder="1" applyAlignment="1">
      <alignment horizontal="center"/>
    </xf>
    <xf numFmtId="2" fontId="72" fillId="0" borderId="15" xfId="219" applyNumberFormat="1" applyFont="1" applyBorder="1" applyAlignment="1">
      <alignment horizontal="center"/>
    </xf>
    <xf numFmtId="2" fontId="72" fillId="0" borderId="18" xfId="219" applyNumberFormat="1" applyFont="1" applyBorder="1" applyAlignment="1">
      <alignment horizontal="center"/>
    </xf>
    <xf numFmtId="2" fontId="72" fillId="0" borderId="15" xfId="303" applyNumberFormat="1" applyFont="1" applyBorder="1" applyAlignment="1">
      <alignment horizontal="center" vertical="center"/>
    </xf>
    <xf numFmtId="0" fontId="72" fillId="0" borderId="0" xfId="219" applyFont="1" applyBorder="1"/>
    <xf numFmtId="0" fontId="72" fillId="0" borderId="18" xfId="219" applyFont="1" applyBorder="1"/>
    <xf numFmtId="0" fontId="72" fillId="0" borderId="14" xfId="219" applyFont="1" applyBorder="1" applyAlignment="1">
      <alignment horizontal="center"/>
    </xf>
    <xf numFmtId="2" fontId="72" fillId="0" borderId="27" xfId="0" applyNumberFormat="1" applyFont="1" applyBorder="1" applyAlignment="1">
      <alignment horizontal="center"/>
    </xf>
    <xf numFmtId="2" fontId="72" fillId="0" borderId="12" xfId="219" applyNumberFormat="1" applyFont="1" applyBorder="1" applyAlignment="1">
      <alignment horizontal="center"/>
    </xf>
    <xf numFmtId="2" fontId="72" fillId="0" borderId="26" xfId="219" applyNumberFormat="1" applyFont="1" applyBorder="1" applyAlignment="1">
      <alignment horizontal="center"/>
    </xf>
    <xf numFmtId="2" fontId="72" fillId="0" borderId="11" xfId="219" applyNumberFormat="1" applyFont="1" applyBorder="1" applyAlignment="1">
      <alignment horizontal="center"/>
    </xf>
    <xf numFmtId="0" fontId="72" fillId="0" borderId="12" xfId="219" applyFont="1" applyBorder="1"/>
    <xf numFmtId="0" fontId="72" fillId="0" borderId="10" xfId="219" applyFont="1" applyBorder="1" applyAlignment="1">
      <alignment horizontal="center"/>
    </xf>
    <xf numFmtId="2" fontId="9" fillId="0" borderId="0" xfId="219" applyNumberFormat="1" applyFont="1" applyBorder="1" applyAlignment="1">
      <alignment horizontal="center" vertical="center"/>
    </xf>
    <xf numFmtId="2" fontId="9" fillId="0" borderId="15" xfId="219" applyNumberFormat="1" applyFont="1" applyBorder="1" applyAlignment="1">
      <alignment horizontal="center" vertical="center"/>
    </xf>
    <xf numFmtId="2" fontId="9" fillId="0" borderId="46" xfId="219" applyNumberFormat="1" applyFont="1" applyBorder="1" applyAlignment="1">
      <alignment horizontal="center" vertical="center"/>
    </xf>
    <xf numFmtId="2" fontId="9" fillId="0" borderId="15" xfId="303" applyNumberFormat="1" applyFont="1" applyBorder="1" applyAlignment="1">
      <alignment horizontal="center" vertical="center"/>
    </xf>
    <xf numFmtId="0" fontId="9" fillId="0" borderId="14" xfId="219" applyFont="1" applyBorder="1"/>
    <xf numFmtId="1" fontId="72" fillId="0" borderId="26" xfId="219" applyNumberFormat="1" applyFont="1" applyBorder="1" applyAlignment="1">
      <alignment horizontal="center"/>
    </xf>
    <xf numFmtId="0" fontId="72" fillId="0" borderId="26" xfId="219" applyFont="1" applyBorder="1" applyAlignment="1"/>
    <xf numFmtId="0" fontId="72" fillId="0" borderId="52" xfId="219" applyFont="1" applyBorder="1" applyAlignment="1"/>
    <xf numFmtId="0" fontId="72" fillId="3" borderId="13" xfId="219" applyFont="1" applyFill="1" applyBorder="1" applyAlignment="1">
      <alignment horizontal="center" vertical="center"/>
    </xf>
    <xf numFmtId="0" fontId="72" fillId="3" borderId="32" xfId="219" applyFont="1" applyFill="1" applyBorder="1" applyAlignment="1">
      <alignment horizontal="center" vertical="center"/>
    </xf>
    <xf numFmtId="0" fontId="15" fillId="0" borderId="0" xfId="297" applyFont="1"/>
    <xf numFmtId="0" fontId="14" fillId="0" borderId="0" xfId="297" applyFont="1"/>
    <xf numFmtId="0" fontId="15" fillId="0" borderId="0" xfId="297" applyFont="1" applyAlignment="1">
      <alignment horizontal="center"/>
    </xf>
    <xf numFmtId="0" fontId="15" fillId="0" borderId="0" xfId="53" applyFont="1"/>
    <xf numFmtId="0" fontId="15" fillId="0" borderId="0" xfId="297" applyFont="1" applyFill="1" applyBorder="1" applyAlignment="1">
      <alignment horizontal="left" vertical="center"/>
    </xf>
    <xf numFmtId="2" fontId="9" fillId="0" borderId="42" xfId="297" applyNumberFormat="1" applyFont="1" applyBorder="1" applyAlignment="1">
      <alignment horizontal="center" vertical="center"/>
    </xf>
    <xf numFmtId="2" fontId="9" fillId="5" borderId="21" xfId="297" applyNumberFormat="1" applyFont="1" applyFill="1" applyBorder="1" applyAlignment="1">
      <alignment horizontal="center" vertical="center"/>
    </xf>
    <xf numFmtId="2" fontId="9" fillId="0" borderId="21" xfId="297" applyNumberFormat="1" applyFont="1" applyBorder="1" applyAlignment="1">
      <alignment horizontal="center" vertical="center"/>
    </xf>
    <xf numFmtId="2" fontId="9" fillId="5" borderId="21" xfId="53" applyNumberFormat="1" applyFont="1" applyFill="1" applyBorder="1" applyAlignment="1">
      <alignment horizontal="center" vertical="center"/>
    </xf>
    <xf numFmtId="2" fontId="9" fillId="5" borderId="24" xfId="53" applyNumberFormat="1" applyFont="1" applyFill="1" applyBorder="1" applyAlignment="1">
      <alignment horizontal="center" vertical="center"/>
    </xf>
    <xf numFmtId="0" fontId="9" fillId="0" borderId="57" xfId="297" applyFont="1" applyBorder="1" applyAlignment="1">
      <alignment horizontal="left" vertical="center"/>
    </xf>
    <xf numFmtId="0" fontId="72" fillId="0" borderId="20" xfId="297" applyFont="1" applyBorder="1" applyAlignment="1">
      <alignment vertical="center"/>
    </xf>
    <xf numFmtId="2" fontId="9" fillId="0" borderId="28" xfId="297" applyNumberFormat="1" applyFont="1" applyBorder="1" applyAlignment="1">
      <alignment horizontal="center" vertical="center"/>
    </xf>
    <xf numFmtId="2" fontId="9" fillId="5" borderId="15" xfId="297" applyNumberFormat="1" applyFont="1" applyFill="1" applyBorder="1" applyAlignment="1">
      <alignment horizontal="center" vertical="center"/>
    </xf>
    <xf numFmtId="2" fontId="9" fillId="0" borderId="15" xfId="297" applyNumberFormat="1" applyFont="1" applyBorder="1" applyAlignment="1">
      <alignment horizontal="center" vertical="center"/>
    </xf>
    <xf numFmtId="2" fontId="9" fillId="5" borderId="15" xfId="53" applyNumberFormat="1" applyFont="1" applyFill="1" applyBorder="1" applyAlignment="1">
      <alignment horizontal="center" vertical="center"/>
    </xf>
    <xf numFmtId="2" fontId="9" fillId="5" borderId="0" xfId="53" applyNumberFormat="1" applyFont="1" applyFill="1" applyBorder="1" applyAlignment="1">
      <alignment horizontal="center" vertical="center"/>
    </xf>
    <xf numFmtId="0" fontId="9" fillId="0" borderId="0" xfId="297" applyFont="1" applyBorder="1" applyAlignment="1">
      <alignment horizontal="left" vertical="center"/>
    </xf>
    <xf numFmtId="0" fontId="72" fillId="0" borderId="14" xfId="297" applyFont="1" applyBorder="1" applyAlignment="1">
      <alignment horizontal="center" vertical="center"/>
    </xf>
    <xf numFmtId="2" fontId="72" fillId="0" borderId="28" xfId="297" applyNumberFormat="1" applyFont="1" applyBorder="1" applyAlignment="1">
      <alignment horizontal="center" vertical="center"/>
    </xf>
    <xf numFmtId="2" fontId="72" fillId="5" borderId="15" xfId="297" applyNumberFormat="1" applyFont="1" applyFill="1" applyBorder="1" applyAlignment="1">
      <alignment horizontal="center" vertical="center"/>
    </xf>
    <xf numFmtId="2" fontId="72" fillId="0" borderId="15" xfId="297" applyNumberFormat="1" applyFont="1" applyBorder="1" applyAlignment="1">
      <alignment horizontal="center" vertical="center"/>
    </xf>
    <xf numFmtId="2" fontId="72" fillId="5" borderId="15" xfId="53" applyNumberFormat="1" applyFont="1" applyFill="1" applyBorder="1" applyAlignment="1">
      <alignment horizontal="center" vertical="center"/>
    </xf>
    <xf numFmtId="2" fontId="72" fillId="5" borderId="0" xfId="53" applyNumberFormat="1" applyFont="1" applyFill="1" applyBorder="1" applyAlignment="1">
      <alignment horizontal="center" vertical="center"/>
    </xf>
    <xf numFmtId="2" fontId="72" fillId="0" borderId="15" xfId="304" applyNumberFormat="1" applyFont="1" applyBorder="1" applyAlignment="1">
      <alignment horizontal="center" vertical="center"/>
    </xf>
    <xf numFmtId="0" fontId="72" fillId="0" borderId="0" xfId="297" applyFont="1" applyBorder="1" applyAlignment="1">
      <alignment horizontal="left" vertical="center"/>
    </xf>
    <xf numFmtId="2" fontId="62" fillId="0" borderId="28" xfId="297" applyNumberFormat="1" applyFont="1" applyBorder="1" applyAlignment="1">
      <alignment horizontal="center" vertical="center"/>
    </xf>
    <xf numFmtId="0" fontId="14" fillId="0" borderId="0" xfId="297" applyFont="1" applyFill="1"/>
    <xf numFmtId="2" fontId="72" fillId="0" borderId="13" xfId="297" applyNumberFormat="1" applyFont="1" applyFill="1" applyBorder="1" applyAlignment="1">
      <alignment horizontal="center" vertical="center"/>
    </xf>
    <xf numFmtId="2" fontId="72" fillId="5" borderId="26" xfId="297" applyNumberFormat="1" applyFont="1" applyFill="1" applyBorder="1" applyAlignment="1">
      <alignment horizontal="center" vertical="center"/>
    </xf>
    <xf numFmtId="2" fontId="72" fillId="0" borderId="26" xfId="297" applyNumberFormat="1" applyFont="1" applyFill="1" applyBorder="1" applyAlignment="1">
      <alignment horizontal="center" vertical="center"/>
    </xf>
    <xf numFmtId="2" fontId="72" fillId="5" borderId="26" xfId="53" applyNumberFormat="1" applyFont="1" applyFill="1" applyBorder="1" applyAlignment="1">
      <alignment horizontal="center" vertical="center"/>
    </xf>
    <xf numFmtId="2" fontId="72" fillId="5" borderId="12" xfId="53" applyNumberFormat="1" applyFont="1" applyFill="1" applyBorder="1" applyAlignment="1">
      <alignment horizontal="center" vertical="center"/>
    </xf>
    <xf numFmtId="2" fontId="72" fillId="0" borderId="26" xfId="304" applyNumberFormat="1" applyFont="1" applyFill="1" applyBorder="1" applyAlignment="1">
      <alignment horizontal="center" vertical="center"/>
    </xf>
    <xf numFmtId="0" fontId="72" fillId="0" borderId="12" xfId="297" applyFont="1" applyFill="1" applyBorder="1" applyAlignment="1">
      <alignment horizontal="left" vertical="center"/>
    </xf>
    <xf numFmtId="0" fontId="72" fillId="0" borderId="10" xfId="297" applyFont="1" applyFill="1" applyBorder="1" applyAlignment="1">
      <alignment horizontal="center" vertical="center"/>
    </xf>
    <xf numFmtId="2" fontId="9" fillId="0" borderId="34" xfId="297" applyNumberFormat="1" applyFont="1" applyBorder="1" applyAlignment="1">
      <alignment horizontal="center" vertical="center"/>
    </xf>
    <xf numFmtId="2" fontId="9" fillId="5" borderId="8" xfId="297" applyNumberFormat="1" applyFont="1" applyFill="1" applyBorder="1" applyAlignment="1">
      <alignment horizontal="center" vertical="center"/>
    </xf>
    <xf numFmtId="2" fontId="9" fillId="0" borderId="8" xfId="297" applyNumberFormat="1" applyFont="1" applyBorder="1" applyAlignment="1">
      <alignment horizontal="center" vertical="center"/>
    </xf>
    <xf numFmtId="2" fontId="9" fillId="5" borderId="8" xfId="53" applyNumberFormat="1" applyFont="1" applyFill="1" applyBorder="1" applyAlignment="1">
      <alignment horizontal="center" vertical="center"/>
    </xf>
    <xf numFmtId="2" fontId="9" fillId="0" borderId="8" xfId="304" applyNumberFormat="1" applyFont="1" applyBorder="1" applyAlignment="1">
      <alignment horizontal="center" vertical="center"/>
    </xf>
    <xf numFmtId="0" fontId="9" fillId="0" borderId="41" xfId="297" applyFont="1" applyBorder="1" applyAlignment="1">
      <alignment horizontal="left" vertical="center"/>
    </xf>
    <xf numFmtId="0" fontId="72" fillId="0" borderId="7" xfId="297" applyFont="1" applyBorder="1" applyAlignment="1">
      <alignment horizontal="center" vertical="center"/>
    </xf>
    <xf numFmtId="2" fontId="9" fillId="0" borderId="15" xfId="304" applyNumberFormat="1" applyFont="1" applyBorder="1" applyAlignment="1">
      <alignment horizontal="center" vertical="center"/>
    </xf>
    <xf numFmtId="0" fontId="72" fillId="0" borderId="14" xfId="297" applyFont="1" applyBorder="1" applyAlignment="1">
      <alignment vertical="center"/>
    </xf>
    <xf numFmtId="2" fontId="72" fillId="0" borderId="13" xfId="297" applyNumberFormat="1" applyFont="1" applyBorder="1" applyAlignment="1">
      <alignment horizontal="center" vertical="center"/>
    </xf>
    <xf numFmtId="2" fontId="72" fillId="0" borderId="26" xfId="297" applyNumberFormat="1" applyFont="1" applyBorder="1" applyAlignment="1">
      <alignment horizontal="center" vertical="center"/>
    </xf>
    <xf numFmtId="0" fontId="72" fillId="0" borderId="12" xfId="297" applyFont="1" applyBorder="1" applyAlignment="1">
      <alignment horizontal="left" vertical="center"/>
    </xf>
    <xf numFmtId="0" fontId="72" fillId="0" borderId="10" xfId="297" applyFont="1" applyBorder="1" applyAlignment="1">
      <alignment horizontal="center" vertical="center"/>
    </xf>
    <xf numFmtId="2" fontId="72" fillId="0" borderId="34" xfId="297" applyNumberFormat="1" applyFont="1" applyBorder="1" applyAlignment="1">
      <alignment horizontal="center" vertical="center"/>
    </xf>
    <xf numFmtId="2" fontId="72" fillId="5" borderId="8" xfId="53" applyNumberFormat="1" applyFont="1" applyFill="1" applyBorder="1" applyAlignment="1">
      <alignment horizontal="center" vertical="center"/>
    </xf>
    <xf numFmtId="1" fontId="72" fillId="0" borderId="8" xfId="297" applyNumberFormat="1" applyFont="1" applyBorder="1" applyAlignment="1">
      <alignment horizontal="center" vertical="center"/>
    </xf>
    <xf numFmtId="0" fontId="72" fillId="0" borderId="26" xfId="297" applyFont="1" applyBorder="1" applyAlignment="1">
      <alignment vertical="center"/>
    </xf>
    <xf numFmtId="0" fontId="72" fillId="0" borderId="52" xfId="297" applyFont="1" applyBorder="1" applyAlignment="1">
      <alignment vertical="center"/>
    </xf>
    <xf numFmtId="0" fontId="70" fillId="3" borderId="26" xfId="297" applyFont="1" applyFill="1" applyBorder="1" applyAlignment="1">
      <alignment horizontal="center" vertical="center"/>
    </xf>
    <xf numFmtId="0" fontId="49" fillId="3" borderId="26" xfId="53" applyFont="1" applyFill="1" applyBorder="1" applyAlignment="1">
      <alignment horizontal="center" vertical="center"/>
    </xf>
    <xf numFmtId="0" fontId="72" fillId="3" borderId="6" xfId="53" applyFont="1" applyFill="1" applyBorder="1" applyAlignment="1" applyProtection="1">
      <alignment horizontal="center" vertical="center"/>
    </xf>
    <xf numFmtId="0" fontId="82" fillId="0" borderId="0" xfId="297" applyFont="1"/>
    <xf numFmtId="2" fontId="72" fillId="0" borderId="55" xfId="302" applyNumberFormat="1" applyFont="1" applyBorder="1" applyAlignment="1">
      <alignment horizontal="center" vertical="center"/>
    </xf>
    <xf numFmtId="2" fontId="72" fillId="0" borderId="31" xfId="302" applyNumberFormat="1" applyFont="1" applyBorder="1" applyAlignment="1">
      <alignment horizontal="center" vertical="center"/>
    </xf>
    <xf numFmtId="2" fontId="72" fillId="0" borderId="47" xfId="302" applyNumberFormat="1" applyFont="1" applyBorder="1" applyAlignment="1">
      <alignment horizontal="center" vertical="center"/>
    </xf>
    <xf numFmtId="177" fontId="72" fillId="0" borderId="30" xfId="302" applyNumberFormat="1" applyFont="1" applyBorder="1" applyAlignment="1" applyProtection="1">
      <alignment horizontal="left" vertical="center"/>
    </xf>
    <xf numFmtId="2" fontId="18" fillId="0" borderId="0" xfId="0" applyNumberFormat="1" applyFont="1" applyAlignment="1">
      <alignment horizontal="center"/>
    </xf>
    <xf numFmtId="0" fontId="9" fillId="0" borderId="0" xfId="14" applyFont="1" applyFill="1"/>
    <xf numFmtId="49" fontId="9" fillId="0" borderId="0" xfId="14" applyNumberFormat="1" applyFont="1" applyFill="1"/>
    <xf numFmtId="0" fontId="9" fillId="0" borderId="0" xfId="14" applyFont="1" applyFill="1" applyBorder="1"/>
    <xf numFmtId="0" fontId="72" fillId="0" borderId="0" xfId="11" applyFont="1" applyFill="1" applyBorder="1" applyAlignment="1">
      <alignment horizontal="center"/>
    </xf>
    <xf numFmtId="2" fontId="9" fillId="0" borderId="22" xfId="14" applyNumberFormat="1" applyFont="1" applyFill="1" applyBorder="1" applyAlignment="1">
      <alignment horizontal="center"/>
    </xf>
    <xf numFmtId="2" fontId="9" fillId="0" borderId="21" xfId="14" applyNumberFormat="1" applyFont="1" applyFill="1" applyBorder="1" applyAlignment="1">
      <alignment horizontal="center"/>
    </xf>
    <xf numFmtId="2" fontId="9" fillId="0" borderId="21" xfId="11" applyNumberFormat="1" applyFont="1" applyFill="1" applyBorder="1" applyAlignment="1">
      <alignment horizontal="center"/>
    </xf>
    <xf numFmtId="0" fontId="9" fillId="0" borderId="21" xfId="11" applyNumberFormat="1" applyFont="1" applyFill="1" applyBorder="1" applyAlignment="1">
      <alignment horizontal="center"/>
    </xf>
    <xf numFmtId="0" fontId="9" fillId="0" borderId="20" xfId="14" applyNumberFormat="1" applyFont="1" applyFill="1" applyBorder="1" applyAlignment="1">
      <alignment horizontal="center"/>
    </xf>
    <xf numFmtId="2" fontId="9" fillId="0" borderId="16" xfId="14" applyNumberFormat="1" applyFont="1" applyFill="1" applyBorder="1" applyAlignment="1">
      <alignment horizontal="center"/>
    </xf>
    <xf numFmtId="2" fontId="9" fillId="0" borderId="15" xfId="14" applyNumberFormat="1" applyFont="1" applyFill="1" applyBorder="1" applyAlignment="1">
      <alignment horizontal="center"/>
    </xf>
    <xf numFmtId="2" fontId="9" fillId="0" borderId="15" xfId="11" applyNumberFormat="1" applyFont="1" applyFill="1" applyBorder="1" applyAlignment="1">
      <alignment horizontal="center"/>
    </xf>
    <xf numFmtId="0" fontId="9" fillId="0" borderId="15" xfId="11" applyNumberFormat="1" applyFont="1" applyFill="1" applyBorder="1" applyAlignment="1">
      <alignment horizontal="center"/>
    </xf>
    <xf numFmtId="0" fontId="9" fillId="0" borderId="14" xfId="14" applyNumberFormat="1" applyFont="1" applyFill="1" applyBorder="1" applyAlignment="1">
      <alignment horizontal="center"/>
    </xf>
    <xf numFmtId="2" fontId="9" fillId="0" borderId="16" xfId="11" applyNumberFormat="1" applyFont="1" applyFill="1" applyBorder="1" applyAlignment="1">
      <alignment horizontal="center"/>
    </xf>
    <xf numFmtId="0" fontId="9" fillId="0" borderId="15" xfId="11" applyFont="1" applyBorder="1" applyAlignment="1">
      <alignment horizontal="center"/>
    </xf>
    <xf numFmtId="0" fontId="9" fillId="0" borderId="14" xfId="11" applyFont="1" applyBorder="1" applyAlignment="1">
      <alignment horizontal="center"/>
    </xf>
    <xf numFmtId="0" fontId="9" fillId="0" borderId="15" xfId="11" applyFont="1" applyFill="1" applyBorder="1" applyAlignment="1">
      <alignment horizontal="center"/>
    </xf>
    <xf numFmtId="0" fontId="9" fillId="0" borderId="14" xfId="11" applyFont="1" applyFill="1" applyBorder="1" applyAlignment="1">
      <alignment horizontal="center"/>
    </xf>
    <xf numFmtId="2" fontId="9" fillId="0" borderId="17" xfId="11" applyNumberFormat="1" applyFont="1" applyFill="1" applyBorder="1" applyAlignment="1">
      <alignment horizontal="center"/>
    </xf>
    <xf numFmtId="2" fontId="9" fillId="0" borderId="19" xfId="11" applyNumberFormat="1" applyFont="1" applyFill="1" applyBorder="1" applyAlignment="1">
      <alignment horizontal="center"/>
    </xf>
    <xf numFmtId="0" fontId="9" fillId="0" borderId="19" xfId="11" applyFont="1" applyBorder="1" applyAlignment="1">
      <alignment horizontal="center"/>
    </xf>
    <xf numFmtId="0" fontId="9" fillId="0" borderId="29" xfId="11" applyFont="1" applyBorder="1" applyAlignment="1">
      <alignment horizontal="center"/>
    </xf>
    <xf numFmtId="0" fontId="9" fillId="0" borderId="0" xfId="14" applyFont="1" applyFill="1" applyBorder="1" applyAlignment="1">
      <alignment vertical="center" wrapText="1"/>
    </xf>
    <xf numFmtId="0" fontId="14" fillId="3" borderId="27" xfId="305" applyFont="1" applyFill="1" applyBorder="1" applyAlignment="1" applyProtection="1">
      <alignment horizontal="center" vertical="center" wrapText="1"/>
    </xf>
    <xf numFmtId="0" fontId="14" fillId="3" borderId="26" xfId="305" applyFont="1" applyFill="1" applyBorder="1" applyAlignment="1" applyProtection="1">
      <alignment horizontal="center" vertical="center" wrapText="1"/>
    </xf>
    <xf numFmtId="167" fontId="18" fillId="0" borderId="0" xfId="0" applyNumberFormat="1" applyFont="1"/>
    <xf numFmtId="0" fontId="57" fillId="0" borderId="0" xfId="0" applyFont="1" applyBorder="1" applyAlignment="1"/>
    <xf numFmtId="43" fontId="18" fillId="3" borderId="27" xfId="0" applyNumberFormat="1" applyFont="1" applyFill="1" applyBorder="1" applyAlignment="1">
      <alignment horizontal="center"/>
    </xf>
    <xf numFmtId="167" fontId="18" fillId="3" borderId="26" xfId="0" applyNumberFormat="1" applyFont="1" applyFill="1" applyBorder="1" applyAlignment="1">
      <alignment horizontal="center"/>
    </xf>
    <xf numFmtId="43" fontId="18" fillId="3" borderId="26" xfId="0" applyNumberFormat="1" applyFont="1" applyFill="1" applyBorder="1" applyAlignment="1">
      <alignment horizontal="center"/>
    </xf>
    <xf numFmtId="43" fontId="18" fillId="3" borderId="73" xfId="0" applyNumberFormat="1" applyFont="1" applyFill="1" applyBorder="1" applyAlignment="1">
      <alignment horizontal="center"/>
    </xf>
    <xf numFmtId="167" fontId="18" fillId="3" borderId="32" xfId="0" applyNumberFormat="1" applyFont="1" applyFill="1" applyBorder="1" applyAlignment="1">
      <alignment horizontal="center"/>
    </xf>
    <xf numFmtId="43" fontId="18" fillId="3" borderId="11" xfId="0" applyNumberFormat="1" applyFont="1" applyFill="1" applyBorder="1" applyAlignment="1">
      <alignment horizontal="center"/>
    </xf>
    <xf numFmtId="179" fontId="18" fillId="3" borderId="77" xfId="0" applyNumberFormat="1" applyFont="1" applyFill="1" applyBorder="1"/>
    <xf numFmtId="43" fontId="18" fillId="0" borderId="16" xfId="0" applyNumberFormat="1" applyFont="1" applyFill="1" applyBorder="1" applyAlignment="1">
      <alignment horizontal="center"/>
    </xf>
    <xf numFmtId="167" fontId="18" fillId="0" borderId="15" xfId="0" applyNumberFormat="1" applyFont="1" applyFill="1" applyBorder="1" applyAlignment="1">
      <alignment horizontal="center"/>
    </xf>
    <xf numFmtId="43" fontId="18" fillId="0" borderId="15" xfId="0" applyNumberFormat="1" applyFont="1" applyFill="1" applyBorder="1" applyAlignment="1">
      <alignment horizontal="center"/>
    </xf>
    <xf numFmtId="43" fontId="18" fillId="0" borderId="59" xfId="0" applyNumberFormat="1" applyFont="1" applyFill="1" applyBorder="1" applyAlignment="1">
      <alignment horizontal="center"/>
    </xf>
    <xf numFmtId="167" fontId="18" fillId="0" borderId="46" xfId="0" applyNumberFormat="1" applyFont="1" applyFill="1" applyBorder="1" applyAlignment="1">
      <alignment horizontal="center"/>
    </xf>
    <xf numFmtId="43" fontId="18" fillId="0" borderId="18" xfId="0" applyNumberFormat="1" applyFont="1" applyFill="1" applyBorder="1" applyAlignment="1">
      <alignment horizontal="center"/>
    </xf>
    <xf numFmtId="179" fontId="18" fillId="0" borderId="81" xfId="0" applyNumberFormat="1" applyFont="1" applyFill="1" applyBorder="1"/>
    <xf numFmtId="43" fontId="18" fillId="0" borderId="17" xfId="0" applyNumberFormat="1" applyFont="1" applyFill="1" applyBorder="1" applyAlignment="1">
      <alignment horizontal="center"/>
    </xf>
    <xf numFmtId="167" fontId="18" fillId="0" borderId="19" xfId="0" applyNumberFormat="1" applyFont="1" applyFill="1" applyBorder="1" applyAlignment="1">
      <alignment horizontal="center"/>
    </xf>
    <xf numFmtId="43" fontId="18" fillId="0" borderId="19" xfId="0" applyNumberFormat="1" applyFont="1" applyFill="1" applyBorder="1" applyAlignment="1">
      <alignment horizontal="center"/>
    </xf>
    <xf numFmtId="43" fontId="18" fillId="0" borderId="61" xfId="0" applyNumberFormat="1" applyFont="1" applyFill="1" applyBorder="1" applyAlignment="1">
      <alignment horizontal="center"/>
    </xf>
    <xf numFmtId="167" fontId="18" fillId="0" borderId="45" xfId="0" applyNumberFormat="1" applyFont="1" applyFill="1" applyBorder="1" applyAlignment="1">
      <alignment horizontal="center"/>
    </xf>
    <xf numFmtId="43" fontId="18" fillId="0" borderId="38" xfId="0" applyNumberFormat="1" applyFont="1" applyFill="1" applyBorder="1" applyAlignment="1">
      <alignment horizontal="center"/>
    </xf>
    <xf numFmtId="179" fontId="18" fillId="0" borderId="64" xfId="0" applyNumberFormat="1" applyFont="1" applyFill="1" applyBorder="1"/>
    <xf numFmtId="43" fontId="18" fillId="0" borderId="16" xfId="0" applyNumberFormat="1" applyFont="1" applyBorder="1" applyAlignment="1">
      <alignment horizontal="center"/>
    </xf>
    <xf numFmtId="167" fontId="18" fillId="0" borderId="15" xfId="0" applyNumberFormat="1" applyFont="1" applyBorder="1" applyAlignment="1">
      <alignment horizontal="center"/>
    </xf>
    <xf numFmtId="43" fontId="18" fillId="0" borderId="15" xfId="0" applyNumberFormat="1" applyFont="1" applyBorder="1" applyAlignment="1">
      <alignment horizontal="center"/>
    </xf>
    <xf numFmtId="167" fontId="18" fillId="0" borderId="63" xfId="0" applyNumberFormat="1" applyFont="1" applyBorder="1" applyAlignment="1">
      <alignment horizontal="center"/>
    </xf>
    <xf numFmtId="43" fontId="18" fillId="0" borderId="18" xfId="0" applyNumberFormat="1" applyFont="1" applyBorder="1" applyAlignment="1">
      <alignment horizontal="center"/>
    </xf>
    <xf numFmtId="167" fontId="18" fillId="0" borderId="46" xfId="0" applyNumberFormat="1" applyFont="1" applyBorder="1" applyAlignment="1">
      <alignment horizontal="center"/>
    </xf>
    <xf numFmtId="43" fontId="18" fillId="0" borderId="59" xfId="0" applyNumberFormat="1" applyFont="1" applyBorder="1" applyAlignment="1">
      <alignment horizontal="center"/>
    </xf>
    <xf numFmtId="179" fontId="18" fillId="0" borderId="0" xfId="0" applyNumberFormat="1" applyFont="1" applyBorder="1"/>
    <xf numFmtId="43" fontId="9" fillId="0" borderId="59" xfId="0" applyNumberFormat="1" applyFont="1" applyFill="1" applyBorder="1" applyAlignment="1">
      <alignment horizontal="center"/>
    </xf>
    <xf numFmtId="167" fontId="9" fillId="0" borderId="46" xfId="0" applyNumberFormat="1" applyFont="1" applyFill="1" applyBorder="1" applyAlignment="1">
      <alignment horizontal="center"/>
    </xf>
    <xf numFmtId="43" fontId="9" fillId="0" borderId="15" xfId="0" applyNumberFormat="1" applyFont="1" applyFill="1" applyBorder="1" applyAlignment="1">
      <alignment horizontal="center"/>
    </xf>
    <xf numFmtId="167"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7" fontId="9" fillId="0" borderId="15" xfId="0" applyNumberFormat="1" applyFont="1" applyFill="1" applyBorder="1" applyAlignment="1">
      <alignment horizontal="center"/>
    </xf>
    <xf numFmtId="179" fontId="18" fillId="0" borderId="81" xfId="0" applyNumberFormat="1" applyFont="1" applyBorder="1"/>
    <xf numFmtId="167" fontId="18" fillId="0" borderId="18" xfId="0" applyNumberFormat="1" applyFont="1" applyBorder="1" applyAlignment="1">
      <alignment horizontal="center"/>
    </xf>
    <xf numFmtId="43" fontId="18" fillId="0" borderId="28" xfId="0" applyNumberFormat="1" applyFont="1" applyBorder="1" applyAlignment="1">
      <alignment horizontal="center"/>
    </xf>
    <xf numFmtId="43" fontId="18" fillId="0" borderId="46" xfId="0" applyNumberFormat="1" applyFont="1" applyBorder="1" applyAlignment="1">
      <alignment horizontal="center"/>
    </xf>
    <xf numFmtId="43" fontId="18" fillId="0" borderId="17" xfId="0" applyNumberFormat="1" applyFont="1" applyBorder="1" applyAlignment="1">
      <alignment horizontal="center"/>
    </xf>
    <xf numFmtId="167" fontId="18" fillId="0" borderId="19" xfId="0" applyNumberFormat="1" applyFont="1" applyBorder="1" applyAlignment="1">
      <alignment horizontal="center"/>
    </xf>
    <xf numFmtId="43" fontId="18" fillId="0" borderId="19" xfId="0" applyNumberFormat="1" applyFont="1" applyBorder="1" applyAlignment="1">
      <alignment horizontal="center"/>
    </xf>
    <xf numFmtId="43" fontId="18" fillId="0" borderId="61" xfId="0" applyNumberFormat="1" applyFont="1" applyBorder="1" applyAlignment="1">
      <alignment horizontal="center"/>
    </xf>
    <xf numFmtId="167" fontId="18" fillId="0" borderId="45" xfId="0" applyNumberFormat="1" applyFont="1" applyBorder="1" applyAlignment="1">
      <alignment horizontal="center"/>
    </xf>
    <xf numFmtId="43" fontId="18" fillId="0" borderId="38" xfId="0" applyNumberFormat="1" applyFont="1" applyBorder="1" applyAlignment="1">
      <alignment horizontal="center"/>
    </xf>
    <xf numFmtId="179" fontId="18" fillId="0" borderId="64" xfId="0" applyNumberFormat="1" applyFont="1" applyBorder="1"/>
    <xf numFmtId="179" fontId="18" fillId="3" borderId="73" xfId="0" applyNumberFormat="1" applyFont="1" applyFill="1" applyBorder="1"/>
    <xf numFmtId="179" fontId="18" fillId="0" borderId="59" xfId="0" applyNumberFormat="1" applyFont="1" applyBorder="1"/>
    <xf numFmtId="179" fontId="18" fillId="0" borderId="61" xfId="0" applyNumberFormat="1" applyFont="1" applyBorder="1"/>
    <xf numFmtId="43" fontId="18" fillId="0" borderId="9" xfId="0" applyNumberFormat="1" applyFont="1" applyBorder="1" applyAlignment="1">
      <alignment horizontal="center"/>
    </xf>
    <xf numFmtId="167" fontId="18" fillId="0" borderId="8" xfId="0" applyNumberFormat="1" applyFont="1" applyBorder="1" applyAlignment="1">
      <alignment horizontal="center"/>
    </xf>
    <xf numFmtId="43" fontId="18" fillId="0" borderId="8" xfId="0" applyNumberFormat="1" applyFont="1" applyBorder="1" applyAlignment="1">
      <alignment horizontal="center"/>
    </xf>
    <xf numFmtId="43" fontId="18" fillId="0" borderId="60" xfId="0" applyNumberFormat="1" applyFont="1" applyBorder="1" applyAlignment="1">
      <alignment horizontal="center"/>
    </xf>
    <xf numFmtId="167" fontId="18" fillId="0" borderId="39" xfId="0" applyNumberFormat="1" applyFont="1" applyBorder="1" applyAlignment="1">
      <alignment horizontal="center"/>
    </xf>
    <xf numFmtId="43" fontId="18" fillId="0" borderId="35" xfId="0" applyNumberFormat="1" applyFont="1" applyBorder="1" applyAlignment="1">
      <alignment horizontal="center"/>
    </xf>
    <xf numFmtId="179" fontId="18" fillId="0" borderId="60" xfId="0" applyNumberFormat="1" applyFont="1" applyBorder="1"/>
    <xf numFmtId="43" fontId="18" fillId="4" borderId="27" xfId="0" applyNumberFormat="1" applyFont="1" applyFill="1" applyBorder="1" applyAlignment="1">
      <alignment horizontal="center"/>
    </xf>
    <xf numFmtId="43" fontId="18" fillId="5" borderId="15" xfId="0" applyNumberFormat="1" applyFont="1" applyFill="1" applyBorder="1" applyAlignment="1">
      <alignment horizontal="center"/>
    </xf>
    <xf numFmtId="167" fontId="18" fillId="5" borderId="15" xfId="0" applyNumberFormat="1" applyFont="1" applyFill="1" applyBorder="1" applyAlignment="1">
      <alignment horizontal="center"/>
    </xf>
    <xf numFmtId="0" fontId="80" fillId="3" borderId="65" xfId="0" applyFont="1" applyFill="1" applyBorder="1" applyAlignment="1">
      <alignment horizontal="center" vertical="center" wrapText="1"/>
    </xf>
    <xf numFmtId="0" fontId="80" fillId="3" borderId="66" xfId="0" applyFont="1" applyFill="1" applyBorder="1" applyAlignment="1">
      <alignment horizontal="center" vertical="center" wrapText="1"/>
    </xf>
    <xf numFmtId="0" fontId="80" fillId="3" borderId="67" xfId="0" applyFont="1" applyFill="1" applyBorder="1" applyAlignment="1">
      <alignment horizontal="center" vertical="center" wrapText="1"/>
    </xf>
    <xf numFmtId="0" fontId="80" fillId="3" borderId="68" xfId="0" applyFont="1" applyFill="1" applyBorder="1" applyAlignment="1">
      <alignment horizontal="center" vertical="center" wrapText="1"/>
    </xf>
    <xf numFmtId="0" fontId="80" fillId="3" borderId="83" xfId="0" applyFont="1" applyFill="1" applyBorder="1" applyAlignment="1">
      <alignment horizontal="center" vertical="center" wrapText="1"/>
    </xf>
    <xf numFmtId="0" fontId="80" fillId="3" borderId="76" xfId="0" applyFont="1" applyFill="1" applyBorder="1" applyAlignment="1">
      <alignment horizontal="center" vertical="center" wrapText="1"/>
    </xf>
    <xf numFmtId="0" fontId="80" fillId="3" borderId="84" xfId="0" applyFont="1" applyFill="1" applyBorder="1" applyAlignment="1">
      <alignment horizontal="center" vertical="center" wrapText="1"/>
    </xf>
    <xf numFmtId="0" fontId="11" fillId="0" borderId="0" xfId="0" applyFont="1"/>
    <xf numFmtId="165" fontId="18" fillId="0" borderId="21" xfId="0" applyNumberFormat="1" applyFont="1" applyBorder="1" applyAlignment="1">
      <alignment horizontal="center"/>
    </xf>
    <xf numFmtId="165" fontId="18" fillId="0" borderId="15" xfId="0" applyNumberFormat="1" applyFont="1" applyBorder="1" applyAlignment="1">
      <alignment horizontal="center"/>
    </xf>
    <xf numFmtId="2" fontId="9" fillId="0" borderId="16" xfId="0" applyNumberFormat="1" applyFont="1" applyFill="1" applyBorder="1" applyAlignment="1">
      <alignment horizontal="center"/>
    </xf>
    <xf numFmtId="2" fontId="9" fillId="0" borderId="15" xfId="0" applyNumberFormat="1" applyFont="1" applyFill="1" applyBorder="1" applyAlignment="1">
      <alignment horizontal="center"/>
    </xf>
    <xf numFmtId="165" fontId="9" fillId="0" borderId="15" xfId="0" applyNumberFormat="1" applyFont="1" applyFill="1" applyBorder="1" applyAlignment="1">
      <alignment horizontal="center"/>
    </xf>
    <xf numFmtId="0" fontId="18" fillId="0" borderId="14" xfId="0" applyFont="1" applyFill="1" applyBorder="1"/>
    <xf numFmtId="167" fontId="18" fillId="0" borderId="0" xfId="1" applyNumberFormat="1" applyFont="1"/>
    <xf numFmtId="165" fontId="18" fillId="0" borderId="19" xfId="0" applyNumberFormat="1" applyFont="1" applyBorder="1" applyAlignment="1">
      <alignment horizontal="center"/>
    </xf>
    <xf numFmtId="2" fontId="72" fillId="12" borderId="9" xfId="14" applyNumberFormat="1" applyFont="1" applyFill="1" applyBorder="1" applyAlignment="1">
      <alignment horizontal="center"/>
    </xf>
    <xf numFmtId="2" fontId="72" fillId="12" borderId="8" xfId="14" applyNumberFormat="1" applyFont="1" applyFill="1" applyBorder="1" applyAlignment="1">
      <alignment horizontal="center"/>
    </xf>
    <xf numFmtId="165" fontId="72" fillId="12" borderId="8" xfId="14" applyNumberFormat="1" applyFont="1" applyFill="1" applyBorder="1" applyAlignment="1">
      <alignment horizontal="center"/>
    </xf>
    <xf numFmtId="0" fontId="72" fillId="12" borderId="7" xfId="14" applyFont="1" applyFill="1" applyBorder="1"/>
    <xf numFmtId="180" fontId="0" fillId="0" borderId="0" xfId="0" applyNumberFormat="1"/>
    <xf numFmtId="180" fontId="18" fillId="0" borderId="0" xfId="0" applyNumberFormat="1" applyFont="1"/>
    <xf numFmtId="165" fontId="18" fillId="0" borderId="8" xfId="0" applyNumberFormat="1" applyFont="1" applyBorder="1" applyAlignment="1">
      <alignment horizontal="center"/>
    </xf>
    <xf numFmtId="2" fontId="72" fillId="12" borderId="27" xfId="14" applyNumberFormat="1" applyFont="1" applyFill="1" applyBorder="1" applyAlignment="1">
      <alignment horizontal="center"/>
    </xf>
    <xf numFmtId="2" fontId="72" fillId="12" borderId="26" xfId="14" applyNumberFormat="1" applyFont="1" applyFill="1" applyBorder="1" applyAlignment="1">
      <alignment horizontal="center"/>
    </xf>
    <xf numFmtId="165" fontId="72" fillId="12" borderId="26" xfId="14" applyNumberFormat="1" applyFont="1" applyFill="1" applyBorder="1" applyAlignment="1">
      <alignment horizontal="center"/>
    </xf>
    <xf numFmtId="0" fontId="72" fillId="12" borderId="10" xfId="14" applyFont="1" applyFill="1" applyBorder="1"/>
    <xf numFmtId="2" fontId="18" fillId="0" borderId="16" xfId="306" applyNumberFormat="1" applyFont="1" applyBorder="1" applyAlignment="1">
      <alignment horizontal="center"/>
    </xf>
    <xf numFmtId="2" fontId="18" fillId="0" borderId="15" xfId="306" applyNumberFormat="1" applyFont="1" applyBorder="1" applyAlignment="1">
      <alignment horizontal="center"/>
    </xf>
    <xf numFmtId="165" fontId="18" fillId="0" borderId="15" xfId="306" applyNumberFormat="1" applyFont="1" applyBorder="1" applyAlignment="1">
      <alignment horizontal="center"/>
    </xf>
    <xf numFmtId="0" fontId="18" fillId="0" borderId="14" xfId="5" applyFont="1" applyBorder="1"/>
    <xf numFmtId="0" fontId="11" fillId="0" borderId="0" xfId="5" applyFont="1"/>
    <xf numFmtId="0" fontId="18" fillId="0" borderId="0" xfId="307" applyFont="1"/>
    <xf numFmtId="2" fontId="18" fillId="0" borderId="16" xfId="307" applyNumberFormat="1" applyFont="1" applyBorder="1" applyAlignment="1">
      <alignment horizontal="center"/>
    </xf>
    <xf numFmtId="2" fontId="18" fillId="0" borderId="15" xfId="307" applyNumberFormat="1" applyFont="1" applyBorder="1" applyAlignment="1">
      <alignment horizontal="center"/>
    </xf>
    <xf numFmtId="165" fontId="18" fillId="0" borderId="15" xfId="307" applyNumberFormat="1" applyFont="1" applyBorder="1" applyAlignment="1">
      <alignment horizontal="center"/>
    </xf>
    <xf numFmtId="0" fontId="18" fillId="0" borderId="14" xfId="307" applyFont="1" applyBorder="1"/>
    <xf numFmtId="0" fontId="11" fillId="0" borderId="0" xfId="307" applyFont="1"/>
    <xf numFmtId="2" fontId="18" fillId="0" borderId="17" xfId="307" applyNumberFormat="1" applyFont="1" applyBorder="1" applyAlignment="1">
      <alignment horizontal="center"/>
    </xf>
    <xf numFmtId="2" fontId="18" fillId="0" borderId="19" xfId="307" applyNumberFormat="1" applyFont="1" applyBorder="1" applyAlignment="1">
      <alignment horizontal="center"/>
    </xf>
    <xf numFmtId="165" fontId="18" fillId="0" borderId="19" xfId="307" applyNumberFormat="1" applyFont="1" applyBorder="1" applyAlignment="1">
      <alignment horizontal="center"/>
    </xf>
    <xf numFmtId="0" fontId="18" fillId="0" borderId="29" xfId="307" applyFont="1" applyBorder="1"/>
    <xf numFmtId="165" fontId="9" fillId="0" borderId="15" xfId="14" applyNumberFormat="1" applyFont="1" applyFill="1" applyBorder="1" applyAlignment="1">
      <alignment horizontal="center"/>
    </xf>
    <xf numFmtId="0" fontId="9" fillId="0" borderId="14" xfId="14" applyFont="1" applyFill="1" applyBorder="1"/>
    <xf numFmtId="2" fontId="9" fillId="0" borderId="17" xfId="14" applyNumberFormat="1" applyFont="1" applyFill="1" applyBorder="1" applyAlignment="1">
      <alignment horizontal="center"/>
    </xf>
    <xf numFmtId="2" fontId="9" fillId="0" borderId="19" xfId="14" applyNumberFormat="1" applyFont="1" applyFill="1" applyBorder="1" applyAlignment="1">
      <alignment horizontal="center"/>
    </xf>
    <xf numFmtId="165" fontId="9" fillId="0" borderId="19" xfId="14" applyNumberFormat="1" applyFont="1" applyFill="1" applyBorder="1" applyAlignment="1">
      <alignment horizontal="center"/>
    </xf>
    <xf numFmtId="0" fontId="9" fillId="0" borderId="29" xfId="14" applyFont="1" applyFill="1" applyBorder="1"/>
    <xf numFmtId="2" fontId="9" fillId="0" borderId="9" xfId="14" applyNumberFormat="1" applyFont="1" applyFill="1" applyBorder="1" applyAlignment="1">
      <alignment horizontal="center"/>
    </xf>
    <xf numFmtId="2" fontId="9" fillId="0" borderId="8" xfId="14" applyNumberFormat="1" applyFont="1" applyFill="1" applyBorder="1" applyAlignment="1">
      <alignment horizontal="center"/>
    </xf>
    <xf numFmtId="165" fontId="9" fillId="0" borderId="8" xfId="14" applyNumberFormat="1" applyFont="1" applyFill="1" applyBorder="1" applyAlignment="1">
      <alignment horizontal="center"/>
    </xf>
    <xf numFmtId="0" fontId="9" fillId="0" borderId="7" xfId="14" applyFont="1" applyFill="1" applyBorder="1"/>
    <xf numFmtId="165" fontId="9" fillId="0" borderId="19" xfId="14" applyNumberFormat="1" applyFont="1" applyBorder="1" applyAlignment="1">
      <alignment horizontal="center"/>
    </xf>
    <xf numFmtId="2" fontId="9" fillId="0" borderId="15" xfId="14" applyNumberFormat="1" applyFont="1" applyBorder="1" applyAlignment="1">
      <alignment horizontal="center"/>
    </xf>
    <xf numFmtId="165" fontId="9" fillId="0" borderId="15" xfId="14" applyNumberFormat="1" applyFont="1" applyBorder="1" applyAlignment="1">
      <alignment horizontal="center"/>
    </xf>
    <xf numFmtId="165" fontId="9" fillId="0" borderId="15" xfId="14" applyNumberFormat="1" applyFont="1" applyBorder="1" applyAlignment="1">
      <alignment horizontal="center" wrapText="1"/>
    </xf>
    <xf numFmtId="0" fontId="57" fillId="0" borderId="0" xfId="307" applyFont="1"/>
    <xf numFmtId="0" fontId="49" fillId="3" borderId="27" xfId="305" applyFont="1" applyFill="1" applyBorder="1" applyAlignment="1" applyProtection="1">
      <alignment horizontal="center" vertical="center" wrapText="1"/>
    </xf>
    <xf numFmtId="0" fontId="49" fillId="3" borderId="26" xfId="305" applyFont="1" applyFill="1" applyBorder="1" applyAlignment="1" applyProtection="1">
      <alignment horizontal="center" vertical="center" wrapText="1"/>
    </xf>
    <xf numFmtId="0" fontId="49" fillId="3" borderId="26" xfId="305" applyFont="1" applyFill="1" applyBorder="1" applyAlignment="1" applyProtection="1">
      <alignment horizontal="center" vertical="center"/>
    </xf>
    <xf numFmtId="0" fontId="79" fillId="0" borderId="0" xfId="307" applyFont="1"/>
    <xf numFmtId="0" fontId="6" fillId="0" borderId="26" xfId="4" applyFont="1" applyFill="1" applyBorder="1" applyAlignment="1">
      <alignment horizontal="center" vertical="center"/>
    </xf>
    <xf numFmtId="0" fontId="6" fillId="0" borderId="7" xfId="4" applyFont="1" applyFill="1" applyBorder="1" applyAlignment="1">
      <alignment vertical="center"/>
    </xf>
    <xf numFmtId="0" fontId="27" fillId="0" borderId="41" xfId="4"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6" xfId="4" applyNumberFormat="1" applyFont="1" applyFill="1" applyBorder="1" applyAlignment="1">
      <alignment horizontal="center" vertical="center"/>
    </xf>
    <xf numFmtId="0" fontId="9" fillId="0" borderId="16" xfId="4" applyFont="1" applyFill="1" applyBorder="1" applyAlignment="1">
      <alignment horizontal="center" vertical="center"/>
    </xf>
    <xf numFmtId="0" fontId="4" fillId="0" borderId="7" xfId="4" applyFont="1" applyFill="1" applyBorder="1" applyAlignment="1">
      <alignment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9" xfId="4" applyNumberFormat="1" applyFont="1" applyFill="1" applyBorder="1" applyAlignment="1">
      <alignment horizontal="center" vertical="center"/>
    </xf>
    <xf numFmtId="0" fontId="72" fillId="0" borderId="7" xfId="14" applyFont="1" applyFill="1" applyBorder="1"/>
    <xf numFmtId="165" fontId="72" fillId="0" borderId="8" xfId="14" applyNumberFormat="1" applyFont="1" applyFill="1" applyBorder="1" applyAlignment="1">
      <alignment horizontal="center"/>
    </xf>
    <xf numFmtId="2" fontId="72" fillId="0" borderId="8" xfId="14" applyNumberFormat="1" applyFont="1" applyFill="1" applyBorder="1" applyAlignment="1">
      <alignment horizontal="center"/>
    </xf>
    <xf numFmtId="2" fontId="72" fillId="0" borderId="9" xfId="14" applyNumberFormat="1" applyFont="1" applyFill="1" applyBorder="1" applyAlignment="1">
      <alignment horizontal="center"/>
    </xf>
    <xf numFmtId="0" fontId="6" fillId="13" borderId="26" xfId="4" applyFont="1" applyFill="1" applyBorder="1" applyAlignment="1">
      <alignment horizontal="center"/>
    </xf>
    <xf numFmtId="178" fontId="9" fillId="0" borderId="46" xfId="8" quotePrefix="1" applyNumberFormat="1" applyFont="1" applyFill="1" applyBorder="1" applyAlignment="1">
      <alignment horizontal="center"/>
    </xf>
    <xf numFmtId="0" fontId="4" fillId="0" borderId="0" xfId="14" applyFont="1"/>
    <xf numFmtId="0" fontId="4" fillId="0" borderId="0" xfId="14" applyFont="1" applyAlignment="1"/>
    <xf numFmtId="0" fontId="8" fillId="0" borderId="0" xfId="14" applyFont="1"/>
    <xf numFmtId="165" fontId="4" fillId="0" borderId="21" xfId="14" applyNumberFormat="1" applyFont="1" applyBorder="1" applyAlignment="1">
      <alignment vertical="center"/>
    </xf>
    <xf numFmtId="0" fontId="4" fillId="0" borderId="53" xfId="308" applyFont="1" applyBorder="1" applyAlignment="1"/>
    <xf numFmtId="165" fontId="4" fillId="0" borderId="15" xfId="14" applyNumberFormat="1" applyFont="1" applyBorder="1" applyAlignment="1">
      <alignment vertical="center"/>
    </xf>
    <xf numFmtId="1" fontId="4" fillId="0" borderId="51" xfId="308" applyNumberFormat="1" applyFont="1" applyFill="1" applyBorder="1" applyAlignment="1"/>
    <xf numFmtId="165" fontId="4" fillId="0" borderId="8" xfId="14" applyNumberFormat="1" applyFont="1" applyBorder="1" applyAlignment="1">
      <alignment vertical="center"/>
    </xf>
    <xf numFmtId="165" fontId="4" fillId="0" borderId="8" xfId="0" applyNumberFormat="1" applyFont="1" applyBorder="1" applyAlignment="1">
      <alignment vertical="center"/>
    </xf>
    <xf numFmtId="0" fontId="4" fillId="0" borderId="7" xfId="308" applyFont="1" applyBorder="1" applyAlignment="1">
      <alignment horizontal="left" vertical="center"/>
    </xf>
    <xf numFmtId="0" fontId="4" fillId="0" borderId="14" xfId="308" applyFont="1" applyBorder="1" applyAlignment="1">
      <alignment vertical="center"/>
    </xf>
    <xf numFmtId="165" fontId="6" fillId="0" borderId="15" xfId="14" applyNumberFormat="1" applyFont="1" applyBorder="1" applyAlignment="1">
      <alignment vertical="center"/>
    </xf>
    <xf numFmtId="2" fontId="6" fillId="0" borderId="15" xfId="0" applyNumberFormat="1" applyFont="1" applyBorder="1" applyAlignment="1">
      <alignment vertical="center"/>
    </xf>
    <xf numFmtId="0" fontId="6" fillId="0" borderId="14" xfId="308" applyFont="1" applyBorder="1" applyAlignment="1">
      <alignment vertical="center"/>
    </xf>
    <xf numFmtId="0" fontId="6" fillId="0" borderId="14" xfId="308" applyFont="1" applyFill="1" applyBorder="1" applyAlignment="1">
      <alignment vertical="center"/>
    </xf>
    <xf numFmtId="1" fontId="4" fillId="0" borderId="15" xfId="14" applyNumberFormat="1" applyFont="1" applyBorder="1" applyAlignment="1">
      <alignment vertical="center"/>
    </xf>
    <xf numFmtId="0" fontId="4" fillId="0" borderId="14" xfId="308" applyFont="1" applyBorder="1" applyAlignment="1">
      <alignment horizontal="left" vertical="center"/>
    </xf>
    <xf numFmtId="2" fontId="4" fillId="0" borderId="15" xfId="14" applyNumberFormat="1" applyFont="1" applyBorder="1" applyAlignment="1">
      <alignment vertical="center"/>
    </xf>
    <xf numFmtId="0" fontId="6" fillId="0" borderId="14" xfId="308" applyFont="1" applyBorder="1" applyAlignment="1">
      <alignment horizontal="left" vertical="center"/>
    </xf>
    <xf numFmtId="1" fontId="6" fillId="0" borderId="15" xfId="14" applyNumberFormat="1" applyFont="1" applyBorder="1" applyAlignment="1">
      <alignment vertical="center"/>
    </xf>
    <xf numFmtId="1" fontId="6" fillId="0" borderId="15" xfId="0" applyNumberFormat="1" applyFont="1" applyBorder="1" applyAlignment="1">
      <alignment vertical="center"/>
    </xf>
    <xf numFmtId="1" fontId="6" fillId="0" borderId="19" xfId="14" applyNumberFormat="1" applyFont="1" applyBorder="1" applyAlignment="1">
      <alignment vertical="center"/>
    </xf>
    <xf numFmtId="0" fontId="6" fillId="0" borderId="29" xfId="308" applyFont="1" applyBorder="1" applyAlignment="1">
      <alignment vertical="center"/>
    </xf>
    <xf numFmtId="0" fontId="6" fillId="3" borderId="26" xfId="0" applyFont="1" applyFill="1" applyBorder="1" applyAlignment="1">
      <alignment horizontal="center" vertical="center"/>
    </xf>
    <xf numFmtId="0" fontId="6" fillId="3" borderId="26" xfId="308" quotePrefix="1" applyFont="1" applyFill="1" applyBorder="1" applyAlignment="1">
      <alignment horizontal="center" vertical="center"/>
    </xf>
    <xf numFmtId="0" fontId="6" fillId="3" borderId="6" xfId="0" applyFont="1" applyFill="1" applyBorder="1" applyAlignment="1">
      <alignment horizontal="center" vertical="center"/>
    </xf>
    <xf numFmtId="0" fontId="6" fillId="3" borderId="6" xfId="14" applyFont="1" applyFill="1" applyBorder="1" applyAlignment="1">
      <alignment horizontal="center" vertical="center"/>
    </xf>
    <xf numFmtId="0" fontId="2" fillId="0" borderId="0" xfId="14"/>
    <xf numFmtId="0" fontId="2" fillId="0" borderId="0" xfId="14" applyFill="1"/>
    <xf numFmtId="0" fontId="4" fillId="0" borderId="0" xfId="308" applyFont="1" applyFill="1" applyAlignment="1">
      <alignment wrapText="1"/>
    </xf>
    <xf numFmtId="181" fontId="74" fillId="0" borderId="0" xfId="309" applyNumberFormat="1" applyFont="1" applyFill="1" applyBorder="1" applyAlignment="1">
      <alignment horizontal="right"/>
    </xf>
    <xf numFmtId="0" fontId="86" fillId="0" borderId="0" xfId="309" applyFont="1" applyFill="1"/>
    <xf numFmtId="1" fontId="49" fillId="0" borderId="0" xfId="309" applyNumberFormat="1" applyFont="1" applyFill="1" applyAlignment="1"/>
    <xf numFmtId="1" fontId="6" fillId="0" borderId="0" xfId="14" applyNumberFormat="1" applyFont="1" applyFill="1" applyBorder="1"/>
    <xf numFmtId="0" fontId="64" fillId="0" borderId="0" xfId="14" applyFont="1"/>
    <xf numFmtId="165" fontId="6" fillId="0" borderId="21" xfId="309" applyNumberFormat="1" applyFont="1" applyFill="1" applyBorder="1" applyAlignment="1">
      <alignment horizontal="center"/>
    </xf>
    <xf numFmtId="165" fontId="6" fillId="0" borderId="21" xfId="309" quotePrefix="1" applyNumberFormat="1" applyFont="1" applyFill="1" applyBorder="1" applyAlignment="1">
      <alignment horizontal="center"/>
    </xf>
    <xf numFmtId="0" fontId="5" fillId="0" borderId="20" xfId="309" applyFont="1" applyFill="1" applyBorder="1" applyAlignment="1">
      <alignment wrapText="1"/>
    </xf>
    <xf numFmtId="165" fontId="4" fillId="0" borderId="15" xfId="309" applyNumberFormat="1" applyFont="1" applyFill="1" applyBorder="1" applyAlignment="1">
      <alignment horizontal="center"/>
    </xf>
    <xf numFmtId="165" fontId="4" fillId="0" borderId="15" xfId="309" quotePrefix="1" applyNumberFormat="1" applyFont="1" applyFill="1" applyBorder="1" applyAlignment="1">
      <alignment horizontal="center"/>
    </xf>
    <xf numFmtId="0" fontId="4" fillId="0" borderId="14" xfId="309" applyFont="1" applyFill="1" applyBorder="1" applyAlignment="1">
      <alignment wrapText="1"/>
    </xf>
    <xf numFmtId="165" fontId="6" fillId="0" borderId="15" xfId="309" applyNumberFormat="1" applyFont="1" applyFill="1" applyBorder="1" applyAlignment="1">
      <alignment horizontal="center"/>
    </xf>
    <xf numFmtId="165" fontId="6" fillId="0" borderId="15" xfId="309" quotePrefix="1" applyNumberFormat="1" applyFont="1" applyFill="1" applyBorder="1" applyAlignment="1">
      <alignment horizontal="center"/>
    </xf>
    <xf numFmtId="0" fontId="5" fillId="0" borderId="14" xfId="309" applyFont="1" applyFill="1" applyBorder="1" applyAlignment="1">
      <alignment wrapText="1"/>
    </xf>
    <xf numFmtId="0" fontId="4" fillId="0" borderId="14" xfId="309" applyFont="1" applyFill="1" applyBorder="1" applyAlignment="1">
      <alignment horizontal="left"/>
    </xf>
    <xf numFmtId="0" fontId="4" fillId="0" borderId="14" xfId="309" applyFont="1" applyFill="1" applyBorder="1" applyAlignment="1"/>
    <xf numFmtId="165" fontId="4" fillId="0" borderId="19" xfId="309" applyNumberFormat="1" applyFont="1" applyFill="1" applyBorder="1" applyAlignment="1">
      <alignment horizontal="center"/>
    </xf>
    <xf numFmtId="165" fontId="4" fillId="0" borderId="19" xfId="309" quotePrefix="1" applyNumberFormat="1" applyFont="1" applyFill="1" applyBorder="1" applyAlignment="1">
      <alignment horizontal="center"/>
    </xf>
    <xf numFmtId="0" fontId="4" fillId="0" borderId="29" xfId="309" applyFont="1" applyFill="1" applyBorder="1" applyAlignment="1"/>
    <xf numFmtId="0" fontId="6" fillId="3" borderId="19" xfId="310" applyFont="1" applyFill="1" applyBorder="1"/>
    <xf numFmtId="0" fontId="6" fillId="3" borderId="19" xfId="309" applyFont="1" applyFill="1" applyBorder="1" applyAlignment="1">
      <alignment horizontal="center"/>
    </xf>
    <xf numFmtId="0" fontId="6" fillId="3" borderId="6" xfId="310" applyFont="1" applyFill="1" applyBorder="1"/>
    <xf numFmtId="0" fontId="6" fillId="3" borderId="6" xfId="309" applyFont="1" applyFill="1" applyBorder="1" applyAlignment="1">
      <alignment horizontal="center"/>
    </xf>
    <xf numFmtId="0" fontId="8" fillId="0" borderId="0" xfId="309" applyFont="1" applyBorder="1" applyAlignment="1"/>
    <xf numFmtId="0" fontId="40" fillId="0" borderId="0" xfId="309" applyFont="1" applyBorder="1"/>
    <xf numFmtId="0" fontId="49" fillId="0" borderId="51" xfId="309" applyFont="1" applyBorder="1" applyAlignment="1">
      <alignment horizontal="center"/>
    </xf>
    <xf numFmtId="181" fontId="74" fillId="0" borderId="28" xfId="309" applyNumberFormat="1" applyFont="1" applyBorder="1" applyAlignment="1">
      <alignment horizontal="right"/>
    </xf>
    <xf numFmtId="181" fontId="74" fillId="0" borderId="0" xfId="309" applyNumberFormat="1" applyFont="1" applyBorder="1" applyAlignment="1">
      <alignment horizontal="right"/>
    </xf>
    <xf numFmtId="1" fontId="6" fillId="0" borderId="0" xfId="309" applyNumberFormat="1" applyFont="1" applyBorder="1" applyAlignment="1"/>
    <xf numFmtId="1" fontId="6" fillId="0" borderId="0" xfId="309" applyNumberFormat="1" applyFont="1" applyFill="1" applyBorder="1" applyAlignment="1"/>
    <xf numFmtId="0" fontId="86" fillId="0" borderId="51" xfId="309" applyFont="1" applyBorder="1"/>
    <xf numFmtId="0" fontId="2" fillId="0" borderId="0" xfId="14" applyBorder="1"/>
    <xf numFmtId="3" fontId="5" fillId="0" borderId="21" xfId="309" applyNumberFormat="1" applyFont="1" applyBorder="1" applyAlignment="1">
      <alignment horizontal="right"/>
    </xf>
    <xf numFmtId="1" fontId="4" fillId="0" borderId="15" xfId="0" applyNumberFormat="1" applyFont="1" applyBorder="1" applyAlignment="1">
      <alignment horizontal="right" vertical="center"/>
    </xf>
    <xf numFmtId="1" fontId="4" fillId="0" borderId="15" xfId="309" applyNumberFormat="1" applyFont="1" applyBorder="1" applyAlignment="1">
      <alignment horizontal="right"/>
    </xf>
    <xf numFmtId="3" fontId="5" fillId="0" borderId="15" xfId="309" applyNumberFormat="1" applyFont="1" applyBorder="1" applyAlignment="1">
      <alignment horizontal="right"/>
    </xf>
    <xf numFmtId="0" fontId="5" fillId="0" borderId="14" xfId="309" applyFont="1" applyBorder="1" applyAlignment="1">
      <alignment wrapText="1"/>
    </xf>
    <xf numFmtId="0" fontId="4" fillId="0" borderId="14" xfId="309" applyFont="1" applyBorder="1" applyAlignment="1">
      <alignment horizontal="left"/>
    </xf>
    <xf numFmtId="0" fontId="4" fillId="0" borderId="14" xfId="309" applyFont="1" applyBorder="1" applyAlignment="1"/>
    <xf numFmtId="1" fontId="4" fillId="0" borderId="19" xfId="0" applyNumberFormat="1" applyFont="1" applyBorder="1" applyAlignment="1">
      <alignment horizontal="right" vertical="center"/>
    </xf>
    <xf numFmtId="1" fontId="4" fillId="0" borderId="19" xfId="0" applyNumberFormat="1" applyFont="1" applyFill="1" applyBorder="1" applyAlignment="1">
      <alignment horizontal="right" vertical="center"/>
    </xf>
    <xf numFmtId="1" fontId="4" fillId="0" borderId="19" xfId="309" applyNumberFormat="1" applyFont="1" applyBorder="1" applyAlignment="1">
      <alignment horizontal="right"/>
    </xf>
    <xf numFmtId="0" fontId="4" fillId="0" borderId="29" xfId="309" applyFont="1" applyBorder="1" applyAlignment="1"/>
    <xf numFmtId="0" fontId="87" fillId="0" borderId="0" xfId="308" applyFont="1" applyBorder="1" applyAlignment="1">
      <alignment horizontal="right"/>
    </xf>
    <xf numFmtId="0" fontId="70" fillId="0" borderId="0" xfId="308" applyFont="1"/>
    <xf numFmtId="0" fontId="49" fillId="0" borderId="0" xfId="308" applyFont="1" applyBorder="1" applyAlignment="1">
      <alignment horizontal="center" wrapText="1"/>
    </xf>
    <xf numFmtId="0" fontId="4" fillId="0" borderId="0" xfId="14" applyFont="1" applyFill="1"/>
    <xf numFmtId="0" fontId="4" fillId="0" borderId="0" xfId="308" applyFont="1" applyFill="1"/>
    <xf numFmtId="165" fontId="4" fillId="0" borderId="0" xfId="311" applyNumberFormat="1" applyFont="1" applyFill="1" applyBorder="1" applyAlignment="1">
      <alignment horizontal="center"/>
    </xf>
    <xf numFmtId="0" fontId="4" fillId="0" borderId="0" xfId="308" applyFont="1" applyFill="1" applyAlignment="1">
      <alignment horizontal="left" wrapText="1"/>
    </xf>
    <xf numFmtId="0" fontId="8" fillId="0" borderId="0" xfId="14" applyFont="1" applyFill="1"/>
    <xf numFmtId="165" fontId="8" fillId="0" borderId="0" xfId="311" applyNumberFormat="1" applyFont="1" applyFill="1" applyBorder="1" applyAlignment="1">
      <alignment horizontal="center"/>
    </xf>
    <xf numFmtId="182" fontId="8" fillId="0" borderId="0" xfId="311" applyNumberFormat="1" applyFont="1" applyFill="1"/>
    <xf numFmtId="1" fontId="8" fillId="0" borderId="0" xfId="14" applyNumberFormat="1" applyFont="1" applyFill="1" applyBorder="1" applyAlignment="1"/>
    <xf numFmtId="0" fontId="6" fillId="0" borderId="0" xfId="14" applyFont="1" applyFill="1"/>
    <xf numFmtId="165" fontId="6" fillId="0" borderId="21" xfId="311" applyNumberFormat="1" applyFont="1" applyFill="1" applyBorder="1" applyAlignment="1">
      <alignment horizontal="center"/>
    </xf>
    <xf numFmtId="165" fontId="6" fillId="0" borderId="21" xfId="311" quotePrefix="1" applyNumberFormat="1" applyFont="1" applyFill="1" applyBorder="1" applyAlignment="1">
      <alignment horizontal="center"/>
    </xf>
    <xf numFmtId="0" fontId="5" fillId="0" borderId="20" xfId="309" applyFont="1" applyFill="1" applyBorder="1" applyAlignment="1"/>
    <xf numFmtId="165" fontId="4" fillId="0" borderId="15" xfId="311" applyNumberFormat="1" applyFont="1" applyFill="1" applyBorder="1" applyAlignment="1">
      <alignment horizontal="center"/>
    </xf>
    <xf numFmtId="165" fontId="4" fillId="0" borderId="15" xfId="311" quotePrefix="1" applyNumberFormat="1" applyFont="1" applyFill="1" applyBorder="1" applyAlignment="1">
      <alignment horizontal="center"/>
    </xf>
    <xf numFmtId="165" fontId="6" fillId="0" borderId="15" xfId="311" applyNumberFormat="1" applyFont="1" applyFill="1" applyBorder="1" applyAlignment="1">
      <alignment horizontal="center"/>
    </xf>
    <xf numFmtId="165" fontId="6" fillId="0" borderId="15" xfId="311" quotePrefix="1" applyNumberFormat="1" applyFont="1" applyFill="1" applyBorder="1" applyAlignment="1">
      <alignment horizontal="center"/>
    </xf>
    <xf numFmtId="0" fontId="5" fillId="0" borderId="14" xfId="309" applyFont="1" applyFill="1" applyBorder="1" applyAlignment="1"/>
    <xf numFmtId="2" fontId="4" fillId="0" borderId="19" xfId="311" applyNumberFormat="1" applyFont="1" applyFill="1" applyBorder="1" applyAlignment="1">
      <alignment horizontal="center"/>
    </xf>
    <xf numFmtId="165" fontId="4" fillId="0" borderId="19" xfId="311" applyNumberFormat="1" applyFont="1" applyFill="1" applyBorder="1" applyAlignment="1">
      <alignment horizontal="center"/>
    </xf>
    <xf numFmtId="165" fontId="4" fillId="0" borderId="19" xfId="311" quotePrefix="1" applyNumberFormat="1" applyFont="1" applyFill="1" applyBorder="1" applyAlignment="1">
      <alignment horizontal="center"/>
    </xf>
    <xf numFmtId="0" fontId="6" fillId="0" borderId="26" xfId="311" applyFont="1" applyFill="1" applyBorder="1" applyAlignment="1">
      <alignment horizontal="center" vertical="center"/>
    </xf>
    <xf numFmtId="0" fontId="6" fillId="0" borderId="6" xfId="311" applyFont="1" applyFill="1" applyBorder="1" applyAlignment="1">
      <alignment horizontal="center" vertical="center"/>
    </xf>
    <xf numFmtId="0" fontId="6" fillId="0" borderId="0" xfId="14" applyFont="1" applyFill="1" applyAlignment="1">
      <alignment vertical="center"/>
    </xf>
    <xf numFmtId="1" fontId="4" fillId="0" borderId="80" xfId="311" applyNumberFormat="1" applyFont="1" applyFill="1" applyBorder="1" applyAlignment="1">
      <alignment horizontal="right" vertical="center"/>
    </xf>
    <xf numFmtId="1" fontId="6" fillId="0" borderId="23" xfId="311" applyNumberFormat="1" applyFont="1" applyFill="1" applyBorder="1" applyAlignment="1">
      <alignment horizontal="right" vertical="center"/>
    </xf>
    <xf numFmtId="1" fontId="6" fillId="0" borderId="0" xfId="311" applyNumberFormat="1" applyFont="1" applyFill="1" applyBorder="1" applyAlignment="1">
      <alignment horizontal="right" vertical="center"/>
    </xf>
    <xf numFmtId="0" fontId="5" fillId="0" borderId="51" xfId="309" applyFont="1" applyFill="1" applyBorder="1" applyAlignment="1">
      <alignment wrapText="1"/>
    </xf>
    <xf numFmtId="1" fontId="6" fillId="0" borderId="21" xfId="311" applyNumberFormat="1" applyFont="1" applyFill="1" applyBorder="1" applyAlignment="1">
      <alignment horizontal="right" vertical="center"/>
    </xf>
    <xf numFmtId="0" fontId="4" fillId="0" borderId="0" xfId="14" applyFont="1" applyFill="1" applyAlignment="1">
      <alignment vertical="center"/>
    </xf>
    <xf numFmtId="1" fontId="4" fillId="0" borderId="15" xfId="0" applyNumberFormat="1" applyFont="1" applyFill="1" applyBorder="1" applyAlignment="1">
      <alignment horizontal="right" vertical="center"/>
    </xf>
    <xf numFmtId="3" fontId="4" fillId="0" borderId="15" xfId="311" applyNumberFormat="1" applyFont="1" applyFill="1" applyBorder="1" applyAlignment="1">
      <alignment horizontal="right" vertical="center"/>
    </xf>
    <xf numFmtId="1" fontId="6" fillId="0" borderId="15" xfId="311" applyNumberFormat="1" applyFont="1" applyFill="1" applyBorder="1" applyAlignment="1">
      <alignment horizontal="right" vertical="center"/>
    </xf>
    <xf numFmtId="1" fontId="4" fillId="0" borderId="15" xfId="311" applyNumberFormat="1" applyFont="1" applyFill="1" applyBorder="1" applyAlignment="1">
      <alignment horizontal="right" vertical="center"/>
    </xf>
    <xf numFmtId="1" fontId="4" fillId="0" borderId="19" xfId="311" applyNumberFormat="1" applyFont="1" applyFill="1" applyBorder="1" applyAlignment="1">
      <alignment horizontal="right" vertical="center"/>
    </xf>
    <xf numFmtId="0" fontId="6" fillId="0" borderId="19" xfId="311" applyFont="1" applyFill="1" applyBorder="1" applyAlignment="1">
      <alignment horizontal="center" vertical="center"/>
    </xf>
    <xf numFmtId="0" fontId="41" fillId="0" borderId="0" xfId="308" applyFont="1" applyFill="1" applyBorder="1" applyAlignment="1">
      <alignment horizontal="center"/>
    </xf>
    <xf numFmtId="0" fontId="88" fillId="0" borderId="0" xfId="308" applyFont="1" applyFill="1" applyAlignment="1">
      <alignment horizontal="center"/>
    </xf>
    <xf numFmtId="1" fontId="6" fillId="0" borderId="0" xfId="308" applyNumberFormat="1" applyFont="1" applyFill="1" applyBorder="1" applyAlignment="1">
      <alignment horizontal="left" wrapText="1"/>
    </xf>
    <xf numFmtId="3" fontId="4" fillId="0" borderId="0" xfId="14" applyNumberFormat="1" applyFont="1"/>
    <xf numFmtId="43" fontId="9" fillId="0" borderId="31" xfId="1" applyFont="1" applyBorder="1" applyAlignment="1"/>
    <xf numFmtId="43" fontId="9" fillId="0" borderId="31" xfId="1" applyFont="1" applyFill="1" applyBorder="1" applyAlignment="1"/>
    <xf numFmtId="0" fontId="6" fillId="0" borderId="30" xfId="308" applyFont="1" applyFill="1" applyBorder="1" applyAlignment="1">
      <alignment vertical="center" wrapText="1"/>
    </xf>
    <xf numFmtId="3" fontId="9" fillId="0" borderId="9" xfId="0" applyNumberFormat="1" applyFont="1" applyFill="1" applyBorder="1" applyAlignment="1">
      <alignment vertical="center"/>
    </xf>
    <xf numFmtId="3" fontId="9" fillId="0" borderId="41" xfId="0" applyNumberFormat="1" applyFont="1" applyFill="1" applyBorder="1" applyAlignment="1">
      <alignment vertical="center"/>
    </xf>
    <xf numFmtId="3" fontId="9" fillId="0" borderId="8" xfId="0" applyNumberFormat="1" applyFont="1" applyFill="1" applyBorder="1" applyAlignment="1">
      <alignment vertical="center"/>
    </xf>
    <xf numFmtId="3" fontId="9" fillId="0" borderId="8" xfId="14" applyNumberFormat="1" applyFont="1" applyBorder="1" applyAlignment="1">
      <alignment vertical="center"/>
    </xf>
    <xf numFmtId="0" fontId="4" fillId="0" borderId="7" xfId="308" applyFont="1" applyFill="1" applyBorder="1" applyAlignment="1">
      <alignment horizontal="left" vertical="center" wrapText="1" indent="3"/>
    </xf>
    <xf numFmtId="3" fontId="9" fillId="0" borderId="16" xfId="0"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5" xfId="0" applyNumberFormat="1" applyFont="1" applyFill="1" applyBorder="1" applyAlignment="1">
      <alignment vertical="center"/>
    </xf>
    <xf numFmtId="3" fontId="9" fillId="0" borderId="15" xfId="14" applyNumberFormat="1" applyFont="1" applyBorder="1" applyAlignment="1">
      <alignment vertical="center"/>
    </xf>
    <xf numFmtId="0" fontId="4" fillId="0" borderId="14" xfId="308" applyFont="1" applyFill="1" applyBorder="1" applyAlignment="1">
      <alignment horizontal="left" vertical="center" wrapText="1" indent="3"/>
    </xf>
    <xf numFmtId="3" fontId="89" fillId="0" borderId="16" xfId="0" applyNumberFormat="1" applyFont="1" applyFill="1" applyBorder="1" applyAlignment="1">
      <alignment vertical="center"/>
    </xf>
    <xf numFmtId="3" fontId="89" fillId="0" borderId="0" xfId="0" applyNumberFormat="1" applyFont="1" applyFill="1" applyBorder="1" applyAlignment="1">
      <alignment vertical="center"/>
    </xf>
    <xf numFmtId="3" fontId="89" fillId="0" borderId="15" xfId="0" applyNumberFormat="1" applyFont="1" applyFill="1" applyBorder="1" applyAlignment="1">
      <alignment vertical="center"/>
    </xf>
    <xf numFmtId="3" fontId="89" fillId="0" borderId="15" xfId="14" applyNumberFormat="1" applyFont="1" applyBorder="1" applyAlignment="1">
      <alignment vertical="center"/>
    </xf>
    <xf numFmtId="0" fontId="5" fillId="0" borderId="14" xfId="308" applyFont="1" applyBorder="1" applyAlignment="1">
      <alignment horizontal="left" vertical="center" wrapText="1" indent="1"/>
    </xf>
    <xf numFmtId="3" fontId="89" fillId="0" borderId="15" xfId="14" applyNumberFormat="1" applyFont="1" applyFill="1" applyBorder="1" applyAlignment="1">
      <alignment vertical="center"/>
    </xf>
    <xf numFmtId="3" fontId="72" fillId="0" borderId="16" xfId="0" applyNumberFormat="1" applyFont="1" applyFill="1" applyBorder="1" applyAlignment="1">
      <alignment vertical="center"/>
    </xf>
    <xf numFmtId="3" fontId="72" fillId="0" borderId="0" xfId="0" applyNumberFormat="1" applyFont="1" applyFill="1" applyBorder="1" applyAlignment="1">
      <alignment vertical="center"/>
    </xf>
    <xf numFmtId="3" fontId="72" fillId="0" borderId="15" xfId="0" applyNumberFormat="1" applyFont="1" applyFill="1" applyBorder="1" applyAlignment="1">
      <alignment vertical="center"/>
    </xf>
    <xf numFmtId="3" fontId="72" fillId="0" borderId="15" xfId="14" applyNumberFormat="1" applyFont="1" applyFill="1" applyBorder="1" applyAlignment="1">
      <alignment vertical="center"/>
    </xf>
    <xf numFmtId="0" fontId="6" fillId="0" borderId="14" xfId="308" applyFont="1" applyFill="1" applyBorder="1" applyAlignment="1">
      <alignment vertical="center" wrapText="1"/>
    </xf>
    <xf numFmtId="3" fontId="9" fillId="0" borderId="15" xfId="14" applyNumberFormat="1" applyFont="1" applyFill="1" applyBorder="1" applyAlignment="1">
      <alignment vertical="center"/>
    </xf>
    <xf numFmtId="3" fontId="9" fillId="0" borderId="15" xfId="0" applyNumberFormat="1" applyFont="1" applyBorder="1" applyAlignment="1">
      <alignment vertical="center"/>
    </xf>
    <xf numFmtId="3" fontId="89" fillId="0" borderId="15" xfId="0" applyNumberFormat="1" applyFont="1" applyBorder="1" applyAlignment="1">
      <alignment vertical="center"/>
    </xf>
    <xf numFmtId="3" fontId="72" fillId="0" borderId="19" xfId="0" applyNumberFormat="1" applyFont="1" applyFill="1" applyBorder="1" applyAlignment="1">
      <alignment vertical="center"/>
    </xf>
    <xf numFmtId="3" fontId="72" fillId="0" borderId="15" xfId="0" applyNumberFormat="1" applyFont="1" applyBorder="1" applyAlignment="1">
      <alignment vertical="center"/>
    </xf>
    <xf numFmtId="3" fontId="72" fillId="0" borderId="15" xfId="14" applyNumberFormat="1" applyFont="1" applyBorder="1" applyAlignment="1">
      <alignment vertical="center"/>
    </xf>
    <xf numFmtId="0" fontId="6" fillId="0" borderId="29" xfId="308" applyFont="1" applyBorder="1" applyAlignment="1">
      <alignment vertical="center" wrapText="1"/>
    </xf>
    <xf numFmtId="3" fontId="72" fillId="0" borderId="27" xfId="14" applyNumberFormat="1" applyFont="1" applyFill="1" applyBorder="1" applyAlignment="1">
      <alignment vertical="center"/>
    </xf>
    <xf numFmtId="3" fontId="72" fillId="0" borderId="12" xfId="14" applyNumberFormat="1" applyFont="1" applyFill="1" applyBorder="1" applyAlignment="1">
      <alignment vertical="center"/>
    </xf>
    <xf numFmtId="3" fontId="72" fillId="0" borderId="26" xfId="14" applyNumberFormat="1" applyFont="1" applyFill="1" applyBorder="1" applyAlignment="1">
      <alignment vertical="center"/>
    </xf>
    <xf numFmtId="3" fontId="72" fillId="5" borderId="26" xfId="14" applyNumberFormat="1" applyFont="1" applyFill="1" applyBorder="1" applyAlignment="1">
      <alignment vertical="center"/>
    </xf>
    <xf numFmtId="0" fontId="6" fillId="0" borderId="10" xfId="308" applyFont="1" applyFill="1" applyBorder="1" applyAlignment="1">
      <alignment vertical="center" wrapText="1"/>
    </xf>
    <xf numFmtId="0" fontId="72" fillId="3" borderId="26" xfId="0" applyFont="1" applyFill="1" applyBorder="1" applyAlignment="1">
      <alignment horizontal="center" vertical="center"/>
    </xf>
    <xf numFmtId="0" fontId="72" fillId="3" borderId="26" xfId="308" quotePrefix="1" applyFont="1" applyFill="1" applyBorder="1" applyAlignment="1">
      <alignment horizontal="center" vertical="center"/>
    </xf>
    <xf numFmtId="0" fontId="72" fillId="3" borderId="6" xfId="0" applyFont="1" applyFill="1" applyBorder="1" applyAlignment="1">
      <alignment horizontal="center" vertical="center"/>
    </xf>
    <xf numFmtId="0" fontId="72" fillId="3" borderId="6" xfId="14" applyFont="1" applyFill="1" applyBorder="1" applyAlignment="1">
      <alignment horizontal="center" vertical="center"/>
    </xf>
    <xf numFmtId="0" fontId="5" fillId="0" borderId="0" xfId="308" applyFont="1" applyBorder="1" applyAlignment="1">
      <alignment horizontal="right"/>
    </xf>
    <xf numFmtId="0" fontId="4" fillId="0" borderId="0" xfId="308" applyFont="1"/>
    <xf numFmtId="0" fontId="5" fillId="0" borderId="0" xfId="308" applyFont="1" applyBorder="1" applyAlignment="1"/>
    <xf numFmtId="0" fontId="4" fillId="0" borderId="0" xfId="308" applyFont="1" applyAlignment="1">
      <alignment wrapText="1"/>
    </xf>
    <xf numFmtId="4" fontId="4" fillId="0" borderId="0" xfId="14" applyNumberFormat="1" applyFont="1" applyAlignment="1"/>
    <xf numFmtId="0" fontId="4" fillId="0" borderId="0" xfId="308" applyFont="1" applyAlignment="1"/>
    <xf numFmtId="0" fontId="8" fillId="0" borderId="0" xfId="308" applyFont="1" applyAlignment="1"/>
    <xf numFmtId="181" fontId="6" fillId="0" borderId="0" xfId="308" applyNumberFormat="1" applyFont="1" applyBorder="1" applyAlignment="1">
      <alignment horizontal="right"/>
    </xf>
    <xf numFmtId="0" fontId="6" fillId="0" borderId="0" xfId="308" applyFont="1" applyFill="1" applyAlignment="1"/>
    <xf numFmtId="1" fontId="6" fillId="0" borderId="0" xfId="308" applyNumberFormat="1" applyFont="1" applyFill="1" applyAlignment="1"/>
    <xf numFmtId="1" fontId="6" fillId="0" borderId="0" xfId="308" applyNumberFormat="1" applyFont="1" applyFill="1" applyBorder="1" applyAlignment="1"/>
    <xf numFmtId="1" fontId="14" fillId="0" borderId="21" xfId="0" applyNumberFormat="1" applyFont="1" applyFill="1" applyBorder="1"/>
    <xf numFmtId="0" fontId="14" fillId="0" borderId="20" xfId="0" applyFont="1" applyFill="1" applyBorder="1" applyAlignment="1">
      <alignment wrapText="1"/>
    </xf>
    <xf numFmtId="1" fontId="15" fillId="0" borderId="15" xfId="0" applyNumberFormat="1" applyFont="1" applyFill="1" applyBorder="1"/>
    <xf numFmtId="0" fontId="15" fillId="0" borderId="14" xfId="0" applyFont="1" applyFill="1" applyBorder="1" applyAlignment="1">
      <alignment horizontal="left" wrapText="1"/>
    </xf>
    <xf numFmtId="1" fontId="14" fillId="0" borderId="15" xfId="0" applyNumberFormat="1" applyFont="1" applyFill="1" applyBorder="1"/>
    <xf numFmtId="0" fontId="14" fillId="0" borderId="14" xfId="0" applyFont="1" applyFill="1" applyBorder="1" applyAlignment="1">
      <alignment wrapText="1"/>
    </xf>
    <xf numFmtId="3" fontId="15" fillId="0" borderId="15" xfId="0" applyNumberFormat="1" applyFont="1" applyFill="1" applyBorder="1"/>
    <xf numFmtId="165" fontId="15" fillId="0" borderId="15" xfId="26" applyNumberFormat="1" applyFont="1" applyFill="1" applyBorder="1" applyAlignment="1">
      <alignment horizontal="right"/>
    </xf>
    <xf numFmtId="165" fontId="15" fillId="0" borderId="15" xfId="26" applyNumberFormat="1" applyFont="1" applyFill="1" applyBorder="1"/>
    <xf numFmtId="0" fontId="15" fillId="0" borderId="14" xfId="0" applyFont="1" applyFill="1" applyBorder="1" applyAlignment="1">
      <alignment horizontal="left" wrapText="1" indent="1"/>
    </xf>
    <xf numFmtId="3" fontId="14" fillId="0" borderId="15" xfId="0" applyNumberFormat="1" applyFont="1" applyFill="1" applyBorder="1"/>
    <xf numFmtId="3" fontId="14" fillId="0" borderId="19" xfId="0" applyNumberFormat="1" applyFont="1" applyFill="1" applyBorder="1" applyAlignment="1">
      <alignment horizontal="right"/>
    </xf>
    <xf numFmtId="1" fontId="14" fillId="0" borderId="19" xfId="0" applyNumberFormat="1" applyFont="1" applyFill="1" applyBorder="1" applyAlignment="1">
      <alignment horizontal="right"/>
    </xf>
    <xf numFmtId="0" fontId="14" fillId="0" borderId="29" xfId="0" applyFont="1" applyBorder="1" applyAlignment="1">
      <alignment horizontal="left" vertical="center" wrapText="1"/>
    </xf>
    <xf numFmtId="0" fontId="14" fillId="3" borderId="26" xfId="308" quotePrefix="1" applyFont="1" applyFill="1" applyBorder="1" applyAlignment="1">
      <alignment horizontal="center" vertical="center"/>
    </xf>
    <xf numFmtId="0" fontId="14" fillId="3" borderId="26"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6" xfId="14" applyFont="1" applyFill="1" applyBorder="1" applyAlignment="1">
      <alignment horizontal="center" vertical="center"/>
    </xf>
    <xf numFmtId="0" fontId="6" fillId="0" borderId="0" xfId="308" applyFont="1" applyBorder="1" applyAlignment="1">
      <alignment horizontal="center"/>
    </xf>
    <xf numFmtId="0" fontId="1" fillId="0" borderId="0" xfId="15"/>
    <xf numFmtId="0" fontId="75" fillId="0" borderId="0" xfId="15" applyFont="1"/>
    <xf numFmtId="0" fontId="18" fillId="0" borderId="0" xfId="15" applyFont="1"/>
    <xf numFmtId="2" fontId="18" fillId="0" borderId="21" xfId="15" applyNumberFormat="1" applyFont="1" applyBorder="1" applyAlignment="1">
      <alignment horizontal="center"/>
    </xf>
    <xf numFmtId="1" fontId="18" fillId="0" borderId="21" xfId="15" applyNumberFormat="1" applyFont="1" applyBorder="1" applyAlignment="1">
      <alignment horizontal="center"/>
    </xf>
    <xf numFmtId="0" fontId="12" fillId="0" borderId="79" xfId="15" applyFont="1" applyFill="1" applyBorder="1" applyAlignment="1">
      <alignment horizontal="center"/>
    </xf>
    <xf numFmtId="2" fontId="18" fillId="0" borderId="15" xfId="15" applyNumberFormat="1" applyFont="1" applyBorder="1" applyAlignment="1">
      <alignment horizontal="center"/>
    </xf>
    <xf numFmtId="1" fontId="18" fillId="0" borderId="15" xfId="15" applyNumberFormat="1" applyFont="1" applyBorder="1" applyAlignment="1">
      <alignment horizontal="center"/>
    </xf>
    <xf numFmtId="0" fontId="4" fillId="0" borderId="15" xfId="15" applyFont="1" applyFill="1" applyBorder="1" applyAlignment="1">
      <alignment horizontal="center"/>
    </xf>
    <xf numFmtId="2" fontId="12" fillId="0" borderId="16" xfId="15" applyNumberFormat="1" applyFont="1" applyBorder="1" applyAlignment="1">
      <alignment horizontal="center"/>
    </xf>
    <xf numFmtId="2" fontId="12" fillId="0" borderId="15" xfId="15" applyNumberFormat="1" applyFont="1" applyBorder="1" applyAlignment="1">
      <alignment horizontal="center"/>
    </xf>
    <xf numFmtId="0" fontId="4" fillId="0" borderId="15" xfId="15" applyFont="1" applyBorder="1" applyAlignment="1">
      <alignment horizontal="center"/>
    </xf>
    <xf numFmtId="0" fontId="4" fillId="0" borderId="14" xfId="15" applyFont="1" applyBorder="1" applyAlignment="1">
      <alignment horizontal="center"/>
    </xf>
    <xf numFmtId="2" fontId="12" fillId="0" borderId="16" xfId="15" quotePrefix="1" applyNumberFormat="1" applyFont="1" applyBorder="1" applyAlignment="1">
      <alignment horizontal="center"/>
    </xf>
    <xf numFmtId="2" fontId="12" fillId="0" borderId="15" xfId="15" quotePrefix="1" applyNumberFormat="1" applyFont="1" applyBorder="1" applyAlignment="1">
      <alignment horizontal="center"/>
    </xf>
    <xf numFmtId="0" fontId="4" fillId="0" borderId="15" xfId="15" quotePrefix="1" applyFont="1" applyBorder="1" applyAlignment="1">
      <alignment horizontal="center"/>
    </xf>
    <xf numFmtId="0" fontId="4" fillId="0" borderId="14" xfId="15" quotePrefix="1" applyFont="1" applyBorder="1" applyAlignment="1">
      <alignment horizontal="center"/>
    </xf>
    <xf numFmtId="0" fontId="12" fillId="0" borderId="15" xfId="15" applyFont="1" applyBorder="1" applyAlignment="1">
      <alignment horizontal="center"/>
    </xf>
    <xf numFmtId="0" fontId="12" fillId="0" borderId="14" xfId="15" applyFont="1" applyBorder="1" applyAlignment="1">
      <alignment horizontal="center"/>
    </xf>
    <xf numFmtId="0" fontId="85" fillId="0" borderId="0" xfId="15" applyFont="1"/>
    <xf numFmtId="0" fontId="10" fillId="3" borderId="27" xfId="15" applyFont="1" applyFill="1" applyBorder="1" applyAlignment="1">
      <alignment horizontal="center" vertical="center"/>
    </xf>
    <xf numFmtId="0" fontId="10" fillId="3" borderId="26" xfId="15" applyFont="1" applyFill="1" applyBorder="1" applyAlignment="1">
      <alignment horizontal="center" vertical="center"/>
    </xf>
    <xf numFmtId="0" fontId="4" fillId="0" borderId="50" xfId="4" applyFont="1" applyFill="1" applyBorder="1" applyAlignment="1">
      <alignment horizontal="center" vertical="center"/>
    </xf>
    <xf numFmtId="0" fontId="4" fillId="0" borderId="49" xfId="4" applyFont="1" applyFill="1" applyBorder="1" applyAlignment="1">
      <alignment horizontal="center" vertical="center"/>
    </xf>
    <xf numFmtId="0" fontId="6" fillId="0" borderId="8" xfId="4" applyFont="1" applyFill="1" applyBorder="1" applyAlignment="1">
      <alignment horizontal="center" vertical="center"/>
    </xf>
    <xf numFmtId="0" fontId="6" fillId="0" borderId="27" xfId="4" applyFont="1" applyFill="1" applyBorder="1" applyAlignment="1">
      <alignment vertical="center"/>
    </xf>
    <xf numFmtId="0" fontId="6" fillId="0" borderId="10" xfId="4" applyFont="1" applyFill="1" applyBorder="1" applyAlignment="1">
      <alignment vertical="center"/>
    </xf>
    <xf numFmtId="0" fontId="4" fillId="0" borderId="12" xfId="4" applyFont="1" applyFill="1" applyBorder="1" applyAlignment="1">
      <alignment horizontal="center" vertical="center"/>
    </xf>
    <xf numFmtId="0" fontId="4" fillId="0" borderId="13" xfId="4" applyFont="1" applyFill="1" applyBorder="1" applyAlignment="1">
      <alignment vertical="center"/>
    </xf>
    <xf numFmtId="166" fontId="4" fillId="0" borderId="8"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6" fillId="0" borderId="0" xfId="4" applyFont="1" applyFill="1" applyAlignment="1">
      <alignment horizontal="center" vertical="center"/>
    </xf>
    <xf numFmtId="0" fontId="67" fillId="0" borderId="0" xfId="0" applyFont="1" applyBorder="1" applyAlignment="1">
      <alignment horizontal="center"/>
    </xf>
    <xf numFmtId="0" fontId="4" fillId="0" borderId="0" xfId="33" applyFont="1"/>
    <xf numFmtId="0" fontId="4" fillId="0" borderId="0" xfId="33" applyFont="1" applyFill="1"/>
    <xf numFmtId="0" fontId="8" fillId="0" borderId="0" xfId="33" applyFont="1" applyFill="1"/>
    <xf numFmtId="0" fontId="4" fillId="0" borderId="0" xfId="33" applyFont="1" applyFill="1" applyBorder="1"/>
    <xf numFmtId="178" fontId="8" fillId="0" borderId="0" xfId="33" applyNumberFormat="1" applyFont="1" applyFill="1" applyBorder="1" applyAlignment="1" applyProtection="1">
      <alignment horizontal="left"/>
    </xf>
    <xf numFmtId="168" fontId="8" fillId="0" borderId="0" xfId="33" applyNumberFormat="1" applyFont="1" applyFill="1" applyBorder="1" applyAlignment="1" applyProtection="1">
      <alignment horizontal="right"/>
    </xf>
    <xf numFmtId="183" fontId="8" fillId="0" borderId="0" xfId="33" applyNumberFormat="1" applyFont="1" applyFill="1" applyBorder="1" applyAlignment="1" applyProtection="1">
      <alignment horizontal="right"/>
    </xf>
    <xf numFmtId="184" fontId="8" fillId="0" borderId="0" xfId="33" applyNumberFormat="1" applyFont="1" applyFill="1" applyBorder="1" applyAlignment="1">
      <alignment horizontal="right"/>
    </xf>
    <xf numFmtId="0" fontId="8" fillId="0" borderId="0" xfId="33" applyFont="1" applyFill="1" applyBorder="1"/>
    <xf numFmtId="184" fontId="8" fillId="0" borderId="0" xfId="33" applyNumberFormat="1" applyFont="1" applyFill="1" applyBorder="1" applyAlignment="1" applyProtection="1">
      <alignment horizontal="right"/>
    </xf>
    <xf numFmtId="0" fontId="91" fillId="0" borderId="0" xfId="33" applyFont="1" applyFill="1" applyBorder="1" applyAlignment="1" applyProtection="1">
      <alignment horizontal="right"/>
    </xf>
    <xf numFmtId="168" fontId="92" fillId="0" borderId="0" xfId="33" applyNumberFormat="1" applyFont="1" applyFill="1" applyBorder="1" applyAlignment="1" applyProtection="1">
      <alignment horizontal="right"/>
    </xf>
    <xf numFmtId="0" fontId="92" fillId="0" borderId="0" xfId="33" applyFont="1" applyFill="1" applyBorder="1" applyAlignment="1" applyProtection="1">
      <alignment horizontal="right"/>
    </xf>
    <xf numFmtId="183" fontId="92" fillId="0" borderId="0" xfId="33" applyNumberFormat="1" applyFont="1" applyFill="1" applyBorder="1" applyAlignment="1" applyProtection="1">
      <alignment horizontal="right"/>
    </xf>
    <xf numFmtId="0" fontId="4" fillId="0" borderId="0" xfId="33" applyFont="1" applyFill="1" applyBorder="1" applyAlignment="1">
      <alignment horizontal="right"/>
    </xf>
    <xf numFmtId="178" fontId="5" fillId="0" borderId="0" xfId="33" quotePrefix="1" applyNumberFormat="1" applyFont="1" applyFill="1" applyBorder="1" applyAlignment="1" applyProtection="1">
      <alignment horizontal="left"/>
    </xf>
    <xf numFmtId="178" fontId="4" fillId="0" borderId="0" xfId="33" applyNumberFormat="1" applyFont="1" applyFill="1" applyBorder="1" applyAlignment="1" applyProtection="1">
      <alignment horizontal="left"/>
    </xf>
    <xf numFmtId="168" fontId="4" fillId="0" borderId="0" xfId="33" applyNumberFormat="1" applyFont="1" applyFill="1" applyBorder="1" applyAlignment="1">
      <alignment horizontal="right"/>
    </xf>
    <xf numFmtId="0" fontId="4" fillId="0" borderId="0" xfId="33" quotePrefix="1" applyFont="1" applyFill="1" applyBorder="1" applyAlignment="1">
      <alignment horizontal="left"/>
    </xf>
    <xf numFmtId="165" fontId="4" fillId="0" borderId="0" xfId="33" applyNumberFormat="1" applyFont="1"/>
    <xf numFmtId="168" fontId="6" fillId="0" borderId="42" xfId="33" applyNumberFormat="1" applyFont="1" applyFill="1" applyBorder="1" applyAlignment="1" applyProtection="1">
      <alignment horizontal="right"/>
    </xf>
    <xf numFmtId="168" fontId="6" fillId="0" borderId="79" xfId="33" applyNumberFormat="1" applyFont="1" applyFill="1" applyBorder="1" applyAlignment="1" applyProtection="1">
      <alignment horizontal="right"/>
    </xf>
    <xf numFmtId="168" fontId="6" fillId="0" borderId="24" xfId="33" applyNumberFormat="1" applyFont="1" applyFill="1" applyBorder="1" applyAlignment="1" applyProtection="1">
      <alignment horizontal="right"/>
    </xf>
    <xf numFmtId="168" fontId="6" fillId="0" borderId="57" xfId="33" applyNumberFormat="1" applyFont="1" applyFill="1" applyBorder="1" applyAlignment="1" applyProtection="1">
      <alignment horizontal="right"/>
    </xf>
    <xf numFmtId="168" fontId="6" fillId="0" borderId="21" xfId="33" applyNumberFormat="1" applyFont="1" applyFill="1" applyBorder="1" applyAlignment="1" applyProtection="1">
      <alignment horizontal="right"/>
    </xf>
    <xf numFmtId="178" fontId="6" fillId="0" borderId="20" xfId="33" applyNumberFormat="1" applyFont="1" applyFill="1" applyBorder="1" applyAlignment="1" applyProtection="1">
      <alignment horizontal="left"/>
    </xf>
    <xf numFmtId="168" fontId="4" fillId="0" borderId="34" xfId="33" applyNumberFormat="1" applyFont="1" applyFill="1" applyBorder="1" applyAlignment="1" applyProtection="1">
      <alignment horizontal="right"/>
    </xf>
    <xf numFmtId="168" fontId="4" fillId="0" borderId="39" xfId="33" applyNumberFormat="1" applyFont="1" applyFill="1" applyBorder="1" applyAlignment="1" applyProtection="1">
      <alignment horizontal="right"/>
    </xf>
    <xf numFmtId="168" fontId="4" fillId="0" borderId="41" xfId="33" applyNumberFormat="1" applyFont="1" applyFill="1" applyBorder="1" applyAlignment="1" applyProtection="1">
      <alignment horizontal="right"/>
    </xf>
    <xf numFmtId="168" fontId="4" fillId="0" borderId="35" xfId="33" applyNumberFormat="1" applyFont="1" applyFill="1" applyBorder="1" applyAlignment="1" applyProtection="1">
      <alignment horizontal="right"/>
    </xf>
    <xf numFmtId="168" fontId="4" fillId="0" borderId="8" xfId="33" applyNumberFormat="1" applyFont="1" applyFill="1" applyBorder="1" applyAlignment="1" applyProtection="1">
      <alignment horizontal="right"/>
    </xf>
    <xf numFmtId="178" fontId="4" fillId="0" borderId="7" xfId="33" quotePrefix="1" applyNumberFormat="1" applyFont="1" applyFill="1" applyBorder="1" applyAlignment="1" applyProtection="1">
      <alignment horizontal="left"/>
    </xf>
    <xf numFmtId="168" fontId="4" fillId="0" borderId="28" xfId="33" applyNumberFormat="1" applyFont="1" applyFill="1" applyBorder="1" applyAlignment="1" applyProtection="1">
      <alignment horizontal="right"/>
    </xf>
    <xf numFmtId="168" fontId="4" fillId="0" borderId="46" xfId="33" applyNumberFormat="1" applyFont="1" applyFill="1" applyBorder="1" applyAlignment="1" applyProtection="1">
      <alignment horizontal="right"/>
    </xf>
    <xf numFmtId="168" fontId="4" fillId="0" borderId="0" xfId="33" applyNumberFormat="1" applyFont="1" applyFill="1" applyBorder="1" applyAlignment="1" applyProtection="1">
      <alignment horizontal="right"/>
    </xf>
    <xf numFmtId="183" fontId="4" fillId="0" borderId="46" xfId="33" applyNumberFormat="1" applyFont="1" applyFill="1" applyBorder="1" applyAlignment="1" applyProtection="1">
      <alignment horizontal="right"/>
    </xf>
    <xf numFmtId="168" fontId="4" fillId="0" borderId="18" xfId="33" applyNumberFormat="1" applyFont="1" applyFill="1" applyBorder="1" applyAlignment="1" applyProtection="1">
      <alignment horizontal="right"/>
    </xf>
    <xf numFmtId="168" fontId="4" fillId="0" borderId="15" xfId="33" applyNumberFormat="1" applyFont="1" applyFill="1" applyBorder="1" applyAlignment="1" applyProtection="1">
      <alignment horizontal="right"/>
    </xf>
    <xf numFmtId="178" fontId="4" fillId="0" borderId="14" xfId="33" applyNumberFormat="1" applyFont="1" applyFill="1" applyBorder="1" applyAlignment="1" applyProtection="1">
      <alignment horizontal="left"/>
    </xf>
    <xf numFmtId="178" fontId="4" fillId="0" borderId="14" xfId="33" applyNumberFormat="1" applyFont="1" applyFill="1" applyBorder="1" applyAlignment="1" applyProtection="1">
      <alignment horizontal="left" indent="5"/>
    </xf>
    <xf numFmtId="165" fontId="4" fillId="0" borderId="28" xfId="33" applyNumberFormat="1" applyFont="1" applyFill="1" applyBorder="1" applyAlignment="1" applyProtection="1">
      <alignment horizontal="right"/>
    </xf>
    <xf numFmtId="178" fontId="4" fillId="0" borderId="14" xfId="33" quotePrefix="1" applyNumberFormat="1" applyFont="1" applyFill="1" applyBorder="1" applyAlignment="1" applyProtection="1">
      <alignment horizontal="left"/>
    </xf>
    <xf numFmtId="168" fontId="6" fillId="0" borderId="27" xfId="33" applyNumberFormat="1" applyFont="1" applyFill="1" applyBorder="1" applyAlignment="1" applyProtection="1">
      <alignment horizontal="right"/>
    </xf>
    <xf numFmtId="168" fontId="6" fillId="0" borderId="32" xfId="33" applyNumberFormat="1" applyFont="1" applyFill="1" applyBorder="1" applyAlignment="1" applyProtection="1">
      <alignment horizontal="right"/>
    </xf>
    <xf numFmtId="168" fontId="6" fillId="0" borderId="12" xfId="33" applyNumberFormat="1" applyFont="1" applyFill="1" applyBorder="1" applyAlignment="1" applyProtection="1">
      <alignment horizontal="right"/>
    </xf>
    <xf numFmtId="183" fontId="6" fillId="0" borderId="32" xfId="33" applyNumberFormat="1" applyFont="1" applyFill="1" applyBorder="1" applyAlignment="1" applyProtection="1">
      <alignment horizontal="right"/>
    </xf>
    <xf numFmtId="168" fontId="6" fillId="0" borderId="11" xfId="33" applyNumberFormat="1" applyFont="1" applyFill="1" applyBorder="1" applyAlignment="1" applyProtection="1">
      <alignment horizontal="right"/>
    </xf>
    <xf numFmtId="168" fontId="6" fillId="0" borderId="26" xfId="33" applyNumberFormat="1" applyFont="1" applyFill="1" applyBorder="1" applyAlignment="1" applyProtection="1">
      <alignment horizontal="right"/>
    </xf>
    <xf numFmtId="178" fontId="6" fillId="0" borderId="10" xfId="33" applyNumberFormat="1" applyFont="1" applyFill="1" applyBorder="1" applyAlignment="1" applyProtection="1">
      <alignment horizontal="left"/>
    </xf>
    <xf numFmtId="183" fontId="25" fillId="0" borderId="46" xfId="33" quotePrefix="1" applyNumberFormat="1" applyFont="1" applyFill="1" applyBorder="1" applyAlignment="1" applyProtection="1">
      <alignment horizontal="right"/>
    </xf>
    <xf numFmtId="183" fontId="25" fillId="0" borderId="46" xfId="33" applyNumberFormat="1" applyFont="1" applyFill="1" applyBorder="1" applyAlignment="1" applyProtection="1">
      <alignment horizontal="right"/>
    </xf>
    <xf numFmtId="183" fontId="50" fillId="0" borderId="46" xfId="33" quotePrefix="1" applyNumberFormat="1" applyFont="1" applyFill="1" applyBorder="1" applyAlignment="1" applyProtection="1">
      <alignment horizontal="right"/>
    </xf>
    <xf numFmtId="0" fontId="4" fillId="0" borderId="46" xfId="33" applyFont="1" applyFill="1" applyBorder="1" applyAlignment="1">
      <alignment horizontal="right"/>
    </xf>
    <xf numFmtId="178" fontId="4" fillId="0" borderId="14" xfId="33" applyNumberFormat="1" applyFont="1" applyFill="1" applyBorder="1" applyAlignment="1" applyProtection="1">
      <alignment horizontal="left" indent="6"/>
    </xf>
    <xf numFmtId="168" fontId="93" fillId="0" borderId="28" xfId="33" applyNumberFormat="1" applyFont="1" applyFill="1" applyBorder="1" applyAlignment="1" applyProtection="1">
      <alignment horizontal="right"/>
    </xf>
    <xf numFmtId="168" fontId="93" fillId="0" borderId="46" xfId="33" applyNumberFormat="1" applyFont="1" applyFill="1" applyBorder="1" applyAlignment="1" applyProtection="1">
      <alignment horizontal="right"/>
    </xf>
    <xf numFmtId="168" fontId="93" fillId="0" borderId="0" xfId="33" applyNumberFormat="1" applyFont="1" applyFill="1" applyBorder="1" applyAlignment="1" applyProtection="1">
      <alignment horizontal="right"/>
    </xf>
    <xf numFmtId="168" fontId="6" fillId="0" borderId="13" xfId="33" applyNumberFormat="1" applyFont="1" applyFill="1" applyBorder="1" applyAlignment="1" applyProtection="1">
      <alignment horizontal="right"/>
    </xf>
    <xf numFmtId="183" fontId="25" fillId="0" borderId="32" xfId="33" quotePrefix="1" applyNumberFormat="1" applyFont="1" applyFill="1" applyBorder="1" applyAlignment="1" applyProtection="1">
      <alignment horizontal="right"/>
    </xf>
    <xf numFmtId="183" fontId="25" fillId="0" borderId="32" xfId="33" applyNumberFormat="1" applyFont="1" applyFill="1" applyBorder="1" applyAlignment="1" applyProtection="1">
      <alignment horizontal="right"/>
    </xf>
    <xf numFmtId="0" fontId="4" fillId="0" borderId="0" xfId="33" applyFont="1" applyBorder="1"/>
    <xf numFmtId="183" fontId="6" fillId="4" borderId="34" xfId="33" applyNumberFormat="1" applyFont="1" applyFill="1" applyBorder="1" applyAlignment="1" applyProtection="1">
      <alignment horizontal="center" vertical="center"/>
    </xf>
    <xf numFmtId="183" fontId="6" fillId="4" borderId="39" xfId="33" applyNumberFormat="1" applyFont="1" applyFill="1" applyBorder="1" applyAlignment="1" applyProtection="1">
      <alignment horizontal="center" vertical="center"/>
    </xf>
    <xf numFmtId="0" fontId="6" fillId="4" borderId="6" xfId="33" applyFont="1" applyFill="1" applyBorder="1" applyAlignment="1" applyProtection="1">
      <alignment horizontal="center" vertical="center"/>
    </xf>
    <xf numFmtId="0" fontId="6" fillId="0" borderId="0" xfId="33" applyFont="1" applyFill="1" applyBorder="1" applyAlignment="1">
      <alignment horizontal="center"/>
    </xf>
    <xf numFmtId="0" fontId="8" fillId="0" borderId="0" xfId="33" quotePrefix="1" applyFont="1" applyFill="1" applyBorder="1" applyAlignment="1">
      <alignment horizontal="left"/>
    </xf>
    <xf numFmtId="168" fontId="8" fillId="0" borderId="0" xfId="33" applyNumberFormat="1" applyFont="1" applyFill="1" applyBorder="1" applyAlignment="1">
      <alignment horizontal="right"/>
    </xf>
    <xf numFmtId="168" fontId="4" fillId="0" borderId="0" xfId="33" applyNumberFormat="1" applyFont="1"/>
    <xf numFmtId="168" fontId="94" fillId="0" borderId="0" xfId="33" applyNumberFormat="1" applyFont="1" applyFill="1" applyBorder="1" applyAlignment="1" applyProtection="1">
      <alignment horizontal="right"/>
    </xf>
    <xf numFmtId="178" fontId="5" fillId="0" borderId="0" xfId="33" applyNumberFormat="1" applyFont="1" applyFill="1" applyBorder="1" applyAlignment="1" applyProtection="1">
      <alignment horizontal="left"/>
    </xf>
    <xf numFmtId="178" fontId="15" fillId="0" borderId="0" xfId="33" applyNumberFormat="1" applyFont="1" applyFill="1" applyBorder="1" applyAlignment="1" applyProtection="1">
      <alignment horizontal="left"/>
    </xf>
    <xf numFmtId="0" fontId="6" fillId="0" borderId="79" xfId="33" applyFont="1" applyFill="1" applyBorder="1" applyAlignment="1">
      <alignment horizontal="right"/>
    </xf>
    <xf numFmtId="183" fontId="25" fillId="0" borderId="79" xfId="33" applyNumberFormat="1" applyFont="1" applyFill="1" applyBorder="1" applyAlignment="1" applyProtection="1">
      <alignment horizontal="right"/>
    </xf>
    <xf numFmtId="0" fontId="6" fillId="0" borderId="32" xfId="33" applyFont="1" applyFill="1" applyBorder="1" applyAlignment="1">
      <alignment horizontal="right"/>
    </xf>
    <xf numFmtId="183" fontId="50" fillId="0" borderId="46" xfId="33" applyNumberFormat="1" applyFont="1" applyFill="1" applyBorder="1" applyAlignment="1" applyProtection="1">
      <alignment horizontal="right"/>
    </xf>
    <xf numFmtId="168" fontId="6" fillId="0" borderId="28" xfId="33" applyNumberFormat="1" applyFont="1" applyFill="1" applyBorder="1" applyAlignment="1" applyProtection="1">
      <alignment horizontal="right"/>
    </xf>
    <xf numFmtId="168" fontId="6" fillId="0" borderId="46" xfId="33" applyNumberFormat="1" applyFont="1" applyFill="1" applyBorder="1" applyAlignment="1" applyProtection="1">
      <alignment horizontal="right"/>
    </xf>
    <xf numFmtId="168" fontId="6" fillId="0" borderId="0" xfId="33" applyNumberFormat="1" applyFont="1" applyFill="1" applyBorder="1" applyAlignment="1" applyProtection="1">
      <alignment horizontal="right"/>
    </xf>
    <xf numFmtId="168" fontId="6" fillId="0" borderId="18" xfId="33" applyNumberFormat="1" applyFont="1" applyFill="1" applyBorder="1" applyAlignment="1" applyProtection="1">
      <alignment horizontal="right"/>
    </xf>
    <xf numFmtId="168" fontId="6" fillId="0" borderId="15" xfId="33" applyNumberFormat="1" applyFont="1" applyFill="1" applyBorder="1" applyAlignment="1" applyProtection="1">
      <alignment horizontal="right"/>
    </xf>
    <xf numFmtId="178" fontId="6" fillId="0" borderId="14" xfId="33" applyNumberFormat="1" applyFont="1" applyFill="1" applyBorder="1" applyAlignment="1" applyProtection="1">
      <alignment horizontal="left"/>
    </xf>
    <xf numFmtId="178" fontId="6" fillId="0" borderId="10" xfId="33" quotePrefix="1" applyNumberFormat="1" applyFont="1" applyFill="1" applyBorder="1" applyAlignment="1" applyProtection="1">
      <alignment horizontal="left"/>
    </xf>
    <xf numFmtId="183" fontId="6" fillId="4" borderId="28" xfId="33" applyNumberFormat="1" applyFont="1" applyFill="1" applyBorder="1" applyAlignment="1" applyProtection="1">
      <alignment horizontal="center" vertical="center"/>
    </xf>
    <xf numFmtId="183" fontId="6" fillId="4" borderId="45" xfId="33" applyNumberFormat="1" applyFont="1" applyFill="1" applyBorder="1" applyAlignment="1" applyProtection="1">
      <alignment horizontal="right" vertical="center"/>
    </xf>
    <xf numFmtId="0" fontId="6" fillId="4" borderId="0" xfId="33" applyFont="1" applyFill="1" applyBorder="1" applyAlignment="1" applyProtection="1">
      <alignment horizontal="center" vertical="center"/>
    </xf>
    <xf numFmtId="183" fontId="6" fillId="4" borderId="46" xfId="33" applyNumberFormat="1" applyFont="1" applyFill="1" applyBorder="1" applyAlignment="1" applyProtection="1">
      <alignment horizontal="center" vertical="center"/>
    </xf>
    <xf numFmtId="0" fontId="6" fillId="4" borderId="18" xfId="33" applyFont="1" applyFill="1" applyBorder="1" applyAlignment="1" applyProtection="1">
      <alignment horizontal="center" vertical="center"/>
    </xf>
    <xf numFmtId="183" fontId="6" fillId="4" borderId="6" xfId="33" applyNumberFormat="1" applyFont="1" applyFill="1" applyBorder="1" applyAlignment="1" applyProtection="1">
      <alignment horizontal="center" vertical="center"/>
    </xf>
    <xf numFmtId="165" fontId="4" fillId="0" borderId="0" xfId="33" applyNumberFormat="1" applyFont="1" applyFill="1"/>
    <xf numFmtId="168" fontId="4" fillId="0" borderId="0" xfId="33" applyNumberFormat="1" applyFont="1" applyFill="1" applyBorder="1" applyProtection="1"/>
    <xf numFmtId="168" fontId="92" fillId="0" borderId="0" xfId="33" applyNumberFormat="1" applyFont="1" applyFill="1" applyBorder="1" applyProtection="1"/>
    <xf numFmtId="168" fontId="4" fillId="0" borderId="0" xfId="33" applyNumberFormat="1" applyFont="1" applyFill="1" applyBorder="1" applyAlignment="1">
      <alignment horizontal="center"/>
    </xf>
    <xf numFmtId="168" fontId="6" fillId="0" borderId="20" xfId="33" applyNumberFormat="1" applyFont="1" applyFill="1" applyBorder="1" applyAlignment="1" applyProtection="1">
      <alignment horizontal="left"/>
    </xf>
    <xf numFmtId="168" fontId="6" fillId="0" borderId="10" xfId="33" applyNumberFormat="1" applyFont="1" applyFill="1" applyBorder="1" applyAlignment="1" applyProtection="1">
      <alignment horizontal="left"/>
    </xf>
    <xf numFmtId="178" fontId="4" fillId="0" borderId="14" xfId="33" applyNumberFormat="1" applyFont="1" applyFill="1" applyBorder="1" applyAlignment="1" applyProtection="1">
      <alignment horizontal="left" indent="4"/>
    </xf>
    <xf numFmtId="178" fontId="4" fillId="0" borderId="14" xfId="33" applyNumberFormat="1" applyFont="1" applyFill="1" applyBorder="1" applyAlignment="1" applyProtection="1">
      <alignment horizontal="left" indent="7"/>
    </xf>
    <xf numFmtId="168" fontId="6" fillId="0" borderId="10" xfId="33" quotePrefix="1" applyNumberFormat="1" applyFont="1" applyFill="1" applyBorder="1" applyAlignment="1" applyProtection="1">
      <alignment horizontal="left"/>
    </xf>
    <xf numFmtId="168" fontId="4" fillId="0" borderId="14" xfId="33" applyNumberFormat="1" applyFont="1" applyFill="1" applyBorder="1" applyAlignment="1" applyProtection="1">
      <alignment horizontal="left"/>
    </xf>
    <xf numFmtId="0" fontId="6" fillId="4" borderId="19" xfId="33" applyFont="1" applyFill="1" applyBorder="1" applyAlignment="1" applyProtection="1">
      <alignment horizontal="center" vertical="center"/>
    </xf>
    <xf numFmtId="168" fontId="6" fillId="0" borderId="22" xfId="33" applyNumberFormat="1" applyFont="1" applyFill="1" applyBorder="1" applyAlignment="1" applyProtection="1">
      <alignment horizontal="right"/>
    </xf>
    <xf numFmtId="168" fontId="6" fillId="0" borderId="8" xfId="33" applyNumberFormat="1" applyFont="1" applyFill="1" applyBorder="1" applyAlignment="1" applyProtection="1">
      <alignment horizontal="right"/>
    </xf>
    <xf numFmtId="168" fontId="4" fillId="0" borderId="9" xfId="33" applyNumberFormat="1" applyFont="1" applyFill="1" applyBorder="1" applyAlignment="1" applyProtection="1">
      <alignment horizontal="right"/>
    </xf>
    <xf numFmtId="168" fontId="4" fillId="0" borderId="16" xfId="33" applyNumberFormat="1" applyFont="1" applyFill="1" applyBorder="1" applyAlignment="1" applyProtection="1">
      <alignment horizontal="right"/>
    </xf>
    <xf numFmtId="183" fontId="6" fillId="4" borderId="16" xfId="33" applyNumberFormat="1" applyFont="1" applyFill="1" applyBorder="1" applyAlignment="1" applyProtection="1">
      <alignment horizontal="center" vertical="center"/>
    </xf>
    <xf numFmtId="0" fontId="6" fillId="4" borderId="15" xfId="33" applyFont="1" applyFill="1" applyBorder="1" applyAlignment="1" applyProtection="1">
      <alignment horizontal="center" vertical="center"/>
    </xf>
    <xf numFmtId="183" fontId="6" fillId="4" borderId="15" xfId="33" applyNumberFormat="1" applyFont="1" applyFill="1" applyBorder="1" applyAlignment="1" applyProtection="1">
      <alignment horizontal="center" vertical="center"/>
    </xf>
    <xf numFmtId="183" fontId="6" fillId="4" borderId="6" xfId="33" applyNumberFormat="1" applyFont="1" applyFill="1" applyBorder="1" applyAlignment="1">
      <alignment horizontal="centerContinuous" vertical="center"/>
    </xf>
    <xf numFmtId="2" fontId="4" fillId="0" borderId="0" xfId="33" applyNumberFormat="1" applyFont="1" applyFill="1"/>
    <xf numFmtId="2" fontId="4" fillId="0" borderId="0" xfId="33" applyNumberFormat="1" applyFont="1" applyFill="1" applyBorder="1"/>
    <xf numFmtId="2" fontId="4" fillId="0" borderId="0" xfId="6" applyNumberFormat="1" applyFont="1" applyFill="1" applyBorder="1"/>
    <xf numFmtId="165" fontId="4" fillId="0" borderId="0" xfId="33" applyNumberFormat="1" applyFont="1" applyFill="1" applyBorder="1"/>
    <xf numFmtId="165" fontId="8" fillId="0" borderId="0" xfId="33" applyNumberFormat="1" applyFont="1" applyFill="1"/>
    <xf numFmtId="165" fontId="8" fillId="0" borderId="0" xfId="33" applyNumberFormat="1" applyFont="1" applyFill="1" applyBorder="1"/>
    <xf numFmtId="2" fontId="4" fillId="0" borderId="0" xfId="33" applyNumberFormat="1" applyFont="1" applyFill="1" applyAlignment="1">
      <alignment horizontal="center"/>
    </xf>
    <xf numFmtId="165" fontId="6" fillId="0" borderId="0" xfId="33" applyNumberFormat="1" applyFont="1" applyFill="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Fill="1" applyBorder="1" applyAlignment="1" applyProtection="1">
      <alignment horizontal="center" vertical="center"/>
    </xf>
    <xf numFmtId="165" fontId="6" fillId="0" borderId="27" xfId="6" applyNumberFormat="1" applyFont="1" applyFill="1" applyBorder="1" applyAlignment="1">
      <alignment horizontal="center" vertical="center"/>
    </xf>
    <xf numFmtId="165" fontId="6" fillId="0" borderId="26" xfId="6" applyNumberFormat="1" applyFont="1" applyFill="1" applyBorder="1" applyAlignment="1">
      <alignment horizontal="right" vertical="center"/>
    </xf>
    <xf numFmtId="165" fontId="6" fillId="0" borderId="26" xfId="6" applyNumberFormat="1" applyFont="1" applyFill="1" applyBorder="1" applyAlignment="1">
      <alignment horizontal="center" vertical="center"/>
    </xf>
    <xf numFmtId="165" fontId="4" fillId="0" borderId="10" xfId="33" applyNumberFormat="1" applyFont="1" applyFill="1" applyBorder="1" applyAlignment="1" applyProtection="1">
      <alignment horizontal="left"/>
    </xf>
    <xf numFmtId="165" fontId="4" fillId="0" borderId="0" xfId="33" applyNumberFormat="1" applyFont="1" applyFill="1" applyBorder="1" applyAlignment="1" applyProtection="1">
      <alignment horizontal="left" vertical="center"/>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3"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3" applyNumberFormat="1" applyFont="1" applyFill="1" applyBorder="1" applyAlignment="1" applyProtection="1">
      <alignment horizontal="left"/>
    </xf>
    <xf numFmtId="165" fontId="6" fillId="0" borderId="17" xfId="6" applyNumberFormat="1" applyFont="1" applyFill="1" applyBorder="1" applyAlignment="1">
      <alignment horizontal="center" vertical="center"/>
    </xf>
    <xf numFmtId="165" fontId="6" fillId="0" borderId="19" xfId="6" applyNumberFormat="1" applyFont="1" applyFill="1" applyBorder="1" applyAlignment="1">
      <alignment horizontal="right" vertical="center"/>
    </xf>
    <xf numFmtId="165" fontId="6" fillId="0" borderId="19" xfId="6" applyNumberFormat="1" applyFont="1" applyFill="1" applyBorder="1" applyAlignment="1">
      <alignment horizontal="center" vertical="center"/>
    </xf>
    <xf numFmtId="165" fontId="4" fillId="0" borderId="29" xfId="33" applyNumberFormat="1" applyFont="1" applyFill="1" applyBorder="1" applyAlignment="1" applyProtection="1">
      <alignment horizontal="left"/>
    </xf>
    <xf numFmtId="165" fontId="6" fillId="0" borderId="0" xfId="33" applyNumberFormat="1" applyFont="1" applyFill="1" applyAlignment="1">
      <alignment horizontal="center"/>
    </xf>
    <xf numFmtId="165" fontId="6" fillId="0" borderId="0" xfId="33" applyNumberFormat="1" applyFont="1" applyFill="1" applyBorder="1" applyAlignment="1">
      <alignment horizontal="center"/>
    </xf>
    <xf numFmtId="2" fontId="6" fillId="4" borderId="9" xfId="6" applyNumberFormat="1" applyFont="1" applyFill="1" applyBorder="1" applyAlignment="1">
      <alignment horizontal="center" vertical="center"/>
    </xf>
    <xf numFmtId="165" fontId="6" fillId="4" borderId="8" xfId="6" applyNumberFormat="1" applyFont="1" applyFill="1" applyBorder="1" applyAlignment="1">
      <alignment horizontal="center" vertical="center"/>
    </xf>
    <xf numFmtId="2" fontId="6" fillId="4" borderId="8" xfId="6" applyNumberFormat="1" applyFont="1" applyFill="1" applyBorder="1" applyAlignment="1">
      <alignment horizontal="center" vertical="center"/>
    </xf>
    <xf numFmtId="0" fontId="15" fillId="0" borderId="0" xfId="33" applyFont="1" applyFill="1"/>
    <xf numFmtId="0" fontId="15" fillId="0" borderId="0" xfId="33" applyFont="1" applyFill="1" applyAlignment="1"/>
    <xf numFmtId="165" fontId="15" fillId="0" borderId="0" xfId="33" applyNumberFormat="1" applyFont="1" applyFill="1"/>
    <xf numFmtId="178" fontId="70" fillId="0" borderId="0" xfId="33" applyNumberFormat="1" applyFont="1" applyFill="1" applyBorder="1" applyAlignment="1" applyProtection="1">
      <alignment horizontal="left"/>
    </xf>
    <xf numFmtId="165" fontId="14" fillId="0" borderId="0" xfId="33" applyNumberFormat="1" applyFont="1" applyFill="1"/>
    <xf numFmtId="165" fontId="14" fillId="0" borderId="89" xfId="36" applyNumberFormat="1" applyFont="1" applyFill="1" applyBorder="1" applyAlignment="1">
      <alignment horizontal="center" vertical="center"/>
    </xf>
    <xf numFmtId="165" fontId="14" fillId="0" borderId="90" xfId="36" applyNumberFormat="1" applyFont="1" applyFill="1" applyBorder="1" applyAlignment="1">
      <alignment horizontal="right" vertical="center"/>
    </xf>
    <xf numFmtId="165" fontId="14" fillId="0" borderId="90" xfId="36" applyNumberFormat="1" applyFont="1" applyFill="1" applyBorder="1" applyAlignment="1">
      <alignment horizontal="center" vertical="center"/>
    </xf>
    <xf numFmtId="0" fontId="14" fillId="0" borderId="91" xfId="33" applyFont="1" applyFill="1" applyBorder="1"/>
    <xf numFmtId="165" fontId="49" fillId="0" borderId="16" xfId="35" applyNumberFormat="1" applyFont="1" applyFill="1" applyBorder="1" applyAlignment="1">
      <alignment horizontal="center" vertical="center"/>
    </xf>
    <xf numFmtId="165" fontId="14" fillId="0" borderId="15" xfId="35" applyNumberFormat="1" applyFont="1" applyFill="1" applyBorder="1" applyAlignment="1">
      <alignment horizontal="right" vertical="center"/>
    </xf>
    <xf numFmtId="165" fontId="14" fillId="0" borderId="15" xfId="35" applyNumberFormat="1" applyFont="1" applyFill="1" applyBorder="1" applyAlignment="1">
      <alignment horizontal="center" vertical="center"/>
    </xf>
    <xf numFmtId="165" fontId="14" fillId="0" borderId="46" xfId="35" applyNumberFormat="1" applyFont="1" applyFill="1" applyBorder="1" applyAlignment="1">
      <alignment horizontal="right" vertical="center"/>
    </xf>
    <xf numFmtId="0" fontId="14" fillId="0" borderId="14" xfId="33" applyFont="1" applyFill="1" applyBorder="1"/>
    <xf numFmtId="165" fontId="49" fillId="0" borderId="92" xfId="35" applyNumberFormat="1" applyFont="1" applyFill="1" applyBorder="1" applyAlignment="1">
      <alignment horizontal="center" vertical="center"/>
    </xf>
    <xf numFmtId="165" fontId="14" fillId="0" borderId="72" xfId="35" applyNumberFormat="1" applyFont="1" applyFill="1" applyBorder="1" applyAlignment="1">
      <alignment horizontal="right" vertical="center"/>
    </xf>
    <xf numFmtId="165" fontId="14" fillId="0" borderId="72" xfId="35" applyNumberFormat="1" applyFont="1" applyFill="1" applyBorder="1" applyAlignment="1">
      <alignment horizontal="center" vertical="center"/>
    </xf>
    <xf numFmtId="165" fontId="14" fillId="0" borderId="93" xfId="35" applyNumberFormat="1" applyFont="1" applyFill="1" applyBorder="1" applyAlignment="1">
      <alignment horizontal="right" vertical="center"/>
    </xf>
    <xf numFmtId="0" fontId="14" fillId="0" borderId="94" xfId="33" applyFont="1" applyFill="1" applyBorder="1"/>
    <xf numFmtId="165" fontId="70" fillId="0" borderId="16" xfId="35" applyNumberFormat="1" applyFont="1" applyFill="1" applyBorder="1" applyAlignment="1">
      <alignment horizontal="center" vertical="center"/>
    </xf>
    <xf numFmtId="165" fontId="15" fillId="0" borderId="15" xfId="35" applyNumberFormat="1" applyFont="1" applyFill="1" applyBorder="1" applyAlignment="1">
      <alignment horizontal="right" vertical="center"/>
    </xf>
    <xf numFmtId="165" fontId="15" fillId="0" borderId="15" xfId="35" applyNumberFormat="1" applyFont="1" applyFill="1" applyBorder="1" applyAlignment="1">
      <alignment horizontal="center" vertical="center"/>
    </xf>
    <xf numFmtId="165" fontId="15" fillId="0" borderId="46" xfId="35" applyNumberFormat="1" applyFont="1" applyFill="1" applyBorder="1" applyAlignment="1">
      <alignment horizontal="right" vertical="center"/>
    </xf>
    <xf numFmtId="0" fontId="15" fillId="0" borderId="14" xfId="33" applyFont="1" applyFill="1" applyBorder="1"/>
    <xf numFmtId="165" fontId="15" fillId="0" borderId="15" xfId="35" quotePrefix="1" applyNumberFormat="1" applyFont="1" applyFill="1" applyBorder="1" applyAlignment="1">
      <alignment horizontal="center" vertical="center"/>
    </xf>
    <xf numFmtId="165" fontId="70" fillId="0" borderId="16" xfId="35" quotePrefix="1" applyNumberFormat="1" applyFont="1" applyFill="1" applyBorder="1" applyAlignment="1">
      <alignment horizontal="center" vertical="center"/>
    </xf>
    <xf numFmtId="165" fontId="15" fillId="0" borderId="15" xfId="35" quotePrefix="1" applyNumberFormat="1" applyFont="1" applyFill="1" applyBorder="1" applyAlignment="1">
      <alignment horizontal="right" vertical="center"/>
    </xf>
    <xf numFmtId="165" fontId="15" fillId="0" borderId="46" xfId="35" quotePrefix="1" applyNumberFormat="1" applyFont="1" applyFill="1" applyBorder="1" applyAlignment="1">
      <alignment horizontal="right" vertical="center"/>
    </xf>
    <xf numFmtId="165" fontId="15" fillId="0" borderId="14" xfId="33" applyNumberFormat="1" applyFont="1" applyFill="1" applyBorder="1"/>
    <xf numFmtId="0" fontId="15" fillId="0" borderId="0" xfId="33" applyFont="1" applyFill="1" applyBorder="1"/>
    <xf numFmtId="165" fontId="70" fillId="0" borderId="22" xfId="34" quotePrefix="1" applyNumberFormat="1" applyFont="1" applyFill="1" applyBorder="1" applyAlignment="1">
      <alignment horizontal="center" vertical="center"/>
    </xf>
    <xf numFmtId="165" fontId="15" fillId="0" borderId="21" xfId="34" applyNumberFormat="1" applyFont="1" applyFill="1" applyBorder="1" applyAlignment="1">
      <alignment horizontal="right" vertical="center"/>
    </xf>
    <xf numFmtId="165" fontId="15" fillId="0" borderId="21" xfId="34" applyNumberFormat="1" applyFont="1" applyFill="1" applyBorder="1" applyAlignment="1">
      <alignment horizontal="center" vertical="center"/>
    </xf>
    <xf numFmtId="0" fontId="15" fillId="0" borderId="20" xfId="33" applyFont="1" applyFill="1" applyBorder="1" applyAlignment="1">
      <alignment horizontal="left" vertical="center"/>
    </xf>
    <xf numFmtId="165" fontId="70" fillId="0" borderId="16" xfId="34" applyNumberFormat="1" applyFont="1" applyFill="1" applyBorder="1" applyAlignment="1">
      <alignment horizontal="center" vertical="center"/>
    </xf>
    <xf numFmtId="165" fontId="15" fillId="0" borderId="15" xfId="34" applyNumberFormat="1" applyFont="1" applyFill="1" applyBorder="1" applyAlignment="1">
      <alignment horizontal="right" vertical="center"/>
    </xf>
    <xf numFmtId="165" fontId="15" fillId="0" borderId="15" xfId="34" applyNumberFormat="1" applyFont="1" applyFill="1" applyBorder="1" applyAlignment="1">
      <alignment horizontal="center" vertical="center"/>
    </xf>
    <xf numFmtId="165" fontId="15" fillId="0" borderId="46" xfId="34" applyNumberFormat="1" applyFont="1" applyFill="1" applyBorder="1" applyAlignment="1">
      <alignment horizontal="right" vertical="center"/>
    </xf>
    <xf numFmtId="0" fontId="15" fillId="0" borderId="14" xfId="33" applyFont="1" applyFill="1" applyBorder="1" applyAlignment="1">
      <alignment horizontal="left" vertical="center"/>
    </xf>
    <xf numFmtId="0" fontId="14" fillId="0" borderId="0" xfId="33" applyFont="1" applyFill="1"/>
    <xf numFmtId="165" fontId="14" fillId="0" borderId="92" xfId="34" applyNumberFormat="1" applyFont="1" applyFill="1" applyBorder="1" applyAlignment="1">
      <alignment horizontal="center" vertical="center"/>
    </xf>
    <xf numFmtId="165" fontId="14" fillId="0" borderId="72" xfId="34" applyNumberFormat="1" applyFont="1" applyFill="1" applyBorder="1" applyAlignment="1">
      <alignment horizontal="right" vertical="center"/>
    </xf>
    <xf numFmtId="165" fontId="14" fillId="0" borderId="72" xfId="34" applyNumberFormat="1" applyFont="1" applyFill="1" applyBorder="1" applyAlignment="1">
      <alignment horizontal="center" vertical="center"/>
    </xf>
    <xf numFmtId="165" fontId="14" fillId="0" borderId="93" xfId="34" applyNumberFormat="1" applyFont="1" applyFill="1" applyBorder="1" applyAlignment="1">
      <alignment horizontal="right" vertical="center"/>
    </xf>
    <xf numFmtId="0" fontId="14" fillId="0" borderId="94" xfId="33" applyFont="1" applyFill="1" applyBorder="1" applyAlignment="1">
      <alignment horizontal="left" vertical="center"/>
    </xf>
    <xf numFmtId="165" fontId="15" fillId="0" borderId="16" xfId="34" quotePrefix="1" applyNumberFormat="1" applyFont="1" applyFill="1" applyBorder="1" applyAlignment="1">
      <alignment horizontal="center" vertical="center"/>
    </xf>
    <xf numFmtId="165" fontId="15" fillId="0" borderId="15" xfId="34" quotePrefix="1" applyNumberFormat="1" applyFont="1" applyFill="1" applyBorder="1" applyAlignment="1">
      <alignment horizontal="right" vertical="center"/>
    </xf>
    <xf numFmtId="165" fontId="15" fillId="0" borderId="15" xfId="34" quotePrefix="1" applyNumberFormat="1" applyFont="1" applyFill="1" applyBorder="1" applyAlignment="1">
      <alignment horizontal="center" vertical="center"/>
    </xf>
    <xf numFmtId="165" fontId="15" fillId="0" borderId="46" xfId="34" quotePrefix="1" applyNumberFormat="1" applyFont="1" applyFill="1" applyBorder="1" applyAlignment="1">
      <alignment horizontal="right" vertical="center"/>
    </xf>
    <xf numFmtId="165" fontId="15" fillId="0" borderId="16" xfId="34" applyNumberFormat="1" applyFont="1" applyFill="1" applyBorder="1" applyAlignment="1">
      <alignment horizontal="center" vertical="center"/>
    </xf>
    <xf numFmtId="165" fontId="15" fillId="0" borderId="0" xfId="33" applyNumberFormat="1" applyFont="1" applyFill="1" applyBorder="1"/>
    <xf numFmtId="2" fontId="14" fillId="4" borderId="16" xfId="6" applyNumberFormat="1" applyFont="1" applyFill="1" applyBorder="1" applyAlignment="1">
      <alignment horizontal="center" vertical="center"/>
    </xf>
    <xf numFmtId="165" fontId="14" fillId="4" borderId="15" xfId="6" applyNumberFormat="1" applyFont="1" applyFill="1" applyBorder="1" applyAlignment="1">
      <alignment horizontal="center" vertical="center"/>
    </xf>
    <xf numFmtId="2" fontId="14" fillId="4" borderId="15" xfId="6" applyNumberFormat="1" applyFont="1" applyFill="1" applyBorder="1" applyAlignment="1">
      <alignment horizontal="center" vertical="center"/>
    </xf>
    <xf numFmtId="0" fontId="14" fillId="4" borderId="6" xfId="33" applyFont="1" applyFill="1" applyBorder="1" applyAlignment="1" applyProtection="1">
      <alignment horizontal="center" vertical="center"/>
    </xf>
    <xf numFmtId="0" fontId="6" fillId="0" borderId="0" xfId="33" applyFont="1" applyFill="1" applyBorder="1" applyAlignment="1"/>
    <xf numFmtId="0" fontId="6" fillId="0" borderId="0" xfId="33" applyFont="1" applyFill="1" applyAlignment="1"/>
    <xf numFmtId="0" fontId="6" fillId="0" borderId="0" xfId="33" applyFont="1" applyFill="1"/>
    <xf numFmtId="165" fontId="6" fillId="0" borderId="22" xfId="37" applyNumberFormat="1" applyFont="1" applyFill="1" applyBorder="1" applyAlignment="1">
      <alignment horizontal="right"/>
    </xf>
    <xf numFmtId="165" fontId="6" fillId="0" borderId="21" xfId="37" applyNumberFormat="1" applyFont="1" applyFill="1" applyBorder="1" applyAlignment="1">
      <alignment horizontal="right"/>
    </xf>
    <xf numFmtId="0" fontId="6" fillId="0" borderId="30" xfId="33" applyFont="1" applyFill="1" applyBorder="1" applyAlignment="1">
      <alignment horizontal="left"/>
    </xf>
    <xf numFmtId="165" fontId="6" fillId="0" borderId="27" xfId="37" applyNumberFormat="1" applyFont="1" applyFill="1" applyBorder="1" applyAlignment="1">
      <alignment horizontal="right"/>
    </xf>
    <xf numFmtId="165" fontId="6" fillId="0" borderId="26" xfId="37" applyNumberFormat="1" applyFont="1" applyFill="1" applyBorder="1" applyAlignment="1">
      <alignment horizontal="right"/>
    </xf>
    <xf numFmtId="0" fontId="6" fillId="0" borderId="10" xfId="33" applyFont="1" applyFill="1" applyBorder="1"/>
    <xf numFmtId="165" fontId="4" fillId="0" borderId="16" xfId="37" applyNumberFormat="1" applyFont="1" applyFill="1" applyBorder="1" applyAlignment="1">
      <alignment horizontal="right"/>
    </xf>
    <xf numFmtId="165" fontId="4" fillId="0" borderId="15" xfId="37" applyNumberFormat="1" applyFont="1" applyFill="1" applyBorder="1" applyAlignment="1">
      <alignment horizontal="right"/>
    </xf>
    <xf numFmtId="0" fontId="4" fillId="0" borderId="14" xfId="33" applyFont="1" applyFill="1" applyBorder="1"/>
    <xf numFmtId="165" fontId="6" fillId="0" borderId="27" xfId="37" applyNumberFormat="1" applyFont="1" applyFill="1" applyBorder="1" applyAlignment="1">
      <alignment horizontal="right" vertical="center"/>
    </xf>
    <xf numFmtId="165" fontId="6" fillId="0" borderId="26" xfId="37" applyNumberFormat="1" applyFont="1" applyFill="1" applyBorder="1" applyAlignment="1">
      <alignment horizontal="right" vertical="center"/>
    </xf>
    <xf numFmtId="0" fontId="6" fillId="4" borderId="16" xfId="33" applyFont="1" applyFill="1" applyBorder="1" applyAlignment="1">
      <alignment horizontal="center" vertical="center"/>
    </xf>
    <xf numFmtId="0" fontId="6" fillId="4" borderId="15" xfId="33" applyFont="1" applyFill="1" applyBorder="1" applyAlignment="1">
      <alignment horizontal="center" vertical="center"/>
    </xf>
    <xf numFmtId="165" fontId="92" fillId="0" borderId="0" xfId="33" applyNumberFormat="1" applyFont="1" applyFill="1"/>
    <xf numFmtId="178" fontId="15" fillId="0" borderId="0" xfId="33" quotePrefix="1" applyNumberFormat="1" applyFont="1" applyFill="1" applyAlignment="1" applyProtection="1">
      <alignment horizontal="left" vertical="center"/>
    </xf>
    <xf numFmtId="165" fontId="6" fillId="0" borderId="55" xfId="33" applyNumberFormat="1" applyFont="1" applyFill="1" applyBorder="1" applyAlignment="1">
      <alignment horizontal="right" vertical="center"/>
    </xf>
    <xf numFmtId="165" fontId="6" fillId="0" borderId="31" xfId="33" applyNumberFormat="1" applyFont="1" applyFill="1" applyBorder="1" applyAlignment="1">
      <alignment horizontal="right"/>
    </xf>
    <xf numFmtId="165" fontId="6" fillId="0" borderId="31" xfId="33" applyNumberFormat="1" applyFont="1" applyFill="1" applyBorder="1" applyAlignment="1">
      <alignment horizontal="right" vertical="center"/>
    </xf>
    <xf numFmtId="0" fontId="6" fillId="0" borderId="95" xfId="33" applyFont="1" applyFill="1" applyBorder="1"/>
    <xf numFmtId="165" fontId="4" fillId="0" borderId="16" xfId="33" applyNumberFormat="1" applyFont="1" applyFill="1" applyBorder="1" applyAlignment="1">
      <alignment horizontal="right" vertical="center"/>
    </xf>
    <xf numFmtId="165" fontId="4" fillId="0" borderId="15" xfId="33" applyNumberFormat="1" applyFont="1" applyFill="1" applyBorder="1" applyAlignment="1">
      <alignment horizontal="right"/>
    </xf>
    <xf numFmtId="165" fontId="4" fillId="0" borderId="15" xfId="33" applyNumberFormat="1" applyFont="1" applyFill="1" applyBorder="1" applyAlignment="1">
      <alignment horizontal="right" vertical="center"/>
    </xf>
    <xf numFmtId="0" fontId="4" fillId="0" borderId="51" xfId="2" applyFont="1" applyFill="1" applyBorder="1" applyAlignment="1" applyProtection="1">
      <alignment horizontal="left" vertical="center" indent="2"/>
      <protection locked="0"/>
    </xf>
    <xf numFmtId="0" fontId="4" fillId="0" borderId="51" xfId="2" applyNumberFormat="1" applyFont="1" applyFill="1" applyBorder="1" applyAlignment="1" applyProtection="1">
      <alignment horizontal="left" vertical="center" indent="2"/>
      <protection hidden="1"/>
    </xf>
    <xf numFmtId="0" fontId="93" fillId="0" borderId="51" xfId="2" applyNumberFormat="1" applyFont="1" applyFill="1" applyBorder="1" applyAlignment="1" applyProtection="1">
      <alignment horizontal="left" vertical="center" indent="2"/>
      <protection hidden="1"/>
    </xf>
    <xf numFmtId="165" fontId="6" fillId="0" borderId="27" xfId="33" applyNumberFormat="1" applyFont="1" applyFill="1" applyBorder="1" applyAlignment="1">
      <alignment horizontal="right" vertical="center"/>
    </xf>
    <xf numFmtId="165" fontId="6" fillId="0" borderId="26" xfId="33" applyNumberFormat="1" applyFont="1" applyFill="1" applyBorder="1" applyAlignment="1">
      <alignment horizontal="right"/>
    </xf>
    <xf numFmtId="165" fontId="6" fillId="0" borderId="26" xfId="33" applyNumberFormat="1" applyFont="1" applyFill="1" applyBorder="1" applyAlignment="1">
      <alignment horizontal="right" vertical="center"/>
    </xf>
    <xf numFmtId="0" fontId="6" fillId="0" borderId="52" xfId="2" applyNumberFormat="1" applyFont="1" applyFill="1" applyBorder="1" applyAlignment="1" applyProtection="1">
      <alignment vertical="center"/>
      <protection hidden="1"/>
    </xf>
    <xf numFmtId="0" fontId="6" fillId="0" borderId="52" xfId="2" applyFont="1" applyFill="1" applyBorder="1" applyAlignment="1" applyProtection="1">
      <alignment vertical="center"/>
      <protection hidden="1"/>
    </xf>
    <xf numFmtId="0" fontId="30" fillId="0" borderId="52" xfId="2" applyNumberFormat="1" applyFont="1" applyFill="1" applyBorder="1" applyAlignment="1" applyProtection="1">
      <alignment vertical="center"/>
      <protection hidden="1"/>
    </xf>
    <xf numFmtId="0" fontId="4" fillId="0" borderId="51" xfId="2" applyNumberFormat="1" applyFont="1" applyFill="1" applyBorder="1" applyAlignment="1" applyProtection="1">
      <alignment horizontal="left" vertical="center" wrapText="1" indent="3"/>
      <protection hidden="1"/>
    </xf>
    <xf numFmtId="165" fontId="4" fillId="0" borderId="16" xfId="33" applyNumberFormat="1" applyFont="1" applyFill="1" applyBorder="1" applyAlignment="1">
      <alignment horizontal="right"/>
    </xf>
    <xf numFmtId="0" fontId="4" fillId="0" borderId="51" xfId="2" applyNumberFormat="1" applyFont="1" applyFill="1" applyBorder="1" applyAlignment="1" applyProtection="1">
      <alignment horizontal="left" vertical="center" indent="3"/>
      <protection hidden="1"/>
    </xf>
    <xf numFmtId="0" fontId="4" fillId="0" borderId="51" xfId="2" applyNumberFormat="1" applyFont="1" applyFill="1" applyBorder="1" applyAlignment="1" applyProtection="1">
      <alignment horizontal="left" vertical="center" wrapText="1" indent="2"/>
      <protection hidden="1"/>
    </xf>
    <xf numFmtId="0" fontId="4" fillId="0" borderId="51" xfId="2" applyFont="1" applyFill="1" applyBorder="1" applyAlignment="1" applyProtection="1">
      <alignment horizontal="left" vertical="center" indent="2"/>
      <protection hidden="1"/>
    </xf>
    <xf numFmtId="0" fontId="6" fillId="0" borderId="0" xfId="33" applyFont="1" applyFill="1" applyBorder="1"/>
    <xf numFmtId="0" fontId="6" fillId="0" borderId="0" xfId="33" applyFont="1"/>
    <xf numFmtId="0" fontId="6" fillId="4" borderId="43" xfId="33" applyFont="1" applyFill="1" applyBorder="1" applyAlignment="1">
      <alignment horizontal="center" vertical="center"/>
    </xf>
    <xf numFmtId="0" fontId="6" fillId="4" borderId="45" xfId="33" applyFont="1" applyFill="1" applyBorder="1" applyAlignment="1">
      <alignment horizontal="center" vertical="center"/>
    </xf>
    <xf numFmtId="0" fontId="6" fillId="4" borderId="19" xfId="33" applyFont="1" applyFill="1" applyBorder="1" applyAlignment="1">
      <alignment horizontal="center" vertical="center"/>
    </xf>
    <xf numFmtId="1" fontId="6" fillId="4" borderId="6" xfId="33" applyNumberFormat="1" applyFont="1" applyFill="1" applyBorder="1" applyAlignment="1">
      <alignment horizontal="center" vertical="center"/>
    </xf>
    <xf numFmtId="0" fontId="8" fillId="0" borderId="0" xfId="33" applyFont="1" applyFill="1" applyBorder="1" applyAlignment="1"/>
    <xf numFmtId="0" fontId="8" fillId="0" borderId="0" xfId="33" applyFont="1" applyFill="1" applyBorder="1" applyAlignment="1">
      <alignment horizontal="right"/>
    </xf>
    <xf numFmtId="0" fontId="8" fillId="0" borderId="24" xfId="33" applyFont="1" applyFill="1" applyBorder="1" applyAlignment="1"/>
    <xf numFmtId="165" fontId="4" fillId="0" borderId="0" xfId="6" applyNumberFormat="1" applyFont="1" applyFill="1" applyBorder="1"/>
    <xf numFmtId="165" fontId="6" fillId="0" borderId="0" xfId="33" applyNumberFormat="1" applyFont="1" applyFill="1" applyBorder="1"/>
    <xf numFmtId="165" fontId="4" fillId="0" borderId="22" xfId="39" applyNumberFormat="1" applyFont="1" applyFill="1" applyBorder="1" applyAlignment="1">
      <alignment horizontal="right"/>
    </xf>
    <xf numFmtId="165" fontId="4" fillId="0" borderId="21" xfId="39" applyNumberFormat="1" applyFont="1" applyFill="1" applyBorder="1" applyAlignment="1">
      <alignment horizontal="right"/>
    </xf>
    <xf numFmtId="165" fontId="4" fillId="0" borderId="20" xfId="33" applyNumberFormat="1" applyFont="1" applyFill="1" applyBorder="1" applyAlignment="1">
      <alignment horizontal="left" vertical="center"/>
    </xf>
    <xf numFmtId="165" fontId="4" fillId="0" borderId="16" xfId="39" applyNumberFormat="1" applyFont="1" applyFill="1" applyBorder="1" applyAlignment="1">
      <alignment horizontal="right"/>
    </xf>
    <xf numFmtId="165" fontId="4" fillId="0" borderId="15" xfId="39" applyNumberFormat="1" applyFont="1" applyFill="1" applyBorder="1" applyAlignment="1">
      <alignment horizontal="right"/>
    </xf>
    <xf numFmtId="165" fontId="4" fillId="0" borderId="14" xfId="33" applyNumberFormat="1" applyFont="1" applyFill="1" applyBorder="1" applyAlignment="1">
      <alignment horizontal="left" vertical="center"/>
    </xf>
    <xf numFmtId="165" fontId="6" fillId="0" borderId="27" xfId="39" applyNumberFormat="1" applyFont="1" applyFill="1" applyBorder="1" applyAlignment="1">
      <alignment horizontal="right"/>
    </xf>
    <xf numFmtId="165" fontId="6" fillId="0" borderId="26" xfId="39" applyNumberFormat="1" applyFont="1" applyFill="1" applyBorder="1" applyAlignment="1">
      <alignment horizontal="right"/>
    </xf>
    <xf numFmtId="165" fontId="6" fillId="0" borderId="10" xfId="33" applyNumberFormat="1" applyFont="1" applyFill="1" applyBorder="1" applyAlignment="1">
      <alignment horizontal="left" vertical="center"/>
    </xf>
    <xf numFmtId="165" fontId="6" fillId="4" borderId="16" xfId="33" applyNumberFormat="1" applyFont="1" applyFill="1" applyBorder="1" applyAlignment="1">
      <alignment horizontal="center" vertical="center"/>
    </xf>
    <xf numFmtId="165" fontId="6" fillId="4" borderId="15" xfId="33" applyNumberFormat="1" applyFont="1" applyFill="1" applyBorder="1" applyAlignment="1">
      <alignment horizontal="center" vertical="center"/>
    </xf>
    <xf numFmtId="0" fontId="6" fillId="4" borderId="6" xfId="33" applyFont="1" applyFill="1" applyBorder="1" applyAlignment="1" applyProtection="1">
      <alignment horizontal="center"/>
    </xf>
    <xf numFmtId="165" fontId="6" fillId="0" borderId="0" xfId="33" applyNumberFormat="1" applyFont="1" applyFill="1" applyBorder="1" applyAlignment="1" applyProtection="1">
      <alignment horizontal="left"/>
    </xf>
    <xf numFmtId="0" fontId="97" fillId="0" borderId="0" xfId="0" applyFont="1"/>
    <xf numFmtId="0" fontId="90" fillId="0" borderId="0" xfId="0" applyFont="1"/>
    <xf numFmtId="167" fontId="6" fillId="0" borderId="55" xfId="1" applyNumberFormat="1" applyFont="1" applyFill="1" applyBorder="1" applyAlignment="1">
      <alignment horizontal="right" vertical="center"/>
    </xf>
    <xf numFmtId="167" fontId="6" fillId="0" borderId="31" xfId="1" applyNumberFormat="1" applyFont="1" applyBorder="1" applyAlignment="1">
      <alignment horizontal="right" vertical="center"/>
    </xf>
    <xf numFmtId="174" fontId="6" fillId="0" borderId="31" xfId="1" applyNumberFormat="1" applyFont="1" applyFill="1" applyBorder="1" applyAlignment="1">
      <alignment horizontal="right" vertical="center"/>
    </xf>
    <xf numFmtId="174" fontId="6" fillId="0" borderId="31" xfId="1" applyNumberFormat="1" applyFont="1" applyBorder="1" applyAlignment="1">
      <alignment horizontal="right" vertical="center"/>
    </xf>
    <xf numFmtId="167" fontId="4" fillId="0" borderId="16" xfId="1" applyNumberFormat="1" applyFont="1" applyFill="1" applyBorder="1" applyAlignment="1">
      <alignment horizontal="right" vertical="center"/>
    </xf>
    <xf numFmtId="167" fontId="4" fillId="0" borderId="15" xfId="1" applyNumberFormat="1" applyFont="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6" fontId="0" fillId="0" borderId="0" xfId="0" applyNumberFormat="1"/>
    <xf numFmtId="167" fontId="4" fillId="0" borderId="17" xfId="1" applyNumberFormat="1" applyFont="1" applyFill="1" applyBorder="1" applyAlignment="1">
      <alignment horizontal="right" vertical="center"/>
    </xf>
    <xf numFmtId="167" fontId="4" fillId="0" borderId="19" xfId="1" applyNumberFormat="1" applyFont="1" applyBorder="1" applyAlignment="1">
      <alignment horizontal="right" vertical="center"/>
    </xf>
    <xf numFmtId="174" fontId="4" fillId="0" borderId="19" xfId="1" applyNumberFormat="1" applyFont="1" applyFill="1" applyBorder="1" applyAlignment="1">
      <alignment horizontal="right" vertical="center"/>
    </xf>
    <xf numFmtId="174" fontId="4" fillId="0" borderId="19" xfId="1"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14" borderId="26" xfId="0" applyFont="1" applyFill="1" applyBorder="1" applyAlignment="1">
      <alignment horizontal="center"/>
    </xf>
    <xf numFmtId="0" fontId="6" fillId="3" borderId="26" xfId="0" applyFont="1" applyFill="1" applyBorder="1" applyAlignment="1">
      <alignment horizontal="center"/>
    </xf>
    <xf numFmtId="0" fontId="6" fillId="14" borderId="10" xfId="0" applyFont="1" applyFill="1" applyBorder="1" applyAlignment="1">
      <alignment horizontal="center"/>
    </xf>
    <xf numFmtId="0" fontId="6" fillId="14" borderId="27" xfId="0" applyFont="1" applyFill="1" applyBorder="1" applyAlignment="1">
      <alignment horizontal="center"/>
    </xf>
    <xf numFmtId="43" fontId="10" fillId="0" borderId="55" xfId="1" applyFont="1" applyBorder="1" applyAlignment="1">
      <alignment horizontal="right"/>
    </xf>
    <xf numFmtId="43" fontId="10" fillId="0" borderId="96" xfId="1" applyFont="1" applyBorder="1" applyAlignment="1">
      <alignment horizontal="right"/>
    </xf>
    <xf numFmtId="0" fontId="10" fillId="0" borderId="30" xfId="0" applyFont="1" applyBorder="1" applyAlignment="1"/>
    <xf numFmtId="43" fontId="12" fillId="0" borderId="16" xfId="1" applyFont="1" applyBorder="1" applyAlignment="1"/>
    <xf numFmtId="43" fontId="12" fillId="0" borderId="46" xfId="1" applyFont="1" applyBorder="1" applyAlignment="1"/>
    <xf numFmtId="43" fontId="12" fillId="0" borderId="46" xfId="1" applyFont="1" applyBorder="1" applyAlignment="1">
      <alignment horizontal="right"/>
    </xf>
    <xf numFmtId="0" fontId="12" fillId="0" borderId="14" xfId="0" applyFont="1" applyBorder="1" applyAlignment="1">
      <alignment horizontal="left"/>
    </xf>
    <xf numFmtId="43" fontId="12" fillId="0" borderId="9" xfId="1" applyFont="1" applyBorder="1" applyAlignment="1"/>
    <xf numFmtId="43" fontId="12" fillId="0" borderId="39" xfId="1" applyFont="1" applyBorder="1" applyAlignment="1"/>
    <xf numFmtId="43" fontId="12" fillId="0" borderId="39" xfId="1" applyFont="1" applyBorder="1" applyAlignment="1">
      <alignment horizontal="right"/>
    </xf>
    <xf numFmtId="0" fontId="12" fillId="0" borderId="7" xfId="0" applyFont="1" applyBorder="1" applyAlignment="1">
      <alignment horizontal="left"/>
    </xf>
    <xf numFmtId="43" fontId="12" fillId="0" borderId="16" xfId="1" applyFont="1" applyBorder="1" applyAlignment="1">
      <alignment horizontal="right"/>
    </xf>
    <xf numFmtId="43" fontId="12" fillId="0" borderId="17" xfId="1" applyFont="1" applyBorder="1" applyAlignment="1">
      <alignment horizontal="right"/>
    </xf>
    <xf numFmtId="43" fontId="12" fillId="0" borderId="45" xfId="1" applyFont="1" applyBorder="1" applyAlignment="1">
      <alignment horizontal="right"/>
    </xf>
    <xf numFmtId="0" fontId="12" fillId="0" borderId="29" xfId="0" applyFont="1" applyBorder="1" applyAlignment="1">
      <alignment horizontal="left"/>
    </xf>
    <xf numFmtId="43" fontId="10" fillId="0" borderId="27" xfId="1" applyFont="1" applyBorder="1" applyAlignment="1">
      <alignment horizontal="right"/>
    </xf>
    <xf numFmtId="43" fontId="10" fillId="0" borderId="32" xfId="1" applyFont="1" applyBorder="1" applyAlignment="1">
      <alignment horizontal="right"/>
    </xf>
    <xf numFmtId="0" fontId="10" fillId="0" borderId="10" xfId="0" applyFont="1" applyBorder="1" applyAlignment="1"/>
    <xf numFmtId="43" fontId="12" fillId="0" borderId="9" xfId="1" applyFont="1" applyBorder="1" applyAlignment="1">
      <alignment horizontal="right"/>
    </xf>
    <xf numFmtId="43" fontId="10" fillId="0" borderId="9" xfId="1" applyFont="1" applyBorder="1" applyAlignment="1">
      <alignment horizontal="right"/>
    </xf>
    <xf numFmtId="43" fontId="10" fillId="0" borderId="39" xfId="1" applyFont="1" applyBorder="1" applyAlignment="1">
      <alignment horizontal="right"/>
    </xf>
    <xf numFmtId="0" fontId="10" fillId="0" borderId="7" xfId="0" applyFont="1" applyBorder="1" applyAlignment="1"/>
    <xf numFmtId="0" fontId="4" fillId="0" borderId="0" xfId="0" applyFont="1" applyFill="1"/>
    <xf numFmtId="164" fontId="4" fillId="0" borderId="0" xfId="0" applyNumberFormat="1" applyFont="1" applyFill="1"/>
    <xf numFmtId="2" fontId="4" fillId="0" borderId="0" xfId="0" applyNumberFormat="1" applyFont="1" applyFill="1"/>
    <xf numFmtId="185" fontId="0" fillId="0" borderId="0" xfId="0" applyNumberFormat="1"/>
    <xf numFmtId="43" fontId="6" fillId="11" borderId="0" xfId="1" quotePrefix="1" applyFont="1" applyFill="1" applyBorder="1" applyAlignment="1">
      <alignment horizontal="right"/>
    </xf>
    <xf numFmtId="185" fontId="6" fillId="11" borderId="0" xfId="44" quotePrefix="1" applyNumberFormat="1" applyFont="1" applyFill="1" applyBorder="1" applyAlignment="1">
      <alignment horizontal="right"/>
    </xf>
    <xf numFmtId="185" fontId="6" fillId="11" borderId="0" xfId="44" applyNumberFormat="1" applyFont="1" applyFill="1" applyBorder="1" applyAlignment="1">
      <alignment horizontal="right"/>
    </xf>
    <xf numFmtId="164" fontId="6" fillId="11" borderId="0" xfId="44" quotePrefix="1" applyNumberFormat="1" applyFont="1" applyFill="1" applyBorder="1" applyAlignment="1">
      <alignment horizontal="right"/>
    </xf>
    <xf numFmtId="164" fontId="6" fillId="0" borderId="55" xfId="44" quotePrefix="1" applyNumberFormat="1" applyFont="1" applyFill="1" applyBorder="1" applyAlignment="1">
      <alignment horizontal="right"/>
    </xf>
    <xf numFmtId="164" fontId="6" fillId="0" borderId="31" xfId="44" quotePrefix="1" applyNumberFormat="1" applyFont="1" applyFill="1" applyBorder="1" applyAlignment="1">
      <alignment horizontal="right"/>
    </xf>
    <xf numFmtId="164" fontId="6" fillId="0" borderId="47" xfId="44" quotePrefix="1" applyNumberFormat="1" applyFont="1" applyFill="1" applyBorder="1" applyAlignment="1">
      <alignment horizontal="right"/>
    </xf>
    <xf numFmtId="185" fontId="6" fillId="0" borderId="31" xfId="44" quotePrefix="1" applyNumberFormat="1" applyFont="1" applyFill="1" applyBorder="1" applyAlignment="1">
      <alignment horizontal="center"/>
    </xf>
    <xf numFmtId="185" fontId="6" fillId="0" borderId="31" xfId="44" quotePrefix="1" applyNumberFormat="1" applyFont="1" applyFill="1" applyBorder="1" applyAlignment="1">
      <alignment horizontal="right"/>
    </xf>
    <xf numFmtId="185" fontId="6" fillId="0" borderId="31" xfId="44" applyNumberFormat="1" applyFont="1" applyFill="1" applyBorder="1" applyAlignment="1">
      <alignment horizontal="right"/>
    </xf>
    <xf numFmtId="185" fontId="6" fillId="0" borderId="30" xfId="44" applyNumberFormat="1" applyFont="1" applyFill="1" applyBorder="1" applyAlignment="1">
      <alignment vertical="center"/>
    </xf>
    <xf numFmtId="164" fontId="4" fillId="0" borderId="28" xfId="44" applyNumberFormat="1" applyFont="1" applyFill="1" applyBorder="1" applyAlignment="1">
      <alignment horizontal="right"/>
    </xf>
    <xf numFmtId="164" fontId="4" fillId="0" borderId="8" xfId="44" quotePrefix="1" applyNumberFormat="1" applyFont="1" applyFill="1" applyBorder="1" applyAlignment="1">
      <alignment horizontal="right"/>
    </xf>
    <xf numFmtId="164" fontId="4" fillId="0" borderId="0" xfId="44" applyNumberFormat="1" applyFont="1" applyFill="1" applyBorder="1" applyAlignment="1">
      <alignment horizontal="right"/>
    </xf>
    <xf numFmtId="164" fontId="4" fillId="0" borderId="46" xfId="44" quotePrefix="1" applyNumberFormat="1" applyFont="1" applyFill="1" applyBorder="1" applyAlignment="1">
      <alignment horizontal="right"/>
    </xf>
    <xf numFmtId="185" fontId="4" fillId="0" borderId="15" xfId="44" applyNumberFormat="1" applyFont="1" applyFill="1" applyBorder="1" applyAlignment="1">
      <alignment horizontal="right"/>
    </xf>
    <xf numFmtId="0" fontId="4" fillId="0" borderId="14" xfId="0" applyFont="1" applyFill="1" applyBorder="1"/>
    <xf numFmtId="185" fontId="4" fillId="0" borderId="15" xfId="44" quotePrefix="1" applyNumberFormat="1" applyFont="1" applyFill="1" applyBorder="1" applyAlignment="1">
      <alignment horizontal="right"/>
    </xf>
    <xf numFmtId="185" fontId="4" fillId="0" borderId="18" xfId="44" applyNumberFormat="1" applyFont="1" applyFill="1" applyBorder="1" applyAlignment="1">
      <alignment horizontal="right"/>
    </xf>
    <xf numFmtId="43" fontId="4" fillId="0" borderId="18" xfId="1" quotePrefix="1" applyFont="1" applyFill="1" applyBorder="1" applyAlignment="1">
      <alignment horizontal="right"/>
    </xf>
    <xf numFmtId="185" fontId="4" fillId="0" borderId="46" xfId="44" quotePrefix="1" applyNumberFormat="1" applyFont="1" applyFill="1" applyBorder="1" applyAlignment="1">
      <alignment horizontal="right"/>
    </xf>
    <xf numFmtId="164" fontId="4" fillId="0" borderId="15" xfId="44" quotePrefix="1" applyNumberFormat="1" applyFont="1" applyFill="1" applyBorder="1" applyAlignment="1">
      <alignment horizontal="right"/>
    </xf>
    <xf numFmtId="43" fontId="4" fillId="0" borderId="16" xfId="1" quotePrefix="1" applyFont="1" applyFill="1" applyBorder="1" applyAlignment="1">
      <alignment horizontal="right"/>
    </xf>
    <xf numFmtId="185" fontId="4" fillId="0" borderId="19" xfId="44" quotePrefix="1" applyNumberFormat="1" applyFont="1" applyFill="1" applyBorder="1" applyAlignment="1">
      <alignment horizontal="right"/>
    </xf>
    <xf numFmtId="0" fontId="4" fillId="0" borderId="29" xfId="0" applyFont="1" applyFill="1" applyBorder="1"/>
    <xf numFmtId="0" fontId="6" fillId="4" borderId="13" xfId="43" applyFont="1" applyFill="1" applyBorder="1" applyAlignment="1">
      <alignment horizontal="center" vertical="center" wrapText="1"/>
    </xf>
    <xf numFmtId="0" fontId="6" fillId="4" borderId="32" xfId="43" applyFont="1" applyFill="1" applyBorder="1" applyAlignment="1">
      <alignment horizontal="center" vertical="center"/>
    </xf>
    <xf numFmtId="0" fontId="6" fillId="4" borderId="26" xfId="43" applyFont="1" applyFill="1" applyBorder="1" applyAlignment="1">
      <alignment horizontal="center" vertical="center" wrapText="1"/>
    </xf>
    <xf numFmtId="0" fontId="6" fillId="4" borderId="26" xfId="43" applyFont="1" applyFill="1" applyBorder="1" applyAlignment="1">
      <alignment horizontal="center" vertical="center"/>
    </xf>
    <xf numFmtId="0" fontId="6" fillId="4" borderId="19" xfId="43" applyFont="1" applyFill="1" applyBorder="1" applyAlignment="1">
      <alignment horizontal="center" vertical="center" wrapText="1"/>
    </xf>
    <xf numFmtId="0" fontId="6" fillId="4" borderId="32" xfId="43" applyFont="1" applyFill="1" applyBorder="1" applyAlignment="1">
      <alignment horizontal="center" vertical="center" wrapText="1"/>
    </xf>
    <xf numFmtId="43" fontId="4" fillId="0" borderId="0" xfId="0" applyNumberFormat="1" applyFont="1" applyFill="1"/>
    <xf numFmtId="43" fontId="6" fillId="0" borderId="17" xfId="1" quotePrefix="1" applyFont="1" applyFill="1" applyBorder="1" applyAlignment="1">
      <alignment horizontal="right"/>
    </xf>
    <xf numFmtId="164" fontId="6" fillId="0" borderId="45" xfId="44" quotePrefix="1" applyNumberFormat="1" applyFont="1" applyFill="1" applyBorder="1" applyAlignment="1">
      <alignment horizontal="center"/>
    </xf>
    <xf numFmtId="43" fontId="6" fillId="0" borderId="19" xfId="1" quotePrefix="1" applyFont="1" applyFill="1" applyBorder="1" applyAlignment="1">
      <alignment horizontal="right"/>
    </xf>
    <xf numFmtId="185" fontId="6" fillId="0" borderId="19" xfId="44" quotePrefix="1" applyNumberFormat="1" applyFont="1" applyFill="1" applyBorder="1" applyAlignment="1">
      <alignment horizontal="right"/>
    </xf>
    <xf numFmtId="164" fontId="6" fillId="0" borderId="19" xfId="44" quotePrefix="1" applyNumberFormat="1" applyFont="1" applyFill="1" applyBorder="1" applyAlignment="1">
      <alignment horizontal="right"/>
    </xf>
    <xf numFmtId="185" fontId="6" fillId="0" borderId="10" xfId="44" applyNumberFormat="1" applyFont="1" applyFill="1" applyBorder="1" applyAlignment="1">
      <alignment vertical="center"/>
    </xf>
    <xf numFmtId="164" fontId="4" fillId="0" borderId="46" xfId="42" applyNumberFormat="1" applyFont="1" applyFill="1" applyBorder="1" applyAlignment="1">
      <alignment horizontal="right"/>
    </xf>
    <xf numFmtId="185" fontId="4" fillId="0" borderId="46" xfId="44" applyNumberFormat="1" applyFont="1" applyFill="1" applyBorder="1" applyAlignment="1">
      <alignment horizontal="right"/>
    </xf>
    <xf numFmtId="164" fontId="4" fillId="0" borderId="8" xfId="42" applyNumberFormat="1" applyFont="1" applyFill="1" applyBorder="1" applyAlignment="1">
      <alignment horizontal="right"/>
    </xf>
    <xf numFmtId="164" fontId="4" fillId="0" borderId="15" xfId="42"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4"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5" fontId="6" fillId="0" borderId="26" xfId="44" quotePrefix="1" applyNumberFormat="1" applyFont="1" applyFill="1" applyBorder="1" applyAlignment="1">
      <alignment horizontal="right"/>
    </xf>
    <xf numFmtId="43" fontId="6" fillId="0" borderId="26" xfId="1" applyFont="1" applyFill="1" applyBorder="1" applyAlignment="1">
      <alignment horizontal="right"/>
    </xf>
    <xf numFmtId="185" fontId="6" fillId="0" borderId="8" xfId="44" quotePrefix="1" applyNumberFormat="1" applyFont="1" applyFill="1" applyBorder="1" applyAlignment="1">
      <alignment horizontal="right"/>
    </xf>
    <xf numFmtId="185" fontId="4" fillId="0" borderId="8" xfId="44" quotePrefix="1" applyNumberFormat="1" applyFont="1" applyFill="1" applyBorder="1" applyAlignment="1">
      <alignment horizontal="right"/>
    </xf>
    <xf numFmtId="0" fontId="4" fillId="0" borderId="7" xfId="0" applyFont="1" applyFill="1" applyBorder="1"/>
    <xf numFmtId="164" fontId="4" fillId="0" borderId="15" xfId="42" applyNumberFormat="1" applyFont="1" applyFill="1" applyBorder="1" applyAlignment="1">
      <alignment horizontal="center"/>
    </xf>
    <xf numFmtId="164" fontId="4" fillId="0" borderId="15" xfId="40" applyNumberFormat="1" applyFont="1" applyFill="1" applyBorder="1" applyAlignment="1">
      <alignment horizontal="right"/>
    </xf>
    <xf numFmtId="185" fontId="4" fillId="0" borderId="15" xfId="40" applyNumberFormat="1" applyFont="1" applyFill="1" applyBorder="1" applyAlignment="1">
      <alignment horizontal="right"/>
    </xf>
    <xf numFmtId="43" fontId="4" fillId="0" borderId="17" xfId="1" quotePrefix="1" applyFont="1" applyFill="1" applyBorder="1" applyAlignment="1">
      <alignment horizontal="right"/>
    </xf>
    <xf numFmtId="185" fontId="6" fillId="0" borderId="26" xfId="44" quotePrefix="1" applyNumberFormat="1" applyFont="1" applyFill="1" applyBorder="1" applyAlignment="1">
      <alignment horizontal="center"/>
    </xf>
    <xf numFmtId="164" fontId="6" fillId="0" borderId="26" xfId="44" quotePrefix="1" applyNumberFormat="1" applyFont="1" applyFill="1" applyBorder="1" applyAlignment="1">
      <alignment horizontal="right"/>
    </xf>
    <xf numFmtId="164" fontId="6" fillId="0" borderId="26" xfId="44" quotePrefix="1" applyNumberFormat="1" applyFont="1" applyFill="1" applyBorder="1" applyAlignment="1">
      <alignment horizontal="center"/>
    </xf>
    <xf numFmtId="164" fontId="4" fillId="0" borderId="26" xfId="42"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4" quotePrefix="1" applyNumberFormat="1" applyFont="1" applyFill="1" applyBorder="1" applyAlignment="1">
      <alignment horizontal="center"/>
    </xf>
    <xf numFmtId="164" fontId="4" fillId="0" borderId="46" xfId="44"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4" quotePrefix="1" applyNumberFormat="1" applyFont="1" applyFill="1" applyBorder="1" applyAlignment="1">
      <alignment horizontal="right"/>
    </xf>
    <xf numFmtId="164" fontId="6" fillId="0" borderId="11" xfId="44" quotePrefix="1" applyNumberFormat="1" applyFont="1" applyFill="1" applyBorder="1" applyAlignment="1">
      <alignment horizontal="right"/>
    </xf>
    <xf numFmtId="43" fontId="6" fillId="0" borderId="26" xfId="1" applyFont="1" applyFill="1" applyBorder="1" applyAlignment="1">
      <alignment horizontal="center"/>
    </xf>
    <xf numFmtId="185" fontId="6" fillId="0" borderId="8" xfId="44" quotePrefix="1" applyNumberFormat="1" applyFont="1" applyFill="1" applyBorder="1" applyAlignment="1">
      <alignment horizontal="center"/>
    </xf>
    <xf numFmtId="185" fontId="4" fillId="0" borderId="8" xfId="44" quotePrefix="1" applyNumberFormat="1" applyFont="1" applyFill="1" applyBorder="1" applyAlignment="1">
      <alignment horizontal="center"/>
    </xf>
    <xf numFmtId="185" fontId="4" fillId="0" borderId="15" xfId="44" applyNumberFormat="1" applyFont="1" applyFill="1" applyBorder="1" applyAlignment="1">
      <alignment horizontal="center"/>
    </xf>
    <xf numFmtId="185" fontId="4" fillId="0" borderId="15" xfId="44" quotePrefix="1" applyNumberFormat="1" applyFont="1" applyFill="1" applyBorder="1" applyAlignment="1">
      <alignment horizontal="center"/>
    </xf>
    <xf numFmtId="185" fontId="6" fillId="0" borderId="27" xfId="44" quotePrefix="1" applyNumberFormat="1" applyFont="1" applyFill="1" applyBorder="1" applyAlignment="1">
      <alignment horizontal="right"/>
    </xf>
    <xf numFmtId="167" fontId="6" fillId="0" borderId="26" xfId="1" applyNumberFormat="1" applyFont="1" applyFill="1" applyBorder="1" applyAlignment="1">
      <alignment horizontal="right"/>
    </xf>
    <xf numFmtId="164" fontId="4" fillId="0" borderId="16" xfId="44" quotePrefix="1" applyNumberFormat="1" applyFont="1" applyFill="1" applyBorder="1" applyAlignment="1">
      <alignment horizontal="right"/>
    </xf>
    <xf numFmtId="164" fontId="4" fillId="0" borderId="17" xfId="44" quotePrefix="1" applyNumberFormat="1" applyFont="1" applyFill="1" applyBorder="1" applyAlignment="1">
      <alignment horizontal="right"/>
    </xf>
    <xf numFmtId="167" fontId="4" fillId="0" borderId="19" xfId="1" quotePrefix="1" applyNumberFormat="1" applyFont="1" applyFill="1" applyBorder="1" applyAlignment="1">
      <alignment horizontal="right"/>
    </xf>
    <xf numFmtId="164" fontId="4" fillId="0" borderId="19" xfId="44"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4" quotePrefix="1" applyNumberFormat="1" applyFont="1" applyFill="1" applyBorder="1" applyAlignment="1">
      <alignment horizontal="right"/>
    </xf>
    <xf numFmtId="167" fontId="4" fillId="0" borderId="26" xfId="1" quotePrefix="1" applyNumberFormat="1" applyFont="1" applyFill="1" applyBorder="1" applyAlignment="1">
      <alignment horizontal="right"/>
    </xf>
    <xf numFmtId="185" fontId="6" fillId="0" borderId="32" xfId="44" quotePrefix="1" applyNumberFormat="1" applyFont="1" applyFill="1" applyBorder="1" applyAlignment="1">
      <alignment horizontal="right"/>
    </xf>
    <xf numFmtId="167" fontId="6" fillId="0" borderId="26" xfId="1" quotePrefix="1" applyNumberFormat="1" applyFont="1" applyFill="1" applyBorder="1" applyAlignment="1">
      <alignment horizontal="right"/>
    </xf>
    <xf numFmtId="185" fontId="4" fillId="0" borderId="26" xfId="44" quotePrefix="1" applyNumberFormat="1" applyFont="1" applyFill="1" applyBorder="1" applyAlignment="1">
      <alignment horizontal="right"/>
    </xf>
    <xf numFmtId="0" fontId="6" fillId="0" borderId="52" xfId="0" applyFont="1" applyFill="1" applyBorder="1" applyAlignment="1">
      <alignment horizontal="center" vertical="center"/>
    </xf>
    <xf numFmtId="0" fontId="4" fillId="0" borderId="49" xfId="0" applyFont="1" applyFill="1" applyBorder="1"/>
    <xf numFmtId="0" fontId="4" fillId="0" borderId="51" xfId="0" applyFont="1" applyFill="1" applyBorder="1"/>
    <xf numFmtId="0" fontId="6" fillId="4" borderId="51" xfId="0" applyFont="1" applyFill="1" applyBorder="1" applyAlignment="1">
      <alignment horizontal="center" vertical="center"/>
    </xf>
    <xf numFmtId="185"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46" xfId="44" applyNumberFormat="1" applyFont="1" applyFill="1" applyBorder="1" applyAlignment="1">
      <alignment horizontal="right"/>
    </xf>
    <xf numFmtId="185" fontId="4" fillId="0" borderId="15" xfId="42" applyNumberFormat="1" applyFont="1" applyFill="1" applyBorder="1" applyAlignment="1">
      <alignment horizontal="right"/>
    </xf>
    <xf numFmtId="185" fontId="4" fillId="0" borderId="15" xfId="41" applyNumberFormat="1" applyFont="1" applyFill="1" applyBorder="1" applyAlignment="1">
      <alignment horizontal="right"/>
    </xf>
    <xf numFmtId="185" fontId="4" fillId="0" borderId="28" xfId="41" applyNumberFormat="1" applyFont="1" applyFill="1" applyBorder="1" applyAlignment="1">
      <alignment horizontal="right"/>
    </xf>
    <xf numFmtId="164" fontId="4" fillId="0" borderId="15" xfId="41" applyNumberFormat="1" applyFont="1" applyFill="1" applyBorder="1" applyAlignment="1">
      <alignment horizontal="right"/>
    </xf>
    <xf numFmtId="164" fontId="4" fillId="0" borderId="28" xfId="41" applyNumberFormat="1" applyFont="1" applyFill="1" applyBorder="1" applyAlignment="1">
      <alignment horizontal="right"/>
    </xf>
    <xf numFmtId="164" fontId="4" fillId="0" borderId="19" xfId="41" applyNumberFormat="1" applyFont="1" applyFill="1" applyBorder="1" applyAlignment="1">
      <alignment horizontal="right"/>
    </xf>
    <xf numFmtId="0" fontId="6" fillId="4" borderId="13" xfId="28" applyFont="1" applyFill="1" applyBorder="1" applyAlignment="1">
      <alignment horizontal="center" vertical="center" wrapText="1"/>
    </xf>
    <xf numFmtId="0" fontId="6" fillId="4" borderId="26" xfId="28" applyFont="1" applyFill="1" applyBorder="1" applyAlignment="1">
      <alignment horizontal="center" vertical="center" wrapText="1"/>
    </xf>
    <xf numFmtId="0" fontId="6" fillId="4" borderId="32" xfId="28" applyFont="1" applyFill="1" applyBorder="1" applyAlignment="1">
      <alignment horizontal="center" vertical="center" wrapText="1"/>
    </xf>
    <xf numFmtId="0" fontId="6" fillId="4" borderId="14" xfId="0" applyFont="1" applyFill="1" applyBorder="1" applyAlignment="1">
      <alignment horizontal="center" vertical="center"/>
    </xf>
    <xf numFmtId="164" fontId="6" fillId="0" borderId="34" xfId="40" applyNumberFormat="1" applyFont="1" applyFill="1" applyBorder="1" applyAlignment="1">
      <alignment horizontal="right"/>
    </xf>
    <xf numFmtId="185" fontId="6" fillId="0" borderId="41" xfId="42" applyNumberFormat="1" applyFont="1" applyFill="1" applyBorder="1" applyAlignment="1">
      <alignment horizontal="right"/>
    </xf>
    <xf numFmtId="43" fontId="6" fillId="0" borderId="41" xfId="1" applyFont="1" applyFill="1" applyBorder="1" applyAlignment="1">
      <alignment horizontal="right"/>
    </xf>
    <xf numFmtId="185" fontId="6" fillId="0" borderId="49" xfId="42" applyNumberFormat="1" applyFont="1" applyFill="1" applyBorder="1" applyAlignment="1">
      <alignment horizontal="right"/>
    </xf>
    <xf numFmtId="164" fontId="6" fillId="0" borderId="11" xfId="42" applyNumberFormat="1" applyFont="1" applyFill="1" applyBorder="1" applyAlignment="1">
      <alignment horizontal="right"/>
    </xf>
    <xf numFmtId="164" fontId="6" fillId="0" borderId="26" xfId="42" applyNumberFormat="1" applyFont="1" applyFill="1" applyBorder="1" applyAlignment="1">
      <alignment horizontal="right"/>
    </xf>
    <xf numFmtId="185" fontId="4" fillId="0" borderId="26" xfId="42" applyNumberFormat="1" applyFont="1" applyFill="1" applyBorder="1" applyAlignment="1">
      <alignment horizontal="right"/>
    </xf>
    <xf numFmtId="0" fontId="6" fillId="0" borderId="7" xfId="0" applyFont="1" applyFill="1" applyBorder="1" applyAlignment="1">
      <alignment horizontal="center" vertical="center"/>
    </xf>
    <xf numFmtId="185" fontId="6" fillId="0" borderId="0" xfId="42" applyNumberFormat="1" applyFont="1" applyFill="1" applyBorder="1" applyAlignment="1">
      <alignment horizontal="right"/>
    </xf>
    <xf numFmtId="43" fontId="6" fillId="0" borderId="0" xfId="1" applyFont="1" applyFill="1" applyBorder="1" applyAlignment="1">
      <alignment horizontal="right"/>
    </xf>
    <xf numFmtId="185" fontId="4" fillId="0" borderId="16" xfId="42" applyNumberFormat="1" applyFont="1" applyFill="1" applyBorder="1" applyAlignment="1">
      <alignment horizontal="right"/>
    </xf>
    <xf numFmtId="164" fontId="4" fillId="0" borderId="39" xfId="42" applyNumberFormat="1" applyFont="1" applyFill="1" applyBorder="1" applyAlignment="1">
      <alignment horizontal="right"/>
    </xf>
    <xf numFmtId="2" fontId="4" fillId="0" borderId="8" xfId="42" applyNumberFormat="1" applyFont="1" applyFill="1" applyBorder="1" applyAlignment="1">
      <alignment horizontal="right"/>
    </xf>
    <xf numFmtId="185" fontId="4" fillId="0" borderId="46" xfId="42" applyNumberFormat="1" applyFont="1" applyFill="1" applyBorder="1" applyAlignment="1">
      <alignment horizontal="right"/>
    </xf>
    <xf numFmtId="164" fontId="4" fillId="0" borderId="16" xfId="41" applyNumberFormat="1" applyFont="1" applyFill="1" applyBorder="1" applyAlignment="1">
      <alignment horizontal="right"/>
    </xf>
    <xf numFmtId="164" fontId="4" fillId="0" borderId="46" xfId="41" applyNumberFormat="1" applyFont="1" applyFill="1" applyBorder="1" applyAlignment="1">
      <alignment horizontal="right"/>
    </xf>
    <xf numFmtId="0" fontId="6" fillId="4" borderId="27" xfId="28" applyFont="1" applyFill="1" applyBorder="1" applyAlignment="1">
      <alignment horizontal="center" vertical="center" wrapText="1"/>
    </xf>
    <xf numFmtId="164" fontId="6" fillId="0" borderId="28" xfId="40" applyNumberFormat="1" applyFont="1" applyFill="1" applyBorder="1" applyAlignment="1">
      <alignment horizontal="right"/>
    </xf>
    <xf numFmtId="185" fontId="6" fillId="0" borderId="51" xfId="42" applyNumberFormat="1" applyFont="1" applyFill="1" applyBorder="1" applyAlignment="1">
      <alignment horizontal="right"/>
    </xf>
    <xf numFmtId="164" fontId="6" fillId="0" borderId="13" xfId="40" applyNumberFormat="1" applyFont="1" applyFill="1" applyBorder="1" applyAlignment="1">
      <alignment horizontal="right"/>
    </xf>
    <xf numFmtId="185" fontId="6" fillId="0" borderId="12" xfId="42" applyNumberFormat="1" applyFont="1" applyFill="1" applyBorder="1" applyAlignment="1">
      <alignment horizontal="right"/>
    </xf>
    <xf numFmtId="43" fontId="6" fillId="0" borderId="12" xfId="1" applyFont="1" applyFill="1" applyBorder="1" applyAlignment="1">
      <alignment horizontal="right"/>
    </xf>
    <xf numFmtId="185" fontId="6" fillId="0" borderId="52" xfId="42" applyNumberFormat="1" applyFont="1" applyFill="1" applyBorder="1" applyAlignment="1">
      <alignment horizontal="right"/>
    </xf>
    <xf numFmtId="164" fontId="6" fillId="0" borderId="27" xfId="40" applyNumberFormat="1" applyFont="1" applyFill="1" applyBorder="1" applyAlignment="1">
      <alignment horizontal="right"/>
    </xf>
    <xf numFmtId="164" fontId="6" fillId="0" borderId="11" xfId="40" applyNumberFormat="1" applyFont="1" applyFill="1" applyBorder="1" applyAlignment="1">
      <alignment horizontal="right"/>
    </xf>
    <xf numFmtId="185" fontId="6" fillId="0" borderId="26" xfId="42" applyNumberFormat="1" applyFont="1" applyFill="1" applyBorder="1" applyAlignment="1">
      <alignment horizontal="right"/>
    </xf>
    <xf numFmtId="164" fontId="4" fillId="0" borderId="0" xfId="41" applyNumberFormat="1" applyFont="1" applyFill="1" applyBorder="1" applyAlignment="1">
      <alignment horizontal="right"/>
    </xf>
    <xf numFmtId="185" fontId="4" fillId="0" borderId="15" xfId="41" applyNumberFormat="1" applyFont="1" applyFill="1" applyBorder="1" applyAlignment="1">
      <alignment horizontal="center"/>
    </xf>
    <xf numFmtId="164" fontId="4" fillId="0" borderId="43" xfId="42" applyNumberFormat="1" applyFont="1" applyFill="1" applyBorder="1" applyAlignment="1">
      <alignment horizontal="right"/>
    </xf>
    <xf numFmtId="185" fontId="4" fillId="0" borderId="45" xfId="42" applyNumberFormat="1" applyFont="1" applyFill="1" applyBorder="1" applyAlignment="1">
      <alignment horizontal="right"/>
    </xf>
    <xf numFmtId="185" fontId="4" fillId="0" borderId="3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4" borderId="45" xfId="28" applyFont="1" applyFill="1" applyBorder="1" applyAlignment="1">
      <alignment horizontal="center" vertical="center" wrapText="1"/>
    </xf>
    <xf numFmtId="164" fontId="4" fillId="0" borderId="46" xfId="42" applyNumberFormat="1" applyFont="1" applyFill="1" applyBorder="1" applyAlignment="1">
      <alignment horizontal="center"/>
    </xf>
    <xf numFmtId="185" fontId="4" fillId="0" borderId="15" xfId="42" applyNumberFormat="1" applyFont="1" applyFill="1" applyBorder="1" applyAlignment="1">
      <alignment horizontal="center"/>
    </xf>
    <xf numFmtId="185" fontId="4" fillId="0" borderId="0" xfId="0" applyNumberFormat="1" applyFont="1" applyFill="1"/>
    <xf numFmtId="164" fontId="4" fillId="0" borderId="46" xfId="41" applyNumberFormat="1" applyFont="1" applyFill="1" applyBorder="1" applyAlignment="1">
      <alignment horizontal="center"/>
    </xf>
    <xf numFmtId="185" fontId="4" fillId="0" borderId="46" xfId="41" applyNumberFormat="1" applyFont="1" applyFill="1" applyBorder="1" applyAlignment="1">
      <alignment horizontal="center"/>
    </xf>
    <xf numFmtId="164" fontId="4" fillId="0" borderId="45" xfId="42" applyNumberFormat="1" applyFont="1" applyFill="1" applyBorder="1" applyAlignment="1">
      <alignment horizontal="right"/>
    </xf>
    <xf numFmtId="185" fontId="4" fillId="0" borderId="19" xfId="42" applyNumberFormat="1" applyFont="1" applyFill="1" applyBorder="1" applyAlignment="1">
      <alignment horizontal="right"/>
    </xf>
    <xf numFmtId="0" fontId="6" fillId="0" borderId="0" xfId="0" applyFont="1" applyFill="1"/>
    <xf numFmtId="164" fontId="6" fillId="0" borderId="32" xfId="41" applyNumberFormat="1" applyFont="1" applyFill="1" applyBorder="1" applyAlignment="1">
      <alignment horizontal="right"/>
    </xf>
    <xf numFmtId="164" fontId="6" fillId="0" borderId="26" xfId="40" applyNumberFormat="1" applyFont="1" applyFill="1" applyBorder="1" applyAlignment="1">
      <alignment horizontal="right"/>
    </xf>
    <xf numFmtId="185" fontId="6" fillId="0" borderId="32" xfId="41" applyNumberFormat="1" applyFont="1" applyFill="1" applyBorder="1" applyAlignment="1">
      <alignment horizontal="right"/>
    </xf>
    <xf numFmtId="185" fontId="6" fillId="0" borderId="26" xfId="40" applyNumberFormat="1" applyFont="1" applyFill="1" applyBorder="1" applyAlignment="1">
      <alignment horizontal="right"/>
    </xf>
    <xf numFmtId="164" fontId="4" fillId="0" borderId="46" xfId="40" quotePrefix="1" applyNumberFormat="1" applyFont="1" applyFill="1" applyBorder="1" applyAlignment="1">
      <alignment horizontal="right"/>
    </xf>
    <xf numFmtId="164" fontId="4" fillId="0" borderId="15" xfId="40" quotePrefix="1" applyNumberFormat="1" applyFont="1" applyFill="1" applyBorder="1" applyAlignment="1">
      <alignment horizontal="right"/>
    </xf>
    <xf numFmtId="185" fontId="4" fillId="0" borderId="15" xfId="40" quotePrefix="1" applyNumberFormat="1" applyFont="1" applyFill="1" applyBorder="1" applyAlignment="1">
      <alignment horizontal="right"/>
    </xf>
    <xf numFmtId="185" fontId="4" fillId="0" borderId="0" xfId="41" applyNumberFormat="1" applyFont="1" applyFill="1" applyBorder="1" applyAlignment="1">
      <alignment horizontal="right"/>
    </xf>
    <xf numFmtId="164" fontId="4" fillId="0" borderId="18" xfId="40" applyNumberFormat="1" applyFont="1" applyFill="1" applyBorder="1" applyAlignment="1">
      <alignment horizontal="right"/>
    </xf>
    <xf numFmtId="185" fontId="4" fillId="0" borderId="15" xfId="40" applyNumberFormat="1" applyFont="1" applyFill="1" applyBorder="1" applyAlignment="1">
      <alignment horizontal="center"/>
    </xf>
    <xf numFmtId="164" fontId="4" fillId="0" borderId="28" xfId="40" quotePrefix="1" applyNumberFormat="1" applyFont="1" applyFill="1" applyBorder="1" applyAlignment="1">
      <alignment horizontal="right"/>
    </xf>
    <xf numFmtId="164" fontId="4" fillId="0" borderId="28" xfId="40" applyNumberFormat="1" applyFont="1" applyFill="1" applyBorder="1" applyAlignment="1">
      <alignment horizontal="right"/>
    </xf>
    <xf numFmtId="185" fontId="4" fillId="0" borderId="19" xfId="40" applyNumberFormat="1" applyFont="1" applyFill="1" applyBorder="1" applyAlignment="1">
      <alignment horizontal="right"/>
    </xf>
    <xf numFmtId="164" fontId="4" fillId="0" borderId="45" xfId="40" quotePrefix="1" applyNumberFormat="1" applyFont="1" applyFill="1" applyBorder="1" applyAlignment="1">
      <alignment horizontal="right"/>
    </xf>
    <xf numFmtId="164" fontId="4" fillId="0" borderId="19" xfId="40" applyNumberFormat="1" applyFont="1" applyFill="1" applyBorder="1" applyAlignment="1">
      <alignment horizontal="right"/>
    </xf>
    <xf numFmtId="0" fontId="6" fillId="4" borderId="19" xfId="28" applyFont="1" applyFill="1" applyBorder="1" applyAlignment="1">
      <alignment horizontal="center" vertical="center" wrapText="1"/>
    </xf>
    <xf numFmtId="0" fontId="6" fillId="4" borderId="1" xfId="28" applyFont="1" applyFill="1" applyBorder="1" applyAlignment="1">
      <alignment vertical="center"/>
    </xf>
    <xf numFmtId="0" fontId="4" fillId="0" borderId="0" xfId="0" applyFont="1" applyFill="1" applyBorder="1"/>
    <xf numFmtId="167" fontId="4" fillId="0" borderId="0" xfId="1" applyNumberFormat="1" applyFont="1" applyFill="1"/>
    <xf numFmtId="167" fontId="6" fillId="0" borderId="55"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NumberFormat="1" applyFont="1" applyFill="1" applyBorder="1" applyAlignment="1">
      <alignment horizontal="right" vertical="center"/>
    </xf>
    <xf numFmtId="0" fontId="6" fillId="0" borderId="30" xfId="0" applyFont="1" applyFill="1" applyBorder="1" applyAlignment="1">
      <alignment horizontal="center"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6" xfId="46" applyNumberFormat="1" applyFont="1" applyFill="1" applyBorder="1" applyAlignment="1">
      <alignment horizontal="right" vertical="center"/>
    </xf>
    <xf numFmtId="167" fontId="4" fillId="0" borderId="15" xfId="45" applyNumberFormat="1" applyFont="1" applyFill="1" applyBorder="1" applyAlignment="1">
      <alignment horizontal="center" vertical="center"/>
    </xf>
    <xf numFmtId="0" fontId="6" fillId="4" borderId="34" xfId="0" applyFont="1" applyFill="1" applyBorder="1" applyAlignment="1">
      <alignment horizontal="center" vertical="center" wrapText="1"/>
    </xf>
    <xf numFmtId="0" fontId="6" fillId="4" borderId="26" xfId="0" applyFont="1" applyFill="1" applyBorder="1" applyAlignment="1">
      <alignment horizontal="center" vertical="center" wrapText="1"/>
    </xf>
    <xf numFmtId="165" fontId="4" fillId="0" borderId="0" xfId="0" applyNumberFormat="1" applyFont="1" applyFill="1"/>
    <xf numFmtId="167" fontId="6" fillId="0" borderId="0" xfId="46" applyNumberFormat="1" applyFont="1" applyFill="1" applyBorder="1" applyAlignment="1">
      <alignment horizontal="right" vertical="center"/>
    </xf>
    <xf numFmtId="185" fontId="6" fillId="0" borderId="0" xfId="45" applyNumberFormat="1" applyFont="1" applyFill="1" applyBorder="1" applyAlignment="1">
      <alignment vertical="center"/>
    </xf>
    <xf numFmtId="0" fontId="6" fillId="0" borderId="0" xfId="0" applyFont="1" applyFill="1" applyBorder="1" applyAlignment="1">
      <alignment horizontal="center" vertical="center"/>
    </xf>
    <xf numFmtId="180" fontId="4" fillId="0" borderId="0" xfId="0" applyNumberFormat="1" applyFont="1" applyFill="1"/>
    <xf numFmtId="185" fontId="6" fillId="0" borderId="48" xfId="45" applyNumberFormat="1" applyFont="1" applyFill="1" applyBorder="1" applyAlignment="1">
      <alignment vertical="center"/>
    </xf>
    <xf numFmtId="185" fontId="6" fillId="0" borderId="96" xfId="45" applyNumberFormat="1" applyFont="1" applyFill="1" applyBorder="1" applyAlignment="1">
      <alignment vertical="center"/>
    </xf>
    <xf numFmtId="0" fontId="6" fillId="0" borderId="20" xfId="0" applyFont="1" applyFill="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85" fontId="4" fillId="0" borderId="46" xfId="45" applyNumberFormat="1" applyFont="1" applyFill="1" applyBorder="1"/>
    <xf numFmtId="185" fontId="4" fillId="0" borderId="8" xfId="45" applyNumberFormat="1" applyFont="1" applyFill="1" applyBorder="1"/>
    <xf numFmtId="185" fontId="4" fillId="0" borderId="0" xfId="45" applyNumberFormat="1" applyFont="1" applyFill="1" applyBorder="1"/>
    <xf numFmtId="185" fontId="4" fillId="0" borderId="15" xfId="45" applyNumberFormat="1" applyFont="1" applyFill="1" applyBorder="1"/>
    <xf numFmtId="185" fontId="4" fillId="0" borderId="15" xfId="45" applyNumberFormat="1" applyFont="1" applyFill="1" applyBorder="1" applyAlignment="1">
      <alignment horizontal="center" vertical="center"/>
    </xf>
    <xf numFmtId="41" fontId="4" fillId="0" borderId="0" xfId="0" applyNumberFormat="1" applyFont="1" applyFill="1"/>
    <xf numFmtId="185" fontId="4" fillId="0" borderId="0" xfId="45" applyNumberFormat="1" applyFont="1" applyFill="1" applyBorder="1" applyAlignment="1">
      <alignment horizontal="right" vertical="center"/>
    </xf>
    <xf numFmtId="167" fontId="4" fillId="0" borderId="0" xfId="0" applyNumberFormat="1" applyFont="1" applyFill="1"/>
    <xf numFmtId="43" fontId="4" fillId="0" borderId="46" xfId="45" applyNumberFormat="1" applyFont="1" applyFill="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5" fontId="4" fillId="0" borderId="19" xfId="45" applyNumberFormat="1" applyFont="1" applyFill="1" applyBorder="1"/>
    <xf numFmtId="0" fontId="4" fillId="0" borderId="46" xfId="45" applyNumberFormat="1" applyFont="1" applyFill="1" applyBorder="1"/>
    <xf numFmtId="0" fontId="6" fillId="4" borderId="13" xfId="0" applyFont="1" applyFill="1" applyBorder="1" applyAlignment="1">
      <alignment horizontal="center" vertical="center"/>
    </xf>
    <xf numFmtId="0" fontId="6" fillId="4" borderId="32" xfId="0" applyFont="1" applyFill="1" applyBorder="1" applyAlignment="1">
      <alignment horizontal="center" vertical="center"/>
    </xf>
    <xf numFmtId="0" fontId="6" fillId="4" borderId="77" xfId="0" applyFont="1" applyFill="1" applyBorder="1" applyAlignment="1">
      <alignment horizontal="center" vertical="center"/>
    </xf>
    <xf numFmtId="0" fontId="6" fillId="4" borderId="39" xfId="0" applyFont="1" applyFill="1" applyBorder="1" applyAlignment="1">
      <alignment horizontal="center" vertical="center"/>
    </xf>
    <xf numFmtId="39" fontId="6" fillId="4" borderId="73" xfId="0" applyNumberFormat="1" applyFont="1" applyFill="1" applyBorder="1" applyAlignment="1" applyProtection="1">
      <alignment horizontal="center" vertical="center" wrapText="1"/>
    </xf>
    <xf numFmtId="39" fontId="6" fillId="4" borderId="26" xfId="0" applyNumberFormat="1" applyFont="1" applyFill="1" applyBorder="1" applyAlignment="1" applyProtection="1">
      <alignment horizontal="center" vertical="center"/>
    </xf>
    <xf numFmtId="39" fontId="6" fillId="4" borderId="32" xfId="0" applyNumberFormat="1" applyFont="1" applyFill="1" applyBorder="1" applyAlignment="1" applyProtection="1">
      <alignment horizontal="center" vertical="center"/>
    </xf>
    <xf numFmtId="0" fontId="4" fillId="0" borderId="0" xfId="48" applyFont="1" applyFill="1"/>
    <xf numFmtId="0" fontId="4" fillId="0" borderId="0" xfId="48" applyFont="1" applyFill="1" applyBorder="1"/>
    <xf numFmtId="0" fontId="50" fillId="0" borderId="0" xfId="48" applyFont="1" applyFill="1"/>
    <xf numFmtId="2" fontId="4" fillId="4" borderId="31" xfId="48" applyNumberFormat="1" applyFont="1" applyFill="1" applyBorder="1" applyAlignment="1">
      <alignment horizontal="center"/>
    </xf>
    <xf numFmtId="2" fontId="4" fillId="4" borderId="99" xfId="48" applyNumberFormat="1" applyFont="1" applyFill="1" applyBorder="1" applyAlignment="1">
      <alignment horizontal="center"/>
    </xf>
    <xf numFmtId="2" fontId="4" fillId="4" borderId="31" xfId="48" applyNumberFormat="1" applyFont="1" applyFill="1" applyBorder="1"/>
    <xf numFmtId="0" fontId="4" fillId="4" borderId="31" xfId="48" applyFont="1" applyFill="1" applyBorder="1"/>
    <xf numFmtId="0" fontId="4" fillId="4" borderId="99" xfId="48" applyFont="1" applyFill="1" applyBorder="1"/>
    <xf numFmtId="0" fontId="6" fillId="4" borderId="31" xfId="48" applyFont="1" applyFill="1" applyBorder="1" applyAlignment="1">
      <alignment horizontal="left"/>
    </xf>
    <xf numFmtId="0" fontId="6" fillId="4" borderId="30" xfId="48"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8" applyFont="1" applyFill="1" applyBorder="1" applyAlignment="1">
      <alignment horizontal="left" indent="1"/>
    </xf>
    <xf numFmtId="0" fontId="4" fillId="4" borderId="26" xfId="48" applyFont="1" applyFill="1" applyBorder="1"/>
    <xf numFmtId="0" fontId="4" fillId="4" borderId="12" xfId="48" applyFont="1" applyFill="1" applyBorder="1"/>
    <xf numFmtId="0" fontId="6" fillId="4" borderId="26" xfId="48" applyFont="1" applyFill="1" applyBorder="1" applyAlignment="1">
      <alignment horizontal="left"/>
    </xf>
    <xf numFmtId="0" fontId="6" fillId="4" borderId="10" xfId="48"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8" applyFont="1" applyFill="1" applyAlignment="1">
      <alignment vertical="center"/>
    </xf>
    <xf numFmtId="165" fontId="4" fillId="4" borderId="26" xfId="48" applyNumberFormat="1" applyFont="1" applyFill="1" applyBorder="1"/>
    <xf numFmtId="2" fontId="4" fillId="0" borderId="26" xfId="48"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8" applyNumberFormat="1" applyFont="1" applyFill="1" applyBorder="1" applyAlignment="1">
      <alignment horizontal="center"/>
    </xf>
    <xf numFmtId="0" fontId="4" fillId="0" borderId="10" xfId="48" quotePrefix="1" applyFont="1" applyFill="1" applyBorder="1" applyAlignment="1">
      <alignment horizontal="left" indent="1"/>
    </xf>
    <xf numFmtId="165" fontId="4" fillId="0" borderId="26" xfId="48" applyNumberFormat="1" applyFont="1" applyFill="1" applyBorder="1" applyAlignment="1">
      <alignment horizontal="center"/>
    </xf>
    <xf numFmtId="165" fontId="4" fillId="0" borderId="12" xfId="48" applyNumberFormat="1" applyFont="1" applyFill="1" applyBorder="1" applyAlignment="1">
      <alignment horizontal="center"/>
    </xf>
    <xf numFmtId="165" fontId="4" fillId="4" borderId="26" xfId="48" applyNumberFormat="1" applyFont="1" applyFill="1" applyBorder="1" applyAlignment="1">
      <alignment horizontal="center"/>
    </xf>
    <xf numFmtId="165" fontId="4" fillId="4" borderId="12" xfId="48" applyNumberFormat="1" applyFont="1" applyFill="1" applyBorder="1" applyAlignment="1">
      <alignment horizontal="center"/>
    </xf>
    <xf numFmtId="165" fontId="15" fillId="0" borderId="26" xfId="48" applyNumberFormat="1" applyFont="1" applyFill="1" applyBorder="1" applyAlignment="1">
      <alignment horizontal="center" wrapText="1"/>
    </xf>
    <xf numFmtId="165" fontId="15" fillId="0" borderId="26" xfId="48" applyNumberFormat="1" applyFont="1" applyFill="1" applyBorder="1" applyAlignment="1">
      <alignment horizontal="center"/>
    </xf>
    <xf numFmtId="165" fontId="15" fillId="0" borderId="12" xfId="48" applyNumberFormat="1" applyFont="1" applyFill="1" applyBorder="1" applyAlignment="1">
      <alignment horizontal="center"/>
    </xf>
    <xf numFmtId="2" fontId="15" fillId="0" borderId="26" xfId="4" applyNumberFormat="1" applyFont="1" applyFill="1" applyBorder="1" applyAlignment="1">
      <alignment horizontal="center"/>
    </xf>
    <xf numFmtId="0" fontId="15" fillId="0" borderId="26" xfId="4" applyFont="1" applyFill="1" applyBorder="1" applyAlignment="1">
      <alignment horizontal="center"/>
    </xf>
    <xf numFmtId="165" fontId="4" fillId="0" borderId="11" xfId="48" applyNumberFormat="1" applyFont="1" applyFill="1" applyBorder="1" applyAlignment="1">
      <alignment horizontal="center"/>
    </xf>
    <xf numFmtId="0" fontId="4" fillId="0" borderId="26" xfId="48" applyFont="1" applyFill="1" applyBorder="1"/>
    <xf numFmtId="165" fontId="4" fillId="0" borderId="78" xfId="48" applyNumberFormat="1" applyFont="1" applyFill="1" applyBorder="1" applyAlignment="1">
      <alignment horizontal="center"/>
    </xf>
    <xf numFmtId="165" fontId="4" fillId="0" borderId="71" xfId="48" applyNumberFormat="1" applyFont="1" applyFill="1" applyBorder="1" applyAlignment="1">
      <alignment horizontal="center"/>
    </xf>
    <xf numFmtId="0" fontId="4" fillId="0" borderId="78" xfId="48" applyFont="1" applyFill="1" applyBorder="1"/>
    <xf numFmtId="0" fontId="4" fillId="0" borderId="100" xfId="48" applyFont="1" applyFill="1" applyBorder="1" applyAlignment="1">
      <alignment horizontal="left" indent="1"/>
    </xf>
    <xf numFmtId="0" fontId="4" fillId="4" borderId="76" xfId="48" applyFont="1" applyFill="1" applyBorder="1"/>
    <xf numFmtId="0" fontId="4" fillId="4" borderId="101" xfId="48" applyFont="1" applyFill="1" applyBorder="1"/>
    <xf numFmtId="0" fontId="6" fillId="4" borderId="76" xfId="48" applyFont="1" applyFill="1" applyBorder="1" applyAlignment="1">
      <alignment horizontal="left"/>
    </xf>
    <xf numFmtId="0" fontId="6" fillId="4" borderId="102" xfId="48" applyFont="1" applyFill="1" applyBorder="1" applyAlignment="1">
      <alignment horizontal="left"/>
    </xf>
    <xf numFmtId="0" fontId="6" fillId="4" borderId="6" xfId="48" applyFont="1" applyFill="1" applyBorder="1" applyAlignment="1">
      <alignment horizontal="center" vertical="center" wrapText="1"/>
    </xf>
    <xf numFmtId="0" fontId="6" fillId="4" borderId="4" xfId="48" applyFont="1" applyFill="1" applyBorder="1" applyAlignment="1">
      <alignment horizontal="center" vertical="center" wrapText="1"/>
    </xf>
    <xf numFmtId="0" fontId="6" fillId="4" borderId="3" xfId="48" applyFont="1" applyFill="1" applyBorder="1" applyAlignment="1">
      <alignment horizontal="center" vertical="center" wrapText="1"/>
    </xf>
    <xf numFmtId="0" fontId="6" fillId="4" borderId="36" xfId="48"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5" fontId="4" fillId="0" borderId="0" xfId="4" applyNumberFormat="1" applyFont="1" applyFill="1"/>
    <xf numFmtId="180" fontId="99" fillId="0" borderId="0" xfId="4" applyNumberFormat="1" applyFont="1" applyFill="1"/>
    <xf numFmtId="2" fontId="27" fillId="0" borderId="0" xfId="4" applyNumberFormat="1" applyFont="1" applyFill="1"/>
    <xf numFmtId="43" fontId="6" fillId="0" borderId="89" xfId="1" applyFont="1" applyFill="1" applyBorder="1"/>
    <xf numFmtId="167" fontId="6" fillId="0" borderId="79" xfId="6" applyNumberFormat="1" applyFont="1" applyFill="1" applyBorder="1"/>
    <xf numFmtId="43" fontId="6" fillId="0" borderId="90" xfId="1" applyFont="1" applyFill="1" applyBorder="1"/>
    <xf numFmtId="167" fontId="6" fillId="0" borderId="103" xfId="1" applyNumberFormat="1" applyFont="1" applyFill="1" applyBorder="1"/>
    <xf numFmtId="43" fontId="6" fillId="0" borderId="57" xfId="6" quotePrefix="1" applyFont="1" applyFill="1" applyBorder="1" applyAlignment="1">
      <alignment horizontal="center"/>
    </xf>
    <xf numFmtId="167" fontId="6" fillId="0" borderId="90"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5" xfId="1" applyFont="1" applyFill="1" applyBorder="1"/>
    <xf numFmtId="167" fontId="4" fillId="0" borderId="84" xfId="1" applyNumberFormat="1" applyFont="1" applyFill="1" applyBorder="1"/>
    <xf numFmtId="43" fontId="4" fillId="0" borderId="66" xfId="1" applyFont="1" applyFill="1" applyBorder="1"/>
    <xf numFmtId="164" fontId="4" fillId="0" borderId="84" xfId="4" applyNumberFormat="1" applyFont="1" applyFill="1" applyBorder="1"/>
    <xf numFmtId="185" fontId="4" fillId="0" borderId="83" xfId="4" applyNumberFormat="1" applyFont="1" applyFill="1" applyBorder="1"/>
    <xf numFmtId="164" fontId="4" fillId="0" borderId="66" xfId="49" applyNumberFormat="1" applyFont="1" applyFill="1" applyBorder="1"/>
    <xf numFmtId="185" fontId="4" fillId="0" borderId="83" xfId="49" applyNumberFormat="1" applyFont="1" applyFill="1" applyBorder="1"/>
    <xf numFmtId="0" fontId="4" fillId="0" borderId="54" xfId="4" applyFont="1" applyFill="1" applyBorder="1"/>
    <xf numFmtId="180" fontId="4" fillId="0" borderId="0" xfId="4" applyNumberFormat="1" applyFont="1" applyFill="1"/>
    <xf numFmtId="43" fontId="4" fillId="0" borderId="16" xfId="1" applyNumberFormat="1" applyFont="1" applyFill="1" applyBorder="1"/>
    <xf numFmtId="167"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5" fontId="4" fillId="0" borderId="46" xfId="4" applyNumberFormat="1" applyFont="1" applyFill="1" applyBorder="1"/>
    <xf numFmtId="164" fontId="4" fillId="0" borderId="15" xfId="49" applyNumberFormat="1" applyFont="1" applyFill="1" applyBorder="1"/>
    <xf numFmtId="185" fontId="4" fillId="0" borderId="46" xfId="49" applyNumberFormat="1" applyFont="1" applyFill="1" applyBorder="1"/>
    <xf numFmtId="0" fontId="4" fillId="0" borderId="14" xfId="4" applyFont="1" applyFill="1" applyBorder="1"/>
    <xf numFmtId="43" fontId="4" fillId="0" borderId="16" xfId="1" applyFont="1" applyFill="1" applyBorder="1"/>
    <xf numFmtId="185" fontId="4" fillId="0" borderId="46" xfId="6" applyNumberFormat="1" applyFont="1" applyFill="1" applyBorder="1"/>
    <xf numFmtId="174" fontId="4" fillId="0" borderId="0" xfId="4" applyNumberFormat="1" applyFont="1" applyFill="1"/>
    <xf numFmtId="43" fontId="4" fillId="0" borderId="104" xfId="1" applyFont="1" applyFill="1" applyBorder="1"/>
    <xf numFmtId="167" fontId="4" fillId="0" borderId="0" xfId="1" applyNumberFormat="1" applyFont="1" applyFill="1" applyBorder="1"/>
    <xf numFmtId="43" fontId="4" fillId="0" borderId="74" xfId="1" applyFont="1" applyFill="1" applyBorder="1"/>
    <xf numFmtId="164" fontId="4" fillId="0" borderId="105" xfId="4" applyNumberFormat="1" applyFont="1" applyFill="1" applyBorder="1"/>
    <xf numFmtId="185" fontId="4" fillId="0" borderId="106" xfId="6" applyNumberFormat="1" applyFont="1" applyFill="1" applyBorder="1"/>
    <xf numFmtId="164" fontId="4" fillId="0" borderId="74" xfId="49" applyNumberFormat="1" applyFont="1" applyFill="1" applyBorder="1"/>
    <xf numFmtId="185" fontId="4" fillId="0" borderId="106" xfId="49" applyNumberFormat="1" applyFont="1" applyFill="1" applyBorder="1"/>
    <xf numFmtId="0" fontId="4" fillId="0" borderId="107" xfId="4" applyFont="1" applyFill="1" applyBorder="1"/>
    <xf numFmtId="0" fontId="6" fillId="4" borderId="108" xfId="4" applyFont="1" applyFill="1" applyBorder="1" applyAlignment="1">
      <alignment horizontal="center" vertical="center"/>
    </xf>
    <xf numFmtId="0" fontId="6" fillId="4" borderId="76" xfId="4" applyFont="1" applyFill="1" applyBorder="1" applyAlignment="1">
      <alignment horizontal="center" vertical="center"/>
    </xf>
    <xf numFmtId="0" fontId="6" fillId="4" borderId="0" xfId="4" applyFont="1" applyFill="1" applyBorder="1" applyAlignment="1">
      <alignment horizontal="center" vertical="center"/>
    </xf>
    <xf numFmtId="0" fontId="6" fillId="4" borderId="19" xfId="4" applyFont="1" applyFill="1" applyBorder="1" applyAlignment="1">
      <alignment horizontal="center" vertical="center"/>
    </xf>
    <xf numFmtId="0" fontId="6" fillId="4" borderId="4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100"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09" xfId="1" applyFont="1" applyFill="1" applyBorder="1" applyAlignment="1">
      <alignment horizontal="right" vertical="center"/>
    </xf>
    <xf numFmtId="43" fontId="6" fillId="0" borderId="90" xfId="1" applyFont="1" applyFill="1" applyBorder="1" applyAlignment="1">
      <alignment horizontal="right" vertical="center"/>
    </xf>
    <xf numFmtId="43" fontId="6" fillId="0" borderId="110" xfId="1" applyFont="1" applyFill="1" applyBorder="1" applyAlignment="1">
      <alignment horizontal="right" vertical="center"/>
    </xf>
    <xf numFmtId="43" fontId="6" fillId="0" borderId="111" xfId="1" applyFont="1" applyFill="1" applyBorder="1" applyAlignment="1">
      <alignment horizontal="right" vertical="center"/>
    </xf>
    <xf numFmtId="43" fontId="6" fillId="0" borderId="112" xfId="1" quotePrefix="1" applyFont="1" applyFill="1" applyBorder="1" applyAlignment="1">
      <alignment horizontal="right" vertical="center"/>
    </xf>
    <xf numFmtId="43" fontId="6" fillId="0" borderId="113" xfId="1" quotePrefix="1" applyFont="1" applyFill="1" applyBorder="1" applyAlignment="1">
      <alignment horizontal="right" vertical="center"/>
    </xf>
    <xf numFmtId="43" fontId="6" fillId="0" borderId="110" xfId="1" quotePrefix="1" applyFont="1" applyFill="1" applyBorder="1" applyAlignment="1">
      <alignment horizontal="right" vertical="center"/>
    </xf>
    <xf numFmtId="43" fontId="6" fillId="0" borderId="90" xfId="1" quotePrefix="1" applyFont="1" applyFill="1" applyBorder="1" applyAlignment="1">
      <alignment horizontal="right" vertical="center"/>
    </xf>
    <xf numFmtId="43" fontId="6" fillId="0" borderId="113" xfId="1" applyFont="1" applyFill="1" applyBorder="1" applyAlignment="1" applyProtection="1">
      <alignment horizontal="right" vertical="center"/>
    </xf>
    <xf numFmtId="43" fontId="6" fillId="0" borderId="103" xfId="1" applyFont="1" applyFill="1" applyBorder="1" applyAlignment="1">
      <alignment horizontal="right" vertical="center"/>
    </xf>
    <xf numFmtId="0" fontId="6" fillId="0" borderId="91"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9"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04" xfId="1" applyFont="1" applyFill="1" applyBorder="1" applyAlignment="1">
      <alignment horizontal="center" vertical="center"/>
    </xf>
    <xf numFmtId="43" fontId="4" fillId="0" borderId="74" xfId="1" applyFont="1" applyFill="1" applyBorder="1" applyAlignment="1">
      <alignment horizontal="right" vertical="center"/>
    </xf>
    <xf numFmtId="0" fontId="6" fillId="3" borderId="108" xfId="28" applyFont="1" applyFill="1" applyBorder="1" applyAlignment="1">
      <alignment horizontal="center" vertical="center"/>
    </xf>
    <xf numFmtId="0" fontId="6" fillId="3" borderId="76" xfId="28" quotePrefix="1" applyFont="1" applyFill="1" applyBorder="1" applyAlignment="1">
      <alignment horizontal="center" vertical="center"/>
    </xf>
    <xf numFmtId="0" fontId="6" fillId="3" borderId="114" xfId="28" applyFont="1" applyFill="1" applyBorder="1" applyAlignment="1" applyProtection="1">
      <alignment horizontal="center" vertical="center"/>
    </xf>
    <xf numFmtId="0" fontId="6" fillId="3" borderId="76" xfId="28" applyFont="1" applyFill="1" applyBorder="1" applyAlignment="1" applyProtection="1">
      <alignment horizontal="center" vertical="center"/>
    </xf>
    <xf numFmtId="0" fontId="6" fillId="3" borderId="75" xfId="28" applyFont="1" applyFill="1" applyBorder="1" applyAlignment="1" applyProtection="1">
      <alignment horizontal="center" vertical="center"/>
    </xf>
    <xf numFmtId="0" fontId="6" fillId="3" borderId="101" xfId="28" applyFont="1" applyFill="1" applyBorder="1" applyAlignment="1" applyProtection="1">
      <alignment horizontal="center" vertical="center"/>
    </xf>
    <xf numFmtId="0" fontId="6" fillId="3" borderId="115" xfId="28" applyFont="1" applyFill="1" applyBorder="1" applyAlignment="1" applyProtection="1">
      <alignment horizontal="center" vertical="center"/>
    </xf>
    <xf numFmtId="0" fontId="91" fillId="0" borderId="0" xfId="4" applyFont="1" applyAlignment="1">
      <alignment horizontal="center" vertical="center"/>
    </xf>
    <xf numFmtId="0" fontId="18" fillId="5" borderId="0" xfId="0" applyFont="1" applyFill="1"/>
    <xf numFmtId="165" fontId="18" fillId="0" borderId="0" xfId="0" applyNumberFormat="1" applyFont="1" applyBorder="1"/>
    <xf numFmtId="2" fontId="18" fillId="5" borderId="0" xfId="0" applyNumberFormat="1" applyFont="1" applyFill="1"/>
    <xf numFmtId="165" fontId="18" fillId="5" borderId="0" xfId="0" applyNumberFormat="1" applyFont="1" applyFill="1"/>
    <xf numFmtId="165" fontId="18" fillId="4" borderId="27" xfId="0" applyNumberFormat="1" applyFont="1" applyFill="1" applyBorder="1"/>
    <xf numFmtId="165" fontId="18" fillId="4" borderId="26" xfId="0" applyNumberFormat="1" applyFont="1" applyFill="1" applyBorder="1"/>
    <xf numFmtId="165" fontId="18" fillId="4" borderId="11" xfId="0" applyNumberFormat="1" applyFont="1" applyFill="1" applyBorder="1"/>
    <xf numFmtId="165" fontId="18" fillId="4" borderId="12" xfId="0" applyNumberFormat="1" applyFont="1" applyFill="1" applyBorder="1"/>
    <xf numFmtId="179" fontId="18" fillId="4" borderId="26" xfId="0" applyNumberFormat="1" applyFont="1" applyFill="1" applyBorder="1"/>
    <xf numFmtId="165" fontId="18" fillId="0" borderId="116" xfId="0" applyNumberFormat="1" applyFont="1" applyBorder="1"/>
    <xf numFmtId="165" fontId="18" fillId="0" borderId="117" xfId="0" applyNumberFormat="1" applyFont="1" applyBorder="1"/>
    <xf numFmtId="165" fontId="18" fillId="0" borderId="118" xfId="0" applyNumberFormat="1" applyFont="1" applyBorder="1"/>
    <xf numFmtId="165" fontId="18" fillId="0" borderId="119" xfId="0" applyNumberFormat="1" applyFont="1" applyBorder="1"/>
    <xf numFmtId="179" fontId="18" fillId="0" borderId="116" xfId="0" applyNumberFormat="1" applyFont="1" applyBorder="1"/>
    <xf numFmtId="165" fontId="18" fillId="0" borderId="18" xfId="0" applyNumberFormat="1" applyFont="1" applyBorder="1"/>
    <xf numFmtId="165" fontId="18" fillId="0" borderId="46" xfId="0" applyNumberFormat="1" applyFont="1" applyBorder="1"/>
    <xf numFmtId="179" fontId="18" fillId="0" borderId="18" xfId="0" applyNumberFormat="1" applyFont="1" applyBorder="1"/>
    <xf numFmtId="179" fontId="18" fillId="0" borderId="15" xfId="0" applyNumberFormat="1" applyFont="1" applyBorder="1"/>
    <xf numFmtId="165" fontId="18" fillId="0" borderId="41" xfId="0" applyNumberFormat="1" applyFont="1" applyBorder="1"/>
    <xf numFmtId="179" fontId="18" fillId="0" borderId="8" xfId="0" applyNumberFormat="1" applyFont="1" applyBorder="1"/>
    <xf numFmtId="179" fontId="18" fillId="0" borderId="19" xfId="0" applyNumberFormat="1" applyFont="1" applyBorder="1"/>
    <xf numFmtId="165" fontId="18" fillId="0" borderId="16" xfId="0" applyNumberFormat="1" applyFont="1" applyFill="1" applyBorder="1"/>
    <xf numFmtId="165" fontId="18" fillId="0" borderId="15" xfId="0" applyNumberFormat="1" applyFont="1" applyFill="1" applyBorder="1"/>
    <xf numFmtId="179" fontId="18" fillId="0" borderId="38" xfId="0" applyNumberFormat="1" applyFont="1" applyBorder="1"/>
    <xf numFmtId="179" fontId="18" fillId="0" borderId="15" xfId="0" applyNumberFormat="1" applyFont="1" applyFill="1" applyBorder="1"/>
    <xf numFmtId="167" fontId="18" fillId="16" borderId="27" xfId="1" applyNumberFormat="1" applyFont="1" applyFill="1" applyBorder="1"/>
    <xf numFmtId="167" fontId="18" fillId="16" borderId="26" xfId="1" applyNumberFormat="1" applyFont="1" applyFill="1" applyBorder="1"/>
    <xf numFmtId="165" fontId="18" fillId="0" borderId="26" xfId="0" applyNumberFormat="1" applyFont="1" applyBorder="1"/>
    <xf numFmtId="179" fontId="18" fillId="16" borderId="26" xfId="0" applyNumberFormat="1" applyFont="1" applyFill="1" applyBorder="1"/>
    <xf numFmtId="0" fontId="18" fillId="16" borderId="10" xfId="0" applyFont="1" applyFill="1" applyBorder="1"/>
    <xf numFmtId="167" fontId="18" fillId="0" borderId="27" xfId="1" applyNumberFormat="1" applyFont="1" applyBorder="1"/>
    <xf numFmtId="167" fontId="18" fillId="0" borderId="26" xfId="1" applyNumberFormat="1" applyFont="1" applyBorder="1"/>
    <xf numFmtId="179" fontId="18" fillId="0" borderId="26" xfId="0" applyNumberFormat="1" applyFont="1" applyBorder="1"/>
    <xf numFmtId="0" fontId="18" fillId="0" borderId="10" xfId="0" applyFont="1" applyBorder="1"/>
    <xf numFmtId="0" fontId="67" fillId="0" borderId="51" xfId="0" applyFont="1" applyBorder="1" applyAlignment="1">
      <alignment horizontal="center"/>
    </xf>
    <xf numFmtId="165" fontId="18" fillId="4" borderId="19" xfId="0" applyNumberFormat="1" applyFont="1" applyFill="1" applyBorder="1"/>
    <xf numFmtId="165" fontId="18" fillId="0" borderId="28" xfId="0" applyNumberFormat="1" applyFont="1" applyBorder="1"/>
    <xf numFmtId="0" fontId="18" fillId="4" borderId="26" xfId="0" applyFont="1" applyFill="1" applyBorder="1"/>
    <xf numFmtId="0" fontId="18" fillId="0" borderId="0" xfId="0" applyFont="1" applyFill="1"/>
    <xf numFmtId="0" fontId="18" fillId="16" borderId="0" xfId="0" applyFont="1" applyFill="1"/>
    <xf numFmtId="2" fontId="18" fillId="4" borderId="27" xfId="0" applyNumberFormat="1" applyFont="1" applyFill="1" applyBorder="1" applyAlignment="1">
      <alignment horizontal="center" vertical="center"/>
    </xf>
    <xf numFmtId="2" fontId="18" fillId="4" borderId="26" xfId="0" applyNumberFormat="1" applyFont="1" applyFill="1" applyBorder="1" applyAlignment="1">
      <alignment horizontal="center" vertical="center"/>
    </xf>
    <xf numFmtId="2" fontId="18" fillId="0" borderId="15" xfId="0" applyNumberFormat="1" applyFont="1" applyFill="1" applyBorder="1" applyAlignment="1">
      <alignment horizontal="center"/>
    </xf>
    <xf numFmtId="2" fontId="18" fillId="0" borderId="18" xfId="0" applyNumberFormat="1" applyFont="1" applyFill="1" applyBorder="1" applyAlignment="1">
      <alignment horizontal="center"/>
    </xf>
    <xf numFmtId="2" fontId="18" fillId="0" borderId="0" xfId="0" applyNumberFormat="1" applyFont="1" applyFill="1" applyBorder="1" applyAlignment="1">
      <alignment horizontal="center"/>
    </xf>
    <xf numFmtId="0" fontId="18" fillId="0" borderId="18" xfId="0" applyFont="1" applyBorder="1"/>
    <xf numFmtId="2" fontId="18" fillId="0" borderId="44" xfId="0" applyNumberFormat="1" applyFont="1" applyFill="1" applyBorder="1" applyAlignment="1">
      <alignment horizontal="center"/>
    </xf>
    <xf numFmtId="2" fontId="18" fillId="0" borderId="19" xfId="0" applyNumberFormat="1" applyFont="1" applyFill="1" applyBorder="1" applyAlignment="1">
      <alignment horizontal="center"/>
    </xf>
    <xf numFmtId="179" fontId="18" fillId="0" borderId="46" xfId="0" applyNumberFormat="1" applyFont="1" applyBorder="1"/>
    <xf numFmtId="2" fontId="18" fillId="0" borderId="16" xfId="0" applyNumberFormat="1" applyFont="1" applyFill="1" applyBorder="1" applyAlignment="1">
      <alignment horizontal="center" vertical="center"/>
    </xf>
    <xf numFmtId="2" fontId="18" fillId="0" borderId="15" xfId="0" applyNumberFormat="1" applyFont="1" applyFill="1" applyBorder="1" applyAlignment="1">
      <alignment horizontal="center" vertical="center"/>
    </xf>
    <xf numFmtId="179" fontId="18" fillId="0" borderId="46" xfId="0" applyNumberFormat="1" applyFont="1" applyFill="1" applyBorder="1"/>
    <xf numFmtId="2" fontId="18" fillId="0" borderId="17" xfId="0" applyNumberFormat="1" applyFont="1" applyFill="1" applyBorder="1" applyAlignment="1">
      <alignment horizontal="center" vertical="center"/>
    </xf>
    <xf numFmtId="2" fontId="18" fillId="0" borderId="19" xfId="0" applyNumberFormat="1" applyFont="1" applyFill="1" applyBorder="1" applyAlignment="1">
      <alignment horizontal="center" vertical="center"/>
    </xf>
    <xf numFmtId="179" fontId="18" fillId="0" borderId="45" xfId="0" applyNumberFormat="1" applyFont="1" applyFill="1" applyBorder="1"/>
    <xf numFmtId="2" fontId="18" fillId="4" borderId="17" xfId="0" applyNumberFormat="1" applyFont="1" applyFill="1" applyBorder="1" applyAlignment="1">
      <alignment horizontal="center" vertical="center"/>
    </xf>
    <xf numFmtId="2" fontId="18" fillId="4" borderId="19" xfId="0" applyNumberFormat="1" applyFont="1" applyFill="1" applyBorder="1" applyAlignment="1">
      <alignment horizontal="center" vertical="center"/>
    </xf>
    <xf numFmtId="179" fontId="18" fillId="4" borderId="19" xfId="0" applyNumberFormat="1" applyFont="1" applyFill="1" applyBorder="1"/>
    <xf numFmtId="2" fontId="18" fillId="4" borderId="16" xfId="0" applyNumberFormat="1" applyFont="1" applyFill="1" applyBorder="1" applyAlignment="1">
      <alignment horizontal="center"/>
    </xf>
    <xf numFmtId="2" fontId="18" fillId="4" borderId="15" xfId="0" applyNumberFormat="1" applyFont="1" applyFill="1" applyBorder="1" applyAlignment="1">
      <alignment horizontal="center"/>
    </xf>
    <xf numFmtId="179" fontId="18" fillId="4" borderId="15" xfId="0" applyNumberFormat="1" applyFont="1" applyFill="1" applyBorder="1"/>
    <xf numFmtId="2" fontId="18" fillId="0" borderId="16" xfId="0" applyNumberFormat="1" applyFont="1" applyFill="1" applyBorder="1" applyAlignment="1">
      <alignment horizontal="center"/>
    </xf>
    <xf numFmtId="0" fontId="18" fillId="0" borderId="0" xfId="18" applyFont="1" applyFill="1"/>
    <xf numFmtId="43" fontId="18" fillId="0" borderId="0" xfId="18" applyNumberFormat="1" applyFont="1" applyFill="1"/>
    <xf numFmtId="0" fontId="11" fillId="0" borderId="0" xfId="18" applyFont="1" applyFill="1"/>
    <xf numFmtId="167" fontId="0" fillId="0" borderId="0" xfId="0" applyNumberFormat="1" applyFill="1"/>
    <xf numFmtId="165" fontId="11" fillId="0" borderId="0" xfId="20" applyNumberFormat="1" applyFont="1" applyFill="1" applyBorder="1"/>
    <xf numFmtId="165" fontId="11" fillId="0" borderId="22" xfId="20" applyNumberFormat="1" applyFont="1" applyFill="1" applyBorder="1" applyAlignment="1">
      <alignment horizontal="center" vertical="center"/>
    </xf>
    <xf numFmtId="165" fontId="11" fillId="0" borderId="21" xfId="20" applyNumberFormat="1" applyFont="1" applyFill="1" applyBorder="1" applyAlignment="1">
      <alignment horizontal="center" vertical="center"/>
    </xf>
    <xf numFmtId="167" fontId="11" fillId="0" borderId="21" xfId="20" applyNumberFormat="1" applyFont="1" applyFill="1" applyBorder="1"/>
    <xf numFmtId="0" fontId="14" fillId="0" borderId="21" xfId="18" applyFont="1" applyFill="1" applyBorder="1" applyAlignment="1">
      <alignment horizontal="center"/>
    </xf>
    <xf numFmtId="165" fontId="11" fillId="0" borderId="15" xfId="20" applyNumberFormat="1" applyFont="1" applyFill="1" applyBorder="1" applyAlignment="1">
      <alignment horizontal="center" vertical="center"/>
    </xf>
    <xf numFmtId="167" fontId="11" fillId="0" borderId="15" xfId="20" applyNumberFormat="1" applyFont="1" applyFill="1" applyBorder="1"/>
    <xf numFmtId="0" fontId="14" fillId="0" borderId="15" xfId="18" applyFont="1" applyFill="1" applyBorder="1" applyAlignment="1">
      <alignment horizontal="center"/>
    </xf>
    <xf numFmtId="168" fontId="102" fillId="0" borderId="0" xfId="0" applyNumberFormat="1" applyFont="1" applyFill="1" applyBorder="1" applyProtection="1"/>
    <xf numFmtId="165" fontId="11" fillId="0" borderId="16" xfId="20" applyNumberFormat="1" applyFont="1" applyFill="1" applyBorder="1" applyAlignment="1">
      <alignment horizontal="center" vertical="center"/>
    </xf>
    <xf numFmtId="0" fontId="14" fillId="0" borderId="51" xfId="18" applyFont="1" applyFill="1" applyBorder="1" applyAlignment="1">
      <alignment horizontal="center"/>
    </xf>
    <xf numFmtId="0" fontId="0" fillId="0" borderId="0" xfId="0" applyFill="1" applyBorder="1"/>
    <xf numFmtId="167" fontId="11" fillId="0" borderId="15" xfId="20" applyNumberFormat="1" applyFont="1" applyFill="1" applyBorder="1" applyAlignment="1">
      <alignment horizontal="right"/>
    </xf>
    <xf numFmtId="0" fontId="14" fillId="0" borderId="14" xfId="18" applyFont="1" applyFill="1" applyBorder="1" applyAlignment="1">
      <alignment horizontal="center"/>
    </xf>
    <xf numFmtId="0" fontId="79" fillId="3" borderId="27" xfId="18" applyFont="1" applyFill="1" applyBorder="1" applyAlignment="1">
      <alignment horizontal="center" vertical="center"/>
    </xf>
    <xf numFmtId="0" fontId="79" fillId="3" borderId="26" xfId="18" applyFont="1" applyFill="1" applyBorder="1" applyAlignment="1">
      <alignment horizontal="center" vertical="center" wrapText="1"/>
    </xf>
    <xf numFmtId="0" fontId="79" fillId="3" borderId="26" xfId="18" applyFont="1" applyFill="1" applyBorder="1" applyAlignment="1">
      <alignment horizontal="center" vertical="center"/>
    </xf>
    <xf numFmtId="0" fontId="18" fillId="0" borderId="0" xfId="18" applyFont="1"/>
    <xf numFmtId="167" fontId="11" fillId="0" borderId="22" xfId="20" applyNumberFormat="1" applyFont="1" applyBorder="1"/>
    <xf numFmtId="167" fontId="11" fillId="0" borderId="21" xfId="20" applyNumberFormat="1" applyFont="1" applyBorder="1"/>
    <xf numFmtId="0" fontId="14" fillId="0" borderId="53" xfId="18" applyFont="1" applyFill="1" applyBorder="1" applyAlignment="1">
      <alignment horizontal="center"/>
    </xf>
    <xf numFmtId="167" fontId="11" fillId="0" borderId="16" xfId="20" applyNumberFormat="1" applyFont="1" applyBorder="1"/>
    <xf numFmtId="167" fontId="11" fillId="0" borderId="15" xfId="20" applyNumberFormat="1" applyFont="1" applyBorder="1"/>
    <xf numFmtId="167" fontId="11" fillId="0" borderId="16" xfId="20" applyNumberFormat="1" applyFont="1" applyFill="1" applyBorder="1"/>
    <xf numFmtId="0" fontId="14" fillId="0" borderId="15" xfId="18" applyFont="1" applyBorder="1" applyAlignment="1">
      <alignment horizontal="center"/>
    </xf>
    <xf numFmtId="0" fontId="14" fillId="0" borderId="14" xfId="18" applyFont="1" applyBorder="1" applyAlignment="1">
      <alignment horizontal="center"/>
    </xf>
    <xf numFmtId="167" fontId="11" fillId="0" borderId="16" xfId="20" applyNumberFormat="1" applyFont="1" applyFill="1" applyBorder="1" applyAlignment="1">
      <alignment horizontal="right"/>
    </xf>
    <xf numFmtId="167" fontId="11" fillId="0" borderId="17" xfId="20" applyNumberFormat="1" applyFont="1" applyFill="1" applyBorder="1"/>
    <xf numFmtId="167" fontId="11" fillId="0" borderId="19" xfId="20" applyNumberFormat="1" applyFont="1" applyFill="1" applyBorder="1"/>
    <xf numFmtId="0" fontId="14" fillId="0" borderId="19" xfId="18" applyFont="1" applyFill="1" applyBorder="1" applyAlignment="1">
      <alignment horizontal="center"/>
    </xf>
    <xf numFmtId="0" fontId="14" fillId="0" borderId="29" xfId="18" applyFont="1" applyFill="1" applyBorder="1" applyAlignment="1">
      <alignment horizontal="center"/>
    </xf>
    <xf numFmtId="0" fontId="79" fillId="0" borderId="0" xfId="18" applyFont="1" applyFill="1" applyBorder="1" applyAlignment="1">
      <alignment horizontal="center" vertical="center"/>
    </xf>
    <xf numFmtId="0" fontId="79" fillId="0" borderId="0" xfId="18" applyFont="1" applyFill="1" applyBorder="1" applyAlignment="1">
      <alignment horizontal="center" vertical="center" wrapText="1"/>
    </xf>
    <xf numFmtId="0" fontId="79" fillId="0" borderId="33" xfId="18" applyFont="1" applyFill="1" applyBorder="1" applyAlignment="1">
      <alignment horizontal="center" vertical="center"/>
    </xf>
    <xf numFmtId="0" fontId="79" fillId="0" borderId="2" xfId="18" applyFont="1" applyFill="1" applyBorder="1" applyAlignment="1">
      <alignment horizontal="center" vertical="center" wrapText="1"/>
    </xf>
    <xf numFmtId="0" fontId="79" fillId="0" borderId="2" xfId="18" applyFont="1" applyFill="1" applyBorder="1" applyAlignment="1">
      <alignment horizontal="center" vertical="center"/>
    </xf>
    <xf numFmtId="0" fontId="14" fillId="0" borderId="1" xfId="57" applyFont="1" applyFill="1" applyBorder="1" applyAlignment="1">
      <alignment horizontal="center" vertical="center" wrapText="1"/>
    </xf>
    <xf numFmtId="165" fontId="4" fillId="0" borderId="19"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0" fontId="6" fillId="0" borderId="49" xfId="4" applyFont="1" applyFill="1" applyBorder="1" applyAlignment="1">
      <alignment horizontal="center" vertical="center"/>
    </xf>
    <xf numFmtId="0" fontId="6" fillId="4" borderId="32" xfId="28" applyFont="1" applyFill="1" applyBorder="1" applyAlignment="1">
      <alignment horizontal="center" vertical="center"/>
    </xf>
    <xf numFmtId="0" fontId="14" fillId="3" borderId="26" xfId="4" applyFont="1" applyFill="1" applyBorder="1" applyAlignment="1">
      <alignment horizontal="center" vertical="center"/>
    </xf>
    <xf numFmtId="0" fontId="14" fillId="3" borderId="26" xfId="4" applyFont="1" applyFill="1" applyBorder="1" applyAlignment="1">
      <alignment horizontal="center" vertical="center" wrapText="1"/>
    </xf>
    <xf numFmtId="0" fontId="6" fillId="3" borderId="56" xfId="310" applyFont="1" applyFill="1" applyBorder="1"/>
    <xf numFmtId="0" fontId="6" fillId="3" borderId="17" xfId="310" applyFont="1" applyFill="1" applyBorder="1"/>
    <xf numFmtId="1" fontId="4" fillId="0" borderId="16" xfId="0" applyNumberFormat="1" applyFont="1" applyBorder="1" applyAlignment="1">
      <alignment horizontal="right" vertical="center"/>
    </xf>
    <xf numFmtId="3" fontId="5" fillId="0" borderId="16" xfId="309" applyNumberFormat="1" applyFont="1" applyBorder="1" applyAlignment="1">
      <alignment horizontal="right"/>
    </xf>
    <xf numFmtId="3" fontId="5" fillId="0" borderId="22" xfId="309" applyNumberFormat="1" applyFont="1" applyBorder="1" applyAlignment="1">
      <alignment horizontal="right"/>
    </xf>
    <xf numFmtId="165" fontId="4" fillId="0" borderId="16" xfId="309" applyNumberFormat="1" applyFont="1" applyFill="1" applyBorder="1" applyAlignment="1">
      <alignment horizontal="center"/>
    </xf>
    <xf numFmtId="165" fontId="6" fillId="0" borderId="16" xfId="309" applyNumberFormat="1" applyFont="1" applyFill="1" applyBorder="1" applyAlignment="1">
      <alignment horizontal="center"/>
    </xf>
    <xf numFmtId="165" fontId="6" fillId="0" borderId="22" xfId="309" applyNumberFormat="1" applyFont="1" applyFill="1" applyBorder="1" applyAlignment="1">
      <alignment horizontal="center"/>
    </xf>
    <xf numFmtId="0" fontId="6" fillId="0" borderId="56" xfId="311" applyFont="1" applyFill="1" applyBorder="1" applyAlignment="1">
      <alignment horizontal="center" vertical="center"/>
    </xf>
    <xf numFmtId="1" fontId="4" fillId="0" borderId="16" xfId="0" applyNumberFormat="1" applyFont="1" applyFill="1" applyBorder="1" applyAlignment="1">
      <alignment horizontal="right" vertical="center"/>
    </xf>
    <xf numFmtId="1" fontId="6" fillId="0" borderId="16" xfId="311" applyNumberFormat="1" applyFont="1" applyFill="1" applyBorder="1" applyAlignment="1">
      <alignment horizontal="right" vertical="center"/>
    </xf>
    <xf numFmtId="1" fontId="6" fillId="0" borderId="22" xfId="311" applyNumberFormat="1" applyFont="1" applyFill="1" applyBorder="1" applyAlignment="1">
      <alignment horizontal="right" vertical="center"/>
    </xf>
    <xf numFmtId="0" fontId="6" fillId="0" borderId="27" xfId="311" applyFont="1" applyFill="1" applyBorder="1" applyAlignment="1">
      <alignment horizontal="center" vertical="center"/>
    </xf>
    <xf numFmtId="165" fontId="4" fillId="0" borderId="16" xfId="311" applyNumberFormat="1" applyFont="1" applyFill="1" applyBorder="1" applyAlignment="1">
      <alignment horizontal="center"/>
    </xf>
    <xf numFmtId="165" fontId="6" fillId="0" borderId="16" xfId="311" applyNumberFormat="1" applyFont="1" applyFill="1" applyBorder="1" applyAlignment="1">
      <alignment horizontal="center"/>
    </xf>
    <xf numFmtId="165" fontId="6" fillId="0" borderId="22" xfId="311" applyNumberFormat="1" applyFont="1" applyFill="1" applyBorder="1" applyAlignment="1">
      <alignment horizontal="center"/>
    </xf>
    <xf numFmtId="0" fontId="72" fillId="3" borderId="56" xfId="0" applyFont="1" applyFill="1" applyBorder="1" applyAlignment="1">
      <alignment horizontal="center" vertical="center"/>
    </xf>
    <xf numFmtId="0" fontId="72" fillId="3" borderId="27" xfId="0" applyFont="1" applyFill="1" applyBorder="1" applyAlignment="1">
      <alignment horizontal="center" vertical="center"/>
    </xf>
    <xf numFmtId="1" fontId="15" fillId="0" borderId="21" xfId="0" applyNumberFormat="1" applyFont="1" applyFill="1" applyBorder="1"/>
    <xf numFmtId="1" fontId="15" fillId="0" borderId="22" xfId="0" applyNumberFormat="1" applyFont="1" applyFill="1" applyBorder="1"/>
    <xf numFmtId="0" fontId="14" fillId="3" borderId="56" xfId="0" applyFont="1" applyFill="1" applyBorder="1" applyAlignment="1">
      <alignment horizontal="center" vertical="center"/>
    </xf>
    <xf numFmtId="0" fontId="14" fillId="3" borderId="27" xfId="308" quotePrefix="1" applyFont="1" applyFill="1" applyBorder="1" applyAlignment="1">
      <alignment horizontal="center" vertical="center"/>
    </xf>
    <xf numFmtId="3" fontId="14" fillId="0" borderId="17" xfId="0" applyNumberFormat="1" applyFont="1" applyFill="1" applyBorder="1" applyAlignment="1">
      <alignment horizontal="right"/>
    </xf>
    <xf numFmtId="3" fontId="14" fillId="0" borderId="16" xfId="0" applyNumberFormat="1" applyFont="1" applyFill="1" applyBorder="1"/>
    <xf numFmtId="1" fontId="14" fillId="0" borderId="16" xfId="0" applyNumberFormat="1" applyFont="1" applyFill="1" applyBorder="1"/>
    <xf numFmtId="3" fontId="15" fillId="0" borderId="16" xfId="0" applyNumberFormat="1" applyFont="1" applyFill="1" applyBorder="1"/>
    <xf numFmtId="1" fontId="15" fillId="0" borderId="16" xfId="0" applyNumberFormat="1" applyFont="1" applyFill="1" applyBorder="1"/>
    <xf numFmtId="1" fontId="14" fillId="0" borderId="22" xfId="0" applyNumberFormat="1" applyFont="1" applyFill="1" applyBorder="1"/>
    <xf numFmtId="0" fontId="6" fillId="3" borderId="56" xfId="0" applyFont="1" applyFill="1" applyBorder="1" applyAlignment="1">
      <alignment horizontal="center" vertical="center"/>
    </xf>
    <xf numFmtId="0" fontId="6" fillId="3" borderId="27" xfId="0" applyFont="1" applyFill="1" applyBorder="1" applyAlignment="1">
      <alignment horizontal="center" vertical="center"/>
    </xf>
    <xf numFmtId="1" fontId="6" fillId="0" borderId="17" xfId="14" applyNumberFormat="1" applyFont="1" applyBorder="1" applyAlignment="1">
      <alignment vertical="center"/>
    </xf>
    <xf numFmtId="165" fontId="4" fillId="0" borderId="16" xfId="14" applyNumberFormat="1" applyFont="1" applyBorder="1" applyAlignment="1">
      <alignment vertical="center"/>
    </xf>
    <xf numFmtId="1" fontId="6" fillId="0" borderId="16" xfId="14" applyNumberFormat="1" applyFont="1" applyBorder="1" applyAlignment="1">
      <alignment vertical="center"/>
    </xf>
    <xf numFmtId="2" fontId="4" fillId="0" borderId="16" xfId="14" applyNumberFormat="1" applyFont="1" applyBorder="1" applyAlignment="1">
      <alignment vertical="center"/>
    </xf>
    <xf numFmtId="1" fontId="4" fillId="0" borderId="16" xfId="14" applyNumberFormat="1" applyFont="1" applyBorder="1" applyAlignment="1">
      <alignment vertical="center"/>
    </xf>
    <xf numFmtId="165" fontId="6" fillId="0" borderId="16" xfId="14" applyNumberFormat="1" applyFont="1" applyBorder="1" applyAlignment="1">
      <alignment vertical="center"/>
    </xf>
    <xf numFmtId="165" fontId="4" fillId="0" borderId="9" xfId="14" applyNumberFormat="1" applyFont="1" applyBorder="1" applyAlignment="1">
      <alignment vertical="center"/>
    </xf>
    <xf numFmtId="165" fontId="4" fillId="0" borderId="22" xfId="14" applyNumberFormat="1" applyFont="1" applyBorder="1" applyAlignment="1">
      <alignment vertical="center"/>
    </xf>
    <xf numFmtId="2" fontId="9" fillId="0" borderId="16" xfId="302" applyNumberFormat="1" applyFont="1" applyBorder="1" applyAlignment="1">
      <alignment horizontal="center"/>
    </xf>
    <xf numFmtId="165" fontId="12" fillId="0" borderId="22" xfId="0" applyNumberFormat="1" applyFont="1" applyFill="1" applyBorder="1" applyAlignment="1">
      <alignment vertical="center"/>
    </xf>
    <xf numFmtId="165" fontId="4" fillId="0" borderId="15" xfId="33" quotePrefix="1" applyNumberFormat="1" applyFont="1" applyFill="1" applyBorder="1" applyAlignment="1">
      <alignment horizontal="right" vertical="center"/>
    </xf>
    <xf numFmtId="164" fontId="4" fillId="0" borderId="16" xfId="40" applyNumberFormat="1" applyFont="1" applyFill="1" applyBorder="1" applyAlignment="1">
      <alignment horizontal="right"/>
    </xf>
    <xf numFmtId="164" fontId="4" fillId="0" borderId="28" xfId="41" applyNumberFormat="1" applyFont="1" applyFill="1" applyBorder="1" applyAlignment="1">
      <alignment horizontal="center"/>
    </xf>
    <xf numFmtId="164" fontId="4" fillId="0" borderId="28" xfId="42" applyNumberFormat="1" applyFont="1" applyFill="1" applyBorder="1" applyAlignment="1">
      <alignment horizontal="center"/>
    </xf>
    <xf numFmtId="164" fontId="4" fillId="0" borderId="28" xfId="42" applyNumberFormat="1" applyFont="1" applyFill="1" applyBorder="1" applyAlignment="1">
      <alignment horizontal="right"/>
    </xf>
    <xf numFmtId="164" fontId="4" fillId="0" borderId="16" xfId="42" applyNumberFormat="1" applyFont="1" applyFill="1" applyBorder="1" applyAlignment="1">
      <alignment horizontal="center"/>
    </xf>
    <xf numFmtId="164" fontId="4" fillId="0" borderId="16" xfId="42" applyNumberFormat="1" applyFont="1" applyFill="1" applyBorder="1" applyAlignment="1">
      <alignment horizontal="right"/>
    </xf>
    <xf numFmtId="0" fontId="6" fillId="4" borderId="17" xfId="43" applyFont="1" applyFill="1" applyBorder="1" applyAlignment="1">
      <alignment horizontal="center" vertical="center" wrapText="1"/>
    </xf>
    <xf numFmtId="185" fontId="4" fillId="0" borderId="16" xfId="44" applyNumberFormat="1" applyFont="1" applyFill="1" applyBorder="1" applyAlignment="1">
      <alignment horizontal="right"/>
    </xf>
    <xf numFmtId="164" fontId="4" fillId="0" borderId="28" xfId="44" quotePrefix="1" applyNumberFormat="1" applyFont="1" applyFill="1" applyBorder="1" applyAlignment="1">
      <alignment horizontal="right"/>
    </xf>
    <xf numFmtId="185" fontId="4" fillId="0" borderId="28" xfId="44" quotePrefix="1" applyNumberFormat="1" applyFont="1" applyFill="1" applyBorder="1" applyAlignment="1">
      <alignment horizontal="right"/>
    </xf>
    <xf numFmtId="185" fontId="4" fillId="0" borderId="28" xfId="44" applyNumberFormat="1" applyFont="1" applyFill="1" applyBorder="1" applyAlignment="1">
      <alignment horizontal="right"/>
    </xf>
    <xf numFmtId="185" fontId="4" fillId="0" borderId="16" xfId="44" quotePrefix="1" applyNumberFormat="1" applyFont="1" applyFill="1" applyBorder="1" applyAlignment="1">
      <alignment horizontal="right"/>
    </xf>
    <xf numFmtId="39" fontId="6" fillId="4" borderId="26" xfId="0" applyNumberFormat="1" applyFont="1" applyFill="1" applyBorder="1" applyAlignment="1" applyProtection="1">
      <alignment horizontal="center" vertical="center" wrapText="1"/>
    </xf>
    <xf numFmtId="185" fontId="4" fillId="0" borderId="18" xfId="45" applyNumberFormat="1" applyFont="1" applyFill="1" applyBorder="1"/>
    <xf numFmtId="185" fontId="6" fillId="0" borderId="31" xfId="45" applyNumberFormat="1" applyFont="1" applyFill="1" applyBorder="1" applyAlignment="1">
      <alignment vertical="center"/>
    </xf>
    <xf numFmtId="0" fontId="6" fillId="4" borderId="56" xfId="48" applyFont="1" applyFill="1" applyBorder="1" applyAlignment="1">
      <alignment horizontal="center" vertical="center" wrapText="1"/>
    </xf>
    <xf numFmtId="0" fontId="4" fillId="4" borderId="108" xfId="48" applyFont="1" applyFill="1" applyBorder="1"/>
    <xf numFmtId="165" fontId="4" fillId="0" borderId="120" xfId="48" applyNumberFormat="1" applyFont="1" applyFill="1" applyBorder="1" applyAlignment="1">
      <alignment horizontal="center"/>
    </xf>
    <xf numFmtId="165" fontId="4" fillId="0" borderId="27" xfId="48" applyNumberFormat="1" applyFont="1" applyFill="1" applyBorder="1" applyAlignment="1">
      <alignment horizontal="center"/>
    </xf>
    <xf numFmtId="0" fontId="4" fillId="4" borderId="27" xfId="48" applyFont="1" applyFill="1" applyBorder="1"/>
    <xf numFmtId="165" fontId="15" fillId="0" borderId="27" xfId="48" applyNumberFormat="1" applyFont="1" applyFill="1" applyBorder="1" applyAlignment="1">
      <alignment horizontal="center" wrapText="1"/>
    </xf>
    <xf numFmtId="165" fontId="4" fillId="4" borderId="27" xfId="48"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8" applyNumberFormat="1" applyFont="1" applyFill="1" applyBorder="1" applyAlignment="1">
      <alignment horizontal="center"/>
    </xf>
    <xf numFmtId="165" fontId="4" fillId="4" borderId="27" xfId="48" applyNumberFormat="1" applyFont="1" applyFill="1" applyBorder="1"/>
    <xf numFmtId="2" fontId="4" fillId="4" borderId="55" xfId="48" applyNumberFormat="1" applyFont="1" applyFill="1" applyBorder="1" applyAlignment="1">
      <alignment horizontal="center"/>
    </xf>
    <xf numFmtId="0" fontId="4" fillId="0" borderId="29" xfId="4" applyFont="1" applyBorder="1" applyAlignment="1">
      <alignment vertical="center"/>
    </xf>
    <xf numFmtId="165" fontId="15" fillId="0" borderId="17" xfId="0" applyNumberFormat="1" applyFont="1" applyFill="1" applyBorder="1" applyAlignment="1">
      <alignment horizontal="center"/>
    </xf>
    <xf numFmtId="0" fontId="4" fillId="0" borderId="14" xfId="4" applyFont="1" applyBorder="1" applyAlignment="1">
      <alignment vertical="center"/>
    </xf>
    <xf numFmtId="165" fontId="15" fillId="0" borderId="16" xfId="0" applyNumberFormat="1" applyFont="1" applyFill="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xf>
    <xf numFmtId="0" fontId="4" fillId="0" borderId="14" xfId="4" applyFont="1" applyBorder="1" applyAlignment="1">
      <alignment horizontal="left" vertical="center" wrapText="1"/>
    </xf>
    <xf numFmtId="0" fontId="4" fillId="0" borderId="14" xfId="4" applyFont="1" applyFill="1" applyBorder="1" applyAlignment="1">
      <alignment horizontal="left" vertical="center" wrapText="1"/>
    </xf>
    <xf numFmtId="0" fontId="4" fillId="0" borderId="20" xfId="4" applyFont="1" applyFill="1" applyBorder="1" applyAlignment="1">
      <alignment horizontal="left" vertical="center" wrapText="1"/>
    </xf>
    <xf numFmtId="165" fontId="15" fillId="0" borderId="21" xfId="0" applyNumberFormat="1" applyFont="1" applyFill="1" applyBorder="1" applyAlignment="1">
      <alignment horizontal="right"/>
    </xf>
    <xf numFmtId="165" fontId="15" fillId="0" borderId="21" xfId="0" applyNumberFormat="1" applyFont="1" applyFill="1" applyBorder="1" applyAlignment="1">
      <alignment horizontal="center"/>
    </xf>
    <xf numFmtId="165" fontId="15" fillId="0" borderId="22" xfId="0" applyNumberFormat="1" applyFont="1" applyFill="1" applyBorder="1" applyAlignment="1">
      <alignment horizontal="center"/>
    </xf>
    <xf numFmtId="0" fontId="14" fillId="3" borderId="1" xfId="293" applyFont="1" applyFill="1" applyBorder="1" applyAlignment="1">
      <alignment horizontal="center" vertical="center"/>
    </xf>
    <xf numFmtId="0" fontId="14" fillId="3" borderId="2" xfId="19" applyFont="1" applyFill="1" applyBorder="1" applyAlignment="1">
      <alignment horizontal="center" vertical="center" wrapText="1"/>
    </xf>
    <xf numFmtId="0" fontId="14" fillId="3" borderId="33" xfId="293" applyFont="1" applyFill="1" applyBorder="1" applyAlignment="1">
      <alignment vertical="center"/>
    </xf>
    <xf numFmtId="0" fontId="14" fillId="0" borderId="94" xfId="293" applyFont="1" applyBorder="1" applyAlignment="1">
      <alignment vertical="center"/>
    </xf>
    <xf numFmtId="14" fontId="15" fillId="0" borderId="92" xfId="293" applyNumberFormat="1" applyFont="1" applyFill="1" applyBorder="1" applyAlignment="1">
      <alignment vertical="center"/>
    </xf>
    <xf numFmtId="0" fontId="15" fillId="0" borderId="14" xfId="293" applyFont="1" applyBorder="1" applyAlignment="1">
      <alignment vertical="center"/>
    </xf>
    <xf numFmtId="14" fontId="15" fillId="0" borderId="16" xfId="293" applyNumberFormat="1" applyFont="1" applyFill="1" applyBorder="1" applyAlignment="1">
      <alignment vertical="center"/>
    </xf>
    <xf numFmtId="0" fontId="15" fillId="0" borderId="14" xfId="293" applyFont="1" applyBorder="1"/>
    <xf numFmtId="14" fontId="15" fillId="0" borderId="16" xfId="293" applyNumberFormat="1" applyFont="1" applyFill="1" applyBorder="1"/>
    <xf numFmtId="0" fontId="14" fillId="0" borderId="94" xfId="293" applyFont="1" applyBorder="1" applyAlignment="1">
      <alignment horizontal="left" vertical="center"/>
    </xf>
    <xf numFmtId="14" fontId="15" fillId="0" borderId="92" xfId="293" applyNumberFormat="1" applyFont="1" applyFill="1" applyBorder="1" applyAlignment="1">
      <alignment horizontal="right" vertical="center"/>
    </xf>
    <xf numFmtId="0" fontId="15" fillId="0" borderId="7" xfId="293" applyFont="1" applyBorder="1" applyAlignment="1">
      <alignment horizontal="left" vertical="center" wrapText="1"/>
    </xf>
    <xf numFmtId="14" fontId="15" fillId="0" borderId="9" xfId="293" applyNumberFormat="1" applyFont="1" applyFill="1" applyBorder="1" applyAlignment="1">
      <alignment horizontal="right" vertical="center"/>
    </xf>
    <xf numFmtId="0" fontId="15" fillId="0" borderId="10" xfId="293" applyFont="1" applyBorder="1" applyAlignment="1">
      <alignment horizontal="left" vertical="center" wrapText="1"/>
    </xf>
    <xf numFmtId="14" fontId="15" fillId="0" borderId="27" xfId="293" applyNumberFormat="1" applyFont="1" applyFill="1" applyBorder="1" applyAlignment="1">
      <alignment horizontal="right"/>
    </xf>
    <xf numFmtId="0" fontId="15" fillId="0" borderId="29" xfId="293" applyFont="1" applyBorder="1" applyAlignment="1">
      <alignment horizontal="left" vertical="center" wrapText="1"/>
    </xf>
    <xf numFmtId="14" fontId="15" fillId="0" borderId="17" xfId="293" applyNumberFormat="1" applyFont="1" applyFill="1" applyBorder="1" applyAlignment="1">
      <alignment horizontal="right"/>
    </xf>
    <xf numFmtId="14" fontId="15" fillId="0" borderId="17" xfId="293" applyNumberFormat="1" applyFont="1" applyFill="1" applyBorder="1" applyAlignment="1">
      <alignment horizontal="right" vertical="center"/>
    </xf>
    <xf numFmtId="0" fontId="15" fillId="0" borderId="7" xfId="293" applyFont="1" applyBorder="1" applyAlignment="1">
      <alignment horizontal="left" vertical="center"/>
    </xf>
    <xf numFmtId="14" fontId="15" fillId="0" borderId="9" xfId="293" applyNumberFormat="1" applyFont="1" applyFill="1" applyBorder="1" applyAlignment="1">
      <alignment horizontal="right"/>
    </xf>
    <xf numFmtId="0" fontId="15" fillId="0" borderId="10" xfId="293" applyFont="1" applyBorder="1" applyAlignment="1">
      <alignment horizontal="left" vertical="center"/>
    </xf>
    <xf numFmtId="0" fontId="15" fillId="0" borderId="29" xfId="293" applyFont="1" applyBorder="1" applyAlignment="1">
      <alignment horizontal="left" vertical="center"/>
    </xf>
    <xf numFmtId="0" fontId="14" fillId="0" borderId="94" xfId="293" applyFont="1" applyFill="1" applyBorder="1" applyAlignment="1">
      <alignment horizontal="left" vertical="center"/>
    </xf>
    <xf numFmtId="0" fontId="15" fillId="0" borderId="7" xfId="293" applyFont="1" applyFill="1" applyBorder="1" applyAlignment="1">
      <alignment horizontal="left" wrapText="1"/>
    </xf>
    <xf numFmtId="0" fontId="15" fillId="0" borderId="10" xfId="293" applyFont="1" applyBorder="1"/>
    <xf numFmtId="0" fontId="15" fillId="0" borderId="29" xfId="293" applyFont="1" applyBorder="1"/>
    <xf numFmtId="0" fontId="14" fillId="0" borderId="91" xfId="293" applyFont="1" applyBorder="1"/>
    <xf numFmtId="165" fontId="14" fillId="0" borderId="90" xfId="293" applyNumberFormat="1" applyFont="1" applyFill="1" applyBorder="1"/>
    <xf numFmtId="14" fontId="15" fillId="0" borderId="89" xfId="293" applyNumberFormat="1" applyFont="1" applyFill="1" applyBorder="1" applyAlignment="1">
      <alignment horizontal="right"/>
    </xf>
    <xf numFmtId="0" fontId="14" fillId="3" borderId="17" xfId="4" applyFont="1" applyFill="1" applyBorder="1" applyAlignment="1">
      <alignment horizontal="center" vertical="center"/>
    </xf>
    <xf numFmtId="0" fontId="14" fillId="3" borderId="9" xfId="4" applyFont="1" applyFill="1" applyBorder="1" applyAlignment="1">
      <alignment horizontal="center" vertical="center"/>
    </xf>
    <xf numFmtId="0" fontId="9" fillId="0" borderId="52" xfId="4" applyFont="1" applyBorder="1" applyAlignment="1">
      <alignment horizontal="left" vertical="center" wrapText="1"/>
    </xf>
    <xf numFmtId="165" fontId="14" fillId="0" borderId="27" xfId="0" applyNumberFormat="1" applyFont="1" applyFill="1" applyBorder="1" applyAlignment="1">
      <alignment vertical="center"/>
    </xf>
    <xf numFmtId="0" fontId="28" fillId="0" borderId="82" xfId="4" applyFont="1" applyBorder="1" applyAlignment="1">
      <alignment horizontal="left" vertical="center"/>
    </xf>
    <xf numFmtId="165" fontId="15" fillId="0" borderId="17" xfId="0" applyNumberFormat="1" applyFont="1" applyFill="1" applyBorder="1" applyAlignment="1">
      <alignment vertical="center"/>
    </xf>
    <xf numFmtId="0" fontId="28" fillId="0" borderId="51" xfId="4" applyFont="1" applyBorder="1" applyAlignment="1">
      <alignment horizontal="left" vertical="center"/>
    </xf>
    <xf numFmtId="165" fontId="15" fillId="0" borderId="16" xfId="0" applyNumberFormat="1" applyFont="1" applyFill="1" applyBorder="1" applyAlignment="1">
      <alignment vertical="center"/>
    </xf>
    <xf numFmtId="0" fontId="28" fillId="0" borderId="49" xfId="4" applyFont="1" applyBorder="1" applyAlignment="1">
      <alignment horizontal="left" vertical="center"/>
    </xf>
    <xf numFmtId="165" fontId="15" fillId="0" borderId="9" xfId="0" applyNumberFormat="1" applyFont="1" applyFill="1" applyBorder="1" applyAlignment="1">
      <alignment vertical="center"/>
    </xf>
    <xf numFmtId="0" fontId="9" fillId="0" borderId="52" xfId="4" applyFont="1" applyBorder="1" applyAlignment="1">
      <alignment vertical="center"/>
    </xf>
    <xf numFmtId="165" fontId="15" fillId="0" borderId="27" xfId="0" applyNumberFormat="1" applyFont="1" applyFill="1" applyBorder="1" applyAlignment="1">
      <alignment vertical="center"/>
    </xf>
    <xf numFmtId="165" fontId="15" fillId="0" borderId="27" xfId="0" applyNumberFormat="1" applyFont="1" applyFill="1" applyBorder="1" applyAlignment="1">
      <alignment horizontal="right" vertical="center"/>
    </xf>
    <xf numFmtId="0" fontId="9" fillId="0" borderId="52" xfId="4" applyFont="1" applyFill="1" applyBorder="1" applyAlignment="1">
      <alignment vertical="center"/>
    </xf>
    <xf numFmtId="0" fontId="72" fillId="0" borderId="95" xfId="4" applyFont="1" applyBorder="1" applyAlignment="1">
      <alignment horizontal="right" vertical="center" wrapText="1"/>
    </xf>
    <xf numFmtId="0" fontId="14" fillId="0" borderId="31" xfId="0" applyFont="1" applyFill="1" applyBorder="1" applyAlignment="1">
      <alignment horizontal="right" vertical="center"/>
    </xf>
    <xf numFmtId="165" fontId="14" fillId="0" borderId="31" xfId="0" applyNumberFormat="1" applyFont="1" applyFill="1" applyBorder="1" applyAlignment="1">
      <alignment horizontal="right" vertical="center"/>
    </xf>
    <xf numFmtId="2" fontId="14" fillId="0" borderId="31" xfId="0" applyNumberFormat="1" applyFont="1" applyFill="1" applyBorder="1" applyAlignment="1">
      <alignment horizontal="right" vertical="center"/>
    </xf>
    <xf numFmtId="165" fontId="14" fillId="0" borderId="55" xfId="0" applyNumberFormat="1" applyFont="1" applyFill="1" applyBorder="1" applyAlignment="1">
      <alignment horizontal="right" vertical="center"/>
    </xf>
    <xf numFmtId="0" fontId="14" fillId="4" borderId="6" xfId="4" applyFont="1" applyFill="1" applyBorder="1" applyAlignment="1">
      <alignment horizontal="center" vertical="center"/>
    </xf>
    <xf numFmtId="0" fontId="9" fillId="0" borderId="29" xfId="4" applyFont="1" applyBorder="1" applyAlignment="1">
      <alignment horizontal="left" vertical="center"/>
    </xf>
    <xf numFmtId="165" fontId="15" fillId="0" borderId="17" xfId="0" applyNumberFormat="1" applyFont="1" applyFill="1" applyBorder="1" applyAlignment="1">
      <alignment horizontal="right" vertical="center"/>
    </xf>
    <xf numFmtId="0" fontId="9" fillId="0" borderId="14" xfId="4" applyFont="1" applyBorder="1" applyAlignment="1">
      <alignment horizontal="left" vertical="center"/>
    </xf>
    <xf numFmtId="165" fontId="15" fillId="0" borderId="16" xfId="0" applyNumberFormat="1" applyFont="1" applyFill="1" applyBorder="1" applyAlignment="1">
      <alignment horizontal="right" vertical="center"/>
    </xf>
    <xf numFmtId="0" fontId="9" fillId="0" borderId="7" xfId="4" applyFont="1" applyBorder="1" applyAlignment="1">
      <alignment horizontal="left" vertical="center"/>
    </xf>
    <xf numFmtId="165" fontId="15" fillId="0" borderId="9" xfId="0" applyNumberFormat="1" applyFont="1" applyFill="1" applyBorder="1" applyAlignment="1">
      <alignment horizontal="right" vertical="center"/>
    </xf>
    <xf numFmtId="0" fontId="72" fillId="0" borderId="10" xfId="4" applyFont="1" applyBorder="1" applyAlignment="1">
      <alignment horizontal="left" vertical="center"/>
    </xf>
    <xf numFmtId="0" fontId="72" fillId="0" borderId="29" xfId="4" applyFont="1" applyBorder="1" applyAlignment="1">
      <alignment horizontal="left" vertical="center"/>
    </xf>
    <xf numFmtId="0" fontId="72" fillId="0" borderId="30" xfId="4" applyFont="1" applyBorder="1"/>
    <xf numFmtId="2" fontId="14" fillId="0" borderId="31" xfId="0" applyNumberFormat="1" applyFont="1" applyFill="1" applyBorder="1" applyAlignment="1" applyProtection="1">
      <alignment horizontal="right" vertical="center" wrapText="1" shrinkToFit="1"/>
    </xf>
    <xf numFmtId="165" fontId="15" fillId="0" borderId="31" xfId="0" applyNumberFormat="1" applyFont="1" applyFill="1" applyBorder="1" applyAlignment="1">
      <alignment horizontal="right" vertical="center"/>
    </xf>
    <xf numFmtId="165" fontId="15" fillId="0" borderId="55" xfId="0" applyNumberFormat="1" applyFont="1" applyFill="1" applyBorder="1" applyAlignment="1">
      <alignment horizontal="right" vertical="center"/>
    </xf>
    <xf numFmtId="0" fontId="14" fillId="3" borderId="27" xfId="4" applyFont="1" applyFill="1" applyBorder="1" applyAlignment="1">
      <alignment horizontal="center" vertical="center" wrapText="1"/>
    </xf>
    <xf numFmtId="0" fontId="14"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Fill="1" applyBorder="1" applyAlignment="1">
      <alignment vertical="center"/>
    </xf>
    <xf numFmtId="0" fontId="9" fillId="0" borderId="14" xfId="4" applyFont="1" applyBorder="1" applyAlignment="1">
      <alignment horizontal="left" vertical="center" indent="1"/>
    </xf>
    <xf numFmtId="165" fontId="9" fillId="0" borderId="16" xfId="4" applyNumberFormat="1" applyFont="1" applyFill="1" applyBorder="1" applyAlignment="1">
      <alignment vertical="center"/>
    </xf>
    <xf numFmtId="0" fontId="9" fillId="0" borderId="14" xfId="4" applyFont="1" applyFill="1" applyBorder="1" applyAlignment="1">
      <alignment horizontal="left" vertical="center" indent="1"/>
    </xf>
    <xf numFmtId="0" fontId="72" fillId="0" borderId="30" xfId="4" applyFont="1" applyBorder="1" applyAlignment="1">
      <alignment horizontal="center"/>
    </xf>
    <xf numFmtId="2" fontId="14" fillId="0" borderId="55" xfId="0" applyNumberFormat="1" applyFont="1" applyFill="1" applyBorder="1" applyAlignment="1">
      <alignment horizontal="right" vertical="center"/>
    </xf>
    <xf numFmtId="0" fontId="74" fillId="9" borderId="27" xfId="4" applyFont="1" applyFill="1" applyBorder="1" applyAlignment="1">
      <alignment horizontal="center" vertical="top" wrapText="1"/>
    </xf>
    <xf numFmtId="0" fontId="6" fillId="3" borderId="52" xfId="4" applyFont="1" applyFill="1" applyBorder="1" applyAlignment="1">
      <alignment vertical="top"/>
    </xf>
    <xf numFmtId="0" fontId="74" fillId="3" borderId="27" xfId="4" applyFont="1" applyFill="1" applyBorder="1" applyAlignment="1">
      <alignment vertical="top"/>
    </xf>
    <xf numFmtId="0" fontId="4" fillId="0" borderId="29" xfId="4" applyFont="1" applyBorder="1" applyAlignment="1">
      <alignment vertical="top"/>
    </xf>
    <xf numFmtId="165" fontId="15" fillId="0" borderId="17" xfId="4" applyNumberFormat="1" applyFont="1" applyFill="1" applyBorder="1" applyAlignment="1">
      <alignment vertical="center"/>
    </xf>
    <xf numFmtId="0" fontId="4" fillId="0" borderId="14" xfId="4" applyFont="1" applyBorder="1" applyAlignment="1">
      <alignment vertical="top"/>
    </xf>
    <xf numFmtId="165" fontId="15" fillId="0" borderId="16" xfId="4" applyNumberFormat="1" applyFont="1" applyFill="1" applyBorder="1" applyAlignment="1">
      <alignment vertical="center"/>
    </xf>
    <xf numFmtId="0" fontId="4" fillId="0" borderId="7" xfId="4" applyFont="1" applyBorder="1" applyAlignment="1">
      <alignment vertical="top"/>
    </xf>
    <xf numFmtId="165" fontId="15" fillId="0" borderId="9" xfId="4" applyNumberFormat="1" applyFont="1" applyFill="1" applyBorder="1" applyAlignment="1">
      <alignment vertical="center"/>
    </xf>
    <xf numFmtId="0" fontId="4" fillId="0" borderId="10" xfId="4" applyFont="1" applyFill="1" applyBorder="1" applyAlignment="1">
      <alignment vertical="top"/>
    </xf>
    <xf numFmtId="165" fontId="14" fillId="0" borderId="27" xfId="4" applyNumberFormat="1" applyFont="1" applyFill="1" applyBorder="1" applyAlignment="1">
      <alignment vertical="center"/>
    </xf>
    <xf numFmtId="0" fontId="6" fillId="3" borderId="10" xfId="4" applyFont="1" applyFill="1" applyBorder="1" applyAlignment="1">
      <alignment vertical="top"/>
    </xf>
    <xf numFmtId="0" fontId="14"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14" xfId="4" applyFont="1" applyFill="1" applyBorder="1" applyAlignment="1">
      <alignment horizontal="left" vertical="top"/>
    </xf>
    <xf numFmtId="0" fontId="4" fillId="0" borderId="7" xfId="4" applyFont="1" applyFill="1" applyBorder="1" applyAlignment="1">
      <alignment horizontal="left" vertical="top"/>
    </xf>
    <xf numFmtId="0" fontId="6" fillId="0" borderId="30" xfId="4" applyFont="1" applyBorder="1" applyAlignment="1">
      <alignment horizontal="left" vertical="top"/>
    </xf>
    <xf numFmtId="165" fontId="14" fillId="0" borderId="31" xfId="4" applyNumberFormat="1" applyFont="1" applyFill="1" applyBorder="1" applyAlignment="1">
      <alignment vertical="center"/>
    </xf>
    <xf numFmtId="165" fontId="14" fillId="0" borderId="55" xfId="4" applyNumberFormat="1" applyFont="1" applyFill="1" applyBorder="1" applyAlignment="1">
      <alignment vertical="center"/>
    </xf>
    <xf numFmtId="0" fontId="4" fillId="0" borderId="14" xfId="15" applyFont="1" applyFill="1" applyBorder="1" applyAlignment="1">
      <alignment horizontal="center"/>
    </xf>
    <xf numFmtId="2" fontId="18" fillId="0" borderId="16" xfId="15" applyNumberFormat="1" applyFont="1" applyBorder="1" applyAlignment="1">
      <alignment horizontal="center"/>
    </xf>
    <xf numFmtId="0" fontId="12" fillId="0" borderId="20" xfId="15" applyFont="1" applyFill="1" applyBorder="1" applyAlignment="1">
      <alignment horizontal="center"/>
    </xf>
    <xf numFmtId="2" fontId="18" fillId="0" borderId="22" xfId="15" applyNumberFormat="1" applyFont="1" applyBorder="1" applyAlignment="1">
      <alignment horizontal="center"/>
    </xf>
    <xf numFmtId="179" fontId="18" fillId="3" borderId="97" xfId="0" applyNumberFormat="1" applyFont="1" applyFill="1" applyBorder="1"/>
    <xf numFmtId="167" fontId="18" fillId="3" borderId="31" xfId="0" applyNumberFormat="1" applyFont="1" applyFill="1" applyBorder="1" applyAlignment="1">
      <alignment horizontal="center"/>
    </xf>
    <xf numFmtId="43" fontId="18" fillId="3" borderId="47" xfId="0" applyNumberFormat="1" applyFont="1" applyFill="1" applyBorder="1" applyAlignment="1">
      <alignment horizontal="center"/>
    </xf>
    <xf numFmtId="43" fontId="18" fillId="3" borderId="31" xfId="0" applyNumberFormat="1" applyFont="1" applyFill="1" applyBorder="1" applyAlignment="1">
      <alignment horizontal="center"/>
    </xf>
    <xf numFmtId="167" fontId="18" fillId="3" borderId="96" xfId="0" applyNumberFormat="1" applyFont="1" applyFill="1" applyBorder="1" applyAlignment="1">
      <alignment horizontal="center"/>
    </xf>
    <xf numFmtId="43" fontId="18" fillId="3" borderId="98" xfId="0" applyNumberFormat="1" applyFont="1" applyFill="1" applyBorder="1" applyAlignment="1">
      <alignment horizontal="center"/>
    </xf>
    <xf numFmtId="43" fontId="18" fillId="3" borderId="55" xfId="0" applyNumberFormat="1" applyFont="1" applyFill="1" applyBorder="1" applyAlignment="1">
      <alignment horizontal="center"/>
    </xf>
    <xf numFmtId="165" fontId="18" fillId="0" borderId="121" xfId="0" applyNumberFormat="1" applyFont="1" applyBorder="1"/>
    <xf numFmtId="179" fontId="18" fillId="4" borderId="31" xfId="0" applyNumberFormat="1" applyFont="1" applyFill="1" applyBorder="1"/>
    <xf numFmtId="165" fontId="18" fillId="4" borderId="99" xfId="0" applyNumberFormat="1" applyFont="1" applyFill="1" applyBorder="1"/>
    <xf numFmtId="165" fontId="18" fillId="4" borderId="31" xfId="0" applyNumberFormat="1" applyFont="1" applyFill="1" applyBorder="1"/>
    <xf numFmtId="165" fontId="18" fillId="4" borderId="47" xfId="0" applyNumberFormat="1" applyFont="1" applyFill="1" applyBorder="1"/>
    <xf numFmtId="165" fontId="18" fillId="4" borderId="55" xfId="0" applyNumberFormat="1" applyFont="1" applyFill="1" applyBorder="1"/>
    <xf numFmtId="2" fontId="18" fillId="0" borderId="43" xfId="0" applyNumberFormat="1" applyFont="1" applyFill="1" applyBorder="1" applyAlignment="1">
      <alignment horizontal="center"/>
    </xf>
    <xf numFmtId="2" fontId="18" fillId="0" borderId="28" xfId="0" applyNumberFormat="1" applyFont="1" applyFill="1" applyBorder="1" applyAlignment="1">
      <alignment horizontal="center"/>
    </xf>
    <xf numFmtId="2" fontId="18" fillId="4" borderId="31" xfId="0" applyNumberFormat="1" applyFont="1" applyFill="1" applyBorder="1" applyAlignment="1">
      <alignment horizontal="center" vertical="center"/>
    </xf>
    <xf numFmtId="2" fontId="18" fillId="4" borderId="55" xfId="0" applyNumberFormat="1" applyFont="1" applyFill="1" applyBorder="1" applyAlignment="1">
      <alignment horizontal="center" vertical="center"/>
    </xf>
    <xf numFmtId="0" fontId="14" fillId="0" borderId="20" xfId="18" applyFont="1" applyFill="1" applyBorder="1" applyAlignment="1">
      <alignment horizontal="center"/>
    </xf>
    <xf numFmtId="0" fontId="18" fillId="0" borderId="0" xfId="0" applyNumberFormat="1" applyFont="1" applyAlignment="1">
      <alignment horizontal="left"/>
    </xf>
    <xf numFmtId="0" fontId="24" fillId="0" borderId="0" xfId="21" applyFont="1" applyAlignment="1"/>
    <xf numFmtId="0" fontId="104" fillId="0" borderId="0" xfId="21" applyFont="1"/>
    <xf numFmtId="0" fontId="100" fillId="0" borderId="0" xfId="21" applyFont="1"/>
    <xf numFmtId="165" fontId="100" fillId="0" borderId="0" xfId="21" applyNumberFormat="1" applyFont="1"/>
    <xf numFmtId="43" fontId="24" fillId="0" borderId="0" xfId="21" applyNumberFormat="1" applyFont="1" applyAlignment="1"/>
    <xf numFmtId="43" fontId="100" fillId="0" borderId="0" xfId="1" applyFont="1"/>
    <xf numFmtId="165" fontId="24" fillId="0" borderId="0" xfId="21" applyNumberFormat="1" applyFont="1" applyAlignment="1"/>
    <xf numFmtId="43" fontId="24" fillId="0" borderId="0" xfId="1" applyFont="1" applyAlignment="1"/>
    <xf numFmtId="49" fontId="100" fillId="0" borderId="0" xfId="21" applyNumberFormat="1" applyFont="1"/>
    <xf numFmtId="165" fontId="100" fillId="0" borderId="122" xfId="21" applyNumberFormat="1" applyFont="1" applyBorder="1" applyAlignment="1">
      <alignment horizontal="center" vertical="center"/>
    </xf>
    <xf numFmtId="165" fontId="100" fillId="0" borderId="123" xfId="21" applyNumberFormat="1" applyFont="1" applyBorder="1" applyAlignment="1">
      <alignment horizontal="center" vertical="center"/>
    </xf>
    <xf numFmtId="168" fontId="100" fillId="0" borderId="124" xfId="21" applyNumberFormat="1" applyFont="1" applyBorder="1" applyAlignment="1">
      <alignment horizontal="left"/>
    </xf>
    <xf numFmtId="165" fontId="100" fillId="0" borderId="125" xfId="21" applyNumberFormat="1" applyFont="1" applyBorder="1" applyAlignment="1">
      <alignment horizontal="center" vertical="center"/>
    </xf>
    <xf numFmtId="165" fontId="100" fillId="0" borderId="126" xfId="21" applyNumberFormat="1" applyFont="1" applyBorder="1" applyAlignment="1">
      <alignment horizontal="center" vertical="center"/>
    </xf>
    <xf numFmtId="168" fontId="100" fillId="0" borderId="127" xfId="21" applyNumberFormat="1" applyFont="1" applyBorder="1" applyAlignment="1">
      <alignment horizontal="left"/>
    </xf>
    <xf numFmtId="2" fontId="24" fillId="0" borderId="0" xfId="21" applyNumberFormat="1" applyFont="1" applyAlignment="1"/>
    <xf numFmtId="2" fontId="45" fillId="0" borderId="128" xfId="21" applyNumberFormat="1" applyFont="1" applyBorder="1" applyAlignment="1">
      <alignment horizontal="left"/>
    </xf>
    <xf numFmtId="2" fontId="45" fillId="0" borderId="129" xfId="21" applyNumberFormat="1" applyFont="1" applyBorder="1" applyAlignment="1">
      <alignment horizontal="left"/>
    </xf>
    <xf numFmtId="168" fontId="45" fillId="0" borderId="130" xfId="21" quotePrefix="1" applyNumberFormat="1" applyFont="1" applyBorder="1" applyAlignment="1">
      <alignment horizontal="left"/>
    </xf>
    <xf numFmtId="165" fontId="100" fillId="0" borderId="131" xfId="21" applyNumberFormat="1" applyFont="1" applyBorder="1" applyAlignment="1">
      <alignment horizontal="center" vertical="center"/>
    </xf>
    <xf numFmtId="165" fontId="100" fillId="0" borderId="132" xfId="21" applyNumberFormat="1" applyFont="1" applyBorder="1" applyAlignment="1">
      <alignment horizontal="center" vertical="center"/>
    </xf>
    <xf numFmtId="168" fontId="100" fillId="0" borderId="133" xfId="21" applyNumberFormat="1" applyFont="1" applyBorder="1" applyAlignment="1">
      <alignment horizontal="left"/>
    </xf>
    <xf numFmtId="165" fontId="100" fillId="0" borderId="134" xfId="21" applyNumberFormat="1" applyFont="1" applyBorder="1" applyAlignment="1">
      <alignment horizontal="center" vertical="center"/>
    </xf>
    <xf numFmtId="165" fontId="100" fillId="0" borderId="135" xfId="21" applyNumberFormat="1" applyFont="1" applyBorder="1" applyAlignment="1">
      <alignment horizontal="center" vertical="center"/>
    </xf>
    <xf numFmtId="168" fontId="100" fillId="0" borderId="136" xfId="21" applyNumberFormat="1" applyFont="1" applyBorder="1" applyAlignment="1">
      <alignment horizontal="left"/>
    </xf>
    <xf numFmtId="165" fontId="100" fillId="0" borderId="137" xfId="21" applyNumberFormat="1" applyFont="1" applyBorder="1" applyAlignment="1">
      <alignment horizontal="center" vertical="center"/>
    </xf>
    <xf numFmtId="168" fontId="100" fillId="0" borderId="138" xfId="21" quotePrefix="1" applyNumberFormat="1" applyFont="1" applyBorder="1" applyAlignment="1">
      <alignment horizontal="left"/>
    </xf>
    <xf numFmtId="2" fontId="45" fillId="0" borderId="128" xfId="21" applyNumberFormat="1" applyFont="1" applyBorder="1"/>
    <xf numFmtId="2" fontId="45" fillId="0" borderId="129" xfId="21" applyNumberFormat="1" applyFont="1" applyBorder="1"/>
    <xf numFmtId="168" fontId="45" fillId="0" borderId="130" xfId="21" quotePrefix="1" applyNumberFormat="1" applyFont="1" applyBorder="1"/>
    <xf numFmtId="168" fontId="100" fillId="0" borderId="139" xfId="21" applyNumberFormat="1" applyFont="1" applyBorder="1" applyAlignment="1">
      <alignment horizontal="left"/>
    </xf>
    <xf numFmtId="168" fontId="100" fillId="0" borderId="140" xfId="21" quotePrefix="1" applyNumberFormat="1" applyFont="1" applyBorder="1" applyAlignment="1">
      <alignment horizontal="left"/>
    </xf>
    <xf numFmtId="165" fontId="100" fillId="0" borderId="141" xfId="21" applyNumberFormat="1" applyFont="1" applyBorder="1" applyAlignment="1">
      <alignment horizontal="center" vertical="center"/>
    </xf>
    <xf numFmtId="165" fontId="100" fillId="0" borderId="142" xfId="21" applyNumberFormat="1" applyFont="1" applyBorder="1" applyAlignment="1">
      <alignment horizontal="center" vertical="center"/>
    </xf>
    <xf numFmtId="168" fontId="45" fillId="0" borderId="143" xfId="21" quotePrefix="1" applyNumberFormat="1" applyFont="1" applyBorder="1" applyAlignment="1">
      <alignment horizontal="left"/>
    </xf>
    <xf numFmtId="0" fontId="100" fillId="0" borderId="0" xfId="21" applyFont="1" applyAlignment="1">
      <alignment horizontal="right"/>
    </xf>
    <xf numFmtId="2" fontId="100" fillId="0" borderId="0" xfId="21" applyNumberFormat="1" applyFont="1"/>
    <xf numFmtId="165" fontId="100" fillId="0" borderId="144" xfId="21" applyNumberFormat="1" applyFont="1" applyBorder="1" applyAlignment="1">
      <alignment horizontal="center"/>
    </xf>
    <xf numFmtId="165" fontId="100" fillId="0" borderId="145" xfId="21" applyNumberFormat="1" applyFont="1" applyBorder="1" applyAlignment="1">
      <alignment horizontal="center"/>
    </xf>
    <xf numFmtId="165" fontId="100" fillId="0" borderId="145" xfId="21" applyNumberFormat="1" applyFont="1" applyBorder="1"/>
    <xf numFmtId="0" fontId="100" fillId="0" borderId="146" xfId="21" applyFont="1" applyBorder="1" applyAlignment="1">
      <alignment horizontal="left"/>
    </xf>
    <xf numFmtId="165" fontId="100" fillId="0" borderId="147" xfId="21" applyNumberFormat="1" applyFont="1" applyBorder="1" applyAlignment="1">
      <alignment horizontal="center"/>
    </xf>
    <xf numFmtId="165" fontId="100" fillId="0" borderId="135" xfId="21" applyNumberFormat="1" applyFont="1" applyBorder="1" applyAlignment="1">
      <alignment horizontal="center"/>
    </xf>
    <xf numFmtId="165" fontId="100" fillId="0" borderId="135" xfId="21" applyNumberFormat="1" applyFont="1" applyBorder="1"/>
    <xf numFmtId="0" fontId="100" fillId="0" borderId="136" xfId="21" applyFont="1" applyBorder="1" applyAlignment="1">
      <alignment horizontal="left"/>
    </xf>
    <xf numFmtId="165" fontId="45" fillId="0" borderId="148" xfId="21" applyNumberFormat="1" applyFont="1" applyBorder="1" applyAlignment="1">
      <alignment horizontal="center"/>
    </xf>
    <xf numFmtId="165" fontId="45" fillId="0" borderId="149" xfId="21" applyNumberFormat="1" applyFont="1" applyBorder="1" applyAlignment="1">
      <alignment horizontal="center"/>
    </xf>
    <xf numFmtId="165" fontId="45" fillId="0" borderId="149" xfId="21" applyNumberFormat="1" applyFont="1" applyBorder="1"/>
    <xf numFmtId="0" fontId="45" fillId="0" borderId="150" xfId="21" applyFont="1" applyBorder="1" applyAlignment="1">
      <alignment horizontal="left"/>
    </xf>
    <xf numFmtId="165" fontId="100" fillId="0" borderId="132" xfId="21" applyNumberFormat="1" applyFont="1" applyBorder="1"/>
    <xf numFmtId="0" fontId="100" fillId="0" borderId="133" xfId="21" applyFont="1" applyBorder="1" applyAlignment="1">
      <alignment horizontal="left"/>
    </xf>
    <xf numFmtId="0" fontId="45" fillId="17" borderId="151" xfId="21" quotePrefix="1" applyFont="1" applyFill="1" applyBorder="1" applyAlignment="1">
      <alignment horizontal="center" vertical="center"/>
    </xf>
    <xf numFmtId="0" fontId="0" fillId="0" borderId="0" xfId="22" applyFont="1"/>
    <xf numFmtId="0" fontId="97" fillId="0" borderId="0" xfId="22" applyFont="1"/>
    <xf numFmtId="0" fontId="104" fillId="0" borderId="0" xfId="22" applyFont="1"/>
    <xf numFmtId="0" fontId="100" fillId="0" borderId="0" xfId="22" applyFont="1"/>
    <xf numFmtId="0" fontId="100" fillId="0" borderId="0" xfId="22" applyFont="1" applyAlignment="1">
      <alignment horizontal="center"/>
    </xf>
    <xf numFmtId="0" fontId="100" fillId="0" borderId="0" xfId="22" applyFont="1" applyAlignment="1">
      <alignment horizontal="right"/>
    </xf>
    <xf numFmtId="2" fontId="100" fillId="0" borderId="0" xfId="22" applyNumberFormat="1" applyFont="1"/>
    <xf numFmtId="186" fontId="100" fillId="0" borderId="0" xfId="22" applyNumberFormat="1" applyFont="1"/>
    <xf numFmtId="186" fontId="100" fillId="0" borderId="0" xfId="22" applyNumberFormat="1" applyFont="1" applyBorder="1"/>
    <xf numFmtId="165" fontId="105" fillId="0" borderId="0" xfId="22" applyNumberFormat="1" applyFont="1"/>
    <xf numFmtId="165" fontId="45" fillId="0" borderId="0" xfId="21" applyNumberFormat="1" applyFont="1" applyBorder="1"/>
    <xf numFmtId="173" fontId="90" fillId="0" borderId="0" xfId="294" applyNumberFormat="1" applyFont="1"/>
    <xf numFmtId="0" fontId="105" fillId="0" borderId="0" xfId="22" applyFont="1"/>
    <xf numFmtId="0" fontId="4" fillId="0" borderId="0" xfId="22" applyFont="1"/>
    <xf numFmtId="0" fontId="15" fillId="0" borderId="0" xfId="22" applyFont="1" applyAlignment="1">
      <alignment horizontal="left"/>
    </xf>
    <xf numFmtId="165" fontId="6" fillId="0" borderId="0" xfId="22" applyNumberFormat="1" applyFont="1" applyAlignment="1">
      <alignment horizontal="center" vertical="center"/>
    </xf>
    <xf numFmtId="165" fontId="4" fillId="0" borderId="0" xfId="22" applyNumberFormat="1" applyFont="1" applyAlignment="1">
      <alignment horizontal="center" vertical="center"/>
    </xf>
    <xf numFmtId="0" fontId="0" fillId="0" borderId="0" xfId="22" applyFont="1" applyFill="1"/>
    <xf numFmtId="165" fontId="6" fillId="0" borderId="157" xfId="22" applyNumberFormat="1" applyFont="1" applyFill="1" applyBorder="1" applyAlignment="1">
      <alignment horizontal="center" vertical="center"/>
    </xf>
    <xf numFmtId="165" fontId="4" fillId="0" borderId="158" xfId="22" applyNumberFormat="1" applyFont="1" applyFill="1" applyBorder="1" applyAlignment="1">
      <alignment horizontal="center" vertical="center"/>
    </xf>
    <xf numFmtId="165" fontId="4" fillId="0" borderId="159" xfId="22" applyNumberFormat="1" applyFont="1" applyFill="1" applyBorder="1" applyAlignment="1">
      <alignment horizontal="right" vertical="center"/>
    </xf>
    <xf numFmtId="168" fontId="12" fillId="0" borderId="159" xfId="22" applyNumberFormat="1" applyFont="1" applyFill="1" applyBorder="1" applyAlignment="1">
      <alignment horizontal="left"/>
    </xf>
    <xf numFmtId="0" fontId="100" fillId="0" borderId="0" xfId="22" applyFont="1" applyFill="1"/>
    <xf numFmtId="165" fontId="6" fillId="0" borderId="148" xfId="22" applyNumberFormat="1" applyFont="1" applyFill="1" applyBorder="1" applyAlignment="1">
      <alignment horizontal="center" vertical="center"/>
    </xf>
    <xf numFmtId="165" fontId="4" fillId="0" borderId="160" xfId="22" applyNumberFormat="1" applyFont="1" applyFill="1" applyBorder="1" applyAlignment="1">
      <alignment horizontal="center" vertical="center"/>
    </xf>
    <xf numFmtId="165" fontId="4" fillId="0" borderId="149" xfId="22" applyNumberFormat="1" applyFont="1" applyFill="1" applyBorder="1" applyAlignment="1">
      <alignment horizontal="right" vertical="center"/>
    </xf>
    <xf numFmtId="168" fontId="12" fillId="0" borderId="161" xfId="22" applyNumberFormat="1" applyFont="1" applyFill="1" applyBorder="1" applyAlignment="1">
      <alignment horizontal="left"/>
    </xf>
    <xf numFmtId="165" fontId="6" fillId="0" borderId="162" xfId="22" applyNumberFormat="1" applyFont="1" applyFill="1" applyBorder="1" applyAlignment="1">
      <alignment horizontal="center" vertical="center"/>
    </xf>
    <xf numFmtId="165" fontId="6" fillId="0" borderId="160" xfId="22" applyNumberFormat="1" applyFont="1" applyFill="1" applyBorder="1" applyAlignment="1">
      <alignment horizontal="center" vertical="center"/>
    </xf>
    <xf numFmtId="165" fontId="6" fillId="5" borderId="149" xfId="22" applyNumberFormat="1" applyFont="1" applyFill="1" applyBorder="1" applyAlignment="1">
      <alignment horizontal="center" vertical="center"/>
    </xf>
    <xf numFmtId="168" fontId="6" fillId="5" borderId="161" xfId="22" applyNumberFormat="1" applyFont="1" applyFill="1" applyBorder="1" applyAlignment="1">
      <alignment horizontal="left"/>
    </xf>
    <xf numFmtId="165" fontId="45" fillId="0" borderId="163" xfId="22" applyNumberFormat="1" applyFont="1" applyFill="1" applyBorder="1" applyAlignment="1">
      <alignment horizontal="center" vertical="center"/>
    </xf>
    <xf numFmtId="168" fontId="6" fillId="0" borderId="164" xfId="22" applyNumberFormat="1" applyFont="1" applyBorder="1" applyAlignment="1">
      <alignment horizontal="center" vertical="center"/>
    </xf>
    <xf numFmtId="168" fontId="6" fillId="0" borderId="164" xfId="22" applyNumberFormat="1" applyFont="1" applyBorder="1" applyAlignment="1">
      <alignment horizontal="right" vertical="center"/>
    </xf>
    <xf numFmtId="168" fontId="6" fillId="0" borderId="161" xfId="22" applyNumberFormat="1" applyFont="1" applyBorder="1" applyAlignment="1">
      <alignment horizontal="left" vertical="center"/>
    </xf>
    <xf numFmtId="0" fontId="6" fillId="0" borderId="150" xfId="22" applyFont="1" applyBorder="1" applyAlignment="1">
      <alignment horizontal="center" vertical="center"/>
    </xf>
    <xf numFmtId="168" fontId="6" fillId="0" borderId="165" xfId="22" applyNumberFormat="1" applyFont="1" applyBorder="1" applyAlignment="1">
      <alignment horizontal="center" vertical="center"/>
    </xf>
    <xf numFmtId="168" fontId="6" fillId="0" borderId="165" xfId="22" applyNumberFormat="1" applyFont="1" applyBorder="1" applyAlignment="1">
      <alignment horizontal="right" vertical="center"/>
    </xf>
    <xf numFmtId="183" fontId="6" fillId="0" borderId="166" xfId="22" applyNumberFormat="1" applyFont="1" applyBorder="1" applyAlignment="1">
      <alignment horizontal="left" vertical="center"/>
    </xf>
    <xf numFmtId="0" fontId="6" fillId="0" borderId="138" xfId="22" applyFont="1" applyBorder="1" applyAlignment="1">
      <alignment horizontal="center" vertical="center"/>
    </xf>
    <xf numFmtId="0" fontId="107" fillId="0" borderId="0" xfId="22" applyFont="1"/>
    <xf numFmtId="165" fontId="12" fillId="0" borderId="147" xfId="22" applyNumberFormat="1" applyFont="1" applyFill="1" applyBorder="1" applyAlignment="1">
      <alignment horizontal="center" vertical="center"/>
    </xf>
    <xf numFmtId="165" fontId="100" fillId="0" borderId="126" xfId="22" applyNumberFormat="1" applyFont="1" applyFill="1" applyBorder="1" applyAlignment="1">
      <alignment horizontal="center" vertical="center"/>
    </xf>
    <xf numFmtId="2" fontId="4" fillId="0" borderId="135" xfId="22" applyNumberFormat="1" applyFont="1" applyBorder="1" applyAlignment="1">
      <alignment horizontal="right" vertical="center"/>
    </xf>
    <xf numFmtId="0" fontId="4" fillId="0" borderId="135" xfId="22" applyFont="1" applyBorder="1" applyAlignment="1">
      <alignment horizontal="left" vertical="center"/>
    </xf>
    <xf numFmtId="183" fontId="4" fillId="0" borderId="136" xfId="22" applyNumberFormat="1" applyFont="1" applyBorder="1" applyAlignment="1">
      <alignment horizontal="center" vertical="center"/>
    </xf>
    <xf numFmtId="0" fontId="108" fillId="0" borderId="0" xfId="22" applyFont="1"/>
    <xf numFmtId="0" fontId="90" fillId="0" borderId="0" xfId="22" applyFont="1"/>
    <xf numFmtId="0" fontId="27" fillId="0" borderId="0" xfId="22" applyFont="1"/>
    <xf numFmtId="0" fontId="100" fillId="0" borderId="135" xfId="22" applyFont="1" applyBorder="1" applyAlignment="1">
      <alignment horizontal="left" vertical="center"/>
    </xf>
    <xf numFmtId="165" fontId="12" fillId="0" borderId="163" xfId="22" applyNumberFormat="1" applyFont="1" applyFill="1" applyBorder="1" applyAlignment="1">
      <alignment horizontal="center" vertical="center"/>
    </xf>
    <xf numFmtId="183" fontId="4" fillId="0" borderId="138" xfId="22" applyNumberFormat="1" applyFont="1" applyBorder="1" applyAlignment="1">
      <alignment horizontal="center" vertical="center"/>
    </xf>
    <xf numFmtId="0" fontId="0" fillId="0" borderId="0" xfId="22" applyFont="1" applyAlignment="1">
      <alignment horizontal="center"/>
    </xf>
    <xf numFmtId="168" fontId="45" fillId="17" borderId="125" xfId="22" applyNumberFormat="1" applyFont="1" applyFill="1" applyBorder="1" applyAlignment="1">
      <alignment horizontal="center" vertical="center"/>
    </xf>
    <xf numFmtId="168" fontId="45" fillId="17" borderId="149" xfId="22" applyNumberFormat="1" applyFont="1" applyFill="1" applyBorder="1" applyAlignment="1">
      <alignment horizontal="center" vertical="center" wrapText="1"/>
    </xf>
    <xf numFmtId="168" fontId="45" fillId="17" borderId="149" xfId="22" applyNumberFormat="1" applyFont="1" applyFill="1" applyBorder="1" applyAlignment="1">
      <alignment horizontal="center" vertical="center"/>
    </xf>
    <xf numFmtId="0" fontId="0" fillId="0" borderId="0" xfId="22" applyFont="1" applyAlignment="1">
      <alignment vertical="center"/>
    </xf>
    <xf numFmtId="168" fontId="6" fillId="17" borderId="153" xfId="22" applyNumberFormat="1" applyFont="1" applyFill="1" applyBorder="1" applyAlignment="1">
      <alignment horizontal="center" vertical="center"/>
    </xf>
    <xf numFmtId="0" fontId="100" fillId="0" borderId="0" xfId="22" applyFont="1" applyAlignment="1">
      <alignment vertical="center"/>
    </xf>
    <xf numFmtId="187" fontId="100" fillId="0" borderId="0" xfId="22" applyNumberFormat="1" applyFont="1" applyBorder="1"/>
    <xf numFmtId="188" fontId="100" fillId="0" borderId="0" xfId="22" applyNumberFormat="1" applyFont="1" applyBorder="1"/>
    <xf numFmtId="43" fontId="100" fillId="0" borderId="0" xfId="1" applyFont="1" applyBorder="1"/>
    <xf numFmtId="165" fontId="100" fillId="0" borderId="0" xfId="21" applyNumberFormat="1" applyFont="1" applyBorder="1"/>
    <xf numFmtId="165" fontId="45" fillId="0" borderId="0" xfId="22" applyNumberFormat="1" applyFont="1" applyBorder="1"/>
    <xf numFmtId="2" fontId="100" fillId="0" borderId="0" xfId="22" applyNumberFormat="1" applyFont="1" applyBorder="1"/>
    <xf numFmtId="0" fontId="109" fillId="5" borderId="0" xfId="7" applyFont="1" applyFill="1"/>
    <xf numFmtId="168" fontId="6" fillId="0" borderId="170" xfId="24" applyNumberFormat="1" applyFont="1" applyBorder="1" applyAlignment="1">
      <alignment horizontal="center"/>
    </xf>
    <xf numFmtId="168" fontId="6" fillId="0" borderId="171" xfId="22" applyNumberFormat="1" applyFont="1" applyBorder="1" applyAlignment="1">
      <alignment horizontal="center"/>
    </xf>
    <xf numFmtId="165" fontId="45" fillId="0" borderId="172" xfId="22" applyNumberFormat="1" applyFont="1" applyBorder="1"/>
    <xf numFmtId="168" fontId="45" fillId="0" borderId="172" xfId="22" applyNumberFormat="1" applyFont="1" applyBorder="1"/>
    <xf numFmtId="0" fontId="100" fillId="0" borderId="173" xfId="22" applyFont="1" applyBorder="1"/>
    <xf numFmtId="168" fontId="6" fillId="0" borderId="147" xfId="24" applyNumberFormat="1" applyFont="1" applyBorder="1" applyAlignment="1">
      <alignment horizontal="center"/>
    </xf>
    <xf numFmtId="168" fontId="6" fillId="0" borderId="135" xfId="22" applyNumberFormat="1" applyFont="1" applyBorder="1" applyAlignment="1">
      <alignment horizontal="center"/>
    </xf>
    <xf numFmtId="165" fontId="45" fillId="0" borderId="135" xfId="22" applyNumberFormat="1" applyFont="1" applyBorder="1"/>
    <xf numFmtId="168" fontId="45" fillId="0" borderId="135" xfId="22" applyNumberFormat="1" applyFont="1" applyBorder="1"/>
    <xf numFmtId="0" fontId="45" fillId="0" borderId="136" xfId="22" applyFont="1" applyBorder="1" applyAlignment="1">
      <alignment horizontal="left"/>
    </xf>
    <xf numFmtId="168" fontId="4" fillId="0" borderId="147" xfId="24" applyNumberFormat="1" applyFont="1" applyBorder="1" applyAlignment="1">
      <alignment horizontal="center"/>
    </xf>
    <xf numFmtId="168" fontId="4" fillId="0" borderId="135" xfId="22" applyNumberFormat="1" applyFont="1" applyBorder="1" applyAlignment="1">
      <alignment horizontal="center"/>
    </xf>
    <xf numFmtId="165" fontId="100" fillId="0" borderId="135" xfId="22" applyNumberFormat="1" applyFont="1" applyBorder="1"/>
    <xf numFmtId="0" fontId="100" fillId="0" borderId="135" xfId="22" applyFont="1" applyBorder="1"/>
    <xf numFmtId="0" fontId="100" fillId="0" borderId="136" xfId="22" applyFont="1" applyBorder="1" applyAlignment="1">
      <alignment horizontal="center"/>
    </xf>
    <xf numFmtId="0" fontId="100" fillId="0" borderId="135" xfId="22" applyFont="1" applyFill="1" applyBorder="1"/>
    <xf numFmtId="168" fontId="100" fillId="0" borderId="135" xfId="22" applyNumberFormat="1" applyFont="1" applyBorder="1"/>
    <xf numFmtId="168" fontId="6" fillId="0" borderId="174" xfId="24" applyNumberFormat="1" applyFont="1" applyBorder="1" applyAlignment="1">
      <alignment horizontal="center"/>
    </xf>
    <xf numFmtId="0" fontId="45" fillId="0" borderId="135" xfId="22" applyFont="1" applyBorder="1"/>
    <xf numFmtId="49" fontId="45" fillId="17" borderId="148" xfId="22" applyNumberFormat="1" applyFont="1" applyFill="1" applyBorder="1" applyAlignment="1">
      <alignment horizontal="center"/>
    </xf>
    <xf numFmtId="0" fontId="45" fillId="17" borderId="175" xfId="21" applyFont="1" applyFill="1" applyBorder="1" applyAlignment="1">
      <alignment horizontal="center"/>
    </xf>
    <xf numFmtId="0" fontId="45" fillId="17" borderId="175" xfId="54" applyFont="1" applyFill="1" applyBorder="1" applyAlignment="1">
      <alignment horizontal="center"/>
    </xf>
    <xf numFmtId="0" fontId="24" fillId="0" borderId="0" xfId="22" applyFont="1" applyAlignment="1"/>
    <xf numFmtId="189" fontId="100" fillId="0" borderId="0" xfId="22" applyNumberFormat="1" applyFont="1"/>
    <xf numFmtId="182" fontId="100" fillId="0" borderId="0" xfId="22" applyNumberFormat="1" applyFont="1" applyBorder="1"/>
    <xf numFmtId="190" fontId="100" fillId="0" borderId="0" xfId="21" applyNumberFormat="1" applyFont="1" applyBorder="1"/>
    <xf numFmtId="168" fontId="100" fillId="0" borderId="0" xfId="22" applyNumberFormat="1" applyFont="1"/>
    <xf numFmtId="191" fontId="24" fillId="0" borderId="0" xfId="22" applyNumberFormat="1" applyFont="1" applyAlignment="1"/>
    <xf numFmtId="168" fontId="100" fillId="0" borderId="0" xfId="22" applyNumberFormat="1" applyFont="1" applyBorder="1"/>
    <xf numFmtId="168" fontId="100" fillId="0" borderId="156" xfId="22" applyNumberFormat="1" applyFont="1" applyBorder="1"/>
    <xf numFmtId="165" fontId="100" fillId="0" borderId="0" xfId="22" applyNumberFormat="1" applyFont="1"/>
    <xf numFmtId="165" fontId="45" fillId="0" borderId="159" xfId="22" applyNumberFormat="1" applyFont="1" applyBorder="1" applyAlignment="1">
      <alignment horizontal="right"/>
    </xf>
    <xf numFmtId="0" fontId="45" fillId="0" borderId="173" xfId="22" applyFont="1" applyBorder="1" applyAlignment="1">
      <alignment horizontal="center"/>
    </xf>
    <xf numFmtId="165" fontId="45" fillId="0" borderId="135" xfId="22" applyNumberFormat="1" applyFont="1" applyBorder="1" applyAlignment="1">
      <alignment horizontal="right"/>
    </xf>
    <xf numFmtId="0" fontId="45" fillId="0" borderId="136" xfId="22" applyFont="1" applyBorder="1" applyAlignment="1">
      <alignment horizontal="center"/>
    </xf>
    <xf numFmtId="165" fontId="100" fillId="0" borderId="135" xfId="22" applyNumberFormat="1" applyFont="1" applyBorder="1" applyAlignment="1">
      <alignment horizontal="right"/>
    </xf>
    <xf numFmtId="190" fontId="100" fillId="0" borderId="0" xfId="22" applyNumberFormat="1" applyFont="1"/>
    <xf numFmtId="192" fontId="100" fillId="0" borderId="0" xfId="22" applyNumberFormat="1" applyFont="1" applyBorder="1"/>
    <xf numFmtId="187" fontId="100" fillId="0" borderId="0" xfId="22" applyNumberFormat="1" applyFont="1"/>
    <xf numFmtId="193" fontId="100" fillId="0" borderId="0" xfId="21" applyNumberFormat="1" applyFont="1" applyBorder="1"/>
    <xf numFmtId="165" fontId="45" fillId="0" borderId="159" xfId="22" applyNumberFormat="1" applyFont="1" applyBorder="1"/>
    <xf numFmtId="0" fontId="100" fillId="0" borderId="136" xfId="22" applyFont="1" applyBorder="1"/>
    <xf numFmtId="0" fontId="104" fillId="0" borderId="0" xfId="22" applyFont="1" applyFill="1"/>
    <xf numFmtId="192" fontId="100" fillId="0" borderId="0" xfId="22" applyNumberFormat="1" applyFont="1"/>
    <xf numFmtId="194" fontId="100" fillId="0" borderId="0" xfId="22" applyNumberFormat="1" applyFont="1" applyAlignment="1">
      <alignment horizontal="right"/>
    </xf>
    <xf numFmtId="192" fontId="15" fillId="0" borderId="0" xfId="22" applyNumberFormat="1" applyFont="1" applyAlignment="1">
      <alignment horizontal="left"/>
    </xf>
    <xf numFmtId="0" fontId="4" fillId="0" borderId="0" xfId="22" applyFont="1" applyAlignment="1">
      <alignment horizontal="right"/>
    </xf>
    <xf numFmtId="43" fontId="107" fillId="0" borderId="0" xfId="1" applyFont="1"/>
    <xf numFmtId="165" fontId="4" fillId="0" borderId="179" xfId="22" applyNumberFormat="1" applyFont="1" applyFill="1" applyBorder="1" applyAlignment="1">
      <alignment horizontal="center" vertical="center"/>
    </xf>
    <xf numFmtId="168" fontId="4" fillId="0" borderId="159" xfId="22" applyNumberFormat="1" applyFont="1" applyFill="1" applyBorder="1" applyAlignment="1">
      <alignment horizontal="left"/>
    </xf>
    <xf numFmtId="0" fontId="100" fillId="0" borderId="181" xfId="22" applyFont="1" applyFill="1" applyBorder="1"/>
    <xf numFmtId="183" fontId="6" fillId="0" borderId="182" xfId="22" applyNumberFormat="1" applyFont="1" applyFill="1" applyBorder="1" applyAlignment="1">
      <alignment horizontal="left" vertical="center"/>
    </xf>
    <xf numFmtId="165" fontId="4" fillId="0" borderId="132" xfId="22" applyNumberFormat="1" applyFont="1" applyFill="1" applyBorder="1" applyAlignment="1">
      <alignment horizontal="center" vertical="center"/>
    </xf>
    <xf numFmtId="165" fontId="4" fillId="0" borderId="132" xfId="22" applyNumberFormat="1" applyFont="1" applyFill="1" applyBorder="1" applyAlignment="1">
      <alignment horizontal="right" vertical="center"/>
    </xf>
    <xf numFmtId="183" fontId="6" fillId="0" borderId="132" xfId="22" applyNumberFormat="1" applyFont="1" applyFill="1" applyBorder="1" applyAlignment="1">
      <alignment horizontal="left" vertical="center"/>
    </xf>
    <xf numFmtId="165" fontId="6" fillId="0" borderId="149" xfId="22" applyNumberFormat="1" applyFont="1" applyFill="1" applyBorder="1" applyAlignment="1">
      <alignment horizontal="center" vertical="center"/>
    </xf>
    <xf numFmtId="165" fontId="6" fillId="0" borderId="149" xfId="22" applyNumberFormat="1" applyFont="1" applyFill="1" applyBorder="1" applyAlignment="1">
      <alignment horizontal="right" vertical="center"/>
    </xf>
    <xf numFmtId="183" fontId="6" fillId="0" borderId="149" xfId="22" applyNumberFormat="1" applyFont="1" applyFill="1" applyBorder="1" applyAlignment="1">
      <alignment horizontal="left" vertical="center"/>
    </xf>
    <xf numFmtId="183" fontId="6" fillId="0" borderId="161" xfId="22" applyNumberFormat="1" applyFont="1" applyFill="1" applyBorder="1" applyAlignment="1">
      <alignment horizontal="center" vertical="center"/>
    </xf>
    <xf numFmtId="165" fontId="6" fillId="0" borderId="137" xfId="22" applyNumberFormat="1" applyFont="1" applyFill="1" applyBorder="1" applyAlignment="1">
      <alignment horizontal="center" vertical="center"/>
    </xf>
    <xf numFmtId="165" fontId="6" fillId="0" borderId="137" xfId="22" applyNumberFormat="1" applyFont="1" applyFill="1" applyBorder="1" applyAlignment="1">
      <alignment horizontal="right" vertical="center"/>
    </xf>
    <xf numFmtId="183" fontId="6" fillId="0" borderId="137" xfId="22" applyNumberFormat="1" applyFont="1" applyFill="1" applyBorder="1" applyAlignment="1">
      <alignment horizontal="left" vertical="center"/>
    </xf>
    <xf numFmtId="0" fontId="6" fillId="0" borderId="166" xfId="22" applyFont="1" applyFill="1" applyBorder="1" applyAlignment="1">
      <alignment horizontal="center" vertical="center"/>
    </xf>
    <xf numFmtId="183" fontId="6" fillId="0" borderId="166" xfId="22" applyNumberFormat="1" applyFont="1" applyFill="1" applyBorder="1" applyAlignment="1">
      <alignment horizontal="left" vertical="center"/>
    </xf>
    <xf numFmtId="0" fontId="6" fillId="0" borderId="161" xfId="22" applyFont="1" applyFill="1" applyBorder="1" applyAlignment="1">
      <alignment horizontal="center" vertical="center"/>
    </xf>
    <xf numFmtId="165" fontId="4" fillId="0" borderId="135" xfId="22" applyNumberFormat="1" applyFont="1" applyFill="1" applyBorder="1" applyAlignment="1">
      <alignment horizontal="center" vertical="center"/>
    </xf>
    <xf numFmtId="165" fontId="4" fillId="0" borderId="135" xfId="22" applyNumberFormat="1" applyFont="1" applyFill="1" applyBorder="1" applyAlignment="1">
      <alignment horizontal="right" vertical="center"/>
    </xf>
    <xf numFmtId="0" fontId="4" fillId="0" borderId="0" xfId="22" applyFont="1" applyFill="1" applyAlignment="1">
      <alignment vertical="center"/>
    </xf>
    <xf numFmtId="183" fontId="4" fillId="0" borderId="136" xfId="22" applyNumberFormat="1" applyFont="1" applyFill="1" applyBorder="1" applyAlignment="1">
      <alignment horizontal="center" vertical="center"/>
    </xf>
    <xf numFmtId="0" fontId="27" fillId="0" borderId="0" xfId="22" applyFont="1" applyFill="1"/>
    <xf numFmtId="0" fontId="108" fillId="0" borderId="0" xfId="22" applyFont="1" applyFill="1"/>
    <xf numFmtId="165" fontId="4" fillId="0" borderId="137" xfId="22" applyNumberFormat="1" applyFont="1" applyFill="1" applyBorder="1" applyAlignment="1">
      <alignment horizontal="center" vertical="center"/>
    </xf>
    <xf numFmtId="165" fontId="4" fillId="0" borderId="137" xfId="22" applyNumberFormat="1" applyFont="1" applyFill="1" applyBorder="1" applyAlignment="1">
      <alignment horizontal="right" vertical="center"/>
    </xf>
    <xf numFmtId="183" fontId="4" fillId="0" borderId="138" xfId="22" applyNumberFormat="1" applyFont="1" applyFill="1" applyBorder="1" applyAlignment="1">
      <alignment horizontal="center" vertical="center"/>
    </xf>
    <xf numFmtId="0" fontId="6" fillId="17" borderId="125" xfId="22" applyFont="1" applyFill="1" applyBorder="1" applyAlignment="1">
      <alignment horizontal="center" vertical="center" wrapText="1"/>
    </xf>
    <xf numFmtId="168" fontId="6" fillId="17" borderId="184" xfId="22" applyNumberFormat="1" applyFont="1" applyFill="1" applyBorder="1" applyAlignment="1">
      <alignment horizontal="center" vertical="center" wrapText="1"/>
    </xf>
    <xf numFmtId="168" fontId="6" fillId="17" borderId="149" xfId="22" applyNumberFormat="1" applyFont="1" applyFill="1" applyBorder="1" applyAlignment="1">
      <alignment horizontal="center" vertical="center" wrapText="1"/>
    </xf>
    <xf numFmtId="195" fontId="100" fillId="0" borderId="0" xfId="22" applyNumberFormat="1" applyFont="1"/>
    <xf numFmtId="195" fontId="100" fillId="0" borderId="0" xfId="22" applyNumberFormat="1" applyFont="1" applyBorder="1"/>
    <xf numFmtId="196" fontId="100" fillId="0" borderId="0" xfId="22" applyNumberFormat="1" applyFont="1"/>
    <xf numFmtId="0" fontId="100" fillId="0" borderId="173" xfId="22" applyFont="1" applyBorder="1" applyAlignment="1">
      <alignment horizontal="left"/>
    </xf>
    <xf numFmtId="165" fontId="45" fillId="0" borderId="175" xfId="22" applyNumberFormat="1" applyFont="1" applyBorder="1" applyAlignment="1">
      <alignment horizontal="right"/>
    </xf>
    <xf numFmtId="168" fontId="45" fillId="0" borderId="135" xfId="22" applyNumberFormat="1" applyFont="1" applyBorder="1" applyAlignment="1">
      <alignment horizontal="left"/>
    </xf>
    <xf numFmtId="0" fontId="100" fillId="0" borderId="136" xfId="22" applyFont="1" applyBorder="1" applyAlignment="1">
      <alignment horizontal="left"/>
    </xf>
    <xf numFmtId="0" fontId="100" fillId="0" borderId="135" xfId="22" applyFont="1" applyBorder="1" applyAlignment="1">
      <alignment horizontal="left"/>
    </xf>
    <xf numFmtId="0" fontId="100" fillId="0" borderId="135" xfId="22" applyFont="1" applyFill="1" applyBorder="1" applyAlignment="1">
      <alignment horizontal="left"/>
    </xf>
    <xf numFmtId="0" fontId="100" fillId="0" borderId="135" xfId="22" applyFont="1" applyFill="1" applyBorder="1" applyAlignment="1">
      <alignment horizontal="left" wrapText="1"/>
    </xf>
    <xf numFmtId="49" fontId="45" fillId="17" borderId="149" xfId="22" applyNumberFormat="1" applyFont="1" applyFill="1" applyBorder="1" applyAlignment="1">
      <alignment horizontal="center"/>
    </xf>
    <xf numFmtId="183" fontId="45" fillId="0" borderId="0" xfId="22" applyNumberFormat="1" applyFont="1" applyAlignment="1">
      <alignment horizontal="left"/>
    </xf>
    <xf numFmtId="183" fontId="45" fillId="0" borderId="0" xfId="22" applyNumberFormat="1" applyFont="1" applyBorder="1" applyAlignment="1">
      <alignment horizontal="left"/>
    </xf>
    <xf numFmtId="183" fontId="100" fillId="0" borderId="0" xfId="22" applyNumberFormat="1" applyFont="1" applyAlignment="1">
      <alignment horizontal="left"/>
    </xf>
    <xf numFmtId="195" fontId="45" fillId="0" borderId="0" xfId="22" applyNumberFormat="1" applyFont="1" applyAlignment="1">
      <alignment horizontal="right"/>
    </xf>
    <xf numFmtId="43" fontId="45" fillId="0" borderId="0" xfId="1" applyFont="1" applyBorder="1" applyAlignment="1">
      <alignment horizontal="right"/>
    </xf>
    <xf numFmtId="43" fontId="100" fillId="0" borderId="0" xfId="1" applyFont="1" applyAlignment="1">
      <alignment horizontal="left"/>
    </xf>
    <xf numFmtId="183" fontId="100" fillId="0" borderId="0" xfId="22" applyNumberFormat="1" applyFont="1" applyAlignment="1">
      <alignment horizontal="center"/>
    </xf>
    <xf numFmtId="187" fontId="100" fillId="0" borderId="0" xfId="22" applyNumberFormat="1" applyFont="1" applyAlignment="1">
      <alignment horizontal="left"/>
    </xf>
    <xf numFmtId="165" fontId="45" fillId="0" borderId="185" xfId="22" applyNumberFormat="1" applyFont="1" applyBorder="1" applyAlignment="1">
      <alignment horizontal="right"/>
    </xf>
    <xf numFmtId="0" fontId="100" fillId="0" borderId="173" xfId="22" applyFont="1" applyBorder="1" applyAlignment="1">
      <alignment horizontal="center"/>
    </xf>
    <xf numFmtId="0" fontId="4" fillId="0" borderId="135" xfId="22" applyFont="1" applyFill="1" applyBorder="1" applyAlignment="1">
      <alignment horizontal="left"/>
    </xf>
    <xf numFmtId="183" fontId="4" fillId="0" borderId="135" xfId="22" applyNumberFormat="1" applyFont="1" applyFill="1" applyBorder="1" applyAlignment="1">
      <alignment horizontal="left"/>
    </xf>
    <xf numFmtId="165" fontId="4" fillId="0" borderId="135" xfId="22" applyNumberFormat="1" applyFont="1" applyFill="1" applyBorder="1" applyAlignment="1">
      <alignment horizontal="left"/>
    </xf>
    <xf numFmtId="182" fontId="100" fillId="0" borderId="0" xfId="1" applyNumberFormat="1" applyFont="1"/>
    <xf numFmtId="43" fontId="0" fillId="0" borderId="0" xfId="1" applyFont="1"/>
    <xf numFmtId="193" fontId="0" fillId="0" borderId="0" xfId="0" applyNumberFormat="1"/>
    <xf numFmtId="189" fontId="0" fillId="0" borderId="0" xfId="0" applyNumberFormat="1"/>
    <xf numFmtId="0" fontId="110" fillId="0" borderId="0" xfId="0" applyFont="1"/>
    <xf numFmtId="0" fontId="103" fillId="0" borderId="0" xfId="0" applyFont="1" applyFill="1" applyBorder="1"/>
    <xf numFmtId="165" fontId="10" fillId="0" borderId="186" xfId="0" applyNumberFormat="1" applyFont="1" applyBorder="1"/>
    <xf numFmtId="165" fontId="10" fillId="0" borderId="187" xfId="0" applyNumberFormat="1" applyFont="1" applyBorder="1"/>
    <xf numFmtId="165" fontId="12" fillId="0" borderId="131" xfId="0" applyNumberFormat="1" applyFont="1" applyBorder="1" applyAlignment="1">
      <alignment horizontal="right" vertical="center"/>
    </xf>
    <xf numFmtId="165" fontId="12" fillId="0" borderId="132" xfId="0" applyNumberFormat="1" applyFont="1" applyBorder="1" applyAlignment="1">
      <alignment horizontal="right" vertical="center"/>
    </xf>
    <xf numFmtId="0" fontId="12" fillId="0" borderId="132" xfId="0" applyFont="1" applyBorder="1" applyAlignment="1">
      <alignment horizontal="left"/>
    </xf>
    <xf numFmtId="0" fontId="12" fillId="0" borderId="190" xfId="0" applyFont="1" applyBorder="1" applyAlignment="1">
      <alignment horizontal="left" vertical="center"/>
    </xf>
    <xf numFmtId="0" fontId="0" fillId="0" borderId="28" xfId="0" applyBorder="1"/>
    <xf numFmtId="165" fontId="12" fillId="0" borderId="134" xfId="0" applyNumberFormat="1" applyFont="1" applyBorder="1" applyAlignment="1">
      <alignment horizontal="right" vertical="center"/>
    </xf>
    <xf numFmtId="165" fontId="12" fillId="0" borderId="135" xfId="0" applyNumberFormat="1" applyFont="1" applyBorder="1" applyAlignment="1">
      <alignment horizontal="right" vertical="center"/>
    </xf>
    <xf numFmtId="0" fontId="12" fillId="0" borderId="135" xfId="0" applyFont="1" applyBorder="1" applyAlignment="1">
      <alignment horizontal="left"/>
    </xf>
    <xf numFmtId="0" fontId="12" fillId="0" borderId="183" xfId="0" applyFont="1" applyBorder="1" applyAlignment="1">
      <alignment horizontal="left" vertical="center"/>
    </xf>
    <xf numFmtId="165" fontId="12" fillId="0" borderId="191" xfId="0" applyNumberFormat="1" applyFont="1" applyBorder="1" applyAlignment="1">
      <alignment horizontal="right" vertical="center"/>
    </xf>
    <xf numFmtId="165" fontId="12" fillId="0" borderId="137" xfId="0" applyNumberFormat="1" applyFont="1" applyBorder="1" applyAlignment="1">
      <alignment horizontal="right" vertical="center"/>
    </xf>
    <xf numFmtId="0" fontId="12" fillId="0" borderId="137" xfId="0" applyFont="1" applyBorder="1" applyAlignment="1">
      <alignment horizontal="left"/>
    </xf>
    <xf numFmtId="0" fontId="12" fillId="0" borderId="166" xfId="0" applyFont="1" applyBorder="1" applyAlignment="1">
      <alignment horizontal="left" vertical="center"/>
    </xf>
    <xf numFmtId="165" fontId="0" fillId="0" borderId="0" xfId="0" applyNumberFormat="1" applyBorder="1"/>
    <xf numFmtId="193" fontId="10" fillId="0" borderId="23" xfId="0" applyNumberFormat="1" applyFont="1" applyBorder="1"/>
    <xf numFmtId="194" fontId="10" fillId="0" borderId="192" xfId="0" applyNumberFormat="1" applyFont="1" applyBorder="1"/>
    <xf numFmtId="0" fontId="10" fillId="0" borderId="192" xfId="0" applyFont="1" applyFill="1" applyBorder="1" applyAlignment="1">
      <alignment horizontal="left"/>
    </xf>
    <xf numFmtId="43" fontId="0" fillId="0" borderId="0" xfId="1" applyFont="1" applyBorder="1"/>
    <xf numFmtId="165" fontId="10" fillId="0" borderId="193" xfId="0" applyNumberFormat="1" applyFont="1" applyBorder="1" applyAlignment="1">
      <alignment horizontal="center" vertical="center"/>
    </xf>
    <xf numFmtId="165" fontId="10" fillId="0" borderId="185" xfId="0" applyNumberFormat="1" applyFont="1" applyBorder="1" applyAlignment="1">
      <alignment horizontal="center" vertical="center"/>
    </xf>
    <xf numFmtId="165" fontId="12" fillId="0" borderId="131" xfId="0" applyNumberFormat="1" applyFont="1" applyBorder="1" applyAlignment="1">
      <alignment horizontal="center" vertical="center"/>
    </xf>
    <xf numFmtId="165" fontId="12" fillId="0" borderId="132" xfId="0" applyNumberFormat="1" applyFont="1" applyBorder="1" applyAlignment="1">
      <alignment horizontal="center" vertical="center"/>
    </xf>
    <xf numFmtId="165" fontId="12" fillId="0" borderId="16" xfId="1" applyNumberFormat="1" applyFont="1" applyBorder="1" applyAlignment="1">
      <alignment horizontal="center" vertical="center"/>
    </xf>
    <xf numFmtId="165" fontId="12" fillId="0" borderId="15" xfId="0" applyNumberFormat="1" applyFont="1" applyBorder="1" applyAlignment="1">
      <alignment horizontal="center" vertical="center"/>
    </xf>
    <xf numFmtId="165" fontId="12" fillId="0" borderId="134" xfId="0" applyNumberFormat="1" applyFont="1" applyBorder="1" applyAlignment="1">
      <alignment horizontal="center" vertical="center"/>
    </xf>
    <xf numFmtId="165" fontId="12" fillId="0" borderId="135" xfId="0" applyNumberFormat="1" applyFont="1" applyBorder="1" applyAlignment="1">
      <alignment horizontal="center" vertical="center"/>
    </xf>
    <xf numFmtId="189" fontId="10" fillId="0" borderId="23" xfId="0" applyNumberFormat="1" applyFont="1" applyBorder="1" applyAlignment="1">
      <alignment horizontal="right" vertical="center"/>
    </xf>
    <xf numFmtId="0" fontId="10" fillId="0" borderId="23" xfId="0" applyFont="1" applyBorder="1"/>
    <xf numFmtId="165" fontId="10" fillId="0" borderId="185" xfId="0" applyNumberFormat="1" applyFont="1" applyBorder="1" applyAlignment="1">
      <alignment horizontal="right" vertical="center"/>
    </xf>
    <xf numFmtId="0" fontId="10" fillId="0" borderId="185" xfId="0" applyFont="1" applyBorder="1"/>
    <xf numFmtId="0" fontId="10" fillId="0" borderId="194" xfId="0" applyFont="1" applyBorder="1"/>
    <xf numFmtId="43" fontId="85" fillId="0" borderId="0" xfId="1" applyFont="1" applyAlignment="1">
      <alignment wrapText="1"/>
    </xf>
    <xf numFmtId="0" fontId="12" fillId="0" borderId="132" xfId="0" applyFont="1" applyBorder="1"/>
    <xf numFmtId="0" fontId="12" fillId="0" borderId="190" xfId="0" applyFont="1" applyBorder="1" applyAlignment="1">
      <alignment horizontal="center" vertical="center"/>
    </xf>
    <xf numFmtId="0" fontId="12" fillId="0" borderId="135" xfId="0" applyFont="1" applyBorder="1"/>
    <xf numFmtId="0" fontId="12" fillId="0" borderId="183" xfId="0" applyFont="1" applyBorder="1" applyAlignment="1">
      <alignment horizontal="center" vertical="center"/>
    </xf>
    <xf numFmtId="165" fontId="12" fillId="0" borderId="125" xfId="0" applyNumberFormat="1" applyFont="1" applyBorder="1" applyAlignment="1">
      <alignment horizontal="center" vertical="center"/>
    </xf>
    <xf numFmtId="165" fontId="12" fillId="0" borderId="137" xfId="0" applyNumberFormat="1" applyFont="1" applyBorder="1" applyAlignment="1">
      <alignment horizontal="center" vertical="center"/>
    </xf>
    <xf numFmtId="0" fontId="12" fillId="0" borderId="137" xfId="0" applyFont="1" applyBorder="1"/>
    <xf numFmtId="0" fontId="12" fillId="0" borderId="166" xfId="0" applyFont="1" applyBorder="1" applyAlignment="1">
      <alignment horizontal="center" vertical="center"/>
    </xf>
    <xf numFmtId="165" fontId="10" fillId="0" borderId="195" xfId="0" applyNumberFormat="1" applyFont="1" applyBorder="1" applyAlignment="1">
      <alignment horizontal="center" vertical="center" wrapText="1"/>
    </xf>
    <xf numFmtId="165" fontId="10" fillId="0" borderId="149" xfId="0" applyNumberFormat="1" applyFont="1" applyBorder="1" applyAlignment="1">
      <alignment horizontal="center" vertical="center" wrapText="1"/>
    </xf>
    <xf numFmtId="165" fontId="10" fillId="0" borderId="149" xfId="0" applyNumberFormat="1" applyFont="1" applyBorder="1" applyAlignment="1">
      <alignment horizontal="right" vertical="center" wrapText="1"/>
    </xf>
    <xf numFmtId="0" fontId="10" fillId="0" borderId="149" xfId="0" applyFont="1" applyBorder="1" applyAlignment="1">
      <alignment vertical="top" wrapText="1"/>
    </xf>
    <xf numFmtId="0" fontId="10" fillId="0" borderId="161" xfId="0" applyFont="1" applyBorder="1" applyAlignment="1">
      <alignment horizontal="center" vertical="top" wrapText="1"/>
    </xf>
    <xf numFmtId="0" fontId="85" fillId="0" borderId="0" xfId="0" applyFont="1" applyAlignment="1">
      <alignment wrapText="1"/>
    </xf>
    <xf numFmtId="0" fontId="85" fillId="0" borderId="28" xfId="0" applyFont="1" applyBorder="1" applyAlignment="1">
      <alignment wrapText="1"/>
    </xf>
    <xf numFmtId="165" fontId="12" fillId="0" borderId="16" xfId="0" applyNumberFormat="1" applyFont="1" applyBorder="1" applyAlignment="1">
      <alignment horizontal="center" vertical="center"/>
    </xf>
    <xf numFmtId="0" fontId="10" fillId="0" borderId="149" xfId="0" applyFont="1" applyBorder="1" applyAlignment="1">
      <alignment vertical="top"/>
    </xf>
    <xf numFmtId="0" fontId="10" fillId="0" borderId="161" xfId="0" applyFont="1" applyBorder="1" applyAlignment="1">
      <alignment horizontal="center" vertical="top"/>
    </xf>
    <xf numFmtId="0" fontId="85" fillId="0" borderId="0" xfId="0" applyFont="1"/>
    <xf numFmtId="0" fontId="85" fillId="0" borderId="28" xfId="0" applyFont="1" applyBorder="1"/>
    <xf numFmtId="165" fontId="45" fillId="0" borderId="149" xfId="0" applyNumberFormat="1" applyFont="1" applyBorder="1" applyAlignment="1">
      <alignment horizontal="right" vertical="center" wrapText="1"/>
    </xf>
    <xf numFmtId="0" fontId="45" fillId="17" borderId="196" xfId="21" applyFont="1" applyFill="1" applyBorder="1" applyAlignment="1">
      <alignment horizontal="center" vertical="center"/>
    </xf>
    <xf numFmtId="0" fontId="45" fillId="17" borderId="153" xfId="21" applyFont="1" applyFill="1" applyBorder="1" applyAlignment="1">
      <alignment horizontal="center" vertical="center"/>
    </xf>
    <xf numFmtId="49" fontId="45" fillId="17" borderId="153" xfId="21" applyNumberFormat="1" applyFont="1" applyFill="1" applyBorder="1" applyAlignment="1">
      <alignment horizontal="center" vertical="center"/>
    </xf>
    <xf numFmtId="194" fontId="12" fillId="0" borderId="0" xfId="0" applyNumberFormat="1" applyFont="1"/>
    <xf numFmtId="167" fontId="12" fillId="0" borderId="0" xfId="1" applyNumberFormat="1" applyFont="1"/>
    <xf numFmtId="182" fontId="12" fillId="0" borderId="0" xfId="0" applyNumberFormat="1" applyFont="1"/>
    <xf numFmtId="43" fontId="12" fillId="0" borderId="0" xfId="1" applyNumberFormat="1" applyFont="1"/>
    <xf numFmtId="197" fontId="12" fillId="0" borderId="0" xfId="1" applyNumberFormat="1" applyFont="1"/>
    <xf numFmtId="182" fontId="12" fillId="0" borderId="0" xfId="1" applyNumberFormat="1" applyFont="1"/>
    <xf numFmtId="43" fontId="12" fillId="0" borderId="0" xfId="1" applyFont="1"/>
    <xf numFmtId="0" fontId="103" fillId="0" borderId="0" xfId="0" applyFont="1"/>
    <xf numFmtId="165" fontId="12" fillId="0" borderId="0" xfId="0" applyNumberFormat="1" applyFont="1" applyBorder="1" applyAlignment="1">
      <alignment horizontal="right"/>
    </xf>
    <xf numFmtId="0" fontId="12" fillId="0" borderId="0" xfId="0" applyFont="1" applyBorder="1"/>
    <xf numFmtId="0" fontId="12" fillId="0" borderId="28" xfId="0" applyFont="1" applyBorder="1"/>
    <xf numFmtId="165" fontId="12" fillId="0" borderId="0" xfId="0" applyNumberFormat="1" applyFont="1" applyBorder="1"/>
    <xf numFmtId="192" fontId="10" fillId="0" borderId="192" xfId="0" applyNumberFormat="1" applyFont="1" applyBorder="1"/>
    <xf numFmtId="0" fontId="10" fillId="0" borderId="0" xfId="0" applyFont="1" applyBorder="1" applyAlignment="1">
      <alignment horizontal="center" vertical="center" wrapText="1"/>
    </xf>
    <xf numFmtId="190" fontId="10" fillId="0" borderId="192" xfId="0" applyNumberFormat="1" applyFont="1" applyBorder="1" applyAlignment="1">
      <alignment horizontal="right" vertical="center"/>
    </xf>
    <xf numFmtId="192" fontId="10" fillId="0" borderId="192" xfId="0" applyNumberFormat="1" applyFont="1" applyBorder="1" applyAlignment="1">
      <alignment horizontal="right" vertical="center"/>
    </xf>
    <xf numFmtId="0" fontId="10" fillId="0" borderId="192" xfId="0" applyFont="1" applyBorder="1"/>
    <xf numFmtId="0" fontId="10" fillId="0" borderId="197" xfId="0" applyFont="1" applyBorder="1"/>
    <xf numFmtId="0" fontId="10" fillId="0" borderId="198" xfId="0" applyFont="1" applyBorder="1"/>
    <xf numFmtId="165" fontId="10" fillId="0" borderId="149" xfId="0" applyNumberFormat="1" applyFont="1" applyBorder="1" applyAlignment="1">
      <alignment horizontal="right" vertical="center"/>
    </xf>
    <xf numFmtId="0" fontId="10" fillId="0" borderId="28" xfId="0" applyFont="1" applyBorder="1"/>
    <xf numFmtId="0" fontId="10" fillId="0" borderId="0" xfId="0" applyFont="1" applyAlignment="1">
      <alignment wrapText="1"/>
    </xf>
    <xf numFmtId="0" fontId="10" fillId="0" borderId="28" xfId="0" applyFont="1" applyBorder="1" applyAlignment="1">
      <alignment wrapText="1"/>
    </xf>
    <xf numFmtId="165" fontId="12" fillId="0" borderId="199" xfId="0" applyNumberFormat="1" applyFont="1" applyBorder="1" applyAlignment="1">
      <alignment horizontal="right" vertical="center"/>
    </xf>
    <xf numFmtId="0" fontId="10" fillId="0" borderId="149" xfId="0" applyFont="1" applyBorder="1" applyAlignment="1">
      <alignment wrapText="1"/>
    </xf>
    <xf numFmtId="0" fontId="10" fillId="4" borderId="195" xfId="0" applyFont="1" applyFill="1" applyBorder="1" applyAlignment="1">
      <alignment horizontal="center" vertical="center" wrapText="1"/>
    </xf>
    <xf numFmtId="0" fontId="10" fillId="4" borderId="149" xfId="0" applyFont="1" applyFill="1" applyBorder="1" applyAlignment="1">
      <alignment horizontal="center" vertical="center" wrapText="1"/>
    </xf>
    <xf numFmtId="0" fontId="12" fillId="0" borderId="0" xfId="0" applyFont="1" applyAlignment="1"/>
    <xf numFmtId="0" fontId="0" fillId="0" borderId="0" xfId="22" applyFont="1" applyAlignment="1"/>
    <xf numFmtId="43" fontId="44" fillId="0" borderId="0" xfId="1" applyFont="1"/>
    <xf numFmtId="43" fontId="110" fillId="0" borderId="0" xfId="1" applyFont="1"/>
    <xf numFmtId="165" fontId="0" fillId="0" borderId="0" xfId="22" applyNumberFormat="1" applyFont="1"/>
    <xf numFmtId="193" fontId="100" fillId="0" borderId="0" xfId="22" applyNumberFormat="1" applyFont="1"/>
    <xf numFmtId="193" fontId="0" fillId="0" borderId="0" xfId="22" applyNumberFormat="1" applyFont="1"/>
    <xf numFmtId="165" fontId="6" fillId="0" borderId="179" xfId="22" applyNumberFormat="1" applyFont="1" applyBorder="1" applyAlignment="1">
      <alignment horizontal="center" vertical="center"/>
    </xf>
    <xf numFmtId="165" fontId="6" fillId="0" borderId="172" xfId="22" applyNumberFormat="1" applyFont="1" applyBorder="1" applyAlignment="1">
      <alignment horizontal="center" vertical="center"/>
    </xf>
    <xf numFmtId="165" fontId="45" fillId="0" borderId="201" xfId="22" applyNumberFormat="1" applyFont="1" applyBorder="1" applyAlignment="1">
      <alignment horizontal="center" vertical="center"/>
    </xf>
    <xf numFmtId="165" fontId="45" fillId="0" borderId="172" xfId="22" applyNumberFormat="1" applyFont="1" applyBorder="1" applyAlignment="1">
      <alignment vertical="center"/>
    </xf>
    <xf numFmtId="165" fontId="100" fillId="0" borderId="134" xfId="22" applyNumberFormat="1" applyFont="1" applyFill="1" applyBorder="1" applyAlignment="1">
      <alignment horizontal="center"/>
    </xf>
    <xf numFmtId="165" fontId="100" fillId="0" borderId="126" xfId="22" applyNumberFormat="1" applyFont="1" applyFill="1" applyBorder="1" applyAlignment="1">
      <alignment horizontal="center"/>
    </xf>
    <xf numFmtId="165" fontId="100" fillId="0" borderId="135" xfId="22" applyNumberFormat="1" applyFont="1" applyFill="1" applyBorder="1"/>
    <xf numFmtId="1" fontId="100" fillId="0" borderId="127" xfId="22" applyNumberFormat="1" applyFont="1" applyFill="1" applyBorder="1" applyAlignment="1">
      <alignment horizontal="center"/>
    </xf>
    <xf numFmtId="165" fontId="100" fillId="0" borderId="134" xfId="22" applyNumberFormat="1" applyFont="1" applyBorder="1" applyAlignment="1">
      <alignment horizontal="center"/>
    </xf>
    <xf numFmtId="165" fontId="4" fillId="0" borderId="126" xfId="22" applyNumberFormat="1" applyFont="1" applyFill="1" applyBorder="1" applyAlignment="1">
      <alignment horizontal="center"/>
    </xf>
    <xf numFmtId="0" fontId="100" fillId="0" borderId="127" xfId="22" applyFont="1" applyBorder="1" applyAlignment="1">
      <alignment horizontal="center"/>
    </xf>
    <xf numFmtId="1" fontId="100" fillId="0" borderId="127" xfId="22" applyNumberFormat="1" applyFont="1" applyBorder="1" applyAlignment="1">
      <alignment horizontal="center"/>
    </xf>
    <xf numFmtId="165" fontId="4" fillId="0" borderId="135" xfId="22" applyNumberFormat="1" applyFont="1" applyFill="1" applyBorder="1" applyAlignment="1">
      <alignment horizontal="center"/>
    </xf>
    <xf numFmtId="2" fontId="4" fillId="0" borderId="126" xfId="22" applyNumberFormat="1" applyFont="1" applyFill="1" applyBorder="1" applyAlignment="1">
      <alignment horizontal="center"/>
    </xf>
    <xf numFmtId="165" fontId="100" fillId="0" borderId="125" xfId="22" applyNumberFormat="1" applyFont="1" applyBorder="1" applyAlignment="1">
      <alignment horizontal="center"/>
    </xf>
    <xf numFmtId="165" fontId="4" fillId="0" borderId="202" xfId="22" applyNumberFormat="1" applyFont="1" applyFill="1" applyBorder="1" applyAlignment="1">
      <alignment horizontal="center"/>
    </xf>
    <xf numFmtId="165" fontId="100" fillId="0" borderId="137" xfId="22" applyNumberFormat="1" applyFont="1" applyFill="1" applyBorder="1"/>
    <xf numFmtId="0" fontId="45" fillId="17" borderId="147" xfId="22" quotePrefix="1" applyFont="1" applyFill="1" applyBorder="1" applyAlignment="1">
      <alignment horizontal="center" vertical="center"/>
    </xf>
    <xf numFmtId="0" fontId="45" fillId="17" borderId="149" xfId="22" quotePrefix="1" applyFont="1" applyFill="1" applyBorder="1" applyAlignment="1">
      <alignment horizontal="center" vertical="center"/>
    </xf>
    <xf numFmtId="0" fontId="45" fillId="17" borderId="160" xfId="22" applyFont="1" applyFill="1" applyBorder="1" applyAlignment="1">
      <alignment horizontal="center" vertical="center"/>
    </xf>
    <xf numFmtId="198" fontId="100" fillId="0" borderId="0" xfId="22" applyNumberFormat="1" applyFont="1"/>
    <xf numFmtId="199" fontId="100" fillId="0" borderId="0" xfId="1" applyNumberFormat="1" applyFont="1"/>
    <xf numFmtId="2" fontId="45" fillId="0" borderId="203" xfId="22" applyNumberFormat="1" applyFont="1" applyBorder="1"/>
    <xf numFmtId="2" fontId="45" fillId="0" borderId="204" xfId="22" applyNumberFormat="1" applyFont="1" applyBorder="1"/>
    <xf numFmtId="2" fontId="45" fillId="0" borderId="205" xfId="22" applyNumberFormat="1" applyFont="1" applyBorder="1"/>
    <xf numFmtId="168" fontId="45" fillId="0" borderId="206" xfId="22" applyNumberFormat="1" applyFont="1" applyBorder="1" applyAlignment="1">
      <alignment horizontal="left"/>
    </xf>
    <xf numFmtId="2" fontId="100" fillId="0" borderId="147" xfId="22" applyNumberFormat="1" applyFont="1" applyBorder="1" applyAlignment="1">
      <alignment horizontal="right"/>
    </xf>
    <xf numFmtId="2" fontId="100" fillId="0" borderId="126" xfId="22" applyNumberFormat="1" applyFont="1" applyBorder="1" applyAlignment="1">
      <alignment horizontal="right"/>
    </xf>
    <xf numFmtId="2" fontId="100" fillId="0" borderId="135" xfId="22" applyNumberFormat="1" applyFont="1" applyBorder="1" applyAlignment="1">
      <alignment horizontal="right"/>
    </xf>
    <xf numFmtId="2" fontId="100" fillId="0" borderId="135" xfId="22" applyNumberFormat="1" applyFont="1" applyBorder="1"/>
    <xf numFmtId="168" fontId="100" fillId="0" borderId="136" xfId="22" applyNumberFormat="1" applyFont="1" applyBorder="1" applyAlignment="1">
      <alignment horizontal="left"/>
    </xf>
    <xf numFmtId="43" fontId="100" fillId="0" borderId="0" xfId="22" applyNumberFormat="1" applyFont="1"/>
    <xf numFmtId="2" fontId="100" fillId="0" borderId="126" xfId="22" applyNumberFormat="1" applyFont="1" applyBorder="1"/>
    <xf numFmtId="2" fontId="100" fillId="0" borderId="147" xfId="22" applyNumberFormat="1" applyFont="1" applyBorder="1"/>
    <xf numFmtId="2" fontId="100" fillId="0" borderId="202" xfId="22" applyNumberFormat="1" applyFont="1" applyBorder="1"/>
    <xf numFmtId="2" fontId="100" fillId="0" borderId="137" xfId="22" applyNumberFormat="1" applyFont="1" applyBorder="1"/>
    <xf numFmtId="168" fontId="100" fillId="0" borderId="138" xfId="22" applyNumberFormat="1" applyFont="1" applyBorder="1" applyAlignment="1">
      <alignment horizontal="left"/>
    </xf>
    <xf numFmtId="0" fontId="45" fillId="17" borderId="141" xfId="22" quotePrefix="1" applyFont="1" applyFill="1" applyBorder="1" applyAlignment="1">
      <alignment horizontal="center" vertical="center"/>
    </xf>
    <xf numFmtId="0" fontId="45" fillId="17" borderId="142" xfId="22" quotePrefix="1" applyFont="1" applyFill="1" applyBorder="1" applyAlignment="1">
      <alignment horizontal="center" vertical="center"/>
    </xf>
    <xf numFmtId="168" fontId="45" fillId="17" borderId="169" xfId="22" quotePrefix="1" applyNumberFormat="1" applyFont="1" applyFill="1" applyBorder="1" applyAlignment="1">
      <alignment horizontal="center" vertical="center"/>
    </xf>
    <xf numFmtId="168" fontId="45" fillId="17" borderId="142" xfId="22" quotePrefix="1" applyNumberFormat="1" applyFont="1" applyFill="1" applyBorder="1" applyAlignment="1">
      <alignment horizontal="center" vertical="center"/>
    </xf>
    <xf numFmtId="168" fontId="45" fillId="17" borderId="142" xfId="22" applyNumberFormat="1" applyFont="1" applyFill="1" applyBorder="1" applyAlignment="1">
      <alignment horizontal="center" vertical="center"/>
    </xf>
    <xf numFmtId="168" fontId="45" fillId="17" borderId="207" xfId="22" applyNumberFormat="1" applyFont="1" applyFill="1" applyBorder="1" applyAlignment="1">
      <alignment horizontal="center" vertical="center"/>
    </xf>
    <xf numFmtId="0" fontId="45" fillId="0" borderId="0" xfId="22" applyFont="1" applyAlignment="1">
      <alignment horizontal="center"/>
    </xf>
    <xf numFmtId="177" fontId="45" fillId="0" borderId="0" xfId="22" applyNumberFormat="1" applyFont="1" applyAlignment="1">
      <alignment horizontal="center" vertical="center"/>
    </xf>
    <xf numFmtId="165" fontId="20" fillId="0" borderId="159" xfId="22" applyNumberFormat="1" applyFont="1" applyBorder="1" applyAlignment="1">
      <alignment horizontal="center" wrapText="1"/>
    </xf>
    <xf numFmtId="177" fontId="20" fillId="0" borderId="173" xfId="22" applyNumberFormat="1" applyFont="1" applyBorder="1" applyAlignment="1">
      <alignment horizontal="left"/>
    </xf>
    <xf numFmtId="165" fontId="22" fillId="0" borderId="147" xfId="22" applyNumberFormat="1" applyFont="1" applyBorder="1" applyAlignment="1">
      <alignment horizontal="center"/>
    </xf>
    <xf numFmtId="165" fontId="22" fillId="0" borderId="183" xfId="22" applyNumberFormat="1" applyFont="1" applyBorder="1" applyAlignment="1">
      <alignment horizontal="center"/>
    </xf>
    <xf numFmtId="165" fontId="22" fillId="0" borderId="135" xfId="22" applyNumberFormat="1" applyFont="1" applyBorder="1" applyAlignment="1">
      <alignment horizontal="center"/>
    </xf>
    <xf numFmtId="177" fontId="22" fillId="0" borderId="133" xfId="22" applyNumberFormat="1" applyFont="1" applyBorder="1" applyAlignment="1">
      <alignment horizontal="left"/>
    </xf>
    <xf numFmtId="177" fontId="22" fillId="0" borderId="136" xfId="22" applyNumberFormat="1" applyFont="1" applyBorder="1" applyAlignment="1">
      <alignment horizontal="left"/>
    </xf>
    <xf numFmtId="165" fontId="22" fillId="0" borderId="174" xfId="22" applyNumberFormat="1" applyFont="1" applyBorder="1" applyAlignment="1">
      <alignment horizontal="center"/>
    </xf>
    <xf numFmtId="165" fontId="22" fillId="0" borderId="166" xfId="22" applyNumberFormat="1" applyFont="1" applyBorder="1" applyAlignment="1">
      <alignment horizontal="center"/>
    </xf>
    <xf numFmtId="165" fontId="22" fillId="0" borderId="137" xfId="22" applyNumberFormat="1" applyFont="1" applyBorder="1" applyAlignment="1">
      <alignment horizontal="center"/>
    </xf>
    <xf numFmtId="177" fontId="22" fillId="0" borderId="138" xfId="22" applyNumberFormat="1" applyFont="1" applyBorder="1" applyAlignment="1">
      <alignment horizontal="left"/>
    </xf>
    <xf numFmtId="165" fontId="22" fillId="0" borderId="151" xfId="22" applyNumberFormat="1" applyFont="1" applyBorder="1" applyAlignment="1">
      <alignment horizontal="center"/>
    </xf>
    <xf numFmtId="165" fontId="22" fillId="0" borderId="190" xfId="22" applyNumberFormat="1" applyFont="1" applyBorder="1" applyAlignment="1">
      <alignment horizontal="center"/>
    </xf>
    <xf numFmtId="165" fontId="22" fillId="0" borderId="132" xfId="22" applyNumberFormat="1" applyFont="1" applyBorder="1" applyAlignment="1">
      <alignment horizontal="center"/>
    </xf>
    <xf numFmtId="173" fontId="100" fillId="0" borderId="0" xfId="22" applyNumberFormat="1" applyFont="1"/>
    <xf numFmtId="0" fontId="20" fillId="17" borderId="149" xfId="22" applyFont="1" applyFill="1" applyBorder="1" applyAlignment="1">
      <alignment horizontal="center" vertical="center" wrapText="1"/>
    </xf>
    <xf numFmtId="177" fontId="20" fillId="17" borderId="149" xfId="22" applyNumberFormat="1" applyFont="1" applyFill="1" applyBorder="1" applyAlignment="1">
      <alignment horizontal="center" vertical="center" wrapText="1"/>
    </xf>
    <xf numFmtId="0" fontId="0" fillId="0" borderId="0" xfId="23" applyFont="1"/>
    <xf numFmtId="0" fontId="12" fillId="0" borderId="0" xfId="23" applyFont="1" applyAlignment="1">
      <alignment vertical="center"/>
    </xf>
    <xf numFmtId="182" fontId="12" fillId="0" borderId="0" xfId="23" applyNumberFormat="1" applyFont="1" applyAlignment="1">
      <alignment vertical="center"/>
    </xf>
    <xf numFmtId="0" fontId="17" fillId="0" borderId="0" xfId="23"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17" fillId="0" borderId="0" xfId="0" applyFont="1" applyAlignment="1">
      <alignment vertical="center"/>
    </xf>
    <xf numFmtId="43" fontId="12" fillId="0" borderId="0" xfId="1" applyFont="1" applyAlignment="1">
      <alignment vertical="center"/>
    </xf>
    <xf numFmtId="165" fontId="6" fillId="0" borderId="55"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6" fillId="0" borderId="47" xfId="0" applyNumberFormat="1" applyFont="1" applyFill="1" applyBorder="1" applyAlignment="1">
      <alignment horizontal="right" vertical="center"/>
    </xf>
    <xf numFmtId="1" fontId="6" fillId="0" borderId="31" xfId="0" applyNumberFormat="1" applyFont="1" applyFill="1" applyBorder="1" applyAlignment="1">
      <alignment horizontal="right" vertical="center"/>
    </xf>
    <xf numFmtId="165" fontId="6" fillId="0" borderId="96" xfId="0" applyNumberFormat="1" applyFont="1" applyFill="1" applyBorder="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18" xfId="0" applyNumberFormat="1" applyFont="1" applyFill="1" applyBorder="1" applyAlignment="1">
      <alignment horizontal="right" vertical="center"/>
    </xf>
    <xf numFmtId="1" fontId="4" fillId="0" borderId="51"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52"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49"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 fontId="6" fillId="0" borderId="18" xfId="0" applyNumberFormat="1" applyFont="1" applyFill="1" applyBorder="1" applyAlignment="1">
      <alignment horizontal="right" vertical="center"/>
    </xf>
    <xf numFmtId="1" fontId="6" fillId="0" borderId="15" xfId="0" applyNumberFormat="1" applyFont="1" applyFill="1" applyBorder="1" applyAlignment="1">
      <alignment horizontal="right" vertical="center"/>
    </xf>
    <xf numFmtId="165" fontId="6" fillId="0" borderId="15" xfId="0" applyNumberFormat="1" applyFont="1" applyFill="1" applyBorder="1" applyAlignment="1">
      <alignment vertical="center"/>
    </xf>
    <xf numFmtId="165" fontId="12" fillId="0" borderId="128" xfId="23" applyNumberFormat="1" applyFont="1" applyBorder="1" applyAlignment="1">
      <alignment horizontal="center" vertical="center"/>
    </xf>
    <xf numFmtId="165" fontId="12" fillId="0" borderId="129" xfId="23" applyNumberFormat="1" applyFont="1" applyBorder="1" applyAlignment="1">
      <alignment horizontal="center" vertical="center"/>
    </xf>
    <xf numFmtId="165" fontId="12" fillId="0" borderId="210" xfId="23" applyNumberFormat="1" applyFont="1" applyBorder="1" applyAlignment="1">
      <alignment horizontal="center" vertical="center"/>
    </xf>
    <xf numFmtId="165" fontId="10" fillId="0" borderId="129" xfId="23" applyNumberFormat="1" applyFont="1" applyBorder="1" applyAlignment="1">
      <alignment vertical="center"/>
    </xf>
    <xf numFmtId="1" fontId="12" fillId="0" borderId="130" xfId="23" applyNumberFormat="1" applyFont="1" applyBorder="1" applyAlignment="1">
      <alignment horizontal="center" vertical="center"/>
    </xf>
    <xf numFmtId="49" fontId="10" fillId="17" borderId="128" xfId="23" applyNumberFormat="1" applyFont="1" applyFill="1" applyBorder="1" applyAlignment="1">
      <alignment horizontal="center" vertical="center"/>
    </xf>
    <xf numFmtId="49" fontId="10" fillId="17" borderId="26" xfId="23" applyNumberFormat="1" applyFont="1" applyFill="1" applyBorder="1" applyAlignment="1">
      <alignment horizontal="center" vertical="center"/>
    </xf>
    <xf numFmtId="0" fontId="10" fillId="17" borderId="126" xfId="23" applyFont="1" applyFill="1" applyBorder="1" applyAlignment="1">
      <alignment horizontal="center" vertical="center"/>
    </xf>
    <xf numFmtId="0" fontId="10" fillId="17" borderId="183" xfId="23" applyFont="1" applyFill="1" applyBorder="1" applyAlignment="1">
      <alignment horizontal="center" vertical="center"/>
    </xf>
    <xf numFmtId="0" fontId="10" fillId="17" borderId="26" xfId="23" applyFont="1" applyFill="1" applyBorder="1" applyAlignment="1">
      <alignment horizontal="center" vertical="center"/>
    </xf>
    <xf numFmtId="0" fontId="12" fillId="0" borderId="0" xfId="22" applyFont="1"/>
    <xf numFmtId="0" fontId="11" fillId="0" borderId="0" xfId="24" applyFont="1"/>
    <xf numFmtId="0" fontId="57" fillId="0" borderId="213" xfId="22" applyFont="1" applyBorder="1" applyAlignment="1">
      <alignment horizontal="center" vertical="center"/>
    </xf>
    <xf numFmtId="0" fontId="57" fillId="0" borderId="214" xfId="22" applyFont="1" applyBorder="1" applyAlignment="1">
      <alignment horizontal="center" vertical="center"/>
    </xf>
    <xf numFmtId="0" fontId="57" fillId="0" borderId="201" xfId="22" applyFont="1" applyBorder="1" applyAlignment="1">
      <alignment horizontal="center" vertical="center"/>
    </xf>
    <xf numFmtId="0" fontId="57" fillId="0" borderId="159" xfId="22" applyFont="1" applyBorder="1" applyAlignment="1">
      <alignment horizontal="center" vertical="center"/>
    </xf>
    <xf numFmtId="0" fontId="57" fillId="0" borderId="159" xfId="22" applyFont="1" applyBorder="1" applyAlignment="1">
      <alignment vertical="center"/>
    </xf>
    <xf numFmtId="0" fontId="10" fillId="0" borderId="173" xfId="22" applyFont="1" applyBorder="1" applyAlignment="1">
      <alignment horizontal="center" vertical="center"/>
    </xf>
    <xf numFmtId="0" fontId="18" fillId="0" borderId="181" xfId="22" applyFont="1" applyBorder="1" applyAlignment="1">
      <alignment horizontal="center" vertical="center"/>
    </xf>
    <xf numFmtId="0" fontId="18" fillId="0" borderId="15" xfId="22" applyFont="1" applyBorder="1" applyAlignment="1">
      <alignment horizontal="center" vertical="center"/>
    </xf>
    <xf numFmtId="0" fontId="18" fillId="0" borderId="215" xfId="22" applyFont="1" applyBorder="1" applyAlignment="1">
      <alignment horizontal="center" vertical="center"/>
    </xf>
    <xf numFmtId="0" fontId="18" fillId="0" borderId="132" xfId="22" applyFont="1" applyBorder="1" applyAlignment="1">
      <alignment horizontal="center" vertical="center"/>
    </xf>
    <xf numFmtId="0" fontId="18" fillId="0" borderId="132" xfId="22" applyFont="1" applyBorder="1" applyAlignment="1">
      <alignment vertical="center"/>
    </xf>
    <xf numFmtId="0" fontId="10" fillId="0" borderId="133" xfId="22" applyFont="1" applyBorder="1" applyAlignment="1">
      <alignment horizontal="center" vertical="center"/>
    </xf>
    <xf numFmtId="0" fontId="18" fillId="0" borderId="199" xfId="22" applyFont="1" applyBorder="1" applyAlignment="1">
      <alignment horizontal="center" vertical="center"/>
    </xf>
    <xf numFmtId="0" fontId="18" fillId="0" borderId="135" xfId="22" applyFont="1" applyBorder="1" applyAlignment="1">
      <alignment horizontal="center" vertical="center"/>
    </xf>
    <xf numFmtId="0" fontId="18" fillId="0" borderId="135" xfId="22" applyFont="1" applyBorder="1" applyAlignment="1">
      <alignment vertical="center"/>
    </xf>
    <xf numFmtId="0" fontId="10" fillId="0" borderId="136" xfId="22" applyFont="1" applyBorder="1" applyAlignment="1">
      <alignment horizontal="center" vertical="center"/>
    </xf>
    <xf numFmtId="0" fontId="57" fillId="0" borderId="136" xfId="22" applyFont="1" applyBorder="1" applyAlignment="1">
      <alignment horizontal="center" vertical="center"/>
    </xf>
    <xf numFmtId="0" fontId="18" fillId="0" borderId="216" xfId="22" applyFont="1" applyBorder="1" applyAlignment="1">
      <alignment horizontal="center" vertical="center"/>
    </xf>
    <xf numFmtId="0" fontId="18" fillId="0" borderId="217" xfId="22" applyFont="1" applyBorder="1" applyAlignment="1">
      <alignment horizontal="center" vertical="center"/>
    </xf>
    <xf numFmtId="0" fontId="18" fillId="0" borderId="218" xfId="22" applyFont="1" applyBorder="1" applyAlignment="1">
      <alignment horizontal="center" vertical="center"/>
    </xf>
    <xf numFmtId="0" fontId="18" fillId="0" borderId="137" xfId="22" applyFont="1" applyBorder="1" applyAlignment="1">
      <alignment horizontal="center" vertical="center"/>
    </xf>
    <xf numFmtId="0" fontId="18" fillId="0" borderId="137" xfId="22" applyFont="1" applyBorder="1" applyAlignment="1">
      <alignment vertical="center"/>
    </xf>
    <xf numFmtId="0" fontId="57" fillId="0" borderId="138" xfId="22" applyFont="1" applyBorder="1" applyAlignment="1">
      <alignment horizontal="center" vertical="center"/>
    </xf>
    <xf numFmtId="0" fontId="57" fillId="19" borderId="136" xfId="22" applyFont="1" applyFill="1" applyBorder="1" applyAlignment="1">
      <alignment horizontal="center" vertical="center"/>
    </xf>
    <xf numFmtId="0" fontId="57" fillId="19" borderId="207" xfId="22" applyFont="1" applyFill="1" applyBorder="1" applyAlignment="1">
      <alignment horizontal="center" vertical="center"/>
    </xf>
    <xf numFmtId="0" fontId="18" fillId="0" borderId="0" xfId="22" applyFont="1"/>
    <xf numFmtId="0" fontId="0" fillId="5" borderId="0" xfId="25" applyFont="1" applyFill="1" applyAlignment="1"/>
    <xf numFmtId="0" fontId="12" fillId="5" borderId="0" xfId="25" applyFont="1" applyFill="1"/>
    <xf numFmtId="165" fontId="12" fillId="5" borderId="0" xfId="25" applyNumberFormat="1" applyFont="1" applyFill="1"/>
    <xf numFmtId="0" fontId="0" fillId="0" borderId="0" xfId="25" applyFont="1" applyAlignment="1"/>
    <xf numFmtId="0" fontId="12" fillId="0" borderId="0" xfId="25" applyFont="1"/>
    <xf numFmtId="182" fontId="0" fillId="0" borderId="0" xfId="25" applyNumberFormat="1" applyFont="1" applyAlignment="1"/>
    <xf numFmtId="165" fontId="112" fillId="0" borderId="181" xfId="25" applyNumberFormat="1" applyFont="1" applyBorder="1" applyAlignment="1">
      <alignment horizontal="center"/>
    </xf>
    <xf numFmtId="165" fontId="4" fillId="0" borderId="135" xfId="25" applyNumberFormat="1" applyFont="1" applyFill="1" applyBorder="1" applyAlignment="1">
      <alignment horizontal="center"/>
    </xf>
    <xf numFmtId="165" fontId="6" fillId="0" borderId="159" xfId="25" applyNumberFormat="1" applyFont="1" applyBorder="1"/>
    <xf numFmtId="165" fontId="10" fillId="0" borderId="159" xfId="25" applyNumberFormat="1" applyFont="1" applyFill="1" applyBorder="1"/>
    <xf numFmtId="0" fontId="10" fillId="0" borderId="221" xfId="25" applyFont="1" applyBorder="1"/>
    <xf numFmtId="0" fontId="12" fillId="0" borderId="221" xfId="25" applyFont="1" applyBorder="1"/>
    <xf numFmtId="0" fontId="10" fillId="0" borderId="222" xfId="25" applyFont="1" applyBorder="1"/>
    <xf numFmtId="165" fontId="4" fillId="0" borderId="135" xfId="25" applyNumberFormat="1" applyFont="1" applyBorder="1"/>
    <xf numFmtId="165" fontId="12" fillId="0" borderId="135" xfId="25" applyNumberFormat="1" applyFont="1" applyFill="1" applyBorder="1"/>
    <xf numFmtId="0" fontId="12" fillId="0" borderId="127" xfId="25" applyFont="1" applyBorder="1"/>
    <xf numFmtId="165" fontId="113" fillId="0" borderId="181" xfId="25" applyNumberFormat="1" applyFont="1" applyBorder="1" applyAlignment="1">
      <alignment horizontal="center"/>
    </xf>
    <xf numFmtId="165" fontId="114" fillId="0" borderId="223" xfId="25" applyNumberFormat="1" applyFont="1" applyBorder="1" applyAlignment="1">
      <alignment horizontal="center"/>
    </xf>
    <xf numFmtId="165" fontId="6" fillId="0" borderId="149" xfId="25" applyNumberFormat="1" applyFont="1" applyFill="1" applyBorder="1" applyAlignment="1">
      <alignment horizontal="center"/>
    </xf>
    <xf numFmtId="165" fontId="6" fillId="0" borderId="149" xfId="25" applyNumberFormat="1" applyFont="1" applyBorder="1"/>
    <xf numFmtId="165" fontId="10" fillId="0" borderId="149" xfId="25" applyNumberFormat="1" applyFont="1" applyFill="1" applyBorder="1"/>
    <xf numFmtId="0" fontId="10" fillId="0" borderId="129" xfId="25" applyFont="1" applyBorder="1"/>
    <xf numFmtId="0" fontId="10" fillId="0" borderId="130" xfId="25" applyFont="1" applyBorder="1"/>
    <xf numFmtId="165" fontId="113" fillId="0" borderId="223" xfId="25" applyNumberFormat="1" applyFont="1" applyBorder="1" applyAlignment="1">
      <alignment horizontal="center"/>
    </xf>
    <xf numFmtId="165" fontId="4" fillId="0" borderId="149" xfId="25" applyNumberFormat="1" applyFont="1" applyFill="1" applyBorder="1" applyAlignment="1">
      <alignment horizontal="center"/>
    </xf>
    <xf numFmtId="165" fontId="4" fillId="0" borderId="149" xfId="25" applyNumberFormat="1" applyFont="1" applyBorder="1" applyAlignment="1">
      <alignment horizontal="right"/>
    </xf>
    <xf numFmtId="165" fontId="12" fillId="0" borderId="149" xfId="25" applyNumberFormat="1" applyFont="1" applyFill="1" applyBorder="1"/>
    <xf numFmtId="0" fontId="12" fillId="0" borderId="129" xfId="25" applyFont="1" applyBorder="1"/>
    <xf numFmtId="0" fontId="12" fillId="0" borderId="130" xfId="25" applyFont="1" applyBorder="1"/>
    <xf numFmtId="165" fontId="115" fillId="0" borderId="181" xfId="25" applyNumberFormat="1" applyFont="1" applyBorder="1" applyAlignment="1">
      <alignment horizontal="center"/>
    </xf>
    <xf numFmtId="165" fontId="6" fillId="0" borderId="149" xfId="25" applyNumberFormat="1" applyFont="1" applyBorder="1" applyAlignment="1">
      <alignment horizontal="right"/>
    </xf>
    <xf numFmtId="165" fontId="112" fillId="0" borderId="223" xfId="25" applyNumberFormat="1" applyFont="1" applyBorder="1" applyAlignment="1">
      <alignment horizontal="center"/>
    </xf>
    <xf numFmtId="165" fontId="12" fillId="0" borderId="149" xfId="25" applyNumberFormat="1" applyFont="1" applyFill="1" applyBorder="1" applyAlignment="1">
      <alignment horizontal="center"/>
    </xf>
    <xf numFmtId="165" fontId="12" fillId="0" borderId="149" xfId="25" applyNumberFormat="1" applyFont="1" applyBorder="1" applyAlignment="1">
      <alignment horizontal="right"/>
    </xf>
    <xf numFmtId="165" fontId="12" fillId="0" borderId="135" xfId="25" applyNumberFormat="1" applyFont="1" applyFill="1" applyBorder="1" applyAlignment="1">
      <alignment horizontal="center"/>
    </xf>
    <xf numFmtId="165" fontId="12" fillId="0" borderId="135" xfId="25" applyNumberFormat="1" applyFont="1" applyBorder="1" applyAlignment="1">
      <alignment horizontal="right"/>
    </xf>
    <xf numFmtId="165" fontId="115" fillId="0" borderId="223" xfId="25" applyNumberFormat="1" applyFont="1" applyBorder="1" applyAlignment="1">
      <alignment horizontal="center"/>
    </xf>
    <xf numFmtId="165" fontId="10" fillId="0" borderId="149" xfId="25" applyNumberFormat="1" applyFont="1" applyFill="1" applyBorder="1" applyAlignment="1">
      <alignment horizontal="center"/>
    </xf>
    <xf numFmtId="165" fontId="10" fillId="0" borderId="149" xfId="25" applyNumberFormat="1" applyFont="1" applyBorder="1" applyAlignment="1">
      <alignment horizontal="right"/>
    </xf>
    <xf numFmtId="165" fontId="12" fillId="0" borderId="199" xfId="25" applyNumberFormat="1" applyFont="1" applyFill="1" applyBorder="1" applyAlignment="1">
      <alignment horizontal="center"/>
    </xf>
    <xf numFmtId="0" fontId="12" fillId="0" borderId="183" xfId="25" applyFont="1" applyBorder="1"/>
    <xf numFmtId="165" fontId="12" fillId="0" borderId="46" xfId="25" applyNumberFormat="1" applyFont="1" applyFill="1" applyBorder="1" applyAlignment="1">
      <alignment horizontal="center"/>
    </xf>
    <xf numFmtId="165" fontId="12" fillId="0" borderId="199" xfId="25" applyNumberFormat="1" applyFont="1" applyBorder="1" applyAlignment="1">
      <alignment horizontal="right"/>
    </xf>
    <xf numFmtId="165" fontId="12" fillId="0" borderId="199" xfId="25" applyNumberFormat="1" applyFont="1" applyBorder="1"/>
    <xf numFmtId="165" fontId="12" fillId="0" borderId="224" xfId="25" applyNumberFormat="1" applyFont="1" applyFill="1" applyBorder="1" applyAlignment="1">
      <alignment horizontal="center"/>
    </xf>
    <xf numFmtId="165" fontId="12" fillId="0" borderId="218" xfId="25" applyNumberFormat="1" applyFont="1" applyBorder="1" applyAlignment="1">
      <alignment horizontal="right"/>
    </xf>
    <xf numFmtId="2" fontId="0" fillId="0" borderId="0" xfId="25" applyNumberFormat="1" applyFont="1" applyAlignment="1"/>
    <xf numFmtId="165" fontId="115" fillId="0" borderId="219" xfId="25" applyNumberFormat="1" applyFont="1" applyBorder="1" applyAlignment="1">
      <alignment horizontal="center"/>
    </xf>
    <xf numFmtId="165" fontId="10" fillId="0" borderId="132" xfId="25" applyNumberFormat="1" applyFont="1" applyFill="1" applyBorder="1" applyAlignment="1">
      <alignment horizontal="center"/>
    </xf>
    <xf numFmtId="165" fontId="10" fillId="0" borderId="132" xfId="25" applyNumberFormat="1" applyFont="1" applyBorder="1" applyAlignment="1">
      <alignment horizontal="right"/>
    </xf>
    <xf numFmtId="165" fontId="10" fillId="0" borderId="132" xfId="25" applyNumberFormat="1" applyFont="1" applyFill="1" applyBorder="1"/>
    <xf numFmtId="0" fontId="10" fillId="0" borderId="210" xfId="25" applyFont="1" applyBorder="1"/>
    <xf numFmtId="0" fontId="10" fillId="0" borderId="139" xfId="25" applyFont="1" applyBorder="1"/>
    <xf numFmtId="0" fontId="10" fillId="18" borderId="225" xfId="25" applyFont="1" applyFill="1" applyBorder="1" applyAlignment="1">
      <alignment horizontal="center" vertical="center"/>
    </xf>
    <xf numFmtId="0" fontId="10" fillId="18" borderId="26" xfId="25" applyFont="1" applyFill="1" applyBorder="1" applyAlignment="1">
      <alignment horizontal="center" vertical="center"/>
    </xf>
    <xf numFmtId="0" fontId="10" fillId="17" borderId="26" xfId="25" applyFont="1" applyFill="1" applyBorder="1" applyAlignment="1">
      <alignment horizontal="center" vertical="center"/>
    </xf>
    <xf numFmtId="0" fontId="15" fillId="0" borderId="0" xfId="27" applyFont="1" applyAlignment="1">
      <alignment vertical="center"/>
    </xf>
    <xf numFmtId="0" fontId="15" fillId="0" borderId="0" xfId="27" applyFont="1" applyFill="1" applyAlignment="1">
      <alignment vertical="center"/>
    </xf>
    <xf numFmtId="0" fontId="15" fillId="0" borderId="0" xfId="27" applyFont="1" applyFill="1" applyAlignment="1">
      <alignment horizontal="right" vertical="center"/>
    </xf>
    <xf numFmtId="0" fontId="15" fillId="5" borderId="0" xfId="27" applyFont="1" applyFill="1" applyAlignment="1">
      <alignment horizontal="right" vertical="center"/>
    </xf>
    <xf numFmtId="0" fontId="15" fillId="0" borderId="0" xfId="27" applyFont="1" applyAlignment="1">
      <alignment horizontal="right" vertical="center"/>
    </xf>
    <xf numFmtId="0" fontId="70" fillId="0" borderId="0" xfId="27" applyFont="1" applyAlignment="1">
      <alignment vertical="center"/>
    </xf>
    <xf numFmtId="165" fontId="15" fillId="0" borderId="0" xfId="27" applyNumberFormat="1" applyFont="1" applyFill="1" applyAlignment="1">
      <alignment horizontal="right" vertical="center"/>
    </xf>
    <xf numFmtId="165" fontId="15" fillId="5" borderId="0" xfId="27" applyNumberFormat="1" applyFont="1" applyFill="1" applyAlignment="1">
      <alignment horizontal="right" vertical="center"/>
    </xf>
    <xf numFmtId="165" fontId="15" fillId="0" borderId="0" xfId="27" applyNumberFormat="1" applyFont="1" applyAlignment="1">
      <alignment horizontal="right" vertical="center"/>
    </xf>
    <xf numFmtId="43" fontId="15" fillId="0" borderId="0" xfId="1" applyFont="1" applyFill="1" applyAlignment="1">
      <alignment vertical="center"/>
    </xf>
    <xf numFmtId="165" fontId="15" fillId="0" borderId="0" xfId="27" applyNumberFormat="1" applyFont="1" applyFill="1" applyAlignment="1">
      <alignment vertical="center"/>
    </xf>
    <xf numFmtId="194" fontId="14" fillId="0" borderId="0" xfId="27" applyNumberFormat="1" applyFont="1" applyFill="1" applyAlignment="1">
      <alignment vertical="center"/>
    </xf>
    <xf numFmtId="186" fontId="15" fillId="0" borderId="0" xfId="27" applyNumberFormat="1" applyFont="1" applyFill="1" applyAlignment="1">
      <alignment vertical="center"/>
    </xf>
    <xf numFmtId="0" fontId="14" fillId="0" borderId="0" xfId="27" applyFont="1" applyFill="1" applyAlignment="1">
      <alignment vertical="center"/>
    </xf>
    <xf numFmtId="193" fontId="14" fillId="0" borderId="0" xfId="27" applyNumberFormat="1" applyFont="1" applyFill="1" applyAlignment="1">
      <alignment vertical="center"/>
    </xf>
    <xf numFmtId="194" fontId="9" fillId="0" borderId="0" xfId="27" applyNumberFormat="1" applyFont="1" applyFill="1" applyAlignment="1">
      <alignment vertical="center"/>
    </xf>
    <xf numFmtId="194" fontId="72" fillId="0" borderId="0" xfId="27" applyNumberFormat="1" applyFont="1" applyFill="1" applyAlignment="1">
      <alignment vertical="center"/>
    </xf>
    <xf numFmtId="165" fontId="116" fillId="0" borderId="114" xfId="27" applyNumberFormat="1" applyFont="1" applyFill="1" applyBorder="1" applyAlignment="1">
      <alignment horizontal="center" vertical="center"/>
    </xf>
    <xf numFmtId="165" fontId="116" fillId="0" borderId="114" xfId="27" applyNumberFormat="1" applyFont="1" applyFill="1" applyBorder="1" applyAlignment="1">
      <alignment horizontal="right" vertical="center"/>
    </xf>
    <xf numFmtId="165" fontId="116" fillId="0" borderId="101" xfId="27" applyNumberFormat="1" applyFont="1" applyFill="1" applyBorder="1" applyAlignment="1">
      <alignment horizontal="right" vertical="center"/>
    </xf>
    <xf numFmtId="165" fontId="82" fillId="0" borderId="101" xfId="27" applyNumberFormat="1" applyFont="1" applyFill="1" applyBorder="1" applyAlignment="1">
      <alignment horizontal="right" vertical="center"/>
    </xf>
    <xf numFmtId="2" fontId="117" fillId="0" borderId="76" xfId="27" applyNumberFormat="1" applyFont="1" applyFill="1" applyBorder="1" applyAlignment="1">
      <alignment horizontal="left" vertical="center" wrapText="1"/>
    </xf>
    <xf numFmtId="165" fontId="82" fillId="0" borderId="32" xfId="27" applyNumberFormat="1" applyFont="1" applyFill="1" applyBorder="1" applyAlignment="1">
      <alignment horizontal="center" vertical="center" wrapText="1"/>
    </xf>
    <xf numFmtId="165" fontId="82" fillId="0" borderId="32" xfId="27" applyNumberFormat="1" applyFont="1" applyFill="1" applyBorder="1" applyAlignment="1">
      <alignment horizontal="right" vertical="center" wrapText="1"/>
    </xf>
    <xf numFmtId="2" fontId="119" fillId="0" borderId="26" xfId="27" applyNumberFormat="1" applyFont="1" applyFill="1" applyBorder="1" applyAlignment="1">
      <alignment horizontal="left" vertical="center" wrapText="1" indent="4"/>
    </xf>
    <xf numFmtId="2" fontId="119" fillId="0" borderId="26" xfId="27" applyNumberFormat="1" applyFont="1" applyFill="1" applyBorder="1" applyAlignment="1">
      <alignment horizontal="left" vertical="center" wrapText="1" indent="2"/>
    </xf>
    <xf numFmtId="2" fontId="119" fillId="0" borderId="26" xfId="27" applyNumberFormat="1" applyFont="1" applyFill="1" applyBorder="1" applyAlignment="1">
      <alignment horizontal="left" vertical="center" wrapText="1" indent="1"/>
    </xf>
    <xf numFmtId="165" fontId="116" fillId="0" borderId="32" xfId="27" applyNumberFormat="1" applyFont="1" applyFill="1" applyBorder="1" applyAlignment="1">
      <alignment horizontal="center" vertical="center"/>
    </xf>
    <xf numFmtId="165" fontId="116" fillId="0" borderId="32" xfId="27" applyNumberFormat="1" applyFont="1" applyFill="1" applyBorder="1" applyAlignment="1">
      <alignment horizontal="right" vertical="center"/>
    </xf>
    <xf numFmtId="2" fontId="117" fillId="0" borderId="26" xfId="27" applyNumberFormat="1" applyFont="1" applyFill="1" applyBorder="1" applyAlignment="1">
      <alignment horizontal="left" vertical="center" wrapText="1"/>
    </xf>
    <xf numFmtId="165" fontId="82" fillId="0" borderId="32" xfId="27" applyNumberFormat="1" applyFont="1" applyFill="1" applyBorder="1" applyAlignment="1">
      <alignment horizontal="center" vertical="center"/>
    </xf>
    <xf numFmtId="165" fontId="82" fillId="0" borderId="32" xfId="27" applyNumberFormat="1" applyFont="1" applyFill="1" applyBorder="1" applyAlignment="1">
      <alignment horizontal="right" vertical="center"/>
    </xf>
    <xf numFmtId="2" fontId="121" fillId="0" borderId="26" xfId="27" applyNumberFormat="1" applyFont="1" applyFill="1" applyBorder="1" applyAlignment="1">
      <alignment horizontal="left" vertical="center" wrapText="1" indent="8"/>
    </xf>
    <xf numFmtId="2" fontId="119" fillId="0" borderId="26" xfId="27" applyNumberFormat="1" applyFont="1" applyFill="1" applyBorder="1" applyAlignment="1">
      <alignment horizontal="left" vertical="center" wrapText="1" indent="6"/>
    </xf>
    <xf numFmtId="2" fontId="117" fillId="0" borderId="26" xfId="27" applyNumberFormat="1" applyFont="1" applyFill="1" applyBorder="1" applyAlignment="1">
      <alignment vertical="center" wrapText="1"/>
    </xf>
    <xf numFmtId="0" fontId="14" fillId="0" borderId="0" xfId="27" applyFont="1" applyFill="1" applyAlignment="1">
      <alignment horizontal="left" vertical="center"/>
    </xf>
    <xf numFmtId="2" fontId="14" fillId="0" borderId="0" xfId="27" applyNumberFormat="1" applyFont="1" applyFill="1" applyAlignment="1">
      <alignment vertical="center"/>
    </xf>
    <xf numFmtId="165" fontId="118" fillId="3" borderId="8" xfId="27" applyNumberFormat="1" applyFont="1" applyFill="1" applyBorder="1" applyAlignment="1">
      <alignment horizontal="center" vertical="center"/>
    </xf>
    <xf numFmtId="165" fontId="118" fillId="3" borderId="39" xfId="27" applyNumberFormat="1" applyFont="1" applyFill="1" applyBorder="1" applyAlignment="1">
      <alignment horizontal="center" vertical="center" wrapText="1"/>
    </xf>
    <xf numFmtId="2" fontId="41" fillId="3" borderId="8" xfId="27" applyNumberFormat="1" applyFont="1" applyFill="1" applyBorder="1" applyAlignment="1">
      <alignment horizontal="left" vertical="center" wrapText="1"/>
    </xf>
    <xf numFmtId="165" fontId="116" fillId="0" borderId="12" xfId="27" applyNumberFormat="1" applyFont="1" applyFill="1" applyBorder="1" applyAlignment="1">
      <alignment horizontal="center" vertical="center"/>
    </xf>
    <xf numFmtId="165" fontId="116" fillId="0" borderId="12" xfId="27" applyNumberFormat="1" applyFont="1" applyFill="1" applyBorder="1" applyAlignment="1">
      <alignment horizontal="right" vertical="center"/>
    </xf>
    <xf numFmtId="2" fontId="117" fillId="0" borderId="12" xfId="27" applyNumberFormat="1" applyFont="1" applyFill="1" applyBorder="1" applyAlignment="1">
      <alignment horizontal="left" vertical="center" wrapText="1"/>
    </xf>
    <xf numFmtId="165" fontId="116" fillId="0" borderId="45" xfId="27" applyNumberFormat="1" applyFont="1" applyFill="1" applyBorder="1" applyAlignment="1">
      <alignment horizontal="center" vertical="center"/>
    </xf>
    <xf numFmtId="165" fontId="116" fillId="0" borderId="45" xfId="27" applyNumberFormat="1" applyFont="1" applyFill="1" applyBorder="1" applyAlignment="1">
      <alignment horizontal="right" vertical="center"/>
    </xf>
    <xf numFmtId="2" fontId="117" fillId="0" borderId="19" xfId="27" applyNumberFormat="1" applyFont="1" applyFill="1" applyBorder="1" applyAlignment="1">
      <alignment horizontal="left" vertical="center" wrapText="1"/>
    </xf>
    <xf numFmtId="165" fontId="122" fillId="0" borderId="32" xfId="27" applyNumberFormat="1" applyFont="1" applyFill="1" applyBorder="1" applyAlignment="1">
      <alignment horizontal="center" vertical="center"/>
    </xf>
    <xf numFmtId="165" fontId="122" fillId="0" borderId="32" xfId="27" applyNumberFormat="1" applyFont="1" applyFill="1" applyBorder="1" applyAlignment="1">
      <alignment horizontal="right" vertical="center"/>
    </xf>
    <xf numFmtId="2" fontId="121" fillId="0" borderId="26" xfId="27" applyNumberFormat="1" applyFont="1" applyFill="1" applyBorder="1" applyAlignment="1">
      <alignment horizontal="left" vertical="center" wrapText="1" indent="4"/>
    </xf>
    <xf numFmtId="2" fontId="121" fillId="0" borderId="26" xfId="27" applyNumberFormat="1" applyFont="1" applyFill="1" applyBorder="1" applyAlignment="1">
      <alignment horizontal="left" vertical="center" wrapText="1" indent="6"/>
    </xf>
    <xf numFmtId="2" fontId="117" fillId="0" borderId="26" xfId="27" applyNumberFormat="1" applyFont="1" applyFill="1" applyBorder="1" applyAlignment="1">
      <alignment horizontal="left" vertical="center" wrapText="1" indent="1"/>
    </xf>
    <xf numFmtId="165" fontId="116" fillId="0" borderId="32" xfId="27" applyNumberFormat="1" applyFont="1" applyFill="1" applyBorder="1" applyAlignment="1">
      <alignment horizontal="right" vertical="center" wrapText="1"/>
    </xf>
    <xf numFmtId="0" fontId="14" fillId="20" borderId="0" xfId="27" applyFont="1" applyFill="1" applyAlignment="1">
      <alignment horizontal="center" vertical="center"/>
    </xf>
    <xf numFmtId="165" fontId="118" fillId="0" borderId="26" xfId="27" applyNumberFormat="1" applyFont="1" applyFill="1" applyBorder="1" applyAlignment="1">
      <alignment horizontal="center" vertical="center"/>
    </xf>
    <xf numFmtId="165" fontId="118" fillId="0" borderId="26" xfId="27" applyNumberFormat="1" applyFont="1" applyBorder="1" applyAlignment="1">
      <alignment horizontal="center" vertical="center"/>
    </xf>
    <xf numFmtId="0" fontId="117" fillId="6" borderId="8" xfId="27" applyFont="1" applyFill="1" applyBorder="1" applyAlignment="1">
      <alignment vertical="center"/>
    </xf>
    <xf numFmtId="0" fontId="14" fillId="20" borderId="0" xfId="27" applyFont="1" applyFill="1" applyAlignment="1">
      <alignment horizontal="left" vertical="center"/>
    </xf>
    <xf numFmtId="0" fontId="15" fillId="20" borderId="0" xfId="27" applyFont="1" applyFill="1" applyAlignment="1">
      <alignment vertical="center"/>
    </xf>
    <xf numFmtId="0" fontId="122" fillId="0" borderId="0" xfId="27" applyFont="1" applyFill="1" applyBorder="1" applyAlignment="1">
      <alignment horizontal="right"/>
    </xf>
    <xf numFmtId="0" fontId="116" fillId="0" borderId="0" xfId="27" applyFont="1" applyFill="1" applyBorder="1" applyAlignment="1">
      <alignment vertical="center"/>
    </xf>
    <xf numFmtId="0" fontId="82" fillId="0" borderId="0" xfId="27" applyFont="1" applyFill="1" applyBorder="1" applyAlignment="1">
      <alignment horizontal="right" vertical="center"/>
    </xf>
    <xf numFmtId="0" fontId="82" fillId="5" borderId="0" xfId="27" applyFont="1" applyFill="1" applyBorder="1" applyAlignment="1">
      <alignment horizontal="right" vertical="center"/>
    </xf>
    <xf numFmtId="0" fontId="82" fillId="0" borderId="0" xfId="27" applyFont="1" applyFill="1" applyBorder="1" applyAlignment="1">
      <alignment vertical="center"/>
    </xf>
    <xf numFmtId="0" fontId="82" fillId="0" borderId="0" xfId="27" applyFont="1" applyFill="1" applyBorder="1" applyAlignment="1">
      <alignment horizontal="left" vertical="center"/>
    </xf>
    <xf numFmtId="0" fontId="70" fillId="0" borderId="0" xfId="27" applyFont="1" applyFill="1" applyAlignment="1">
      <alignment horizontal="left" vertical="center"/>
    </xf>
    <xf numFmtId="0" fontId="112" fillId="0" borderId="0" xfId="25" applyFont="1"/>
    <xf numFmtId="165" fontId="112" fillId="0" borderId="0" xfId="25" applyNumberFormat="1" applyFont="1"/>
    <xf numFmtId="2" fontId="112" fillId="0" borderId="0" xfId="25" applyNumberFormat="1" applyFont="1"/>
    <xf numFmtId="0" fontId="125" fillId="0" borderId="0" xfId="25" applyFont="1"/>
    <xf numFmtId="182" fontId="112" fillId="0" borderId="0" xfId="25" applyNumberFormat="1" applyFont="1"/>
    <xf numFmtId="165" fontId="114" fillId="0" borderId="213" xfId="25" applyNumberFormat="1" applyFont="1" applyBorder="1" applyAlignment="1">
      <alignment horizontal="center"/>
    </xf>
    <xf numFmtId="165" fontId="6" fillId="0" borderId="159" xfId="25" applyNumberFormat="1" applyFont="1" applyFill="1" applyBorder="1" applyAlignment="1">
      <alignment horizontal="center"/>
    </xf>
    <xf numFmtId="165" fontId="6" fillId="0" borderId="159" xfId="25" applyNumberFormat="1" applyFont="1" applyFill="1" applyBorder="1"/>
    <xf numFmtId="165" fontId="115" fillId="0" borderId="159" xfId="25" applyNumberFormat="1" applyFont="1" applyFill="1" applyBorder="1" applyAlignment="1"/>
    <xf numFmtId="165" fontId="4" fillId="0" borderId="135" xfId="25" applyNumberFormat="1" applyFont="1" applyFill="1" applyBorder="1"/>
    <xf numFmtId="165" fontId="112" fillId="0" borderId="135" xfId="25" applyNumberFormat="1" applyFont="1" applyFill="1" applyBorder="1" applyAlignment="1"/>
    <xf numFmtId="165" fontId="6" fillId="0" borderId="149" xfId="25" applyNumberFormat="1" applyFont="1" applyFill="1" applyBorder="1"/>
    <xf numFmtId="165" fontId="115" fillId="0" borderId="149" xfId="25" applyNumberFormat="1" applyFont="1" applyFill="1" applyBorder="1" applyAlignment="1"/>
    <xf numFmtId="0" fontId="115" fillId="0" borderId="0" xfId="25" applyFont="1"/>
    <xf numFmtId="165" fontId="4" fillId="0" borderId="149" xfId="25" applyNumberFormat="1" applyFont="1" applyFill="1" applyBorder="1" applyAlignment="1">
      <alignment horizontal="right"/>
    </xf>
    <xf numFmtId="165" fontId="112" fillId="0" borderId="149" xfId="25" applyNumberFormat="1" applyFont="1" applyFill="1" applyBorder="1" applyAlignment="1"/>
    <xf numFmtId="165" fontId="6" fillId="0" borderId="149" xfId="25" applyNumberFormat="1" applyFont="1" applyFill="1" applyBorder="1" applyAlignment="1">
      <alignment horizontal="right"/>
    </xf>
    <xf numFmtId="165" fontId="12" fillId="0" borderId="149" xfId="25" applyNumberFormat="1" applyFont="1" applyFill="1" applyBorder="1" applyAlignment="1">
      <alignment horizontal="right"/>
    </xf>
    <xf numFmtId="165" fontId="12" fillId="0" borderId="135" xfId="25" applyNumberFormat="1" applyFont="1" applyFill="1" applyBorder="1" applyAlignment="1">
      <alignment horizontal="right"/>
    </xf>
    <xf numFmtId="165" fontId="10" fillId="0" borderId="149" xfId="25" applyNumberFormat="1" applyFont="1" applyFill="1" applyBorder="1" applyAlignment="1">
      <alignment horizontal="right"/>
    </xf>
    <xf numFmtId="165" fontId="112" fillId="0" borderId="135" xfId="25" applyNumberFormat="1" applyFont="1" applyFill="1" applyBorder="1" applyAlignment="1">
      <alignment vertical="center"/>
    </xf>
    <xf numFmtId="165" fontId="12" fillId="0" borderId="227" xfId="25" applyNumberFormat="1" applyFont="1" applyFill="1" applyBorder="1" applyAlignment="1">
      <alignment horizontal="right"/>
    </xf>
    <xf numFmtId="165" fontId="12" fillId="0" borderId="199" xfId="25" applyNumberFormat="1" applyFont="1" applyFill="1" applyBorder="1" applyAlignment="1">
      <alignment horizontal="right"/>
    </xf>
    <xf numFmtId="165" fontId="12" fillId="0" borderId="199" xfId="25" applyNumberFormat="1" applyFont="1" applyFill="1" applyBorder="1"/>
    <xf numFmtId="165" fontId="115" fillId="0" borderId="132" xfId="25" applyNumberFormat="1" applyFont="1" applyFill="1" applyBorder="1" applyAlignment="1"/>
    <xf numFmtId="0" fontId="10" fillId="18" borderId="148" xfId="25" applyFont="1" applyFill="1" applyBorder="1" applyAlignment="1">
      <alignment horizontal="center" vertical="center"/>
    </xf>
    <xf numFmtId="0" fontId="10" fillId="18" borderId="149" xfId="25" applyFont="1" applyFill="1" applyBorder="1" applyAlignment="1">
      <alignment horizontal="center" vertical="center"/>
    </xf>
    <xf numFmtId="0" fontId="125" fillId="0" borderId="0" xfId="25" applyFont="1" applyAlignment="1">
      <alignment horizontal="right"/>
    </xf>
    <xf numFmtId="0" fontId="112" fillId="0" borderId="0" xfId="25" applyFont="1" applyAlignment="1">
      <alignment horizontal="center"/>
    </xf>
    <xf numFmtId="0" fontId="15" fillId="0" borderId="0" xfId="27" applyFont="1" applyBorder="1" applyAlignment="1">
      <alignment vertical="center"/>
    </xf>
    <xf numFmtId="182" fontId="82" fillId="0" borderId="0" xfId="27" applyNumberFormat="1" applyFont="1" applyFill="1" applyAlignment="1">
      <alignment vertical="center"/>
    </xf>
    <xf numFmtId="193" fontId="15" fillId="0" borderId="0" xfId="27" applyNumberFormat="1" applyFont="1" applyFill="1" applyAlignment="1">
      <alignment vertical="center"/>
    </xf>
    <xf numFmtId="0" fontId="126" fillId="0" borderId="0" xfId="25" applyFont="1"/>
    <xf numFmtId="182" fontId="15" fillId="0" borderId="0" xfId="27" applyNumberFormat="1" applyFont="1" applyFill="1" applyAlignment="1">
      <alignment vertical="center"/>
    </xf>
    <xf numFmtId="182" fontId="15" fillId="0" borderId="0" xfId="27" applyNumberFormat="1" applyFont="1" applyFill="1" applyBorder="1" applyAlignment="1">
      <alignment vertical="center"/>
    </xf>
    <xf numFmtId="194" fontId="15" fillId="0" borderId="0" xfId="27" applyNumberFormat="1" applyFont="1" applyFill="1" applyBorder="1" applyAlignment="1">
      <alignment vertical="center"/>
    </xf>
    <xf numFmtId="194" fontId="15" fillId="0" borderId="0" xfId="27" applyNumberFormat="1" applyFont="1" applyFill="1" applyAlignment="1">
      <alignment vertical="center"/>
    </xf>
    <xf numFmtId="0" fontId="15" fillId="0" borderId="0" xfId="27" applyFont="1" applyFill="1" applyBorder="1" applyAlignment="1">
      <alignment vertical="center"/>
    </xf>
    <xf numFmtId="2" fontId="117" fillId="3" borderId="8" xfId="27" applyNumberFormat="1" applyFont="1" applyFill="1" applyBorder="1" applyAlignment="1">
      <alignment horizontal="left" vertical="center" wrapText="1"/>
    </xf>
    <xf numFmtId="165" fontId="116" fillId="0" borderId="0" xfId="27" applyNumberFormat="1" applyFont="1" applyFill="1" applyBorder="1" applyAlignment="1">
      <alignment horizontal="right" vertical="center"/>
    </xf>
    <xf numFmtId="182" fontId="14" fillId="0" borderId="0" xfId="27" applyNumberFormat="1" applyFont="1" applyFill="1" applyAlignment="1">
      <alignment vertical="center"/>
    </xf>
    <xf numFmtId="165" fontId="82" fillId="0" borderId="0" xfId="27" applyNumberFormat="1" applyFont="1" applyFill="1" applyBorder="1" applyAlignment="1">
      <alignment horizontal="right" vertical="center"/>
    </xf>
    <xf numFmtId="165" fontId="122" fillId="0" borderId="0" xfId="27" applyNumberFormat="1" applyFont="1" applyFill="1" applyBorder="1" applyAlignment="1">
      <alignment horizontal="right" vertical="center"/>
    </xf>
    <xf numFmtId="0" fontId="14" fillId="0" borderId="0" xfId="27" applyFont="1" applyFill="1" applyBorder="1" applyAlignment="1">
      <alignment vertical="center"/>
    </xf>
    <xf numFmtId="0" fontId="118" fillId="6" borderId="8" xfId="27" applyFont="1" applyFill="1" applyBorder="1" applyAlignment="1">
      <alignment vertical="center"/>
    </xf>
    <xf numFmtId="0" fontId="19" fillId="0" borderId="0" xfId="313" applyFont="1" applyAlignment="1">
      <alignment vertical="center"/>
    </xf>
    <xf numFmtId="0" fontId="15" fillId="0" borderId="0" xfId="314" applyFont="1" applyFill="1" applyAlignment="1">
      <alignment vertical="center"/>
    </xf>
    <xf numFmtId="43" fontId="19" fillId="0" borderId="0" xfId="313" applyNumberFormat="1" applyFont="1" applyAlignment="1">
      <alignment vertical="center"/>
    </xf>
    <xf numFmtId="43" fontId="19" fillId="0" borderId="0" xfId="1" applyFont="1" applyAlignment="1">
      <alignment vertical="center"/>
    </xf>
    <xf numFmtId="2" fontId="19" fillId="0" borderId="0" xfId="313" applyNumberFormat="1" applyFont="1" applyAlignment="1">
      <alignment vertical="center"/>
    </xf>
    <xf numFmtId="165" fontId="10" fillId="0" borderId="55" xfId="313" applyNumberFormat="1" applyFont="1" applyFill="1" applyBorder="1" applyAlignment="1">
      <alignment horizontal="center" vertical="center"/>
    </xf>
    <xf numFmtId="165" fontId="10" fillId="0" borderId="31" xfId="313" applyNumberFormat="1" applyFont="1" applyFill="1" applyBorder="1" applyAlignment="1">
      <alignment horizontal="center" vertical="center"/>
    </xf>
    <xf numFmtId="2" fontId="10" fillId="0" borderId="31" xfId="313" applyNumberFormat="1" applyFont="1" applyFill="1" applyBorder="1" applyAlignment="1">
      <alignment vertical="center"/>
    </xf>
    <xf numFmtId="167" fontId="10" fillId="0" borderId="31" xfId="313" applyNumberFormat="1" applyFont="1" applyFill="1" applyBorder="1" applyAlignment="1">
      <alignment vertical="center"/>
    </xf>
    <xf numFmtId="173" fontId="19" fillId="0" borderId="0" xfId="315" applyNumberFormat="1" applyFont="1" applyBorder="1" applyAlignment="1">
      <alignment vertical="center"/>
    </xf>
    <xf numFmtId="165" fontId="12" fillId="0" borderId="16" xfId="313" applyNumberFormat="1" applyFont="1" applyFill="1" applyBorder="1" applyAlignment="1">
      <alignment horizontal="center" vertical="center"/>
    </xf>
    <xf numFmtId="165" fontId="12" fillId="0" borderId="15" xfId="313" applyNumberFormat="1" applyFont="1" applyFill="1" applyBorder="1" applyAlignment="1">
      <alignment horizontal="center" vertical="center"/>
    </xf>
    <xf numFmtId="167" fontId="12" fillId="0" borderId="15" xfId="313" applyNumberFormat="1" applyFont="1" applyFill="1" applyBorder="1" applyAlignment="1">
      <alignment vertical="center"/>
    </xf>
    <xf numFmtId="0" fontId="12" fillId="0" borderId="46" xfId="313" applyFont="1" applyFill="1" applyBorder="1" applyAlignment="1">
      <alignment horizontal="left" vertical="center" wrapText="1"/>
    </xf>
    <xf numFmtId="0" fontId="4" fillId="0" borderId="7" xfId="313" applyFont="1" applyFill="1" applyBorder="1" applyAlignment="1">
      <alignment horizontal="center" vertical="center"/>
    </xf>
    <xf numFmtId="0" fontId="12" fillId="0" borderId="46" xfId="313" applyFont="1" applyFill="1" applyBorder="1" applyAlignment="1">
      <alignment horizontal="left" vertical="center"/>
    </xf>
    <xf numFmtId="0" fontId="4" fillId="0" borderId="14" xfId="313" applyFont="1" applyFill="1" applyBorder="1" applyAlignment="1">
      <alignment horizontal="center" vertical="center"/>
    </xf>
    <xf numFmtId="165" fontId="10" fillId="0" borderId="16" xfId="313" applyNumberFormat="1" applyFont="1" applyFill="1" applyBorder="1" applyAlignment="1">
      <alignment horizontal="center" vertical="center"/>
    </xf>
    <xf numFmtId="165" fontId="10" fillId="0" borderId="15" xfId="313" applyNumberFormat="1" applyFont="1" applyFill="1" applyBorder="1" applyAlignment="1">
      <alignment horizontal="center" vertical="center"/>
    </xf>
    <xf numFmtId="167" fontId="10" fillId="0" borderId="15" xfId="313" applyNumberFormat="1" applyFont="1" applyFill="1" applyBorder="1" applyAlignment="1">
      <alignment horizontal="center" vertical="center"/>
    </xf>
    <xf numFmtId="167" fontId="10" fillId="0" borderId="15" xfId="1" applyNumberFormat="1" applyFont="1" applyFill="1" applyBorder="1" applyAlignment="1">
      <alignment horizontal="center" vertical="center"/>
    </xf>
    <xf numFmtId="165" fontId="10" fillId="0" borderId="28" xfId="313" applyNumberFormat="1" applyFont="1" applyFill="1" applyBorder="1" applyAlignment="1">
      <alignment horizontal="center" vertical="center"/>
    </xf>
    <xf numFmtId="165" fontId="10" fillId="0" borderId="46" xfId="313" applyNumberFormat="1" applyFont="1" applyFill="1" applyBorder="1" applyAlignment="1">
      <alignment horizontal="center" vertical="center"/>
    </xf>
    <xf numFmtId="167" fontId="10" fillId="0" borderId="15" xfId="313" applyNumberFormat="1" applyFont="1" applyFill="1" applyBorder="1" applyAlignment="1">
      <alignment vertical="center"/>
    </xf>
    <xf numFmtId="0" fontId="10" fillId="0" borderId="46" xfId="313" applyFont="1" applyFill="1" applyBorder="1" applyAlignment="1">
      <alignment vertical="center"/>
    </xf>
    <xf numFmtId="0" fontId="10" fillId="0" borderId="14" xfId="313" applyFont="1" applyFill="1" applyBorder="1" applyAlignment="1">
      <alignment horizontal="center" vertical="center"/>
    </xf>
    <xf numFmtId="165" fontId="10" fillId="0" borderId="17" xfId="313" applyNumberFormat="1" applyFont="1" applyFill="1" applyBorder="1" applyAlignment="1">
      <alignment horizontal="center" vertical="center"/>
    </xf>
    <xf numFmtId="165" fontId="10" fillId="0" borderId="19" xfId="313" applyNumberFormat="1" applyFont="1" applyFill="1" applyBorder="1" applyAlignment="1">
      <alignment horizontal="center" vertical="center"/>
    </xf>
    <xf numFmtId="167" fontId="10" fillId="0" borderId="19" xfId="313" applyNumberFormat="1" applyFont="1" applyFill="1" applyBorder="1" applyAlignment="1">
      <alignment vertical="center"/>
    </xf>
    <xf numFmtId="0" fontId="10" fillId="0" borderId="45" xfId="313" applyFont="1" applyFill="1" applyBorder="1" applyAlignment="1">
      <alignment vertical="center"/>
    </xf>
    <xf numFmtId="165" fontId="10" fillId="0" borderId="27" xfId="313" applyNumberFormat="1" applyFont="1" applyFill="1" applyBorder="1" applyAlignment="1">
      <alignment horizontal="center" vertical="center"/>
    </xf>
    <xf numFmtId="165" fontId="10" fillId="0" borderId="26" xfId="313" applyNumberFormat="1" applyFont="1" applyFill="1" applyBorder="1" applyAlignment="1">
      <alignment horizontal="center" vertical="center"/>
    </xf>
    <xf numFmtId="167" fontId="10" fillId="0" borderId="26" xfId="313" applyNumberFormat="1" applyFont="1" applyFill="1" applyBorder="1" applyAlignment="1">
      <alignment vertical="center"/>
    </xf>
    <xf numFmtId="0" fontId="10" fillId="0" borderId="12" xfId="313" applyFont="1" applyFill="1" applyBorder="1" applyAlignment="1">
      <alignment horizontal="left" vertical="center"/>
    </xf>
    <xf numFmtId="0" fontId="10" fillId="0" borderId="10" xfId="313" applyFont="1" applyFill="1" applyBorder="1" applyAlignment="1">
      <alignment horizontal="center" vertical="center"/>
    </xf>
    <xf numFmtId="0" fontId="6" fillId="0" borderId="7" xfId="313" applyFont="1" applyFill="1" applyBorder="1" applyAlignment="1">
      <alignment horizontal="center" vertical="center"/>
    </xf>
    <xf numFmtId="167" fontId="10" fillId="0" borderId="46" xfId="313" applyNumberFormat="1" applyFont="1" applyFill="1" applyBorder="1" applyAlignment="1">
      <alignment vertical="center"/>
    </xf>
    <xf numFmtId="0" fontId="6" fillId="0" borderId="14" xfId="313" applyFont="1" applyFill="1" applyBorder="1" applyAlignment="1">
      <alignment horizontal="center" vertical="center"/>
    </xf>
    <xf numFmtId="167" fontId="10" fillId="0" borderId="19" xfId="1" applyNumberFormat="1" applyFont="1" applyFill="1" applyBorder="1" applyAlignment="1">
      <alignment horizontal="center" vertical="center"/>
    </xf>
    <xf numFmtId="0" fontId="10" fillId="4" borderId="27" xfId="313" quotePrefix="1" applyFont="1" applyFill="1" applyBorder="1" applyAlignment="1">
      <alignment horizontal="center" vertical="center"/>
    </xf>
    <xf numFmtId="0" fontId="10" fillId="4" borderId="26" xfId="313" quotePrefix="1" applyFont="1" applyFill="1" applyBorder="1" applyAlignment="1">
      <alignment horizontal="center" vertical="center"/>
    </xf>
    <xf numFmtId="0" fontId="45" fillId="17" borderId="164" xfId="55" applyFont="1" applyFill="1" applyBorder="1" applyAlignment="1">
      <alignment horizontal="center" vertical="center"/>
    </xf>
    <xf numFmtId="0" fontId="10" fillId="18" borderId="228" xfId="25" applyFont="1" applyFill="1" applyBorder="1" applyAlignment="1">
      <alignment horizontal="center" vertical="center"/>
    </xf>
    <xf numFmtId="0" fontId="6" fillId="0" borderId="0" xfId="316" applyFont="1" applyFill="1" applyAlignment="1">
      <alignment horizontal="center" vertical="center"/>
    </xf>
    <xf numFmtId="0" fontId="24" fillId="0" borderId="0" xfId="52" applyFont="1" applyAlignment="1"/>
    <xf numFmtId="0" fontId="12" fillId="0" borderId="0" xfId="52" applyFont="1"/>
    <xf numFmtId="165" fontId="12" fillId="0" borderId="0" xfId="52" applyNumberFormat="1" applyFont="1"/>
    <xf numFmtId="200" fontId="12" fillId="0" borderId="0" xfId="52" applyNumberFormat="1" applyFont="1"/>
    <xf numFmtId="168" fontId="12" fillId="0" borderId="0" xfId="52" applyNumberFormat="1" applyFont="1"/>
    <xf numFmtId="184" fontId="12" fillId="0" borderId="0" xfId="52" applyNumberFormat="1" applyFont="1"/>
    <xf numFmtId="182" fontId="12" fillId="0" borderId="0" xfId="52" applyNumberFormat="1" applyFont="1"/>
    <xf numFmtId="178" fontId="12" fillId="0" borderId="0" xfId="52" applyNumberFormat="1" applyFont="1" applyAlignment="1">
      <alignment horizontal="right"/>
    </xf>
    <xf numFmtId="178" fontId="12" fillId="0" borderId="0" xfId="52" applyNumberFormat="1" applyFont="1" applyAlignment="1"/>
    <xf numFmtId="168" fontId="12" fillId="0" borderId="0" xfId="52" applyNumberFormat="1" applyFont="1" applyAlignment="1">
      <alignment horizontal="left"/>
    </xf>
    <xf numFmtId="168" fontId="12" fillId="0" borderId="0" xfId="52" quotePrefix="1" applyNumberFormat="1" applyFont="1"/>
    <xf numFmtId="168" fontId="12" fillId="0" borderId="0" xfId="52" quotePrefix="1" applyNumberFormat="1" applyFont="1" applyAlignment="1">
      <alignment horizontal="left"/>
    </xf>
    <xf numFmtId="168" fontId="10" fillId="0" borderId="0" xfId="52" applyNumberFormat="1" applyFont="1" applyAlignment="1">
      <alignment horizontal="center"/>
    </xf>
    <xf numFmtId="168" fontId="10" fillId="0" borderId="0" xfId="52" applyNumberFormat="1" applyFont="1" applyAlignment="1">
      <alignment horizontal="right"/>
    </xf>
    <xf numFmtId="168" fontId="10" fillId="0" borderId="0" xfId="52" applyNumberFormat="1" applyFont="1" applyAlignment="1">
      <alignment horizontal="left"/>
    </xf>
    <xf numFmtId="168" fontId="10" fillId="0" borderId="229" xfId="52" applyNumberFormat="1" applyFont="1" applyFill="1" applyBorder="1" applyAlignment="1">
      <alignment horizontal="center" vertical="center"/>
    </xf>
    <xf numFmtId="168" fontId="12" fillId="0" borderId="145" xfId="52" applyNumberFormat="1" applyFont="1" applyFill="1" applyBorder="1" applyAlignment="1">
      <alignment horizontal="center" vertical="center"/>
    </xf>
    <xf numFmtId="168" fontId="12" fillId="0" borderId="145" xfId="52" applyNumberFormat="1" applyFont="1" applyFill="1" applyBorder="1" applyAlignment="1">
      <alignment horizontal="right" vertical="center"/>
    </xf>
    <xf numFmtId="168" fontId="12" fillId="0" borderId="145" xfId="52" applyNumberFormat="1" applyFont="1" applyBorder="1" applyAlignment="1">
      <alignment horizontal="right" vertical="center"/>
    </xf>
    <xf numFmtId="168" fontId="12" fillId="0" borderId="145" xfId="30" applyNumberFormat="1" applyFont="1" applyFill="1" applyBorder="1" applyAlignment="1">
      <alignment horizontal="right" vertical="center"/>
    </xf>
    <xf numFmtId="168" fontId="12" fillId="0" borderId="155" xfId="52" applyNumberFormat="1" applyFont="1" applyFill="1" applyBorder="1" applyAlignment="1">
      <alignment vertical="center"/>
    </xf>
    <xf numFmtId="168" fontId="12" fillId="0" borderId="146" xfId="52" applyNumberFormat="1" applyFont="1" applyFill="1" applyBorder="1" applyAlignment="1">
      <alignment vertical="center"/>
    </xf>
    <xf numFmtId="168" fontId="10" fillId="0" borderId="181" xfId="52" applyNumberFormat="1" applyFont="1" applyFill="1" applyBorder="1" applyAlignment="1">
      <alignment horizontal="center" vertical="center"/>
    </xf>
    <xf numFmtId="168" fontId="12" fillId="0" borderId="135" xfId="52" applyNumberFormat="1" applyFont="1" applyFill="1" applyBorder="1" applyAlignment="1">
      <alignment horizontal="center" vertical="center"/>
    </xf>
    <xf numFmtId="168" fontId="12" fillId="0" borderId="135" xfId="52" applyNumberFormat="1" applyFont="1" applyFill="1" applyBorder="1" applyAlignment="1">
      <alignment horizontal="right" vertical="center"/>
    </xf>
    <xf numFmtId="168" fontId="12" fillId="0" borderId="135" xfId="52" applyNumberFormat="1" applyFont="1" applyBorder="1" applyAlignment="1">
      <alignment horizontal="right" vertical="center"/>
    </xf>
    <xf numFmtId="168" fontId="12" fillId="0" borderId="135" xfId="30" applyNumberFormat="1" applyFont="1" applyFill="1" applyBorder="1" applyAlignment="1">
      <alignment horizontal="right" vertical="center"/>
    </xf>
    <xf numFmtId="168" fontId="12" fillId="0" borderId="0" xfId="52" applyNumberFormat="1" applyFont="1" applyFill="1" applyAlignment="1">
      <alignment vertical="center"/>
    </xf>
    <xf numFmtId="168" fontId="12" fillId="0" borderId="136" xfId="52" applyNumberFormat="1" applyFont="1" applyFill="1" applyBorder="1" applyAlignment="1">
      <alignment vertical="center"/>
    </xf>
    <xf numFmtId="168" fontId="10" fillId="0" borderId="211" xfId="52" applyNumberFormat="1" applyFont="1" applyFill="1" applyBorder="1" applyAlignment="1">
      <alignment horizontal="center" vertical="center"/>
    </xf>
    <xf numFmtId="168" fontId="12" fillId="0" borderId="142" xfId="52" applyNumberFormat="1" applyFont="1" applyFill="1" applyBorder="1" applyAlignment="1">
      <alignment horizontal="center" vertical="center"/>
    </xf>
    <xf numFmtId="168" fontId="12" fillId="0" borderId="142" xfId="52" applyNumberFormat="1" applyFont="1" applyFill="1" applyBorder="1" applyAlignment="1">
      <alignment horizontal="right" vertical="center"/>
    </xf>
    <xf numFmtId="168" fontId="12" fillId="0" borderId="142" xfId="52" applyNumberFormat="1" applyFont="1" applyBorder="1" applyAlignment="1">
      <alignment horizontal="right" vertical="center"/>
    </xf>
    <xf numFmtId="168" fontId="12" fillId="0" borderId="142" xfId="30" applyNumberFormat="1" applyFont="1" applyFill="1" applyBorder="1" applyAlignment="1">
      <alignment horizontal="right" vertical="center"/>
    </xf>
    <xf numFmtId="168" fontId="12" fillId="0" borderId="156" xfId="52" applyNumberFormat="1" applyFont="1" applyFill="1" applyBorder="1" applyAlignment="1">
      <alignment vertical="center"/>
    </xf>
    <xf numFmtId="168" fontId="12" fillId="0" borderId="154" xfId="52" applyNumberFormat="1" applyFont="1" applyFill="1" applyBorder="1" applyAlignment="1">
      <alignment vertical="center"/>
    </xf>
    <xf numFmtId="168" fontId="10" fillId="0" borderId="0" xfId="30" applyNumberFormat="1" applyFont="1" applyAlignment="1">
      <alignment horizontal="right"/>
    </xf>
    <xf numFmtId="186" fontId="24" fillId="0" borderId="0" xfId="52" applyNumberFormat="1" applyFont="1" applyAlignment="1"/>
    <xf numFmtId="168" fontId="10" fillId="0" borderId="157" xfId="52" applyNumberFormat="1" applyFont="1" applyBorder="1" applyAlignment="1">
      <alignment horizontal="center"/>
    </xf>
    <xf numFmtId="168" fontId="10" fillId="0" borderId="159" xfId="52" applyNumberFormat="1" applyFont="1" applyBorder="1" applyAlignment="1">
      <alignment horizontal="center"/>
    </xf>
    <xf numFmtId="168" fontId="6" fillId="0" borderId="159" xfId="52" applyNumberFormat="1" applyFont="1" applyBorder="1" applyAlignment="1">
      <alignment horizontal="right"/>
    </xf>
    <xf numFmtId="168" fontId="6" fillId="0" borderId="159" xfId="30" applyNumberFormat="1" applyFont="1" applyBorder="1" applyAlignment="1">
      <alignment horizontal="right"/>
    </xf>
    <xf numFmtId="168" fontId="12" fillId="0" borderId="147" xfId="52" applyNumberFormat="1" applyFont="1" applyBorder="1" applyAlignment="1">
      <alignment horizontal="center"/>
    </xf>
    <xf numFmtId="168" fontId="12" fillId="0" borderId="183" xfId="52" applyNumberFormat="1" applyFont="1" applyBorder="1" applyAlignment="1">
      <alignment horizontal="center"/>
    </xf>
    <xf numFmtId="168" fontId="4" fillId="0" borderId="183" xfId="52" applyNumberFormat="1" applyFont="1" applyBorder="1" applyAlignment="1">
      <alignment horizontal="right"/>
    </xf>
    <xf numFmtId="168" fontId="4" fillId="0" borderId="183" xfId="30" applyNumberFormat="1" applyFont="1" applyBorder="1" applyAlignment="1">
      <alignment horizontal="right"/>
    </xf>
    <xf numFmtId="168" fontId="12" fillId="0" borderId="183" xfId="52" applyNumberFormat="1" applyFont="1" applyBorder="1"/>
    <xf numFmtId="168" fontId="12" fillId="0" borderId="127" xfId="52" quotePrefix="1" applyNumberFormat="1" applyFont="1" applyBorder="1" applyAlignment="1">
      <alignment horizontal="left"/>
    </xf>
    <xf numFmtId="168" fontId="12" fillId="0" borderId="183" xfId="52" applyNumberFormat="1" applyFont="1" applyBorder="1" applyAlignment="1">
      <alignment horizontal="right"/>
    </xf>
    <xf numFmtId="168" fontId="12" fillId="0" borderId="183" xfId="30" applyNumberFormat="1" applyFont="1" applyBorder="1" applyAlignment="1">
      <alignment horizontal="right"/>
    </xf>
    <xf numFmtId="168" fontId="12" fillId="0" borderId="135" xfId="52" applyNumberFormat="1" applyFont="1" applyBorder="1" applyAlignment="1">
      <alignment horizontal="center"/>
    </xf>
    <xf numFmtId="168" fontId="12" fillId="0" borderId="46" xfId="52" applyNumberFormat="1" applyFont="1" applyBorder="1"/>
    <xf numFmtId="168" fontId="10" fillId="0" borderId="127" xfId="52" applyNumberFormat="1" applyFont="1" applyBorder="1" applyAlignment="1">
      <alignment horizontal="left"/>
    </xf>
    <xf numFmtId="168" fontId="12" fillId="0" borderId="135" xfId="52" applyNumberFormat="1" applyFont="1" applyFill="1" applyBorder="1" applyAlignment="1">
      <alignment horizontal="right"/>
    </xf>
    <xf numFmtId="168" fontId="12" fillId="0" borderId="135" xfId="52" applyNumberFormat="1" applyFont="1" applyBorder="1" applyAlignment="1">
      <alignment horizontal="right"/>
    </xf>
    <xf numFmtId="168" fontId="12" fillId="0" borderId="135" xfId="30" applyNumberFormat="1" applyFont="1" applyBorder="1" applyAlignment="1">
      <alignment horizontal="right"/>
    </xf>
    <xf numFmtId="168" fontId="10" fillId="0" borderId="147" xfId="52" applyNumberFormat="1" applyFont="1" applyBorder="1" applyAlignment="1">
      <alignment horizontal="center"/>
    </xf>
    <xf numFmtId="168" fontId="10" fillId="0" borderId="135" xfId="52" applyNumberFormat="1" applyFont="1" applyBorder="1" applyAlignment="1">
      <alignment horizontal="center"/>
    </xf>
    <xf numFmtId="168" fontId="10" fillId="0" borderId="135" xfId="52" applyNumberFormat="1" applyFont="1" applyBorder="1" applyAlignment="1">
      <alignment horizontal="right"/>
    </xf>
    <xf numFmtId="168" fontId="10" fillId="0" borderId="135" xfId="30" applyNumberFormat="1" applyFont="1" applyBorder="1" applyAlignment="1">
      <alignment horizontal="right"/>
    </xf>
    <xf numFmtId="168" fontId="12" fillId="0" borderId="127" xfId="52" applyNumberFormat="1" applyFont="1" applyBorder="1"/>
    <xf numFmtId="168" fontId="12" fillId="0" borderId="183" xfId="30" applyNumberFormat="1" applyFont="1" applyBorder="1"/>
    <xf numFmtId="168" fontId="12" fillId="0" borderId="183" xfId="52" applyNumberFormat="1" applyFont="1" applyBorder="1" applyAlignment="1">
      <alignment horizontal="left"/>
    </xf>
    <xf numFmtId="168" fontId="10" fillId="0" borderId="183" xfId="52" applyNumberFormat="1" applyFont="1" applyBorder="1" applyAlignment="1">
      <alignment vertical="center"/>
    </xf>
    <xf numFmtId="168" fontId="10" fillId="0" borderId="127" xfId="52" applyNumberFormat="1" applyFont="1" applyBorder="1" applyAlignment="1">
      <alignment vertical="center"/>
    </xf>
    <xf numFmtId="168" fontId="10" fillId="0" borderId="148" xfId="52" applyNumberFormat="1" applyFont="1" applyBorder="1" applyAlignment="1">
      <alignment horizontal="center"/>
    </xf>
    <xf numFmtId="168" fontId="10" fillId="0" borderId="149" xfId="52" applyNumberFormat="1" applyFont="1" applyBorder="1" applyAlignment="1">
      <alignment horizontal="center"/>
    </xf>
    <xf numFmtId="168" fontId="10" fillId="0" borderId="149" xfId="52" applyNumberFormat="1" applyFont="1" applyBorder="1" applyAlignment="1">
      <alignment horizontal="right"/>
    </xf>
    <xf numFmtId="168" fontId="10" fillId="0" borderId="149" xfId="30" applyNumberFormat="1" applyFont="1" applyBorder="1" applyAlignment="1">
      <alignment horizontal="right"/>
    </xf>
    <xf numFmtId="168" fontId="12" fillId="0" borderId="183" xfId="52" quotePrefix="1" applyNumberFormat="1" applyFont="1" applyBorder="1" applyAlignment="1">
      <alignment horizontal="left"/>
    </xf>
    <xf numFmtId="168" fontId="10" fillId="0" borderId="183" xfId="52" applyNumberFormat="1" applyFont="1" applyBorder="1"/>
    <xf numFmtId="168" fontId="10" fillId="0" borderId="136" xfId="52" applyNumberFormat="1" applyFont="1" applyBorder="1" applyAlignment="1">
      <alignment horizontal="left"/>
    </xf>
    <xf numFmtId="168" fontId="10" fillId="0" borderId="132" xfId="52" applyNumberFormat="1" applyFont="1" applyBorder="1" applyAlignment="1">
      <alignment horizontal="right"/>
    </xf>
    <xf numFmtId="168" fontId="10" fillId="0" borderId="132" xfId="30" applyNumberFormat="1" applyFont="1" applyBorder="1" applyAlignment="1">
      <alignment horizontal="right"/>
    </xf>
    <xf numFmtId="0" fontId="24" fillId="0" borderId="0" xfId="52" applyFont="1" applyAlignment="1">
      <alignment vertical="center"/>
    </xf>
    <xf numFmtId="0" fontId="12" fillId="0" borderId="0" xfId="52" applyFont="1" applyAlignment="1">
      <alignment vertical="center"/>
    </xf>
    <xf numFmtId="183" fontId="10" fillId="18" borderId="174" xfId="52" quotePrefix="1" applyNumberFormat="1" applyFont="1" applyFill="1" applyBorder="1" applyAlignment="1">
      <alignment horizontal="center" vertical="center"/>
    </xf>
    <xf numFmtId="183" fontId="10" fillId="18" borderId="137" xfId="52" quotePrefix="1" applyNumberFormat="1" applyFont="1" applyFill="1" applyBorder="1" applyAlignment="1">
      <alignment horizontal="center" vertical="center"/>
    </xf>
    <xf numFmtId="168" fontId="10" fillId="18" borderId="223" xfId="52" quotePrefix="1" applyNumberFormat="1" applyFont="1" applyFill="1" applyBorder="1" applyAlignment="1">
      <alignment horizontal="left" vertical="center"/>
    </xf>
    <xf numFmtId="168" fontId="10" fillId="18" borderId="160" xfId="52" quotePrefix="1" applyNumberFormat="1" applyFont="1" applyFill="1" applyBorder="1" applyAlignment="1">
      <alignment horizontal="right" vertical="center"/>
    </xf>
    <xf numFmtId="178" fontId="12" fillId="0" borderId="0" xfId="52" applyNumberFormat="1" applyFont="1"/>
    <xf numFmtId="187" fontId="24" fillId="0" borderId="0" xfId="52" applyNumberFormat="1" applyFont="1" applyAlignment="1"/>
    <xf numFmtId="168" fontId="6" fillId="0" borderId="149" xfId="52" applyNumberFormat="1" applyFont="1" applyBorder="1" applyAlignment="1">
      <alignment horizontal="right"/>
    </xf>
    <xf numFmtId="168" fontId="6" fillId="0" borderId="149" xfId="55" applyNumberFormat="1" applyFont="1" applyBorder="1" applyAlignment="1">
      <alignment horizontal="right"/>
    </xf>
    <xf numFmtId="168" fontId="10" fillId="0" borderId="149" xfId="52" applyNumberFormat="1" applyFont="1" applyBorder="1" applyAlignment="1">
      <alignment horizontal="left"/>
    </xf>
    <xf numFmtId="168" fontId="10" fillId="0" borderId="130" xfId="52" quotePrefix="1" applyNumberFormat="1" applyFont="1" applyBorder="1" applyAlignment="1">
      <alignment horizontal="left"/>
    </xf>
    <xf numFmtId="168" fontId="4" fillId="0" borderId="183" xfId="55" applyNumberFormat="1" applyFont="1" applyBorder="1" applyAlignment="1">
      <alignment horizontal="right"/>
    </xf>
    <xf numFmtId="168" fontId="12" fillId="0" borderId="183" xfId="55" applyNumberFormat="1" applyFont="1" applyBorder="1" applyAlignment="1">
      <alignment horizontal="right"/>
    </xf>
    <xf numFmtId="168" fontId="12" fillId="0" borderId="135" xfId="55" applyNumberFormat="1" applyFont="1" applyBorder="1" applyAlignment="1">
      <alignment horizontal="right"/>
    </xf>
    <xf numFmtId="168" fontId="10" fillId="0" borderId="135" xfId="55" applyNumberFormat="1" applyFont="1" applyBorder="1" applyAlignment="1">
      <alignment horizontal="right"/>
    </xf>
    <xf numFmtId="168" fontId="12" fillId="0" borderId="183" xfId="55" applyNumberFormat="1" applyFont="1" applyBorder="1"/>
    <xf numFmtId="168" fontId="10" fillId="21" borderId="183" xfId="52" applyNumberFormat="1" applyFont="1" applyFill="1" applyBorder="1" applyAlignment="1">
      <alignment vertical="center"/>
    </xf>
    <xf numFmtId="168" fontId="10" fillId="21" borderId="127" xfId="52" applyNumberFormat="1" applyFont="1" applyFill="1" applyBorder="1" applyAlignment="1">
      <alignment vertical="center"/>
    </xf>
    <xf numFmtId="168" fontId="12" fillId="0" borderId="174" xfId="52" applyNumberFormat="1" applyFont="1" applyBorder="1" applyAlignment="1">
      <alignment horizontal="center"/>
    </xf>
    <xf numFmtId="168" fontId="12" fillId="0" borderId="137" xfId="52" applyNumberFormat="1" applyFont="1" applyBorder="1" applyAlignment="1">
      <alignment horizontal="center"/>
    </xf>
    <xf numFmtId="168" fontId="10" fillId="21" borderId="166" xfId="52" applyNumberFormat="1" applyFont="1" applyFill="1" applyBorder="1" applyAlignment="1">
      <alignment vertical="center"/>
    </xf>
    <xf numFmtId="168" fontId="10" fillId="21" borderId="140" xfId="52" applyNumberFormat="1" applyFont="1" applyFill="1" applyBorder="1" applyAlignment="1">
      <alignment vertical="center"/>
    </xf>
    <xf numFmtId="168" fontId="10" fillId="0" borderId="149" xfId="55" applyNumberFormat="1" applyFont="1" applyBorder="1" applyAlignment="1">
      <alignment horizontal="right"/>
    </xf>
    <xf numFmtId="0" fontId="24" fillId="0" borderId="0" xfId="24" applyFont="1" applyAlignment="1"/>
    <xf numFmtId="165" fontId="11" fillId="0" borderId="0" xfId="24" applyNumberFormat="1" applyFont="1"/>
    <xf numFmtId="10" fontId="24" fillId="0" borderId="0" xfId="294" applyNumberFormat="1" applyFont="1" applyAlignment="1"/>
    <xf numFmtId="165" fontId="39" fillId="0" borderId="0" xfId="24" applyNumberFormat="1" applyFont="1"/>
    <xf numFmtId="10" fontId="39" fillId="0" borderId="0" xfId="294" applyNumberFormat="1" applyFont="1"/>
    <xf numFmtId="165" fontId="9" fillId="0" borderId="51" xfId="24" applyNumberFormat="1" applyFont="1" applyFill="1" applyBorder="1" applyAlignment="1">
      <alignment horizontal="center"/>
    </xf>
    <xf numFmtId="165" fontId="9" fillId="0" borderId="158" xfId="24" applyNumberFormat="1" applyFont="1" applyBorder="1" applyAlignment="1">
      <alignment horizontal="center"/>
    </xf>
    <xf numFmtId="2" fontId="9" fillId="0" borderId="159" xfId="24" applyNumberFormat="1" applyFont="1" applyBorder="1"/>
    <xf numFmtId="0" fontId="18" fillId="0" borderId="159" xfId="54" applyFont="1" applyBorder="1"/>
    <xf numFmtId="0" fontId="18" fillId="0" borderId="159" xfId="24" applyFont="1" applyBorder="1"/>
    <xf numFmtId="0" fontId="79" fillId="0" borderId="172" xfId="24" applyFont="1" applyBorder="1" applyAlignment="1"/>
    <xf numFmtId="0" fontId="79" fillId="0" borderId="222" xfId="24" applyFont="1" applyBorder="1" applyAlignment="1"/>
    <xf numFmtId="165" fontId="24" fillId="0" borderId="0" xfId="24" applyNumberFormat="1" applyFont="1" applyAlignment="1"/>
    <xf numFmtId="165" fontId="9" fillId="0" borderId="0" xfId="24" applyNumberFormat="1" applyFont="1" applyFill="1" applyBorder="1" applyAlignment="1">
      <alignment horizontal="center"/>
    </xf>
    <xf numFmtId="165" fontId="9" fillId="0" borderId="230" xfId="24" applyNumberFormat="1" applyFont="1" applyBorder="1" applyAlignment="1">
      <alignment horizontal="center"/>
    </xf>
    <xf numFmtId="165" fontId="9" fillId="0" borderId="160" xfId="24" applyNumberFormat="1" applyFont="1" applyBorder="1" applyAlignment="1">
      <alignment horizontal="center"/>
    </xf>
    <xf numFmtId="2" fontId="9" fillId="0" borderId="149" xfId="24" applyNumberFormat="1" applyFont="1" applyBorder="1"/>
    <xf numFmtId="0" fontId="18" fillId="0" borderId="149" xfId="21" applyFont="1" applyBorder="1"/>
    <xf numFmtId="0" fontId="79" fillId="0" borderId="161" xfId="24" applyFont="1" applyBorder="1" applyAlignment="1"/>
    <xf numFmtId="0" fontId="79" fillId="0" borderId="130" xfId="24" applyFont="1" applyBorder="1" applyAlignment="1"/>
    <xf numFmtId="1" fontId="79" fillId="0" borderId="51" xfId="24" applyNumberFormat="1" applyFont="1" applyFill="1" applyBorder="1" applyAlignment="1">
      <alignment horizontal="center" vertical="center"/>
    </xf>
    <xf numFmtId="1" fontId="79" fillId="18" borderId="167" xfId="24" applyNumberFormat="1" applyFont="1" applyFill="1" applyBorder="1" applyAlignment="1">
      <alignment horizontal="center" vertical="center"/>
    </xf>
    <xf numFmtId="1" fontId="79" fillId="18" borderId="132" xfId="24" applyNumberFormat="1" applyFont="1" applyFill="1" applyBorder="1" applyAlignment="1">
      <alignment horizontal="center" vertical="center"/>
    </xf>
    <xf numFmtId="0" fontId="79" fillId="0" borderId="0" xfId="24" applyFont="1" applyFill="1" applyBorder="1" applyAlignment="1">
      <alignment vertical="center"/>
    </xf>
    <xf numFmtId="0" fontId="10" fillId="0" borderId="0" xfId="24" applyFont="1" applyAlignment="1">
      <alignment horizontal="center"/>
    </xf>
    <xf numFmtId="0" fontId="10" fillId="0" borderId="0" xfId="24" applyFont="1" applyAlignment="1"/>
    <xf numFmtId="43" fontId="127" fillId="0" borderId="0" xfId="1" applyFont="1"/>
    <xf numFmtId="182" fontId="127" fillId="0" borderId="0" xfId="24" applyNumberFormat="1" applyFont="1"/>
    <xf numFmtId="0" fontId="12" fillId="0" borderId="0" xfId="24" applyFont="1"/>
    <xf numFmtId="165" fontId="127" fillId="0" borderId="0" xfId="24" applyNumberFormat="1" applyFont="1"/>
    <xf numFmtId="2" fontId="127" fillId="0" borderId="0" xfId="24" applyNumberFormat="1" applyFont="1"/>
    <xf numFmtId="2" fontId="10" fillId="0" borderId="233" xfId="54" applyNumberFormat="1" applyFont="1" applyBorder="1" applyAlignment="1">
      <alignment horizontal="center"/>
    </xf>
    <xf numFmtId="2" fontId="10" fillId="0" borderId="185" xfId="54" applyNumberFormat="1" applyFont="1" applyBorder="1" applyAlignment="1">
      <alignment horizontal="center"/>
    </xf>
    <xf numFmtId="0" fontId="10" fillId="0" borderId="185" xfId="54" applyFont="1" applyBorder="1" applyAlignment="1">
      <alignment horizontal="left"/>
    </xf>
    <xf numFmtId="165" fontId="127" fillId="0" borderId="0" xfId="24" applyNumberFormat="1" applyFont="1" applyAlignment="1"/>
    <xf numFmtId="2" fontId="12" fillId="0" borderId="147" xfId="24" applyNumberFormat="1" applyFont="1" applyBorder="1" applyAlignment="1">
      <alignment horizontal="center"/>
    </xf>
    <xf numFmtId="2" fontId="12" fillId="0" borderId="135" xfId="24" applyNumberFormat="1" applyFont="1" applyBorder="1" applyAlignment="1">
      <alignment horizontal="center"/>
    </xf>
    <xf numFmtId="168" fontId="12" fillId="22" borderId="135" xfId="24" applyNumberFormat="1" applyFont="1" applyFill="1" applyBorder="1" applyAlignment="1">
      <alignment horizontal="left"/>
    </xf>
    <xf numFmtId="2" fontId="12" fillId="0" borderId="235" xfId="24" applyNumberFormat="1" applyFont="1" applyBorder="1" applyAlignment="1">
      <alignment horizontal="center"/>
    </xf>
    <xf numFmtId="2" fontId="12" fillId="0" borderId="142" xfId="24" applyNumberFormat="1" applyFont="1" applyBorder="1" applyAlignment="1">
      <alignment horizontal="center"/>
    </xf>
    <xf numFmtId="168" fontId="12" fillId="22" borderId="142" xfId="24" applyNumberFormat="1" applyFont="1" applyFill="1" applyBorder="1" applyAlignment="1">
      <alignment horizontal="left"/>
    </xf>
    <xf numFmtId="0" fontId="12" fillId="22" borderId="135" xfId="24" applyFont="1" applyFill="1" applyBorder="1" applyAlignment="1">
      <alignment horizontal="left"/>
    </xf>
    <xf numFmtId="2" fontId="12" fillId="0" borderId="147" xfId="54" applyNumberFormat="1" applyFont="1" applyBorder="1" applyAlignment="1">
      <alignment horizontal="center"/>
    </xf>
    <xf numFmtId="2" fontId="12" fillId="0" borderId="135" xfId="54" applyNumberFormat="1" applyFont="1" applyBorder="1" applyAlignment="1">
      <alignment horizontal="center"/>
    </xf>
    <xf numFmtId="168" fontId="12" fillId="22" borderId="135" xfId="54" applyNumberFormat="1" applyFont="1" applyFill="1" applyBorder="1" applyAlignment="1">
      <alignment horizontal="left"/>
    </xf>
    <xf numFmtId="2" fontId="10" fillId="0" borderId="174" xfId="21" applyNumberFormat="1" applyFont="1" applyBorder="1" applyAlignment="1">
      <alignment horizontal="center"/>
    </xf>
    <xf numFmtId="2" fontId="10" fillId="0" borderId="137" xfId="21" applyNumberFormat="1" applyFont="1" applyBorder="1" applyAlignment="1">
      <alignment horizontal="center"/>
    </xf>
    <xf numFmtId="0" fontId="10" fillId="0" borderId="137" xfId="21" applyFont="1" applyBorder="1" applyAlignment="1">
      <alignment horizontal="left"/>
    </xf>
    <xf numFmtId="2" fontId="12" fillId="0" borderId="147" xfId="21" applyNumberFormat="1" applyFont="1" applyBorder="1" applyAlignment="1">
      <alignment horizontal="center"/>
    </xf>
    <xf numFmtId="2" fontId="12" fillId="0" borderId="135" xfId="21" applyNumberFormat="1" applyFont="1" applyBorder="1" applyAlignment="1">
      <alignment horizontal="center"/>
    </xf>
    <xf numFmtId="168" fontId="12" fillId="22" borderId="135" xfId="21" applyNumberFormat="1" applyFont="1" applyFill="1" applyBorder="1" applyAlignment="1">
      <alignment horizontal="left"/>
    </xf>
    <xf numFmtId="2" fontId="10" fillId="0" borderId="157" xfId="24" applyNumberFormat="1" applyFont="1" applyBorder="1" applyAlignment="1">
      <alignment horizontal="center"/>
    </xf>
    <xf numFmtId="2" fontId="10" fillId="0" borderId="159" xfId="24" applyNumberFormat="1" applyFont="1" applyBorder="1" applyAlignment="1">
      <alignment horizontal="center"/>
    </xf>
    <xf numFmtId="0" fontId="10" fillId="0" borderId="159" xfId="24" applyFont="1" applyBorder="1" applyAlignment="1">
      <alignment horizontal="left"/>
    </xf>
    <xf numFmtId="0" fontId="127" fillId="0" borderId="0" xfId="24" applyFont="1"/>
    <xf numFmtId="2" fontId="12" fillId="0" borderId="151" xfId="24" applyNumberFormat="1" applyFont="1" applyBorder="1" applyAlignment="1">
      <alignment horizontal="center"/>
    </xf>
    <xf numFmtId="2" fontId="12" fillId="0" borderId="132" xfId="24" applyNumberFormat="1" applyFont="1" applyBorder="1" applyAlignment="1">
      <alignment horizontal="center"/>
    </xf>
    <xf numFmtId="168" fontId="12" fillId="22" borderId="132" xfId="24" applyNumberFormat="1" applyFont="1" applyFill="1" applyBorder="1" applyAlignment="1">
      <alignment horizontal="left"/>
    </xf>
    <xf numFmtId="2" fontId="24" fillId="0" borderId="0" xfId="24" applyNumberFormat="1" applyFont="1" applyAlignment="1"/>
    <xf numFmtId="2" fontId="12" fillId="0" borderId="137" xfId="24" applyNumberFormat="1" applyFont="1" applyBorder="1" applyAlignment="1">
      <alignment horizontal="center"/>
    </xf>
    <xf numFmtId="168" fontId="12" fillId="22" borderId="137" xfId="24" applyNumberFormat="1" applyFont="1" applyFill="1" applyBorder="1" applyAlignment="1">
      <alignment horizontal="left"/>
    </xf>
    <xf numFmtId="2" fontId="10" fillId="0" borderId="145" xfId="24" applyNumberFormat="1" applyFont="1" applyBorder="1" applyAlignment="1">
      <alignment horizontal="center"/>
    </xf>
    <xf numFmtId="0" fontId="10" fillId="0" borderId="145" xfId="24" applyFont="1" applyBorder="1" applyAlignment="1">
      <alignment horizontal="left"/>
    </xf>
    <xf numFmtId="2" fontId="12" fillId="0" borderId="174" xfId="24" applyNumberFormat="1" applyFont="1" applyBorder="1" applyAlignment="1">
      <alignment horizontal="center"/>
    </xf>
    <xf numFmtId="2" fontId="10" fillId="0" borderId="148" xfId="24" applyNumberFormat="1" applyFont="1" applyBorder="1" applyAlignment="1">
      <alignment horizontal="center"/>
    </xf>
    <xf numFmtId="2" fontId="10" fillId="0" borderId="149" xfId="24" applyNumberFormat="1" applyFont="1" applyBorder="1" applyAlignment="1">
      <alignment horizontal="center"/>
    </xf>
    <xf numFmtId="0" fontId="10" fillId="0" borderId="149" xfId="24" applyFont="1" applyBorder="1"/>
    <xf numFmtId="2" fontId="12" fillId="0" borderId="181" xfId="24" applyNumberFormat="1" applyFont="1" applyBorder="1" applyAlignment="1">
      <alignment horizontal="center"/>
    </xf>
    <xf numFmtId="2" fontId="12" fillId="0" borderId="183" xfId="24" applyNumberFormat="1" applyFont="1" applyBorder="1" applyAlignment="1">
      <alignment horizontal="center"/>
    </xf>
    <xf numFmtId="2" fontId="12" fillId="0" borderId="216" xfId="24" applyNumberFormat="1" applyFont="1" applyBorder="1" applyAlignment="1">
      <alignment horizontal="center"/>
    </xf>
    <xf numFmtId="2" fontId="12" fillId="0" borderId="166" xfId="24" applyNumberFormat="1" applyFont="1" applyBorder="1" applyAlignment="1">
      <alignment horizontal="center"/>
    </xf>
    <xf numFmtId="2" fontId="10" fillId="0" borderId="148" xfId="24" applyNumberFormat="1" applyFont="1" applyBorder="1"/>
    <xf numFmtId="2" fontId="10" fillId="0" borderId="149" xfId="24" applyNumberFormat="1" applyFont="1" applyBorder="1"/>
    <xf numFmtId="2" fontId="12" fillId="0" borderId="147" xfId="24" applyNumberFormat="1" applyFont="1" applyBorder="1"/>
    <xf numFmtId="2" fontId="12" fillId="0" borderId="135" xfId="24" applyNumberFormat="1" applyFont="1" applyBorder="1"/>
    <xf numFmtId="2" fontId="12" fillId="0" borderId="181" xfId="24" applyNumberFormat="1" applyFont="1" applyBorder="1"/>
    <xf numFmtId="2" fontId="12" fillId="0" borderId="183" xfId="24" applyNumberFormat="1" applyFont="1" applyBorder="1"/>
    <xf numFmtId="2" fontId="12" fillId="0" borderId="216" xfId="24" applyNumberFormat="1" applyFont="1" applyBorder="1"/>
    <xf numFmtId="2" fontId="12" fillId="0" borderId="166" xfId="24" applyNumberFormat="1" applyFont="1" applyBorder="1"/>
    <xf numFmtId="2" fontId="10" fillId="0" borderId="174" xfId="24" applyNumberFormat="1" applyFont="1" applyBorder="1"/>
    <xf numFmtId="2" fontId="10" fillId="0" borderId="137" xfId="24" applyNumberFormat="1" applyFont="1" applyBorder="1"/>
    <xf numFmtId="2" fontId="12" fillId="0" borderId="151" xfId="24" applyNumberFormat="1" applyFont="1" applyBorder="1"/>
    <xf numFmtId="2" fontId="12" fillId="0" borderId="132" xfId="24" applyNumberFormat="1" applyFont="1" applyBorder="1"/>
    <xf numFmtId="168" fontId="12" fillId="0" borderId="135" xfId="24" applyNumberFormat="1" applyFont="1" applyBorder="1" applyAlignment="1">
      <alignment horizontal="left"/>
    </xf>
    <xf numFmtId="2" fontId="12" fillId="0" borderId="174" xfId="24" applyNumberFormat="1" applyFont="1" applyBorder="1"/>
    <xf numFmtId="2" fontId="12" fillId="0" borderId="137" xfId="24" applyNumberFormat="1" applyFont="1" applyBorder="1"/>
    <xf numFmtId="2" fontId="10" fillId="0" borderId="161" xfId="24" applyNumberFormat="1" applyFont="1" applyBorder="1"/>
    <xf numFmtId="168" fontId="10" fillId="0" borderId="149" xfId="24" applyNumberFormat="1" applyFont="1" applyBorder="1" applyAlignment="1">
      <alignment horizontal="left"/>
    </xf>
    <xf numFmtId="2" fontId="10" fillId="22" borderId="148" xfId="24" applyNumberFormat="1" applyFont="1" applyFill="1" applyBorder="1"/>
    <xf numFmtId="2" fontId="10" fillId="22" borderId="149" xfId="24" applyNumberFormat="1" applyFont="1" applyFill="1" applyBorder="1"/>
    <xf numFmtId="168" fontId="10" fillId="22" borderId="149" xfId="24" applyNumberFormat="1" applyFont="1" applyFill="1" applyBorder="1" applyAlignment="1">
      <alignment horizontal="left"/>
    </xf>
    <xf numFmtId="2" fontId="12" fillId="22" borderId="151" xfId="24" applyNumberFormat="1" applyFont="1" applyFill="1" applyBorder="1"/>
    <xf numFmtId="2" fontId="12" fillId="22" borderId="132" xfId="24" applyNumberFormat="1" applyFont="1" applyFill="1" applyBorder="1"/>
    <xf numFmtId="2" fontId="12" fillId="22" borderId="147" xfId="24" applyNumberFormat="1" applyFont="1" applyFill="1" applyBorder="1"/>
    <xf numFmtId="2" fontId="12" fillId="22" borderId="0" xfId="24" applyNumberFormat="1" applyFont="1" applyFill="1" applyBorder="1"/>
    <xf numFmtId="2" fontId="12" fillId="22" borderId="135" xfId="24" applyNumberFormat="1" applyFont="1" applyFill="1" applyBorder="1"/>
    <xf numFmtId="0" fontId="10" fillId="18" borderId="240" xfId="24" applyFont="1" applyFill="1" applyBorder="1" applyAlignment="1">
      <alignment horizontal="center" vertical="center"/>
    </xf>
    <xf numFmtId="0" fontId="10" fillId="18" borderId="241" xfId="24" applyFont="1" applyFill="1" applyBorder="1" applyAlignment="1">
      <alignment horizontal="center" vertical="center"/>
    </xf>
    <xf numFmtId="0" fontId="10" fillId="18" borderId="242" xfId="24" applyFont="1" applyFill="1" applyBorder="1" applyAlignment="1">
      <alignment horizontal="center" vertical="center"/>
    </xf>
    <xf numFmtId="0" fontId="12" fillId="0" borderId="0" xfId="12" applyFont="1" applyAlignment="1">
      <alignment vertical="center"/>
    </xf>
    <xf numFmtId="0" fontId="12" fillId="0" borderId="0" xfId="12" applyFont="1" applyAlignment="1">
      <alignment horizontal="center" vertical="center"/>
    </xf>
    <xf numFmtId="165" fontId="12" fillId="0" borderId="0" xfId="12" applyNumberFormat="1" applyFont="1" applyAlignment="1">
      <alignment vertical="center"/>
    </xf>
    <xf numFmtId="0" fontId="12" fillId="0" borderId="0" xfId="12" applyFont="1" applyBorder="1" applyAlignment="1">
      <alignment vertical="center"/>
    </xf>
    <xf numFmtId="0" fontId="8" fillId="0" borderId="0" xfId="295" applyFont="1"/>
    <xf numFmtId="0" fontId="10" fillId="0" borderId="0" xfId="12" applyFont="1" applyAlignment="1">
      <alignment horizontal="center" vertical="center"/>
    </xf>
    <xf numFmtId="0" fontId="12" fillId="0" borderId="51" xfId="12" applyFont="1" applyBorder="1" applyAlignment="1">
      <alignment vertical="center"/>
    </xf>
    <xf numFmtId="165" fontId="12" fillId="0" borderId="22" xfId="12" applyNumberFormat="1" applyFont="1" applyBorder="1" applyAlignment="1">
      <alignment horizontal="center" vertical="center"/>
    </xf>
    <xf numFmtId="165" fontId="12" fillId="0" borderId="21" xfId="12" applyNumberFormat="1" applyFont="1" applyBorder="1" applyAlignment="1">
      <alignment horizontal="center" vertical="center"/>
    </xf>
    <xf numFmtId="165" fontId="12" fillId="0" borderId="21" xfId="12" applyNumberFormat="1" applyFont="1" applyBorder="1" applyAlignment="1">
      <alignment horizontal="right" vertical="center"/>
    </xf>
    <xf numFmtId="0" fontId="10" fillId="0" borderId="79" xfId="12" applyFont="1" applyBorder="1" applyAlignment="1">
      <alignment horizontal="center" vertical="center"/>
    </xf>
    <xf numFmtId="0" fontId="10" fillId="0" borderId="20" xfId="12" applyFont="1" applyBorder="1" applyAlignment="1">
      <alignment horizontal="center" vertical="center"/>
    </xf>
    <xf numFmtId="165" fontId="12" fillId="0" borderId="15" xfId="12" applyNumberFormat="1" applyFont="1" applyBorder="1" applyAlignment="1">
      <alignment horizontal="center" vertical="center"/>
    </xf>
    <xf numFmtId="165" fontId="12" fillId="0" borderId="15" xfId="12" applyNumberFormat="1" applyFont="1" applyBorder="1" applyAlignment="1">
      <alignment horizontal="right" vertical="center"/>
    </xf>
    <xf numFmtId="0" fontId="10" fillId="0" borderId="46" xfId="12" applyFont="1" applyBorder="1" applyAlignment="1">
      <alignment horizontal="center" vertical="center"/>
    </xf>
    <xf numFmtId="0" fontId="10" fillId="0" borderId="14" xfId="12" applyFont="1" applyBorder="1" applyAlignment="1">
      <alignment horizontal="center" vertical="center"/>
    </xf>
    <xf numFmtId="165" fontId="12"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165" fontId="12" fillId="0" borderId="17" xfId="12" applyNumberFormat="1" applyFont="1" applyBorder="1" applyAlignment="1">
      <alignment horizontal="center" vertical="center"/>
    </xf>
    <xf numFmtId="165" fontId="12" fillId="0" borderId="19" xfId="12" applyNumberFormat="1" applyFont="1" applyBorder="1" applyAlignment="1">
      <alignment horizontal="center" vertical="center"/>
    </xf>
    <xf numFmtId="165" fontId="12" fillId="0" borderId="19" xfId="12" applyNumberFormat="1" applyFont="1" applyBorder="1" applyAlignment="1">
      <alignment horizontal="right" vertical="center"/>
    </xf>
    <xf numFmtId="0" fontId="10" fillId="0" borderId="45" xfId="12" applyFont="1" applyBorder="1" applyAlignment="1">
      <alignment horizontal="center" vertical="center"/>
    </xf>
    <xf numFmtId="0" fontId="10" fillId="0" borderId="29" xfId="12" applyFont="1" applyBorder="1" applyAlignment="1">
      <alignment horizontal="center" vertical="center"/>
    </xf>
    <xf numFmtId="0" fontId="10" fillId="0" borderId="0" xfId="12" applyFont="1" applyAlignment="1">
      <alignment vertical="center"/>
    </xf>
    <xf numFmtId="0" fontId="10" fillId="3" borderId="27" xfId="12" applyFont="1" applyFill="1" applyBorder="1" applyAlignment="1">
      <alignment horizontal="center" vertical="center" wrapText="1"/>
    </xf>
    <xf numFmtId="0" fontId="10" fillId="3" borderId="26" xfId="12" applyFont="1" applyFill="1" applyBorder="1" applyAlignment="1">
      <alignment horizontal="center" vertical="center" wrapText="1"/>
    </xf>
    <xf numFmtId="0" fontId="0" fillId="0" borderId="0" xfId="13" applyFont="1"/>
    <xf numFmtId="166" fontId="0" fillId="0" borderId="0" xfId="13" applyNumberFormat="1" applyFont="1"/>
    <xf numFmtId="0" fontId="11" fillId="0" borderId="0" xfId="13" applyFont="1"/>
    <xf numFmtId="166" fontId="18" fillId="18" borderId="148" xfId="13" applyNumberFormat="1" applyFont="1" applyFill="1" applyBorder="1"/>
    <xf numFmtId="166" fontId="18" fillId="18" borderId="149" xfId="13" applyNumberFormat="1" applyFont="1" applyFill="1" applyBorder="1"/>
    <xf numFmtId="166" fontId="18" fillId="18" borderId="164" xfId="13" applyNumberFormat="1" applyFont="1" applyFill="1" applyBorder="1"/>
    <xf numFmtId="179" fontId="18" fillId="18" borderId="149" xfId="13" applyNumberFormat="1" applyFont="1" applyFill="1" applyBorder="1"/>
    <xf numFmtId="43" fontId="0" fillId="0" borderId="0" xfId="13" applyNumberFormat="1" applyFont="1"/>
    <xf numFmtId="166" fontId="18" fillId="0" borderId="147" xfId="13" applyNumberFormat="1" applyFont="1" applyBorder="1"/>
    <xf numFmtId="166" fontId="18" fillId="0" borderId="18" xfId="13" applyNumberFormat="1" applyFont="1" applyBorder="1"/>
    <xf numFmtId="166" fontId="18" fillId="0" borderId="0" xfId="13" applyNumberFormat="1" applyFont="1" applyBorder="1"/>
    <xf numFmtId="179" fontId="18" fillId="0" borderId="15" xfId="13" applyNumberFormat="1" applyFont="1" applyBorder="1"/>
    <xf numFmtId="0" fontId="0" fillId="0" borderId="0" xfId="13" applyFont="1" applyFill="1"/>
    <xf numFmtId="0" fontId="0" fillId="0" borderId="0" xfId="13" applyFont="1" applyFill="1" applyBorder="1"/>
    <xf numFmtId="166" fontId="18" fillId="0" borderId="244" xfId="13" applyNumberFormat="1" applyFont="1" applyBorder="1"/>
    <xf numFmtId="166" fontId="18" fillId="0" borderId="181" xfId="13" applyNumberFormat="1" applyFont="1" applyBorder="1"/>
    <xf numFmtId="0" fontId="0" fillId="0" borderId="0" xfId="13" applyFont="1" applyBorder="1"/>
    <xf numFmtId="166" fontId="18" fillId="0" borderId="15" xfId="13" applyNumberFormat="1" applyFont="1" applyBorder="1"/>
    <xf numFmtId="179" fontId="18" fillId="0" borderId="19" xfId="13" applyNumberFormat="1" applyFont="1" applyBorder="1"/>
    <xf numFmtId="179" fontId="18" fillId="0" borderId="15" xfId="13" applyNumberFormat="1" applyFont="1" applyFill="1" applyBorder="1"/>
    <xf numFmtId="166" fontId="18" fillId="0" borderId="163" xfId="13" applyNumberFormat="1" applyFont="1" applyBorder="1"/>
    <xf numFmtId="166" fontId="18" fillId="0" borderId="38" xfId="13" applyNumberFormat="1" applyFont="1" applyBorder="1"/>
    <xf numFmtId="166" fontId="18" fillId="0" borderId="44" xfId="13" applyNumberFormat="1" applyFont="1" applyBorder="1"/>
    <xf numFmtId="0" fontId="0" fillId="5" borderId="0" xfId="13" applyFont="1" applyFill="1"/>
    <xf numFmtId="165" fontId="0" fillId="5" borderId="0" xfId="13" applyNumberFormat="1" applyFont="1" applyFill="1"/>
    <xf numFmtId="2" fontId="0" fillId="0" borderId="0" xfId="31" applyNumberFormat="1" applyFont="1"/>
    <xf numFmtId="180" fontId="0" fillId="5" borderId="0" xfId="13" applyNumberFormat="1" applyFont="1" applyFill="1"/>
    <xf numFmtId="165" fontId="0" fillId="0" borderId="0" xfId="13" applyNumberFormat="1" applyFont="1"/>
    <xf numFmtId="180" fontId="0" fillId="0" borderId="0" xfId="13" applyNumberFormat="1" applyFont="1"/>
    <xf numFmtId="166" fontId="18" fillId="0" borderId="181" xfId="13" applyNumberFormat="1" applyFont="1" applyFill="1" applyBorder="1"/>
    <xf numFmtId="166" fontId="18" fillId="0" borderId="46" xfId="13" applyNumberFormat="1" applyFont="1" applyFill="1" applyBorder="1"/>
    <xf numFmtId="166" fontId="18" fillId="0" borderId="15" xfId="13" applyNumberFormat="1" applyFont="1" applyFill="1" applyBorder="1"/>
    <xf numFmtId="166" fontId="18" fillId="0" borderId="147" xfId="13" applyNumberFormat="1" applyFont="1" applyFill="1" applyBorder="1"/>
    <xf numFmtId="166" fontId="18" fillId="0" borderId="0" xfId="13" applyNumberFormat="1" applyFont="1" applyFill="1" applyBorder="1"/>
    <xf numFmtId="179" fontId="18" fillId="0" borderId="217" xfId="13" applyNumberFormat="1" applyFont="1" applyBorder="1"/>
    <xf numFmtId="189" fontId="0" fillId="0" borderId="0" xfId="13" applyNumberFormat="1" applyFont="1"/>
    <xf numFmtId="166" fontId="18" fillId="0" borderId="135" xfId="13" applyNumberFormat="1" applyFont="1" applyFill="1" applyBorder="1"/>
    <xf numFmtId="179" fontId="18" fillId="0" borderId="135" xfId="13" applyNumberFormat="1" applyFont="1" applyBorder="1"/>
    <xf numFmtId="165" fontId="0" fillId="0" borderId="0" xfId="31" applyNumberFormat="1" applyFont="1"/>
    <xf numFmtId="179" fontId="18" fillId="0" borderId="135" xfId="13" applyNumberFormat="1" applyFont="1" applyFill="1" applyBorder="1"/>
    <xf numFmtId="166" fontId="18" fillId="0" borderId="174" xfId="13" applyNumberFormat="1" applyFont="1" applyBorder="1"/>
    <xf numFmtId="166" fontId="18" fillId="0" borderId="137" xfId="13" applyNumberFormat="1" applyFont="1" applyBorder="1"/>
    <xf numFmtId="179" fontId="18" fillId="0" borderId="137" xfId="13" applyNumberFormat="1" applyFont="1" applyBorder="1"/>
    <xf numFmtId="166" fontId="18" fillId="0" borderId="135" xfId="13" applyNumberFormat="1" applyFont="1" applyBorder="1"/>
    <xf numFmtId="166" fontId="18" fillId="18" borderId="132" xfId="13" applyNumberFormat="1" applyFont="1" applyFill="1" applyBorder="1"/>
    <xf numFmtId="166" fontId="18" fillId="0" borderId="151" xfId="13" applyNumberFormat="1" applyFont="1" applyBorder="1"/>
    <xf numFmtId="166" fontId="18" fillId="0" borderId="132" xfId="13" applyNumberFormat="1" applyFont="1" applyBorder="1"/>
    <xf numFmtId="179" fontId="18" fillId="0" borderId="132" xfId="13" applyNumberFormat="1" applyFont="1" applyBorder="1"/>
    <xf numFmtId="0" fontId="0" fillId="0" borderId="0" xfId="31" applyNumberFormat="1" applyFont="1"/>
    <xf numFmtId="9" fontId="0" fillId="0" borderId="0" xfId="31" applyFont="1"/>
    <xf numFmtId="0" fontId="57" fillId="0" borderId="0" xfId="13" applyFont="1"/>
    <xf numFmtId="0" fontId="57" fillId="18" borderId="149" xfId="13" applyFont="1" applyFill="1" applyBorder="1" applyAlignment="1">
      <alignment horizontal="center" vertical="center" wrapText="1"/>
    </xf>
    <xf numFmtId="186" fontId="12" fillId="0" borderId="0" xfId="12" applyNumberFormat="1" applyFont="1" applyAlignment="1">
      <alignment vertical="center"/>
    </xf>
    <xf numFmtId="186" fontId="12" fillId="0" borderId="0" xfId="12" applyNumberFormat="1" applyFont="1" applyBorder="1" applyAlignment="1">
      <alignment vertical="center"/>
    </xf>
    <xf numFmtId="165" fontId="12" fillId="0" borderId="0" xfId="12" applyNumberFormat="1" applyFont="1" applyBorder="1" applyAlignment="1">
      <alignment vertical="center"/>
    </xf>
    <xf numFmtId="0" fontId="10" fillId="0" borderId="0" xfId="12" applyFont="1" applyBorder="1" applyAlignment="1">
      <alignment horizontal="center" vertical="center"/>
    </xf>
    <xf numFmtId="182" fontId="12" fillId="0" borderId="0" xfId="12" applyNumberFormat="1" applyFont="1" applyAlignment="1">
      <alignment vertical="center"/>
    </xf>
    <xf numFmtId="0" fontId="10" fillId="0" borderId="0" xfId="12" applyFont="1" applyFill="1" applyBorder="1" applyAlignment="1">
      <alignment horizontal="center" vertical="center" wrapText="1"/>
    </xf>
    <xf numFmtId="0" fontId="10" fillId="0" borderId="0" xfId="12" applyFont="1" applyFill="1" applyBorder="1" applyAlignment="1">
      <alignment horizontal="center" vertical="center"/>
    </xf>
    <xf numFmtId="194" fontId="12" fillId="0" borderId="0" xfId="12" applyNumberFormat="1" applyFont="1" applyAlignment="1">
      <alignment vertical="center"/>
    </xf>
    <xf numFmtId="0" fontId="10" fillId="0" borderId="0" xfId="12" applyFont="1" applyAlignment="1">
      <alignment horizontal="left" vertical="center"/>
    </xf>
    <xf numFmtId="166" fontId="12" fillId="0" borderId="21" xfId="12" applyNumberFormat="1" applyFont="1" applyBorder="1" applyAlignment="1">
      <alignment horizontal="center" vertical="center"/>
    </xf>
    <xf numFmtId="0" fontId="10" fillId="0" borderId="21" xfId="12" applyFont="1" applyBorder="1" applyAlignment="1">
      <alignment horizontal="center" vertical="center"/>
    </xf>
    <xf numFmtId="166" fontId="12" fillId="0" borderId="15" xfId="12" applyNumberFormat="1" applyFont="1" applyBorder="1" applyAlignment="1">
      <alignment horizontal="center" vertical="center"/>
    </xf>
    <xf numFmtId="166" fontId="12" fillId="0" borderId="16" xfId="12" applyNumberFormat="1" applyFont="1" applyBorder="1" applyAlignment="1">
      <alignment horizontal="center" vertical="center"/>
    </xf>
    <xf numFmtId="166" fontId="12" fillId="0" borderId="17" xfId="12" applyNumberFormat="1" applyFont="1" applyBorder="1" applyAlignment="1">
      <alignment horizontal="center" vertical="center"/>
    </xf>
    <xf numFmtId="166" fontId="12" fillId="0" borderId="19" xfId="12" applyNumberFormat="1" applyFont="1" applyBorder="1" applyAlignment="1">
      <alignment horizontal="center" vertical="center"/>
    </xf>
    <xf numFmtId="0" fontId="10" fillId="3" borderId="26" xfId="12" applyFont="1" applyFill="1" applyBorder="1" applyAlignment="1">
      <alignment horizontal="center" vertical="center"/>
    </xf>
    <xf numFmtId="0" fontId="24" fillId="0" borderId="0" xfId="13"/>
    <xf numFmtId="0" fontId="18" fillId="0" borderId="0" xfId="13" applyFont="1"/>
    <xf numFmtId="0" fontId="18" fillId="21" borderId="0" xfId="13" applyFont="1" applyFill="1"/>
    <xf numFmtId="180" fontId="18" fillId="21" borderId="0" xfId="13" applyNumberFormat="1" applyFont="1" applyFill="1"/>
    <xf numFmtId="0" fontId="57" fillId="0" borderId="0" xfId="13" applyFont="1" applyAlignment="1">
      <alignment horizontal="left"/>
    </xf>
    <xf numFmtId="165" fontId="18" fillId="23" borderId="8" xfId="13" applyNumberFormat="1" applyFont="1" applyFill="1" applyBorder="1" applyAlignment="1">
      <alignment horizontal="center"/>
    </xf>
    <xf numFmtId="180" fontId="18" fillId="23" borderId="8" xfId="13" applyNumberFormat="1" applyFont="1" applyFill="1" applyBorder="1"/>
    <xf numFmtId="180" fontId="18" fillId="23" borderId="8" xfId="13" applyNumberFormat="1" applyFont="1" applyFill="1" applyBorder="1" applyAlignment="1">
      <alignment horizontal="center" vertical="center"/>
    </xf>
    <xf numFmtId="179" fontId="18" fillId="23" borderId="8" xfId="13" applyNumberFormat="1" applyFont="1" applyFill="1" applyBorder="1"/>
    <xf numFmtId="180" fontId="24" fillId="0" borderId="0" xfId="13" applyNumberFormat="1"/>
    <xf numFmtId="166" fontId="18" fillId="0" borderId="181" xfId="32" applyNumberFormat="1" applyFont="1" applyFill="1" applyBorder="1" applyAlignment="1">
      <alignment horizontal="center"/>
    </xf>
    <xf numFmtId="165" fontId="18" fillId="0" borderId="135" xfId="13" applyNumberFormat="1" applyFont="1" applyBorder="1" applyAlignment="1">
      <alignment horizontal="center"/>
    </xf>
    <xf numFmtId="180" fontId="18" fillId="0" borderId="183" xfId="13" applyNumberFormat="1" applyFont="1" applyFill="1" applyBorder="1"/>
    <xf numFmtId="180" fontId="18" fillId="0" borderId="135" xfId="13" applyNumberFormat="1" applyFont="1" applyFill="1" applyBorder="1" applyAlignment="1">
      <alignment horizontal="center" vertical="center"/>
    </xf>
    <xf numFmtId="180" fontId="18" fillId="0" borderId="135" xfId="13" applyNumberFormat="1" applyFont="1" applyFill="1" applyBorder="1"/>
    <xf numFmtId="179" fontId="18" fillId="0" borderId="0" xfId="13" applyNumberFormat="1" applyFont="1" applyBorder="1"/>
    <xf numFmtId="166" fontId="18" fillId="0" borderId="248" xfId="32" applyNumberFormat="1" applyFont="1" applyFill="1" applyBorder="1" applyAlignment="1">
      <alignment horizontal="center"/>
    </xf>
    <xf numFmtId="165" fontId="18" fillId="0" borderId="165" xfId="13" applyNumberFormat="1" applyFont="1" applyBorder="1" applyAlignment="1">
      <alignment horizontal="center"/>
    </xf>
    <xf numFmtId="180" fontId="18" fillId="0" borderId="249" xfId="13" applyNumberFormat="1" applyFont="1" applyFill="1" applyBorder="1"/>
    <xf numFmtId="180" fontId="18" fillId="0" borderId="165" xfId="13" applyNumberFormat="1" applyFont="1" applyFill="1" applyBorder="1" applyAlignment="1">
      <alignment horizontal="center" vertical="center"/>
    </xf>
    <xf numFmtId="180" fontId="18" fillId="0" borderId="165" xfId="13" applyNumberFormat="1" applyFont="1" applyFill="1" applyBorder="1"/>
    <xf numFmtId="179" fontId="18" fillId="0" borderId="44" xfId="13" applyNumberFormat="1" applyFont="1" applyBorder="1"/>
    <xf numFmtId="165" fontId="18" fillId="0" borderId="15" xfId="13" applyNumberFormat="1" applyFont="1" applyFill="1" applyBorder="1" applyAlignment="1">
      <alignment horizontal="center"/>
    </xf>
    <xf numFmtId="180" fontId="18" fillId="0" borderId="15" xfId="13" applyNumberFormat="1" applyFont="1" applyFill="1" applyBorder="1"/>
    <xf numFmtId="180" fontId="18" fillId="0" borderId="15" xfId="13" applyNumberFormat="1" applyFont="1" applyFill="1" applyBorder="1" applyAlignment="1">
      <alignment horizontal="center" vertical="center"/>
    </xf>
    <xf numFmtId="180" fontId="18" fillId="0" borderId="199" xfId="13" applyNumberFormat="1" applyFont="1" applyFill="1" applyBorder="1"/>
    <xf numFmtId="179" fontId="18" fillId="0" borderId="0" xfId="13" applyNumberFormat="1" applyFont="1" applyFill="1" applyBorder="1"/>
    <xf numFmtId="165" fontId="18" fillId="0" borderId="46" xfId="13" applyNumberFormat="1" applyFont="1" applyFill="1" applyBorder="1" applyAlignment="1">
      <alignment horizontal="center"/>
    </xf>
    <xf numFmtId="166" fontId="18" fillId="0" borderId="216" xfId="32" applyNumberFormat="1" applyFont="1" applyFill="1" applyBorder="1" applyAlignment="1">
      <alignment horizontal="center"/>
    </xf>
    <xf numFmtId="165" fontId="18" fillId="0" borderId="137" xfId="13" applyNumberFormat="1" applyFont="1" applyBorder="1" applyAlignment="1">
      <alignment horizontal="center"/>
    </xf>
    <xf numFmtId="180" fontId="18" fillId="0" borderId="166" xfId="13" applyNumberFormat="1" applyFont="1" applyFill="1" applyBorder="1"/>
    <xf numFmtId="180" fontId="18" fillId="0" borderId="137" xfId="13" applyNumberFormat="1" applyFont="1" applyFill="1" applyBorder="1"/>
    <xf numFmtId="179" fontId="18" fillId="0" borderId="250" xfId="13" applyNumberFormat="1" applyFont="1" applyBorder="1"/>
    <xf numFmtId="166" fontId="18" fillId="18" borderId="251" xfId="32" applyNumberFormat="1" applyFont="1" applyFill="1" applyBorder="1" applyAlignment="1">
      <alignment horizontal="center"/>
    </xf>
    <xf numFmtId="165" fontId="18" fillId="18" borderId="164" xfId="13" applyNumberFormat="1" applyFont="1" applyFill="1" applyBorder="1" applyAlignment="1">
      <alignment horizontal="center"/>
    </xf>
    <xf numFmtId="180" fontId="18" fillId="18" borderId="252" xfId="13" applyNumberFormat="1" applyFont="1" applyFill="1" applyBorder="1"/>
    <xf numFmtId="180" fontId="18" fillId="18" borderId="132" xfId="13" applyNumberFormat="1" applyFont="1" applyFill="1" applyBorder="1" applyAlignment="1">
      <alignment horizontal="center" vertical="center"/>
    </xf>
    <xf numFmtId="180" fontId="18" fillId="18" borderId="164" xfId="13" applyNumberFormat="1" applyFont="1" applyFill="1" applyBorder="1"/>
    <xf numFmtId="179" fontId="18" fillId="18" borderId="228" xfId="13" applyNumberFormat="1" applyFont="1" applyFill="1" applyBorder="1"/>
    <xf numFmtId="0" fontId="0" fillId="0" borderId="127" xfId="0" applyBorder="1" applyAlignment="1">
      <alignment horizontal="center" vertical="center"/>
    </xf>
    <xf numFmtId="165" fontId="18" fillId="0" borderId="15" xfId="13" applyNumberFormat="1" applyFont="1" applyBorder="1" applyAlignment="1">
      <alignment horizontal="center"/>
    </xf>
    <xf numFmtId="180" fontId="18" fillId="0" borderId="132" xfId="13" applyNumberFormat="1" applyFont="1" applyBorder="1" applyAlignment="1">
      <alignment horizontal="center" vertical="center"/>
    </xf>
    <xf numFmtId="179" fontId="18" fillId="0" borderId="126" xfId="13" applyNumberFormat="1" applyFont="1" applyBorder="1"/>
    <xf numFmtId="179" fontId="18" fillId="0" borderId="126" xfId="13" applyNumberFormat="1" applyFont="1" applyFill="1" applyBorder="1"/>
    <xf numFmtId="180" fontId="18" fillId="0" borderId="0" xfId="13" applyNumberFormat="1" applyFont="1" applyFill="1"/>
    <xf numFmtId="165" fontId="18" fillId="0" borderId="19" xfId="13" applyNumberFormat="1" applyFont="1" applyBorder="1" applyAlignment="1">
      <alignment horizontal="center"/>
    </xf>
    <xf numFmtId="180" fontId="18" fillId="0" borderId="218" xfId="13" applyNumberFormat="1" applyFont="1" applyFill="1" applyBorder="1"/>
    <xf numFmtId="179" fontId="18" fillId="0" borderId="202" xfId="13" applyNumberFormat="1" applyFont="1" applyBorder="1"/>
    <xf numFmtId="165" fontId="18" fillId="18" borderId="253" xfId="13" applyNumberFormat="1" applyFont="1" applyFill="1" applyBorder="1" applyAlignment="1">
      <alignment horizontal="center"/>
    </xf>
    <xf numFmtId="43" fontId="18" fillId="0" borderId="132" xfId="13" applyNumberFormat="1" applyFont="1" applyBorder="1" applyAlignment="1">
      <alignment horizontal="center" vertical="center"/>
    </xf>
    <xf numFmtId="43" fontId="18" fillId="0" borderId="135" xfId="13" applyNumberFormat="1" applyFont="1" applyFill="1" applyBorder="1" applyAlignment="1">
      <alignment horizontal="center" vertical="center"/>
    </xf>
    <xf numFmtId="166" fontId="18" fillId="18" borderId="223" xfId="32" applyNumberFormat="1" applyFont="1" applyFill="1" applyBorder="1" applyAlignment="1">
      <alignment horizontal="center"/>
    </xf>
    <xf numFmtId="165" fontId="18" fillId="18" borderId="132" xfId="13" applyNumberFormat="1" applyFont="1" applyFill="1" applyBorder="1" applyAlignment="1">
      <alignment horizontal="center"/>
    </xf>
    <xf numFmtId="180" fontId="18" fillId="18" borderId="161" xfId="13" applyNumberFormat="1" applyFont="1" applyFill="1" applyBorder="1"/>
    <xf numFmtId="180" fontId="18" fillId="18" borderId="149" xfId="13" applyNumberFormat="1" applyFont="1" applyFill="1" applyBorder="1"/>
    <xf numFmtId="179" fontId="18" fillId="18" borderId="160" xfId="13" applyNumberFormat="1" applyFont="1" applyFill="1" applyBorder="1"/>
    <xf numFmtId="166" fontId="18" fillId="0" borderId="219" xfId="32" applyNumberFormat="1" applyFont="1" applyFill="1" applyBorder="1" applyAlignment="1">
      <alignment horizontal="center"/>
    </xf>
    <xf numFmtId="165" fontId="18" fillId="0" borderId="132" xfId="13" applyNumberFormat="1" applyFont="1" applyBorder="1" applyAlignment="1">
      <alignment horizontal="center"/>
    </xf>
    <xf numFmtId="180" fontId="18" fillId="0" borderId="190" xfId="13" applyNumberFormat="1" applyFont="1" applyBorder="1"/>
    <xf numFmtId="180" fontId="18" fillId="0" borderId="132" xfId="13" applyNumberFormat="1" applyFont="1" applyFill="1" applyBorder="1"/>
    <xf numFmtId="179" fontId="18" fillId="0" borderId="167" xfId="13" applyNumberFormat="1" applyFont="1" applyFill="1" applyBorder="1"/>
    <xf numFmtId="166" fontId="18" fillId="0" borderId="219" xfId="32" applyNumberFormat="1" applyFont="1" applyBorder="1" applyAlignment="1">
      <alignment horizontal="center"/>
    </xf>
    <xf numFmtId="180" fontId="18" fillId="0" borderId="132" xfId="13" applyNumberFormat="1" applyFont="1" applyBorder="1"/>
    <xf numFmtId="179" fontId="18" fillId="0" borderId="167" xfId="13" applyNumberFormat="1" applyFont="1" applyBorder="1"/>
    <xf numFmtId="166" fontId="18" fillId="0" borderId="181" xfId="32" applyNumberFormat="1" applyFont="1" applyBorder="1" applyAlignment="1">
      <alignment horizontal="center"/>
    </xf>
    <xf numFmtId="180" fontId="18" fillId="0" borderId="183" xfId="13" applyNumberFormat="1" applyFont="1" applyBorder="1"/>
    <xf numFmtId="180" fontId="18" fillId="0" borderId="135" xfId="13" applyNumberFormat="1" applyFont="1" applyBorder="1" applyAlignment="1">
      <alignment horizontal="center" vertical="center"/>
    </xf>
    <xf numFmtId="180" fontId="18" fillId="0" borderId="135" xfId="13" applyNumberFormat="1" applyFont="1" applyBorder="1"/>
    <xf numFmtId="166" fontId="18" fillId="0" borderId="216" xfId="32" applyNumberFormat="1" applyFont="1" applyBorder="1" applyAlignment="1">
      <alignment horizontal="center"/>
    </xf>
    <xf numFmtId="180" fontId="18" fillId="0" borderId="166" xfId="13" applyNumberFormat="1" applyFont="1" applyBorder="1"/>
    <xf numFmtId="180" fontId="18" fillId="0" borderId="137" xfId="13" applyNumberFormat="1" applyFont="1" applyBorder="1" applyAlignment="1">
      <alignment horizontal="center" vertical="center"/>
    </xf>
    <xf numFmtId="180" fontId="18" fillId="0" borderId="137" xfId="13" applyNumberFormat="1" applyFont="1" applyBorder="1"/>
    <xf numFmtId="166" fontId="18" fillId="18" borderId="148" xfId="32" applyNumberFormat="1" applyFont="1" applyFill="1" applyBorder="1" applyAlignment="1">
      <alignment horizontal="center"/>
    </xf>
    <xf numFmtId="165" fontId="18" fillId="18" borderId="160" xfId="13" applyNumberFormat="1" applyFont="1" applyFill="1" applyBorder="1" applyAlignment="1">
      <alignment horizontal="center"/>
    </xf>
    <xf numFmtId="180" fontId="18" fillId="18" borderId="149" xfId="13" applyNumberFormat="1" applyFont="1" applyFill="1" applyBorder="1" applyAlignment="1">
      <alignment horizontal="center" vertical="center"/>
    </xf>
    <xf numFmtId="166" fontId="18" fillId="0" borderId="151" xfId="32" applyNumberFormat="1" applyFont="1" applyBorder="1" applyAlignment="1">
      <alignment horizontal="center"/>
    </xf>
    <xf numFmtId="165" fontId="18" fillId="0" borderId="167" xfId="13" applyNumberFormat="1" applyFont="1" applyBorder="1" applyAlignment="1">
      <alignment horizontal="center"/>
    </xf>
    <xf numFmtId="166" fontId="18" fillId="0" borderId="147" xfId="32" applyNumberFormat="1" applyFont="1" applyBorder="1" applyAlignment="1">
      <alignment horizontal="center"/>
    </xf>
    <xf numFmtId="165" fontId="18" fillId="0" borderId="126" xfId="13" applyNumberFormat="1" applyFont="1" applyBorder="1" applyAlignment="1">
      <alignment horizontal="center"/>
    </xf>
    <xf numFmtId="166" fontId="18" fillId="0" borderId="174" xfId="32" applyNumberFormat="1" applyFont="1" applyBorder="1" applyAlignment="1">
      <alignment horizontal="center"/>
    </xf>
    <xf numFmtId="165" fontId="18" fillId="0" borderId="202" xfId="13" applyNumberFormat="1" applyFont="1" applyBorder="1" applyAlignment="1">
      <alignment horizontal="center"/>
    </xf>
    <xf numFmtId="0" fontId="57" fillId="21" borderId="0" xfId="13" applyFont="1" applyFill="1"/>
    <xf numFmtId="0" fontId="57" fillId="18" borderId="149" xfId="13" applyFont="1" applyFill="1" applyBorder="1" applyAlignment="1">
      <alignment horizontal="center" vertical="center"/>
    </xf>
    <xf numFmtId="0" fontId="57" fillId="18" borderId="166" xfId="13" applyFont="1" applyFill="1" applyBorder="1" applyAlignment="1">
      <alignment horizontal="center" vertical="center" wrapText="1"/>
    </xf>
    <xf numFmtId="0" fontId="57" fillId="18" borderId="137" xfId="13" applyFont="1" applyFill="1" applyBorder="1" applyAlignment="1">
      <alignment horizontal="center" vertical="center" wrapText="1"/>
    </xf>
    <xf numFmtId="167" fontId="18" fillId="0" borderId="0" xfId="13" applyNumberFormat="1" applyFont="1"/>
    <xf numFmtId="0" fontId="18" fillId="0" borderId="0" xfId="13" applyFont="1" applyAlignment="1">
      <alignment horizontal="left"/>
    </xf>
    <xf numFmtId="0" fontId="18" fillId="0" borderId="0" xfId="13" applyFont="1" applyFill="1"/>
    <xf numFmtId="165" fontId="18" fillId="0" borderId="0" xfId="1" applyNumberFormat="1" applyFont="1" applyFill="1"/>
    <xf numFmtId="43" fontId="18" fillId="0" borderId="0" xfId="1" applyFont="1" applyFill="1"/>
    <xf numFmtId="167" fontId="18" fillId="0" borderId="0" xfId="13" applyNumberFormat="1" applyFont="1" applyFill="1"/>
    <xf numFmtId="165" fontId="18" fillId="4" borderId="254" xfId="13" applyNumberFormat="1" applyFont="1" applyFill="1" applyBorder="1" applyAlignment="1">
      <alignment horizontal="center"/>
    </xf>
    <xf numFmtId="165" fontId="18" fillId="4" borderId="175" xfId="13" applyNumberFormat="1" applyFont="1" applyFill="1" applyBorder="1" applyAlignment="1">
      <alignment horizontal="center"/>
    </xf>
    <xf numFmtId="166" fontId="18" fillId="4" borderId="175" xfId="13" applyNumberFormat="1" applyFont="1" applyFill="1" applyBorder="1" applyAlignment="1">
      <alignment horizontal="center"/>
    </xf>
    <xf numFmtId="179" fontId="18" fillId="4" borderId="175" xfId="13" applyNumberFormat="1" applyFont="1" applyFill="1" applyBorder="1"/>
    <xf numFmtId="166" fontId="18" fillId="0" borderId="0" xfId="13" applyNumberFormat="1" applyFont="1" applyFill="1"/>
    <xf numFmtId="165" fontId="18" fillId="0" borderId="147" xfId="13" applyNumberFormat="1" applyFont="1" applyBorder="1" applyAlignment="1">
      <alignment horizontal="center"/>
    </xf>
    <xf numFmtId="166" fontId="18" fillId="0" borderId="135" xfId="13" applyNumberFormat="1" applyFont="1" applyBorder="1" applyAlignment="1">
      <alignment horizontal="center"/>
    </xf>
    <xf numFmtId="0" fontId="18" fillId="0" borderId="0" xfId="13" applyFont="1" applyFill="1" applyBorder="1"/>
    <xf numFmtId="165" fontId="18" fillId="0" borderId="163" xfId="13" applyNumberFormat="1" applyFont="1" applyBorder="1" applyAlignment="1">
      <alignment horizontal="center"/>
    </xf>
    <xf numFmtId="166" fontId="18" fillId="0" borderId="165" xfId="13" applyNumberFormat="1" applyFont="1" applyBorder="1" applyAlignment="1">
      <alignment horizontal="center"/>
    </xf>
    <xf numFmtId="179" fontId="18" fillId="0" borderId="165" xfId="13" applyNumberFormat="1" applyFont="1" applyBorder="1"/>
    <xf numFmtId="0" fontId="18" fillId="0" borderId="28" xfId="13" applyFont="1" applyFill="1" applyBorder="1"/>
    <xf numFmtId="165" fontId="18" fillId="0" borderId="0" xfId="1" applyNumberFormat="1" applyFont="1"/>
    <xf numFmtId="165" fontId="18" fillId="0" borderId="174" xfId="13" applyNumberFormat="1" applyFont="1" applyBorder="1" applyAlignment="1">
      <alignment horizontal="center"/>
    </xf>
    <xf numFmtId="166" fontId="18" fillId="0" borderId="137" xfId="13" applyNumberFormat="1" applyFont="1" applyBorder="1" applyAlignment="1">
      <alignment horizontal="center"/>
    </xf>
    <xf numFmtId="2" fontId="18" fillId="0" borderId="0" xfId="13" applyNumberFormat="1" applyFont="1"/>
    <xf numFmtId="165" fontId="18" fillId="4" borderId="147" xfId="13" applyNumberFormat="1" applyFont="1" applyFill="1" applyBorder="1" applyAlignment="1">
      <alignment horizontal="center"/>
    </xf>
    <xf numFmtId="165" fontId="18" fillId="4" borderId="135" xfId="13" applyNumberFormat="1" applyFont="1" applyFill="1" applyBorder="1" applyAlignment="1">
      <alignment horizontal="center"/>
    </xf>
    <xf numFmtId="166" fontId="18" fillId="4" borderId="135" xfId="13" applyNumberFormat="1" applyFont="1" applyFill="1" applyBorder="1" applyAlignment="1">
      <alignment horizontal="center"/>
    </xf>
    <xf numFmtId="179" fontId="18" fillId="4" borderId="135" xfId="13" applyNumberFormat="1" applyFont="1" applyFill="1" applyBorder="1"/>
    <xf numFmtId="165" fontId="18" fillId="18" borderId="147" xfId="13" applyNumberFormat="1" applyFont="1" applyFill="1" applyBorder="1" applyAlignment="1">
      <alignment horizontal="center"/>
    </xf>
    <xf numFmtId="165" fontId="18" fillId="18" borderId="135" xfId="13" applyNumberFormat="1" applyFont="1" applyFill="1" applyBorder="1" applyAlignment="1">
      <alignment horizontal="center"/>
    </xf>
    <xf numFmtId="166" fontId="18" fillId="18" borderId="135" xfId="13" applyNumberFormat="1" applyFont="1" applyFill="1" applyBorder="1" applyAlignment="1">
      <alignment horizontal="center"/>
    </xf>
    <xf numFmtId="179" fontId="18" fillId="18" borderId="135" xfId="13" applyNumberFormat="1" applyFont="1" applyFill="1" applyBorder="1"/>
    <xf numFmtId="165" fontId="18" fillId="0" borderId="0" xfId="13" applyNumberFormat="1" applyFont="1"/>
    <xf numFmtId="165" fontId="18" fillId="18" borderId="151" xfId="13" applyNumberFormat="1" applyFont="1" applyFill="1" applyBorder="1" applyAlignment="1">
      <alignment horizontal="center"/>
    </xf>
    <xf numFmtId="166" fontId="18" fillId="18" borderId="132" xfId="13" applyNumberFormat="1" applyFont="1" applyFill="1" applyBorder="1" applyAlignment="1">
      <alignment horizontal="center"/>
    </xf>
    <xf numFmtId="179" fontId="18" fillId="18" borderId="132" xfId="13" applyNumberFormat="1" applyFont="1" applyFill="1" applyBorder="1"/>
    <xf numFmtId="165" fontId="18" fillId="0" borderId="151" xfId="13" applyNumberFormat="1" applyFont="1" applyBorder="1" applyAlignment="1">
      <alignment horizontal="center"/>
    </xf>
    <xf numFmtId="166" fontId="18" fillId="0" borderId="132" xfId="13" applyNumberFormat="1" applyFont="1" applyBorder="1" applyAlignment="1">
      <alignment horizontal="center"/>
    </xf>
    <xf numFmtId="165" fontId="129" fillId="0" borderId="0" xfId="13" applyNumberFormat="1" applyFont="1"/>
    <xf numFmtId="167" fontId="57" fillId="0" borderId="0" xfId="13" applyNumberFormat="1" applyFont="1" applyAlignment="1">
      <alignment horizontal="center" vertical="center" wrapText="1"/>
    </xf>
    <xf numFmtId="0" fontId="10" fillId="18" borderId="148" xfId="13" applyFont="1" applyFill="1" applyBorder="1" applyAlignment="1">
      <alignment horizontal="center" vertical="center" wrapText="1"/>
    </xf>
    <xf numFmtId="0" fontId="10" fillId="18" borderId="161" xfId="13" applyFont="1" applyFill="1" applyBorder="1" applyAlignment="1">
      <alignment horizontal="center" vertical="center" wrapText="1"/>
    </xf>
    <xf numFmtId="167" fontId="65" fillId="0" borderId="0" xfId="13" applyNumberFormat="1" applyFont="1"/>
    <xf numFmtId="2" fontId="4" fillId="0" borderId="15"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0" fontId="18" fillId="0" borderId="245" xfId="13" applyFont="1" applyBorder="1" applyAlignment="1">
      <alignment horizontal="center" vertical="center"/>
    </xf>
    <xf numFmtId="0" fontId="20" fillId="17" borderId="167" xfId="22" applyFont="1" applyFill="1" applyBorder="1" applyAlignment="1">
      <alignment horizontal="center" vertical="center"/>
    </xf>
    <xf numFmtId="0" fontId="118" fillId="3" borderId="36" xfId="27" applyFont="1" applyFill="1" applyBorder="1" applyAlignment="1">
      <alignment horizontal="left" vertical="center"/>
    </xf>
    <xf numFmtId="0" fontId="117" fillId="3" borderId="6" xfId="27" applyFont="1" applyFill="1" applyBorder="1" applyAlignment="1">
      <alignment horizontal="center" vertical="center"/>
    </xf>
    <xf numFmtId="49" fontId="118" fillId="3" borderId="3" xfId="27" applyNumberFormat="1" applyFont="1" applyFill="1" applyBorder="1" applyAlignment="1">
      <alignment horizontal="center" vertical="center"/>
    </xf>
    <xf numFmtId="49" fontId="118" fillId="3" borderId="56" xfId="27" applyNumberFormat="1" applyFont="1" applyFill="1" applyBorder="1" applyAlignment="1">
      <alignment horizontal="center" vertical="center"/>
    </xf>
    <xf numFmtId="0" fontId="118" fillId="0" borderId="7" xfId="27" applyFont="1" applyFill="1" applyBorder="1" applyAlignment="1">
      <alignment horizontal="center" vertical="center"/>
    </xf>
    <xf numFmtId="0" fontId="118" fillId="0" borderId="10" xfId="27" applyFont="1" applyFill="1" applyBorder="1" applyAlignment="1">
      <alignment horizontal="right" vertical="center"/>
    </xf>
    <xf numFmtId="165" fontId="116" fillId="0" borderId="27" xfId="27" applyNumberFormat="1" applyFont="1" applyBorder="1" applyAlignment="1">
      <alignment horizontal="center" vertical="center"/>
    </xf>
    <xf numFmtId="165" fontId="116" fillId="0" borderId="27" xfId="27" applyNumberFormat="1" applyFont="1" applyFill="1" applyBorder="1" applyAlignment="1">
      <alignment horizontal="center" vertical="center"/>
    </xf>
    <xf numFmtId="0" fontId="120" fillId="0" borderId="10" xfId="27" applyFont="1" applyFill="1" applyBorder="1" applyAlignment="1">
      <alignment horizontal="right" vertical="center"/>
    </xf>
    <xf numFmtId="165" fontId="82" fillId="0" borderId="27" xfId="27" applyNumberFormat="1" applyFont="1" applyBorder="1" applyAlignment="1">
      <alignment horizontal="center" vertical="center"/>
    </xf>
    <xf numFmtId="165" fontId="122" fillId="0" borderId="27" xfId="27" applyNumberFormat="1" applyFont="1" applyBorder="1" applyAlignment="1">
      <alignment horizontal="center" vertical="center"/>
    </xf>
    <xf numFmtId="0" fontId="118" fillId="0" borderId="29" xfId="27" applyFont="1" applyFill="1" applyBorder="1" applyAlignment="1">
      <alignment horizontal="right" vertical="center"/>
    </xf>
    <xf numFmtId="165" fontId="82" fillId="0" borderId="17" xfId="27" applyNumberFormat="1" applyFont="1" applyBorder="1" applyAlignment="1">
      <alignment horizontal="center" vertical="center"/>
    </xf>
    <xf numFmtId="0" fontId="118" fillId="0" borderId="52" xfId="27" applyFont="1" applyFill="1" applyBorder="1" applyAlignment="1">
      <alignment horizontal="right" vertical="center"/>
    </xf>
    <xf numFmtId="165" fontId="82" fillId="0" borderId="13" xfId="27" applyNumberFormat="1" applyFont="1" applyBorder="1" applyAlignment="1">
      <alignment horizontal="center" vertical="center"/>
    </xf>
    <xf numFmtId="0" fontId="118" fillId="3" borderId="7" xfId="27" applyFont="1" applyFill="1" applyBorder="1" applyAlignment="1">
      <alignment horizontal="right" vertical="center"/>
    </xf>
    <xf numFmtId="165" fontId="82" fillId="0" borderId="27" xfId="27" applyNumberFormat="1" applyFont="1" applyBorder="1" applyAlignment="1">
      <alignment horizontal="center" vertical="center" wrapText="1"/>
    </xf>
    <xf numFmtId="165" fontId="82" fillId="0" borderId="27" xfId="27" applyNumberFormat="1" applyFont="1" applyFill="1" applyBorder="1" applyAlignment="1">
      <alignment horizontal="center" vertical="center"/>
    </xf>
    <xf numFmtId="165" fontId="82" fillId="0" borderId="27" xfId="27" applyNumberFormat="1" applyFont="1" applyFill="1" applyBorder="1" applyAlignment="1">
      <alignment horizontal="center" vertical="center" wrapText="1"/>
    </xf>
    <xf numFmtId="0" fontId="118" fillId="0" borderId="102" xfId="27" applyFont="1" applyFill="1" applyBorder="1" applyAlignment="1">
      <alignment horizontal="right" vertical="center"/>
    </xf>
    <xf numFmtId="165" fontId="116" fillId="0" borderId="108" xfId="27" applyNumberFormat="1" applyFont="1" applyFill="1" applyBorder="1" applyAlignment="1">
      <alignment horizontal="center" vertical="center"/>
    </xf>
    <xf numFmtId="0" fontId="118" fillId="0" borderId="91" xfId="27" applyFont="1" applyFill="1" applyBorder="1" applyAlignment="1">
      <alignment horizontal="right" vertical="center"/>
    </xf>
    <xf numFmtId="0" fontId="117" fillId="0" borderId="90" xfId="27" applyFont="1" applyFill="1" applyBorder="1" applyAlignment="1">
      <alignment vertical="center"/>
    </xf>
    <xf numFmtId="165" fontId="82" fillId="0" borderId="113" xfId="27" applyNumberFormat="1" applyFont="1" applyFill="1" applyBorder="1" applyAlignment="1">
      <alignment horizontal="right" vertical="center"/>
    </xf>
    <xf numFmtId="165" fontId="116" fillId="0" borderId="110" xfId="27" applyNumberFormat="1" applyFont="1" applyFill="1" applyBorder="1" applyAlignment="1">
      <alignment horizontal="right" vertical="center"/>
    </xf>
    <xf numFmtId="165" fontId="116" fillId="0" borderId="96" xfId="27" applyNumberFormat="1" applyFont="1" applyFill="1" applyBorder="1" applyAlignment="1">
      <alignment horizontal="center" vertical="center"/>
    </xf>
    <xf numFmtId="165" fontId="116" fillId="0" borderId="89" xfId="27" applyNumberFormat="1" applyFont="1" applyFill="1" applyBorder="1" applyAlignment="1">
      <alignment horizontal="center" vertical="center"/>
    </xf>
    <xf numFmtId="0" fontId="118" fillId="3" borderId="255" xfId="27" applyFont="1" applyFill="1" applyBorder="1" applyAlignment="1">
      <alignment horizontal="left" vertical="center"/>
    </xf>
    <xf numFmtId="0" fontId="118" fillId="3" borderId="256" xfId="27" applyFont="1" applyFill="1" applyBorder="1" applyAlignment="1">
      <alignment horizontal="center" vertical="center"/>
    </xf>
    <xf numFmtId="49" fontId="118" fillId="3" borderId="257" xfId="27" applyNumberFormat="1" applyFont="1" applyFill="1" applyBorder="1" applyAlignment="1">
      <alignment horizontal="center" vertical="center"/>
    </xf>
    <xf numFmtId="49" fontId="118" fillId="3" borderId="258" xfId="27" applyNumberFormat="1" applyFont="1" applyFill="1" applyBorder="1" applyAlignment="1">
      <alignment horizontal="center" vertical="center"/>
    </xf>
    <xf numFmtId="0" fontId="118" fillId="0" borderId="259" xfId="27" applyFont="1" applyFill="1" applyBorder="1" applyAlignment="1">
      <alignment horizontal="center" vertical="center"/>
    </xf>
    <xf numFmtId="0" fontId="118" fillId="0" borderId="261" xfId="27" applyFont="1" applyFill="1" applyBorder="1" applyAlignment="1">
      <alignment horizontal="right" vertical="center"/>
    </xf>
    <xf numFmtId="165" fontId="116" fillId="0" borderId="262" xfId="27" applyNumberFormat="1" applyFont="1" applyBorder="1" applyAlignment="1">
      <alignment horizontal="center" vertical="center"/>
    </xf>
    <xf numFmtId="0" fontId="120" fillId="0" borderId="261" xfId="27" applyFont="1" applyFill="1" applyBorder="1" applyAlignment="1">
      <alignment horizontal="right" vertical="center"/>
    </xf>
    <xf numFmtId="165" fontId="82" fillId="0" borderId="262" xfId="27" applyNumberFormat="1" applyFont="1" applyBorder="1" applyAlignment="1">
      <alignment horizontal="center" vertical="center"/>
    </xf>
    <xf numFmtId="165" fontId="122" fillId="0" borderId="262" xfId="27" applyNumberFormat="1" applyFont="1" applyBorder="1" applyAlignment="1">
      <alignment horizontal="center" vertical="center"/>
    </xf>
    <xf numFmtId="0" fontId="118" fillId="0" borderId="263" xfId="27" applyFont="1" applyFill="1" applyBorder="1" applyAlignment="1">
      <alignment horizontal="right" vertical="center"/>
    </xf>
    <xf numFmtId="165" fontId="82" fillId="0" borderId="264" xfId="27" applyNumberFormat="1" applyFont="1" applyBorder="1" applyAlignment="1">
      <alignment horizontal="center" vertical="center"/>
    </xf>
    <xf numFmtId="0" fontId="118" fillId="0" borderId="265" xfId="27" applyFont="1" applyFill="1" applyBorder="1" applyAlignment="1">
      <alignment horizontal="right" vertical="center"/>
    </xf>
    <xf numFmtId="165" fontId="82" fillId="0" borderId="260" xfId="27" applyNumberFormat="1" applyFont="1" applyBorder="1" applyAlignment="1">
      <alignment horizontal="center" vertical="center"/>
    </xf>
    <xf numFmtId="0" fontId="118" fillId="3" borderId="259" xfId="27" applyFont="1" applyFill="1" applyBorder="1" applyAlignment="1">
      <alignment horizontal="right" vertical="center"/>
    </xf>
    <xf numFmtId="165" fontId="82" fillId="0" borderId="262" xfId="27" applyNumberFormat="1" applyFont="1" applyBorder="1" applyAlignment="1">
      <alignment horizontal="center" vertical="center" wrapText="1"/>
    </xf>
    <xf numFmtId="0" fontId="118" fillId="0" borderId="267" xfId="27" applyFont="1" applyFill="1" applyBorder="1" applyAlignment="1">
      <alignment horizontal="right" vertical="center"/>
    </xf>
    <xf numFmtId="165" fontId="116" fillId="0" borderId="268" xfId="27" applyNumberFormat="1" applyFont="1" applyBorder="1" applyAlignment="1">
      <alignment horizontal="center" vertical="center"/>
    </xf>
    <xf numFmtId="0" fontId="118" fillId="0" borderId="269" xfId="27" applyFont="1" applyFill="1" applyBorder="1" applyAlignment="1">
      <alignment horizontal="right" vertical="center"/>
    </xf>
    <xf numFmtId="0" fontId="117" fillId="0" borderId="270" xfId="27" applyFont="1" applyBorder="1" applyAlignment="1">
      <alignment vertical="center"/>
    </xf>
    <xf numFmtId="165" fontId="82" fillId="0" borderId="271" xfId="27" applyNumberFormat="1" applyFont="1" applyFill="1" applyBorder="1" applyAlignment="1">
      <alignment horizontal="right" vertical="center"/>
    </xf>
    <xf numFmtId="165" fontId="116" fillId="0" borderId="272" xfId="27" applyNumberFormat="1" applyFont="1" applyFill="1" applyBorder="1" applyAlignment="1">
      <alignment horizontal="right" vertical="center"/>
    </xf>
    <xf numFmtId="165" fontId="116" fillId="0" borderId="273" xfId="27" applyNumberFormat="1" applyFont="1" applyFill="1" applyBorder="1" applyAlignment="1">
      <alignment horizontal="center" vertical="center"/>
    </xf>
    <xf numFmtId="165" fontId="116" fillId="0" borderId="274" xfId="27" applyNumberFormat="1" applyFont="1" applyBorder="1" applyAlignment="1">
      <alignment horizontal="center" vertical="center"/>
    </xf>
    <xf numFmtId="0" fontId="0" fillId="0" borderId="245" xfId="13" applyFont="1" applyBorder="1"/>
    <xf numFmtId="179" fontId="18" fillId="0" borderId="275" xfId="13" applyNumberFormat="1" applyFont="1" applyFill="1" applyBorder="1"/>
    <xf numFmtId="179" fontId="18" fillId="18" borderId="159" xfId="13" applyNumberFormat="1" applyFont="1" applyFill="1" applyBorder="1"/>
    <xf numFmtId="166" fontId="18" fillId="18" borderId="159" xfId="13" applyNumberFormat="1" applyFont="1" applyFill="1" applyBorder="1"/>
    <xf numFmtId="166" fontId="18" fillId="18" borderId="205" xfId="13" applyNumberFormat="1" applyFont="1" applyFill="1" applyBorder="1"/>
    <xf numFmtId="166" fontId="18" fillId="18" borderId="157" xfId="13" applyNumberFormat="1" applyFont="1" applyFill="1" applyBorder="1"/>
    <xf numFmtId="165" fontId="12" fillId="0" borderId="28" xfId="12" applyNumberFormat="1" applyFont="1" applyBorder="1" applyAlignment="1">
      <alignment horizontal="center" vertical="center"/>
    </xf>
    <xf numFmtId="165" fontId="12" fillId="0" borderId="42" xfId="13" applyNumberFormat="1" applyFont="1" applyBorder="1" applyAlignment="1">
      <alignment horizontal="center" vertical="center"/>
    </xf>
    <xf numFmtId="166" fontId="18" fillId="0" borderId="276" xfId="32" applyNumberFormat="1" applyFont="1" applyFill="1" applyBorder="1" applyAlignment="1">
      <alignment horizontal="center"/>
    </xf>
    <xf numFmtId="166" fontId="18" fillId="23" borderId="277" xfId="32" applyNumberFormat="1" applyFont="1" applyFill="1" applyBorder="1" applyAlignment="1">
      <alignment horizontal="center"/>
    </xf>
    <xf numFmtId="179" fontId="18" fillId="23" borderId="278" xfId="13" applyNumberFormat="1" applyFont="1" applyFill="1" applyBorder="1"/>
    <xf numFmtId="180" fontId="18" fillId="23" borderId="278" xfId="13" applyNumberFormat="1" applyFont="1" applyFill="1" applyBorder="1"/>
    <xf numFmtId="180" fontId="18" fillId="23" borderId="278" xfId="13" applyNumberFormat="1" applyFont="1" applyFill="1" applyBorder="1" applyAlignment="1">
      <alignment horizontal="center" vertical="center"/>
    </xf>
    <xf numFmtId="165" fontId="18" fillId="23" borderId="278" xfId="13" applyNumberFormat="1" applyFont="1" applyFill="1" applyBorder="1" applyAlignment="1">
      <alignment horizontal="center"/>
    </xf>
    <xf numFmtId="166" fontId="18" fillId="23" borderId="279" xfId="32" applyNumberFormat="1" applyFont="1" applyFill="1" applyBorder="1" applyAlignment="1">
      <alignment horizontal="center"/>
    </xf>
    <xf numFmtId="0" fontId="20" fillId="17" borderId="148" xfId="22" applyFont="1" applyFill="1" applyBorder="1" applyAlignment="1">
      <alignment horizontal="center" vertical="center" wrapText="1"/>
    </xf>
    <xf numFmtId="165" fontId="20" fillId="0" borderId="157" xfId="22" applyNumberFormat="1" applyFont="1" applyBorder="1" applyAlignment="1">
      <alignment horizontal="center" wrapText="1"/>
    </xf>
    <xf numFmtId="165" fontId="18" fillId="3" borderId="62" xfId="0" applyNumberFormat="1" applyFont="1" applyFill="1" applyBorder="1"/>
    <xf numFmtId="165" fontId="18" fillId="3" borderId="60" xfId="1" applyNumberFormat="1" applyFont="1" applyFill="1" applyBorder="1"/>
    <xf numFmtId="0" fontId="59" fillId="0" borderId="0" xfId="0" applyFont="1" applyAlignment="1">
      <alignment horizontal="center" wrapText="1"/>
    </xf>
    <xf numFmtId="0" fontId="58" fillId="0" borderId="0" xfId="0" applyFont="1" applyAlignment="1">
      <alignment horizontal="center"/>
    </xf>
    <xf numFmtId="0" fontId="63" fillId="0" borderId="0" xfId="2" applyFont="1" applyBorder="1" applyAlignment="1">
      <alignment horizontal="center"/>
    </xf>
    <xf numFmtId="0" fontId="3" fillId="0" borderId="0" xfId="3" applyFont="1" applyBorder="1" applyAlignment="1">
      <alignment horizontal="center"/>
    </xf>
    <xf numFmtId="0" fontId="5" fillId="0" borderId="0" xfId="3"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27" fillId="0" borderId="11" xfId="4" applyFont="1" applyFill="1" applyBorder="1" applyAlignment="1">
      <alignment horizontal="center" vertical="center"/>
    </xf>
    <xf numFmtId="0" fontId="27" fillId="0" borderId="12" xfId="4" applyFont="1" applyFill="1" applyBorder="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41" xfId="4" applyFont="1" applyFill="1" applyBorder="1" applyAlignment="1">
      <alignment horizontal="center" vertical="center"/>
    </xf>
    <xf numFmtId="0" fontId="27" fillId="0" borderId="35" xfId="4" applyFont="1" applyFill="1" applyBorder="1" applyAlignment="1">
      <alignment horizontal="center" vertical="center"/>
    </xf>
    <xf numFmtId="0" fontId="27" fillId="0" borderId="41" xfId="4" applyFont="1" applyFill="1" applyBorder="1" applyAlignment="1">
      <alignment horizontal="center" vertical="center"/>
    </xf>
    <xf numFmtId="0" fontId="6" fillId="0" borderId="37" xfId="4" applyFont="1" applyFill="1" applyBorder="1" applyAlignment="1">
      <alignment horizontal="center" vertical="center"/>
    </xf>
    <xf numFmtId="0" fontId="6" fillId="0" borderId="23" xfId="4" applyFont="1" applyFill="1" applyBorder="1" applyAlignment="1">
      <alignment horizontal="center" vertical="center"/>
    </xf>
    <xf numFmtId="0" fontId="6" fillId="0" borderId="80" xfId="4" applyFont="1" applyFill="1" applyBorder="1" applyAlignment="1">
      <alignment horizontal="center" vertical="center"/>
    </xf>
    <xf numFmtId="0" fontId="6" fillId="3" borderId="36" xfId="309" applyFont="1" applyFill="1" applyBorder="1" applyAlignment="1">
      <alignment horizontal="center" vertical="center" wrapText="1"/>
    </xf>
    <xf numFmtId="0" fontId="6" fillId="3" borderId="29" xfId="309" applyFont="1" applyFill="1" applyBorder="1" applyAlignment="1">
      <alignment horizontal="center" vertical="center" wrapText="1"/>
    </xf>
    <xf numFmtId="0" fontId="6" fillId="0" borderId="0" xfId="308" applyFont="1" applyAlignment="1">
      <alignment horizontal="center" wrapText="1"/>
    </xf>
    <xf numFmtId="0" fontId="41" fillId="0" borderId="0" xfId="308" applyFont="1" applyAlignment="1">
      <alignment horizontal="center" wrapText="1"/>
    </xf>
    <xf numFmtId="0" fontId="5" fillId="0" borderId="0" xfId="308" applyFont="1" applyBorder="1" applyAlignment="1">
      <alignment horizontal="right"/>
    </xf>
    <xf numFmtId="3" fontId="5" fillId="0" borderId="0" xfId="308" applyNumberFormat="1" applyFont="1" applyBorder="1" applyAlignment="1">
      <alignment horizontal="right"/>
    </xf>
    <xf numFmtId="3" fontId="5" fillId="0" borderId="28" xfId="308" applyNumberFormat="1" applyFont="1" applyBorder="1" applyAlignment="1">
      <alignment horizontal="right"/>
    </xf>
    <xf numFmtId="0" fontId="6" fillId="0" borderId="36" xfId="311" applyFont="1" applyFill="1" applyBorder="1" applyAlignment="1">
      <alignment horizontal="center" vertical="center" wrapText="1"/>
    </xf>
    <xf numFmtId="0" fontId="6" fillId="0" borderId="10" xfId="311" applyFont="1" applyFill="1" applyBorder="1" applyAlignment="1">
      <alignment horizontal="center" vertical="center" wrapText="1"/>
    </xf>
    <xf numFmtId="0" fontId="6" fillId="0" borderId="0" xfId="308" applyFont="1" applyFill="1" applyAlignment="1">
      <alignment horizontal="center"/>
    </xf>
    <xf numFmtId="0" fontId="6" fillId="0" borderId="0" xfId="308" applyFont="1" applyFill="1" applyBorder="1" applyAlignment="1">
      <alignment horizontal="center"/>
    </xf>
    <xf numFmtId="0" fontId="6" fillId="0" borderId="29" xfId="311" applyFont="1" applyFill="1" applyBorder="1" applyAlignment="1">
      <alignment horizontal="center" vertical="center" wrapText="1"/>
    </xf>
    <xf numFmtId="3" fontId="5" fillId="0" borderId="53" xfId="308" applyNumberFormat="1" applyFont="1" applyFill="1" applyBorder="1" applyAlignment="1">
      <alignment horizontal="right"/>
    </xf>
    <xf numFmtId="3" fontId="5" fillId="0" borderId="24" xfId="308" applyNumberFormat="1" applyFont="1" applyFill="1" applyBorder="1" applyAlignment="1">
      <alignment horizontal="right"/>
    </xf>
    <xf numFmtId="3" fontId="5" fillId="0" borderId="42" xfId="308" applyNumberFormat="1" applyFont="1" applyFill="1" applyBorder="1" applyAlignment="1">
      <alignment horizontal="right"/>
    </xf>
    <xf numFmtId="0" fontId="5" fillId="0" borderId="24" xfId="308" applyFont="1" applyFill="1" applyBorder="1" applyAlignment="1">
      <alignment horizontal="right"/>
    </xf>
    <xf numFmtId="0" fontId="8" fillId="0" borderId="0" xfId="308" applyFont="1" applyAlignment="1">
      <alignment horizontal="left" wrapText="1"/>
    </xf>
    <xf numFmtId="0" fontId="6" fillId="0" borderId="0" xfId="308" applyFont="1" applyAlignment="1">
      <alignment horizontal="center"/>
    </xf>
    <xf numFmtId="0" fontId="6" fillId="3" borderId="36" xfId="308" applyFont="1" applyFill="1" applyBorder="1" applyAlignment="1">
      <alignment horizontal="center" vertical="center" wrapText="1"/>
    </xf>
    <xf numFmtId="0" fontId="6" fillId="3" borderId="10" xfId="308" applyFont="1" applyFill="1" applyBorder="1" applyAlignment="1">
      <alignment horizontal="center" vertical="center" wrapText="1"/>
    </xf>
    <xf numFmtId="1" fontId="6" fillId="0" borderId="0" xfId="308" applyNumberFormat="1" applyFont="1" applyFill="1" applyBorder="1" applyAlignment="1">
      <alignment horizontal="left" wrapText="1"/>
    </xf>
    <xf numFmtId="0" fontId="89" fillId="0" borderId="0" xfId="308" applyFont="1" applyBorder="1" applyAlignment="1">
      <alignment horizontal="right"/>
    </xf>
    <xf numFmtId="0" fontId="6" fillId="3" borderId="36" xfId="308" applyFont="1" applyFill="1" applyBorder="1" applyAlignment="1">
      <alignment horizontal="center" vertical="center"/>
    </xf>
    <xf numFmtId="0" fontId="6" fillId="3" borderId="10" xfId="308" applyFont="1" applyFill="1" applyBorder="1" applyAlignment="1">
      <alignment horizontal="center" vertical="center"/>
    </xf>
    <xf numFmtId="0" fontId="41" fillId="0" borderId="0" xfId="308" applyFont="1" applyAlignment="1">
      <alignment horizontal="center"/>
    </xf>
    <xf numFmtId="0" fontId="41" fillId="0" borderId="0" xfId="308" applyFont="1" applyAlignment="1">
      <alignment horizontal="center" vertical="top"/>
    </xf>
    <xf numFmtId="0" fontId="57" fillId="3" borderId="6" xfId="0" applyFont="1" applyFill="1" applyBorder="1" applyAlignment="1">
      <alignment horizontal="center" vertical="center"/>
    </xf>
    <xf numFmtId="0" fontId="57" fillId="3" borderId="56" xfId="0" applyFont="1" applyFill="1" applyBorder="1" applyAlignment="1">
      <alignment horizontal="center" vertical="center"/>
    </xf>
    <xf numFmtId="0" fontId="57" fillId="3" borderId="2" xfId="0" applyFont="1" applyFill="1" applyBorder="1" applyAlignment="1">
      <alignment horizontal="center" vertical="center" wrapText="1"/>
    </xf>
    <xf numFmtId="0" fontId="57" fillId="3" borderId="8" xfId="0" applyFont="1" applyFill="1" applyBorder="1" applyAlignment="1">
      <alignment horizontal="center" vertical="center" wrapText="1"/>
    </xf>
    <xf numFmtId="0" fontId="57" fillId="0" borderId="0" xfId="0" applyFont="1" applyAlignment="1">
      <alignment horizontal="center"/>
    </xf>
    <xf numFmtId="0" fontId="79" fillId="0" borderId="0" xfId="0" applyFont="1" applyAlignment="1">
      <alignment horizontal="center"/>
    </xf>
    <xf numFmtId="0" fontId="14" fillId="0" borderId="0" xfId="0" applyFont="1" applyAlignment="1">
      <alignment horizontal="center"/>
    </xf>
    <xf numFmtId="0" fontId="57" fillId="3" borderId="1" xfId="0" applyFont="1" applyFill="1" applyBorder="1" applyAlignment="1">
      <alignment horizontal="center" vertical="center" wrapText="1"/>
    </xf>
    <xf numFmtId="0" fontId="57" fillId="3" borderId="7" xfId="0" applyFont="1" applyFill="1" applyBorder="1" applyAlignment="1">
      <alignment horizontal="center" vertical="center" wrapText="1"/>
    </xf>
    <xf numFmtId="0" fontId="80" fillId="3" borderId="19" xfId="0" applyFont="1" applyFill="1" applyBorder="1" applyAlignment="1">
      <alignment horizontal="center" vertical="center"/>
    </xf>
    <xf numFmtId="0" fontId="80" fillId="3" borderId="15" xfId="0" applyFont="1" applyFill="1" applyBorder="1" applyAlignment="1">
      <alignment horizontal="center" vertical="center"/>
    </xf>
    <xf numFmtId="0" fontId="80" fillId="3" borderId="19" xfId="0" applyFont="1" applyFill="1" applyBorder="1" applyAlignment="1">
      <alignment horizontal="center" vertical="center" wrapText="1"/>
    </xf>
    <xf numFmtId="0" fontId="80" fillId="3" borderId="15" xfId="0" applyFont="1" applyFill="1" applyBorder="1" applyAlignment="1">
      <alignment horizontal="center" vertical="center" wrapText="1"/>
    </xf>
    <xf numFmtId="0" fontId="80" fillId="3" borderId="17" xfId="0" applyFont="1" applyFill="1" applyBorder="1" applyAlignment="1">
      <alignment horizontal="center" vertical="center" wrapText="1"/>
    </xf>
    <xf numFmtId="0" fontId="80" fillId="3" borderId="16" xfId="0" applyFont="1" applyFill="1" applyBorder="1" applyAlignment="1">
      <alignment horizontal="center" vertical="center" wrapText="1"/>
    </xf>
    <xf numFmtId="0" fontId="72" fillId="0" borderId="0" xfId="8" applyFont="1" applyBorder="1" applyAlignment="1">
      <alignment horizontal="center" vertical="center"/>
    </xf>
    <xf numFmtId="0" fontId="57" fillId="0" borderId="0" xfId="5" applyFont="1" applyBorder="1" applyAlignment="1">
      <alignment horizontal="center"/>
    </xf>
    <xf numFmtId="0" fontId="79" fillId="0" borderId="0" xfId="5" applyFont="1" applyBorder="1" applyAlignment="1">
      <alignment horizontal="center"/>
    </xf>
    <xf numFmtId="0" fontId="14" fillId="0" borderId="0" xfId="297" applyFont="1" applyBorder="1" applyAlignment="1">
      <alignment horizontal="center"/>
    </xf>
    <xf numFmtId="0" fontId="57" fillId="3" borderId="14" xfId="0" applyFont="1" applyFill="1" applyBorder="1" applyAlignment="1">
      <alignment horizontal="center" vertical="center" wrapText="1"/>
    </xf>
    <xf numFmtId="0" fontId="57" fillId="3" borderId="18" xfId="0" applyFont="1" applyFill="1" applyBorder="1" applyAlignment="1">
      <alignment horizontal="center" vertical="center" wrapText="1"/>
    </xf>
    <xf numFmtId="0" fontId="57" fillId="3" borderId="35"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4" xfId="0" applyFont="1" applyFill="1" applyBorder="1" applyAlignment="1">
      <alignment horizontal="center" vertical="center" wrapText="1"/>
    </xf>
    <xf numFmtId="0" fontId="57" fillId="3" borderId="25" xfId="0" applyFont="1" applyFill="1" applyBorder="1" applyAlignment="1">
      <alignment horizontal="center" vertical="center" wrapText="1"/>
    </xf>
    <xf numFmtId="177" fontId="72" fillId="3" borderId="36" xfId="298" applyNumberFormat="1" applyFont="1" applyFill="1" applyBorder="1" applyAlignment="1" applyProtection="1">
      <alignment horizontal="center" vertical="center"/>
    </xf>
    <xf numFmtId="177" fontId="72" fillId="3" borderId="10" xfId="298" applyNumberFormat="1" applyFont="1" applyFill="1" applyBorder="1" applyAlignment="1">
      <alignment horizontal="center" vertical="center"/>
    </xf>
    <xf numFmtId="177" fontId="72" fillId="3" borderId="3" xfId="298" applyNumberFormat="1" applyFont="1" applyFill="1" applyBorder="1" applyAlignment="1" applyProtection="1">
      <alignment horizontal="center" vertical="center"/>
    </xf>
    <xf numFmtId="177" fontId="72" fillId="3" borderId="5" xfId="298" applyNumberFormat="1" applyFont="1" applyFill="1" applyBorder="1" applyAlignment="1" applyProtection="1">
      <alignment horizontal="center" vertical="center"/>
    </xf>
    <xf numFmtId="177" fontId="72" fillId="3" borderId="6" xfId="298" applyNumberFormat="1" applyFont="1" applyFill="1" applyBorder="1" applyAlignment="1" applyProtection="1">
      <alignment horizontal="center" vertical="center"/>
    </xf>
    <xf numFmtId="177" fontId="72" fillId="3" borderId="37" xfId="298" applyNumberFormat="1" applyFont="1" applyFill="1" applyBorder="1" applyAlignment="1" applyProtection="1">
      <alignment horizontal="center" vertical="center"/>
    </xf>
    <xf numFmtId="177" fontId="72" fillId="3" borderId="23" xfId="298" applyNumberFormat="1" applyFont="1" applyFill="1" applyBorder="1" applyAlignment="1" applyProtection="1">
      <alignment horizontal="center" vertical="center"/>
    </xf>
    <xf numFmtId="177" fontId="72" fillId="3" borderId="80" xfId="298" applyNumberFormat="1" applyFont="1" applyFill="1" applyBorder="1" applyAlignment="1" applyProtection="1">
      <alignment horizontal="center" vertical="center"/>
    </xf>
    <xf numFmtId="177" fontId="72" fillId="0" borderId="0" xfId="298" applyNumberFormat="1" applyFont="1" applyBorder="1" applyAlignment="1">
      <alignment horizontal="center"/>
    </xf>
    <xf numFmtId="177" fontId="72" fillId="0" borderId="0" xfId="298" applyNumberFormat="1" applyFont="1" applyBorder="1" applyAlignment="1" applyProtection="1">
      <alignment horizontal="center"/>
    </xf>
    <xf numFmtId="177" fontId="14" fillId="0" borderId="0" xfId="298" applyNumberFormat="1" applyFont="1" applyBorder="1" applyAlignment="1" applyProtection="1">
      <alignment horizontal="center"/>
    </xf>
    <xf numFmtId="177" fontId="14" fillId="0" borderId="0" xfId="298" quotePrefix="1" applyNumberFormat="1" applyFont="1" applyBorder="1" applyAlignment="1">
      <alignment horizontal="center"/>
    </xf>
    <xf numFmtId="177" fontId="72" fillId="0" borderId="24" xfId="298" quotePrefix="1" applyNumberFormat="1" applyFont="1" applyBorder="1" applyAlignment="1">
      <alignment horizontal="center"/>
    </xf>
    <xf numFmtId="177" fontId="72" fillId="3" borderId="6" xfId="299" applyNumberFormat="1" applyFont="1" applyFill="1" applyBorder="1" applyAlignment="1" applyProtection="1">
      <alignment horizontal="center" vertical="center"/>
    </xf>
    <xf numFmtId="177" fontId="72" fillId="3" borderId="6" xfId="299" quotePrefix="1" applyNumberFormat="1" applyFont="1" applyFill="1" applyBorder="1" applyAlignment="1" applyProtection="1">
      <alignment horizontal="center" vertical="center"/>
    </xf>
    <xf numFmtId="177" fontId="72" fillId="3" borderId="56" xfId="299" quotePrefix="1" applyNumberFormat="1" applyFont="1" applyFill="1" applyBorder="1" applyAlignment="1" applyProtection="1">
      <alignment horizontal="center" vertical="center"/>
    </xf>
    <xf numFmtId="0" fontId="18" fillId="0" borderId="0" xfId="9" applyFont="1" applyAlignment="1">
      <alignment horizontal="left" vertical="center"/>
    </xf>
    <xf numFmtId="177" fontId="72" fillId="0" borderId="0" xfId="299" applyNumberFormat="1" applyFont="1" applyBorder="1" applyAlignment="1">
      <alignment horizontal="center"/>
    </xf>
    <xf numFmtId="177" fontId="72" fillId="0" borderId="0" xfId="299" applyNumberFormat="1" applyFont="1" applyBorder="1" applyAlignment="1" applyProtection="1">
      <alignment horizontal="center"/>
    </xf>
    <xf numFmtId="177" fontId="14" fillId="0" borderId="0" xfId="299" quotePrefix="1" applyNumberFormat="1" applyFont="1" applyBorder="1" applyAlignment="1">
      <alignment horizontal="center"/>
    </xf>
    <xf numFmtId="177" fontId="72" fillId="0" borderId="24" xfId="299" quotePrefix="1" applyNumberFormat="1" applyFont="1" applyBorder="1" applyAlignment="1">
      <alignment horizontal="center"/>
    </xf>
    <xf numFmtId="177" fontId="72" fillId="3" borderId="36" xfId="299" applyNumberFormat="1" applyFont="1" applyFill="1" applyBorder="1" applyAlignment="1" applyProtection="1">
      <alignment horizontal="center" vertical="center"/>
    </xf>
    <xf numFmtId="177" fontId="72" fillId="3" borderId="10" xfId="299" applyNumberFormat="1" applyFont="1" applyFill="1" applyBorder="1" applyAlignment="1" applyProtection="1">
      <alignment horizontal="center" vertical="center"/>
    </xf>
    <xf numFmtId="177" fontId="72" fillId="3" borderId="3" xfId="299" applyNumberFormat="1" applyFont="1" applyFill="1" applyBorder="1" applyAlignment="1" applyProtection="1">
      <alignment horizontal="center" vertical="center"/>
    </xf>
    <xf numFmtId="177" fontId="72" fillId="3" borderId="4" xfId="299" quotePrefix="1" applyNumberFormat="1" applyFont="1" applyFill="1" applyBorder="1" applyAlignment="1" applyProtection="1">
      <alignment horizontal="center" vertical="center"/>
    </xf>
    <xf numFmtId="177" fontId="72" fillId="3" borderId="5" xfId="299" quotePrefix="1" applyNumberFormat="1" applyFont="1" applyFill="1" applyBorder="1" applyAlignment="1" applyProtection="1">
      <alignment horizontal="center" vertical="center"/>
    </xf>
    <xf numFmtId="177" fontId="72" fillId="3" borderId="3" xfId="299" quotePrefix="1" applyNumberFormat="1" applyFont="1" applyFill="1" applyBorder="1" applyAlignment="1" applyProtection="1">
      <alignment horizontal="center" vertical="center"/>
    </xf>
    <xf numFmtId="0" fontId="57" fillId="3" borderId="2" xfId="0" applyFont="1" applyFill="1" applyBorder="1" applyAlignment="1">
      <alignment horizontal="center" vertical="center"/>
    </xf>
    <xf numFmtId="0" fontId="57" fillId="3" borderId="8" xfId="0" applyFont="1" applyFill="1" applyBorder="1" applyAlignment="1">
      <alignment horizontal="center" vertical="center"/>
    </xf>
    <xf numFmtId="0" fontId="72" fillId="0" borderId="0" xfId="219" applyFont="1" applyBorder="1" applyAlignment="1">
      <alignment horizontal="center" vertical="center"/>
    </xf>
    <xf numFmtId="0" fontId="72" fillId="0" borderId="0" xfId="219" applyFont="1" applyBorder="1" applyAlignment="1">
      <alignment horizontal="center"/>
    </xf>
    <xf numFmtId="0" fontId="14" fillId="0" borderId="0" xfId="219" applyFont="1" applyBorder="1" applyAlignment="1">
      <alignment horizontal="center" vertical="center"/>
    </xf>
    <xf numFmtId="0" fontId="57" fillId="3" borderId="1" xfId="0" applyFont="1" applyFill="1" applyBorder="1" applyAlignment="1">
      <alignment horizontal="center" vertical="center"/>
    </xf>
    <xf numFmtId="0" fontId="57" fillId="3" borderId="7" xfId="0" applyFont="1" applyFill="1" applyBorder="1" applyAlignment="1">
      <alignment horizontal="center" vertical="center"/>
    </xf>
    <xf numFmtId="0" fontId="57" fillId="3" borderId="3" xfId="0" applyFont="1" applyFill="1" applyBorder="1" applyAlignment="1">
      <alignment horizontal="center" vertical="center"/>
    </xf>
    <xf numFmtId="0" fontId="57" fillId="3" borderId="25" xfId="0" applyFont="1" applyFill="1" applyBorder="1" applyAlignment="1">
      <alignment horizontal="center" vertical="center"/>
    </xf>
    <xf numFmtId="177" fontId="72" fillId="0" borderId="0" xfId="301" applyNumberFormat="1" applyFont="1" applyBorder="1" applyAlignment="1">
      <alignment horizontal="center"/>
    </xf>
    <xf numFmtId="177" fontId="72" fillId="0" borderId="0" xfId="301" applyNumberFormat="1" applyFont="1" applyBorder="1" applyAlignment="1" applyProtection="1">
      <alignment horizontal="center"/>
    </xf>
    <xf numFmtId="177" fontId="14" fillId="0" borderId="0" xfId="301" applyNumberFormat="1" applyFont="1" applyBorder="1" applyAlignment="1" applyProtection="1">
      <alignment horizontal="center"/>
    </xf>
    <xf numFmtId="0" fontId="72" fillId="3" borderId="1" xfId="10" applyFont="1" applyFill="1" applyBorder="1" applyAlignment="1">
      <alignment horizontal="center" vertical="center"/>
    </xf>
    <xf numFmtId="0" fontId="72" fillId="3" borderId="14" xfId="10" applyFont="1" applyFill="1" applyBorder="1" applyAlignment="1">
      <alignment horizontal="center" vertical="center"/>
    </xf>
    <xf numFmtId="0" fontId="72" fillId="3" borderId="7" xfId="10" applyFont="1" applyFill="1" applyBorder="1" applyAlignment="1">
      <alignment horizontal="center" vertical="center"/>
    </xf>
    <xf numFmtId="0" fontId="72" fillId="3" borderId="2" xfId="10" applyFont="1" applyFill="1" applyBorder="1" applyAlignment="1">
      <alignment horizontal="center" vertical="center" wrapText="1"/>
    </xf>
    <xf numFmtId="0" fontId="72" fillId="3" borderId="18" xfId="10" applyFont="1" applyFill="1" applyBorder="1" applyAlignment="1">
      <alignment horizontal="center" vertical="center" wrapText="1"/>
    </xf>
    <xf numFmtId="0" fontId="72" fillId="3" borderId="8" xfId="10" applyFont="1" applyFill="1" applyBorder="1" applyAlignment="1">
      <alignment horizontal="center" vertical="center" wrapText="1"/>
    </xf>
    <xf numFmtId="0" fontId="72" fillId="3" borderId="3" xfId="10" applyFont="1" applyFill="1" applyBorder="1" applyAlignment="1">
      <alignment horizontal="center" vertical="center" wrapText="1"/>
    </xf>
    <xf numFmtId="0" fontId="72" fillId="3" borderId="5" xfId="10" applyFont="1" applyFill="1" applyBorder="1" applyAlignment="1">
      <alignment horizontal="center" vertical="center" wrapText="1"/>
    </xf>
    <xf numFmtId="0" fontId="72" fillId="3" borderId="4" xfId="10" applyFont="1" applyFill="1" applyBorder="1" applyAlignment="1">
      <alignment horizontal="center" vertical="center" wrapText="1"/>
    </xf>
    <xf numFmtId="0" fontId="72" fillId="3" borderId="25" xfId="10" applyFont="1" applyFill="1" applyBorder="1" applyAlignment="1">
      <alignment horizontal="center" vertical="center" wrapText="1"/>
    </xf>
    <xf numFmtId="0" fontId="49" fillId="3" borderId="26" xfId="10" applyFont="1" applyFill="1" applyBorder="1" applyAlignment="1">
      <alignment horizontal="center" vertical="center" wrapText="1"/>
    </xf>
    <xf numFmtId="0" fontId="18" fillId="0" borderId="24" xfId="10" applyNumberFormat="1" applyFont="1" applyBorder="1" applyAlignment="1">
      <alignment horizontal="center"/>
    </xf>
    <xf numFmtId="0" fontId="79" fillId="0" borderId="0" xfId="10" applyNumberFormat="1" applyFont="1" applyAlignment="1">
      <alignment horizontal="center"/>
    </xf>
    <xf numFmtId="0" fontId="49" fillId="3" borderId="27" xfId="10" applyFont="1" applyFill="1" applyBorder="1" applyAlignment="1">
      <alignment horizontal="center" vertical="center" wrapText="1"/>
    </xf>
    <xf numFmtId="177" fontId="72" fillId="3" borderId="36" xfId="302" applyNumberFormat="1" applyFont="1" applyFill="1" applyBorder="1" applyAlignment="1" applyProtection="1">
      <alignment horizontal="center" vertical="center"/>
    </xf>
    <xf numFmtId="177" fontId="72" fillId="3" borderId="10" xfId="302" applyNumberFormat="1" applyFont="1" applyFill="1" applyBorder="1" applyAlignment="1">
      <alignment horizontal="center" vertical="center"/>
    </xf>
    <xf numFmtId="177" fontId="72" fillId="3" borderId="3" xfId="302" applyNumberFormat="1" applyFont="1" applyFill="1" applyBorder="1" applyAlignment="1" applyProtection="1">
      <alignment horizontal="center" vertical="center"/>
    </xf>
    <xf numFmtId="177" fontId="72" fillId="3" borderId="5" xfId="302" quotePrefix="1" applyNumberFormat="1" applyFont="1" applyFill="1" applyBorder="1" applyAlignment="1" applyProtection="1">
      <alignment horizontal="center" vertical="center"/>
    </xf>
    <xf numFmtId="0" fontId="72" fillId="3" borderId="6" xfId="302" applyNumberFormat="1" applyFont="1" applyFill="1" applyBorder="1" applyAlignment="1" applyProtection="1">
      <alignment horizontal="center" vertical="center"/>
    </xf>
    <xf numFmtId="0" fontId="72" fillId="3" borderId="3" xfId="302" applyNumberFormat="1" applyFont="1" applyFill="1" applyBorder="1" applyAlignment="1" applyProtection="1">
      <alignment horizontal="center" vertical="center"/>
    </xf>
    <xf numFmtId="0" fontId="72" fillId="3" borderId="56" xfId="302" applyNumberFormat="1" applyFont="1" applyFill="1" applyBorder="1" applyAlignment="1" applyProtection="1">
      <alignment horizontal="center" vertical="center"/>
    </xf>
    <xf numFmtId="177" fontId="14" fillId="0" borderId="0" xfId="301" applyNumberFormat="1" applyFont="1" applyBorder="1" applyAlignment="1">
      <alignment horizontal="center"/>
    </xf>
    <xf numFmtId="0" fontId="72" fillId="3" borderId="23" xfId="219" applyFont="1" applyFill="1" applyBorder="1" applyAlignment="1" applyProtection="1">
      <alignment horizontal="center" vertical="center"/>
    </xf>
    <xf numFmtId="0" fontId="72" fillId="3" borderId="80" xfId="219" applyFont="1" applyFill="1" applyBorder="1" applyAlignment="1" applyProtection="1">
      <alignment horizontal="center" vertical="center"/>
    </xf>
    <xf numFmtId="0" fontId="72" fillId="0" borderId="0" xfId="219" applyFont="1" applyAlignment="1">
      <alignment horizontal="center" vertical="center"/>
    </xf>
    <xf numFmtId="0" fontId="72" fillId="0" borderId="0" xfId="219" applyFont="1" applyAlignment="1">
      <alignment horizontal="center"/>
    </xf>
    <xf numFmtId="0" fontId="15" fillId="0" borderId="0" xfId="219" applyFont="1" applyAlignment="1">
      <alignment horizontal="center" vertical="center"/>
    </xf>
    <xf numFmtId="0" fontId="79" fillId="0" borderId="0" xfId="219" applyFont="1" applyAlignment="1">
      <alignment horizontal="center" vertical="center"/>
    </xf>
    <xf numFmtId="0" fontId="72" fillId="3" borderId="1" xfId="219" applyFont="1" applyFill="1" applyBorder="1" applyAlignment="1">
      <alignment horizontal="center" vertical="center"/>
    </xf>
    <xf numFmtId="0" fontId="72" fillId="3" borderId="7" xfId="219" applyFont="1" applyFill="1" applyBorder="1" applyAlignment="1">
      <alignment horizontal="center" vertical="center"/>
    </xf>
    <xf numFmtId="0" fontId="72" fillId="3" borderId="2" xfId="219" applyFont="1" applyFill="1" applyBorder="1" applyAlignment="1">
      <alignment horizontal="center" vertical="center"/>
    </xf>
    <xf numFmtId="0" fontId="72" fillId="3" borderId="8" xfId="219" applyFont="1" applyFill="1" applyBorder="1" applyAlignment="1">
      <alignment horizontal="center" vertical="center"/>
    </xf>
    <xf numFmtId="0" fontId="72" fillId="3" borderId="2" xfId="219" applyFont="1" applyFill="1" applyBorder="1" applyAlignment="1">
      <alignment horizontal="center" vertical="center" wrapText="1"/>
    </xf>
    <xf numFmtId="0" fontId="72" fillId="3" borderId="8" xfId="219" applyFont="1" applyFill="1" applyBorder="1" applyAlignment="1">
      <alignment horizontal="center" vertical="center" wrapText="1"/>
    </xf>
    <xf numFmtId="0" fontId="55" fillId="0" borderId="0" xfId="0" applyNumberFormat="1" applyFont="1" applyBorder="1" applyAlignment="1">
      <alignment horizontal="left" wrapText="1"/>
    </xf>
    <xf numFmtId="0" fontId="79" fillId="0" borderId="0" xfId="5" applyFont="1" applyBorder="1" applyAlignment="1">
      <alignment horizontal="center" vertical="center"/>
    </xf>
    <xf numFmtId="0" fontId="6" fillId="0" borderId="0" xfId="297" applyFont="1" applyBorder="1" applyAlignment="1">
      <alignment horizontal="center"/>
    </xf>
    <xf numFmtId="165" fontId="49" fillId="3" borderId="26" xfId="297" applyNumberFormat="1" applyFont="1" applyFill="1" applyBorder="1" applyAlignment="1">
      <alignment horizontal="center" vertical="center"/>
    </xf>
    <xf numFmtId="0" fontId="49" fillId="3" borderId="26" xfId="297" applyFont="1" applyFill="1" applyBorder="1" applyAlignment="1">
      <alignment horizontal="center" vertical="center"/>
    </xf>
    <xf numFmtId="165" fontId="49" fillId="3" borderId="27" xfId="297" applyNumberFormat="1" applyFont="1" applyFill="1" applyBorder="1" applyAlignment="1">
      <alignment horizontal="center" vertical="center"/>
    </xf>
    <xf numFmtId="0" fontId="49" fillId="3" borderId="27" xfId="297" applyFont="1" applyFill="1" applyBorder="1" applyAlignment="1">
      <alignment horizontal="center" vertical="center"/>
    </xf>
    <xf numFmtId="0" fontId="72" fillId="3" borderId="1" xfId="297" applyFont="1" applyFill="1" applyBorder="1" applyAlignment="1">
      <alignment horizontal="center" vertical="center"/>
    </xf>
    <xf numFmtId="0" fontId="72" fillId="3" borderId="14" xfId="297" applyFont="1" applyFill="1" applyBorder="1" applyAlignment="1">
      <alignment horizontal="center" vertical="center"/>
    </xf>
    <xf numFmtId="0" fontId="72" fillId="3" borderId="7" xfId="297" applyFont="1" applyFill="1" applyBorder="1" applyAlignment="1">
      <alignment horizontal="center" vertical="center"/>
    </xf>
    <xf numFmtId="0" fontId="72" fillId="3" borderId="2" xfId="297" applyFont="1" applyFill="1" applyBorder="1" applyAlignment="1">
      <alignment horizontal="center" vertical="center"/>
    </xf>
    <xf numFmtId="0" fontId="72" fillId="3" borderId="15" xfId="297" applyFont="1" applyFill="1" applyBorder="1" applyAlignment="1">
      <alignment horizontal="center" vertical="center"/>
    </xf>
    <xf numFmtId="0" fontId="72" fillId="3" borderId="8" xfId="297" applyFont="1" applyFill="1" applyBorder="1" applyAlignment="1">
      <alignment horizontal="center" vertical="center"/>
    </xf>
    <xf numFmtId="0" fontId="72" fillId="3" borderId="2" xfId="297" applyFont="1" applyFill="1" applyBorder="1" applyAlignment="1">
      <alignment horizontal="center" vertical="center" wrapText="1"/>
    </xf>
    <xf numFmtId="0" fontId="72" fillId="3" borderId="15" xfId="297" applyFont="1" applyFill="1" applyBorder="1" applyAlignment="1">
      <alignment horizontal="center" vertical="center" wrapText="1"/>
    </xf>
    <xf numFmtId="0" fontId="72" fillId="3" borderId="8" xfId="297" applyFont="1" applyFill="1" applyBorder="1" applyAlignment="1">
      <alignment horizontal="center" vertical="center" wrapText="1"/>
    </xf>
    <xf numFmtId="0" fontId="72" fillId="3" borderId="3" xfId="53" applyFont="1" applyFill="1" applyBorder="1" applyAlignment="1" applyProtection="1">
      <alignment horizontal="center" vertical="center"/>
    </xf>
    <xf numFmtId="0" fontId="72" fillId="3" borderId="5" xfId="53" applyFont="1" applyFill="1" applyBorder="1" applyAlignment="1" applyProtection="1">
      <alignment horizontal="center" vertical="center"/>
    </xf>
    <xf numFmtId="0" fontId="72" fillId="3" borderId="4" xfId="53" applyFont="1" applyFill="1" applyBorder="1" applyAlignment="1" applyProtection="1">
      <alignment horizontal="center" vertical="center"/>
    </xf>
    <xf numFmtId="0" fontId="72" fillId="3" borderId="6" xfId="297" applyFont="1" applyFill="1" applyBorder="1" applyAlignment="1">
      <alignment horizontal="center" vertical="center"/>
    </xf>
    <xf numFmtId="0" fontId="72" fillId="3" borderId="56" xfId="297" applyFont="1" applyFill="1" applyBorder="1" applyAlignment="1">
      <alignment horizontal="center" vertical="center"/>
    </xf>
    <xf numFmtId="0" fontId="55" fillId="0" borderId="23" xfId="0" applyNumberFormat="1" applyFont="1" applyBorder="1" applyAlignment="1">
      <alignment horizontal="left" wrapText="1"/>
    </xf>
    <xf numFmtId="177" fontId="14" fillId="0" borderId="24" xfId="301" applyNumberFormat="1" applyFont="1" applyBorder="1" applyAlignment="1">
      <alignment horizontal="center"/>
    </xf>
    <xf numFmtId="0" fontId="45" fillId="0" borderId="0" xfId="21" applyFont="1" applyAlignment="1">
      <alignment horizontal="center"/>
    </xf>
    <xf numFmtId="0" fontId="24" fillId="0" borderId="0" xfId="21" applyFont="1" applyAlignment="1"/>
    <xf numFmtId="4" fontId="45" fillId="0" borderId="0" xfId="21" applyNumberFormat="1" applyFont="1" applyAlignment="1">
      <alignment horizontal="center"/>
    </xf>
    <xf numFmtId="0" fontId="106" fillId="0" borderId="155" xfId="21" applyFont="1" applyBorder="1" applyAlignment="1">
      <alignment horizontal="right"/>
    </xf>
    <xf numFmtId="0" fontId="105" fillId="0" borderId="155" xfId="21" applyFont="1" applyBorder="1"/>
    <xf numFmtId="0" fontId="45" fillId="17" borderId="154" xfId="21" applyFont="1" applyFill="1" applyBorder="1" applyAlignment="1">
      <alignment horizontal="center" vertical="center"/>
    </xf>
    <xf numFmtId="0" fontId="105" fillId="0" borderId="133" xfId="21" applyFont="1" applyBorder="1"/>
    <xf numFmtId="0" fontId="45" fillId="17" borderId="153" xfId="21" applyFont="1" applyFill="1" applyBorder="1" applyAlignment="1">
      <alignment horizontal="center" vertical="center"/>
    </xf>
    <xf numFmtId="0" fontId="105" fillId="0" borderId="152" xfId="21" applyFont="1" applyBorder="1"/>
    <xf numFmtId="0" fontId="45" fillId="17" borderId="142" xfId="54" applyFont="1" applyFill="1" applyBorder="1" applyAlignment="1">
      <alignment horizontal="center" vertical="center"/>
    </xf>
    <xf numFmtId="0" fontId="45" fillId="17" borderId="132" xfId="54" applyFont="1" applyFill="1" applyBorder="1" applyAlignment="1">
      <alignment horizontal="center" vertical="center"/>
    </xf>
    <xf numFmtId="0" fontId="45" fillId="17" borderId="142" xfId="21" applyFont="1" applyFill="1" applyBorder="1" applyAlignment="1">
      <alignment horizontal="center" vertical="center"/>
    </xf>
    <xf numFmtId="0" fontId="45" fillId="17" borderId="132" xfId="21" applyFont="1" applyFill="1" applyBorder="1" applyAlignment="1">
      <alignment horizontal="center" vertical="center"/>
    </xf>
    <xf numFmtId="0" fontId="15" fillId="0" borderId="0" xfId="22" applyFont="1" applyAlignment="1">
      <alignment horizontal="left"/>
    </xf>
    <xf numFmtId="0" fontId="97" fillId="0" borderId="0" xfId="22" applyFont="1"/>
    <xf numFmtId="0" fontId="45" fillId="0" borderId="0" xfId="22" applyFont="1" applyAlignment="1">
      <alignment horizontal="center"/>
    </xf>
    <xf numFmtId="0" fontId="0" fillId="0" borderId="0" xfId="22" applyFont="1"/>
    <xf numFmtId="168" fontId="106" fillId="0" borderId="155" xfId="22" applyNumberFormat="1" applyFont="1" applyBorder="1" applyAlignment="1">
      <alignment horizontal="right"/>
    </xf>
    <xf numFmtId="0" fontId="105" fillId="0" borderId="155" xfId="22" applyFont="1" applyBorder="1"/>
    <xf numFmtId="168" fontId="6" fillId="17" borderId="154" xfId="22" applyNumberFormat="1" applyFont="1" applyFill="1" applyBorder="1" applyAlignment="1">
      <alignment horizontal="center" vertical="center"/>
    </xf>
    <xf numFmtId="0" fontId="105" fillId="0" borderId="133" xfId="22" applyFont="1" applyBorder="1"/>
    <xf numFmtId="168" fontId="6" fillId="17" borderId="169" xfId="22" applyNumberFormat="1" applyFont="1" applyFill="1" applyBorder="1" applyAlignment="1">
      <alignment horizontal="center" vertical="center"/>
    </xf>
    <xf numFmtId="0" fontId="105" fillId="0" borderId="167" xfId="22" applyFont="1" applyBorder="1"/>
    <xf numFmtId="168" fontId="6" fillId="17" borderId="153" xfId="22" applyNumberFormat="1" applyFont="1" applyFill="1" applyBorder="1" applyAlignment="1">
      <alignment horizontal="center" vertical="center"/>
    </xf>
    <xf numFmtId="0" fontId="105" fillId="0" borderId="168" xfId="22" applyFont="1" applyBorder="1" applyAlignment="1">
      <alignment vertical="center"/>
    </xf>
    <xf numFmtId="0" fontId="105" fillId="0" borderId="152" xfId="22" applyFont="1" applyBorder="1" applyAlignment="1">
      <alignment vertical="center"/>
    </xf>
    <xf numFmtId="0" fontId="6" fillId="5" borderId="138" xfId="22" applyFont="1" applyFill="1" applyBorder="1" applyAlignment="1">
      <alignment horizontal="center" vertical="center"/>
    </xf>
    <xf numFmtId="0" fontId="105" fillId="5" borderId="136" xfId="22" applyFont="1" applyFill="1" applyBorder="1" applyAlignment="1">
      <alignment horizontal="center" vertical="center"/>
    </xf>
    <xf numFmtId="0" fontId="105" fillId="5" borderId="146" xfId="22" applyFont="1" applyFill="1" applyBorder="1" applyAlignment="1">
      <alignment horizontal="center" vertical="center"/>
    </xf>
    <xf numFmtId="0" fontId="15" fillId="0" borderId="156" xfId="22" applyFont="1" applyBorder="1" applyAlignment="1">
      <alignment horizontal="left"/>
    </xf>
    <xf numFmtId="0" fontId="97" fillId="0" borderId="156" xfId="22" applyFont="1" applyBorder="1" applyAlignment="1"/>
    <xf numFmtId="168" fontId="45" fillId="17" borderId="153" xfId="22" applyNumberFormat="1" applyFont="1" applyFill="1" applyBorder="1" applyAlignment="1">
      <alignment horizontal="center" vertical="center"/>
    </xf>
    <xf numFmtId="0" fontId="105" fillId="0" borderId="152" xfId="22" applyFont="1" applyBorder="1"/>
    <xf numFmtId="168" fontId="100" fillId="0" borderId="0" xfId="22" applyNumberFormat="1" applyFont="1" applyBorder="1" applyAlignment="1">
      <alignment horizontal="left"/>
    </xf>
    <xf numFmtId="0" fontId="100" fillId="0" borderId="0" xfId="22" applyFont="1" applyAlignment="1">
      <alignment horizontal="left"/>
    </xf>
    <xf numFmtId="168" fontId="45" fillId="0" borderId="0" xfId="22" applyNumberFormat="1" applyFont="1" applyAlignment="1">
      <alignment horizontal="center"/>
    </xf>
    <xf numFmtId="168" fontId="45" fillId="17" borderId="154" xfId="22" applyNumberFormat="1" applyFont="1" applyFill="1" applyBorder="1" applyAlignment="1">
      <alignment horizontal="center" vertical="center"/>
    </xf>
    <xf numFmtId="168" fontId="45" fillId="17" borderId="142" xfId="22" applyNumberFormat="1" applyFont="1" applyFill="1" applyBorder="1" applyAlignment="1">
      <alignment horizontal="center" vertical="center"/>
    </xf>
    <xf numFmtId="0" fontId="105" fillId="0" borderId="132" xfId="22" applyFont="1" applyBorder="1"/>
    <xf numFmtId="0" fontId="45" fillId="17" borderId="178" xfId="54" applyFont="1" applyFill="1" applyBorder="1" applyAlignment="1">
      <alignment horizontal="center" vertical="center"/>
    </xf>
    <xf numFmtId="0" fontId="45" fillId="17" borderId="177" xfId="54" applyFont="1" applyFill="1" applyBorder="1" applyAlignment="1">
      <alignment horizontal="center" vertical="center"/>
    </xf>
    <xf numFmtId="0" fontId="45" fillId="17" borderId="176" xfId="54" applyFont="1" applyFill="1" applyBorder="1" applyAlignment="1">
      <alignment horizontal="center" vertical="center"/>
    </xf>
    <xf numFmtId="0" fontId="42" fillId="0" borderId="156" xfId="22" applyFont="1" applyBorder="1" applyAlignment="1">
      <alignment horizontal="left"/>
    </xf>
    <xf numFmtId="0" fontId="105" fillId="0" borderId="156" xfId="22" applyFont="1" applyBorder="1"/>
    <xf numFmtId="0" fontId="24" fillId="0" borderId="0" xfId="22" applyFont="1" applyAlignment="1"/>
    <xf numFmtId="0" fontId="42" fillId="0" borderId="156" xfId="22" applyFont="1" applyBorder="1" applyAlignment="1">
      <alignment horizontal="left" vertical="top"/>
    </xf>
    <xf numFmtId="168" fontId="106" fillId="0" borderId="0" xfId="22" applyNumberFormat="1" applyFont="1" applyAlignment="1">
      <alignment horizontal="right"/>
    </xf>
    <xf numFmtId="0" fontId="105" fillId="0" borderId="168" xfId="22" applyFont="1" applyBorder="1"/>
    <xf numFmtId="183" fontId="6" fillId="0" borderId="183" xfId="22" applyNumberFormat="1" applyFont="1" applyFill="1" applyBorder="1" applyAlignment="1">
      <alignment horizontal="center" vertical="center"/>
    </xf>
    <xf numFmtId="0" fontId="105" fillId="0" borderId="180" xfId="22" applyFont="1" applyFill="1" applyBorder="1"/>
    <xf numFmtId="168" fontId="6" fillId="17" borderId="142" xfId="22" applyNumberFormat="1" applyFont="1" applyFill="1" applyBorder="1" applyAlignment="1">
      <alignment horizontal="center" vertical="center"/>
    </xf>
    <xf numFmtId="0" fontId="42" fillId="0" borderId="0" xfId="22" applyFont="1" applyBorder="1" applyAlignment="1">
      <alignment horizontal="left"/>
    </xf>
    <xf numFmtId="0" fontId="100" fillId="0" borderId="156" xfId="22" applyFont="1" applyBorder="1" applyAlignment="1">
      <alignment horizontal="left"/>
    </xf>
    <xf numFmtId="0" fontId="10" fillId="0" borderId="189" xfId="0" applyFont="1" applyFill="1" applyBorder="1" applyAlignment="1">
      <alignment horizontal="left"/>
    </xf>
    <xf numFmtId="0" fontId="10" fillId="0" borderId="188" xfId="0" applyFont="1" applyFill="1" applyBorder="1" applyAlignment="1">
      <alignment horizontal="left"/>
    </xf>
    <xf numFmtId="0" fontId="10" fillId="4" borderId="36"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83" xfId="0" applyFont="1" applyFill="1" applyBorder="1" applyAlignment="1">
      <alignment horizontal="center" vertical="center" wrapText="1"/>
    </xf>
    <xf numFmtId="0" fontId="10" fillId="4" borderId="190" xfId="0" applyFont="1" applyFill="1" applyBorder="1" applyAlignment="1">
      <alignment horizontal="center" vertical="center" wrapText="1"/>
    </xf>
    <xf numFmtId="0" fontId="10" fillId="4" borderId="135" xfId="0" applyFont="1" applyFill="1" applyBorder="1" applyAlignment="1">
      <alignment horizontal="center" vertical="center" wrapText="1"/>
    </xf>
    <xf numFmtId="0" fontId="10" fillId="4" borderId="132" xfId="0" applyFont="1" applyFill="1" applyBorder="1" applyAlignment="1">
      <alignment horizontal="center" vertical="center" wrapText="1"/>
    </xf>
    <xf numFmtId="168" fontId="106" fillId="0" borderId="24" xfId="22" applyNumberFormat="1" applyFont="1" applyBorder="1" applyAlignment="1">
      <alignment horizontal="right"/>
    </xf>
    <xf numFmtId="0" fontId="12" fillId="0" borderId="24" xfId="22" applyFont="1" applyBorder="1"/>
    <xf numFmtId="0" fontId="10" fillId="0" borderId="0" xfId="0" applyFont="1" applyAlignment="1">
      <alignment horizontal="center" wrapText="1"/>
    </xf>
    <xf numFmtId="0" fontId="10" fillId="4" borderId="0"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167" xfId="0" applyFont="1" applyFill="1" applyBorder="1" applyAlignment="1">
      <alignment horizontal="center" vertical="center" wrapText="1"/>
    </xf>
    <xf numFmtId="0" fontId="10" fillId="4" borderId="200" xfId="0" applyFont="1" applyFill="1" applyBorder="1" applyAlignment="1">
      <alignment horizontal="center" vertical="center" wrapText="1"/>
    </xf>
    <xf numFmtId="0" fontId="45" fillId="17" borderId="143" xfId="22" applyFont="1" applyFill="1" applyBorder="1" applyAlignment="1">
      <alignment horizontal="center" vertical="center" wrapText="1"/>
    </xf>
    <xf numFmtId="0" fontId="105" fillId="0" borderId="139" xfId="22" applyFont="1" applyBorder="1"/>
    <xf numFmtId="0" fontId="45" fillId="17" borderId="142" xfId="22" applyFont="1" applyFill="1" applyBorder="1" applyAlignment="1">
      <alignment horizontal="center" vertical="center" wrapText="1"/>
    </xf>
    <xf numFmtId="0" fontId="45" fillId="17" borderId="153" xfId="22" applyFont="1" applyFill="1" applyBorder="1" applyAlignment="1">
      <alignment horizontal="center" vertical="center"/>
    </xf>
    <xf numFmtId="168" fontId="100" fillId="0" borderId="156" xfId="22" applyNumberFormat="1" applyFont="1" applyBorder="1" applyAlignment="1">
      <alignment horizontal="left"/>
    </xf>
    <xf numFmtId="168" fontId="100" fillId="0" borderId="0" xfId="22" applyNumberFormat="1" applyFont="1" applyAlignment="1">
      <alignment horizontal="left"/>
    </xf>
    <xf numFmtId="0" fontId="20" fillId="17" borderId="167" xfId="22" applyFont="1" applyFill="1" applyBorder="1" applyAlignment="1">
      <alignment horizontal="center" vertical="center"/>
    </xf>
    <xf numFmtId="0" fontId="105" fillId="0" borderId="219" xfId="22" applyFont="1" applyBorder="1"/>
    <xf numFmtId="177" fontId="20" fillId="17" borderId="154" xfId="22" applyNumberFormat="1" applyFont="1" applyFill="1" applyBorder="1" applyAlignment="1">
      <alignment horizontal="center" vertical="center"/>
    </xf>
    <xf numFmtId="0" fontId="105" fillId="0" borderId="136" xfId="22" applyFont="1" applyBorder="1"/>
    <xf numFmtId="0" fontId="20" fillId="18" borderId="153" xfId="22" applyFont="1" applyFill="1" applyBorder="1" applyAlignment="1">
      <alignment horizontal="center" vertical="center"/>
    </xf>
    <xf numFmtId="0" fontId="105" fillId="0" borderId="209" xfId="22" applyFont="1" applyBorder="1"/>
    <xf numFmtId="0" fontId="105" fillId="0" borderId="190" xfId="22" applyFont="1" applyBorder="1"/>
    <xf numFmtId="0" fontId="10" fillId="17" borderId="169" xfId="23" applyFont="1" applyFill="1" applyBorder="1" applyAlignment="1">
      <alignment horizontal="center" vertical="center" wrapText="1"/>
    </xf>
    <xf numFmtId="0" fontId="105" fillId="0" borderId="211" xfId="23" applyFont="1" applyBorder="1"/>
    <xf numFmtId="0" fontId="67" fillId="0" borderId="0" xfId="23" applyFont="1" applyAlignment="1">
      <alignment horizontal="center" vertical="center"/>
    </xf>
    <xf numFmtId="0" fontId="0" fillId="0" borderId="0" xfId="23" applyFont="1"/>
    <xf numFmtId="0" fontId="10" fillId="0" borderId="0" xfId="23" applyFont="1" applyAlignment="1">
      <alignment horizontal="center" vertical="center"/>
    </xf>
    <xf numFmtId="168" fontId="12" fillId="0" borderId="0" xfId="23" applyNumberFormat="1" applyFont="1" applyAlignment="1">
      <alignment horizontal="right" vertical="center"/>
    </xf>
    <xf numFmtId="0" fontId="10" fillId="17" borderId="143" xfId="23" applyFont="1" applyFill="1" applyBorder="1" applyAlignment="1">
      <alignment horizontal="center" vertical="center" wrapText="1"/>
    </xf>
    <xf numFmtId="0" fontId="105" fillId="0" borderId="139" xfId="23" applyFont="1" applyBorder="1"/>
    <xf numFmtId="0" fontId="10" fillId="17" borderId="142" xfId="23" applyFont="1" applyFill="1" applyBorder="1" applyAlignment="1">
      <alignment horizontal="center" vertical="center" wrapText="1"/>
    </xf>
    <xf numFmtId="0" fontId="105" fillId="0" borderId="132" xfId="23" applyFont="1" applyBorder="1"/>
    <xf numFmtId="0" fontId="10" fillId="17" borderId="169" xfId="23" applyFont="1" applyFill="1" applyBorder="1" applyAlignment="1">
      <alignment horizontal="center" vertical="center"/>
    </xf>
    <xf numFmtId="0" fontId="105" fillId="0" borderId="212" xfId="23" applyFont="1" applyBorder="1"/>
    <xf numFmtId="0" fontId="10" fillId="17" borderId="153" xfId="23" applyFont="1" applyFill="1" applyBorder="1" applyAlignment="1">
      <alignment horizontal="center" vertical="center"/>
    </xf>
    <xf numFmtId="0" fontId="10" fillId="17" borderId="168" xfId="23" applyFont="1" applyFill="1" applyBorder="1" applyAlignment="1">
      <alignment horizontal="center" vertical="center"/>
    </xf>
    <xf numFmtId="0" fontId="10" fillId="17" borderId="209" xfId="23" applyFont="1" applyFill="1" applyBorder="1" applyAlignment="1">
      <alignment horizontal="center" vertical="center"/>
    </xf>
    <xf numFmtId="0" fontId="57" fillId="19" borderId="142" xfId="22" applyFont="1" applyFill="1" applyBorder="1" applyAlignment="1">
      <alignment horizontal="center" vertical="center"/>
    </xf>
    <xf numFmtId="0" fontId="57" fillId="19" borderId="211" xfId="22" applyFont="1" applyFill="1" applyBorder="1" applyAlignment="1">
      <alignment horizontal="center" vertical="center"/>
    </xf>
    <xf numFmtId="0" fontId="57" fillId="19" borderId="219" xfId="22" applyFont="1" applyFill="1" applyBorder="1" applyAlignment="1">
      <alignment horizontal="center" vertical="center"/>
    </xf>
    <xf numFmtId="0" fontId="57" fillId="19" borderId="220" xfId="22" applyFont="1" applyFill="1" applyBorder="1" applyAlignment="1">
      <alignment horizontal="center" vertical="center"/>
    </xf>
    <xf numFmtId="0" fontId="57" fillId="19" borderId="215" xfId="22" applyFont="1" applyFill="1" applyBorder="1" applyAlignment="1">
      <alignment horizontal="center" vertical="center"/>
    </xf>
    <xf numFmtId="0" fontId="17" fillId="0" borderId="0" xfId="22" applyFont="1" applyAlignment="1">
      <alignment horizontal="left"/>
    </xf>
    <xf numFmtId="0" fontId="111" fillId="0" borderId="0" xfId="22" applyFont="1" applyAlignment="1"/>
    <xf numFmtId="0" fontId="10" fillId="0" borderId="0" xfId="22" applyFont="1" applyAlignment="1">
      <alignment horizontal="center" vertical="center"/>
    </xf>
    <xf numFmtId="0" fontId="10" fillId="0" borderId="0" xfId="22" applyFont="1" applyAlignment="1">
      <alignment horizontal="center"/>
    </xf>
    <xf numFmtId="0" fontId="12" fillId="0" borderId="0" xfId="25" applyFont="1" applyAlignment="1">
      <alignment horizontal="left" wrapText="1"/>
    </xf>
    <xf numFmtId="0" fontId="12" fillId="0" borderId="156" xfId="25" applyFont="1" applyBorder="1" applyAlignment="1">
      <alignment horizontal="left"/>
    </xf>
    <xf numFmtId="0" fontId="105" fillId="0" borderId="156" xfId="25" applyFont="1" applyBorder="1"/>
    <xf numFmtId="0" fontId="10" fillId="0" borderId="0" xfId="25" applyFont="1" applyAlignment="1">
      <alignment horizontal="center" vertical="center"/>
    </xf>
    <xf numFmtId="0" fontId="0" fillId="0" borderId="0" xfId="25" applyFont="1" applyAlignment="1"/>
    <xf numFmtId="0" fontId="13" fillId="0" borderId="155" xfId="25" applyFont="1" applyBorder="1" applyAlignment="1">
      <alignment horizontal="right"/>
    </xf>
    <xf numFmtId="0" fontId="105" fillId="0" borderId="155" xfId="25" applyFont="1" applyBorder="1"/>
    <xf numFmtId="0" fontId="10" fillId="17" borderId="143" xfId="25" applyFont="1" applyFill="1" applyBorder="1" applyAlignment="1">
      <alignment horizontal="center" vertical="center"/>
    </xf>
    <xf numFmtId="0" fontId="105" fillId="0" borderId="212" xfId="25" applyFont="1" applyBorder="1"/>
    <xf numFmtId="0" fontId="105" fillId="0" borderId="226" xfId="25" applyFont="1" applyBorder="1"/>
    <xf numFmtId="0" fontId="105" fillId="0" borderId="41" xfId="25" applyFont="1" applyBorder="1"/>
    <xf numFmtId="0" fontId="10" fillId="17" borderId="169" xfId="25" applyFont="1" applyFill="1" applyBorder="1" applyAlignment="1">
      <alignment horizontal="center" vertical="center"/>
    </xf>
    <xf numFmtId="0" fontId="105" fillId="0" borderId="211" xfId="25" applyFont="1" applyBorder="1"/>
    <xf numFmtId="0" fontId="10" fillId="17" borderId="156" xfId="25" applyFont="1" applyFill="1" applyBorder="1" applyAlignment="1">
      <alignment horizontal="center" vertical="center"/>
    </xf>
    <xf numFmtId="0" fontId="10" fillId="17" borderId="212" xfId="25" applyFont="1" applyFill="1" applyBorder="1" applyAlignment="1">
      <alignment horizontal="center" vertical="center"/>
    </xf>
    <xf numFmtId="49" fontId="118" fillId="0" borderId="12" xfId="27" applyNumberFormat="1" applyFont="1" applyBorder="1" applyAlignment="1">
      <alignment horizontal="center" vertical="center"/>
    </xf>
    <xf numFmtId="49" fontId="118" fillId="0" borderId="13" xfId="27" applyNumberFormat="1" applyFont="1" applyBorder="1" applyAlignment="1">
      <alignment horizontal="center" vertical="center"/>
    </xf>
    <xf numFmtId="49" fontId="118" fillId="3" borderId="35" xfId="27" applyNumberFormat="1" applyFont="1" applyFill="1" applyBorder="1" applyAlignment="1">
      <alignment horizontal="center" vertical="center"/>
    </xf>
    <xf numFmtId="49" fontId="118" fillId="3" borderId="34" xfId="27" applyNumberFormat="1" applyFont="1" applyFill="1" applyBorder="1" applyAlignment="1">
      <alignment horizontal="center" vertical="center"/>
    </xf>
    <xf numFmtId="0" fontId="124" fillId="0" borderId="0" xfId="28" applyFont="1" applyFill="1" applyAlignment="1">
      <alignment horizontal="center" vertical="center"/>
    </xf>
    <xf numFmtId="0" fontId="116" fillId="0" borderId="0" xfId="27" applyFont="1" applyFill="1" applyBorder="1" applyAlignment="1">
      <alignment horizontal="center" vertical="center"/>
    </xf>
    <xf numFmtId="0" fontId="118" fillId="3" borderId="6" xfId="27" applyFont="1" applyFill="1" applyBorder="1" applyAlignment="1">
      <alignment horizontal="center" vertical="center"/>
    </xf>
    <xf numFmtId="0" fontId="115" fillId="0" borderId="0" xfId="25" applyFont="1" applyAlignment="1">
      <alignment horizontal="center" vertical="center"/>
    </xf>
    <xf numFmtId="0" fontId="125" fillId="0" borderId="0" xfId="25" applyFont="1" applyAlignment="1">
      <alignment horizontal="left"/>
    </xf>
    <xf numFmtId="0" fontId="10" fillId="18" borderId="143" xfId="25" applyFont="1" applyFill="1" applyBorder="1" applyAlignment="1">
      <alignment horizontal="center" vertical="center"/>
    </xf>
    <xf numFmtId="0" fontId="105" fillId="0" borderId="139" xfId="25" applyFont="1" applyBorder="1"/>
    <xf numFmtId="0" fontId="105" fillId="0" borderId="210" xfId="25" applyFont="1" applyBorder="1"/>
    <xf numFmtId="0" fontId="105" fillId="0" borderId="190" xfId="25" applyFont="1" applyBorder="1"/>
    <xf numFmtId="0" fontId="10" fillId="18" borderId="169" xfId="25" applyFont="1" applyFill="1" applyBorder="1" applyAlignment="1">
      <alignment horizontal="center" vertical="center"/>
    </xf>
    <xf numFmtId="49" fontId="118" fillId="0" borderId="11" xfId="27" applyNumberFormat="1" applyFont="1" applyBorder="1" applyAlignment="1">
      <alignment horizontal="center" vertical="center"/>
    </xf>
    <xf numFmtId="49" fontId="118" fillId="0" borderId="260" xfId="27" applyNumberFormat="1" applyFont="1" applyBorder="1" applyAlignment="1">
      <alignment horizontal="center" vertical="center"/>
    </xf>
    <xf numFmtId="49" fontId="118" fillId="3" borderId="266" xfId="27" applyNumberFormat="1" applyFont="1" applyFill="1" applyBorder="1" applyAlignment="1">
      <alignment horizontal="center" vertical="center"/>
    </xf>
    <xf numFmtId="0" fontId="118" fillId="3" borderId="256" xfId="27" applyFont="1" applyFill="1" applyBorder="1" applyAlignment="1">
      <alignment horizontal="center" vertical="center"/>
    </xf>
    <xf numFmtId="0" fontId="10" fillId="0" borderId="95" xfId="313" applyFont="1" applyFill="1" applyBorder="1" applyAlignment="1">
      <alignment horizontal="center" vertical="center"/>
    </xf>
    <xf numFmtId="0" fontId="10" fillId="0" borderId="99" xfId="313" applyFont="1" applyFill="1" applyBorder="1" applyAlignment="1">
      <alignment horizontal="center" vertical="center"/>
    </xf>
    <xf numFmtId="0" fontId="4" fillId="0" borderId="0" xfId="313" applyFont="1" applyBorder="1" applyAlignment="1">
      <alignment horizontal="left" vertical="center"/>
    </xf>
    <xf numFmtId="0" fontId="4" fillId="0" borderId="0" xfId="313" applyFont="1" applyBorder="1" applyAlignment="1">
      <alignment horizontal="left" vertical="center" wrapText="1"/>
    </xf>
    <xf numFmtId="0" fontId="6" fillId="0" borderId="0" xfId="316" applyFont="1" applyFill="1" applyAlignment="1">
      <alignment horizontal="center" vertical="center"/>
    </xf>
    <xf numFmtId="0" fontId="8" fillId="0" borderId="24" xfId="316" applyFont="1" applyFill="1" applyBorder="1" applyAlignment="1">
      <alignment horizontal="right" vertical="center"/>
    </xf>
    <xf numFmtId="0" fontId="10" fillId="4" borderId="36" xfId="313" applyFont="1" applyFill="1" applyBorder="1" applyAlignment="1">
      <alignment horizontal="center" vertical="center"/>
    </xf>
    <xf numFmtId="0" fontId="10" fillId="4" borderId="10" xfId="313" applyFont="1" applyFill="1" applyBorder="1" applyAlignment="1">
      <alignment horizontal="center" vertical="center"/>
    </xf>
    <xf numFmtId="0" fontId="10" fillId="4" borderId="23" xfId="313" applyFont="1" applyFill="1" applyBorder="1" applyAlignment="1">
      <alignment horizontal="center" vertical="center"/>
    </xf>
    <xf numFmtId="0" fontId="10" fillId="4" borderId="41" xfId="313" applyFont="1" applyFill="1" applyBorder="1" applyAlignment="1">
      <alignment horizontal="center" vertical="center"/>
    </xf>
    <xf numFmtId="0" fontId="10" fillId="4" borderId="3" xfId="313" applyFont="1" applyFill="1" applyBorder="1" applyAlignment="1">
      <alignment horizontal="center" vertical="center"/>
    </xf>
    <xf numFmtId="0" fontId="10" fillId="4" borderId="4" xfId="313" applyFont="1" applyFill="1" applyBorder="1" applyAlignment="1">
      <alignment horizontal="center" vertical="center"/>
    </xf>
    <xf numFmtId="0" fontId="10" fillId="4" borderId="5" xfId="313" applyFont="1" applyFill="1" applyBorder="1" applyAlignment="1">
      <alignment horizontal="center" vertical="center"/>
    </xf>
    <xf numFmtId="0" fontId="10" fillId="4" borderId="6" xfId="313" applyFont="1" applyFill="1" applyBorder="1" applyAlignment="1">
      <alignment horizontal="center" vertical="center"/>
    </xf>
    <xf numFmtId="0" fontId="10" fillId="4" borderId="56" xfId="313" applyFont="1" applyFill="1" applyBorder="1" applyAlignment="1">
      <alignment horizontal="center" vertical="center"/>
    </xf>
    <xf numFmtId="168" fontId="10" fillId="0" borderId="127" xfId="52" applyNumberFormat="1" applyFont="1" applyBorder="1" applyAlignment="1">
      <alignment horizontal="left"/>
    </xf>
    <xf numFmtId="0" fontId="105" fillId="0" borderId="183" xfId="52" applyFont="1" applyBorder="1"/>
    <xf numFmtId="168" fontId="10" fillId="0" borderId="222" xfId="52" applyNumberFormat="1" applyFont="1" applyBorder="1" applyAlignment="1">
      <alignment horizontal="left"/>
    </xf>
    <xf numFmtId="0" fontId="105" fillId="0" borderId="172" xfId="52" applyFont="1" applyBorder="1"/>
    <xf numFmtId="0" fontId="10" fillId="18" borderId="137" xfId="52" applyNumberFormat="1" applyFont="1" applyFill="1" applyBorder="1" applyAlignment="1">
      <alignment horizontal="center" vertical="center"/>
    </xf>
    <xf numFmtId="0" fontId="105" fillId="0" borderId="132" xfId="52" applyNumberFormat="1" applyFont="1" applyBorder="1"/>
    <xf numFmtId="168" fontId="10" fillId="0" borderId="139" xfId="52" applyNumberFormat="1" applyFont="1" applyBorder="1" applyAlignment="1">
      <alignment horizontal="left"/>
    </xf>
    <xf numFmtId="0" fontId="105" fillId="0" borderId="190" xfId="52" applyFont="1" applyBorder="1"/>
    <xf numFmtId="168" fontId="10" fillId="0" borderId="130" xfId="52" applyNumberFormat="1" applyFont="1" applyBorder="1" applyAlignment="1">
      <alignment horizontal="left"/>
    </xf>
    <xf numFmtId="0" fontId="105" fillId="0" borderId="161" xfId="52" applyFont="1" applyBorder="1"/>
    <xf numFmtId="0" fontId="10" fillId="0" borderId="0" xfId="52" applyFont="1" applyAlignment="1">
      <alignment horizontal="center"/>
    </xf>
    <xf numFmtId="0" fontId="24" fillId="0" borderId="0" xfId="52" applyFont="1" applyAlignment="1"/>
    <xf numFmtId="168" fontId="10" fillId="0" borderId="0" xfId="52" applyNumberFormat="1" applyFont="1" applyAlignment="1">
      <alignment horizontal="center"/>
    </xf>
    <xf numFmtId="168" fontId="13" fillId="0" borderId="0" xfId="52" applyNumberFormat="1" applyFont="1" applyAlignment="1">
      <alignment horizontal="right"/>
    </xf>
    <xf numFmtId="168" fontId="10" fillId="18" borderId="143" xfId="52" applyNumberFormat="1" applyFont="1" applyFill="1" applyBorder="1" applyAlignment="1">
      <alignment horizontal="center" vertical="center"/>
    </xf>
    <xf numFmtId="0" fontId="105" fillId="0" borderId="212" xfId="52" applyFont="1" applyBorder="1"/>
    <xf numFmtId="0" fontId="105" fillId="0" borderId="127" xfId="52" applyFont="1" applyBorder="1"/>
    <xf numFmtId="0" fontId="105" fillId="0" borderId="139" xfId="52" applyFont="1" applyBorder="1"/>
    <xf numFmtId="168" fontId="10" fillId="18" borderId="169" xfId="52" quotePrefix="1" applyNumberFormat="1" applyFont="1" applyFill="1" applyBorder="1" applyAlignment="1">
      <alignment horizontal="center" vertical="center"/>
    </xf>
    <xf numFmtId="0" fontId="105" fillId="0" borderId="211" xfId="52" applyFont="1" applyBorder="1" applyAlignment="1">
      <alignment vertical="center"/>
    </xf>
    <xf numFmtId="183" fontId="10" fillId="18" borderId="153" xfId="52" applyNumberFormat="1" applyFont="1" applyFill="1" applyBorder="1" applyAlignment="1">
      <alignment horizontal="center" vertical="center"/>
    </xf>
    <xf numFmtId="183" fontId="10" fillId="18" borderId="168" xfId="52" applyNumberFormat="1" applyFont="1" applyFill="1" applyBorder="1" applyAlignment="1">
      <alignment horizontal="center" vertical="center"/>
    </xf>
    <xf numFmtId="183" fontId="10" fillId="18" borderId="209" xfId="52" applyNumberFormat="1" applyFont="1" applyFill="1" applyBorder="1" applyAlignment="1">
      <alignment horizontal="center" vertical="center"/>
    </xf>
    <xf numFmtId="168" fontId="12" fillId="0" borderId="0" xfId="52" quotePrefix="1" applyNumberFormat="1" applyFont="1" applyAlignment="1">
      <alignment horizontal="left"/>
    </xf>
    <xf numFmtId="168" fontId="12" fillId="0" borderId="0" xfId="52" applyNumberFormat="1" applyFont="1" applyAlignment="1">
      <alignment horizontal="left"/>
    </xf>
    <xf numFmtId="168" fontId="12" fillId="0" borderId="156" xfId="52" quotePrefix="1" applyNumberFormat="1" applyFont="1" applyBorder="1" applyAlignment="1">
      <alignment horizontal="left"/>
    </xf>
    <xf numFmtId="0" fontId="105" fillId="0" borderId="156" xfId="52" applyFont="1" applyBorder="1"/>
    <xf numFmtId="168" fontId="13" fillId="0" borderId="155" xfId="52" applyNumberFormat="1" applyFont="1" applyBorder="1" applyAlignment="1">
      <alignment horizontal="right"/>
    </xf>
    <xf numFmtId="0" fontId="105" fillId="0" borderId="155" xfId="52" applyFont="1" applyBorder="1"/>
    <xf numFmtId="0" fontId="32" fillId="0" borderId="0" xfId="61" applyAlignment="1" applyProtection="1">
      <alignment horizontal="left"/>
    </xf>
    <xf numFmtId="0" fontId="103" fillId="0" borderId="0" xfId="24" applyFont="1" applyAlignment="1">
      <alignment horizontal="left"/>
    </xf>
    <xf numFmtId="0" fontId="103" fillId="0" borderId="156" xfId="24" applyFont="1" applyBorder="1" applyAlignment="1">
      <alignment horizontal="left"/>
    </xf>
    <xf numFmtId="0" fontId="103" fillId="0" borderId="0" xfId="24" applyFont="1" applyBorder="1" applyAlignment="1">
      <alignment horizontal="left"/>
    </xf>
    <xf numFmtId="1" fontId="79" fillId="18" borderId="143" xfId="24" applyNumberFormat="1" applyFont="1" applyFill="1" applyBorder="1" applyAlignment="1">
      <alignment horizontal="center" vertical="center"/>
    </xf>
    <xf numFmtId="1" fontId="79" fillId="18" borderId="156" xfId="24" applyNumberFormat="1" applyFont="1" applyFill="1" applyBorder="1" applyAlignment="1">
      <alignment horizontal="center" vertical="center"/>
    </xf>
    <xf numFmtId="1" fontId="79" fillId="18" borderId="127" xfId="24" applyNumberFormat="1" applyFont="1" applyFill="1" applyBorder="1" applyAlignment="1">
      <alignment horizontal="center" vertical="center"/>
    </xf>
    <xf numFmtId="1" fontId="79" fillId="18" borderId="0" xfId="24" applyNumberFormat="1" applyFont="1" applyFill="1" applyBorder="1" applyAlignment="1">
      <alignment horizontal="center" vertical="center"/>
    </xf>
    <xf numFmtId="1" fontId="79" fillId="18" borderId="139" xfId="24" applyNumberFormat="1" applyFont="1" applyFill="1" applyBorder="1" applyAlignment="1">
      <alignment horizontal="center" vertical="center"/>
    </xf>
    <xf numFmtId="1" fontId="79" fillId="18" borderId="210" xfId="24" applyNumberFormat="1" applyFont="1" applyFill="1" applyBorder="1" applyAlignment="1">
      <alignment horizontal="center" vertical="center"/>
    </xf>
    <xf numFmtId="0" fontId="79" fillId="18" borderId="37" xfId="24" applyFont="1" applyFill="1" applyBorder="1" applyAlignment="1">
      <alignment horizontal="center" vertical="center"/>
    </xf>
    <xf numFmtId="0" fontId="79" fillId="18" borderId="23" xfId="24" applyFont="1" applyFill="1" applyBorder="1" applyAlignment="1">
      <alignment horizontal="center" vertical="center"/>
    </xf>
    <xf numFmtId="0" fontId="79" fillId="18" borderId="40" xfId="24" applyFont="1" applyFill="1" applyBorder="1" applyAlignment="1">
      <alignment horizontal="center" vertical="center"/>
    </xf>
    <xf numFmtId="0" fontId="79" fillId="18" borderId="35" xfId="24" applyFont="1" applyFill="1" applyBorder="1" applyAlignment="1">
      <alignment horizontal="center" vertical="center"/>
    </xf>
    <xf numFmtId="0" fontId="79" fillId="18" borderId="41" xfId="24" applyFont="1" applyFill="1" applyBorder="1" applyAlignment="1">
      <alignment horizontal="center" vertical="center"/>
    </xf>
    <xf numFmtId="0" fontId="79" fillId="18" borderId="39" xfId="24" applyFont="1" applyFill="1" applyBorder="1" applyAlignment="1">
      <alignment horizontal="center" vertical="center"/>
    </xf>
    <xf numFmtId="0" fontId="79" fillId="18" borderId="232" xfId="24" applyFont="1" applyFill="1" applyBorder="1" applyAlignment="1">
      <alignment horizontal="center" vertical="center"/>
    </xf>
    <xf numFmtId="0" fontId="79" fillId="18" borderId="168" xfId="24" applyFont="1" applyFill="1" applyBorder="1" applyAlignment="1">
      <alignment horizontal="center" vertical="center"/>
    </xf>
    <xf numFmtId="0" fontId="79" fillId="18" borderId="208" xfId="24" applyFont="1" applyFill="1" applyBorder="1" applyAlignment="1">
      <alignment horizontal="center" vertical="center"/>
    </xf>
    <xf numFmtId="0" fontId="79" fillId="18" borderId="231" xfId="24" applyFont="1" applyFill="1" applyBorder="1" applyAlignment="1">
      <alignment horizontal="center" vertical="center"/>
    </xf>
    <xf numFmtId="0" fontId="79" fillId="18" borderId="129" xfId="24" applyFont="1" applyFill="1" applyBorder="1" applyAlignment="1">
      <alignment horizontal="center" vertical="center"/>
    </xf>
    <xf numFmtId="0" fontId="79" fillId="18" borderId="128" xfId="24" applyFont="1" applyFill="1" applyBorder="1" applyAlignment="1">
      <alignment horizontal="center" vertical="center"/>
    </xf>
    <xf numFmtId="0" fontId="12" fillId="0" borderId="238" xfId="24" applyFont="1" applyBorder="1" applyAlignment="1">
      <alignment horizontal="center" vertical="center"/>
    </xf>
    <xf numFmtId="0" fontId="105" fillId="0" borderId="136" xfId="24" applyFont="1" applyBorder="1"/>
    <xf numFmtId="0" fontId="105" fillId="0" borderId="237" xfId="24" applyFont="1" applyBorder="1"/>
    <xf numFmtId="0" fontId="10" fillId="0" borderId="0" xfId="24" applyFont="1" applyAlignment="1">
      <alignment horizontal="center"/>
    </xf>
    <xf numFmtId="0" fontId="12" fillId="0" borderId="0" xfId="24" applyFont="1" applyAlignment="1">
      <alignment horizontal="left"/>
    </xf>
    <xf numFmtId="0" fontId="4" fillId="0" borderId="236" xfId="24" applyFont="1" applyBorder="1" applyAlignment="1">
      <alignment horizontal="center" vertical="center"/>
    </xf>
    <xf numFmtId="0" fontId="4" fillId="0" borderId="127" xfId="24" applyFont="1" applyBorder="1" applyAlignment="1">
      <alignment horizontal="center" vertical="center"/>
    </xf>
    <xf numFmtId="0" fontId="12" fillId="0" borderId="136" xfId="0" applyFont="1" applyBorder="1" applyAlignment="1">
      <alignment horizontal="center" vertical="center"/>
    </xf>
    <xf numFmtId="0" fontId="4" fillId="0" borderId="234" xfId="24" applyFont="1" applyBorder="1" applyAlignment="1">
      <alignment horizontal="center" vertical="center"/>
    </xf>
    <xf numFmtId="0" fontId="24" fillId="0" borderId="0" xfId="24" applyFont="1" applyAlignment="1"/>
    <xf numFmtId="168" fontId="10" fillId="0" borderId="0" xfId="24" applyNumberFormat="1" applyFont="1" applyAlignment="1">
      <alignment horizontal="center" wrapText="1"/>
    </xf>
    <xf numFmtId="0" fontId="10" fillId="18" borderId="143" xfId="24" applyFont="1" applyFill="1" applyBorder="1" applyAlignment="1">
      <alignment horizontal="center" vertical="center"/>
    </xf>
    <xf numFmtId="0" fontId="105" fillId="0" borderId="243" xfId="24" applyFont="1" applyBorder="1"/>
    <xf numFmtId="0" fontId="10" fillId="18" borderId="142" xfId="24" applyFont="1" applyFill="1" applyBorder="1" applyAlignment="1">
      <alignment horizontal="center" vertical="center"/>
    </xf>
    <xf numFmtId="0" fontId="105" fillId="0" borderId="241" xfId="24" applyFont="1" applyBorder="1"/>
    <xf numFmtId="0" fontId="10" fillId="18" borderId="153" xfId="24" applyFont="1" applyFill="1" applyBorder="1" applyAlignment="1">
      <alignment horizontal="center" vertical="center"/>
    </xf>
    <xf numFmtId="0" fontId="105" fillId="0" borderId="168" xfId="24" applyFont="1" applyBorder="1"/>
    <xf numFmtId="0" fontId="105" fillId="0" borderId="209" xfId="24" applyFont="1" applyBorder="1"/>
    <xf numFmtId="0" fontId="10" fillId="18" borderId="168" xfId="24" applyFont="1" applyFill="1" applyBorder="1" applyAlignment="1">
      <alignment horizontal="center" vertical="center"/>
    </xf>
    <xf numFmtId="0" fontId="105" fillId="0" borderId="152" xfId="24" applyFont="1" applyBorder="1"/>
    <xf numFmtId="0" fontId="12" fillId="0" borderId="239" xfId="24" applyFont="1" applyBorder="1" applyAlignment="1">
      <alignment horizontal="center" vertical="center"/>
    </xf>
    <xf numFmtId="0" fontId="105" fillId="0" borderId="133" xfId="24" applyFont="1" applyBorder="1"/>
    <xf numFmtId="0" fontId="12" fillId="0" borderId="138" xfId="24" applyFont="1" applyBorder="1" applyAlignment="1">
      <alignment horizontal="center" vertical="center"/>
    </xf>
    <xf numFmtId="0" fontId="10" fillId="0" borderId="23" xfId="0" applyFont="1" applyFill="1" applyBorder="1" applyAlignment="1">
      <alignment horizontal="left"/>
    </xf>
    <xf numFmtId="0" fontId="4" fillId="0" borderId="0" xfId="0" applyFont="1" applyAlignment="1">
      <alignment horizontal="left" vertical="center" wrapText="1"/>
    </xf>
    <xf numFmtId="0" fontId="4" fillId="0" borderId="0" xfId="0" applyFont="1" applyBorder="1" applyAlignment="1">
      <alignment horizontal="left" wrapText="1"/>
    </xf>
    <xf numFmtId="0" fontId="4" fillId="0" borderId="0" xfId="0" applyFont="1" applyBorder="1" applyAlignment="1">
      <alignment horizontal="left" vertical="top" wrapText="1"/>
    </xf>
    <xf numFmtId="0" fontId="67" fillId="0" borderId="0" xfId="0" applyFont="1" applyAlignment="1">
      <alignment horizontal="center" vertical="center" wrapText="1"/>
    </xf>
    <xf numFmtId="0" fontId="10" fillId="3" borderId="1"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3" xfId="0" applyFont="1" applyFill="1" applyBorder="1" applyAlignment="1">
      <alignment horizontal="center"/>
    </xf>
    <xf numFmtId="0" fontId="10" fillId="3" borderId="4" xfId="0" applyFont="1" applyFill="1" applyBorder="1" applyAlignment="1">
      <alignment horizontal="center"/>
    </xf>
    <xf numFmtId="0" fontId="10" fillId="3" borderId="25" xfId="0" applyFont="1" applyFill="1" applyBorder="1" applyAlignment="1">
      <alignment horizont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 xfId="4" applyFont="1" applyFill="1" applyBorder="1" applyAlignment="1">
      <alignment horizontal="center" vertical="center"/>
    </xf>
    <xf numFmtId="0" fontId="16" fillId="3" borderId="14" xfId="7" applyFont="1" applyFill="1" applyBorder="1" applyAlignment="1">
      <alignment horizontal="center" vertical="center"/>
    </xf>
    <xf numFmtId="0" fontId="16" fillId="3" borderId="7" xfId="7" applyFont="1" applyFill="1" applyBorder="1" applyAlignment="1">
      <alignment horizontal="center" vertic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6" fillId="3" borderId="23" xfId="4" applyFont="1" applyFill="1" applyBorder="1" applyAlignment="1">
      <alignment horizontal="center"/>
    </xf>
    <xf numFmtId="0" fontId="6" fillId="3" borderId="40" xfId="4" applyFont="1" applyFill="1" applyBorder="1" applyAlignment="1">
      <alignment horizontal="center"/>
    </xf>
    <xf numFmtId="0" fontId="10" fillId="0" borderId="0" xfId="0" applyFont="1" applyAlignment="1">
      <alignment horizontal="center"/>
    </xf>
    <xf numFmtId="0" fontId="17" fillId="0" borderId="0" xfId="0" applyFont="1" applyBorder="1" applyAlignment="1">
      <alignment horizontal="right"/>
    </xf>
    <xf numFmtId="0" fontId="6" fillId="3" borderId="50" xfId="0" applyFont="1" applyFill="1" applyBorder="1" applyAlignment="1">
      <alignment horizontal="center" vertical="center"/>
    </xf>
    <xf numFmtId="0" fontId="6" fillId="3" borderId="49"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3" borderId="3"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41" fillId="0" borderId="0" xfId="4" applyFont="1" applyAlignment="1">
      <alignment horizontal="center"/>
    </xf>
    <xf numFmtId="0" fontId="15" fillId="0" borderId="44" xfId="4" applyFont="1" applyBorder="1" applyAlignment="1">
      <alignment horizontal="left"/>
    </xf>
    <xf numFmtId="0" fontId="6" fillId="9" borderId="2" xfId="4" applyFont="1" applyFill="1" applyBorder="1" applyAlignment="1">
      <alignment horizontal="center" vertical="center"/>
    </xf>
    <xf numFmtId="0" fontId="6" fillId="9" borderId="8" xfId="4" applyFont="1" applyFill="1" applyBorder="1" applyAlignment="1">
      <alignment horizontal="center" vertical="center"/>
    </xf>
    <xf numFmtId="0" fontId="6" fillId="9" borderId="50" xfId="4" applyFont="1" applyFill="1" applyBorder="1" applyAlignment="1">
      <alignment horizontal="center" vertical="center"/>
    </xf>
    <xf numFmtId="0" fontId="6" fillId="9" borderId="40" xfId="4" applyFont="1" applyFill="1" applyBorder="1" applyAlignment="1">
      <alignment horizontal="center" vertical="center"/>
    </xf>
    <xf numFmtId="0" fontId="6" fillId="9" borderId="49" xfId="4" applyFont="1" applyFill="1" applyBorder="1" applyAlignment="1">
      <alignment horizontal="center" vertical="center"/>
    </xf>
    <xf numFmtId="0" fontId="6" fillId="9" borderId="39" xfId="4" applyFont="1" applyFill="1" applyBorder="1" applyAlignment="1">
      <alignment horizontal="center" vertical="center"/>
    </xf>
    <xf numFmtId="0" fontId="6" fillId="9" borderId="3" xfId="4" applyFont="1" applyFill="1" applyBorder="1" applyAlignment="1">
      <alignment horizontal="center"/>
    </xf>
    <xf numFmtId="0" fontId="6" fillId="9" borderId="4" xfId="4" applyFont="1" applyFill="1" applyBorder="1" applyAlignment="1">
      <alignment horizontal="center"/>
    </xf>
    <xf numFmtId="0" fontId="6" fillId="9" borderId="25" xfId="4" applyFont="1" applyFill="1" applyBorder="1" applyAlignment="1">
      <alignment horizontal="center"/>
    </xf>
    <xf numFmtId="0" fontId="54" fillId="0" borderId="24" xfId="4" applyFont="1" applyBorder="1" applyAlignment="1">
      <alignment horizontal="right"/>
    </xf>
    <xf numFmtId="183" fontId="6" fillId="4" borderId="19" xfId="33" applyNumberFormat="1" applyFont="1" applyFill="1" applyBorder="1" applyAlignment="1">
      <alignment horizontal="center" vertical="center"/>
    </xf>
    <xf numFmtId="183" fontId="6" fillId="4" borderId="8" xfId="33" applyNumberFormat="1" applyFont="1" applyFill="1" applyBorder="1" applyAlignment="1">
      <alignment horizontal="center" vertical="center"/>
    </xf>
    <xf numFmtId="0" fontId="6" fillId="0" borderId="0" xfId="33" applyFont="1" applyFill="1" applyAlignment="1">
      <alignment horizontal="center" vertical="center"/>
    </xf>
    <xf numFmtId="14" fontId="6" fillId="0" borderId="0" xfId="33" applyNumberFormat="1" applyFont="1" applyFill="1" applyBorder="1" applyAlignment="1">
      <alignment horizontal="center"/>
    </xf>
    <xf numFmtId="0" fontId="8" fillId="0" borderId="0" xfId="33" applyFont="1" applyFill="1" applyBorder="1" applyAlignment="1">
      <alignment horizontal="right"/>
    </xf>
    <xf numFmtId="0" fontId="6" fillId="4" borderId="1" xfId="33" quotePrefix="1" applyFont="1" applyFill="1" applyBorder="1" applyAlignment="1">
      <alignment horizontal="center" vertical="center"/>
    </xf>
    <xf numFmtId="0" fontId="6" fillId="4" borderId="14" xfId="33" quotePrefix="1" applyFont="1" applyFill="1" applyBorder="1" applyAlignment="1">
      <alignment horizontal="center" vertical="center"/>
    </xf>
    <xf numFmtId="0" fontId="6" fillId="4" borderId="7" xfId="33" quotePrefix="1" applyFont="1" applyFill="1" applyBorder="1" applyAlignment="1">
      <alignment horizontal="center" vertical="center"/>
    </xf>
    <xf numFmtId="0" fontId="6" fillId="4" borderId="3" xfId="33" applyFont="1" applyFill="1" applyBorder="1" applyAlignment="1" applyProtection="1">
      <alignment horizontal="center" vertical="center"/>
    </xf>
    <xf numFmtId="0" fontId="6" fillId="4" borderId="4" xfId="33" applyFont="1" applyFill="1" applyBorder="1" applyAlignment="1" applyProtection="1">
      <alignment horizontal="center" vertical="center"/>
    </xf>
    <xf numFmtId="0" fontId="6" fillId="4" borderId="25" xfId="33" applyFont="1" applyFill="1" applyBorder="1" applyAlignment="1" applyProtection="1">
      <alignment horizontal="center" vertical="center"/>
    </xf>
    <xf numFmtId="183" fontId="6" fillId="4" borderId="11" xfId="33" quotePrefix="1" applyNumberFormat="1" applyFont="1" applyFill="1" applyBorder="1" applyAlignment="1" applyProtection="1">
      <alignment horizontal="center" vertical="center"/>
    </xf>
    <xf numFmtId="183" fontId="6" fillId="4" borderId="12" xfId="33" quotePrefix="1" applyNumberFormat="1" applyFont="1" applyFill="1" applyBorder="1" applyAlignment="1" applyProtection="1">
      <alignment horizontal="center" vertical="center"/>
    </xf>
    <xf numFmtId="183" fontId="6" fillId="4" borderId="32" xfId="33" quotePrefix="1" applyNumberFormat="1" applyFont="1" applyFill="1" applyBorder="1" applyAlignment="1" applyProtection="1">
      <alignment horizontal="center" vertical="center"/>
    </xf>
    <xf numFmtId="183" fontId="6" fillId="4" borderId="13" xfId="33" quotePrefix="1" applyNumberFormat="1" applyFont="1" applyFill="1" applyBorder="1" applyAlignment="1" applyProtection="1">
      <alignment horizontal="center" vertical="center"/>
    </xf>
    <xf numFmtId="0" fontId="6" fillId="4" borderId="11" xfId="33" applyFont="1" applyFill="1" applyBorder="1" applyAlignment="1" applyProtection="1">
      <alignment horizontal="center" vertical="center"/>
    </xf>
    <xf numFmtId="0" fontId="6" fillId="4" borderId="32" xfId="33" applyFont="1" applyFill="1" applyBorder="1" applyAlignment="1" applyProtection="1">
      <alignment horizontal="center" vertical="center"/>
    </xf>
    <xf numFmtId="0" fontId="10" fillId="0" borderId="0" xfId="5" applyFont="1" applyBorder="1" applyAlignment="1">
      <alignment horizontal="center"/>
    </xf>
    <xf numFmtId="183" fontId="6" fillId="4" borderId="19" xfId="33" quotePrefix="1" applyNumberFormat="1" applyFont="1" applyFill="1" applyBorder="1" applyAlignment="1" applyProtection="1">
      <alignment horizontal="center" vertical="center"/>
    </xf>
    <xf numFmtId="183" fontId="6" fillId="4" borderId="8" xfId="33" quotePrefix="1" applyNumberFormat="1" applyFont="1" applyFill="1" applyBorder="1" applyAlignment="1" applyProtection="1">
      <alignment horizontal="center" vertical="center"/>
    </xf>
    <xf numFmtId="178" fontId="6" fillId="0" borderId="0" xfId="33" applyNumberFormat="1" applyFont="1" applyFill="1" applyBorder="1" applyAlignment="1" applyProtection="1">
      <alignment horizontal="center"/>
    </xf>
    <xf numFmtId="0" fontId="6" fillId="4" borderId="1" xfId="33" applyFont="1" applyFill="1" applyBorder="1" applyAlignment="1">
      <alignment horizontal="center" vertical="center"/>
    </xf>
    <xf numFmtId="0" fontId="6" fillId="4" borderId="14" xfId="33" applyFont="1" applyFill="1" applyBorder="1" applyAlignment="1">
      <alignment horizontal="center" vertical="center"/>
    </xf>
    <xf numFmtId="0" fontId="6" fillId="4" borderId="7" xfId="33" applyFont="1" applyFill="1" applyBorder="1" applyAlignment="1">
      <alignment horizontal="center" vertical="center"/>
    </xf>
    <xf numFmtId="0" fontId="6" fillId="4" borderId="6" xfId="33" applyFont="1" applyFill="1" applyBorder="1" applyAlignment="1" applyProtection="1">
      <alignment horizontal="center" vertical="center"/>
    </xf>
    <xf numFmtId="0" fontId="6" fillId="4" borderId="56" xfId="33" applyFont="1" applyFill="1" applyBorder="1" applyAlignment="1" applyProtection="1">
      <alignment horizontal="center" vertical="center"/>
    </xf>
    <xf numFmtId="183" fontId="6" fillId="4" borderId="26" xfId="33" quotePrefix="1" applyNumberFormat="1" applyFont="1" applyFill="1" applyBorder="1" applyAlignment="1" applyProtection="1">
      <alignment horizontal="center" vertical="center"/>
    </xf>
    <xf numFmtId="183" fontId="6" fillId="4" borderId="27" xfId="33" quotePrefix="1" applyNumberFormat="1" applyFont="1" applyFill="1" applyBorder="1" applyAlignment="1" applyProtection="1">
      <alignment horizontal="center" vertical="center"/>
    </xf>
    <xf numFmtId="183" fontId="6" fillId="4" borderId="3" xfId="33" quotePrefix="1" applyNumberFormat="1" applyFont="1" applyFill="1" applyBorder="1" applyAlignment="1" applyProtection="1">
      <alignment horizontal="center" vertical="center"/>
    </xf>
    <xf numFmtId="183" fontId="6" fillId="4" borderId="4" xfId="33" quotePrefix="1" applyNumberFormat="1" applyFont="1" applyFill="1" applyBorder="1" applyAlignment="1" applyProtection="1">
      <alignment horizontal="center" vertical="center"/>
    </xf>
    <xf numFmtId="183" fontId="6" fillId="4" borderId="25" xfId="33" quotePrefix="1" applyNumberFormat="1" applyFont="1" applyFill="1" applyBorder="1" applyAlignment="1" applyProtection="1">
      <alignment horizontal="center" vertical="center"/>
    </xf>
    <xf numFmtId="178" fontId="70" fillId="0" borderId="0" xfId="33" applyNumberFormat="1" applyFont="1" applyFill="1" applyBorder="1" applyAlignment="1" applyProtection="1">
      <alignment horizontal="left"/>
    </xf>
    <xf numFmtId="165" fontId="6" fillId="0" borderId="0" xfId="33" applyNumberFormat="1" applyFont="1" applyFill="1" applyAlignment="1">
      <alignment horizontal="center"/>
    </xf>
    <xf numFmtId="165" fontId="8" fillId="0" borderId="0" xfId="33" applyNumberFormat="1" applyFont="1" applyFill="1" applyBorder="1" applyAlignment="1">
      <alignment horizontal="right"/>
    </xf>
    <xf numFmtId="165" fontId="4" fillId="0" borderId="0" xfId="33" applyNumberFormat="1" applyFont="1" applyFill="1" applyBorder="1" applyAlignment="1">
      <alignment horizontal="right"/>
    </xf>
    <xf numFmtId="165" fontId="6" fillId="4" borderId="1" xfId="33" applyNumberFormat="1" applyFont="1" applyFill="1" applyBorder="1" applyAlignment="1" applyProtection="1">
      <alignment horizontal="center" vertical="center"/>
    </xf>
    <xf numFmtId="165" fontId="6" fillId="4" borderId="14" xfId="33" applyNumberFormat="1" applyFont="1" applyFill="1" applyBorder="1" applyAlignment="1" applyProtection="1">
      <alignment horizontal="center" vertical="center"/>
    </xf>
    <xf numFmtId="165" fontId="6" fillId="4" borderId="7" xfId="33" applyNumberFormat="1" applyFont="1" applyFill="1" applyBorder="1" applyAlignment="1" applyProtection="1">
      <alignment horizontal="center" vertical="center"/>
    </xf>
    <xf numFmtId="165" fontId="6" fillId="4" borderId="3" xfId="6" applyNumberFormat="1" applyFont="1" applyFill="1" applyBorder="1" applyAlignment="1">
      <alignment horizontal="center" vertical="center" wrapText="1"/>
    </xf>
    <xf numFmtId="165" fontId="6" fillId="4" borderId="4" xfId="6" applyNumberFormat="1" applyFont="1" applyFill="1" applyBorder="1" applyAlignment="1">
      <alignment horizontal="center" vertical="center" wrapText="1"/>
    </xf>
    <xf numFmtId="165" fontId="6" fillId="4" borderId="25" xfId="6" applyNumberFormat="1" applyFont="1" applyFill="1" applyBorder="1" applyAlignment="1">
      <alignment horizontal="center" vertical="center" wrapText="1"/>
    </xf>
    <xf numFmtId="165" fontId="6" fillId="4" borderId="11" xfId="6" quotePrefix="1" applyNumberFormat="1" applyFont="1" applyFill="1" applyBorder="1" applyAlignment="1">
      <alignment horizontal="center" vertical="center"/>
    </xf>
    <xf numFmtId="165" fontId="6" fillId="4" borderId="32" xfId="6" quotePrefix="1" applyNumberFormat="1" applyFont="1" applyFill="1" applyBorder="1" applyAlignment="1">
      <alignment horizontal="center" vertical="center"/>
    </xf>
    <xf numFmtId="165" fontId="6" fillId="4" borderId="13" xfId="6" quotePrefix="1" applyNumberFormat="1" applyFont="1" applyFill="1" applyBorder="1" applyAlignment="1">
      <alignment horizontal="center" vertical="center"/>
    </xf>
    <xf numFmtId="0" fontId="70" fillId="0" borderId="0" xfId="33" quotePrefix="1" applyFont="1" applyFill="1" applyAlignment="1">
      <alignment horizontal="left" wrapText="1"/>
    </xf>
    <xf numFmtId="178" fontId="70" fillId="0" borderId="0" xfId="33" applyNumberFormat="1" applyFont="1" applyFill="1" applyBorder="1" applyAlignment="1" applyProtection="1">
      <alignment horizontal="left" wrapText="1"/>
    </xf>
    <xf numFmtId="0" fontId="6" fillId="0" borderId="0" xfId="33" applyFont="1" applyFill="1" applyAlignment="1">
      <alignment horizontal="center"/>
    </xf>
    <xf numFmtId="0" fontId="54" fillId="0" borderId="24" xfId="33" applyFont="1" applyFill="1" applyBorder="1" applyAlignment="1">
      <alignment horizontal="center"/>
    </xf>
    <xf numFmtId="0" fontId="54" fillId="0" borderId="0" xfId="33" applyFont="1" applyFill="1" applyBorder="1" applyAlignment="1">
      <alignment horizontal="center"/>
    </xf>
    <xf numFmtId="0" fontId="14" fillId="4" borderId="1" xfId="33" applyFont="1" applyFill="1" applyBorder="1" applyAlignment="1">
      <alignment horizontal="center" vertical="center"/>
    </xf>
    <xf numFmtId="0" fontId="14" fillId="4" borderId="14" xfId="33" applyFont="1" applyFill="1" applyBorder="1" applyAlignment="1">
      <alignment horizontal="center" vertical="center"/>
    </xf>
    <xf numFmtId="165" fontId="14" fillId="4" borderId="3" xfId="6" applyNumberFormat="1" applyFont="1" applyFill="1" applyBorder="1" applyAlignment="1">
      <alignment horizontal="center" vertical="center" wrapText="1"/>
    </xf>
    <xf numFmtId="165" fontId="14" fillId="4" borderId="4" xfId="6" applyNumberFormat="1" applyFont="1" applyFill="1" applyBorder="1" applyAlignment="1">
      <alignment horizontal="center" vertical="center" wrapText="1"/>
    </xf>
    <xf numFmtId="165" fontId="14" fillId="4" borderId="25" xfId="6" applyNumberFormat="1" applyFont="1" applyFill="1" applyBorder="1" applyAlignment="1">
      <alignment horizontal="center" vertical="center" wrapText="1"/>
    </xf>
    <xf numFmtId="183" fontId="14" fillId="4" borderId="19" xfId="33" applyNumberFormat="1" applyFont="1" applyFill="1" applyBorder="1" applyAlignment="1">
      <alignment horizontal="center" vertical="center"/>
    </xf>
    <xf numFmtId="183" fontId="14" fillId="4" borderId="66" xfId="33" applyNumberFormat="1" applyFont="1" applyFill="1" applyBorder="1" applyAlignment="1">
      <alignment horizontal="center" vertical="center"/>
    </xf>
    <xf numFmtId="165" fontId="14" fillId="4" borderId="11" xfId="6" quotePrefix="1" applyNumberFormat="1" applyFont="1" applyFill="1" applyBorder="1" applyAlignment="1">
      <alignment horizontal="center" vertical="center"/>
    </xf>
    <xf numFmtId="165" fontId="14" fillId="4" borderId="32" xfId="6" quotePrefix="1" applyNumberFormat="1" applyFont="1" applyFill="1" applyBorder="1" applyAlignment="1">
      <alignment horizontal="center" vertical="center"/>
    </xf>
    <xf numFmtId="165" fontId="14" fillId="4" borderId="13" xfId="6" quotePrefix="1" applyNumberFormat="1" applyFont="1" applyFill="1" applyBorder="1" applyAlignment="1">
      <alignment horizontal="center" vertical="center"/>
    </xf>
    <xf numFmtId="0" fontId="8" fillId="0" borderId="24" xfId="33" applyFont="1" applyFill="1" applyBorder="1" applyAlignment="1">
      <alignment horizontal="center"/>
    </xf>
    <xf numFmtId="2" fontId="6" fillId="4" borderId="11" xfId="6" quotePrefix="1" applyNumberFormat="1" applyFont="1" applyFill="1" applyBorder="1" applyAlignment="1">
      <alignment horizontal="center" vertical="center"/>
    </xf>
    <xf numFmtId="2" fontId="6" fillId="4" borderId="32" xfId="6" quotePrefix="1" applyNumberFormat="1" applyFont="1" applyFill="1" applyBorder="1" applyAlignment="1">
      <alignment horizontal="center" vertical="center"/>
    </xf>
    <xf numFmtId="1" fontId="6" fillId="4" borderId="19" xfId="33" applyNumberFormat="1" applyFont="1" applyFill="1" applyBorder="1" applyAlignment="1">
      <alignment horizontal="center" vertical="center"/>
    </xf>
    <xf numFmtId="1" fontId="6" fillId="4" borderId="8" xfId="33" applyNumberFormat="1" applyFont="1" applyFill="1" applyBorder="1" applyAlignment="1">
      <alignment horizontal="center" vertical="center"/>
    </xf>
    <xf numFmtId="178" fontId="4" fillId="0" borderId="0" xfId="33" quotePrefix="1" applyNumberFormat="1" applyFont="1" applyFill="1" applyAlignment="1" applyProtection="1">
      <alignment horizontal="left" vertical="center"/>
    </xf>
    <xf numFmtId="0" fontId="4" fillId="0" borderId="0" xfId="33" applyFont="1" applyFill="1" applyAlignment="1">
      <alignment horizontal="left" wrapText="1"/>
    </xf>
    <xf numFmtId="165" fontId="6" fillId="4" borderId="3" xfId="38" quotePrefix="1" applyNumberFormat="1" applyFont="1" applyFill="1" applyBorder="1" applyAlignment="1">
      <alignment horizontal="center" vertical="center" wrapText="1"/>
    </xf>
    <xf numFmtId="165" fontId="6" fillId="4" borderId="4" xfId="38" quotePrefix="1" applyNumberFormat="1" applyFont="1" applyFill="1" applyBorder="1" applyAlignment="1">
      <alignment horizontal="center" vertical="center" wrapText="1"/>
    </xf>
    <xf numFmtId="165" fontId="6" fillId="4" borderId="25" xfId="38" quotePrefix="1" applyNumberFormat="1" applyFont="1" applyFill="1" applyBorder="1" applyAlignment="1">
      <alignment horizontal="center" vertical="center" wrapText="1"/>
    </xf>
    <xf numFmtId="1" fontId="6" fillId="4" borderId="11" xfId="33" quotePrefix="1" applyNumberFormat="1" applyFont="1" applyFill="1" applyBorder="1" applyAlignment="1">
      <alignment horizontal="center" vertical="center"/>
    </xf>
    <xf numFmtId="0" fontId="6" fillId="4" borderId="32" xfId="33" applyFont="1" applyFill="1" applyBorder="1" applyAlignment="1">
      <alignment horizontal="center" vertical="center"/>
    </xf>
    <xf numFmtId="1" fontId="6" fillId="4" borderId="12" xfId="33" quotePrefix="1" applyNumberFormat="1" applyFont="1" applyFill="1" applyBorder="1" applyAlignment="1">
      <alignment horizontal="center" vertical="center"/>
    </xf>
    <xf numFmtId="0" fontId="6" fillId="4" borderId="13" xfId="33" applyFont="1" applyFill="1" applyBorder="1" applyAlignment="1">
      <alignment horizontal="center" vertical="center"/>
    </xf>
    <xf numFmtId="178" fontId="15" fillId="0" borderId="23" xfId="33" applyNumberFormat="1" applyFont="1" applyFill="1" applyBorder="1" applyAlignment="1" applyProtection="1">
      <alignment horizontal="left"/>
    </xf>
    <xf numFmtId="165" fontId="6" fillId="0" borderId="0" xfId="33" applyNumberFormat="1" applyFont="1" applyFill="1" applyBorder="1" applyAlignment="1">
      <alignment horizontal="center"/>
    </xf>
    <xf numFmtId="165" fontId="6" fillId="0" borderId="0" xfId="33" applyNumberFormat="1" applyFont="1" applyFill="1" applyBorder="1" applyAlignment="1" applyProtection="1">
      <alignment horizontal="center"/>
    </xf>
    <xf numFmtId="165" fontId="6" fillId="4" borderId="1" xfId="33" applyNumberFormat="1" applyFont="1" applyFill="1" applyBorder="1" applyAlignment="1">
      <alignment horizontal="center" vertical="center"/>
    </xf>
    <xf numFmtId="165" fontId="6" fillId="4" borderId="14" xfId="33" applyNumberFormat="1" applyFont="1" applyFill="1" applyBorder="1" applyAlignment="1">
      <alignment horizontal="center" vertical="center"/>
    </xf>
    <xf numFmtId="165" fontId="6" fillId="4" borderId="7" xfId="33"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4" fillId="0" borderId="24" xfId="0" applyFont="1" applyBorder="1" applyAlignment="1">
      <alignment horizontal="right"/>
    </xf>
    <xf numFmtId="0" fontId="6" fillId="14" borderId="36" xfId="0" applyFont="1" applyFill="1" applyBorder="1" applyAlignment="1">
      <alignment horizontal="center"/>
    </xf>
    <xf numFmtId="0" fontId="6" fillId="14" borderId="10" xfId="0" applyFont="1" applyFill="1" applyBorder="1" applyAlignment="1">
      <alignment horizontal="center"/>
    </xf>
    <xf numFmtId="0" fontId="6" fillId="14" borderId="2" xfId="0" applyFont="1" applyFill="1" applyBorder="1" applyAlignment="1">
      <alignment horizontal="center" vertical="center"/>
    </xf>
    <xf numFmtId="0" fontId="6" fillId="14" borderId="8" xfId="0" applyFont="1" applyFill="1" applyBorder="1" applyAlignment="1">
      <alignment horizontal="center" vertical="center"/>
    </xf>
    <xf numFmtId="0" fontId="6" fillId="14" borderId="6"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25" xfId="0" applyFont="1" applyFill="1" applyBorder="1" applyAlignment="1">
      <alignment horizontal="center"/>
    </xf>
    <xf numFmtId="0" fontId="11" fillId="0" borderId="0" xfId="0" applyFont="1" applyBorder="1" applyAlignment="1"/>
    <xf numFmtId="0" fontId="10" fillId="0" borderId="0" xfId="0" applyFont="1" applyFill="1" applyBorder="1" applyAlignment="1">
      <alignment horizontal="center"/>
    </xf>
    <xf numFmtId="0" fontId="17" fillId="0" borderId="24" xfId="0" applyFont="1" applyFill="1" applyBorder="1" applyAlignment="1">
      <alignment horizontal="right"/>
    </xf>
    <xf numFmtId="0" fontId="10" fillId="15" borderId="1" xfId="0" applyFont="1" applyFill="1" applyBorder="1" applyAlignment="1">
      <alignment horizontal="center" vertical="center"/>
    </xf>
    <xf numFmtId="0" fontId="10" fillId="15" borderId="54" xfId="0" applyFont="1" applyFill="1" applyBorder="1" applyAlignment="1">
      <alignment horizontal="center" vertical="center"/>
    </xf>
    <xf numFmtId="0" fontId="10" fillId="15" borderId="2" xfId="0" applyFont="1" applyFill="1" applyBorder="1" applyAlignment="1">
      <alignment horizontal="center" vertical="center"/>
    </xf>
    <xf numFmtId="0" fontId="10" fillId="15" borderId="66" xfId="0" applyFont="1" applyFill="1" applyBorder="1" applyAlignment="1">
      <alignment horizontal="center" vertical="center"/>
    </xf>
    <xf numFmtId="0" fontId="10" fillId="15" borderId="33" xfId="0" applyFont="1" applyFill="1" applyBorder="1" applyAlignment="1">
      <alignment horizontal="center" vertical="center"/>
    </xf>
    <xf numFmtId="0" fontId="10" fillId="15" borderId="65" xfId="0"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4" borderId="3" xfId="28" applyFont="1" applyFill="1" applyBorder="1" applyAlignment="1">
      <alignment horizontal="center" vertical="center"/>
    </xf>
    <xf numFmtId="0" fontId="6" fillId="4" borderId="4" xfId="28" applyFont="1" applyFill="1" applyBorder="1" applyAlignment="1">
      <alignment horizontal="center" vertical="center"/>
    </xf>
    <xf numFmtId="0" fontId="6" fillId="4" borderId="5" xfId="28" applyFont="1" applyFill="1" applyBorder="1" applyAlignment="1">
      <alignment horizontal="center" vertical="center"/>
    </xf>
    <xf numFmtId="0" fontId="6" fillId="4" borderId="25" xfId="28" applyFont="1" applyFill="1" applyBorder="1" applyAlignment="1">
      <alignment horizontal="center" vertical="center"/>
    </xf>
    <xf numFmtId="0" fontId="6" fillId="4" borderId="14" xfId="28" applyFont="1" applyFill="1" applyBorder="1" applyAlignment="1">
      <alignment horizontal="center" vertical="center"/>
    </xf>
    <xf numFmtId="0" fontId="6" fillId="4" borderId="7" xfId="28" applyFont="1" applyFill="1" applyBorder="1" applyAlignment="1">
      <alignment horizontal="center" vertical="center"/>
    </xf>
    <xf numFmtId="0" fontId="6" fillId="4" borderId="26" xfId="28" quotePrefix="1" applyFont="1" applyFill="1" applyBorder="1" applyAlignment="1">
      <alignment horizontal="center"/>
    </xf>
    <xf numFmtId="0" fontId="6" fillId="4" borderId="26" xfId="28" applyFont="1" applyFill="1" applyBorder="1" applyAlignment="1">
      <alignment horizontal="center"/>
    </xf>
    <xf numFmtId="0" fontId="6" fillId="4" borderId="11" xfId="28" applyNumberFormat="1" applyFont="1" applyFill="1" applyBorder="1" applyAlignment="1">
      <alignment horizontal="center"/>
    </xf>
    <xf numFmtId="0" fontId="6" fillId="4" borderId="32" xfId="28" applyNumberFormat="1" applyFont="1" applyFill="1" applyBorder="1" applyAlignment="1">
      <alignment horizontal="center"/>
    </xf>
    <xf numFmtId="0" fontId="6" fillId="4" borderId="11" xfId="28" quotePrefix="1" applyFont="1" applyFill="1" applyBorder="1" applyAlignment="1">
      <alignment horizontal="center"/>
    </xf>
    <xf numFmtId="0" fontId="6" fillId="4" borderId="13" xfId="28" quotePrefix="1" applyFont="1" applyFill="1" applyBorder="1" applyAlignment="1">
      <alignment horizontal="center"/>
    </xf>
    <xf numFmtId="185" fontId="6" fillId="4" borderId="11" xfId="40" applyNumberFormat="1" applyFont="1" applyFill="1" applyBorder="1" applyAlignment="1">
      <alignment horizontal="center" vertical="center"/>
    </xf>
    <xf numFmtId="185" fontId="6" fillId="4" borderId="12" xfId="40" applyNumberFormat="1" applyFont="1" applyFill="1" applyBorder="1" applyAlignment="1">
      <alignment horizontal="center" vertical="center"/>
    </xf>
    <xf numFmtId="185" fontId="6" fillId="4" borderId="32" xfId="40" applyNumberFormat="1" applyFont="1" applyFill="1" applyBorder="1" applyAlignment="1">
      <alignment horizontal="center" vertical="center"/>
    </xf>
    <xf numFmtId="185" fontId="6" fillId="4" borderId="41" xfId="40" applyNumberFormat="1" applyFont="1" applyFill="1" applyBorder="1" applyAlignment="1">
      <alignment horizontal="center" vertical="center"/>
    </xf>
    <xf numFmtId="185" fontId="6" fillId="4" borderId="34" xfId="40" applyNumberFormat="1" applyFont="1" applyFill="1" applyBorder="1" applyAlignment="1">
      <alignment horizontal="center" vertical="center"/>
    </xf>
    <xf numFmtId="0" fontId="6" fillId="4" borderId="32" xfId="28" quotePrefix="1" applyFont="1" applyFill="1" applyBorder="1" applyAlignment="1">
      <alignment horizontal="center"/>
    </xf>
    <xf numFmtId="0" fontId="6" fillId="4" borderId="27" xfId="28" applyFont="1" applyFill="1" applyBorder="1" applyAlignment="1">
      <alignment horizontal="center"/>
    </xf>
    <xf numFmtId="0" fontId="6" fillId="4" borderId="11" xfId="43" applyNumberFormat="1" applyFont="1" applyFill="1" applyBorder="1" applyAlignment="1">
      <alignment horizontal="center"/>
    </xf>
    <xf numFmtId="0" fontId="6" fillId="4" borderId="12" xfId="43" applyNumberFormat="1" applyFont="1" applyFill="1" applyBorder="1" applyAlignment="1">
      <alignment horizontal="center"/>
    </xf>
    <xf numFmtId="0" fontId="6" fillId="4" borderId="32" xfId="43" applyNumberFormat="1" applyFont="1" applyFill="1" applyBorder="1" applyAlignment="1">
      <alignment horizontal="center"/>
    </xf>
    <xf numFmtId="0" fontId="6" fillId="4" borderId="51" xfId="28" applyFont="1" applyFill="1" applyBorder="1" applyAlignment="1">
      <alignment horizontal="center" vertical="center"/>
    </xf>
    <xf numFmtId="0" fontId="6" fillId="4" borderId="49" xfId="28" applyFont="1" applyFill="1" applyBorder="1" applyAlignment="1">
      <alignment horizontal="center" vertical="center"/>
    </xf>
    <xf numFmtId="0" fontId="6" fillId="4" borderId="13" xfId="43" applyNumberFormat="1" applyFont="1" applyFill="1" applyBorder="1" applyAlignment="1">
      <alignment horizontal="center"/>
    </xf>
    <xf numFmtId="39" fontId="6" fillId="4" borderId="14" xfId="43" applyNumberFormat="1" applyFont="1" applyFill="1" applyBorder="1" applyAlignment="1">
      <alignment horizontal="center" vertical="center"/>
    </xf>
    <xf numFmtId="39" fontId="6" fillId="4" borderId="14" xfId="43" quotePrefix="1" applyNumberFormat="1" applyFont="1" applyFill="1" applyBorder="1" applyAlignment="1">
      <alignment horizontal="center" vertical="center"/>
    </xf>
    <xf numFmtId="39" fontId="6" fillId="4" borderId="7" xfId="43" quotePrefix="1" applyNumberFormat="1" applyFont="1" applyFill="1" applyBorder="1" applyAlignment="1">
      <alignment horizontal="center" vertical="center"/>
    </xf>
    <xf numFmtId="185" fontId="6" fillId="4" borderId="26" xfId="41" applyNumberFormat="1" applyFont="1" applyFill="1" applyBorder="1" applyAlignment="1">
      <alignment horizontal="center" vertical="center"/>
    </xf>
    <xf numFmtId="185" fontId="6" fillId="4" borderId="11" xfId="41" applyNumberFormat="1" applyFont="1" applyFill="1" applyBorder="1" applyAlignment="1">
      <alignment horizontal="center" vertical="center"/>
    </xf>
    <xf numFmtId="185" fontId="6" fillId="4" borderId="12" xfId="41" applyNumberFormat="1" applyFont="1" applyFill="1" applyBorder="1" applyAlignment="1">
      <alignment horizontal="center" vertical="center"/>
    </xf>
    <xf numFmtId="185" fontId="6" fillId="4" borderId="13" xfId="41" applyNumberFormat="1" applyFont="1" applyFill="1" applyBorder="1" applyAlignment="1">
      <alignment horizontal="center" vertical="center"/>
    </xf>
    <xf numFmtId="185" fontId="6" fillId="4" borderId="27" xfId="41" applyNumberFormat="1" applyFont="1" applyFill="1" applyBorder="1" applyAlignment="1">
      <alignment horizontal="center" vertical="center"/>
    </xf>
    <xf numFmtId="185" fontId="6" fillId="4" borderId="8" xfId="41" applyNumberFormat="1" applyFont="1" applyFill="1" applyBorder="1" applyAlignment="1">
      <alignment horizontal="center" vertical="center"/>
    </xf>
    <xf numFmtId="185" fontId="6" fillId="4" borderId="9" xfId="41" applyNumberFormat="1" applyFont="1" applyFill="1" applyBorder="1" applyAlignment="1">
      <alignment horizontal="center" vertical="center"/>
    </xf>
    <xf numFmtId="39" fontId="6" fillId="4" borderId="29" xfId="43" applyNumberFormat="1" applyFont="1" applyFill="1" applyBorder="1" applyAlignment="1">
      <alignment horizontal="center" vertical="center"/>
    </xf>
    <xf numFmtId="39" fontId="6" fillId="4" borderId="7" xfId="43" applyNumberFormat="1" applyFont="1" applyFill="1" applyBorder="1" applyAlignment="1">
      <alignment horizontal="center" vertical="center"/>
    </xf>
    <xf numFmtId="185" fontId="6" fillId="4" borderId="32" xfId="41" applyNumberFormat="1" applyFont="1" applyFill="1" applyBorder="1" applyAlignment="1">
      <alignment horizontal="center" vertical="center"/>
    </xf>
    <xf numFmtId="185" fontId="6" fillId="11" borderId="23" xfId="44" applyNumberFormat="1" applyFont="1" applyFill="1" applyBorder="1" applyAlignment="1">
      <alignment horizontal="left" vertical="center"/>
    </xf>
    <xf numFmtId="164" fontId="6" fillId="4" borderId="36" xfId="0" applyNumberFormat="1" applyFont="1" applyFill="1" applyBorder="1" applyAlignment="1">
      <alignment horizontal="center" vertical="center"/>
    </xf>
    <xf numFmtId="164" fontId="6" fillId="4" borderId="52" xfId="0" applyNumberFormat="1" applyFont="1" applyFill="1" applyBorder="1" applyAlignment="1">
      <alignment horizontal="center" vertical="center"/>
    </xf>
    <xf numFmtId="164" fontId="6" fillId="4" borderId="10" xfId="0" applyNumberFormat="1"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5" xfId="0" applyFont="1" applyFill="1" applyBorder="1" applyAlignment="1">
      <alignment horizontal="center" vertical="center"/>
    </xf>
    <xf numFmtId="39" fontId="6" fillId="4" borderId="11" xfId="0" quotePrefix="1" applyNumberFormat="1" applyFont="1" applyFill="1" applyBorder="1" applyAlignment="1" applyProtection="1">
      <alignment horizontal="center" vertical="center"/>
    </xf>
    <xf numFmtId="39" fontId="6" fillId="4" borderId="12" xfId="0" quotePrefix="1" applyNumberFormat="1" applyFont="1" applyFill="1" applyBorder="1" applyAlignment="1" applyProtection="1">
      <alignment horizontal="center" vertical="center"/>
    </xf>
    <xf numFmtId="39" fontId="6" fillId="4" borderId="32" xfId="0" quotePrefix="1" applyNumberFormat="1" applyFont="1" applyFill="1" applyBorder="1" applyAlignment="1" applyProtection="1">
      <alignment horizontal="center" vertical="center"/>
    </xf>
    <xf numFmtId="39" fontId="6" fillId="4" borderId="26" xfId="0" quotePrefix="1" applyNumberFormat="1" applyFont="1" applyFill="1" applyBorder="1" applyAlignment="1" applyProtection="1">
      <alignment horizontal="center" vertical="center"/>
    </xf>
    <xf numFmtId="39" fontId="6" fillId="4" borderId="44" xfId="0" quotePrefix="1" applyNumberFormat="1" applyFont="1" applyFill="1" applyBorder="1" applyAlignment="1" applyProtection="1">
      <alignment horizontal="center" vertical="center"/>
    </xf>
    <xf numFmtId="39" fontId="6" fillId="4" borderId="43" xfId="0" quotePrefix="1" applyNumberFormat="1" applyFont="1" applyFill="1" applyBorder="1" applyAlignment="1" applyProtection="1">
      <alignment horizontal="center" vertical="center"/>
    </xf>
    <xf numFmtId="39" fontId="6" fillId="4" borderId="41" xfId="0" quotePrefix="1" applyNumberFormat="1" applyFont="1" applyFill="1" applyBorder="1" applyAlignment="1" applyProtection="1">
      <alignment horizontal="center" vertical="center"/>
    </xf>
    <xf numFmtId="39" fontId="6" fillId="4" borderId="34" xfId="0" quotePrefix="1" applyNumberFormat="1" applyFont="1" applyFill="1" applyBorder="1" applyAlignment="1" applyProtection="1">
      <alignment horizontal="center" vertical="center"/>
    </xf>
    <xf numFmtId="39" fontId="6" fillId="4" borderId="35" xfId="0" applyNumberFormat="1" applyFont="1" applyFill="1" applyBorder="1" applyAlignment="1" applyProtection="1">
      <alignment horizontal="center" vertical="center"/>
    </xf>
    <xf numFmtId="39" fontId="6" fillId="4" borderId="39" xfId="0" applyNumberFormat="1" applyFont="1" applyFill="1" applyBorder="1" applyAlignment="1" applyProtection="1">
      <alignment horizontal="center" vertical="center"/>
    </xf>
    <xf numFmtId="39" fontId="6" fillId="4" borderId="41" xfId="0" applyNumberFormat="1" applyFont="1" applyFill="1" applyBorder="1" applyAlignment="1" applyProtection="1">
      <alignment horizontal="center" vertical="center" wrapText="1"/>
    </xf>
    <xf numFmtId="39" fontId="6" fillId="4" borderId="39" xfId="0" applyNumberFormat="1" applyFont="1" applyFill="1" applyBorder="1" applyAlignment="1" applyProtection="1">
      <alignment horizontal="center" vertical="center" wrapText="1"/>
    </xf>
    <xf numFmtId="39" fontId="6" fillId="4" borderId="41" xfId="0" applyNumberFormat="1" applyFont="1" applyFill="1" applyBorder="1" applyAlignment="1" applyProtection="1">
      <alignment horizontal="center" vertical="center"/>
    </xf>
    <xf numFmtId="0" fontId="4" fillId="0" borderId="24" xfId="0" applyFont="1" applyFill="1" applyBorder="1" applyAlignment="1">
      <alignment horizontal="right"/>
    </xf>
    <xf numFmtId="164" fontId="6" fillId="4" borderId="1" xfId="0" applyNumberFormat="1" applyFont="1" applyFill="1" applyBorder="1" applyAlignment="1">
      <alignment horizontal="center" vertical="center" wrapText="1"/>
    </xf>
    <xf numFmtId="164" fontId="6" fillId="4" borderId="14" xfId="0" applyNumberFormat="1" applyFont="1" applyFill="1" applyBorder="1" applyAlignment="1">
      <alignment horizontal="center" vertical="center" wrapText="1"/>
    </xf>
    <xf numFmtId="164" fontId="6" fillId="4" borderId="7" xfId="0" applyNumberFormat="1"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5" xfId="0" applyFont="1" applyFill="1" applyBorder="1" applyAlignment="1">
      <alignment horizontal="center" vertical="center" wrapText="1"/>
    </xf>
    <xf numFmtId="39" fontId="6" fillId="4" borderId="38" xfId="0" quotePrefix="1" applyNumberFormat="1" applyFont="1" applyFill="1" applyBorder="1" applyAlignment="1" applyProtection="1">
      <alignment horizontal="center" vertical="center" wrapText="1"/>
    </xf>
    <xf numFmtId="39" fontId="6" fillId="4" borderId="44" xfId="0" quotePrefix="1" applyNumberFormat="1" applyFont="1" applyFill="1" applyBorder="1" applyAlignment="1" applyProtection="1">
      <alignment horizontal="center" vertical="center" wrapText="1"/>
    </xf>
    <xf numFmtId="39" fontId="6" fillId="4" borderId="45" xfId="0" quotePrefix="1" applyNumberFormat="1" applyFont="1" applyFill="1" applyBorder="1" applyAlignment="1" applyProtection="1">
      <alignment horizontal="center" vertical="center" wrapText="1"/>
    </xf>
    <xf numFmtId="39" fontId="6" fillId="4" borderId="35" xfId="0" quotePrefix="1" applyNumberFormat="1" applyFont="1" applyFill="1" applyBorder="1" applyAlignment="1" applyProtection="1">
      <alignment horizontal="center" vertical="center" wrapText="1"/>
    </xf>
    <xf numFmtId="39" fontId="6" fillId="4" borderId="41" xfId="0" quotePrefix="1" applyNumberFormat="1" applyFont="1" applyFill="1" applyBorder="1" applyAlignment="1" applyProtection="1">
      <alignment horizontal="center" vertical="center" wrapText="1"/>
    </xf>
    <xf numFmtId="39" fontId="6" fillId="4" borderId="39" xfId="0" quotePrefix="1" applyNumberFormat="1" applyFont="1" applyFill="1" applyBorder="1" applyAlignment="1" applyProtection="1">
      <alignment horizontal="center" vertical="center" wrapText="1"/>
    </xf>
    <xf numFmtId="14" fontId="6" fillId="4" borderId="38" xfId="0" quotePrefix="1" applyNumberFormat="1" applyFont="1" applyFill="1" applyBorder="1" applyAlignment="1" applyProtection="1">
      <alignment horizontal="center" vertical="center" wrapText="1"/>
    </xf>
    <xf numFmtId="14" fontId="6" fillId="4" borderId="44" xfId="0" quotePrefix="1" applyNumberFormat="1" applyFont="1" applyFill="1" applyBorder="1" applyAlignment="1" applyProtection="1">
      <alignment horizontal="center" vertical="center" wrapText="1"/>
    </xf>
    <xf numFmtId="14" fontId="6" fillId="4" borderId="43" xfId="0" quotePrefix="1" applyNumberFormat="1" applyFont="1" applyFill="1" applyBorder="1" applyAlignment="1" applyProtection="1">
      <alignment horizontal="center" vertical="center" wrapText="1"/>
    </xf>
    <xf numFmtId="14" fontId="6" fillId="4" borderId="35" xfId="0" quotePrefix="1" applyNumberFormat="1" applyFont="1" applyFill="1" applyBorder="1" applyAlignment="1" applyProtection="1">
      <alignment horizontal="center" vertical="center" wrapText="1"/>
    </xf>
    <xf numFmtId="14" fontId="6" fillId="4" borderId="41" xfId="0" quotePrefix="1" applyNumberFormat="1" applyFont="1" applyFill="1" applyBorder="1" applyAlignment="1" applyProtection="1">
      <alignment horizontal="center" vertical="center" wrapText="1"/>
    </xf>
    <xf numFmtId="14" fontId="6" fillId="4" borderId="34" xfId="0" quotePrefix="1" applyNumberFormat="1" applyFont="1" applyFill="1" applyBorder="1" applyAlignment="1" applyProtection="1">
      <alignment horizontal="center" vertical="center" wrapText="1"/>
    </xf>
    <xf numFmtId="0" fontId="15" fillId="0" borderId="0" xfId="48" applyFont="1" applyFill="1" applyBorder="1" applyAlignment="1"/>
    <xf numFmtId="0" fontId="15" fillId="0" borderId="0" xfId="48" applyFont="1" applyFill="1" applyAlignment="1">
      <alignment horizontal="justify" vertical="justify" wrapText="1"/>
    </xf>
    <xf numFmtId="0" fontId="6" fillId="0" borderId="0" xfId="48" applyFont="1" applyFill="1" applyAlignment="1">
      <alignment horizontal="center" vertical="center"/>
    </xf>
    <xf numFmtId="0" fontId="6" fillId="0" borderId="0" xfId="48" applyFont="1" applyFill="1" applyAlignment="1">
      <alignment horizontal="center"/>
    </xf>
    <xf numFmtId="0" fontId="4" fillId="0" borderId="24" xfId="48" applyFont="1" applyFill="1" applyBorder="1" applyAlignment="1">
      <alignment horizontal="center"/>
    </xf>
    <xf numFmtId="0" fontId="15" fillId="0" borderId="23" xfId="48" applyFont="1" applyFill="1" applyBorder="1" applyAlignment="1"/>
    <xf numFmtId="0" fontId="15" fillId="0" borderId="0" xfId="48" applyFont="1" applyFill="1" applyBorder="1" applyAlignment="1">
      <alignment wrapText="1"/>
    </xf>
    <xf numFmtId="0" fontId="99" fillId="0" borderId="0" xfId="4" applyFont="1" applyFill="1" applyAlignment="1">
      <alignment horizontal="center"/>
    </xf>
    <xf numFmtId="0" fontId="6" fillId="4" borderId="1" xfId="28" applyFont="1" applyFill="1" applyBorder="1" applyAlignment="1">
      <alignment horizontal="center" vertical="center"/>
    </xf>
    <xf numFmtId="0" fontId="0" fillId="0" borderId="4" xfId="0" applyBorder="1"/>
    <xf numFmtId="0" fontId="0" fillId="0" borderId="5" xfId="0" applyBorder="1"/>
    <xf numFmtId="0" fontId="6" fillId="4" borderId="3" xfId="4" applyFont="1" applyFill="1" applyBorder="1" applyAlignment="1">
      <alignment horizontal="center" vertical="center" wrapText="1"/>
    </xf>
    <xf numFmtId="0" fontId="6" fillId="4" borderId="4" xfId="4" applyFont="1" applyFill="1" applyBorder="1" applyAlignment="1">
      <alignment horizontal="center" vertical="center" wrapText="1"/>
    </xf>
    <xf numFmtId="0" fontId="6" fillId="4" borderId="25" xfId="4" applyFont="1" applyFill="1" applyBorder="1" applyAlignment="1">
      <alignment horizontal="center" vertical="center" wrapText="1"/>
    </xf>
    <xf numFmtId="0" fontId="6" fillId="4" borderId="12" xfId="28" quotePrefix="1" applyFont="1" applyFill="1" applyBorder="1" applyAlignment="1">
      <alignment horizontal="center" vertical="center"/>
    </xf>
    <xf numFmtId="0" fontId="6" fillId="4" borderId="32" xfId="28"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4" borderId="11" xfId="28" quotePrefix="1" applyFont="1" applyFill="1" applyBorder="1" applyAlignment="1">
      <alignment horizontal="center" vertical="center"/>
    </xf>
    <xf numFmtId="0" fontId="6" fillId="4" borderId="32" xfId="28" quotePrefix="1" applyFont="1" applyFill="1" applyBorder="1" applyAlignment="1">
      <alignment horizontal="center" vertical="center"/>
    </xf>
    <xf numFmtId="0" fontId="6" fillId="4" borderId="13" xfId="28" quotePrefix="1" applyFont="1" applyFill="1" applyBorder="1" applyAlignment="1">
      <alignment horizontal="center" vertical="center"/>
    </xf>
    <xf numFmtId="0" fontId="6" fillId="3" borderId="1" xfId="28" applyFont="1" applyFill="1" applyBorder="1" applyAlignment="1" applyProtection="1">
      <alignment horizontal="center" vertical="center"/>
    </xf>
    <xf numFmtId="0" fontId="6" fillId="3" borderId="54" xfId="28" applyFont="1" applyFill="1" applyBorder="1" applyAlignment="1" applyProtection="1">
      <alignment horizontal="center" vertical="center"/>
    </xf>
    <xf numFmtId="0" fontId="6" fillId="3" borderId="3" xfId="28" applyFont="1" applyFill="1" applyBorder="1" applyAlignment="1" applyProtection="1">
      <alignment horizontal="center" vertical="center"/>
    </xf>
    <xf numFmtId="0" fontId="6" fillId="3" borderId="4" xfId="28" applyFont="1" applyFill="1" applyBorder="1" applyAlignment="1" applyProtection="1">
      <alignment horizontal="center" vertical="center"/>
    </xf>
    <xf numFmtId="0" fontId="6" fillId="3" borderId="70" xfId="28" applyFont="1" applyFill="1" applyBorder="1" applyAlignment="1" applyProtection="1">
      <alignment horizontal="center" vertical="center"/>
    </xf>
    <xf numFmtId="0" fontId="6" fillId="3" borderId="25" xfId="28" applyFont="1" applyFill="1" applyBorder="1" applyAlignment="1" applyProtection="1">
      <alignment horizontal="center" vertical="center"/>
    </xf>
    <xf numFmtId="0" fontId="6" fillId="0" borderId="0" xfId="4" applyFont="1" applyAlignment="1">
      <alignment horizontal="center" vertical="center"/>
    </xf>
    <xf numFmtId="0" fontId="8" fillId="0" borderId="24" xfId="4" applyFont="1" applyBorder="1" applyAlignment="1">
      <alignment horizontal="center" vertical="center"/>
    </xf>
    <xf numFmtId="0" fontId="14" fillId="3" borderId="36" xfId="4" applyFont="1" applyFill="1" applyBorder="1" applyAlignment="1">
      <alignment horizontal="center" vertical="center"/>
    </xf>
    <xf numFmtId="0" fontId="14" fillId="3" borderId="10" xfId="4" applyFont="1" applyFill="1" applyBorder="1" applyAlignment="1">
      <alignment horizontal="center" vertical="center"/>
    </xf>
    <xf numFmtId="0" fontId="14" fillId="0" borderId="0" xfId="4" applyFont="1" applyFill="1" applyBorder="1" applyAlignment="1">
      <alignment horizontal="center"/>
    </xf>
    <xf numFmtId="0" fontId="6" fillId="0" borderId="0" xfId="4" applyFont="1" applyFill="1" applyBorder="1" applyAlignment="1">
      <alignment horizontal="center"/>
    </xf>
    <xf numFmtId="0" fontId="14" fillId="9" borderId="3"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19" xfId="0" applyFont="1" applyFill="1" applyBorder="1" applyAlignment="1">
      <alignment horizontal="center" vertical="center"/>
    </xf>
    <xf numFmtId="0" fontId="14" fillId="9" borderId="8" xfId="0" applyFont="1" applyFill="1" applyBorder="1" applyAlignment="1">
      <alignment horizontal="center" vertical="center"/>
    </xf>
    <xf numFmtId="0" fontId="14" fillId="9" borderId="17"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6" fillId="0" borderId="0" xfId="293" applyFont="1" applyAlignment="1">
      <alignment horizontal="center"/>
    </xf>
    <xf numFmtId="0" fontId="6" fillId="0" borderId="0" xfId="293" applyFont="1" applyFill="1" applyBorder="1" applyAlignment="1">
      <alignment horizontal="center"/>
    </xf>
    <xf numFmtId="0" fontId="4" fillId="0" borderId="0" xfId="293" applyFont="1" applyBorder="1" applyAlignment="1">
      <alignment horizontal="center" vertical="center"/>
    </xf>
    <xf numFmtId="0" fontId="14" fillId="3" borderId="26" xfId="4" applyFont="1" applyFill="1" applyBorder="1" applyAlignment="1">
      <alignment horizontal="center" vertical="center"/>
    </xf>
    <xf numFmtId="0" fontId="14" fillId="3" borderId="11" xfId="4" applyFont="1" applyFill="1" applyBorder="1" applyAlignment="1">
      <alignment horizontal="center" vertical="center"/>
    </xf>
    <xf numFmtId="0" fontId="14" fillId="3" borderId="32" xfId="4" applyFont="1" applyFill="1" applyBorder="1" applyAlignment="1">
      <alignment horizontal="center" vertical="center"/>
    </xf>
    <xf numFmtId="0" fontId="14" fillId="3" borderId="27" xfId="4" applyFont="1" applyFill="1" applyBorder="1" applyAlignment="1">
      <alignment horizontal="center" vertical="center"/>
    </xf>
    <xf numFmtId="0" fontId="14" fillId="0" borderId="0" xfId="4" applyFont="1" applyFill="1" applyAlignment="1">
      <alignment horizontal="center" vertical="center"/>
    </xf>
    <xf numFmtId="0" fontId="6" fillId="0" borderId="0" xfId="4" applyFont="1" applyBorder="1" applyAlignment="1">
      <alignment horizontal="center" vertical="center"/>
    </xf>
    <xf numFmtId="0" fontId="14" fillId="0" borderId="0" xfId="4" applyFont="1" applyBorder="1" applyAlignment="1">
      <alignment horizontal="center" vertical="center"/>
    </xf>
    <xf numFmtId="0" fontId="14" fillId="3" borderId="1" xfId="4" applyFont="1" applyFill="1" applyBorder="1" applyAlignment="1">
      <alignment horizontal="center" vertical="center" wrapText="1"/>
    </xf>
    <xf numFmtId="0" fontId="14"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4" fillId="3" borderId="3" xfId="4" applyFont="1" applyFill="1" applyBorder="1" applyAlignment="1">
      <alignment horizontal="center" vertical="center"/>
    </xf>
    <xf numFmtId="0" fontId="14" fillId="3" borderId="4" xfId="4" applyFont="1" applyFill="1" applyBorder="1" applyAlignment="1">
      <alignment horizontal="center" vertical="center"/>
    </xf>
    <xf numFmtId="0" fontId="14" fillId="3" borderId="5" xfId="4" applyFont="1" applyFill="1" applyBorder="1" applyAlignment="1">
      <alignment horizontal="center" vertical="center"/>
    </xf>
    <xf numFmtId="0" fontId="14" fillId="3" borderId="25" xfId="4" applyFont="1" applyFill="1" applyBorder="1" applyAlignment="1">
      <alignment horizontal="center" vertical="center"/>
    </xf>
    <xf numFmtId="0" fontId="14" fillId="3" borderId="35" xfId="4" applyFont="1" applyFill="1" applyBorder="1" applyAlignment="1">
      <alignment horizontal="center" vertical="center"/>
    </xf>
    <xf numFmtId="0" fontId="14" fillId="3" borderId="41" xfId="4" applyFont="1" applyFill="1" applyBorder="1" applyAlignment="1">
      <alignment horizontal="center" vertical="center"/>
    </xf>
    <xf numFmtId="0" fontId="14" fillId="3" borderId="39" xfId="4" applyFont="1" applyFill="1" applyBorder="1" applyAlignment="1">
      <alignment horizontal="center" vertical="center"/>
    </xf>
    <xf numFmtId="0" fontId="14" fillId="3" borderId="12" xfId="4" applyFont="1" applyFill="1" applyBorder="1" applyAlignment="1">
      <alignment horizontal="center" vertical="center"/>
    </xf>
    <xf numFmtId="0" fontId="14" fillId="3" borderId="13" xfId="4" applyFont="1" applyFill="1" applyBorder="1" applyAlignment="1">
      <alignment horizontal="center" vertical="center"/>
    </xf>
    <xf numFmtId="0" fontId="14" fillId="0" borderId="0" xfId="4" applyFont="1" applyFill="1" applyAlignment="1">
      <alignment horizontal="center"/>
    </xf>
    <xf numFmtId="0" fontId="6" fillId="3" borderId="10" xfId="4" applyFont="1" applyFill="1" applyBorder="1" applyAlignment="1">
      <alignment horizontal="center" vertical="center"/>
    </xf>
    <xf numFmtId="0" fontId="14" fillId="4" borderId="6" xfId="4" applyFont="1" applyFill="1" applyBorder="1" applyAlignment="1">
      <alignment horizontal="center" vertical="center"/>
    </xf>
    <xf numFmtId="0" fontId="14" fillId="3" borderId="6" xfId="4" applyFont="1" applyFill="1" applyBorder="1" applyAlignment="1">
      <alignment horizontal="center" vertical="center"/>
    </xf>
    <xf numFmtId="0" fontId="14" fillId="3" borderId="56" xfId="4" applyFont="1" applyFill="1" applyBorder="1" applyAlignment="1">
      <alignment horizontal="center" vertical="center"/>
    </xf>
    <xf numFmtId="0" fontId="14" fillId="3" borderId="26" xfId="4" applyFont="1" applyFill="1" applyBorder="1" applyAlignment="1">
      <alignment horizontal="center" vertical="center" wrapText="1"/>
    </xf>
    <xf numFmtId="0" fontId="14" fillId="3" borderId="27" xfId="4" applyFont="1" applyFill="1" applyBorder="1" applyAlignment="1">
      <alignment horizontal="center" vertical="center" wrapText="1"/>
    </xf>
    <xf numFmtId="0" fontId="72" fillId="0" borderId="0" xfId="4" applyFont="1" applyBorder="1" applyAlignment="1">
      <alignment horizontal="center" vertical="center"/>
    </xf>
    <xf numFmtId="0" fontId="14" fillId="0" borderId="0" xfId="4" applyFont="1" applyFill="1" applyBorder="1" applyAlignment="1">
      <alignment horizontal="center" vertical="top"/>
    </xf>
    <xf numFmtId="0" fontId="14" fillId="3" borderId="36" xfId="4" applyFont="1" applyFill="1" applyBorder="1" applyAlignment="1">
      <alignment horizontal="center" vertical="center" wrapText="1"/>
    </xf>
    <xf numFmtId="0" fontId="14" fillId="3" borderId="10" xfId="4" applyFont="1" applyFill="1" applyBorder="1" applyAlignment="1">
      <alignment horizontal="center" vertical="center" wrapText="1"/>
    </xf>
    <xf numFmtId="0" fontId="14" fillId="3" borderId="29" xfId="4" applyFont="1" applyFill="1" applyBorder="1" applyAlignment="1">
      <alignment horizontal="center" vertical="center" wrapText="1"/>
    </xf>
    <xf numFmtId="0" fontId="14" fillId="4" borderId="5" xfId="4" applyFont="1" applyFill="1" applyBorder="1" applyAlignment="1">
      <alignment horizontal="center" vertical="center"/>
    </xf>
    <xf numFmtId="0" fontId="14" fillId="4" borderId="56" xfId="4" applyFont="1" applyFill="1" applyBorder="1" applyAlignment="1">
      <alignment horizontal="center" vertical="center"/>
    </xf>
    <xf numFmtId="0" fontId="14" fillId="0" borderId="0" xfId="4" applyFont="1" applyBorder="1" applyAlignment="1">
      <alignment horizontal="center" vertical="top"/>
    </xf>
    <xf numFmtId="0" fontId="6" fillId="0" borderId="0" xfId="4" applyFont="1" applyBorder="1" applyAlignment="1">
      <alignment horizontal="center" vertical="top"/>
    </xf>
    <xf numFmtId="0" fontId="49" fillId="3" borderId="1" xfId="4" applyFont="1" applyFill="1" applyBorder="1" applyAlignment="1">
      <alignment horizontal="center" vertical="center"/>
    </xf>
    <xf numFmtId="0" fontId="49" fillId="3" borderId="7" xfId="4" applyFont="1" applyFill="1" applyBorder="1" applyAlignment="1">
      <alignment horizontal="center" vertical="center"/>
    </xf>
    <xf numFmtId="0" fontId="74" fillId="4" borderId="6" xfId="4" applyFont="1" applyFill="1" applyBorder="1" applyAlignment="1">
      <alignment horizontal="center" vertical="top"/>
    </xf>
    <xf numFmtId="0" fontId="74" fillId="4" borderId="56" xfId="4" applyFont="1" applyFill="1" applyBorder="1" applyAlignment="1">
      <alignment horizontal="center" vertical="top"/>
    </xf>
    <xf numFmtId="0" fontId="76" fillId="0" borderId="0" xfId="0" applyFont="1" applyAlignment="1">
      <alignment vertical="center"/>
    </xf>
    <xf numFmtId="0" fontId="20" fillId="3" borderId="1"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56" xfId="0" applyFont="1" applyFill="1" applyBorder="1" applyAlignment="1">
      <alignment horizontal="center" vertical="center"/>
    </xf>
    <xf numFmtId="0" fontId="77" fillId="3" borderId="26" xfId="0" applyFont="1" applyFill="1" applyBorder="1" applyAlignment="1">
      <alignment horizontal="center" vertical="center"/>
    </xf>
    <xf numFmtId="0" fontId="77" fillId="3" borderId="11" xfId="0" applyFont="1" applyFill="1" applyBorder="1" applyAlignment="1">
      <alignment horizontal="center" vertical="center"/>
    </xf>
    <xf numFmtId="0" fontId="77" fillId="3" borderId="27" xfId="0" applyFont="1" applyFill="1" applyBorder="1" applyAlignment="1">
      <alignment horizontal="center" vertical="center"/>
    </xf>
    <xf numFmtId="0" fontId="77" fillId="3" borderId="12" xfId="0" applyFont="1" applyFill="1" applyBorder="1" applyAlignment="1">
      <alignment horizontal="center" vertical="center"/>
    </xf>
    <xf numFmtId="0" fontId="77" fillId="3" borderId="32" xfId="0" applyFont="1" applyFill="1" applyBorder="1" applyAlignment="1">
      <alignment horizontal="center" vertical="center"/>
    </xf>
    <xf numFmtId="0" fontId="77" fillId="3" borderId="13" xfId="0" applyFont="1" applyFill="1" applyBorder="1" applyAlignment="1">
      <alignment horizontal="center" vertical="center"/>
    </xf>
    <xf numFmtId="0" fontId="6" fillId="5" borderId="0" xfId="4" applyFont="1" applyFill="1" applyBorder="1" applyAlignment="1">
      <alignment horizontal="center" vertical="top"/>
    </xf>
    <xf numFmtId="0" fontId="42" fillId="0" borderId="0" xfId="0" applyFont="1" applyBorder="1" applyAlignment="1">
      <alignment horizontal="right" vertical="center"/>
    </xf>
    <xf numFmtId="0" fontId="45" fillId="0" borderId="0" xfId="0" applyFont="1" applyAlignment="1">
      <alignment horizontal="center" vertical="center"/>
    </xf>
    <xf numFmtId="0" fontId="43" fillId="0" borderId="23" xfId="0" applyFont="1" applyBorder="1" applyAlignment="1">
      <alignment horizontal="left" vertical="center"/>
    </xf>
    <xf numFmtId="0" fontId="20" fillId="3" borderId="36" xfId="0" applyFont="1" applyFill="1" applyBorder="1" applyAlignment="1">
      <alignment horizontal="center" vertical="center"/>
    </xf>
    <xf numFmtId="0" fontId="20" fillId="3" borderId="10" xfId="0" applyFont="1" applyFill="1" applyBorder="1" applyAlignment="1">
      <alignment horizontal="center" vertical="center"/>
    </xf>
    <xf numFmtId="0" fontId="45" fillId="3" borderId="6"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3" borderId="5" xfId="0" applyFont="1" applyFill="1" applyBorder="1" applyAlignment="1">
      <alignment horizontal="center" vertical="center"/>
    </xf>
    <xf numFmtId="0" fontId="20" fillId="3" borderId="35" xfId="0" applyFont="1" applyFill="1" applyBorder="1" applyAlignment="1">
      <alignment horizontal="center" vertical="center"/>
    </xf>
    <xf numFmtId="0" fontId="20" fillId="3" borderId="41" xfId="0" applyFont="1" applyFill="1" applyBorder="1" applyAlignment="1">
      <alignment horizontal="center" vertical="center"/>
    </xf>
    <xf numFmtId="0" fontId="20" fillId="3" borderId="34" xfId="0" applyFont="1" applyFill="1" applyBorder="1" applyAlignment="1">
      <alignment horizontal="center" vertical="center"/>
    </xf>
    <xf numFmtId="0" fontId="45" fillId="3" borderId="25" xfId="0" applyFont="1" applyFill="1" applyBorder="1" applyAlignment="1">
      <alignment horizontal="center" vertical="center"/>
    </xf>
    <xf numFmtId="0" fontId="23" fillId="0" borderId="0" xfId="11" applyFont="1" applyAlignment="1">
      <alignment horizontal="center"/>
    </xf>
    <xf numFmtId="0" fontId="41" fillId="0" borderId="0" xfId="11" applyFont="1" applyAlignment="1">
      <alignment horizontal="center"/>
    </xf>
    <xf numFmtId="0" fontId="17" fillId="0" borderId="0" xfId="312" applyFont="1" applyAlignment="1">
      <alignment horizontal="left" wrapText="1"/>
    </xf>
    <xf numFmtId="0" fontId="11" fillId="0" borderId="0" xfId="312" applyFont="1" applyAlignment="1">
      <alignment horizontal="left" wrapText="1"/>
    </xf>
    <xf numFmtId="0" fontId="17" fillId="0" borderId="0" xfId="312" applyFont="1" applyAlignment="1">
      <alignment horizontal="left"/>
    </xf>
    <xf numFmtId="0" fontId="10" fillId="0" borderId="0" xfId="15" applyFont="1" applyAlignment="1">
      <alignment horizontal="center"/>
    </xf>
    <xf numFmtId="0" fontId="75" fillId="0" borderId="0" xfId="15" applyFont="1" applyAlignment="1">
      <alignment horizontal="right"/>
    </xf>
    <xf numFmtId="0" fontId="10" fillId="3" borderId="1" xfId="15" applyFont="1" applyFill="1" applyBorder="1" applyAlignment="1">
      <alignment horizontal="center" vertical="center" wrapText="1"/>
    </xf>
    <xf numFmtId="0" fontId="10" fillId="3" borderId="7" xfId="15" applyFont="1" applyFill="1" applyBorder="1" applyAlignment="1">
      <alignment horizontal="center" vertical="center" wrapText="1"/>
    </xf>
    <xf numFmtId="0" fontId="10" fillId="3" borderId="2" xfId="15" applyFont="1" applyFill="1" applyBorder="1" applyAlignment="1">
      <alignment horizontal="center" vertical="center" wrapText="1"/>
    </xf>
    <xf numFmtId="0" fontId="10" fillId="3" borderId="8" xfId="15" applyFont="1" applyFill="1" applyBorder="1" applyAlignment="1">
      <alignment horizontal="center" vertical="center" wrapText="1"/>
    </xf>
    <xf numFmtId="0" fontId="10" fillId="3" borderId="3" xfId="15" applyFont="1" applyFill="1" applyBorder="1" applyAlignment="1">
      <alignment horizontal="center" vertical="center"/>
    </xf>
    <xf numFmtId="0" fontId="10" fillId="3" borderId="5" xfId="15" applyFont="1" applyFill="1" applyBorder="1" applyAlignment="1">
      <alignment horizontal="center" vertical="center"/>
    </xf>
    <xf numFmtId="0" fontId="10" fillId="3" borderId="25" xfId="15" applyFont="1" applyFill="1" applyBorder="1" applyAlignment="1">
      <alignment horizontal="center" vertical="center"/>
    </xf>
    <xf numFmtId="0" fontId="72" fillId="0" borderId="0" xfId="14" applyFont="1" applyFill="1" applyAlignment="1">
      <alignment horizontal="center"/>
    </xf>
    <xf numFmtId="0" fontId="72" fillId="0" borderId="0" xfId="11" applyFont="1" applyFill="1" applyBorder="1" applyAlignment="1">
      <alignment horizontal="center"/>
    </xf>
    <xf numFmtId="0" fontId="72" fillId="0" borderId="0" xfId="14" applyFont="1" applyFill="1" applyBorder="1" applyAlignment="1">
      <alignment horizontal="center"/>
    </xf>
    <xf numFmtId="0" fontId="72" fillId="3" borderId="36" xfId="305" applyFont="1" applyFill="1" applyBorder="1" applyAlignment="1" applyProtection="1">
      <alignment horizontal="center" vertical="center" wrapText="1"/>
    </xf>
    <xf numFmtId="0" fontId="72" fillId="3" borderId="10" xfId="305" applyFont="1" applyFill="1" applyBorder="1" applyAlignment="1" applyProtection="1">
      <alignment horizontal="center" vertical="center" wrapText="1"/>
    </xf>
    <xf numFmtId="0" fontId="72" fillId="3" borderId="6" xfId="305" applyFont="1" applyFill="1" applyBorder="1" applyAlignment="1" applyProtection="1">
      <alignment horizontal="center" vertical="center" wrapText="1"/>
    </xf>
    <xf numFmtId="0" fontId="72" fillId="3" borderId="26" xfId="305" applyFont="1" applyFill="1" applyBorder="1" applyAlignment="1" applyProtection="1">
      <alignment horizontal="center" vertical="center" wrapText="1"/>
    </xf>
    <xf numFmtId="0" fontId="72" fillId="3" borderId="6" xfId="305" applyFont="1" applyFill="1" applyBorder="1" applyAlignment="1" applyProtection="1">
      <alignment horizontal="center" vertical="center"/>
    </xf>
    <xf numFmtId="0" fontId="72" fillId="3" borderId="56" xfId="305" applyFont="1" applyFill="1" applyBorder="1" applyAlignment="1" applyProtection="1">
      <alignment horizontal="center" vertical="center"/>
    </xf>
    <xf numFmtId="0" fontId="18" fillId="0" borderId="29" xfId="0" applyFont="1" applyBorder="1" applyAlignment="1">
      <alignment horizontal="center" vertical="center"/>
    </xf>
    <xf numFmtId="0" fontId="18" fillId="0" borderId="14" xfId="0" applyFont="1" applyBorder="1" applyAlignment="1">
      <alignment horizontal="center" vertical="center"/>
    </xf>
    <xf numFmtId="0" fontId="18" fillId="0" borderId="20" xfId="0" applyFont="1" applyBorder="1" applyAlignment="1">
      <alignment horizontal="center" vertical="center"/>
    </xf>
    <xf numFmtId="0" fontId="79" fillId="0" borderId="0" xfId="0" applyFont="1" applyBorder="1" applyAlignment="1">
      <alignment horizontal="left" vertical="center"/>
    </xf>
    <xf numFmtId="0" fontId="18" fillId="0" borderId="51" xfId="0" applyFont="1" applyBorder="1" applyAlignment="1">
      <alignment horizontal="center" vertical="center"/>
    </xf>
    <xf numFmtId="0" fontId="18" fillId="0" borderId="49" xfId="0" applyFont="1" applyBorder="1" applyAlignment="1">
      <alignment horizontal="center" vertical="center"/>
    </xf>
    <xf numFmtId="0" fontId="18" fillId="0" borderId="82" xfId="0" applyFont="1" applyBorder="1" applyAlignment="1">
      <alignment horizontal="center" vertical="center"/>
    </xf>
    <xf numFmtId="0" fontId="18" fillId="0" borderId="7" xfId="0" applyFont="1" applyBorder="1" applyAlignment="1">
      <alignment horizontal="center" vertical="center"/>
    </xf>
    <xf numFmtId="0" fontId="67" fillId="0" borderId="0" xfId="0" applyFont="1" applyBorder="1" applyAlignment="1">
      <alignment horizontal="center"/>
    </xf>
    <xf numFmtId="0" fontId="65" fillId="0" borderId="0" xfId="0" applyFont="1" applyBorder="1" applyAlignment="1">
      <alignment horizontal="center"/>
    </xf>
    <xf numFmtId="0" fontId="79" fillId="3" borderId="88" xfId="0" applyFont="1" applyFill="1" applyBorder="1" applyAlignment="1">
      <alignment horizontal="center" vertical="center" wrapText="1"/>
    </xf>
    <xf numFmtId="0" fontId="79" fillId="3" borderId="85" xfId="0" applyFont="1" applyFill="1" applyBorder="1" applyAlignment="1">
      <alignment horizontal="center" vertical="center" wrapText="1"/>
    </xf>
    <xf numFmtId="0" fontId="79" fillId="3" borderId="87" xfId="0" applyFont="1" applyFill="1" applyBorder="1" applyAlignment="1">
      <alignment horizontal="center" vertical="center" wrapText="1"/>
    </xf>
    <xf numFmtId="0" fontId="79" fillId="3" borderId="75" xfId="0" applyFont="1" applyFill="1" applyBorder="1" applyAlignment="1">
      <alignment horizontal="center" vertical="center" wrapText="1"/>
    </xf>
    <xf numFmtId="0" fontId="10" fillId="13" borderId="86" xfId="0" applyFont="1" applyFill="1" applyBorder="1" applyAlignment="1">
      <alignment horizontal="center"/>
    </xf>
    <xf numFmtId="0" fontId="10" fillId="13" borderId="4" xfId="0" applyFont="1" applyFill="1" applyBorder="1" applyAlignment="1">
      <alignment horizontal="center"/>
    </xf>
    <xf numFmtId="0" fontId="10" fillId="13" borderId="70" xfId="0" applyFont="1" applyFill="1" applyBorder="1" applyAlignment="1">
      <alignment horizontal="center"/>
    </xf>
    <xf numFmtId="0" fontId="10" fillId="13" borderId="25" xfId="0" applyFont="1" applyFill="1" applyBorder="1" applyAlignment="1">
      <alignment horizontal="center"/>
    </xf>
    <xf numFmtId="0" fontId="14" fillId="0" borderId="0" xfId="14" applyFont="1" applyFill="1" applyBorder="1" applyAlignment="1">
      <alignment horizontal="center"/>
    </xf>
    <xf numFmtId="0" fontId="14" fillId="3" borderId="1" xfId="305" applyFont="1" applyFill="1" applyBorder="1" applyAlignment="1" applyProtection="1">
      <alignment horizontal="center" vertical="center" wrapText="1"/>
    </xf>
    <xf numFmtId="0" fontId="14" fillId="3" borderId="7" xfId="305" applyFont="1" applyFill="1" applyBorder="1" applyAlignment="1" applyProtection="1">
      <alignment horizontal="center" vertical="center" wrapText="1"/>
    </xf>
    <xf numFmtId="0" fontId="10" fillId="0" borderId="0" xfId="12" applyFont="1" applyAlignment="1">
      <alignment horizontal="center" vertical="center"/>
    </xf>
    <xf numFmtId="0" fontId="10" fillId="0" borderId="24" xfId="12" applyFont="1" applyBorder="1" applyAlignment="1">
      <alignment horizontal="center" vertical="center"/>
    </xf>
    <xf numFmtId="0" fontId="10" fillId="3" borderId="36" xfId="12" applyFont="1" applyFill="1" applyBorder="1" applyAlignment="1">
      <alignment horizontal="center" vertical="center"/>
    </xf>
    <xf numFmtId="0" fontId="10" fillId="3" borderId="10" xfId="12" applyFont="1" applyFill="1" applyBorder="1" applyAlignment="1">
      <alignment horizontal="center" vertical="center"/>
    </xf>
    <xf numFmtId="0" fontId="10" fillId="3" borderId="6" xfId="12" quotePrefix="1" applyFont="1" applyFill="1" applyBorder="1" applyAlignment="1">
      <alignment horizontal="center" vertical="center"/>
    </xf>
    <xf numFmtId="0" fontId="10" fillId="3" borderId="56" xfId="12" quotePrefix="1" applyFont="1" applyFill="1" applyBorder="1" applyAlignment="1">
      <alignment horizontal="center" vertical="center"/>
    </xf>
    <xf numFmtId="0" fontId="18" fillId="0" borderId="138" xfId="13" applyFont="1" applyBorder="1" applyAlignment="1">
      <alignment horizontal="center" vertical="center"/>
    </xf>
    <xf numFmtId="0" fontId="105" fillId="0" borderId="136" xfId="13" applyFont="1" applyBorder="1"/>
    <xf numFmtId="0" fontId="105" fillId="0" borderId="133" xfId="13" applyFont="1" applyBorder="1"/>
    <xf numFmtId="0" fontId="10" fillId="0" borderId="0" xfId="13" applyFont="1" applyAlignment="1">
      <alignment horizontal="center"/>
    </xf>
    <xf numFmtId="0" fontId="19" fillId="0" borderId="0" xfId="13" applyFont="1"/>
    <xf numFmtId="0" fontId="12" fillId="0" borderId="0" xfId="13" applyFont="1" applyAlignment="1">
      <alignment horizontal="right"/>
    </xf>
    <xf numFmtId="0" fontId="0" fillId="0" borderId="0" xfId="13" applyFont="1"/>
    <xf numFmtId="0" fontId="57" fillId="18" borderId="154" xfId="13" applyFont="1" applyFill="1" applyBorder="1" applyAlignment="1">
      <alignment horizontal="center" vertical="center" wrapText="1"/>
    </xf>
    <xf numFmtId="0" fontId="57" fillId="18" borderId="142" xfId="13" applyFont="1" applyFill="1" applyBorder="1" applyAlignment="1">
      <alignment horizontal="center" vertical="center" wrapText="1"/>
    </xf>
    <xf numFmtId="0" fontId="105" fillId="0" borderId="132" xfId="13" applyFont="1" applyBorder="1"/>
    <xf numFmtId="0" fontId="57" fillId="18" borderId="153" xfId="13" applyFont="1" applyFill="1" applyBorder="1" applyAlignment="1">
      <alignment horizontal="center" vertical="center" wrapText="1"/>
    </xf>
    <xf numFmtId="0" fontId="105" fillId="0" borderId="209" xfId="13" applyFont="1" applyBorder="1"/>
    <xf numFmtId="0" fontId="57" fillId="18" borderId="235" xfId="13" applyFont="1" applyFill="1" applyBorder="1" applyAlignment="1">
      <alignment horizontal="center" vertical="center" wrapText="1"/>
    </xf>
    <xf numFmtId="0" fontId="105" fillId="0" borderId="151" xfId="13" applyFont="1" applyBorder="1"/>
    <xf numFmtId="0" fontId="18" fillId="0" borderId="246" xfId="13" applyFont="1" applyBorder="1" applyAlignment="1">
      <alignment horizontal="center" vertical="center"/>
    </xf>
    <xf numFmtId="0" fontId="18" fillId="0" borderId="245" xfId="13" applyFont="1" applyBorder="1" applyAlignment="1">
      <alignment horizontal="center" vertical="center"/>
    </xf>
    <xf numFmtId="0" fontId="0" fillId="0" borderId="245" xfId="0" applyBorder="1"/>
    <xf numFmtId="0" fontId="0" fillId="0" borderId="247" xfId="0" applyBorder="1" applyAlignment="1">
      <alignment horizontal="center" vertical="center"/>
    </xf>
    <xf numFmtId="0" fontId="10" fillId="3" borderId="3" xfId="12" applyFont="1" applyFill="1" applyBorder="1" applyAlignment="1">
      <alignment horizontal="center" vertical="center"/>
    </xf>
    <xf numFmtId="0" fontId="10" fillId="3" borderId="4" xfId="12" applyFont="1" applyFill="1" applyBorder="1" applyAlignment="1">
      <alignment horizontal="center" vertical="center"/>
    </xf>
    <xf numFmtId="0" fontId="10" fillId="3" borderId="5" xfId="12" applyFont="1" applyFill="1" applyBorder="1" applyAlignment="1">
      <alignment horizontal="center" vertical="center"/>
    </xf>
    <xf numFmtId="0" fontId="128" fillId="0" borderId="0" xfId="13" applyFont="1"/>
    <xf numFmtId="0" fontId="13" fillId="0" borderId="0" xfId="13" applyFont="1" applyAlignment="1">
      <alignment horizontal="right"/>
    </xf>
    <xf numFmtId="0" fontId="24" fillId="0" borderId="0" xfId="13"/>
    <xf numFmtId="0" fontId="18" fillId="0" borderId="275" xfId="13" applyFont="1" applyBorder="1" applyAlignment="1">
      <alignment horizontal="center" vertical="center"/>
    </xf>
    <xf numFmtId="0" fontId="18" fillId="0" borderId="247" xfId="13" applyFont="1" applyBorder="1" applyAlignment="1">
      <alignment horizontal="center" vertical="center"/>
    </xf>
    <xf numFmtId="0" fontId="18" fillId="0" borderId="236" xfId="13" applyFont="1" applyBorder="1" applyAlignment="1">
      <alignment horizontal="center" vertical="center"/>
    </xf>
    <xf numFmtId="0" fontId="18" fillId="0" borderId="127" xfId="13" applyFont="1" applyBorder="1" applyAlignment="1">
      <alignment horizontal="center" vertical="center"/>
    </xf>
    <xf numFmtId="0" fontId="0" fillId="0" borderId="136" xfId="0" applyBorder="1" applyAlignment="1">
      <alignment horizontal="center" vertical="center"/>
    </xf>
    <xf numFmtId="0" fontId="18" fillId="0" borderId="234" xfId="13" applyFont="1" applyBorder="1" applyAlignment="1">
      <alignment horizontal="center" vertical="center"/>
    </xf>
    <xf numFmtId="0" fontId="10" fillId="18" borderId="154" xfId="13" applyFont="1" applyFill="1" applyBorder="1" applyAlignment="1">
      <alignment horizontal="center" vertical="center" wrapText="1"/>
    </xf>
    <xf numFmtId="0" fontId="10" fillId="18" borderId="142" xfId="13" applyFont="1" applyFill="1" applyBorder="1" applyAlignment="1">
      <alignment horizontal="center" vertical="center" wrapText="1"/>
    </xf>
    <xf numFmtId="0" fontId="10" fillId="18" borderId="153" xfId="13" applyFont="1" applyFill="1" applyBorder="1" applyAlignment="1">
      <alignment horizontal="center" vertical="center"/>
    </xf>
    <xf numFmtId="0" fontId="105" fillId="0" borderId="152" xfId="13" applyFont="1" applyBorder="1"/>
    <xf numFmtId="0" fontId="0" fillId="0" borderId="237" xfId="0"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7" xfId="14" applyFont="1" applyBorder="1" applyAlignment="1">
      <alignment horizontal="center" vertical="center"/>
    </xf>
    <xf numFmtId="0" fontId="4" fillId="0" borderId="20" xfId="14" applyFont="1" applyBorder="1" applyAlignment="1">
      <alignment horizontal="center" vertical="center"/>
    </xf>
    <xf numFmtId="0" fontId="55" fillId="0" borderId="0" xfId="0" applyFont="1" applyBorder="1" applyAlignment="1">
      <alignment horizontal="right"/>
    </xf>
    <xf numFmtId="0" fontId="6" fillId="3" borderId="50" xfId="14" applyFont="1" applyFill="1" applyBorder="1" applyAlignment="1">
      <alignment vertical="center"/>
    </xf>
    <xf numFmtId="0" fontId="6" fillId="3" borderId="49"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2" xfId="14" applyFont="1" applyFill="1" applyBorder="1" applyAlignment="1">
      <alignment horizontal="center" vertical="center"/>
    </xf>
    <xf numFmtId="0" fontId="6" fillId="3" borderId="8" xfId="14" applyFont="1" applyFill="1" applyBorder="1" applyAlignment="1">
      <alignment horizontal="center"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6" fillId="0" borderId="0" xfId="11" applyFont="1" applyBorder="1" applyAlignment="1">
      <alignment horizontal="center"/>
    </xf>
    <xf numFmtId="0" fontId="4" fillId="0" borderId="0" xfId="11" applyFont="1" applyBorder="1" applyAlignment="1">
      <alignment horizontal="center"/>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5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Border="1" applyAlignment="1">
      <alignment horizontal="left" wrapText="1"/>
    </xf>
    <xf numFmtId="0" fontId="4" fillId="0" borderId="0" xfId="11" applyFont="1" applyFill="1" applyBorder="1" applyAlignment="1">
      <alignment horizontal="left" wrapText="1"/>
    </xf>
    <xf numFmtId="0" fontId="8" fillId="0" borderId="0" xfId="11" applyFont="1" applyBorder="1" applyAlignment="1">
      <alignment horizontal="left"/>
    </xf>
    <xf numFmtId="0" fontId="4" fillId="0" borderId="23" xfId="11" applyFont="1" applyBorder="1" applyAlignment="1">
      <alignment horizontal="left" vertical="center" wrapText="1"/>
    </xf>
    <xf numFmtId="0" fontId="4" fillId="0" borderId="0" xfId="11" applyFont="1" applyBorder="1" applyAlignment="1">
      <alignment horizontal="left" vertical="center" wrapText="1"/>
    </xf>
    <xf numFmtId="0" fontId="8" fillId="0" borderId="0" xfId="11" applyFont="1" applyBorder="1" applyAlignment="1">
      <alignment horizontal="left" vertical="center"/>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5" applyFont="1" applyBorder="1" applyAlignment="1">
      <alignment horizontal="center"/>
    </xf>
    <xf numFmtId="0" fontId="54" fillId="0" borderId="24" xfId="295" applyFont="1" applyBorder="1" applyAlignment="1">
      <alignment horizontal="right"/>
    </xf>
    <xf numFmtId="0" fontId="53" fillId="0" borderId="24" xfId="295" applyFont="1" applyBorder="1" applyAlignment="1">
      <alignment horizontal="right"/>
    </xf>
    <xf numFmtId="0" fontId="6" fillId="4" borderId="36" xfId="11" applyFont="1" applyFill="1" applyBorder="1" applyAlignment="1">
      <alignment horizontal="center" vertical="center" wrapText="1"/>
    </xf>
    <xf numFmtId="0" fontId="6" fillId="4" borderId="10" xfId="11" applyFont="1" applyFill="1" applyBorder="1" applyAlignment="1">
      <alignment horizontal="center" vertical="center" wrapText="1"/>
    </xf>
    <xf numFmtId="0" fontId="6" fillId="4" borderId="6" xfId="11" applyFont="1" applyFill="1" applyBorder="1" applyAlignment="1">
      <alignment horizontal="center" vertical="center" wrapText="1"/>
    </xf>
    <xf numFmtId="0" fontId="6" fillId="4" borderId="26" xfId="11" applyFont="1" applyFill="1" applyBorder="1" applyAlignment="1">
      <alignment horizontal="center" vertical="center" wrapText="1"/>
    </xf>
    <xf numFmtId="0" fontId="6" fillId="4" borderId="3" xfId="295" applyFont="1" applyFill="1" applyBorder="1" applyAlignment="1">
      <alignment horizontal="center" vertical="center"/>
    </xf>
    <xf numFmtId="0" fontId="6" fillId="4" borderId="4" xfId="295" applyFont="1" applyFill="1" applyBorder="1" applyAlignment="1">
      <alignment horizontal="center" vertical="center"/>
    </xf>
    <xf numFmtId="0" fontId="6" fillId="4" borderId="5" xfId="295" applyFont="1" applyFill="1" applyBorder="1" applyAlignment="1">
      <alignment horizontal="center" vertical="center"/>
    </xf>
    <xf numFmtId="0" fontId="6" fillId="4" borderId="25" xfId="295" applyFont="1" applyFill="1" applyBorder="1" applyAlignment="1">
      <alignment horizontal="center" vertical="center"/>
    </xf>
    <xf numFmtId="0" fontId="17" fillId="0" borderId="24" xfId="0" applyFont="1" applyBorder="1" applyAlignment="1">
      <alignment horizontal="right" vertical="center"/>
    </xf>
    <xf numFmtId="0" fontId="57" fillId="3" borderId="54" xfId="0" applyFont="1" applyFill="1" applyBorder="1" applyAlignment="1">
      <alignment horizontal="center" vertical="center" wrapText="1"/>
    </xf>
    <xf numFmtId="0" fontId="57" fillId="3" borderId="66" xfId="0" applyFont="1" applyFill="1" applyBorder="1" applyAlignment="1">
      <alignment horizontal="center" vertical="center" wrapText="1"/>
    </xf>
    <xf numFmtId="0" fontId="57" fillId="3" borderId="69"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56" xfId="0" applyFont="1" applyFill="1" applyBorder="1" applyAlignment="1">
      <alignment horizontal="center" vertical="center" wrapText="1"/>
    </xf>
    <xf numFmtId="0" fontId="57" fillId="3" borderId="70" xfId="0" applyFont="1" applyFill="1" applyBorder="1" applyAlignment="1">
      <alignment horizontal="center" vertical="center" wrapText="1"/>
    </xf>
    <xf numFmtId="0" fontId="67" fillId="0" borderId="50" xfId="0" applyFont="1" applyBorder="1" applyAlignment="1">
      <alignment horizontal="center"/>
    </xf>
    <xf numFmtId="0" fontId="67" fillId="0" borderId="23" xfId="0" applyFont="1" applyBorder="1" applyAlignment="1">
      <alignment horizontal="center"/>
    </xf>
    <xf numFmtId="0" fontId="67" fillId="0" borderId="80" xfId="0" applyFont="1" applyBorder="1" applyAlignment="1">
      <alignment horizontal="center"/>
    </xf>
    <xf numFmtId="0" fontId="67" fillId="0" borderId="51" xfId="0" applyFont="1" applyBorder="1" applyAlignment="1">
      <alignment horizontal="center"/>
    </xf>
    <xf numFmtId="0" fontId="67" fillId="0" borderId="28" xfId="0" applyFont="1" applyBorder="1" applyAlignment="1">
      <alignment horizontal="center"/>
    </xf>
    <xf numFmtId="0" fontId="13" fillId="0" borderId="0" xfId="0" applyFont="1" applyBorder="1" applyAlignment="1">
      <alignment horizontal="center" wrapText="1"/>
    </xf>
    <xf numFmtId="0" fontId="13" fillId="0" borderId="28" xfId="0" applyFont="1" applyBorder="1" applyAlignment="1">
      <alignment horizontal="center" wrapText="1"/>
    </xf>
    <xf numFmtId="0" fontId="57" fillId="4" borderId="36" xfId="0" applyFont="1" applyFill="1" applyBorder="1" applyAlignment="1">
      <alignment horizontal="center" vertical="center" wrapText="1"/>
    </xf>
    <xf numFmtId="0" fontId="57" fillId="4" borderId="10" xfId="0" applyFont="1" applyFill="1" applyBorder="1" applyAlignment="1">
      <alignment horizontal="center" vertical="center" wrapText="1"/>
    </xf>
    <xf numFmtId="0" fontId="57" fillId="4" borderId="6" xfId="0" applyFont="1" applyFill="1" applyBorder="1" applyAlignment="1">
      <alignment horizontal="center" vertical="center" wrapText="1"/>
    </xf>
    <xf numFmtId="0" fontId="57" fillId="4" borderId="26" xfId="0" applyFont="1" applyFill="1" applyBorder="1" applyAlignment="1">
      <alignment horizontal="center" vertical="center" wrapText="1"/>
    </xf>
    <xf numFmtId="0" fontId="18" fillId="5" borderId="29"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20" xfId="0" applyFont="1" applyFill="1" applyBorder="1" applyAlignment="1">
      <alignment horizontal="center" vertical="center"/>
    </xf>
    <xf numFmtId="0" fontId="18" fillId="5" borderId="7" xfId="0" applyFont="1" applyFill="1" applyBorder="1" applyAlignment="1">
      <alignment horizontal="center" vertical="center"/>
    </xf>
    <xf numFmtId="0" fontId="57" fillId="4" borderId="56" xfId="0" applyFont="1" applyFill="1" applyBorder="1" applyAlignment="1">
      <alignment horizontal="center" vertical="center" wrapText="1"/>
    </xf>
    <xf numFmtId="0" fontId="57" fillId="4" borderId="27" xfId="0" applyFont="1" applyFill="1" applyBorder="1" applyAlignment="1">
      <alignment horizontal="center" vertical="center" wrapText="1"/>
    </xf>
    <xf numFmtId="0" fontId="57" fillId="4" borderId="2" xfId="0" applyFont="1" applyFill="1" applyBorder="1" applyAlignment="1">
      <alignment horizontal="center" vertical="center" wrapText="1"/>
    </xf>
    <xf numFmtId="0" fontId="57" fillId="4" borderId="8" xfId="0" applyFont="1" applyFill="1" applyBorder="1" applyAlignment="1">
      <alignment horizontal="center" vertical="center" wrapText="1"/>
    </xf>
    <xf numFmtId="0" fontId="13" fillId="0" borderId="51" xfId="0" applyFont="1" applyBorder="1" applyAlignment="1">
      <alignment horizontal="right"/>
    </xf>
    <xf numFmtId="0" fontId="13" fillId="0" borderId="0" xfId="0" applyFont="1" applyBorder="1" applyAlignment="1">
      <alignment horizontal="right"/>
    </xf>
    <xf numFmtId="0" fontId="13" fillId="0" borderId="28" xfId="0" applyFont="1" applyBorder="1" applyAlignment="1">
      <alignment horizontal="right"/>
    </xf>
    <xf numFmtId="0" fontId="101" fillId="0" borderId="51" xfId="0" applyFont="1" applyBorder="1" applyAlignment="1">
      <alignment horizontal="right"/>
    </xf>
    <xf numFmtId="0" fontId="101" fillId="0" borderId="0" xfId="0" applyFont="1" applyBorder="1" applyAlignment="1">
      <alignment horizontal="right"/>
    </xf>
    <xf numFmtId="0" fontId="101" fillId="0" borderId="28" xfId="0" applyFont="1" applyBorder="1" applyAlignment="1">
      <alignment horizontal="right"/>
    </xf>
    <xf numFmtId="0" fontId="57" fillId="4" borderId="1"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57" fillId="4" borderId="33" xfId="0" applyFont="1" applyFill="1" applyBorder="1" applyAlignment="1">
      <alignment horizontal="center" vertical="center" wrapText="1"/>
    </xf>
    <xf numFmtId="0" fontId="57" fillId="4" borderId="9" xfId="0" applyFont="1" applyFill="1" applyBorder="1" applyAlignment="1">
      <alignment horizontal="center" vertical="center" wrapText="1"/>
    </xf>
    <xf numFmtId="0" fontId="18" fillId="0" borderId="29"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7" xfId="0" applyFont="1" applyBorder="1" applyAlignment="1">
      <alignment horizontal="center" vertical="center" wrapText="1"/>
    </xf>
    <xf numFmtId="0" fontId="79" fillId="3" borderId="2" xfId="18" applyFont="1" applyFill="1" applyBorder="1" applyAlignment="1">
      <alignment horizontal="center" vertical="center"/>
    </xf>
    <xf numFmtId="0" fontId="0" fillId="3" borderId="8" xfId="0" applyFill="1" applyBorder="1"/>
    <xf numFmtId="0" fontId="79" fillId="3" borderId="6" xfId="18" applyFont="1" applyFill="1" applyBorder="1" applyAlignment="1">
      <alignment horizontal="center" vertical="center"/>
    </xf>
    <xf numFmtId="0" fontId="0" fillId="3" borderId="6" xfId="0" applyFill="1" applyBorder="1"/>
    <xf numFmtId="0" fontId="0" fillId="3" borderId="56" xfId="0" applyFill="1" applyBorder="1"/>
    <xf numFmtId="0" fontId="79" fillId="0" borderId="0" xfId="18" applyFont="1" applyFill="1" applyAlignment="1">
      <alignment horizontal="center"/>
    </xf>
    <xf numFmtId="0" fontId="10" fillId="0" borderId="0" xfId="18" applyFont="1" applyFill="1" applyAlignment="1">
      <alignment horizontal="center"/>
    </xf>
    <xf numFmtId="0" fontId="11" fillId="0" borderId="24" xfId="18" applyFont="1" applyFill="1" applyBorder="1" applyAlignment="1">
      <alignment horizontal="center"/>
    </xf>
    <xf numFmtId="0" fontId="14" fillId="3" borderId="1" xfId="57" applyFont="1" applyFill="1" applyBorder="1" applyAlignment="1">
      <alignment horizontal="center" vertical="center" wrapText="1"/>
    </xf>
    <xf numFmtId="0" fontId="0" fillId="3" borderId="7" xfId="0" applyFill="1" applyBorder="1"/>
    <xf numFmtId="0" fontId="79" fillId="3" borderId="2" xfId="18" applyFont="1" applyFill="1" applyBorder="1" applyAlignment="1">
      <alignment horizontal="center" vertical="center" wrapText="1"/>
    </xf>
    <xf numFmtId="0" fontId="57" fillId="0" borderId="0" xfId="18" applyFont="1" applyAlignment="1">
      <alignment horizontal="center"/>
    </xf>
    <xf numFmtId="0" fontId="10" fillId="0" borderId="0" xfId="18" applyFont="1" applyAlignment="1">
      <alignment horizontal="center"/>
    </xf>
    <xf numFmtId="0" fontId="11" fillId="0" borderId="0" xfId="18" applyFont="1" applyBorder="1" applyAlignment="1">
      <alignment horizontal="center"/>
    </xf>
    <xf numFmtId="0" fontId="103" fillId="0" borderId="23" xfId="18" applyFont="1" applyFill="1" applyBorder="1" applyAlignment="1">
      <alignment horizontal="left"/>
    </xf>
    <xf numFmtId="0" fontId="103" fillId="0" borderId="0" xfId="18" applyFont="1" applyFill="1" applyAlignment="1">
      <alignment horizontal="left" wrapText="1"/>
    </xf>
  </cellXfs>
  <cellStyles count="317">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5 2" xfId="306"/>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Hyperlink" xfId="289" builtinId="8"/>
    <cellStyle name="Hyperlink 2" xfId="61"/>
    <cellStyle name="Hyperlink 3" xfId="168"/>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0 2" xfId="313"/>
    <cellStyle name="Normal 2 11" xfId="179"/>
    <cellStyle name="Normal 2 12" xfId="180"/>
    <cellStyle name="Normal 2 13" xfId="181"/>
    <cellStyle name="Normal 2 14" xfId="53"/>
    <cellStyle name="Normal 2 15" xfId="182"/>
    <cellStyle name="Normal 2 16" xfId="183"/>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 9 2" xfId="311"/>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2" xfId="215"/>
    <cellStyle name="Normal 3_9.1 &amp; 9.2" xfId="216"/>
    <cellStyle name="Normal 30" xfId="45"/>
    <cellStyle name="Normal 30 2" xfId="217"/>
    <cellStyle name="Normal 31" xfId="44"/>
    <cellStyle name="Normal 32" xfId="218"/>
    <cellStyle name="Normal 32 2" xfId="7"/>
    <cellStyle name="Normal 32 2 2" xfId="309"/>
    <cellStyle name="Normal 32 3" xfId="310"/>
    <cellStyle name="Normal 33" xfId="219"/>
    <cellStyle name="Normal 33 2" xfId="220"/>
    <cellStyle name="Normal 34" xfId="221"/>
    <cellStyle name="Normal 34 2" xfId="222"/>
    <cellStyle name="Normal 34 3" xfId="223"/>
    <cellStyle name="Normal 34 3 2" xfId="308"/>
    <cellStyle name="Normal 34 4" xfId="224"/>
    <cellStyle name="Normal 35" xfId="225"/>
    <cellStyle name="Normal 36" xfId="226"/>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3 2" xfId="312"/>
    <cellStyle name="Normal 54" xfId="48"/>
    <cellStyle name="Normal 54 4" xfId="12"/>
    <cellStyle name="Normal 55 2" xfId="18"/>
    <cellStyle name="Normal 56" xfId="307"/>
    <cellStyle name="Normal 57 2" xfId="15"/>
    <cellStyle name="Normal 59" xfId="11"/>
    <cellStyle name="Normal 6" xfId="28"/>
    <cellStyle name="Normal 6 2" xfId="43"/>
    <cellStyle name="Normal 6 2 2 2" xfId="316"/>
    <cellStyle name="Normal 6 3" xfId="267"/>
    <cellStyle name="Normal 65" xfId="290"/>
    <cellStyle name="Normal 65 2" xfId="291"/>
    <cellStyle name="Normal 65 2 2" xfId="293"/>
    <cellStyle name="Normal 65 3" xfId="292"/>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064-03-32" xfId="296"/>
    <cellStyle name="Normal_bartaman point 2 2" xfId="299"/>
    <cellStyle name="Normal_bartaman point 3 2 3" xfId="302"/>
    <cellStyle name="Normal_bartaman point 3 3" xfId="298"/>
    <cellStyle name="Normal_bartaman point 3 4" xfId="300"/>
    <cellStyle name="Normal_Bartamane_Book1" xfId="297"/>
    <cellStyle name="Normal_Comm_wt" xfId="304"/>
    <cellStyle name="Normal_Comm_wt_bartamane" xfId="303"/>
    <cellStyle name="Normal_CPI" xfId="301"/>
    <cellStyle name="Normal_Direction of Trade_BartamanFormat 2063-64" xfId="314"/>
    <cellStyle name="Normal_IndexSeries" xfId="305"/>
    <cellStyle name="Normal_MonthlyExchangeRate" xfId="295"/>
    <cellStyle name="Percent" xfId="294"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7 4" xfId="315"/>
    <cellStyle name="Percent 3" xfId="283"/>
    <cellStyle name="Percent 3 2" xfId="284"/>
    <cellStyle name="Percent 3 4" xfId="31"/>
    <cellStyle name="Percent 4" xfId="285"/>
    <cellStyle name="Percent 67 2" xfId="286"/>
    <cellStyle name="SHEET" xfId="2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1684020</xdr:colOff>
          <xdr:row>1</xdr:row>
          <xdr:rowOff>220980</xdr:rowOff>
        </xdr:from>
        <xdr:to>
          <xdr:col>1</xdr:col>
          <xdr:colOff>2324100</xdr:colOff>
          <xdr:row>2</xdr:row>
          <xdr:rowOff>160020</xdr:rowOff>
        </xdr:to>
        <xdr:sp macro="" textlink="">
          <xdr:nvSpPr>
            <xdr:cNvPr id="132098" name="Object 2" hidden="1">
              <a:extLst>
                <a:ext uri="{63B3BB69-23CF-44E3-9099-C40C66FF867C}">
                  <a14:compatExt spid="_x0000_s132098"/>
                </a:ext>
                <a:ext uri="{FF2B5EF4-FFF2-40B4-BE49-F238E27FC236}">
                  <a16:creationId xmlns:a16="http://schemas.microsoft.com/office/drawing/2014/main" id="{00000000-0008-0000-0100-0000020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D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kitco.com/gold.londonfix.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K24"/>
  <sheetViews>
    <sheetView showGridLines="0" tabSelected="1" topLeftCell="B1" workbookViewId="0">
      <selection activeCell="B1" sqref="B1"/>
    </sheetView>
  </sheetViews>
  <sheetFormatPr defaultRowHeight="14.4"/>
  <sheetData>
    <row r="16" spans="3:11">
      <c r="C16" s="3443" t="s">
        <v>390</v>
      </c>
      <c r="D16" s="3443"/>
      <c r="E16" s="3443"/>
      <c r="F16" s="3443"/>
      <c r="G16" s="3443"/>
      <c r="H16" s="3443"/>
      <c r="I16" s="3443"/>
      <c r="J16" s="3443"/>
      <c r="K16" s="3443"/>
    </row>
    <row r="17" spans="3:11">
      <c r="C17" s="3443"/>
      <c r="D17" s="3443"/>
      <c r="E17" s="3443"/>
      <c r="F17" s="3443"/>
      <c r="G17" s="3443"/>
      <c r="H17" s="3443"/>
      <c r="I17" s="3443"/>
      <c r="J17" s="3443"/>
      <c r="K17" s="3443"/>
    </row>
    <row r="18" spans="3:11">
      <c r="C18" s="3443"/>
      <c r="D18" s="3443"/>
      <c r="E18" s="3443"/>
      <c r="F18" s="3443"/>
      <c r="G18" s="3443"/>
      <c r="H18" s="3443"/>
      <c r="I18" s="3443"/>
      <c r="J18" s="3443"/>
      <c r="K18" s="3443"/>
    </row>
    <row r="19" spans="3:11">
      <c r="C19" s="3443"/>
      <c r="D19" s="3443"/>
      <c r="E19" s="3443"/>
      <c r="F19" s="3443"/>
      <c r="G19" s="3443"/>
      <c r="H19" s="3443"/>
      <c r="I19" s="3443"/>
      <c r="J19" s="3443"/>
      <c r="K19" s="3443"/>
    </row>
    <row r="20" spans="3:11">
      <c r="C20" s="3443"/>
      <c r="D20" s="3443"/>
      <c r="E20" s="3443"/>
      <c r="F20" s="3443"/>
      <c r="G20" s="3443"/>
      <c r="H20" s="3443"/>
      <c r="I20" s="3443"/>
      <c r="J20" s="3443"/>
      <c r="K20" s="3443"/>
    </row>
    <row r="21" spans="3:11">
      <c r="C21" s="3443"/>
      <c r="D21" s="3443"/>
      <c r="E21" s="3443"/>
      <c r="F21" s="3443"/>
      <c r="G21" s="3443"/>
      <c r="H21" s="3443"/>
      <c r="I21" s="3443"/>
      <c r="J21" s="3443"/>
      <c r="K21" s="3443"/>
    </row>
    <row r="22" spans="3:11">
      <c r="C22" s="3443"/>
      <c r="D22" s="3443"/>
      <c r="E22" s="3443"/>
      <c r="F22" s="3443"/>
      <c r="G22" s="3443"/>
      <c r="H22" s="3443"/>
      <c r="I22" s="3443"/>
      <c r="J22" s="3443"/>
      <c r="K22" s="3443"/>
    </row>
    <row r="24" spans="3:11" ht="30">
      <c r="C24" s="3444" t="s">
        <v>180</v>
      </c>
      <c r="D24" s="3444"/>
      <c r="E24" s="3444"/>
      <c r="F24" s="3444"/>
      <c r="G24" s="3444"/>
      <c r="H24" s="3444"/>
      <c r="I24" s="3444"/>
      <c r="J24" s="3444"/>
      <c r="K24" s="3444"/>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N17" sqref="N17"/>
      <selection pane="bottomLeft" sqref="A1:K1"/>
    </sheetView>
  </sheetViews>
  <sheetFormatPr defaultColWidth="9.109375" defaultRowHeight="13.8"/>
  <cols>
    <col min="1" max="1" width="35.33203125" style="643" customWidth="1"/>
    <col min="2" max="2" width="10.44140625" style="643" bestFit="1" customWidth="1"/>
    <col min="3" max="3" width="8.44140625" style="643" bestFit="1" customWidth="1"/>
    <col min="4" max="4" width="7.5546875" style="643" bestFit="1" customWidth="1"/>
    <col min="5" max="5" width="7.33203125" style="643" bestFit="1" customWidth="1"/>
    <col min="6" max="6" width="7.5546875" style="643" bestFit="1" customWidth="1"/>
    <col min="7" max="8" width="7.33203125" style="643" bestFit="1" customWidth="1"/>
    <col min="9" max="9" width="7.33203125" style="643" customWidth="1"/>
    <col min="10" max="11" width="7.33203125" style="643" bestFit="1" customWidth="1"/>
    <col min="12" max="16384" width="9.109375" style="643"/>
  </cols>
  <sheetData>
    <row r="1" spans="1:11">
      <c r="A1" s="3502" t="s">
        <v>885</v>
      </c>
      <c r="B1" s="3502"/>
      <c r="C1" s="3502"/>
      <c r="D1" s="3502"/>
      <c r="E1" s="3502"/>
      <c r="F1" s="3502"/>
      <c r="G1" s="3502"/>
      <c r="H1" s="3502"/>
      <c r="I1" s="3502"/>
      <c r="J1" s="3502"/>
      <c r="K1" s="3502"/>
    </row>
    <row r="2" spans="1:11">
      <c r="A2" s="3503" t="s">
        <v>4</v>
      </c>
      <c r="B2" s="3503"/>
      <c r="C2" s="3503"/>
      <c r="D2" s="3503"/>
      <c r="E2" s="3503"/>
      <c r="F2" s="3503"/>
      <c r="G2" s="3503"/>
      <c r="H2" s="3503"/>
      <c r="I2" s="3503"/>
      <c r="J2" s="3503"/>
      <c r="K2" s="3503"/>
    </row>
    <row r="3" spans="1:11">
      <c r="A3" s="3504" t="s">
        <v>727</v>
      </c>
      <c r="B3" s="3504"/>
      <c r="C3" s="3504"/>
      <c r="D3" s="3504"/>
      <c r="E3" s="3504"/>
      <c r="F3" s="3504"/>
      <c r="G3" s="3504"/>
      <c r="H3" s="3504"/>
      <c r="I3" s="3504"/>
      <c r="J3" s="3504"/>
      <c r="K3" s="3504"/>
    </row>
    <row r="4" spans="1:11">
      <c r="A4" s="3505" t="s">
        <v>90</v>
      </c>
      <c r="B4" s="3505"/>
      <c r="C4" s="3505"/>
      <c r="D4" s="3505"/>
      <c r="E4" s="3505"/>
      <c r="F4" s="3505"/>
      <c r="G4" s="3505"/>
      <c r="H4" s="3505"/>
      <c r="I4" s="3505"/>
      <c r="J4" s="3505"/>
      <c r="K4" s="3505"/>
    </row>
    <row r="5" spans="1:11" ht="14.4" thickBot="1">
      <c r="A5" s="3491"/>
      <c r="B5" s="3491"/>
      <c r="C5" s="3491"/>
      <c r="D5" s="3491"/>
      <c r="E5" s="3491"/>
      <c r="F5" s="3491"/>
      <c r="G5" s="3491"/>
      <c r="H5" s="3491"/>
      <c r="I5" s="3491"/>
      <c r="J5" s="3491"/>
      <c r="K5" s="3491"/>
    </row>
    <row r="6" spans="1:11" ht="14.4" thickTop="1">
      <c r="A6" s="3494" t="s">
        <v>712</v>
      </c>
      <c r="B6" s="3489" t="s">
        <v>711</v>
      </c>
      <c r="C6" s="466" t="s">
        <v>150</v>
      </c>
      <c r="D6" s="3489" t="s">
        <v>173</v>
      </c>
      <c r="E6" s="3489"/>
      <c r="F6" s="3489" t="s">
        <v>710</v>
      </c>
      <c r="G6" s="3489"/>
      <c r="H6" s="3509" t="s">
        <v>726</v>
      </c>
      <c r="I6" s="3510"/>
      <c r="J6" s="3510"/>
      <c r="K6" s="3511"/>
    </row>
    <row r="7" spans="1:11">
      <c r="A7" s="3506"/>
      <c r="B7" s="3507"/>
      <c r="C7" s="707" t="s">
        <v>724</v>
      </c>
      <c r="D7" s="707" t="s">
        <v>725</v>
      </c>
      <c r="E7" s="707" t="s">
        <v>724</v>
      </c>
      <c r="F7" s="707" t="s">
        <v>725</v>
      </c>
      <c r="G7" s="707" t="s">
        <v>724</v>
      </c>
      <c r="H7" s="3496" t="s">
        <v>723</v>
      </c>
      <c r="I7" s="3498" t="s">
        <v>535</v>
      </c>
      <c r="J7" s="3498" t="s">
        <v>722</v>
      </c>
      <c r="K7" s="3500" t="s">
        <v>721</v>
      </c>
    </row>
    <row r="8" spans="1:11">
      <c r="A8" s="3495"/>
      <c r="B8" s="3508"/>
      <c r="C8" s="706">
        <v>1</v>
      </c>
      <c r="D8" s="706">
        <v>2</v>
      </c>
      <c r="E8" s="706">
        <v>3</v>
      </c>
      <c r="F8" s="706">
        <v>4</v>
      </c>
      <c r="G8" s="706">
        <v>5</v>
      </c>
      <c r="H8" s="3497"/>
      <c r="I8" s="3499"/>
      <c r="J8" s="3499"/>
      <c r="K8" s="3501"/>
    </row>
    <row r="9" spans="1:11">
      <c r="A9" s="681" t="s">
        <v>683</v>
      </c>
      <c r="B9" s="652">
        <v>100</v>
      </c>
      <c r="C9" s="651">
        <v>151.66999999999999</v>
      </c>
      <c r="D9" s="651">
        <v>161.36000000000001</v>
      </c>
      <c r="E9" s="651">
        <v>162.94999999999999</v>
      </c>
      <c r="F9" s="651">
        <v>168.09</v>
      </c>
      <c r="G9" s="651">
        <v>168.77</v>
      </c>
      <c r="H9" s="651">
        <v>7.44</v>
      </c>
      <c r="I9" s="651">
        <v>0.99</v>
      </c>
      <c r="J9" s="651">
        <v>3.57</v>
      </c>
      <c r="K9" s="650">
        <v>0.41</v>
      </c>
    </row>
    <row r="10" spans="1:11">
      <c r="A10" s="704"/>
      <c r="B10" s="703"/>
      <c r="C10" s="703"/>
      <c r="D10" s="703"/>
      <c r="E10" s="703"/>
      <c r="F10" s="703"/>
      <c r="G10" s="703"/>
      <c r="H10" s="703"/>
      <c r="I10" s="703"/>
      <c r="J10" s="703"/>
      <c r="K10" s="702"/>
    </row>
    <row r="11" spans="1:11">
      <c r="A11" s="681" t="s">
        <v>682</v>
      </c>
      <c r="B11" s="701">
        <v>43.91</v>
      </c>
      <c r="C11" s="679">
        <v>149.22</v>
      </c>
      <c r="D11" s="679">
        <v>156.4</v>
      </c>
      <c r="E11" s="679">
        <v>160.24</v>
      </c>
      <c r="F11" s="679">
        <v>165.42</v>
      </c>
      <c r="G11" s="679">
        <v>166.81</v>
      </c>
      <c r="H11" s="679">
        <v>7.38</v>
      </c>
      <c r="I11" s="679">
        <v>2.4500000000000002</v>
      </c>
      <c r="J11" s="679">
        <v>4.0999999999999996</v>
      </c>
      <c r="K11" s="677">
        <v>0.84</v>
      </c>
    </row>
    <row r="12" spans="1:11">
      <c r="A12" s="700" t="s">
        <v>709</v>
      </c>
      <c r="B12" s="675">
        <v>11.33</v>
      </c>
      <c r="C12" s="674">
        <v>135.07</v>
      </c>
      <c r="D12" s="674">
        <v>150.81</v>
      </c>
      <c r="E12" s="674">
        <v>152.34</v>
      </c>
      <c r="F12" s="674">
        <v>161.85</v>
      </c>
      <c r="G12" s="674">
        <v>161.91999999999999</v>
      </c>
      <c r="H12" s="674">
        <v>12.79</v>
      </c>
      <c r="I12" s="674">
        <v>1.02</v>
      </c>
      <c r="J12" s="674">
        <v>6.28</v>
      </c>
      <c r="K12" s="672">
        <v>0.04</v>
      </c>
    </row>
    <row r="13" spans="1:11">
      <c r="A13" s="698" t="s">
        <v>708</v>
      </c>
      <c r="B13" s="675">
        <v>1.84</v>
      </c>
      <c r="C13" s="674">
        <v>123.86</v>
      </c>
      <c r="D13" s="674">
        <v>124.97</v>
      </c>
      <c r="E13" s="674">
        <v>127.75</v>
      </c>
      <c r="F13" s="674">
        <v>139.66999999999999</v>
      </c>
      <c r="G13" s="674">
        <v>142.97999999999999</v>
      </c>
      <c r="H13" s="674">
        <v>3.14</v>
      </c>
      <c r="I13" s="674">
        <v>2.23</v>
      </c>
      <c r="J13" s="705">
        <v>11.91</v>
      </c>
      <c r="K13" s="672">
        <v>2.37</v>
      </c>
    </row>
    <row r="14" spans="1:11">
      <c r="A14" s="698" t="s">
        <v>707</v>
      </c>
      <c r="B14" s="675">
        <v>5.52</v>
      </c>
      <c r="C14" s="674">
        <v>150.12</v>
      </c>
      <c r="D14" s="674">
        <v>140.41</v>
      </c>
      <c r="E14" s="674">
        <v>158.69</v>
      </c>
      <c r="F14" s="674">
        <v>162.88999999999999</v>
      </c>
      <c r="G14" s="674">
        <v>175.45</v>
      </c>
      <c r="H14" s="674">
        <v>5.71</v>
      </c>
      <c r="I14" s="674">
        <v>13.02</v>
      </c>
      <c r="J14" s="705">
        <v>10.57</v>
      </c>
      <c r="K14" s="672">
        <v>7.71</v>
      </c>
    </row>
    <row r="15" spans="1:11">
      <c r="A15" s="698" t="s">
        <v>706</v>
      </c>
      <c r="B15" s="675">
        <v>6.75</v>
      </c>
      <c r="C15" s="674">
        <v>150.16999999999999</v>
      </c>
      <c r="D15" s="674">
        <v>155.88999999999999</v>
      </c>
      <c r="E15" s="674">
        <v>158.44999999999999</v>
      </c>
      <c r="F15" s="674">
        <v>161.58000000000001</v>
      </c>
      <c r="G15" s="674">
        <v>160.44</v>
      </c>
      <c r="H15" s="674">
        <v>5.51</v>
      </c>
      <c r="I15" s="674">
        <v>1.64</v>
      </c>
      <c r="J15" s="705">
        <v>1.26</v>
      </c>
      <c r="K15" s="672">
        <v>-0.7</v>
      </c>
    </row>
    <row r="16" spans="1:11">
      <c r="A16" s="698" t="s">
        <v>705</v>
      </c>
      <c r="B16" s="675">
        <v>5.24</v>
      </c>
      <c r="C16" s="674">
        <v>151.05000000000001</v>
      </c>
      <c r="D16" s="674">
        <v>167.33</v>
      </c>
      <c r="E16" s="674">
        <v>168.65</v>
      </c>
      <c r="F16" s="674">
        <v>169.74</v>
      </c>
      <c r="G16" s="674">
        <v>170.5</v>
      </c>
      <c r="H16" s="674">
        <v>11.65</v>
      </c>
      <c r="I16" s="674">
        <v>0.79</v>
      </c>
      <c r="J16" s="705">
        <v>1.1000000000000001</v>
      </c>
      <c r="K16" s="672">
        <v>0.45</v>
      </c>
    </row>
    <row r="17" spans="1:11">
      <c r="A17" s="698" t="s">
        <v>704</v>
      </c>
      <c r="B17" s="675">
        <v>2.95</v>
      </c>
      <c r="C17" s="674">
        <v>208.15</v>
      </c>
      <c r="D17" s="674">
        <v>176.15</v>
      </c>
      <c r="E17" s="674">
        <v>173.84</v>
      </c>
      <c r="F17" s="674">
        <v>166.44</v>
      </c>
      <c r="G17" s="674">
        <v>167.78</v>
      </c>
      <c r="H17" s="674">
        <v>-16.48</v>
      </c>
      <c r="I17" s="674">
        <v>-1.31</v>
      </c>
      <c r="J17" s="705">
        <v>-3.49</v>
      </c>
      <c r="K17" s="672">
        <v>0.8</v>
      </c>
    </row>
    <row r="18" spans="1:11">
      <c r="A18" s="698" t="s">
        <v>703</v>
      </c>
      <c r="B18" s="675">
        <v>2.08</v>
      </c>
      <c r="C18" s="674">
        <v>171.45</v>
      </c>
      <c r="D18" s="674">
        <v>171.3</v>
      </c>
      <c r="E18" s="674">
        <v>172.68</v>
      </c>
      <c r="F18" s="674">
        <v>178.01</v>
      </c>
      <c r="G18" s="674">
        <v>168.82</v>
      </c>
      <c r="H18" s="674">
        <v>0.72</v>
      </c>
      <c r="I18" s="674">
        <v>0.81</v>
      </c>
      <c r="J18" s="705">
        <v>-2.2400000000000002</v>
      </c>
      <c r="K18" s="672">
        <v>-5.16</v>
      </c>
    </row>
    <row r="19" spans="1:11">
      <c r="A19" s="698" t="s">
        <v>702</v>
      </c>
      <c r="B19" s="675">
        <v>1.74</v>
      </c>
      <c r="C19" s="674">
        <v>143.13</v>
      </c>
      <c r="D19" s="674">
        <v>146.97</v>
      </c>
      <c r="E19" s="674">
        <v>148.65</v>
      </c>
      <c r="F19" s="674">
        <v>157.22999999999999</v>
      </c>
      <c r="G19" s="674">
        <v>157.75</v>
      </c>
      <c r="H19" s="674">
        <v>3.86</v>
      </c>
      <c r="I19" s="674">
        <v>1.1499999999999999</v>
      </c>
      <c r="J19" s="705">
        <v>6.12</v>
      </c>
      <c r="K19" s="672">
        <v>0.33</v>
      </c>
    </row>
    <row r="20" spans="1:11">
      <c r="A20" s="698" t="s">
        <v>701</v>
      </c>
      <c r="B20" s="675">
        <v>1.21</v>
      </c>
      <c r="C20" s="674">
        <v>129.33000000000001</v>
      </c>
      <c r="D20" s="674">
        <v>173.11</v>
      </c>
      <c r="E20" s="674">
        <v>183.61</v>
      </c>
      <c r="F20" s="674">
        <v>176.65</v>
      </c>
      <c r="G20" s="674">
        <v>178.65</v>
      </c>
      <c r="H20" s="674">
        <v>41.97</v>
      </c>
      <c r="I20" s="674">
        <v>6.06</v>
      </c>
      <c r="J20" s="705">
        <v>-2.7</v>
      </c>
      <c r="K20" s="672">
        <v>1.1299999999999999</v>
      </c>
    </row>
    <row r="21" spans="1:11">
      <c r="A21" s="698" t="s">
        <v>700</v>
      </c>
      <c r="B21" s="675">
        <v>1.24</v>
      </c>
      <c r="C21" s="674">
        <v>143.97</v>
      </c>
      <c r="D21" s="674">
        <v>150.61000000000001</v>
      </c>
      <c r="E21" s="674">
        <v>151.30000000000001</v>
      </c>
      <c r="F21" s="674">
        <v>159.58000000000001</v>
      </c>
      <c r="G21" s="674">
        <v>159.74</v>
      </c>
      <c r="H21" s="674">
        <v>5.09</v>
      </c>
      <c r="I21" s="674">
        <v>0.46</v>
      </c>
      <c r="J21" s="705">
        <v>5.58</v>
      </c>
      <c r="K21" s="672">
        <v>0.1</v>
      </c>
    </row>
    <row r="22" spans="1:11">
      <c r="A22" s="698" t="s">
        <v>699</v>
      </c>
      <c r="B22" s="675">
        <v>0.68</v>
      </c>
      <c r="C22" s="674">
        <v>193.81</v>
      </c>
      <c r="D22" s="674">
        <v>206.36</v>
      </c>
      <c r="E22" s="674">
        <v>206.36</v>
      </c>
      <c r="F22" s="674">
        <v>217.95</v>
      </c>
      <c r="G22" s="674">
        <v>217.95</v>
      </c>
      <c r="H22" s="674">
        <v>6.48</v>
      </c>
      <c r="I22" s="674">
        <v>0</v>
      </c>
      <c r="J22" s="705">
        <v>5.62</v>
      </c>
      <c r="K22" s="672">
        <v>0</v>
      </c>
    </row>
    <row r="23" spans="1:11">
      <c r="A23" s="698" t="s">
        <v>698</v>
      </c>
      <c r="B23" s="675">
        <v>0.41</v>
      </c>
      <c r="C23" s="674">
        <v>177.4</v>
      </c>
      <c r="D23" s="674">
        <v>192.45</v>
      </c>
      <c r="E23" s="674">
        <v>192.45</v>
      </c>
      <c r="F23" s="674">
        <v>193.75</v>
      </c>
      <c r="G23" s="674">
        <v>193.75</v>
      </c>
      <c r="H23" s="674">
        <v>8.49</v>
      </c>
      <c r="I23" s="674">
        <v>0</v>
      </c>
      <c r="J23" s="705">
        <v>0.67</v>
      </c>
      <c r="K23" s="672">
        <v>0</v>
      </c>
    </row>
    <row r="24" spans="1:11">
      <c r="A24" s="697" t="s">
        <v>697</v>
      </c>
      <c r="B24" s="691">
        <v>2.92</v>
      </c>
      <c r="C24" s="690">
        <v>154.71</v>
      </c>
      <c r="D24" s="690">
        <v>173.98</v>
      </c>
      <c r="E24" s="690">
        <v>174.37</v>
      </c>
      <c r="F24" s="690">
        <v>183.19</v>
      </c>
      <c r="G24" s="690">
        <v>183.27</v>
      </c>
      <c r="H24" s="690">
        <v>12.7</v>
      </c>
      <c r="I24" s="690">
        <v>0.22</v>
      </c>
      <c r="J24" s="690">
        <v>5.0999999999999996</v>
      </c>
      <c r="K24" s="688">
        <v>0.04</v>
      </c>
    </row>
    <row r="25" spans="1:11">
      <c r="A25" s="704"/>
      <c r="B25" s="703"/>
      <c r="C25" s="703"/>
      <c r="D25" s="703"/>
      <c r="E25" s="703"/>
      <c r="F25" s="703"/>
      <c r="G25" s="703"/>
      <c r="H25" s="703"/>
      <c r="I25" s="703"/>
      <c r="J25" s="703"/>
      <c r="K25" s="702"/>
    </row>
    <row r="26" spans="1:11">
      <c r="A26" s="681" t="s">
        <v>681</v>
      </c>
      <c r="B26" s="701">
        <v>56.09</v>
      </c>
      <c r="C26" s="679">
        <v>153.62</v>
      </c>
      <c r="D26" s="678">
        <v>165.35</v>
      </c>
      <c r="E26" s="679">
        <v>165.11</v>
      </c>
      <c r="F26" s="678">
        <v>170.21</v>
      </c>
      <c r="G26" s="679">
        <v>170.32</v>
      </c>
      <c r="H26" s="678">
        <v>7.48</v>
      </c>
      <c r="I26" s="679">
        <v>-0.15</v>
      </c>
      <c r="J26" s="678">
        <v>3.15</v>
      </c>
      <c r="K26" s="677">
        <v>0.06</v>
      </c>
    </row>
    <row r="27" spans="1:11">
      <c r="A27" s="700" t="s">
        <v>696</v>
      </c>
      <c r="B27" s="675">
        <v>7.19</v>
      </c>
      <c r="C27" s="674">
        <v>165.29</v>
      </c>
      <c r="D27" s="673">
        <v>175.83</v>
      </c>
      <c r="E27" s="674">
        <v>175.83</v>
      </c>
      <c r="F27" s="673">
        <v>181.91</v>
      </c>
      <c r="G27" s="674">
        <v>181.91</v>
      </c>
      <c r="H27" s="673">
        <v>6.38</v>
      </c>
      <c r="I27" s="674">
        <v>0</v>
      </c>
      <c r="J27" s="673">
        <v>3.46</v>
      </c>
      <c r="K27" s="672">
        <v>0</v>
      </c>
    </row>
    <row r="28" spans="1:11">
      <c r="A28" s="698" t="s">
        <v>695</v>
      </c>
      <c r="B28" s="675">
        <v>20.3</v>
      </c>
      <c r="C28" s="674">
        <v>161.24</v>
      </c>
      <c r="D28" s="673">
        <v>174.75</v>
      </c>
      <c r="E28" s="674">
        <v>174.73</v>
      </c>
      <c r="F28" s="673">
        <v>177.74</v>
      </c>
      <c r="G28" s="674">
        <v>177.76</v>
      </c>
      <c r="H28" s="673">
        <v>8.3699999999999992</v>
      </c>
      <c r="I28" s="674">
        <v>-0.01</v>
      </c>
      <c r="J28" s="673">
        <v>1.73</v>
      </c>
      <c r="K28" s="672">
        <v>0.01</v>
      </c>
    </row>
    <row r="29" spans="1:11">
      <c r="A29" s="699" t="s">
        <v>694</v>
      </c>
      <c r="B29" s="675">
        <v>4.3</v>
      </c>
      <c r="C29" s="674">
        <v>148.4</v>
      </c>
      <c r="D29" s="673">
        <v>159.54</v>
      </c>
      <c r="E29" s="674">
        <v>160.04</v>
      </c>
      <c r="F29" s="673">
        <v>164.67</v>
      </c>
      <c r="G29" s="674">
        <v>164.64</v>
      </c>
      <c r="H29" s="673">
        <v>7.84</v>
      </c>
      <c r="I29" s="674">
        <v>0.32</v>
      </c>
      <c r="J29" s="673">
        <v>2.87</v>
      </c>
      <c r="K29" s="672">
        <v>-0.02</v>
      </c>
    </row>
    <row r="30" spans="1:11">
      <c r="A30" s="698" t="s">
        <v>693</v>
      </c>
      <c r="B30" s="675">
        <v>3.47</v>
      </c>
      <c r="C30" s="674">
        <v>129.77000000000001</v>
      </c>
      <c r="D30" s="673">
        <v>140.05000000000001</v>
      </c>
      <c r="E30" s="674">
        <v>140.05000000000001</v>
      </c>
      <c r="F30" s="673">
        <v>144.47</v>
      </c>
      <c r="G30" s="674">
        <v>144.47</v>
      </c>
      <c r="H30" s="673">
        <v>7.92</v>
      </c>
      <c r="I30" s="674">
        <v>0</v>
      </c>
      <c r="J30" s="673">
        <v>3.15</v>
      </c>
      <c r="K30" s="672">
        <v>0</v>
      </c>
    </row>
    <row r="31" spans="1:11">
      <c r="A31" s="698" t="s">
        <v>692</v>
      </c>
      <c r="B31" s="675">
        <v>5.34</v>
      </c>
      <c r="C31" s="674">
        <v>152.86000000000001</v>
      </c>
      <c r="D31" s="673">
        <v>154.31</v>
      </c>
      <c r="E31" s="674">
        <v>151.26</v>
      </c>
      <c r="F31" s="673">
        <v>154.03</v>
      </c>
      <c r="G31" s="674">
        <v>153.91999999999999</v>
      </c>
      <c r="H31" s="673">
        <v>-1.05</v>
      </c>
      <c r="I31" s="674">
        <v>-1.98</v>
      </c>
      <c r="J31" s="673">
        <v>1.76</v>
      </c>
      <c r="K31" s="672">
        <v>-7.0000000000000007E-2</v>
      </c>
    </row>
    <row r="32" spans="1:11">
      <c r="A32" s="698" t="s">
        <v>691</v>
      </c>
      <c r="B32" s="675">
        <v>2.82</v>
      </c>
      <c r="C32" s="674">
        <v>112.31</v>
      </c>
      <c r="D32" s="673">
        <v>114.18</v>
      </c>
      <c r="E32" s="674">
        <v>114.18</v>
      </c>
      <c r="F32" s="673">
        <v>113.63</v>
      </c>
      <c r="G32" s="674">
        <v>113.63</v>
      </c>
      <c r="H32" s="673">
        <v>1.66</v>
      </c>
      <c r="I32" s="674">
        <v>0</v>
      </c>
      <c r="J32" s="673">
        <v>-0.48</v>
      </c>
      <c r="K32" s="672">
        <v>0</v>
      </c>
    </row>
    <row r="33" spans="1:11">
      <c r="A33" s="698" t="s">
        <v>690</v>
      </c>
      <c r="B33" s="675">
        <v>2.46</v>
      </c>
      <c r="C33" s="674">
        <v>135.94999999999999</v>
      </c>
      <c r="D33" s="673">
        <v>157.36000000000001</v>
      </c>
      <c r="E33" s="674">
        <v>157.36000000000001</v>
      </c>
      <c r="F33" s="673">
        <v>162.46</v>
      </c>
      <c r="G33" s="674">
        <v>162.46</v>
      </c>
      <c r="H33" s="673">
        <v>15.75</v>
      </c>
      <c r="I33" s="674">
        <v>0</v>
      </c>
      <c r="J33" s="673">
        <v>3.24</v>
      </c>
      <c r="K33" s="672">
        <v>0</v>
      </c>
    </row>
    <row r="34" spans="1:11">
      <c r="A34" s="698" t="s">
        <v>689</v>
      </c>
      <c r="B34" s="675">
        <v>7.41</v>
      </c>
      <c r="C34" s="674">
        <v>160.26</v>
      </c>
      <c r="D34" s="673">
        <v>177.18</v>
      </c>
      <c r="E34" s="674">
        <v>177.18</v>
      </c>
      <c r="F34" s="673">
        <v>187.17</v>
      </c>
      <c r="G34" s="674">
        <v>187.17</v>
      </c>
      <c r="H34" s="673">
        <v>10.56</v>
      </c>
      <c r="I34" s="674">
        <v>0</v>
      </c>
      <c r="J34" s="673">
        <v>5.64</v>
      </c>
      <c r="K34" s="672">
        <v>0</v>
      </c>
    </row>
    <row r="35" spans="1:11">
      <c r="A35" s="697" t="s">
        <v>688</v>
      </c>
      <c r="B35" s="691">
        <v>2.81</v>
      </c>
      <c r="C35" s="690">
        <v>160.22</v>
      </c>
      <c r="D35" s="689">
        <v>176.71</v>
      </c>
      <c r="E35" s="690">
        <v>177.52</v>
      </c>
      <c r="F35" s="689">
        <v>198.74</v>
      </c>
      <c r="G35" s="690">
        <v>201.42</v>
      </c>
      <c r="H35" s="689">
        <v>10.8</v>
      </c>
      <c r="I35" s="690">
        <v>0.46</v>
      </c>
      <c r="J35" s="689">
        <v>13.46</v>
      </c>
      <c r="K35" s="688">
        <v>1.35</v>
      </c>
    </row>
    <row r="36" spans="1:11">
      <c r="A36" s="687"/>
      <c r="B36" s="686"/>
      <c r="C36" s="686"/>
      <c r="D36" s="686"/>
      <c r="E36" s="686"/>
      <c r="F36" s="686"/>
      <c r="G36" s="686"/>
      <c r="H36" s="686"/>
      <c r="I36" s="686"/>
      <c r="J36" s="686"/>
      <c r="K36" s="685"/>
    </row>
    <row r="37" spans="1:11" ht="17.25" customHeight="1">
      <c r="A37" s="696" t="s">
        <v>720</v>
      </c>
      <c r="B37" s="695"/>
      <c r="C37" s="694"/>
      <c r="D37" s="693"/>
      <c r="E37" s="693"/>
      <c r="F37" s="683"/>
      <c r="G37" s="683"/>
      <c r="H37" s="683"/>
      <c r="I37" s="683"/>
      <c r="J37" s="683"/>
      <c r="K37" s="682"/>
    </row>
    <row r="38" spans="1:11">
      <c r="A38" s="681" t="s">
        <v>683</v>
      </c>
      <c r="B38" s="680">
        <v>100</v>
      </c>
      <c r="C38" s="679">
        <v>150.07</v>
      </c>
      <c r="D38" s="678">
        <v>160.88999999999999</v>
      </c>
      <c r="E38" s="679">
        <v>161.63</v>
      </c>
      <c r="F38" s="678">
        <v>167.72</v>
      </c>
      <c r="G38" s="679">
        <v>167.97</v>
      </c>
      <c r="H38" s="678">
        <v>7.7</v>
      </c>
      <c r="I38" s="679">
        <v>0.46</v>
      </c>
      <c r="J38" s="678">
        <v>3.92</v>
      </c>
      <c r="K38" s="677">
        <v>0.15</v>
      </c>
    </row>
    <row r="39" spans="1:11">
      <c r="A39" s="676" t="s">
        <v>682</v>
      </c>
      <c r="B39" s="675">
        <v>39.770000000000003</v>
      </c>
      <c r="C39" s="674">
        <v>151.76</v>
      </c>
      <c r="D39" s="673">
        <v>159.52000000000001</v>
      </c>
      <c r="E39" s="674">
        <v>161.82</v>
      </c>
      <c r="F39" s="673">
        <v>169.7</v>
      </c>
      <c r="G39" s="674">
        <v>170.22</v>
      </c>
      <c r="H39" s="673">
        <v>6.63</v>
      </c>
      <c r="I39" s="674">
        <v>1.44</v>
      </c>
      <c r="J39" s="673">
        <v>5.19</v>
      </c>
      <c r="K39" s="672">
        <v>0.3</v>
      </c>
    </row>
    <row r="40" spans="1:11">
      <c r="A40" s="692" t="s">
        <v>681</v>
      </c>
      <c r="B40" s="691">
        <v>60.23</v>
      </c>
      <c r="C40" s="690">
        <v>148.97</v>
      </c>
      <c r="D40" s="689">
        <v>161.79</v>
      </c>
      <c r="E40" s="690">
        <v>161.51</v>
      </c>
      <c r="F40" s="689">
        <v>166.43</v>
      </c>
      <c r="G40" s="690">
        <v>166.51</v>
      </c>
      <c r="H40" s="689">
        <v>8.42</v>
      </c>
      <c r="I40" s="690">
        <v>-0.17</v>
      </c>
      <c r="J40" s="689">
        <v>3.1</v>
      </c>
      <c r="K40" s="688">
        <v>0.05</v>
      </c>
    </row>
    <row r="41" spans="1:11">
      <c r="A41" s="687"/>
      <c r="B41" s="686"/>
      <c r="C41" s="686"/>
      <c r="D41" s="686"/>
      <c r="E41" s="686"/>
      <c r="F41" s="686"/>
      <c r="G41" s="686"/>
      <c r="H41" s="686"/>
      <c r="I41" s="686"/>
      <c r="J41" s="686"/>
      <c r="K41" s="685"/>
    </row>
    <row r="42" spans="1:11">
      <c r="A42" s="684" t="s">
        <v>719</v>
      </c>
      <c r="B42" s="683"/>
      <c r="C42" s="683"/>
      <c r="D42" s="683"/>
      <c r="E42" s="683"/>
      <c r="F42" s="683"/>
      <c r="G42" s="683"/>
      <c r="H42" s="683"/>
      <c r="I42" s="683"/>
      <c r="J42" s="683"/>
      <c r="K42" s="682"/>
    </row>
    <row r="43" spans="1:11">
      <c r="A43" s="681" t="s">
        <v>683</v>
      </c>
      <c r="B43" s="680">
        <v>100</v>
      </c>
      <c r="C43" s="679">
        <v>150.44999999999999</v>
      </c>
      <c r="D43" s="678">
        <v>159.47</v>
      </c>
      <c r="E43" s="679">
        <v>161.69999999999999</v>
      </c>
      <c r="F43" s="678">
        <v>165.57</v>
      </c>
      <c r="G43" s="679">
        <v>166.9</v>
      </c>
      <c r="H43" s="678">
        <v>7.48</v>
      </c>
      <c r="I43" s="679">
        <v>1.4</v>
      </c>
      <c r="J43" s="678">
        <v>3.21</v>
      </c>
      <c r="K43" s="677">
        <v>0.8</v>
      </c>
    </row>
    <row r="44" spans="1:11">
      <c r="A44" s="676" t="s">
        <v>682</v>
      </c>
      <c r="B44" s="675">
        <v>44.14</v>
      </c>
      <c r="C44" s="674">
        <v>146.88999999999999</v>
      </c>
      <c r="D44" s="673">
        <v>153.93</v>
      </c>
      <c r="E44" s="674">
        <v>159.1</v>
      </c>
      <c r="F44" s="673">
        <v>162.15</v>
      </c>
      <c r="G44" s="674">
        <v>164.99</v>
      </c>
      <c r="H44" s="673">
        <v>8.32</v>
      </c>
      <c r="I44" s="674">
        <v>3.36</v>
      </c>
      <c r="J44" s="673">
        <v>3.7</v>
      </c>
      <c r="K44" s="672">
        <v>1.75</v>
      </c>
    </row>
    <row r="45" spans="1:11">
      <c r="A45" s="692" t="s">
        <v>681</v>
      </c>
      <c r="B45" s="691">
        <v>55.86</v>
      </c>
      <c r="C45" s="690">
        <v>153.32</v>
      </c>
      <c r="D45" s="689">
        <v>163.99</v>
      </c>
      <c r="E45" s="690">
        <v>163.78</v>
      </c>
      <c r="F45" s="689">
        <v>168.32</v>
      </c>
      <c r="G45" s="690">
        <v>168.42</v>
      </c>
      <c r="H45" s="689">
        <v>6.82</v>
      </c>
      <c r="I45" s="690">
        <v>-0.13</v>
      </c>
      <c r="J45" s="689">
        <v>2.83</v>
      </c>
      <c r="K45" s="688">
        <v>0.06</v>
      </c>
    </row>
    <row r="46" spans="1:11">
      <c r="A46" s="687"/>
      <c r="B46" s="686"/>
      <c r="C46" s="686"/>
      <c r="D46" s="686"/>
      <c r="E46" s="686"/>
      <c r="F46" s="686"/>
      <c r="G46" s="686"/>
      <c r="H46" s="686"/>
      <c r="I46" s="686"/>
      <c r="J46" s="686"/>
      <c r="K46" s="685"/>
    </row>
    <row r="47" spans="1:11">
      <c r="A47" s="684" t="s">
        <v>718</v>
      </c>
      <c r="B47" s="683"/>
      <c r="C47" s="683"/>
      <c r="D47" s="683"/>
      <c r="E47" s="683"/>
      <c r="F47" s="683"/>
      <c r="G47" s="683"/>
      <c r="H47" s="683"/>
      <c r="I47" s="683"/>
      <c r="J47" s="683"/>
      <c r="K47" s="682"/>
    </row>
    <row r="48" spans="1:11">
      <c r="A48" s="681" t="s">
        <v>683</v>
      </c>
      <c r="B48" s="680">
        <v>100</v>
      </c>
      <c r="C48" s="679">
        <v>156.12</v>
      </c>
      <c r="D48" s="678">
        <v>165.66</v>
      </c>
      <c r="E48" s="679">
        <v>167.02</v>
      </c>
      <c r="F48" s="678">
        <v>173.33</v>
      </c>
      <c r="G48" s="679">
        <v>173.32</v>
      </c>
      <c r="H48" s="678">
        <v>6.98</v>
      </c>
      <c r="I48" s="679">
        <v>0.82</v>
      </c>
      <c r="J48" s="678">
        <v>3.77</v>
      </c>
      <c r="K48" s="677">
        <v>-0.01</v>
      </c>
    </row>
    <row r="49" spans="1:11">
      <c r="A49" s="676" t="s">
        <v>682</v>
      </c>
      <c r="B49" s="675">
        <v>46.88</v>
      </c>
      <c r="C49" s="674">
        <v>151.15</v>
      </c>
      <c r="D49" s="673">
        <v>157.66</v>
      </c>
      <c r="E49" s="674">
        <v>160.69999999999999</v>
      </c>
      <c r="F49" s="673">
        <v>167.03</v>
      </c>
      <c r="G49" s="674">
        <v>166.84</v>
      </c>
      <c r="H49" s="673">
        <v>6.31</v>
      </c>
      <c r="I49" s="674">
        <v>1.93</v>
      </c>
      <c r="J49" s="673">
        <v>3.82</v>
      </c>
      <c r="K49" s="672">
        <v>-0.11</v>
      </c>
    </row>
    <row r="50" spans="1:11">
      <c r="A50" s="692" t="s">
        <v>681</v>
      </c>
      <c r="B50" s="691">
        <v>53.12</v>
      </c>
      <c r="C50" s="690">
        <v>160.63</v>
      </c>
      <c r="D50" s="689">
        <v>173.06</v>
      </c>
      <c r="E50" s="690">
        <v>172.81</v>
      </c>
      <c r="F50" s="689">
        <v>179.1</v>
      </c>
      <c r="G50" s="690">
        <v>179.26</v>
      </c>
      <c r="H50" s="689">
        <v>7.58</v>
      </c>
      <c r="I50" s="690">
        <v>-0.15</v>
      </c>
      <c r="J50" s="689">
        <v>3.73</v>
      </c>
      <c r="K50" s="688">
        <v>0.09</v>
      </c>
    </row>
    <row r="51" spans="1:11">
      <c r="A51" s="687"/>
      <c r="B51" s="686"/>
      <c r="C51" s="686"/>
      <c r="D51" s="686"/>
      <c r="E51" s="686"/>
      <c r="F51" s="686"/>
      <c r="G51" s="686"/>
      <c r="H51" s="686"/>
      <c r="I51" s="686"/>
      <c r="J51" s="686"/>
      <c r="K51" s="685"/>
    </row>
    <row r="52" spans="1:11">
      <c r="A52" s="684" t="s">
        <v>717</v>
      </c>
      <c r="B52" s="683"/>
      <c r="C52" s="683"/>
      <c r="D52" s="683"/>
      <c r="E52" s="683"/>
      <c r="F52" s="683"/>
      <c r="G52" s="683"/>
      <c r="H52" s="683"/>
      <c r="I52" s="683"/>
      <c r="J52" s="683"/>
      <c r="K52" s="682"/>
    </row>
    <row r="53" spans="1:11">
      <c r="A53" s="681" t="s">
        <v>683</v>
      </c>
      <c r="B53" s="680">
        <v>100</v>
      </c>
      <c r="C53" s="679">
        <v>148.33000000000001</v>
      </c>
      <c r="D53" s="678">
        <v>158.11000000000001</v>
      </c>
      <c r="E53" s="679">
        <v>160.47999999999999</v>
      </c>
      <c r="F53" s="678">
        <v>165.66</v>
      </c>
      <c r="G53" s="679">
        <v>166.44</v>
      </c>
      <c r="H53" s="678">
        <v>8.19</v>
      </c>
      <c r="I53" s="679">
        <v>1.5</v>
      </c>
      <c r="J53" s="678">
        <v>3.71</v>
      </c>
      <c r="K53" s="677">
        <v>0.47</v>
      </c>
    </row>
    <row r="54" spans="1:11">
      <c r="A54" s="676" t="s">
        <v>682</v>
      </c>
      <c r="B54" s="675">
        <v>59.53</v>
      </c>
      <c r="C54" s="674">
        <v>145.19</v>
      </c>
      <c r="D54" s="673">
        <v>155.22</v>
      </c>
      <c r="E54" s="674">
        <v>159.28</v>
      </c>
      <c r="F54" s="673">
        <v>162.96</v>
      </c>
      <c r="G54" s="674">
        <v>164.13</v>
      </c>
      <c r="H54" s="673">
        <v>9.7100000000000009</v>
      </c>
      <c r="I54" s="674">
        <v>2.62</v>
      </c>
      <c r="J54" s="673">
        <v>3.04</v>
      </c>
      <c r="K54" s="672">
        <v>0.72</v>
      </c>
    </row>
    <row r="55" spans="1:11" ht="14.4" thickBot="1">
      <c r="A55" s="671" t="s">
        <v>681</v>
      </c>
      <c r="B55" s="670">
        <v>40.47</v>
      </c>
      <c r="C55" s="669">
        <v>153.08000000000001</v>
      </c>
      <c r="D55" s="668">
        <v>162.47</v>
      </c>
      <c r="E55" s="669">
        <v>162.26</v>
      </c>
      <c r="F55" s="668">
        <v>169.72</v>
      </c>
      <c r="G55" s="669">
        <v>169.9</v>
      </c>
      <c r="H55" s="668">
        <v>5.99</v>
      </c>
      <c r="I55" s="669">
        <v>-0.13</v>
      </c>
      <c r="J55" s="668">
        <v>4.71</v>
      </c>
      <c r="K55" s="667">
        <v>0.11</v>
      </c>
    </row>
    <row r="56" spans="1:11" ht="14.4" thickTop="1">
      <c r="A56" s="666" t="s">
        <v>716</v>
      </c>
    </row>
  </sheetData>
  <mergeCells count="14">
    <mergeCell ref="H7:H8"/>
    <mergeCell ref="I7:I8"/>
    <mergeCell ref="J7:J8"/>
    <mergeCell ref="K7:K8"/>
    <mergeCell ref="A1:K1"/>
    <mergeCell ref="A2:K2"/>
    <mergeCell ref="A3:K3"/>
    <mergeCell ref="A4:K4"/>
    <mergeCell ref="A6:A8"/>
    <mergeCell ref="B6:B8"/>
    <mergeCell ref="D6:E6"/>
    <mergeCell ref="F6:G6"/>
    <mergeCell ref="A5:K5"/>
    <mergeCell ref="H6:K6"/>
  </mergeCells>
  <printOptions horizontalCentered="1"/>
  <pageMargins left="0" right="0" top="0.75" bottom="0.75" header="0.3" footer="0.3"/>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Normal="100" zoomScaleSheetLayoutView="100" workbookViewId="0">
      <selection activeCell="L17" sqref="L17"/>
    </sheetView>
  </sheetViews>
  <sheetFormatPr defaultColWidth="9.109375" defaultRowHeight="13.8"/>
  <cols>
    <col min="1" max="1" width="11.88671875" style="643" bestFit="1" customWidth="1"/>
    <col min="2" max="2" width="7.33203125" style="643" bestFit="1" customWidth="1"/>
    <col min="3" max="3" width="9.5546875" style="643" bestFit="1" customWidth="1"/>
    <col min="4" max="4" width="7.33203125" style="643" bestFit="1" customWidth="1"/>
    <col min="5" max="5" width="9.5546875" style="643" bestFit="1" customWidth="1"/>
    <col min="6" max="6" width="7.33203125" style="643" bestFit="1" customWidth="1"/>
    <col min="7" max="7" width="9.5546875" style="643" bestFit="1" customWidth="1"/>
    <col min="8" max="8" width="7.33203125" style="643" bestFit="1" customWidth="1"/>
    <col min="9" max="9" width="9.5546875" style="643" bestFit="1" customWidth="1"/>
    <col min="10" max="16384" width="9.109375" style="643"/>
  </cols>
  <sheetData>
    <row r="1" spans="1:9">
      <c r="A1" s="3520" t="s">
        <v>819</v>
      </c>
      <c r="B1" s="3520"/>
      <c r="C1" s="3520"/>
      <c r="D1" s="3520"/>
      <c r="E1" s="3520"/>
      <c r="F1" s="3520"/>
      <c r="G1" s="3520"/>
      <c r="H1" s="3520"/>
      <c r="I1" s="3520"/>
    </row>
    <row r="2" spans="1:9">
      <c r="A2" s="3521" t="s">
        <v>5</v>
      </c>
      <c r="B2" s="3521"/>
      <c r="C2" s="3521"/>
      <c r="D2" s="3521"/>
      <c r="E2" s="3521"/>
      <c r="F2" s="3521"/>
      <c r="G2" s="3521"/>
      <c r="H2" s="3521"/>
      <c r="I2" s="3521"/>
    </row>
    <row r="3" spans="1:9">
      <c r="A3" s="3522" t="s">
        <v>714</v>
      </c>
      <c r="B3" s="3522"/>
      <c r="C3" s="3522"/>
      <c r="D3" s="3522"/>
      <c r="E3" s="3522"/>
      <c r="F3" s="3522"/>
      <c r="G3" s="3522"/>
      <c r="H3" s="3522"/>
      <c r="I3" s="3522"/>
    </row>
    <row r="4" spans="1:9">
      <c r="A4" s="3523" t="s">
        <v>743</v>
      </c>
      <c r="B4" s="3523"/>
      <c r="C4" s="3523"/>
      <c r="D4" s="3523"/>
      <c r="E4" s="3523"/>
      <c r="F4" s="3523"/>
      <c r="G4" s="3523"/>
      <c r="H4" s="3523"/>
      <c r="I4" s="3523"/>
    </row>
    <row r="5" spans="1:9" ht="14.4" thickBot="1">
      <c r="A5" s="3524"/>
      <c r="B5" s="3524"/>
      <c r="C5" s="3524"/>
      <c r="D5" s="3524"/>
      <c r="E5" s="3524"/>
      <c r="F5" s="3524"/>
      <c r="G5" s="3524"/>
      <c r="H5" s="3524"/>
      <c r="I5" s="3524"/>
    </row>
    <row r="6" spans="1:9" ht="17.399999999999999" thickTop="1">
      <c r="A6" s="3512" t="s">
        <v>90</v>
      </c>
      <c r="B6" s="3514" t="s">
        <v>61</v>
      </c>
      <c r="C6" s="3515"/>
      <c r="D6" s="3516" t="s">
        <v>150</v>
      </c>
      <c r="E6" s="3514"/>
      <c r="F6" s="3517" t="s">
        <v>173</v>
      </c>
      <c r="G6" s="3518"/>
      <c r="H6" s="3517" t="s">
        <v>742</v>
      </c>
      <c r="I6" s="3519"/>
    </row>
    <row r="7" spans="1:9" ht="15" customHeight="1">
      <c r="A7" s="3513"/>
      <c r="B7" s="735" t="s">
        <v>741</v>
      </c>
      <c r="C7" s="735" t="s">
        <v>537</v>
      </c>
      <c r="D7" s="735" t="s">
        <v>741</v>
      </c>
      <c r="E7" s="736" t="s">
        <v>537</v>
      </c>
      <c r="F7" s="735" t="s">
        <v>741</v>
      </c>
      <c r="G7" s="736" t="s">
        <v>537</v>
      </c>
      <c r="H7" s="735" t="s">
        <v>741</v>
      </c>
      <c r="I7" s="734" t="s">
        <v>537</v>
      </c>
    </row>
    <row r="8" spans="1:9">
      <c r="A8" s="733" t="s">
        <v>740</v>
      </c>
      <c r="B8" s="732">
        <v>136.47999999999999</v>
      </c>
      <c r="C8" s="732">
        <v>3.49</v>
      </c>
      <c r="D8" s="730">
        <v>142.41999999999999</v>
      </c>
      <c r="E8" s="731">
        <v>4.3499999999999996</v>
      </c>
      <c r="F8" s="730">
        <v>154.19</v>
      </c>
      <c r="G8" s="716">
        <v>8.26</v>
      </c>
      <c r="H8" s="730">
        <v>165.79</v>
      </c>
      <c r="I8" s="714">
        <v>7.52</v>
      </c>
    </row>
    <row r="9" spans="1:9">
      <c r="A9" s="722" t="s">
        <v>739</v>
      </c>
      <c r="B9" s="729">
        <v>137.62</v>
      </c>
      <c r="C9" s="729">
        <v>4.5199999999999996</v>
      </c>
      <c r="D9" s="720">
        <v>142.41999999999999</v>
      </c>
      <c r="E9" s="716">
        <v>3.49</v>
      </c>
      <c r="F9" s="720">
        <v>154.72999999999999</v>
      </c>
      <c r="G9" s="716">
        <v>8.64</v>
      </c>
      <c r="H9" s="720">
        <v>167.41</v>
      </c>
      <c r="I9" s="714">
        <v>8.19</v>
      </c>
    </row>
    <row r="10" spans="1:9">
      <c r="A10" s="722" t="s">
        <v>738</v>
      </c>
      <c r="B10" s="721">
        <v>137.58000000000001</v>
      </c>
      <c r="C10" s="727">
        <v>3.79</v>
      </c>
      <c r="D10" s="720">
        <v>143.41999999999999</v>
      </c>
      <c r="E10" s="716">
        <v>4.24</v>
      </c>
      <c r="F10" s="720">
        <v>155.6</v>
      </c>
      <c r="G10" s="716">
        <v>8.5</v>
      </c>
      <c r="H10" s="720">
        <v>167.27</v>
      </c>
      <c r="I10" s="714">
        <v>7.5</v>
      </c>
    </row>
    <row r="11" spans="1:9">
      <c r="A11" s="722" t="s">
        <v>737</v>
      </c>
      <c r="B11" s="721">
        <v>138.19</v>
      </c>
      <c r="C11" s="727">
        <v>4.05</v>
      </c>
      <c r="D11" s="728">
        <v>146.54</v>
      </c>
      <c r="E11" s="716">
        <v>6.04</v>
      </c>
      <c r="F11" s="725">
        <v>158.38</v>
      </c>
      <c r="G11" s="726">
        <v>8.08</v>
      </c>
      <c r="H11" s="725">
        <v>166.91</v>
      </c>
      <c r="I11" s="724">
        <v>5.38</v>
      </c>
    </row>
    <row r="12" spans="1:9">
      <c r="A12" s="722" t="s">
        <v>736</v>
      </c>
      <c r="B12" s="721">
        <v>136.38999999999999</v>
      </c>
      <c r="C12" s="727">
        <v>2.93</v>
      </c>
      <c r="D12" s="720">
        <v>146.09</v>
      </c>
      <c r="E12" s="716">
        <v>7.11</v>
      </c>
      <c r="F12" s="720">
        <v>156.87</v>
      </c>
      <c r="G12" s="716">
        <v>7.38</v>
      </c>
      <c r="H12" s="720">
        <v>164.63</v>
      </c>
      <c r="I12" s="714">
        <v>4.95</v>
      </c>
    </row>
    <row r="13" spans="1:9">
      <c r="A13" s="722" t="s">
        <v>735</v>
      </c>
      <c r="B13" s="721">
        <v>137.1</v>
      </c>
      <c r="C13" s="721">
        <v>3.56</v>
      </c>
      <c r="D13" s="720">
        <v>144.84</v>
      </c>
      <c r="E13" s="716">
        <v>5.65</v>
      </c>
      <c r="F13" s="720">
        <v>155.36000000000001</v>
      </c>
      <c r="G13" s="716">
        <v>7.26</v>
      </c>
      <c r="H13" s="720">
        <v>163.52000000000001</v>
      </c>
      <c r="I13" s="714">
        <v>5.26</v>
      </c>
    </row>
    <row r="14" spans="1:9">
      <c r="A14" s="722" t="s">
        <v>734</v>
      </c>
      <c r="B14" s="721">
        <v>136.34</v>
      </c>
      <c r="C14" s="721">
        <v>2.7</v>
      </c>
      <c r="D14" s="720">
        <v>144.85</v>
      </c>
      <c r="E14" s="716">
        <v>6.24</v>
      </c>
      <c r="F14" s="725">
        <v>156.26</v>
      </c>
      <c r="G14" s="726">
        <v>7.88</v>
      </c>
      <c r="H14" s="725">
        <v>164.1</v>
      </c>
      <c r="I14" s="724">
        <v>5.01</v>
      </c>
    </row>
    <row r="15" spans="1:9">
      <c r="A15" s="722" t="s">
        <v>733</v>
      </c>
      <c r="B15" s="721">
        <v>136.41</v>
      </c>
      <c r="C15" s="721">
        <v>3.03</v>
      </c>
      <c r="D15" s="720">
        <v>146.15</v>
      </c>
      <c r="E15" s="716">
        <v>7.14</v>
      </c>
      <c r="F15" s="720">
        <v>157.02000000000001</v>
      </c>
      <c r="G15" s="716">
        <v>7.44</v>
      </c>
      <c r="H15" s="720">
        <v>164.58</v>
      </c>
      <c r="I15" s="714">
        <v>4.82</v>
      </c>
    </row>
    <row r="16" spans="1:9">
      <c r="A16" s="722" t="s">
        <v>732</v>
      </c>
      <c r="B16" s="723">
        <v>137.35</v>
      </c>
      <c r="C16" s="723">
        <v>3.1</v>
      </c>
      <c r="D16" s="720">
        <v>147.34</v>
      </c>
      <c r="E16" s="716">
        <v>7.28</v>
      </c>
      <c r="F16" s="720">
        <v>158.77000000000001</v>
      </c>
      <c r="G16" s="716">
        <v>7.76</v>
      </c>
      <c r="H16" s="720">
        <v>166.09</v>
      </c>
      <c r="I16" s="714">
        <v>4.6100000000000003</v>
      </c>
    </row>
    <row r="17" spans="1:9">
      <c r="A17" s="722" t="s">
        <v>731</v>
      </c>
      <c r="B17" s="721">
        <v>138.54</v>
      </c>
      <c r="C17" s="721">
        <v>3.65</v>
      </c>
      <c r="D17" s="720">
        <v>149.44</v>
      </c>
      <c r="E17" s="716">
        <v>7.87</v>
      </c>
      <c r="F17" s="720">
        <v>160.51</v>
      </c>
      <c r="G17" s="716">
        <v>7.41</v>
      </c>
      <c r="H17" s="720">
        <v>167.58</v>
      </c>
      <c r="I17" s="714">
        <v>4.4000000000000004</v>
      </c>
    </row>
    <row r="18" spans="1:9">
      <c r="A18" s="722" t="s">
        <v>730</v>
      </c>
      <c r="B18" s="721">
        <v>139.13999999999999</v>
      </c>
      <c r="C18" s="721">
        <v>4.1900000000000004</v>
      </c>
      <c r="D18" s="720">
        <v>151.04</v>
      </c>
      <c r="E18" s="716">
        <v>8.56</v>
      </c>
      <c r="F18" s="720">
        <v>161.36000000000001</v>
      </c>
      <c r="G18" s="716">
        <v>6.83</v>
      </c>
      <c r="H18" s="720">
        <v>168.09</v>
      </c>
      <c r="I18" s="714">
        <v>4.17</v>
      </c>
    </row>
    <row r="19" spans="1:9">
      <c r="A19" s="719" t="s">
        <v>729</v>
      </c>
      <c r="B19" s="718">
        <v>140.33000000000001</v>
      </c>
      <c r="C19" s="718">
        <v>4.1900000000000004</v>
      </c>
      <c r="D19" s="715">
        <v>151.66999999999999</v>
      </c>
      <c r="E19" s="717">
        <v>8.08</v>
      </c>
      <c r="F19" s="715">
        <v>162.94999999999999</v>
      </c>
      <c r="G19" s="716">
        <v>7.44</v>
      </c>
      <c r="H19" s="715">
        <v>168.77</v>
      </c>
      <c r="I19" s="714">
        <v>3.57</v>
      </c>
    </row>
    <row r="20" spans="1:9" ht="14.4" thickBot="1">
      <c r="A20" s="713" t="s">
        <v>728</v>
      </c>
      <c r="B20" s="711">
        <v>137.62</v>
      </c>
      <c r="C20" s="711">
        <v>3.5999999999999996</v>
      </c>
      <c r="D20" s="711">
        <v>146.32</v>
      </c>
      <c r="E20" s="712">
        <v>6.32</v>
      </c>
      <c r="F20" s="711">
        <v>157.63999999999999</v>
      </c>
      <c r="G20" s="712">
        <v>7.74</v>
      </c>
      <c r="H20" s="711">
        <v>166.22</v>
      </c>
      <c r="I20" s="710">
        <v>5.44</v>
      </c>
    </row>
    <row r="21" spans="1:9" ht="14.4" thickTop="1">
      <c r="A21" s="709"/>
      <c r="B21" s="708"/>
      <c r="C21" s="708"/>
      <c r="D21" s="708"/>
      <c r="E21" s="708"/>
      <c r="F21" s="708"/>
      <c r="G21" s="708"/>
      <c r="H21" s="708"/>
      <c r="I21" s="708"/>
    </row>
  </sheetData>
  <mergeCells count="10">
    <mergeCell ref="A1:I1"/>
    <mergeCell ref="A2:I2"/>
    <mergeCell ref="A3:I3"/>
    <mergeCell ref="A4:I4"/>
    <mergeCell ref="A5:I5"/>
    <mergeCell ref="A6:A7"/>
    <mergeCell ref="B6:C6"/>
    <mergeCell ref="D6:E6"/>
    <mergeCell ref="F6:G6"/>
    <mergeCell ref="H6:I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R18" sqref="R18"/>
    </sheetView>
  </sheetViews>
  <sheetFormatPr defaultRowHeight="13.8"/>
  <cols>
    <col min="1" max="1" width="11.88671875" style="737" bestFit="1" customWidth="1"/>
    <col min="2" max="3" width="5.6640625" style="737" bestFit="1" customWidth="1"/>
    <col min="4" max="4" width="8.33203125" style="737" bestFit="1" customWidth="1"/>
    <col min="5" max="6" width="5.6640625" style="737" bestFit="1" customWidth="1"/>
    <col min="7" max="7" width="8.33203125" style="737" bestFit="1" customWidth="1"/>
    <col min="8" max="9" width="5.6640625" style="737" bestFit="1" customWidth="1"/>
    <col min="10" max="10" width="8.33203125" style="737" bestFit="1" customWidth="1"/>
    <col min="11" max="12" width="5.6640625" style="737" bestFit="1" customWidth="1"/>
    <col min="13" max="13" width="8.33203125" style="737" bestFit="1" customWidth="1"/>
    <col min="14" max="239" width="8.88671875" style="737"/>
    <col min="240" max="240" width="11.6640625" style="737" bestFit="1" customWidth="1"/>
    <col min="241" max="243" width="0" style="737" hidden="1" customWidth="1"/>
    <col min="244" max="246" width="9.109375" style="737" customWidth="1"/>
    <col min="247" max="247" width="9.6640625" style="737" customWidth="1"/>
    <col min="248" max="248" width="9.109375" style="737" customWidth="1"/>
    <col min="249" max="250" width="9.33203125" style="737" bestFit="1" customWidth="1"/>
    <col min="251" max="251" width="10.88671875" style="737" bestFit="1" customWidth="1"/>
    <col min="252" max="252" width="9.33203125" style="737" customWidth="1"/>
    <col min="253" max="495" width="8.88671875" style="737"/>
    <col min="496" max="496" width="11.6640625" style="737" bestFit="1" customWidth="1"/>
    <col min="497" max="499" width="0" style="737" hidden="1" customWidth="1"/>
    <col min="500" max="502" width="9.109375" style="737" customWidth="1"/>
    <col min="503" max="503" width="9.6640625" style="737" customWidth="1"/>
    <col min="504" max="504" width="9.109375" style="737" customWidth="1"/>
    <col min="505" max="506" width="9.33203125" style="737" bestFit="1" customWidth="1"/>
    <col min="507" max="507" width="10.88671875" style="737" bestFit="1" customWidth="1"/>
    <col min="508" max="508" width="9.33203125" style="737" customWidth="1"/>
    <col min="509" max="751" width="8.88671875" style="737"/>
    <col min="752" max="752" width="11.6640625" style="737" bestFit="1" customWidth="1"/>
    <col min="753" max="755" width="0" style="737" hidden="1" customWidth="1"/>
    <col min="756" max="758" width="9.109375" style="737" customWidth="1"/>
    <col min="759" max="759" width="9.6640625" style="737" customWidth="1"/>
    <col min="760" max="760" width="9.109375" style="737" customWidth="1"/>
    <col min="761" max="762" width="9.33203125" style="737" bestFit="1" customWidth="1"/>
    <col min="763" max="763" width="10.88671875" style="737" bestFit="1" customWidth="1"/>
    <col min="764" max="764" width="9.33203125" style="737" customWidth="1"/>
    <col min="765" max="1007" width="8.88671875" style="737"/>
    <col min="1008" max="1008" width="11.6640625" style="737" bestFit="1" customWidth="1"/>
    <col min="1009" max="1011" width="0" style="737" hidden="1" customWidth="1"/>
    <col min="1012" max="1014" width="9.109375" style="737" customWidth="1"/>
    <col min="1015" max="1015" width="9.6640625" style="737" customWidth="1"/>
    <col min="1016" max="1016" width="9.109375" style="737" customWidth="1"/>
    <col min="1017" max="1018" width="9.33203125" style="737" bestFit="1" customWidth="1"/>
    <col min="1019" max="1019" width="10.88671875" style="737" bestFit="1" customWidth="1"/>
    <col min="1020" max="1020" width="9.33203125" style="737" customWidth="1"/>
    <col min="1021" max="1263" width="8.88671875" style="737"/>
    <col min="1264" max="1264" width="11.6640625" style="737" bestFit="1" customWidth="1"/>
    <col min="1265" max="1267" width="0" style="737" hidden="1" customWidth="1"/>
    <col min="1268" max="1270" width="9.109375" style="737" customWidth="1"/>
    <col min="1271" max="1271" width="9.6640625" style="737" customWidth="1"/>
    <col min="1272" max="1272" width="9.109375" style="737" customWidth="1"/>
    <col min="1273" max="1274" width="9.33203125" style="737" bestFit="1" customWidth="1"/>
    <col min="1275" max="1275" width="10.88671875" style="737" bestFit="1" customWidth="1"/>
    <col min="1276" max="1276" width="9.33203125" style="737" customWidth="1"/>
    <col min="1277" max="1519" width="8.88671875" style="737"/>
    <col min="1520" max="1520" width="11.6640625" style="737" bestFit="1" customWidth="1"/>
    <col min="1521" max="1523" width="0" style="737" hidden="1" customWidth="1"/>
    <col min="1524" max="1526" width="9.109375" style="737" customWidth="1"/>
    <col min="1527" max="1527" width="9.6640625" style="737" customWidth="1"/>
    <col min="1528" max="1528" width="9.109375" style="737" customWidth="1"/>
    <col min="1529" max="1530" width="9.33203125" style="737" bestFit="1" customWidth="1"/>
    <col min="1531" max="1531" width="10.88671875" style="737" bestFit="1" customWidth="1"/>
    <col min="1532" max="1532" width="9.33203125" style="737" customWidth="1"/>
    <col min="1533" max="1775" width="8.88671875" style="737"/>
    <col min="1776" max="1776" width="11.6640625" style="737" bestFit="1" customWidth="1"/>
    <col min="1777" max="1779" width="0" style="737" hidden="1" customWidth="1"/>
    <col min="1780" max="1782" width="9.109375" style="737" customWidth="1"/>
    <col min="1783" max="1783" width="9.6640625" style="737" customWidth="1"/>
    <col min="1784" max="1784" width="9.109375" style="737" customWidth="1"/>
    <col min="1785" max="1786" width="9.33203125" style="737" bestFit="1" customWidth="1"/>
    <col min="1787" max="1787" width="10.88671875" style="737" bestFit="1" customWidth="1"/>
    <col min="1788" max="1788" width="9.33203125" style="737" customWidth="1"/>
    <col min="1789" max="2031" width="8.88671875" style="737"/>
    <col min="2032" max="2032" width="11.6640625" style="737" bestFit="1" customWidth="1"/>
    <col min="2033" max="2035" width="0" style="737" hidden="1" customWidth="1"/>
    <col min="2036" max="2038" width="9.109375" style="737" customWidth="1"/>
    <col min="2039" max="2039" width="9.6640625" style="737" customWidth="1"/>
    <col min="2040" max="2040" width="9.109375" style="737" customWidth="1"/>
    <col min="2041" max="2042" width="9.33203125" style="737" bestFit="1" customWidth="1"/>
    <col min="2043" max="2043" width="10.88671875" style="737" bestFit="1" customWidth="1"/>
    <col min="2044" max="2044" width="9.33203125" style="737" customWidth="1"/>
    <col min="2045" max="2287" width="8.88671875" style="737"/>
    <col min="2288" max="2288" width="11.6640625" style="737" bestFit="1" customWidth="1"/>
    <col min="2289" max="2291" width="0" style="737" hidden="1" customWidth="1"/>
    <col min="2292" max="2294" width="9.109375" style="737" customWidth="1"/>
    <col min="2295" max="2295" width="9.6640625" style="737" customWidth="1"/>
    <col min="2296" max="2296" width="9.109375" style="737" customWidth="1"/>
    <col min="2297" max="2298" width="9.33203125" style="737" bestFit="1" customWidth="1"/>
    <col min="2299" max="2299" width="10.88671875" style="737" bestFit="1" customWidth="1"/>
    <col min="2300" max="2300" width="9.33203125" style="737" customWidth="1"/>
    <col min="2301" max="2543" width="8.88671875" style="737"/>
    <col min="2544" max="2544" width="11.6640625" style="737" bestFit="1" customWidth="1"/>
    <col min="2545" max="2547" width="0" style="737" hidden="1" customWidth="1"/>
    <col min="2548" max="2550" width="9.109375" style="737" customWidth="1"/>
    <col min="2551" max="2551" width="9.6640625" style="737" customWidth="1"/>
    <col min="2552" max="2552" width="9.109375" style="737" customWidth="1"/>
    <col min="2553" max="2554" width="9.33203125" style="737" bestFit="1" customWidth="1"/>
    <col min="2555" max="2555" width="10.88671875" style="737" bestFit="1" customWidth="1"/>
    <col min="2556" max="2556" width="9.33203125" style="737" customWidth="1"/>
    <col min="2557" max="2799" width="8.88671875" style="737"/>
    <col min="2800" max="2800" width="11.6640625" style="737" bestFit="1" customWidth="1"/>
    <col min="2801" max="2803" width="0" style="737" hidden="1" customWidth="1"/>
    <col min="2804" max="2806" width="9.109375" style="737" customWidth="1"/>
    <col min="2807" max="2807" width="9.6640625" style="737" customWidth="1"/>
    <col min="2808" max="2808" width="9.109375" style="737" customWidth="1"/>
    <col min="2809" max="2810" width="9.33203125" style="737" bestFit="1" customWidth="1"/>
    <col min="2811" max="2811" width="10.88671875" style="737" bestFit="1" customWidth="1"/>
    <col min="2812" max="2812" width="9.33203125" style="737" customWidth="1"/>
    <col min="2813" max="3055" width="8.88671875" style="737"/>
    <col min="3056" max="3056" width="11.6640625" style="737" bestFit="1" customWidth="1"/>
    <col min="3057" max="3059" width="0" style="737" hidden="1" customWidth="1"/>
    <col min="3060" max="3062" width="9.109375" style="737" customWidth="1"/>
    <col min="3063" max="3063" width="9.6640625" style="737" customWidth="1"/>
    <col min="3064" max="3064" width="9.109375" style="737" customWidth="1"/>
    <col min="3065" max="3066" width="9.33203125" style="737" bestFit="1" customWidth="1"/>
    <col min="3067" max="3067" width="10.88671875" style="737" bestFit="1" customWidth="1"/>
    <col min="3068" max="3068" width="9.33203125" style="737" customWidth="1"/>
    <col min="3069" max="3311" width="8.88671875" style="737"/>
    <col min="3312" max="3312" width="11.6640625" style="737" bestFit="1" customWidth="1"/>
    <col min="3313" max="3315" width="0" style="737" hidden="1" customWidth="1"/>
    <col min="3316" max="3318" width="9.109375" style="737" customWidth="1"/>
    <col min="3319" max="3319" width="9.6640625" style="737" customWidth="1"/>
    <col min="3320" max="3320" width="9.109375" style="737" customWidth="1"/>
    <col min="3321" max="3322" width="9.33203125" style="737" bestFit="1" customWidth="1"/>
    <col min="3323" max="3323" width="10.88671875" style="737" bestFit="1" customWidth="1"/>
    <col min="3324" max="3324" width="9.33203125" style="737" customWidth="1"/>
    <col min="3325" max="3567" width="8.88671875" style="737"/>
    <col min="3568" max="3568" width="11.6640625" style="737" bestFit="1" customWidth="1"/>
    <col min="3569" max="3571" width="0" style="737" hidden="1" customWidth="1"/>
    <col min="3572" max="3574" width="9.109375" style="737" customWidth="1"/>
    <col min="3575" max="3575" width="9.6640625" style="737" customWidth="1"/>
    <col min="3576" max="3576" width="9.109375" style="737" customWidth="1"/>
    <col min="3577" max="3578" width="9.33203125" style="737" bestFit="1" customWidth="1"/>
    <col min="3579" max="3579" width="10.88671875" style="737" bestFit="1" customWidth="1"/>
    <col min="3580" max="3580" width="9.33203125" style="737" customWidth="1"/>
    <col min="3581" max="3823" width="8.88671875" style="737"/>
    <col min="3824" max="3824" width="11.6640625" style="737" bestFit="1" customWidth="1"/>
    <col min="3825" max="3827" width="0" style="737" hidden="1" customWidth="1"/>
    <col min="3828" max="3830" width="9.109375" style="737" customWidth="1"/>
    <col min="3831" max="3831" width="9.6640625" style="737" customWidth="1"/>
    <col min="3832" max="3832" width="9.109375" style="737" customWidth="1"/>
    <col min="3833" max="3834" width="9.33203125" style="737" bestFit="1" customWidth="1"/>
    <col min="3835" max="3835" width="10.88671875" style="737" bestFit="1" customWidth="1"/>
    <col min="3836" max="3836" width="9.33203125" style="737" customWidth="1"/>
    <col min="3837" max="4079" width="8.88671875" style="737"/>
    <col min="4080" max="4080" width="11.6640625" style="737" bestFit="1" customWidth="1"/>
    <col min="4081" max="4083" width="0" style="737" hidden="1" customWidth="1"/>
    <col min="4084" max="4086" width="9.109375" style="737" customWidth="1"/>
    <col min="4087" max="4087" width="9.6640625" style="737" customWidth="1"/>
    <col min="4088" max="4088" width="9.109375" style="737" customWidth="1"/>
    <col min="4089" max="4090" width="9.33203125" style="737" bestFit="1" customWidth="1"/>
    <col min="4091" max="4091" width="10.88671875" style="737" bestFit="1" customWidth="1"/>
    <col min="4092" max="4092" width="9.33203125" style="737" customWidth="1"/>
    <col min="4093" max="4335" width="8.88671875" style="737"/>
    <col min="4336" max="4336" width="11.6640625" style="737" bestFit="1" customWidth="1"/>
    <col min="4337" max="4339" width="0" style="737" hidden="1" customWidth="1"/>
    <col min="4340" max="4342" width="9.109375" style="737" customWidth="1"/>
    <col min="4343" max="4343" width="9.6640625" style="737" customWidth="1"/>
    <col min="4344" max="4344" width="9.109375" style="737" customWidth="1"/>
    <col min="4345" max="4346" width="9.33203125" style="737" bestFit="1" customWidth="1"/>
    <col min="4347" max="4347" width="10.88671875" style="737" bestFit="1" customWidth="1"/>
    <col min="4348" max="4348" width="9.33203125" style="737" customWidth="1"/>
    <col min="4349" max="4591" width="8.88671875" style="737"/>
    <col min="4592" max="4592" width="11.6640625" style="737" bestFit="1" customWidth="1"/>
    <col min="4593" max="4595" width="0" style="737" hidden="1" customWidth="1"/>
    <col min="4596" max="4598" width="9.109375" style="737" customWidth="1"/>
    <col min="4599" max="4599" width="9.6640625" style="737" customWidth="1"/>
    <col min="4600" max="4600" width="9.109375" style="737" customWidth="1"/>
    <col min="4601" max="4602" width="9.33203125" style="737" bestFit="1" customWidth="1"/>
    <col min="4603" max="4603" width="10.88671875" style="737" bestFit="1" customWidth="1"/>
    <col min="4604" max="4604" width="9.33203125" style="737" customWidth="1"/>
    <col min="4605" max="4847" width="8.88671875" style="737"/>
    <col min="4848" max="4848" width="11.6640625" style="737" bestFit="1" customWidth="1"/>
    <col min="4849" max="4851" width="0" style="737" hidden="1" customWidth="1"/>
    <col min="4852" max="4854" width="9.109375" style="737" customWidth="1"/>
    <col min="4855" max="4855" width="9.6640625" style="737" customWidth="1"/>
    <col min="4856" max="4856" width="9.109375" style="737" customWidth="1"/>
    <col min="4857" max="4858" width="9.33203125" style="737" bestFit="1" customWidth="1"/>
    <col min="4859" max="4859" width="10.88671875" style="737" bestFit="1" customWidth="1"/>
    <col min="4860" max="4860" width="9.33203125" style="737" customWidth="1"/>
    <col min="4861" max="5103" width="8.88671875" style="737"/>
    <col min="5104" max="5104" width="11.6640625" style="737" bestFit="1" customWidth="1"/>
    <col min="5105" max="5107" width="0" style="737" hidden="1" customWidth="1"/>
    <col min="5108" max="5110" width="9.109375" style="737" customWidth="1"/>
    <col min="5111" max="5111" width="9.6640625" style="737" customWidth="1"/>
    <col min="5112" max="5112" width="9.109375" style="737" customWidth="1"/>
    <col min="5113" max="5114" width="9.33203125" style="737" bestFit="1" customWidth="1"/>
    <col min="5115" max="5115" width="10.88671875" style="737" bestFit="1" customWidth="1"/>
    <col min="5116" max="5116" width="9.33203125" style="737" customWidth="1"/>
    <col min="5117" max="5359" width="8.88671875" style="737"/>
    <col min="5360" max="5360" width="11.6640625" style="737" bestFit="1" customWidth="1"/>
    <col min="5361" max="5363" width="0" style="737" hidden="1" customWidth="1"/>
    <col min="5364" max="5366" width="9.109375" style="737" customWidth="1"/>
    <col min="5367" max="5367" width="9.6640625" style="737" customWidth="1"/>
    <col min="5368" max="5368" width="9.109375" style="737" customWidth="1"/>
    <col min="5369" max="5370" width="9.33203125" style="737" bestFit="1" customWidth="1"/>
    <col min="5371" max="5371" width="10.88671875" style="737" bestFit="1" customWidth="1"/>
    <col min="5372" max="5372" width="9.33203125" style="737" customWidth="1"/>
    <col min="5373" max="5615" width="8.88671875" style="737"/>
    <col min="5616" max="5616" width="11.6640625" style="737" bestFit="1" customWidth="1"/>
    <col min="5617" max="5619" width="0" style="737" hidden="1" customWidth="1"/>
    <col min="5620" max="5622" width="9.109375" style="737" customWidth="1"/>
    <col min="5623" max="5623" width="9.6640625" style="737" customWidth="1"/>
    <col min="5624" max="5624" width="9.109375" style="737" customWidth="1"/>
    <col min="5625" max="5626" width="9.33203125" style="737" bestFit="1" customWidth="1"/>
    <col min="5627" max="5627" width="10.88671875" style="737" bestFit="1" customWidth="1"/>
    <col min="5628" max="5628" width="9.33203125" style="737" customWidth="1"/>
    <col min="5629" max="5871" width="8.88671875" style="737"/>
    <col min="5872" max="5872" width="11.6640625" style="737" bestFit="1" customWidth="1"/>
    <col min="5873" max="5875" width="0" style="737" hidden="1" customWidth="1"/>
    <col min="5876" max="5878" width="9.109375" style="737" customWidth="1"/>
    <col min="5879" max="5879" width="9.6640625" style="737" customWidth="1"/>
    <col min="5880" max="5880" width="9.109375" style="737" customWidth="1"/>
    <col min="5881" max="5882" width="9.33203125" style="737" bestFit="1" customWidth="1"/>
    <col min="5883" max="5883" width="10.88671875" style="737" bestFit="1" customWidth="1"/>
    <col min="5884" max="5884" width="9.33203125" style="737" customWidth="1"/>
    <col min="5885" max="6127" width="8.88671875" style="737"/>
    <col min="6128" max="6128" width="11.6640625" style="737" bestFit="1" customWidth="1"/>
    <col min="6129" max="6131" width="0" style="737" hidden="1" customWidth="1"/>
    <col min="6132" max="6134" width="9.109375" style="737" customWidth="1"/>
    <col min="6135" max="6135" width="9.6640625" style="737" customWidth="1"/>
    <col min="6136" max="6136" width="9.109375" style="737" customWidth="1"/>
    <col min="6137" max="6138" width="9.33203125" style="737" bestFit="1" customWidth="1"/>
    <col min="6139" max="6139" width="10.88671875" style="737" bestFit="1" customWidth="1"/>
    <col min="6140" max="6140" width="9.33203125" style="737" customWidth="1"/>
    <col min="6141" max="6383" width="8.88671875" style="737"/>
    <col min="6384" max="6384" width="11.6640625" style="737" bestFit="1" customWidth="1"/>
    <col min="6385" max="6387" width="0" style="737" hidden="1" customWidth="1"/>
    <col min="6388" max="6390" width="9.109375" style="737" customWidth="1"/>
    <col min="6391" max="6391" width="9.6640625" style="737" customWidth="1"/>
    <col min="6392" max="6392" width="9.109375" style="737" customWidth="1"/>
    <col min="6393" max="6394" width="9.33203125" style="737" bestFit="1" customWidth="1"/>
    <col min="6395" max="6395" width="10.88671875" style="737" bestFit="1" customWidth="1"/>
    <col min="6396" max="6396" width="9.33203125" style="737" customWidth="1"/>
    <col min="6397" max="6639" width="8.88671875" style="737"/>
    <col min="6640" max="6640" width="11.6640625" style="737" bestFit="1" customWidth="1"/>
    <col min="6641" max="6643" width="0" style="737" hidden="1" customWidth="1"/>
    <col min="6644" max="6646" width="9.109375" style="737" customWidth="1"/>
    <col min="6647" max="6647" width="9.6640625" style="737" customWidth="1"/>
    <col min="6648" max="6648" width="9.109375" style="737" customWidth="1"/>
    <col min="6649" max="6650" width="9.33203125" style="737" bestFit="1" customWidth="1"/>
    <col min="6651" max="6651" width="10.88671875" style="737" bestFit="1" customWidth="1"/>
    <col min="6652" max="6652" width="9.33203125" style="737" customWidth="1"/>
    <col min="6653" max="6895" width="8.88671875" style="737"/>
    <col min="6896" max="6896" width="11.6640625" style="737" bestFit="1" customWidth="1"/>
    <col min="6897" max="6899" width="0" style="737" hidden="1" customWidth="1"/>
    <col min="6900" max="6902" width="9.109375" style="737" customWidth="1"/>
    <col min="6903" max="6903" width="9.6640625" style="737" customWidth="1"/>
    <col min="6904" max="6904" width="9.109375" style="737" customWidth="1"/>
    <col min="6905" max="6906" width="9.33203125" style="737" bestFit="1" customWidth="1"/>
    <col min="6907" max="6907" width="10.88671875" style="737" bestFit="1" customWidth="1"/>
    <col min="6908" max="6908" width="9.33203125" style="737" customWidth="1"/>
    <col min="6909" max="7151" width="8.88671875" style="737"/>
    <col min="7152" max="7152" width="11.6640625" style="737" bestFit="1" customWidth="1"/>
    <col min="7153" max="7155" width="0" style="737" hidden="1" customWidth="1"/>
    <col min="7156" max="7158" width="9.109375" style="737" customWidth="1"/>
    <col min="7159" max="7159" width="9.6640625" style="737" customWidth="1"/>
    <col min="7160" max="7160" width="9.109375" style="737" customWidth="1"/>
    <col min="7161" max="7162" width="9.33203125" style="737" bestFit="1" customWidth="1"/>
    <col min="7163" max="7163" width="10.88671875" style="737" bestFit="1" customWidth="1"/>
    <col min="7164" max="7164" width="9.33203125" style="737" customWidth="1"/>
    <col min="7165" max="7407" width="8.88671875" style="737"/>
    <col min="7408" max="7408" width="11.6640625" style="737" bestFit="1" customWidth="1"/>
    <col min="7409" max="7411" width="0" style="737" hidden="1" customWidth="1"/>
    <col min="7412" max="7414" width="9.109375" style="737" customWidth="1"/>
    <col min="7415" max="7415" width="9.6640625" style="737" customWidth="1"/>
    <col min="7416" max="7416" width="9.109375" style="737" customWidth="1"/>
    <col min="7417" max="7418" width="9.33203125" style="737" bestFit="1" customWidth="1"/>
    <col min="7419" max="7419" width="10.88671875" style="737" bestFit="1" customWidth="1"/>
    <col min="7420" max="7420" width="9.33203125" style="737" customWidth="1"/>
    <col min="7421" max="7663" width="8.88671875" style="737"/>
    <col min="7664" max="7664" width="11.6640625" style="737" bestFit="1" customWidth="1"/>
    <col min="7665" max="7667" width="0" style="737" hidden="1" customWidth="1"/>
    <col min="7668" max="7670" width="9.109375" style="737" customWidth="1"/>
    <col min="7671" max="7671" width="9.6640625" style="737" customWidth="1"/>
    <col min="7672" max="7672" width="9.109375" style="737" customWidth="1"/>
    <col min="7673" max="7674" width="9.33203125" style="737" bestFit="1" customWidth="1"/>
    <col min="7675" max="7675" width="10.88671875" style="737" bestFit="1" customWidth="1"/>
    <col min="7676" max="7676" width="9.33203125" style="737" customWidth="1"/>
    <col min="7677" max="7919" width="8.88671875" style="737"/>
    <col min="7920" max="7920" width="11.6640625" style="737" bestFit="1" customWidth="1"/>
    <col min="7921" max="7923" width="0" style="737" hidden="1" customWidth="1"/>
    <col min="7924" max="7926" width="9.109375" style="737" customWidth="1"/>
    <col min="7927" max="7927" width="9.6640625" style="737" customWidth="1"/>
    <col min="7928" max="7928" width="9.109375" style="737" customWidth="1"/>
    <col min="7929" max="7930" width="9.33203125" style="737" bestFit="1" customWidth="1"/>
    <col min="7931" max="7931" width="10.88671875" style="737" bestFit="1" customWidth="1"/>
    <col min="7932" max="7932" width="9.33203125" style="737" customWidth="1"/>
    <col min="7933" max="8175" width="8.88671875" style="737"/>
    <col min="8176" max="8176" width="11.6640625" style="737" bestFit="1" customWidth="1"/>
    <col min="8177" max="8179" width="0" style="737" hidden="1" customWidth="1"/>
    <col min="8180" max="8182" width="9.109375" style="737" customWidth="1"/>
    <col min="8183" max="8183" width="9.6640625" style="737" customWidth="1"/>
    <col min="8184" max="8184" width="9.109375" style="737" customWidth="1"/>
    <col min="8185" max="8186" width="9.33203125" style="737" bestFit="1" customWidth="1"/>
    <col min="8187" max="8187" width="10.88671875" style="737" bestFit="1" customWidth="1"/>
    <col min="8188" max="8188" width="9.33203125" style="737" customWidth="1"/>
    <col min="8189" max="8431" width="8.88671875" style="737"/>
    <col min="8432" max="8432" width="11.6640625" style="737" bestFit="1" customWidth="1"/>
    <col min="8433" max="8435" width="0" style="737" hidden="1" customWidth="1"/>
    <col min="8436" max="8438" width="9.109375" style="737" customWidth="1"/>
    <col min="8439" max="8439" width="9.6640625" style="737" customWidth="1"/>
    <col min="8440" max="8440" width="9.109375" style="737" customWidth="1"/>
    <col min="8441" max="8442" width="9.33203125" style="737" bestFit="1" customWidth="1"/>
    <col min="8443" max="8443" width="10.88671875" style="737" bestFit="1" customWidth="1"/>
    <col min="8444" max="8444" width="9.33203125" style="737" customWidth="1"/>
    <col min="8445" max="8687" width="8.88671875" style="737"/>
    <col min="8688" max="8688" width="11.6640625" style="737" bestFit="1" customWidth="1"/>
    <col min="8689" max="8691" width="0" style="737" hidden="1" customWidth="1"/>
    <col min="8692" max="8694" width="9.109375" style="737" customWidth="1"/>
    <col min="8695" max="8695" width="9.6640625" style="737" customWidth="1"/>
    <col min="8696" max="8696" width="9.109375" style="737" customWidth="1"/>
    <col min="8697" max="8698" width="9.33203125" style="737" bestFit="1" customWidth="1"/>
    <col min="8699" max="8699" width="10.88671875" style="737" bestFit="1" customWidth="1"/>
    <col min="8700" max="8700" width="9.33203125" style="737" customWidth="1"/>
    <col min="8701" max="8943" width="8.88671875" style="737"/>
    <col min="8944" max="8944" width="11.6640625" style="737" bestFit="1" customWidth="1"/>
    <col min="8945" max="8947" width="0" style="737" hidden="1" customWidth="1"/>
    <col min="8948" max="8950" width="9.109375" style="737" customWidth="1"/>
    <col min="8951" max="8951" width="9.6640625" style="737" customWidth="1"/>
    <col min="8952" max="8952" width="9.109375" style="737" customWidth="1"/>
    <col min="8953" max="8954" width="9.33203125" style="737" bestFit="1" customWidth="1"/>
    <col min="8955" max="8955" width="10.88671875" style="737" bestFit="1" customWidth="1"/>
    <col min="8956" max="8956" width="9.33203125" style="737" customWidth="1"/>
    <col min="8957" max="9199" width="8.88671875" style="737"/>
    <col min="9200" max="9200" width="11.6640625" style="737" bestFit="1" customWidth="1"/>
    <col min="9201" max="9203" width="0" style="737" hidden="1" customWidth="1"/>
    <col min="9204" max="9206" width="9.109375" style="737" customWidth="1"/>
    <col min="9207" max="9207" width="9.6640625" style="737" customWidth="1"/>
    <col min="9208" max="9208" width="9.109375" style="737" customWidth="1"/>
    <col min="9209" max="9210" width="9.33203125" style="737" bestFit="1" customWidth="1"/>
    <col min="9211" max="9211" width="10.88671875" style="737" bestFit="1" customWidth="1"/>
    <col min="9212" max="9212" width="9.33203125" style="737" customWidth="1"/>
    <col min="9213" max="9455" width="8.88671875" style="737"/>
    <col min="9456" max="9456" width="11.6640625" style="737" bestFit="1" customWidth="1"/>
    <col min="9457" max="9459" width="0" style="737" hidden="1" customWidth="1"/>
    <col min="9460" max="9462" width="9.109375" style="737" customWidth="1"/>
    <col min="9463" max="9463" width="9.6640625" style="737" customWidth="1"/>
    <col min="9464" max="9464" width="9.109375" style="737" customWidth="1"/>
    <col min="9465" max="9466" width="9.33203125" style="737" bestFit="1" customWidth="1"/>
    <col min="9467" max="9467" width="10.88671875" style="737" bestFit="1" customWidth="1"/>
    <col min="9468" max="9468" width="9.33203125" style="737" customWidth="1"/>
    <col min="9469" max="9711" width="8.88671875" style="737"/>
    <col min="9712" max="9712" width="11.6640625" style="737" bestFit="1" customWidth="1"/>
    <col min="9713" max="9715" width="0" style="737" hidden="1" customWidth="1"/>
    <col min="9716" max="9718" width="9.109375" style="737" customWidth="1"/>
    <col min="9719" max="9719" width="9.6640625" style="737" customWidth="1"/>
    <col min="9720" max="9720" width="9.109375" style="737" customWidth="1"/>
    <col min="9721" max="9722" width="9.33203125" style="737" bestFit="1" customWidth="1"/>
    <col min="9723" max="9723" width="10.88671875" style="737" bestFit="1" customWidth="1"/>
    <col min="9724" max="9724" width="9.33203125" style="737" customWidth="1"/>
    <col min="9725" max="9967" width="8.88671875" style="737"/>
    <col min="9968" max="9968" width="11.6640625" style="737" bestFit="1" customWidth="1"/>
    <col min="9969" max="9971" width="0" style="737" hidden="1" customWidth="1"/>
    <col min="9972" max="9974" width="9.109375" style="737" customWidth="1"/>
    <col min="9975" max="9975" width="9.6640625" style="737" customWidth="1"/>
    <col min="9976" max="9976" width="9.109375" style="737" customWidth="1"/>
    <col min="9977" max="9978" width="9.33203125" style="737" bestFit="1" customWidth="1"/>
    <col min="9979" max="9979" width="10.88671875" style="737" bestFit="1" customWidth="1"/>
    <col min="9980" max="9980" width="9.33203125" style="737" customWidth="1"/>
    <col min="9981" max="10223" width="8.88671875" style="737"/>
    <col min="10224" max="10224" width="11.6640625" style="737" bestFit="1" customWidth="1"/>
    <col min="10225" max="10227" width="0" style="737" hidden="1" customWidth="1"/>
    <col min="10228" max="10230" width="9.109375" style="737" customWidth="1"/>
    <col min="10231" max="10231" width="9.6640625" style="737" customWidth="1"/>
    <col min="10232" max="10232" width="9.109375" style="737" customWidth="1"/>
    <col min="10233" max="10234" width="9.33203125" style="737" bestFit="1" customWidth="1"/>
    <col min="10235" max="10235" width="10.88671875" style="737" bestFit="1" customWidth="1"/>
    <col min="10236" max="10236" width="9.33203125" style="737" customWidth="1"/>
    <col min="10237" max="10479" width="8.88671875" style="737"/>
    <col min="10480" max="10480" width="11.6640625" style="737" bestFit="1" customWidth="1"/>
    <col min="10481" max="10483" width="0" style="737" hidden="1" customWidth="1"/>
    <col min="10484" max="10486" width="9.109375" style="737" customWidth="1"/>
    <col min="10487" max="10487" width="9.6640625" style="737" customWidth="1"/>
    <col min="10488" max="10488" width="9.109375" style="737" customWidth="1"/>
    <col min="10489" max="10490" width="9.33203125" style="737" bestFit="1" customWidth="1"/>
    <col min="10491" max="10491" width="10.88671875" style="737" bestFit="1" customWidth="1"/>
    <col min="10492" max="10492" width="9.33203125" style="737" customWidth="1"/>
    <col min="10493" max="10735" width="8.88671875" style="737"/>
    <col min="10736" max="10736" width="11.6640625" style="737" bestFit="1" customWidth="1"/>
    <col min="10737" max="10739" width="0" style="737" hidden="1" customWidth="1"/>
    <col min="10740" max="10742" width="9.109375" style="737" customWidth="1"/>
    <col min="10743" max="10743" width="9.6640625" style="737" customWidth="1"/>
    <col min="10744" max="10744" width="9.109375" style="737" customWidth="1"/>
    <col min="10745" max="10746" width="9.33203125" style="737" bestFit="1" customWidth="1"/>
    <col min="10747" max="10747" width="10.88671875" style="737" bestFit="1" customWidth="1"/>
    <col min="10748" max="10748" width="9.33203125" style="737" customWidth="1"/>
    <col min="10749" max="10991" width="8.88671875" style="737"/>
    <col min="10992" max="10992" width="11.6640625" style="737" bestFit="1" customWidth="1"/>
    <col min="10993" max="10995" width="0" style="737" hidden="1" customWidth="1"/>
    <col min="10996" max="10998" width="9.109375" style="737" customWidth="1"/>
    <col min="10999" max="10999" width="9.6640625" style="737" customWidth="1"/>
    <col min="11000" max="11000" width="9.109375" style="737" customWidth="1"/>
    <col min="11001" max="11002" width="9.33203125" style="737" bestFit="1" customWidth="1"/>
    <col min="11003" max="11003" width="10.88671875" style="737" bestFit="1" customWidth="1"/>
    <col min="11004" max="11004" width="9.33203125" style="737" customWidth="1"/>
    <col min="11005" max="11247" width="8.88671875" style="737"/>
    <col min="11248" max="11248" width="11.6640625" style="737" bestFit="1" customWidth="1"/>
    <col min="11249" max="11251" width="0" style="737" hidden="1" customWidth="1"/>
    <col min="11252" max="11254" width="9.109375" style="737" customWidth="1"/>
    <col min="11255" max="11255" width="9.6640625" style="737" customWidth="1"/>
    <col min="11256" max="11256" width="9.109375" style="737" customWidth="1"/>
    <col min="11257" max="11258" width="9.33203125" style="737" bestFit="1" customWidth="1"/>
    <col min="11259" max="11259" width="10.88671875" style="737" bestFit="1" customWidth="1"/>
    <col min="11260" max="11260" width="9.33203125" style="737" customWidth="1"/>
    <col min="11261" max="11503" width="8.88671875" style="737"/>
    <col min="11504" max="11504" width="11.6640625" style="737" bestFit="1" customWidth="1"/>
    <col min="11505" max="11507" width="0" style="737" hidden="1" customWidth="1"/>
    <col min="11508" max="11510" width="9.109375" style="737" customWidth="1"/>
    <col min="11511" max="11511" width="9.6640625" style="737" customWidth="1"/>
    <col min="11512" max="11512" width="9.109375" style="737" customWidth="1"/>
    <col min="11513" max="11514" width="9.33203125" style="737" bestFit="1" customWidth="1"/>
    <col min="11515" max="11515" width="10.88671875" style="737" bestFit="1" customWidth="1"/>
    <col min="11516" max="11516" width="9.33203125" style="737" customWidth="1"/>
    <col min="11517" max="11759" width="8.88671875" style="737"/>
    <col min="11760" max="11760" width="11.6640625" style="737" bestFit="1" customWidth="1"/>
    <col min="11761" max="11763" width="0" style="737" hidden="1" customWidth="1"/>
    <col min="11764" max="11766" width="9.109375" style="737" customWidth="1"/>
    <col min="11767" max="11767" width="9.6640625" style="737" customWidth="1"/>
    <col min="11768" max="11768" width="9.109375" style="737" customWidth="1"/>
    <col min="11769" max="11770" width="9.33203125" style="737" bestFit="1" customWidth="1"/>
    <col min="11771" max="11771" width="10.88671875" style="737" bestFit="1" customWidth="1"/>
    <col min="11772" max="11772" width="9.33203125" style="737" customWidth="1"/>
    <col min="11773" max="12015" width="8.88671875" style="737"/>
    <col min="12016" max="12016" width="11.6640625" style="737" bestFit="1" customWidth="1"/>
    <col min="12017" max="12019" width="0" style="737" hidden="1" customWidth="1"/>
    <col min="12020" max="12022" width="9.109375" style="737" customWidth="1"/>
    <col min="12023" max="12023" width="9.6640625" style="737" customWidth="1"/>
    <col min="12024" max="12024" width="9.109375" style="737" customWidth="1"/>
    <col min="12025" max="12026" width="9.33203125" style="737" bestFit="1" customWidth="1"/>
    <col min="12027" max="12027" width="10.88671875" style="737" bestFit="1" customWidth="1"/>
    <col min="12028" max="12028" width="9.33203125" style="737" customWidth="1"/>
    <col min="12029" max="12271" width="8.88671875" style="737"/>
    <col min="12272" max="12272" width="11.6640625" style="737" bestFit="1" customWidth="1"/>
    <col min="12273" max="12275" width="0" style="737" hidden="1" customWidth="1"/>
    <col min="12276" max="12278" width="9.109375" style="737" customWidth="1"/>
    <col min="12279" max="12279" width="9.6640625" style="737" customWidth="1"/>
    <col min="12280" max="12280" width="9.109375" style="737" customWidth="1"/>
    <col min="12281" max="12282" width="9.33203125" style="737" bestFit="1" customWidth="1"/>
    <col min="12283" max="12283" width="10.88671875" style="737" bestFit="1" customWidth="1"/>
    <col min="12284" max="12284" width="9.33203125" style="737" customWidth="1"/>
    <col min="12285" max="12527" width="8.88671875" style="737"/>
    <col min="12528" max="12528" width="11.6640625" style="737" bestFit="1" customWidth="1"/>
    <col min="12529" max="12531" width="0" style="737" hidden="1" customWidth="1"/>
    <col min="12532" max="12534" width="9.109375" style="737" customWidth="1"/>
    <col min="12535" max="12535" width="9.6640625" style="737" customWidth="1"/>
    <col min="12536" max="12536" width="9.109375" style="737" customWidth="1"/>
    <col min="12537" max="12538" width="9.33203125" style="737" bestFit="1" customWidth="1"/>
    <col min="12539" max="12539" width="10.88671875" style="737" bestFit="1" customWidth="1"/>
    <col min="12540" max="12540" width="9.33203125" style="737" customWidth="1"/>
    <col min="12541" max="12783" width="8.88671875" style="737"/>
    <col min="12784" max="12784" width="11.6640625" style="737" bestFit="1" customWidth="1"/>
    <col min="12785" max="12787" width="0" style="737" hidden="1" customWidth="1"/>
    <col min="12788" max="12790" width="9.109375" style="737" customWidth="1"/>
    <col min="12791" max="12791" width="9.6640625" style="737" customWidth="1"/>
    <col min="12792" max="12792" width="9.109375" style="737" customWidth="1"/>
    <col min="12793" max="12794" width="9.33203125" style="737" bestFit="1" customWidth="1"/>
    <col min="12795" max="12795" width="10.88671875" style="737" bestFit="1" customWidth="1"/>
    <col min="12796" max="12796" width="9.33203125" style="737" customWidth="1"/>
    <col min="12797" max="13039" width="8.88671875" style="737"/>
    <col min="13040" max="13040" width="11.6640625" style="737" bestFit="1" customWidth="1"/>
    <col min="13041" max="13043" width="0" style="737" hidden="1" customWidth="1"/>
    <col min="13044" max="13046" width="9.109375" style="737" customWidth="1"/>
    <col min="13047" max="13047" width="9.6640625" style="737" customWidth="1"/>
    <col min="13048" max="13048" width="9.109375" style="737" customWidth="1"/>
    <col min="13049" max="13050" width="9.33203125" style="737" bestFit="1" customWidth="1"/>
    <col min="13051" max="13051" width="10.88671875" style="737" bestFit="1" customWidth="1"/>
    <col min="13052" max="13052" width="9.33203125" style="737" customWidth="1"/>
    <col min="13053" max="13295" width="8.88671875" style="737"/>
    <col min="13296" max="13296" width="11.6640625" style="737" bestFit="1" customWidth="1"/>
    <col min="13297" max="13299" width="0" style="737" hidden="1" customWidth="1"/>
    <col min="13300" max="13302" width="9.109375" style="737" customWidth="1"/>
    <col min="13303" max="13303" width="9.6640625" style="737" customWidth="1"/>
    <col min="13304" max="13304" width="9.109375" style="737" customWidth="1"/>
    <col min="13305" max="13306" width="9.33203125" style="737" bestFit="1" customWidth="1"/>
    <col min="13307" max="13307" width="10.88671875" style="737" bestFit="1" customWidth="1"/>
    <col min="13308" max="13308" width="9.33203125" style="737" customWidth="1"/>
    <col min="13309" max="13551" width="8.88671875" style="737"/>
    <col min="13552" max="13552" width="11.6640625" style="737" bestFit="1" customWidth="1"/>
    <col min="13553" max="13555" width="0" style="737" hidden="1" customWidth="1"/>
    <col min="13556" max="13558" width="9.109375" style="737" customWidth="1"/>
    <col min="13559" max="13559" width="9.6640625" style="737" customWidth="1"/>
    <col min="13560" max="13560" width="9.109375" style="737" customWidth="1"/>
    <col min="13561" max="13562" width="9.33203125" style="737" bestFit="1" customWidth="1"/>
    <col min="13563" max="13563" width="10.88671875" style="737" bestFit="1" customWidth="1"/>
    <col min="13564" max="13564" width="9.33203125" style="737" customWidth="1"/>
    <col min="13565" max="13807" width="8.88671875" style="737"/>
    <col min="13808" max="13808" width="11.6640625" style="737" bestFit="1" customWidth="1"/>
    <col min="13809" max="13811" width="0" style="737" hidden="1" customWidth="1"/>
    <col min="13812" max="13814" width="9.109375" style="737" customWidth="1"/>
    <col min="13815" max="13815" width="9.6640625" style="737" customWidth="1"/>
    <col min="13816" max="13816" width="9.109375" style="737" customWidth="1"/>
    <col min="13817" max="13818" width="9.33203125" style="737" bestFit="1" customWidth="1"/>
    <col min="13819" max="13819" width="10.88671875" style="737" bestFit="1" customWidth="1"/>
    <col min="13820" max="13820" width="9.33203125" style="737" customWidth="1"/>
    <col min="13821" max="14063" width="8.88671875" style="737"/>
    <col min="14064" max="14064" width="11.6640625" style="737" bestFit="1" customWidth="1"/>
    <col min="14065" max="14067" width="0" style="737" hidden="1" customWidth="1"/>
    <col min="14068" max="14070" width="9.109375" style="737" customWidth="1"/>
    <col min="14071" max="14071" width="9.6640625" style="737" customWidth="1"/>
    <col min="14072" max="14072" width="9.109375" style="737" customWidth="1"/>
    <col min="14073" max="14074" width="9.33203125" style="737" bestFit="1" customWidth="1"/>
    <col min="14075" max="14075" width="10.88671875" style="737" bestFit="1" customWidth="1"/>
    <col min="14076" max="14076" width="9.33203125" style="737" customWidth="1"/>
    <col min="14077" max="14319" width="8.88671875" style="737"/>
    <col min="14320" max="14320" width="11.6640625" style="737" bestFit="1" customWidth="1"/>
    <col min="14321" max="14323" width="0" style="737" hidden="1" customWidth="1"/>
    <col min="14324" max="14326" width="9.109375" style="737" customWidth="1"/>
    <col min="14327" max="14327" width="9.6640625" style="737" customWidth="1"/>
    <col min="14328" max="14328" width="9.109375" style="737" customWidth="1"/>
    <col min="14329" max="14330" width="9.33203125" style="737" bestFit="1" customWidth="1"/>
    <col min="14331" max="14331" width="10.88671875" style="737" bestFit="1" customWidth="1"/>
    <col min="14332" max="14332" width="9.33203125" style="737" customWidth="1"/>
    <col min="14333" max="14575" width="8.88671875" style="737"/>
    <col min="14576" max="14576" width="11.6640625" style="737" bestFit="1" customWidth="1"/>
    <col min="14577" max="14579" width="0" style="737" hidden="1" customWidth="1"/>
    <col min="14580" max="14582" width="9.109375" style="737" customWidth="1"/>
    <col min="14583" max="14583" width="9.6640625" style="737" customWidth="1"/>
    <col min="14584" max="14584" width="9.109375" style="737" customWidth="1"/>
    <col min="14585" max="14586" width="9.33203125" style="737" bestFit="1" customWidth="1"/>
    <col min="14587" max="14587" width="10.88671875" style="737" bestFit="1" customWidth="1"/>
    <col min="14588" max="14588" width="9.33203125" style="737" customWidth="1"/>
    <col min="14589" max="14831" width="8.88671875" style="737"/>
    <col min="14832" max="14832" width="11.6640625" style="737" bestFit="1" customWidth="1"/>
    <col min="14833" max="14835" width="0" style="737" hidden="1" customWidth="1"/>
    <col min="14836" max="14838" width="9.109375" style="737" customWidth="1"/>
    <col min="14839" max="14839" width="9.6640625" style="737" customWidth="1"/>
    <col min="14840" max="14840" width="9.109375" style="737" customWidth="1"/>
    <col min="14841" max="14842" width="9.33203125" style="737" bestFit="1" customWidth="1"/>
    <col min="14843" max="14843" width="10.88671875" style="737" bestFit="1" customWidth="1"/>
    <col min="14844" max="14844" width="9.33203125" style="737" customWidth="1"/>
    <col min="14845" max="15087" width="8.88671875" style="737"/>
    <col min="15088" max="15088" width="11.6640625" style="737" bestFit="1" customWidth="1"/>
    <col min="15089" max="15091" width="0" style="737" hidden="1" customWidth="1"/>
    <col min="15092" max="15094" width="9.109375" style="737" customWidth="1"/>
    <col min="15095" max="15095" width="9.6640625" style="737" customWidth="1"/>
    <col min="15096" max="15096" width="9.109375" style="737" customWidth="1"/>
    <col min="15097" max="15098" width="9.33203125" style="737" bestFit="1" customWidth="1"/>
    <col min="15099" max="15099" width="10.88671875" style="737" bestFit="1" customWidth="1"/>
    <col min="15100" max="15100" width="9.33203125" style="737" customWidth="1"/>
    <col min="15101" max="15343" width="8.88671875" style="737"/>
    <col min="15344" max="15344" width="11.6640625" style="737" bestFit="1" customWidth="1"/>
    <col min="15345" max="15347" width="0" style="737" hidden="1" customWidth="1"/>
    <col min="15348" max="15350" width="9.109375" style="737" customWidth="1"/>
    <col min="15351" max="15351" width="9.6640625" style="737" customWidth="1"/>
    <col min="15352" max="15352" width="9.109375" style="737" customWidth="1"/>
    <col min="15353" max="15354" width="9.33203125" style="737" bestFit="1" customWidth="1"/>
    <col min="15355" max="15355" width="10.88671875" style="737" bestFit="1" customWidth="1"/>
    <col min="15356" max="15356" width="9.33203125" style="737" customWidth="1"/>
    <col min="15357" max="15599" width="8.88671875" style="737"/>
    <col min="15600" max="15600" width="11.6640625" style="737" bestFit="1" customWidth="1"/>
    <col min="15601" max="15603" width="0" style="737" hidden="1" customWidth="1"/>
    <col min="15604" max="15606" width="9.109375" style="737" customWidth="1"/>
    <col min="15607" max="15607" width="9.6640625" style="737" customWidth="1"/>
    <col min="15608" max="15608" width="9.109375" style="737" customWidth="1"/>
    <col min="15609" max="15610" width="9.33203125" style="737" bestFit="1" customWidth="1"/>
    <col min="15611" max="15611" width="10.88671875" style="737" bestFit="1" customWidth="1"/>
    <col min="15612" max="15612" width="9.33203125" style="737" customWidth="1"/>
    <col min="15613" max="15855" width="8.88671875" style="737"/>
    <col min="15856" max="15856" width="11.6640625" style="737" bestFit="1" customWidth="1"/>
    <col min="15857" max="15859" width="0" style="737" hidden="1" customWidth="1"/>
    <col min="15860" max="15862" width="9.109375" style="737" customWidth="1"/>
    <col min="15863" max="15863" width="9.6640625" style="737" customWidth="1"/>
    <col min="15864" max="15864" width="9.109375" style="737" customWidth="1"/>
    <col min="15865" max="15866" width="9.33203125" style="737" bestFit="1" customWidth="1"/>
    <col min="15867" max="15867" width="10.88671875" style="737" bestFit="1" customWidth="1"/>
    <col min="15868" max="15868" width="9.33203125" style="737" customWidth="1"/>
    <col min="15869" max="16111" width="8.88671875" style="737"/>
    <col min="16112" max="16112" width="11.6640625" style="737" bestFit="1" customWidth="1"/>
    <col min="16113" max="16115" width="0" style="737" hidden="1" customWidth="1"/>
    <col min="16116" max="16118" width="9.109375" style="737" customWidth="1"/>
    <col min="16119" max="16119" width="9.6640625" style="737" customWidth="1"/>
    <col min="16120" max="16120" width="9.109375" style="737" customWidth="1"/>
    <col min="16121" max="16122" width="9.33203125" style="737" bestFit="1" customWidth="1"/>
    <col min="16123" max="16123" width="10.88671875" style="737" bestFit="1" customWidth="1"/>
    <col min="16124" max="16124" width="9.33203125" style="737" customWidth="1"/>
    <col min="16125" max="16384" width="8.88671875" style="737"/>
  </cols>
  <sheetData>
    <row r="1" spans="1:13">
      <c r="A1" s="3529" t="s">
        <v>826</v>
      </c>
      <c r="B1" s="3529"/>
      <c r="C1" s="3529"/>
      <c r="D1" s="3529"/>
      <c r="E1" s="3529"/>
      <c r="F1" s="3529"/>
      <c r="G1" s="3529"/>
      <c r="H1" s="3529"/>
      <c r="I1" s="3529"/>
      <c r="J1" s="3529"/>
      <c r="K1" s="3529"/>
      <c r="L1" s="3529"/>
      <c r="M1" s="3529"/>
    </row>
    <row r="2" spans="1:13">
      <c r="A2" s="3530" t="s">
        <v>6</v>
      </c>
      <c r="B2" s="3530"/>
      <c r="C2" s="3530"/>
      <c r="D2" s="3530"/>
      <c r="E2" s="3530"/>
      <c r="F2" s="3530"/>
      <c r="G2" s="3530"/>
      <c r="H2" s="3530"/>
      <c r="I2" s="3530"/>
      <c r="J2" s="3530"/>
      <c r="K2" s="3530"/>
      <c r="L2" s="3530"/>
      <c r="M2" s="3530"/>
    </row>
    <row r="3" spans="1:13">
      <c r="A3" s="3531" t="s">
        <v>743</v>
      </c>
      <c r="B3" s="3531"/>
      <c r="C3" s="3531"/>
      <c r="D3" s="3531"/>
      <c r="E3" s="3531"/>
      <c r="F3" s="3531"/>
      <c r="G3" s="3531"/>
      <c r="H3" s="3531"/>
      <c r="I3" s="3531"/>
      <c r="J3" s="3531"/>
      <c r="K3" s="3531"/>
      <c r="L3" s="3531"/>
      <c r="M3" s="3531"/>
    </row>
    <row r="4" spans="1:13" ht="14.4" thickBot="1">
      <c r="A4" s="3532"/>
      <c r="B4" s="3532"/>
      <c r="C4" s="3532"/>
      <c r="D4" s="3532"/>
      <c r="E4" s="3532"/>
      <c r="F4" s="3532"/>
      <c r="G4" s="3532"/>
      <c r="H4" s="3532"/>
      <c r="I4" s="3532"/>
      <c r="J4" s="3532"/>
      <c r="K4" s="3532"/>
      <c r="L4" s="3532"/>
      <c r="M4" s="3532"/>
    </row>
    <row r="5" spans="1:13" ht="17.399999999999999" thickTop="1">
      <c r="A5" s="3533" t="s">
        <v>90</v>
      </c>
      <c r="B5" s="3535" t="s">
        <v>61</v>
      </c>
      <c r="C5" s="3536"/>
      <c r="D5" s="3537"/>
      <c r="E5" s="3535" t="s">
        <v>150</v>
      </c>
      <c r="F5" s="3536"/>
      <c r="G5" s="3537"/>
      <c r="H5" s="3525" t="s">
        <v>173</v>
      </c>
      <c r="I5" s="3526"/>
      <c r="J5" s="3538"/>
      <c r="K5" s="3525" t="s">
        <v>742</v>
      </c>
      <c r="L5" s="3526"/>
      <c r="M5" s="3527"/>
    </row>
    <row r="6" spans="1:13">
      <c r="A6" s="3534"/>
      <c r="B6" s="766" t="s">
        <v>749</v>
      </c>
      <c r="C6" s="766" t="s">
        <v>748</v>
      </c>
      <c r="D6" s="766" t="s">
        <v>747</v>
      </c>
      <c r="E6" s="766" t="s">
        <v>749</v>
      </c>
      <c r="F6" s="766" t="s">
        <v>748</v>
      </c>
      <c r="G6" s="766" t="s">
        <v>747</v>
      </c>
      <c r="H6" s="766" t="s">
        <v>749</v>
      </c>
      <c r="I6" s="766" t="s">
        <v>748</v>
      </c>
      <c r="J6" s="767" t="s">
        <v>747</v>
      </c>
      <c r="K6" s="766" t="s">
        <v>749</v>
      </c>
      <c r="L6" s="766" t="s">
        <v>748</v>
      </c>
      <c r="M6" s="765" t="s">
        <v>747</v>
      </c>
    </row>
    <row r="7" spans="1:13">
      <c r="A7" s="764" t="s">
        <v>740</v>
      </c>
      <c r="B7" s="763">
        <v>3.49</v>
      </c>
      <c r="C7" s="762">
        <v>6.69</v>
      </c>
      <c r="D7" s="761">
        <v>-3.2</v>
      </c>
      <c r="E7" s="763">
        <v>4.3499999999999996</v>
      </c>
      <c r="F7" s="762">
        <v>5.3</v>
      </c>
      <c r="G7" s="761">
        <v>-0.95000000000000018</v>
      </c>
      <c r="H7" s="749">
        <v>8.26</v>
      </c>
      <c r="I7" s="749">
        <v>7</v>
      </c>
      <c r="J7" s="760">
        <v>1.2599999999999998</v>
      </c>
      <c r="K7" s="749">
        <v>7.52</v>
      </c>
      <c r="L7" s="749">
        <v>6.83</v>
      </c>
      <c r="M7" s="759">
        <f t="shared" ref="M7:M18" si="0">K7-L7</f>
        <v>0.6899999999999995</v>
      </c>
    </row>
    <row r="8" spans="1:13">
      <c r="A8" s="752" t="s">
        <v>739</v>
      </c>
      <c r="B8" s="749">
        <v>4.5199999999999996</v>
      </c>
      <c r="C8" s="750">
        <v>7.34</v>
      </c>
      <c r="D8" s="749">
        <v>-2.8200000000000003</v>
      </c>
      <c r="E8" s="749">
        <v>3.49</v>
      </c>
      <c r="F8" s="750">
        <v>4.3499999999999996</v>
      </c>
      <c r="G8" s="749">
        <v>-0.85999999999999943</v>
      </c>
      <c r="H8" s="749">
        <v>8.64</v>
      </c>
      <c r="I8" s="749">
        <v>7.41</v>
      </c>
      <c r="J8" s="758">
        <v>1.2300000000000004</v>
      </c>
      <c r="K8" s="749">
        <v>8.19</v>
      </c>
      <c r="L8" s="749">
        <v>5.0199999999999996</v>
      </c>
      <c r="M8" s="757">
        <f t="shared" si="0"/>
        <v>3.17</v>
      </c>
    </row>
    <row r="9" spans="1:13">
      <c r="A9" s="752" t="s">
        <v>738</v>
      </c>
      <c r="B9" s="751">
        <v>3.79</v>
      </c>
      <c r="C9" s="750">
        <v>7.61</v>
      </c>
      <c r="D9" s="749">
        <v>-3.8200000000000003</v>
      </c>
      <c r="E9" s="751">
        <v>4.24</v>
      </c>
      <c r="F9" s="750">
        <v>4.4800000000000004</v>
      </c>
      <c r="G9" s="749">
        <v>-0.24000000000000021</v>
      </c>
      <c r="H9" s="749">
        <v>8.5</v>
      </c>
      <c r="I9" s="749">
        <v>6.77</v>
      </c>
      <c r="J9" s="758">
        <v>1.7300000000000004</v>
      </c>
      <c r="K9" s="749">
        <v>7.5</v>
      </c>
      <c r="L9" s="749">
        <v>4.87</v>
      </c>
      <c r="M9" s="757">
        <f t="shared" si="0"/>
        <v>2.63</v>
      </c>
    </row>
    <row r="10" spans="1:13">
      <c r="A10" s="752" t="s">
        <v>737</v>
      </c>
      <c r="B10" s="751">
        <v>4.05</v>
      </c>
      <c r="C10" s="750">
        <v>6.93</v>
      </c>
      <c r="D10" s="749">
        <v>-2.88</v>
      </c>
      <c r="E10" s="751">
        <v>6.04</v>
      </c>
      <c r="F10" s="750">
        <v>4.91</v>
      </c>
      <c r="G10" s="749">
        <v>1.1299999999999999</v>
      </c>
      <c r="H10" s="749">
        <v>8.08</v>
      </c>
      <c r="I10" s="749">
        <v>5.88</v>
      </c>
      <c r="J10" s="758">
        <v>2.2000000000000002</v>
      </c>
      <c r="K10" s="749">
        <v>5.38</v>
      </c>
      <c r="L10" s="749">
        <v>5.55</v>
      </c>
      <c r="M10" s="757">
        <f t="shared" si="0"/>
        <v>-0.16999999999999993</v>
      </c>
    </row>
    <row r="11" spans="1:13">
      <c r="A11" s="752" t="s">
        <v>736</v>
      </c>
      <c r="B11" s="751">
        <v>2.93</v>
      </c>
      <c r="C11" s="750">
        <v>4.59</v>
      </c>
      <c r="D11" s="749">
        <v>-1.6599999999999997</v>
      </c>
      <c r="E11" s="751">
        <v>7.11</v>
      </c>
      <c r="F11" s="750">
        <v>5.66</v>
      </c>
      <c r="G11" s="749">
        <v>1.4500000000000002</v>
      </c>
      <c r="H11" s="749">
        <v>7.38</v>
      </c>
      <c r="I11" s="749">
        <v>5.72</v>
      </c>
      <c r="J11" s="758">
        <v>1.6600000000000001</v>
      </c>
      <c r="K11" s="749">
        <v>4.95</v>
      </c>
      <c r="L11" s="749">
        <v>5.69</v>
      </c>
      <c r="M11" s="757">
        <f t="shared" si="0"/>
        <v>-0.74000000000000021</v>
      </c>
    </row>
    <row r="12" spans="1:13">
      <c r="A12" s="752" t="s">
        <v>735</v>
      </c>
      <c r="B12" s="751">
        <v>3.56</v>
      </c>
      <c r="C12" s="750">
        <v>4.0599999999999996</v>
      </c>
      <c r="D12" s="749">
        <v>-0.49999999999999956</v>
      </c>
      <c r="E12" s="751">
        <v>5.65</v>
      </c>
      <c r="F12" s="750">
        <v>6.01</v>
      </c>
      <c r="G12" s="749">
        <v>-0.35999999999999943</v>
      </c>
      <c r="H12" s="749">
        <v>7.26</v>
      </c>
      <c r="I12" s="749">
        <v>6.52</v>
      </c>
      <c r="J12" s="758">
        <v>0.74000000000000021</v>
      </c>
      <c r="K12" s="749">
        <v>5.26</v>
      </c>
      <c r="L12" s="749">
        <v>5.0999999999999996</v>
      </c>
      <c r="M12" s="757">
        <f t="shared" si="0"/>
        <v>0.16000000000000014</v>
      </c>
    </row>
    <row r="13" spans="1:13">
      <c r="A13" s="752" t="s">
        <v>734</v>
      </c>
      <c r="B13" s="751">
        <v>2.7</v>
      </c>
      <c r="C13" s="750">
        <v>5.03</v>
      </c>
      <c r="D13" s="749">
        <v>-2.33</v>
      </c>
      <c r="E13" s="756">
        <v>6.24</v>
      </c>
      <c r="F13" s="750">
        <v>6.07</v>
      </c>
      <c r="G13" s="749">
        <v>0.16999999999999993</v>
      </c>
      <c r="H13" s="749">
        <v>7.88</v>
      </c>
      <c r="I13" s="749">
        <v>6.44</v>
      </c>
      <c r="J13" s="758">
        <v>1.4399999999999995</v>
      </c>
      <c r="K13" s="749">
        <v>5.01</v>
      </c>
      <c r="L13" s="749">
        <v>5.09</v>
      </c>
      <c r="M13" s="757">
        <f t="shared" si="0"/>
        <v>-8.0000000000000071E-2</v>
      </c>
    </row>
    <row r="14" spans="1:13">
      <c r="A14" s="752" t="s">
        <v>733</v>
      </c>
      <c r="B14" s="751">
        <v>3.03</v>
      </c>
      <c r="C14" s="750">
        <v>5.52</v>
      </c>
      <c r="D14" s="749">
        <v>-2.4899999999999998</v>
      </c>
      <c r="E14" s="756">
        <v>7.14</v>
      </c>
      <c r="F14" s="750">
        <v>6.95</v>
      </c>
      <c r="G14" s="749">
        <v>0.1899999999999995</v>
      </c>
      <c r="H14" s="747">
        <v>7.44</v>
      </c>
      <c r="I14" s="746">
        <v>5.66</v>
      </c>
      <c r="J14" s="748">
        <v>1.7800000000000002</v>
      </c>
      <c r="K14" s="747">
        <v>4.82</v>
      </c>
      <c r="L14" s="746">
        <v>4.8499999999999996</v>
      </c>
      <c r="M14" s="745">
        <f t="shared" si="0"/>
        <v>-2.9999999999999361E-2</v>
      </c>
    </row>
    <row r="15" spans="1:13">
      <c r="A15" s="752" t="s">
        <v>732</v>
      </c>
      <c r="B15" s="751">
        <v>3.1</v>
      </c>
      <c r="C15" s="750">
        <v>4.29</v>
      </c>
      <c r="D15" s="755">
        <v>-1.19</v>
      </c>
      <c r="E15" s="751">
        <v>7.28</v>
      </c>
      <c r="F15" s="750">
        <v>7.79</v>
      </c>
      <c r="G15" s="749">
        <v>-0.50999999999999979</v>
      </c>
      <c r="H15" s="747">
        <v>7.76</v>
      </c>
      <c r="I15" s="753">
        <v>4.7</v>
      </c>
      <c r="J15" s="754">
        <v>3.0599999999999996</v>
      </c>
      <c r="K15" s="720">
        <v>4.6100000000000003</v>
      </c>
      <c r="L15" s="1105">
        <v>4.83</v>
      </c>
      <c r="M15" s="745">
        <f t="shared" si="0"/>
        <v>-0.21999999999999975</v>
      </c>
    </row>
    <row r="16" spans="1:13">
      <c r="A16" s="752" t="s">
        <v>731</v>
      </c>
      <c r="B16" s="751">
        <v>3.65</v>
      </c>
      <c r="C16" s="750">
        <v>6.3</v>
      </c>
      <c r="D16" s="749">
        <v>-2.65</v>
      </c>
      <c r="E16" s="751">
        <v>7.87</v>
      </c>
      <c r="F16" s="750">
        <v>7.04</v>
      </c>
      <c r="G16" s="749">
        <v>0.83000000000000007</v>
      </c>
      <c r="H16" s="747">
        <v>7.41</v>
      </c>
      <c r="I16" s="753">
        <v>4.3099999999999996</v>
      </c>
      <c r="J16" s="754">
        <v>3.1000000000000005</v>
      </c>
      <c r="K16" s="747">
        <v>4.4000000000000004</v>
      </c>
      <c r="L16" s="753">
        <v>4.8</v>
      </c>
      <c r="M16" s="745">
        <f t="shared" si="0"/>
        <v>-0.39999999999999947</v>
      </c>
    </row>
    <row r="17" spans="1:13">
      <c r="A17" s="752" t="s">
        <v>730</v>
      </c>
      <c r="B17" s="751">
        <v>4.1900000000000004</v>
      </c>
      <c r="C17" s="750">
        <v>6.26</v>
      </c>
      <c r="D17" s="749">
        <v>-2.0699999999999994</v>
      </c>
      <c r="E17" s="751">
        <v>8.56</v>
      </c>
      <c r="F17" s="750">
        <v>7.01</v>
      </c>
      <c r="G17" s="749">
        <v>1.5500000000000007</v>
      </c>
      <c r="H17" s="747">
        <v>6.83</v>
      </c>
      <c r="I17" s="746">
        <v>4.87</v>
      </c>
      <c r="J17" s="748">
        <v>1.96</v>
      </c>
      <c r="K17" s="747">
        <v>4.17</v>
      </c>
      <c r="L17" s="746">
        <v>5.08</v>
      </c>
      <c r="M17" s="745">
        <f t="shared" si="0"/>
        <v>-0.91000000000000014</v>
      </c>
    </row>
    <row r="18" spans="1:13">
      <c r="A18" s="752" t="s">
        <v>729</v>
      </c>
      <c r="B18" s="751">
        <v>4.1900000000000004</v>
      </c>
      <c r="C18" s="750">
        <v>5.59</v>
      </c>
      <c r="D18" s="749">
        <v>-1.3999999999999995</v>
      </c>
      <c r="E18" s="751">
        <v>8.08</v>
      </c>
      <c r="F18" s="750">
        <v>6.71</v>
      </c>
      <c r="G18" s="749">
        <v>1.37</v>
      </c>
      <c r="H18" s="747">
        <v>7.44</v>
      </c>
      <c r="I18" s="746">
        <v>7.44</v>
      </c>
      <c r="J18" s="748">
        <v>0</v>
      </c>
      <c r="K18" s="747">
        <v>3.57</v>
      </c>
      <c r="L18" s="746">
        <v>3.54</v>
      </c>
      <c r="M18" s="745">
        <f t="shared" si="0"/>
        <v>2.9999999999999805E-2</v>
      </c>
    </row>
    <row r="19" spans="1:13" ht="14.4" thickBot="1">
      <c r="A19" s="744" t="s">
        <v>728</v>
      </c>
      <c r="B19" s="742">
        <v>3.5999999999999996</v>
      </c>
      <c r="C19" s="742">
        <v>5.85</v>
      </c>
      <c r="D19" s="742">
        <v>-2.25</v>
      </c>
      <c r="E19" s="742">
        <v>6.32</v>
      </c>
      <c r="F19" s="742">
        <v>6.02</v>
      </c>
      <c r="G19" s="742">
        <v>0.31</v>
      </c>
      <c r="H19" s="742">
        <v>7.74</v>
      </c>
      <c r="I19" s="742">
        <v>6.06</v>
      </c>
      <c r="J19" s="743">
        <v>1.6800000000000004</v>
      </c>
      <c r="K19" s="742">
        <v>5.44</v>
      </c>
      <c r="L19" s="742">
        <f>AVERAGE(L7:L18)</f>
        <v>5.104166666666667</v>
      </c>
      <c r="M19" s="741">
        <f>AVERAGE(M7:M18)</f>
        <v>0.34416666666666673</v>
      </c>
    </row>
    <row r="20" spans="1:13" ht="14.4" thickTop="1">
      <c r="A20" s="740" t="s">
        <v>746</v>
      </c>
      <c r="B20" s="739"/>
      <c r="C20" s="739"/>
      <c r="D20" s="739"/>
      <c r="E20" s="739"/>
      <c r="F20" s="739"/>
      <c r="G20" s="739"/>
    </row>
    <row r="21" spans="1:13">
      <c r="A21" s="3528" t="s">
        <v>745</v>
      </c>
      <c r="B21" s="3528"/>
      <c r="C21" s="3528"/>
      <c r="D21" s="3528"/>
      <c r="G21" s="738"/>
      <c r="H21" s="738"/>
      <c r="I21" s="738"/>
      <c r="J21" s="738"/>
    </row>
    <row r="22" spans="1:13">
      <c r="A22" s="3528" t="s">
        <v>744</v>
      </c>
      <c r="B22" s="3528"/>
      <c r="C22" s="3528"/>
      <c r="D22" s="3528"/>
    </row>
  </sheetData>
  <mergeCells count="11">
    <mergeCell ref="K5:M5"/>
    <mergeCell ref="A21:D21"/>
    <mergeCell ref="A22:D22"/>
    <mergeCell ref="A1:M1"/>
    <mergeCell ref="A2:M2"/>
    <mergeCell ref="A3:M3"/>
    <mergeCell ref="A4:M4"/>
    <mergeCell ref="A5:A6"/>
    <mergeCell ref="B5:D5"/>
    <mergeCell ref="E5:G5"/>
    <mergeCell ref="H5:J5"/>
  </mergeCells>
  <printOptions horizontalCentered="1"/>
  <pageMargins left="0" right="0"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showGridLines="0" view="pageBreakPreview" zoomScaleSheetLayoutView="100" workbookViewId="0">
      <pane ySplit="6" topLeftCell="A7" activePane="bottomLeft" state="frozen"/>
      <selection activeCell="N17" sqref="N17"/>
      <selection pane="bottomLeft" activeCell="K29" sqref="K29"/>
    </sheetView>
  </sheetViews>
  <sheetFormatPr defaultColWidth="9.109375" defaultRowHeight="13.8"/>
  <cols>
    <col min="1" max="1" width="45.6640625" style="643" bestFit="1" customWidth="1"/>
    <col min="2" max="2" width="10.44140625" style="643" bestFit="1" customWidth="1"/>
    <col min="3" max="4" width="8.44140625" style="643" bestFit="1" customWidth="1"/>
    <col min="5" max="5" width="8.44140625" style="643" customWidth="1"/>
    <col min="6" max="6" width="8.44140625" style="643" bestFit="1" customWidth="1"/>
    <col min="7" max="7" width="9.33203125" style="643" bestFit="1" customWidth="1"/>
    <col min="8" max="8" width="8.44140625" style="643" bestFit="1" customWidth="1"/>
    <col min="9" max="9" width="9.33203125" style="643" bestFit="1" customWidth="1"/>
    <col min="10" max="12" width="9.109375" style="643"/>
    <col min="13" max="13" width="9" style="643" customWidth="1"/>
    <col min="14" max="16384" width="9.109375" style="643"/>
  </cols>
  <sheetData>
    <row r="1" spans="1:15" ht="15.6">
      <c r="A1" s="3541" t="s">
        <v>886</v>
      </c>
      <c r="B1" s="3541"/>
      <c r="C1" s="3541"/>
      <c r="D1" s="3541"/>
      <c r="E1" s="3541"/>
      <c r="F1" s="3541"/>
      <c r="G1" s="3541"/>
      <c r="H1" s="3541"/>
      <c r="I1" s="3541"/>
      <c r="J1" s="783"/>
      <c r="K1" s="783"/>
    </row>
    <row r="2" spans="1:15" ht="15.6">
      <c r="A2" s="3542" t="s">
        <v>779</v>
      </c>
      <c r="B2" s="3542"/>
      <c r="C2" s="3542"/>
      <c r="D2" s="3542"/>
      <c r="E2" s="3542"/>
      <c r="F2" s="3542"/>
      <c r="G2" s="3542"/>
      <c r="H2" s="3542"/>
      <c r="I2" s="3542"/>
      <c r="J2" s="782"/>
      <c r="K2" s="782"/>
    </row>
    <row r="3" spans="1:15">
      <c r="A3" s="3543" t="s">
        <v>778</v>
      </c>
      <c r="B3" s="3543"/>
      <c r="C3" s="3543"/>
      <c r="D3" s="3543"/>
      <c r="E3" s="3543"/>
      <c r="F3" s="3543"/>
      <c r="G3" s="3543"/>
      <c r="H3" s="3543"/>
      <c r="I3" s="3543"/>
      <c r="J3" s="781"/>
      <c r="K3" s="781"/>
    </row>
    <row r="4" spans="1:15" ht="14.4" thickBot="1">
      <c r="A4" s="3543" t="s">
        <v>713</v>
      </c>
      <c r="B4" s="3543"/>
      <c r="C4" s="3543"/>
      <c r="D4" s="3543"/>
      <c r="E4" s="3543"/>
      <c r="F4" s="3543"/>
      <c r="G4" s="3543"/>
      <c r="H4" s="3543"/>
      <c r="I4" s="3543"/>
      <c r="J4" s="780"/>
      <c r="K4" s="780"/>
    </row>
    <row r="5" spans="1:15" ht="14.4" thickTop="1">
      <c r="A5" s="3544" t="s">
        <v>777</v>
      </c>
      <c r="B5" s="3539" t="s">
        <v>711</v>
      </c>
      <c r="C5" s="3539" t="s">
        <v>60</v>
      </c>
      <c r="D5" s="3539" t="s">
        <v>61</v>
      </c>
      <c r="E5" s="3539" t="s">
        <v>150</v>
      </c>
      <c r="F5" s="3539" t="s">
        <v>173</v>
      </c>
      <c r="G5" s="3539" t="s">
        <v>710</v>
      </c>
      <c r="H5" s="3546" t="s">
        <v>776</v>
      </c>
      <c r="I5" s="3547"/>
    </row>
    <row r="6" spans="1:15" ht="16.8">
      <c r="A6" s="3545"/>
      <c r="B6" s="3540"/>
      <c r="C6" s="3540"/>
      <c r="D6" s="3540"/>
      <c r="E6" s="3540"/>
      <c r="F6" s="3540"/>
      <c r="G6" s="3540"/>
      <c r="H6" s="779" t="s">
        <v>173</v>
      </c>
      <c r="I6" s="778" t="s">
        <v>710</v>
      </c>
    </row>
    <row r="7" spans="1:15">
      <c r="A7" s="653" t="s">
        <v>775</v>
      </c>
      <c r="B7" s="652">
        <v>100</v>
      </c>
      <c r="C7" s="651">
        <v>113.522613264622</v>
      </c>
      <c r="D7" s="651">
        <v>122.164640220317</v>
      </c>
      <c r="E7" s="651">
        <v>133.78400333390792</v>
      </c>
      <c r="F7" s="651">
        <v>145.10999776483374</v>
      </c>
      <c r="G7" s="651">
        <v>150.7918580392184</v>
      </c>
      <c r="H7" s="651">
        <v>8.4658809339540966</v>
      </c>
      <c r="I7" s="650">
        <v>3.9155539672688349</v>
      </c>
    </row>
    <row r="8" spans="1:15">
      <c r="A8" s="777" t="s">
        <v>774</v>
      </c>
      <c r="B8" s="776">
        <v>33.5871158895132</v>
      </c>
      <c r="C8" s="776">
        <v>118.887897627546</v>
      </c>
      <c r="D8" s="776">
        <v>131.32493354651899</v>
      </c>
      <c r="E8" s="776">
        <v>136.46844965332266</v>
      </c>
      <c r="F8" s="776">
        <v>143.8708297083011</v>
      </c>
      <c r="G8" s="776">
        <v>154.19621515660162</v>
      </c>
      <c r="H8" s="776">
        <v>5.4242428002831815</v>
      </c>
      <c r="I8" s="775">
        <v>7.1768443048777186</v>
      </c>
      <c r="L8" s="771"/>
      <c r="M8" s="771"/>
      <c r="N8" s="771"/>
      <c r="O8" s="771"/>
    </row>
    <row r="9" spans="1:15">
      <c r="A9" s="649" t="s">
        <v>773</v>
      </c>
      <c r="B9" s="648">
        <v>8.7637642127939195</v>
      </c>
      <c r="C9" s="648">
        <v>119.61149492732901</v>
      </c>
      <c r="D9" s="648">
        <v>131.91049605147199</v>
      </c>
      <c r="E9" s="648">
        <v>136.53580344463111</v>
      </c>
      <c r="F9" s="648">
        <v>143.55220151345733</v>
      </c>
      <c r="G9" s="648">
        <v>154.7970768099662</v>
      </c>
      <c r="H9" s="648">
        <v>5.1388704587449467</v>
      </c>
      <c r="I9" s="647">
        <v>7.8333004843918843</v>
      </c>
      <c r="L9" s="771"/>
      <c r="M9" s="771"/>
      <c r="N9" s="771"/>
    </row>
    <row r="10" spans="1:15">
      <c r="A10" s="649" t="s">
        <v>772</v>
      </c>
      <c r="B10" s="648">
        <v>57.6491198976927</v>
      </c>
      <c r="C10" s="648">
        <v>109.104529214265</v>
      </c>
      <c r="D10" s="648">
        <v>123.407859067831</v>
      </c>
      <c r="E10" s="648">
        <v>135.55779540599647</v>
      </c>
      <c r="F10" s="648">
        <v>148.17882950037895</v>
      </c>
      <c r="G10" s="648">
        <v>146.07228915240395</v>
      </c>
      <c r="H10" s="648">
        <v>9.3104450810684938</v>
      </c>
      <c r="I10" s="647">
        <v>-1.4216203185554264</v>
      </c>
      <c r="L10" s="771"/>
      <c r="M10" s="771"/>
      <c r="N10" s="771"/>
    </row>
    <row r="11" spans="1:15">
      <c r="A11" s="774" t="s">
        <v>771</v>
      </c>
      <c r="B11" s="773">
        <v>31.274026932256</v>
      </c>
      <c r="C11" s="773">
        <v>113.78388100311101</v>
      </c>
      <c r="D11" s="773">
        <v>114.61659469118899</v>
      </c>
      <c r="E11" s="773">
        <v>136.96048755114782</v>
      </c>
      <c r="F11" s="773">
        <v>168.18605729505938</v>
      </c>
      <c r="G11" s="773">
        <v>160.70368027978571</v>
      </c>
      <c r="H11" s="773">
        <v>22.798962169472716</v>
      </c>
      <c r="I11" s="772">
        <v>-4.4488687918683212</v>
      </c>
      <c r="L11" s="771"/>
      <c r="M11" s="771"/>
      <c r="N11" s="771"/>
    </row>
    <row r="12" spans="1:15">
      <c r="A12" s="649" t="s">
        <v>770</v>
      </c>
      <c r="B12" s="648">
        <v>2.3130889572572202</v>
      </c>
      <c r="C12" s="648">
        <v>121.336529577948</v>
      </c>
      <c r="D12" s="648">
        <v>122.625514895772</v>
      </c>
      <c r="E12" s="648">
        <v>157.21237260191393</v>
      </c>
      <c r="F12" s="648">
        <v>205.54747447045631</v>
      </c>
      <c r="G12" s="648">
        <v>193.9652532902451</v>
      </c>
      <c r="H12" s="648">
        <v>30.745100445073945</v>
      </c>
      <c r="I12" s="647">
        <v>-5.6348156113569559</v>
      </c>
      <c r="K12" s="771"/>
      <c r="L12" s="771"/>
      <c r="M12" s="771"/>
      <c r="N12" s="771"/>
    </row>
    <row r="13" spans="1:15">
      <c r="A13" s="649" t="s">
        <v>769</v>
      </c>
      <c r="B13" s="648">
        <v>5.6615900260239904</v>
      </c>
      <c r="C13" s="648">
        <v>100</v>
      </c>
      <c r="D13" s="648">
        <v>100</v>
      </c>
      <c r="E13" s="648">
        <v>100.00000000000001</v>
      </c>
      <c r="F13" s="648">
        <v>100.00000000000001</v>
      </c>
      <c r="G13" s="648">
        <v>100.00000000000001</v>
      </c>
      <c r="H13" s="648">
        <v>0</v>
      </c>
      <c r="I13" s="647">
        <v>0</v>
      </c>
      <c r="L13" s="771"/>
      <c r="M13" s="771"/>
      <c r="N13" s="771"/>
    </row>
    <row r="14" spans="1:15">
      <c r="A14" s="774" t="s">
        <v>768</v>
      </c>
      <c r="B14" s="773">
        <v>3.10217418676993</v>
      </c>
      <c r="C14" s="773">
        <v>110.357012178983</v>
      </c>
      <c r="D14" s="773">
        <v>117.97518264190199</v>
      </c>
      <c r="E14" s="773">
        <v>131.73712441287117</v>
      </c>
      <c r="F14" s="773">
        <v>142.32395239506948</v>
      </c>
      <c r="G14" s="773">
        <v>147.30165020216256</v>
      </c>
      <c r="H14" s="773">
        <v>8.036328430108</v>
      </c>
      <c r="I14" s="772">
        <v>3.4974420842921461</v>
      </c>
      <c r="L14" s="771"/>
      <c r="M14" s="771"/>
      <c r="N14" s="771"/>
    </row>
    <row r="15" spans="1:15">
      <c r="A15" s="649" t="s">
        <v>767</v>
      </c>
      <c r="B15" s="648">
        <v>15.1562634325626</v>
      </c>
      <c r="C15" s="648">
        <v>118.767730143943</v>
      </c>
      <c r="D15" s="648">
        <v>127.093872456573</v>
      </c>
      <c r="E15" s="648">
        <v>142.70172769328943</v>
      </c>
      <c r="F15" s="648">
        <v>154.71923420939285</v>
      </c>
      <c r="G15" s="648">
        <v>163.77708965075826</v>
      </c>
      <c r="H15" s="648">
        <v>8.4214162718007231</v>
      </c>
      <c r="I15" s="647">
        <v>5.8543822865014619</v>
      </c>
      <c r="L15" s="771"/>
      <c r="M15" s="771"/>
      <c r="N15" s="771"/>
    </row>
    <row r="16" spans="1:15">
      <c r="A16" s="649" t="s">
        <v>766</v>
      </c>
      <c r="B16" s="648">
        <v>1.0134718897147901</v>
      </c>
      <c r="C16" s="648">
        <v>120.15059504728301</v>
      </c>
      <c r="D16" s="648">
        <v>127.36165833728001</v>
      </c>
      <c r="E16" s="648">
        <v>140.9824319559454</v>
      </c>
      <c r="F16" s="648">
        <v>152.88321576242527</v>
      </c>
      <c r="G16" s="648">
        <v>170.34027462851344</v>
      </c>
      <c r="H16" s="648">
        <v>8.4413239588593996</v>
      </c>
      <c r="I16" s="647">
        <v>11.418558132120779</v>
      </c>
    </row>
    <row r="17" spans="1:9">
      <c r="A17" s="649" t="s">
        <v>765</v>
      </c>
      <c r="B17" s="648">
        <v>0.28707271834375198</v>
      </c>
      <c r="C17" s="648">
        <v>112.97617574095401</v>
      </c>
      <c r="D17" s="648">
        <v>113.122345033711</v>
      </c>
      <c r="E17" s="648">
        <v>117.76325623957189</v>
      </c>
      <c r="F17" s="648">
        <v>127.98600643017255</v>
      </c>
      <c r="G17" s="648">
        <v>138.72176013609007</v>
      </c>
      <c r="H17" s="648">
        <v>8.6807638622050263</v>
      </c>
      <c r="I17" s="647">
        <v>8.3882246234277176</v>
      </c>
    </row>
    <row r="18" spans="1:9">
      <c r="A18" s="649" t="s">
        <v>764</v>
      </c>
      <c r="B18" s="648">
        <v>2.0731819192326801</v>
      </c>
      <c r="C18" s="648">
        <v>113.624246928617</v>
      </c>
      <c r="D18" s="648">
        <v>117.605026427429</v>
      </c>
      <c r="E18" s="648">
        <v>138.89746216916222</v>
      </c>
      <c r="F18" s="648">
        <v>158.30199297585199</v>
      </c>
      <c r="G18" s="648">
        <v>163.1931719127131</v>
      </c>
      <c r="H18" s="648">
        <v>13.970399821313606</v>
      </c>
      <c r="I18" s="647">
        <v>3.0897772320574859</v>
      </c>
    </row>
    <row r="19" spans="1:9">
      <c r="A19" s="649" t="s">
        <v>763</v>
      </c>
      <c r="B19" s="648">
        <v>1.08356192045023</v>
      </c>
      <c r="C19" s="648">
        <v>103.261271233126</v>
      </c>
      <c r="D19" s="648">
        <v>114.094349496484</v>
      </c>
      <c r="E19" s="648">
        <v>124.49216537549388</v>
      </c>
      <c r="F19" s="648">
        <v>143.68170856473805</v>
      </c>
      <c r="G19" s="648">
        <v>163.35599535367396</v>
      </c>
      <c r="H19" s="648">
        <v>15.414257701570662</v>
      </c>
      <c r="I19" s="647">
        <v>13.69296550372755</v>
      </c>
    </row>
    <row r="20" spans="1:9">
      <c r="A20" s="649" t="s">
        <v>762</v>
      </c>
      <c r="B20" s="648">
        <v>6.5495941619773204</v>
      </c>
      <c r="C20" s="648">
        <v>105.884467825589</v>
      </c>
      <c r="D20" s="648">
        <v>121.316115341138</v>
      </c>
      <c r="E20" s="648">
        <v>136.04095601189829</v>
      </c>
      <c r="F20" s="648">
        <v>147.65937313221588</v>
      </c>
      <c r="G20" s="648">
        <v>153.15068350794112</v>
      </c>
      <c r="H20" s="648">
        <v>8.5403818533158784</v>
      </c>
      <c r="I20" s="647">
        <v>3.7189040284007291</v>
      </c>
    </row>
    <row r="21" spans="1:9">
      <c r="A21" s="649" t="s">
        <v>761</v>
      </c>
      <c r="B21" s="648">
        <v>1.92051846797064</v>
      </c>
      <c r="C21" s="648">
        <v>108.454647499903</v>
      </c>
      <c r="D21" s="648">
        <v>108.719112263068</v>
      </c>
      <c r="E21" s="648">
        <v>116.14231518601046</v>
      </c>
      <c r="F21" s="648">
        <v>122.11729799766532</v>
      </c>
      <c r="G21" s="648">
        <v>121.79632188090279</v>
      </c>
      <c r="H21" s="648">
        <v>5.1445356518728573</v>
      </c>
      <c r="I21" s="647">
        <v>-0.26284246542095957</v>
      </c>
    </row>
    <row r="22" spans="1:9">
      <c r="A22" s="649" t="s">
        <v>760</v>
      </c>
      <c r="B22" s="648">
        <v>4.5007595169351404</v>
      </c>
      <c r="C22" s="648">
        <v>99.876073515190896</v>
      </c>
      <c r="D22" s="648">
        <v>100.039913800124</v>
      </c>
      <c r="E22" s="648">
        <v>105.05147955771922</v>
      </c>
      <c r="F22" s="648">
        <v>118.73615640197683</v>
      </c>
      <c r="G22" s="648">
        <v>109.60352819520615</v>
      </c>
      <c r="H22" s="648">
        <v>13.0266388458991</v>
      </c>
      <c r="I22" s="647">
        <v>-7.6915309401228313</v>
      </c>
    </row>
    <row r="23" spans="1:9">
      <c r="A23" s="649" t="s">
        <v>759</v>
      </c>
      <c r="B23" s="648">
        <v>12.554123097514999</v>
      </c>
      <c r="C23" s="648">
        <v>108.459073945193</v>
      </c>
      <c r="D23" s="648">
        <v>119.529132495033</v>
      </c>
      <c r="E23" s="648">
        <v>140.40222660287111</v>
      </c>
      <c r="F23" s="648">
        <v>149.67068886543692</v>
      </c>
      <c r="G23" s="648">
        <v>154.58740794258446</v>
      </c>
      <c r="H23" s="648">
        <v>6.6013641569814467</v>
      </c>
      <c r="I23" s="647">
        <v>3.2850246861414405</v>
      </c>
    </row>
    <row r="24" spans="1:9">
      <c r="A24" s="649" t="s">
        <v>758</v>
      </c>
      <c r="B24" s="648">
        <v>4.4544171958002696</v>
      </c>
      <c r="C24" s="648">
        <v>98.326600881711599</v>
      </c>
      <c r="D24" s="648">
        <v>97.713964738255598</v>
      </c>
      <c r="E24" s="648">
        <v>100.27247214581605</v>
      </c>
      <c r="F24" s="648">
        <v>102.62318157330257</v>
      </c>
      <c r="G24" s="648">
        <v>104.40930560559026</v>
      </c>
      <c r="H24" s="648">
        <v>2.3443218035635169</v>
      </c>
      <c r="I24" s="647">
        <v>1.7404683862893933</v>
      </c>
    </row>
    <row r="25" spans="1:9">
      <c r="A25" s="649" t="s">
        <v>757</v>
      </c>
      <c r="B25" s="648">
        <v>3.17452696544242</v>
      </c>
      <c r="C25" s="648">
        <v>107.479271470632</v>
      </c>
      <c r="D25" s="648">
        <v>113.03554358027399</v>
      </c>
      <c r="E25" s="648">
        <v>122.68239600554243</v>
      </c>
      <c r="F25" s="648">
        <v>131.49001166171689</v>
      </c>
      <c r="G25" s="648">
        <v>136.39598231018849</v>
      </c>
      <c r="H25" s="648">
        <v>7.1792008820699635</v>
      </c>
      <c r="I25" s="647">
        <v>3.7310595584196449</v>
      </c>
    </row>
    <row r="26" spans="1:9">
      <c r="A26" s="649" t="s">
        <v>756</v>
      </c>
      <c r="B26" s="648">
        <v>3.80286458972946</v>
      </c>
      <c r="C26" s="648">
        <v>118.300494961071</v>
      </c>
      <c r="D26" s="648">
        <v>123.715638093246</v>
      </c>
      <c r="E26" s="648">
        <v>135.06596651743445</v>
      </c>
      <c r="F26" s="648">
        <v>144.04908756300847</v>
      </c>
      <c r="G26" s="648">
        <v>147.15299515493533</v>
      </c>
      <c r="H26" s="648">
        <v>6.650913829143235</v>
      </c>
      <c r="I26" s="647">
        <v>2.1547568571506446</v>
      </c>
    </row>
    <row r="27" spans="1:9">
      <c r="A27" s="660" t="s">
        <v>755</v>
      </c>
      <c r="B27" s="659">
        <v>1.0787640220183199</v>
      </c>
      <c r="C27" s="659">
        <v>109.63821993391799</v>
      </c>
      <c r="D27" s="659">
        <v>117.844257139787</v>
      </c>
      <c r="E27" s="659">
        <v>123.20108832631381</v>
      </c>
      <c r="F27" s="659">
        <v>136.22559905079399</v>
      </c>
      <c r="G27" s="659">
        <v>141.91646118080655</v>
      </c>
      <c r="H27" s="659">
        <v>10.57174973161203</v>
      </c>
      <c r="I27" s="658">
        <v>4.177527696457858</v>
      </c>
    </row>
    <row r="28" spans="1:9">
      <c r="A28" s="653" t="s">
        <v>754</v>
      </c>
      <c r="B28" s="652">
        <v>100</v>
      </c>
      <c r="C28" s="651">
        <v>113.522613264622</v>
      </c>
      <c r="D28" s="651">
        <v>122.164640220317</v>
      </c>
      <c r="E28" s="651">
        <v>133.78400333390792</v>
      </c>
      <c r="F28" s="651">
        <v>145.10999776483374</v>
      </c>
      <c r="G28" s="651">
        <v>150.7918580392184</v>
      </c>
      <c r="H28" s="651">
        <v>8.4658809339540966</v>
      </c>
      <c r="I28" s="650">
        <v>3.9155539672688349</v>
      </c>
    </row>
    <row r="29" spans="1:9">
      <c r="A29" s="663" t="s">
        <v>753</v>
      </c>
      <c r="B29" s="662">
        <v>32.904780000000002</v>
      </c>
      <c r="C29" s="662">
        <v>114.46044775737001</v>
      </c>
      <c r="D29" s="662">
        <v>123.303536619667</v>
      </c>
      <c r="E29" s="662">
        <v>135.53201509427666</v>
      </c>
      <c r="F29" s="662">
        <v>141.87223417717175</v>
      </c>
      <c r="G29" s="662">
        <v>151.26572261016113</v>
      </c>
      <c r="H29" s="662">
        <v>4.6780231803421515</v>
      </c>
      <c r="I29" s="661">
        <v>6.6210900867739184</v>
      </c>
    </row>
    <row r="30" spans="1:9">
      <c r="A30" s="649" t="s">
        <v>752</v>
      </c>
      <c r="B30" s="648">
        <v>56.298316999999997</v>
      </c>
      <c r="C30" s="648">
        <v>114.45383952956399</v>
      </c>
      <c r="D30" s="648">
        <v>123.97201937685</v>
      </c>
      <c r="E30" s="648">
        <v>135.97348931945734</v>
      </c>
      <c r="F30" s="648">
        <v>151.23690316073078</v>
      </c>
      <c r="G30" s="648">
        <v>155.32147286917609</v>
      </c>
      <c r="H30" s="648">
        <v>11.225286574365569</v>
      </c>
      <c r="I30" s="647">
        <v>2.7007758179922092</v>
      </c>
    </row>
    <row r="31" spans="1:9">
      <c r="A31" s="660" t="s">
        <v>751</v>
      </c>
      <c r="B31" s="659">
        <v>10.796903</v>
      </c>
      <c r="C31" s="659">
        <v>105.808761290353</v>
      </c>
      <c r="D31" s="659">
        <v>109.269503138319</v>
      </c>
      <c r="E31" s="659">
        <v>117.0400978125965</v>
      </c>
      <c r="F31" s="659">
        <v>123.0299094655394</v>
      </c>
      <c r="G31" s="659">
        <v>125.72892014840748</v>
      </c>
      <c r="H31" s="659">
        <v>5.1177432050114362</v>
      </c>
      <c r="I31" s="658">
        <v>2.1937841737777433</v>
      </c>
    </row>
    <row r="32" spans="1:9" ht="14.4" thickBot="1">
      <c r="A32" s="770" t="s">
        <v>750</v>
      </c>
      <c r="B32" s="769">
        <v>14.026107</v>
      </c>
      <c r="C32" s="769">
        <v>103.81871082807599</v>
      </c>
      <c r="D32" s="769">
        <v>107.70294564991799</v>
      </c>
      <c r="E32" s="769">
        <v>128.62892427609304</v>
      </c>
      <c r="F32" s="769">
        <v>141.17390976049987</v>
      </c>
      <c r="G32" s="769">
        <v>137.40958476761878</v>
      </c>
      <c r="H32" s="769">
        <v>9.7528495670848372</v>
      </c>
      <c r="I32" s="768">
        <v>-2.6664452371314411</v>
      </c>
    </row>
    <row r="33" ht="14.4" thickTop="1"/>
  </sheetData>
  <mergeCells count="12">
    <mergeCell ref="G5:G6"/>
    <mergeCell ref="E5:E6"/>
    <mergeCell ref="C5:C6"/>
    <mergeCell ref="D5:D6"/>
    <mergeCell ref="A1:I1"/>
    <mergeCell ref="A2:I2"/>
    <mergeCell ref="A3:I3"/>
    <mergeCell ref="A4:I4"/>
    <mergeCell ref="A5:A6"/>
    <mergeCell ref="B5:B6"/>
    <mergeCell ref="H5:I5"/>
    <mergeCell ref="F5:F6"/>
  </mergeCells>
  <printOptions horizontalCentered="1"/>
  <pageMargins left="0" right="0"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4" activePane="bottomLeft" state="frozen"/>
      <selection activeCell="N17" sqref="N17"/>
      <selection pane="bottomLeft" sqref="A1:K35"/>
    </sheetView>
  </sheetViews>
  <sheetFormatPr defaultColWidth="9.109375" defaultRowHeight="15.6"/>
  <cols>
    <col min="1" max="1" width="32.44140625" style="784" bestFit="1" customWidth="1"/>
    <col min="2" max="2" width="10.44140625" style="784" bestFit="1" customWidth="1"/>
    <col min="3" max="3" width="8.44140625" style="784" bestFit="1" customWidth="1"/>
    <col min="4" max="4" width="7.5546875" style="784" bestFit="1" customWidth="1"/>
    <col min="5" max="5" width="7.33203125" style="784" bestFit="1" customWidth="1"/>
    <col min="6" max="6" width="7.5546875" style="784" bestFit="1" customWidth="1"/>
    <col min="7" max="11" width="7.33203125" style="784" bestFit="1" customWidth="1"/>
    <col min="12" max="16384" width="9.109375" style="784"/>
  </cols>
  <sheetData>
    <row r="1" spans="1:11">
      <c r="A1" s="3548" t="s">
        <v>887</v>
      </c>
      <c r="B1" s="3548"/>
      <c r="C1" s="3548"/>
      <c r="D1" s="3548"/>
      <c r="E1" s="3548"/>
      <c r="F1" s="3548"/>
      <c r="G1" s="3548"/>
      <c r="H1" s="3548"/>
      <c r="I1" s="3548"/>
      <c r="J1" s="3548"/>
      <c r="K1" s="3548"/>
    </row>
    <row r="2" spans="1:11">
      <c r="A2" s="3549" t="s">
        <v>792</v>
      </c>
      <c r="B2" s="3549"/>
      <c r="C2" s="3549"/>
      <c r="D2" s="3549"/>
      <c r="E2" s="3549"/>
      <c r="F2" s="3549"/>
      <c r="G2" s="3549"/>
      <c r="H2" s="3549"/>
      <c r="I2" s="3549"/>
      <c r="J2" s="3549"/>
      <c r="K2" s="3549"/>
    </row>
    <row r="3" spans="1:11">
      <c r="A3" s="3550" t="s">
        <v>778</v>
      </c>
      <c r="B3" s="3550"/>
      <c r="C3" s="3550"/>
      <c r="D3" s="3550"/>
      <c r="E3" s="3550"/>
      <c r="F3" s="3550"/>
      <c r="G3" s="3550"/>
      <c r="H3" s="3550"/>
      <c r="I3" s="3550"/>
      <c r="J3" s="3550"/>
      <c r="K3" s="3550"/>
    </row>
    <row r="4" spans="1:11">
      <c r="A4" s="3563" t="s">
        <v>90</v>
      </c>
      <c r="B4" s="3563"/>
      <c r="C4" s="3563"/>
      <c r="D4" s="3563"/>
      <c r="E4" s="3563"/>
      <c r="F4" s="3563"/>
      <c r="G4" s="3563"/>
      <c r="H4" s="3563"/>
      <c r="I4" s="3563"/>
      <c r="J4" s="3563"/>
      <c r="K4" s="3563"/>
    </row>
    <row r="5" spans="1:11" ht="16.2" thickBot="1">
      <c r="A5" s="3562"/>
      <c r="B5" s="3562"/>
      <c r="C5" s="3562"/>
      <c r="D5" s="3562"/>
      <c r="E5" s="3562"/>
      <c r="F5" s="3562"/>
      <c r="G5" s="3562"/>
      <c r="H5" s="3562"/>
      <c r="I5" s="3562"/>
      <c r="J5" s="3562"/>
      <c r="K5" s="3562"/>
    </row>
    <row r="6" spans="1:11" ht="16.2" thickTop="1">
      <c r="A6" s="3551" t="s">
        <v>777</v>
      </c>
      <c r="B6" s="3554" t="s">
        <v>711</v>
      </c>
      <c r="C6" s="805" t="s">
        <v>150</v>
      </c>
      <c r="D6" s="3557" t="s">
        <v>173</v>
      </c>
      <c r="E6" s="3558"/>
      <c r="F6" s="3557" t="s">
        <v>742</v>
      </c>
      <c r="G6" s="3558"/>
      <c r="H6" s="3557" t="s">
        <v>776</v>
      </c>
      <c r="I6" s="3559"/>
      <c r="J6" s="3559"/>
      <c r="K6" s="3560"/>
    </row>
    <row r="7" spans="1:11">
      <c r="A7" s="3552"/>
      <c r="B7" s="3555"/>
      <c r="C7" s="804" t="s">
        <v>724</v>
      </c>
      <c r="D7" s="804" t="s">
        <v>725</v>
      </c>
      <c r="E7" s="804" t="s">
        <v>724</v>
      </c>
      <c r="F7" s="804" t="s">
        <v>725</v>
      </c>
      <c r="G7" s="804" t="s">
        <v>724</v>
      </c>
      <c r="H7" s="3561" t="s">
        <v>723</v>
      </c>
      <c r="I7" s="3561" t="s">
        <v>535</v>
      </c>
      <c r="J7" s="3561" t="s">
        <v>722</v>
      </c>
      <c r="K7" s="3564" t="s">
        <v>721</v>
      </c>
    </row>
    <row r="8" spans="1:11">
      <c r="A8" s="3553"/>
      <c r="B8" s="3556"/>
      <c r="C8" s="804">
        <v>1</v>
      </c>
      <c r="D8" s="804">
        <v>2</v>
      </c>
      <c r="E8" s="804">
        <v>3</v>
      </c>
      <c r="F8" s="804">
        <v>4</v>
      </c>
      <c r="G8" s="804">
        <v>5</v>
      </c>
      <c r="H8" s="3561"/>
      <c r="I8" s="3561"/>
      <c r="J8" s="3561"/>
      <c r="K8" s="3564"/>
    </row>
    <row r="9" spans="1:11">
      <c r="A9" s="803" t="s">
        <v>775</v>
      </c>
      <c r="B9" s="798">
        <v>100</v>
      </c>
      <c r="C9" s="797">
        <v>140.90701000000001</v>
      </c>
      <c r="D9" s="797">
        <v>144.72220999999999</v>
      </c>
      <c r="E9" s="797">
        <v>147.91848999999999</v>
      </c>
      <c r="F9" s="797">
        <v>152.64654999999999</v>
      </c>
      <c r="G9" s="797">
        <v>154.43961999999999</v>
      </c>
      <c r="H9" s="797">
        <v>4.9759602999999997</v>
      </c>
      <c r="I9" s="797">
        <v>2.2085612000000001</v>
      </c>
      <c r="J9" s="797">
        <v>4.4086027000000003</v>
      </c>
      <c r="K9" s="796">
        <v>1.1746593000000001</v>
      </c>
    </row>
    <row r="10" spans="1:11">
      <c r="A10" s="802" t="s">
        <v>774</v>
      </c>
      <c r="B10" s="801">
        <v>33.587116000000002</v>
      </c>
      <c r="C10" s="801">
        <v>138.63048000000001</v>
      </c>
      <c r="D10" s="801">
        <v>143.3289</v>
      </c>
      <c r="E10" s="801">
        <v>152.6885</v>
      </c>
      <c r="F10" s="801">
        <v>156.82982999999999</v>
      </c>
      <c r="G10" s="801">
        <v>162.20966000000001</v>
      </c>
      <c r="H10" s="801">
        <v>10.140650000000001</v>
      </c>
      <c r="I10" s="801">
        <v>6.5301619999999998</v>
      </c>
      <c r="J10" s="801">
        <v>6.2356733999999996</v>
      </c>
      <c r="K10" s="800">
        <v>3.4303640999999998</v>
      </c>
    </row>
    <row r="11" spans="1:11">
      <c r="A11" s="795" t="s">
        <v>773</v>
      </c>
      <c r="B11" s="794">
        <v>31.274027</v>
      </c>
      <c r="C11" s="794">
        <v>138.61241000000001</v>
      </c>
      <c r="D11" s="794">
        <v>143.04253</v>
      </c>
      <c r="E11" s="794">
        <v>152.97728000000001</v>
      </c>
      <c r="F11" s="794">
        <v>157.47816</v>
      </c>
      <c r="G11" s="794">
        <v>163.31020000000001</v>
      </c>
      <c r="H11" s="794">
        <v>10.363337</v>
      </c>
      <c r="I11" s="794">
        <v>6.9453110000000002</v>
      </c>
      <c r="J11" s="794">
        <v>6.7545469999999996</v>
      </c>
      <c r="K11" s="793">
        <v>3.7033931999999998</v>
      </c>
    </row>
    <row r="12" spans="1:11">
      <c r="A12" s="795" t="s">
        <v>772</v>
      </c>
      <c r="B12" s="794">
        <v>2.3130890000000002</v>
      </c>
      <c r="C12" s="794">
        <v>138.87473</v>
      </c>
      <c r="D12" s="794">
        <v>147.20068000000001</v>
      </c>
      <c r="E12" s="794">
        <v>148.78415000000001</v>
      </c>
      <c r="F12" s="794">
        <v>148.06399999999999</v>
      </c>
      <c r="G12" s="794">
        <v>147.32984999999999</v>
      </c>
      <c r="H12" s="794">
        <v>7.1355114000000004</v>
      </c>
      <c r="I12" s="794">
        <v>1.0757146</v>
      </c>
      <c r="J12" s="794">
        <v>-0.97745420000000005</v>
      </c>
      <c r="K12" s="793">
        <v>-0.49582598</v>
      </c>
    </row>
    <row r="13" spans="1:11">
      <c r="A13" s="802" t="s">
        <v>771</v>
      </c>
      <c r="B13" s="801">
        <v>8.7637640000000001</v>
      </c>
      <c r="C13" s="801">
        <v>165.88905</v>
      </c>
      <c r="D13" s="801">
        <v>158.69864999999999</v>
      </c>
      <c r="E13" s="801">
        <v>156.98984999999999</v>
      </c>
      <c r="F13" s="801">
        <v>156.39406</v>
      </c>
      <c r="G13" s="801">
        <v>156.57893000000001</v>
      </c>
      <c r="H13" s="801">
        <v>-5.3645525000000003</v>
      </c>
      <c r="I13" s="801">
        <v>-1.0767632</v>
      </c>
      <c r="J13" s="801">
        <v>-0.26174956999999999</v>
      </c>
      <c r="K13" s="800">
        <v>0.11820265000000001</v>
      </c>
    </row>
    <row r="14" spans="1:11">
      <c r="A14" s="795" t="s">
        <v>770</v>
      </c>
      <c r="B14" s="794">
        <v>5.6615900000000003</v>
      </c>
      <c r="C14" s="794">
        <v>201.99187000000001</v>
      </c>
      <c r="D14" s="794">
        <v>190.86160000000001</v>
      </c>
      <c r="E14" s="794">
        <v>188.21648999999999</v>
      </c>
      <c r="F14" s="794">
        <v>187.29425000000001</v>
      </c>
      <c r="G14" s="794">
        <v>187.58041</v>
      </c>
      <c r="H14" s="794">
        <v>-6.8197684000000001</v>
      </c>
      <c r="I14" s="794">
        <v>-1.3858846</v>
      </c>
      <c r="J14" s="794">
        <v>-0.33794977999999998</v>
      </c>
      <c r="K14" s="793">
        <v>0.15278310000000001</v>
      </c>
    </row>
    <row r="15" spans="1:11">
      <c r="A15" s="795" t="s">
        <v>769</v>
      </c>
      <c r="B15" s="794">
        <v>3.1021743000000002</v>
      </c>
      <c r="C15" s="794">
        <v>100</v>
      </c>
      <c r="D15" s="794">
        <v>100</v>
      </c>
      <c r="E15" s="794">
        <v>100</v>
      </c>
      <c r="F15" s="794">
        <v>100</v>
      </c>
      <c r="G15" s="794">
        <v>100</v>
      </c>
      <c r="H15" s="794">
        <v>0</v>
      </c>
      <c r="I15" s="794">
        <v>0</v>
      </c>
      <c r="J15" s="794">
        <v>0</v>
      </c>
      <c r="K15" s="793">
        <v>0</v>
      </c>
    </row>
    <row r="16" spans="1:11">
      <c r="A16" s="802" t="s">
        <v>768</v>
      </c>
      <c r="B16" s="801">
        <v>57.649120000000003</v>
      </c>
      <c r="C16" s="801">
        <v>138.43561</v>
      </c>
      <c r="D16" s="801">
        <v>143.40929</v>
      </c>
      <c r="E16" s="801">
        <v>143.76039</v>
      </c>
      <c r="F16" s="801">
        <v>149.63962000000001</v>
      </c>
      <c r="G16" s="801">
        <v>149.58750000000001</v>
      </c>
      <c r="H16" s="801">
        <v>3.8464025999999998</v>
      </c>
      <c r="I16" s="801">
        <v>0.24483073999999999</v>
      </c>
      <c r="J16" s="801">
        <v>4.0533380000000001</v>
      </c>
      <c r="K16" s="800">
        <v>-3.4840096000000001E-2</v>
      </c>
    </row>
    <row r="17" spans="1:11">
      <c r="A17" s="795" t="s">
        <v>791</v>
      </c>
      <c r="B17" s="794">
        <v>15.156262999999999</v>
      </c>
      <c r="C17" s="794">
        <v>154.69281000000001</v>
      </c>
      <c r="D17" s="794">
        <v>152.65539999999999</v>
      </c>
      <c r="E17" s="794">
        <v>154.05297999999999</v>
      </c>
      <c r="F17" s="794">
        <v>165.44107</v>
      </c>
      <c r="G17" s="794">
        <v>165.70490000000001</v>
      </c>
      <c r="H17" s="794">
        <v>-0.41361097000000002</v>
      </c>
      <c r="I17" s="794">
        <v>0.91551583999999997</v>
      </c>
      <c r="J17" s="794">
        <v>7.5635814999999997</v>
      </c>
      <c r="K17" s="793">
        <v>0.15947412999999999</v>
      </c>
    </row>
    <row r="18" spans="1:11">
      <c r="A18" s="795" t="s">
        <v>790</v>
      </c>
      <c r="B18" s="794">
        <v>1.0134718</v>
      </c>
      <c r="C18" s="794">
        <v>143.41986</v>
      </c>
      <c r="D18" s="794">
        <v>159.17874</v>
      </c>
      <c r="E18" s="794">
        <v>159.17874</v>
      </c>
      <c r="F18" s="794">
        <v>165.86806999999999</v>
      </c>
      <c r="G18" s="794">
        <v>165.86806999999999</v>
      </c>
      <c r="H18" s="794">
        <v>10.98793</v>
      </c>
      <c r="I18" s="794">
        <v>0</v>
      </c>
      <c r="J18" s="794">
        <v>4.2024030000000003</v>
      </c>
      <c r="K18" s="793">
        <v>0</v>
      </c>
    </row>
    <row r="19" spans="1:11">
      <c r="A19" s="795" t="s">
        <v>789</v>
      </c>
      <c r="B19" s="794">
        <v>0.28707272</v>
      </c>
      <c r="C19" s="794">
        <v>118.69663</v>
      </c>
      <c r="D19" s="794">
        <v>129.42694</v>
      </c>
      <c r="E19" s="794">
        <v>129.42694</v>
      </c>
      <c r="F19" s="794">
        <v>140.97577000000001</v>
      </c>
      <c r="G19" s="794">
        <v>140.97577000000001</v>
      </c>
      <c r="H19" s="794">
        <v>9.0401170000000004</v>
      </c>
      <c r="I19" s="794">
        <v>0</v>
      </c>
      <c r="J19" s="794">
        <v>8.9230450000000001</v>
      </c>
      <c r="K19" s="793">
        <v>0</v>
      </c>
    </row>
    <row r="20" spans="1:11">
      <c r="A20" s="795" t="s">
        <v>788</v>
      </c>
      <c r="B20" s="794">
        <v>2.0731818999999998</v>
      </c>
      <c r="C20" s="794">
        <v>147.70334</v>
      </c>
      <c r="D20" s="794">
        <v>161.73820000000001</v>
      </c>
      <c r="E20" s="794">
        <v>161.73820000000001</v>
      </c>
      <c r="F20" s="794">
        <v>164.22818000000001</v>
      </c>
      <c r="G20" s="794">
        <v>164.22818000000001</v>
      </c>
      <c r="H20" s="794">
        <v>9.5020589999999991</v>
      </c>
      <c r="I20" s="794">
        <v>0</v>
      </c>
      <c r="J20" s="794">
        <v>1.5395097</v>
      </c>
      <c r="K20" s="793">
        <v>0</v>
      </c>
    </row>
    <row r="21" spans="1:11">
      <c r="A21" s="795" t="s">
        <v>787</v>
      </c>
      <c r="B21" s="794">
        <v>1.0835619000000001</v>
      </c>
      <c r="C21" s="794">
        <v>132.97570999999999</v>
      </c>
      <c r="D21" s="794">
        <v>158.55524</v>
      </c>
      <c r="E21" s="794">
        <v>158.55524</v>
      </c>
      <c r="F21" s="794">
        <v>162.37788</v>
      </c>
      <c r="G21" s="794">
        <v>162.37788</v>
      </c>
      <c r="H21" s="794">
        <v>19.236246000000001</v>
      </c>
      <c r="I21" s="794">
        <v>0</v>
      </c>
      <c r="J21" s="794">
        <v>2.4109186999999999</v>
      </c>
      <c r="K21" s="793">
        <v>0</v>
      </c>
    </row>
    <row r="22" spans="1:11">
      <c r="A22" s="795" t="s">
        <v>786</v>
      </c>
      <c r="B22" s="794">
        <v>6.5495939999999999</v>
      </c>
      <c r="C22" s="794">
        <v>139.45335</v>
      </c>
      <c r="D22" s="794">
        <v>149.82942</v>
      </c>
      <c r="E22" s="794">
        <v>149.82942</v>
      </c>
      <c r="F22" s="794">
        <v>154.48354</v>
      </c>
      <c r="G22" s="794">
        <v>154.48354</v>
      </c>
      <c r="H22" s="794">
        <v>7.4405239999999999</v>
      </c>
      <c r="I22" s="794">
        <v>0</v>
      </c>
      <c r="J22" s="794">
        <v>3.1062791000000001</v>
      </c>
      <c r="K22" s="793">
        <v>0</v>
      </c>
    </row>
    <row r="23" spans="1:11">
      <c r="A23" s="795" t="s">
        <v>785</v>
      </c>
      <c r="B23" s="794">
        <v>1.9205185</v>
      </c>
      <c r="C23" s="794">
        <v>118.49136</v>
      </c>
      <c r="D23" s="794">
        <v>125.66517</v>
      </c>
      <c r="E23" s="794">
        <v>125.66517</v>
      </c>
      <c r="F23" s="794">
        <v>119.54922000000001</v>
      </c>
      <c r="G23" s="794">
        <v>119.54922000000001</v>
      </c>
      <c r="H23" s="794">
        <v>6.0542883999999999</v>
      </c>
      <c r="I23" s="794">
        <v>0</v>
      </c>
      <c r="J23" s="794">
        <v>-4.8668659999999999</v>
      </c>
      <c r="K23" s="793">
        <v>0</v>
      </c>
    </row>
    <row r="24" spans="1:11">
      <c r="A24" s="795" t="s">
        <v>784</v>
      </c>
      <c r="B24" s="794">
        <v>4.5007596000000003</v>
      </c>
      <c r="C24" s="794">
        <v>110.36302999999999</v>
      </c>
      <c r="D24" s="794">
        <v>120.32752000000001</v>
      </c>
      <c r="E24" s="794">
        <v>120.32752000000001</v>
      </c>
      <c r="F24" s="794">
        <v>103.44815</v>
      </c>
      <c r="G24" s="794">
        <v>103.44815</v>
      </c>
      <c r="H24" s="794">
        <v>9.0288315000000008</v>
      </c>
      <c r="I24" s="794">
        <v>1.4210855000000001E-14</v>
      </c>
      <c r="J24" s="794">
        <v>-14.027858</v>
      </c>
      <c r="K24" s="793">
        <v>0</v>
      </c>
    </row>
    <row r="25" spans="1:11">
      <c r="A25" s="795" t="s">
        <v>783</v>
      </c>
      <c r="B25" s="794">
        <v>12.554123000000001</v>
      </c>
      <c r="C25" s="794">
        <v>148.31699</v>
      </c>
      <c r="D25" s="794">
        <v>151.3991</v>
      </c>
      <c r="E25" s="794">
        <v>151.32414</v>
      </c>
      <c r="F25" s="794">
        <v>164.93557999999999</v>
      </c>
      <c r="G25" s="794">
        <v>164.37764000000001</v>
      </c>
      <c r="H25" s="794">
        <v>2.0275151999999999</v>
      </c>
      <c r="I25" s="794">
        <v>-4.9507049999999997E-2</v>
      </c>
      <c r="J25" s="794">
        <v>8.6261880000000009</v>
      </c>
      <c r="K25" s="793">
        <v>-0.33826929999999999</v>
      </c>
    </row>
    <row r="26" spans="1:11">
      <c r="A26" s="795" t="s">
        <v>782</v>
      </c>
      <c r="B26" s="794">
        <v>4.4544170000000003</v>
      </c>
      <c r="C26" s="794">
        <v>101.08432000000001</v>
      </c>
      <c r="D26" s="794">
        <v>103.72441000000001</v>
      </c>
      <c r="E26" s="794">
        <v>103.72441000000001</v>
      </c>
      <c r="F26" s="794">
        <v>104.76849</v>
      </c>
      <c r="G26" s="794">
        <v>104.76849</v>
      </c>
      <c r="H26" s="794">
        <v>2.6117680000000001</v>
      </c>
      <c r="I26" s="794">
        <v>-1.4210855000000001E-14</v>
      </c>
      <c r="J26" s="794">
        <v>1.006597</v>
      </c>
      <c r="K26" s="793">
        <v>0</v>
      </c>
    </row>
    <row r="27" spans="1:11">
      <c r="A27" s="795" t="s">
        <v>781</v>
      </c>
      <c r="B27" s="794">
        <v>3.1745269999999999</v>
      </c>
      <c r="C27" s="794">
        <v>124.46802</v>
      </c>
      <c r="D27" s="794">
        <v>133.0308</v>
      </c>
      <c r="E27" s="794">
        <v>133.0308</v>
      </c>
      <c r="F27" s="794">
        <v>136.71912</v>
      </c>
      <c r="G27" s="794">
        <v>136.71912</v>
      </c>
      <c r="H27" s="794">
        <v>6.8795055999999999</v>
      </c>
      <c r="I27" s="794">
        <v>0</v>
      </c>
      <c r="J27" s="794">
        <v>2.772519</v>
      </c>
      <c r="K27" s="793">
        <v>0</v>
      </c>
    </row>
    <row r="28" spans="1:11">
      <c r="A28" s="795" t="s">
        <v>780</v>
      </c>
      <c r="B28" s="794">
        <v>3.8028645999999999</v>
      </c>
      <c r="C28" s="794">
        <v>138.37277</v>
      </c>
      <c r="D28" s="794">
        <v>144.69982999999999</v>
      </c>
      <c r="E28" s="794">
        <v>144.69982999999999</v>
      </c>
      <c r="F28" s="794">
        <v>147.3124</v>
      </c>
      <c r="G28" s="794">
        <v>147.3124</v>
      </c>
      <c r="H28" s="794">
        <v>4.5724689999999999</v>
      </c>
      <c r="I28" s="794">
        <v>0</v>
      </c>
      <c r="J28" s="794">
        <v>1.8055095999999999</v>
      </c>
      <c r="K28" s="793">
        <v>0</v>
      </c>
    </row>
    <row r="29" spans="1:11">
      <c r="A29" s="795" t="s">
        <v>755</v>
      </c>
      <c r="B29" s="794">
        <v>1.0787640999999999</v>
      </c>
      <c r="C29" s="794">
        <v>125.28162</v>
      </c>
      <c r="D29" s="794">
        <v>137.76015000000001</v>
      </c>
      <c r="E29" s="794">
        <v>137.76015000000001</v>
      </c>
      <c r="F29" s="794">
        <v>144.24115</v>
      </c>
      <c r="G29" s="794">
        <v>144.24115</v>
      </c>
      <c r="H29" s="794">
        <v>9.9603889999999993</v>
      </c>
      <c r="I29" s="794">
        <v>0</v>
      </c>
      <c r="J29" s="794">
        <v>4.704555</v>
      </c>
      <c r="K29" s="793">
        <v>0</v>
      </c>
    </row>
    <row r="30" spans="1:11">
      <c r="A30" s="799" t="s">
        <v>754</v>
      </c>
      <c r="B30" s="798">
        <v>100</v>
      </c>
      <c r="C30" s="797">
        <v>140.90701000000001</v>
      </c>
      <c r="D30" s="797">
        <v>144.72220999999999</v>
      </c>
      <c r="E30" s="797">
        <v>147.91848999999999</v>
      </c>
      <c r="F30" s="797">
        <v>152.64654999999999</v>
      </c>
      <c r="G30" s="797">
        <v>154.43961999999999</v>
      </c>
      <c r="H30" s="797">
        <v>4.9759602999999997</v>
      </c>
      <c r="I30" s="797">
        <v>2.2085612000000001</v>
      </c>
      <c r="J30" s="797">
        <v>4.4086027000000003</v>
      </c>
      <c r="K30" s="796">
        <v>1.1746593000000001</v>
      </c>
    </row>
    <row r="31" spans="1:11">
      <c r="A31" s="795" t="s">
        <v>753</v>
      </c>
      <c r="B31" s="794">
        <v>32.904780000000002</v>
      </c>
      <c r="C31" s="794">
        <v>139.41390000000001</v>
      </c>
      <c r="D31" s="794">
        <v>140.90561</v>
      </c>
      <c r="E31" s="794">
        <v>148.55770999999999</v>
      </c>
      <c r="F31" s="794">
        <v>150.58633</v>
      </c>
      <c r="G31" s="794">
        <v>153.60812000000001</v>
      </c>
      <c r="H31" s="794">
        <v>6.5587553999999999</v>
      </c>
      <c r="I31" s="794">
        <v>5.4306549999999998</v>
      </c>
      <c r="J31" s="794">
        <v>3.3996379999999999</v>
      </c>
      <c r="K31" s="793">
        <v>2.0066883999999998</v>
      </c>
    </row>
    <row r="32" spans="1:11">
      <c r="A32" s="795" t="s">
        <v>752</v>
      </c>
      <c r="B32" s="794">
        <v>56.298316999999997</v>
      </c>
      <c r="C32" s="794">
        <v>145.96064999999999</v>
      </c>
      <c r="D32" s="794">
        <v>150.91249999999999</v>
      </c>
      <c r="E32" s="794">
        <v>152.06834000000001</v>
      </c>
      <c r="F32" s="794">
        <v>158.93494000000001</v>
      </c>
      <c r="G32" s="794">
        <v>160.32213999999999</v>
      </c>
      <c r="H32" s="794">
        <v>4.1844863999999999</v>
      </c>
      <c r="I32" s="794">
        <v>0.76590119999999995</v>
      </c>
      <c r="J32" s="794">
        <v>5.4276920000000004</v>
      </c>
      <c r="K32" s="793">
        <v>0.87282119999999996</v>
      </c>
    </row>
    <row r="33" spans="1:11">
      <c r="A33" s="795" t="s">
        <v>751</v>
      </c>
      <c r="B33" s="794">
        <v>10.796903</v>
      </c>
      <c r="C33" s="794">
        <v>119.10630999999999</v>
      </c>
      <c r="D33" s="794">
        <v>124.07566</v>
      </c>
      <c r="E33" s="794">
        <v>124.33179</v>
      </c>
      <c r="F33" s="794">
        <v>126.13579</v>
      </c>
      <c r="G33" s="794">
        <v>126.30047</v>
      </c>
      <c r="H33" s="794">
        <v>4.3872429999999998</v>
      </c>
      <c r="I33" s="794">
        <v>0.20642988000000001</v>
      </c>
      <c r="J33" s="794">
        <v>1.5834079999999999</v>
      </c>
      <c r="K33" s="793">
        <v>0.13055897</v>
      </c>
    </row>
    <row r="34" spans="1:11" ht="16.2" thickBot="1">
      <c r="A34" s="792" t="s">
        <v>750</v>
      </c>
      <c r="B34" s="791">
        <v>14.026107</v>
      </c>
      <c r="C34" s="791">
        <v>137.81296</v>
      </c>
      <c r="D34" s="791">
        <v>141.61176</v>
      </c>
      <c r="E34" s="791">
        <v>141.51938000000001</v>
      </c>
      <c r="F34" s="791">
        <v>138.60736</v>
      </c>
      <c r="G34" s="791">
        <v>138.07658000000001</v>
      </c>
      <c r="H34" s="791">
        <v>2.6894521999999998</v>
      </c>
      <c r="I34" s="791">
        <v>-6.5235260000000003E-2</v>
      </c>
      <c r="J34" s="791">
        <v>-2.4327334999999999</v>
      </c>
      <c r="K34" s="790">
        <v>-0.38293729999999998</v>
      </c>
    </row>
    <row r="35" spans="1:11" ht="16.2" thickTop="1">
      <c r="A35" s="789" t="s">
        <v>716</v>
      </c>
      <c r="B35" s="787"/>
      <c r="C35" s="787"/>
      <c r="D35" s="787"/>
      <c r="E35" s="787"/>
      <c r="F35" s="788"/>
      <c r="G35" s="787"/>
      <c r="H35" s="787"/>
      <c r="I35" s="787"/>
      <c r="J35" s="787"/>
      <c r="K35" s="787"/>
    </row>
    <row r="36" spans="1:11">
      <c r="A36" s="786"/>
      <c r="B36" s="785"/>
      <c r="C36" s="785"/>
      <c r="D36" s="785"/>
      <c r="E36" s="785"/>
      <c r="F36" s="785"/>
      <c r="G36" s="785"/>
      <c r="H36" s="785"/>
      <c r="I36" s="785"/>
      <c r="J36" s="785"/>
      <c r="K36" s="785"/>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activeCell="N18" sqref="N18"/>
    </sheetView>
  </sheetViews>
  <sheetFormatPr defaultColWidth="9.6640625" defaultRowHeight="13.8"/>
  <cols>
    <col min="1" max="1" width="11.88671875" style="806" bestFit="1" customWidth="1"/>
    <col min="2" max="2" width="7.33203125" style="806" bestFit="1" customWidth="1"/>
    <col min="3" max="3" width="9.5546875" style="806" bestFit="1" customWidth="1"/>
    <col min="4" max="4" width="7.33203125" style="806" bestFit="1" customWidth="1"/>
    <col min="5" max="5" width="9.5546875" style="806" bestFit="1" customWidth="1"/>
    <col min="6" max="6" width="7.33203125" style="806" bestFit="1" customWidth="1"/>
    <col min="7" max="7" width="9.5546875" style="806" bestFit="1" customWidth="1"/>
    <col min="8" max="8" width="7.33203125" style="806" bestFit="1" customWidth="1"/>
    <col min="9" max="9" width="9.5546875" style="806" bestFit="1" customWidth="1"/>
    <col min="10" max="10" width="8.88671875" style="806" customWidth="1"/>
    <col min="11" max="11" width="9.6640625" style="806" customWidth="1"/>
    <col min="12" max="16384" width="9.6640625" style="806"/>
  </cols>
  <sheetData>
    <row r="1" spans="1:16384">
      <c r="A1" s="3548" t="s">
        <v>888</v>
      </c>
      <c r="B1" s="3548"/>
      <c r="C1" s="3548"/>
      <c r="D1" s="3548"/>
      <c r="E1" s="3548"/>
      <c r="F1" s="3548"/>
      <c r="G1" s="3548"/>
      <c r="H1" s="3548"/>
      <c r="I1" s="3548"/>
    </row>
    <row r="2" spans="1:16384">
      <c r="A2" s="3548" t="s">
        <v>794</v>
      </c>
      <c r="B2" s="3548"/>
      <c r="C2" s="3548"/>
      <c r="D2" s="3548"/>
      <c r="E2" s="3548"/>
      <c r="F2" s="3548"/>
      <c r="G2" s="3548"/>
      <c r="H2" s="3548"/>
      <c r="I2" s="3548"/>
    </row>
    <row r="3" spans="1:16384">
      <c r="A3" s="3572" t="s">
        <v>778</v>
      </c>
      <c r="B3" s="3572"/>
      <c r="C3" s="3572"/>
      <c r="D3" s="3572"/>
      <c r="E3" s="3572"/>
      <c r="F3" s="3572"/>
      <c r="G3" s="3572"/>
      <c r="H3" s="3572"/>
      <c r="I3" s="3572"/>
    </row>
    <row r="4" spans="1:16384">
      <c r="A4" s="3572" t="s">
        <v>743</v>
      </c>
      <c r="B4" s="3572"/>
      <c r="C4" s="3572"/>
      <c r="D4" s="3572"/>
      <c r="E4" s="3572"/>
      <c r="F4" s="3572"/>
      <c r="G4" s="3572"/>
      <c r="H4" s="3572"/>
      <c r="I4" s="3572"/>
    </row>
    <row r="5" spans="1:16384" ht="14.4" thickBot="1">
      <c r="A5" s="3548"/>
      <c r="B5" s="3548"/>
      <c r="C5" s="3548"/>
      <c r="D5" s="3548"/>
      <c r="E5" s="3548"/>
      <c r="F5" s="3548"/>
      <c r="G5" s="3548"/>
      <c r="H5" s="3548"/>
      <c r="I5" s="3548"/>
    </row>
    <row r="6" spans="1:16384" ht="17.399999999999999" thickTop="1">
      <c r="A6" s="3565" t="s">
        <v>90</v>
      </c>
      <c r="B6" s="3567" t="s">
        <v>61</v>
      </c>
      <c r="C6" s="3568"/>
      <c r="D6" s="3567" t="s">
        <v>150</v>
      </c>
      <c r="E6" s="3568"/>
      <c r="F6" s="3569" t="s">
        <v>173</v>
      </c>
      <c r="G6" s="3570"/>
      <c r="H6" s="3569" t="s">
        <v>742</v>
      </c>
      <c r="I6" s="3571"/>
    </row>
    <row r="7" spans="1:16384">
      <c r="A7" s="3566"/>
      <c r="B7" s="835" t="s">
        <v>741</v>
      </c>
      <c r="C7" s="835" t="s">
        <v>537</v>
      </c>
      <c r="D7" s="835" t="s">
        <v>741</v>
      </c>
      <c r="E7" s="837" t="s">
        <v>537</v>
      </c>
      <c r="F7" s="835" t="s">
        <v>741</v>
      </c>
      <c r="G7" s="836" t="s">
        <v>537</v>
      </c>
      <c r="H7" s="835" t="s">
        <v>741</v>
      </c>
      <c r="I7" s="834" t="s">
        <v>537</v>
      </c>
    </row>
    <row r="8" spans="1:16384">
      <c r="A8" s="833" t="s">
        <v>740</v>
      </c>
      <c r="B8" s="832">
        <v>122.57</v>
      </c>
      <c r="C8" s="832">
        <v>7.33</v>
      </c>
      <c r="D8" s="831">
        <v>127.78</v>
      </c>
      <c r="E8" s="831">
        <v>4.25</v>
      </c>
      <c r="F8" s="829">
        <v>143.85</v>
      </c>
      <c r="G8" s="830">
        <v>12.58</v>
      </c>
      <c r="H8" s="829">
        <v>150.1</v>
      </c>
      <c r="I8" s="828">
        <v>4.34</v>
      </c>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3"/>
      <c r="AY8" s="813"/>
      <c r="AZ8" s="813"/>
      <c r="BA8" s="813"/>
      <c r="BB8" s="813"/>
      <c r="BC8" s="813"/>
      <c r="BD8" s="813"/>
      <c r="BE8" s="813"/>
      <c r="BF8" s="813"/>
      <c r="BG8" s="813"/>
      <c r="BH8" s="813"/>
      <c r="BI8" s="813"/>
      <c r="BJ8" s="813"/>
      <c r="BK8" s="813"/>
      <c r="BL8" s="813"/>
      <c r="BM8" s="813"/>
      <c r="BN8" s="813"/>
      <c r="BO8" s="813"/>
      <c r="BP8" s="813"/>
      <c r="BQ8" s="813"/>
      <c r="BR8" s="813"/>
      <c r="BS8" s="813"/>
      <c r="BT8" s="813"/>
      <c r="BU8" s="813"/>
      <c r="BV8" s="813"/>
      <c r="BW8" s="813"/>
      <c r="BX8" s="813"/>
      <c r="BY8" s="813"/>
      <c r="BZ8" s="813"/>
      <c r="CA8" s="813"/>
      <c r="CB8" s="813"/>
      <c r="CC8" s="813"/>
      <c r="CD8" s="813"/>
      <c r="CE8" s="813"/>
      <c r="CF8" s="813"/>
      <c r="CG8" s="813"/>
      <c r="CH8" s="813"/>
      <c r="CI8" s="813"/>
      <c r="CJ8" s="813"/>
      <c r="CK8" s="813"/>
      <c r="CL8" s="813"/>
      <c r="CM8" s="813"/>
      <c r="CN8" s="813"/>
      <c r="CO8" s="813"/>
      <c r="CP8" s="813"/>
      <c r="CQ8" s="813"/>
      <c r="CR8" s="813"/>
      <c r="CS8" s="813"/>
      <c r="CT8" s="813"/>
      <c r="CU8" s="813"/>
      <c r="CV8" s="813"/>
      <c r="CW8" s="813"/>
      <c r="CX8" s="813"/>
      <c r="CY8" s="813"/>
      <c r="CZ8" s="813"/>
      <c r="DA8" s="813"/>
      <c r="DB8" s="813"/>
      <c r="DC8" s="813"/>
      <c r="DD8" s="813"/>
      <c r="DE8" s="813"/>
      <c r="DF8" s="813"/>
      <c r="DG8" s="813"/>
      <c r="DH8" s="813"/>
      <c r="DI8" s="813"/>
      <c r="DJ8" s="813"/>
      <c r="DK8" s="813"/>
      <c r="DL8" s="813"/>
      <c r="DM8" s="813"/>
      <c r="DN8" s="813"/>
      <c r="DO8" s="813"/>
      <c r="DP8" s="813"/>
      <c r="DQ8" s="813"/>
      <c r="DR8" s="813"/>
      <c r="DS8" s="813"/>
      <c r="DT8" s="813"/>
      <c r="DU8" s="813"/>
      <c r="DV8" s="813"/>
      <c r="DW8" s="813"/>
      <c r="DX8" s="813"/>
      <c r="DY8" s="813"/>
      <c r="DZ8" s="813"/>
      <c r="EA8" s="813"/>
      <c r="EB8" s="813"/>
      <c r="EC8" s="813"/>
      <c r="ED8" s="813"/>
      <c r="EE8" s="813"/>
      <c r="EF8" s="813"/>
      <c r="EG8" s="813"/>
      <c r="EH8" s="813"/>
      <c r="EI8" s="813"/>
      <c r="EJ8" s="813"/>
      <c r="EK8" s="813"/>
      <c r="EL8" s="813"/>
      <c r="EM8" s="813"/>
      <c r="EN8" s="813"/>
      <c r="EO8" s="813"/>
      <c r="EP8" s="813"/>
      <c r="EQ8" s="813"/>
      <c r="ER8" s="813"/>
      <c r="ES8" s="813"/>
      <c r="ET8" s="813"/>
      <c r="EU8" s="813"/>
      <c r="EV8" s="813"/>
      <c r="EW8" s="813"/>
      <c r="EX8" s="813"/>
      <c r="EY8" s="813"/>
      <c r="EZ8" s="813"/>
      <c r="FA8" s="813"/>
      <c r="FB8" s="813"/>
      <c r="FC8" s="813"/>
      <c r="FD8" s="813"/>
      <c r="FE8" s="813"/>
      <c r="FF8" s="813"/>
      <c r="FG8" s="813"/>
      <c r="FH8" s="813"/>
      <c r="FI8" s="813"/>
      <c r="FJ8" s="813"/>
      <c r="FK8" s="813"/>
      <c r="FL8" s="813"/>
      <c r="FM8" s="813"/>
      <c r="FN8" s="813"/>
      <c r="FO8" s="813"/>
      <c r="FP8" s="813"/>
      <c r="FQ8" s="813"/>
      <c r="FR8" s="813"/>
      <c r="FS8" s="813"/>
      <c r="FT8" s="813"/>
      <c r="FU8" s="813"/>
      <c r="FV8" s="813"/>
      <c r="FW8" s="813"/>
      <c r="FX8" s="813"/>
      <c r="FY8" s="813"/>
      <c r="FZ8" s="813"/>
      <c r="GA8" s="813"/>
      <c r="GB8" s="813"/>
      <c r="GC8" s="813"/>
      <c r="GD8" s="813"/>
      <c r="GE8" s="813"/>
      <c r="GF8" s="813"/>
      <c r="GG8" s="813"/>
      <c r="GH8" s="813"/>
      <c r="GI8" s="813"/>
      <c r="GJ8" s="813"/>
      <c r="GK8" s="813"/>
      <c r="GL8" s="813"/>
      <c r="GM8" s="813"/>
      <c r="GN8" s="813"/>
      <c r="GO8" s="813"/>
      <c r="GP8" s="813"/>
      <c r="GQ8" s="813"/>
      <c r="GR8" s="813"/>
      <c r="GS8" s="813"/>
      <c r="GT8" s="813"/>
      <c r="GU8" s="813"/>
      <c r="GV8" s="813"/>
      <c r="GW8" s="813"/>
      <c r="GX8" s="813"/>
      <c r="GY8" s="813"/>
      <c r="GZ8" s="813"/>
      <c r="HA8" s="813"/>
      <c r="HB8" s="813"/>
      <c r="HC8" s="813"/>
      <c r="HD8" s="813"/>
      <c r="HE8" s="813"/>
      <c r="HF8" s="813"/>
      <c r="HG8" s="813"/>
      <c r="HH8" s="813"/>
      <c r="HI8" s="813"/>
      <c r="HJ8" s="813"/>
      <c r="HK8" s="813"/>
      <c r="HL8" s="813"/>
      <c r="HM8" s="813"/>
      <c r="HN8" s="813"/>
      <c r="HO8" s="813"/>
      <c r="HP8" s="813"/>
      <c r="HQ8" s="813"/>
      <c r="HR8" s="813"/>
      <c r="HS8" s="813"/>
      <c r="HT8" s="813"/>
      <c r="HU8" s="813"/>
      <c r="HV8" s="813"/>
      <c r="HW8" s="813"/>
      <c r="HX8" s="813"/>
      <c r="HY8" s="813"/>
      <c r="HZ8" s="813"/>
      <c r="IA8" s="813"/>
      <c r="IB8" s="813"/>
      <c r="IC8" s="813"/>
      <c r="ID8" s="813"/>
      <c r="IE8" s="813"/>
      <c r="IF8" s="813"/>
      <c r="IG8" s="813"/>
      <c r="IH8" s="813"/>
      <c r="II8" s="813"/>
      <c r="IJ8" s="813"/>
      <c r="IK8" s="813"/>
      <c r="IL8" s="813"/>
      <c r="IM8" s="813"/>
      <c r="IN8" s="813"/>
      <c r="IO8" s="813"/>
      <c r="IP8" s="813"/>
      <c r="IQ8" s="813"/>
      <c r="IR8" s="813"/>
      <c r="IS8" s="813"/>
      <c r="IT8" s="813"/>
      <c r="IU8" s="813"/>
      <c r="IV8" s="813"/>
      <c r="IW8" s="813"/>
      <c r="IX8" s="813"/>
      <c r="IY8" s="813"/>
      <c r="IZ8" s="813"/>
      <c r="JA8" s="813"/>
      <c r="JB8" s="813"/>
      <c r="JC8" s="813"/>
      <c r="JD8" s="813"/>
      <c r="JE8" s="813"/>
      <c r="JF8" s="813"/>
      <c r="JG8" s="813"/>
      <c r="JH8" s="813"/>
      <c r="JI8" s="813"/>
      <c r="JJ8" s="813"/>
      <c r="JK8" s="813"/>
      <c r="JL8" s="813"/>
      <c r="JM8" s="813"/>
      <c r="JN8" s="813"/>
      <c r="JO8" s="813"/>
      <c r="JP8" s="813"/>
      <c r="JQ8" s="813"/>
      <c r="JR8" s="813"/>
      <c r="JS8" s="813"/>
      <c r="JT8" s="813"/>
      <c r="JU8" s="813"/>
      <c r="JV8" s="813"/>
      <c r="JW8" s="813"/>
      <c r="JX8" s="813"/>
      <c r="JY8" s="813"/>
      <c r="JZ8" s="813"/>
      <c r="KA8" s="813"/>
      <c r="KB8" s="813"/>
      <c r="KC8" s="813"/>
      <c r="KD8" s="813"/>
      <c r="KE8" s="813"/>
      <c r="KF8" s="813"/>
      <c r="KG8" s="813"/>
      <c r="KH8" s="813"/>
      <c r="KI8" s="813"/>
      <c r="KJ8" s="813"/>
      <c r="KK8" s="813"/>
      <c r="KL8" s="813"/>
      <c r="KM8" s="813"/>
      <c r="KN8" s="813"/>
      <c r="KO8" s="813"/>
      <c r="KP8" s="813"/>
      <c r="KQ8" s="813"/>
      <c r="KR8" s="813"/>
      <c r="KS8" s="813"/>
      <c r="KT8" s="813"/>
      <c r="KU8" s="813"/>
      <c r="KV8" s="813"/>
      <c r="KW8" s="813"/>
      <c r="KX8" s="813"/>
      <c r="KY8" s="813"/>
      <c r="KZ8" s="813"/>
      <c r="LA8" s="813"/>
      <c r="LB8" s="813"/>
      <c r="LC8" s="813"/>
      <c r="LD8" s="813"/>
      <c r="LE8" s="813"/>
      <c r="LF8" s="813"/>
      <c r="LG8" s="813"/>
      <c r="LH8" s="813"/>
      <c r="LI8" s="813"/>
      <c r="LJ8" s="813"/>
      <c r="LK8" s="813"/>
      <c r="LL8" s="813"/>
      <c r="LM8" s="813"/>
      <c r="LN8" s="813"/>
      <c r="LO8" s="813"/>
      <c r="LP8" s="813"/>
      <c r="LQ8" s="813"/>
      <c r="LR8" s="813"/>
      <c r="LS8" s="813"/>
      <c r="LT8" s="813"/>
      <c r="LU8" s="813"/>
      <c r="LV8" s="813"/>
      <c r="LW8" s="813"/>
      <c r="LX8" s="813"/>
      <c r="LY8" s="813"/>
      <c r="LZ8" s="813"/>
      <c r="MA8" s="813"/>
      <c r="MB8" s="813"/>
      <c r="MC8" s="813"/>
      <c r="MD8" s="813"/>
      <c r="ME8" s="813"/>
      <c r="MF8" s="813"/>
      <c r="MG8" s="813"/>
      <c r="MH8" s="813"/>
      <c r="MI8" s="813"/>
      <c r="MJ8" s="813"/>
      <c r="MK8" s="813"/>
      <c r="ML8" s="813"/>
      <c r="MM8" s="813"/>
      <c r="MN8" s="813"/>
      <c r="MO8" s="813"/>
      <c r="MP8" s="813"/>
      <c r="MQ8" s="813"/>
      <c r="MR8" s="813"/>
      <c r="MS8" s="813"/>
      <c r="MT8" s="813"/>
      <c r="MU8" s="813"/>
      <c r="MV8" s="813"/>
      <c r="MW8" s="813"/>
      <c r="MX8" s="813"/>
      <c r="MY8" s="813"/>
      <c r="MZ8" s="813"/>
      <c r="NA8" s="813"/>
      <c r="NB8" s="813"/>
      <c r="NC8" s="813"/>
      <c r="ND8" s="813"/>
      <c r="NE8" s="813"/>
      <c r="NF8" s="813"/>
      <c r="NG8" s="813"/>
      <c r="NH8" s="813"/>
      <c r="NI8" s="813"/>
      <c r="NJ8" s="813"/>
      <c r="NK8" s="813"/>
      <c r="NL8" s="813"/>
      <c r="NM8" s="813"/>
      <c r="NN8" s="813"/>
      <c r="NO8" s="813"/>
      <c r="NP8" s="813"/>
      <c r="NQ8" s="813"/>
      <c r="NR8" s="813"/>
      <c r="NS8" s="813"/>
      <c r="NT8" s="813"/>
      <c r="NU8" s="813"/>
      <c r="NV8" s="813"/>
      <c r="NW8" s="813"/>
      <c r="NX8" s="813"/>
      <c r="NY8" s="813"/>
      <c r="NZ8" s="813"/>
      <c r="OA8" s="813"/>
      <c r="OB8" s="813"/>
      <c r="OC8" s="813"/>
      <c r="OD8" s="813"/>
      <c r="OE8" s="813"/>
      <c r="OF8" s="813"/>
      <c r="OG8" s="813"/>
      <c r="OH8" s="813"/>
      <c r="OI8" s="813"/>
      <c r="OJ8" s="813"/>
      <c r="OK8" s="813"/>
      <c r="OL8" s="813"/>
      <c r="OM8" s="813"/>
      <c r="ON8" s="813"/>
      <c r="OO8" s="813"/>
      <c r="OP8" s="813"/>
      <c r="OQ8" s="813"/>
      <c r="OR8" s="813"/>
      <c r="OS8" s="813"/>
      <c r="OT8" s="813"/>
      <c r="OU8" s="813"/>
      <c r="OV8" s="813"/>
      <c r="OW8" s="813"/>
      <c r="OX8" s="813"/>
      <c r="OY8" s="813"/>
      <c r="OZ8" s="813"/>
      <c r="PA8" s="813"/>
      <c r="PB8" s="813"/>
      <c r="PC8" s="813"/>
      <c r="PD8" s="813"/>
      <c r="PE8" s="813"/>
      <c r="PF8" s="813"/>
      <c r="PG8" s="813"/>
      <c r="PH8" s="813"/>
      <c r="PI8" s="813"/>
      <c r="PJ8" s="813"/>
      <c r="PK8" s="813"/>
      <c r="PL8" s="813"/>
      <c r="PM8" s="813"/>
      <c r="PN8" s="813"/>
      <c r="PO8" s="813"/>
      <c r="PP8" s="813"/>
      <c r="PQ8" s="813"/>
      <c r="PR8" s="813"/>
      <c r="PS8" s="813"/>
      <c r="PT8" s="813"/>
      <c r="PU8" s="813"/>
      <c r="PV8" s="813"/>
      <c r="PW8" s="813"/>
      <c r="PX8" s="813"/>
      <c r="PY8" s="813"/>
      <c r="PZ8" s="813"/>
      <c r="QA8" s="813"/>
      <c r="QB8" s="813"/>
      <c r="QC8" s="813"/>
      <c r="QD8" s="813"/>
      <c r="QE8" s="813"/>
      <c r="QF8" s="813"/>
      <c r="QG8" s="813"/>
      <c r="QH8" s="813"/>
      <c r="QI8" s="813"/>
      <c r="QJ8" s="813"/>
      <c r="QK8" s="813"/>
      <c r="QL8" s="813"/>
      <c r="QM8" s="813"/>
      <c r="QN8" s="813"/>
      <c r="QO8" s="813"/>
      <c r="QP8" s="813"/>
      <c r="QQ8" s="813"/>
      <c r="QR8" s="813"/>
      <c r="QS8" s="813"/>
      <c r="QT8" s="813"/>
      <c r="QU8" s="813"/>
      <c r="QV8" s="813"/>
      <c r="QW8" s="813"/>
      <c r="QX8" s="813"/>
      <c r="QY8" s="813"/>
      <c r="QZ8" s="813"/>
      <c r="RA8" s="813"/>
      <c r="RB8" s="813"/>
      <c r="RC8" s="813"/>
      <c r="RD8" s="813"/>
      <c r="RE8" s="813"/>
      <c r="RF8" s="813"/>
      <c r="RG8" s="813"/>
      <c r="RH8" s="813"/>
      <c r="RI8" s="813"/>
      <c r="RJ8" s="813"/>
      <c r="RK8" s="813"/>
      <c r="RL8" s="813"/>
      <c r="RM8" s="813"/>
      <c r="RN8" s="813"/>
      <c r="RO8" s="813"/>
      <c r="RP8" s="813"/>
      <c r="RQ8" s="813"/>
      <c r="RR8" s="813"/>
      <c r="RS8" s="813"/>
      <c r="RT8" s="813"/>
      <c r="RU8" s="813"/>
      <c r="RV8" s="813"/>
      <c r="RW8" s="813"/>
      <c r="RX8" s="813"/>
      <c r="RY8" s="813"/>
      <c r="RZ8" s="813"/>
      <c r="SA8" s="813"/>
      <c r="SB8" s="813"/>
      <c r="SC8" s="813"/>
      <c r="SD8" s="813"/>
      <c r="SE8" s="813"/>
      <c r="SF8" s="813"/>
      <c r="SG8" s="813"/>
      <c r="SH8" s="813"/>
      <c r="SI8" s="813"/>
      <c r="SJ8" s="813"/>
      <c r="SK8" s="813"/>
      <c r="SL8" s="813"/>
      <c r="SM8" s="813"/>
      <c r="SN8" s="813"/>
      <c r="SO8" s="813"/>
      <c r="SP8" s="813"/>
      <c r="SQ8" s="813"/>
      <c r="SR8" s="813"/>
      <c r="SS8" s="813"/>
      <c r="ST8" s="813"/>
      <c r="SU8" s="813"/>
      <c r="SV8" s="813"/>
      <c r="SW8" s="813"/>
      <c r="SX8" s="813"/>
      <c r="SY8" s="813"/>
      <c r="SZ8" s="813"/>
      <c r="TA8" s="813"/>
      <c r="TB8" s="813"/>
      <c r="TC8" s="813"/>
      <c r="TD8" s="813"/>
      <c r="TE8" s="813"/>
      <c r="TF8" s="813"/>
      <c r="TG8" s="813"/>
      <c r="TH8" s="813"/>
      <c r="TI8" s="813"/>
      <c r="TJ8" s="813"/>
      <c r="TK8" s="813"/>
      <c r="TL8" s="813"/>
      <c r="TM8" s="813"/>
      <c r="TN8" s="813"/>
      <c r="TO8" s="813"/>
      <c r="TP8" s="813"/>
      <c r="TQ8" s="813"/>
      <c r="TR8" s="813"/>
      <c r="TS8" s="813"/>
      <c r="TT8" s="813"/>
      <c r="TU8" s="813"/>
      <c r="TV8" s="813"/>
      <c r="TW8" s="813"/>
      <c r="TX8" s="813"/>
      <c r="TY8" s="813"/>
      <c r="TZ8" s="813"/>
      <c r="UA8" s="813"/>
      <c r="UB8" s="813"/>
      <c r="UC8" s="813"/>
      <c r="UD8" s="813"/>
      <c r="UE8" s="813"/>
      <c r="UF8" s="813"/>
      <c r="UG8" s="813"/>
      <c r="UH8" s="813"/>
      <c r="UI8" s="813"/>
      <c r="UJ8" s="813"/>
      <c r="UK8" s="813"/>
      <c r="UL8" s="813"/>
      <c r="UM8" s="813"/>
      <c r="UN8" s="813"/>
      <c r="UO8" s="813"/>
      <c r="UP8" s="813"/>
      <c r="UQ8" s="813"/>
      <c r="UR8" s="813"/>
      <c r="US8" s="813"/>
      <c r="UT8" s="813"/>
      <c r="UU8" s="813"/>
      <c r="UV8" s="813"/>
      <c r="UW8" s="813"/>
      <c r="UX8" s="813"/>
      <c r="UY8" s="813"/>
      <c r="UZ8" s="813"/>
      <c r="VA8" s="813"/>
      <c r="VB8" s="813"/>
      <c r="VC8" s="813"/>
      <c r="VD8" s="813"/>
      <c r="VE8" s="813"/>
      <c r="VF8" s="813"/>
      <c r="VG8" s="813"/>
      <c r="VH8" s="813"/>
      <c r="VI8" s="813"/>
      <c r="VJ8" s="813"/>
      <c r="VK8" s="813"/>
      <c r="VL8" s="813"/>
      <c r="VM8" s="813"/>
      <c r="VN8" s="813"/>
      <c r="VO8" s="813"/>
      <c r="VP8" s="813"/>
      <c r="VQ8" s="813"/>
      <c r="VR8" s="813"/>
      <c r="VS8" s="813"/>
      <c r="VT8" s="813"/>
      <c r="VU8" s="813"/>
      <c r="VV8" s="813"/>
      <c r="VW8" s="813"/>
      <c r="VX8" s="813"/>
      <c r="VY8" s="813"/>
      <c r="VZ8" s="813"/>
      <c r="WA8" s="813"/>
      <c r="WB8" s="813"/>
      <c r="WC8" s="813"/>
      <c r="WD8" s="813"/>
      <c r="WE8" s="813"/>
      <c r="WF8" s="813"/>
      <c r="WG8" s="813"/>
      <c r="WH8" s="813"/>
      <c r="WI8" s="813"/>
      <c r="WJ8" s="813"/>
      <c r="WK8" s="813"/>
      <c r="WL8" s="813"/>
      <c r="WM8" s="813"/>
      <c r="WN8" s="813"/>
      <c r="WO8" s="813"/>
      <c r="WP8" s="813"/>
      <c r="WQ8" s="813"/>
      <c r="WR8" s="813"/>
      <c r="WS8" s="813"/>
      <c r="WT8" s="813"/>
      <c r="WU8" s="813"/>
      <c r="WV8" s="813"/>
      <c r="WW8" s="813"/>
      <c r="WX8" s="813"/>
      <c r="WY8" s="813"/>
      <c r="WZ8" s="813"/>
      <c r="XA8" s="813"/>
      <c r="XB8" s="813"/>
      <c r="XC8" s="813"/>
      <c r="XD8" s="813"/>
      <c r="XE8" s="813"/>
      <c r="XF8" s="813"/>
      <c r="XG8" s="813"/>
      <c r="XH8" s="813"/>
      <c r="XI8" s="813"/>
      <c r="XJ8" s="813"/>
      <c r="XK8" s="813"/>
      <c r="XL8" s="813"/>
      <c r="XM8" s="813"/>
      <c r="XN8" s="813"/>
      <c r="XO8" s="813"/>
      <c r="XP8" s="813"/>
      <c r="XQ8" s="813"/>
      <c r="XR8" s="813"/>
      <c r="XS8" s="813"/>
      <c r="XT8" s="813"/>
      <c r="XU8" s="813"/>
      <c r="XV8" s="813"/>
      <c r="XW8" s="813"/>
      <c r="XX8" s="813"/>
      <c r="XY8" s="813"/>
      <c r="XZ8" s="813"/>
      <c r="YA8" s="813"/>
      <c r="YB8" s="813"/>
      <c r="YC8" s="813"/>
      <c r="YD8" s="813"/>
      <c r="YE8" s="813"/>
      <c r="YF8" s="813"/>
      <c r="YG8" s="813"/>
      <c r="YH8" s="813"/>
      <c r="YI8" s="813"/>
      <c r="YJ8" s="813"/>
      <c r="YK8" s="813"/>
      <c r="YL8" s="813"/>
      <c r="YM8" s="813"/>
      <c r="YN8" s="813"/>
      <c r="YO8" s="813"/>
      <c r="YP8" s="813"/>
      <c r="YQ8" s="813"/>
      <c r="YR8" s="813"/>
      <c r="YS8" s="813"/>
      <c r="YT8" s="813"/>
      <c r="YU8" s="813"/>
      <c r="YV8" s="813"/>
      <c r="YW8" s="813"/>
      <c r="YX8" s="813"/>
      <c r="YY8" s="813"/>
      <c r="YZ8" s="813"/>
      <c r="ZA8" s="813"/>
      <c r="ZB8" s="813"/>
      <c r="ZC8" s="813"/>
      <c r="ZD8" s="813"/>
      <c r="ZE8" s="813"/>
      <c r="ZF8" s="813"/>
      <c r="ZG8" s="813"/>
      <c r="ZH8" s="813"/>
      <c r="ZI8" s="813"/>
      <c r="ZJ8" s="813"/>
      <c r="ZK8" s="813"/>
      <c r="ZL8" s="813"/>
      <c r="ZM8" s="813"/>
      <c r="ZN8" s="813"/>
      <c r="ZO8" s="813"/>
      <c r="ZP8" s="813"/>
      <c r="ZQ8" s="813"/>
      <c r="ZR8" s="813"/>
      <c r="ZS8" s="813"/>
      <c r="ZT8" s="813"/>
      <c r="ZU8" s="813"/>
      <c r="ZV8" s="813"/>
      <c r="ZW8" s="813"/>
      <c r="ZX8" s="813"/>
      <c r="ZY8" s="813"/>
      <c r="ZZ8" s="813"/>
      <c r="AAA8" s="813"/>
      <c r="AAB8" s="813"/>
      <c r="AAC8" s="813"/>
      <c r="AAD8" s="813"/>
      <c r="AAE8" s="813"/>
      <c r="AAF8" s="813"/>
      <c r="AAG8" s="813"/>
      <c r="AAH8" s="813"/>
      <c r="AAI8" s="813"/>
      <c r="AAJ8" s="813"/>
      <c r="AAK8" s="813"/>
      <c r="AAL8" s="813"/>
      <c r="AAM8" s="813"/>
      <c r="AAN8" s="813"/>
      <c r="AAO8" s="813"/>
      <c r="AAP8" s="813"/>
      <c r="AAQ8" s="813"/>
      <c r="AAR8" s="813"/>
      <c r="AAS8" s="813"/>
      <c r="AAT8" s="813"/>
      <c r="AAU8" s="813"/>
      <c r="AAV8" s="813"/>
      <c r="AAW8" s="813"/>
      <c r="AAX8" s="813"/>
      <c r="AAY8" s="813"/>
      <c r="AAZ8" s="813"/>
      <c r="ABA8" s="813"/>
      <c r="ABB8" s="813"/>
      <c r="ABC8" s="813"/>
      <c r="ABD8" s="813"/>
      <c r="ABE8" s="813"/>
      <c r="ABF8" s="813"/>
      <c r="ABG8" s="813"/>
      <c r="ABH8" s="813"/>
      <c r="ABI8" s="813"/>
      <c r="ABJ8" s="813"/>
      <c r="ABK8" s="813"/>
      <c r="ABL8" s="813"/>
      <c r="ABM8" s="813"/>
      <c r="ABN8" s="813"/>
      <c r="ABO8" s="813"/>
      <c r="ABP8" s="813"/>
      <c r="ABQ8" s="813"/>
      <c r="ABR8" s="813"/>
      <c r="ABS8" s="813"/>
      <c r="ABT8" s="813"/>
      <c r="ABU8" s="813"/>
      <c r="ABV8" s="813"/>
      <c r="ABW8" s="813"/>
      <c r="ABX8" s="813"/>
      <c r="ABY8" s="813"/>
      <c r="ABZ8" s="813"/>
      <c r="ACA8" s="813"/>
      <c r="ACB8" s="813"/>
      <c r="ACC8" s="813"/>
      <c r="ACD8" s="813"/>
      <c r="ACE8" s="813"/>
      <c r="ACF8" s="813"/>
      <c r="ACG8" s="813"/>
      <c r="ACH8" s="813"/>
      <c r="ACI8" s="813"/>
      <c r="ACJ8" s="813"/>
      <c r="ACK8" s="813"/>
      <c r="ACL8" s="813"/>
      <c r="ACM8" s="813"/>
      <c r="ACN8" s="813"/>
      <c r="ACO8" s="813"/>
      <c r="ACP8" s="813"/>
      <c r="ACQ8" s="813"/>
      <c r="ACR8" s="813"/>
      <c r="ACS8" s="813"/>
      <c r="ACT8" s="813"/>
      <c r="ACU8" s="813"/>
      <c r="ACV8" s="813"/>
      <c r="ACW8" s="813"/>
      <c r="ACX8" s="813"/>
      <c r="ACY8" s="813"/>
      <c r="ACZ8" s="813"/>
      <c r="ADA8" s="813"/>
      <c r="ADB8" s="813"/>
      <c r="ADC8" s="813"/>
      <c r="ADD8" s="813"/>
      <c r="ADE8" s="813"/>
      <c r="ADF8" s="813"/>
      <c r="ADG8" s="813"/>
      <c r="ADH8" s="813"/>
      <c r="ADI8" s="813"/>
      <c r="ADJ8" s="813"/>
      <c r="ADK8" s="813"/>
      <c r="ADL8" s="813"/>
      <c r="ADM8" s="813"/>
      <c r="ADN8" s="813"/>
      <c r="ADO8" s="813"/>
      <c r="ADP8" s="813"/>
      <c r="ADQ8" s="813"/>
      <c r="ADR8" s="813"/>
      <c r="ADS8" s="813"/>
      <c r="ADT8" s="813"/>
      <c r="ADU8" s="813"/>
      <c r="ADV8" s="813"/>
      <c r="ADW8" s="813"/>
      <c r="ADX8" s="813"/>
      <c r="ADY8" s="813"/>
      <c r="ADZ8" s="813"/>
      <c r="AEA8" s="813"/>
      <c r="AEB8" s="813"/>
      <c r="AEC8" s="813"/>
      <c r="AED8" s="813"/>
      <c r="AEE8" s="813"/>
      <c r="AEF8" s="813"/>
      <c r="AEG8" s="813"/>
      <c r="AEH8" s="813"/>
      <c r="AEI8" s="813"/>
      <c r="AEJ8" s="813"/>
      <c r="AEK8" s="813"/>
      <c r="AEL8" s="813"/>
      <c r="AEM8" s="813"/>
      <c r="AEN8" s="813"/>
      <c r="AEO8" s="813"/>
      <c r="AEP8" s="813"/>
      <c r="AEQ8" s="813"/>
      <c r="AER8" s="813"/>
      <c r="AES8" s="813"/>
      <c r="AET8" s="813"/>
      <c r="AEU8" s="813"/>
      <c r="AEV8" s="813"/>
      <c r="AEW8" s="813"/>
      <c r="AEX8" s="813"/>
      <c r="AEY8" s="813"/>
      <c r="AEZ8" s="813"/>
      <c r="AFA8" s="813"/>
      <c r="AFB8" s="813"/>
      <c r="AFC8" s="813"/>
      <c r="AFD8" s="813"/>
      <c r="AFE8" s="813"/>
      <c r="AFF8" s="813"/>
      <c r="AFG8" s="813"/>
      <c r="AFH8" s="813"/>
      <c r="AFI8" s="813"/>
      <c r="AFJ8" s="813"/>
      <c r="AFK8" s="813"/>
      <c r="AFL8" s="813"/>
      <c r="AFM8" s="813"/>
      <c r="AFN8" s="813"/>
      <c r="AFO8" s="813"/>
      <c r="AFP8" s="813"/>
      <c r="AFQ8" s="813"/>
      <c r="AFR8" s="813"/>
      <c r="AFS8" s="813"/>
      <c r="AFT8" s="813"/>
      <c r="AFU8" s="813"/>
      <c r="AFV8" s="813"/>
      <c r="AFW8" s="813"/>
      <c r="AFX8" s="813"/>
      <c r="AFY8" s="813"/>
      <c r="AFZ8" s="813"/>
      <c r="AGA8" s="813"/>
      <c r="AGB8" s="813"/>
      <c r="AGC8" s="813"/>
      <c r="AGD8" s="813"/>
      <c r="AGE8" s="813"/>
      <c r="AGF8" s="813"/>
      <c r="AGG8" s="813"/>
      <c r="AGH8" s="813"/>
      <c r="AGI8" s="813"/>
      <c r="AGJ8" s="813"/>
      <c r="AGK8" s="813"/>
      <c r="AGL8" s="813"/>
      <c r="AGM8" s="813"/>
      <c r="AGN8" s="813"/>
      <c r="AGO8" s="813"/>
      <c r="AGP8" s="813"/>
      <c r="AGQ8" s="813"/>
      <c r="AGR8" s="813"/>
      <c r="AGS8" s="813"/>
      <c r="AGT8" s="813"/>
      <c r="AGU8" s="813"/>
      <c r="AGV8" s="813"/>
      <c r="AGW8" s="813"/>
      <c r="AGX8" s="813"/>
      <c r="AGY8" s="813"/>
      <c r="AGZ8" s="813"/>
      <c r="AHA8" s="813"/>
      <c r="AHB8" s="813"/>
      <c r="AHC8" s="813"/>
      <c r="AHD8" s="813"/>
      <c r="AHE8" s="813"/>
      <c r="AHF8" s="813"/>
      <c r="AHG8" s="813"/>
      <c r="AHH8" s="813"/>
      <c r="AHI8" s="813"/>
      <c r="AHJ8" s="813"/>
      <c r="AHK8" s="813"/>
      <c r="AHL8" s="813"/>
      <c r="AHM8" s="813"/>
      <c r="AHN8" s="813"/>
      <c r="AHO8" s="813"/>
      <c r="AHP8" s="813"/>
      <c r="AHQ8" s="813"/>
      <c r="AHR8" s="813"/>
      <c r="AHS8" s="813"/>
      <c r="AHT8" s="813"/>
      <c r="AHU8" s="813"/>
      <c r="AHV8" s="813"/>
      <c r="AHW8" s="813"/>
      <c r="AHX8" s="813"/>
      <c r="AHY8" s="813"/>
      <c r="AHZ8" s="813"/>
      <c r="AIA8" s="813"/>
      <c r="AIB8" s="813"/>
      <c r="AIC8" s="813"/>
      <c r="AID8" s="813"/>
      <c r="AIE8" s="813"/>
      <c r="AIF8" s="813"/>
      <c r="AIG8" s="813"/>
      <c r="AIH8" s="813"/>
      <c r="AII8" s="813"/>
      <c r="AIJ8" s="813"/>
      <c r="AIK8" s="813"/>
      <c r="AIL8" s="813"/>
      <c r="AIM8" s="813"/>
      <c r="AIN8" s="813"/>
      <c r="AIO8" s="813"/>
      <c r="AIP8" s="813"/>
      <c r="AIQ8" s="813"/>
      <c r="AIR8" s="813"/>
      <c r="AIS8" s="813"/>
      <c r="AIT8" s="813"/>
      <c r="AIU8" s="813"/>
      <c r="AIV8" s="813"/>
      <c r="AIW8" s="813"/>
      <c r="AIX8" s="813"/>
      <c r="AIY8" s="813"/>
      <c r="AIZ8" s="813"/>
      <c r="AJA8" s="813"/>
      <c r="AJB8" s="813"/>
      <c r="AJC8" s="813"/>
      <c r="AJD8" s="813"/>
      <c r="AJE8" s="813"/>
      <c r="AJF8" s="813"/>
      <c r="AJG8" s="813"/>
      <c r="AJH8" s="813"/>
      <c r="AJI8" s="813"/>
      <c r="AJJ8" s="813"/>
      <c r="AJK8" s="813"/>
      <c r="AJL8" s="813"/>
      <c r="AJM8" s="813"/>
      <c r="AJN8" s="813"/>
      <c r="AJO8" s="813"/>
      <c r="AJP8" s="813"/>
      <c r="AJQ8" s="813"/>
      <c r="AJR8" s="813"/>
      <c r="AJS8" s="813"/>
      <c r="AJT8" s="813"/>
      <c r="AJU8" s="813"/>
      <c r="AJV8" s="813"/>
      <c r="AJW8" s="813"/>
      <c r="AJX8" s="813"/>
      <c r="AJY8" s="813"/>
      <c r="AJZ8" s="813"/>
      <c r="AKA8" s="813"/>
      <c r="AKB8" s="813"/>
      <c r="AKC8" s="813"/>
      <c r="AKD8" s="813"/>
      <c r="AKE8" s="813"/>
      <c r="AKF8" s="813"/>
      <c r="AKG8" s="813"/>
      <c r="AKH8" s="813"/>
      <c r="AKI8" s="813"/>
      <c r="AKJ8" s="813"/>
      <c r="AKK8" s="813"/>
      <c r="AKL8" s="813"/>
      <c r="AKM8" s="813"/>
      <c r="AKN8" s="813"/>
      <c r="AKO8" s="813"/>
      <c r="AKP8" s="813"/>
      <c r="AKQ8" s="813"/>
      <c r="AKR8" s="813"/>
      <c r="AKS8" s="813"/>
      <c r="AKT8" s="813"/>
      <c r="AKU8" s="813"/>
      <c r="AKV8" s="813"/>
      <c r="AKW8" s="813"/>
      <c r="AKX8" s="813"/>
      <c r="AKY8" s="813"/>
      <c r="AKZ8" s="813"/>
      <c r="ALA8" s="813"/>
      <c r="ALB8" s="813"/>
      <c r="ALC8" s="813"/>
      <c r="ALD8" s="813"/>
      <c r="ALE8" s="813"/>
      <c r="ALF8" s="813"/>
      <c r="ALG8" s="813"/>
      <c r="ALH8" s="813"/>
      <c r="ALI8" s="813"/>
      <c r="ALJ8" s="813"/>
      <c r="ALK8" s="813"/>
      <c r="ALL8" s="813"/>
      <c r="ALM8" s="813"/>
      <c r="ALN8" s="813"/>
      <c r="ALO8" s="813"/>
      <c r="ALP8" s="813"/>
      <c r="ALQ8" s="813"/>
      <c r="ALR8" s="813"/>
      <c r="ALS8" s="813"/>
      <c r="ALT8" s="813"/>
      <c r="ALU8" s="813"/>
      <c r="ALV8" s="813"/>
      <c r="ALW8" s="813"/>
      <c r="ALX8" s="813"/>
      <c r="ALY8" s="813"/>
      <c r="ALZ8" s="813"/>
      <c r="AMA8" s="813"/>
      <c r="AMB8" s="813"/>
      <c r="AMC8" s="813"/>
      <c r="AMD8" s="813"/>
      <c r="AME8" s="813"/>
      <c r="AMF8" s="813"/>
      <c r="AMG8" s="813"/>
      <c r="AMH8" s="813"/>
      <c r="AMI8" s="813"/>
      <c r="AMJ8" s="813"/>
      <c r="AMK8" s="813"/>
      <c r="AML8" s="813"/>
      <c r="AMM8" s="813"/>
      <c r="AMN8" s="813"/>
      <c r="AMO8" s="813"/>
      <c r="AMP8" s="813"/>
      <c r="AMQ8" s="813"/>
      <c r="AMR8" s="813"/>
      <c r="AMS8" s="813"/>
      <c r="AMT8" s="813"/>
      <c r="AMU8" s="813"/>
      <c r="AMV8" s="813"/>
      <c r="AMW8" s="813"/>
      <c r="AMX8" s="813"/>
      <c r="AMY8" s="813"/>
      <c r="AMZ8" s="813"/>
      <c r="ANA8" s="813"/>
      <c r="ANB8" s="813"/>
      <c r="ANC8" s="813"/>
      <c r="AND8" s="813"/>
      <c r="ANE8" s="813"/>
      <c r="ANF8" s="813"/>
      <c r="ANG8" s="813"/>
      <c r="ANH8" s="813"/>
      <c r="ANI8" s="813"/>
      <c r="ANJ8" s="813"/>
      <c r="ANK8" s="813"/>
      <c r="ANL8" s="813"/>
      <c r="ANM8" s="813"/>
      <c r="ANN8" s="813"/>
      <c r="ANO8" s="813"/>
      <c r="ANP8" s="813"/>
      <c r="ANQ8" s="813"/>
      <c r="ANR8" s="813"/>
      <c r="ANS8" s="813"/>
      <c r="ANT8" s="813"/>
      <c r="ANU8" s="813"/>
      <c r="ANV8" s="813"/>
      <c r="ANW8" s="813"/>
      <c r="ANX8" s="813"/>
      <c r="ANY8" s="813"/>
      <c r="ANZ8" s="813"/>
      <c r="AOA8" s="813"/>
      <c r="AOB8" s="813"/>
      <c r="AOC8" s="813"/>
      <c r="AOD8" s="813"/>
      <c r="AOE8" s="813"/>
      <c r="AOF8" s="813"/>
      <c r="AOG8" s="813"/>
      <c r="AOH8" s="813"/>
      <c r="AOI8" s="813"/>
      <c r="AOJ8" s="813"/>
      <c r="AOK8" s="813"/>
      <c r="AOL8" s="813"/>
      <c r="AOM8" s="813"/>
      <c r="AON8" s="813"/>
      <c r="AOO8" s="813"/>
      <c r="AOP8" s="813"/>
      <c r="AOQ8" s="813"/>
      <c r="AOR8" s="813"/>
      <c r="AOS8" s="813"/>
      <c r="AOT8" s="813"/>
      <c r="AOU8" s="813"/>
      <c r="AOV8" s="813"/>
      <c r="AOW8" s="813"/>
      <c r="AOX8" s="813"/>
      <c r="AOY8" s="813"/>
      <c r="AOZ8" s="813"/>
      <c r="APA8" s="813"/>
      <c r="APB8" s="813"/>
      <c r="APC8" s="813"/>
      <c r="APD8" s="813"/>
      <c r="APE8" s="813"/>
      <c r="APF8" s="813"/>
      <c r="APG8" s="813"/>
      <c r="APH8" s="813"/>
      <c r="API8" s="813"/>
      <c r="APJ8" s="813"/>
      <c r="APK8" s="813"/>
      <c r="APL8" s="813"/>
      <c r="APM8" s="813"/>
      <c r="APN8" s="813"/>
      <c r="APO8" s="813"/>
      <c r="APP8" s="813"/>
      <c r="APQ8" s="813"/>
      <c r="APR8" s="813"/>
      <c r="APS8" s="813"/>
      <c r="APT8" s="813"/>
      <c r="APU8" s="813"/>
      <c r="APV8" s="813"/>
      <c r="APW8" s="813"/>
      <c r="APX8" s="813"/>
      <c r="APY8" s="813"/>
      <c r="APZ8" s="813"/>
      <c r="AQA8" s="813"/>
      <c r="AQB8" s="813"/>
      <c r="AQC8" s="813"/>
      <c r="AQD8" s="813"/>
      <c r="AQE8" s="813"/>
      <c r="AQF8" s="813"/>
      <c r="AQG8" s="813"/>
      <c r="AQH8" s="813"/>
      <c r="AQI8" s="813"/>
      <c r="AQJ8" s="813"/>
      <c r="AQK8" s="813"/>
      <c r="AQL8" s="813"/>
      <c r="AQM8" s="813"/>
      <c r="AQN8" s="813"/>
      <c r="AQO8" s="813"/>
      <c r="AQP8" s="813"/>
      <c r="AQQ8" s="813"/>
      <c r="AQR8" s="813"/>
      <c r="AQS8" s="813"/>
      <c r="AQT8" s="813"/>
      <c r="AQU8" s="813"/>
      <c r="AQV8" s="813"/>
      <c r="AQW8" s="813"/>
      <c r="AQX8" s="813"/>
      <c r="AQY8" s="813"/>
      <c r="AQZ8" s="813"/>
      <c r="ARA8" s="813"/>
      <c r="ARB8" s="813"/>
      <c r="ARC8" s="813"/>
      <c r="ARD8" s="813"/>
      <c r="ARE8" s="813"/>
      <c r="ARF8" s="813"/>
      <c r="ARG8" s="813"/>
      <c r="ARH8" s="813"/>
      <c r="ARI8" s="813"/>
      <c r="ARJ8" s="813"/>
      <c r="ARK8" s="813"/>
      <c r="ARL8" s="813"/>
      <c r="ARM8" s="813"/>
      <c r="ARN8" s="813"/>
      <c r="ARO8" s="813"/>
      <c r="ARP8" s="813"/>
      <c r="ARQ8" s="813"/>
      <c r="ARR8" s="813"/>
      <c r="ARS8" s="813"/>
      <c r="ART8" s="813"/>
      <c r="ARU8" s="813"/>
      <c r="ARV8" s="813"/>
      <c r="ARW8" s="813"/>
      <c r="ARX8" s="813"/>
      <c r="ARY8" s="813"/>
      <c r="ARZ8" s="813"/>
      <c r="ASA8" s="813"/>
      <c r="ASB8" s="813"/>
      <c r="ASC8" s="813"/>
      <c r="ASD8" s="813"/>
      <c r="ASE8" s="813"/>
      <c r="ASF8" s="813"/>
      <c r="ASG8" s="813"/>
      <c r="ASH8" s="813"/>
      <c r="ASI8" s="813"/>
      <c r="ASJ8" s="813"/>
      <c r="ASK8" s="813"/>
      <c r="ASL8" s="813"/>
      <c r="ASM8" s="813"/>
      <c r="ASN8" s="813"/>
      <c r="ASO8" s="813"/>
      <c r="ASP8" s="813"/>
      <c r="ASQ8" s="813"/>
      <c r="ASR8" s="813"/>
      <c r="ASS8" s="813"/>
      <c r="AST8" s="813"/>
      <c r="ASU8" s="813"/>
      <c r="ASV8" s="813"/>
      <c r="ASW8" s="813"/>
      <c r="ASX8" s="813"/>
      <c r="ASY8" s="813"/>
      <c r="ASZ8" s="813"/>
      <c r="ATA8" s="813"/>
      <c r="ATB8" s="813"/>
      <c r="ATC8" s="813"/>
      <c r="ATD8" s="813"/>
      <c r="ATE8" s="813"/>
      <c r="ATF8" s="813"/>
      <c r="ATG8" s="813"/>
      <c r="ATH8" s="813"/>
      <c r="ATI8" s="813"/>
      <c r="ATJ8" s="813"/>
      <c r="ATK8" s="813"/>
      <c r="ATL8" s="813"/>
      <c r="ATM8" s="813"/>
      <c r="ATN8" s="813"/>
      <c r="ATO8" s="813"/>
      <c r="ATP8" s="813"/>
      <c r="ATQ8" s="813"/>
      <c r="ATR8" s="813"/>
      <c r="ATS8" s="813"/>
      <c r="ATT8" s="813"/>
      <c r="ATU8" s="813"/>
      <c r="ATV8" s="813"/>
      <c r="ATW8" s="813"/>
      <c r="ATX8" s="813"/>
      <c r="ATY8" s="813"/>
      <c r="ATZ8" s="813"/>
      <c r="AUA8" s="813"/>
      <c r="AUB8" s="813"/>
      <c r="AUC8" s="813"/>
      <c r="AUD8" s="813"/>
      <c r="AUE8" s="813"/>
      <c r="AUF8" s="813"/>
      <c r="AUG8" s="813"/>
      <c r="AUH8" s="813"/>
      <c r="AUI8" s="813"/>
      <c r="AUJ8" s="813"/>
      <c r="AUK8" s="813"/>
      <c r="AUL8" s="813"/>
      <c r="AUM8" s="813"/>
      <c r="AUN8" s="813"/>
      <c r="AUO8" s="813"/>
      <c r="AUP8" s="813"/>
      <c r="AUQ8" s="813"/>
      <c r="AUR8" s="813"/>
      <c r="AUS8" s="813"/>
      <c r="AUT8" s="813"/>
      <c r="AUU8" s="813"/>
      <c r="AUV8" s="813"/>
      <c r="AUW8" s="813"/>
      <c r="AUX8" s="813"/>
      <c r="AUY8" s="813"/>
      <c r="AUZ8" s="813"/>
      <c r="AVA8" s="813"/>
      <c r="AVB8" s="813"/>
      <c r="AVC8" s="813"/>
      <c r="AVD8" s="813"/>
      <c r="AVE8" s="813"/>
      <c r="AVF8" s="813"/>
      <c r="AVG8" s="813"/>
      <c r="AVH8" s="813"/>
      <c r="AVI8" s="813"/>
      <c r="AVJ8" s="813"/>
      <c r="AVK8" s="813"/>
      <c r="AVL8" s="813"/>
      <c r="AVM8" s="813"/>
      <c r="AVN8" s="813"/>
      <c r="AVO8" s="813"/>
      <c r="AVP8" s="813"/>
      <c r="AVQ8" s="813"/>
      <c r="AVR8" s="813"/>
      <c r="AVS8" s="813"/>
      <c r="AVT8" s="813"/>
      <c r="AVU8" s="813"/>
      <c r="AVV8" s="813"/>
      <c r="AVW8" s="813"/>
      <c r="AVX8" s="813"/>
      <c r="AVY8" s="813"/>
      <c r="AVZ8" s="813"/>
      <c r="AWA8" s="813"/>
      <c r="AWB8" s="813"/>
      <c r="AWC8" s="813"/>
      <c r="AWD8" s="813"/>
      <c r="AWE8" s="813"/>
      <c r="AWF8" s="813"/>
      <c r="AWG8" s="813"/>
      <c r="AWH8" s="813"/>
      <c r="AWI8" s="813"/>
      <c r="AWJ8" s="813"/>
      <c r="AWK8" s="813"/>
      <c r="AWL8" s="813"/>
      <c r="AWM8" s="813"/>
      <c r="AWN8" s="813"/>
      <c r="AWO8" s="813"/>
      <c r="AWP8" s="813"/>
      <c r="AWQ8" s="813"/>
      <c r="AWR8" s="813"/>
      <c r="AWS8" s="813"/>
      <c r="AWT8" s="813"/>
      <c r="AWU8" s="813"/>
      <c r="AWV8" s="813"/>
      <c r="AWW8" s="813"/>
      <c r="AWX8" s="813"/>
      <c r="AWY8" s="813"/>
      <c r="AWZ8" s="813"/>
      <c r="AXA8" s="813"/>
      <c r="AXB8" s="813"/>
      <c r="AXC8" s="813"/>
      <c r="AXD8" s="813"/>
      <c r="AXE8" s="813"/>
      <c r="AXF8" s="813"/>
      <c r="AXG8" s="813"/>
      <c r="AXH8" s="813"/>
      <c r="AXI8" s="813"/>
      <c r="AXJ8" s="813"/>
      <c r="AXK8" s="813"/>
      <c r="AXL8" s="813"/>
      <c r="AXM8" s="813"/>
      <c r="AXN8" s="813"/>
      <c r="AXO8" s="813"/>
      <c r="AXP8" s="813"/>
      <c r="AXQ8" s="813"/>
      <c r="AXR8" s="813"/>
      <c r="AXS8" s="813"/>
      <c r="AXT8" s="813"/>
      <c r="AXU8" s="813"/>
      <c r="AXV8" s="813"/>
      <c r="AXW8" s="813"/>
      <c r="AXX8" s="813"/>
      <c r="AXY8" s="813"/>
      <c r="AXZ8" s="813"/>
      <c r="AYA8" s="813"/>
      <c r="AYB8" s="813"/>
      <c r="AYC8" s="813"/>
      <c r="AYD8" s="813"/>
      <c r="AYE8" s="813"/>
      <c r="AYF8" s="813"/>
      <c r="AYG8" s="813"/>
      <c r="AYH8" s="813"/>
      <c r="AYI8" s="813"/>
      <c r="AYJ8" s="813"/>
      <c r="AYK8" s="813"/>
      <c r="AYL8" s="813"/>
      <c r="AYM8" s="813"/>
      <c r="AYN8" s="813"/>
      <c r="AYO8" s="813"/>
      <c r="AYP8" s="813"/>
      <c r="AYQ8" s="813"/>
      <c r="AYR8" s="813"/>
      <c r="AYS8" s="813"/>
      <c r="AYT8" s="813"/>
      <c r="AYU8" s="813"/>
      <c r="AYV8" s="813"/>
      <c r="AYW8" s="813"/>
      <c r="AYX8" s="813"/>
      <c r="AYY8" s="813"/>
      <c r="AYZ8" s="813"/>
      <c r="AZA8" s="813"/>
      <c r="AZB8" s="813"/>
      <c r="AZC8" s="813"/>
      <c r="AZD8" s="813"/>
      <c r="AZE8" s="813"/>
      <c r="AZF8" s="813"/>
      <c r="AZG8" s="813"/>
      <c r="AZH8" s="813"/>
      <c r="AZI8" s="813"/>
      <c r="AZJ8" s="813"/>
      <c r="AZK8" s="813"/>
      <c r="AZL8" s="813"/>
      <c r="AZM8" s="813"/>
      <c r="AZN8" s="813"/>
      <c r="AZO8" s="813"/>
      <c r="AZP8" s="813"/>
      <c r="AZQ8" s="813"/>
      <c r="AZR8" s="813"/>
      <c r="AZS8" s="813"/>
      <c r="AZT8" s="813"/>
      <c r="AZU8" s="813"/>
      <c r="AZV8" s="813"/>
      <c r="AZW8" s="813"/>
      <c r="AZX8" s="813"/>
      <c r="AZY8" s="813"/>
      <c r="AZZ8" s="813"/>
      <c r="BAA8" s="813"/>
      <c r="BAB8" s="813"/>
      <c r="BAC8" s="813"/>
      <c r="BAD8" s="813"/>
      <c r="BAE8" s="813"/>
      <c r="BAF8" s="813"/>
      <c r="BAG8" s="813"/>
      <c r="BAH8" s="813"/>
      <c r="BAI8" s="813"/>
      <c r="BAJ8" s="813"/>
      <c r="BAK8" s="813"/>
      <c r="BAL8" s="813"/>
      <c r="BAM8" s="813"/>
      <c r="BAN8" s="813"/>
      <c r="BAO8" s="813"/>
      <c r="BAP8" s="813"/>
      <c r="BAQ8" s="813"/>
      <c r="BAR8" s="813"/>
      <c r="BAS8" s="813"/>
      <c r="BAT8" s="813"/>
      <c r="BAU8" s="813"/>
      <c r="BAV8" s="813"/>
      <c r="BAW8" s="813"/>
      <c r="BAX8" s="813"/>
      <c r="BAY8" s="813"/>
      <c r="BAZ8" s="813"/>
      <c r="BBA8" s="813"/>
      <c r="BBB8" s="813"/>
      <c r="BBC8" s="813"/>
      <c r="BBD8" s="813"/>
      <c r="BBE8" s="813"/>
      <c r="BBF8" s="813"/>
      <c r="BBG8" s="813"/>
      <c r="BBH8" s="813"/>
      <c r="BBI8" s="813"/>
      <c r="BBJ8" s="813"/>
      <c r="BBK8" s="813"/>
      <c r="BBL8" s="813"/>
      <c r="BBM8" s="813"/>
      <c r="BBN8" s="813"/>
      <c r="BBO8" s="813"/>
      <c r="BBP8" s="813"/>
      <c r="BBQ8" s="813"/>
      <c r="BBR8" s="813"/>
      <c r="BBS8" s="813"/>
      <c r="BBT8" s="813"/>
      <c r="BBU8" s="813"/>
      <c r="BBV8" s="813"/>
      <c r="BBW8" s="813"/>
      <c r="BBX8" s="813"/>
      <c r="BBY8" s="813"/>
      <c r="BBZ8" s="813"/>
      <c r="BCA8" s="813"/>
      <c r="BCB8" s="813"/>
      <c r="BCC8" s="813"/>
      <c r="BCD8" s="813"/>
      <c r="BCE8" s="813"/>
      <c r="BCF8" s="813"/>
      <c r="BCG8" s="813"/>
      <c r="BCH8" s="813"/>
      <c r="BCI8" s="813"/>
      <c r="BCJ8" s="813"/>
      <c r="BCK8" s="813"/>
      <c r="BCL8" s="813"/>
      <c r="BCM8" s="813"/>
      <c r="BCN8" s="813"/>
      <c r="BCO8" s="813"/>
      <c r="BCP8" s="813"/>
      <c r="BCQ8" s="813"/>
      <c r="BCR8" s="813"/>
      <c r="BCS8" s="813"/>
      <c r="BCT8" s="813"/>
      <c r="BCU8" s="813"/>
      <c r="BCV8" s="813"/>
      <c r="BCW8" s="813"/>
      <c r="BCX8" s="813"/>
      <c r="BCY8" s="813"/>
      <c r="BCZ8" s="813"/>
      <c r="BDA8" s="813"/>
      <c r="BDB8" s="813"/>
      <c r="BDC8" s="813"/>
      <c r="BDD8" s="813"/>
      <c r="BDE8" s="813"/>
      <c r="BDF8" s="813"/>
      <c r="BDG8" s="813"/>
      <c r="BDH8" s="813"/>
      <c r="BDI8" s="813"/>
      <c r="BDJ8" s="813"/>
      <c r="BDK8" s="813"/>
      <c r="BDL8" s="813"/>
      <c r="BDM8" s="813"/>
      <c r="BDN8" s="813"/>
      <c r="BDO8" s="813"/>
      <c r="BDP8" s="813"/>
      <c r="BDQ8" s="813"/>
      <c r="BDR8" s="813"/>
      <c r="BDS8" s="813"/>
      <c r="BDT8" s="813"/>
      <c r="BDU8" s="813"/>
      <c r="BDV8" s="813"/>
      <c r="BDW8" s="813"/>
      <c r="BDX8" s="813"/>
      <c r="BDY8" s="813"/>
      <c r="BDZ8" s="813"/>
      <c r="BEA8" s="813"/>
      <c r="BEB8" s="813"/>
      <c r="BEC8" s="813"/>
      <c r="BED8" s="813"/>
      <c r="BEE8" s="813"/>
      <c r="BEF8" s="813"/>
      <c r="BEG8" s="813"/>
      <c r="BEH8" s="813"/>
      <c r="BEI8" s="813"/>
      <c r="BEJ8" s="813"/>
      <c r="BEK8" s="813"/>
      <c r="BEL8" s="813"/>
      <c r="BEM8" s="813"/>
      <c r="BEN8" s="813"/>
      <c r="BEO8" s="813"/>
      <c r="BEP8" s="813"/>
      <c r="BEQ8" s="813"/>
      <c r="BER8" s="813"/>
      <c r="BES8" s="813"/>
      <c r="BET8" s="813"/>
      <c r="BEU8" s="813"/>
      <c r="BEV8" s="813"/>
      <c r="BEW8" s="813"/>
      <c r="BEX8" s="813"/>
      <c r="BEY8" s="813"/>
      <c r="BEZ8" s="813"/>
      <c r="BFA8" s="813"/>
      <c r="BFB8" s="813"/>
      <c r="BFC8" s="813"/>
      <c r="BFD8" s="813"/>
      <c r="BFE8" s="813"/>
      <c r="BFF8" s="813"/>
      <c r="BFG8" s="813"/>
      <c r="BFH8" s="813"/>
      <c r="BFI8" s="813"/>
      <c r="BFJ8" s="813"/>
      <c r="BFK8" s="813"/>
      <c r="BFL8" s="813"/>
      <c r="BFM8" s="813"/>
      <c r="BFN8" s="813"/>
      <c r="BFO8" s="813"/>
      <c r="BFP8" s="813"/>
      <c r="BFQ8" s="813"/>
      <c r="BFR8" s="813"/>
      <c r="BFS8" s="813"/>
      <c r="BFT8" s="813"/>
      <c r="BFU8" s="813"/>
      <c r="BFV8" s="813"/>
      <c r="BFW8" s="813"/>
      <c r="BFX8" s="813"/>
      <c r="BFY8" s="813"/>
      <c r="BFZ8" s="813"/>
      <c r="BGA8" s="813"/>
      <c r="BGB8" s="813"/>
      <c r="BGC8" s="813"/>
      <c r="BGD8" s="813"/>
      <c r="BGE8" s="813"/>
      <c r="BGF8" s="813"/>
      <c r="BGG8" s="813"/>
      <c r="BGH8" s="813"/>
      <c r="BGI8" s="813"/>
      <c r="BGJ8" s="813"/>
      <c r="BGK8" s="813"/>
      <c r="BGL8" s="813"/>
      <c r="BGM8" s="813"/>
      <c r="BGN8" s="813"/>
      <c r="BGO8" s="813"/>
      <c r="BGP8" s="813"/>
      <c r="BGQ8" s="813"/>
      <c r="BGR8" s="813"/>
      <c r="BGS8" s="813"/>
      <c r="BGT8" s="813"/>
      <c r="BGU8" s="813"/>
      <c r="BGV8" s="813"/>
      <c r="BGW8" s="813"/>
      <c r="BGX8" s="813"/>
      <c r="BGY8" s="813"/>
      <c r="BGZ8" s="813"/>
      <c r="BHA8" s="813"/>
      <c r="BHB8" s="813"/>
      <c r="BHC8" s="813"/>
      <c r="BHD8" s="813"/>
      <c r="BHE8" s="813"/>
      <c r="BHF8" s="813"/>
      <c r="BHG8" s="813"/>
      <c r="BHH8" s="813"/>
      <c r="BHI8" s="813"/>
      <c r="BHJ8" s="813"/>
      <c r="BHK8" s="813"/>
      <c r="BHL8" s="813"/>
      <c r="BHM8" s="813"/>
      <c r="BHN8" s="813"/>
      <c r="BHO8" s="813"/>
      <c r="BHP8" s="813"/>
      <c r="BHQ8" s="813"/>
      <c r="BHR8" s="813"/>
      <c r="BHS8" s="813"/>
      <c r="BHT8" s="813"/>
      <c r="BHU8" s="813"/>
      <c r="BHV8" s="813"/>
      <c r="BHW8" s="813"/>
      <c r="BHX8" s="813"/>
      <c r="BHY8" s="813"/>
      <c r="BHZ8" s="813"/>
      <c r="BIA8" s="813"/>
      <c r="BIB8" s="813"/>
      <c r="BIC8" s="813"/>
      <c r="BID8" s="813"/>
      <c r="BIE8" s="813"/>
      <c r="BIF8" s="813"/>
      <c r="BIG8" s="813"/>
      <c r="BIH8" s="813"/>
      <c r="BII8" s="813"/>
      <c r="BIJ8" s="813"/>
      <c r="BIK8" s="813"/>
      <c r="BIL8" s="813"/>
      <c r="BIM8" s="813"/>
      <c r="BIN8" s="813"/>
      <c r="BIO8" s="813"/>
      <c r="BIP8" s="813"/>
      <c r="BIQ8" s="813"/>
      <c r="BIR8" s="813"/>
      <c r="BIS8" s="813"/>
      <c r="BIT8" s="813"/>
      <c r="BIU8" s="813"/>
      <c r="BIV8" s="813"/>
      <c r="BIW8" s="813"/>
      <c r="BIX8" s="813"/>
      <c r="BIY8" s="813"/>
      <c r="BIZ8" s="813"/>
      <c r="BJA8" s="813"/>
      <c r="BJB8" s="813"/>
      <c r="BJC8" s="813"/>
      <c r="BJD8" s="813"/>
      <c r="BJE8" s="813"/>
      <c r="BJF8" s="813"/>
      <c r="BJG8" s="813"/>
      <c r="BJH8" s="813"/>
      <c r="BJI8" s="813"/>
      <c r="BJJ8" s="813"/>
      <c r="BJK8" s="813"/>
      <c r="BJL8" s="813"/>
      <c r="BJM8" s="813"/>
      <c r="BJN8" s="813"/>
      <c r="BJO8" s="813"/>
      <c r="BJP8" s="813"/>
      <c r="BJQ8" s="813"/>
      <c r="BJR8" s="813"/>
      <c r="BJS8" s="813"/>
      <c r="BJT8" s="813"/>
      <c r="BJU8" s="813"/>
      <c r="BJV8" s="813"/>
      <c r="BJW8" s="813"/>
      <c r="BJX8" s="813"/>
      <c r="BJY8" s="813"/>
      <c r="BJZ8" s="813"/>
      <c r="BKA8" s="813"/>
      <c r="BKB8" s="813"/>
      <c r="BKC8" s="813"/>
      <c r="BKD8" s="813"/>
      <c r="BKE8" s="813"/>
      <c r="BKF8" s="813"/>
      <c r="BKG8" s="813"/>
      <c r="BKH8" s="813"/>
      <c r="BKI8" s="813"/>
      <c r="BKJ8" s="813"/>
      <c r="BKK8" s="813"/>
      <c r="BKL8" s="813"/>
      <c r="BKM8" s="813"/>
      <c r="BKN8" s="813"/>
      <c r="BKO8" s="813"/>
      <c r="BKP8" s="813"/>
      <c r="BKQ8" s="813"/>
      <c r="BKR8" s="813"/>
      <c r="BKS8" s="813"/>
      <c r="BKT8" s="813"/>
      <c r="BKU8" s="813"/>
      <c r="BKV8" s="813"/>
      <c r="BKW8" s="813"/>
      <c r="BKX8" s="813"/>
      <c r="BKY8" s="813"/>
      <c r="BKZ8" s="813"/>
      <c r="BLA8" s="813"/>
      <c r="BLB8" s="813"/>
      <c r="BLC8" s="813"/>
      <c r="BLD8" s="813"/>
      <c r="BLE8" s="813"/>
      <c r="BLF8" s="813"/>
      <c r="BLG8" s="813"/>
      <c r="BLH8" s="813"/>
      <c r="BLI8" s="813"/>
      <c r="BLJ8" s="813"/>
      <c r="BLK8" s="813"/>
      <c r="BLL8" s="813"/>
      <c r="BLM8" s="813"/>
      <c r="BLN8" s="813"/>
      <c r="BLO8" s="813"/>
      <c r="BLP8" s="813"/>
      <c r="BLQ8" s="813"/>
      <c r="BLR8" s="813"/>
      <c r="BLS8" s="813"/>
      <c r="BLT8" s="813"/>
      <c r="BLU8" s="813"/>
      <c r="BLV8" s="813"/>
      <c r="BLW8" s="813"/>
      <c r="BLX8" s="813"/>
      <c r="BLY8" s="813"/>
      <c r="BLZ8" s="813"/>
      <c r="BMA8" s="813"/>
      <c r="BMB8" s="813"/>
      <c r="BMC8" s="813"/>
      <c r="BMD8" s="813"/>
      <c r="BME8" s="813"/>
      <c r="BMF8" s="813"/>
      <c r="BMG8" s="813"/>
      <c r="BMH8" s="813"/>
      <c r="BMI8" s="813"/>
      <c r="BMJ8" s="813"/>
      <c r="BMK8" s="813"/>
      <c r="BML8" s="813"/>
      <c r="BMM8" s="813"/>
      <c r="BMN8" s="813"/>
      <c r="BMO8" s="813"/>
      <c r="BMP8" s="813"/>
      <c r="BMQ8" s="813"/>
      <c r="BMR8" s="813"/>
      <c r="BMS8" s="813"/>
      <c r="BMT8" s="813"/>
      <c r="BMU8" s="813"/>
      <c r="BMV8" s="813"/>
      <c r="BMW8" s="813"/>
      <c r="BMX8" s="813"/>
      <c r="BMY8" s="813"/>
      <c r="BMZ8" s="813"/>
      <c r="BNA8" s="813"/>
      <c r="BNB8" s="813"/>
      <c r="BNC8" s="813"/>
      <c r="BND8" s="813"/>
      <c r="BNE8" s="813"/>
      <c r="BNF8" s="813"/>
      <c r="BNG8" s="813"/>
      <c r="BNH8" s="813"/>
      <c r="BNI8" s="813"/>
      <c r="BNJ8" s="813"/>
      <c r="BNK8" s="813"/>
      <c r="BNL8" s="813"/>
      <c r="BNM8" s="813"/>
      <c r="BNN8" s="813"/>
      <c r="BNO8" s="813"/>
      <c r="BNP8" s="813"/>
      <c r="BNQ8" s="813"/>
      <c r="BNR8" s="813"/>
      <c r="BNS8" s="813"/>
      <c r="BNT8" s="813"/>
      <c r="BNU8" s="813"/>
      <c r="BNV8" s="813"/>
      <c r="BNW8" s="813"/>
      <c r="BNX8" s="813"/>
      <c r="BNY8" s="813"/>
      <c r="BNZ8" s="813"/>
      <c r="BOA8" s="813"/>
      <c r="BOB8" s="813"/>
      <c r="BOC8" s="813"/>
      <c r="BOD8" s="813"/>
      <c r="BOE8" s="813"/>
      <c r="BOF8" s="813"/>
      <c r="BOG8" s="813"/>
      <c r="BOH8" s="813"/>
      <c r="BOI8" s="813"/>
      <c r="BOJ8" s="813"/>
      <c r="BOK8" s="813"/>
      <c r="BOL8" s="813"/>
      <c r="BOM8" s="813"/>
      <c r="BON8" s="813"/>
      <c r="BOO8" s="813"/>
      <c r="BOP8" s="813"/>
      <c r="BOQ8" s="813"/>
      <c r="BOR8" s="813"/>
      <c r="BOS8" s="813"/>
      <c r="BOT8" s="813"/>
      <c r="BOU8" s="813"/>
      <c r="BOV8" s="813"/>
      <c r="BOW8" s="813"/>
      <c r="BOX8" s="813"/>
      <c r="BOY8" s="813"/>
      <c r="BOZ8" s="813"/>
      <c r="BPA8" s="813"/>
      <c r="BPB8" s="813"/>
      <c r="BPC8" s="813"/>
      <c r="BPD8" s="813"/>
      <c r="BPE8" s="813"/>
      <c r="BPF8" s="813"/>
      <c r="BPG8" s="813"/>
      <c r="BPH8" s="813"/>
      <c r="BPI8" s="813"/>
      <c r="BPJ8" s="813"/>
      <c r="BPK8" s="813"/>
      <c r="BPL8" s="813"/>
      <c r="BPM8" s="813"/>
      <c r="BPN8" s="813"/>
      <c r="BPO8" s="813"/>
      <c r="BPP8" s="813"/>
      <c r="BPQ8" s="813"/>
      <c r="BPR8" s="813"/>
      <c r="BPS8" s="813"/>
      <c r="BPT8" s="813"/>
      <c r="BPU8" s="813"/>
      <c r="BPV8" s="813"/>
      <c r="BPW8" s="813"/>
      <c r="BPX8" s="813"/>
      <c r="BPY8" s="813"/>
      <c r="BPZ8" s="813"/>
      <c r="BQA8" s="813"/>
      <c r="BQB8" s="813"/>
      <c r="BQC8" s="813"/>
      <c r="BQD8" s="813"/>
      <c r="BQE8" s="813"/>
      <c r="BQF8" s="813"/>
      <c r="BQG8" s="813"/>
      <c r="BQH8" s="813"/>
      <c r="BQI8" s="813"/>
      <c r="BQJ8" s="813"/>
      <c r="BQK8" s="813"/>
      <c r="BQL8" s="813"/>
      <c r="BQM8" s="813"/>
      <c r="BQN8" s="813"/>
      <c r="BQO8" s="813"/>
      <c r="BQP8" s="813"/>
      <c r="BQQ8" s="813"/>
      <c r="BQR8" s="813"/>
      <c r="BQS8" s="813"/>
      <c r="BQT8" s="813"/>
      <c r="BQU8" s="813"/>
      <c r="BQV8" s="813"/>
      <c r="BQW8" s="813"/>
      <c r="BQX8" s="813"/>
      <c r="BQY8" s="813"/>
      <c r="BQZ8" s="813"/>
      <c r="BRA8" s="813"/>
      <c r="BRB8" s="813"/>
      <c r="BRC8" s="813"/>
      <c r="BRD8" s="813"/>
      <c r="BRE8" s="813"/>
      <c r="BRF8" s="813"/>
      <c r="BRG8" s="813"/>
      <c r="BRH8" s="813"/>
      <c r="BRI8" s="813"/>
      <c r="BRJ8" s="813"/>
      <c r="BRK8" s="813"/>
      <c r="BRL8" s="813"/>
      <c r="BRM8" s="813"/>
      <c r="BRN8" s="813"/>
      <c r="BRO8" s="813"/>
      <c r="BRP8" s="813"/>
      <c r="BRQ8" s="813"/>
      <c r="BRR8" s="813"/>
      <c r="BRS8" s="813"/>
      <c r="BRT8" s="813"/>
      <c r="BRU8" s="813"/>
      <c r="BRV8" s="813"/>
      <c r="BRW8" s="813"/>
      <c r="BRX8" s="813"/>
      <c r="BRY8" s="813"/>
      <c r="BRZ8" s="813"/>
      <c r="BSA8" s="813"/>
      <c r="BSB8" s="813"/>
      <c r="BSC8" s="813"/>
      <c r="BSD8" s="813"/>
      <c r="BSE8" s="813"/>
      <c r="BSF8" s="813"/>
      <c r="BSG8" s="813"/>
      <c r="BSH8" s="813"/>
      <c r="BSI8" s="813"/>
      <c r="BSJ8" s="813"/>
      <c r="BSK8" s="813"/>
      <c r="BSL8" s="813"/>
      <c r="BSM8" s="813"/>
      <c r="BSN8" s="813"/>
      <c r="BSO8" s="813"/>
      <c r="BSP8" s="813"/>
      <c r="BSQ8" s="813"/>
      <c r="BSR8" s="813"/>
      <c r="BSS8" s="813"/>
      <c r="BST8" s="813"/>
      <c r="BSU8" s="813"/>
      <c r="BSV8" s="813"/>
      <c r="BSW8" s="813"/>
      <c r="BSX8" s="813"/>
      <c r="BSY8" s="813"/>
      <c r="BSZ8" s="813"/>
      <c r="BTA8" s="813"/>
      <c r="BTB8" s="813"/>
      <c r="BTC8" s="813"/>
      <c r="BTD8" s="813"/>
      <c r="BTE8" s="813"/>
      <c r="BTF8" s="813"/>
      <c r="BTG8" s="813"/>
      <c r="BTH8" s="813"/>
      <c r="BTI8" s="813"/>
      <c r="BTJ8" s="813"/>
      <c r="BTK8" s="813"/>
      <c r="BTL8" s="813"/>
      <c r="BTM8" s="813"/>
      <c r="BTN8" s="813"/>
      <c r="BTO8" s="813"/>
      <c r="BTP8" s="813"/>
      <c r="BTQ8" s="813"/>
      <c r="BTR8" s="813"/>
      <c r="BTS8" s="813"/>
      <c r="BTT8" s="813"/>
      <c r="BTU8" s="813"/>
      <c r="BTV8" s="813"/>
      <c r="BTW8" s="813"/>
      <c r="BTX8" s="813"/>
      <c r="BTY8" s="813"/>
      <c r="BTZ8" s="813"/>
      <c r="BUA8" s="813"/>
      <c r="BUB8" s="813"/>
      <c r="BUC8" s="813"/>
      <c r="BUD8" s="813"/>
      <c r="BUE8" s="813"/>
      <c r="BUF8" s="813"/>
      <c r="BUG8" s="813"/>
      <c r="BUH8" s="813"/>
      <c r="BUI8" s="813"/>
      <c r="BUJ8" s="813"/>
      <c r="BUK8" s="813"/>
      <c r="BUL8" s="813"/>
      <c r="BUM8" s="813"/>
      <c r="BUN8" s="813"/>
      <c r="BUO8" s="813"/>
      <c r="BUP8" s="813"/>
      <c r="BUQ8" s="813"/>
      <c r="BUR8" s="813"/>
      <c r="BUS8" s="813"/>
      <c r="BUT8" s="813"/>
      <c r="BUU8" s="813"/>
      <c r="BUV8" s="813"/>
      <c r="BUW8" s="813"/>
      <c r="BUX8" s="813"/>
      <c r="BUY8" s="813"/>
      <c r="BUZ8" s="813"/>
      <c r="BVA8" s="813"/>
      <c r="BVB8" s="813"/>
      <c r="BVC8" s="813"/>
      <c r="BVD8" s="813"/>
      <c r="BVE8" s="813"/>
      <c r="BVF8" s="813"/>
      <c r="BVG8" s="813"/>
      <c r="BVH8" s="813"/>
      <c r="BVI8" s="813"/>
      <c r="BVJ8" s="813"/>
      <c r="BVK8" s="813"/>
      <c r="BVL8" s="813"/>
      <c r="BVM8" s="813"/>
      <c r="BVN8" s="813"/>
      <c r="BVO8" s="813"/>
      <c r="BVP8" s="813"/>
      <c r="BVQ8" s="813"/>
      <c r="BVR8" s="813"/>
      <c r="BVS8" s="813"/>
      <c r="BVT8" s="813"/>
      <c r="BVU8" s="813"/>
      <c r="BVV8" s="813"/>
      <c r="BVW8" s="813"/>
      <c r="BVX8" s="813"/>
      <c r="BVY8" s="813"/>
      <c r="BVZ8" s="813"/>
      <c r="BWA8" s="813"/>
      <c r="BWB8" s="813"/>
      <c r="BWC8" s="813"/>
      <c r="BWD8" s="813"/>
      <c r="BWE8" s="813"/>
      <c r="BWF8" s="813"/>
      <c r="BWG8" s="813"/>
      <c r="BWH8" s="813"/>
      <c r="BWI8" s="813"/>
      <c r="BWJ8" s="813"/>
      <c r="BWK8" s="813"/>
      <c r="BWL8" s="813"/>
      <c r="BWM8" s="813"/>
      <c r="BWN8" s="813"/>
      <c r="BWO8" s="813"/>
      <c r="BWP8" s="813"/>
      <c r="BWQ8" s="813"/>
      <c r="BWR8" s="813"/>
      <c r="BWS8" s="813"/>
      <c r="BWT8" s="813"/>
      <c r="BWU8" s="813"/>
      <c r="BWV8" s="813"/>
      <c r="BWW8" s="813"/>
      <c r="BWX8" s="813"/>
      <c r="BWY8" s="813"/>
      <c r="BWZ8" s="813"/>
      <c r="BXA8" s="813"/>
      <c r="BXB8" s="813"/>
      <c r="BXC8" s="813"/>
      <c r="BXD8" s="813"/>
      <c r="BXE8" s="813"/>
      <c r="BXF8" s="813"/>
      <c r="BXG8" s="813"/>
      <c r="BXH8" s="813"/>
      <c r="BXI8" s="813"/>
      <c r="BXJ8" s="813"/>
      <c r="BXK8" s="813"/>
      <c r="BXL8" s="813"/>
      <c r="BXM8" s="813"/>
      <c r="BXN8" s="813"/>
      <c r="BXO8" s="813"/>
      <c r="BXP8" s="813"/>
      <c r="BXQ8" s="813"/>
      <c r="BXR8" s="813"/>
      <c r="BXS8" s="813"/>
      <c r="BXT8" s="813"/>
      <c r="BXU8" s="813"/>
      <c r="BXV8" s="813"/>
      <c r="BXW8" s="813"/>
      <c r="BXX8" s="813"/>
      <c r="BXY8" s="813"/>
      <c r="BXZ8" s="813"/>
      <c r="BYA8" s="813"/>
      <c r="BYB8" s="813"/>
      <c r="BYC8" s="813"/>
      <c r="BYD8" s="813"/>
      <c r="BYE8" s="813"/>
      <c r="BYF8" s="813"/>
      <c r="BYG8" s="813"/>
      <c r="BYH8" s="813"/>
      <c r="BYI8" s="813"/>
      <c r="BYJ8" s="813"/>
      <c r="BYK8" s="813"/>
      <c r="BYL8" s="813"/>
      <c r="BYM8" s="813"/>
      <c r="BYN8" s="813"/>
      <c r="BYO8" s="813"/>
      <c r="BYP8" s="813"/>
      <c r="BYQ8" s="813"/>
      <c r="BYR8" s="813"/>
      <c r="BYS8" s="813"/>
      <c r="BYT8" s="813"/>
      <c r="BYU8" s="813"/>
      <c r="BYV8" s="813"/>
      <c r="BYW8" s="813"/>
      <c r="BYX8" s="813"/>
      <c r="BYY8" s="813"/>
      <c r="BYZ8" s="813"/>
      <c r="BZA8" s="813"/>
      <c r="BZB8" s="813"/>
      <c r="BZC8" s="813"/>
      <c r="BZD8" s="813"/>
      <c r="BZE8" s="813"/>
      <c r="BZF8" s="813"/>
      <c r="BZG8" s="813"/>
      <c r="BZH8" s="813"/>
      <c r="BZI8" s="813"/>
      <c r="BZJ8" s="813"/>
      <c r="BZK8" s="813"/>
      <c r="BZL8" s="813"/>
      <c r="BZM8" s="813"/>
      <c r="BZN8" s="813"/>
      <c r="BZO8" s="813"/>
      <c r="BZP8" s="813"/>
      <c r="BZQ8" s="813"/>
      <c r="BZR8" s="813"/>
      <c r="BZS8" s="813"/>
      <c r="BZT8" s="813"/>
      <c r="BZU8" s="813"/>
      <c r="BZV8" s="813"/>
      <c r="BZW8" s="813"/>
      <c r="BZX8" s="813"/>
      <c r="BZY8" s="813"/>
      <c r="BZZ8" s="813"/>
      <c r="CAA8" s="813"/>
      <c r="CAB8" s="813"/>
      <c r="CAC8" s="813"/>
      <c r="CAD8" s="813"/>
      <c r="CAE8" s="813"/>
      <c r="CAF8" s="813"/>
      <c r="CAG8" s="813"/>
      <c r="CAH8" s="813"/>
      <c r="CAI8" s="813"/>
      <c r="CAJ8" s="813"/>
      <c r="CAK8" s="813"/>
      <c r="CAL8" s="813"/>
      <c r="CAM8" s="813"/>
      <c r="CAN8" s="813"/>
      <c r="CAO8" s="813"/>
      <c r="CAP8" s="813"/>
      <c r="CAQ8" s="813"/>
      <c r="CAR8" s="813"/>
      <c r="CAS8" s="813"/>
      <c r="CAT8" s="813"/>
      <c r="CAU8" s="813"/>
      <c r="CAV8" s="813"/>
      <c r="CAW8" s="813"/>
      <c r="CAX8" s="813"/>
      <c r="CAY8" s="813"/>
      <c r="CAZ8" s="813"/>
      <c r="CBA8" s="813"/>
      <c r="CBB8" s="813"/>
      <c r="CBC8" s="813"/>
      <c r="CBD8" s="813"/>
      <c r="CBE8" s="813"/>
      <c r="CBF8" s="813"/>
      <c r="CBG8" s="813"/>
      <c r="CBH8" s="813"/>
      <c r="CBI8" s="813"/>
      <c r="CBJ8" s="813"/>
      <c r="CBK8" s="813"/>
      <c r="CBL8" s="813"/>
      <c r="CBM8" s="813"/>
      <c r="CBN8" s="813"/>
      <c r="CBO8" s="813"/>
      <c r="CBP8" s="813"/>
      <c r="CBQ8" s="813"/>
      <c r="CBR8" s="813"/>
      <c r="CBS8" s="813"/>
      <c r="CBT8" s="813"/>
      <c r="CBU8" s="813"/>
      <c r="CBV8" s="813"/>
      <c r="CBW8" s="813"/>
      <c r="CBX8" s="813"/>
      <c r="CBY8" s="813"/>
      <c r="CBZ8" s="813"/>
      <c r="CCA8" s="813"/>
      <c r="CCB8" s="813"/>
      <c r="CCC8" s="813"/>
      <c r="CCD8" s="813"/>
      <c r="CCE8" s="813"/>
      <c r="CCF8" s="813"/>
      <c r="CCG8" s="813"/>
      <c r="CCH8" s="813"/>
      <c r="CCI8" s="813"/>
      <c r="CCJ8" s="813"/>
      <c r="CCK8" s="813"/>
      <c r="CCL8" s="813"/>
      <c r="CCM8" s="813"/>
      <c r="CCN8" s="813"/>
      <c r="CCO8" s="813"/>
      <c r="CCP8" s="813"/>
      <c r="CCQ8" s="813"/>
      <c r="CCR8" s="813"/>
      <c r="CCS8" s="813"/>
      <c r="CCT8" s="813"/>
      <c r="CCU8" s="813"/>
      <c r="CCV8" s="813"/>
      <c r="CCW8" s="813"/>
      <c r="CCX8" s="813"/>
      <c r="CCY8" s="813"/>
      <c r="CCZ8" s="813"/>
      <c r="CDA8" s="813"/>
      <c r="CDB8" s="813"/>
      <c r="CDC8" s="813"/>
      <c r="CDD8" s="813"/>
      <c r="CDE8" s="813"/>
      <c r="CDF8" s="813"/>
      <c r="CDG8" s="813"/>
      <c r="CDH8" s="813"/>
      <c r="CDI8" s="813"/>
      <c r="CDJ8" s="813"/>
      <c r="CDK8" s="813"/>
      <c r="CDL8" s="813"/>
      <c r="CDM8" s="813"/>
      <c r="CDN8" s="813"/>
      <c r="CDO8" s="813"/>
      <c r="CDP8" s="813"/>
      <c r="CDQ8" s="813"/>
      <c r="CDR8" s="813"/>
      <c r="CDS8" s="813"/>
      <c r="CDT8" s="813"/>
      <c r="CDU8" s="813"/>
      <c r="CDV8" s="813"/>
      <c r="CDW8" s="813"/>
      <c r="CDX8" s="813"/>
      <c r="CDY8" s="813"/>
      <c r="CDZ8" s="813"/>
      <c r="CEA8" s="813"/>
      <c r="CEB8" s="813"/>
      <c r="CEC8" s="813"/>
      <c r="CED8" s="813"/>
      <c r="CEE8" s="813"/>
      <c r="CEF8" s="813"/>
      <c r="CEG8" s="813"/>
      <c r="CEH8" s="813"/>
      <c r="CEI8" s="813"/>
      <c r="CEJ8" s="813"/>
      <c r="CEK8" s="813"/>
      <c r="CEL8" s="813"/>
      <c r="CEM8" s="813"/>
      <c r="CEN8" s="813"/>
      <c r="CEO8" s="813"/>
      <c r="CEP8" s="813"/>
      <c r="CEQ8" s="813"/>
      <c r="CER8" s="813"/>
      <c r="CES8" s="813"/>
      <c r="CET8" s="813"/>
      <c r="CEU8" s="813"/>
      <c r="CEV8" s="813"/>
      <c r="CEW8" s="813"/>
      <c r="CEX8" s="813"/>
      <c r="CEY8" s="813"/>
      <c r="CEZ8" s="813"/>
      <c r="CFA8" s="813"/>
      <c r="CFB8" s="813"/>
      <c r="CFC8" s="813"/>
      <c r="CFD8" s="813"/>
      <c r="CFE8" s="813"/>
      <c r="CFF8" s="813"/>
      <c r="CFG8" s="813"/>
      <c r="CFH8" s="813"/>
      <c r="CFI8" s="813"/>
      <c r="CFJ8" s="813"/>
      <c r="CFK8" s="813"/>
      <c r="CFL8" s="813"/>
      <c r="CFM8" s="813"/>
      <c r="CFN8" s="813"/>
      <c r="CFO8" s="813"/>
      <c r="CFP8" s="813"/>
      <c r="CFQ8" s="813"/>
      <c r="CFR8" s="813"/>
      <c r="CFS8" s="813"/>
      <c r="CFT8" s="813"/>
      <c r="CFU8" s="813"/>
      <c r="CFV8" s="813"/>
      <c r="CFW8" s="813"/>
      <c r="CFX8" s="813"/>
      <c r="CFY8" s="813"/>
      <c r="CFZ8" s="813"/>
      <c r="CGA8" s="813"/>
      <c r="CGB8" s="813"/>
      <c r="CGC8" s="813"/>
      <c r="CGD8" s="813"/>
      <c r="CGE8" s="813"/>
      <c r="CGF8" s="813"/>
      <c r="CGG8" s="813"/>
      <c r="CGH8" s="813"/>
      <c r="CGI8" s="813"/>
      <c r="CGJ8" s="813"/>
      <c r="CGK8" s="813"/>
      <c r="CGL8" s="813"/>
      <c r="CGM8" s="813"/>
      <c r="CGN8" s="813"/>
      <c r="CGO8" s="813"/>
      <c r="CGP8" s="813"/>
      <c r="CGQ8" s="813"/>
      <c r="CGR8" s="813"/>
      <c r="CGS8" s="813"/>
      <c r="CGT8" s="813"/>
      <c r="CGU8" s="813"/>
      <c r="CGV8" s="813"/>
      <c r="CGW8" s="813"/>
      <c r="CGX8" s="813"/>
      <c r="CGY8" s="813"/>
      <c r="CGZ8" s="813"/>
      <c r="CHA8" s="813"/>
      <c r="CHB8" s="813"/>
      <c r="CHC8" s="813"/>
      <c r="CHD8" s="813"/>
      <c r="CHE8" s="813"/>
      <c r="CHF8" s="813"/>
      <c r="CHG8" s="813"/>
      <c r="CHH8" s="813"/>
      <c r="CHI8" s="813"/>
      <c r="CHJ8" s="813"/>
      <c r="CHK8" s="813"/>
      <c r="CHL8" s="813"/>
      <c r="CHM8" s="813"/>
      <c r="CHN8" s="813"/>
      <c r="CHO8" s="813"/>
      <c r="CHP8" s="813"/>
      <c r="CHQ8" s="813"/>
      <c r="CHR8" s="813"/>
      <c r="CHS8" s="813"/>
      <c r="CHT8" s="813"/>
      <c r="CHU8" s="813"/>
      <c r="CHV8" s="813"/>
      <c r="CHW8" s="813"/>
      <c r="CHX8" s="813"/>
      <c r="CHY8" s="813"/>
      <c r="CHZ8" s="813"/>
      <c r="CIA8" s="813"/>
      <c r="CIB8" s="813"/>
      <c r="CIC8" s="813"/>
      <c r="CID8" s="813"/>
      <c r="CIE8" s="813"/>
      <c r="CIF8" s="813"/>
      <c r="CIG8" s="813"/>
      <c r="CIH8" s="813"/>
      <c r="CII8" s="813"/>
      <c r="CIJ8" s="813"/>
      <c r="CIK8" s="813"/>
      <c r="CIL8" s="813"/>
      <c r="CIM8" s="813"/>
      <c r="CIN8" s="813"/>
      <c r="CIO8" s="813"/>
      <c r="CIP8" s="813"/>
      <c r="CIQ8" s="813"/>
      <c r="CIR8" s="813"/>
      <c r="CIS8" s="813"/>
      <c r="CIT8" s="813"/>
      <c r="CIU8" s="813"/>
      <c r="CIV8" s="813"/>
      <c r="CIW8" s="813"/>
      <c r="CIX8" s="813"/>
      <c r="CIY8" s="813"/>
      <c r="CIZ8" s="813"/>
      <c r="CJA8" s="813"/>
      <c r="CJB8" s="813"/>
      <c r="CJC8" s="813"/>
      <c r="CJD8" s="813"/>
      <c r="CJE8" s="813"/>
      <c r="CJF8" s="813"/>
      <c r="CJG8" s="813"/>
      <c r="CJH8" s="813"/>
      <c r="CJI8" s="813"/>
      <c r="CJJ8" s="813"/>
      <c r="CJK8" s="813"/>
      <c r="CJL8" s="813"/>
      <c r="CJM8" s="813"/>
      <c r="CJN8" s="813"/>
      <c r="CJO8" s="813"/>
      <c r="CJP8" s="813"/>
      <c r="CJQ8" s="813"/>
      <c r="CJR8" s="813"/>
      <c r="CJS8" s="813"/>
      <c r="CJT8" s="813"/>
      <c r="CJU8" s="813"/>
      <c r="CJV8" s="813"/>
      <c r="CJW8" s="813"/>
      <c r="CJX8" s="813"/>
      <c r="CJY8" s="813"/>
      <c r="CJZ8" s="813"/>
      <c r="CKA8" s="813"/>
      <c r="CKB8" s="813"/>
      <c r="CKC8" s="813"/>
      <c r="CKD8" s="813"/>
      <c r="CKE8" s="813"/>
      <c r="CKF8" s="813"/>
      <c r="CKG8" s="813"/>
      <c r="CKH8" s="813"/>
      <c r="CKI8" s="813"/>
      <c r="CKJ8" s="813"/>
      <c r="CKK8" s="813"/>
      <c r="CKL8" s="813"/>
      <c r="CKM8" s="813"/>
      <c r="CKN8" s="813"/>
      <c r="CKO8" s="813"/>
      <c r="CKP8" s="813"/>
      <c r="CKQ8" s="813"/>
      <c r="CKR8" s="813"/>
      <c r="CKS8" s="813"/>
      <c r="CKT8" s="813"/>
      <c r="CKU8" s="813"/>
      <c r="CKV8" s="813"/>
      <c r="CKW8" s="813"/>
      <c r="CKX8" s="813"/>
      <c r="CKY8" s="813"/>
      <c r="CKZ8" s="813"/>
      <c r="CLA8" s="813"/>
      <c r="CLB8" s="813"/>
      <c r="CLC8" s="813"/>
      <c r="CLD8" s="813"/>
      <c r="CLE8" s="813"/>
      <c r="CLF8" s="813"/>
      <c r="CLG8" s="813"/>
      <c r="CLH8" s="813"/>
      <c r="CLI8" s="813"/>
      <c r="CLJ8" s="813"/>
      <c r="CLK8" s="813"/>
      <c r="CLL8" s="813"/>
      <c r="CLM8" s="813"/>
      <c r="CLN8" s="813"/>
      <c r="CLO8" s="813"/>
      <c r="CLP8" s="813"/>
      <c r="CLQ8" s="813"/>
      <c r="CLR8" s="813"/>
      <c r="CLS8" s="813"/>
      <c r="CLT8" s="813"/>
      <c r="CLU8" s="813"/>
      <c r="CLV8" s="813"/>
      <c r="CLW8" s="813"/>
      <c r="CLX8" s="813"/>
      <c r="CLY8" s="813"/>
      <c r="CLZ8" s="813"/>
      <c r="CMA8" s="813"/>
      <c r="CMB8" s="813"/>
      <c r="CMC8" s="813"/>
      <c r="CMD8" s="813"/>
      <c r="CME8" s="813"/>
      <c r="CMF8" s="813"/>
      <c r="CMG8" s="813"/>
      <c r="CMH8" s="813"/>
      <c r="CMI8" s="813"/>
      <c r="CMJ8" s="813"/>
      <c r="CMK8" s="813"/>
      <c r="CML8" s="813"/>
      <c r="CMM8" s="813"/>
      <c r="CMN8" s="813"/>
      <c r="CMO8" s="813"/>
      <c r="CMP8" s="813"/>
      <c r="CMQ8" s="813"/>
      <c r="CMR8" s="813"/>
      <c r="CMS8" s="813"/>
      <c r="CMT8" s="813"/>
      <c r="CMU8" s="813"/>
      <c r="CMV8" s="813"/>
      <c r="CMW8" s="813"/>
      <c r="CMX8" s="813"/>
      <c r="CMY8" s="813"/>
      <c r="CMZ8" s="813"/>
      <c r="CNA8" s="813"/>
      <c r="CNB8" s="813"/>
      <c r="CNC8" s="813"/>
      <c r="CND8" s="813"/>
      <c r="CNE8" s="813"/>
      <c r="CNF8" s="813"/>
      <c r="CNG8" s="813"/>
      <c r="CNH8" s="813"/>
      <c r="CNI8" s="813"/>
      <c r="CNJ8" s="813"/>
      <c r="CNK8" s="813"/>
      <c r="CNL8" s="813"/>
      <c r="CNM8" s="813"/>
      <c r="CNN8" s="813"/>
      <c r="CNO8" s="813"/>
      <c r="CNP8" s="813"/>
      <c r="CNQ8" s="813"/>
      <c r="CNR8" s="813"/>
      <c r="CNS8" s="813"/>
      <c r="CNT8" s="813"/>
      <c r="CNU8" s="813"/>
      <c r="CNV8" s="813"/>
      <c r="CNW8" s="813"/>
      <c r="CNX8" s="813"/>
      <c r="CNY8" s="813"/>
      <c r="CNZ8" s="813"/>
      <c r="COA8" s="813"/>
      <c r="COB8" s="813"/>
      <c r="COC8" s="813"/>
      <c r="COD8" s="813"/>
      <c r="COE8" s="813"/>
      <c r="COF8" s="813"/>
      <c r="COG8" s="813"/>
      <c r="COH8" s="813"/>
      <c r="COI8" s="813"/>
      <c r="COJ8" s="813"/>
      <c r="COK8" s="813"/>
      <c r="COL8" s="813"/>
      <c r="COM8" s="813"/>
      <c r="CON8" s="813"/>
      <c r="COO8" s="813"/>
      <c r="COP8" s="813"/>
      <c r="COQ8" s="813"/>
      <c r="COR8" s="813"/>
      <c r="COS8" s="813"/>
      <c r="COT8" s="813"/>
      <c r="COU8" s="813"/>
      <c r="COV8" s="813"/>
      <c r="COW8" s="813"/>
      <c r="COX8" s="813"/>
      <c r="COY8" s="813"/>
      <c r="COZ8" s="813"/>
      <c r="CPA8" s="813"/>
      <c r="CPB8" s="813"/>
      <c r="CPC8" s="813"/>
      <c r="CPD8" s="813"/>
      <c r="CPE8" s="813"/>
      <c r="CPF8" s="813"/>
      <c r="CPG8" s="813"/>
      <c r="CPH8" s="813"/>
      <c r="CPI8" s="813"/>
      <c r="CPJ8" s="813"/>
      <c r="CPK8" s="813"/>
      <c r="CPL8" s="813"/>
      <c r="CPM8" s="813"/>
      <c r="CPN8" s="813"/>
      <c r="CPO8" s="813"/>
      <c r="CPP8" s="813"/>
      <c r="CPQ8" s="813"/>
      <c r="CPR8" s="813"/>
      <c r="CPS8" s="813"/>
      <c r="CPT8" s="813"/>
      <c r="CPU8" s="813"/>
      <c r="CPV8" s="813"/>
      <c r="CPW8" s="813"/>
      <c r="CPX8" s="813"/>
      <c r="CPY8" s="813"/>
      <c r="CPZ8" s="813"/>
      <c r="CQA8" s="813"/>
      <c r="CQB8" s="813"/>
      <c r="CQC8" s="813"/>
      <c r="CQD8" s="813"/>
      <c r="CQE8" s="813"/>
      <c r="CQF8" s="813"/>
      <c r="CQG8" s="813"/>
      <c r="CQH8" s="813"/>
      <c r="CQI8" s="813"/>
      <c r="CQJ8" s="813"/>
      <c r="CQK8" s="813"/>
      <c r="CQL8" s="813"/>
      <c r="CQM8" s="813"/>
      <c r="CQN8" s="813"/>
      <c r="CQO8" s="813"/>
      <c r="CQP8" s="813"/>
      <c r="CQQ8" s="813"/>
      <c r="CQR8" s="813"/>
      <c r="CQS8" s="813"/>
      <c r="CQT8" s="813"/>
      <c r="CQU8" s="813"/>
      <c r="CQV8" s="813"/>
      <c r="CQW8" s="813"/>
      <c r="CQX8" s="813"/>
      <c r="CQY8" s="813"/>
      <c r="CQZ8" s="813"/>
      <c r="CRA8" s="813"/>
      <c r="CRB8" s="813"/>
      <c r="CRC8" s="813"/>
      <c r="CRD8" s="813"/>
      <c r="CRE8" s="813"/>
      <c r="CRF8" s="813"/>
      <c r="CRG8" s="813"/>
      <c r="CRH8" s="813"/>
      <c r="CRI8" s="813"/>
      <c r="CRJ8" s="813"/>
      <c r="CRK8" s="813"/>
      <c r="CRL8" s="813"/>
      <c r="CRM8" s="813"/>
      <c r="CRN8" s="813"/>
      <c r="CRO8" s="813"/>
      <c r="CRP8" s="813"/>
      <c r="CRQ8" s="813"/>
      <c r="CRR8" s="813"/>
      <c r="CRS8" s="813"/>
      <c r="CRT8" s="813"/>
      <c r="CRU8" s="813"/>
      <c r="CRV8" s="813"/>
      <c r="CRW8" s="813"/>
      <c r="CRX8" s="813"/>
      <c r="CRY8" s="813"/>
      <c r="CRZ8" s="813"/>
      <c r="CSA8" s="813"/>
      <c r="CSB8" s="813"/>
      <c r="CSC8" s="813"/>
      <c r="CSD8" s="813"/>
      <c r="CSE8" s="813"/>
      <c r="CSF8" s="813"/>
      <c r="CSG8" s="813"/>
      <c r="CSH8" s="813"/>
      <c r="CSI8" s="813"/>
      <c r="CSJ8" s="813"/>
      <c r="CSK8" s="813"/>
      <c r="CSL8" s="813"/>
      <c r="CSM8" s="813"/>
      <c r="CSN8" s="813"/>
      <c r="CSO8" s="813"/>
      <c r="CSP8" s="813"/>
      <c r="CSQ8" s="813"/>
      <c r="CSR8" s="813"/>
      <c r="CSS8" s="813"/>
      <c r="CST8" s="813"/>
      <c r="CSU8" s="813"/>
      <c r="CSV8" s="813"/>
      <c r="CSW8" s="813"/>
      <c r="CSX8" s="813"/>
      <c r="CSY8" s="813"/>
      <c r="CSZ8" s="813"/>
      <c r="CTA8" s="813"/>
      <c r="CTB8" s="813"/>
      <c r="CTC8" s="813"/>
      <c r="CTD8" s="813"/>
      <c r="CTE8" s="813"/>
      <c r="CTF8" s="813"/>
      <c r="CTG8" s="813"/>
      <c r="CTH8" s="813"/>
      <c r="CTI8" s="813"/>
      <c r="CTJ8" s="813"/>
      <c r="CTK8" s="813"/>
      <c r="CTL8" s="813"/>
      <c r="CTM8" s="813"/>
      <c r="CTN8" s="813"/>
      <c r="CTO8" s="813"/>
      <c r="CTP8" s="813"/>
      <c r="CTQ8" s="813"/>
      <c r="CTR8" s="813"/>
      <c r="CTS8" s="813"/>
      <c r="CTT8" s="813"/>
      <c r="CTU8" s="813"/>
      <c r="CTV8" s="813"/>
      <c r="CTW8" s="813"/>
      <c r="CTX8" s="813"/>
      <c r="CTY8" s="813"/>
      <c r="CTZ8" s="813"/>
      <c r="CUA8" s="813"/>
      <c r="CUB8" s="813"/>
      <c r="CUC8" s="813"/>
      <c r="CUD8" s="813"/>
      <c r="CUE8" s="813"/>
      <c r="CUF8" s="813"/>
      <c r="CUG8" s="813"/>
      <c r="CUH8" s="813"/>
      <c r="CUI8" s="813"/>
      <c r="CUJ8" s="813"/>
      <c r="CUK8" s="813"/>
      <c r="CUL8" s="813"/>
      <c r="CUM8" s="813"/>
      <c r="CUN8" s="813"/>
      <c r="CUO8" s="813"/>
      <c r="CUP8" s="813"/>
      <c r="CUQ8" s="813"/>
      <c r="CUR8" s="813"/>
      <c r="CUS8" s="813"/>
      <c r="CUT8" s="813"/>
      <c r="CUU8" s="813"/>
      <c r="CUV8" s="813"/>
      <c r="CUW8" s="813"/>
      <c r="CUX8" s="813"/>
      <c r="CUY8" s="813"/>
      <c r="CUZ8" s="813"/>
      <c r="CVA8" s="813"/>
      <c r="CVB8" s="813"/>
      <c r="CVC8" s="813"/>
      <c r="CVD8" s="813"/>
      <c r="CVE8" s="813"/>
      <c r="CVF8" s="813"/>
      <c r="CVG8" s="813"/>
      <c r="CVH8" s="813"/>
      <c r="CVI8" s="813"/>
      <c r="CVJ8" s="813"/>
      <c r="CVK8" s="813"/>
      <c r="CVL8" s="813"/>
      <c r="CVM8" s="813"/>
      <c r="CVN8" s="813"/>
      <c r="CVO8" s="813"/>
      <c r="CVP8" s="813"/>
      <c r="CVQ8" s="813"/>
      <c r="CVR8" s="813"/>
      <c r="CVS8" s="813"/>
      <c r="CVT8" s="813"/>
      <c r="CVU8" s="813"/>
      <c r="CVV8" s="813"/>
      <c r="CVW8" s="813"/>
      <c r="CVX8" s="813"/>
      <c r="CVY8" s="813"/>
      <c r="CVZ8" s="813"/>
      <c r="CWA8" s="813"/>
      <c r="CWB8" s="813"/>
      <c r="CWC8" s="813"/>
      <c r="CWD8" s="813"/>
      <c r="CWE8" s="813"/>
      <c r="CWF8" s="813"/>
      <c r="CWG8" s="813"/>
      <c r="CWH8" s="813"/>
      <c r="CWI8" s="813"/>
      <c r="CWJ8" s="813"/>
      <c r="CWK8" s="813"/>
      <c r="CWL8" s="813"/>
      <c r="CWM8" s="813"/>
      <c r="CWN8" s="813"/>
      <c r="CWO8" s="813"/>
      <c r="CWP8" s="813"/>
      <c r="CWQ8" s="813"/>
      <c r="CWR8" s="813"/>
      <c r="CWS8" s="813"/>
      <c r="CWT8" s="813"/>
      <c r="CWU8" s="813"/>
      <c r="CWV8" s="813"/>
      <c r="CWW8" s="813"/>
      <c r="CWX8" s="813"/>
      <c r="CWY8" s="813"/>
      <c r="CWZ8" s="813"/>
      <c r="CXA8" s="813"/>
      <c r="CXB8" s="813"/>
      <c r="CXC8" s="813"/>
      <c r="CXD8" s="813"/>
      <c r="CXE8" s="813"/>
      <c r="CXF8" s="813"/>
      <c r="CXG8" s="813"/>
      <c r="CXH8" s="813"/>
      <c r="CXI8" s="813"/>
      <c r="CXJ8" s="813"/>
      <c r="CXK8" s="813"/>
      <c r="CXL8" s="813"/>
      <c r="CXM8" s="813"/>
      <c r="CXN8" s="813"/>
      <c r="CXO8" s="813"/>
      <c r="CXP8" s="813"/>
      <c r="CXQ8" s="813"/>
      <c r="CXR8" s="813"/>
      <c r="CXS8" s="813"/>
      <c r="CXT8" s="813"/>
      <c r="CXU8" s="813"/>
      <c r="CXV8" s="813"/>
      <c r="CXW8" s="813"/>
      <c r="CXX8" s="813"/>
      <c r="CXY8" s="813"/>
      <c r="CXZ8" s="813"/>
      <c r="CYA8" s="813"/>
      <c r="CYB8" s="813"/>
      <c r="CYC8" s="813"/>
      <c r="CYD8" s="813"/>
      <c r="CYE8" s="813"/>
      <c r="CYF8" s="813"/>
      <c r="CYG8" s="813"/>
      <c r="CYH8" s="813"/>
      <c r="CYI8" s="813"/>
      <c r="CYJ8" s="813"/>
      <c r="CYK8" s="813"/>
      <c r="CYL8" s="813"/>
      <c r="CYM8" s="813"/>
      <c r="CYN8" s="813"/>
      <c r="CYO8" s="813"/>
      <c r="CYP8" s="813"/>
      <c r="CYQ8" s="813"/>
      <c r="CYR8" s="813"/>
      <c r="CYS8" s="813"/>
      <c r="CYT8" s="813"/>
      <c r="CYU8" s="813"/>
      <c r="CYV8" s="813"/>
      <c r="CYW8" s="813"/>
      <c r="CYX8" s="813"/>
      <c r="CYY8" s="813"/>
      <c r="CYZ8" s="813"/>
      <c r="CZA8" s="813"/>
      <c r="CZB8" s="813"/>
      <c r="CZC8" s="813"/>
      <c r="CZD8" s="813"/>
      <c r="CZE8" s="813"/>
      <c r="CZF8" s="813"/>
      <c r="CZG8" s="813"/>
      <c r="CZH8" s="813"/>
      <c r="CZI8" s="813"/>
      <c r="CZJ8" s="813"/>
      <c r="CZK8" s="813"/>
      <c r="CZL8" s="813"/>
      <c r="CZM8" s="813"/>
      <c r="CZN8" s="813"/>
      <c r="CZO8" s="813"/>
      <c r="CZP8" s="813"/>
      <c r="CZQ8" s="813"/>
      <c r="CZR8" s="813"/>
      <c r="CZS8" s="813"/>
      <c r="CZT8" s="813"/>
      <c r="CZU8" s="813"/>
      <c r="CZV8" s="813"/>
      <c r="CZW8" s="813"/>
      <c r="CZX8" s="813"/>
      <c r="CZY8" s="813"/>
      <c r="CZZ8" s="813"/>
      <c r="DAA8" s="813"/>
      <c r="DAB8" s="813"/>
      <c r="DAC8" s="813"/>
      <c r="DAD8" s="813"/>
      <c r="DAE8" s="813"/>
      <c r="DAF8" s="813"/>
      <c r="DAG8" s="813"/>
      <c r="DAH8" s="813"/>
      <c r="DAI8" s="813"/>
      <c r="DAJ8" s="813"/>
      <c r="DAK8" s="813"/>
      <c r="DAL8" s="813"/>
      <c r="DAM8" s="813"/>
      <c r="DAN8" s="813"/>
      <c r="DAO8" s="813"/>
      <c r="DAP8" s="813"/>
      <c r="DAQ8" s="813"/>
      <c r="DAR8" s="813"/>
      <c r="DAS8" s="813"/>
      <c r="DAT8" s="813"/>
      <c r="DAU8" s="813"/>
      <c r="DAV8" s="813"/>
      <c r="DAW8" s="813"/>
      <c r="DAX8" s="813"/>
      <c r="DAY8" s="813"/>
      <c r="DAZ8" s="813"/>
      <c r="DBA8" s="813"/>
      <c r="DBB8" s="813"/>
      <c r="DBC8" s="813"/>
      <c r="DBD8" s="813"/>
      <c r="DBE8" s="813"/>
      <c r="DBF8" s="813"/>
      <c r="DBG8" s="813"/>
      <c r="DBH8" s="813"/>
      <c r="DBI8" s="813"/>
      <c r="DBJ8" s="813"/>
      <c r="DBK8" s="813"/>
      <c r="DBL8" s="813"/>
      <c r="DBM8" s="813"/>
      <c r="DBN8" s="813"/>
      <c r="DBO8" s="813"/>
      <c r="DBP8" s="813"/>
      <c r="DBQ8" s="813"/>
      <c r="DBR8" s="813"/>
      <c r="DBS8" s="813"/>
      <c r="DBT8" s="813"/>
      <c r="DBU8" s="813"/>
      <c r="DBV8" s="813"/>
      <c r="DBW8" s="813"/>
      <c r="DBX8" s="813"/>
      <c r="DBY8" s="813"/>
      <c r="DBZ8" s="813"/>
      <c r="DCA8" s="813"/>
      <c r="DCB8" s="813"/>
      <c r="DCC8" s="813"/>
      <c r="DCD8" s="813"/>
      <c r="DCE8" s="813"/>
      <c r="DCF8" s="813"/>
      <c r="DCG8" s="813"/>
      <c r="DCH8" s="813"/>
      <c r="DCI8" s="813"/>
      <c r="DCJ8" s="813"/>
      <c r="DCK8" s="813"/>
      <c r="DCL8" s="813"/>
      <c r="DCM8" s="813"/>
      <c r="DCN8" s="813"/>
      <c r="DCO8" s="813"/>
      <c r="DCP8" s="813"/>
      <c r="DCQ8" s="813"/>
      <c r="DCR8" s="813"/>
      <c r="DCS8" s="813"/>
      <c r="DCT8" s="813"/>
      <c r="DCU8" s="813"/>
      <c r="DCV8" s="813"/>
      <c r="DCW8" s="813"/>
      <c r="DCX8" s="813"/>
      <c r="DCY8" s="813"/>
      <c r="DCZ8" s="813"/>
      <c r="DDA8" s="813"/>
      <c r="DDB8" s="813"/>
      <c r="DDC8" s="813"/>
      <c r="DDD8" s="813"/>
      <c r="DDE8" s="813"/>
      <c r="DDF8" s="813"/>
      <c r="DDG8" s="813"/>
      <c r="DDH8" s="813"/>
      <c r="DDI8" s="813"/>
      <c r="DDJ8" s="813"/>
      <c r="DDK8" s="813"/>
      <c r="DDL8" s="813"/>
      <c r="DDM8" s="813"/>
      <c r="DDN8" s="813"/>
      <c r="DDO8" s="813"/>
      <c r="DDP8" s="813"/>
      <c r="DDQ8" s="813"/>
      <c r="DDR8" s="813"/>
      <c r="DDS8" s="813"/>
      <c r="DDT8" s="813"/>
      <c r="DDU8" s="813"/>
      <c r="DDV8" s="813"/>
      <c r="DDW8" s="813"/>
      <c r="DDX8" s="813"/>
      <c r="DDY8" s="813"/>
      <c r="DDZ8" s="813"/>
      <c r="DEA8" s="813"/>
      <c r="DEB8" s="813"/>
      <c r="DEC8" s="813"/>
      <c r="DED8" s="813"/>
      <c r="DEE8" s="813"/>
      <c r="DEF8" s="813"/>
      <c r="DEG8" s="813"/>
      <c r="DEH8" s="813"/>
      <c r="DEI8" s="813"/>
      <c r="DEJ8" s="813"/>
      <c r="DEK8" s="813"/>
      <c r="DEL8" s="813"/>
      <c r="DEM8" s="813"/>
      <c r="DEN8" s="813"/>
      <c r="DEO8" s="813"/>
      <c r="DEP8" s="813"/>
      <c r="DEQ8" s="813"/>
      <c r="DER8" s="813"/>
      <c r="DES8" s="813"/>
      <c r="DET8" s="813"/>
      <c r="DEU8" s="813"/>
      <c r="DEV8" s="813"/>
      <c r="DEW8" s="813"/>
      <c r="DEX8" s="813"/>
      <c r="DEY8" s="813"/>
      <c r="DEZ8" s="813"/>
      <c r="DFA8" s="813"/>
      <c r="DFB8" s="813"/>
      <c r="DFC8" s="813"/>
      <c r="DFD8" s="813"/>
      <c r="DFE8" s="813"/>
      <c r="DFF8" s="813"/>
      <c r="DFG8" s="813"/>
      <c r="DFH8" s="813"/>
      <c r="DFI8" s="813"/>
      <c r="DFJ8" s="813"/>
      <c r="DFK8" s="813"/>
      <c r="DFL8" s="813"/>
      <c r="DFM8" s="813"/>
      <c r="DFN8" s="813"/>
      <c r="DFO8" s="813"/>
      <c r="DFP8" s="813"/>
      <c r="DFQ8" s="813"/>
      <c r="DFR8" s="813"/>
      <c r="DFS8" s="813"/>
      <c r="DFT8" s="813"/>
      <c r="DFU8" s="813"/>
      <c r="DFV8" s="813"/>
      <c r="DFW8" s="813"/>
      <c r="DFX8" s="813"/>
      <c r="DFY8" s="813"/>
      <c r="DFZ8" s="813"/>
      <c r="DGA8" s="813"/>
      <c r="DGB8" s="813"/>
      <c r="DGC8" s="813"/>
      <c r="DGD8" s="813"/>
      <c r="DGE8" s="813"/>
      <c r="DGF8" s="813"/>
      <c r="DGG8" s="813"/>
      <c r="DGH8" s="813"/>
      <c r="DGI8" s="813"/>
      <c r="DGJ8" s="813"/>
      <c r="DGK8" s="813"/>
      <c r="DGL8" s="813"/>
      <c r="DGM8" s="813"/>
      <c r="DGN8" s="813"/>
      <c r="DGO8" s="813"/>
      <c r="DGP8" s="813"/>
      <c r="DGQ8" s="813"/>
      <c r="DGR8" s="813"/>
      <c r="DGS8" s="813"/>
      <c r="DGT8" s="813"/>
      <c r="DGU8" s="813"/>
      <c r="DGV8" s="813"/>
      <c r="DGW8" s="813"/>
      <c r="DGX8" s="813"/>
      <c r="DGY8" s="813"/>
      <c r="DGZ8" s="813"/>
      <c r="DHA8" s="813"/>
      <c r="DHB8" s="813"/>
      <c r="DHC8" s="813"/>
      <c r="DHD8" s="813"/>
      <c r="DHE8" s="813"/>
      <c r="DHF8" s="813"/>
      <c r="DHG8" s="813"/>
      <c r="DHH8" s="813"/>
      <c r="DHI8" s="813"/>
      <c r="DHJ8" s="813"/>
      <c r="DHK8" s="813"/>
      <c r="DHL8" s="813"/>
      <c r="DHM8" s="813"/>
      <c r="DHN8" s="813"/>
      <c r="DHO8" s="813"/>
      <c r="DHP8" s="813"/>
      <c r="DHQ8" s="813"/>
      <c r="DHR8" s="813"/>
      <c r="DHS8" s="813"/>
      <c r="DHT8" s="813"/>
      <c r="DHU8" s="813"/>
      <c r="DHV8" s="813"/>
      <c r="DHW8" s="813"/>
      <c r="DHX8" s="813"/>
      <c r="DHY8" s="813"/>
      <c r="DHZ8" s="813"/>
      <c r="DIA8" s="813"/>
      <c r="DIB8" s="813"/>
      <c r="DIC8" s="813"/>
      <c r="DID8" s="813"/>
      <c r="DIE8" s="813"/>
      <c r="DIF8" s="813"/>
      <c r="DIG8" s="813"/>
      <c r="DIH8" s="813"/>
      <c r="DII8" s="813"/>
      <c r="DIJ8" s="813"/>
      <c r="DIK8" s="813"/>
      <c r="DIL8" s="813"/>
      <c r="DIM8" s="813"/>
      <c r="DIN8" s="813"/>
      <c r="DIO8" s="813"/>
      <c r="DIP8" s="813"/>
      <c r="DIQ8" s="813"/>
      <c r="DIR8" s="813"/>
      <c r="DIS8" s="813"/>
      <c r="DIT8" s="813"/>
      <c r="DIU8" s="813"/>
      <c r="DIV8" s="813"/>
      <c r="DIW8" s="813"/>
      <c r="DIX8" s="813"/>
      <c r="DIY8" s="813"/>
      <c r="DIZ8" s="813"/>
      <c r="DJA8" s="813"/>
      <c r="DJB8" s="813"/>
      <c r="DJC8" s="813"/>
      <c r="DJD8" s="813"/>
      <c r="DJE8" s="813"/>
      <c r="DJF8" s="813"/>
      <c r="DJG8" s="813"/>
      <c r="DJH8" s="813"/>
      <c r="DJI8" s="813"/>
      <c r="DJJ8" s="813"/>
      <c r="DJK8" s="813"/>
      <c r="DJL8" s="813"/>
      <c r="DJM8" s="813"/>
      <c r="DJN8" s="813"/>
      <c r="DJO8" s="813"/>
      <c r="DJP8" s="813"/>
      <c r="DJQ8" s="813"/>
      <c r="DJR8" s="813"/>
      <c r="DJS8" s="813"/>
      <c r="DJT8" s="813"/>
      <c r="DJU8" s="813"/>
      <c r="DJV8" s="813"/>
      <c r="DJW8" s="813"/>
      <c r="DJX8" s="813"/>
      <c r="DJY8" s="813"/>
      <c r="DJZ8" s="813"/>
      <c r="DKA8" s="813"/>
      <c r="DKB8" s="813"/>
      <c r="DKC8" s="813"/>
      <c r="DKD8" s="813"/>
      <c r="DKE8" s="813"/>
      <c r="DKF8" s="813"/>
      <c r="DKG8" s="813"/>
      <c r="DKH8" s="813"/>
      <c r="DKI8" s="813"/>
      <c r="DKJ8" s="813"/>
      <c r="DKK8" s="813"/>
      <c r="DKL8" s="813"/>
      <c r="DKM8" s="813"/>
      <c r="DKN8" s="813"/>
      <c r="DKO8" s="813"/>
      <c r="DKP8" s="813"/>
      <c r="DKQ8" s="813"/>
      <c r="DKR8" s="813"/>
      <c r="DKS8" s="813"/>
      <c r="DKT8" s="813"/>
      <c r="DKU8" s="813"/>
      <c r="DKV8" s="813"/>
      <c r="DKW8" s="813"/>
      <c r="DKX8" s="813"/>
      <c r="DKY8" s="813"/>
      <c r="DKZ8" s="813"/>
      <c r="DLA8" s="813"/>
      <c r="DLB8" s="813"/>
      <c r="DLC8" s="813"/>
      <c r="DLD8" s="813"/>
      <c r="DLE8" s="813"/>
      <c r="DLF8" s="813"/>
      <c r="DLG8" s="813"/>
      <c r="DLH8" s="813"/>
      <c r="DLI8" s="813"/>
      <c r="DLJ8" s="813"/>
      <c r="DLK8" s="813"/>
      <c r="DLL8" s="813"/>
      <c r="DLM8" s="813"/>
      <c r="DLN8" s="813"/>
      <c r="DLO8" s="813"/>
      <c r="DLP8" s="813"/>
      <c r="DLQ8" s="813"/>
      <c r="DLR8" s="813"/>
      <c r="DLS8" s="813"/>
      <c r="DLT8" s="813"/>
      <c r="DLU8" s="813"/>
      <c r="DLV8" s="813"/>
      <c r="DLW8" s="813"/>
      <c r="DLX8" s="813"/>
      <c r="DLY8" s="813"/>
      <c r="DLZ8" s="813"/>
      <c r="DMA8" s="813"/>
      <c r="DMB8" s="813"/>
      <c r="DMC8" s="813"/>
      <c r="DMD8" s="813"/>
      <c r="DME8" s="813"/>
      <c r="DMF8" s="813"/>
      <c r="DMG8" s="813"/>
      <c r="DMH8" s="813"/>
      <c r="DMI8" s="813"/>
      <c r="DMJ8" s="813"/>
      <c r="DMK8" s="813"/>
      <c r="DML8" s="813"/>
      <c r="DMM8" s="813"/>
      <c r="DMN8" s="813"/>
      <c r="DMO8" s="813"/>
      <c r="DMP8" s="813"/>
      <c r="DMQ8" s="813"/>
      <c r="DMR8" s="813"/>
      <c r="DMS8" s="813"/>
      <c r="DMT8" s="813"/>
      <c r="DMU8" s="813"/>
      <c r="DMV8" s="813"/>
      <c r="DMW8" s="813"/>
      <c r="DMX8" s="813"/>
      <c r="DMY8" s="813"/>
      <c r="DMZ8" s="813"/>
      <c r="DNA8" s="813"/>
      <c r="DNB8" s="813"/>
      <c r="DNC8" s="813"/>
      <c r="DND8" s="813"/>
      <c r="DNE8" s="813"/>
      <c r="DNF8" s="813"/>
      <c r="DNG8" s="813"/>
      <c r="DNH8" s="813"/>
      <c r="DNI8" s="813"/>
      <c r="DNJ8" s="813"/>
      <c r="DNK8" s="813"/>
      <c r="DNL8" s="813"/>
      <c r="DNM8" s="813"/>
      <c r="DNN8" s="813"/>
      <c r="DNO8" s="813"/>
      <c r="DNP8" s="813"/>
      <c r="DNQ8" s="813"/>
      <c r="DNR8" s="813"/>
      <c r="DNS8" s="813"/>
      <c r="DNT8" s="813"/>
      <c r="DNU8" s="813"/>
      <c r="DNV8" s="813"/>
      <c r="DNW8" s="813"/>
      <c r="DNX8" s="813"/>
      <c r="DNY8" s="813"/>
      <c r="DNZ8" s="813"/>
      <c r="DOA8" s="813"/>
      <c r="DOB8" s="813"/>
      <c r="DOC8" s="813"/>
      <c r="DOD8" s="813"/>
      <c r="DOE8" s="813"/>
      <c r="DOF8" s="813"/>
      <c r="DOG8" s="813"/>
      <c r="DOH8" s="813"/>
      <c r="DOI8" s="813"/>
      <c r="DOJ8" s="813"/>
      <c r="DOK8" s="813"/>
      <c r="DOL8" s="813"/>
      <c r="DOM8" s="813"/>
      <c r="DON8" s="813"/>
      <c r="DOO8" s="813"/>
      <c r="DOP8" s="813"/>
      <c r="DOQ8" s="813"/>
      <c r="DOR8" s="813"/>
      <c r="DOS8" s="813"/>
      <c r="DOT8" s="813"/>
      <c r="DOU8" s="813"/>
      <c r="DOV8" s="813"/>
      <c r="DOW8" s="813"/>
      <c r="DOX8" s="813"/>
      <c r="DOY8" s="813"/>
      <c r="DOZ8" s="813"/>
      <c r="DPA8" s="813"/>
      <c r="DPB8" s="813"/>
      <c r="DPC8" s="813"/>
      <c r="DPD8" s="813"/>
      <c r="DPE8" s="813"/>
      <c r="DPF8" s="813"/>
      <c r="DPG8" s="813"/>
      <c r="DPH8" s="813"/>
      <c r="DPI8" s="813"/>
      <c r="DPJ8" s="813"/>
      <c r="DPK8" s="813"/>
      <c r="DPL8" s="813"/>
      <c r="DPM8" s="813"/>
      <c r="DPN8" s="813"/>
      <c r="DPO8" s="813"/>
      <c r="DPP8" s="813"/>
      <c r="DPQ8" s="813"/>
      <c r="DPR8" s="813"/>
      <c r="DPS8" s="813"/>
      <c r="DPT8" s="813"/>
      <c r="DPU8" s="813"/>
      <c r="DPV8" s="813"/>
      <c r="DPW8" s="813"/>
      <c r="DPX8" s="813"/>
      <c r="DPY8" s="813"/>
      <c r="DPZ8" s="813"/>
      <c r="DQA8" s="813"/>
      <c r="DQB8" s="813"/>
      <c r="DQC8" s="813"/>
      <c r="DQD8" s="813"/>
      <c r="DQE8" s="813"/>
      <c r="DQF8" s="813"/>
      <c r="DQG8" s="813"/>
      <c r="DQH8" s="813"/>
      <c r="DQI8" s="813"/>
      <c r="DQJ8" s="813"/>
      <c r="DQK8" s="813"/>
      <c r="DQL8" s="813"/>
      <c r="DQM8" s="813"/>
      <c r="DQN8" s="813"/>
      <c r="DQO8" s="813"/>
      <c r="DQP8" s="813"/>
      <c r="DQQ8" s="813"/>
      <c r="DQR8" s="813"/>
      <c r="DQS8" s="813"/>
      <c r="DQT8" s="813"/>
      <c r="DQU8" s="813"/>
      <c r="DQV8" s="813"/>
      <c r="DQW8" s="813"/>
      <c r="DQX8" s="813"/>
      <c r="DQY8" s="813"/>
      <c r="DQZ8" s="813"/>
      <c r="DRA8" s="813"/>
      <c r="DRB8" s="813"/>
      <c r="DRC8" s="813"/>
      <c r="DRD8" s="813"/>
      <c r="DRE8" s="813"/>
      <c r="DRF8" s="813"/>
      <c r="DRG8" s="813"/>
      <c r="DRH8" s="813"/>
      <c r="DRI8" s="813"/>
      <c r="DRJ8" s="813"/>
      <c r="DRK8" s="813"/>
      <c r="DRL8" s="813"/>
      <c r="DRM8" s="813"/>
      <c r="DRN8" s="813"/>
      <c r="DRO8" s="813"/>
      <c r="DRP8" s="813"/>
      <c r="DRQ8" s="813"/>
      <c r="DRR8" s="813"/>
      <c r="DRS8" s="813"/>
      <c r="DRT8" s="813"/>
      <c r="DRU8" s="813"/>
      <c r="DRV8" s="813"/>
      <c r="DRW8" s="813"/>
      <c r="DRX8" s="813"/>
      <c r="DRY8" s="813"/>
      <c r="DRZ8" s="813"/>
      <c r="DSA8" s="813"/>
      <c r="DSB8" s="813"/>
      <c r="DSC8" s="813"/>
      <c r="DSD8" s="813"/>
      <c r="DSE8" s="813"/>
      <c r="DSF8" s="813"/>
      <c r="DSG8" s="813"/>
      <c r="DSH8" s="813"/>
      <c r="DSI8" s="813"/>
      <c r="DSJ8" s="813"/>
      <c r="DSK8" s="813"/>
      <c r="DSL8" s="813"/>
      <c r="DSM8" s="813"/>
      <c r="DSN8" s="813"/>
      <c r="DSO8" s="813"/>
      <c r="DSP8" s="813"/>
      <c r="DSQ8" s="813"/>
      <c r="DSR8" s="813"/>
      <c r="DSS8" s="813"/>
      <c r="DST8" s="813"/>
      <c r="DSU8" s="813"/>
      <c r="DSV8" s="813"/>
      <c r="DSW8" s="813"/>
      <c r="DSX8" s="813"/>
      <c r="DSY8" s="813"/>
      <c r="DSZ8" s="813"/>
      <c r="DTA8" s="813"/>
      <c r="DTB8" s="813"/>
      <c r="DTC8" s="813"/>
      <c r="DTD8" s="813"/>
      <c r="DTE8" s="813"/>
      <c r="DTF8" s="813"/>
      <c r="DTG8" s="813"/>
      <c r="DTH8" s="813"/>
      <c r="DTI8" s="813"/>
      <c r="DTJ8" s="813"/>
      <c r="DTK8" s="813"/>
      <c r="DTL8" s="813"/>
      <c r="DTM8" s="813"/>
      <c r="DTN8" s="813"/>
      <c r="DTO8" s="813"/>
      <c r="DTP8" s="813"/>
      <c r="DTQ8" s="813"/>
      <c r="DTR8" s="813"/>
      <c r="DTS8" s="813"/>
      <c r="DTT8" s="813"/>
      <c r="DTU8" s="813"/>
      <c r="DTV8" s="813"/>
      <c r="DTW8" s="813"/>
      <c r="DTX8" s="813"/>
      <c r="DTY8" s="813"/>
      <c r="DTZ8" s="813"/>
      <c r="DUA8" s="813"/>
      <c r="DUB8" s="813"/>
      <c r="DUC8" s="813"/>
      <c r="DUD8" s="813"/>
      <c r="DUE8" s="813"/>
      <c r="DUF8" s="813"/>
      <c r="DUG8" s="813"/>
      <c r="DUH8" s="813"/>
      <c r="DUI8" s="813"/>
      <c r="DUJ8" s="813"/>
      <c r="DUK8" s="813"/>
      <c r="DUL8" s="813"/>
      <c r="DUM8" s="813"/>
      <c r="DUN8" s="813"/>
      <c r="DUO8" s="813"/>
      <c r="DUP8" s="813"/>
      <c r="DUQ8" s="813"/>
      <c r="DUR8" s="813"/>
      <c r="DUS8" s="813"/>
      <c r="DUT8" s="813"/>
      <c r="DUU8" s="813"/>
      <c r="DUV8" s="813"/>
      <c r="DUW8" s="813"/>
      <c r="DUX8" s="813"/>
      <c r="DUY8" s="813"/>
      <c r="DUZ8" s="813"/>
      <c r="DVA8" s="813"/>
      <c r="DVB8" s="813"/>
      <c r="DVC8" s="813"/>
      <c r="DVD8" s="813"/>
      <c r="DVE8" s="813"/>
      <c r="DVF8" s="813"/>
      <c r="DVG8" s="813"/>
      <c r="DVH8" s="813"/>
      <c r="DVI8" s="813"/>
      <c r="DVJ8" s="813"/>
      <c r="DVK8" s="813"/>
      <c r="DVL8" s="813"/>
      <c r="DVM8" s="813"/>
      <c r="DVN8" s="813"/>
      <c r="DVO8" s="813"/>
      <c r="DVP8" s="813"/>
      <c r="DVQ8" s="813"/>
      <c r="DVR8" s="813"/>
      <c r="DVS8" s="813"/>
      <c r="DVT8" s="813"/>
      <c r="DVU8" s="813"/>
      <c r="DVV8" s="813"/>
      <c r="DVW8" s="813"/>
      <c r="DVX8" s="813"/>
      <c r="DVY8" s="813"/>
      <c r="DVZ8" s="813"/>
      <c r="DWA8" s="813"/>
      <c r="DWB8" s="813"/>
      <c r="DWC8" s="813"/>
      <c r="DWD8" s="813"/>
      <c r="DWE8" s="813"/>
      <c r="DWF8" s="813"/>
      <c r="DWG8" s="813"/>
      <c r="DWH8" s="813"/>
      <c r="DWI8" s="813"/>
      <c r="DWJ8" s="813"/>
      <c r="DWK8" s="813"/>
      <c r="DWL8" s="813"/>
      <c r="DWM8" s="813"/>
      <c r="DWN8" s="813"/>
      <c r="DWO8" s="813"/>
      <c r="DWP8" s="813"/>
      <c r="DWQ8" s="813"/>
      <c r="DWR8" s="813"/>
      <c r="DWS8" s="813"/>
      <c r="DWT8" s="813"/>
      <c r="DWU8" s="813"/>
      <c r="DWV8" s="813"/>
      <c r="DWW8" s="813"/>
      <c r="DWX8" s="813"/>
      <c r="DWY8" s="813"/>
      <c r="DWZ8" s="813"/>
      <c r="DXA8" s="813"/>
      <c r="DXB8" s="813"/>
      <c r="DXC8" s="813"/>
      <c r="DXD8" s="813"/>
      <c r="DXE8" s="813"/>
      <c r="DXF8" s="813"/>
      <c r="DXG8" s="813"/>
      <c r="DXH8" s="813"/>
      <c r="DXI8" s="813"/>
      <c r="DXJ8" s="813"/>
      <c r="DXK8" s="813"/>
      <c r="DXL8" s="813"/>
      <c r="DXM8" s="813"/>
      <c r="DXN8" s="813"/>
      <c r="DXO8" s="813"/>
      <c r="DXP8" s="813"/>
      <c r="DXQ8" s="813"/>
      <c r="DXR8" s="813"/>
      <c r="DXS8" s="813"/>
      <c r="DXT8" s="813"/>
      <c r="DXU8" s="813"/>
      <c r="DXV8" s="813"/>
      <c r="DXW8" s="813"/>
      <c r="DXX8" s="813"/>
      <c r="DXY8" s="813"/>
      <c r="DXZ8" s="813"/>
      <c r="DYA8" s="813"/>
      <c r="DYB8" s="813"/>
      <c r="DYC8" s="813"/>
      <c r="DYD8" s="813"/>
      <c r="DYE8" s="813"/>
      <c r="DYF8" s="813"/>
      <c r="DYG8" s="813"/>
      <c r="DYH8" s="813"/>
      <c r="DYI8" s="813"/>
      <c r="DYJ8" s="813"/>
      <c r="DYK8" s="813"/>
      <c r="DYL8" s="813"/>
      <c r="DYM8" s="813"/>
      <c r="DYN8" s="813"/>
      <c r="DYO8" s="813"/>
      <c r="DYP8" s="813"/>
      <c r="DYQ8" s="813"/>
      <c r="DYR8" s="813"/>
      <c r="DYS8" s="813"/>
      <c r="DYT8" s="813"/>
      <c r="DYU8" s="813"/>
      <c r="DYV8" s="813"/>
      <c r="DYW8" s="813"/>
      <c r="DYX8" s="813"/>
      <c r="DYY8" s="813"/>
      <c r="DYZ8" s="813"/>
      <c r="DZA8" s="813"/>
      <c r="DZB8" s="813"/>
      <c r="DZC8" s="813"/>
      <c r="DZD8" s="813"/>
      <c r="DZE8" s="813"/>
      <c r="DZF8" s="813"/>
      <c r="DZG8" s="813"/>
      <c r="DZH8" s="813"/>
      <c r="DZI8" s="813"/>
      <c r="DZJ8" s="813"/>
      <c r="DZK8" s="813"/>
      <c r="DZL8" s="813"/>
      <c r="DZM8" s="813"/>
      <c r="DZN8" s="813"/>
      <c r="DZO8" s="813"/>
      <c r="DZP8" s="813"/>
      <c r="DZQ8" s="813"/>
      <c r="DZR8" s="813"/>
      <c r="DZS8" s="813"/>
      <c r="DZT8" s="813"/>
      <c r="DZU8" s="813"/>
      <c r="DZV8" s="813"/>
      <c r="DZW8" s="813"/>
      <c r="DZX8" s="813"/>
      <c r="DZY8" s="813"/>
      <c r="DZZ8" s="813"/>
      <c r="EAA8" s="813"/>
      <c r="EAB8" s="813"/>
      <c r="EAC8" s="813"/>
      <c r="EAD8" s="813"/>
      <c r="EAE8" s="813"/>
      <c r="EAF8" s="813"/>
      <c r="EAG8" s="813"/>
      <c r="EAH8" s="813"/>
      <c r="EAI8" s="813"/>
      <c r="EAJ8" s="813"/>
      <c r="EAK8" s="813"/>
      <c r="EAL8" s="813"/>
      <c r="EAM8" s="813"/>
      <c r="EAN8" s="813"/>
      <c r="EAO8" s="813"/>
      <c r="EAP8" s="813"/>
      <c r="EAQ8" s="813"/>
      <c r="EAR8" s="813"/>
      <c r="EAS8" s="813"/>
      <c r="EAT8" s="813"/>
      <c r="EAU8" s="813"/>
      <c r="EAV8" s="813"/>
      <c r="EAW8" s="813"/>
      <c r="EAX8" s="813"/>
      <c r="EAY8" s="813"/>
      <c r="EAZ8" s="813"/>
      <c r="EBA8" s="813"/>
      <c r="EBB8" s="813"/>
      <c r="EBC8" s="813"/>
      <c r="EBD8" s="813"/>
      <c r="EBE8" s="813"/>
      <c r="EBF8" s="813"/>
      <c r="EBG8" s="813"/>
      <c r="EBH8" s="813"/>
      <c r="EBI8" s="813"/>
      <c r="EBJ8" s="813"/>
      <c r="EBK8" s="813"/>
      <c r="EBL8" s="813"/>
      <c r="EBM8" s="813"/>
      <c r="EBN8" s="813"/>
      <c r="EBO8" s="813"/>
      <c r="EBP8" s="813"/>
      <c r="EBQ8" s="813"/>
      <c r="EBR8" s="813"/>
      <c r="EBS8" s="813"/>
      <c r="EBT8" s="813"/>
      <c r="EBU8" s="813"/>
      <c r="EBV8" s="813"/>
      <c r="EBW8" s="813"/>
      <c r="EBX8" s="813"/>
      <c r="EBY8" s="813"/>
      <c r="EBZ8" s="813"/>
      <c r="ECA8" s="813"/>
      <c r="ECB8" s="813"/>
      <c r="ECC8" s="813"/>
      <c r="ECD8" s="813"/>
      <c r="ECE8" s="813"/>
      <c r="ECF8" s="813"/>
      <c r="ECG8" s="813"/>
      <c r="ECH8" s="813"/>
      <c r="ECI8" s="813"/>
      <c r="ECJ8" s="813"/>
      <c r="ECK8" s="813"/>
      <c r="ECL8" s="813"/>
      <c r="ECM8" s="813"/>
      <c r="ECN8" s="813"/>
      <c r="ECO8" s="813"/>
      <c r="ECP8" s="813"/>
      <c r="ECQ8" s="813"/>
      <c r="ECR8" s="813"/>
      <c r="ECS8" s="813"/>
      <c r="ECT8" s="813"/>
      <c r="ECU8" s="813"/>
      <c r="ECV8" s="813"/>
      <c r="ECW8" s="813"/>
      <c r="ECX8" s="813"/>
      <c r="ECY8" s="813"/>
      <c r="ECZ8" s="813"/>
      <c r="EDA8" s="813"/>
      <c r="EDB8" s="813"/>
      <c r="EDC8" s="813"/>
      <c r="EDD8" s="813"/>
      <c r="EDE8" s="813"/>
      <c r="EDF8" s="813"/>
      <c r="EDG8" s="813"/>
      <c r="EDH8" s="813"/>
      <c r="EDI8" s="813"/>
      <c r="EDJ8" s="813"/>
      <c r="EDK8" s="813"/>
      <c r="EDL8" s="813"/>
      <c r="EDM8" s="813"/>
      <c r="EDN8" s="813"/>
      <c r="EDO8" s="813"/>
      <c r="EDP8" s="813"/>
      <c r="EDQ8" s="813"/>
      <c r="EDR8" s="813"/>
      <c r="EDS8" s="813"/>
      <c r="EDT8" s="813"/>
      <c r="EDU8" s="813"/>
      <c r="EDV8" s="813"/>
      <c r="EDW8" s="813"/>
      <c r="EDX8" s="813"/>
      <c r="EDY8" s="813"/>
      <c r="EDZ8" s="813"/>
      <c r="EEA8" s="813"/>
      <c r="EEB8" s="813"/>
      <c r="EEC8" s="813"/>
      <c r="EED8" s="813"/>
      <c r="EEE8" s="813"/>
      <c r="EEF8" s="813"/>
      <c r="EEG8" s="813"/>
      <c r="EEH8" s="813"/>
      <c r="EEI8" s="813"/>
      <c r="EEJ8" s="813"/>
      <c r="EEK8" s="813"/>
      <c r="EEL8" s="813"/>
      <c r="EEM8" s="813"/>
      <c r="EEN8" s="813"/>
      <c r="EEO8" s="813"/>
      <c r="EEP8" s="813"/>
      <c r="EEQ8" s="813"/>
      <c r="EER8" s="813"/>
      <c r="EES8" s="813"/>
      <c r="EET8" s="813"/>
      <c r="EEU8" s="813"/>
      <c r="EEV8" s="813"/>
      <c r="EEW8" s="813"/>
      <c r="EEX8" s="813"/>
      <c r="EEY8" s="813"/>
      <c r="EEZ8" s="813"/>
      <c r="EFA8" s="813"/>
      <c r="EFB8" s="813"/>
      <c r="EFC8" s="813"/>
      <c r="EFD8" s="813"/>
      <c r="EFE8" s="813"/>
      <c r="EFF8" s="813"/>
      <c r="EFG8" s="813"/>
      <c r="EFH8" s="813"/>
      <c r="EFI8" s="813"/>
      <c r="EFJ8" s="813"/>
      <c r="EFK8" s="813"/>
      <c r="EFL8" s="813"/>
      <c r="EFM8" s="813"/>
      <c r="EFN8" s="813"/>
      <c r="EFO8" s="813"/>
      <c r="EFP8" s="813"/>
      <c r="EFQ8" s="813"/>
      <c r="EFR8" s="813"/>
      <c r="EFS8" s="813"/>
      <c r="EFT8" s="813"/>
      <c r="EFU8" s="813"/>
      <c r="EFV8" s="813"/>
      <c r="EFW8" s="813"/>
      <c r="EFX8" s="813"/>
      <c r="EFY8" s="813"/>
      <c r="EFZ8" s="813"/>
      <c r="EGA8" s="813"/>
      <c r="EGB8" s="813"/>
      <c r="EGC8" s="813"/>
      <c r="EGD8" s="813"/>
      <c r="EGE8" s="813"/>
      <c r="EGF8" s="813"/>
      <c r="EGG8" s="813"/>
      <c r="EGH8" s="813"/>
      <c r="EGI8" s="813"/>
      <c r="EGJ8" s="813"/>
      <c r="EGK8" s="813"/>
      <c r="EGL8" s="813"/>
      <c r="EGM8" s="813"/>
      <c r="EGN8" s="813"/>
      <c r="EGO8" s="813"/>
      <c r="EGP8" s="813"/>
      <c r="EGQ8" s="813"/>
      <c r="EGR8" s="813"/>
      <c r="EGS8" s="813"/>
      <c r="EGT8" s="813"/>
      <c r="EGU8" s="813"/>
      <c r="EGV8" s="813"/>
      <c r="EGW8" s="813"/>
      <c r="EGX8" s="813"/>
      <c r="EGY8" s="813"/>
      <c r="EGZ8" s="813"/>
      <c r="EHA8" s="813"/>
      <c r="EHB8" s="813"/>
      <c r="EHC8" s="813"/>
      <c r="EHD8" s="813"/>
      <c r="EHE8" s="813"/>
      <c r="EHF8" s="813"/>
      <c r="EHG8" s="813"/>
      <c r="EHH8" s="813"/>
      <c r="EHI8" s="813"/>
      <c r="EHJ8" s="813"/>
      <c r="EHK8" s="813"/>
      <c r="EHL8" s="813"/>
      <c r="EHM8" s="813"/>
      <c r="EHN8" s="813"/>
      <c r="EHO8" s="813"/>
      <c r="EHP8" s="813"/>
      <c r="EHQ8" s="813"/>
      <c r="EHR8" s="813"/>
      <c r="EHS8" s="813"/>
      <c r="EHT8" s="813"/>
      <c r="EHU8" s="813"/>
      <c r="EHV8" s="813"/>
      <c r="EHW8" s="813"/>
      <c r="EHX8" s="813"/>
      <c r="EHY8" s="813"/>
      <c r="EHZ8" s="813"/>
      <c r="EIA8" s="813"/>
      <c r="EIB8" s="813"/>
      <c r="EIC8" s="813"/>
      <c r="EID8" s="813"/>
      <c r="EIE8" s="813"/>
      <c r="EIF8" s="813"/>
      <c r="EIG8" s="813"/>
      <c r="EIH8" s="813"/>
      <c r="EII8" s="813"/>
      <c r="EIJ8" s="813"/>
      <c r="EIK8" s="813"/>
      <c r="EIL8" s="813"/>
      <c r="EIM8" s="813"/>
      <c r="EIN8" s="813"/>
      <c r="EIO8" s="813"/>
      <c r="EIP8" s="813"/>
      <c r="EIQ8" s="813"/>
      <c r="EIR8" s="813"/>
      <c r="EIS8" s="813"/>
      <c r="EIT8" s="813"/>
      <c r="EIU8" s="813"/>
      <c r="EIV8" s="813"/>
      <c r="EIW8" s="813"/>
      <c r="EIX8" s="813"/>
      <c r="EIY8" s="813"/>
      <c r="EIZ8" s="813"/>
      <c r="EJA8" s="813"/>
      <c r="EJB8" s="813"/>
      <c r="EJC8" s="813"/>
      <c r="EJD8" s="813"/>
      <c r="EJE8" s="813"/>
      <c r="EJF8" s="813"/>
      <c r="EJG8" s="813"/>
      <c r="EJH8" s="813"/>
      <c r="EJI8" s="813"/>
      <c r="EJJ8" s="813"/>
      <c r="EJK8" s="813"/>
      <c r="EJL8" s="813"/>
      <c r="EJM8" s="813"/>
      <c r="EJN8" s="813"/>
      <c r="EJO8" s="813"/>
      <c r="EJP8" s="813"/>
      <c r="EJQ8" s="813"/>
      <c r="EJR8" s="813"/>
      <c r="EJS8" s="813"/>
      <c r="EJT8" s="813"/>
      <c r="EJU8" s="813"/>
      <c r="EJV8" s="813"/>
      <c r="EJW8" s="813"/>
      <c r="EJX8" s="813"/>
      <c r="EJY8" s="813"/>
      <c r="EJZ8" s="813"/>
      <c r="EKA8" s="813"/>
      <c r="EKB8" s="813"/>
      <c r="EKC8" s="813"/>
      <c r="EKD8" s="813"/>
      <c r="EKE8" s="813"/>
      <c r="EKF8" s="813"/>
      <c r="EKG8" s="813"/>
      <c r="EKH8" s="813"/>
      <c r="EKI8" s="813"/>
      <c r="EKJ8" s="813"/>
      <c r="EKK8" s="813"/>
      <c r="EKL8" s="813"/>
      <c r="EKM8" s="813"/>
      <c r="EKN8" s="813"/>
      <c r="EKO8" s="813"/>
      <c r="EKP8" s="813"/>
      <c r="EKQ8" s="813"/>
      <c r="EKR8" s="813"/>
      <c r="EKS8" s="813"/>
      <c r="EKT8" s="813"/>
      <c r="EKU8" s="813"/>
      <c r="EKV8" s="813"/>
      <c r="EKW8" s="813"/>
      <c r="EKX8" s="813"/>
      <c r="EKY8" s="813"/>
      <c r="EKZ8" s="813"/>
      <c r="ELA8" s="813"/>
      <c r="ELB8" s="813"/>
      <c r="ELC8" s="813"/>
      <c r="ELD8" s="813"/>
      <c r="ELE8" s="813"/>
      <c r="ELF8" s="813"/>
      <c r="ELG8" s="813"/>
      <c r="ELH8" s="813"/>
      <c r="ELI8" s="813"/>
      <c r="ELJ8" s="813"/>
      <c r="ELK8" s="813"/>
      <c r="ELL8" s="813"/>
      <c r="ELM8" s="813"/>
      <c r="ELN8" s="813"/>
      <c r="ELO8" s="813"/>
      <c r="ELP8" s="813"/>
      <c r="ELQ8" s="813"/>
      <c r="ELR8" s="813"/>
      <c r="ELS8" s="813"/>
      <c r="ELT8" s="813"/>
      <c r="ELU8" s="813"/>
      <c r="ELV8" s="813"/>
      <c r="ELW8" s="813"/>
      <c r="ELX8" s="813"/>
      <c r="ELY8" s="813"/>
      <c r="ELZ8" s="813"/>
      <c r="EMA8" s="813"/>
      <c r="EMB8" s="813"/>
      <c r="EMC8" s="813"/>
      <c r="EMD8" s="813"/>
      <c r="EME8" s="813"/>
      <c r="EMF8" s="813"/>
      <c r="EMG8" s="813"/>
      <c r="EMH8" s="813"/>
      <c r="EMI8" s="813"/>
      <c r="EMJ8" s="813"/>
      <c r="EMK8" s="813"/>
      <c r="EML8" s="813"/>
      <c r="EMM8" s="813"/>
      <c r="EMN8" s="813"/>
      <c r="EMO8" s="813"/>
      <c r="EMP8" s="813"/>
      <c r="EMQ8" s="813"/>
      <c r="EMR8" s="813"/>
      <c r="EMS8" s="813"/>
      <c r="EMT8" s="813"/>
      <c r="EMU8" s="813"/>
      <c r="EMV8" s="813"/>
      <c r="EMW8" s="813"/>
      <c r="EMX8" s="813"/>
      <c r="EMY8" s="813"/>
      <c r="EMZ8" s="813"/>
      <c r="ENA8" s="813"/>
      <c r="ENB8" s="813"/>
      <c r="ENC8" s="813"/>
      <c r="END8" s="813"/>
      <c r="ENE8" s="813"/>
      <c r="ENF8" s="813"/>
      <c r="ENG8" s="813"/>
      <c r="ENH8" s="813"/>
      <c r="ENI8" s="813"/>
      <c r="ENJ8" s="813"/>
      <c r="ENK8" s="813"/>
      <c r="ENL8" s="813"/>
      <c r="ENM8" s="813"/>
      <c r="ENN8" s="813"/>
      <c r="ENO8" s="813"/>
      <c r="ENP8" s="813"/>
      <c r="ENQ8" s="813"/>
      <c r="ENR8" s="813"/>
      <c r="ENS8" s="813"/>
      <c r="ENT8" s="813"/>
      <c r="ENU8" s="813"/>
      <c r="ENV8" s="813"/>
      <c r="ENW8" s="813"/>
      <c r="ENX8" s="813"/>
      <c r="ENY8" s="813"/>
      <c r="ENZ8" s="813"/>
      <c r="EOA8" s="813"/>
      <c r="EOB8" s="813"/>
      <c r="EOC8" s="813"/>
      <c r="EOD8" s="813"/>
      <c r="EOE8" s="813"/>
      <c r="EOF8" s="813"/>
      <c r="EOG8" s="813"/>
      <c r="EOH8" s="813"/>
      <c r="EOI8" s="813"/>
      <c r="EOJ8" s="813"/>
      <c r="EOK8" s="813"/>
      <c r="EOL8" s="813"/>
      <c r="EOM8" s="813"/>
      <c r="EON8" s="813"/>
      <c r="EOO8" s="813"/>
      <c r="EOP8" s="813"/>
      <c r="EOQ8" s="813"/>
      <c r="EOR8" s="813"/>
      <c r="EOS8" s="813"/>
      <c r="EOT8" s="813"/>
      <c r="EOU8" s="813"/>
      <c r="EOV8" s="813"/>
      <c r="EOW8" s="813"/>
      <c r="EOX8" s="813"/>
      <c r="EOY8" s="813"/>
      <c r="EOZ8" s="813"/>
      <c r="EPA8" s="813"/>
      <c r="EPB8" s="813"/>
      <c r="EPC8" s="813"/>
      <c r="EPD8" s="813"/>
      <c r="EPE8" s="813"/>
      <c r="EPF8" s="813"/>
      <c r="EPG8" s="813"/>
      <c r="EPH8" s="813"/>
      <c r="EPI8" s="813"/>
      <c r="EPJ8" s="813"/>
      <c r="EPK8" s="813"/>
      <c r="EPL8" s="813"/>
      <c r="EPM8" s="813"/>
      <c r="EPN8" s="813"/>
      <c r="EPO8" s="813"/>
      <c r="EPP8" s="813"/>
      <c r="EPQ8" s="813"/>
      <c r="EPR8" s="813"/>
      <c r="EPS8" s="813"/>
      <c r="EPT8" s="813"/>
      <c r="EPU8" s="813"/>
      <c r="EPV8" s="813"/>
      <c r="EPW8" s="813"/>
      <c r="EPX8" s="813"/>
      <c r="EPY8" s="813"/>
      <c r="EPZ8" s="813"/>
      <c r="EQA8" s="813"/>
      <c r="EQB8" s="813"/>
      <c r="EQC8" s="813"/>
      <c r="EQD8" s="813"/>
      <c r="EQE8" s="813"/>
      <c r="EQF8" s="813"/>
      <c r="EQG8" s="813"/>
      <c r="EQH8" s="813"/>
      <c r="EQI8" s="813"/>
      <c r="EQJ8" s="813"/>
      <c r="EQK8" s="813"/>
      <c r="EQL8" s="813"/>
      <c r="EQM8" s="813"/>
      <c r="EQN8" s="813"/>
      <c r="EQO8" s="813"/>
      <c r="EQP8" s="813"/>
      <c r="EQQ8" s="813"/>
      <c r="EQR8" s="813"/>
      <c r="EQS8" s="813"/>
      <c r="EQT8" s="813"/>
      <c r="EQU8" s="813"/>
      <c r="EQV8" s="813"/>
      <c r="EQW8" s="813"/>
      <c r="EQX8" s="813"/>
      <c r="EQY8" s="813"/>
      <c r="EQZ8" s="813"/>
      <c r="ERA8" s="813"/>
      <c r="ERB8" s="813"/>
      <c r="ERC8" s="813"/>
      <c r="ERD8" s="813"/>
      <c r="ERE8" s="813"/>
      <c r="ERF8" s="813"/>
      <c r="ERG8" s="813"/>
      <c r="ERH8" s="813"/>
      <c r="ERI8" s="813"/>
      <c r="ERJ8" s="813"/>
      <c r="ERK8" s="813"/>
      <c r="ERL8" s="813"/>
      <c r="ERM8" s="813"/>
      <c r="ERN8" s="813"/>
      <c r="ERO8" s="813"/>
      <c r="ERP8" s="813"/>
      <c r="ERQ8" s="813"/>
      <c r="ERR8" s="813"/>
      <c r="ERS8" s="813"/>
      <c r="ERT8" s="813"/>
      <c r="ERU8" s="813"/>
      <c r="ERV8" s="813"/>
      <c r="ERW8" s="813"/>
      <c r="ERX8" s="813"/>
      <c r="ERY8" s="813"/>
      <c r="ERZ8" s="813"/>
      <c r="ESA8" s="813"/>
      <c r="ESB8" s="813"/>
      <c r="ESC8" s="813"/>
      <c r="ESD8" s="813"/>
      <c r="ESE8" s="813"/>
      <c r="ESF8" s="813"/>
      <c r="ESG8" s="813"/>
      <c r="ESH8" s="813"/>
      <c r="ESI8" s="813"/>
      <c r="ESJ8" s="813"/>
      <c r="ESK8" s="813"/>
      <c r="ESL8" s="813"/>
      <c r="ESM8" s="813"/>
      <c r="ESN8" s="813"/>
      <c r="ESO8" s="813"/>
      <c r="ESP8" s="813"/>
      <c r="ESQ8" s="813"/>
      <c r="ESR8" s="813"/>
      <c r="ESS8" s="813"/>
      <c r="EST8" s="813"/>
      <c r="ESU8" s="813"/>
      <c r="ESV8" s="813"/>
      <c r="ESW8" s="813"/>
      <c r="ESX8" s="813"/>
      <c r="ESY8" s="813"/>
      <c r="ESZ8" s="813"/>
      <c r="ETA8" s="813"/>
      <c r="ETB8" s="813"/>
      <c r="ETC8" s="813"/>
      <c r="ETD8" s="813"/>
      <c r="ETE8" s="813"/>
      <c r="ETF8" s="813"/>
      <c r="ETG8" s="813"/>
      <c r="ETH8" s="813"/>
      <c r="ETI8" s="813"/>
      <c r="ETJ8" s="813"/>
      <c r="ETK8" s="813"/>
      <c r="ETL8" s="813"/>
      <c r="ETM8" s="813"/>
      <c r="ETN8" s="813"/>
      <c r="ETO8" s="813"/>
      <c r="ETP8" s="813"/>
      <c r="ETQ8" s="813"/>
      <c r="ETR8" s="813"/>
      <c r="ETS8" s="813"/>
      <c r="ETT8" s="813"/>
      <c r="ETU8" s="813"/>
      <c r="ETV8" s="813"/>
      <c r="ETW8" s="813"/>
      <c r="ETX8" s="813"/>
      <c r="ETY8" s="813"/>
      <c r="ETZ8" s="813"/>
      <c r="EUA8" s="813"/>
      <c r="EUB8" s="813"/>
      <c r="EUC8" s="813"/>
      <c r="EUD8" s="813"/>
      <c r="EUE8" s="813"/>
      <c r="EUF8" s="813"/>
      <c r="EUG8" s="813"/>
      <c r="EUH8" s="813"/>
      <c r="EUI8" s="813"/>
      <c r="EUJ8" s="813"/>
      <c r="EUK8" s="813"/>
      <c r="EUL8" s="813"/>
      <c r="EUM8" s="813"/>
      <c r="EUN8" s="813"/>
      <c r="EUO8" s="813"/>
      <c r="EUP8" s="813"/>
      <c r="EUQ8" s="813"/>
      <c r="EUR8" s="813"/>
      <c r="EUS8" s="813"/>
      <c r="EUT8" s="813"/>
      <c r="EUU8" s="813"/>
      <c r="EUV8" s="813"/>
      <c r="EUW8" s="813"/>
      <c r="EUX8" s="813"/>
      <c r="EUY8" s="813"/>
      <c r="EUZ8" s="813"/>
      <c r="EVA8" s="813"/>
      <c r="EVB8" s="813"/>
      <c r="EVC8" s="813"/>
      <c r="EVD8" s="813"/>
      <c r="EVE8" s="813"/>
      <c r="EVF8" s="813"/>
      <c r="EVG8" s="813"/>
      <c r="EVH8" s="813"/>
      <c r="EVI8" s="813"/>
      <c r="EVJ8" s="813"/>
      <c r="EVK8" s="813"/>
      <c r="EVL8" s="813"/>
      <c r="EVM8" s="813"/>
      <c r="EVN8" s="813"/>
      <c r="EVO8" s="813"/>
      <c r="EVP8" s="813"/>
      <c r="EVQ8" s="813"/>
      <c r="EVR8" s="813"/>
      <c r="EVS8" s="813"/>
      <c r="EVT8" s="813"/>
      <c r="EVU8" s="813"/>
      <c r="EVV8" s="813"/>
      <c r="EVW8" s="813"/>
      <c r="EVX8" s="813"/>
      <c r="EVY8" s="813"/>
      <c r="EVZ8" s="813"/>
      <c r="EWA8" s="813"/>
      <c r="EWB8" s="813"/>
      <c r="EWC8" s="813"/>
      <c r="EWD8" s="813"/>
      <c r="EWE8" s="813"/>
      <c r="EWF8" s="813"/>
      <c r="EWG8" s="813"/>
      <c r="EWH8" s="813"/>
      <c r="EWI8" s="813"/>
      <c r="EWJ8" s="813"/>
      <c r="EWK8" s="813"/>
      <c r="EWL8" s="813"/>
      <c r="EWM8" s="813"/>
      <c r="EWN8" s="813"/>
      <c r="EWO8" s="813"/>
      <c r="EWP8" s="813"/>
      <c r="EWQ8" s="813"/>
      <c r="EWR8" s="813"/>
      <c r="EWS8" s="813"/>
      <c r="EWT8" s="813"/>
      <c r="EWU8" s="813"/>
      <c r="EWV8" s="813"/>
      <c r="EWW8" s="813"/>
      <c r="EWX8" s="813"/>
      <c r="EWY8" s="813"/>
      <c r="EWZ8" s="813"/>
      <c r="EXA8" s="813"/>
      <c r="EXB8" s="813"/>
      <c r="EXC8" s="813"/>
      <c r="EXD8" s="813"/>
      <c r="EXE8" s="813"/>
      <c r="EXF8" s="813"/>
      <c r="EXG8" s="813"/>
      <c r="EXH8" s="813"/>
      <c r="EXI8" s="813"/>
      <c r="EXJ8" s="813"/>
      <c r="EXK8" s="813"/>
      <c r="EXL8" s="813"/>
      <c r="EXM8" s="813"/>
      <c r="EXN8" s="813"/>
      <c r="EXO8" s="813"/>
      <c r="EXP8" s="813"/>
      <c r="EXQ8" s="813"/>
      <c r="EXR8" s="813"/>
      <c r="EXS8" s="813"/>
      <c r="EXT8" s="813"/>
      <c r="EXU8" s="813"/>
      <c r="EXV8" s="813"/>
      <c r="EXW8" s="813"/>
      <c r="EXX8" s="813"/>
      <c r="EXY8" s="813"/>
      <c r="EXZ8" s="813"/>
      <c r="EYA8" s="813"/>
      <c r="EYB8" s="813"/>
      <c r="EYC8" s="813"/>
      <c r="EYD8" s="813"/>
      <c r="EYE8" s="813"/>
      <c r="EYF8" s="813"/>
      <c r="EYG8" s="813"/>
      <c r="EYH8" s="813"/>
      <c r="EYI8" s="813"/>
      <c r="EYJ8" s="813"/>
      <c r="EYK8" s="813"/>
      <c r="EYL8" s="813"/>
      <c r="EYM8" s="813"/>
      <c r="EYN8" s="813"/>
      <c r="EYO8" s="813"/>
      <c r="EYP8" s="813"/>
      <c r="EYQ8" s="813"/>
      <c r="EYR8" s="813"/>
      <c r="EYS8" s="813"/>
      <c r="EYT8" s="813"/>
      <c r="EYU8" s="813"/>
      <c r="EYV8" s="813"/>
      <c r="EYW8" s="813"/>
      <c r="EYX8" s="813"/>
      <c r="EYY8" s="813"/>
      <c r="EYZ8" s="813"/>
      <c r="EZA8" s="813"/>
      <c r="EZB8" s="813"/>
      <c r="EZC8" s="813"/>
      <c r="EZD8" s="813"/>
      <c r="EZE8" s="813"/>
      <c r="EZF8" s="813"/>
      <c r="EZG8" s="813"/>
      <c r="EZH8" s="813"/>
      <c r="EZI8" s="813"/>
      <c r="EZJ8" s="813"/>
      <c r="EZK8" s="813"/>
      <c r="EZL8" s="813"/>
      <c r="EZM8" s="813"/>
      <c r="EZN8" s="813"/>
      <c r="EZO8" s="813"/>
      <c r="EZP8" s="813"/>
      <c r="EZQ8" s="813"/>
      <c r="EZR8" s="813"/>
      <c r="EZS8" s="813"/>
      <c r="EZT8" s="813"/>
      <c r="EZU8" s="813"/>
      <c r="EZV8" s="813"/>
      <c r="EZW8" s="813"/>
      <c r="EZX8" s="813"/>
      <c r="EZY8" s="813"/>
      <c r="EZZ8" s="813"/>
      <c r="FAA8" s="813"/>
      <c r="FAB8" s="813"/>
      <c r="FAC8" s="813"/>
      <c r="FAD8" s="813"/>
      <c r="FAE8" s="813"/>
      <c r="FAF8" s="813"/>
      <c r="FAG8" s="813"/>
      <c r="FAH8" s="813"/>
      <c r="FAI8" s="813"/>
      <c r="FAJ8" s="813"/>
      <c r="FAK8" s="813"/>
      <c r="FAL8" s="813"/>
      <c r="FAM8" s="813"/>
      <c r="FAN8" s="813"/>
      <c r="FAO8" s="813"/>
      <c r="FAP8" s="813"/>
      <c r="FAQ8" s="813"/>
      <c r="FAR8" s="813"/>
      <c r="FAS8" s="813"/>
      <c r="FAT8" s="813"/>
      <c r="FAU8" s="813"/>
      <c r="FAV8" s="813"/>
      <c r="FAW8" s="813"/>
      <c r="FAX8" s="813"/>
      <c r="FAY8" s="813"/>
      <c r="FAZ8" s="813"/>
      <c r="FBA8" s="813"/>
      <c r="FBB8" s="813"/>
      <c r="FBC8" s="813"/>
      <c r="FBD8" s="813"/>
      <c r="FBE8" s="813"/>
      <c r="FBF8" s="813"/>
      <c r="FBG8" s="813"/>
      <c r="FBH8" s="813"/>
      <c r="FBI8" s="813"/>
      <c r="FBJ8" s="813"/>
      <c r="FBK8" s="813"/>
      <c r="FBL8" s="813"/>
      <c r="FBM8" s="813"/>
      <c r="FBN8" s="813"/>
      <c r="FBO8" s="813"/>
      <c r="FBP8" s="813"/>
      <c r="FBQ8" s="813"/>
      <c r="FBR8" s="813"/>
      <c r="FBS8" s="813"/>
      <c r="FBT8" s="813"/>
      <c r="FBU8" s="813"/>
      <c r="FBV8" s="813"/>
      <c r="FBW8" s="813"/>
      <c r="FBX8" s="813"/>
      <c r="FBY8" s="813"/>
      <c r="FBZ8" s="813"/>
      <c r="FCA8" s="813"/>
      <c r="FCB8" s="813"/>
      <c r="FCC8" s="813"/>
      <c r="FCD8" s="813"/>
      <c r="FCE8" s="813"/>
      <c r="FCF8" s="813"/>
      <c r="FCG8" s="813"/>
      <c r="FCH8" s="813"/>
      <c r="FCI8" s="813"/>
      <c r="FCJ8" s="813"/>
      <c r="FCK8" s="813"/>
      <c r="FCL8" s="813"/>
      <c r="FCM8" s="813"/>
      <c r="FCN8" s="813"/>
      <c r="FCO8" s="813"/>
      <c r="FCP8" s="813"/>
      <c r="FCQ8" s="813"/>
      <c r="FCR8" s="813"/>
      <c r="FCS8" s="813"/>
      <c r="FCT8" s="813"/>
      <c r="FCU8" s="813"/>
      <c r="FCV8" s="813"/>
      <c r="FCW8" s="813"/>
      <c r="FCX8" s="813"/>
      <c r="FCY8" s="813"/>
      <c r="FCZ8" s="813"/>
      <c r="FDA8" s="813"/>
      <c r="FDB8" s="813"/>
      <c r="FDC8" s="813"/>
      <c r="FDD8" s="813"/>
      <c r="FDE8" s="813"/>
      <c r="FDF8" s="813"/>
      <c r="FDG8" s="813"/>
      <c r="FDH8" s="813"/>
      <c r="FDI8" s="813"/>
      <c r="FDJ8" s="813"/>
      <c r="FDK8" s="813"/>
      <c r="FDL8" s="813"/>
      <c r="FDM8" s="813"/>
      <c r="FDN8" s="813"/>
      <c r="FDO8" s="813"/>
      <c r="FDP8" s="813"/>
      <c r="FDQ8" s="813"/>
      <c r="FDR8" s="813"/>
      <c r="FDS8" s="813"/>
      <c r="FDT8" s="813"/>
      <c r="FDU8" s="813"/>
      <c r="FDV8" s="813"/>
      <c r="FDW8" s="813"/>
      <c r="FDX8" s="813"/>
      <c r="FDY8" s="813"/>
      <c r="FDZ8" s="813"/>
      <c r="FEA8" s="813"/>
      <c r="FEB8" s="813"/>
      <c r="FEC8" s="813"/>
      <c r="FED8" s="813"/>
      <c r="FEE8" s="813"/>
      <c r="FEF8" s="813"/>
      <c r="FEG8" s="813"/>
      <c r="FEH8" s="813"/>
      <c r="FEI8" s="813"/>
      <c r="FEJ8" s="813"/>
      <c r="FEK8" s="813"/>
      <c r="FEL8" s="813"/>
      <c r="FEM8" s="813"/>
      <c r="FEN8" s="813"/>
      <c r="FEO8" s="813"/>
      <c r="FEP8" s="813"/>
      <c r="FEQ8" s="813"/>
      <c r="FER8" s="813"/>
      <c r="FES8" s="813"/>
      <c r="FET8" s="813"/>
      <c r="FEU8" s="813"/>
      <c r="FEV8" s="813"/>
      <c r="FEW8" s="813"/>
      <c r="FEX8" s="813"/>
      <c r="FEY8" s="813"/>
      <c r="FEZ8" s="813"/>
      <c r="FFA8" s="813"/>
      <c r="FFB8" s="813"/>
      <c r="FFC8" s="813"/>
      <c r="FFD8" s="813"/>
      <c r="FFE8" s="813"/>
      <c r="FFF8" s="813"/>
      <c r="FFG8" s="813"/>
      <c r="FFH8" s="813"/>
      <c r="FFI8" s="813"/>
      <c r="FFJ8" s="813"/>
      <c r="FFK8" s="813"/>
      <c r="FFL8" s="813"/>
      <c r="FFM8" s="813"/>
      <c r="FFN8" s="813"/>
      <c r="FFO8" s="813"/>
      <c r="FFP8" s="813"/>
      <c r="FFQ8" s="813"/>
      <c r="FFR8" s="813"/>
      <c r="FFS8" s="813"/>
      <c r="FFT8" s="813"/>
      <c r="FFU8" s="813"/>
      <c r="FFV8" s="813"/>
      <c r="FFW8" s="813"/>
      <c r="FFX8" s="813"/>
      <c r="FFY8" s="813"/>
      <c r="FFZ8" s="813"/>
      <c r="FGA8" s="813"/>
      <c r="FGB8" s="813"/>
      <c r="FGC8" s="813"/>
      <c r="FGD8" s="813"/>
      <c r="FGE8" s="813"/>
      <c r="FGF8" s="813"/>
      <c r="FGG8" s="813"/>
      <c r="FGH8" s="813"/>
      <c r="FGI8" s="813"/>
      <c r="FGJ8" s="813"/>
      <c r="FGK8" s="813"/>
      <c r="FGL8" s="813"/>
      <c r="FGM8" s="813"/>
      <c r="FGN8" s="813"/>
      <c r="FGO8" s="813"/>
      <c r="FGP8" s="813"/>
      <c r="FGQ8" s="813"/>
      <c r="FGR8" s="813"/>
      <c r="FGS8" s="813"/>
      <c r="FGT8" s="813"/>
      <c r="FGU8" s="813"/>
      <c r="FGV8" s="813"/>
      <c r="FGW8" s="813"/>
      <c r="FGX8" s="813"/>
      <c r="FGY8" s="813"/>
      <c r="FGZ8" s="813"/>
      <c r="FHA8" s="813"/>
      <c r="FHB8" s="813"/>
      <c r="FHC8" s="813"/>
      <c r="FHD8" s="813"/>
      <c r="FHE8" s="813"/>
      <c r="FHF8" s="813"/>
      <c r="FHG8" s="813"/>
      <c r="FHH8" s="813"/>
      <c r="FHI8" s="813"/>
      <c r="FHJ8" s="813"/>
      <c r="FHK8" s="813"/>
      <c r="FHL8" s="813"/>
      <c r="FHM8" s="813"/>
      <c r="FHN8" s="813"/>
      <c r="FHO8" s="813"/>
      <c r="FHP8" s="813"/>
      <c r="FHQ8" s="813"/>
      <c r="FHR8" s="813"/>
      <c r="FHS8" s="813"/>
      <c r="FHT8" s="813"/>
      <c r="FHU8" s="813"/>
      <c r="FHV8" s="813"/>
      <c r="FHW8" s="813"/>
      <c r="FHX8" s="813"/>
      <c r="FHY8" s="813"/>
      <c r="FHZ8" s="813"/>
      <c r="FIA8" s="813"/>
      <c r="FIB8" s="813"/>
      <c r="FIC8" s="813"/>
      <c r="FID8" s="813"/>
      <c r="FIE8" s="813"/>
      <c r="FIF8" s="813"/>
      <c r="FIG8" s="813"/>
      <c r="FIH8" s="813"/>
      <c r="FII8" s="813"/>
      <c r="FIJ8" s="813"/>
      <c r="FIK8" s="813"/>
      <c r="FIL8" s="813"/>
      <c r="FIM8" s="813"/>
      <c r="FIN8" s="813"/>
      <c r="FIO8" s="813"/>
      <c r="FIP8" s="813"/>
      <c r="FIQ8" s="813"/>
      <c r="FIR8" s="813"/>
      <c r="FIS8" s="813"/>
      <c r="FIT8" s="813"/>
      <c r="FIU8" s="813"/>
      <c r="FIV8" s="813"/>
      <c r="FIW8" s="813"/>
      <c r="FIX8" s="813"/>
      <c r="FIY8" s="813"/>
      <c r="FIZ8" s="813"/>
      <c r="FJA8" s="813"/>
      <c r="FJB8" s="813"/>
      <c r="FJC8" s="813"/>
      <c r="FJD8" s="813"/>
      <c r="FJE8" s="813"/>
      <c r="FJF8" s="813"/>
      <c r="FJG8" s="813"/>
      <c r="FJH8" s="813"/>
      <c r="FJI8" s="813"/>
      <c r="FJJ8" s="813"/>
      <c r="FJK8" s="813"/>
      <c r="FJL8" s="813"/>
      <c r="FJM8" s="813"/>
      <c r="FJN8" s="813"/>
      <c r="FJO8" s="813"/>
      <c r="FJP8" s="813"/>
      <c r="FJQ8" s="813"/>
      <c r="FJR8" s="813"/>
      <c r="FJS8" s="813"/>
      <c r="FJT8" s="813"/>
      <c r="FJU8" s="813"/>
      <c r="FJV8" s="813"/>
      <c r="FJW8" s="813"/>
      <c r="FJX8" s="813"/>
      <c r="FJY8" s="813"/>
      <c r="FJZ8" s="813"/>
      <c r="FKA8" s="813"/>
      <c r="FKB8" s="813"/>
      <c r="FKC8" s="813"/>
      <c r="FKD8" s="813"/>
      <c r="FKE8" s="813"/>
      <c r="FKF8" s="813"/>
      <c r="FKG8" s="813"/>
      <c r="FKH8" s="813"/>
      <c r="FKI8" s="813"/>
      <c r="FKJ8" s="813"/>
      <c r="FKK8" s="813"/>
      <c r="FKL8" s="813"/>
      <c r="FKM8" s="813"/>
      <c r="FKN8" s="813"/>
      <c r="FKO8" s="813"/>
      <c r="FKP8" s="813"/>
      <c r="FKQ8" s="813"/>
      <c r="FKR8" s="813"/>
      <c r="FKS8" s="813"/>
      <c r="FKT8" s="813"/>
      <c r="FKU8" s="813"/>
      <c r="FKV8" s="813"/>
      <c r="FKW8" s="813"/>
      <c r="FKX8" s="813"/>
      <c r="FKY8" s="813"/>
      <c r="FKZ8" s="813"/>
      <c r="FLA8" s="813"/>
      <c r="FLB8" s="813"/>
      <c r="FLC8" s="813"/>
      <c r="FLD8" s="813"/>
      <c r="FLE8" s="813"/>
      <c r="FLF8" s="813"/>
      <c r="FLG8" s="813"/>
      <c r="FLH8" s="813"/>
      <c r="FLI8" s="813"/>
      <c r="FLJ8" s="813"/>
      <c r="FLK8" s="813"/>
      <c r="FLL8" s="813"/>
      <c r="FLM8" s="813"/>
      <c r="FLN8" s="813"/>
      <c r="FLO8" s="813"/>
      <c r="FLP8" s="813"/>
      <c r="FLQ8" s="813"/>
      <c r="FLR8" s="813"/>
      <c r="FLS8" s="813"/>
      <c r="FLT8" s="813"/>
      <c r="FLU8" s="813"/>
      <c r="FLV8" s="813"/>
      <c r="FLW8" s="813"/>
      <c r="FLX8" s="813"/>
      <c r="FLY8" s="813"/>
      <c r="FLZ8" s="813"/>
      <c r="FMA8" s="813"/>
      <c r="FMB8" s="813"/>
      <c r="FMC8" s="813"/>
      <c r="FMD8" s="813"/>
      <c r="FME8" s="813"/>
      <c r="FMF8" s="813"/>
      <c r="FMG8" s="813"/>
      <c r="FMH8" s="813"/>
      <c r="FMI8" s="813"/>
      <c r="FMJ8" s="813"/>
      <c r="FMK8" s="813"/>
      <c r="FML8" s="813"/>
      <c r="FMM8" s="813"/>
      <c r="FMN8" s="813"/>
      <c r="FMO8" s="813"/>
      <c r="FMP8" s="813"/>
      <c r="FMQ8" s="813"/>
      <c r="FMR8" s="813"/>
      <c r="FMS8" s="813"/>
      <c r="FMT8" s="813"/>
      <c r="FMU8" s="813"/>
      <c r="FMV8" s="813"/>
      <c r="FMW8" s="813"/>
      <c r="FMX8" s="813"/>
      <c r="FMY8" s="813"/>
      <c r="FMZ8" s="813"/>
      <c r="FNA8" s="813"/>
      <c r="FNB8" s="813"/>
      <c r="FNC8" s="813"/>
      <c r="FND8" s="813"/>
      <c r="FNE8" s="813"/>
      <c r="FNF8" s="813"/>
      <c r="FNG8" s="813"/>
      <c r="FNH8" s="813"/>
      <c r="FNI8" s="813"/>
      <c r="FNJ8" s="813"/>
      <c r="FNK8" s="813"/>
      <c r="FNL8" s="813"/>
      <c r="FNM8" s="813"/>
      <c r="FNN8" s="813"/>
      <c r="FNO8" s="813"/>
      <c r="FNP8" s="813"/>
      <c r="FNQ8" s="813"/>
      <c r="FNR8" s="813"/>
      <c r="FNS8" s="813"/>
      <c r="FNT8" s="813"/>
      <c r="FNU8" s="813"/>
      <c r="FNV8" s="813"/>
      <c r="FNW8" s="813"/>
      <c r="FNX8" s="813"/>
      <c r="FNY8" s="813"/>
      <c r="FNZ8" s="813"/>
      <c r="FOA8" s="813"/>
      <c r="FOB8" s="813"/>
      <c r="FOC8" s="813"/>
      <c r="FOD8" s="813"/>
      <c r="FOE8" s="813"/>
      <c r="FOF8" s="813"/>
      <c r="FOG8" s="813"/>
      <c r="FOH8" s="813"/>
      <c r="FOI8" s="813"/>
      <c r="FOJ8" s="813"/>
      <c r="FOK8" s="813"/>
      <c r="FOL8" s="813"/>
      <c r="FOM8" s="813"/>
      <c r="FON8" s="813"/>
      <c r="FOO8" s="813"/>
      <c r="FOP8" s="813"/>
      <c r="FOQ8" s="813"/>
      <c r="FOR8" s="813"/>
      <c r="FOS8" s="813"/>
      <c r="FOT8" s="813"/>
      <c r="FOU8" s="813"/>
      <c r="FOV8" s="813"/>
      <c r="FOW8" s="813"/>
      <c r="FOX8" s="813"/>
      <c r="FOY8" s="813"/>
      <c r="FOZ8" s="813"/>
      <c r="FPA8" s="813"/>
      <c r="FPB8" s="813"/>
      <c r="FPC8" s="813"/>
      <c r="FPD8" s="813"/>
      <c r="FPE8" s="813"/>
      <c r="FPF8" s="813"/>
      <c r="FPG8" s="813"/>
      <c r="FPH8" s="813"/>
      <c r="FPI8" s="813"/>
      <c r="FPJ8" s="813"/>
      <c r="FPK8" s="813"/>
      <c r="FPL8" s="813"/>
      <c r="FPM8" s="813"/>
      <c r="FPN8" s="813"/>
      <c r="FPO8" s="813"/>
      <c r="FPP8" s="813"/>
      <c r="FPQ8" s="813"/>
      <c r="FPR8" s="813"/>
      <c r="FPS8" s="813"/>
      <c r="FPT8" s="813"/>
      <c r="FPU8" s="813"/>
      <c r="FPV8" s="813"/>
      <c r="FPW8" s="813"/>
      <c r="FPX8" s="813"/>
      <c r="FPY8" s="813"/>
      <c r="FPZ8" s="813"/>
      <c r="FQA8" s="813"/>
      <c r="FQB8" s="813"/>
      <c r="FQC8" s="813"/>
      <c r="FQD8" s="813"/>
      <c r="FQE8" s="813"/>
      <c r="FQF8" s="813"/>
      <c r="FQG8" s="813"/>
      <c r="FQH8" s="813"/>
      <c r="FQI8" s="813"/>
      <c r="FQJ8" s="813"/>
      <c r="FQK8" s="813"/>
      <c r="FQL8" s="813"/>
      <c r="FQM8" s="813"/>
      <c r="FQN8" s="813"/>
      <c r="FQO8" s="813"/>
      <c r="FQP8" s="813"/>
      <c r="FQQ8" s="813"/>
      <c r="FQR8" s="813"/>
      <c r="FQS8" s="813"/>
      <c r="FQT8" s="813"/>
      <c r="FQU8" s="813"/>
      <c r="FQV8" s="813"/>
      <c r="FQW8" s="813"/>
      <c r="FQX8" s="813"/>
      <c r="FQY8" s="813"/>
      <c r="FQZ8" s="813"/>
      <c r="FRA8" s="813"/>
      <c r="FRB8" s="813"/>
      <c r="FRC8" s="813"/>
      <c r="FRD8" s="813"/>
      <c r="FRE8" s="813"/>
      <c r="FRF8" s="813"/>
      <c r="FRG8" s="813"/>
      <c r="FRH8" s="813"/>
      <c r="FRI8" s="813"/>
      <c r="FRJ8" s="813"/>
      <c r="FRK8" s="813"/>
      <c r="FRL8" s="813"/>
      <c r="FRM8" s="813"/>
      <c r="FRN8" s="813"/>
      <c r="FRO8" s="813"/>
      <c r="FRP8" s="813"/>
      <c r="FRQ8" s="813"/>
      <c r="FRR8" s="813"/>
      <c r="FRS8" s="813"/>
      <c r="FRT8" s="813"/>
      <c r="FRU8" s="813"/>
      <c r="FRV8" s="813"/>
      <c r="FRW8" s="813"/>
      <c r="FRX8" s="813"/>
      <c r="FRY8" s="813"/>
      <c r="FRZ8" s="813"/>
      <c r="FSA8" s="813"/>
      <c r="FSB8" s="813"/>
      <c r="FSC8" s="813"/>
      <c r="FSD8" s="813"/>
      <c r="FSE8" s="813"/>
      <c r="FSF8" s="813"/>
      <c r="FSG8" s="813"/>
      <c r="FSH8" s="813"/>
      <c r="FSI8" s="813"/>
      <c r="FSJ8" s="813"/>
      <c r="FSK8" s="813"/>
      <c r="FSL8" s="813"/>
      <c r="FSM8" s="813"/>
      <c r="FSN8" s="813"/>
      <c r="FSO8" s="813"/>
      <c r="FSP8" s="813"/>
      <c r="FSQ8" s="813"/>
      <c r="FSR8" s="813"/>
      <c r="FSS8" s="813"/>
      <c r="FST8" s="813"/>
      <c r="FSU8" s="813"/>
      <c r="FSV8" s="813"/>
      <c r="FSW8" s="813"/>
      <c r="FSX8" s="813"/>
      <c r="FSY8" s="813"/>
      <c r="FSZ8" s="813"/>
      <c r="FTA8" s="813"/>
      <c r="FTB8" s="813"/>
      <c r="FTC8" s="813"/>
      <c r="FTD8" s="813"/>
      <c r="FTE8" s="813"/>
      <c r="FTF8" s="813"/>
      <c r="FTG8" s="813"/>
      <c r="FTH8" s="813"/>
      <c r="FTI8" s="813"/>
      <c r="FTJ8" s="813"/>
      <c r="FTK8" s="813"/>
      <c r="FTL8" s="813"/>
      <c r="FTM8" s="813"/>
      <c r="FTN8" s="813"/>
      <c r="FTO8" s="813"/>
      <c r="FTP8" s="813"/>
      <c r="FTQ8" s="813"/>
      <c r="FTR8" s="813"/>
      <c r="FTS8" s="813"/>
      <c r="FTT8" s="813"/>
      <c r="FTU8" s="813"/>
      <c r="FTV8" s="813"/>
      <c r="FTW8" s="813"/>
      <c r="FTX8" s="813"/>
      <c r="FTY8" s="813"/>
      <c r="FTZ8" s="813"/>
      <c r="FUA8" s="813"/>
      <c r="FUB8" s="813"/>
      <c r="FUC8" s="813"/>
      <c r="FUD8" s="813"/>
      <c r="FUE8" s="813"/>
      <c r="FUF8" s="813"/>
      <c r="FUG8" s="813"/>
      <c r="FUH8" s="813"/>
      <c r="FUI8" s="813"/>
      <c r="FUJ8" s="813"/>
      <c r="FUK8" s="813"/>
      <c r="FUL8" s="813"/>
      <c r="FUM8" s="813"/>
      <c r="FUN8" s="813"/>
      <c r="FUO8" s="813"/>
      <c r="FUP8" s="813"/>
      <c r="FUQ8" s="813"/>
      <c r="FUR8" s="813"/>
      <c r="FUS8" s="813"/>
      <c r="FUT8" s="813"/>
      <c r="FUU8" s="813"/>
      <c r="FUV8" s="813"/>
      <c r="FUW8" s="813"/>
      <c r="FUX8" s="813"/>
      <c r="FUY8" s="813"/>
      <c r="FUZ8" s="813"/>
      <c r="FVA8" s="813"/>
      <c r="FVB8" s="813"/>
      <c r="FVC8" s="813"/>
      <c r="FVD8" s="813"/>
      <c r="FVE8" s="813"/>
      <c r="FVF8" s="813"/>
      <c r="FVG8" s="813"/>
      <c r="FVH8" s="813"/>
      <c r="FVI8" s="813"/>
      <c r="FVJ8" s="813"/>
      <c r="FVK8" s="813"/>
      <c r="FVL8" s="813"/>
      <c r="FVM8" s="813"/>
      <c r="FVN8" s="813"/>
      <c r="FVO8" s="813"/>
      <c r="FVP8" s="813"/>
      <c r="FVQ8" s="813"/>
      <c r="FVR8" s="813"/>
      <c r="FVS8" s="813"/>
      <c r="FVT8" s="813"/>
      <c r="FVU8" s="813"/>
      <c r="FVV8" s="813"/>
      <c r="FVW8" s="813"/>
      <c r="FVX8" s="813"/>
      <c r="FVY8" s="813"/>
      <c r="FVZ8" s="813"/>
      <c r="FWA8" s="813"/>
      <c r="FWB8" s="813"/>
      <c r="FWC8" s="813"/>
      <c r="FWD8" s="813"/>
      <c r="FWE8" s="813"/>
      <c r="FWF8" s="813"/>
      <c r="FWG8" s="813"/>
      <c r="FWH8" s="813"/>
      <c r="FWI8" s="813"/>
      <c r="FWJ8" s="813"/>
      <c r="FWK8" s="813"/>
      <c r="FWL8" s="813"/>
      <c r="FWM8" s="813"/>
      <c r="FWN8" s="813"/>
      <c r="FWO8" s="813"/>
      <c r="FWP8" s="813"/>
      <c r="FWQ8" s="813"/>
      <c r="FWR8" s="813"/>
      <c r="FWS8" s="813"/>
      <c r="FWT8" s="813"/>
      <c r="FWU8" s="813"/>
      <c r="FWV8" s="813"/>
      <c r="FWW8" s="813"/>
      <c r="FWX8" s="813"/>
      <c r="FWY8" s="813"/>
      <c r="FWZ8" s="813"/>
      <c r="FXA8" s="813"/>
      <c r="FXB8" s="813"/>
      <c r="FXC8" s="813"/>
      <c r="FXD8" s="813"/>
      <c r="FXE8" s="813"/>
      <c r="FXF8" s="813"/>
      <c r="FXG8" s="813"/>
      <c r="FXH8" s="813"/>
      <c r="FXI8" s="813"/>
      <c r="FXJ8" s="813"/>
      <c r="FXK8" s="813"/>
      <c r="FXL8" s="813"/>
      <c r="FXM8" s="813"/>
      <c r="FXN8" s="813"/>
      <c r="FXO8" s="813"/>
      <c r="FXP8" s="813"/>
      <c r="FXQ8" s="813"/>
      <c r="FXR8" s="813"/>
      <c r="FXS8" s="813"/>
      <c r="FXT8" s="813"/>
      <c r="FXU8" s="813"/>
      <c r="FXV8" s="813"/>
      <c r="FXW8" s="813"/>
      <c r="FXX8" s="813"/>
      <c r="FXY8" s="813"/>
      <c r="FXZ8" s="813"/>
      <c r="FYA8" s="813"/>
      <c r="FYB8" s="813"/>
      <c r="FYC8" s="813"/>
      <c r="FYD8" s="813"/>
      <c r="FYE8" s="813"/>
      <c r="FYF8" s="813"/>
      <c r="FYG8" s="813"/>
      <c r="FYH8" s="813"/>
      <c r="FYI8" s="813"/>
      <c r="FYJ8" s="813"/>
      <c r="FYK8" s="813"/>
      <c r="FYL8" s="813"/>
      <c r="FYM8" s="813"/>
      <c r="FYN8" s="813"/>
      <c r="FYO8" s="813"/>
      <c r="FYP8" s="813"/>
      <c r="FYQ8" s="813"/>
      <c r="FYR8" s="813"/>
      <c r="FYS8" s="813"/>
      <c r="FYT8" s="813"/>
      <c r="FYU8" s="813"/>
      <c r="FYV8" s="813"/>
      <c r="FYW8" s="813"/>
      <c r="FYX8" s="813"/>
      <c r="FYY8" s="813"/>
      <c r="FYZ8" s="813"/>
      <c r="FZA8" s="813"/>
      <c r="FZB8" s="813"/>
      <c r="FZC8" s="813"/>
      <c r="FZD8" s="813"/>
      <c r="FZE8" s="813"/>
      <c r="FZF8" s="813"/>
      <c r="FZG8" s="813"/>
      <c r="FZH8" s="813"/>
      <c r="FZI8" s="813"/>
      <c r="FZJ8" s="813"/>
      <c r="FZK8" s="813"/>
      <c r="FZL8" s="813"/>
      <c r="FZM8" s="813"/>
      <c r="FZN8" s="813"/>
      <c r="FZO8" s="813"/>
      <c r="FZP8" s="813"/>
      <c r="FZQ8" s="813"/>
      <c r="FZR8" s="813"/>
      <c r="FZS8" s="813"/>
      <c r="FZT8" s="813"/>
      <c r="FZU8" s="813"/>
      <c r="FZV8" s="813"/>
      <c r="FZW8" s="813"/>
      <c r="FZX8" s="813"/>
      <c r="FZY8" s="813"/>
      <c r="FZZ8" s="813"/>
      <c r="GAA8" s="813"/>
      <c r="GAB8" s="813"/>
      <c r="GAC8" s="813"/>
      <c r="GAD8" s="813"/>
      <c r="GAE8" s="813"/>
      <c r="GAF8" s="813"/>
      <c r="GAG8" s="813"/>
      <c r="GAH8" s="813"/>
      <c r="GAI8" s="813"/>
      <c r="GAJ8" s="813"/>
      <c r="GAK8" s="813"/>
      <c r="GAL8" s="813"/>
      <c r="GAM8" s="813"/>
      <c r="GAN8" s="813"/>
      <c r="GAO8" s="813"/>
      <c r="GAP8" s="813"/>
      <c r="GAQ8" s="813"/>
      <c r="GAR8" s="813"/>
      <c r="GAS8" s="813"/>
      <c r="GAT8" s="813"/>
      <c r="GAU8" s="813"/>
      <c r="GAV8" s="813"/>
      <c r="GAW8" s="813"/>
      <c r="GAX8" s="813"/>
      <c r="GAY8" s="813"/>
      <c r="GAZ8" s="813"/>
      <c r="GBA8" s="813"/>
      <c r="GBB8" s="813"/>
      <c r="GBC8" s="813"/>
      <c r="GBD8" s="813"/>
      <c r="GBE8" s="813"/>
      <c r="GBF8" s="813"/>
      <c r="GBG8" s="813"/>
      <c r="GBH8" s="813"/>
      <c r="GBI8" s="813"/>
      <c r="GBJ8" s="813"/>
      <c r="GBK8" s="813"/>
      <c r="GBL8" s="813"/>
      <c r="GBM8" s="813"/>
      <c r="GBN8" s="813"/>
      <c r="GBO8" s="813"/>
      <c r="GBP8" s="813"/>
      <c r="GBQ8" s="813"/>
      <c r="GBR8" s="813"/>
      <c r="GBS8" s="813"/>
      <c r="GBT8" s="813"/>
      <c r="GBU8" s="813"/>
      <c r="GBV8" s="813"/>
      <c r="GBW8" s="813"/>
      <c r="GBX8" s="813"/>
      <c r="GBY8" s="813"/>
      <c r="GBZ8" s="813"/>
      <c r="GCA8" s="813"/>
      <c r="GCB8" s="813"/>
      <c r="GCC8" s="813"/>
      <c r="GCD8" s="813"/>
      <c r="GCE8" s="813"/>
      <c r="GCF8" s="813"/>
      <c r="GCG8" s="813"/>
      <c r="GCH8" s="813"/>
      <c r="GCI8" s="813"/>
      <c r="GCJ8" s="813"/>
      <c r="GCK8" s="813"/>
      <c r="GCL8" s="813"/>
      <c r="GCM8" s="813"/>
      <c r="GCN8" s="813"/>
      <c r="GCO8" s="813"/>
      <c r="GCP8" s="813"/>
      <c r="GCQ8" s="813"/>
      <c r="GCR8" s="813"/>
      <c r="GCS8" s="813"/>
      <c r="GCT8" s="813"/>
      <c r="GCU8" s="813"/>
      <c r="GCV8" s="813"/>
      <c r="GCW8" s="813"/>
      <c r="GCX8" s="813"/>
      <c r="GCY8" s="813"/>
      <c r="GCZ8" s="813"/>
      <c r="GDA8" s="813"/>
      <c r="GDB8" s="813"/>
      <c r="GDC8" s="813"/>
      <c r="GDD8" s="813"/>
      <c r="GDE8" s="813"/>
      <c r="GDF8" s="813"/>
      <c r="GDG8" s="813"/>
      <c r="GDH8" s="813"/>
      <c r="GDI8" s="813"/>
      <c r="GDJ8" s="813"/>
      <c r="GDK8" s="813"/>
      <c r="GDL8" s="813"/>
      <c r="GDM8" s="813"/>
      <c r="GDN8" s="813"/>
      <c r="GDO8" s="813"/>
      <c r="GDP8" s="813"/>
      <c r="GDQ8" s="813"/>
      <c r="GDR8" s="813"/>
      <c r="GDS8" s="813"/>
      <c r="GDT8" s="813"/>
      <c r="GDU8" s="813"/>
      <c r="GDV8" s="813"/>
      <c r="GDW8" s="813"/>
      <c r="GDX8" s="813"/>
      <c r="GDY8" s="813"/>
      <c r="GDZ8" s="813"/>
      <c r="GEA8" s="813"/>
      <c r="GEB8" s="813"/>
      <c r="GEC8" s="813"/>
      <c r="GED8" s="813"/>
      <c r="GEE8" s="813"/>
      <c r="GEF8" s="813"/>
      <c r="GEG8" s="813"/>
      <c r="GEH8" s="813"/>
      <c r="GEI8" s="813"/>
      <c r="GEJ8" s="813"/>
      <c r="GEK8" s="813"/>
      <c r="GEL8" s="813"/>
      <c r="GEM8" s="813"/>
      <c r="GEN8" s="813"/>
      <c r="GEO8" s="813"/>
      <c r="GEP8" s="813"/>
      <c r="GEQ8" s="813"/>
      <c r="GER8" s="813"/>
      <c r="GES8" s="813"/>
      <c r="GET8" s="813"/>
      <c r="GEU8" s="813"/>
      <c r="GEV8" s="813"/>
      <c r="GEW8" s="813"/>
      <c r="GEX8" s="813"/>
      <c r="GEY8" s="813"/>
      <c r="GEZ8" s="813"/>
      <c r="GFA8" s="813"/>
      <c r="GFB8" s="813"/>
      <c r="GFC8" s="813"/>
      <c r="GFD8" s="813"/>
      <c r="GFE8" s="813"/>
      <c r="GFF8" s="813"/>
      <c r="GFG8" s="813"/>
      <c r="GFH8" s="813"/>
      <c r="GFI8" s="813"/>
      <c r="GFJ8" s="813"/>
      <c r="GFK8" s="813"/>
      <c r="GFL8" s="813"/>
      <c r="GFM8" s="813"/>
      <c r="GFN8" s="813"/>
      <c r="GFO8" s="813"/>
      <c r="GFP8" s="813"/>
      <c r="GFQ8" s="813"/>
      <c r="GFR8" s="813"/>
      <c r="GFS8" s="813"/>
      <c r="GFT8" s="813"/>
      <c r="GFU8" s="813"/>
      <c r="GFV8" s="813"/>
      <c r="GFW8" s="813"/>
      <c r="GFX8" s="813"/>
      <c r="GFY8" s="813"/>
      <c r="GFZ8" s="813"/>
      <c r="GGA8" s="813"/>
      <c r="GGB8" s="813"/>
      <c r="GGC8" s="813"/>
      <c r="GGD8" s="813"/>
      <c r="GGE8" s="813"/>
      <c r="GGF8" s="813"/>
      <c r="GGG8" s="813"/>
      <c r="GGH8" s="813"/>
      <c r="GGI8" s="813"/>
      <c r="GGJ8" s="813"/>
      <c r="GGK8" s="813"/>
      <c r="GGL8" s="813"/>
      <c r="GGM8" s="813"/>
      <c r="GGN8" s="813"/>
      <c r="GGO8" s="813"/>
      <c r="GGP8" s="813"/>
      <c r="GGQ8" s="813"/>
      <c r="GGR8" s="813"/>
      <c r="GGS8" s="813"/>
      <c r="GGT8" s="813"/>
      <c r="GGU8" s="813"/>
      <c r="GGV8" s="813"/>
      <c r="GGW8" s="813"/>
      <c r="GGX8" s="813"/>
      <c r="GGY8" s="813"/>
      <c r="GGZ8" s="813"/>
      <c r="GHA8" s="813"/>
      <c r="GHB8" s="813"/>
      <c r="GHC8" s="813"/>
      <c r="GHD8" s="813"/>
      <c r="GHE8" s="813"/>
      <c r="GHF8" s="813"/>
      <c r="GHG8" s="813"/>
      <c r="GHH8" s="813"/>
      <c r="GHI8" s="813"/>
      <c r="GHJ8" s="813"/>
      <c r="GHK8" s="813"/>
      <c r="GHL8" s="813"/>
      <c r="GHM8" s="813"/>
      <c r="GHN8" s="813"/>
      <c r="GHO8" s="813"/>
      <c r="GHP8" s="813"/>
      <c r="GHQ8" s="813"/>
      <c r="GHR8" s="813"/>
      <c r="GHS8" s="813"/>
      <c r="GHT8" s="813"/>
      <c r="GHU8" s="813"/>
      <c r="GHV8" s="813"/>
      <c r="GHW8" s="813"/>
      <c r="GHX8" s="813"/>
      <c r="GHY8" s="813"/>
      <c r="GHZ8" s="813"/>
      <c r="GIA8" s="813"/>
      <c r="GIB8" s="813"/>
      <c r="GIC8" s="813"/>
      <c r="GID8" s="813"/>
      <c r="GIE8" s="813"/>
      <c r="GIF8" s="813"/>
      <c r="GIG8" s="813"/>
      <c r="GIH8" s="813"/>
      <c r="GII8" s="813"/>
      <c r="GIJ8" s="813"/>
      <c r="GIK8" s="813"/>
      <c r="GIL8" s="813"/>
      <c r="GIM8" s="813"/>
      <c r="GIN8" s="813"/>
      <c r="GIO8" s="813"/>
      <c r="GIP8" s="813"/>
      <c r="GIQ8" s="813"/>
      <c r="GIR8" s="813"/>
      <c r="GIS8" s="813"/>
      <c r="GIT8" s="813"/>
      <c r="GIU8" s="813"/>
      <c r="GIV8" s="813"/>
      <c r="GIW8" s="813"/>
      <c r="GIX8" s="813"/>
      <c r="GIY8" s="813"/>
      <c r="GIZ8" s="813"/>
      <c r="GJA8" s="813"/>
      <c r="GJB8" s="813"/>
      <c r="GJC8" s="813"/>
      <c r="GJD8" s="813"/>
      <c r="GJE8" s="813"/>
      <c r="GJF8" s="813"/>
      <c r="GJG8" s="813"/>
      <c r="GJH8" s="813"/>
      <c r="GJI8" s="813"/>
      <c r="GJJ8" s="813"/>
      <c r="GJK8" s="813"/>
      <c r="GJL8" s="813"/>
      <c r="GJM8" s="813"/>
      <c r="GJN8" s="813"/>
      <c r="GJO8" s="813"/>
      <c r="GJP8" s="813"/>
      <c r="GJQ8" s="813"/>
      <c r="GJR8" s="813"/>
      <c r="GJS8" s="813"/>
      <c r="GJT8" s="813"/>
      <c r="GJU8" s="813"/>
      <c r="GJV8" s="813"/>
      <c r="GJW8" s="813"/>
      <c r="GJX8" s="813"/>
      <c r="GJY8" s="813"/>
      <c r="GJZ8" s="813"/>
      <c r="GKA8" s="813"/>
      <c r="GKB8" s="813"/>
      <c r="GKC8" s="813"/>
      <c r="GKD8" s="813"/>
      <c r="GKE8" s="813"/>
      <c r="GKF8" s="813"/>
      <c r="GKG8" s="813"/>
      <c r="GKH8" s="813"/>
      <c r="GKI8" s="813"/>
      <c r="GKJ8" s="813"/>
      <c r="GKK8" s="813"/>
      <c r="GKL8" s="813"/>
      <c r="GKM8" s="813"/>
      <c r="GKN8" s="813"/>
      <c r="GKO8" s="813"/>
      <c r="GKP8" s="813"/>
      <c r="GKQ8" s="813"/>
      <c r="GKR8" s="813"/>
      <c r="GKS8" s="813"/>
      <c r="GKT8" s="813"/>
      <c r="GKU8" s="813"/>
      <c r="GKV8" s="813"/>
      <c r="GKW8" s="813"/>
      <c r="GKX8" s="813"/>
      <c r="GKY8" s="813"/>
      <c r="GKZ8" s="813"/>
      <c r="GLA8" s="813"/>
      <c r="GLB8" s="813"/>
      <c r="GLC8" s="813"/>
      <c r="GLD8" s="813"/>
      <c r="GLE8" s="813"/>
      <c r="GLF8" s="813"/>
      <c r="GLG8" s="813"/>
      <c r="GLH8" s="813"/>
      <c r="GLI8" s="813"/>
      <c r="GLJ8" s="813"/>
      <c r="GLK8" s="813"/>
      <c r="GLL8" s="813"/>
      <c r="GLM8" s="813"/>
      <c r="GLN8" s="813"/>
      <c r="GLO8" s="813"/>
      <c r="GLP8" s="813"/>
      <c r="GLQ8" s="813"/>
      <c r="GLR8" s="813"/>
      <c r="GLS8" s="813"/>
      <c r="GLT8" s="813"/>
      <c r="GLU8" s="813"/>
      <c r="GLV8" s="813"/>
      <c r="GLW8" s="813"/>
      <c r="GLX8" s="813"/>
      <c r="GLY8" s="813"/>
      <c r="GLZ8" s="813"/>
      <c r="GMA8" s="813"/>
      <c r="GMB8" s="813"/>
      <c r="GMC8" s="813"/>
      <c r="GMD8" s="813"/>
      <c r="GME8" s="813"/>
      <c r="GMF8" s="813"/>
      <c r="GMG8" s="813"/>
      <c r="GMH8" s="813"/>
      <c r="GMI8" s="813"/>
      <c r="GMJ8" s="813"/>
      <c r="GMK8" s="813"/>
      <c r="GML8" s="813"/>
      <c r="GMM8" s="813"/>
      <c r="GMN8" s="813"/>
      <c r="GMO8" s="813"/>
      <c r="GMP8" s="813"/>
      <c r="GMQ8" s="813"/>
      <c r="GMR8" s="813"/>
      <c r="GMS8" s="813"/>
      <c r="GMT8" s="813"/>
      <c r="GMU8" s="813"/>
      <c r="GMV8" s="813"/>
      <c r="GMW8" s="813"/>
      <c r="GMX8" s="813"/>
      <c r="GMY8" s="813"/>
      <c r="GMZ8" s="813"/>
      <c r="GNA8" s="813"/>
      <c r="GNB8" s="813"/>
      <c r="GNC8" s="813"/>
      <c r="GND8" s="813"/>
      <c r="GNE8" s="813"/>
      <c r="GNF8" s="813"/>
      <c r="GNG8" s="813"/>
      <c r="GNH8" s="813"/>
      <c r="GNI8" s="813"/>
      <c r="GNJ8" s="813"/>
      <c r="GNK8" s="813"/>
      <c r="GNL8" s="813"/>
      <c r="GNM8" s="813"/>
      <c r="GNN8" s="813"/>
      <c r="GNO8" s="813"/>
      <c r="GNP8" s="813"/>
      <c r="GNQ8" s="813"/>
      <c r="GNR8" s="813"/>
      <c r="GNS8" s="813"/>
      <c r="GNT8" s="813"/>
      <c r="GNU8" s="813"/>
      <c r="GNV8" s="813"/>
      <c r="GNW8" s="813"/>
      <c r="GNX8" s="813"/>
      <c r="GNY8" s="813"/>
      <c r="GNZ8" s="813"/>
      <c r="GOA8" s="813"/>
      <c r="GOB8" s="813"/>
      <c r="GOC8" s="813"/>
      <c r="GOD8" s="813"/>
      <c r="GOE8" s="813"/>
      <c r="GOF8" s="813"/>
      <c r="GOG8" s="813"/>
      <c r="GOH8" s="813"/>
      <c r="GOI8" s="813"/>
      <c r="GOJ8" s="813"/>
      <c r="GOK8" s="813"/>
      <c r="GOL8" s="813"/>
      <c r="GOM8" s="813"/>
      <c r="GON8" s="813"/>
      <c r="GOO8" s="813"/>
      <c r="GOP8" s="813"/>
      <c r="GOQ8" s="813"/>
      <c r="GOR8" s="813"/>
      <c r="GOS8" s="813"/>
      <c r="GOT8" s="813"/>
      <c r="GOU8" s="813"/>
      <c r="GOV8" s="813"/>
      <c r="GOW8" s="813"/>
      <c r="GOX8" s="813"/>
      <c r="GOY8" s="813"/>
      <c r="GOZ8" s="813"/>
      <c r="GPA8" s="813"/>
      <c r="GPB8" s="813"/>
      <c r="GPC8" s="813"/>
      <c r="GPD8" s="813"/>
      <c r="GPE8" s="813"/>
      <c r="GPF8" s="813"/>
      <c r="GPG8" s="813"/>
      <c r="GPH8" s="813"/>
      <c r="GPI8" s="813"/>
      <c r="GPJ8" s="813"/>
      <c r="GPK8" s="813"/>
      <c r="GPL8" s="813"/>
      <c r="GPM8" s="813"/>
      <c r="GPN8" s="813"/>
      <c r="GPO8" s="813"/>
      <c r="GPP8" s="813"/>
      <c r="GPQ8" s="813"/>
      <c r="GPR8" s="813"/>
      <c r="GPS8" s="813"/>
      <c r="GPT8" s="813"/>
      <c r="GPU8" s="813"/>
      <c r="GPV8" s="813"/>
      <c r="GPW8" s="813"/>
      <c r="GPX8" s="813"/>
      <c r="GPY8" s="813"/>
      <c r="GPZ8" s="813"/>
      <c r="GQA8" s="813"/>
      <c r="GQB8" s="813"/>
      <c r="GQC8" s="813"/>
      <c r="GQD8" s="813"/>
      <c r="GQE8" s="813"/>
      <c r="GQF8" s="813"/>
      <c r="GQG8" s="813"/>
      <c r="GQH8" s="813"/>
      <c r="GQI8" s="813"/>
      <c r="GQJ8" s="813"/>
      <c r="GQK8" s="813"/>
      <c r="GQL8" s="813"/>
      <c r="GQM8" s="813"/>
      <c r="GQN8" s="813"/>
      <c r="GQO8" s="813"/>
      <c r="GQP8" s="813"/>
      <c r="GQQ8" s="813"/>
      <c r="GQR8" s="813"/>
      <c r="GQS8" s="813"/>
      <c r="GQT8" s="813"/>
      <c r="GQU8" s="813"/>
      <c r="GQV8" s="813"/>
      <c r="GQW8" s="813"/>
      <c r="GQX8" s="813"/>
      <c r="GQY8" s="813"/>
      <c r="GQZ8" s="813"/>
      <c r="GRA8" s="813"/>
      <c r="GRB8" s="813"/>
      <c r="GRC8" s="813"/>
      <c r="GRD8" s="813"/>
      <c r="GRE8" s="813"/>
      <c r="GRF8" s="813"/>
      <c r="GRG8" s="813"/>
      <c r="GRH8" s="813"/>
      <c r="GRI8" s="813"/>
      <c r="GRJ8" s="813"/>
      <c r="GRK8" s="813"/>
      <c r="GRL8" s="813"/>
      <c r="GRM8" s="813"/>
      <c r="GRN8" s="813"/>
      <c r="GRO8" s="813"/>
      <c r="GRP8" s="813"/>
      <c r="GRQ8" s="813"/>
      <c r="GRR8" s="813"/>
      <c r="GRS8" s="813"/>
      <c r="GRT8" s="813"/>
      <c r="GRU8" s="813"/>
      <c r="GRV8" s="813"/>
      <c r="GRW8" s="813"/>
      <c r="GRX8" s="813"/>
      <c r="GRY8" s="813"/>
      <c r="GRZ8" s="813"/>
      <c r="GSA8" s="813"/>
      <c r="GSB8" s="813"/>
      <c r="GSC8" s="813"/>
      <c r="GSD8" s="813"/>
      <c r="GSE8" s="813"/>
      <c r="GSF8" s="813"/>
      <c r="GSG8" s="813"/>
      <c r="GSH8" s="813"/>
      <c r="GSI8" s="813"/>
      <c r="GSJ8" s="813"/>
      <c r="GSK8" s="813"/>
      <c r="GSL8" s="813"/>
      <c r="GSM8" s="813"/>
      <c r="GSN8" s="813"/>
      <c r="GSO8" s="813"/>
      <c r="GSP8" s="813"/>
      <c r="GSQ8" s="813"/>
      <c r="GSR8" s="813"/>
      <c r="GSS8" s="813"/>
      <c r="GST8" s="813"/>
      <c r="GSU8" s="813"/>
      <c r="GSV8" s="813"/>
      <c r="GSW8" s="813"/>
      <c r="GSX8" s="813"/>
      <c r="GSY8" s="813"/>
      <c r="GSZ8" s="813"/>
      <c r="GTA8" s="813"/>
      <c r="GTB8" s="813"/>
      <c r="GTC8" s="813"/>
      <c r="GTD8" s="813"/>
      <c r="GTE8" s="813"/>
      <c r="GTF8" s="813"/>
      <c r="GTG8" s="813"/>
      <c r="GTH8" s="813"/>
      <c r="GTI8" s="813"/>
      <c r="GTJ8" s="813"/>
      <c r="GTK8" s="813"/>
      <c r="GTL8" s="813"/>
      <c r="GTM8" s="813"/>
      <c r="GTN8" s="813"/>
      <c r="GTO8" s="813"/>
      <c r="GTP8" s="813"/>
      <c r="GTQ8" s="813"/>
      <c r="GTR8" s="813"/>
      <c r="GTS8" s="813"/>
      <c r="GTT8" s="813"/>
      <c r="GTU8" s="813"/>
      <c r="GTV8" s="813"/>
      <c r="GTW8" s="813"/>
      <c r="GTX8" s="813"/>
      <c r="GTY8" s="813"/>
      <c r="GTZ8" s="813"/>
      <c r="GUA8" s="813"/>
      <c r="GUB8" s="813"/>
      <c r="GUC8" s="813"/>
      <c r="GUD8" s="813"/>
      <c r="GUE8" s="813"/>
      <c r="GUF8" s="813"/>
      <c r="GUG8" s="813"/>
      <c r="GUH8" s="813"/>
      <c r="GUI8" s="813"/>
      <c r="GUJ8" s="813"/>
      <c r="GUK8" s="813"/>
      <c r="GUL8" s="813"/>
      <c r="GUM8" s="813"/>
      <c r="GUN8" s="813"/>
      <c r="GUO8" s="813"/>
      <c r="GUP8" s="813"/>
      <c r="GUQ8" s="813"/>
      <c r="GUR8" s="813"/>
      <c r="GUS8" s="813"/>
      <c r="GUT8" s="813"/>
      <c r="GUU8" s="813"/>
      <c r="GUV8" s="813"/>
      <c r="GUW8" s="813"/>
      <c r="GUX8" s="813"/>
      <c r="GUY8" s="813"/>
      <c r="GUZ8" s="813"/>
      <c r="GVA8" s="813"/>
      <c r="GVB8" s="813"/>
      <c r="GVC8" s="813"/>
      <c r="GVD8" s="813"/>
      <c r="GVE8" s="813"/>
      <c r="GVF8" s="813"/>
      <c r="GVG8" s="813"/>
      <c r="GVH8" s="813"/>
      <c r="GVI8" s="813"/>
      <c r="GVJ8" s="813"/>
      <c r="GVK8" s="813"/>
      <c r="GVL8" s="813"/>
      <c r="GVM8" s="813"/>
      <c r="GVN8" s="813"/>
      <c r="GVO8" s="813"/>
      <c r="GVP8" s="813"/>
      <c r="GVQ8" s="813"/>
      <c r="GVR8" s="813"/>
      <c r="GVS8" s="813"/>
      <c r="GVT8" s="813"/>
      <c r="GVU8" s="813"/>
      <c r="GVV8" s="813"/>
      <c r="GVW8" s="813"/>
      <c r="GVX8" s="813"/>
      <c r="GVY8" s="813"/>
      <c r="GVZ8" s="813"/>
      <c r="GWA8" s="813"/>
      <c r="GWB8" s="813"/>
      <c r="GWC8" s="813"/>
      <c r="GWD8" s="813"/>
      <c r="GWE8" s="813"/>
      <c r="GWF8" s="813"/>
      <c r="GWG8" s="813"/>
      <c r="GWH8" s="813"/>
      <c r="GWI8" s="813"/>
      <c r="GWJ8" s="813"/>
      <c r="GWK8" s="813"/>
      <c r="GWL8" s="813"/>
      <c r="GWM8" s="813"/>
      <c r="GWN8" s="813"/>
      <c r="GWO8" s="813"/>
      <c r="GWP8" s="813"/>
      <c r="GWQ8" s="813"/>
      <c r="GWR8" s="813"/>
      <c r="GWS8" s="813"/>
      <c r="GWT8" s="813"/>
      <c r="GWU8" s="813"/>
      <c r="GWV8" s="813"/>
      <c r="GWW8" s="813"/>
      <c r="GWX8" s="813"/>
      <c r="GWY8" s="813"/>
      <c r="GWZ8" s="813"/>
      <c r="GXA8" s="813"/>
      <c r="GXB8" s="813"/>
      <c r="GXC8" s="813"/>
      <c r="GXD8" s="813"/>
      <c r="GXE8" s="813"/>
      <c r="GXF8" s="813"/>
      <c r="GXG8" s="813"/>
      <c r="GXH8" s="813"/>
      <c r="GXI8" s="813"/>
      <c r="GXJ8" s="813"/>
      <c r="GXK8" s="813"/>
      <c r="GXL8" s="813"/>
      <c r="GXM8" s="813"/>
      <c r="GXN8" s="813"/>
      <c r="GXO8" s="813"/>
      <c r="GXP8" s="813"/>
      <c r="GXQ8" s="813"/>
      <c r="GXR8" s="813"/>
      <c r="GXS8" s="813"/>
      <c r="GXT8" s="813"/>
      <c r="GXU8" s="813"/>
      <c r="GXV8" s="813"/>
      <c r="GXW8" s="813"/>
      <c r="GXX8" s="813"/>
      <c r="GXY8" s="813"/>
      <c r="GXZ8" s="813"/>
      <c r="GYA8" s="813"/>
      <c r="GYB8" s="813"/>
      <c r="GYC8" s="813"/>
      <c r="GYD8" s="813"/>
      <c r="GYE8" s="813"/>
      <c r="GYF8" s="813"/>
      <c r="GYG8" s="813"/>
      <c r="GYH8" s="813"/>
      <c r="GYI8" s="813"/>
      <c r="GYJ8" s="813"/>
      <c r="GYK8" s="813"/>
      <c r="GYL8" s="813"/>
      <c r="GYM8" s="813"/>
      <c r="GYN8" s="813"/>
      <c r="GYO8" s="813"/>
      <c r="GYP8" s="813"/>
      <c r="GYQ8" s="813"/>
      <c r="GYR8" s="813"/>
      <c r="GYS8" s="813"/>
      <c r="GYT8" s="813"/>
      <c r="GYU8" s="813"/>
      <c r="GYV8" s="813"/>
      <c r="GYW8" s="813"/>
      <c r="GYX8" s="813"/>
      <c r="GYY8" s="813"/>
      <c r="GYZ8" s="813"/>
      <c r="GZA8" s="813"/>
      <c r="GZB8" s="813"/>
      <c r="GZC8" s="813"/>
      <c r="GZD8" s="813"/>
      <c r="GZE8" s="813"/>
      <c r="GZF8" s="813"/>
      <c r="GZG8" s="813"/>
      <c r="GZH8" s="813"/>
      <c r="GZI8" s="813"/>
      <c r="GZJ8" s="813"/>
      <c r="GZK8" s="813"/>
      <c r="GZL8" s="813"/>
      <c r="GZM8" s="813"/>
      <c r="GZN8" s="813"/>
      <c r="GZO8" s="813"/>
      <c r="GZP8" s="813"/>
      <c r="GZQ8" s="813"/>
      <c r="GZR8" s="813"/>
      <c r="GZS8" s="813"/>
      <c r="GZT8" s="813"/>
      <c r="GZU8" s="813"/>
      <c r="GZV8" s="813"/>
      <c r="GZW8" s="813"/>
      <c r="GZX8" s="813"/>
      <c r="GZY8" s="813"/>
      <c r="GZZ8" s="813"/>
      <c r="HAA8" s="813"/>
      <c r="HAB8" s="813"/>
      <c r="HAC8" s="813"/>
      <c r="HAD8" s="813"/>
      <c r="HAE8" s="813"/>
      <c r="HAF8" s="813"/>
      <c r="HAG8" s="813"/>
      <c r="HAH8" s="813"/>
      <c r="HAI8" s="813"/>
      <c r="HAJ8" s="813"/>
      <c r="HAK8" s="813"/>
      <c r="HAL8" s="813"/>
      <c r="HAM8" s="813"/>
      <c r="HAN8" s="813"/>
      <c r="HAO8" s="813"/>
      <c r="HAP8" s="813"/>
      <c r="HAQ8" s="813"/>
      <c r="HAR8" s="813"/>
      <c r="HAS8" s="813"/>
      <c r="HAT8" s="813"/>
      <c r="HAU8" s="813"/>
      <c r="HAV8" s="813"/>
      <c r="HAW8" s="813"/>
      <c r="HAX8" s="813"/>
      <c r="HAY8" s="813"/>
      <c r="HAZ8" s="813"/>
      <c r="HBA8" s="813"/>
      <c r="HBB8" s="813"/>
      <c r="HBC8" s="813"/>
      <c r="HBD8" s="813"/>
      <c r="HBE8" s="813"/>
      <c r="HBF8" s="813"/>
      <c r="HBG8" s="813"/>
      <c r="HBH8" s="813"/>
      <c r="HBI8" s="813"/>
      <c r="HBJ8" s="813"/>
      <c r="HBK8" s="813"/>
      <c r="HBL8" s="813"/>
      <c r="HBM8" s="813"/>
      <c r="HBN8" s="813"/>
      <c r="HBO8" s="813"/>
      <c r="HBP8" s="813"/>
      <c r="HBQ8" s="813"/>
      <c r="HBR8" s="813"/>
      <c r="HBS8" s="813"/>
      <c r="HBT8" s="813"/>
      <c r="HBU8" s="813"/>
      <c r="HBV8" s="813"/>
      <c r="HBW8" s="813"/>
      <c r="HBX8" s="813"/>
      <c r="HBY8" s="813"/>
      <c r="HBZ8" s="813"/>
      <c r="HCA8" s="813"/>
      <c r="HCB8" s="813"/>
      <c r="HCC8" s="813"/>
      <c r="HCD8" s="813"/>
      <c r="HCE8" s="813"/>
      <c r="HCF8" s="813"/>
      <c r="HCG8" s="813"/>
      <c r="HCH8" s="813"/>
      <c r="HCI8" s="813"/>
      <c r="HCJ8" s="813"/>
      <c r="HCK8" s="813"/>
      <c r="HCL8" s="813"/>
      <c r="HCM8" s="813"/>
      <c r="HCN8" s="813"/>
      <c r="HCO8" s="813"/>
      <c r="HCP8" s="813"/>
      <c r="HCQ8" s="813"/>
      <c r="HCR8" s="813"/>
      <c r="HCS8" s="813"/>
      <c r="HCT8" s="813"/>
      <c r="HCU8" s="813"/>
      <c r="HCV8" s="813"/>
      <c r="HCW8" s="813"/>
      <c r="HCX8" s="813"/>
      <c r="HCY8" s="813"/>
      <c r="HCZ8" s="813"/>
      <c r="HDA8" s="813"/>
      <c r="HDB8" s="813"/>
      <c r="HDC8" s="813"/>
      <c r="HDD8" s="813"/>
      <c r="HDE8" s="813"/>
      <c r="HDF8" s="813"/>
      <c r="HDG8" s="813"/>
      <c r="HDH8" s="813"/>
      <c r="HDI8" s="813"/>
      <c r="HDJ8" s="813"/>
      <c r="HDK8" s="813"/>
      <c r="HDL8" s="813"/>
      <c r="HDM8" s="813"/>
      <c r="HDN8" s="813"/>
      <c r="HDO8" s="813"/>
      <c r="HDP8" s="813"/>
      <c r="HDQ8" s="813"/>
      <c r="HDR8" s="813"/>
      <c r="HDS8" s="813"/>
      <c r="HDT8" s="813"/>
      <c r="HDU8" s="813"/>
      <c r="HDV8" s="813"/>
      <c r="HDW8" s="813"/>
      <c r="HDX8" s="813"/>
      <c r="HDY8" s="813"/>
      <c r="HDZ8" s="813"/>
      <c r="HEA8" s="813"/>
      <c r="HEB8" s="813"/>
      <c r="HEC8" s="813"/>
      <c r="HED8" s="813"/>
      <c r="HEE8" s="813"/>
      <c r="HEF8" s="813"/>
      <c r="HEG8" s="813"/>
      <c r="HEH8" s="813"/>
      <c r="HEI8" s="813"/>
      <c r="HEJ8" s="813"/>
      <c r="HEK8" s="813"/>
      <c r="HEL8" s="813"/>
      <c r="HEM8" s="813"/>
      <c r="HEN8" s="813"/>
      <c r="HEO8" s="813"/>
      <c r="HEP8" s="813"/>
      <c r="HEQ8" s="813"/>
      <c r="HER8" s="813"/>
      <c r="HES8" s="813"/>
      <c r="HET8" s="813"/>
      <c r="HEU8" s="813"/>
      <c r="HEV8" s="813"/>
      <c r="HEW8" s="813"/>
      <c r="HEX8" s="813"/>
      <c r="HEY8" s="813"/>
      <c r="HEZ8" s="813"/>
      <c r="HFA8" s="813"/>
      <c r="HFB8" s="813"/>
      <c r="HFC8" s="813"/>
      <c r="HFD8" s="813"/>
      <c r="HFE8" s="813"/>
      <c r="HFF8" s="813"/>
      <c r="HFG8" s="813"/>
      <c r="HFH8" s="813"/>
      <c r="HFI8" s="813"/>
      <c r="HFJ8" s="813"/>
      <c r="HFK8" s="813"/>
      <c r="HFL8" s="813"/>
      <c r="HFM8" s="813"/>
      <c r="HFN8" s="813"/>
      <c r="HFO8" s="813"/>
      <c r="HFP8" s="813"/>
      <c r="HFQ8" s="813"/>
      <c r="HFR8" s="813"/>
      <c r="HFS8" s="813"/>
      <c r="HFT8" s="813"/>
      <c r="HFU8" s="813"/>
      <c r="HFV8" s="813"/>
      <c r="HFW8" s="813"/>
      <c r="HFX8" s="813"/>
      <c r="HFY8" s="813"/>
      <c r="HFZ8" s="813"/>
      <c r="HGA8" s="813"/>
      <c r="HGB8" s="813"/>
      <c r="HGC8" s="813"/>
      <c r="HGD8" s="813"/>
      <c r="HGE8" s="813"/>
      <c r="HGF8" s="813"/>
      <c r="HGG8" s="813"/>
      <c r="HGH8" s="813"/>
      <c r="HGI8" s="813"/>
      <c r="HGJ8" s="813"/>
      <c r="HGK8" s="813"/>
      <c r="HGL8" s="813"/>
      <c r="HGM8" s="813"/>
      <c r="HGN8" s="813"/>
      <c r="HGO8" s="813"/>
      <c r="HGP8" s="813"/>
      <c r="HGQ8" s="813"/>
      <c r="HGR8" s="813"/>
      <c r="HGS8" s="813"/>
      <c r="HGT8" s="813"/>
      <c r="HGU8" s="813"/>
      <c r="HGV8" s="813"/>
      <c r="HGW8" s="813"/>
      <c r="HGX8" s="813"/>
      <c r="HGY8" s="813"/>
      <c r="HGZ8" s="813"/>
      <c r="HHA8" s="813"/>
      <c r="HHB8" s="813"/>
      <c r="HHC8" s="813"/>
      <c r="HHD8" s="813"/>
      <c r="HHE8" s="813"/>
      <c r="HHF8" s="813"/>
      <c r="HHG8" s="813"/>
      <c r="HHH8" s="813"/>
      <c r="HHI8" s="813"/>
      <c r="HHJ8" s="813"/>
      <c r="HHK8" s="813"/>
      <c r="HHL8" s="813"/>
      <c r="HHM8" s="813"/>
      <c r="HHN8" s="813"/>
      <c r="HHO8" s="813"/>
      <c r="HHP8" s="813"/>
      <c r="HHQ8" s="813"/>
      <c r="HHR8" s="813"/>
      <c r="HHS8" s="813"/>
      <c r="HHT8" s="813"/>
      <c r="HHU8" s="813"/>
      <c r="HHV8" s="813"/>
      <c r="HHW8" s="813"/>
      <c r="HHX8" s="813"/>
      <c r="HHY8" s="813"/>
      <c r="HHZ8" s="813"/>
      <c r="HIA8" s="813"/>
      <c r="HIB8" s="813"/>
      <c r="HIC8" s="813"/>
      <c r="HID8" s="813"/>
      <c r="HIE8" s="813"/>
      <c r="HIF8" s="813"/>
      <c r="HIG8" s="813"/>
      <c r="HIH8" s="813"/>
      <c r="HII8" s="813"/>
      <c r="HIJ8" s="813"/>
      <c r="HIK8" s="813"/>
      <c r="HIL8" s="813"/>
      <c r="HIM8" s="813"/>
      <c r="HIN8" s="813"/>
      <c r="HIO8" s="813"/>
      <c r="HIP8" s="813"/>
      <c r="HIQ8" s="813"/>
      <c r="HIR8" s="813"/>
      <c r="HIS8" s="813"/>
      <c r="HIT8" s="813"/>
      <c r="HIU8" s="813"/>
      <c r="HIV8" s="813"/>
      <c r="HIW8" s="813"/>
      <c r="HIX8" s="813"/>
      <c r="HIY8" s="813"/>
      <c r="HIZ8" s="813"/>
      <c r="HJA8" s="813"/>
      <c r="HJB8" s="813"/>
      <c r="HJC8" s="813"/>
      <c r="HJD8" s="813"/>
      <c r="HJE8" s="813"/>
      <c r="HJF8" s="813"/>
      <c r="HJG8" s="813"/>
      <c r="HJH8" s="813"/>
      <c r="HJI8" s="813"/>
      <c r="HJJ8" s="813"/>
      <c r="HJK8" s="813"/>
      <c r="HJL8" s="813"/>
      <c r="HJM8" s="813"/>
      <c r="HJN8" s="813"/>
      <c r="HJO8" s="813"/>
      <c r="HJP8" s="813"/>
      <c r="HJQ8" s="813"/>
      <c r="HJR8" s="813"/>
      <c r="HJS8" s="813"/>
      <c r="HJT8" s="813"/>
      <c r="HJU8" s="813"/>
      <c r="HJV8" s="813"/>
      <c r="HJW8" s="813"/>
      <c r="HJX8" s="813"/>
      <c r="HJY8" s="813"/>
      <c r="HJZ8" s="813"/>
      <c r="HKA8" s="813"/>
      <c r="HKB8" s="813"/>
      <c r="HKC8" s="813"/>
      <c r="HKD8" s="813"/>
      <c r="HKE8" s="813"/>
      <c r="HKF8" s="813"/>
      <c r="HKG8" s="813"/>
      <c r="HKH8" s="813"/>
      <c r="HKI8" s="813"/>
      <c r="HKJ8" s="813"/>
      <c r="HKK8" s="813"/>
      <c r="HKL8" s="813"/>
      <c r="HKM8" s="813"/>
      <c r="HKN8" s="813"/>
      <c r="HKO8" s="813"/>
      <c r="HKP8" s="813"/>
      <c r="HKQ8" s="813"/>
      <c r="HKR8" s="813"/>
      <c r="HKS8" s="813"/>
      <c r="HKT8" s="813"/>
      <c r="HKU8" s="813"/>
      <c r="HKV8" s="813"/>
      <c r="HKW8" s="813"/>
      <c r="HKX8" s="813"/>
      <c r="HKY8" s="813"/>
      <c r="HKZ8" s="813"/>
      <c r="HLA8" s="813"/>
      <c r="HLB8" s="813"/>
      <c r="HLC8" s="813"/>
      <c r="HLD8" s="813"/>
      <c r="HLE8" s="813"/>
      <c r="HLF8" s="813"/>
      <c r="HLG8" s="813"/>
      <c r="HLH8" s="813"/>
      <c r="HLI8" s="813"/>
      <c r="HLJ8" s="813"/>
      <c r="HLK8" s="813"/>
      <c r="HLL8" s="813"/>
      <c r="HLM8" s="813"/>
      <c r="HLN8" s="813"/>
      <c r="HLO8" s="813"/>
      <c r="HLP8" s="813"/>
      <c r="HLQ8" s="813"/>
      <c r="HLR8" s="813"/>
      <c r="HLS8" s="813"/>
      <c r="HLT8" s="813"/>
      <c r="HLU8" s="813"/>
      <c r="HLV8" s="813"/>
      <c r="HLW8" s="813"/>
      <c r="HLX8" s="813"/>
      <c r="HLY8" s="813"/>
      <c r="HLZ8" s="813"/>
      <c r="HMA8" s="813"/>
      <c r="HMB8" s="813"/>
      <c r="HMC8" s="813"/>
      <c r="HMD8" s="813"/>
      <c r="HME8" s="813"/>
      <c r="HMF8" s="813"/>
      <c r="HMG8" s="813"/>
      <c r="HMH8" s="813"/>
      <c r="HMI8" s="813"/>
      <c r="HMJ8" s="813"/>
      <c r="HMK8" s="813"/>
      <c r="HML8" s="813"/>
      <c r="HMM8" s="813"/>
      <c r="HMN8" s="813"/>
      <c r="HMO8" s="813"/>
      <c r="HMP8" s="813"/>
      <c r="HMQ8" s="813"/>
      <c r="HMR8" s="813"/>
      <c r="HMS8" s="813"/>
      <c r="HMT8" s="813"/>
      <c r="HMU8" s="813"/>
      <c r="HMV8" s="813"/>
      <c r="HMW8" s="813"/>
      <c r="HMX8" s="813"/>
      <c r="HMY8" s="813"/>
      <c r="HMZ8" s="813"/>
      <c r="HNA8" s="813"/>
      <c r="HNB8" s="813"/>
      <c r="HNC8" s="813"/>
      <c r="HND8" s="813"/>
      <c r="HNE8" s="813"/>
      <c r="HNF8" s="813"/>
      <c r="HNG8" s="813"/>
      <c r="HNH8" s="813"/>
      <c r="HNI8" s="813"/>
      <c r="HNJ8" s="813"/>
      <c r="HNK8" s="813"/>
      <c r="HNL8" s="813"/>
      <c r="HNM8" s="813"/>
      <c r="HNN8" s="813"/>
      <c r="HNO8" s="813"/>
      <c r="HNP8" s="813"/>
      <c r="HNQ8" s="813"/>
      <c r="HNR8" s="813"/>
      <c r="HNS8" s="813"/>
      <c r="HNT8" s="813"/>
      <c r="HNU8" s="813"/>
      <c r="HNV8" s="813"/>
      <c r="HNW8" s="813"/>
      <c r="HNX8" s="813"/>
      <c r="HNY8" s="813"/>
      <c r="HNZ8" s="813"/>
      <c r="HOA8" s="813"/>
      <c r="HOB8" s="813"/>
      <c r="HOC8" s="813"/>
      <c r="HOD8" s="813"/>
      <c r="HOE8" s="813"/>
      <c r="HOF8" s="813"/>
      <c r="HOG8" s="813"/>
      <c r="HOH8" s="813"/>
      <c r="HOI8" s="813"/>
      <c r="HOJ8" s="813"/>
      <c r="HOK8" s="813"/>
      <c r="HOL8" s="813"/>
      <c r="HOM8" s="813"/>
      <c r="HON8" s="813"/>
      <c r="HOO8" s="813"/>
      <c r="HOP8" s="813"/>
      <c r="HOQ8" s="813"/>
      <c r="HOR8" s="813"/>
      <c r="HOS8" s="813"/>
      <c r="HOT8" s="813"/>
      <c r="HOU8" s="813"/>
      <c r="HOV8" s="813"/>
      <c r="HOW8" s="813"/>
      <c r="HOX8" s="813"/>
      <c r="HOY8" s="813"/>
      <c r="HOZ8" s="813"/>
      <c r="HPA8" s="813"/>
      <c r="HPB8" s="813"/>
      <c r="HPC8" s="813"/>
      <c r="HPD8" s="813"/>
      <c r="HPE8" s="813"/>
      <c r="HPF8" s="813"/>
      <c r="HPG8" s="813"/>
      <c r="HPH8" s="813"/>
      <c r="HPI8" s="813"/>
      <c r="HPJ8" s="813"/>
      <c r="HPK8" s="813"/>
      <c r="HPL8" s="813"/>
      <c r="HPM8" s="813"/>
      <c r="HPN8" s="813"/>
      <c r="HPO8" s="813"/>
      <c r="HPP8" s="813"/>
      <c r="HPQ8" s="813"/>
      <c r="HPR8" s="813"/>
      <c r="HPS8" s="813"/>
      <c r="HPT8" s="813"/>
      <c r="HPU8" s="813"/>
      <c r="HPV8" s="813"/>
      <c r="HPW8" s="813"/>
      <c r="HPX8" s="813"/>
      <c r="HPY8" s="813"/>
      <c r="HPZ8" s="813"/>
      <c r="HQA8" s="813"/>
      <c r="HQB8" s="813"/>
      <c r="HQC8" s="813"/>
      <c r="HQD8" s="813"/>
      <c r="HQE8" s="813"/>
      <c r="HQF8" s="813"/>
      <c r="HQG8" s="813"/>
      <c r="HQH8" s="813"/>
      <c r="HQI8" s="813"/>
      <c r="HQJ8" s="813"/>
      <c r="HQK8" s="813"/>
      <c r="HQL8" s="813"/>
      <c r="HQM8" s="813"/>
      <c r="HQN8" s="813"/>
      <c r="HQO8" s="813"/>
      <c r="HQP8" s="813"/>
      <c r="HQQ8" s="813"/>
      <c r="HQR8" s="813"/>
      <c r="HQS8" s="813"/>
      <c r="HQT8" s="813"/>
      <c r="HQU8" s="813"/>
      <c r="HQV8" s="813"/>
      <c r="HQW8" s="813"/>
      <c r="HQX8" s="813"/>
      <c r="HQY8" s="813"/>
      <c r="HQZ8" s="813"/>
      <c r="HRA8" s="813"/>
      <c r="HRB8" s="813"/>
      <c r="HRC8" s="813"/>
      <c r="HRD8" s="813"/>
      <c r="HRE8" s="813"/>
      <c r="HRF8" s="813"/>
      <c r="HRG8" s="813"/>
      <c r="HRH8" s="813"/>
      <c r="HRI8" s="813"/>
      <c r="HRJ8" s="813"/>
      <c r="HRK8" s="813"/>
      <c r="HRL8" s="813"/>
      <c r="HRM8" s="813"/>
      <c r="HRN8" s="813"/>
      <c r="HRO8" s="813"/>
      <c r="HRP8" s="813"/>
      <c r="HRQ8" s="813"/>
      <c r="HRR8" s="813"/>
      <c r="HRS8" s="813"/>
      <c r="HRT8" s="813"/>
      <c r="HRU8" s="813"/>
      <c r="HRV8" s="813"/>
      <c r="HRW8" s="813"/>
      <c r="HRX8" s="813"/>
      <c r="HRY8" s="813"/>
      <c r="HRZ8" s="813"/>
      <c r="HSA8" s="813"/>
      <c r="HSB8" s="813"/>
      <c r="HSC8" s="813"/>
      <c r="HSD8" s="813"/>
      <c r="HSE8" s="813"/>
      <c r="HSF8" s="813"/>
      <c r="HSG8" s="813"/>
      <c r="HSH8" s="813"/>
      <c r="HSI8" s="813"/>
      <c r="HSJ8" s="813"/>
      <c r="HSK8" s="813"/>
      <c r="HSL8" s="813"/>
      <c r="HSM8" s="813"/>
      <c r="HSN8" s="813"/>
      <c r="HSO8" s="813"/>
      <c r="HSP8" s="813"/>
      <c r="HSQ8" s="813"/>
      <c r="HSR8" s="813"/>
      <c r="HSS8" s="813"/>
      <c r="HST8" s="813"/>
      <c r="HSU8" s="813"/>
      <c r="HSV8" s="813"/>
      <c r="HSW8" s="813"/>
      <c r="HSX8" s="813"/>
      <c r="HSY8" s="813"/>
      <c r="HSZ8" s="813"/>
      <c r="HTA8" s="813"/>
      <c r="HTB8" s="813"/>
      <c r="HTC8" s="813"/>
      <c r="HTD8" s="813"/>
      <c r="HTE8" s="813"/>
      <c r="HTF8" s="813"/>
      <c r="HTG8" s="813"/>
      <c r="HTH8" s="813"/>
      <c r="HTI8" s="813"/>
      <c r="HTJ8" s="813"/>
      <c r="HTK8" s="813"/>
      <c r="HTL8" s="813"/>
      <c r="HTM8" s="813"/>
      <c r="HTN8" s="813"/>
      <c r="HTO8" s="813"/>
      <c r="HTP8" s="813"/>
      <c r="HTQ8" s="813"/>
      <c r="HTR8" s="813"/>
      <c r="HTS8" s="813"/>
      <c r="HTT8" s="813"/>
      <c r="HTU8" s="813"/>
      <c r="HTV8" s="813"/>
      <c r="HTW8" s="813"/>
      <c r="HTX8" s="813"/>
      <c r="HTY8" s="813"/>
      <c r="HTZ8" s="813"/>
      <c r="HUA8" s="813"/>
      <c r="HUB8" s="813"/>
      <c r="HUC8" s="813"/>
      <c r="HUD8" s="813"/>
      <c r="HUE8" s="813"/>
      <c r="HUF8" s="813"/>
      <c r="HUG8" s="813"/>
      <c r="HUH8" s="813"/>
      <c r="HUI8" s="813"/>
      <c r="HUJ8" s="813"/>
      <c r="HUK8" s="813"/>
      <c r="HUL8" s="813"/>
      <c r="HUM8" s="813"/>
      <c r="HUN8" s="813"/>
      <c r="HUO8" s="813"/>
      <c r="HUP8" s="813"/>
      <c r="HUQ8" s="813"/>
      <c r="HUR8" s="813"/>
      <c r="HUS8" s="813"/>
      <c r="HUT8" s="813"/>
      <c r="HUU8" s="813"/>
      <c r="HUV8" s="813"/>
      <c r="HUW8" s="813"/>
      <c r="HUX8" s="813"/>
      <c r="HUY8" s="813"/>
      <c r="HUZ8" s="813"/>
      <c r="HVA8" s="813"/>
      <c r="HVB8" s="813"/>
      <c r="HVC8" s="813"/>
      <c r="HVD8" s="813"/>
      <c r="HVE8" s="813"/>
      <c r="HVF8" s="813"/>
      <c r="HVG8" s="813"/>
      <c r="HVH8" s="813"/>
      <c r="HVI8" s="813"/>
      <c r="HVJ8" s="813"/>
      <c r="HVK8" s="813"/>
      <c r="HVL8" s="813"/>
      <c r="HVM8" s="813"/>
      <c r="HVN8" s="813"/>
      <c r="HVO8" s="813"/>
      <c r="HVP8" s="813"/>
      <c r="HVQ8" s="813"/>
      <c r="HVR8" s="813"/>
      <c r="HVS8" s="813"/>
      <c r="HVT8" s="813"/>
      <c r="HVU8" s="813"/>
      <c r="HVV8" s="813"/>
      <c r="HVW8" s="813"/>
      <c r="HVX8" s="813"/>
      <c r="HVY8" s="813"/>
      <c r="HVZ8" s="813"/>
      <c r="HWA8" s="813"/>
      <c r="HWB8" s="813"/>
      <c r="HWC8" s="813"/>
      <c r="HWD8" s="813"/>
      <c r="HWE8" s="813"/>
      <c r="HWF8" s="813"/>
      <c r="HWG8" s="813"/>
      <c r="HWH8" s="813"/>
      <c r="HWI8" s="813"/>
      <c r="HWJ8" s="813"/>
      <c r="HWK8" s="813"/>
      <c r="HWL8" s="813"/>
      <c r="HWM8" s="813"/>
      <c r="HWN8" s="813"/>
      <c r="HWO8" s="813"/>
      <c r="HWP8" s="813"/>
      <c r="HWQ8" s="813"/>
      <c r="HWR8" s="813"/>
      <c r="HWS8" s="813"/>
      <c r="HWT8" s="813"/>
      <c r="HWU8" s="813"/>
      <c r="HWV8" s="813"/>
      <c r="HWW8" s="813"/>
      <c r="HWX8" s="813"/>
      <c r="HWY8" s="813"/>
      <c r="HWZ8" s="813"/>
      <c r="HXA8" s="813"/>
      <c r="HXB8" s="813"/>
      <c r="HXC8" s="813"/>
      <c r="HXD8" s="813"/>
      <c r="HXE8" s="813"/>
      <c r="HXF8" s="813"/>
      <c r="HXG8" s="813"/>
      <c r="HXH8" s="813"/>
      <c r="HXI8" s="813"/>
      <c r="HXJ8" s="813"/>
      <c r="HXK8" s="813"/>
      <c r="HXL8" s="813"/>
      <c r="HXM8" s="813"/>
      <c r="HXN8" s="813"/>
      <c r="HXO8" s="813"/>
      <c r="HXP8" s="813"/>
      <c r="HXQ8" s="813"/>
      <c r="HXR8" s="813"/>
      <c r="HXS8" s="813"/>
      <c r="HXT8" s="813"/>
      <c r="HXU8" s="813"/>
      <c r="HXV8" s="813"/>
      <c r="HXW8" s="813"/>
      <c r="HXX8" s="813"/>
      <c r="HXY8" s="813"/>
      <c r="HXZ8" s="813"/>
      <c r="HYA8" s="813"/>
      <c r="HYB8" s="813"/>
      <c r="HYC8" s="813"/>
      <c r="HYD8" s="813"/>
      <c r="HYE8" s="813"/>
      <c r="HYF8" s="813"/>
      <c r="HYG8" s="813"/>
      <c r="HYH8" s="813"/>
      <c r="HYI8" s="813"/>
      <c r="HYJ8" s="813"/>
      <c r="HYK8" s="813"/>
      <c r="HYL8" s="813"/>
      <c r="HYM8" s="813"/>
      <c r="HYN8" s="813"/>
      <c r="HYO8" s="813"/>
      <c r="HYP8" s="813"/>
      <c r="HYQ8" s="813"/>
      <c r="HYR8" s="813"/>
      <c r="HYS8" s="813"/>
      <c r="HYT8" s="813"/>
      <c r="HYU8" s="813"/>
      <c r="HYV8" s="813"/>
      <c r="HYW8" s="813"/>
      <c r="HYX8" s="813"/>
      <c r="HYY8" s="813"/>
      <c r="HYZ8" s="813"/>
      <c r="HZA8" s="813"/>
      <c r="HZB8" s="813"/>
      <c r="HZC8" s="813"/>
      <c r="HZD8" s="813"/>
      <c r="HZE8" s="813"/>
      <c r="HZF8" s="813"/>
      <c r="HZG8" s="813"/>
      <c r="HZH8" s="813"/>
      <c r="HZI8" s="813"/>
      <c r="HZJ8" s="813"/>
      <c r="HZK8" s="813"/>
      <c r="HZL8" s="813"/>
      <c r="HZM8" s="813"/>
      <c r="HZN8" s="813"/>
      <c r="HZO8" s="813"/>
      <c r="HZP8" s="813"/>
      <c r="HZQ8" s="813"/>
      <c r="HZR8" s="813"/>
      <c r="HZS8" s="813"/>
      <c r="HZT8" s="813"/>
      <c r="HZU8" s="813"/>
      <c r="HZV8" s="813"/>
      <c r="HZW8" s="813"/>
      <c r="HZX8" s="813"/>
      <c r="HZY8" s="813"/>
      <c r="HZZ8" s="813"/>
      <c r="IAA8" s="813"/>
      <c r="IAB8" s="813"/>
      <c r="IAC8" s="813"/>
      <c r="IAD8" s="813"/>
      <c r="IAE8" s="813"/>
      <c r="IAF8" s="813"/>
      <c r="IAG8" s="813"/>
      <c r="IAH8" s="813"/>
      <c r="IAI8" s="813"/>
      <c r="IAJ8" s="813"/>
      <c r="IAK8" s="813"/>
      <c r="IAL8" s="813"/>
      <c r="IAM8" s="813"/>
      <c r="IAN8" s="813"/>
      <c r="IAO8" s="813"/>
      <c r="IAP8" s="813"/>
      <c r="IAQ8" s="813"/>
      <c r="IAR8" s="813"/>
      <c r="IAS8" s="813"/>
      <c r="IAT8" s="813"/>
      <c r="IAU8" s="813"/>
      <c r="IAV8" s="813"/>
      <c r="IAW8" s="813"/>
      <c r="IAX8" s="813"/>
      <c r="IAY8" s="813"/>
      <c r="IAZ8" s="813"/>
      <c r="IBA8" s="813"/>
      <c r="IBB8" s="813"/>
      <c r="IBC8" s="813"/>
      <c r="IBD8" s="813"/>
      <c r="IBE8" s="813"/>
      <c r="IBF8" s="813"/>
      <c r="IBG8" s="813"/>
      <c r="IBH8" s="813"/>
      <c r="IBI8" s="813"/>
      <c r="IBJ8" s="813"/>
      <c r="IBK8" s="813"/>
      <c r="IBL8" s="813"/>
      <c r="IBM8" s="813"/>
      <c r="IBN8" s="813"/>
      <c r="IBO8" s="813"/>
      <c r="IBP8" s="813"/>
      <c r="IBQ8" s="813"/>
      <c r="IBR8" s="813"/>
      <c r="IBS8" s="813"/>
      <c r="IBT8" s="813"/>
      <c r="IBU8" s="813"/>
      <c r="IBV8" s="813"/>
      <c r="IBW8" s="813"/>
      <c r="IBX8" s="813"/>
      <c r="IBY8" s="813"/>
      <c r="IBZ8" s="813"/>
      <c r="ICA8" s="813"/>
      <c r="ICB8" s="813"/>
      <c r="ICC8" s="813"/>
      <c r="ICD8" s="813"/>
      <c r="ICE8" s="813"/>
      <c r="ICF8" s="813"/>
      <c r="ICG8" s="813"/>
      <c r="ICH8" s="813"/>
      <c r="ICI8" s="813"/>
      <c r="ICJ8" s="813"/>
      <c r="ICK8" s="813"/>
      <c r="ICL8" s="813"/>
      <c r="ICM8" s="813"/>
      <c r="ICN8" s="813"/>
      <c r="ICO8" s="813"/>
      <c r="ICP8" s="813"/>
      <c r="ICQ8" s="813"/>
      <c r="ICR8" s="813"/>
      <c r="ICS8" s="813"/>
      <c r="ICT8" s="813"/>
      <c r="ICU8" s="813"/>
      <c r="ICV8" s="813"/>
      <c r="ICW8" s="813"/>
      <c r="ICX8" s="813"/>
      <c r="ICY8" s="813"/>
      <c r="ICZ8" s="813"/>
      <c r="IDA8" s="813"/>
      <c r="IDB8" s="813"/>
      <c r="IDC8" s="813"/>
      <c r="IDD8" s="813"/>
      <c r="IDE8" s="813"/>
      <c r="IDF8" s="813"/>
      <c r="IDG8" s="813"/>
      <c r="IDH8" s="813"/>
      <c r="IDI8" s="813"/>
      <c r="IDJ8" s="813"/>
      <c r="IDK8" s="813"/>
      <c r="IDL8" s="813"/>
      <c r="IDM8" s="813"/>
      <c r="IDN8" s="813"/>
      <c r="IDO8" s="813"/>
      <c r="IDP8" s="813"/>
      <c r="IDQ8" s="813"/>
      <c r="IDR8" s="813"/>
      <c r="IDS8" s="813"/>
      <c r="IDT8" s="813"/>
      <c r="IDU8" s="813"/>
      <c r="IDV8" s="813"/>
      <c r="IDW8" s="813"/>
      <c r="IDX8" s="813"/>
      <c r="IDY8" s="813"/>
      <c r="IDZ8" s="813"/>
      <c r="IEA8" s="813"/>
      <c r="IEB8" s="813"/>
      <c r="IEC8" s="813"/>
      <c r="IED8" s="813"/>
      <c r="IEE8" s="813"/>
      <c r="IEF8" s="813"/>
      <c r="IEG8" s="813"/>
      <c r="IEH8" s="813"/>
      <c r="IEI8" s="813"/>
      <c r="IEJ8" s="813"/>
      <c r="IEK8" s="813"/>
      <c r="IEL8" s="813"/>
      <c r="IEM8" s="813"/>
      <c r="IEN8" s="813"/>
      <c r="IEO8" s="813"/>
      <c r="IEP8" s="813"/>
      <c r="IEQ8" s="813"/>
      <c r="IER8" s="813"/>
      <c r="IES8" s="813"/>
      <c r="IET8" s="813"/>
      <c r="IEU8" s="813"/>
      <c r="IEV8" s="813"/>
      <c r="IEW8" s="813"/>
      <c r="IEX8" s="813"/>
      <c r="IEY8" s="813"/>
      <c r="IEZ8" s="813"/>
      <c r="IFA8" s="813"/>
      <c r="IFB8" s="813"/>
      <c r="IFC8" s="813"/>
      <c r="IFD8" s="813"/>
      <c r="IFE8" s="813"/>
      <c r="IFF8" s="813"/>
      <c r="IFG8" s="813"/>
      <c r="IFH8" s="813"/>
      <c r="IFI8" s="813"/>
      <c r="IFJ8" s="813"/>
      <c r="IFK8" s="813"/>
      <c r="IFL8" s="813"/>
      <c r="IFM8" s="813"/>
      <c r="IFN8" s="813"/>
      <c r="IFO8" s="813"/>
      <c r="IFP8" s="813"/>
      <c r="IFQ8" s="813"/>
      <c r="IFR8" s="813"/>
      <c r="IFS8" s="813"/>
      <c r="IFT8" s="813"/>
      <c r="IFU8" s="813"/>
      <c r="IFV8" s="813"/>
      <c r="IFW8" s="813"/>
      <c r="IFX8" s="813"/>
      <c r="IFY8" s="813"/>
      <c r="IFZ8" s="813"/>
      <c r="IGA8" s="813"/>
      <c r="IGB8" s="813"/>
      <c r="IGC8" s="813"/>
      <c r="IGD8" s="813"/>
      <c r="IGE8" s="813"/>
      <c r="IGF8" s="813"/>
      <c r="IGG8" s="813"/>
      <c r="IGH8" s="813"/>
      <c r="IGI8" s="813"/>
      <c r="IGJ8" s="813"/>
      <c r="IGK8" s="813"/>
      <c r="IGL8" s="813"/>
      <c r="IGM8" s="813"/>
      <c r="IGN8" s="813"/>
      <c r="IGO8" s="813"/>
      <c r="IGP8" s="813"/>
      <c r="IGQ8" s="813"/>
      <c r="IGR8" s="813"/>
      <c r="IGS8" s="813"/>
      <c r="IGT8" s="813"/>
      <c r="IGU8" s="813"/>
      <c r="IGV8" s="813"/>
      <c r="IGW8" s="813"/>
      <c r="IGX8" s="813"/>
      <c r="IGY8" s="813"/>
      <c r="IGZ8" s="813"/>
      <c r="IHA8" s="813"/>
      <c r="IHB8" s="813"/>
      <c r="IHC8" s="813"/>
      <c r="IHD8" s="813"/>
      <c r="IHE8" s="813"/>
      <c r="IHF8" s="813"/>
      <c r="IHG8" s="813"/>
      <c r="IHH8" s="813"/>
      <c r="IHI8" s="813"/>
      <c r="IHJ8" s="813"/>
      <c r="IHK8" s="813"/>
      <c r="IHL8" s="813"/>
      <c r="IHM8" s="813"/>
      <c r="IHN8" s="813"/>
      <c r="IHO8" s="813"/>
      <c r="IHP8" s="813"/>
      <c r="IHQ8" s="813"/>
      <c r="IHR8" s="813"/>
      <c r="IHS8" s="813"/>
      <c r="IHT8" s="813"/>
      <c r="IHU8" s="813"/>
      <c r="IHV8" s="813"/>
      <c r="IHW8" s="813"/>
      <c r="IHX8" s="813"/>
      <c r="IHY8" s="813"/>
      <c r="IHZ8" s="813"/>
      <c r="IIA8" s="813"/>
      <c r="IIB8" s="813"/>
      <c r="IIC8" s="813"/>
      <c r="IID8" s="813"/>
      <c r="IIE8" s="813"/>
      <c r="IIF8" s="813"/>
      <c r="IIG8" s="813"/>
      <c r="IIH8" s="813"/>
      <c r="III8" s="813"/>
      <c r="IIJ8" s="813"/>
      <c r="IIK8" s="813"/>
      <c r="IIL8" s="813"/>
      <c r="IIM8" s="813"/>
      <c r="IIN8" s="813"/>
      <c r="IIO8" s="813"/>
      <c r="IIP8" s="813"/>
      <c r="IIQ8" s="813"/>
      <c r="IIR8" s="813"/>
      <c r="IIS8" s="813"/>
      <c r="IIT8" s="813"/>
      <c r="IIU8" s="813"/>
      <c r="IIV8" s="813"/>
      <c r="IIW8" s="813"/>
      <c r="IIX8" s="813"/>
      <c r="IIY8" s="813"/>
      <c r="IIZ8" s="813"/>
      <c r="IJA8" s="813"/>
      <c r="IJB8" s="813"/>
      <c r="IJC8" s="813"/>
      <c r="IJD8" s="813"/>
      <c r="IJE8" s="813"/>
      <c r="IJF8" s="813"/>
      <c r="IJG8" s="813"/>
      <c r="IJH8" s="813"/>
      <c r="IJI8" s="813"/>
      <c r="IJJ8" s="813"/>
      <c r="IJK8" s="813"/>
      <c r="IJL8" s="813"/>
      <c r="IJM8" s="813"/>
      <c r="IJN8" s="813"/>
      <c r="IJO8" s="813"/>
      <c r="IJP8" s="813"/>
      <c r="IJQ8" s="813"/>
      <c r="IJR8" s="813"/>
      <c r="IJS8" s="813"/>
      <c r="IJT8" s="813"/>
      <c r="IJU8" s="813"/>
      <c r="IJV8" s="813"/>
      <c r="IJW8" s="813"/>
      <c r="IJX8" s="813"/>
      <c r="IJY8" s="813"/>
      <c r="IJZ8" s="813"/>
      <c r="IKA8" s="813"/>
      <c r="IKB8" s="813"/>
      <c r="IKC8" s="813"/>
      <c r="IKD8" s="813"/>
      <c r="IKE8" s="813"/>
      <c r="IKF8" s="813"/>
      <c r="IKG8" s="813"/>
      <c r="IKH8" s="813"/>
      <c r="IKI8" s="813"/>
      <c r="IKJ8" s="813"/>
      <c r="IKK8" s="813"/>
      <c r="IKL8" s="813"/>
      <c r="IKM8" s="813"/>
      <c r="IKN8" s="813"/>
      <c r="IKO8" s="813"/>
      <c r="IKP8" s="813"/>
      <c r="IKQ8" s="813"/>
      <c r="IKR8" s="813"/>
      <c r="IKS8" s="813"/>
      <c r="IKT8" s="813"/>
      <c r="IKU8" s="813"/>
      <c r="IKV8" s="813"/>
      <c r="IKW8" s="813"/>
      <c r="IKX8" s="813"/>
      <c r="IKY8" s="813"/>
      <c r="IKZ8" s="813"/>
      <c r="ILA8" s="813"/>
      <c r="ILB8" s="813"/>
      <c r="ILC8" s="813"/>
      <c r="ILD8" s="813"/>
      <c r="ILE8" s="813"/>
      <c r="ILF8" s="813"/>
      <c r="ILG8" s="813"/>
      <c r="ILH8" s="813"/>
      <c r="ILI8" s="813"/>
      <c r="ILJ8" s="813"/>
      <c r="ILK8" s="813"/>
      <c r="ILL8" s="813"/>
      <c r="ILM8" s="813"/>
      <c r="ILN8" s="813"/>
      <c r="ILO8" s="813"/>
      <c r="ILP8" s="813"/>
      <c r="ILQ8" s="813"/>
      <c r="ILR8" s="813"/>
      <c r="ILS8" s="813"/>
      <c r="ILT8" s="813"/>
      <c r="ILU8" s="813"/>
      <c r="ILV8" s="813"/>
      <c r="ILW8" s="813"/>
      <c r="ILX8" s="813"/>
      <c r="ILY8" s="813"/>
      <c r="ILZ8" s="813"/>
      <c r="IMA8" s="813"/>
      <c r="IMB8" s="813"/>
      <c r="IMC8" s="813"/>
      <c r="IMD8" s="813"/>
      <c r="IME8" s="813"/>
      <c r="IMF8" s="813"/>
      <c r="IMG8" s="813"/>
      <c r="IMH8" s="813"/>
      <c r="IMI8" s="813"/>
      <c r="IMJ8" s="813"/>
      <c r="IMK8" s="813"/>
      <c r="IML8" s="813"/>
      <c r="IMM8" s="813"/>
      <c r="IMN8" s="813"/>
      <c r="IMO8" s="813"/>
      <c r="IMP8" s="813"/>
      <c r="IMQ8" s="813"/>
      <c r="IMR8" s="813"/>
      <c r="IMS8" s="813"/>
      <c r="IMT8" s="813"/>
      <c r="IMU8" s="813"/>
      <c r="IMV8" s="813"/>
      <c r="IMW8" s="813"/>
      <c r="IMX8" s="813"/>
      <c r="IMY8" s="813"/>
      <c r="IMZ8" s="813"/>
      <c r="INA8" s="813"/>
      <c r="INB8" s="813"/>
      <c r="INC8" s="813"/>
      <c r="IND8" s="813"/>
      <c r="INE8" s="813"/>
      <c r="INF8" s="813"/>
      <c r="ING8" s="813"/>
      <c r="INH8" s="813"/>
      <c r="INI8" s="813"/>
      <c r="INJ8" s="813"/>
      <c r="INK8" s="813"/>
      <c r="INL8" s="813"/>
      <c r="INM8" s="813"/>
      <c r="INN8" s="813"/>
      <c r="INO8" s="813"/>
      <c r="INP8" s="813"/>
      <c r="INQ8" s="813"/>
      <c r="INR8" s="813"/>
      <c r="INS8" s="813"/>
      <c r="INT8" s="813"/>
      <c r="INU8" s="813"/>
      <c r="INV8" s="813"/>
      <c r="INW8" s="813"/>
      <c r="INX8" s="813"/>
      <c r="INY8" s="813"/>
      <c r="INZ8" s="813"/>
      <c r="IOA8" s="813"/>
      <c r="IOB8" s="813"/>
      <c r="IOC8" s="813"/>
      <c r="IOD8" s="813"/>
      <c r="IOE8" s="813"/>
      <c r="IOF8" s="813"/>
      <c r="IOG8" s="813"/>
      <c r="IOH8" s="813"/>
      <c r="IOI8" s="813"/>
      <c r="IOJ8" s="813"/>
      <c r="IOK8" s="813"/>
      <c r="IOL8" s="813"/>
      <c r="IOM8" s="813"/>
      <c r="ION8" s="813"/>
      <c r="IOO8" s="813"/>
      <c r="IOP8" s="813"/>
      <c r="IOQ8" s="813"/>
      <c r="IOR8" s="813"/>
      <c r="IOS8" s="813"/>
      <c r="IOT8" s="813"/>
      <c r="IOU8" s="813"/>
      <c r="IOV8" s="813"/>
      <c r="IOW8" s="813"/>
      <c r="IOX8" s="813"/>
      <c r="IOY8" s="813"/>
      <c r="IOZ8" s="813"/>
      <c r="IPA8" s="813"/>
      <c r="IPB8" s="813"/>
      <c r="IPC8" s="813"/>
      <c r="IPD8" s="813"/>
      <c r="IPE8" s="813"/>
      <c r="IPF8" s="813"/>
      <c r="IPG8" s="813"/>
      <c r="IPH8" s="813"/>
      <c r="IPI8" s="813"/>
      <c r="IPJ8" s="813"/>
      <c r="IPK8" s="813"/>
      <c r="IPL8" s="813"/>
      <c r="IPM8" s="813"/>
      <c r="IPN8" s="813"/>
      <c r="IPO8" s="813"/>
      <c r="IPP8" s="813"/>
      <c r="IPQ8" s="813"/>
      <c r="IPR8" s="813"/>
      <c r="IPS8" s="813"/>
      <c r="IPT8" s="813"/>
      <c r="IPU8" s="813"/>
      <c r="IPV8" s="813"/>
      <c r="IPW8" s="813"/>
      <c r="IPX8" s="813"/>
      <c r="IPY8" s="813"/>
      <c r="IPZ8" s="813"/>
      <c r="IQA8" s="813"/>
      <c r="IQB8" s="813"/>
      <c r="IQC8" s="813"/>
      <c r="IQD8" s="813"/>
      <c r="IQE8" s="813"/>
      <c r="IQF8" s="813"/>
      <c r="IQG8" s="813"/>
      <c r="IQH8" s="813"/>
      <c r="IQI8" s="813"/>
      <c r="IQJ8" s="813"/>
      <c r="IQK8" s="813"/>
      <c r="IQL8" s="813"/>
      <c r="IQM8" s="813"/>
      <c r="IQN8" s="813"/>
      <c r="IQO8" s="813"/>
      <c r="IQP8" s="813"/>
      <c r="IQQ8" s="813"/>
      <c r="IQR8" s="813"/>
      <c r="IQS8" s="813"/>
      <c r="IQT8" s="813"/>
      <c r="IQU8" s="813"/>
      <c r="IQV8" s="813"/>
      <c r="IQW8" s="813"/>
      <c r="IQX8" s="813"/>
      <c r="IQY8" s="813"/>
      <c r="IQZ8" s="813"/>
      <c r="IRA8" s="813"/>
      <c r="IRB8" s="813"/>
      <c r="IRC8" s="813"/>
      <c r="IRD8" s="813"/>
      <c r="IRE8" s="813"/>
      <c r="IRF8" s="813"/>
      <c r="IRG8" s="813"/>
      <c r="IRH8" s="813"/>
      <c r="IRI8" s="813"/>
      <c r="IRJ8" s="813"/>
      <c r="IRK8" s="813"/>
      <c r="IRL8" s="813"/>
      <c r="IRM8" s="813"/>
      <c r="IRN8" s="813"/>
      <c r="IRO8" s="813"/>
      <c r="IRP8" s="813"/>
      <c r="IRQ8" s="813"/>
      <c r="IRR8" s="813"/>
      <c r="IRS8" s="813"/>
      <c r="IRT8" s="813"/>
      <c r="IRU8" s="813"/>
      <c r="IRV8" s="813"/>
      <c r="IRW8" s="813"/>
      <c r="IRX8" s="813"/>
      <c r="IRY8" s="813"/>
      <c r="IRZ8" s="813"/>
      <c r="ISA8" s="813"/>
      <c r="ISB8" s="813"/>
      <c r="ISC8" s="813"/>
      <c r="ISD8" s="813"/>
      <c r="ISE8" s="813"/>
      <c r="ISF8" s="813"/>
      <c r="ISG8" s="813"/>
      <c r="ISH8" s="813"/>
      <c r="ISI8" s="813"/>
      <c r="ISJ8" s="813"/>
      <c r="ISK8" s="813"/>
      <c r="ISL8" s="813"/>
      <c r="ISM8" s="813"/>
      <c r="ISN8" s="813"/>
      <c r="ISO8" s="813"/>
      <c r="ISP8" s="813"/>
      <c r="ISQ8" s="813"/>
      <c r="ISR8" s="813"/>
      <c r="ISS8" s="813"/>
      <c r="IST8" s="813"/>
      <c r="ISU8" s="813"/>
      <c r="ISV8" s="813"/>
      <c r="ISW8" s="813"/>
      <c r="ISX8" s="813"/>
      <c r="ISY8" s="813"/>
      <c r="ISZ8" s="813"/>
      <c r="ITA8" s="813"/>
      <c r="ITB8" s="813"/>
      <c r="ITC8" s="813"/>
      <c r="ITD8" s="813"/>
      <c r="ITE8" s="813"/>
      <c r="ITF8" s="813"/>
      <c r="ITG8" s="813"/>
      <c r="ITH8" s="813"/>
      <c r="ITI8" s="813"/>
      <c r="ITJ8" s="813"/>
      <c r="ITK8" s="813"/>
      <c r="ITL8" s="813"/>
      <c r="ITM8" s="813"/>
      <c r="ITN8" s="813"/>
      <c r="ITO8" s="813"/>
      <c r="ITP8" s="813"/>
      <c r="ITQ8" s="813"/>
      <c r="ITR8" s="813"/>
      <c r="ITS8" s="813"/>
      <c r="ITT8" s="813"/>
      <c r="ITU8" s="813"/>
      <c r="ITV8" s="813"/>
      <c r="ITW8" s="813"/>
      <c r="ITX8" s="813"/>
      <c r="ITY8" s="813"/>
      <c r="ITZ8" s="813"/>
      <c r="IUA8" s="813"/>
      <c r="IUB8" s="813"/>
      <c r="IUC8" s="813"/>
      <c r="IUD8" s="813"/>
      <c r="IUE8" s="813"/>
      <c r="IUF8" s="813"/>
      <c r="IUG8" s="813"/>
      <c r="IUH8" s="813"/>
      <c r="IUI8" s="813"/>
      <c r="IUJ8" s="813"/>
      <c r="IUK8" s="813"/>
      <c r="IUL8" s="813"/>
      <c r="IUM8" s="813"/>
      <c r="IUN8" s="813"/>
      <c r="IUO8" s="813"/>
      <c r="IUP8" s="813"/>
      <c r="IUQ8" s="813"/>
      <c r="IUR8" s="813"/>
      <c r="IUS8" s="813"/>
      <c r="IUT8" s="813"/>
      <c r="IUU8" s="813"/>
      <c r="IUV8" s="813"/>
      <c r="IUW8" s="813"/>
      <c r="IUX8" s="813"/>
      <c r="IUY8" s="813"/>
      <c r="IUZ8" s="813"/>
      <c r="IVA8" s="813"/>
      <c r="IVB8" s="813"/>
      <c r="IVC8" s="813"/>
      <c r="IVD8" s="813"/>
      <c r="IVE8" s="813"/>
      <c r="IVF8" s="813"/>
      <c r="IVG8" s="813"/>
      <c r="IVH8" s="813"/>
      <c r="IVI8" s="813"/>
      <c r="IVJ8" s="813"/>
      <c r="IVK8" s="813"/>
      <c r="IVL8" s="813"/>
      <c r="IVM8" s="813"/>
      <c r="IVN8" s="813"/>
      <c r="IVO8" s="813"/>
      <c r="IVP8" s="813"/>
      <c r="IVQ8" s="813"/>
      <c r="IVR8" s="813"/>
      <c r="IVS8" s="813"/>
      <c r="IVT8" s="813"/>
      <c r="IVU8" s="813"/>
      <c r="IVV8" s="813"/>
      <c r="IVW8" s="813"/>
      <c r="IVX8" s="813"/>
      <c r="IVY8" s="813"/>
      <c r="IVZ8" s="813"/>
      <c r="IWA8" s="813"/>
      <c r="IWB8" s="813"/>
      <c r="IWC8" s="813"/>
      <c r="IWD8" s="813"/>
      <c r="IWE8" s="813"/>
      <c r="IWF8" s="813"/>
      <c r="IWG8" s="813"/>
      <c r="IWH8" s="813"/>
      <c r="IWI8" s="813"/>
      <c r="IWJ8" s="813"/>
      <c r="IWK8" s="813"/>
      <c r="IWL8" s="813"/>
      <c r="IWM8" s="813"/>
      <c r="IWN8" s="813"/>
      <c r="IWO8" s="813"/>
      <c r="IWP8" s="813"/>
      <c r="IWQ8" s="813"/>
      <c r="IWR8" s="813"/>
      <c r="IWS8" s="813"/>
      <c r="IWT8" s="813"/>
      <c r="IWU8" s="813"/>
      <c r="IWV8" s="813"/>
      <c r="IWW8" s="813"/>
      <c r="IWX8" s="813"/>
      <c r="IWY8" s="813"/>
      <c r="IWZ8" s="813"/>
      <c r="IXA8" s="813"/>
      <c r="IXB8" s="813"/>
      <c r="IXC8" s="813"/>
      <c r="IXD8" s="813"/>
      <c r="IXE8" s="813"/>
      <c r="IXF8" s="813"/>
      <c r="IXG8" s="813"/>
      <c r="IXH8" s="813"/>
      <c r="IXI8" s="813"/>
      <c r="IXJ8" s="813"/>
      <c r="IXK8" s="813"/>
      <c r="IXL8" s="813"/>
      <c r="IXM8" s="813"/>
      <c r="IXN8" s="813"/>
      <c r="IXO8" s="813"/>
      <c r="IXP8" s="813"/>
      <c r="IXQ8" s="813"/>
      <c r="IXR8" s="813"/>
      <c r="IXS8" s="813"/>
      <c r="IXT8" s="813"/>
      <c r="IXU8" s="813"/>
      <c r="IXV8" s="813"/>
      <c r="IXW8" s="813"/>
      <c r="IXX8" s="813"/>
      <c r="IXY8" s="813"/>
      <c r="IXZ8" s="813"/>
      <c r="IYA8" s="813"/>
      <c r="IYB8" s="813"/>
      <c r="IYC8" s="813"/>
      <c r="IYD8" s="813"/>
      <c r="IYE8" s="813"/>
      <c r="IYF8" s="813"/>
      <c r="IYG8" s="813"/>
      <c r="IYH8" s="813"/>
      <c r="IYI8" s="813"/>
      <c r="IYJ8" s="813"/>
      <c r="IYK8" s="813"/>
      <c r="IYL8" s="813"/>
      <c r="IYM8" s="813"/>
      <c r="IYN8" s="813"/>
      <c r="IYO8" s="813"/>
      <c r="IYP8" s="813"/>
      <c r="IYQ8" s="813"/>
      <c r="IYR8" s="813"/>
      <c r="IYS8" s="813"/>
      <c r="IYT8" s="813"/>
      <c r="IYU8" s="813"/>
      <c r="IYV8" s="813"/>
      <c r="IYW8" s="813"/>
      <c r="IYX8" s="813"/>
      <c r="IYY8" s="813"/>
      <c r="IYZ8" s="813"/>
      <c r="IZA8" s="813"/>
      <c r="IZB8" s="813"/>
      <c r="IZC8" s="813"/>
      <c r="IZD8" s="813"/>
      <c r="IZE8" s="813"/>
      <c r="IZF8" s="813"/>
      <c r="IZG8" s="813"/>
      <c r="IZH8" s="813"/>
      <c r="IZI8" s="813"/>
      <c r="IZJ8" s="813"/>
      <c r="IZK8" s="813"/>
      <c r="IZL8" s="813"/>
      <c r="IZM8" s="813"/>
      <c r="IZN8" s="813"/>
      <c r="IZO8" s="813"/>
      <c r="IZP8" s="813"/>
      <c r="IZQ8" s="813"/>
      <c r="IZR8" s="813"/>
      <c r="IZS8" s="813"/>
      <c r="IZT8" s="813"/>
      <c r="IZU8" s="813"/>
      <c r="IZV8" s="813"/>
      <c r="IZW8" s="813"/>
      <c r="IZX8" s="813"/>
      <c r="IZY8" s="813"/>
      <c r="IZZ8" s="813"/>
      <c r="JAA8" s="813"/>
      <c r="JAB8" s="813"/>
      <c r="JAC8" s="813"/>
      <c r="JAD8" s="813"/>
      <c r="JAE8" s="813"/>
      <c r="JAF8" s="813"/>
      <c r="JAG8" s="813"/>
      <c r="JAH8" s="813"/>
      <c r="JAI8" s="813"/>
      <c r="JAJ8" s="813"/>
      <c r="JAK8" s="813"/>
      <c r="JAL8" s="813"/>
      <c r="JAM8" s="813"/>
      <c r="JAN8" s="813"/>
      <c r="JAO8" s="813"/>
      <c r="JAP8" s="813"/>
      <c r="JAQ8" s="813"/>
      <c r="JAR8" s="813"/>
      <c r="JAS8" s="813"/>
      <c r="JAT8" s="813"/>
      <c r="JAU8" s="813"/>
      <c r="JAV8" s="813"/>
      <c r="JAW8" s="813"/>
      <c r="JAX8" s="813"/>
      <c r="JAY8" s="813"/>
      <c r="JAZ8" s="813"/>
      <c r="JBA8" s="813"/>
      <c r="JBB8" s="813"/>
      <c r="JBC8" s="813"/>
      <c r="JBD8" s="813"/>
      <c r="JBE8" s="813"/>
      <c r="JBF8" s="813"/>
      <c r="JBG8" s="813"/>
      <c r="JBH8" s="813"/>
      <c r="JBI8" s="813"/>
      <c r="JBJ8" s="813"/>
      <c r="JBK8" s="813"/>
      <c r="JBL8" s="813"/>
      <c r="JBM8" s="813"/>
      <c r="JBN8" s="813"/>
      <c r="JBO8" s="813"/>
      <c r="JBP8" s="813"/>
      <c r="JBQ8" s="813"/>
      <c r="JBR8" s="813"/>
      <c r="JBS8" s="813"/>
      <c r="JBT8" s="813"/>
      <c r="JBU8" s="813"/>
      <c r="JBV8" s="813"/>
      <c r="JBW8" s="813"/>
      <c r="JBX8" s="813"/>
      <c r="JBY8" s="813"/>
      <c r="JBZ8" s="813"/>
      <c r="JCA8" s="813"/>
      <c r="JCB8" s="813"/>
      <c r="JCC8" s="813"/>
      <c r="JCD8" s="813"/>
      <c r="JCE8" s="813"/>
      <c r="JCF8" s="813"/>
      <c r="JCG8" s="813"/>
      <c r="JCH8" s="813"/>
      <c r="JCI8" s="813"/>
      <c r="JCJ8" s="813"/>
      <c r="JCK8" s="813"/>
      <c r="JCL8" s="813"/>
      <c r="JCM8" s="813"/>
      <c r="JCN8" s="813"/>
      <c r="JCO8" s="813"/>
      <c r="JCP8" s="813"/>
      <c r="JCQ8" s="813"/>
      <c r="JCR8" s="813"/>
      <c r="JCS8" s="813"/>
      <c r="JCT8" s="813"/>
      <c r="JCU8" s="813"/>
      <c r="JCV8" s="813"/>
      <c r="JCW8" s="813"/>
      <c r="JCX8" s="813"/>
      <c r="JCY8" s="813"/>
      <c r="JCZ8" s="813"/>
      <c r="JDA8" s="813"/>
      <c r="JDB8" s="813"/>
      <c r="JDC8" s="813"/>
      <c r="JDD8" s="813"/>
      <c r="JDE8" s="813"/>
      <c r="JDF8" s="813"/>
      <c r="JDG8" s="813"/>
      <c r="JDH8" s="813"/>
      <c r="JDI8" s="813"/>
      <c r="JDJ8" s="813"/>
      <c r="JDK8" s="813"/>
      <c r="JDL8" s="813"/>
      <c r="JDM8" s="813"/>
      <c r="JDN8" s="813"/>
      <c r="JDO8" s="813"/>
      <c r="JDP8" s="813"/>
      <c r="JDQ8" s="813"/>
      <c r="JDR8" s="813"/>
      <c r="JDS8" s="813"/>
      <c r="JDT8" s="813"/>
      <c r="JDU8" s="813"/>
      <c r="JDV8" s="813"/>
      <c r="JDW8" s="813"/>
      <c r="JDX8" s="813"/>
      <c r="JDY8" s="813"/>
      <c r="JDZ8" s="813"/>
      <c r="JEA8" s="813"/>
      <c r="JEB8" s="813"/>
      <c r="JEC8" s="813"/>
      <c r="JED8" s="813"/>
      <c r="JEE8" s="813"/>
      <c r="JEF8" s="813"/>
      <c r="JEG8" s="813"/>
      <c r="JEH8" s="813"/>
      <c r="JEI8" s="813"/>
      <c r="JEJ8" s="813"/>
      <c r="JEK8" s="813"/>
      <c r="JEL8" s="813"/>
      <c r="JEM8" s="813"/>
      <c r="JEN8" s="813"/>
      <c r="JEO8" s="813"/>
      <c r="JEP8" s="813"/>
      <c r="JEQ8" s="813"/>
      <c r="JER8" s="813"/>
      <c r="JES8" s="813"/>
      <c r="JET8" s="813"/>
      <c r="JEU8" s="813"/>
      <c r="JEV8" s="813"/>
      <c r="JEW8" s="813"/>
      <c r="JEX8" s="813"/>
      <c r="JEY8" s="813"/>
      <c r="JEZ8" s="813"/>
      <c r="JFA8" s="813"/>
      <c r="JFB8" s="813"/>
      <c r="JFC8" s="813"/>
      <c r="JFD8" s="813"/>
      <c r="JFE8" s="813"/>
      <c r="JFF8" s="813"/>
      <c r="JFG8" s="813"/>
      <c r="JFH8" s="813"/>
      <c r="JFI8" s="813"/>
      <c r="JFJ8" s="813"/>
      <c r="JFK8" s="813"/>
      <c r="JFL8" s="813"/>
      <c r="JFM8" s="813"/>
      <c r="JFN8" s="813"/>
      <c r="JFO8" s="813"/>
      <c r="JFP8" s="813"/>
      <c r="JFQ8" s="813"/>
      <c r="JFR8" s="813"/>
      <c r="JFS8" s="813"/>
      <c r="JFT8" s="813"/>
      <c r="JFU8" s="813"/>
      <c r="JFV8" s="813"/>
      <c r="JFW8" s="813"/>
      <c r="JFX8" s="813"/>
      <c r="JFY8" s="813"/>
      <c r="JFZ8" s="813"/>
      <c r="JGA8" s="813"/>
      <c r="JGB8" s="813"/>
      <c r="JGC8" s="813"/>
      <c r="JGD8" s="813"/>
      <c r="JGE8" s="813"/>
      <c r="JGF8" s="813"/>
      <c r="JGG8" s="813"/>
      <c r="JGH8" s="813"/>
      <c r="JGI8" s="813"/>
      <c r="JGJ8" s="813"/>
      <c r="JGK8" s="813"/>
      <c r="JGL8" s="813"/>
      <c r="JGM8" s="813"/>
      <c r="JGN8" s="813"/>
      <c r="JGO8" s="813"/>
      <c r="JGP8" s="813"/>
      <c r="JGQ8" s="813"/>
      <c r="JGR8" s="813"/>
      <c r="JGS8" s="813"/>
      <c r="JGT8" s="813"/>
      <c r="JGU8" s="813"/>
      <c r="JGV8" s="813"/>
      <c r="JGW8" s="813"/>
      <c r="JGX8" s="813"/>
      <c r="JGY8" s="813"/>
      <c r="JGZ8" s="813"/>
      <c r="JHA8" s="813"/>
      <c r="JHB8" s="813"/>
      <c r="JHC8" s="813"/>
      <c r="JHD8" s="813"/>
      <c r="JHE8" s="813"/>
      <c r="JHF8" s="813"/>
      <c r="JHG8" s="813"/>
      <c r="JHH8" s="813"/>
      <c r="JHI8" s="813"/>
      <c r="JHJ8" s="813"/>
      <c r="JHK8" s="813"/>
      <c r="JHL8" s="813"/>
      <c r="JHM8" s="813"/>
      <c r="JHN8" s="813"/>
      <c r="JHO8" s="813"/>
      <c r="JHP8" s="813"/>
      <c r="JHQ8" s="813"/>
      <c r="JHR8" s="813"/>
      <c r="JHS8" s="813"/>
      <c r="JHT8" s="813"/>
      <c r="JHU8" s="813"/>
      <c r="JHV8" s="813"/>
      <c r="JHW8" s="813"/>
      <c r="JHX8" s="813"/>
      <c r="JHY8" s="813"/>
      <c r="JHZ8" s="813"/>
      <c r="JIA8" s="813"/>
      <c r="JIB8" s="813"/>
      <c r="JIC8" s="813"/>
      <c r="JID8" s="813"/>
      <c r="JIE8" s="813"/>
      <c r="JIF8" s="813"/>
      <c r="JIG8" s="813"/>
      <c r="JIH8" s="813"/>
      <c r="JII8" s="813"/>
      <c r="JIJ8" s="813"/>
      <c r="JIK8" s="813"/>
      <c r="JIL8" s="813"/>
      <c r="JIM8" s="813"/>
      <c r="JIN8" s="813"/>
      <c r="JIO8" s="813"/>
      <c r="JIP8" s="813"/>
      <c r="JIQ8" s="813"/>
      <c r="JIR8" s="813"/>
      <c r="JIS8" s="813"/>
      <c r="JIT8" s="813"/>
      <c r="JIU8" s="813"/>
      <c r="JIV8" s="813"/>
      <c r="JIW8" s="813"/>
      <c r="JIX8" s="813"/>
      <c r="JIY8" s="813"/>
      <c r="JIZ8" s="813"/>
      <c r="JJA8" s="813"/>
      <c r="JJB8" s="813"/>
      <c r="JJC8" s="813"/>
      <c r="JJD8" s="813"/>
      <c r="JJE8" s="813"/>
      <c r="JJF8" s="813"/>
      <c r="JJG8" s="813"/>
      <c r="JJH8" s="813"/>
      <c r="JJI8" s="813"/>
      <c r="JJJ8" s="813"/>
      <c r="JJK8" s="813"/>
      <c r="JJL8" s="813"/>
      <c r="JJM8" s="813"/>
      <c r="JJN8" s="813"/>
      <c r="JJO8" s="813"/>
      <c r="JJP8" s="813"/>
      <c r="JJQ8" s="813"/>
      <c r="JJR8" s="813"/>
      <c r="JJS8" s="813"/>
      <c r="JJT8" s="813"/>
      <c r="JJU8" s="813"/>
      <c r="JJV8" s="813"/>
      <c r="JJW8" s="813"/>
      <c r="JJX8" s="813"/>
      <c r="JJY8" s="813"/>
      <c r="JJZ8" s="813"/>
      <c r="JKA8" s="813"/>
      <c r="JKB8" s="813"/>
      <c r="JKC8" s="813"/>
      <c r="JKD8" s="813"/>
      <c r="JKE8" s="813"/>
      <c r="JKF8" s="813"/>
      <c r="JKG8" s="813"/>
      <c r="JKH8" s="813"/>
      <c r="JKI8" s="813"/>
      <c r="JKJ8" s="813"/>
      <c r="JKK8" s="813"/>
      <c r="JKL8" s="813"/>
      <c r="JKM8" s="813"/>
      <c r="JKN8" s="813"/>
      <c r="JKO8" s="813"/>
      <c r="JKP8" s="813"/>
      <c r="JKQ8" s="813"/>
      <c r="JKR8" s="813"/>
      <c r="JKS8" s="813"/>
      <c r="JKT8" s="813"/>
      <c r="JKU8" s="813"/>
      <c r="JKV8" s="813"/>
      <c r="JKW8" s="813"/>
      <c r="JKX8" s="813"/>
      <c r="JKY8" s="813"/>
      <c r="JKZ8" s="813"/>
      <c r="JLA8" s="813"/>
      <c r="JLB8" s="813"/>
      <c r="JLC8" s="813"/>
      <c r="JLD8" s="813"/>
      <c r="JLE8" s="813"/>
      <c r="JLF8" s="813"/>
      <c r="JLG8" s="813"/>
      <c r="JLH8" s="813"/>
      <c r="JLI8" s="813"/>
      <c r="JLJ8" s="813"/>
      <c r="JLK8" s="813"/>
      <c r="JLL8" s="813"/>
      <c r="JLM8" s="813"/>
      <c r="JLN8" s="813"/>
      <c r="JLO8" s="813"/>
      <c r="JLP8" s="813"/>
      <c r="JLQ8" s="813"/>
      <c r="JLR8" s="813"/>
      <c r="JLS8" s="813"/>
      <c r="JLT8" s="813"/>
      <c r="JLU8" s="813"/>
      <c r="JLV8" s="813"/>
      <c r="JLW8" s="813"/>
      <c r="JLX8" s="813"/>
      <c r="JLY8" s="813"/>
      <c r="JLZ8" s="813"/>
      <c r="JMA8" s="813"/>
      <c r="JMB8" s="813"/>
      <c r="JMC8" s="813"/>
      <c r="JMD8" s="813"/>
      <c r="JME8" s="813"/>
      <c r="JMF8" s="813"/>
      <c r="JMG8" s="813"/>
      <c r="JMH8" s="813"/>
      <c r="JMI8" s="813"/>
      <c r="JMJ8" s="813"/>
      <c r="JMK8" s="813"/>
      <c r="JML8" s="813"/>
      <c r="JMM8" s="813"/>
      <c r="JMN8" s="813"/>
      <c r="JMO8" s="813"/>
      <c r="JMP8" s="813"/>
      <c r="JMQ8" s="813"/>
      <c r="JMR8" s="813"/>
      <c r="JMS8" s="813"/>
      <c r="JMT8" s="813"/>
      <c r="JMU8" s="813"/>
      <c r="JMV8" s="813"/>
      <c r="JMW8" s="813"/>
      <c r="JMX8" s="813"/>
      <c r="JMY8" s="813"/>
      <c r="JMZ8" s="813"/>
      <c r="JNA8" s="813"/>
      <c r="JNB8" s="813"/>
      <c r="JNC8" s="813"/>
      <c r="JND8" s="813"/>
      <c r="JNE8" s="813"/>
      <c r="JNF8" s="813"/>
      <c r="JNG8" s="813"/>
      <c r="JNH8" s="813"/>
      <c r="JNI8" s="813"/>
      <c r="JNJ8" s="813"/>
      <c r="JNK8" s="813"/>
      <c r="JNL8" s="813"/>
      <c r="JNM8" s="813"/>
      <c r="JNN8" s="813"/>
      <c r="JNO8" s="813"/>
      <c r="JNP8" s="813"/>
      <c r="JNQ8" s="813"/>
      <c r="JNR8" s="813"/>
      <c r="JNS8" s="813"/>
      <c r="JNT8" s="813"/>
      <c r="JNU8" s="813"/>
      <c r="JNV8" s="813"/>
      <c r="JNW8" s="813"/>
      <c r="JNX8" s="813"/>
      <c r="JNY8" s="813"/>
      <c r="JNZ8" s="813"/>
      <c r="JOA8" s="813"/>
      <c r="JOB8" s="813"/>
      <c r="JOC8" s="813"/>
      <c r="JOD8" s="813"/>
      <c r="JOE8" s="813"/>
      <c r="JOF8" s="813"/>
      <c r="JOG8" s="813"/>
      <c r="JOH8" s="813"/>
      <c r="JOI8" s="813"/>
      <c r="JOJ8" s="813"/>
      <c r="JOK8" s="813"/>
      <c r="JOL8" s="813"/>
      <c r="JOM8" s="813"/>
      <c r="JON8" s="813"/>
      <c r="JOO8" s="813"/>
      <c r="JOP8" s="813"/>
      <c r="JOQ8" s="813"/>
      <c r="JOR8" s="813"/>
      <c r="JOS8" s="813"/>
      <c r="JOT8" s="813"/>
      <c r="JOU8" s="813"/>
      <c r="JOV8" s="813"/>
      <c r="JOW8" s="813"/>
      <c r="JOX8" s="813"/>
      <c r="JOY8" s="813"/>
      <c r="JOZ8" s="813"/>
      <c r="JPA8" s="813"/>
      <c r="JPB8" s="813"/>
      <c r="JPC8" s="813"/>
      <c r="JPD8" s="813"/>
      <c r="JPE8" s="813"/>
      <c r="JPF8" s="813"/>
      <c r="JPG8" s="813"/>
      <c r="JPH8" s="813"/>
      <c r="JPI8" s="813"/>
      <c r="JPJ8" s="813"/>
      <c r="JPK8" s="813"/>
      <c r="JPL8" s="813"/>
      <c r="JPM8" s="813"/>
      <c r="JPN8" s="813"/>
      <c r="JPO8" s="813"/>
      <c r="JPP8" s="813"/>
      <c r="JPQ8" s="813"/>
      <c r="JPR8" s="813"/>
      <c r="JPS8" s="813"/>
      <c r="JPT8" s="813"/>
      <c r="JPU8" s="813"/>
      <c r="JPV8" s="813"/>
      <c r="JPW8" s="813"/>
      <c r="JPX8" s="813"/>
      <c r="JPY8" s="813"/>
      <c r="JPZ8" s="813"/>
      <c r="JQA8" s="813"/>
      <c r="JQB8" s="813"/>
      <c r="JQC8" s="813"/>
      <c r="JQD8" s="813"/>
      <c r="JQE8" s="813"/>
      <c r="JQF8" s="813"/>
      <c r="JQG8" s="813"/>
      <c r="JQH8" s="813"/>
      <c r="JQI8" s="813"/>
      <c r="JQJ8" s="813"/>
      <c r="JQK8" s="813"/>
      <c r="JQL8" s="813"/>
      <c r="JQM8" s="813"/>
      <c r="JQN8" s="813"/>
      <c r="JQO8" s="813"/>
      <c r="JQP8" s="813"/>
      <c r="JQQ8" s="813"/>
      <c r="JQR8" s="813"/>
      <c r="JQS8" s="813"/>
      <c r="JQT8" s="813"/>
      <c r="JQU8" s="813"/>
      <c r="JQV8" s="813"/>
      <c r="JQW8" s="813"/>
      <c r="JQX8" s="813"/>
      <c r="JQY8" s="813"/>
      <c r="JQZ8" s="813"/>
      <c r="JRA8" s="813"/>
      <c r="JRB8" s="813"/>
      <c r="JRC8" s="813"/>
      <c r="JRD8" s="813"/>
      <c r="JRE8" s="813"/>
      <c r="JRF8" s="813"/>
      <c r="JRG8" s="813"/>
      <c r="JRH8" s="813"/>
      <c r="JRI8" s="813"/>
      <c r="JRJ8" s="813"/>
      <c r="JRK8" s="813"/>
      <c r="JRL8" s="813"/>
      <c r="JRM8" s="813"/>
      <c r="JRN8" s="813"/>
      <c r="JRO8" s="813"/>
      <c r="JRP8" s="813"/>
      <c r="JRQ8" s="813"/>
      <c r="JRR8" s="813"/>
      <c r="JRS8" s="813"/>
      <c r="JRT8" s="813"/>
      <c r="JRU8" s="813"/>
      <c r="JRV8" s="813"/>
      <c r="JRW8" s="813"/>
      <c r="JRX8" s="813"/>
      <c r="JRY8" s="813"/>
      <c r="JRZ8" s="813"/>
      <c r="JSA8" s="813"/>
      <c r="JSB8" s="813"/>
      <c r="JSC8" s="813"/>
      <c r="JSD8" s="813"/>
      <c r="JSE8" s="813"/>
      <c r="JSF8" s="813"/>
      <c r="JSG8" s="813"/>
      <c r="JSH8" s="813"/>
      <c r="JSI8" s="813"/>
      <c r="JSJ8" s="813"/>
      <c r="JSK8" s="813"/>
      <c r="JSL8" s="813"/>
      <c r="JSM8" s="813"/>
      <c r="JSN8" s="813"/>
      <c r="JSO8" s="813"/>
      <c r="JSP8" s="813"/>
      <c r="JSQ8" s="813"/>
      <c r="JSR8" s="813"/>
      <c r="JSS8" s="813"/>
      <c r="JST8" s="813"/>
      <c r="JSU8" s="813"/>
      <c r="JSV8" s="813"/>
      <c r="JSW8" s="813"/>
      <c r="JSX8" s="813"/>
      <c r="JSY8" s="813"/>
      <c r="JSZ8" s="813"/>
      <c r="JTA8" s="813"/>
      <c r="JTB8" s="813"/>
      <c r="JTC8" s="813"/>
      <c r="JTD8" s="813"/>
      <c r="JTE8" s="813"/>
      <c r="JTF8" s="813"/>
      <c r="JTG8" s="813"/>
      <c r="JTH8" s="813"/>
      <c r="JTI8" s="813"/>
      <c r="JTJ8" s="813"/>
      <c r="JTK8" s="813"/>
      <c r="JTL8" s="813"/>
      <c r="JTM8" s="813"/>
      <c r="JTN8" s="813"/>
      <c r="JTO8" s="813"/>
      <c r="JTP8" s="813"/>
      <c r="JTQ8" s="813"/>
      <c r="JTR8" s="813"/>
      <c r="JTS8" s="813"/>
      <c r="JTT8" s="813"/>
      <c r="JTU8" s="813"/>
      <c r="JTV8" s="813"/>
      <c r="JTW8" s="813"/>
      <c r="JTX8" s="813"/>
      <c r="JTY8" s="813"/>
      <c r="JTZ8" s="813"/>
      <c r="JUA8" s="813"/>
      <c r="JUB8" s="813"/>
      <c r="JUC8" s="813"/>
      <c r="JUD8" s="813"/>
      <c r="JUE8" s="813"/>
      <c r="JUF8" s="813"/>
      <c r="JUG8" s="813"/>
      <c r="JUH8" s="813"/>
      <c r="JUI8" s="813"/>
      <c r="JUJ8" s="813"/>
      <c r="JUK8" s="813"/>
      <c r="JUL8" s="813"/>
      <c r="JUM8" s="813"/>
      <c r="JUN8" s="813"/>
      <c r="JUO8" s="813"/>
      <c r="JUP8" s="813"/>
      <c r="JUQ8" s="813"/>
      <c r="JUR8" s="813"/>
      <c r="JUS8" s="813"/>
      <c r="JUT8" s="813"/>
      <c r="JUU8" s="813"/>
      <c r="JUV8" s="813"/>
      <c r="JUW8" s="813"/>
      <c r="JUX8" s="813"/>
      <c r="JUY8" s="813"/>
      <c r="JUZ8" s="813"/>
      <c r="JVA8" s="813"/>
      <c r="JVB8" s="813"/>
      <c r="JVC8" s="813"/>
      <c r="JVD8" s="813"/>
      <c r="JVE8" s="813"/>
      <c r="JVF8" s="813"/>
      <c r="JVG8" s="813"/>
      <c r="JVH8" s="813"/>
      <c r="JVI8" s="813"/>
      <c r="JVJ8" s="813"/>
      <c r="JVK8" s="813"/>
      <c r="JVL8" s="813"/>
      <c r="JVM8" s="813"/>
      <c r="JVN8" s="813"/>
      <c r="JVO8" s="813"/>
      <c r="JVP8" s="813"/>
      <c r="JVQ8" s="813"/>
      <c r="JVR8" s="813"/>
      <c r="JVS8" s="813"/>
      <c r="JVT8" s="813"/>
      <c r="JVU8" s="813"/>
      <c r="JVV8" s="813"/>
      <c r="JVW8" s="813"/>
      <c r="JVX8" s="813"/>
      <c r="JVY8" s="813"/>
      <c r="JVZ8" s="813"/>
      <c r="JWA8" s="813"/>
      <c r="JWB8" s="813"/>
      <c r="JWC8" s="813"/>
      <c r="JWD8" s="813"/>
      <c r="JWE8" s="813"/>
      <c r="JWF8" s="813"/>
      <c r="JWG8" s="813"/>
      <c r="JWH8" s="813"/>
      <c r="JWI8" s="813"/>
      <c r="JWJ8" s="813"/>
      <c r="JWK8" s="813"/>
      <c r="JWL8" s="813"/>
      <c r="JWM8" s="813"/>
      <c r="JWN8" s="813"/>
      <c r="JWO8" s="813"/>
      <c r="JWP8" s="813"/>
      <c r="JWQ8" s="813"/>
      <c r="JWR8" s="813"/>
      <c r="JWS8" s="813"/>
      <c r="JWT8" s="813"/>
      <c r="JWU8" s="813"/>
      <c r="JWV8" s="813"/>
      <c r="JWW8" s="813"/>
      <c r="JWX8" s="813"/>
      <c r="JWY8" s="813"/>
      <c r="JWZ8" s="813"/>
      <c r="JXA8" s="813"/>
      <c r="JXB8" s="813"/>
      <c r="JXC8" s="813"/>
      <c r="JXD8" s="813"/>
      <c r="JXE8" s="813"/>
      <c r="JXF8" s="813"/>
      <c r="JXG8" s="813"/>
      <c r="JXH8" s="813"/>
      <c r="JXI8" s="813"/>
      <c r="JXJ8" s="813"/>
      <c r="JXK8" s="813"/>
      <c r="JXL8" s="813"/>
      <c r="JXM8" s="813"/>
      <c r="JXN8" s="813"/>
      <c r="JXO8" s="813"/>
      <c r="JXP8" s="813"/>
      <c r="JXQ8" s="813"/>
      <c r="JXR8" s="813"/>
      <c r="JXS8" s="813"/>
      <c r="JXT8" s="813"/>
      <c r="JXU8" s="813"/>
      <c r="JXV8" s="813"/>
      <c r="JXW8" s="813"/>
      <c r="JXX8" s="813"/>
      <c r="JXY8" s="813"/>
      <c r="JXZ8" s="813"/>
      <c r="JYA8" s="813"/>
      <c r="JYB8" s="813"/>
      <c r="JYC8" s="813"/>
      <c r="JYD8" s="813"/>
      <c r="JYE8" s="813"/>
      <c r="JYF8" s="813"/>
      <c r="JYG8" s="813"/>
      <c r="JYH8" s="813"/>
      <c r="JYI8" s="813"/>
      <c r="JYJ8" s="813"/>
      <c r="JYK8" s="813"/>
      <c r="JYL8" s="813"/>
      <c r="JYM8" s="813"/>
      <c r="JYN8" s="813"/>
      <c r="JYO8" s="813"/>
      <c r="JYP8" s="813"/>
      <c r="JYQ8" s="813"/>
      <c r="JYR8" s="813"/>
      <c r="JYS8" s="813"/>
      <c r="JYT8" s="813"/>
      <c r="JYU8" s="813"/>
      <c r="JYV8" s="813"/>
      <c r="JYW8" s="813"/>
      <c r="JYX8" s="813"/>
      <c r="JYY8" s="813"/>
      <c r="JYZ8" s="813"/>
      <c r="JZA8" s="813"/>
      <c r="JZB8" s="813"/>
      <c r="JZC8" s="813"/>
      <c r="JZD8" s="813"/>
      <c r="JZE8" s="813"/>
      <c r="JZF8" s="813"/>
      <c r="JZG8" s="813"/>
      <c r="JZH8" s="813"/>
      <c r="JZI8" s="813"/>
      <c r="JZJ8" s="813"/>
      <c r="JZK8" s="813"/>
      <c r="JZL8" s="813"/>
      <c r="JZM8" s="813"/>
      <c r="JZN8" s="813"/>
      <c r="JZO8" s="813"/>
      <c r="JZP8" s="813"/>
      <c r="JZQ8" s="813"/>
      <c r="JZR8" s="813"/>
      <c r="JZS8" s="813"/>
      <c r="JZT8" s="813"/>
      <c r="JZU8" s="813"/>
      <c r="JZV8" s="813"/>
      <c r="JZW8" s="813"/>
      <c r="JZX8" s="813"/>
      <c r="JZY8" s="813"/>
      <c r="JZZ8" s="813"/>
      <c r="KAA8" s="813"/>
      <c r="KAB8" s="813"/>
      <c r="KAC8" s="813"/>
      <c r="KAD8" s="813"/>
      <c r="KAE8" s="813"/>
      <c r="KAF8" s="813"/>
      <c r="KAG8" s="813"/>
      <c r="KAH8" s="813"/>
      <c r="KAI8" s="813"/>
      <c r="KAJ8" s="813"/>
      <c r="KAK8" s="813"/>
      <c r="KAL8" s="813"/>
      <c r="KAM8" s="813"/>
      <c r="KAN8" s="813"/>
      <c r="KAO8" s="813"/>
      <c r="KAP8" s="813"/>
      <c r="KAQ8" s="813"/>
      <c r="KAR8" s="813"/>
      <c r="KAS8" s="813"/>
      <c r="KAT8" s="813"/>
      <c r="KAU8" s="813"/>
      <c r="KAV8" s="813"/>
      <c r="KAW8" s="813"/>
      <c r="KAX8" s="813"/>
      <c r="KAY8" s="813"/>
      <c r="KAZ8" s="813"/>
      <c r="KBA8" s="813"/>
      <c r="KBB8" s="813"/>
      <c r="KBC8" s="813"/>
      <c r="KBD8" s="813"/>
      <c r="KBE8" s="813"/>
      <c r="KBF8" s="813"/>
      <c r="KBG8" s="813"/>
      <c r="KBH8" s="813"/>
      <c r="KBI8" s="813"/>
      <c r="KBJ8" s="813"/>
      <c r="KBK8" s="813"/>
      <c r="KBL8" s="813"/>
      <c r="KBM8" s="813"/>
      <c r="KBN8" s="813"/>
      <c r="KBO8" s="813"/>
      <c r="KBP8" s="813"/>
      <c r="KBQ8" s="813"/>
      <c r="KBR8" s="813"/>
      <c r="KBS8" s="813"/>
      <c r="KBT8" s="813"/>
      <c r="KBU8" s="813"/>
      <c r="KBV8" s="813"/>
      <c r="KBW8" s="813"/>
      <c r="KBX8" s="813"/>
      <c r="KBY8" s="813"/>
      <c r="KBZ8" s="813"/>
      <c r="KCA8" s="813"/>
      <c r="KCB8" s="813"/>
      <c r="KCC8" s="813"/>
      <c r="KCD8" s="813"/>
      <c r="KCE8" s="813"/>
      <c r="KCF8" s="813"/>
      <c r="KCG8" s="813"/>
      <c r="KCH8" s="813"/>
      <c r="KCI8" s="813"/>
      <c r="KCJ8" s="813"/>
      <c r="KCK8" s="813"/>
      <c r="KCL8" s="813"/>
      <c r="KCM8" s="813"/>
      <c r="KCN8" s="813"/>
      <c r="KCO8" s="813"/>
      <c r="KCP8" s="813"/>
      <c r="KCQ8" s="813"/>
      <c r="KCR8" s="813"/>
      <c r="KCS8" s="813"/>
      <c r="KCT8" s="813"/>
      <c r="KCU8" s="813"/>
      <c r="KCV8" s="813"/>
      <c r="KCW8" s="813"/>
      <c r="KCX8" s="813"/>
      <c r="KCY8" s="813"/>
      <c r="KCZ8" s="813"/>
      <c r="KDA8" s="813"/>
      <c r="KDB8" s="813"/>
      <c r="KDC8" s="813"/>
      <c r="KDD8" s="813"/>
      <c r="KDE8" s="813"/>
      <c r="KDF8" s="813"/>
      <c r="KDG8" s="813"/>
      <c r="KDH8" s="813"/>
      <c r="KDI8" s="813"/>
      <c r="KDJ8" s="813"/>
      <c r="KDK8" s="813"/>
      <c r="KDL8" s="813"/>
      <c r="KDM8" s="813"/>
      <c r="KDN8" s="813"/>
      <c r="KDO8" s="813"/>
      <c r="KDP8" s="813"/>
      <c r="KDQ8" s="813"/>
      <c r="KDR8" s="813"/>
      <c r="KDS8" s="813"/>
      <c r="KDT8" s="813"/>
      <c r="KDU8" s="813"/>
      <c r="KDV8" s="813"/>
      <c r="KDW8" s="813"/>
      <c r="KDX8" s="813"/>
      <c r="KDY8" s="813"/>
      <c r="KDZ8" s="813"/>
      <c r="KEA8" s="813"/>
      <c r="KEB8" s="813"/>
      <c r="KEC8" s="813"/>
      <c r="KED8" s="813"/>
      <c r="KEE8" s="813"/>
      <c r="KEF8" s="813"/>
      <c r="KEG8" s="813"/>
      <c r="KEH8" s="813"/>
      <c r="KEI8" s="813"/>
      <c r="KEJ8" s="813"/>
      <c r="KEK8" s="813"/>
      <c r="KEL8" s="813"/>
      <c r="KEM8" s="813"/>
      <c r="KEN8" s="813"/>
      <c r="KEO8" s="813"/>
      <c r="KEP8" s="813"/>
      <c r="KEQ8" s="813"/>
      <c r="KER8" s="813"/>
      <c r="KES8" s="813"/>
      <c r="KET8" s="813"/>
      <c r="KEU8" s="813"/>
      <c r="KEV8" s="813"/>
      <c r="KEW8" s="813"/>
      <c r="KEX8" s="813"/>
      <c r="KEY8" s="813"/>
      <c r="KEZ8" s="813"/>
      <c r="KFA8" s="813"/>
      <c r="KFB8" s="813"/>
      <c r="KFC8" s="813"/>
      <c r="KFD8" s="813"/>
      <c r="KFE8" s="813"/>
      <c r="KFF8" s="813"/>
      <c r="KFG8" s="813"/>
      <c r="KFH8" s="813"/>
      <c r="KFI8" s="813"/>
      <c r="KFJ8" s="813"/>
      <c r="KFK8" s="813"/>
      <c r="KFL8" s="813"/>
      <c r="KFM8" s="813"/>
      <c r="KFN8" s="813"/>
      <c r="KFO8" s="813"/>
      <c r="KFP8" s="813"/>
      <c r="KFQ8" s="813"/>
      <c r="KFR8" s="813"/>
      <c r="KFS8" s="813"/>
      <c r="KFT8" s="813"/>
      <c r="KFU8" s="813"/>
      <c r="KFV8" s="813"/>
      <c r="KFW8" s="813"/>
      <c r="KFX8" s="813"/>
      <c r="KFY8" s="813"/>
      <c r="KFZ8" s="813"/>
      <c r="KGA8" s="813"/>
      <c r="KGB8" s="813"/>
      <c r="KGC8" s="813"/>
      <c r="KGD8" s="813"/>
      <c r="KGE8" s="813"/>
      <c r="KGF8" s="813"/>
      <c r="KGG8" s="813"/>
      <c r="KGH8" s="813"/>
      <c r="KGI8" s="813"/>
      <c r="KGJ8" s="813"/>
      <c r="KGK8" s="813"/>
      <c r="KGL8" s="813"/>
      <c r="KGM8" s="813"/>
      <c r="KGN8" s="813"/>
      <c r="KGO8" s="813"/>
      <c r="KGP8" s="813"/>
      <c r="KGQ8" s="813"/>
      <c r="KGR8" s="813"/>
      <c r="KGS8" s="813"/>
      <c r="KGT8" s="813"/>
      <c r="KGU8" s="813"/>
      <c r="KGV8" s="813"/>
      <c r="KGW8" s="813"/>
      <c r="KGX8" s="813"/>
      <c r="KGY8" s="813"/>
      <c r="KGZ8" s="813"/>
      <c r="KHA8" s="813"/>
      <c r="KHB8" s="813"/>
      <c r="KHC8" s="813"/>
      <c r="KHD8" s="813"/>
      <c r="KHE8" s="813"/>
      <c r="KHF8" s="813"/>
      <c r="KHG8" s="813"/>
      <c r="KHH8" s="813"/>
      <c r="KHI8" s="813"/>
      <c r="KHJ8" s="813"/>
      <c r="KHK8" s="813"/>
      <c r="KHL8" s="813"/>
      <c r="KHM8" s="813"/>
      <c r="KHN8" s="813"/>
      <c r="KHO8" s="813"/>
      <c r="KHP8" s="813"/>
      <c r="KHQ8" s="813"/>
      <c r="KHR8" s="813"/>
      <c r="KHS8" s="813"/>
      <c r="KHT8" s="813"/>
      <c r="KHU8" s="813"/>
      <c r="KHV8" s="813"/>
      <c r="KHW8" s="813"/>
      <c r="KHX8" s="813"/>
      <c r="KHY8" s="813"/>
      <c r="KHZ8" s="813"/>
      <c r="KIA8" s="813"/>
      <c r="KIB8" s="813"/>
      <c r="KIC8" s="813"/>
      <c r="KID8" s="813"/>
      <c r="KIE8" s="813"/>
      <c r="KIF8" s="813"/>
      <c r="KIG8" s="813"/>
      <c r="KIH8" s="813"/>
      <c r="KII8" s="813"/>
      <c r="KIJ8" s="813"/>
      <c r="KIK8" s="813"/>
      <c r="KIL8" s="813"/>
      <c r="KIM8" s="813"/>
      <c r="KIN8" s="813"/>
      <c r="KIO8" s="813"/>
      <c r="KIP8" s="813"/>
      <c r="KIQ8" s="813"/>
      <c r="KIR8" s="813"/>
      <c r="KIS8" s="813"/>
      <c r="KIT8" s="813"/>
      <c r="KIU8" s="813"/>
      <c r="KIV8" s="813"/>
      <c r="KIW8" s="813"/>
      <c r="KIX8" s="813"/>
      <c r="KIY8" s="813"/>
      <c r="KIZ8" s="813"/>
      <c r="KJA8" s="813"/>
      <c r="KJB8" s="813"/>
      <c r="KJC8" s="813"/>
      <c r="KJD8" s="813"/>
      <c r="KJE8" s="813"/>
      <c r="KJF8" s="813"/>
      <c r="KJG8" s="813"/>
      <c r="KJH8" s="813"/>
      <c r="KJI8" s="813"/>
      <c r="KJJ8" s="813"/>
      <c r="KJK8" s="813"/>
      <c r="KJL8" s="813"/>
      <c r="KJM8" s="813"/>
      <c r="KJN8" s="813"/>
      <c r="KJO8" s="813"/>
      <c r="KJP8" s="813"/>
      <c r="KJQ8" s="813"/>
      <c r="KJR8" s="813"/>
      <c r="KJS8" s="813"/>
      <c r="KJT8" s="813"/>
      <c r="KJU8" s="813"/>
      <c r="KJV8" s="813"/>
      <c r="KJW8" s="813"/>
      <c r="KJX8" s="813"/>
      <c r="KJY8" s="813"/>
      <c r="KJZ8" s="813"/>
      <c r="KKA8" s="813"/>
      <c r="KKB8" s="813"/>
      <c r="KKC8" s="813"/>
      <c r="KKD8" s="813"/>
      <c r="KKE8" s="813"/>
      <c r="KKF8" s="813"/>
      <c r="KKG8" s="813"/>
      <c r="KKH8" s="813"/>
      <c r="KKI8" s="813"/>
      <c r="KKJ8" s="813"/>
      <c r="KKK8" s="813"/>
      <c r="KKL8" s="813"/>
      <c r="KKM8" s="813"/>
      <c r="KKN8" s="813"/>
      <c r="KKO8" s="813"/>
      <c r="KKP8" s="813"/>
      <c r="KKQ8" s="813"/>
      <c r="KKR8" s="813"/>
      <c r="KKS8" s="813"/>
      <c r="KKT8" s="813"/>
      <c r="KKU8" s="813"/>
      <c r="KKV8" s="813"/>
      <c r="KKW8" s="813"/>
      <c r="KKX8" s="813"/>
      <c r="KKY8" s="813"/>
      <c r="KKZ8" s="813"/>
      <c r="KLA8" s="813"/>
      <c r="KLB8" s="813"/>
      <c r="KLC8" s="813"/>
      <c r="KLD8" s="813"/>
      <c r="KLE8" s="813"/>
      <c r="KLF8" s="813"/>
      <c r="KLG8" s="813"/>
      <c r="KLH8" s="813"/>
      <c r="KLI8" s="813"/>
      <c r="KLJ8" s="813"/>
      <c r="KLK8" s="813"/>
      <c r="KLL8" s="813"/>
      <c r="KLM8" s="813"/>
      <c r="KLN8" s="813"/>
      <c r="KLO8" s="813"/>
      <c r="KLP8" s="813"/>
      <c r="KLQ8" s="813"/>
      <c r="KLR8" s="813"/>
      <c r="KLS8" s="813"/>
      <c r="KLT8" s="813"/>
      <c r="KLU8" s="813"/>
      <c r="KLV8" s="813"/>
      <c r="KLW8" s="813"/>
      <c r="KLX8" s="813"/>
      <c r="KLY8" s="813"/>
      <c r="KLZ8" s="813"/>
      <c r="KMA8" s="813"/>
      <c r="KMB8" s="813"/>
      <c r="KMC8" s="813"/>
      <c r="KMD8" s="813"/>
      <c r="KME8" s="813"/>
      <c r="KMF8" s="813"/>
      <c r="KMG8" s="813"/>
      <c r="KMH8" s="813"/>
      <c r="KMI8" s="813"/>
      <c r="KMJ8" s="813"/>
      <c r="KMK8" s="813"/>
      <c r="KML8" s="813"/>
      <c r="KMM8" s="813"/>
      <c r="KMN8" s="813"/>
      <c r="KMO8" s="813"/>
      <c r="KMP8" s="813"/>
      <c r="KMQ8" s="813"/>
      <c r="KMR8" s="813"/>
      <c r="KMS8" s="813"/>
      <c r="KMT8" s="813"/>
      <c r="KMU8" s="813"/>
      <c r="KMV8" s="813"/>
      <c r="KMW8" s="813"/>
      <c r="KMX8" s="813"/>
      <c r="KMY8" s="813"/>
      <c r="KMZ8" s="813"/>
      <c r="KNA8" s="813"/>
      <c r="KNB8" s="813"/>
      <c r="KNC8" s="813"/>
      <c r="KND8" s="813"/>
      <c r="KNE8" s="813"/>
      <c r="KNF8" s="813"/>
      <c r="KNG8" s="813"/>
      <c r="KNH8" s="813"/>
      <c r="KNI8" s="813"/>
      <c r="KNJ8" s="813"/>
      <c r="KNK8" s="813"/>
      <c r="KNL8" s="813"/>
      <c r="KNM8" s="813"/>
      <c r="KNN8" s="813"/>
      <c r="KNO8" s="813"/>
      <c r="KNP8" s="813"/>
      <c r="KNQ8" s="813"/>
      <c r="KNR8" s="813"/>
      <c r="KNS8" s="813"/>
      <c r="KNT8" s="813"/>
      <c r="KNU8" s="813"/>
      <c r="KNV8" s="813"/>
      <c r="KNW8" s="813"/>
      <c r="KNX8" s="813"/>
      <c r="KNY8" s="813"/>
      <c r="KNZ8" s="813"/>
      <c r="KOA8" s="813"/>
      <c r="KOB8" s="813"/>
      <c r="KOC8" s="813"/>
      <c r="KOD8" s="813"/>
      <c r="KOE8" s="813"/>
      <c r="KOF8" s="813"/>
      <c r="KOG8" s="813"/>
      <c r="KOH8" s="813"/>
      <c r="KOI8" s="813"/>
      <c r="KOJ8" s="813"/>
      <c r="KOK8" s="813"/>
      <c r="KOL8" s="813"/>
      <c r="KOM8" s="813"/>
      <c r="KON8" s="813"/>
      <c r="KOO8" s="813"/>
      <c r="KOP8" s="813"/>
      <c r="KOQ8" s="813"/>
      <c r="KOR8" s="813"/>
      <c r="KOS8" s="813"/>
      <c r="KOT8" s="813"/>
      <c r="KOU8" s="813"/>
      <c r="KOV8" s="813"/>
      <c r="KOW8" s="813"/>
      <c r="KOX8" s="813"/>
      <c r="KOY8" s="813"/>
      <c r="KOZ8" s="813"/>
      <c r="KPA8" s="813"/>
      <c r="KPB8" s="813"/>
      <c r="KPC8" s="813"/>
      <c r="KPD8" s="813"/>
      <c r="KPE8" s="813"/>
      <c r="KPF8" s="813"/>
      <c r="KPG8" s="813"/>
      <c r="KPH8" s="813"/>
      <c r="KPI8" s="813"/>
      <c r="KPJ8" s="813"/>
      <c r="KPK8" s="813"/>
      <c r="KPL8" s="813"/>
      <c r="KPM8" s="813"/>
      <c r="KPN8" s="813"/>
      <c r="KPO8" s="813"/>
      <c r="KPP8" s="813"/>
      <c r="KPQ8" s="813"/>
      <c r="KPR8" s="813"/>
      <c r="KPS8" s="813"/>
      <c r="KPT8" s="813"/>
      <c r="KPU8" s="813"/>
      <c r="KPV8" s="813"/>
      <c r="KPW8" s="813"/>
      <c r="KPX8" s="813"/>
      <c r="KPY8" s="813"/>
      <c r="KPZ8" s="813"/>
      <c r="KQA8" s="813"/>
      <c r="KQB8" s="813"/>
      <c r="KQC8" s="813"/>
      <c r="KQD8" s="813"/>
      <c r="KQE8" s="813"/>
      <c r="KQF8" s="813"/>
      <c r="KQG8" s="813"/>
      <c r="KQH8" s="813"/>
      <c r="KQI8" s="813"/>
      <c r="KQJ8" s="813"/>
      <c r="KQK8" s="813"/>
      <c r="KQL8" s="813"/>
      <c r="KQM8" s="813"/>
      <c r="KQN8" s="813"/>
      <c r="KQO8" s="813"/>
      <c r="KQP8" s="813"/>
      <c r="KQQ8" s="813"/>
      <c r="KQR8" s="813"/>
      <c r="KQS8" s="813"/>
      <c r="KQT8" s="813"/>
      <c r="KQU8" s="813"/>
      <c r="KQV8" s="813"/>
      <c r="KQW8" s="813"/>
      <c r="KQX8" s="813"/>
      <c r="KQY8" s="813"/>
      <c r="KQZ8" s="813"/>
      <c r="KRA8" s="813"/>
      <c r="KRB8" s="813"/>
      <c r="KRC8" s="813"/>
      <c r="KRD8" s="813"/>
      <c r="KRE8" s="813"/>
      <c r="KRF8" s="813"/>
      <c r="KRG8" s="813"/>
      <c r="KRH8" s="813"/>
      <c r="KRI8" s="813"/>
      <c r="KRJ8" s="813"/>
      <c r="KRK8" s="813"/>
      <c r="KRL8" s="813"/>
      <c r="KRM8" s="813"/>
      <c r="KRN8" s="813"/>
      <c r="KRO8" s="813"/>
      <c r="KRP8" s="813"/>
      <c r="KRQ8" s="813"/>
      <c r="KRR8" s="813"/>
      <c r="KRS8" s="813"/>
      <c r="KRT8" s="813"/>
      <c r="KRU8" s="813"/>
      <c r="KRV8" s="813"/>
      <c r="KRW8" s="813"/>
      <c r="KRX8" s="813"/>
      <c r="KRY8" s="813"/>
      <c r="KRZ8" s="813"/>
      <c r="KSA8" s="813"/>
      <c r="KSB8" s="813"/>
      <c r="KSC8" s="813"/>
      <c r="KSD8" s="813"/>
      <c r="KSE8" s="813"/>
      <c r="KSF8" s="813"/>
      <c r="KSG8" s="813"/>
      <c r="KSH8" s="813"/>
      <c r="KSI8" s="813"/>
      <c r="KSJ8" s="813"/>
      <c r="KSK8" s="813"/>
      <c r="KSL8" s="813"/>
      <c r="KSM8" s="813"/>
      <c r="KSN8" s="813"/>
      <c r="KSO8" s="813"/>
      <c r="KSP8" s="813"/>
      <c r="KSQ8" s="813"/>
      <c r="KSR8" s="813"/>
      <c r="KSS8" s="813"/>
      <c r="KST8" s="813"/>
      <c r="KSU8" s="813"/>
      <c r="KSV8" s="813"/>
      <c r="KSW8" s="813"/>
      <c r="KSX8" s="813"/>
      <c r="KSY8" s="813"/>
      <c r="KSZ8" s="813"/>
      <c r="KTA8" s="813"/>
      <c r="KTB8" s="813"/>
      <c r="KTC8" s="813"/>
      <c r="KTD8" s="813"/>
      <c r="KTE8" s="813"/>
      <c r="KTF8" s="813"/>
      <c r="KTG8" s="813"/>
      <c r="KTH8" s="813"/>
      <c r="KTI8" s="813"/>
      <c r="KTJ8" s="813"/>
      <c r="KTK8" s="813"/>
      <c r="KTL8" s="813"/>
      <c r="KTM8" s="813"/>
      <c r="KTN8" s="813"/>
      <c r="KTO8" s="813"/>
      <c r="KTP8" s="813"/>
      <c r="KTQ8" s="813"/>
      <c r="KTR8" s="813"/>
      <c r="KTS8" s="813"/>
      <c r="KTT8" s="813"/>
      <c r="KTU8" s="813"/>
      <c r="KTV8" s="813"/>
      <c r="KTW8" s="813"/>
      <c r="KTX8" s="813"/>
      <c r="KTY8" s="813"/>
      <c r="KTZ8" s="813"/>
      <c r="KUA8" s="813"/>
      <c r="KUB8" s="813"/>
      <c r="KUC8" s="813"/>
      <c r="KUD8" s="813"/>
      <c r="KUE8" s="813"/>
      <c r="KUF8" s="813"/>
      <c r="KUG8" s="813"/>
      <c r="KUH8" s="813"/>
      <c r="KUI8" s="813"/>
      <c r="KUJ8" s="813"/>
      <c r="KUK8" s="813"/>
      <c r="KUL8" s="813"/>
      <c r="KUM8" s="813"/>
      <c r="KUN8" s="813"/>
      <c r="KUO8" s="813"/>
      <c r="KUP8" s="813"/>
      <c r="KUQ8" s="813"/>
      <c r="KUR8" s="813"/>
      <c r="KUS8" s="813"/>
      <c r="KUT8" s="813"/>
      <c r="KUU8" s="813"/>
      <c r="KUV8" s="813"/>
      <c r="KUW8" s="813"/>
      <c r="KUX8" s="813"/>
      <c r="KUY8" s="813"/>
      <c r="KUZ8" s="813"/>
      <c r="KVA8" s="813"/>
      <c r="KVB8" s="813"/>
      <c r="KVC8" s="813"/>
      <c r="KVD8" s="813"/>
      <c r="KVE8" s="813"/>
      <c r="KVF8" s="813"/>
      <c r="KVG8" s="813"/>
      <c r="KVH8" s="813"/>
      <c r="KVI8" s="813"/>
      <c r="KVJ8" s="813"/>
      <c r="KVK8" s="813"/>
      <c r="KVL8" s="813"/>
      <c r="KVM8" s="813"/>
      <c r="KVN8" s="813"/>
      <c r="KVO8" s="813"/>
      <c r="KVP8" s="813"/>
      <c r="KVQ8" s="813"/>
      <c r="KVR8" s="813"/>
      <c r="KVS8" s="813"/>
      <c r="KVT8" s="813"/>
      <c r="KVU8" s="813"/>
      <c r="KVV8" s="813"/>
      <c r="KVW8" s="813"/>
      <c r="KVX8" s="813"/>
      <c r="KVY8" s="813"/>
      <c r="KVZ8" s="813"/>
      <c r="KWA8" s="813"/>
      <c r="KWB8" s="813"/>
      <c r="KWC8" s="813"/>
      <c r="KWD8" s="813"/>
      <c r="KWE8" s="813"/>
      <c r="KWF8" s="813"/>
      <c r="KWG8" s="813"/>
      <c r="KWH8" s="813"/>
      <c r="KWI8" s="813"/>
      <c r="KWJ8" s="813"/>
      <c r="KWK8" s="813"/>
      <c r="KWL8" s="813"/>
      <c r="KWM8" s="813"/>
      <c r="KWN8" s="813"/>
      <c r="KWO8" s="813"/>
      <c r="KWP8" s="813"/>
      <c r="KWQ8" s="813"/>
      <c r="KWR8" s="813"/>
      <c r="KWS8" s="813"/>
      <c r="KWT8" s="813"/>
      <c r="KWU8" s="813"/>
      <c r="KWV8" s="813"/>
      <c r="KWW8" s="813"/>
      <c r="KWX8" s="813"/>
      <c r="KWY8" s="813"/>
      <c r="KWZ8" s="813"/>
      <c r="KXA8" s="813"/>
      <c r="KXB8" s="813"/>
      <c r="KXC8" s="813"/>
      <c r="KXD8" s="813"/>
      <c r="KXE8" s="813"/>
      <c r="KXF8" s="813"/>
      <c r="KXG8" s="813"/>
      <c r="KXH8" s="813"/>
      <c r="KXI8" s="813"/>
      <c r="KXJ8" s="813"/>
      <c r="KXK8" s="813"/>
      <c r="KXL8" s="813"/>
      <c r="KXM8" s="813"/>
      <c r="KXN8" s="813"/>
      <c r="KXO8" s="813"/>
      <c r="KXP8" s="813"/>
      <c r="KXQ8" s="813"/>
      <c r="KXR8" s="813"/>
      <c r="KXS8" s="813"/>
      <c r="KXT8" s="813"/>
      <c r="KXU8" s="813"/>
      <c r="KXV8" s="813"/>
      <c r="KXW8" s="813"/>
      <c r="KXX8" s="813"/>
      <c r="KXY8" s="813"/>
      <c r="KXZ8" s="813"/>
      <c r="KYA8" s="813"/>
      <c r="KYB8" s="813"/>
      <c r="KYC8" s="813"/>
      <c r="KYD8" s="813"/>
      <c r="KYE8" s="813"/>
      <c r="KYF8" s="813"/>
      <c r="KYG8" s="813"/>
      <c r="KYH8" s="813"/>
      <c r="KYI8" s="813"/>
      <c r="KYJ8" s="813"/>
      <c r="KYK8" s="813"/>
      <c r="KYL8" s="813"/>
      <c r="KYM8" s="813"/>
      <c r="KYN8" s="813"/>
      <c r="KYO8" s="813"/>
      <c r="KYP8" s="813"/>
      <c r="KYQ8" s="813"/>
      <c r="KYR8" s="813"/>
      <c r="KYS8" s="813"/>
      <c r="KYT8" s="813"/>
      <c r="KYU8" s="813"/>
      <c r="KYV8" s="813"/>
      <c r="KYW8" s="813"/>
      <c r="KYX8" s="813"/>
      <c r="KYY8" s="813"/>
      <c r="KYZ8" s="813"/>
      <c r="KZA8" s="813"/>
      <c r="KZB8" s="813"/>
      <c r="KZC8" s="813"/>
      <c r="KZD8" s="813"/>
      <c r="KZE8" s="813"/>
      <c r="KZF8" s="813"/>
      <c r="KZG8" s="813"/>
      <c r="KZH8" s="813"/>
      <c r="KZI8" s="813"/>
      <c r="KZJ8" s="813"/>
      <c r="KZK8" s="813"/>
      <c r="KZL8" s="813"/>
      <c r="KZM8" s="813"/>
      <c r="KZN8" s="813"/>
      <c r="KZO8" s="813"/>
      <c r="KZP8" s="813"/>
      <c r="KZQ8" s="813"/>
      <c r="KZR8" s="813"/>
      <c r="KZS8" s="813"/>
      <c r="KZT8" s="813"/>
      <c r="KZU8" s="813"/>
      <c r="KZV8" s="813"/>
      <c r="KZW8" s="813"/>
      <c r="KZX8" s="813"/>
      <c r="KZY8" s="813"/>
      <c r="KZZ8" s="813"/>
      <c r="LAA8" s="813"/>
      <c r="LAB8" s="813"/>
      <c r="LAC8" s="813"/>
      <c r="LAD8" s="813"/>
      <c r="LAE8" s="813"/>
      <c r="LAF8" s="813"/>
      <c r="LAG8" s="813"/>
      <c r="LAH8" s="813"/>
      <c r="LAI8" s="813"/>
      <c r="LAJ8" s="813"/>
      <c r="LAK8" s="813"/>
      <c r="LAL8" s="813"/>
      <c r="LAM8" s="813"/>
      <c r="LAN8" s="813"/>
      <c r="LAO8" s="813"/>
      <c r="LAP8" s="813"/>
      <c r="LAQ8" s="813"/>
      <c r="LAR8" s="813"/>
      <c r="LAS8" s="813"/>
      <c r="LAT8" s="813"/>
      <c r="LAU8" s="813"/>
      <c r="LAV8" s="813"/>
      <c r="LAW8" s="813"/>
      <c r="LAX8" s="813"/>
      <c r="LAY8" s="813"/>
      <c r="LAZ8" s="813"/>
      <c r="LBA8" s="813"/>
      <c r="LBB8" s="813"/>
      <c r="LBC8" s="813"/>
      <c r="LBD8" s="813"/>
      <c r="LBE8" s="813"/>
      <c r="LBF8" s="813"/>
      <c r="LBG8" s="813"/>
      <c r="LBH8" s="813"/>
      <c r="LBI8" s="813"/>
      <c r="LBJ8" s="813"/>
      <c r="LBK8" s="813"/>
      <c r="LBL8" s="813"/>
      <c r="LBM8" s="813"/>
      <c r="LBN8" s="813"/>
      <c r="LBO8" s="813"/>
      <c r="LBP8" s="813"/>
      <c r="LBQ8" s="813"/>
      <c r="LBR8" s="813"/>
      <c r="LBS8" s="813"/>
      <c r="LBT8" s="813"/>
      <c r="LBU8" s="813"/>
      <c r="LBV8" s="813"/>
      <c r="LBW8" s="813"/>
      <c r="LBX8" s="813"/>
      <c r="LBY8" s="813"/>
      <c r="LBZ8" s="813"/>
      <c r="LCA8" s="813"/>
      <c r="LCB8" s="813"/>
      <c r="LCC8" s="813"/>
      <c r="LCD8" s="813"/>
      <c r="LCE8" s="813"/>
      <c r="LCF8" s="813"/>
      <c r="LCG8" s="813"/>
      <c r="LCH8" s="813"/>
      <c r="LCI8" s="813"/>
      <c r="LCJ8" s="813"/>
      <c r="LCK8" s="813"/>
      <c r="LCL8" s="813"/>
      <c r="LCM8" s="813"/>
      <c r="LCN8" s="813"/>
      <c r="LCO8" s="813"/>
      <c r="LCP8" s="813"/>
      <c r="LCQ8" s="813"/>
      <c r="LCR8" s="813"/>
      <c r="LCS8" s="813"/>
      <c r="LCT8" s="813"/>
      <c r="LCU8" s="813"/>
      <c r="LCV8" s="813"/>
      <c r="LCW8" s="813"/>
      <c r="LCX8" s="813"/>
      <c r="LCY8" s="813"/>
      <c r="LCZ8" s="813"/>
      <c r="LDA8" s="813"/>
      <c r="LDB8" s="813"/>
      <c r="LDC8" s="813"/>
      <c r="LDD8" s="813"/>
      <c r="LDE8" s="813"/>
      <c r="LDF8" s="813"/>
      <c r="LDG8" s="813"/>
      <c r="LDH8" s="813"/>
      <c r="LDI8" s="813"/>
      <c r="LDJ8" s="813"/>
      <c r="LDK8" s="813"/>
      <c r="LDL8" s="813"/>
      <c r="LDM8" s="813"/>
      <c r="LDN8" s="813"/>
      <c r="LDO8" s="813"/>
      <c r="LDP8" s="813"/>
      <c r="LDQ8" s="813"/>
      <c r="LDR8" s="813"/>
      <c r="LDS8" s="813"/>
      <c r="LDT8" s="813"/>
      <c r="LDU8" s="813"/>
      <c r="LDV8" s="813"/>
      <c r="LDW8" s="813"/>
      <c r="LDX8" s="813"/>
      <c r="LDY8" s="813"/>
      <c r="LDZ8" s="813"/>
      <c r="LEA8" s="813"/>
      <c r="LEB8" s="813"/>
      <c r="LEC8" s="813"/>
      <c r="LED8" s="813"/>
      <c r="LEE8" s="813"/>
      <c r="LEF8" s="813"/>
      <c r="LEG8" s="813"/>
      <c r="LEH8" s="813"/>
      <c r="LEI8" s="813"/>
      <c r="LEJ8" s="813"/>
      <c r="LEK8" s="813"/>
      <c r="LEL8" s="813"/>
      <c r="LEM8" s="813"/>
      <c r="LEN8" s="813"/>
      <c r="LEO8" s="813"/>
      <c r="LEP8" s="813"/>
      <c r="LEQ8" s="813"/>
      <c r="LER8" s="813"/>
      <c r="LES8" s="813"/>
      <c r="LET8" s="813"/>
      <c r="LEU8" s="813"/>
      <c r="LEV8" s="813"/>
      <c r="LEW8" s="813"/>
      <c r="LEX8" s="813"/>
      <c r="LEY8" s="813"/>
      <c r="LEZ8" s="813"/>
      <c r="LFA8" s="813"/>
      <c r="LFB8" s="813"/>
      <c r="LFC8" s="813"/>
      <c r="LFD8" s="813"/>
      <c r="LFE8" s="813"/>
      <c r="LFF8" s="813"/>
      <c r="LFG8" s="813"/>
      <c r="LFH8" s="813"/>
      <c r="LFI8" s="813"/>
      <c r="LFJ8" s="813"/>
      <c r="LFK8" s="813"/>
      <c r="LFL8" s="813"/>
      <c r="LFM8" s="813"/>
      <c r="LFN8" s="813"/>
      <c r="LFO8" s="813"/>
      <c r="LFP8" s="813"/>
      <c r="LFQ8" s="813"/>
      <c r="LFR8" s="813"/>
      <c r="LFS8" s="813"/>
      <c r="LFT8" s="813"/>
      <c r="LFU8" s="813"/>
      <c r="LFV8" s="813"/>
      <c r="LFW8" s="813"/>
      <c r="LFX8" s="813"/>
      <c r="LFY8" s="813"/>
      <c r="LFZ8" s="813"/>
      <c r="LGA8" s="813"/>
      <c r="LGB8" s="813"/>
      <c r="LGC8" s="813"/>
      <c r="LGD8" s="813"/>
      <c r="LGE8" s="813"/>
      <c r="LGF8" s="813"/>
      <c r="LGG8" s="813"/>
      <c r="LGH8" s="813"/>
      <c r="LGI8" s="813"/>
      <c r="LGJ8" s="813"/>
      <c r="LGK8" s="813"/>
      <c r="LGL8" s="813"/>
      <c r="LGM8" s="813"/>
      <c r="LGN8" s="813"/>
      <c r="LGO8" s="813"/>
      <c r="LGP8" s="813"/>
      <c r="LGQ8" s="813"/>
      <c r="LGR8" s="813"/>
      <c r="LGS8" s="813"/>
      <c r="LGT8" s="813"/>
      <c r="LGU8" s="813"/>
      <c r="LGV8" s="813"/>
      <c r="LGW8" s="813"/>
      <c r="LGX8" s="813"/>
      <c r="LGY8" s="813"/>
      <c r="LGZ8" s="813"/>
      <c r="LHA8" s="813"/>
      <c r="LHB8" s="813"/>
      <c r="LHC8" s="813"/>
      <c r="LHD8" s="813"/>
      <c r="LHE8" s="813"/>
      <c r="LHF8" s="813"/>
      <c r="LHG8" s="813"/>
      <c r="LHH8" s="813"/>
      <c r="LHI8" s="813"/>
      <c r="LHJ8" s="813"/>
      <c r="LHK8" s="813"/>
      <c r="LHL8" s="813"/>
      <c r="LHM8" s="813"/>
      <c r="LHN8" s="813"/>
      <c r="LHO8" s="813"/>
      <c r="LHP8" s="813"/>
      <c r="LHQ8" s="813"/>
      <c r="LHR8" s="813"/>
      <c r="LHS8" s="813"/>
      <c r="LHT8" s="813"/>
      <c r="LHU8" s="813"/>
      <c r="LHV8" s="813"/>
      <c r="LHW8" s="813"/>
      <c r="LHX8" s="813"/>
      <c r="LHY8" s="813"/>
      <c r="LHZ8" s="813"/>
      <c r="LIA8" s="813"/>
      <c r="LIB8" s="813"/>
      <c r="LIC8" s="813"/>
      <c r="LID8" s="813"/>
      <c r="LIE8" s="813"/>
      <c r="LIF8" s="813"/>
      <c r="LIG8" s="813"/>
      <c r="LIH8" s="813"/>
      <c r="LII8" s="813"/>
      <c r="LIJ8" s="813"/>
      <c r="LIK8" s="813"/>
      <c r="LIL8" s="813"/>
      <c r="LIM8" s="813"/>
      <c r="LIN8" s="813"/>
      <c r="LIO8" s="813"/>
      <c r="LIP8" s="813"/>
      <c r="LIQ8" s="813"/>
      <c r="LIR8" s="813"/>
      <c r="LIS8" s="813"/>
      <c r="LIT8" s="813"/>
      <c r="LIU8" s="813"/>
      <c r="LIV8" s="813"/>
      <c r="LIW8" s="813"/>
      <c r="LIX8" s="813"/>
      <c r="LIY8" s="813"/>
      <c r="LIZ8" s="813"/>
      <c r="LJA8" s="813"/>
      <c r="LJB8" s="813"/>
      <c r="LJC8" s="813"/>
      <c r="LJD8" s="813"/>
      <c r="LJE8" s="813"/>
      <c r="LJF8" s="813"/>
      <c r="LJG8" s="813"/>
      <c r="LJH8" s="813"/>
      <c r="LJI8" s="813"/>
      <c r="LJJ8" s="813"/>
      <c r="LJK8" s="813"/>
      <c r="LJL8" s="813"/>
      <c r="LJM8" s="813"/>
      <c r="LJN8" s="813"/>
      <c r="LJO8" s="813"/>
      <c r="LJP8" s="813"/>
      <c r="LJQ8" s="813"/>
      <c r="LJR8" s="813"/>
      <c r="LJS8" s="813"/>
      <c r="LJT8" s="813"/>
      <c r="LJU8" s="813"/>
      <c r="LJV8" s="813"/>
      <c r="LJW8" s="813"/>
      <c r="LJX8" s="813"/>
      <c r="LJY8" s="813"/>
      <c r="LJZ8" s="813"/>
      <c r="LKA8" s="813"/>
      <c r="LKB8" s="813"/>
      <c r="LKC8" s="813"/>
      <c r="LKD8" s="813"/>
      <c r="LKE8" s="813"/>
      <c r="LKF8" s="813"/>
      <c r="LKG8" s="813"/>
      <c r="LKH8" s="813"/>
      <c r="LKI8" s="813"/>
      <c r="LKJ8" s="813"/>
      <c r="LKK8" s="813"/>
      <c r="LKL8" s="813"/>
      <c r="LKM8" s="813"/>
      <c r="LKN8" s="813"/>
      <c r="LKO8" s="813"/>
      <c r="LKP8" s="813"/>
      <c r="LKQ8" s="813"/>
      <c r="LKR8" s="813"/>
      <c r="LKS8" s="813"/>
      <c r="LKT8" s="813"/>
      <c r="LKU8" s="813"/>
      <c r="LKV8" s="813"/>
      <c r="LKW8" s="813"/>
      <c r="LKX8" s="813"/>
      <c r="LKY8" s="813"/>
      <c r="LKZ8" s="813"/>
      <c r="LLA8" s="813"/>
      <c r="LLB8" s="813"/>
      <c r="LLC8" s="813"/>
      <c r="LLD8" s="813"/>
      <c r="LLE8" s="813"/>
      <c r="LLF8" s="813"/>
      <c r="LLG8" s="813"/>
      <c r="LLH8" s="813"/>
      <c r="LLI8" s="813"/>
      <c r="LLJ8" s="813"/>
      <c r="LLK8" s="813"/>
      <c r="LLL8" s="813"/>
      <c r="LLM8" s="813"/>
      <c r="LLN8" s="813"/>
      <c r="LLO8" s="813"/>
      <c r="LLP8" s="813"/>
      <c r="LLQ8" s="813"/>
      <c r="LLR8" s="813"/>
      <c r="LLS8" s="813"/>
      <c r="LLT8" s="813"/>
      <c r="LLU8" s="813"/>
      <c r="LLV8" s="813"/>
      <c r="LLW8" s="813"/>
      <c r="LLX8" s="813"/>
      <c r="LLY8" s="813"/>
      <c r="LLZ8" s="813"/>
      <c r="LMA8" s="813"/>
      <c r="LMB8" s="813"/>
      <c r="LMC8" s="813"/>
      <c r="LMD8" s="813"/>
      <c r="LME8" s="813"/>
      <c r="LMF8" s="813"/>
      <c r="LMG8" s="813"/>
      <c r="LMH8" s="813"/>
      <c r="LMI8" s="813"/>
      <c r="LMJ8" s="813"/>
      <c r="LMK8" s="813"/>
      <c r="LML8" s="813"/>
      <c r="LMM8" s="813"/>
      <c r="LMN8" s="813"/>
      <c r="LMO8" s="813"/>
      <c r="LMP8" s="813"/>
      <c r="LMQ8" s="813"/>
      <c r="LMR8" s="813"/>
      <c r="LMS8" s="813"/>
      <c r="LMT8" s="813"/>
      <c r="LMU8" s="813"/>
      <c r="LMV8" s="813"/>
      <c r="LMW8" s="813"/>
      <c r="LMX8" s="813"/>
      <c r="LMY8" s="813"/>
      <c r="LMZ8" s="813"/>
      <c r="LNA8" s="813"/>
      <c r="LNB8" s="813"/>
      <c r="LNC8" s="813"/>
      <c r="LND8" s="813"/>
      <c r="LNE8" s="813"/>
      <c r="LNF8" s="813"/>
      <c r="LNG8" s="813"/>
      <c r="LNH8" s="813"/>
      <c r="LNI8" s="813"/>
      <c r="LNJ8" s="813"/>
      <c r="LNK8" s="813"/>
      <c r="LNL8" s="813"/>
      <c r="LNM8" s="813"/>
      <c r="LNN8" s="813"/>
      <c r="LNO8" s="813"/>
      <c r="LNP8" s="813"/>
      <c r="LNQ8" s="813"/>
      <c r="LNR8" s="813"/>
      <c r="LNS8" s="813"/>
      <c r="LNT8" s="813"/>
      <c r="LNU8" s="813"/>
      <c r="LNV8" s="813"/>
      <c r="LNW8" s="813"/>
      <c r="LNX8" s="813"/>
      <c r="LNY8" s="813"/>
      <c r="LNZ8" s="813"/>
      <c r="LOA8" s="813"/>
      <c r="LOB8" s="813"/>
      <c r="LOC8" s="813"/>
      <c r="LOD8" s="813"/>
      <c r="LOE8" s="813"/>
      <c r="LOF8" s="813"/>
      <c r="LOG8" s="813"/>
      <c r="LOH8" s="813"/>
      <c r="LOI8" s="813"/>
      <c r="LOJ8" s="813"/>
      <c r="LOK8" s="813"/>
      <c r="LOL8" s="813"/>
      <c r="LOM8" s="813"/>
      <c r="LON8" s="813"/>
      <c r="LOO8" s="813"/>
      <c r="LOP8" s="813"/>
      <c r="LOQ8" s="813"/>
      <c r="LOR8" s="813"/>
      <c r="LOS8" s="813"/>
      <c r="LOT8" s="813"/>
      <c r="LOU8" s="813"/>
      <c r="LOV8" s="813"/>
      <c r="LOW8" s="813"/>
      <c r="LOX8" s="813"/>
      <c r="LOY8" s="813"/>
      <c r="LOZ8" s="813"/>
      <c r="LPA8" s="813"/>
      <c r="LPB8" s="813"/>
      <c r="LPC8" s="813"/>
      <c r="LPD8" s="813"/>
      <c r="LPE8" s="813"/>
      <c r="LPF8" s="813"/>
      <c r="LPG8" s="813"/>
      <c r="LPH8" s="813"/>
      <c r="LPI8" s="813"/>
      <c r="LPJ8" s="813"/>
      <c r="LPK8" s="813"/>
      <c r="LPL8" s="813"/>
      <c r="LPM8" s="813"/>
      <c r="LPN8" s="813"/>
      <c r="LPO8" s="813"/>
      <c r="LPP8" s="813"/>
      <c r="LPQ8" s="813"/>
      <c r="LPR8" s="813"/>
      <c r="LPS8" s="813"/>
      <c r="LPT8" s="813"/>
      <c r="LPU8" s="813"/>
      <c r="LPV8" s="813"/>
      <c r="LPW8" s="813"/>
      <c r="LPX8" s="813"/>
      <c r="LPY8" s="813"/>
      <c r="LPZ8" s="813"/>
      <c r="LQA8" s="813"/>
      <c r="LQB8" s="813"/>
      <c r="LQC8" s="813"/>
      <c r="LQD8" s="813"/>
      <c r="LQE8" s="813"/>
      <c r="LQF8" s="813"/>
      <c r="LQG8" s="813"/>
      <c r="LQH8" s="813"/>
      <c r="LQI8" s="813"/>
      <c r="LQJ8" s="813"/>
      <c r="LQK8" s="813"/>
      <c r="LQL8" s="813"/>
      <c r="LQM8" s="813"/>
      <c r="LQN8" s="813"/>
      <c r="LQO8" s="813"/>
      <c r="LQP8" s="813"/>
      <c r="LQQ8" s="813"/>
      <c r="LQR8" s="813"/>
      <c r="LQS8" s="813"/>
      <c r="LQT8" s="813"/>
      <c r="LQU8" s="813"/>
      <c r="LQV8" s="813"/>
      <c r="LQW8" s="813"/>
      <c r="LQX8" s="813"/>
      <c r="LQY8" s="813"/>
      <c r="LQZ8" s="813"/>
      <c r="LRA8" s="813"/>
      <c r="LRB8" s="813"/>
      <c r="LRC8" s="813"/>
      <c r="LRD8" s="813"/>
      <c r="LRE8" s="813"/>
      <c r="LRF8" s="813"/>
      <c r="LRG8" s="813"/>
      <c r="LRH8" s="813"/>
      <c r="LRI8" s="813"/>
      <c r="LRJ8" s="813"/>
      <c r="LRK8" s="813"/>
      <c r="LRL8" s="813"/>
      <c r="LRM8" s="813"/>
      <c r="LRN8" s="813"/>
      <c r="LRO8" s="813"/>
      <c r="LRP8" s="813"/>
      <c r="LRQ8" s="813"/>
      <c r="LRR8" s="813"/>
      <c r="LRS8" s="813"/>
      <c r="LRT8" s="813"/>
      <c r="LRU8" s="813"/>
      <c r="LRV8" s="813"/>
      <c r="LRW8" s="813"/>
      <c r="LRX8" s="813"/>
      <c r="LRY8" s="813"/>
      <c r="LRZ8" s="813"/>
      <c r="LSA8" s="813"/>
      <c r="LSB8" s="813"/>
      <c r="LSC8" s="813"/>
      <c r="LSD8" s="813"/>
      <c r="LSE8" s="813"/>
      <c r="LSF8" s="813"/>
      <c r="LSG8" s="813"/>
      <c r="LSH8" s="813"/>
      <c r="LSI8" s="813"/>
      <c r="LSJ8" s="813"/>
      <c r="LSK8" s="813"/>
      <c r="LSL8" s="813"/>
      <c r="LSM8" s="813"/>
      <c r="LSN8" s="813"/>
      <c r="LSO8" s="813"/>
      <c r="LSP8" s="813"/>
      <c r="LSQ8" s="813"/>
      <c r="LSR8" s="813"/>
      <c r="LSS8" s="813"/>
      <c r="LST8" s="813"/>
      <c r="LSU8" s="813"/>
      <c r="LSV8" s="813"/>
      <c r="LSW8" s="813"/>
      <c r="LSX8" s="813"/>
      <c r="LSY8" s="813"/>
      <c r="LSZ8" s="813"/>
      <c r="LTA8" s="813"/>
      <c r="LTB8" s="813"/>
      <c r="LTC8" s="813"/>
      <c r="LTD8" s="813"/>
      <c r="LTE8" s="813"/>
      <c r="LTF8" s="813"/>
      <c r="LTG8" s="813"/>
      <c r="LTH8" s="813"/>
      <c r="LTI8" s="813"/>
      <c r="LTJ8" s="813"/>
      <c r="LTK8" s="813"/>
      <c r="LTL8" s="813"/>
      <c r="LTM8" s="813"/>
      <c r="LTN8" s="813"/>
      <c r="LTO8" s="813"/>
      <c r="LTP8" s="813"/>
      <c r="LTQ8" s="813"/>
      <c r="LTR8" s="813"/>
      <c r="LTS8" s="813"/>
      <c r="LTT8" s="813"/>
      <c r="LTU8" s="813"/>
      <c r="LTV8" s="813"/>
      <c r="LTW8" s="813"/>
      <c r="LTX8" s="813"/>
      <c r="LTY8" s="813"/>
      <c r="LTZ8" s="813"/>
      <c r="LUA8" s="813"/>
      <c r="LUB8" s="813"/>
      <c r="LUC8" s="813"/>
      <c r="LUD8" s="813"/>
      <c r="LUE8" s="813"/>
      <c r="LUF8" s="813"/>
      <c r="LUG8" s="813"/>
      <c r="LUH8" s="813"/>
      <c r="LUI8" s="813"/>
      <c r="LUJ8" s="813"/>
      <c r="LUK8" s="813"/>
      <c r="LUL8" s="813"/>
      <c r="LUM8" s="813"/>
      <c r="LUN8" s="813"/>
      <c r="LUO8" s="813"/>
      <c r="LUP8" s="813"/>
      <c r="LUQ8" s="813"/>
      <c r="LUR8" s="813"/>
      <c r="LUS8" s="813"/>
      <c r="LUT8" s="813"/>
      <c r="LUU8" s="813"/>
      <c r="LUV8" s="813"/>
      <c r="LUW8" s="813"/>
      <c r="LUX8" s="813"/>
      <c r="LUY8" s="813"/>
      <c r="LUZ8" s="813"/>
      <c r="LVA8" s="813"/>
      <c r="LVB8" s="813"/>
      <c r="LVC8" s="813"/>
      <c r="LVD8" s="813"/>
      <c r="LVE8" s="813"/>
      <c r="LVF8" s="813"/>
      <c r="LVG8" s="813"/>
      <c r="LVH8" s="813"/>
      <c r="LVI8" s="813"/>
      <c r="LVJ8" s="813"/>
      <c r="LVK8" s="813"/>
      <c r="LVL8" s="813"/>
      <c r="LVM8" s="813"/>
      <c r="LVN8" s="813"/>
      <c r="LVO8" s="813"/>
      <c r="LVP8" s="813"/>
      <c r="LVQ8" s="813"/>
      <c r="LVR8" s="813"/>
      <c r="LVS8" s="813"/>
      <c r="LVT8" s="813"/>
      <c r="LVU8" s="813"/>
      <c r="LVV8" s="813"/>
      <c r="LVW8" s="813"/>
      <c r="LVX8" s="813"/>
      <c r="LVY8" s="813"/>
      <c r="LVZ8" s="813"/>
      <c r="LWA8" s="813"/>
      <c r="LWB8" s="813"/>
      <c r="LWC8" s="813"/>
      <c r="LWD8" s="813"/>
      <c r="LWE8" s="813"/>
      <c r="LWF8" s="813"/>
      <c r="LWG8" s="813"/>
      <c r="LWH8" s="813"/>
      <c r="LWI8" s="813"/>
      <c r="LWJ8" s="813"/>
      <c r="LWK8" s="813"/>
      <c r="LWL8" s="813"/>
      <c r="LWM8" s="813"/>
      <c r="LWN8" s="813"/>
      <c r="LWO8" s="813"/>
      <c r="LWP8" s="813"/>
      <c r="LWQ8" s="813"/>
      <c r="LWR8" s="813"/>
      <c r="LWS8" s="813"/>
      <c r="LWT8" s="813"/>
      <c r="LWU8" s="813"/>
      <c r="LWV8" s="813"/>
      <c r="LWW8" s="813"/>
      <c r="LWX8" s="813"/>
      <c r="LWY8" s="813"/>
      <c r="LWZ8" s="813"/>
      <c r="LXA8" s="813"/>
      <c r="LXB8" s="813"/>
      <c r="LXC8" s="813"/>
      <c r="LXD8" s="813"/>
      <c r="LXE8" s="813"/>
      <c r="LXF8" s="813"/>
      <c r="LXG8" s="813"/>
      <c r="LXH8" s="813"/>
      <c r="LXI8" s="813"/>
      <c r="LXJ8" s="813"/>
      <c r="LXK8" s="813"/>
      <c r="LXL8" s="813"/>
      <c r="LXM8" s="813"/>
      <c r="LXN8" s="813"/>
      <c r="LXO8" s="813"/>
      <c r="LXP8" s="813"/>
      <c r="LXQ8" s="813"/>
      <c r="LXR8" s="813"/>
      <c r="LXS8" s="813"/>
      <c r="LXT8" s="813"/>
      <c r="LXU8" s="813"/>
      <c r="LXV8" s="813"/>
      <c r="LXW8" s="813"/>
      <c r="LXX8" s="813"/>
      <c r="LXY8" s="813"/>
      <c r="LXZ8" s="813"/>
      <c r="LYA8" s="813"/>
      <c r="LYB8" s="813"/>
      <c r="LYC8" s="813"/>
      <c r="LYD8" s="813"/>
      <c r="LYE8" s="813"/>
      <c r="LYF8" s="813"/>
      <c r="LYG8" s="813"/>
      <c r="LYH8" s="813"/>
      <c r="LYI8" s="813"/>
      <c r="LYJ8" s="813"/>
      <c r="LYK8" s="813"/>
      <c r="LYL8" s="813"/>
      <c r="LYM8" s="813"/>
      <c r="LYN8" s="813"/>
      <c r="LYO8" s="813"/>
      <c r="LYP8" s="813"/>
      <c r="LYQ8" s="813"/>
      <c r="LYR8" s="813"/>
      <c r="LYS8" s="813"/>
      <c r="LYT8" s="813"/>
      <c r="LYU8" s="813"/>
      <c r="LYV8" s="813"/>
      <c r="LYW8" s="813"/>
      <c r="LYX8" s="813"/>
      <c r="LYY8" s="813"/>
      <c r="LYZ8" s="813"/>
      <c r="LZA8" s="813"/>
      <c r="LZB8" s="813"/>
      <c r="LZC8" s="813"/>
      <c r="LZD8" s="813"/>
      <c r="LZE8" s="813"/>
      <c r="LZF8" s="813"/>
      <c r="LZG8" s="813"/>
      <c r="LZH8" s="813"/>
      <c r="LZI8" s="813"/>
      <c r="LZJ8" s="813"/>
      <c r="LZK8" s="813"/>
      <c r="LZL8" s="813"/>
      <c r="LZM8" s="813"/>
      <c r="LZN8" s="813"/>
      <c r="LZO8" s="813"/>
      <c r="LZP8" s="813"/>
      <c r="LZQ8" s="813"/>
      <c r="LZR8" s="813"/>
      <c r="LZS8" s="813"/>
      <c r="LZT8" s="813"/>
      <c r="LZU8" s="813"/>
      <c r="LZV8" s="813"/>
      <c r="LZW8" s="813"/>
      <c r="LZX8" s="813"/>
      <c r="LZY8" s="813"/>
      <c r="LZZ8" s="813"/>
      <c r="MAA8" s="813"/>
      <c r="MAB8" s="813"/>
      <c r="MAC8" s="813"/>
      <c r="MAD8" s="813"/>
      <c r="MAE8" s="813"/>
      <c r="MAF8" s="813"/>
      <c r="MAG8" s="813"/>
      <c r="MAH8" s="813"/>
      <c r="MAI8" s="813"/>
      <c r="MAJ8" s="813"/>
      <c r="MAK8" s="813"/>
      <c r="MAL8" s="813"/>
      <c r="MAM8" s="813"/>
      <c r="MAN8" s="813"/>
      <c r="MAO8" s="813"/>
      <c r="MAP8" s="813"/>
      <c r="MAQ8" s="813"/>
      <c r="MAR8" s="813"/>
      <c r="MAS8" s="813"/>
      <c r="MAT8" s="813"/>
      <c r="MAU8" s="813"/>
      <c r="MAV8" s="813"/>
      <c r="MAW8" s="813"/>
      <c r="MAX8" s="813"/>
      <c r="MAY8" s="813"/>
      <c r="MAZ8" s="813"/>
      <c r="MBA8" s="813"/>
      <c r="MBB8" s="813"/>
      <c r="MBC8" s="813"/>
      <c r="MBD8" s="813"/>
      <c r="MBE8" s="813"/>
      <c r="MBF8" s="813"/>
      <c r="MBG8" s="813"/>
      <c r="MBH8" s="813"/>
      <c r="MBI8" s="813"/>
      <c r="MBJ8" s="813"/>
      <c r="MBK8" s="813"/>
      <c r="MBL8" s="813"/>
      <c r="MBM8" s="813"/>
      <c r="MBN8" s="813"/>
      <c r="MBO8" s="813"/>
      <c r="MBP8" s="813"/>
      <c r="MBQ8" s="813"/>
      <c r="MBR8" s="813"/>
      <c r="MBS8" s="813"/>
      <c r="MBT8" s="813"/>
      <c r="MBU8" s="813"/>
      <c r="MBV8" s="813"/>
      <c r="MBW8" s="813"/>
      <c r="MBX8" s="813"/>
      <c r="MBY8" s="813"/>
      <c r="MBZ8" s="813"/>
      <c r="MCA8" s="813"/>
      <c r="MCB8" s="813"/>
      <c r="MCC8" s="813"/>
      <c r="MCD8" s="813"/>
      <c r="MCE8" s="813"/>
      <c r="MCF8" s="813"/>
      <c r="MCG8" s="813"/>
      <c r="MCH8" s="813"/>
      <c r="MCI8" s="813"/>
      <c r="MCJ8" s="813"/>
      <c r="MCK8" s="813"/>
      <c r="MCL8" s="813"/>
      <c r="MCM8" s="813"/>
      <c r="MCN8" s="813"/>
      <c r="MCO8" s="813"/>
      <c r="MCP8" s="813"/>
      <c r="MCQ8" s="813"/>
      <c r="MCR8" s="813"/>
      <c r="MCS8" s="813"/>
      <c r="MCT8" s="813"/>
      <c r="MCU8" s="813"/>
      <c r="MCV8" s="813"/>
      <c r="MCW8" s="813"/>
      <c r="MCX8" s="813"/>
      <c r="MCY8" s="813"/>
      <c r="MCZ8" s="813"/>
      <c r="MDA8" s="813"/>
      <c r="MDB8" s="813"/>
      <c r="MDC8" s="813"/>
      <c r="MDD8" s="813"/>
      <c r="MDE8" s="813"/>
      <c r="MDF8" s="813"/>
      <c r="MDG8" s="813"/>
      <c r="MDH8" s="813"/>
      <c r="MDI8" s="813"/>
      <c r="MDJ8" s="813"/>
      <c r="MDK8" s="813"/>
      <c r="MDL8" s="813"/>
      <c r="MDM8" s="813"/>
      <c r="MDN8" s="813"/>
      <c r="MDO8" s="813"/>
      <c r="MDP8" s="813"/>
      <c r="MDQ8" s="813"/>
      <c r="MDR8" s="813"/>
      <c r="MDS8" s="813"/>
      <c r="MDT8" s="813"/>
      <c r="MDU8" s="813"/>
      <c r="MDV8" s="813"/>
      <c r="MDW8" s="813"/>
      <c r="MDX8" s="813"/>
      <c r="MDY8" s="813"/>
      <c r="MDZ8" s="813"/>
      <c r="MEA8" s="813"/>
      <c r="MEB8" s="813"/>
      <c r="MEC8" s="813"/>
      <c r="MED8" s="813"/>
      <c r="MEE8" s="813"/>
      <c r="MEF8" s="813"/>
      <c r="MEG8" s="813"/>
      <c r="MEH8" s="813"/>
      <c r="MEI8" s="813"/>
      <c r="MEJ8" s="813"/>
      <c r="MEK8" s="813"/>
      <c r="MEL8" s="813"/>
      <c r="MEM8" s="813"/>
      <c r="MEN8" s="813"/>
      <c r="MEO8" s="813"/>
      <c r="MEP8" s="813"/>
      <c r="MEQ8" s="813"/>
      <c r="MER8" s="813"/>
      <c r="MES8" s="813"/>
      <c r="MET8" s="813"/>
      <c r="MEU8" s="813"/>
      <c r="MEV8" s="813"/>
      <c r="MEW8" s="813"/>
      <c r="MEX8" s="813"/>
      <c r="MEY8" s="813"/>
      <c r="MEZ8" s="813"/>
      <c r="MFA8" s="813"/>
      <c r="MFB8" s="813"/>
      <c r="MFC8" s="813"/>
      <c r="MFD8" s="813"/>
      <c r="MFE8" s="813"/>
      <c r="MFF8" s="813"/>
      <c r="MFG8" s="813"/>
      <c r="MFH8" s="813"/>
      <c r="MFI8" s="813"/>
      <c r="MFJ8" s="813"/>
      <c r="MFK8" s="813"/>
      <c r="MFL8" s="813"/>
      <c r="MFM8" s="813"/>
      <c r="MFN8" s="813"/>
      <c r="MFO8" s="813"/>
      <c r="MFP8" s="813"/>
      <c r="MFQ8" s="813"/>
      <c r="MFR8" s="813"/>
      <c r="MFS8" s="813"/>
      <c r="MFT8" s="813"/>
      <c r="MFU8" s="813"/>
      <c r="MFV8" s="813"/>
      <c r="MFW8" s="813"/>
      <c r="MFX8" s="813"/>
      <c r="MFY8" s="813"/>
      <c r="MFZ8" s="813"/>
      <c r="MGA8" s="813"/>
      <c r="MGB8" s="813"/>
      <c r="MGC8" s="813"/>
      <c r="MGD8" s="813"/>
      <c r="MGE8" s="813"/>
      <c r="MGF8" s="813"/>
      <c r="MGG8" s="813"/>
      <c r="MGH8" s="813"/>
      <c r="MGI8" s="813"/>
      <c r="MGJ8" s="813"/>
      <c r="MGK8" s="813"/>
      <c r="MGL8" s="813"/>
      <c r="MGM8" s="813"/>
      <c r="MGN8" s="813"/>
      <c r="MGO8" s="813"/>
      <c r="MGP8" s="813"/>
      <c r="MGQ8" s="813"/>
      <c r="MGR8" s="813"/>
      <c r="MGS8" s="813"/>
      <c r="MGT8" s="813"/>
      <c r="MGU8" s="813"/>
      <c r="MGV8" s="813"/>
      <c r="MGW8" s="813"/>
      <c r="MGX8" s="813"/>
      <c r="MGY8" s="813"/>
      <c r="MGZ8" s="813"/>
      <c r="MHA8" s="813"/>
      <c r="MHB8" s="813"/>
      <c r="MHC8" s="813"/>
      <c r="MHD8" s="813"/>
      <c r="MHE8" s="813"/>
      <c r="MHF8" s="813"/>
      <c r="MHG8" s="813"/>
      <c r="MHH8" s="813"/>
      <c r="MHI8" s="813"/>
      <c r="MHJ8" s="813"/>
      <c r="MHK8" s="813"/>
      <c r="MHL8" s="813"/>
      <c r="MHM8" s="813"/>
      <c r="MHN8" s="813"/>
      <c r="MHO8" s="813"/>
      <c r="MHP8" s="813"/>
      <c r="MHQ8" s="813"/>
      <c r="MHR8" s="813"/>
      <c r="MHS8" s="813"/>
      <c r="MHT8" s="813"/>
      <c r="MHU8" s="813"/>
      <c r="MHV8" s="813"/>
      <c r="MHW8" s="813"/>
      <c r="MHX8" s="813"/>
      <c r="MHY8" s="813"/>
      <c r="MHZ8" s="813"/>
      <c r="MIA8" s="813"/>
      <c r="MIB8" s="813"/>
      <c r="MIC8" s="813"/>
      <c r="MID8" s="813"/>
      <c r="MIE8" s="813"/>
      <c r="MIF8" s="813"/>
      <c r="MIG8" s="813"/>
      <c r="MIH8" s="813"/>
      <c r="MII8" s="813"/>
      <c r="MIJ8" s="813"/>
      <c r="MIK8" s="813"/>
      <c r="MIL8" s="813"/>
      <c r="MIM8" s="813"/>
      <c r="MIN8" s="813"/>
      <c r="MIO8" s="813"/>
      <c r="MIP8" s="813"/>
      <c r="MIQ8" s="813"/>
      <c r="MIR8" s="813"/>
      <c r="MIS8" s="813"/>
      <c r="MIT8" s="813"/>
      <c r="MIU8" s="813"/>
      <c r="MIV8" s="813"/>
      <c r="MIW8" s="813"/>
      <c r="MIX8" s="813"/>
      <c r="MIY8" s="813"/>
      <c r="MIZ8" s="813"/>
      <c r="MJA8" s="813"/>
      <c r="MJB8" s="813"/>
      <c r="MJC8" s="813"/>
      <c r="MJD8" s="813"/>
      <c r="MJE8" s="813"/>
      <c r="MJF8" s="813"/>
      <c r="MJG8" s="813"/>
      <c r="MJH8" s="813"/>
      <c r="MJI8" s="813"/>
      <c r="MJJ8" s="813"/>
      <c r="MJK8" s="813"/>
      <c r="MJL8" s="813"/>
      <c r="MJM8" s="813"/>
      <c r="MJN8" s="813"/>
      <c r="MJO8" s="813"/>
      <c r="MJP8" s="813"/>
      <c r="MJQ8" s="813"/>
      <c r="MJR8" s="813"/>
      <c r="MJS8" s="813"/>
      <c r="MJT8" s="813"/>
      <c r="MJU8" s="813"/>
      <c r="MJV8" s="813"/>
      <c r="MJW8" s="813"/>
      <c r="MJX8" s="813"/>
      <c r="MJY8" s="813"/>
      <c r="MJZ8" s="813"/>
      <c r="MKA8" s="813"/>
      <c r="MKB8" s="813"/>
      <c r="MKC8" s="813"/>
      <c r="MKD8" s="813"/>
      <c r="MKE8" s="813"/>
      <c r="MKF8" s="813"/>
      <c r="MKG8" s="813"/>
      <c r="MKH8" s="813"/>
      <c r="MKI8" s="813"/>
      <c r="MKJ8" s="813"/>
      <c r="MKK8" s="813"/>
      <c r="MKL8" s="813"/>
      <c r="MKM8" s="813"/>
      <c r="MKN8" s="813"/>
      <c r="MKO8" s="813"/>
      <c r="MKP8" s="813"/>
      <c r="MKQ8" s="813"/>
      <c r="MKR8" s="813"/>
      <c r="MKS8" s="813"/>
      <c r="MKT8" s="813"/>
      <c r="MKU8" s="813"/>
      <c r="MKV8" s="813"/>
      <c r="MKW8" s="813"/>
      <c r="MKX8" s="813"/>
      <c r="MKY8" s="813"/>
      <c r="MKZ8" s="813"/>
      <c r="MLA8" s="813"/>
      <c r="MLB8" s="813"/>
      <c r="MLC8" s="813"/>
      <c r="MLD8" s="813"/>
      <c r="MLE8" s="813"/>
      <c r="MLF8" s="813"/>
      <c r="MLG8" s="813"/>
      <c r="MLH8" s="813"/>
      <c r="MLI8" s="813"/>
      <c r="MLJ8" s="813"/>
      <c r="MLK8" s="813"/>
      <c r="MLL8" s="813"/>
      <c r="MLM8" s="813"/>
      <c r="MLN8" s="813"/>
      <c r="MLO8" s="813"/>
      <c r="MLP8" s="813"/>
      <c r="MLQ8" s="813"/>
      <c r="MLR8" s="813"/>
      <c r="MLS8" s="813"/>
      <c r="MLT8" s="813"/>
      <c r="MLU8" s="813"/>
      <c r="MLV8" s="813"/>
      <c r="MLW8" s="813"/>
      <c r="MLX8" s="813"/>
      <c r="MLY8" s="813"/>
      <c r="MLZ8" s="813"/>
      <c r="MMA8" s="813"/>
      <c r="MMB8" s="813"/>
      <c r="MMC8" s="813"/>
      <c r="MMD8" s="813"/>
      <c r="MME8" s="813"/>
      <c r="MMF8" s="813"/>
      <c r="MMG8" s="813"/>
      <c r="MMH8" s="813"/>
      <c r="MMI8" s="813"/>
      <c r="MMJ8" s="813"/>
      <c r="MMK8" s="813"/>
      <c r="MML8" s="813"/>
      <c r="MMM8" s="813"/>
      <c r="MMN8" s="813"/>
      <c r="MMO8" s="813"/>
      <c r="MMP8" s="813"/>
      <c r="MMQ8" s="813"/>
      <c r="MMR8" s="813"/>
      <c r="MMS8" s="813"/>
      <c r="MMT8" s="813"/>
      <c r="MMU8" s="813"/>
      <c r="MMV8" s="813"/>
      <c r="MMW8" s="813"/>
      <c r="MMX8" s="813"/>
      <c r="MMY8" s="813"/>
      <c r="MMZ8" s="813"/>
      <c r="MNA8" s="813"/>
      <c r="MNB8" s="813"/>
      <c r="MNC8" s="813"/>
      <c r="MND8" s="813"/>
      <c r="MNE8" s="813"/>
      <c r="MNF8" s="813"/>
      <c r="MNG8" s="813"/>
      <c r="MNH8" s="813"/>
      <c r="MNI8" s="813"/>
      <c r="MNJ8" s="813"/>
      <c r="MNK8" s="813"/>
      <c r="MNL8" s="813"/>
      <c r="MNM8" s="813"/>
      <c r="MNN8" s="813"/>
      <c r="MNO8" s="813"/>
      <c r="MNP8" s="813"/>
      <c r="MNQ8" s="813"/>
      <c r="MNR8" s="813"/>
      <c r="MNS8" s="813"/>
      <c r="MNT8" s="813"/>
      <c r="MNU8" s="813"/>
      <c r="MNV8" s="813"/>
      <c r="MNW8" s="813"/>
      <c r="MNX8" s="813"/>
      <c r="MNY8" s="813"/>
      <c r="MNZ8" s="813"/>
      <c r="MOA8" s="813"/>
      <c r="MOB8" s="813"/>
      <c r="MOC8" s="813"/>
      <c r="MOD8" s="813"/>
      <c r="MOE8" s="813"/>
      <c r="MOF8" s="813"/>
      <c r="MOG8" s="813"/>
      <c r="MOH8" s="813"/>
      <c r="MOI8" s="813"/>
      <c r="MOJ8" s="813"/>
      <c r="MOK8" s="813"/>
      <c r="MOL8" s="813"/>
      <c r="MOM8" s="813"/>
      <c r="MON8" s="813"/>
      <c r="MOO8" s="813"/>
      <c r="MOP8" s="813"/>
      <c r="MOQ8" s="813"/>
      <c r="MOR8" s="813"/>
      <c r="MOS8" s="813"/>
      <c r="MOT8" s="813"/>
      <c r="MOU8" s="813"/>
      <c r="MOV8" s="813"/>
      <c r="MOW8" s="813"/>
      <c r="MOX8" s="813"/>
      <c r="MOY8" s="813"/>
      <c r="MOZ8" s="813"/>
      <c r="MPA8" s="813"/>
      <c r="MPB8" s="813"/>
      <c r="MPC8" s="813"/>
      <c r="MPD8" s="813"/>
      <c r="MPE8" s="813"/>
      <c r="MPF8" s="813"/>
      <c r="MPG8" s="813"/>
      <c r="MPH8" s="813"/>
      <c r="MPI8" s="813"/>
      <c r="MPJ8" s="813"/>
      <c r="MPK8" s="813"/>
      <c r="MPL8" s="813"/>
      <c r="MPM8" s="813"/>
      <c r="MPN8" s="813"/>
      <c r="MPO8" s="813"/>
      <c r="MPP8" s="813"/>
      <c r="MPQ8" s="813"/>
      <c r="MPR8" s="813"/>
      <c r="MPS8" s="813"/>
      <c r="MPT8" s="813"/>
      <c r="MPU8" s="813"/>
      <c r="MPV8" s="813"/>
      <c r="MPW8" s="813"/>
      <c r="MPX8" s="813"/>
      <c r="MPY8" s="813"/>
      <c r="MPZ8" s="813"/>
      <c r="MQA8" s="813"/>
      <c r="MQB8" s="813"/>
      <c r="MQC8" s="813"/>
      <c r="MQD8" s="813"/>
      <c r="MQE8" s="813"/>
      <c r="MQF8" s="813"/>
      <c r="MQG8" s="813"/>
      <c r="MQH8" s="813"/>
      <c r="MQI8" s="813"/>
      <c r="MQJ8" s="813"/>
      <c r="MQK8" s="813"/>
      <c r="MQL8" s="813"/>
      <c r="MQM8" s="813"/>
      <c r="MQN8" s="813"/>
      <c r="MQO8" s="813"/>
      <c r="MQP8" s="813"/>
      <c r="MQQ8" s="813"/>
      <c r="MQR8" s="813"/>
      <c r="MQS8" s="813"/>
      <c r="MQT8" s="813"/>
      <c r="MQU8" s="813"/>
      <c r="MQV8" s="813"/>
      <c r="MQW8" s="813"/>
      <c r="MQX8" s="813"/>
      <c r="MQY8" s="813"/>
      <c r="MQZ8" s="813"/>
      <c r="MRA8" s="813"/>
      <c r="MRB8" s="813"/>
      <c r="MRC8" s="813"/>
      <c r="MRD8" s="813"/>
      <c r="MRE8" s="813"/>
      <c r="MRF8" s="813"/>
      <c r="MRG8" s="813"/>
      <c r="MRH8" s="813"/>
      <c r="MRI8" s="813"/>
      <c r="MRJ8" s="813"/>
      <c r="MRK8" s="813"/>
      <c r="MRL8" s="813"/>
      <c r="MRM8" s="813"/>
      <c r="MRN8" s="813"/>
      <c r="MRO8" s="813"/>
      <c r="MRP8" s="813"/>
      <c r="MRQ8" s="813"/>
      <c r="MRR8" s="813"/>
      <c r="MRS8" s="813"/>
      <c r="MRT8" s="813"/>
      <c r="MRU8" s="813"/>
      <c r="MRV8" s="813"/>
      <c r="MRW8" s="813"/>
      <c r="MRX8" s="813"/>
      <c r="MRY8" s="813"/>
      <c r="MRZ8" s="813"/>
      <c r="MSA8" s="813"/>
      <c r="MSB8" s="813"/>
      <c r="MSC8" s="813"/>
      <c r="MSD8" s="813"/>
      <c r="MSE8" s="813"/>
      <c r="MSF8" s="813"/>
      <c r="MSG8" s="813"/>
      <c r="MSH8" s="813"/>
      <c r="MSI8" s="813"/>
      <c r="MSJ8" s="813"/>
      <c r="MSK8" s="813"/>
      <c r="MSL8" s="813"/>
      <c r="MSM8" s="813"/>
      <c r="MSN8" s="813"/>
      <c r="MSO8" s="813"/>
      <c r="MSP8" s="813"/>
      <c r="MSQ8" s="813"/>
      <c r="MSR8" s="813"/>
      <c r="MSS8" s="813"/>
      <c r="MST8" s="813"/>
      <c r="MSU8" s="813"/>
      <c r="MSV8" s="813"/>
      <c r="MSW8" s="813"/>
      <c r="MSX8" s="813"/>
      <c r="MSY8" s="813"/>
      <c r="MSZ8" s="813"/>
      <c r="MTA8" s="813"/>
      <c r="MTB8" s="813"/>
      <c r="MTC8" s="813"/>
      <c r="MTD8" s="813"/>
      <c r="MTE8" s="813"/>
      <c r="MTF8" s="813"/>
      <c r="MTG8" s="813"/>
      <c r="MTH8" s="813"/>
      <c r="MTI8" s="813"/>
      <c r="MTJ8" s="813"/>
      <c r="MTK8" s="813"/>
      <c r="MTL8" s="813"/>
      <c r="MTM8" s="813"/>
      <c r="MTN8" s="813"/>
      <c r="MTO8" s="813"/>
      <c r="MTP8" s="813"/>
      <c r="MTQ8" s="813"/>
      <c r="MTR8" s="813"/>
      <c r="MTS8" s="813"/>
      <c r="MTT8" s="813"/>
      <c r="MTU8" s="813"/>
      <c r="MTV8" s="813"/>
      <c r="MTW8" s="813"/>
      <c r="MTX8" s="813"/>
      <c r="MTY8" s="813"/>
      <c r="MTZ8" s="813"/>
      <c r="MUA8" s="813"/>
      <c r="MUB8" s="813"/>
      <c r="MUC8" s="813"/>
      <c r="MUD8" s="813"/>
      <c r="MUE8" s="813"/>
      <c r="MUF8" s="813"/>
      <c r="MUG8" s="813"/>
      <c r="MUH8" s="813"/>
      <c r="MUI8" s="813"/>
      <c r="MUJ8" s="813"/>
      <c r="MUK8" s="813"/>
      <c r="MUL8" s="813"/>
      <c r="MUM8" s="813"/>
      <c r="MUN8" s="813"/>
      <c r="MUO8" s="813"/>
      <c r="MUP8" s="813"/>
      <c r="MUQ8" s="813"/>
      <c r="MUR8" s="813"/>
      <c r="MUS8" s="813"/>
      <c r="MUT8" s="813"/>
      <c r="MUU8" s="813"/>
      <c r="MUV8" s="813"/>
      <c r="MUW8" s="813"/>
      <c r="MUX8" s="813"/>
      <c r="MUY8" s="813"/>
      <c r="MUZ8" s="813"/>
      <c r="MVA8" s="813"/>
      <c r="MVB8" s="813"/>
      <c r="MVC8" s="813"/>
      <c r="MVD8" s="813"/>
      <c r="MVE8" s="813"/>
      <c r="MVF8" s="813"/>
      <c r="MVG8" s="813"/>
      <c r="MVH8" s="813"/>
      <c r="MVI8" s="813"/>
      <c r="MVJ8" s="813"/>
      <c r="MVK8" s="813"/>
      <c r="MVL8" s="813"/>
      <c r="MVM8" s="813"/>
      <c r="MVN8" s="813"/>
      <c r="MVO8" s="813"/>
      <c r="MVP8" s="813"/>
      <c r="MVQ8" s="813"/>
      <c r="MVR8" s="813"/>
      <c r="MVS8" s="813"/>
      <c r="MVT8" s="813"/>
      <c r="MVU8" s="813"/>
      <c r="MVV8" s="813"/>
      <c r="MVW8" s="813"/>
      <c r="MVX8" s="813"/>
      <c r="MVY8" s="813"/>
      <c r="MVZ8" s="813"/>
      <c r="MWA8" s="813"/>
      <c r="MWB8" s="813"/>
      <c r="MWC8" s="813"/>
      <c r="MWD8" s="813"/>
      <c r="MWE8" s="813"/>
      <c r="MWF8" s="813"/>
      <c r="MWG8" s="813"/>
      <c r="MWH8" s="813"/>
      <c r="MWI8" s="813"/>
      <c r="MWJ8" s="813"/>
      <c r="MWK8" s="813"/>
      <c r="MWL8" s="813"/>
      <c r="MWM8" s="813"/>
      <c r="MWN8" s="813"/>
      <c r="MWO8" s="813"/>
      <c r="MWP8" s="813"/>
      <c r="MWQ8" s="813"/>
      <c r="MWR8" s="813"/>
      <c r="MWS8" s="813"/>
      <c r="MWT8" s="813"/>
      <c r="MWU8" s="813"/>
      <c r="MWV8" s="813"/>
      <c r="MWW8" s="813"/>
      <c r="MWX8" s="813"/>
      <c r="MWY8" s="813"/>
      <c r="MWZ8" s="813"/>
      <c r="MXA8" s="813"/>
      <c r="MXB8" s="813"/>
      <c r="MXC8" s="813"/>
      <c r="MXD8" s="813"/>
      <c r="MXE8" s="813"/>
      <c r="MXF8" s="813"/>
      <c r="MXG8" s="813"/>
      <c r="MXH8" s="813"/>
      <c r="MXI8" s="813"/>
      <c r="MXJ8" s="813"/>
      <c r="MXK8" s="813"/>
      <c r="MXL8" s="813"/>
      <c r="MXM8" s="813"/>
      <c r="MXN8" s="813"/>
      <c r="MXO8" s="813"/>
      <c r="MXP8" s="813"/>
      <c r="MXQ8" s="813"/>
      <c r="MXR8" s="813"/>
      <c r="MXS8" s="813"/>
      <c r="MXT8" s="813"/>
      <c r="MXU8" s="813"/>
      <c r="MXV8" s="813"/>
      <c r="MXW8" s="813"/>
      <c r="MXX8" s="813"/>
      <c r="MXY8" s="813"/>
      <c r="MXZ8" s="813"/>
      <c r="MYA8" s="813"/>
      <c r="MYB8" s="813"/>
      <c r="MYC8" s="813"/>
      <c r="MYD8" s="813"/>
      <c r="MYE8" s="813"/>
      <c r="MYF8" s="813"/>
      <c r="MYG8" s="813"/>
      <c r="MYH8" s="813"/>
      <c r="MYI8" s="813"/>
      <c r="MYJ8" s="813"/>
      <c r="MYK8" s="813"/>
      <c r="MYL8" s="813"/>
      <c r="MYM8" s="813"/>
      <c r="MYN8" s="813"/>
      <c r="MYO8" s="813"/>
      <c r="MYP8" s="813"/>
      <c r="MYQ8" s="813"/>
      <c r="MYR8" s="813"/>
      <c r="MYS8" s="813"/>
      <c r="MYT8" s="813"/>
      <c r="MYU8" s="813"/>
      <c r="MYV8" s="813"/>
      <c r="MYW8" s="813"/>
      <c r="MYX8" s="813"/>
      <c r="MYY8" s="813"/>
      <c r="MYZ8" s="813"/>
      <c r="MZA8" s="813"/>
      <c r="MZB8" s="813"/>
      <c r="MZC8" s="813"/>
      <c r="MZD8" s="813"/>
      <c r="MZE8" s="813"/>
      <c r="MZF8" s="813"/>
      <c r="MZG8" s="813"/>
      <c r="MZH8" s="813"/>
      <c r="MZI8" s="813"/>
      <c r="MZJ8" s="813"/>
      <c r="MZK8" s="813"/>
      <c r="MZL8" s="813"/>
      <c r="MZM8" s="813"/>
      <c r="MZN8" s="813"/>
      <c r="MZO8" s="813"/>
      <c r="MZP8" s="813"/>
      <c r="MZQ8" s="813"/>
      <c r="MZR8" s="813"/>
      <c r="MZS8" s="813"/>
      <c r="MZT8" s="813"/>
      <c r="MZU8" s="813"/>
      <c r="MZV8" s="813"/>
      <c r="MZW8" s="813"/>
      <c r="MZX8" s="813"/>
      <c r="MZY8" s="813"/>
      <c r="MZZ8" s="813"/>
      <c r="NAA8" s="813"/>
      <c r="NAB8" s="813"/>
      <c r="NAC8" s="813"/>
      <c r="NAD8" s="813"/>
      <c r="NAE8" s="813"/>
      <c r="NAF8" s="813"/>
      <c r="NAG8" s="813"/>
      <c r="NAH8" s="813"/>
      <c r="NAI8" s="813"/>
      <c r="NAJ8" s="813"/>
      <c r="NAK8" s="813"/>
      <c r="NAL8" s="813"/>
      <c r="NAM8" s="813"/>
      <c r="NAN8" s="813"/>
      <c r="NAO8" s="813"/>
      <c r="NAP8" s="813"/>
      <c r="NAQ8" s="813"/>
      <c r="NAR8" s="813"/>
      <c r="NAS8" s="813"/>
      <c r="NAT8" s="813"/>
      <c r="NAU8" s="813"/>
      <c r="NAV8" s="813"/>
      <c r="NAW8" s="813"/>
      <c r="NAX8" s="813"/>
      <c r="NAY8" s="813"/>
      <c r="NAZ8" s="813"/>
      <c r="NBA8" s="813"/>
      <c r="NBB8" s="813"/>
      <c r="NBC8" s="813"/>
      <c r="NBD8" s="813"/>
      <c r="NBE8" s="813"/>
      <c r="NBF8" s="813"/>
      <c r="NBG8" s="813"/>
      <c r="NBH8" s="813"/>
      <c r="NBI8" s="813"/>
      <c r="NBJ8" s="813"/>
      <c r="NBK8" s="813"/>
      <c r="NBL8" s="813"/>
      <c r="NBM8" s="813"/>
      <c r="NBN8" s="813"/>
      <c r="NBO8" s="813"/>
      <c r="NBP8" s="813"/>
      <c r="NBQ8" s="813"/>
      <c r="NBR8" s="813"/>
      <c r="NBS8" s="813"/>
      <c r="NBT8" s="813"/>
      <c r="NBU8" s="813"/>
      <c r="NBV8" s="813"/>
      <c r="NBW8" s="813"/>
      <c r="NBX8" s="813"/>
      <c r="NBY8" s="813"/>
      <c r="NBZ8" s="813"/>
      <c r="NCA8" s="813"/>
      <c r="NCB8" s="813"/>
      <c r="NCC8" s="813"/>
      <c r="NCD8" s="813"/>
      <c r="NCE8" s="813"/>
      <c r="NCF8" s="813"/>
      <c r="NCG8" s="813"/>
      <c r="NCH8" s="813"/>
      <c r="NCI8" s="813"/>
      <c r="NCJ8" s="813"/>
      <c r="NCK8" s="813"/>
      <c r="NCL8" s="813"/>
      <c r="NCM8" s="813"/>
      <c r="NCN8" s="813"/>
      <c r="NCO8" s="813"/>
      <c r="NCP8" s="813"/>
      <c r="NCQ8" s="813"/>
      <c r="NCR8" s="813"/>
      <c r="NCS8" s="813"/>
      <c r="NCT8" s="813"/>
      <c r="NCU8" s="813"/>
      <c r="NCV8" s="813"/>
      <c r="NCW8" s="813"/>
      <c r="NCX8" s="813"/>
      <c r="NCY8" s="813"/>
      <c r="NCZ8" s="813"/>
      <c r="NDA8" s="813"/>
      <c r="NDB8" s="813"/>
      <c r="NDC8" s="813"/>
      <c r="NDD8" s="813"/>
      <c r="NDE8" s="813"/>
      <c r="NDF8" s="813"/>
      <c r="NDG8" s="813"/>
      <c r="NDH8" s="813"/>
      <c r="NDI8" s="813"/>
      <c r="NDJ8" s="813"/>
      <c r="NDK8" s="813"/>
      <c r="NDL8" s="813"/>
      <c r="NDM8" s="813"/>
      <c r="NDN8" s="813"/>
      <c r="NDO8" s="813"/>
      <c r="NDP8" s="813"/>
      <c r="NDQ8" s="813"/>
      <c r="NDR8" s="813"/>
      <c r="NDS8" s="813"/>
      <c r="NDT8" s="813"/>
      <c r="NDU8" s="813"/>
      <c r="NDV8" s="813"/>
      <c r="NDW8" s="813"/>
      <c r="NDX8" s="813"/>
      <c r="NDY8" s="813"/>
      <c r="NDZ8" s="813"/>
      <c r="NEA8" s="813"/>
      <c r="NEB8" s="813"/>
      <c r="NEC8" s="813"/>
      <c r="NED8" s="813"/>
      <c r="NEE8" s="813"/>
      <c r="NEF8" s="813"/>
      <c r="NEG8" s="813"/>
      <c r="NEH8" s="813"/>
      <c r="NEI8" s="813"/>
      <c r="NEJ8" s="813"/>
      <c r="NEK8" s="813"/>
      <c r="NEL8" s="813"/>
      <c r="NEM8" s="813"/>
      <c r="NEN8" s="813"/>
      <c r="NEO8" s="813"/>
      <c r="NEP8" s="813"/>
      <c r="NEQ8" s="813"/>
      <c r="NER8" s="813"/>
      <c r="NES8" s="813"/>
      <c r="NET8" s="813"/>
      <c r="NEU8" s="813"/>
      <c r="NEV8" s="813"/>
      <c r="NEW8" s="813"/>
      <c r="NEX8" s="813"/>
      <c r="NEY8" s="813"/>
      <c r="NEZ8" s="813"/>
      <c r="NFA8" s="813"/>
      <c r="NFB8" s="813"/>
      <c r="NFC8" s="813"/>
      <c r="NFD8" s="813"/>
      <c r="NFE8" s="813"/>
      <c r="NFF8" s="813"/>
      <c r="NFG8" s="813"/>
      <c r="NFH8" s="813"/>
      <c r="NFI8" s="813"/>
      <c r="NFJ8" s="813"/>
      <c r="NFK8" s="813"/>
      <c r="NFL8" s="813"/>
      <c r="NFM8" s="813"/>
      <c r="NFN8" s="813"/>
      <c r="NFO8" s="813"/>
      <c r="NFP8" s="813"/>
      <c r="NFQ8" s="813"/>
      <c r="NFR8" s="813"/>
      <c r="NFS8" s="813"/>
      <c r="NFT8" s="813"/>
      <c r="NFU8" s="813"/>
      <c r="NFV8" s="813"/>
      <c r="NFW8" s="813"/>
      <c r="NFX8" s="813"/>
      <c r="NFY8" s="813"/>
      <c r="NFZ8" s="813"/>
      <c r="NGA8" s="813"/>
      <c r="NGB8" s="813"/>
      <c r="NGC8" s="813"/>
      <c r="NGD8" s="813"/>
      <c r="NGE8" s="813"/>
      <c r="NGF8" s="813"/>
      <c r="NGG8" s="813"/>
      <c r="NGH8" s="813"/>
      <c r="NGI8" s="813"/>
      <c r="NGJ8" s="813"/>
      <c r="NGK8" s="813"/>
      <c r="NGL8" s="813"/>
      <c r="NGM8" s="813"/>
      <c r="NGN8" s="813"/>
      <c r="NGO8" s="813"/>
      <c r="NGP8" s="813"/>
      <c r="NGQ8" s="813"/>
      <c r="NGR8" s="813"/>
      <c r="NGS8" s="813"/>
      <c r="NGT8" s="813"/>
      <c r="NGU8" s="813"/>
      <c r="NGV8" s="813"/>
      <c r="NGW8" s="813"/>
      <c r="NGX8" s="813"/>
      <c r="NGY8" s="813"/>
      <c r="NGZ8" s="813"/>
      <c r="NHA8" s="813"/>
      <c r="NHB8" s="813"/>
      <c r="NHC8" s="813"/>
      <c r="NHD8" s="813"/>
      <c r="NHE8" s="813"/>
      <c r="NHF8" s="813"/>
      <c r="NHG8" s="813"/>
      <c r="NHH8" s="813"/>
      <c r="NHI8" s="813"/>
      <c r="NHJ8" s="813"/>
      <c r="NHK8" s="813"/>
      <c r="NHL8" s="813"/>
      <c r="NHM8" s="813"/>
      <c r="NHN8" s="813"/>
      <c r="NHO8" s="813"/>
      <c r="NHP8" s="813"/>
      <c r="NHQ8" s="813"/>
      <c r="NHR8" s="813"/>
      <c r="NHS8" s="813"/>
      <c r="NHT8" s="813"/>
      <c r="NHU8" s="813"/>
      <c r="NHV8" s="813"/>
      <c r="NHW8" s="813"/>
      <c r="NHX8" s="813"/>
      <c r="NHY8" s="813"/>
      <c r="NHZ8" s="813"/>
      <c r="NIA8" s="813"/>
      <c r="NIB8" s="813"/>
      <c r="NIC8" s="813"/>
      <c r="NID8" s="813"/>
      <c r="NIE8" s="813"/>
      <c r="NIF8" s="813"/>
      <c r="NIG8" s="813"/>
      <c r="NIH8" s="813"/>
      <c r="NII8" s="813"/>
      <c r="NIJ8" s="813"/>
      <c r="NIK8" s="813"/>
      <c r="NIL8" s="813"/>
      <c r="NIM8" s="813"/>
      <c r="NIN8" s="813"/>
      <c r="NIO8" s="813"/>
      <c r="NIP8" s="813"/>
      <c r="NIQ8" s="813"/>
      <c r="NIR8" s="813"/>
      <c r="NIS8" s="813"/>
      <c r="NIT8" s="813"/>
      <c r="NIU8" s="813"/>
      <c r="NIV8" s="813"/>
      <c r="NIW8" s="813"/>
      <c r="NIX8" s="813"/>
      <c r="NIY8" s="813"/>
      <c r="NIZ8" s="813"/>
      <c r="NJA8" s="813"/>
      <c r="NJB8" s="813"/>
      <c r="NJC8" s="813"/>
      <c r="NJD8" s="813"/>
      <c r="NJE8" s="813"/>
      <c r="NJF8" s="813"/>
      <c r="NJG8" s="813"/>
      <c r="NJH8" s="813"/>
      <c r="NJI8" s="813"/>
      <c r="NJJ8" s="813"/>
      <c r="NJK8" s="813"/>
      <c r="NJL8" s="813"/>
      <c r="NJM8" s="813"/>
      <c r="NJN8" s="813"/>
      <c r="NJO8" s="813"/>
      <c r="NJP8" s="813"/>
      <c r="NJQ8" s="813"/>
      <c r="NJR8" s="813"/>
      <c r="NJS8" s="813"/>
      <c r="NJT8" s="813"/>
      <c r="NJU8" s="813"/>
      <c r="NJV8" s="813"/>
      <c r="NJW8" s="813"/>
      <c r="NJX8" s="813"/>
      <c r="NJY8" s="813"/>
      <c r="NJZ8" s="813"/>
      <c r="NKA8" s="813"/>
      <c r="NKB8" s="813"/>
      <c r="NKC8" s="813"/>
      <c r="NKD8" s="813"/>
      <c r="NKE8" s="813"/>
      <c r="NKF8" s="813"/>
      <c r="NKG8" s="813"/>
      <c r="NKH8" s="813"/>
      <c r="NKI8" s="813"/>
      <c r="NKJ8" s="813"/>
      <c r="NKK8" s="813"/>
      <c r="NKL8" s="813"/>
      <c r="NKM8" s="813"/>
      <c r="NKN8" s="813"/>
      <c r="NKO8" s="813"/>
      <c r="NKP8" s="813"/>
      <c r="NKQ8" s="813"/>
      <c r="NKR8" s="813"/>
      <c r="NKS8" s="813"/>
      <c r="NKT8" s="813"/>
      <c r="NKU8" s="813"/>
      <c r="NKV8" s="813"/>
      <c r="NKW8" s="813"/>
      <c r="NKX8" s="813"/>
      <c r="NKY8" s="813"/>
      <c r="NKZ8" s="813"/>
      <c r="NLA8" s="813"/>
      <c r="NLB8" s="813"/>
      <c r="NLC8" s="813"/>
      <c r="NLD8" s="813"/>
      <c r="NLE8" s="813"/>
      <c r="NLF8" s="813"/>
      <c r="NLG8" s="813"/>
      <c r="NLH8" s="813"/>
      <c r="NLI8" s="813"/>
      <c r="NLJ8" s="813"/>
      <c r="NLK8" s="813"/>
      <c r="NLL8" s="813"/>
      <c r="NLM8" s="813"/>
      <c r="NLN8" s="813"/>
      <c r="NLO8" s="813"/>
      <c r="NLP8" s="813"/>
      <c r="NLQ8" s="813"/>
      <c r="NLR8" s="813"/>
      <c r="NLS8" s="813"/>
      <c r="NLT8" s="813"/>
      <c r="NLU8" s="813"/>
      <c r="NLV8" s="813"/>
      <c r="NLW8" s="813"/>
      <c r="NLX8" s="813"/>
      <c r="NLY8" s="813"/>
      <c r="NLZ8" s="813"/>
      <c r="NMA8" s="813"/>
      <c r="NMB8" s="813"/>
      <c r="NMC8" s="813"/>
      <c r="NMD8" s="813"/>
      <c r="NME8" s="813"/>
      <c r="NMF8" s="813"/>
      <c r="NMG8" s="813"/>
      <c r="NMH8" s="813"/>
      <c r="NMI8" s="813"/>
      <c r="NMJ8" s="813"/>
      <c r="NMK8" s="813"/>
      <c r="NML8" s="813"/>
      <c r="NMM8" s="813"/>
      <c r="NMN8" s="813"/>
      <c r="NMO8" s="813"/>
      <c r="NMP8" s="813"/>
      <c r="NMQ8" s="813"/>
      <c r="NMR8" s="813"/>
      <c r="NMS8" s="813"/>
      <c r="NMT8" s="813"/>
      <c r="NMU8" s="813"/>
      <c r="NMV8" s="813"/>
      <c r="NMW8" s="813"/>
      <c r="NMX8" s="813"/>
      <c r="NMY8" s="813"/>
      <c r="NMZ8" s="813"/>
      <c r="NNA8" s="813"/>
      <c r="NNB8" s="813"/>
      <c r="NNC8" s="813"/>
      <c r="NND8" s="813"/>
      <c r="NNE8" s="813"/>
      <c r="NNF8" s="813"/>
      <c r="NNG8" s="813"/>
      <c r="NNH8" s="813"/>
      <c r="NNI8" s="813"/>
      <c r="NNJ8" s="813"/>
      <c r="NNK8" s="813"/>
      <c r="NNL8" s="813"/>
      <c r="NNM8" s="813"/>
      <c r="NNN8" s="813"/>
      <c r="NNO8" s="813"/>
      <c r="NNP8" s="813"/>
      <c r="NNQ8" s="813"/>
      <c r="NNR8" s="813"/>
      <c r="NNS8" s="813"/>
      <c r="NNT8" s="813"/>
      <c r="NNU8" s="813"/>
      <c r="NNV8" s="813"/>
      <c r="NNW8" s="813"/>
      <c r="NNX8" s="813"/>
      <c r="NNY8" s="813"/>
      <c r="NNZ8" s="813"/>
      <c r="NOA8" s="813"/>
      <c r="NOB8" s="813"/>
      <c r="NOC8" s="813"/>
      <c r="NOD8" s="813"/>
      <c r="NOE8" s="813"/>
      <c r="NOF8" s="813"/>
      <c r="NOG8" s="813"/>
      <c r="NOH8" s="813"/>
      <c r="NOI8" s="813"/>
      <c r="NOJ8" s="813"/>
      <c r="NOK8" s="813"/>
      <c r="NOL8" s="813"/>
      <c r="NOM8" s="813"/>
      <c r="NON8" s="813"/>
      <c r="NOO8" s="813"/>
      <c r="NOP8" s="813"/>
      <c r="NOQ8" s="813"/>
      <c r="NOR8" s="813"/>
      <c r="NOS8" s="813"/>
      <c r="NOT8" s="813"/>
      <c r="NOU8" s="813"/>
      <c r="NOV8" s="813"/>
      <c r="NOW8" s="813"/>
      <c r="NOX8" s="813"/>
      <c r="NOY8" s="813"/>
      <c r="NOZ8" s="813"/>
      <c r="NPA8" s="813"/>
      <c r="NPB8" s="813"/>
      <c r="NPC8" s="813"/>
      <c r="NPD8" s="813"/>
      <c r="NPE8" s="813"/>
      <c r="NPF8" s="813"/>
      <c r="NPG8" s="813"/>
      <c r="NPH8" s="813"/>
      <c r="NPI8" s="813"/>
      <c r="NPJ8" s="813"/>
      <c r="NPK8" s="813"/>
      <c r="NPL8" s="813"/>
      <c r="NPM8" s="813"/>
      <c r="NPN8" s="813"/>
      <c r="NPO8" s="813"/>
      <c r="NPP8" s="813"/>
      <c r="NPQ8" s="813"/>
      <c r="NPR8" s="813"/>
      <c r="NPS8" s="813"/>
      <c r="NPT8" s="813"/>
      <c r="NPU8" s="813"/>
      <c r="NPV8" s="813"/>
      <c r="NPW8" s="813"/>
      <c r="NPX8" s="813"/>
      <c r="NPY8" s="813"/>
      <c r="NPZ8" s="813"/>
      <c r="NQA8" s="813"/>
      <c r="NQB8" s="813"/>
      <c r="NQC8" s="813"/>
      <c r="NQD8" s="813"/>
      <c r="NQE8" s="813"/>
      <c r="NQF8" s="813"/>
      <c r="NQG8" s="813"/>
      <c r="NQH8" s="813"/>
      <c r="NQI8" s="813"/>
      <c r="NQJ8" s="813"/>
      <c r="NQK8" s="813"/>
      <c r="NQL8" s="813"/>
      <c r="NQM8" s="813"/>
      <c r="NQN8" s="813"/>
      <c r="NQO8" s="813"/>
      <c r="NQP8" s="813"/>
      <c r="NQQ8" s="813"/>
      <c r="NQR8" s="813"/>
      <c r="NQS8" s="813"/>
      <c r="NQT8" s="813"/>
      <c r="NQU8" s="813"/>
      <c r="NQV8" s="813"/>
      <c r="NQW8" s="813"/>
      <c r="NQX8" s="813"/>
      <c r="NQY8" s="813"/>
      <c r="NQZ8" s="813"/>
      <c r="NRA8" s="813"/>
      <c r="NRB8" s="813"/>
      <c r="NRC8" s="813"/>
      <c r="NRD8" s="813"/>
      <c r="NRE8" s="813"/>
      <c r="NRF8" s="813"/>
      <c r="NRG8" s="813"/>
      <c r="NRH8" s="813"/>
      <c r="NRI8" s="813"/>
      <c r="NRJ8" s="813"/>
      <c r="NRK8" s="813"/>
      <c r="NRL8" s="813"/>
      <c r="NRM8" s="813"/>
      <c r="NRN8" s="813"/>
      <c r="NRO8" s="813"/>
      <c r="NRP8" s="813"/>
      <c r="NRQ8" s="813"/>
      <c r="NRR8" s="813"/>
      <c r="NRS8" s="813"/>
      <c r="NRT8" s="813"/>
      <c r="NRU8" s="813"/>
      <c r="NRV8" s="813"/>
      <c r="NRW8" s="813"/>
      <c r="NRX8" s="813"/>
      <c r="NRY8" s="813"/>
      <c r="NRZ8" s="813"/>
      <c r="NSA8" s="813"/>
      <c r="NSB8" s="813"/>
      <c r="NSC8" s="813"/>
      <c r="NSD8" s="813"/>
      <c r="NSE8" s="813"/>
      <c r="NSF8" s="813"/>
      <c r="NSG8" s="813"/>
      <c r="NSH8" s="813"/>
      <c r="NSI8" s="813"/>
      <c r="NSJ8" s="813"/>
      <c r="NSK8" s="813"/>
      <c r="NSL8" s="813"/>
      <c r="NSM8" s="813"/>
      <c r="NSN8" s="813"/>
      <c r="NSO8" s="813"/>
      <c r="NSP8" s="813"/>
      <c r="NSQ8" s="813"/>
      <c r="NSR8" s="813"/>
      <c r="NSS8" s="813"/>
      <c r="NST8" s="813"/>
      <c r="NSU8" s="813"/>
      <c r="NSV8" s="813"/>
      <c r="NSW8" s="813"/>
      <c r="NSX8" s="813"/>
      <c r="NSY8" s="813"/>
      <c r="NSZ8" s="813"/>
      <c r="NTA8" s="813"/>
      <c r="NTB8" s="813"/>
      <c r="NTC8" s="813"/>
      <c r="NTD8" s="813"/>
      <c r="NTE8" s="813"/>
      <c r="NTF8" s="813"/>
      <c r="NTG8" s="813"/>
      <c r="NTH8" s="813"/>
      <c r="NTI8" s="813"/>
      <c r="NTJ8" s="813"/>
      <c r="NTK8" s="813"/>
      <c r="NTL8" s="813"/>
      <c r="NTM8" s="813"/>
      <c r="NTN8" s="813"/>
      <c r="NTO8" s="813"/>
      <c r="NTP8" s="813"/>
      <c r="NTQ8" s="813"/>
      <c r="NTR8" s="813"/>
      <c r="NTS8" s="813"/>
      <c r="NTT8" s="813"/>
      <c r="NTU8" s="813"/>
      <c r="NTV8" s="813"/>
      <c r="NTW8" s="813"/>
      <c r="NTX8" s="813"/>
      <c r="NTY8" s="813"/>
      <c r="NTZ8" s="813"/>
      <c r="NUA8" s="813"/>
      <c r="NUB8" s="813"/>
      <c r="NUC8" s="813"/>
      <c r="NUD8" s="813"/>
      <c r="NUE8" s="813"/>
      <c r="NUF8" s="813"/>
      <c r="NUG8" s="813"/>
      <c r="NUH8" s="813"/>
      <c r="NUI8" s="813"/>
      <c r="NUJ8" s="813"/>
      <c r="NUK8" s="813"/>
      <c r="NUL8" s="813"/>
      <c r="NUM8" s="813"/>
      <c r="NUN8" s="813"/>
      <c r="NUO8" s="813"/>
      <c r="NUP8" s="813"/>
      <c r="NUQ8" s="813"/>
      <c r="NUR8" s="813"/>
      <c r="NUS8" s="813"/>
      <c r="NUT8" s="813"/>
      <c r="NUU8" s="813"/>
      <c r="NUV8" s="813"/>
      <c r="NUW8" s="813"/>
      <c r="NUX8" s="813"/>
      <c r="NUY8" s="813"/>
      <c r="NUZ8" s="813"/>
      <c r="NVA8" s="813"/>
      <c r="NVB8" s="813"/>
      <c r="NVC8" s="813"/>
      <c r="NVD8" s="813"/>
      <c r="NVE8" s="813"/>
      <c r="NVF8" s="813"/>
      <c r="NVG8" s="813"/>
      <c r="NVH8" s="813"/>
      <c r="NVI8" s="813"/>
      <c r="NVJ8" s="813"/>
      <c r="NVK8" s="813"/>
      <c r="NVL8" s="813"/>
      <c r="NVM8" s="813"/>
      <c r="NVN8" s="813"/>
      <c r="NVO8" s="813"/>
      <c r="NVP8" s="813"/>
      <c r="NVQ8" s="813"/>
      <c r="NVR8" s="813"/>
      <c r="NVS8" s="813"/>
      <c r="NVT8" s="813"/>
      <c r="NVU8" s="813"/>
      <c r="NVV8" s="813"/>
      <c r="NVW8" s="813"/>
      <c r="NVX8" s="813"/>
      <c r="NVY8" s="813"/>
      <c r="NVZ8" s="813"/>
      <c r="NWA8" s="813"/>
      <c r="NWB8" s="813"/>
      <c r="NWC8" s="813"/>
      <c r="NWD8" s="813"/>
      <c r="NWE8" s="813"/>
      <c r="NWF8" s="813"/>
      <c r="NWG8" s="813"/>
      <c r="NWH8" s="813"/>
      <c r="NWI8" s="813"/>
      <c r="NWJ8" s="813"/>
      <c r="NWK8" s="813"/>
      <c r="NWL8" s="813"/>
      <c r="NWM8" s="813"/>
      <c r="NWN8" s="813"/>
      <c r="NWO8" s="813"/>
      <c r="NWP8" s="813"/>
      <c r="NWQ8" s="813"/>
      <c r="NWR8" s="813"/>
      <c r="NWS8" s="813"/>
      <c r="NWT8" s="813"/>
      <c r="NWU8" s="813"/>
      <c r="NWV8" s="813"/>
      <c r="NWW8" s="813"/>
      <c r="NWX8" s="813"/>
      <c r="NWY8" s="813"/>
      <c r="NWZ8" s="813"/>
      <c r="NXA8" s="813"/>
      <c r="NXB8" s="813"/>
      <c r="NXC8" s="813"/>
      <c r="NXD8" s="813"/>
      <c r="NXE8" s="813"/>
      <c r="NXF8" s="813"/>
      <c r="NXG8" s="813"/>
      <c r="NXH8" s="813"/>
      <c r="NXI8" s="813"/>
      <c r="NXJ8" s="813"/>
      <c r="NXK8" s="813"/>
      <c r="NXL8" s="813"/>
      <c r="NXM8" s="813"/>
      <c r="NXN8" s="813"/>
      <c r="NXO8" s="813"/>
      <c r="NXP8" s="813"/>
      <c r="NXQ8" s="813"/>
      <c r="NXR8" s="813"/>
      <c r="NXS8" s="813"/>
      <c r="NXT8" s="813"/>
      <c r="NXU8" s="813"/>
      <c r="NXV8" s="813"/>
      <c r="NXW8" s="813"/>
      <c r="NXX8" s="813"/>
      <c r="NXY8" s="813"/>
      <c r="NXZ8" s="813"/>
      <c r="NYA8" s="813"/>
      <c r="NYB8" s="813"/>
      <c r="NYC8" s="813"/>
      <c r="NYD8" s="813"/>
      <c r="NYE8" s="813"/>
      <c r="NYF8" s="813"/>
      <c r="NYG8" s="813"/>
      <c r="NYH8" s="813"/>
      <c r="NYI8" s="813"/>
      <c r="NYJ8" s="813"/>
      <c r="NYK8" s="813"/>
      <c r="NYL8" s="813"/>
      <c r="NYM8" s="813"/>
      <c r="NYN8" s="813"/>
      <c r="NYO8" s="813"/>
      <c r="NYP8" s="813"/>
      <c r="NYQ8" s="813"/>
      <c r="NYR8" s="813"/>
      <c r="NYS8" s="813"/>
      <c r="NYT8" s="813"/>
      <c r="NYU8" s="813"/>
      <c r="NYV8" s="813"/>
      <c r="NYW8" s="813"/>
      <c r="NYX8" s="813"/>
      <c r="NYY8" s="813"/>
      <c r="NYZ8" s="813"/>
      <c r="NZA8" s="813"/>
      <c r="NZB8" s="813"/>
      <c r="NZC8" s="813"/>
      <c r="NZD8" s="813"/>
      <c r="NZE8" s="813"/>
      <c r="NZF8" s="813"/>
      <c r="NZG8" s="813"/>
      <c r="NZH8" s="813"/>
      <c r="NZI8" s="813"/>
      <c r="NZJ8" s="813"/>
      <c r="NZK8" s="813"/>
      <c r="NZL8" s="813"/>
      <c r="NZM8" s="813"/>
      <c r="NZN8" s="813"/>
      <c r="NZO8" s="813"/>
      <c r="NZP8" s="813"/>
      <c r="NZQ8" s="813"/>
      <c r="NZR8" s="813"/>
      <c r="NZS8" s="813"/>
      <c r="NZT8" s="813"/>
      <c r="NZU8" s="813"/>
      <c r="NZV8" s="813"/>
      <c r="NZW8" s="813"/>
      <c r="NZX8" s="813"/>
      <c r="NZY8" s="813"/>
      <c r="NZZ8" s="813"/>
      <c r="OAA8" s="813"/>
      <c r="OAB8" s="813"/>
      <c r="OAC8" s="813"/>
      <c r="OAD8" s="813"/>
      <c r="OAE8" s="813"/>
      <c r="OAF8" s="813"/>
      <c r="OAG8" s="813"/>
      <c r="OAH8" s="813"/>
      <c r="OAI8" s="813"/>
      <c r="OAJ8" s="813"/>
      <c r="OAK8" s="813"/>
      <c r="OAL8" s="813"/>
      <c r="OAM8" s="813"/>
      <c r="OAN8" s="813"/>
      <c r="OAO8" s="813"/>
      <c r="OAP8" s="813"/>
      <c r="OAQ8" s="813"/>
      <c r="OAR8" s="813"/>
      <c r="OAS8" s="813"/>
      <c r="OAT8" s="813"/>
      <c r="OAU8" s="813"/>
      <c r="OAV8" s="813"/>
      <c r="OAW8" s="813"/>
      <c r="OAX8" s="813"/>
      <c r="OAY8" s="813"/>
      <c r="OAZ8" s="813"/>
      <c r="OBA8" s="813"/>
      <c r="OBB8" s="813"/>
      <c r="OBC8" s="813"/>
      <c r="OBD8" s="813"/>
      <c r="OBE8" s="813"/>
      <c r="OBF8" s="813"/>
      <c r="OBG8" s="813"/>
      <c r="OBH8" s="813"/>
      <c r="OBI8" s="813"/>
      <c r="OBJ8" s="813"/>
      <c r="OBK8" s="813"/>
      <c r="OBL8" s="813"/>
      <c r="OBM8" s="813"/>
      <c r="OBN8" s="813"/>
      <c r="OBO8" s="813"/>
      <c r="OBP8" s="813"/>
      <c r="OBQ8" s="813"/>
      <c r="OBR8" s="813"/>
      <c r="OBS8" s="813"/>
      <c r="OBT8" s="813"/>
      <c r="OBU8" s="813"/>
      <c r="OBV8" s="813"/>
      <c r="OBW8" s="813"/>
      <c r="OBX8" s="813"/>
      <c r="OBY8" s="813"/>
      <c r="OBZ8" s="813"/>
      <c r="OCA8" s="813"/>
      <c r="OCB8" s="813"/>
      <c r="OCC8" s="813"/>
      <c r="OCD8" s="813"/>
      <c r="OCE8" s="813"/>
      <c r="OCF8" s="813"/>
      <c r="OCG8" s="813"/>
      <c r="OCH8" s="813"/>
      <c r="OCI8" s="813"/>
      <c r="OCJ8" s="813"/>
      <c r="OCK8" s="813"/>
      <c r="OCL8" s="813"/>
      <c r="OCM8" s="813"/>
      <c r="OCN8" s="813"/>
      <c r="OCO8" s="813"/>
      <c r="OCP8" s="813"/>
      <c r="OCQ8" s="813"/>
      <c r="OCR8" s="813"/>
      <c r="OCS8" s="813"/>
      <c r="OCT8" s="813"/>
      <c r="OCU8" s="813"/>
      <c r="OCV8" s="813"/>
      <c r="OCW8" s="813"/>
      <c r="OCX8" s="813"/>
      <c r="OCY8" s="813"/>
      <c r="OCZ8" s="813"/>
      <c r="ODA8" s="813"/>
      <c r="ODB8" s="813"/>
      <c r="ODC8" s="813"/>
      <c r="ODD8" s="813"/>
      <c r="ODE8" s="813"/>
      <c r="ODF8" s="813"/>
      <c r="ODG8" s="813"/>
      <c r="ODH8" s="813"/>
      <c r="ODI8" s="813"/>
      <c r="ODJ8" s="813"/>
      <c r="ODK8" s="813"/>
      <c r="ODL8" s="813"/>
      <c r="ODM8" s="813"/>
      <c r="ODN8" s="813"/>
      <c r="ODO8" s="813"/>
      <c r="ODP8" s="813"/>
      <c r="ODQ8" s="813"/>
      <c r="ODR8" s="813"/>
      <c r="ODS8" s="813"/>
      <c r="ODT8" s="813"/>
      <c r="ODU8" s="813"/>
      <c r="ODV8" s="813"/>
      <c r="ODW8" s="813"/>
      <c r="ODX8" s="813"/>
      <c r="ODY8" s="813"/>
      <c r="ODZ8" s="813"/>
      <c r="OEA8" s="813"/>
      <c r="OEB8" s="813"/>
      <c r="OEC8" s="813"/>
      <c r="OED8" s="813"/>
      <c r="OEE8" s="813"/>
      <c r="OEF8" s="813"/>
      <c r="OEG8" s="813"/>
      <c r="OEH8" s="813"/>
      <c r="OEI8" s="813"/>
      <c r="OEJ8" s="813"/>
      <c r="OEK8" s="813"/>
      <c r="OEL8" s="813"/>
      <c r="OEM8" s="813"/>
      <c r="OEN8" s="813"/>
      <c r="OEO8" s="813"/>
      <c r="OEP8" s="813"/>
      <c r="OEQ8" s="813"/>
      <c r="OER8" s="813"/>
      <c r="OES8" s="813"/>
      <c r="OET8" s="813"/>
      <c r="OEU8" s="813"/>
      <c r="OEV8" s="813"/>
      <c r="OEW8" s="813"/>
      <c r="OEX8" s="813"/>
      <c r="OEY8" s="813"/>
      <c r="OEZ8" s="813"/>
      <c r="OFA8" s="813"/>
      <c r="OFB8" s="813"/>
      <c r="OFC8" s="813"/>
      <c r="OFD8" s="813"/>
      <c r="OFE8" s="813"/>
      <c r="OFF8" s="813"/>
      <c r="OFG8" s="813"/>
      <c r="OFH8" s="813"/>
      <c r="OFI8" s="813"/>
      <c r="OFJ8" s="813"/>
      <c r="OFK8" s="813"/>
      <c r="OFL8" s="813"/>
      <c r="OFM8" s="813"/>
      <c r="OFN8" s="813"/>
      <c r="OFO8" s="813"/>
      <c r="OFP8" s="813"/>
      <c r="OFQ8" s="813"/>
      <c r="OFR8" s="813"/>
      <c r="OFS8" s="813"/>
      <c r="OFT8" s="813"/>
      <c r="OFU8" s="813"/>
      <c r="OFV8" s="813"/>
      <c r="OFW8" s="813"/>
      <c r="OFX8" s="813"/>
      <c r="OFY8" s="813"/>
      <c r="OFZ8" s="813"/>
      <c r="OGA8" s="813"/>
      <c r="OGB8" s="813"/>
      <c r="OGC8" s="813"/>
      <c r="OGD8" s="813"/>
      <c r="OGE8" s="813"/>
      <c r="OGF8" s="813"/>
      <c r="OGG8" s="813"/>
      <c r="OGH8" s="813"/>
      <c r="OGI8" s="813"/>
      <c r="OGJ8" s="813"/>
      <c r="OGK8" s="813"/>
      <c r="OGL8" s="813"/>
      <c r="OGM8" s="813"/>
      <c r="OGN8" s="813"/>
      <c r="OGO8" s="813"/>
      <c r="OGP8" s="813"/>
      <c r="OGQ8" s="813"/>
      <c r="OGR8" s="813"/>
      <c r="OGS8" s="813"/>
      <c r="OGT8" s="813"/>
      <c r="OGU8" s="813"/>
      <c r="OGV8" s="813"/>
      <c r="OGW8" s="813"/>
      <c r="OGX8" s="813"/>
      <c r="OGY8" s="813"/>
      <c r="OGZ8" s="813"/>
      <c r="OHA8" s="813"/>
      <c r="OHB8" s="813"/>
      <c r="OHC8" s="813"/>
      <c r="OHD8" s="813"/>
      <c r="OHE8" s="813"/>
      <c r="OHF8" s="813"/>
      <c r="OHG8" s="813"/>
      <c r="OHH8" s="813"/>
      <c r="OHI8" s="813"/>
      <c r="OHJ8" s="813"/>
      <c r="OHK8" s="813"/>
      <c r="OHL8" s="813"/>
      <c r="OHM8" s="813"/>
      <c r="OHN8" s="813"/>
      <c r="OHO8" s="813"/>
      <c r="OHP8" s="813"/>
      <c r="OHQ8" s="813"/>
      <c r="OHR8" s="813"/>
      <c r="OHS8" s="813"/>
      <c r="OHT8" s="813"/>
      <c r="OHU8" s="813"/>
      <c r="OHV8" s="813"/>
      <c r="OHW8" s="813"/>
      <c r="OHX8" s="813"/>
      <c r="OHY8" s="813"/>
      <c r="OHZ8" s="813"/>
      <c r="OIA8" s="813"/>
      <c r="OIB8" s="813"/>
      <c r="OIC8" s="813"/>
      <c r="OID8" s="813"/>
      <c r="OIE8" s="813"/>
      <c r="OIF8" s="813"/>
      <c r="OIG8" s="813"/>
      <c r="OIH8" s="813"/>
      <c r="OII8" s="813"/>
      <c r="OIJ8" s="813"/>
      <c r="OIK8" s="813"/>
      <c r="OIL8" s="813"/>
      <c r="OIM8" s="813"/>
      <c r="OIN8" s="813"/>
      <c r="OIO8" s="813"/>
      <c r="OIP8" s="813"/>
      <c r="OIQ8" s="813"/>
      <c r="OIR8" s="813"/>
      <c r="OIS8" s="813"/>
      <c r="OIT8" s="813"/>
      <c r="OIU8" s="813"/>
      <c r="OIV8" s="813"/>
      <c r="OIW8" s="813"/>
      <c r="OIX8" s="813"/>
      <c r="OIY8" s="813"/>
      <c r="OIZ8" s="813"/>
      <c r="OJA8" s="813"/>
      <c r="OJB8" s="813"/>
      <c r="OJC8" s="813"/>
      <c r="OJD8" s="813"/>
      <c r="OJE8" s="813"/>
      <c r="OJF8" s="813"/>
      <c r="OJG8" s="813"/>
      <c r="OJH8" s="813"/>
      <c r="OJI8" s="813"/>
      <c r="OJJ8" s="813"/>
      <c r="OJK8" s="813"/>
      <c r="OJL8" s="813"/>
      <c r="OJM8" s="813"/>
      <c r="OJN8" s="813"/>
      <c r="OJO8" s="813"/>
      <c r="OJP8" s="813"/>
      <c r="OJQ8" s="813"/>
      <c r="OJR8" s="813"/>
      <c r="OJS8" s="813"/>
      <c r="OJT8" s="813"/>
      <c r="OJU8" s="813"/>
      <c r="OJV8" s="813"/>
      <c r="OJW8" s="813"/>
      <c r="OJX8" s="813"/>
      <c r="OJY8" s="813"/>
      <c r="OJZ8" s="813"/>
      <c r="OKA8" s="813"/>
      <c r="OKB8" s="813"/>
      <c r="OKC8" s="813"/>
      <c r="OKD8" s="813"/>
      <c r="OKE8" s="813"/>
      <c r="OKF8" s="813"/>
      <c r="OKG8" s="813"/>
      <c r="OKH8" s="813"/>
      <c r="OKI8" s="813"/>
      <c r="OKJ8" s="813"/>
      <c r="OKK8" s="813"/>
      <c r="OKL8" s="813"/>
      <c r="OKM8" s="813"/>
      <c r="OKN8" s="813"/>
      <c r="OKO8" s="813"/>
      <c r="OKP8" s="813"/>
      <c r="OKQ8" s="813"/>
      <c r="OKR8" s="813"/>
      <c r="OKS8" s="813"/>
      <c r="OKT8" s="813"/>
      <c r="OKU8" s="813"/>
      <c r="OKV8" s="813"/>
      <c r="OKW8" s="813"/>
      <c r="OKX8" s="813"/>
      <c r="OKY8" s="813"/>
      <c r="OKZ8" s="813"/>
      <c r="OLA8" s="813"/>
      <c r="OLB8" s="813"/>
      <c r="OLC8" s="813"/>
      <c r="OLD8" s="813"/>
      <c r="OLE8" s="813"/>
      <c r="OLF8" s="813"/>
      <c r="OLG8" s="813"/>
      <c r="OLH8" s="813"/>
      <c r="OLI8" s="813"/>
      <c r="OLJ8" s="813"/>
      <c r="OLK8" s="813"/>
      <c r="OLL8" s="813"/>
      <c r="OLM8" s="813"/>
      <c r="OLN8" s="813"/>
      <c r="OLO8" s="813"/>
      <c r="OLP8" s="813"/>
      <c r="OLQ8" s="813"/>
      <c r="OLR8" s="813"/>
      <c r="OLS8" s="813"/>
      <c r="OLT8" s="813"/>
      <c r="OLU8" s="813"/>
      <c r="OLV8" s="813"/>
      <c r="OLW8" s="813"/>
      <c r="OLX8" s="813"/>
      <c r="OLY8" s="813"/>
      <c r="OLZ8" s="813"/>
      <c r="OMA8" s="813"/>
      <c r="OMB8" s="813"/>
      <c r="OMC8" s="813"/>
      <c r="OMD8" s="813"/>
      <c r="OME8" s="813"/>
      <c r="OMF8" s="813"/>
      <c r="OMG8" s="813"/>
      <c r="OMH8" s="813"/>
      <c r="OMI8" s="813"/>
      <c r="OMJ8" s="813"/>
      <c r="OMK8" s="813"/>
      <c r="OML8" s="813"/>
      <c r="OMM8" s="813"/>
      <c r="OMN8" s="813"/>
      <c r="OMO8" s="813"/>
      <c r="OMP8" s="813"/>
      <c r="OMQ8" s="813"/>
      <c r="OMR8" s="813"/>
      <c r="OMS8" s="813"/>
      <c r="OMT8" s="813"/>
      <c r="OMU8" s="813"/>
      <c r="OMV8" s="813"/>
      <c r="OMW8" s="813"/>
      <c r="OMX8" s="813"/>
      <c r="OMY8" s="813"/>
      <c r="OMZ8" s="813"/>
      <c r="ONA8" s="813"/>
      <c r="ONB8" s="813"/>
      <c r="ONC8" s="813"/>
      <c r="OND8" s="813"/>
      <c r="ONE8" s="813"/>
      <c r="ONF8" s="813"/>
      <c r="ONG8" s="813"/>
      <c r="ONH8" s="813"/>
      <c r="ONI8" s="813"/>
      <c r="ONJ8" s="813"/>
      <c r="ONK8" s="813"/>
      <c r="ONL8" s="813"/>
      <c r="ONM8" s="813"/>
      <c r="ONN8" s="813"/>
      <c r="ONO8" s="813"/>
      <c r="ONP8" s="813"/>
      <c r="ONQ8" s="813"/>
      <c r="ONR8" s="813"/>
      <c r="ONS8" s="813"/>
      <c r="ONT8" s="813"/>
      <c r="ONU8" s="813"/>
      <c r="ONV8" s="813"/>
      <c r="ONW8" s="813"/>
      <c r="ONX8" s="813"/>
      <c r="ONY8" s="813"/>
      <c r="ONZ8" s="813"/>
      <c r="OOA8" s="813"/>
      <c r="OOB8" s="813"/>
      <c r="OOC8" s="813"/>
      <c r="OOD8" s="813"/>
      <c r="OOE8" s="813"/>
      <c r="OOF8" s="813"/>
      <c r="OOG8" s="813"/>
      <c r="OOH8" s="813"/>
      <c r="OOI8" s="813"/>
      <c r="OOJ8" s="813"/>
      <c r="OOK8" s="813"/>
      <c r="OOL8" s="813"/>
      <c r="OOM8" s="813"/>
      <c r="OON8" s="813"/>
      <c r="OOO8" s="813"/>
      <c r="OOP8" s="813"/>
      <c r="OOQ8" s="813"/>
      <c r="OOR8" s="813"/>
      <c r="OOS8" s="813"/>
      <c r="OOT8" s="813"/>
      <c r="OOU8" s="813"/>
      <c r="OOV8" s="813"/>
      <c r="OOW8" s="813"/>
      <c r="OOX8" s="813"/>
      <c r="OOY8" s="813"/>
      <c r="OOZ8" s="813"/>
      <c r="OPA8" s="813"/>
      <c r="OPB8" s="813"/>
      <c r="OPC8" s="813"/>
      <c r="OPD8" s="813"/>
      <c r="OPE8" s="813"/>
      <c r="OPF8" s="813"/>
      <c r="OPG8" s="813"/>
      <c r="OPH8" s="813"/>
      <c r="OPI8" s="813"/>
      <c r="OPJ8" s="813"/>
      <c r="OPK8" s="813"/>
      <c r="OPL8" s="813"/>
      <c r="OPM8" s="813"/>
      <c r="OPN8" s="813"/>
      <c r="OPO8" s="813"/>
      <c r="OPP8" s="813"/>
      <c r="OPQ8" s="813"/>
      <c r="OPR8" s="813"/>
      <c r="OPS8" s="813"/>
      <c r="OPT8" s="813"/>
      <c r="OPU8" s="813"/>
      <c r="OPV8" s="813"/>
      <c r="OPW8" s="813"/>
      <c r="OPX8" s="813"/>
      <c r="OPY8" s="813"/>
      <c r="OPZ8" s="813"/>
      <c r="OQA8" s="813"/>
      <c r="OQB8" s="813"/>
      <c r="OQC8" s="813"/>
      <c r="OQD8" s="813"/>
      <c r="OQE8" s="813"/>
      <c r="OQF8" s="813"/>
      <c r="OQG8" s="813"/>
      <c r="OQH8" s="813"/>
      <c r="OQI8" s="813"/>
      <c r="OQJ8" s="813"/>
      <c r="OQK8" s="813"/>
      <c r="OQL8" s="813"/>
      <c r="OQM8" s="813"/>
      <c r="OQN8" s="813"/>
      <c r="OQO8" s="813"/>
      <c r="OQP8" s="813"/>
      <c r="OQQ8" s="813"/>
      <c r="OQR8" s="813"/>
      <c r="OQS8" s="813"/>
      <c r="OQT8" s="813"/>
      <c r="OQU8" s="813"/>
      <c r="OQV8" s="813"/>
      <c r="OQW8" s="813"/>
      <c r="OQX8" s="813"/>
      <c r="OQY8" s="813"/>
      <c r="OQZ8" s="813"/>
      <c r="ORA8" s="813"/>
      <c r="ORB8" s="813"/>
      <c r="ORC8" s="813"/>
      <c r="ORD8" s="813"/>
      <c r="ORE8" s="813"/>
      <c r="ORF8" s="813"/>
      <c r="ORG8" s="813"/>
      <c r="ORH8" s="813"/>
      <c r="ORI8" s="813"/>
      <c r="ORJ8" s="813"/>
      <c r="ORK8" s="813"/>
      <c r="ORL8" s="813"/>
      <c r="ORM8" s="813"/>
      <c r="ORN8" s="813"/>
      <c r="ORO8" s="813"/>
      <c r="ORP8" s="813"/>
      <c r="ORQ8" s="813"/>
      <c r="ORR8" s="813"/>
      <c r="ORS8" s="813"/>
      <c r="ORT8" s="813"/>
      <c r="ORU8" s="813"/>
      <c r="ORV8" s="813"/>
      <c r="ORW8" s="813"/>
      <c r="ORX8" s="813"/>
      <c r="ORY8" s="813"/>
      <c r="ORZ8" s="813"/>
      <c r="OSA8" s="813"/>
      <c r="OSB8" s="813"/>
      <c r="OSC8" s="813"/>
      <c r="OSD8" s="813"/>
      <c r="OSE8" s="813"/>
      <c r="OSF8" s="813"/>
      <c r="OSG8" s="813"/>
      <c r="OSH8" s="813"/>
      <c r="OSI8" s="813"/>
      <c r="OSJ8" s="813"/>
      <c r="OSK8" s="813"/>
      <c r="OSL8" s="813"/>
      <c r="OSM8" s="813"/>
      <c r="OSN8" s="813"/>
      <c r="OSO8" s="813"/>
      <c r="OSP8" s="813"/>
      <c r="OSQ8" s="813"/>
      <c r="OSR8" s="813"/>
      <c r="OSS8" s="813"/>
      <c r="OST8" s="813"/>
      <c r="OSU8" s="813"/>
      <c r="OSV8" s="813"/>
      <c r="OSW8" s="813"/>
      <c r="OSX8" s="813"/>
      <c r="OSY8" s="813"/>
      <c r="OSZ8" s="813"/>
      <c r="OTA8" s="813"/>
      <c r="OTB8" s="813"/>
      <c r="OTC8" s="813"/>
      <c r="OTD8" s="813"/>
      <c r="OTE8" s="813"/>
      <c r="OTF8" s="813"/>
      <c r="OTG8" s="813"/>
      <c r="OTH8" s="813"/>
      <c r="OTI8" s="813"/>
      <c r="OTJ8" s="813"/>
      <c r="OTK8" s="813"/>
      <c r="OTL8" s="813"/>
      <c r="OTM8" s="813"/>
      <c r="OTN8" s="813"/>
      <c r="OTO8" s="813"/>
      <c r="OTP8" s="813"/>
      <c r="OTQ8" s="813"/>
      <c r="OTR8" s="813"/>
      <c r="OTS8" s="813"/>
      <c r="OTT8" s="813"/>
      <c r="OTU8" s="813"/>
      <c r="OTV8" s="813"/>
      <c r="OTW8" s="813"/>
      <c r="OTX8" s="813"/>
      <c r="OTY8" s="813"/>
      <c r="OTZ8" s="813"/>
      <c r="OUA8" s="813"/>
      <c r="OUB8" s="813"/>
      <c r="OUC8" s="813"/>
      <c r="OUD8" s="813"/>
      <c r="OUE8" s="813"/>
      <c r="OUF8" s="813"/>
      <c r="OUG8" s="813"/>
      <c r="OUH8" s="813"/>
      <c r="OUI8" s="813"/>
      <c r="OUJ8" s="813"/>
      <c r="OUK8" s="813"/>
      <c r="OUL8" s="813"/>
      <c r="OUM8" s="813"/>
      <c r="OUN8" s="813"/>
      <c r="OUO8" s="813"/>
      <c r="OUP8" s="813"/>
      <c r="OUQ8" s="813"/>
      <c r="OUR8" s="813"/>
      <c r="OUS8" s="813"/>
      <c r="OUT8" s="813"/>
      <c r="OUU8" s="813"/>
      <c r="OUV8" s="813"/>
      <c r="OUW8" s="813"/>
      <c r="OUX8" s="813"/>
      <c r="OUY8" s="813"/>
      <c r="OUZ8" s="813"/>
      <c r="OVA8" s="813"/>
      <c r="OVB8" s="813"/>
      <c r="OVC8" s="813"/>
      <c r="OVD8" s="813"/>
      <c r="OVE8" s="813"/>
      <c r="OVF8" s="813"/>
      <c r="OVG8" s="813"/>
      <c r="OVH8" s="813"/>
      <c r="OVI8" s="813"/>
      <c r="OVJ8" s="813"/>
      <c r="OVK8" s="813"/>
      <c r="OVL8" s="813"/>
      <c r="OVM8" s="813"/>
      <c r="OVN8" s="813"/>
      <c r="OVO8" s="813"/>
      <c r="OVP8" s="813"/>
      <c r="OVQ8" s="813"/>
      <c r="OVR8" s="813"/>
      <c r="OVS8" s="813"/>
      <c r="OVT8" s="813"/>
      <c r="OVU8" s="813"/>
      <c r="OVV8" s="813"/>
      <c r="OVW8" s="813"/>
      <c r="OVX8" s="813"/>
      <c r="OVY8" s="813"/>
      <c r="OVZ8" s="813"/>
      <c r="OWA8" s="813"/>
      <c r="OWB8" s="813"/>
      <c r="OWC8" s="813"/>
      <c r="OWD8" s="813"/>
      <c r="OWE8" s="813"/>
      <c r="OWF8" s="813"/>
      <c r="OWG8" s="813"/>
      <c r="OWH8" s="813"/>
      <c r="OWI8" s="813"/>
      <c r="OWJ8" s="813"/>
      <c r="OWK8" s="813"/>
      <c r="OWL8" s="813"/>
      <c r="OWM8" s="813"/>
      <c r="OWN8" s="813"/>
      <c r="OWO8" s="813"/>
      <c r="OWP8" s="813"/>
      <c r="OWQ8" s="813"/>
      <c r="OWR8" s="813"/>
      <c r="OWS8" s="813"/>
      <c r="OWT8" s="813"/>
      <c r="OWU8" s="813"/>
      <c r="OWV8" s="813"/>
      <c r="OWW8" s="813"/>
      <c r="OWX8" s="813"/>
      <c r="OWY8" s="813"/>
      <c r="OWZ8" s="813"/>
      <c r="OXA8" s="813"/>
      <c r="OXB8" s="813"/>
      <c r="OXC8" s="813"/>
      <c r="OXD8" s="813"/>
      <c r="OXE8" s="813"/>
      <c r="OXF8" s="813"/>
      <c r="OXG8" s="813"/>
      <c r="OXH8" s="813"/>
      <c r="OXI8" s="813"/>
      <c r="OXJ8" s="813"/>
      <c r="OXK8" s="813"/>
      <c r="OXL8" s="813"/>
      <c r="OXM8" s="813"/>
      <c r="OXN8" s="813"/>
      <c r="OXO8" s="813"/>
      <c r="OXP8" s="813"/>
      <c r="OXQ8" s="813"/>
      <c r="OXR8" s="813"/>
      <c r="OXS8" s="813"/>
      <c r="OXT8" s="813"/>
      <c r="OXU8" s="813"/>
      <c r="OXV8" s="813"/>
      <c r="OXW8" s="813"/>
      <c r="OXX8" s="813"/>
      <c r="OXY8" s="813"/>
      <c r="OXZ8" s="813"/>
      <c r="OYA8" s="813"/>
      <c r="OYB8" s="813"/>
      <c r="OYC8" s="813"/>
      <c r="OYD8" s="813"/>
      <c r="OYE8" s="813"/>
      <c r="OYF8" s="813"/>
      <c r="OYG8" s="813"/>
      <c r="OYH8" s="813"/>
      <c r="OYI8" s="813"/>
      <c r="OYJ8" s="813"/>
      <c r="OYK8" s="813"/>
      <c r="OYL8" s="813"/>
      <c r="OYM8" s="813"/>
      <c r="OYN8" s="813"/>
      <c r="OYO8" s="813"/>
      <c r="OYP8" s="813"/>
      <c r="OYQ8" s="813"/>
      <c r="OYR8" s="813"/>
      <c r="OYS8" s="813"/>
      <c r="OYT8" s="813"/>
      <c r="OYU8" s="813"/>
      <c r="OYV8" s="813"/>
      <c r="OYW8" s="813"/>
      <c r="OYX8" s="813"/>
      <c r="OYY8" s="813"/>
      <c r="OYZ8" s="813"/>
      <c r="OZA8" s="813"/>
      <c r="OZB8" s="813"/>
      <c r="OZC8" s="813"/>
      <c r="OZD8" s="813"/>
      <c r="OZE8" s="813"/>
      <c r="OZF8" s="813"/>
      <c r="OZG8" s="813"/>
      <c r="OZH8" s="813"/>
      <c r="OZI8" s="813"/>
      <c r="OZJ8" s="813"/>
      <c r="OZK8" s="813"/>
      <c r="OZL8" s="813"/>
      <c r="OZM8" s="813"/>
      <c r="OZN8" s="813"/>
      <c r="OZO8" s="813"/>
      <c r="OZP8" s="813"/>
      <c r="OZQ8" s="813"/>
      <c r="OZR8" s="813"/>
      <c r="OZS8" s="813"/>
      <c r="OZT8" s="813"/>
      <c r="OZU8" s="813"/>
      <c r="OZV8" s="813"/>
      <c r="OZW8" s="813"/>
      <c r="OZX8" s="813"/>
      <c r="OZY8" s="813"/>
      <c r="OZZ8" s="813"/>
      <c r="PAA8" s="813"/>
      <c r="PAB8" s="813"/>
      <c r="PAC8" s="813"/>
      <c r="PAD8" s="813"/>
      <c r="PAE8" s="813"/>
      <c r="PAF8" s="813"/>
      <c r="PAG8" s="813"/>
      <c r="PAH8" s="813"/>
      <c r="PAI8" s="813"/>
      <c r="PAJ8" s="813"/>
      <c r="PAK8" s="813"/>
      <c r="PAL8" s="813"/>
      <c r="PAM8" s="813"/>
      <c r="PAN8" s="813"/>
      <c r="PAO8" s="813"/>
      <c r="PAP8" s="813"/>
      <c r="PAQ8" s="813"/>
      <c r="PAR8" s="813"/>
      <c r="PAS8" s="813"/>
      <c r="PAT8" s="813"/>
      <c r="PAU8" s="813"/>
      <c r="PAV8" s="813"/>
      <c r="PAW8" s="813"/>
      <c r="PAX8" s="813"/>
      <c r="PAY8" s="813"/>
      <c r="PAZ8" s="813"/>
      <c r="PBA8" s="813"/>
      <c r="PBB8" s="813"/>
      <c r="PBC8" s="813"/>
      <c r="PBD8" s="813"/>
      <c r="PBE8" s="813"/>
      <c r="PBF8" s="813"/>
      <c r="PBG8" s="813"/>
      <c r="PBH8" s="813"/>
      <c r="PBI8" s="813"/>
      <c r="PBJ8" s="813"/>
      <c r="PBK8" s="813"/>
      <c r="PBL8" s="813"/>
      <c r="PBM8" s="813"/>
      <c r="PBN8" s="813"/>
      <c r="PBO8" s="813"/>
      <c r="PBP8" s="813"/>
      <c r="PBQ8" s="813"/>
      <c r="PBR8" s="813"/>
      <c r="PBS8" s="813"/>
      <c r="PBT8" s="813"/>
      <c r="PBU8" s="813"/>
      <c r="PBV8" s="813"/>
      <c r="PBW8" s="813"/>
      <c r="PBX8" s="813"/>
      <c r="PBY8" s="813"/>
      <c r="PBZ8" s="813"/>
      <c r="PCA8" s="813"/>
      <c r="PCB8" s="813"/>
      <c r="PCC8" s="813"/>
      <c r="PCD8" s="813"/>
      <c r="PCE8" s="813"/>
      <c r="PCF8" s="813"/>
      <c r="PCG8" s="813"/>
      <c r="PCH8" s="813"/>
      <c r="PCI8" s="813"/>
      <c r="PCJ8" s="813"/>
      <c r="PCK8" s="813"/>
      <c r="PCL8" s="813"/>
      <c r="PCM8" s="813"/>
      <c r="PCN8" s="813"/>
      <c r="PCO8" s="813"/>
      <c r="PCP8" s="813"/>
      <c r="PCQ8" s="813"/>
      <c r="PCR8" s="813"/>
      <c r="PCS8" s="813"/>
      <c r="PCT8" s="813"/>
      <c r="PCU8" s="813"/>
      <c r="PCV8" s="813"/>
      <c r="PCW8" s="813"/>
      <c r="PCX8" s="813"/>
      <c r="PCY8" s="813"/>
      <c r="PCZ8" s="813"/>
      <c r="PDA8" s="813"/>
      <c r="PDB8" s="813"/>
      <c r="PDC8" s="813"/>
      <c r="PDD8" s="813"/>
      <c r="PDE8" s="813"/>
      <c r="PDF8" s="813"/>
      <c r="PDG8" s="813"/>
      <c r="PDH8" s="813"/>
      <c r="PDI8" s="813"/>
      <c r="PDJ8" s="813"/>
      <c r="PDK8" s="813"/>
      <c r="PDL8" s="813"/>
      <c r="PDM8" s="813"/>
      <c r="PDN8" s="813"/>
      <c r="PDO8" s="813"/>
      <c r="PDP8" s="813"/>
      <c r="PDQ8" s="813"/>
      <c r="PDR8" s="813"/>
      <c r="PDS8" s="813"/>
      <c r="PDT8" s="813"/>
      <c r="PDU8" s="813"/>
      <c r="PDV8" s="813"/>
      <c r="PDW8" s="813"/>
      <c r="PDX8" s="813"/>
      <c r="PDY8" s="813"/>
      <c r="PDZ8" s="813"/>
      <c r="PEA8" s="813"/>
      <c r="PEB8" s="813"/>
      <c r="PEC8" s="813"/>
      <c r="PED8" s="813"/>
      <c r="PEE8" s="813"/>
      <c r="PEF8" s="813"/>
      <c r="PEG8" s="813"/>
      <c r="PEH8" s="813"/>
      <c r="PEI8" s="813"/>
      <c r="PEJ8" s="813"/>
      <c r="PEK8" s="813"/>
      <c r="PEL8" s="813"/>
      <c r="PEM8" s="813"/>
      <c r="PEN8" s="813"/>
      <c r="PEO8" s="813"/>
      <c r="PEP8" s="813"/>
      <c r="PEQ8" s="813"/>
      <c r="PER8" s="813"/>
      <c r="PES8" s="813"/>
      <c r="PET8" s="813"/>
      <c r="PEU8" s="813"/>
      <c r="PEV8" s="813"/>
      <c r="PEW8" s="813"/>
      <c r="PEX8" s="813"/>
      <c r="PEY8" s="813"/>
      <c r="PEZ8" s="813"/>
      <c r="PFA8" s="813"/>
      <c r="PFB8" s="813"/>
      <c r="PFC8" s="813"/>
      <c r="PFD8" s="813"/>
      <c r="PFE8" s="813"/>
      <c r="PFF8" s="813"/>
      <c r="PFG8" s="813"/>
      <c r="PFH8" s="813"/>
      <c r="PFI8" s="813"/>
      <c r="PFJ8" s="813"/>
      <c r="PFK8" s="813"/>
      <c r="PFL8" s="813"/>
      <c r="PFM8" s="813"/>
      <c r="PFN8" s="813"/>
      <c r="PFO8" s="813"/>
      <c r="PFP8" s="813"/>
      <c r="PFQ8" s="813"/>
      <c r="PFR8" s="813"/>
      <c r="PFS8" s="813"/>
      <c r="PFT8" s="813"/>
      <c r="PFU8" s="813"/>
      <c r="PFV8" s="813"/>
      <c r="PFW8" s="813"/>
      <c r="PFX8" s="813"/>
      <c r="PFY8" s="813"/>
      <c r="PFZ8" s="813"/>
      <c r="PGA8" s="813"/>
      <c r="PGB8" s="813"/>
      <c r="PGC8" s="813"/>
      <c r="PGD8" s="813"/>
      <c r="PGE8" s="813"/>
      <c r="PGF8" s="813"/>
      <c r="PGG8" s="813"/>
      <c r="PGH8" s="813"/>
      <c r="PGI8" s="813"/>
      <c r="PGJ8" s="813"/>
      <c r="PGK8" s="813"/>
      <c r="PGL8" s="813"/>
      <c r="PGM8" s="813"/>
      <c r="PGN8" s="813"/>
      <c r="PGO8" s="813"/>
      <c r="PGP8" s="813"/>
      <c r="PGQ8" s="813"/>
      <c r="PGR8" s="813"/>
      <c r="PGS8" s="813"/>
      <c r="PGT8" s="813"/>
      <c r="PGU8" s="813"/>
      <c r="PGV8" s="813"/>
      <c r="PGW8" s="813"/>
      <c r="PGX8" s="813"/>
      <c r="PGY8" s="813"/>
      <c r="PGZ8" s="813"/>
      <c r="PHA8" s="813"/>
      <c r="PHB8" s="813"/>
      <c r="PHC8" s="813"/>
      <c r="PHD8" s="813"/>
      <c r="PHE8" s="813"/>
      <c r="PHF8" s="813"/>
      <c r="PHG8" s="813"/>
      <c r="PHH8" s="813"/>
      <c r="PHI8" s="813"/>
      <c r="PHJ8" s="813"/>
      <c r="PHK8" s="813"/>
      <c r="PHL8" s="813"/>
      <c r="PHM8" s="813"/>
      <c r="PHN8" s="813"/>
      <c r="PHO8" s="813"/>
      <c r="PHP8" s="813"/>
      <c r="PHQ8" s="813"/>
      <c r="PHR8" s="813"/>
      <c r="PHS8" s="813"/>
      <c r="PHT8" s="813"/>
      <c r="PHU8" s="813"/>
      <c r="PHV8" s="813"/>
      <c r="PHW8" s="813"/>
      <c r="PHX8" s="813"/>
      <c r="PHY8" s="813"/>
      <c r="PHZ8" s="813"/>
      <c r="PIA8" s="813"/>
      <c r="PIB8" s="813"/>
      <c r="PIC8" s="813"/>
      <c r="PID8" s="813"/>
      <c r="PIE8" s="813"/>
      <c r="PIF8" s="813"/>
      <c r="PIG8" s="813"/>
      <c r="PIH8" s="813"/>
      <c r="PII8" s="813"/>
      <c r="PIJ8" s="813"/>
      <c r="PIK8" s="813"/>
      <c r="PIL8" s="813"/>
      <c r="PIM8" s="813"/>
      <c r="PIN8" s="813"/>
      <c r="PIO8" s="813"/>
      <c r="PIP8" s="813"/>
      <c r="PIQ8" s="813"/>
      <c r="PIR8" s="813"/>
      <c r="PIS8" s="813"/>
      <c r="PIT8" s="813"/>
      <c r="PIU8" s="813"/>
      <c r="PIV8" s="813"/>
      <c r="PIW8" s="813"/>
      <c r="PIX8" s="813"/>
      <c r="PIY8" s="813"/>
      <c r="PIZ8" s="813"/>
      <c r="PJA8" s="813"/>
      <c r="PJB8" s="813"/>
      <c r="PJC8" s="813"/>
      <c r="PJD8" s="813"/>
      <c r="PJE8" s="813"/>
      <c r="PJF8" s="813"/>
      <c r="PJG8" s="813"/>
      <c r="PJH8" s="813"/>
      <c r="PJI8" s="813"/>
      <c r="PJJ8" s="813"/>
      <c r="PJK8" s="813"/>
      <c r="PJL8" s="813"/>
      <c r="PJM8" s="813"/>
      <c r="PJN8" s="813"/>
      <c r="PJO8" s="813"/>
      <c r="PJP8" s="813"/>
      <c r="PJQ8" s="813"/>
      <c r="PJR8" s="813"/>
      <c r="PJS8" s="813"/>
      <c r="PJT8" s="813"/>
      <c r="PJU8" s="813"/>
      <c r="PJV8" s="813"/>
      <c r="PJW8" s="813"/>
      <c r="PJX8" s="813"/>
      <c r="PJY8" s="813"/>
      <c r="PJZ8" s="813"/>
      <c r="PKA8" s="813"/>
      <c r="PKB8" s="813"/>
      <c r="PKC8" s="813"/>
      <c r="PKD8" s="813"/>
      <c r="PKE8" s="813"/>
      <c r="PKF8" s="813"/>
      <c r="PKG8" s="813"/>
      <c r="PKH8" s="813"/>
      <c r="PKI8" s="813"/>
      <c r="PKJ8" s="813"/>
      <c r="PKK8" s="813"/>
      <c r="PKL8" s="813"/>
      <c r="PKM8" s="813"/>
      <c r="PKN8" s="813"/>
      <c r="PKO8" s="813"/>
      <c r="PKP8" s="813"/>
      <c r="PKQ8" s="813"/>
      <c r="PKR8" s="813"/>
      <c r="PKS8" s="813"/>
      <c r="PKT8" s="813"/>
      <c r="PKU8" s="813"/>
      <c r="PKV8" s="813"/>
      <c r="PKW8" s="813"/>
      <c r="PKX8" s="813"/>
      <c r="PKY8" s="813"/>
      <c r="PKZ8" s="813"/>
      <c r="PLA8" s="813"/>
      <c r="PLB8" s="813"/>
      <c r="PLC8" s="813"/>
      <c r="PLD8" s="813"/>
      <c r="PLE8" s="813"/>
      <c r="PLF8" s="813"/>
      <c r="PLG8" s="813"/>
      <c r="PLH8" s="813"/>
      <c r="PLI8" s="813"/>
      <c r="PLJ8" s="813"/>
      <c r="PLK8" s="813"/>
      <c r="PLL8" s="813"/>
      <c r="PLM8" s="813"/>
      <c r="PLN8" s="813"/>
      <c r="PLO8" s="813"/>
      <c r="PLP8" s="813"/>
      <c r="PLQ8" s="813"/>
      <c r="PLR8" s="813"/>
      <c r="PLS8" s="813"/>
      <c r="PLT8" s="813"/>
      <c r="PLU8" s="813"/>
      <c r="PLV8" s="813"/>
      <c r="PLW8" s="813"/>
      <c r="PLX8" s="813"/>
      <c r="PLY8" s="813"/>
      <c r="PLZ8" s="813"/>
      <c r="PMA8" s="813"/>
      <c r="PMB8" s="813"/>
      <c r="PMC8" s="813"/>
      <c r="PMD8" s="813"/>
      <c r="PME8" s="813"/>
      <c r="PMF8" s="813"/>
      <c r="PMG8" s="813"/>
      <c r="PMH8" s="813"/>
      <c r="PMI8" s="813"/>
      <c r="PMJ8" s="813"/>
      <c r="PMK8" s="813"/>
      <c r="PML8" s="813"/>
      <c r="PMM8" s="813"/>
      <c r="PMN8" s="813"/>
      <c r="PMO8" s="813"/>
      <c r="PMP8" s="813"/>
      <c r="PMQ8" s="813"/>
      <c r="PMR8" s="813"/>
      <c r="PMS8" s="813"/>
      <c r="PMT8" s="813"/>
      <c r="PMU8" s="813"/>
      <c r="PMV8" s="813"/>
      <c r="PMW8" s="813"/>
      <c r="PMX8" s="813"/>
      <c r="PMY8" s="813"/>
      <c r="PMZ8" s="813"/>
      <c r="PNA8" s="813"/>
      <c r="PNB8" s="813"/>
      <c r="PNC8" s="813"/>
      <c r="PND8" s="813"/>
      <c r="PNE8" s="813"/>
      <c r="PNF8" s="813"/>
      <c r="PNG8" s="813"/>
      <c r="PNH8" s="813"/>
      <c r="PNI8" s="813"/>
      <c r="PNJ8" s="813"/>
      <c r="PNK8" s="813"/>
      <c r="PNL8" s="813"/>
      <c r="PNM8" s="813"/>
      <c r="PNN8" s="813"/>
      <c r="PNO8" s="813"/>
      <c r="PNP8" s="813"/>
      <c r="PNQ8" s="813"/>
      <c r="PNR8" s="813"/>
      <c r="PNS8" s="813"/>
      <c r="PNT8" s="813"/>
      <c r="PNU8" s="813"/>
      <c r="PNV8" s="813"/>
      <c r="PNW8" s="813"/>
      <c r="PNX8" s="813"/>
      <c r="PNY8" s="813"/>
      <c r="PNZ8" s="813"/>
      <c r="POA8" s="813"/>
      <c r="POB8" s="813"/>
      <c r="POC8" s="813"/>
      <c r="POD8" s="813"/>
      <c r="POE8" s="813"/>
      <c r="POF8" s="813"/>
      <c r="POG8" s="813"/>
      <c r="POH8" s="813"/>
      <c r="POI8" s="813"/>
      <c r="POJ8" s="813"/>
      <c r="POK8" s="813"/>
      <c r="POL8" s="813"/>
      <c r="POM8" s="813"/>
      <c r="PON8" s="813"/>
      <c r="POO8" s="813"/>
      <c r="POP8" s="813"/>
      <c r="POQ8" s="813"/>
      <c r="POR8" s="813"/>
      <c r="POS8" s="813"/>
      <c r="POT8" s="813"/>
      <c r="POU8" s="813"/>
      <c r="POV8" s="813"/>
      <c r="POW8" s="813"/>
      <c r="POX8" s="813"/>
      <c r="POY8" s="813"/>
      <c r="POZ8" s="813"/>
      <c r="PPA8" s="813"/>
      <c r="PPB8" s="813"/>
      <c r="PPC8" s="813"/>
      <c r="PPD8" s="813"/>
      <c r="PPE8" s="813"/>
      <c r="PPF8" s="813"/>
      <c r="PPG8" s="813"/>
      <c r="PPH8" s="813"/>
      <c r="PPI8" s="813"/>
      <c r="PPJ8" s="813"/>
      <c r="PPK8" s="813"/>
      <c r="PPL8" s="813"/>
      <c r="PPM8" s="813"/>
      <c r="PPN8" s="813"/>
      <c r="PPO8" s="813"/>
      <c r="PPP8" s="813"/>
      <c r="PPQ8" s="813"/>
      <c r="PPR8" s="813"/>
      <c r="PPS8" s="813"/>
      <c r="PPT8" s="813"/>
      <c r="PPU8" s="813"/>
      <c r="PPV8" s="813"/>
      <c r="PPW8" s="813"/>
      <c r="PPX8" s="813"/>
      <c r="PPY8" s="813"/>
      <c r="PPZ8" s="813"/>
      <c r="PQA8" s="813"/>
      <c r="PQB8" s="813"/>
      <c r="PQC8" s="813"/>
      <c r="PQD8" s="813"/>
      <c r="PQE8" s="813"/>
      <c r="PQF8" s="813"/>
      <c r="PQG8" s="813"/>
      <c r="PQH8" s="813"/>
      <c r="PQI8" s="813"/>
      <c r="PQJ8" s="813"/>
      <c r="PQK8" s="813"/>
      <c r="PQL8" s="813"/>
      <c r="PQM8" s="813"/>
      <c r="PQN8" s="813"/>
      <c r="PQO8" s="813"/>
      <c r="PQP8" s="813"/>
      <c r="PQQ8" s="813"/>
      <c r="PQR8" s="813"/>
      <c r="PQS8" s="813"/>
      <c r="PQT8" s="813"/>
      <c r="PQU8" s="813"/>
      <c r="PQV8" s="813"/>
      <c r="PQW8" s="813"/>
      <c r="PQX8" s="813"/>
      <c r="PQY8" s="813"/>
      <c r="PQZ8" s="813"/>
      <c r="PRA8" s="813"/>
      <c r="PRB8" s="813"/>
      <c r="PRC8" s="813"/>
      <c r="PRD8" s="813"/>
      <c r="PRE8" s="813"/>
      <c r="PRF8" s="813"/>
      <c r="PRG8" s="813"/>
      <c r="PRH8" s="813"/>
      <c r="PRI8" s="813"/>
      <c r="PRJ8" s="813"/>
      <c r="PRK8" s="813"/>
      <c r="PRL8" s="813"/>
      <c r="PRM8" s="813"/>
      <c r="PRN8" s="813"/>
      <c r="PRO8" s="813"/>
      <c r="PRP8" s="813"/>
      <c r="PRQ8" s="813"/>
      <c r="PRR8" s="813"/>
      <c r="PRS8" s="813"/>
      <c r="PRT8" s="813"/>
      <c r="PRU8" s="813"/>
      <c r="PRV8" s="813"/>
      <c r="PRW8" s="813"/>
      <c r="PRX8" s="813"/>
      <c r="PRY8" s="813"/>
      <c r="PRZ8" s="813"/>
      <c r="PSA8" s="813"/>
      <c r="PSB8" s="813"/>
      <c r="PSC8" s="813"/>
      <c r="PSD8" s="813"/>
      <c r="PSE8" s="813"/>
      <c r="PSF8" s="813"/>
      <c r="PSG8" s="813"/>
      <c r="PSH8" s="813"/>
      <c r="PSI8" s="813"/>
      <c r="PSJ8" s="813"/>
      <c r="PSK8" s="813"/>
      <c r="PSL8" s="813"/>
      <c r="PSM8" s="813"/>
      <c r="PSN8" s="813"/>
      <c r="PSO8" s="813"/>
      <c r="PSP8" s="813"/>
      <c r="PSQ8" s="813"/>
      <c r="PSR8" s="813"/>
      <c r="PSS8" s="813"/>
      <c r="PST8" s="813"/>
      <c r="PSU8" s="813"/>
      <c r="PSV8" s="813"/>
      <c r="PSW8" s="813"/>
      <c r="PSX8" s="813"/>
      <c r="PSY8" s="813"/>
      <c r="PSZ8" s="813"/>
      <c r="PTA8" s="813"/>
      <c r="PTB8" s="813"/>
      <c r="PTC8" s="813"/>
      <c r="PTD8" s="813"/>
      <c r="PTE8" s="813"/>
      <c r="PTF8" s="813"/>
      <c r="PTG8" s="813"/>
      <c r="PTH8" s="813"/>
      <c r="PTI8" s="813"/>
      <c r="PTJ8" s="813"/>
      <c r="PTK8" s="813"/>
      <c r="PTL8" s="813"/>
      <c r="PTM8" s="813"/>
      <c r="PTN8" s="813"/>
      <c r="PTO8" s="813"/>
      <c r="PTP8" s="813"/>
      <c r="PTQ8" s="813"/>
      <c r="PTR8" s="813"/>
      <c r="PTS8" s="813"/>
      <c r="PTT8" s="813"/>
      <c r="PTU8" s="813"/>
      <c r="PTV8" s="813"/>
      <c r="PTW8" s="813"/>
      <c r="PTX8" s="813"/>
      <c r="PTY8" s="813"/>
      <c r="PTZ8" s="813"/>
      <c r="PUA8" s="813"/>
      <c r="PUB8" s="813"/>
      <c r="PUC8" s="813"/>
      <c r="PUD8" s="813"/>
      <c r="PUE8" s="813"/>
      <c r="PUF8" s="813"/>
      <c r="PUG8" s="813"/>
      <c r="PUH8" s="813"/>
      <c r="PUI8" s="813"/>
      <c r="PUJ8" s="813"/>
      <c r="PUK8" s="813"/>
      <c r="PUL8" s="813"/>
      <c r="PUM8" s="813"/>
      <c r="PUN8" s="813"/>
      <c r="PUO8" s="813"/>
      <c r="PUP8" s="813"/>
      <c r="PUQ8" s="813"/>
      <c r="PUR8" s="813"/>
      <c r="PUS8" s="813"/>
      <c r="PUT8" s="813"/>
      <c r="PUU8" s="813"/>
      <c r="PUV8" s="813"/>
      <c r="PUW8" s="813"/>
      <c r="PUX8" s="813"/>
      <c r="PUY8" s="813"/>
      <c r="PUZ8" s="813"/>
      <c r="PVA8" s="813"/>
      <c r="PVB8" s="813"/>
      <c r="PVC8" s="813"/>
      <c r="PVD8" s="813"/>
      <c r="PVE8" s="813"/>
      <c r="PVF8" s="813"/>
      <c r="PVG8" s="813"/>
      <c r="PVH8" s="813"/>
      <c r="PVI8" s="813"/>
      <c r="PVJ8" s="813"/>
      <c r="PVK8" s="813"/>
      <c r="PVL8" s="813"/>
      <c r="PVM8" s="813"/>
      <c r="PVN8" s="813"/>
      <c r="PVO8" s="813"/>
      <c r="PVP8" s="813"/>
      <c r="PVQ8" s="813"/>
      <c r="PVR8" s="813"/>
      <c r="PVS8" s="813"/>
      <c r="PVT8" s="813"/>
      <c r="PVU8" s="813"/>
      <c r="PVV8" s="813"/>
      <c r="PVW8" s="813"/>
      <c r="PVX8" s="813"/>
      <c r="PVY8" s="813"/>
      <c r="PVZ8" s="813"/>
      <c r="PWA8" s="813"/>
      <c r="PWB8" s="813"/>
      <c r="PWC8" s="813"/>
      <c r="PWD8" s="813"/>
      <c r="PWE8" s="813"/>
      <c r="PWF8" s="813"/>
      <c r="PWG8" s="813"/>
      <c r="PWH8" s="813"/>
      <c r="PWI8" s="813"/>
      <c r="PWJ8" s="813"/>
      <c r="PWK8" s="813"/>
      <c r="PWL8" s="813"/>
      <c r="PWM8" s="813"/>
      <c r="PWN8" s="813"/>
      <c r="PWO8" s="813"/>
      <c r="PWP8" s="813"/>
      <c r="PWQ8" s="813"/>
      <c r="PWR8" s="813"/>
      <c r="PWS8" s="813"/>
      <c r="PWT8" s="813"/>
      <c r="PWU8" s="813"/>
      <c r="PWV8" s="813"/>
      <c r="PWW8" s="813"/>
      <c r="PWX8" s="813"/>
      <c r="PWY8" s="813"/>
      <c r="PWZ8" s="813"/>
      <c r="PXA8" s="813"/>
      <c r="PXB8" s="813"/>
      <c r="PXC8" s="813"/>
      <c r="PXD8" s="813"/>
      <c r="PXE8" s="813"/>
      <c r="PXF8" s="813"/>
      <c r="PXG8" s="813"/>
      <c r="PXH8" s="813"/>
      <c r="PXI8" s="813"/>
      <c r="PXJ8" s="813"/>
      <c r="PXK8" s="813"/>
      <c r="PXL8" s="813"/>
      <c r="PXM8" s="813"/>
      <c r="PXN8" s="813"/>
      <c r="PXO8" s="813"/>
      <c r="PXP8" s="813"/>
      <c r="PXQ8" s="813"/>
      <c r="PXR8" s="813"/>
      <c r="PXS8" s="813"/>
      <c r="PXT8" s="813"/>
      <c r="PXU8" s="813"/>
      <c r="PXV8" s="813"/>
      <c r="PXW8" s="813"/>
      <c r="PXX8" s="813"/>
      <c r="PXY8" s="813"/>
      <c r="PXZ8" s="813"/>
      <c r="PYA8" s="813"/>
      <c r="PYB8" s="813"/>
      <c r="PYC8" s="813"/>
      <c r="PYD8" s="813"/>
      <c r="PYE8" s="813"/>
      <c r="PYF8" s="813"/>
      <c r="PYG8" s="813"/>
      <c r="PYH8" s="813"/>
      <c r="PYI8" s="813"/>
      <c r="PYJ8" s="813"/>
      <c r="PYK8" s="813"/>
      <c r="PYL8" s="813"/>
      <c r="PYM8" s="813"/>
      <c r="PYN8" s="813"/>
      <c r="PYO8" s="813"/>
      <c r="PYP8" s="813"/>
      <c r="PYQ8" s="813"/>
      <c r="PYR8" s="813"/>
      <c r="PYS8" s="813"/>
      <c r="PYT8" s="813"/>
      <c r="PYU8" s="813"/>
      <c r="PYV8" s="813"/>
      <c r="PYW8" s="813"/>
      <c r="PYX8" s="813"/>
      <c r="PYY8" s="813"/>
      <c r="PYZ8" s="813"/>
      <c r="PZA8" s="813"/>
      <c r="PZB8" s="813"/>
      <c r="PZC8" s="813"/>
      <c r="PZD8" s="813"/>
      <c r="PZE8" s="813"/>
      <c r="PZF8" s="813"/>
      <c r="PZG8" s="813"/>
      <c r="PZH8" s="813"/>
      <c r="PZI8" s="813"/>
      <c r="PZJ8" s="813"/>
      <c r="PZK8" s="813"/>
      <c r="PZL8" s="813"/>
      <c r="PZM8" s="813"/>
      <c r="PZN8" s="813"/>
      <c r="PZO8" s="813"/>
      <c r="PZP8" s="813"/>
      <c r="PZQ8" s="813"/>
      <c r="PZR8" s="813"/>
      <c r="PZS8" s="813"/>
      <c r="PZT8" s="813"/>
      <c r="PZU8" s="813"/>
      <c r="PZV8" s="813"/>
      <c r="PZW8" s="813"/>
      <c r="PZX8" s="813"/>
      <c r="PZY8" s="813"/>
      <c r="PZZ8" s="813"/>
      <c r="QAA8" s="813"/>
      <c r="QAB8" s="813"/>
      <c r="QAC8" s="813"/>
      <c r="QAD8" s="813"/>
      <c r="QAE8" s="813"/>
      <c r="QAF8" s="813"/>
      <c r="QAG8" s="813"/>
      <c r="QAH8" s="813"/>
      <c r="QAI8" s="813"/>
      <c r="QAJ8" s="813"/>
      <c r="QAK8" s="813"/>
      <c r="QAL8" s="813"/>
      <c r="QAM8" s="813"/>
      <c r="QAN8" s="813"/>
      <c r="QAO8" s="813"/>
      <c r="QAP8" s="813"/>
      <c r="QAQ8" s="813"/>
      <c r="QAR8" s="813"/>
      <c r="QAS8" s="813"/>
      <c r="QAT8" s="813"/>
      <c r="QAU8" s="813"/>
      <c r="QAV8" s="813"/>
      <c r="QAW8" s="813"/>
      <c r="QAX8" s="813"/>
      <c r="QAY8" s="813"/>
      <c r="QAZ8" s="813"/>
      <c r="QBA8" s="813"/>
      <c r="QBB8" s="813"/>
      <c r="QBC8" s="813"/>
      <c r="QBD8" s="813"/>
      <c r="QBE8" s="813"/>
      <c r="QBF8" s="813"/>
      <c r="QBG8" s="813"/>
      <c r="QBH8" s="813"/>
      <c r="QBI8" s="813"/>
      <c r="QBJ8" s="813"/>
      <c r="QBK8" s="813"/>
      <c r="QBL8" s="813"/>
      <c r="QBM8" s="813"/>
      <c r="QBN8" s="813"/>
      <c r="QBO8" s="813"/>
      <c r="QBP8" s="813"/>
      <c r="QBQ8" s="813"/>
      <c r="QBR8" s="813"/>
      <c r="QBS8" s="813"/>
      <c r="QBT8" s="813"/>
      <c r="QBU8" s="813"/>
      <c r="QBV8" s="813"/>
      <c r="QBW8" s="813"/>
      <c r="QBX8" s="813"/>
      <c r="QBY8" s="813"/>
      <c r="QBZ8" s="813"/>
      <c r="QCA8" s="813"/>
      <c r="QCB8" s="813"/>
      <c r="QCC8" s="813"/>
      <c r="QCD8" s="813"/>
      <c r="QCE8" s="813"/>
      <c r="QCF8" s="813"/>
      <c r="QCG8" s="813"/>
      <c r="QCH8" s="813"/>
      <c r="QCI8" s="813"/>
      <c r="QCJ8" s="813"/>
      <c r="QCK8" s="813"/>
      <c r="QCL8" s="813"/>
      <c r="QCM8" s="813"/>
      <c r="QCN8" s="813"/>
      <c r="QCO8" s="813"/>
      <c r="QCP8" s="813"/>
      <c r="QCQ8" s="813"/>
      <c r="QCR8" s="813"/>
      <c r="QCS8" s="813"/>
      <c r="QCT8" s="813"/>
      <c r="QCU8" s="813"/>
      <c r="QCV8" s="813"/>
      <c r="QCW8" s="813"/>
      <c r="QCX8" s="813"/>
      <c r="QCY8" s="813"/>
      <c r="QCZ8" s="813"/>
      <c r="QDA8" s="813"/>
      <c r="QDB8" s="813"/>
      <c r="QDC8" s="813"/>
      <c r="QDD8" s="813"/>
      <c r="QDE8" s="813"/>
      <c r="QDF8" s="813"/>
      <c r="QDG8" s="813"/>
      <c r="QDH8" s="813"/>
      <c r="QDI8" s="813"/>
      <c r="QDJ8" s="813"/>
      <c r="QDK8" s="813"/>
      <c r="QDL8" s="813"/>
      <c r="QDM8" s="813"/>
      <c r="QDN8" s="813"/>
      <c r="QDO8" s="813"/>
      <c r="QDP8" s="813"/>
      <c r="QDQ8" s="813"/>
      <c r="QDR8" s="813"/>
      <c r="QDS8" s="813"/>
      <c r="QDT8" s="813"/>
      <c r="QDU8" s="813"/>
      <c r="QDV8" s="813"/>
      <c r="QDW8" s="813"/>
      <c r="QDX8" s="813"/>
      <c r="QDY8" s="813"/>
      <c r="QDZ8" s="813"/>
      <c r="QEA8" s="813"/>
      <c r="QEB8" s="813"/>
      <c r="QEC8" s="813"/>
      <c r="QED8" s="813"/>
      <c r="QEE8" s="813"/>
      <c r="QEF8" s="813"/>
      <c r="QEG8" s="813"/>
      <c r="QEH8" s="813"/>
      <c r="QEI8" s="813"/>
      <c r="QEJ8" s="813"/>
      <c r="QEK8" s="813"/>
      <c r="QEL8" s="813"/>
      <c r="QEM8" s="813"/>
      <c r="QEN8" s="813"/>
      <c r="QEO8" s="813"/>
      <c r="QEP8" s="813"/>
      <c r="QEQ8" s="813"/>
      <c r="QER8" s="813"/>
      <c r="QES8" s="813"/>
      <c r="QET8" s="813"/>
      <c r="QEU8" s="813"/>
      <c r="QEV8" s="813"/>
      <c r="QEW8" s="813"/>
      <c r="QEX8" s="813"/>
      <c r="QEY8" s="813"/>
      <c r="QEZ8" s="813"/>
      <c r="QFA8" s="813"/>
      <c r="QFB8" s="813"/>
      <c r="QFC8" s="813"/>
      <c r="QFD8" s="813"/>
      <c r="QFE8" s="813"/>
      <c r="QFF8" s="813"/>
      <c r="QFG8" s="813"/>
      <c r="QFH8" s="813"/>
      <c r="QFI8" s="813"/>
      <c r="QFJ8" s="813"/>
      <c r="QFK8" s="813"/>
      <c r="QFL8" s="813"/>
      <c r="QFM8" s="813"/>
      <c r="QFN8" s="813"/>
      <c r="QFO8" s="813"/>
      <c r="QFP8" s="813"/>
      <c r="QFQ8" s="813"/>
      <c r="QFR8" s="813"/>
      <c r="QFS8" s="813"/>
      <c r="QFT8" s="813"/>
      <c r="QFU8" s="813"/>
      <c r="QFV8" s="813"/>
      <c r="QFW8" s="813"/>
      <c r="QFX8" s="813"/>
      <c r="QFY8" s="813"/>
      <c r="QFZ8" s="813"/>
      <c r="QGA8" s="813"/>
      <c r="QGB8" s="813"/>
      <c r="QGC8" s="813"/>
      <c r="QGD8" s="813"/>
      <c r="QGE8" s="813"/>
      <c r="QGF8" s="813"/>
      <c r="QGG8" s="813"/>
      <c r="QGH8" s="813"/>
      <c r="QGI8" s="813"/>
      <c r="QGJ8" s="813"/>
      <c r="QGK8" s="813"/>
      <c r="QGL8" s="813"/>
      <c r="QGM8" s="813"/>
      <c r="QGN8" s="813"/>
      <c r="QGO8" s="813"/>
      <c r="QGP8" s="813"/>
      <c r="QGQ8" s="813"/>
      <c r="QGR8" s="813"/>
      <c r="QGS8" s="813"/>
      <c r="QGT8" s="813"/>
      <c r="QGU8" s="813"/>
      <c r="QGV8" s="813"/>
      <c r="QGW8" s="813"/>
      <c r="QGX8" s="813"/>
      <c r="QGY8" s="813"/>
      <c r="QGZ8" s="813"/>
      <c r="QHA8" s="813"/>
      <c r="QHB8" s="813"/>
      <c r="QHC8" s="813"/>
      <c r="QHD8" s="813"/>
      <c r="QHE8" s="813"/>
      <c r="QHF8" s="813"/>
      <c r="QHG8" s="813"/>
      <c r="QHH8" s="813"/>
      <c r="QHI8" s="813"/>
      <c r="QHJ8" s="813"/>
      <c r="QHK8" s="813"/>
      <c r="QHL8" s="813"/>
      <c r="QHM8" s="813"/>
      <c r="QHN8" s="813"/>
      <c r="QHO8" s="813"/>
      <c r="QHP8" s="813"/>
      <c r="QHQ8" s="813"/>
      <c r="QHR8" s="813"/>
      <c r="QHS8" s="813"/>
      <c r="QHT8" s="813"/>
      <c r="QHU8" s="813"/>
      <c r="QHV8" s="813"/>
      <c r="QHW8" s="813"/>
      <c r="QHX8" s="813"/>
      <c r="QHY8" s="813"/>
      <c r="QHZ8" s="813"/>
      <c r="QIA8" s="813"/>
      <c r="QIB8" s="813"/>
      <c r="QIC8" s="813"/>
      <c r="QID8" s="813"/>
      <c r="QIE8" s="813"/>
      <c r="QIF8" s="813"/>
      <c r="QIG8" s="813"/>
      <c r="QIH8" s="813"/>
      <c r="QII8" s="813"/>
      <c r="QIJ8" s="813"/>
      <c r="QIK8" s="813"/>
      <c r="QIL8" s="813"/>
      <c r="QIM8" s="813"/>
      <c r="QIN8" s="813"/>
      <c r="QIO8" s="813"/>
      <c r="QIP8" s="813"/>
      <c r="QIQ8" s="813"/>
      <c r="QIR8" s="813"/>
      <c r="QIS8" s="813"/>
      <c r="QIT8" s="813"/>
      <c r="QIU8" s="813"/>
      <c r="QIV8" s="813"/>
      <c r="QIW8" s="813"/>
      <c r="QIX8" s="813"/>
      <c r="QIY8" s="813"/>
      <c r="QIZ8" s="813"/>
      <c r="QJA8" s="813"/>
      <c r="QJB8" s="813"/>
      <c r="QJC8" s="813"/>
      <c r="QJD8" s="813"/>
      <c r="QJE8" s="813"/>
      <c r="QJF8" s="813"/>
      <c r="QJG8" s="813"/>
      <c r="QJH8" s="813"/>
      <c r="QJI8" s="813"/>
      <c r="QJJ8" s="813"/>
      <c r="QJK8" s="813"/>
      <c r="QJL8" s="813"/>
      <c r="QJM8" s="813"/>
      <c r="QJN8" s="813"/>
      <c r="QJO8" s="813"/>
      <c r="QJP8" s="813"/>
      <c r="QJQ8" s="813"/>
      <c r="QJR8" s="813"/>
      <c r="QJS8" s="813"/>
      <c r="QJT8" s="813"/>
      <c r="QJU8" s="813"/>
      <c r="QJV8" s="813"/>
      <c r="QJW8" s="813"/>
      <c r="QJX8" s="813"/>
      <c r="QJY8" s="813"/>
      <c r="QJZ8" s="813"/>
      <c r="QKA8" s="813"/>
      <c r="QKB8" s="813"/>
      <c r="QKC8" s="813"/>
      <c r="QKD8" s="813"/>
      <c r="QKE8" s="813"/>
      <c r="QKF8" s="813"/>
      <c r="QKG8" s="813"/>
      <c r="QKH8" s="813"/>
      <c r="QKI8" s="813"/>
      <c r="QKJ8" s="813"/>
      <c r="QKK8" s="813"/>
      <c r="QKL8" s="813"/>
      <c r="QKM8" s="813"/>
      <c r="QKN8" s="813"/>
      <c r="QKO8" s="813"/>
      <c r="QKP8" s="813"/>
      <c r="QKQ8" s="813"/>
      <c r="QKR8" s="813"/>
      <c r="QKS8" s="813"/>
      <c r="QKT8" s="813"/>
      <c r="QKU8" s="813"/>
      <c r="QKV8" s="813"/>
      <c r="QKW8" s="813"/>
      <c r="QKX8" s="813"/>
      <c r="QKY8" s="813"/>
      <c r="QKZ8" s="813"/>
      <c r="QLA8" s="813"/>
      <c r="QLB8" s="813"/>
      <c r="QLC8" s="813"/>
      <c r="QLD8" s="813"/>
      <c r="QLE8" s="813"/>
      <c r="QLF8" s="813"/>
      <c r="QLG8" s="813"/>
      <c r="QLH8" s="813"/>
      <c r="QLI8" s="813"/>
      <c r="QLJ8" s="813"/>
      <c r="QLK8" s="813"/>
      <c r="QLL8" s="813"/>
      <c r="QLM8" s="813"/>
      <c r="QLN8" s="813"/>
      <c r="QLO8" s="813"/>
      <c r="QLP8" s="813"/>
      <c r="QLQ8" s="813"/>
      <c r="QLR8" s="813"/>
      <c r="QLS8" s="813"/>
      <c r="QLT8" s="813"/>
      <c r="QLU8" s="813"/>
      <c r="QLV8" s="813"/>
      <c r="QLW8" s="813"/>
      <c r="QLX8" s="813"/>
      <c r="QLY8" s="813"/>
      <c r="QLZ8" s="813"/>
      <c r="QMA8" s="813"/>
      <c r="QMB8" s="813"/>
      <c r="QMC8" s="813"/>
      <c r="QMD8" s="813"/>
      <c r="QME8" s="813"/>
      <c r="QMF8" s="813"/>
      <c r="QMG8" s="813"/>
      <c r="QMH8" s="813"/>
      <c r="QMI8" s="813"/>
      <c r="QMJ8" s="813"/>
      <c r="QMK8" s="813"/>
      <c r="QML8" s="813"/>
      <c r="QMM8" s="813"/>
      <c r="QMN8" s="813"/>
      <c r="QMO8" s="813"/>
      <c r="QMP8" s="813"/>
      <c r="QMQ8" s="813"/>
      <c r="QMR8" s="813"/>
      <c r="QMS8" s="813"/>
      <c r="QMT8" s="813"/>
      <c r="QMU8" s="813"/>
      <c r="QMV8" s="813"/>
      <c r="QMW8" s="813"/>
      <c r="QMX8" s="813"/>
      <c r="QMY8" s="813"/>
      <c r="QMZ8" s="813"/>
      <c r="QNA8" s="813"/>
      <c r="QNB8" s="813"/>
      <c r="QNC8" s="813"/>
      <c r="QND8" s="813"/>
      <c r="QNE8" s="813"/>
      <c r="QNF8" s="813"/>
      <c r="QNG8" s="813"/>
      <c r="QNH8" s="813"/>
      <c r="QNI8" s="813"/>
      <c r="QNJ8" s="813"/>
      <c r="QNK8" s="813"/>
      <c r="QNL8" s="813"/>
      <c r="QNM8" s="813"/>
      <c r="QNN8" s="813"/>
      <c r="QNO8" s="813"/>
      <c r="QNP8" s="813"/>
      <c r="QNQ8" s="813"/>
      <c r="QNR8" s="813"/>
      <c r="QNS8" s="813"/>
      <c r="QNT8" s="813"/>
      <c r="QNU8" s="813"/>
      <c r="QNV8" s="813"/>
      <c r="QNW8" s="813"/>
      <c r="QNX8" s="813"/>
      <c r="QNY8" s="813"/>
      <c r="QNZ8" s="813"/>
      <c r="QOA8" s="813"/>
      <c r="QOB8" s="813"/>
      <c r="QOC8" s="813"/>
      <c r="QOD8" s="813"/>
      <c r="QOE8" s="813"/>
      <c r="QOF8" s="813"/>
      <c r="QOG8" s="813"/>
      <c r="QOH8" s="813"/>
      <c r="QOI8" s="813"/>
      <c r="QOJ8" s="813"/>
      <c r="QOK8" s="813"/>
      <c r="QOL8" s="813"/>
      <c r="QOM8" s="813"/>
      <c r="QON8" s="813"/>
      <c r="QOO8" s="813"/>
      <c r="QOP8" s="813"/>
      <c r="QOQ8" s="813"/>
      <c r="QOR8" s="813"/>
      <c r="QOS8" s="813"/>
      <c r="QOT8" s="813"/>
      <c r="QOU8" s="813"/>
      <c r="QOV8" s="813"/>
      <c r="QOW8" s="813"/>
      <c r="QOX8" s="813"/>
      <c r="QOY8" s="813"/>
      <c r="QOZ8" s="813"/>
      <c r="QPA8" s="813"/>
      <c r="QPB8" s="813"/>
      <c r="QPC8" s="813"/>
      <c r="QPD8" s="813"/>
      <c r="QPE8" s="813"/>
      <c r="QPF8" s="813"/>
      <c r="QPG8" s="813"/>
      <c r="QPH8" s="813"/>
      <c r="QPI8" s="813"/>
      <c r="QPJ8" s="813"/>
      <c r="QPK8" s="813"/>
      <c r="QPL8" s="813"/>
      <c r="QPM8" s="813"/>
      <c r="QPN8" s="813"/>
      <c r="QPO8" s="813"/>
      <c r="QPP8" s="813"/>
      <c r="QPQ8" s="813"/>
      <c r="QPR8" s="813"/>
      <c r="QPS8" s="813"/>
      <c r="QPT8" s="813"/>
      <c r="QPU8" s="813"/>
      <c r="QPV8" s="813"/>
      <c r="QPW8" s="813"/>
      <c r="QPX8" s="813"/>
      <c r="QPY8" s="813"/>
      <c r="QPZ8" s="813"/>
      <c r="QQA8" s="813"/>
      <c r="QQB8" s="813"/>
      <c r="QQC8" s="813"/>
      <c r="QQD8" s="813"/>
      <c r="QQE8" s="813"/>
      <c r="QQF8" s="813"/>
      <c r="QQG8" s="813"/>
      <c r="QQH8" s="813"/>
      <c r="QQI8" s="813"/>
      <c r="QQJ8" s="813"/>
      <c r="QQK8" s="813"/>
      <c r="QQL8" s="813"/>
      <c r="QQM8" s="813"/>
      <c r="QQN8" s="813"/>
      <c r="QQO8" s="813"/>
      <c r="QQP8" s="813"/>
      <c r="QQQ8" s="813"/>
      <c r="QQR8" s="813"/>
      <c r="QQS8" s="813"/>
      <c r="QQT8" s="813"/>
      <c r="QQU8" s="813"/>
      <c r="QQV8" s="813"/>
      <c r="QQW8" s="813"/>
      <c r="QQX8" s="813"/>
      <c r="QQY8" s="813"/>
      <c r="QQZ8" s="813"/>
      <c r="QRA8" s="813"/>
      <c r="QRB8" s="813"/>
      <c r="QRC8" s="813"/>
      <c r="QRD8" s="813"/>
      <c r="QRE8" s="813"/>
      <c r="QRF8" s="813"/>
      <c r="QRG8" s="813"/>
      <c r="QRH8" s="813"/>
      <c r="QRI8" s="813"/>
      <c r="QRJ8" s="813"/>
      <c r="QRK8" s="813"/>
      <c r="QRL8" s="813"/>
      <c r="QRM8" s="813"/>
      <c r="QRN8" s="813"/>
      <c r="QRO8" s="813"/>
      <c r="QRP8" s="813"/>
      <c r="QRQ8" s="813"/>
      <c r="QRR8" s="813"/>
      <c r="QRS8" s="813"/>
      <c r="QRT8" s="813"/>
      <c r="QRU8" s="813"/>
      <c r="QRV8" s="813"/>
      <c r="QRW8" s="813"/>
      <c r="QRX8" s="813"/>
      <c r="QRY8" s="813"/>
      <c r="QRZ8" s="813"/>
      <c r="QSA8" s="813"/>
      <c r="QSB8" s="813"/>
      <c r="QSC8" s="813"/>
      <c r="QSD8" s="813"/>
      <c r="QSE8" s="813"/>
      <c r="QSF8" s="813"/>
      <c r="QSG8" s="813"/>
      <c r="QSH8" s="813"/>
      <c r="QSI8" s="813"/>
      <c r="QSJ8" s="813"/>
      <c r="QSK8" s="813"/>
      <c r="QSL8" s="813"/>
      <c r="QSM8" s="813"/>
      <c r="QSN8" s="813"/>
      <c r="QSO8" s="813"/>
      <c r="QSP8" s="813"/>
      <c r="QSQ8" s="813"/>
      <c r="QSR8" s="813"/>
      <c r="QSS8" s="813"/>
      <c r="QST8" s="813"/>
      <c r="QSU8" s="813"/>
      <c r="QSV8" s="813"/>
      <c r="QSW8" s="813"/>
      <c r="QSX8" s="813"/>
      <c r="QSY8" s="813"/>
      <c r="QSZ8" s="813"/>
      <c r="QTA8" s="813"/>
      <c r="QTB8" s="813"/>
      <c r="QTC8" s="813"/>
      <c r="QTD8" s="813"/>
      <c r="QTE8" s="813"/>
      <c r="QTF8" s="813"/>
      <c r="QTG8" s="813"/>
      <c r="QTH8" s="813"/>
      <c r="QTI8" s="813"/>
      <c r="QTJ8" s="813"/>
      <c r="QTK8" s="813"/>
      <c r="QTL8" s="813"/>
      <c r="QTM8" s="813"/>
      <c r="QTN8" s="813"/>
      <c r="QTO8" s="813"/>
      <c r="QTP8" s="813"/>
      <c r="QTQ8" s="813"/>
      <c r="QTR8" s="813"/>
      <c r="QTS8" s="813"/>
      <c r="QTT8" s="813"/>
      <c r="QTU8" s="813"/>
      <c r="QTV8" s="813"/>
      <c r="QTW8" s="813"/>
      <c r="QTX8" s="813"/>
      <c r="QTY8" s="813"/>
      <c r="QTZ8" s="813"/>
      <c r="QUA8" s="813"/>
      <c r="QUB8" s="813"/>
      <c r="QUC8" s="813"/>
      <c r="QUD8" s="813"/>
      <c r="QUE8" s="813"/>
      <c r="QUF8" s="813"/>
      <c r="QUG8" s="813"/>
      <c r="QUH8" s="813"/>
      <c r="QUI8" s="813"/>
      <c r="QUJ8" s="813"/>
      <c r="QUK8" s="813"/>
      <c r="QUL8" s="813"/>
      <c r="QUM8" s="813"/>
      <c r="QUN8" s="813"/>
      <c r="QUO8" s="813"/>
      <c r="QUP8" s="813"/>
      <c r="QUQ8" s="813"/>
      <c r="QUR8" s="813"/>
      <c r="QUS8" s="813"/>
      <c r="QUT8" s="813"/>
      <c r="QUU8" s="813"/>
      <c r="QUV8" s="813"/>
      <c r="QUW8" s="813"/>
      <c r="QUX8" s="813"/>
      <c r="QUY8" s="813"/>
      <c r="QUZ8" s="813"/>
      <c r="QVA8" s="813"/>
      <c r="QVB8" s="813"/>
      <c r="QVC8" s="813"/>
      <c r="QVD8" s="813"/>
      <c r="QVE8" s="813"/>
      <c r="QVF8" s="813"/>
      <c r="QVG8" s="813"/>
      <c r="QVH8" s="813"/>
      <c r="QVI8" s="813"/>
      <c r="QVJ8" s="813"/>
      <c r="QVK8" s="813"/>
      <c r="QVL8" s="813"/>
      <c r="QVM8" s="813"/>
      <c r="QVN8" s="813"/>
      <c r="QVO8" s="813"/>
      <c r="QVP8" s="813"/>
      <c r="QVQ8" s="813"/>
      <c r="QVR8" s="813"/>
      <c r="QVS8" s="813"/>
      <c r="QVT8" s="813"/>
      <c r="QVU8" s="813"/>
      <c r="QVV8" s="813"/>
      <c r="QVW8" s="813"/>
      <c r="QVX8" s="813"/>
      <c r="QVY8" s="813"/>
      <c r="QVZ8" s="813"/>
      <c r="QWA8" s="813"/>
      <c r="QWB8" s="813"/>
      <c r="QWC8" s="813"/>
      <c r="QWD8" s="813"/>
      <c r="QWE8" s="813"/>
      <c r="QWF8" s="813"/>
      <c r="QWG8" s="813"/>
      <c r="QWH8" s="813"/>
      <c r="QWI8" s="813"/>
      <c r="QWJ8" s="813"/>
      <c r="QWK8" s="813"/>
      <c r="QWL8" s="813"/>
      <c r="QWM8" s="813"/>
      <c r="QWN8" s="813"/>
      <c r="QWO8" s="813"/>
      <c r="QWP8" s="813"/>
      <c r="QWQ8" s="813"/>
      <c r="QWR8" s="813"/>
      <c r="QWS8" s="813"/>
      <c r="QWT8" s="813"/>
      <c r="QWU8" s="813"/>
      <c r="QWV8" s="813"/>
      <c r="QWW8" s="813"/>
      <c r="QWX8" s="813"/>
      <c r="QWY8" s="813"/>
      <c r="QWZ8" s="813"/>
      <c r="QXA8" s="813"/>
      <c r="QXB8" s="813"/>
      <c r="QXC8" s="813"/>
      <c r="QXD8" s="813"/>
      <c r="QXE8" s="813"/>
      <c r="QXF8" s="813"/>
      <c r="QXG8" s="813"/>
      <c r="QXH8" s="813"/>
      <c r="QXI8" s="813"/>
      <c r="QXJ8" s="813"/>
      <c r="QXK8" s="813"/>
      <c r="QXL8" s="813"/>
      <c r="QXM8" s="813"/>
      <c r="QXN8" s="813"/>
      <c r="QXO8" s="813"/>
      <c r="QXP8" s="813"/>
      <c r="QXQ8" s="813"/>
      <c r="QXR8" s="813"/>
      <c r="QXS8" s="813"/>
      <c r="QXT8" s="813"/>
      <c r="QXU8" s="813"/>
      <c r="QXV8" s="813"/>
      <c r="QXW8" s="813"/>
      <c r="QXX8" s="813"/>
      <c r="QXY8" s="813"/>
      <c r="QXZ8" s="813"/>
      <c r="QYA8" s="813"/>
      <c r="QYB8" s="813"/>
      <c r="QYC8" s="813"/>
      <c r="QYD8" s="813"/>
      <c r="QYE8" s="813"/>
      <c r="QYF8" s="813"/>
      <c r="QYG8" s="813"/>
      <c r="QYH8" s="813"/>
      <c r="QYI8" s="813"/>
      <c r="QYJ8" s="813"/>
      <c r="QYK8" s="813"/>
      <c r="QYL8" s="813"/>
      <c r="QYM8" s="813"/>
      <c r="QYN8" s="813"/>
      <c r="QYO8" s="813"/>
      <c r="QYP8" s="813"/>
      <c r="QYQ8" s="813"/>
      <c r="QYR8" s="813"/>
      <c r="QYS8" s="813"/>
      <c r="QYT8" s="813"/>
      <c r="QYU8" s="813"/>
      <c r="QYV8" s="813"/>
      <c r="QYW8" s="813"/>
      <c r="QYX8" s="813"/>
      <c r="QYY8" s="813"/>
      <c r="QYZ8" s="813"/>
      <c r="QZA8" s="813"/>
      <c r="QZB8" s="813"/>
      <c r="QZC8" s="813"/>
      <c r="QZD8" s="813"/>
      <c r="QZE8" s="813"/>
      <c r="QZF8" s="813"/>
      <c r="QZG8" s="813"/>
      <c r="QZH8" s="813"/>
      <c r="QZI8" s="813"/>
      <c r="QZJ8" s="813"/>
      <c r="QZK8" s="813"/>
      <c r="QZL8" s="813"/>
      <c r="QZM8" s="813"/>
      <c r="QZN8" s="813"/>
      <c r="QZO8" s="813"/>
      <c r="QZP8" s="813"/>
      <c r="QZQ8" s="813"/>
      <c r="QZR8" s="813"/>
      <c r="QZS8" s="813"/>
      <c r="QZT8" s="813"/>
      <c r="QZU8" s="813"/>
      <c r="QZV8" s="813"/>
      <c r="QZW8" s="813"/>
      <c r="QZX8" s="813"/>
      <c r="QZY8" s="813"/>
      <c r="QZZ8" s="813"/>
      <c r="RAA8" s="813"/>
      <c r="RAB8" s="813"/>
      <c r="RAC8" s="813"/>
      <c r="RAD8" s="813"/>
      <c r="RAE8" s="813"/>
      <c r="RAF8" s="813"/>
      <c r="RAG8" s="813"/>
      <c r="RAH8" s="813"/>
      <c r="RAI8" s="813"/>
      <c r="RAJ8" s="813"/>
      <c r="RAK8" s="813"/>
      <c r="RAL8" s="813"/>
      <c r="RAM8" s="813"/>
      <c r="RAN8" s="813"/>
      <c r="RAO8" s="813"/>
      <c r="RAP8" s="813"/>
      <c r="RAQ8" s="813"/>
      <c r="RAR8" s="813"/>
      <c r="RAS8" s="813"/>
      <c r="RAT8" s="813"/>
      <c r="RAU8" s="813"/>
      <c r="RAV8" s="813"/>
      <c r="RAW8" s="813"/>
      <c r="RAX8" s="813"/>
      <c r="RAY8" s="813"/>
      <c r="RAZ8" s="813"/>
      <c r="RBA8" s="813"/>
      <c r="RBB8" s="813"/>
      <c r="RBC8" s="813"/>
      <c r="RBD8" s="813"/>
      <c r="RBE8" s="813"/>
      <c r="RBF8" s="813"/>
      <c r="RBG8" s="813"/>
      <c r="RBH8" s="813"/>
      <c r="RBI8" s="813"/>
      <c r="RBJ8" s="813"/>
      <c r="RBK8" s="813"/>
      <c r="RBL8" s="813"/>
      <c r="RBM8" s="813"/>
      <c r="RBN8" s="813"/>
      <c r="RBO8" s="813"/>
      <c r="RBP8" s="813"/>
      <c r="RBQ8" s="813"/>
      <c r="RBR8" s="813"/>
      <c r="RBS8" s="813"/>
      <c r="RBT8" s="813"/>
      <c r="RBU8" s="813"/>
      <c r="RBV8" s="813"/>
      <c r="RBW8" s="813"/>
      <c r="RBX8" s="813"/>
      <c r="RBY8" s="813"/>
      <c r="RBZ8" s="813"/>
      <c r="RCA8" s="813"/>
      <c r="RCB8" s="813"/>
      <c r="RCC8" s="813"/>
      <c r="RCD8" s="813"/>
      <c r="RCE8" s="813"/>
      <c r="RCF8" s="813"/>
      <c r="RCG8" s="813"/>
      <c r="RCH8" s="813"/>
      <c r="RCI8" s="813"/>
      <c r="RCJ8" s="813"/>
      <c r="RCK8" s="813"/>
      <c r="RCL8" s="813"/>
      <c r="RCM8" s="813"/>
      <c r="RCN8" s="813"/>
      <c r="RCO8" s="813"/>
      <c r="RCP8" s="813"/>
      <c r="RCQ8" s="813"/>
      <c r="RCR8" s="813"/>
      <c r="RCS8" s="813"/>
      <c r="RCT8" s="813"/>
      <c r="RCU8" s="813"/>
      <c r="RCV8" s="813"/>
      <c r="RCW8" s="813"/>
      <c r="RCX8" s="813"/>
      <c r="RCY8" s="813"/>
      <c r="RCZ8" s="813"/>
      <c r="RDA8" s="813"/>
      <c r="RDB8" s="813"/>
      <c r="RDC8" s="813"/>
      <c r="RDD8" s="813"/>
      <c r="RDE8" s="813"/>
      <c r="RDF8" s="813"/>
      <c r="RDG8" s="813"/>
      <c r="RDH8" s="813"/>
      <c r="RDI8" s="813"/>
      <c r="RDJ8" s="813"/>
      <c r="RDK8" s="813"/>
      <c r="RDL8" s="813"/>
      <c r="RDM8" s="813"/>
      <c r="RDN8" s="813"/>
      <c r="RDO8" s="813"/>
      <c r="RDP8" s="813"/>
      <c r="RDQ8" s="813"/>
      <c r="RDR8" s="813"/>
      <c r="RDS8" s="813"/>
      <c r="RDT8" s="813"/>
      <c r="RDU8" s="813"/>
      <c r="RDV8" s="813"/>
      <c r="RDW8" s="813"/>
      <c r="RDX8" s="813"/>
      <c r="RDY8" s="813"/>
      <c r="RDZ8" s="813"/>
      <c r="REA8" s="813"/>
      <c r="REB8" s="813"/>
      <c r="REC8" s="813"/>
      <c r="RED8" s="813"/>
      <c r="REE8" s="813"/>
      <c r="REF8" s="813"/>
      <c r="REG8" s="813"/>
      <c r="REH8" s="813"/>
      <c r="REI8" s="813"/>
      <c r="REJ8" s="813"/>
      <c r="REK8" s="813"/>
      <c r="REL8" s="813"/>
      <c r="REM8" s="813"/>
      <c r="REN8" s="813"/>
      <c r="REO8" s="813"/>
      <c r="REP8" s="813"/>
      <c r="REQ8" s="813"/>
      <c r="RER8" s="813"/>
      <c r="RES8" s="813"/>
      <c r="RET8" s="813"/>
      <c r="REU8" s="813"/>
      <c r="REV8" s="813"/>
      <c r="REW8" s="813"/>
      <c r="REX8" s="813"/>
      <c r="REY8" s="813"/>
      <c r="REZ8" s="813"/>
      <c r="RFA8" s="813"/>
      <c r="RFB8" s="813"/>
      <c r="RFC8" s="813"/>
      <c r="RFD8" s="813"/>
      <c r="RFE8" s="813"/>
      <c r="RFF8" s="813"/>
      <c r="RFG8" s="813"/>
      <c r="RFH8" s="813"/>
      <c r="RFI8" s="813"/>
      <c r="RFJ8" s="813"/>
      <c r="RFK8" s="813"/>
      <c r="RFL8" s="813"/>
      <c r="RFM8" s="813"/>
      <c r="RFN8" s="813"/>
      <c r="RFO8" s="813"/>
      <c r="RFP8" s="813"/>
      <c r="RFQ8" s="813"/>
      <c r="RFR8" s="813"/>
      <c r="RFS8" s="813"/>
      <c r="RFT8" s="813"/>
      <c r="RFU8" s="813"/>
      <c r="RFV8" s="813"/>
      <c r="RFW8" s="813"/>
      <c r="RFX8" s="813"/>
      <c r="RFY8" s="813"/>
      <c r="RFZ8" s="813"/>
      <c r="RGA8" s="813"/>
      <c r="RGB8" s="813"/>
      <c r="RGC8" s="813"/>
      <c r="RGD8" s="813"/>
      <c r="RGE8" s="813"/>
      <c r="RGF8" s="813"/>
      <c r="RGG8" s="813"/>
      <c r="RGH8" s="813"/>
      <c r="RGI8" s="813"/>
      <c r="RGJ8" s="813"/>
      <c r="RGK8" s="813"/>
      <c r="RGL8" s="813"/>
      <c r="RGM8" s="813"/>
      <c r="RGN8" s="813"/>
      <c r="RGO8" s="813"/>
      <c r="RGP8" s="813"/>
      <c r="RGQ8" s="813"/>
      <c r="RGR8" s="813"/>
      <c r="RGS8" s="813"/>
      <c r="RGT8" s="813"/>
      <c r="RGU8" s="813"/>
      <c r="RGV8" s="813"/>
      <c r="RGW8" s="813"/>
      <c r="RGX8" s="813"/>
      <c r="RGY8" s="813"/>
      <c r="RGZ8" s="813"/>
      <c r="RHA8" s="813"/>
      <c r="RHB8" s="813"/>
      <c r="RHC8" s="813"/>
      <c r="RHD8" s="813"/>
      <c r="RHE8" s="813"/>
      <c r="RHF8" s="813"/>
      <c r="RHG8" s="813"/>
      <c r="RHH8" s="813"/>
      <c r="RHI8" s="813"/>
      <c r="RHJ8" s="813"/>
      <c r="RHK8" s="813"/>
      <c r="RHL8" s="813"/>
      <c r="RHM8" s="813"/>
      <c r="RHN8" s="813"/>
      <c r="RHO8" s="813"/>
      <c r="RHP8" s="813"/>
      <c r="RHQ8" s="813"/>
      <c r="RHR8" s="813"/>
      <c r="RHS8" s="813"/>
      <c r="RHT8" s="813"/>
      <c r="RHU8" s="813"/>
      <c r="RHV8" s="813"/>
      <c r="RHW8" s="813"/>
      <c r="RHX8" s="813"/>
      <c r="RHY8" s="813"/>
      <c r="RHZ8" s="813"/>
      <c r="RIA8" s="813"/>
      <c r="RIB8" s="813"/>
      <c r="RIC8" s="813"/>
      <c r="RID8" s="813"/>
      <c r="RIE8" s="813"/>
      <c r="RIF8" s="813"/>
      <c r="RIG8" s="813"/>
      <c r="RIH8" s="813"/>
      <c r="RII8" s="813"/>
      <c r="RIJ8" s="813"/>
      <c r="RIK8" s="813"/>
      <c r="RIL8" s="813"/>
      <c r="RIM8" s="813"/>
      <c r="RIN8" s="813"/>
      <c r="RIO8" s="813"/>
      <c r="RIP8" s="813"/>
      <c r="RIQ8" s="813"/>
      <c r="RIR8" s="813"/>
      <c r="RIS8" s="813"/>
      <c r="RIT8" s="813"/>
      <c r="RIU8" s="813"/>
      <c r="RIV8" s="813"/>
      <c r="RIW8" s="813"/>
      <c r="RIX8" s="813"/>
      <c r="RIY8" s="813"/>
      <c r="RIZ8" s="813"/>
      <c r="RJA8" s="813"/>
      <c r="RJB8" s="813"/>
      <c r="RJC8" s="813"/>
      <c r="RJD8" s="813"/>
      <c r="RJE8" s="813"/>
      <c r="RJF8" s="813"/>
      <c r="RJG8" s="813"/>
      <c r="RJH8" s="813"/>
      <c r="RJI8" s="813"/>
      <c r="RJJ8" s="813"/>
      <c r="RJK8" s="813"/>
      <c r="RJL8" s="813"/>
      <c r="RJM8" s="813"/>
      <c r="RJN8" s="813"/>
      <c r="RJO8" s="813"/>
      <c r="RJP8" s="813"/>
      <c r="RJQ8" s="813"/>
      <c r="RJR8" s="813"/>
      <c r="RJS8" s="813"/>
      <c r="RJT8" s="813"/>
      <c r="RJU8" s="813"/>
      <c r="RJV8" s="813"/>
      <c r="RJW8" s="813"/>
      <c r="RJX8" s="813"/>
      <c r="RJY8" s="813"/>
      <c r="RJZ8" s="813"/>
      <c r="RKA8" s="813"/>
      <c r="RKB8" s="813"/>
      <c r="RKC8" s="813"/>
      <c r="RKD8" s="813"/>
      <c r="RKE8" s="813"/>
      <c r="RKF8" s="813"/>
      <c r="RKG8" s="813"/>
      <c r="RKH8" s="813"/>
      <c r="RKI8" s="813"/>
      <c r="RKJ8" s="813"/>
      <c r="RKK8" s="813"/>
      <c r="RKL8" s="813"/>
      <c r="RKM8" s="813"/>
      <c r="RKN8" s="813"/>
      <c r="RKO8" s="813"/>
      <c r="RKP8" s="813"/>
      <c r="RKQ8" s="813"/>
      <c r="RKR8" s="813"/>
      <c r="RKS8" s="813"/>
      <c r="RKT8" s="813"/>
      <c r="RKU8" s="813"/>
      <c r="RKV8" s="813"/>
      <c r="RKW8" s="813"/>
      <c r="RKX8" s="813"/>
      <c r="RKY8" s="813"/>
      <c r="RKZ8" s="813"/>
      <c r="RLA8" s="813"/>
      <c r="RLB8" s="813"/>
      <c r="RLC8" s="813"/>
      <c r="RLD8" s="813"/>
      <c r="RLE8" s="813"/>
      <c r="RLF8" s="813"/>
      <c r="RLG8" s="813"/>
      <c r="RLH8" s="813"/>
      <c r="RLI8" s="813"/>
      <c r="RLJ8" s="813"/>
      <c r="RLK8" s="813"/>
      <c r="RLL8" s="813"/>
      <c r="RLM8" s="813"/>
      <c r="RLN8" s="813"/>
      <c r="RLO8" s="813"/>
      <c r="RLP8" s="813"/>
      <c r="RLQ8" s="813"/>
      <c r="RLR8" s="813"/>
      <c r="RLS8" s="813"/>
      <c r="RLT8" s="813"/>
      <c r="RLU8" s="813"/>
      <c r="RLV8" s="813"/>
      <c r="RLW8" s="813"/>
      <c r="RLX8" s="813"/>
      <c r="RLY8" s="813"/>
      <c r="RLZ8" s="813"/>
      <c r="RMA8" s="813"/>
      <c r="RMB8" s="813"/>
      <c r="RMC8" s="813"/>
      <c r="RMD8" s="813"/>
      <c r="RME8" s="813"/>
      <c r="RMF8" s="813"/>
      <c r="RMG8" s="813"/>
      <c r="RMH8" s="813"/>
      <c r="RMI8" s="813"/>
      <c r="RMJ8" s="813"/>
      <c r="RMK8" s="813"/>
      <c r="RML8" s="813"/>
      <c r="RMM8" s="813"/>
      <c r="RMN8" s="813"/>
      <c r="RMO8" s="813"/>
      <c r="RMP8" s="813"/>
      <c r="RMQ8" s="813"/>
      <c r="RMR8" s="813"/>
      <c r="RMS8" s="813"/>
      <c r="RMT8" s="813"/>
      <c r="RMU8" s="813"/>
      <c r="RMV8" s="813"/>
      <c r="RMW8" s="813"/>
      <c r="RMX8" s="813"/>
      <c r="RMY8" s="813"/>
      <c r="RMZ8" s="813"/>
      <c r="RNA8" s="813"/>
      <c r="RNB8" s="813"/>
      <c r="RNC8" s="813"/>
      <c r="RND8" s="813"/>
      <c r="RNE8" s="813"/>
      <c r="RNF8" s="813"/>
      <c r="RNG8" s="813"/>
      <c r="RNH8" s="813"/>
      <c r="RNI8" s="813"/>
      <c r="RNJ8" s="813"/>
      <c r="RNK8" s="813"/>
      <c r="RNL8" s="813"/>
      <c r="RNM8" s="813"/>
      <c r="RNN8" s="813"/>
      <c r="RNO8" s="813"/>
      <c r="RNP8" s="813"/>
      <c r="RNQ8" s="813"/>
      <c r="RNR8" s="813"/>
      <c r="RNS8" s="813"/>
      <c r="RNT8" s="813"/>
      <c r="RNU8" s="813"/>
      <c r="RNV8" s="813"/>
      <c r="RNW8" s="813"/>
      <c r="RNX8" s="813"/>
      <c r="RNY8" s="813"/>
      <c r="RNZ8" s="813"/>
      <c r="ROA8" s="813"/>
      <c r="ROB8" s="813"/>
      <c r="ROC8" s="813"/>
      <c r="ROD8" s="813"/>
      <c r="ROE8" s="813"/>
      <c r="ROF8" s="813"/>
      <c r="ROG8" s="813"/>
      <c r="ROH8" s="813"/>
      <c r="ROI8" s="813"/>
      <c r="ROJ8" s="813"/>
      <c r="ROK8" s="813"/>
      <c r="ROL8" s="813"/>
      <c r="ROM8" s="813"/>
      <c r="RON8" s="813"/>
      <c r="ROO8" s="813"/>
      <c r="ROP8" s="813"/>
      <c r="ROQ8" s="813"/>
      <c r="ROR8" s="813"/>
      <c r="ROS8" s="813"/>
      <c r="ROT8" s="813"/>
      <c r="ROU8" s="813"/>
      <c r="ROV8" s="813"/>
      <c r="ROW8" s="813"/>
      <c r="ROX8" s="813"/>
      <c r="ROY8" s="813"/>
      <c r="ROZ8" s="813"/>
      <c r="RPA8" s="813"/>
      <c r="RPB8" s="813"/>
      <c r="RPC8" s="813"/>
      <c r="RPD8" s="813"/>
      <c r="RPE8" s="813"/>
      <c r="RPF8" s="813"/>
      <c r="RPG8" s="813"/>
      <c r="RPH8" s="813"/>
      <c r="RPI8" s="813"/>
      <c r="RPJ8" s="813"/>
      <c r="RPK8" s="813"/>
      <c r="RPL8" s="813"/>
      <c r="RPM8" s="813"/>
      <c r="RPN8" s="813"/>
      <c r="RPO8" s="813"/>
      <c r="RPP8" s="813"/>
      <c r="RPQ8" s="813"/>
      <c r="RPR8" s="813"/>
      <c r="RPS8" s="813"/>
      <c r="RPT8" s="813"/>
      <c r="RPU8" s="813"/>
      <c r="RPV8" s="813"/>
      <c r="RPW8" s="813"/>
      <c r="RPX8" s="813"/>
      <c r="RPY8" s="813"/>
      <c r="RPZ8" s="813"/>
      <c r="RQA8" s="813"/>
      <c r="RQB8" s="813"/>
      <c r="RQC8" s="813"/>
      <c r="RQD8" s="813"/>
      <c r="RQE8" s="813"/>
      <c r="RQF8" s="813"/>
      <c r="RQG8" s="813"/>
      <c r="RQH8" s="813"/>
      <c r="RQI8" s="813"/>
      <c r="RQJ8" s="813"/>
      <c r="RQK8" s="813"/>
      <c r="RQL8" s="813"/>
      <c r="RQM8" s="813"/>
      <c r="RQN8" s="813"/>
      <c r="RQO8" s="813"/>
      <c r="RQP8" s="813"/>
      <c r="RQQ8" s="813"/>
      <c r="RQR8" s="813"/>
      <c r="RQS8" s="813"/>
      <c r="RQT8" s="813"/>
      <c r="RQU8" s="813"/>
      <c r="RQV8" s="813"/>
      <c r="RQW8" s="813"/>
      <c r="RQX8" s="813"/>
      <c r="RQY8" s="813"/>
      <c r="RQZ8" s="813"/>
      <c r="RRA8" s="813"/>
      <c r="RRB8" s="813"/>
      <c r="RRC8" s="813"/>
      <c r="RRD8" s="813"/>
      <c r="RRE8" s="813"/>
      <c r="RRF8" s="813"/>
      <c r="RRG8" s="813"/>
      <c r="RRH8" s="813"/>
      <c r="RRI8" s="813"/>
      <c r="RRJ8" s="813"/>
      <c r="RRK8" s="813"/>
      <c r="RRL8" s="813"/>
      <c r="RRM8" s="813"/>
      <c r="RRN8" s="813"/>
      <c r="RRO8" s="813"/>
      <c r="RRP8" s="813"/>
      <c r="RRQ8" s="813"/>
      <c r="RRR8" s="813"/>
      <c r="RRS8" s="813"/>
      <c r="RRT8" s="813"/>
      <c r="RRU8" s="813"/>
      <c r="RRV8" s="813"/>
      <c r="RRW8" s="813"/>
      <c r="RRX8" s="813"/>
      <c r="RRY8" s="813"/>
      <c r="RRZ8" s="813"/>
      <c r="RSA8" s="813"/>
      <c r="RSB8" s="813"/>
      <c r="RSC8" s="813"/>
      <c r="RSD8" s="813"/>
      <c r="RSE8" s="813"/>
      <c r="RSF8" s="813"/>
      <c r="RSG8" s="813"/>
      <c r="RSH8" s="813"/>
      <c r="RSI8" s="813"/>
      <c r="RSJ8" s="813"/>
      <c r="RSK8" s="813"/>
      <c r="RSL8" s="813"/>
      <c r="RSM8" s="813"/>
      <c r="RSN8" s="813"/>
      <c r="RSO8" s="813"/>
      <c r="RSP8" s="813"/>
      <c r="RSQ8" s="813"/>
      <c r="RSR8" s="813"/>
      <c r="RSS8" s="813"/>
      <c r="RST8" s="813"/>
      <c r="RSU8" s="813"/>
      <c r="RSV8" s="813"/>
      <c r="RSW8" s="813"/>
      <c r="RSX8" s="813"/>
      <c r="RSY8" s="813"/>
      <c r="RSZ8" s="813"/>
      <c r="RTA8" s="813"/>
      <c r="RTB8" s="813"/>
      <c r="RTC8" s="813"/>
      <c r="RTD8" s="813"/>
      <c r="RTE8" s="813"/>
      <c r="RTF8" s="813"/>
      <c r="RTG8" s="813"/>
      <c r="RTH8" s="813"/>
      <c r="RTI8" s="813"/>
      <c r="RTJ8" s="813"/>
      <c r="RTK8" s="813"/>
      <c r="RTL8" s="813"/>
      <c r="RTM8" s="813"/>
      <c r="RTN8" s="813"/>
      <c r="RTO8" s="813"/>
      <c r="RTP8" s="813"/>
      <c r="RTQ8" s="813"/>
      <c r="RTR8" s="813"/>
      <c r="RTS8" s="813"/>
      <c r="RTT8" s="813"/>
      <c r="RTU8" s="813"/>
      <c r="RTV8" s="813"/>
      <c r="RTW8" s="813"/>
      <c r="RTX8" s="813"/>
      <c r="RTY8" s="813"/>
      <c r="RTZ8" s="813"/>
      <c r="RUA8" s="813"/>
      <c r="RUB8" s="813"/>
      <c r="RUC8" s="813"/>
      <c r="RUD8" s="813"/>
      <c r="RUE8" s="813"/>
      <c r="RUF8" s="813"/>
      <c r="RUG8" s="813"/>
      <c r="RUH8" s="813"/>
      <c r="RUI8" s="813"/>
      <c r="RUJ8" s="813"/>
      <c r="RUK8" s="813"/>
      <c r="RUL8" s="813"/>
      <c r="RUM8" s="813"/>
      <c r="RUN8" s="813"/>
      <c r="RUO8" s="813"/>
      <c r="RUP8" s="813"/>
      <c r="RUQ8" s="813"/>
      <c r="RUR8" s="813"/>
      <c r="RUS8" s="813"/>
      <c r="RUT8" s="813"/>
      <c r="RUU8" s="813"/>
      <c r="RUV8" s="813"/>
      <c r="RUW8" s="813"/>
      <c r="RUX8" s="813"/>
      <c r="RUY8" s="813"/>
      <c r="RUZ8" s="813"/>
      <c r="RVA8" s="813"/>
      <c r="RVB8" s="813"/>
      <c r="RVC8" s="813"/>
      <c r="RVD8" s="813"/>
      <c r="RVE8" s="813"/>
      <c r="RVF8" s="813"/>
      <c r="RVG8" s="813"/>
      <c r="RVH8" s="813"/>
      <c r="RVI8" s="813"/>
      <c r="RVJ8" s="813"/>
      <c r="RVK8" s="813"/>
      <c r="RVL8" s="813"/>
      <c r="RVM8" s="813"/>
      <c r="RVN8" s="813"/>
      <c r="RVO8" s="813"/>
      <c r="RVP8" s="813"/>
      <c r="RVQ8" s="813"/>
      <c r="RVR8" s="813"/>
      <c r="RVS8" s="813"/>
      <c r="RVT8" s="813"/>
      <c r="RVU8" s="813"/>
      <c r="RVV8" s="813"/>
      <c r="RVW8" s="813"/>
      <c r="RVX8" s="813"/>
      <c r="RVY8" s="813"/>
      <c r="RVZ8" s="813"/>
      <c r="RWA8" s="813"/>
      <c r="RWB8" s="813"/>
      <c r="RWC8" s="813"/>
      <c r="RWD8" s="813"/>
      <c r="RWE8" s="813"/>
      <c r="RWF8" s="813"/>
      <c r="RWG8" s="813"/>
      <c r="RWH8" s="813"/>
      <c r="RWI8" s="813"/>
      <c r="RWJ8" s="813"/>
      <c r="RWK8" s="813"/>
      <c r="RWL8" s="813"/>
      <c r="RWM8" s="813"/>
      <c r="RWN8" s="813"/>
      <c r="RWO8" s="813"/>
      <c r="RWP8" s="813"/>
      <c r="RWQ8" s="813"/>
      <c r="RWR8" s="813"/>
      <c r="RWS8" s="813"/>
      <c r="RWT8" s="813"/>
      <c r="RWU8" s="813"/>
      <c r="RWV8" s="813"/>
      <c r="RWW8" s="813"/>
      <c r="RWX8" s="813"/>
      <c r="RWY8" s="813"/>
      <c r="RWZ8" s="813"/>
      <c r="RXA8" s="813"/>
      <c r="RXB8" s="813"/>
      <c r="RXC8" s="813"/>
      <c r="RXD8" s="813"/>
      <c r="RXE8" s="813"/>
      <c r="RXF8" s="813"/>
      <c r="RXG8" s="813"/>
      <c r="RXH8" s="813"/>
      <c r="RXI8" s="813"/>
      <c r="RXJ8" s="813"/>
      <c r="RXK8" s="813"/>
      <c r="RXL8" s="813"/>
      <c r="RXM8" s="813"/>
      <c r="RXN8" s="813"/>
      <c r="RXO8" s="813"/>
      <c r="RXP8" s="813"/>
      <c r="RXQ8" s="813"/>
      <c r="RXR8" s="813"/>
      <c r="RXS8" s="813"/>
      <c r="RXT8" s="813"/>
      <c r="RXU8" s="813"/>
      <c r="RXV8" s="813"/>
      <c r="RXW8" s="813"/>
      <c r="RXX8" s="813"/>
      <c r="RXY8" s="813"/>
      <c r="RXZ8" s="813"/>
      <c r="RYA8" s="813"/>
      <c r="RYB8" s="813"/>
      <c r="RYC8" s="813"/>
      <c r="RYD8" s="813"/>
      <c r="RYE8" s="813"/>
      <c r="RYF8" s="813"/>
      <c r="RYG8" s="813"/>
      <c r="RYH8" s="813"/>
      <c r="RYI8" s="813"/>
      <c r="RYJ8" s="813"/>
      <c r="RYK8" s="813"/>
      <c r="RYL8" s="813"/>
      <c r="RYM8" s="813"/>
      <c r="RYN8" s="813"/>
      <c r="RYO8" s="813"/>
      <c r="RYP8" s="813"/>
      <c r="RYQ8" s="813"/>
      <c r="RYR8" s="813"/>
      <c r="RYS8" s="813"/>
      <c r="RYT8" s="813"/>
      <c r="RYU8" s="813"/>
      <c r="RYV8" s="813"/>
      <c r="RYW8" s="813"/>
      <c r="RYX8" s="813"/>
      <c r="RYY8" s="813"/>
      <c r="RYZ8" s="813"/>
      <c r="RZA8" s="813"/>
      <c r="RZB8" s="813"/>
      <c r="RZC8" s="813"/>
      <c r="RZD8" s="813"/>
      <c r="RZE8" s="813"/>
      <c r="RZF8" s="813"/>
      <c r="RZG8" s="813"/>
      <c r="RZH8" s="813"/>
      <c r="RZI8" s="813"/>
      <c r="RZJ8" s="813"/>
      <c r="RZK8" s="813"/>
      <c r="RZL8" s="813"/>
      <c r="RZM8" s="813"/>
      <c r="RZN8" s="813"/>
      <c r="RZO8" s="813"/>
      <c r="RZP8" s="813"/>
      <c r="RZQ8" s="813"/>
      <c r="RZR8" s="813"/>
      <c r="RZS8" s="813"/>
      <c r="RZT8" s="813"/>
      <c r="RZU8" s="813"/>
      <c r="RZV8" s="813"/>
      <c r="RZW8" s="813"/>
      <c r="RZX8" s="813"/>
      <c r="RZY8" s="813"/>
      <c r="RZZ8" s="813"/>
      <c r="SAA8" s="813"/>
      <c r="SAB8" s="813"/>
      <c r="SAC8" s="813"/>
      <c r="SAD8" s="813"/>
      <c r="SAE8" s="813"/>
      <c r="SAF8" s="813"/>
      <c r="SAG8" s="813"/>
      <c r="SAH8" s="813"/>
      <c r="SAI8" s="813"/>
      <c r="SAJ8" s="813"/>
      <c r="SAK8" s="813"/>
      <c r="SAL8" s="813"/>
      <c r="SAM8" s="813"/>
      <c r="SAN8" s="813"/>
      <c r="SAO8" s="813"/>
      <c r="SAP8" s="813"/>
      <c r="SAQ8" s="813"/>
      <c r="SAR8" s="813"/>
      <c r="SAS8" s="813"/>
      <c r="SAT8" s="813"/>
      <c r="SAU8" s="813"/>
      <c r="SAV8" s="813"/>
      <c r="SAW8" s="813"/>
      <c r="SAX8" s="813"/>
      <c r="SAY8" s="813"/>
      <c r="SAZ8" s="813"/>
      <c r="SBA8" s="813"/>
      <c r="SBB8" s="813"/>
      <c r="SBC8" s="813"/>
      <c r="SBD8" s="813"/>
      <c r="SBE8" s="813"/>
      <c r="SBF8" s="813"/>
      <c r="SBG8" s="813"/>
      <c r="SBH8" s="813"/>
      <c r="SBI8" s="813"/>
      <c r="SBJ8" s="813"/>
      <c r="SBK8" s="813"/>
      <c r="SBL8" s="813"/>
      <c r="SBM8" s="813"/>
      <c r="SBN8" s="813"/>
      <c r="SBO8" s="813"/>
      <c r="SBP8" s="813"/>
      <c r="SBQ8" s="813"/>
      <c r="SBR8" s="813"/>
      <c r="SBS8" s="813"/>
      <c r="SBT8" s="813"/>
      <c r="SBU8" s="813"/>
      <c r="SBV8" s="813"/>
      <c r="SBW8" s="813"/>
      <c r="SBX8" s="813"/>
      <c r="SBY8" s="813"/>
      <c r="SBZ8" s="813"/>
      <c r="SCA8" s="813"/>
      <c r="SCB8" s="813"/>
      <c r="SCC8" s="813"/>
      <c r="SCD8" s="813"/>
      <c r="SCE8" s="813"/>
      <c r="SCF8" s="813"/>
      <c r="SCG8" s="813"/>
      <c r="SCH8" s="813"/>
      <c r="SCI8" s="813"/>
      <c r="SCJ8" s="813"/>
      <c r="SCK8" s="813"/>
      <c r="SCL8" s="813"/>
      <c r="SCM8" s="813"/>
      <c r="SCN8" s="813"/>
      <c r="SCO8" s="813"/>
      <c r="SCP8" s="813"/>
      <c r="SCQ8" s="813"/>
      <c r="SCR8" s="813"/>
      <c r="SCS8" s="813"/>
      <c r="SCT8" s="813"/>
      <c r="SCU8" s="813"/>
      <c r="SCV8" s="813"/>
      <c r="SCW8" s="813"/>
      <c r="SCX8" s="813"/>
      <c r="SCY8" s="813"/>
      <c r="SCZ8" s="813"/>
      <c r="SDA8" s="813"/>
      <c r="SDB8" s="813"/>
      <c r="SDC8" s="813"/>
      <c r="SDD8" s="813"/>
      <c r="SDE8" s="813"/>
      <c r="SDF8" s="813"/>
      <c r="SDG8" s="813"/>
      <c r="SDH8" s="813"/>
      <c r="SDI8" s="813"/>
      <c r="SDJ8" s="813"/>
      <c r="SDK8" s="813"/>
      <c r="SDL8" s="813"/>
      <c r="SDM8" s="813"/>
      <c r="SDN8" s="813"/>
      <c r="SDO8" s="813"/>
      <c r="SDP8" s="813"/>
      <c r="SDQ8" s="813"/>
      <c r="SDR8" s="813"/>
      <c r="SDS8" s="813"/>
      <c r="SDT8" s="813"/>
      <c r="SDU8" s="813"/>
      <c r="SDV8" s="813"/>
      <c r="SDW8" s="813"/>
      <c r="SDX8" s="813"/>
      <c r="SDY8" s="813"/>
      <c r="SDZ8" s="813"/>
      <c r="SEA8" s="813"/>
      <c r="SEB8" s="813"/>
      <c r="SEC8" s="813"/>
      <c r="SED8" s="813"/>
      <c r="SEE8" s="813"/>
      <c r="SEF8" s="813"/>
      <c r="SEG8" s="813"/>
      <c r="SEH8" s="813"/>
      <c r="SEI8" s="813"/>
      <c r="SEJ8" s="813"/>
      <c r="SEK8" s="813"/>
      <c r="SEL8" s="813"/>
      <c r="SEM8" s="813"/>
      <c r="SEN8" s="813"/>
      <c r="SEO8" s="813"/>
      <c r="SEP8" s="813"/>
      <c r="SEQ8" s="813"/>
      <c r="SER8" s="813"/>
      <c r="SES8" s="813"/>
      <c r="SET8" s="813"/>
      <c r="SEU8" s="813"/>
      <c r="SEV8" s="813"/>
      <c r="SEW8" s="813"/>
      <c r="SEX8" s="813"/>
      <c r="SEY8" s="813"/>
      <c r="SEZ8" s="813"/>
      <c r="SFA8" s="813"/>
      <c r="SFB8" s="813"/>
      <c r="SFC8" s="813"/>
      <c r="SFD8" s="813"/>
      <c r="SFE8" s="813"/>
      <c r="SFF8" s="813"/>
      <c r="SFG8" s="813"/>
      <c r="SFH8" s="813"/>
      <c r="SFI8" s="813"/>
      <c r="SFJ8" s="813"/>
      <c r="SFK8" s="813"/>
      <c r="SFL8" s="813"/>
      <c r="SFM8" s="813"/>
      <c r="SFN8" s="813"/>
      <c r="SFO8" s="813"/>
      <c r="SFP8" s="813"/>
      <c r="SFQ8" s="813"/>
      <c r="SFR8" s="813"/>
      <c r="SFS8" s="813"/>
      <c r="SFT8" s="813"/>
      <c r="SFU8" s="813"/>
      <c r="SFV8" s="813"/>
      <c r="SFW8" s="813"/>
      <c r="SFX8" s="813"/>
      <c r="SFY8" s="813"/>
      <c r="SFZ8" s="813"/>
      <c r="SGA8" s="813"/>
      <c r="SGB8" s="813"/>
      <c r="SGC8" s="813"/>
      <c r="SGD8" s="813"/>
      <c r="SGE8" s="813"/>
      <c r="SGF8" s="813"/>
      <c r="SGG8" s="813"/>
      <c r="SGH8" s="813"/>
      <c r="SGI8" s="813"/>
      <c r="SGJ8" s="813"/>
      <c r="SGK8" s="813"/>
      <c r="SGL8" s="813"/>
      <c r="SGM8" s="813"/>
      <c r="SGN8" s="813"/>
      <c r="SGO8" s="813"/>
      <c r="SGP8" s="813"/>
      <c r="SGQ8" s="813"/>
      <c r="SGR8" s="813"/>
      <c r="SGS8" s="813"/>
      <c r="SGT8" s="813"/>
      <c r="SGU8" s="813"/>
      <c r="SGV8" s="813"/>
      <c r="SGW8" s="813"/>
      <c r="SGX8" s="813"/>
      <c r="SGY8" s="813"/>
      <c r="SGZ8" s="813"/>
      <c r="SHA8" s="813"/>
      <c r="SHB8" s="813"/>
      <c r="SHC8" s="813"/>
      <c r="SHD8" s="813"/>
      <c r="SHE8" s="813"/>
      <c r="SHF8" s="813"/>
      <c r="SHG8" s="813"/>
      <c r="SHH8" s="813"/>
      <c r="SHI8" s="813"/>
      <c r="SHJ8" s="813"/>
      <c r="SHK8" s="813"/>
      <c r="SHL8" s="813"/>
      <c r="SHM8" s="813"/>
      <c r="SHN8" s="813"/>
      <c r="SHO8" s="813"/>
      <c r="SHP8" s="813"/>
      <c r="SHQ8" s="813"/>
      <c r="SHR8" s="813"/>
      <c r="SHS8" s="813"/>
      <c r="SHT8" s="813"/>
      <c r="SHU8" s="813"/>
      <c r="SHV8" s="813"/>
      <c r="SHW8" s="813"/>
      <c r="SHX8" s="813"/>
      <c r="SHY8" s="813"/>
      <c r="SHZ8" s="813"/>
      <c r="SIA8" s="813"/>
      <c r="SIB8" s="813"/>
      <c r="SIC8" s="813"/>
      <c r="SID8" s="813"/>
      <c r="SIE8" s="813"/>
      <c r="SIF8" s="813"/>
      <c r="SIG8" s="813"/>
      <c r="SIH8" s="813"/>
      <c r="SII8" s="813"/>
      <c r="SIJ8" s="813"/>
      <c r="SIK8" s="813"/>
      <c r="SIL8" s="813"/>
      <c r="SIM8" s="813"/>
      <c r="SIN8" s="813"/>
      <c r="SIO8" s="813"/>
      <c r="SIP8" s="813"/>
      <c r="SIQ8" s="813"/>
      <c r="SIR8" s="813"/>
      <c r="SIS8" s="813"/>
      <c r="SIT8" s="813"/>
      <c r="SIU8" s="813"/>
      <c r="SIV8" s="813"/>
      <c r="SIW8" s="813"/>
      <c r="SIX8" s="813"/>
      <c r="SIY8" s="813"/>
      <c r="SIZ8" s="813"/>
      <c r="SJA8" s="813"/>
      <c r="SJB8" s="813"/>
      <c r="SJC8" s="813"/>
      <c r="SJD8" s="813"/>
      <c r="SJE8" s="813"/>
      <c r="SJF8" s="813"/>
      <c r="SJG8" s="813"/>
      <c r="SJH8" s="813"/>
      <c r="SJI8" s="813"/>
      <c r="SJJ8" s="813"/>
      <c r="SJK8" s="813"/>
      <c r="SJL8" s="813"/>
      <c r="SJM8" s="813"/>
      <c r="SJN8" s="813"/>
      <c r="SJO8" s="813"/>
      <c r="SJP8" s="813"/>
      <c r="SJQ8" s="813"/>
      <c r="SJR8" s="813"/>
      <c r="SJS8" s="813"/>
      <c r="SJT8" s="813"/>
      <c r="SJU8" s="813"/>
      <c r="SJV8" s="813"/>
      <c r="SJW8" s="813"/>
      <c r="SJX8" s="813"/>
      <c r="SJY8" s="813"/>
      <c r="SJZ8" s="813"/>
      <c r="SKA8" s="813"/>
      <c r="SKB8" s="813"/>
      <c r="SKC8" s="813"/>
      <c r="SKD8" s="813"/>
      <c r="SKE8" s="813"/>
      <c r="SKF8" s="813"/>
      <c r="SKG8" s="813"/>
      <c r="SKH8" s="813"/>
      <c r="SKI8" s="813"/>
      <c r="SKJ8" s="813"/>
      <c r="SKK8" s="813"/>
      <c r="SKL8" s="813"/>
      <c r="SKM8" s="813"/>
      <c r="SKN8" s="813"/>
      <c r="SKO8" s="813"/>
      <c r="SKP8" s="813"/>
      <c r="SKQ8" s="813"/>
      <c r="SKR8" s="813"/>
      <c r="SKS8" s="813"/>
      <c r="SKT8" s="813"/>
      <c r="SKU8" s="813"/>
      <c r="SKV8" s="813"/>
      <c r="SKW8" s="813"/>
      <c r="SKX8" s="813"/>
      <c r="SKY8" s="813"/>
      <c r="SKZ8" s="813"/>
      <c r="SLA8" s="813"/>
      <c r="SLB8" s="813"/>
      <c r="SLC8" s="813"/>
      <c r="SLD8" s="813"/>
      <c r="SLE8" s="813"/>
      <c r="SLF8" s="813"/>
      <c r="SLG8" s="813"/>
      <c r="SLH8" s="813"/>
      <c r="SLI8" s="813"/>
      <c r="SLJ8" s="813"/>
      <c r="SLK8" s="813"/>
      <c r="SLL8" s="813"/>
      <c r="SLM8" s="813"/>
      <c r="SLN8" s="813"/>
      <c r="SLO8" s="813"/>
      <c r="SLP8" s="813"/>
      <c r="SLQ8" s="813"/>
      <c r="SLR8" s="813"/>
      <c r="SLS8" s="813"/>
      <c r="SLT8" s="813"/>
      <c r="SLU8" s="813"/>
      <c r="SLV8" s="813"/>
      <c r="SLW8" s="813"/>
      <c r="SLX8" s="813"/>
      <c r="SLY8" s="813"/>
      <c r="SLZ8" s="813"/>
      <c r="SMA8" s="813"/>
      <c r="SMB8" s="813"/>
      <c r="SMC8" s="813"/>
      <c r="SMD8" s="813"/>
      <c r="SME8" s="813"/>
      <c r="SMF8" s="813"/>
      <c r="SMG8" s="813"/>
      <c r="SMH8" s="813"/>
      <c r="SMI8" s="813"/>
      <c r="SMJ8" s="813"/>
      <c r="SMK8" s="813"/>
      <c r="SML8" s="813"/>
      <c r="SMM8" s="813"/>
      <c r="SMN8" s="813"/>
      <c r="SMO8" s="813"/>
      <c r="SMP8" s="813"/>
      <c r="SMQ8" s="813"/>
      <c r="SMR8" s="813"/>
      <c r="SMS8" s="813"/>
      <c r="SMT8" s="813"/>
      <c r="SMU8" s="813"/>
      <c r="SMV8" s="813"/>
      <c r="SMW8" s="813"/>
      <c r="SMX8" s="813"/>
      <c r="SMY8" s="813"/>
      <c r="SMZ8" s="813"/>
      <c r="SNA8" s="813"/>
      <c r="SNB8" s="813"/>
      <c r="SNC8" s="813"/>
      <c r="SND8" s="813"/>
      <c r="SNE8" s="813"/>
      <c r="SNF8" s="813"/>
      <c r="SNG8" s="813"/>
      <c r="SNH8" s="813"/>
      <c r="SNI8" s="813"/>
      <c r="SNJ8" s="813"/>
      <c r="SNK8" s="813"/>
      <c r="SNL8" s="813"/>
      <c r="SNM8" s="813"/>
      <c r="SNN8" s="813"/>
      <c r="SNO8" s="813"/>
      <c r="SNP8" s="813"/>
      <c r="SNQ8" s="813"/>
      <c r="SNR8" s="813"/>
      <c r="SNS8" s="813"/>
      <c r="SNT8" s="813"/>
      <c r="SNU8" s="813"/>
      <c r="SNV8" s="813"/>
      <c r="SNW8" s="813"/>
      <c r="SNX8" s="813"/>
      <c r="SNY8" s="813"/>
      <c r="SNZ8" s="813"/>
      <c r="SOA8" s="813"/>
      <c r="SOB8" s="813"/>
      <c r="SOC8" s="813"/>
      <c r="SOD8" s="813"/>
      <c r="SOE8" s="813"/>
      <c r="SOF8" s="813"/>
      <c r="SOG8" s="813"/>
      <c r="SOH8" s="813"/>
      <c r="SOI8" s="813"/>
      <c r="SOJ8" s="813"/>
      <c r="SOK8" s="813"/>
      <c r="SOL8" s="813"/>
      <c r="SOM8" s="813"/>
      <c r="SON8" s="813"/>
      <c r="SOO8" s="813"/>
      <c r="SOP8" s="813"/>
      <c r="SOQ8" s="813"/>
      <c r="SOR8" s="813"/>
      <c r="SOS8" s="813"/>
      <c r="SOT8" s="813"/>
      <c r="SOU8" s="813"/>
      <c r="SOV8" s="813"/>
      <c r="SOW8" s="813"/>
      <c r="SOX8" s="813"/>
      <c r="SOY8" s="813"/>
      <c r="SOZ8" s="813"/>
      <c r="SPA8" s="813"/>
      <c r="SPB8" s="813"/>
      <c r="SPC8" s="813"/>
      <c r="SPD8" s="813"/>
      <c r="SPE8" s="813"/>
      <c r="SPF8" s="813"/>
      <c r="SPG8" s="813"/>
      <c r="SPH8" s="813"/>
      <c r="SPI8" s="813"/>
      <c r="SPJ8" s="813"/>
      <c r="SPK8" s="813"/>
      <c r="SPL8" s="813"/>
      <c r="SPM8" s="813"/>
      <c r="SPN8" s="813"/>
      <c r="SPO8" s="813"/>
      <c r="SPP8" s="813"/>
      <c r="SPQ8" s="813"/>
      <c r="SPR8" s="813"/>
      <c r="SPS8" s="813"/>
      <c r="SPT8" s="813"/>
      <c r="SPU8" s="813"/>
      <c r="SPV8" s="813"/>
      <c r="SPW8" s="813"/>
      <c r="SPX8" s="813"/>
      <c r="SPY8" s="813"/>
      <c r="SPZ8" s="813"/>
      <c r="SQA8" s="813"/>
      <c r="SQB8" s="813"/>
      <c r="SQC8" s="813"/>
      <c r="SQD8" s="813"/>
      <c r="SQE8" s="813"/>
      <c r="SQF8" s="813"/>
      <c r="SQG8" s="813"/>
      <c r="SQH8" s="813"/>
      <c r="SQI8" s="813"/>
      <c r="SQJ8" s="813"/>
      <c r="SQK8" s="813"/>
      <c r="SQL8" s="813"/>
      <c r="SQM8" s="813"/>
      <c r="SQN8" s="813"/>
      <c r="SQO8" s="813"/>
      <c r="SQP8" s="813"/>
      <c r="SQQ8" s="813"/>
      <c r="SQR8" s="813"/>
      <c r="SQS8" s="813"/>
      <c r="SQT8" s="813"/>
      <c r="SQU8" s="813"/>
      <c r="SQV8" s="813"/>
      <c r="SQW8" s="813"/>
      <c r="SQX8" s="813"/>
      <c r="SQY8" s="813"/>
      <c r="SQZ8" s="813"/>
      <c r="SRA8" s="813"/>
      <c r="SRB8" s="813"/>
      <c r="SRC8" s="813"/>
      <c r="SRD8" s="813"/>
      <c r="SRE8" s="813"/>
      <c r="SRF8" s="813"/>
      <c r="SRG8" s="813"/>
      <c r="SRH8" s="813"/>
      <c r="SRI8" s="813"/>
      <c r="SRJ8" s="813"/>
      <c r="SRK8" s="813"/>
      <c r="SRL8" s="813"/>
      <c r="SRM8" s="813"/>
      <c r="SRN8" s="813"/>
      <c r="SRO8" s="813"/>
      <c r="SRP8" s="813"/>
      <c r="SRQ8" s="813"/>
      <c r="SRR8" s="813"/>
      <c r="SRS8" s="813"/>
      <c r="SRT8" s="813"/>
      <c r="SRU8" s="813"/>
      <c r="SRV8" s="813"/>
      <c r="SRW8" s="813"/>
      <c r="SRX8" s="813"/>
      <c r="SRY8" s="813"/>
      <c r="SRZ8" s="813"/>
      <c r="SSA8" s="813"/>
      <c r="SSB8" s="813"/>
      <c r="SSC8" s="813"/>
      <c r="SSD8" s="813"/>
      <c r="SSE8" s="813"/>
      <c r="SSF8" s="813"/>
      <c r="SSG8" s="813"/>
      <c r="SSH8" s="813"/>
      <c r="SSI8" s="813"/>
      <c r="SSJ8" s="813"/>
      <c r="SSK8" s="813"/>
      <c r="SSL8" s="813"/>
      <c r="SSM8" s="813"/>
      <c r="SSN8" s="813"/>
      <c r="SSO8" s="813"/>
      <c r="SSP8" s="813"/>
      <c r="SSQ8" s="813"/>
      <c r="SSR8" s="813"/>
      <c r="SSS8" s="813"/>
      <c r="SST8" s="813"/>
      <c r="SSU8" s="813"/>
      <c r="SSV8" s="813"/>
      <c r="SSW8" s="813"/>
      <c r="SSX8" s="813"/>
      <c r="SSY8" s="813"/>
      <c r="SSZ8" s="813"/>
      <c r="STA8" s="813"/>
      <c r="STB8" s="813"/>
      <c r="STC8" s="813"/>
      <c r="STD8" s="813"/>
      <c r="STE8" s="813"/>
      <c r="STF8" s="813"/>
      <c r="STG8" s="813"/>
      <c r="STH8" s="813"/>
      <c r="STI8" s="813"/>
      <c r="STJ8" s="813"/>
      <c r="STK8" s="813"/>
      <c r="STL8" s="813"/>
      <c r="STM8" s="813"/>
      <c r="STN8" s="813"/>
      <c r="STO8" s="813"/>
      <c r="STP8" s="813"/>
      <c r="STQ8" s="813"/>
      <c r="STR8" s="813"/>
      <c r="STS8" s="813"/>
      <c r="STT8" s="813"/>
      <c r="STU8" s="813"/>
      <c r="STV8" s="813"/>
      <c r="STW8" s="813"/>
      <c r="STX8" s="813"/>
      <c r="STY8" s="813"/>
      <c r="STZ8" s="813"/>
      <c r="SUA8" s="813"/>
      <c r="SUB8" s="813"/>
      <c r="SUC8" s="813"/>
      <c r="SUD8" s="813"/>
      <c r="SUE8" s="813"/>
      <c r="SUF8" s="813"/>
      <c r="SUG8" s="813"/>
      <c r="SUH8" s="813"/>
      <c r="SUI8" s="813"/>
      <c r="SUJ8" s="813"/>
      <c r="SUK8" s="813"/>
      <c r="SUL8" s="813"/>
      <c r="SUM8" s="813"/>
      <c r="SUN8" s="813"/>
      <c r="SUO8" s="813"/>
      <c r="SUP8" s="813"/>
      <c r="SUQ8" s="813"/>
      <c r="SUR8" s="813"/>
      <c r="SUS8" s="813"/>
      <c r="SUT8" s="813"/>
      <c r="SUU8" s="813"/>
      <c r="SUV8" s="813"/>
      <c r="SUW8" s="813"/>
      <c r="SUX8" s="813"/>
      <c r="SUY8" s="813"/>
      <c r="SUZ8" s="813"/>
      <c r="SVA8" s="813"/>
      <c r="SVB8" s="813"/>
      <c r="SVC8" s="813"/>
      <c r="SVD8" s="813"/>
      <c r="SVE8" s="813"/>
      <c r="SVF8" s="813"/>
      <c r="SVG8" s="813"/>
      <c r="SVH8" s="813"/>
      <c r="SVI8" s="813"/>
      <c r="SVJ8" s="813"/>
      <c r="SVK8" s="813"/>
      <c r="SVL8" s="813"/>
      <c r="SVM8" s="813"/>
      <c r="SVN8" s="813"/>
      <c r="SVO8" s="813"/>
      <c r="SVP8" s="813"/>
      <c r="SVQ8" s="813"/>
      <c r="SVR8" s="813"/>
      <c r="SVS8" s="813"/>
      <c r="SVT8" s="813"/>
      <c r="SVU8" s="813"/>
      <c r="SVV8" s="813"/>
      <c r="SVW8" s="813"/>
      <c r="SVX8" s="813"/>
      <c r="SVY8" s="813"/>
      <c r="SVZ8" s="813"/>
      <c r="SWA8" s="813"/>
      <c r="SWB8" s="813"/>
      <c r="SWC8" s="813"/>
      <c r="SWD8" s="813"/>
      <c r="SWE8" s="813"/>
      <c r="SWF8" s="813"/>
      <c r="SWG8" s="813"/>
      <c r="SWH8" s="813"/>
      <c r="SWI8" s="813"/>
      <c r="SWJ8" s="813"/>
      <c r="SWK8" s="813"/>
      <c r="SWL8" s="813"/>
      <c r="SWM8" s="813"/>
      <c r="SWN8" s="813"/>
      <c r="SWO8" s="813"/>
      <c r="SWP8" s="813"/>
      <c r="SWQ8" s="813"/>
      <c r="SWR8" s="813"/>
      <c r="SWS8" s="813"/>
      <c r="SWT8" s="813"/>
      <c r="SWU8" s="813"/>
      <c r="SWV8" s="813"/>
      <c r="SWW8" s="813"/>
      <c r="SWX8" s="813"/>
      <c r="SWY8" s="813"/>
      <c r="SWZ8" s="813"/>
      <c r="SXA8" s="813"/>
      <c r="SXB8" s="813"/>
      <c r="SXC8" s="813"/>
      <c r="SXD8" s="813"/>
      <c r="SXE8" s="813"/>
      <c r="SXF8" s="813"/>
      <c r="SXG8" s="813"/>
      <c r="SXH8" s="813"/>
      <c r="SXI8" s="813"/>
      <c r="SXJ8" s="813"/>
      <c r="SXK8" s="813"/>
      <c r="SXL8" s="813"/>
      <c r="SXM8" s="813"/>
      <c r="SXN8" s="813"/>
      <c r="SXO8" s="813"/>
      <c r="SXP8" s="813"/>
      <c r="SXQ8" s="813"/>
      <c r="SXR8" s="813"/>
      <c r="SXS8" s="813"/>
      <c r="SXT8" s="813"/>
      <c r="SXU8" s="813"/>
      <c r="SXV8" s="813"/>
      <c r="SXW8" s="813"/>
      <c r="SXX8" s="813"/>
      <c r="SXY8" s="813"/>
      <c r="SXZ8" s="813"/>
      <c r="SYA8" s="813"/>
      <c r="SYB8" s="813"/>
      <c r="SYC8" s="813"/>
      <c r="SYD8" s="813"/>
      <c r="SYE8" s="813"/>
      <c r="SYF8" s="813"/>
      <c r="SYG8" s="813"/>
      <c r="SYH8" s="813"/>
      <c r="SYI8" s="813"/>
      <c r="SYJ8" s="813"/>
      <c r="SYK8" s="813"/>
      <c r="SYL8" s="813"/>
      <c r="SYM8" s="813"/>
      <c r="SYN8" s="813"/>
      <c r="SYO8" s="813"/>
      <c r="SYP8" s="813"/>
      <c r="SYQ8" s="813"/>
      <c r="SYR8" s="813"/>
      <c r="SYS8" s="813"/>
      <c r="SYT8" s="813"/>
      <c r="SYU8" s="813"/>
      <c r="SYV8" s="813"/>
      <c r="SYW8" s="813"/>
      <c r="SYX8" s="813"/>
      <c r="SYY8" s="813"/>
      <c r="SYZ8" s="813"/>
      <c r="SZA8" s="813"/>
      <c r="SZB8" s="813"/>
      <c r="SZC8" s="813"/>
      <c r="SZD8" s="813"/>
      <c r="SZE8" s="813"/>
      <c r="SZF8" s="813"/>
      <c r="SZG8" s="813"/>
      <c r="SZH8" s="813"/>
      <c r="SZI8" s="813"/>
      <c r="SZJ8" s="813"/>
      <c r="SZK8" s="813"/>
      <c r="SZL8" s="813"/>
      <c r="SZM8" s="813"/>
      <c r="SZN8" s="813"/>
      <c r="SZO8" s="813"/>
      <c r="SZP8" s="813"/>
      <c r="SZQ8" s="813"/>
      <c r="SZR8" s="813"/>
      <c r="SZS8" s="813"/>
      <c r="SZT8" s="813"/>
      <c r="SZU8" s="813"/>
      <c r="SZV8" s="813"/>
      <c r="SZW8" s="813"/>
      <c r="SZX8" s="813"/>
      <c r="SZY8" s="813"/>
      <c r="SZZ8" s="813"/>
      <c r="TAA8" s="813"/>
      <c r="TAB8" s="813"/>
      <c r="TAC8" s="813"/>
      <c r="TAD8" s="813"/>
      <c r="TAE8" s="813"/>
      <c r="TAF8" s="813"/>
      <c r="TAG8" s="813"/>
      <c r="TAH8" s="813"/>
      <c r="TAI8" s="813"/>
      <c r="TAJ8" s="813"/>
      <c r="TAK8" s="813"/>
      <c r="TAL8" s="813"/>
      <c r="TAM8" s="813"/>
      <c r="TAN8" s="813"/>
      <c r="TAO8" s="813"/>
      <c r="TAP8" s="813"/>
      <c r="TAQ8" s="813"/>
      <c r="TAR8" s="813"/>
      <c r="TAS8" s="813"/>
      <c r="TAT8" s="813"/>
      <c r="TAU8" s="813"/>
      <c r="TAV8" s="813"/>
      <c r="TAW8" s="813"/>
      <c r="TAX8" s="813"/>
      <c r="TAY8" s="813"/>
      <c r="TAZ8" s="813"/>
      <c r="TBA8" s="813"/>
      <c r="TBB8" s="813"/>
      <c r="TBC8" s="813"/>
      <c r="TBD8" s="813"/>
      <c r="TBE8" s="813"/>
      <c r="TBF8" s="813"/>
      <c r="TBG8" s="813"/>
      <c r="TBH8" s="813"/>
      <c r="TBI8" s="813"/>
      <c r="TBJ8" s="813"/>
      <c r="TBK8" s="813"/>
      <c r="TBL8" s="813"/>
      <c r="TBM8" s="813"/>
      <c r="TBN8" s="813"/>
      <c r="TBO8" s="813"/>
      <c r="TBP8" s="813"/>
      <c r="TBQ8" s="813"/>
      <c r="TBR8" s="813"/>
      <c r="TBS8" s="813"/>
      <c r="TBT8" s="813"/>
      <c r="TBU8" s="813"/>
      <c r="TBV8" s="813"/>
      <c r="TBW8" s="813"/>
      <c r="TBX8" s="813"/>
      <c r="TBY8" s="813"/>
      <c r="TBZ8" s="813"/>
      <c r="TCA8" s="813"/>
      <c r="TCB8" s="813"/>
      <c r="TCC8" s="813"/>
      <c r="TCD8" s="813"/>
      <c r="TCE8" s="813"/>
      <c r="TCF8" s="813"/>
      <c r="TCG8" s="813"/>
      <c r="TCH8" s="813"/>
      <c r="TCI8" s="813"/>
      <c r="TCJ8" s="813"/>
      <c r="TCK8" s="813"/>
      <c r="TCL8" s="813"/>
      <c r="TCM8" s="813"/>
      <c r="TCN8" s="813"/>
      <c r="TCO8" s="813"/>
      <c r="TCP8" s="813"/>
      <c r="TCQ8" s="813"/>
      <c r="TCR8" s="813"/>
      <c r="TCS8" s="813"/>
      <c r="TCT8" s="813"/>
      <c r="TCU8" s="813"/>
      <c r="TCV8" s="813"/>
      <c r="TCW8" s="813"/>
      <c r="TCX8" s="813"/>
      <c r="TCY8" s="813"/>
      <c r="TCZ8" s="813"/>
      <c r="TDA8" s="813"/>
      <c r="TDB8" s="813"/>
      <c r="TDC8" s="813"/>
      <c r="TDD8" s="813"/>
      <c r="TDE8" s="813"/>
      <c r="TDF8" s="813"/>
      <c r="TDG8" s="813"/>
      <c r="TDH8" s="813"/>
      <c r="TDI8" s="813"/>
      <c r="TDJ8" s="813"/>
      <c r="TDK8" s="813"/>
      <c r="TDL8" s="813"/>
      <c r="TDM8" s="813"/>
      <c r="TDN8" s="813"/>
      <c r="TDO8" s="813"/>
      <c r="TDP8" s="813"/>
      <c r="TDQ8" s="813"/>
      <c r="TDR8" s="813"/>
      <c r="TDS8" s="813"/>
      <c r="TDT8" s="813"/>
      <c r="TDU8" s="813"/>
      <c r="TDV8" s="813"/>
      <c r="TDW8" s="813"/>
      <c r="TDX8" s="813"/>
      <c r="TDY8" s="813"/>
      <c r="TDZ8" s="813"/>
      <c r="TEA8" s="813"/>
      <c r="TEB8" s="813"/>
      <c r="TEC8" s="813"/>
      <c r="TED8" s="813"/>
      <c r="TEE8" s="813"/>
      <c r="TEF8" s="813"/>
      <c r="TEG8" s="813"/>
      <c r="TEH8" s="813"/>
      <c r="TEI8" s="813"/>
      <c r="TEJ8" s="813"/>
      <c r="TEK8" s="813"/>
      <c r="TEL8" s="813"/>
      <c r="TEM8" s="813"/>
      <c r="TEN8" s="813"/>
      <c r="TEO8" s="813"/>
      <c r="TEP8" s="813"/>
      <c r="TEQ8" s="813"/>
      <c r="TER8" s="813"/>
      <c r="TES8" s="813"/>
      <c r="TET8" s="813"/>
      <c r="TEU8" s="813"/>
      <c r="TEV8" s="813"/>
      <c r="TEW8" s="813"/>
      <c r="TEX8" s="813"/>
      <c r="TEY8" s="813"/>
      <c r="TEZ8" s="813"/>
      <c r="TFA8" s="813"/>
      <c r="TFB8" s="813"/>
      <c r="TFC8" s="813"/>
      <c r="TFD8" s="813"/>
      <c r="TFE8" s="813"/>
      <c r="TFF8" s="813"/>
      <c r="TFG8" s="813"/>
      <c r="TFH8" s="813"/>
      <c r="TFI8" s="813"/>
      <c r="TFJ8" s="813"/>
      <c r="TFK8" s="813"/>
      <c r="TFL8" s="813"/>
      <c r="TFM8" s="813"/>
      <c r="TFN8" s="813"/>
      <c r="TFO8" s="813"/>
      <c r="TFP8" s="813"/>
      <c r="TFQ8" s="813"/>
      <c r="TFR8" s="813"/>
      <c r="TFS8" s="813"/>
      <c r="TFT8" s="813"/>
      <c r="TFU8" s="813"/>
      <c r="TFV8" s="813"/>
      <c r="TFW8" s="813"/>
      <c r="TFX8" s="813"/>
      <c r="TFY8" s="813"/>
      <c r="TFZ8" s="813"/>
      <c r="TGA8" s="813"/>
      <c r="TGB8" s="813"/>
      <c r="TGC8" s="813"/>
      <c r="TGD8" s="813"/>
      <c r="TGE8" s="813"/>
      <c r="TGF8" s="813"/>
      <c r="TGG8" s="813"/>
      <c r="TGH8" s="813"/>
      <c r="TGI8" s="813"/>
      <c r="TGJ8" s="813"/>
      <c r="TGK8" s="813"/>
      <c r="TGL8" s="813"/>
      <c r="TGM8" s="813"/>
      <c r="TGN8" s="813"/>
      <c r="TGO8" s="813"/>
      <c r="TGP8" s="813"/>
      <c r="TGQ8" s="813"/>
      <c r="TGR8" s="813"/>
      <c r="TGS8" s="813"/>
      <c r="TGT8" s="813"/>
      <c r="TGU8" s="813"/>
      <c r="TGV8" s="813"/>
      <c r="TGW8" s="813"/>
      <c r="TGX8" s="813"/>
      <c r="TGY8" s="813"/>
      <c r="TGZ8" s="813"/>
      <c r="THA8" s="813"/>
      <c r="THB8" s="813"/>
      <c r="THC8" s="813"/>
      <c r="THD8" s="813"/>
      <c r="THE8" s="813"/>
      <c r="THF8" s="813"/>
      <c r="THG8" s="813"/>
      <c r="THH8" s="813"/>
      <c r="THI8" s="813"/>
      <c r="THJ8" s="813"/>
      <c r="THK8" s="813"/>
      <c r="THL8" s="813"/>
      <c r="THM8" s="813"/>
      <c r="THN8" s="813"/>
      <c r="THO8" s="813"/>
      <c r="THP8" s="813"/>
      <c r="THQ8" s="813"/>
      <c r="THR8" s="813"/>
      <c r="THS8" s="813"/>
      <c r="THT8" s="813"/>
      <c r="THU8" s="813"/>
      <c r="THV8" s="813"/>
      <c r="THW8" s="813"/>
      <c r="THX8" s="813"/>
      <c r="THY8" s="813"/>
      <c r="THZ8" s="813"/>
      <c r="TIA8" s="813"/>
      <c r="TIB8" s="813"/>
      <c r="TIC8" s="813"/>
      <c r="TID8" s="813"/>
      <c r="TIE8" s="813"/>
      <c r="TIF8" s="813"/>
      <c r="TIG8" s="813"/>
      <c r="TIH8" s="813"/>
      <c r="TII8" s="813"/>
      <c r="TIJ8" s="813"/>
      <c r="TIK8" s="813"/>
      <c r="TIL8" s="813"/>
      <c r="TIM8" s="813"/>
      <c r="TIN8" s="813"/>
      <c r="TIO8" s="813"/>
      <c r="TIP8" s="813"/>
      <c r="TIQ8" s="813"/>
      <c r="TIR8" s="813"/>
      <c r="TIS8" s="813"/>
      <c r="TIT8" s="813"/>
      <c r="TIU8" s="813"/>
      <c r="TIV8" s="813"/>
      <c r="TIW8" s="813"/>
      <c r="TIX8" s="813"/>
      <c r="TIY8" s="813"/>
      <c r="TIZ8" s="813"/>
      <c r="TJA8" s="813"/>
      <c r="TJB8" s="813"/>
      <c r="TJC8" s="813"/>
      <c r="TJD8" s="813"/>
      <c r="TJE8" s="813"/>
      <c r="TJF8" s="813"/>
      <c r="TJG8" s="813"/>
      <c r="TJH8" s="813"/>
      <c r="TJI8" s="813"/>
      <c r="TJJ8" s="813"/>
      <c r="TJK8" s="813"/>
      <c r="TJL8" s="813"/>
      <c r="TJM8" s="813"/>
      <c r="TJN8" s="813"/>
      <c r="TJO8" s="813"/>
      <c r="TJP8" s="813"/>
      <c r="TJQ8" s="813"/>
      <c r="TJR8" s="813"/>
      <c r="TJS8" s="813"/>
      <c r="TJT8" s="813"/>
      <c r="TJU8" s="813"/>
      <c r="TJV8" s="813"/>
      <c r="TJW8" s="813"/>
      <c r="TJX8" s="813"/>
      <c r="TJY8" s="813"/>
      <c r="TJZ8" s="813"/>
      <c r="TKA8" s="813"/>
      <c r="TKB8" s="813"/>
      <c r="TKC8" s="813"/>
      <c r="TKD8" s="813"/>
      <c r="TKE8" s="813"/>
      <c r="TKF8" s="813"/>
      <c r="TKG8" s="813"/>
      <c r="TKH8" s="813"/>
      <c r="TKI8" s="813"/>
      <c r="TKJ8" s="813"/>
      <c r="TKK8" s="813"/>
      <c r="TKL8" s="813"/>
      <c r="TKM8" s="813"/>
      <c r="TKN8" s="813"/>
      <c r="TKO8" s="813"/>
      <c r="TKP8" s="813"/>
      <c r="TKQ8" s="813"/>
      <c r="TKR8" s="813"/>
      <c r="TKS8" s="813"/>
      <c r="TKT8" s="813"/>
      <c r="TKU8" s="813"/>
      <c r="TKV8" s="813"/>
      <c r="TKW8" s="813"/>
      <c r="TKX8" s="813"/>
      <c r="TKY8" s="813"/>
      <c r="TKZ8" s="813"/>
      <c r="TLA8" s="813"/>
      <c r="TLB8" s="813"/>
      <c r="TLC8" s="813"/>
      <c r="TLD8" s="813"/>
      <c r="TLE8" s="813"/>
      <c r="TLF8" s="813"/>
      <c r="TLG8" s="813"/>
      <c r="TLH8" s="813"/>
      <c r="TLI8" s="813"/>
      <c r="TLJ8" s="813"/>
      <c r="TLK8" s="813"/>
      <c r="TLL8" s="813"/>
      <c r="TLM8" s="813"/>
      <c r="TLN8" s="813"/>
      <c r="TLO8" s="813"/>
      <c r="TLP8" s="813"/>
      <c r="TLQ8" s="813"/>
      <c r="TLR8" s="813"/>
      <c r="TLS8" s="813"/>
      <c r="TLT8" s="813"/>
      <c r="TLU8" s="813"/>
      <c r="TLV8" s="813"/>
      <c r="TLW8" s="813"/>
      <c r="TLX8" s="813"/>
      <c r="TLY8" s="813"/>
      <c r="TLZ8" s="813"/>
      <c r="TMA8" s="813"/>
      <c r="TMB8" s="813"/>
      <c r="TMC8" s="813"/>
      <c r="TMD8" s="813"/>
      <c r="TME8" s="813"/>
      <c r="TMF8" s="813"/>
      <c r="TMG8" s="813"/>
      <c r="TMH8" s="813"/>
      <c r="TMI8" s="813"/>
      <c r="TMJ8" s="813"/>
      <c r="TMK8" s="813"/>
      <c r="TML8" s="813"/>
      <c r="TMM8" s="813"/>
      <c r="TMN8" s="813"/>
      <c r="TMO8" s="813"/>
      <c r="TMP8" s="813"/>
      <c r="TMQ8" s="813"/>
      <c r="TMR8" s="813"/>
      <c r="TMS8" s="813"/>
      <c r="TMT8" s="813"/>
      <c r="TMU8" s="813"/>
      <c r="TMV8" s="813"/>
      <c r="TMW8" s="813"/>
      <c r="TMX8" s="813"/>
      <c r="TMY8" s="813"/>
      <c r="TMZ8" s="813"/>
      <c r="TNA8" s="813"/>
      <c r="TNB8" s="813"/>
      <c r="TNC8" s="813"/>
      <c r="TND8" s="813"/>
      <c r="TNE8" s="813"/>
      <c r="TNF8" s="813"/>
      <c r="TNG8" s="813"/>
      <c r="TNH8" s="813"/>
      <c r="TNI8" s="813"/>
      <c r="TNJ8" s="813"/>
      <c r="TNK8" s="813"/>
      <c r="TNL8" s="813"/>
      <c r="TNM8" s="813"/>
      <c r="TNN8" s="813"/>
      <c r="TNO8" s="813"/>
      <c r="TNP8" s="813"/>
      <c r="TNQ8" s="813"/>
      <c r="TNR8" s="813"/>
      <c r="TNS8" s="813"/>
      <c r="TNT8" s="813"/>
      <c r="TNU8" s="813"/>
      <c r="TNV8" s="813"/>
      <c r="TNW8" s="813"/>
      <c r="TNX8" s="813"/>
      <c r="TNY8" s="813"/>
      <c r="TNZ8" s="813"/>
      <c r="TOA8" s="813"/>
      <c r="TOB8" s="813"/>
      <c r="TOC8" s="813"/>
      <c r="TOD8" s="813"/>
      <c r="TOE8" s="813"/>
      <c r="TOF8" s="813"/>
      <c r="TOG8" s="813"/>
      <c r="TOH8" s="813"/>
      <c r="TOI8" s="813"/>
      <c r="TOJ8" s="813"/>
      <c r="TOK8" s="813"/>
      <c r="TOL8" s="813"/>
      <c r="TOM8" s="813"/>
      <c r="TON8" s="813"/>
      <c r="TOO8" s="813"/>
      <c r="TOP8" s="813"/>
      <c r="TOQ8" s="813"/>
      <c r="TOR8" s="813"/>
      <c r="TOS8" s="813"/>
      <c r="TOT8" s="813"/>
      <c r="TOU8" s="813"/>
      <c r="TOV8" s="813"/>
      <c r="TOW8" s="813"/>
      <c r="TOX8" s="813"/>
      <c r="TOY8" s="813"/>
      <c r="TOZ8" s="813"/>
      <c r="TPA8" s="813"/>
      <c r="TPB8" s="813"/>
      <c r="TPC8" s="813"/>
      <c r="TPD8" s="813"/>
      <c r="TPE8" s="813"/>
      <c r="TPF8" s="813"/>
      <c r="TPG8" s="813"/>
      <c r="TPH8" s="813"/>
      <c r="TPI8" s="813"/>
      <c r="TPJ8" s="813"/>
      <c r="TPK8" s="813"/>
      <c r="TPL8" s="813"/>
      <c r="TPM8" s="813"/>
      <c r="TPN8" s="813"/>
      <c r="TPO8" s="813"/>
      <c r="TPP8" s="813"/>
      <c r="TPQ8" s="813"/>
      <c r="TPR8" s="813"/>
      <c r="TPS8" s="813"/>
      <c r="TPT8" s="813"/>
      <c r="TPU8" s="813"/>
      <c r="TPV8" s="813"/>
      <c r="TPW8" s="813"/>
      <c r="TPX8" s="813"/>
      <c r="TPY8" s="813"/>
      <c r="TPZ8" s="813"/>
      <c r="TQA8" s="813"/>
      <c r="TQB8" s="813"/>
      <c r="TQC8" s="813"/>
      <c r="TQD8" s="813"/>
      <c r="TQE8" s="813"/>
      <c r="TQF8" s="813"/>
      <c r="TQG8" s="813"/>
      <c r="TQH8" s="813"/>
      <c r="TQI8" s="813"/>
      <c r="TQJ8" s="813"/>
      <c r="TQK8" s="813"/>
      <c r="TQL8" s="813"/>
      <c r="TQM8" s="813"/>
      <c r="TQN8" s="813"/>
      <c r="TQO8" s="813"/>
      <c r="TQP8" s="813"/>
      <c r="TQQ8" s="813"/>
      <c r="TQR8" s="813"/>
      <c r="TQS8" s="813"/>
      <c r="TQT8" s="813"/>
      <c r="TQU8" s="813"/>
      <c r="TQV8" s="813"/>
      <c r="TQW8" s="813"/>
      <c r="TQX8" s="813"/>
      <c r="TQY8" s="813"/>
      <c r="TQZ8" s="813"/>
      <c r="TRA8" s="813"/>
      <c r="TRB8" s="813"/>
      <c r="TRC8" s="813"/>
      <c r="TRD8" s="813"/>
      <c r="TRE8" s="813"/>
      <c r="TRF8" s="813"/>
      <c r="TRG8" s="813"/>
      <c r="TRH8" s="813"/>
      <c r="TRI8" s="813"/>
      <c r="TRJ8" s="813"/>
      <c r="TRK8" s="813"/>
      <c r="TRL8" s="813"/>
      <c r="TRM8" s="813"/>
      <c r="TRN8" s="813"/>
      <c r="TRO8" s="813"/>
      <c r="TRP8" s="813"/>
      <c r="TRQ8" s="813"/>
      <c r="TRR8" s="813"/>
      <c r="TRS8" s="813"/>
      <c r="TRT8" s="813"/>
      <c r="TRU8" s="813"/>
      <c r="TRV8" s="813"/>
      <c r="TRW8" s="813"/>
      <c r="TRX8" s="813"/>
      <c r="TRY8" s="813"/>
      <c r="TRZ8" s="813"/>
      <c r="TSA8" s="813"/>
      <c r="TSB8" s="813"/>
      <c r="TSC8" s="813"/>
      <c r="TSD8" s="813"/>
      <c r="TSE8" s="813"/>
      <c r="TSF8" s="813"/>
      <c r="TSG8" s="813"/>
      <c r="TSH8" s="813"/>
      <c r="TSI8" s="813"/>
      <c r="TSJ8" s="813"/>
      <c r="TSK8" s="813"/>
      <c r="TSL8" s="813"/>
      <c r="TSM8" s="813"/>
      <c r="TSN8" s="813"/>
      <c r="TSO8" s="813"/>
      <c r="TSP8" s="813"/>
      <c r="TSQ8" s="813"/>
      <c r="TSR8" s="813"/>
      <c r="TSS8" s="813"/>
      <c r="TST8" s="813"/>
      <c r="TSU8" s="813"/>
      <c r="TSV8" s="813"/>
      <c r="TSW8" s="813"/>
      <c r="TSX8" s="813"/>
      <c r="TSY8" s="813"/>
      <c r="TSZ8" s="813"/>
      <c r="TTA8" s="813"/>
      <c r="TTB8" s="813"/>
      <c r="TTC8" s="813"/>
      <c r="TTD8" s="813"/>
      <c r="TTE8" s="813"/>
      <c r="TTF8" s="813"/>
      <c r="TTG8" s="813"/>
      <c r="TTH8" s="813"/>
      <c r="TTI8" s="813"/>
      <c r="TTJ8" s="813"/>
      <c r="TTK8" s="813"/>
      <c r="TTL8" s="813"/>
      <c r="TTM8" s="813"/>
      <c r="TTN8" s="813"/>
      <c r="TTO8" s="813"/>
      <c r="TTP8" s="813"/>
      <c r="TTQ8" s="813"/>
      <c r="TTR8" s="813"/>
      <c r="TTS8" s="813"/>
      <c r="TTT8" s="813"/>
      <c r="TTU8" s="813"/>
      <c r="TTV8" s="813"/>
      <c r="TTW8" s="813"/>
      <c r="TTX8" s="813"/>
      <c r="TTY8" s="813"/>
      <c r="TTZ8" s="813"/>
      <c r="TUA8" s="813"/>
      <c r="TUB8" s="813"/>
      <c r="TUC8" s="813"/>
      <c r="TUD8" s="813"/>
      <c r="TUE8" s="813"/>
      <c r="TUF8" s="813"/>
      <c r="TUG8" s="813"/>
      <c r="TUH8" s="813"/>
      <c r="TUI8" s="813"/>
      <c r="TUJ8" s="813"/>
      <c r="TUK8" s="813"/>
      <c r="TUL8" s="813"/>
      <c r="TUM8" s="813"/>
      <c r="TUN8" s="813"/>
      <c r="TUO8" s="813"/>
      <c r="TUP8" s="813"/>
      <c r="TUQ8" s="813"/>
      <c r="TUR8" s="813"/>
      <c r="TUS8" s="813"/>
      <c r="TUT8" s="813"/>
      <c r="TUU8" s="813"/>
      <c r="TUV8" s="813"/>
      <c r="TUW8" s="813"/>
      <c r="TUX8" s="813"/>
      <c r="TUY8" s="813"/>
      <c r="TUZ8" s="813"/>
      <c r="TVA8" s="813"/>
      <c r="TVB8" s="813"/>
      <c r="TVC8" s="813"/>
      <c r="TVD8" s="813"/>
      <c r="TVE8" s="813"/>
      <c r="TVF8" s="813"/>
      <c r="TVG8" s="813"/>
      <c r="TVH8" s="813"/>
      <c r="TVI8" s="813"/>
      <c r="TVJ8" s="813"/>
      <c r="TVK8" s="813"/>
      <c r="TVL8" s="813"/>
      <c r="TVM8" s="813"/>
      <c r="TVN8" s="813"/>
      <c r="TVO8" s="813"/>
      <c r="TVP8" s="813"/>
      <c r="TVQ8" s="813"/>
      <c r="TVR8" s="813"/>
      <c r="TVS8" s="813"/>
      <c r="TVT8" s="813"/>
      <c r="TVU8" s="813"/>
      <c r="TVV8" s="813"/>
      <c r="TVW8" s="813"/>
      <c r="TVX8" s="813"/>
      <c r="TVY8" s="813"/>
      <c r="TVZ8" s="813"/>
      <c r="TWA8" s="813"/>
      <c r="TWB8" s="813"/>
      <c r="TWC8" s="813"/>
      <c r="TWD8" s="813"/>
      <c r="TWE8" s="813"/>
      <c r="TWF8" s="813"/>
      <c r="TWG8" s="813"/>
      <c r="TWH8" s="813"/>
      <c r="TWI8" s="813"/>
      <c r="TWJ8" s="813"/>
      <c r="TWK8" s="813"/>
      <c r="TWL8" s="813"/>
      <c r="TWM8" s="813"/>
      <c r="TWN8" s="813"/>
      <c r="TWO8" s="813"/>
      <c r="TWP8" s="813"/>
      <c r="TWQ8" s="813"/>
      <c r="TWR8" s="813"/>
      <c r="TWS8" s="813"/>
      <c r="TWT8" s="813"/>
      <c r="TWU8" s="813"/>
      <c r="TWV8" s="813"/>
      <c r="TWW8" s="813"/>
      <c r="TWX8" s="813"/>
      <c r="TWY8" s="813"/>
      <c r="TWZ8" s="813"/>
      <c r="TXA8" s="813"/>
      <c r="TXB8" s="813"/>
      <c r="TXC8" s="813"/>
      <c r="TXD8" s="813"/>
      <c r="TXE8" s="813"/>
      <c r="TXF8" s="813"/>
      <c r="TXG8" s="813"/>
      <c r="TXH8" s="813"/>
      <c r="TXI8" s="813"/>
      <c r="TXJ8" s="813"/>
      <c r="TXK8" s="813"/>
      <c r="TXL8" s="813"/>
      <c r="TXM8" s="813"/>
      <c r="TXN8" s="813"/>
      <c r="TXO8" s="813"/>
      <c r="TXP8" s="813"/>
      <c r="TXQ8" s="813"/>
      <c r="TXR8" s="813"/>
      <c r="TXS8" s="813"/>
      <c r="TXT8" s="813"/>
      <c r="TXU8" s="813"/>
      <c r="TXV8" s="813"/>
      <c r="TXW8" s="813"/>
      <c r="TXX8" s="813"/>
      <c r="TXY8" s="813"/>
      <c r="TXZ8" s="813"/>
      <c r="TYA8" s="813"/>
      <c r="TYB8" s="813"/>
      <c r="TYC8" s="813"/>
      <c r="TYD8" s="813"/>
      <c r="TYE8" s="813"/>
      <c r="TYF8" s="813"/>
      <c r="TYG8" s="813"/>
      <c r="TYH8" s="813"/>
      <c r="TYI8" s="813"/>
      <c r="TYJ8" s="813"/>
      <c r="TYK8" s="813"/>
      <c r="TYL8" s="813"/>
      <c r="TYM8" s="813"/>
      <c r="TYN8" s="813"/>
      <c r="TYO8" s="813"/>
      <c r="TYP8" s="813"/>
      <c r="TYQ8" s="813"/>
      <c r="TYR8" s="813"/>
      <c r="TYS8" s="813"/>
      <c r="TYT8" s="813"/>
      <c r="TYU8" s="813"/>
      <c r="TYV8" s="813"/>
      <c r="TYW8" s="813"/>
      <c r="TYX8" s="813"/>
      <c r="TYY8" s="813"/>
      <c r="TYZ8" s="813"/>
      <c r="TZA8" s="813"/>
      <c r="TZB8" s="813"/>
      <c r="TZC8" s="813"/>
      <c r="TZD8" s="813"/>
      <c r="TZE8" s="813"/>
      <c r="TZF8" s="813"/>
      <c r="TZG8" s="813"/>
      <c r="TZH8" s="813"/>
      <c r="TZI8" s="813"/>
      <c r="TZJ8" s="813"/>
      <c r="TZK8" s="813"/>
      <c r="TZL8" s="813"/>
      <c r="TZM8" s="813"/>
      <c r="TZN8" s="813"/>
      <c r="TZO8" s="813"/>
      <c r="TZP8" s="813"/>
      <c r="TZQ8" s="813"/>
      <c r="TZR8" s="813"/>
      <c r="TZS8" s="813"/>
      <c r="TZT8" s="813"/>
      <c r="TZU8" s="813"/>
      <c r="TZV8" s="813"/>
      <c r="TZW8" s="813"/>
      <c r="TZX8" s="813"/>
      <c r="TZY8" s="813"/>
      <c r="TZZ8" s="813"/>
      <c r="UAA8" s="813"/>
      <c r="UAB8" s="813"/>
      <c r="UAC8" s="813"/>
      <c r="UAD8" s="813"/>
      <c r="UAE8" s="813"/>
      <c r="UAF8" s="813"/>
      <c r="UAG8" s="813"/>
      <c r="UAH8" s="813"/>
      <c r="UAI8" s="813"/>
      <c r="UAJ8" s="813"/>
      <c r="UAK8" s="813"/>
      <c r="UAL8" s="813"/>
      <c r="UAM8" s="813"/>
      <c r="UAN8" s="813"/>
      <c r="UAO8" s="813"/>
      <c r="UAP8" s="813"/>
      <c r="UAQ8" s="813"/>
      <c r="UAR8" s="813"/>
      <c r="UAS8" s="813"/>
      <c r="UAT8" s="813"/>
      <c r="UAU8" s="813"/>
      <c r="UAV8" s="813"/>
      <c r="UAW8" s="813"/>
      <c r="UAX8" s="813"/>
      <c r="UAY8" s="813"/>
      <c r="UAZ8" s="813"/>
      <c r="UBA8" s="813"/>
      <c r="UBB8" s="813"/>
      <c r="UBC8" s="813"/>
      <c r="UBD8" s="813"/>
      <c r="UBE8" s="813"/>
      <c r="UBF8" s="813"/>
      <c r="UBG8" s="813"/>
      <c r="UBH8" s="813"/>
      <c r="UBI8" s="813"/>
      <c r="UBJ8" s="813"/>
      <c r="UBK8" s="813"/>
      <c r="UBL8" s="813"/>
      <c r="UBM8" s="813"/>
      <c r="UBN8" s="813"/>
      <c r="UBO8" s="813"/>
      <c r="UBP8" s="813"/>
      <c r="UBQ8" s="813"/>
      <c r="UBR8" s="813"/>
      <c r="UBS8" s="813"/>
      <c r="UBT8" s="813"/>
      <c r="UBU8" s="813"/>
      <c r="UBV8" s="813"/>
      <c r="UBW8" s="813"/>
      <c r="UBX8" s="813"/>
      <c r="UBY8" s="813"/>
      <c r="UBZ8" s="813"/>
      <c r="UCA8" s="813"/>
      <c r="UCB8" s="813"/>
      <c r="UCC8" s="813"/>
      <c r="UCD8" s="813"/>
      <c r="UCE8" s="813"/>
      <c r="UCF8" s="813"/>
      <c r="UCG8" s="813"/>
      <c r="UCH8" s="813"/>
      <c r="UCI8" s="813"/>
      <c r="UCJ8" s="813"/>
      <c r="UCK8" s="813"/>
      <c r="UCL8" s="813"/>
      <c r="UCM8" s="813"/>
      <c r="UCN8" s="813"/>
      <c r="UCO8" s="813"/>
      <c r="UCP8" s="813"/>
      <c r="UCQ8" s="813"/>
      <c r="UCR8" s="813"/>
      <c r="UCS8" s="813"/>
      <c r="UCT8" s="813"/>
      <c r="UCU8" s="813"/>
      <c r="UCV8" s="813"/>
      <c r="UCW8" s="813"/>
      <c r="UCX8" s="813"/>
      <c r="UCY8" s="813"/>
      <c r="UCZ8" s="813"/>
      <c r="UDA8" s="813"/>
      <c r="UDB8" s="813"/>
      <c r="UDC8" s="813"/>
      <c r="UDD8" s="813"/>
      <c r="UDE8" s="813"/>
      <c r="UDF8" s="813"/>
      <c r="UDG8" s="813"/>
      <c r="UDH8" s="813"/>
      <c r="UDI8" s="813"/>
      <c r="UDJ8" s="813"/>
      <c r="UDK8" s="813"/>
      <c r="UDL8" s="813"/>
      <c r="UDM8" s="813"/>
      <c r="UDN8" s="813"/>
      <c r="UDO8" s="813"/>
      <c r="UDP8" s="813"/>
      <c r="UDQ8" s="813"/>
      <c r="UDR8" s="813"/>
      <c r="UDS8" s="813"/>
      <c r="UDT8" s="813"/>
      <c r="UDU8" s="813"/>
      <c r="UDV8" s="813"/>
      <c r="UDW8" s="813"/>
      <c r="UDX8" s="813"/>
      <c r="UDY8" s="813"/>
      <c r="UDZ8" s="813"/>
      <c r="UEA8" s="813"/>
      <c r="UEB8" s="813"/>
      <c r="UEC8" s="813"/>
      <c r="UED8" s="813"/>
      <c r="UEE8" s="813"/>
      <c r="UEF8" s="813"/>
      <c r="UEG8" s="813"/>
      <c r="UEH8" s="813"/>
      <c r="UEI8" s="813"/>
      <c r="UEJ8" s="813"/>
      <c r="UEK8" s="813"/>
      <c r="UEL8" s="813"/>
      <c r="UEM8" s="813"/>
      <c r="UEN8" s="813"/>
      <c r="UEO8" s="813"/>
      <c r="UEP8" s="813"/>
      <c r="UEQ8" s="813"/>
      <c r="UER8" s="813"/>
      <c r="UES8" s="813"/>
      <c r="UET8" s="813"/>
      <c r="UEU8" s="813"/>
      <c r="UEV8" s="813"/>
      <c r="UEW8" s="813"/>
      <c r="UEX8" s="813"/>
      <c r="UEY8" s="813"/>
      <c r="UEZ8" s="813"/>
      <c r="UFA8" s="813"/>
      <c r="UFB8" s="813"/>
      <c r="UFC8" s="813"/>
      <c r="UFD8" s="813"/>
      <c r="UFE8" s="813"/>
      <c r="UFF8" s="813"/>
      <c r="UFG8" s="813"/>
      <c r="UFH8" s="813"/>
      <c r="UFI8" s="813"/>
      <c r="UFJ8" s="813"/>
      <c r="UFK8" s="813"/>
      <c r="UFL8" s="813"/>
      <c r="UFM8" s="813"/>
      <c r="UFN8" s="813"/>
      <c r="UFO8" s="813"/>
      <c r="UFP8" s="813"/>
      <c r="UFQ8" s="813"/>
      <c r="UFR8" s="813"/>
      <c r="UFS8" s="813"/>
      <c r="UFT8" s="813"/>
      <c r="UFU8" s="813"/>
      <c r="UFV8" s="813"/>
      <c r="UFW8" s="813"/>
      <c r="UFX8" s="813"/>
      <c r="UFY8" s="813"/>
      <c r="UFZ8" s="813"/>
      <c r="UGA8" s="813"/>
      <c r="UGB8" s="813"/>
      <c r="UGC8" s="813"/>
      <c r="UGD8" s="813"/>
      <c r="UGE8" s="813"/>
      <c r="UGF8" s="813"/>
      <c r="UGG8" s="813"/>
      <c r="UGH8" s="813"/>
      <c r="UGI8" s="813"/>
      <c r="UGJ8" s="813"/>
      <c r="UGK8" s="813"/>
      <c r="UGL8" s="813"/>
      <c r="UGM8" s="813"/>
      <c r="UGN8" s="813"/>
      <c r="UGO8" s="813"/>
      <c r="UGP8" s="813"/>
      <c r="UGQ8" s="813"/>
      <c r="UGR8" s="813"/>
      <c r="UGS8" s="813"/>
      <c r="UGT8" s="813"/>
      <c r="UGU8" s="813"/>
      <c r="UGV8" s="813"/>
      <c r="UGW8" s="813"/>
      <c r="UGX8" s="813"/>
      <c r="UGY8" s="813"/>
      <c r="UGZ8" s="813"/>
      <c r="UHA8" s="813"/>
      <c r="UHB8" s="813"/>
      <c r="UHC8" s="813"/>
      <c r="UHD8" s="813"/>
      <c r="UHE8" s="813"/>
      <c r="UHF8" s="813"/>
      <c r="UHG8" s="813"/>
      <c r="UHH8" s="813"/>
      <c r="UHI8" s="813"/>
      <c r="UHJ8" s="813"/>
      <c r="UHK8" s="813"/>
      <c r="UHL8" s="813"/>
      <c r="UHM8" s="813"/>
      <c r="UHN8" s="813"/>
      <c r="UHO8" s="813"/>
      <c r="UHP8" s="813"/>
      <c r="UHQ8" s="813"/>
      <c r="UHR8" s="813"/>
      <c r="UHS8" s="813"/>
      <c r="UHT8" s="813"/>
      <c r="UHU8" s="813"/>
      <c r="UHV8" s="813"/>
      <c r="UHW8" s="813"/>
      <c r="UHX8" s="813"/>
      <c r="UHY8" s="813"/>
      <c r="UHZ8" s="813"/>
      <c r="UIA8" s="813"/>
      <c r="UIB8" s="813"/>
      <c r="UIC8" s="813"/>
      <c r="UID8" s="813"/>
      <c r="UIE8" s="813"/>
      <c r="UIF8" s="813"/>
      <c r="UIG8" s="813"/>
      <c r="UIH8" s="813"/>
      <c r="UII8" s="813"/>
      <c r="UIJ8" s="813"/>
      <c r="UIK8" s="813"/>
      <c r="UIL8" s="813"/>
      <c r="UIM8" s="813"/>
      <c r="UIN8" s="813"/>
      <c r="UIO8" s="813"/>
      <c r="UIP8" s="813"/>
      <c r="UIQ8" s="813"/>
      <c r="UIR8" s="813"/>
      <c r="UIS8" s="813"/>
      <c r="UIT8" s="813"/>
      <c r="UIU8" s="813"/>
      <c r="UIV8" s="813"/>
      <c r="UIW8" s="813"/>
      <c r="UIX8" s="813"/>
      <c r="UIY8" s="813"/>
      <c r="UIZ8" s="813"/>
      <c r="UJA8" s="813"/>
      <c r="UJB8" s="813"/>
      <c r="UJC8" s="813"/>
      <c r="UJD8" s="813"/>
      <c r="UJE8" s="813"/>
      <c r="UJF8" s="813"/>
      <c r="UJG8" s="813"/>
      <c r="UJH8" s="813"/>
      <c r="UJI8" s="813"/>
      <c r="UJJ8" s="813"/>
      <c r="UJK8" s="813"/>
      <c r="UJL8" s="813"/>
      <c r="UJM8" s="813"/>
      <c r="UJN8" s="813"/>
      <c r="UJO8" s="813"/>
      <c r="UJP8" s="813"/>
      <c r="UJQ8" s="813"/>
      <c r="UJR8" s="813"/>
      <c r="UJS8" s="813"/>
      <c r="UJT8" s="813"/>
      <c r="UJU8" s="813"/>
      <c r="UJV8" s="813"/>
      <c r="UJW8" s="813"/>
      <c r="UJX8" s="813"/>
      <c r="UJY8" s="813"/>
      <c r="UJZ8" s="813"/>
      <c r="UKA8" s="813"/>
      <c r="UKB8" s="813"/>
      <c r="UKC8" s="813"/>
      <c r="UKD8" s="813"/>
      <c r="UKE8" s="813"/>
      <c r="UKF8" s="813"/>
      <c r="UKG8" s="813"/>
      <c r="UKH8" s="813"/>
      <c r="UKI8" s="813"/>
      <c r="UKJ8" s="813"/>
      <c r="UKK8" s="813"/>
      <c r="UKL8" s="813"/>
      <c r="UKM8" s="813"/>
      <c r="UKN8" s="813"/>
      <c r="UKO8" s="813"/>
      <c r="UKP8" s="813"/>
      <c r="UKQ8" s="813"/>
      <c r="UKR8" s="813"/>
      <c r="UKS8" s="813"/>
      <c r="UKT8" s="813"/>
      <c r="UKU8" s="813"/>
      <c r="UKV8" s="813"/>
      <c r="UKW8" s="813"/>
      <c r="UKX8" s="813"/>
      <c r="UKY8" s="813"/>
      <c r="UKZ8" s="813"/>
      <c r="ULA8" s="813"/>
      <c r="ULB8" s="813"/>
      <c r="ULC8" s="813"/>
      <c r="ULD8" s="813"/>
      <c r="ULE8" s="813"/>
      <c r="ULF8" s="813"/>
      <c r="ULG8" s="813"/>
      <c r="ULH8" s="813"/>
      <c r="ULI8" s="813"/>
      <c r="ULJ8" s="813"/>
      <c r="ULK8" s="813"/>
      <c r="ULL8" s="813"/>
      <c r="ULM8" s="813"/>
      <c r="ULN8" s="813"/>
      <c r="ULO8" s="813"/>
      <c r="ULP8" s="813"/>
      <c r="ULQ8" s="813"/>
      <c r="ULR8" s="813"/>
      <c r="ULS8" s="813"/>
      <c r="ULT8" s="813"/>
      <c r="ULU8" s="813"/>
      <c r="ULV8" s="813"/>
      <c r="ULW8" s="813"/>
      <c r="ULX8" s="813"/>
      <c r="ULY8" s="813"/>
      <c r="ULZ8" s="813"/>
      <c r="UMA8" s="813"/>
      <c r="UMB8" s="813"/>
      <c r="UMC8" s="813"/>
      <c r="UMD8" s="813"/>
      <c r="UME8" s="813"/>
      <c r="UMF8" s="813"/>
      <c r="UMG8" s="813"/>
      <c r="UMH8" s="813"/>
      <c r="UMI8" s="813"/>
      <c r="UMJ8" s="813"/>
      <c r="UMK8" s="813"/>
      <c r="UML8" s="813"/>
      <c r="UMM8" s="813"/>
      <c r="UMN8" s="813"/>
      <c r="UMO8" s="813"/>
      <c r="UMP8" s="813"/>
      <c r="UMQ8" s="813"/>
      <c r="UMR8" s="813"/>
      <c r="UMS8" s="813"/>
      <c r="UMT8" s="813"/>
      <c r="UMU8" s="813"/>
      <c r="UMV8" s="813"/>
      <c r="UMW8" s="813"/>
      <c r="UMX8" s="813"/>
      <c r="UMY8" s="813"/>
      <c r="UMZ8" s="813"/>
      <c r="UNA8" s="813"/>
      <c r="UNB8" s="813"/>
      <c r="UNC8" s="813"/>
      <c r="UND8" s="813"/>
      <c r="UNE8" s="813"/>
      <c r="UNF8" s="813"/>
      <c r="UNG8" s="813"/>
      <c r="UNH8" s="813"/>
      <c r="UNI8" s="813"/>
      <c r="UNJ8" s="813"/>
      <c r="UNK8" s="813"/>
      <c r="UNL8" s="813"/>
      <c r="UNM8" s="813"/>
      <c r="UNN8" s="813"/>
      <c r="UNO8" s="813"/>
      <c r="UNP8" s="813"/>
      <c r="UNQ8" s="813"/>
      <c r="UNR8" s="813"/>
      <c r="UNS8" s="813"/>
      <c r="UNT8" s="813"/>
      <c r="UNU8" s="813"/>
      <c r="UNV8" s="813"/>
      <c r="UNW8" s="813"/>
      <c r="UNX8" s="813"/>
      <c r="UNY8" s="813"/>
      <c r="UNZ8" s="813"/>
      <c r="UOA8" s="813"/>
      <c r="UOB8" s="813"/>
      <c r="UOC8" s="813"/>
      <c r="UOD8" s="813"/>
      <c r="UOE8" s="813"/>
      <c r="UOF8" s="813"/>
      <c r="UOG8" s="813"/>
      <c r="UOH8" s="813"/>
      <c r="UOI8" s="813"/>
      <c r="UOJ8" s="813"/>
      <c r="UOK8" s="813"/>
      <c r="UOL8" s="813"/>
      <c r="UOM8" s="813"/>
      <c r="UON8" s="813"/>
      <c r="UOO8" s="813"/>
      <c r="UOP8" s="813"/>
      <c r="UOQ8" s="813"/>
      <c r="UOR8" s="813"/>
      <c r="UOS8" s="813"/>
      <c r="UOT8" s="813"/>
      <c r="UOU8" s="813"/>
      <c r="UOV8" s="813"/>
      <c r="UOW8" s="813"/>
      <c r="UOX8" s="813"/>
      <c r="UOY8" s="813"/>
      <c r="UOZ8" s="813"/>
      <c r="UPA8" s="813"/>
      <c r="UPB8" s="813"/>
      <c r="UPC8" s="813"/>
      <c r="UPD8" s="813"/>
      <c r="UPE8" s="813"/>
      <c r="UPF8" s="813"/>
      <c r="UPG8" s="813"/>
      <c r="UPH8" s="813"/>
      <c r="UPI8" s="813"/>
      <c r="UPJ8" s="813"/>
      <c r="UPK8" s="813"/>
      <c r="UPL8" s="813"/>
      <c r="UPM8" s="813"/>
      <c r="UPN8" s="813"/>
      <c r="UPO8" s="813"/>
      <c r="UPP8" s="813"/>
      <c r="UPQ8" s="813"/>
      <c r="UPR8" s="813"/>
      <c r="UPS8" s="813"/>
      <c r="UPT8" s="813"/>
      <c r="UPU8" s="813"/>
      <c r="UPV8" s="813"/>
      <c r="UPW8" s="813"/>
      <c r="UPX8" s="813"/>
      <c r="UPY8" s="813"/>
      <c r="UPZ8" s="813"/>
      <c r="UQA8" s="813"/>
      <c r="UQB8" s="813"/>
      <c r="UQC8" s="813"/>
      <c r="UQD8" s="813"/>
      <c r="UQE8" s="813"/>
      <c r="UQF8" s="813"/>
      <c r="UQG8" s="813"/>
      <c r="UQH8" s="813"/>
      <c r="UQI8" s="813"/>
      <c r="UQJ8" s="813"/>
      <c r="UQK8" s="813"/>
      <c r="UQL8" s="813"/>
      <c r="UQM8" s="813"/>
      <c r="UQN8" s="813"/>
      <c r="UQO8" s="813"/>
      <c r="UQP8" s="813"/>
      <c r="UQQ8" s="813"/>
      <c r="UQR8" s="813"/>
      <c r="UQS8" s="813"/>
      <c r="UQT8" s="813"/>
      <c r="UQU8" s="813"/>
      <c r="UQV8" s="813"/>
      <c r="UQW8" s="813"/>
      <c r="UQX8" s="813"/>
      <c r="UQY8" s="813"/>
      <c r="UQZ8" s="813"/>
      <c r="URA8" s="813"/>
      <c r="URB8" s="813"/>
      <c r="URC8" s="813"/>
      <c r="URD8" s="813"/>
      <c r="URE8" s="813"/>
      <c r="URF8" s="813"/>
      <c r="URG8" s="813"/>
      <c r="URH8" s="813"/>
      <c r="URI8" s="813"/>
      <c r="URJ8" s="813"/>
      <c r="URK8" s="813"/>
      <c r="URL8" s="813"/>
      <c r="URM8" s="813"/>
      <c r="URN8" s="813"/>
      <c r="URO8" s="813"/>
      <c r="URP8" s="813"/>
      <c r="URQ8" s="813"/>
      <c r="URR8" s="813"/>
      <c r="URS8" s="813"/>
      <c r="URT8" s="813"/>
      <c r="URU8" s="813"/>
      <c r="URV8" s="813"/>
      <c r="URW8" s="813"/>
      <c r="URX8" s="813"/>
      <c r="URY8" s="813"/>
      <c r="URZ8" s="813"/>
      <c r="USA8" s="813"/>
      <c r="USB8" s="813"/>
      <c r="USC8" s="813"/>
      <c r="USD8" s="813"/>
      <c r="USE8" s="813"/>
      <c r="USF8" s="813"/>
      <c r="USG8" s="813"/>
      <c r="USH8" s="813"/>
      <c r="USI8" s="813"/>
      <c r="USJ8" s="813"/>
      <c r="USK8" s="813"/>
      <c r="USL8" s="813"/>
      <c r="USM8" s="813"/>
      <c r="USN8" s="813"/>
      <c r="USO8" s="813"/>
      <c r="USP8" s="813"/>
      <c r="USQ8" s="813"/>
      <c r="USR8" s="813"/>
      <c r="USS8" s="813"/>
      <c r="UST8" s="813"/>
      <c r="USU8" s="813"/>
      <c r="USV8" s="813"/>
      <c r="USW8" s="813"/>
      <c r="USX8" s="813"/>
      <c r="USY8" s="813"/>
      <c r="USZ8" s="813"/>
      <c r="UTA8" s="813"/>
      <c r="UTB8" s="813"/>
      <c r="UTC8" s="813"/>
      <c r="UTD8" s="813"/>
      <c r="UTE8" s="813"/>
      <c r="UTF8" s="813"/>
      <c r="UTG8" s="813"/>
      <c r="UTH8" s="813"/>
      <c r="UTI8" s="813"/>
      <c r="UTJ8" s="813"/>
      <c r="UTK8" s="813"/>
      <c r="UTL8" s="813"/>
      <c r="UTM8" s="813"/>
      <c r="UTN8" s="813"/>
      <c r="UTO8" s="813"/>
      <c r="UTP8" s="813"/>
      <c r="UTQ8" s="813"/>
      <c r="UTR8" s="813"/>
      <c r="UTS8" s="813"/>
      <c r="UTT8" s="813"/>
      <c r="UTU8" s="813"/>
      <c r="UTV8" s="813"/>
      <c r="UTW8" s="813"/>
      <c r="UTX8" s="813"/>
      <c r="UTY8" s="813"/>
      <c r="UTZ8" s="813"/>
      <c r="UUA8" s="813"/>
      <c r="UUB8" s="813"/>
      <c r="UUC8" s="813"/>
      <c r="UUD8" s="813"/>
      <c r="UUE8" s="813"/>
      <c r="UUF8" s="813"/>
      <c r="UUG8" s="813"/>
      <c r="UUH8" s="813"/>
      <c r="UUI8" s="813"/>
      <c r="UUJ8" s="813"/>
      <c r="UUK8" s="813"/>
      <c r="UUL8" s="813"/>
      <c r="UUM8" s="813"/>
      <c r="UUN8" s="813"/>
      <c r="UUO8" s="813"/>
      <c r="UUP8" s="813"/>
      <c r="UUQ8" s="813"/>
      <c r="UUR8" s="813"/>
      <c r="UUS8" s="813"/>
      <c r="UUT8" s="813"/>
      <c r="UUU8" s="813"/>
      <c r="UUV8" s="813"/>
      <c r="UUW8" s="813"/>
      <c r="UUX8" s="813"/>
      <c r="UUY8" s="813"/>
      <c r="UUZ8" s="813"/>
      <c r="UVA8" s="813"/>
      <c r="UVB8" s="813"/>
      <c r="UVC8" s="813"/>
      <c r="UVD8" s="813"/>
      <c r="UVE8" s="813"/>
      <c r="UVF8" s="813"/>
      <c r="UVG8" s="813"/>
      <c r="UVH8" s="813"/>
      <c r="UVI8" s="813"/>
      <c r="UVJ8" s="813"/>
      <c r="UVK8" s="813"/>
      <c r="UVL8" s="813"/>
      <c r="UVM8" s="813"/>
      <c r="UVN8" s="813"/>
      <c r="UVO8" s="813"/>
      <c r="UVP8" s="813"/>
      <c r="UVQ8" s="813"/>
      <c r="UVR8" s="813"/>
      <c r="UVS8" s="813"/>
      <c r="UVT8" s="813"/>
      <c r="UVU8" s="813"/>
      <c r="UVV8" s="813"/>
      <c r="UVW8" s="813"/>
      <c r="UVX8" s="813"/>
      <c r="UVY8" s="813"/>
      <c r="UVZ8" s="813"/>
      <c r="UWA8" s="813"/>
      <c r="UWB8" s="813"/>
      <c r="UWC8" s="813"/>
      <c r="UWD8" s="813"/>
      <c r="UWE8" s="813"/>
      <c r="UWF8" s="813"/>
      <c r="UWG8" s="813"/>
      <c r="UWH8" s="813"/>
      <c r="UWI8" s="813"/>
      <c r="UWJ8" s="813"/>
      <c r="UWK8" s="813"/>
      <c r="UWL8" s="813"/>
      <c r="UWM8" s="813"/>
      <c r="UWN8" s="813"/>
      <c r="UWO8" s="813"/>
      <c r="UWP8" s="813"/>
      <c r="UWQ8" s="813"/>
      <c r="UWR8" s="813"/>
      <c r="UWS8" s="813"/>
      <c r="UWT8" s="813"/>
      <c r="UWU8" s="813"/>
      <c r="UWV8" s="813"/>
      <c r="UWW8" s="813"/>
      <c r="UWX8" s="813"/>
      <c r="UWY8" s="813"/>
      <c r="UWZ8" s="813"/>
      <c r="UXA8" s="813"/>
      <c r="UXB8" s="813"/>
      <c r="UXC8" s="813"/>
      <c r="UXD8" s="813"/>
      <c r="UXE8" s="813"/>
      <c r="UXF8" s="813"/>
      <c r="UXG8" s="813"/>
      <c r="UXH8" s="813"/>
      <c r="UXI8" s="813"/>
      <c r="UXJ8" s="813"/>
      <c r="UXK8" s="813"/>
      <c r="UXL8" s="813"/>
      <c r="UXM8" s="813"/>
      <c r="UXN8" s="813"/>
      <c r="UXO8" s="813"/>
      <c r="UXP8" s="813"/>
      <c r="UXQ8" s="813"/>
      <c r="UXR8" s="813"/>
      <c r="UXS8" s="813"/>
      <c r="UXT8" s="813"/>
      <c r="UXU8" s="813"/>
      <c r="UXV8" s="813"/>
      <c r="UXW8" s="813"/>
      <c r="UXX8" s="813"/>
      <c r="UXY8" s="813"/>
      <c r="UXZ8" s="813"/>
      <c r="UYA8" s="813"/>
      <c r="UYB8" s="813"/>
      <c r="UYC8" s="813"/>
      <c r="UYD8" s="813"/>
      <c r="UYE8" s="813"/>
      <c r="UYF8" s="813"/>
      <c r="UYG8" s="813"/>
      <c r="UYH8" s="813"/>
      <c r="UYI8" s="813"/>
      <c r="UYJ8" s="813"/>
      <c r="UYK8" s="813"/>
      <c r="UYL8" s="813"/>
      <c r="UYM8" s="813"/>
      <c r="UYN8" s="813"/>
      <c r="UYO8" s="813"/>
      <c r="UYP8" s="813"/>
      <c r="UYQ8" s="813"/>
      <c r="UYR8" s="813"/>
      <c r="UYS8" s="813"/>
      <c r="UYT8" s="813"/>
      <c r="UYU8" s="813"/>
      <c r="UYV8" s="813"/>
      <c r="UYW8" s="813"/>
      <c r="UYX8" s="813"/>
      <c r="UYY8" s="813"/>
      <c r="UYZ8" s="813"/>
      <c r="UZA8" s="813"/>
      <c r="UZB8" s="813"/>
      <c r="UZC8" s="813"/>
      <c r="UZD8" s="813"/>
      <c r="UZE8" s="813"/>
      <c r="UZF8" s="813"/>
      <c r="UZG8" s="813"/>
      <c r="UZH8" s="813"/>
      <c r="UZI8" s="813"/>
      <c r="UZJ8" s="813"/>
      <c r="UZK8" s="813"/>
      <c r="UZL8" s="813"/>
      <c r="UZM8" s="813"/>
      <c r="UZN8" s="813"/>
      <c r="UZO8" s="813"/>
      <c r="UZP8" s="813"/>
      <c r="UZQ8" s="813"/>
      <c r="UZR8" s="813"/>
      <c r="UZS8" s="813"/>
      <c r="UZT8" s="813"/>
      <c r="UZU8" s="813"/>
      <c r="UZV8" s="813"/>
      <c r="UZW8" s="813"/>
      <c r="UZX8" s="813"/>
      <c r="UZY8" s="813"/>
      <c r="UZZ8" s="813"/>
      <c r="VAA8" s="813"/>
      <c r="VAB8" s="813"/>
      <c r="VAC8" s="813"/>
      <c r="VAD8" s="813"/>
      <c r="VAE8" s="813"/>
      <c r="VAF8" s="813"/>
      <c r="VAG8" s="813"/>
      <c r="VAH8" s="813"/>
      <c r="VAI8" s="813"/>
      <c r="VAJ8" s="813"/>
      <c r="VAK8" s="813"/>
      <c r="VAL8" s="813"/>
      <c r="VAM8" s="813"/>
      <c r="VAN8" s="813"/>
      <c r="VAO8" s="813"/>
      <c r="VAP8" s="813"/>
      <c r="VAQ8" s="813"/>
      <c r="VAR8" s="813"/>
      <c r="VAS8" s="813"/>
      <c r="VAT8" s="813"/>
      <c r="VAU8" s="813"/>
      <c r="VAV8" s="813"/>
      <c r="VAW8" s="813"/>
      <c r="VAX8" s="813"/>
      <c r="VAY8" s="813"/>
      <c r="VAZ8" s="813"/>
      <c r="VBA8" s="813"/>
      <c r="VBB8" s="813"/>
      <c r="VBC8" s="813"/>
      <c r="VBD8" s="813"/>
      <c r="VBE8" s="813"/>
      <c r="VBF8" s="813"/>
      <c r="VBG8" s="813"/>
      <c r="VBH8" s="813"/>
      <c r="VBI8" s="813"/>
      <c r="VBJ8" s="813"/>
      <c r="VBK8" s="813"/>
      <c r="VBL8" s="813"/>
      <c r="VBM8" s="813"/>
      <c r="VBN8" s="813"/>
      <c r="VBO8" s="813"/>
      <c r="VBP8" s="813"/>
      <c r="VBQ8" s="813"/>
      <c r="VBR8" s="813"/>
      <c r="VBS8" s="813"/>
      <c r="VBT8" s="813"/>
      <c r="VBU8" s="813"/>
      <c r="VBV8" s="813"/>
      <c r="VBW8" s="813"/>
      <c r="VBX8" s="813"/>
      <c r="VBY8" s="813"/>
      <c r="VBZ8" s="813"/>
      <c r="VCA8" s="813"/>
      <c r="VCB8" s="813"/>
      <c r="VCC8" s="813"/>
      <c r="VCD8" s="813"/>
      <c r="VCE8" s="813"/>
      <c r="VCF8" s="813"/>
      <c r="VCG8" s="813"/>
      <c r="VCH8" s="813"/>
      <c r="VCI8" s="813"/>
      <c r="VCJ8" s="813"/>
      <c r="VCK8" s="813"/>
      <c r="VCL8" s="813"/>
      <c r="VCM8" s="813"/>
      <c r="VCN8" s="813"/>
      <c r="VCO8" s="813"/>
      <c r="VCP8" s="813"/>
      <c r="VCQ8" s="813"/>
      <c r="VCR8" s="813"/>
      <c r="VCS8" s="813"/>
      <c r="VCT8" s="813"/>
      <c r="VCU8" s="813"/>
      <c r="VCV8" s="813"/>
      <c r="VCW8" s="813"/>
      <c r="VCX8" s="813"/>
      <c r="VCY8" s="813"/>
      <c r="VCZ8" s="813"/>
      <c r="VDA8" s="813"/>
      <c r="VDB8" s="813"/>
      <c r="VDC8" s="813"/>
      <c r="VDD8" s="813"/>
      <c r="VDE8" s="813"/>
      <c r="VDF8" s="813"/>
      <c r="VDG8" s="813"/>
      <c r="VDH8" s="813"/>
      <c r="VDI8" s="813"/>
      <c r="VDJ8" s="813"/>
      <c r="VDK8" s="813"/>
      <c r="VDL8" s="813"/>
      <c r="VDM8" s="813"/>
      <c r="VDN8" s="813"/>
      <c r="VDO8" s="813"/>
      <c r="VDP8" s="813"/>
      <c r="VDQ8" s="813"/>
      <c r="VDR8" s="813"/>
      <c r="VDS8" s="813"/>
      <c r="VDT8" s="813"/>
      <c r="VDU8" s="813"/>
      <c r="VDV8" s="813"/>
      <c r="VDW8" s="813"/>
      <c r="VDX8" s="813"/>
      <c r="VDY8" s="813"/>
      <c r="VDZ8" s="813"/>
      <c r="VEA8" s="813"/>
      <c r="VEB8" s="813"/>
      <c r="VEC8" s="813"/>
      <c r="VED8" s="813"/>
      <c r="VEE8" s="813"/>
      <c r="VEF8" s="813"/>
      <c r="VEG8" s="813"/>
      <c r="VEH8" s="813"/>
      <c r="VEI8" s="813"/>
      <c r="VEJ8" s="813"/>
      <c r="VEK8" s="813"/>
      <c r="VEL8" s="813"/>
      <c r="VEM8" s="813"/>
      <c r="VEN8" s="813"/>
      <c r="VEO8" s="813"/>
      <c r="VEP8" s="813"/>
      <c r="VEQ8" s="813"/>
      <c r="VER8" s="813"/>
      <c r="VES8" s="813"/>
      <c r="VET8" s="813"/>
      <c r="VEU8" s="813"/>
      <c r="VEV8" s="813"/>
      <c r="VEW8" s="813"/>
      <c r="VEX8" s="813"/>
      <c r="VEY8" s="813"/>
      <c r="VEZ8" s="813"/>
      <c r="VFA8" s="813"/>
      <c r="VFB8" s="813"/>
      <c r="VFC8" s="813"/>
      <c r="VFD8" s="813"/>
      <c r="VFE8" s="813"/>
      <c r="VFF8" s="813"/>
      <c r="VFG8" s="813"/>
      <c r="VFH8" s="813"/>
      <c r="VFI8" s="813"/>
      <c r="VFJ8" s="813"/>
      <c r="VFK8" s="813"/>
      <c r="VFL8" s="813"/>
      <c r="VFM8" s="813"/>
      <c r="VFN8" s="813"/>
      <c r="VFO8" s="813"/>
      <c r="VFP8" s="813"/>
      <c r="VFQ8" s="813"/>
      <c r="VFR8" s="813"/>
      <c r="VFS8" s="813"/>
      <c r="VFT8" s="813"/>
      <c r="VFU8" s="813"/>
      <c r="VFV8" s="813"/>
      <c r="VFW8" s="813"/>
      <c r="VFX8" s="813"/>
      <c r="VFY8" s="813"/>
      <c r="VFZ8" s="813"/>
      <c r="VGA8" s="813"/>
      <c r="VGB8" s="813"/>
      <c r="VGC8" s="813"/>
      <c r="VGD8" s="813"/>
      <c r="VGE8" s="813"/>
      <c r="VGF8" s="813"/>
      <c r="VGG8" s="813"/>
      <c r="VGH8" s="813"/>
      <c r="VGI8" s="813"/>
      <c r="VGJ8" s="813"/>
      <c r="VGK8" s="813"/>
      <c r="VGL8" s="813"/>
      <c r="VGM8" s="813"/>
      <c r="VGN8" s="813"/>
      <c r="VGO8" s="813"/>
      <c r="VGP8" s="813"/>
      <c r="VGQ8" s="813"/>
      <c r="VGR8" s="813"/>
      <c r="VGS8" s="813"/>
      <c r="VGT8" s="813"/>
      <c r="VGU8" s="813"/>
      <c r="VGV8" s="813"/>
      <c r="VGW8" s="813"/>
      <c r="VGX8" s="813"/>
      <c r="VGY8" s="813"/>
      <c r="VGZ8" s="813"/>
      <c r="VHA8" s="813"/>
      <c r="VHB8" s="813"/>
      <c r="VHC8" s="813"/>
      <c r="VHD8" s="813"/>
      <c r="VHE8" s="813"/>
      <c r="VHF8" s="813"/>
      <c r="VHG8" s="813"/>
      <c r="VHH8" s="813"/>
      <c r="VHI8" s="813"/>
      <c r="VHJ8" s="813"/>
      <c r="VHK8" s="813"/>
      <c r="VHL8" s="813"/>
      <c r="VHM8" s="813"/>
      <c r="VHN8" s="813"/>
      <c r="VHO8" s="813"/>
      <c r="VHP8" s="813"/>
      <c r="VHQ8" s="813"/>
      <c r="VHR8" s="813"/>
      <c r="VHS8" s="813"/>
      <c r="VHT8" s="813"/>
      <c r="VHU8" s="813"/>
      <c r="VHV8" s="813"/>
      <c r="VHW8" s="813"/>
      <c r="VHX8" s="813"/>
      <c r="VHY8" s="813"/>
      <c r="VHZ8" s="813"/>
      <c r="VIA8" s="813"/>
      <c r="VIB8" s="813"/>
      <c r="VIC8" s="813"/>
      <c r="VID8" s="813"/>
      <c r="VIE8" s="813"/>
      <c r="VIF8" s="813"/>
      <c r="VIG8" s="813"/>
      <c r="VIH8" s="813"/>
      <c r="VII8" s="813"/>
      <c r="VIJ8" s="813"/>
      <c r="VIK8" s="813"/>
      <c r="VIL8" s="813"/>
      <c r="VIM8" s="813"/>
      <c r="VIN8" s="813"/>
      <c r="VIO8" s="813"/>
      <c r="VIP8" s="813"/>
      <c r="VIQ8" s="813"/>
      <c r="VIR8" s="813"/>
      <c r="VIS8" s="813"/>
      <c r="VIT8" s="813"/>
      <c r="VIU8" s="813"/>
      <c r="VIV8" s="813"/>
      <c r="VIW8" s="813"/>
      <c r="VIX8" s="813"/>
      <c r="VIY8" s="813"/>
      <c r="VIZ8" s="813"/>
      <c r="VJA8" s="813"/>
      <c r="VJB8" s="813"/>
      <c r="VJC8" s="813"/>
      <c r="VJD8" s="813"/>
      <c r="VJE8" s="813"/>
      <c r="VJF8" s="813"/>
      <c r="VJG8" s="813"/>
      <c r="VJH8" s="813"/>
      <c r="VJI8" s="813"/>
      <c r="VJJ8" s="813"/>
      <c r="VJK8" s="813"/>
      <c r="VJL8" s="813"/>
      <c r="VJM8" s="813"/>
      <c r="VJN8" s="813"/>
      <c r="VJO8" s="813"/>
      <c r="VJP8" s="813"/>
      <c r="VJQ8" s="813"/>
      <c r="VJR8" s="813"/>
      <c r="VJS8" s="813"/>
      <c r="VJT8" s="813"/>
      <c r="VJU8" s="813"/>
      <c r="VJV8" s="813"/>
      <c r="VJW8" s="813"/>
      <c r="VJX8" s="813"/>
      <c r="VJY8" s="813"/>
      <c r="VJZ8" s="813"/>
      <c r="VKA8" s="813"/>
      <c r="VKB8" s="813"/>
      <c r="VKC8" s="813"/>
      <c r="VKD8" s="813"/>
      <c r="VKE8" s="813"/>
      <c r="VKF8" s="813"/>
      <c r="VKG8" s="813"/>
      <c r="VKH8" s="813"/>
      <c r="VKI8" s="813"/>
      <c r="VKJ8" s="813"/>
      <c r="VKK8" s="813"/>
      <c r="VKL8" s="813"/>
      <c r="VKM8" s="813"/>
      <c r="VKN8" s="813"/>
      <c r="VKO8" s="813"/>
      <c r="VKP8" s="813"/>
      <c r="VKQ8" s="813"/>
      <c r="VKR8" s="813"/>
      <c r="VKS8" s="813"/>
      <c r="VKT8" s="813"/>
      <c r="VKU8" s="813"/>
      <c r="VKV8" s="813"/>
      <c r="VKW8" s="813"/>
      <c r="VKX8" s="813"/>
      <c r="VKY8" s="813"/>
      <c r="VKZ8" s="813"/>
      <c r="VLA8" s="813"/>
      <c r="VLB8" s="813"/>
      <c r="VLC8" s="813"/>
      <c r="VLD8" s="813"/>
      <c r="VLE8" s="813"/>
      <c r="VLF8" s="813"/>
      <c r="VLG8" s="813"/>
      <c r="VLH8" s="813"/>
      <c r="VLI8" s="813"/>
      <c r="VLJ8" s="813"/>
      <c r="VLK8" s="813"/>
      <c r="VLL8" s="813"/>
      <c r="VLM8" s="813"/>
      <c r="VLN8" s="813"/>
      <c r="VLO8" s="813"/>
      <c r="VLP8" s="813"/>
      <c r="VLQ8" s="813"/>
      <c r="VLR8" s="813"/>
      <c r="VLS8" s="813"/>
      <c r="VLT8" s="813"/>
      <c r="VLU8" s="813"/>
      <c r="VLV8" s="813"/>
      <c r="VLW8" s="813"/>
      <c r="VLX8" s="813"/>
      <c r="VLY8" s="813"/>
      <c r="VLZ8" s="813"/>
      <c r="VMA8" s="813"/>
      <c r="VMB8" s="813"/>
      <c r="VMC8" s="813"/>
      <c r="VMD8" s="813"/>
      <c r="VME8" s="813"/>
      <c r="VMF8" s="813"/>
      <c r="VMG8" s="813"/>
      <c r="VMH8" s="813"/>
      <c r="VMI8" s="813"/>
      <c r="VMJ8" s="813"/>
      <c r="VMK8" s="813"/>
      <c r="VML8" s="813"/>
      <c r="VMM8" s="813"/>
      <c r="VMN8" s="813"/>
      <c r="VMO8" s="813"/>
      <c r="VMP8" s="813"/>
      <c r="VMQ8" s="813"/>
      <c r="VMR8" s="813"/>
      <c r="VMS8" s="813"/>
      <c r="VMT8" s="813"/>
      <c r="VMU8" s="813"/>
      <c r="VMV8" s="813"/>
      <c r="VMW8" s="813"/>
      <c r="VMX8" s="813"/>
      <c r="VMY8" s="813"/>
      <c r="VMZ8" s="813"/>
      <c r="VNA8" s="813"/>
      <c r="VNB8" s="813"/>
      <c r="VNC8" s="813"/>
      <c r="VND8" s="813"/>
      <c r="VNE8" s="813"/>
      <c r="VNF8" s="813"/>
      <c r="VNG8" s="813"/>
      <c r="VNH8" s="813"/>
      <c r="VNI8" s="813"/>
      <c r="VNJ8" s="813"/>
      <c r="VNK8" s="813"/>
      <c r="VNL8" s="813"/>
      <c r="VNM8" s="813"/>
      <c r="VNN8" s="813"/>
      <c r="VNO8" s="813"/>
      <c r="VNP8" s="813"/>
      <c r="VNQ8" s="813"/>
      <c r="VNR8" s="813"/>
      <c r="VNS8" s="813"/>
      <c r="VNT8" s="813"/>
      <c r="VNU8" s="813"/>
      <c r="VNV8" s="813"/>
      <c r="VNW8" s="813"/>
      <c r="VNX8" s="813"/>
      <c r="VNY8" s="813"/>
      <c r="VNZ8" s="813"/>
      <c r="VOA8" s="813"/>
      <c r="VOB8" s="813"/>
      <c r="VOC8" s="813"/>
      <c r="VOD8" s="813"/>
      <c r="VOE8" s="813"/>
      <c r="VOF8" s="813"/>
      <c r="VOG8" s="813"/>
      <c r="VOH8" s="813"/>
      <c r="VOI8" s="813"/>
      <c r="VOJ8" s="813"/>
      <c r="VOK8" s="813"/>
      <c r="VOL8" s="813"/>
      <c r="VOM8" s="813"/>
      <c r="VON8" s="813"/>
      <c r="VOO8" s="813"/>
      <c r="VOP8" s="813"/>
      <c r="VOQ8" s="813"/>
      <c r="VOR8" s="813"/>
      <c r="VOS8" s="813"/>
      <c r="VOT8" s="813"/>
      <c r="VOU8" s="813"/>
      <c r="VOV8" s="813"/>
      <c r="VOW8" s="813"/>
      <c r="VOX8" s="813"/>
      <c r="VOY8" s="813"/>
      <c r="VOZ8" s="813"/>
      <c r="VPA8" s="813"/>
      <c r="VPB8" s="813"/>
      <c r="VPC8" s="813"/>
      <c r="VPD8" s="813"/>
      <c r="VPE8" s="813"/>
      <c r="VPF8" s="813"/>
      <c r="VPG8" s="813"/>
      <c r="VPH8" s="813"/>
      <c r="VPI8" s="813"/>
      <c r="VPJ8" s="813"/>
      <c r="VPK8" s="813"/>
      <c r="VPL8" s="813"/>
      <c r="VPM8" s="813"/>
      <c r="VPN8" s="813"/>
      <c r="VPO8" s="813"/>
      <c r="VPP8" s="813"/>
      <c r="VPQ8" s="813"/>
      <c r="VPR8" s="813"/>
      <c r="VPS8" s="813"/>
      <c r="VPT8" s="813"/>
      <c r="VPU8" s="813"/>
      <c r="VPV8" s="813"/>
      <c r="VPW8" s="813"/>
      <c r="VPX8" s="813"/>
      <c r="VPY8" s="813"/>
      <c r="VPZ8" s="813"/>
      <c r="VQA8" s="813"/>
      <c r="VQB8" s="813"/>
      <c r="VQC8" s="813"/>
      <c r="VQD8" s="813"/>
      <c r="VQE8" s="813"/>
      <c r="VQF8" s="813"/>
      <c r="VQG8" s="813"/>
      <c r="VQH8" s="813"/>
      <c r="VQI8" s="813"/>
      <c r="VQJ8" s="813"/>
      <c r="VQK8" s="813"/>
      <c r="VQL8" s="813"/>
      <c r="VQM8" s="813"/>
      <c r="VQN8" s="813"/>
      <c r="VQO8" s="813"/>
      <c r="VQP8" s="813"/>
      <c r="VQQ8" s="813"/>
      <c r="VQR8" s="813"/>
      <c r="VQS8" s="813"/>
      <c r="VQT8" s="813"/>
      <c r="VQU8" s="813"/>
      <c r="VQV8" s="813"/>
      <c r="VQW8" s="813"/>
      <c r="VQX8" s="813"/>
      <c r="VQY8" s="813"/>
      <c r="VQZ8" s="813"/>
      <c r="VRA8" s="813"/>
      <c r="VRB8" s="813"/>
      <c r="VRC8" s="813"/>
      <c r="VRD8" s="813"/>
      <c r="VRE8" s="813"/>
      <c r="VRF8" s="813"/>
      <c r="VRG8" s="813"/>
      <c r="VRH8" s="813"/>
      <c r="VRI8" s="813"/>
      <c r="VRJ8" s="813"/>
      <c r="VRK8" s="813"/>
      <c r="VRL8" s="813"/>
      <c r="VRM8" s="813"/>
      <c r="VRN8" s="813"/>
      <c r="VRO8" s="813"/>
      <c r="VRP8" s="813"/>
      <c r="VRQ8" s="813"/>
      <c r="VRR8" s="813"/>
      <c r="VRS8" s="813"/>
      <c r="VRT8" s="813"/>
      <c r="VRU8" s="813"/>
      <c r="VRV8" s="813"/>
      <c r="VRW8" s="813"/>
      <c r="VRX8" s="813"/>
      <c r="VRY8" s="813"/>
      <c r="VRZ8" s="813"/>
      <c r="VSA8" s="813"/>
      <c r="VSB8" s="813"/>
      <c r="VSC8" s="813"/>
      <c r="VSD8" s="813"/>
      <c r="VSE8" s="813"/>
      <c r="VSF8" s="813"/>
      <c r="VSG8" s="813"/>
      <c r="VSH8" s="813"/>
      <c r="VSI8" s="813"/>
      <c r="VSJ8" s="813"/>
      <c r="VSK8" s="813"/>
      <c r="VSL8" s="813"/>
      <c r="VSM8" s="813"/>
      <c r="VSN8" s="813"/>
      <c r="VSO8" s="813"/>
      <c r="VSP8" s="813"/>
      <c r="VSQ8" s="813"/>
      <c r="VSR8" s="813"/>
      <c r="VSS8" s="813"/>
      <c r="VST8" s="813"/>
      <c r="VSU8" s="813"/>
      <c r="VSV8" s="813"/>
      <c r="VSW8" s="813"/>
      <c r="VSX8" s="813"/>
      <c r="VSY8" s="813"/>
      <c r="VSZ8" s="813"/>
      <c r="VTA8" s="813"/>
      <c r="VTB8" s="813"/>
      <c r="VTC8" s="813"/>
      <c r="VTD8" s="813"/>
      <c r="VTE8" s="813"/>
      <c r="VTF8" s="813"/>
      <c r="VTG8" s="813"/>
      <c r="VTH8" s="813"/>
      <c r="VTI8" s="813"/>
      <c r="VTJ8" s="813"/>
      <c r="VTK8" s="813"/>
      <c r="VTL8" s="813"/>
      <c r="VTM8" s="813"/>
      <c r="VTN8" s="813"/>
      <c r="VTO8" s="813"/>
      <c r="VTP8" s="813"/>
      <c r="VTQ8" s="813"/>
      <c r="VTR8" s="813"/>
      <c r="VTS8" s="813"/>
      <c r="VTT8" s="813"/>
      <c r="VTU8" s="813"/>
      <c r="VTV8" s="813"/>
      <c r="VTW8" s="813"/>
      <c r="VTX8" s="813"/>
      <c r="VTY8" s="813"/>
      <c r="VTZ8" s="813"/>
      <c r="VUA8" s="813"/>
      <c r="VUB8" s="813"/>
      <c r="VUC8" s="813"/>
      <c r="VUD8" s="813"/>
      <c r="VUE8" s="813"/>
      <c r="VUF8" s="813"/>
      <c r="VUG8" s="813"/>
      <c r="VUH8" s="813"/>
      <c r="VUI8" s="813"/>
      <c r="VUJ8" s="813"/>
      <c r="VUK8" s="813"/>
      <c r="VUL8" s="813"/>
      <c r="VUM8" s="813"/>
      <c r="VUN8" s="813"/>
      <c r="VUO8" s="813"/>
      <c r="VUP8" s="813"/>
      <c r="VUQ8" s="813"/>
      <c r="VUR8" s="813"/>
      <c r="VUS8" s="813"/>
      <c r="VUT8" s="813"/>
      <c r="VUU8" s="813"/>
      <c r="VUV8" s="813"/>
      <c r="VUW8" s="813"/>
      <c r="VUX8" s="813"/>
      <c r="VUY8" s="813"/>
      <c r="VUZ8" s="813"/>
      <c r="VVA8" s="813"/>
      <c r="VVB8" s="813"/>
      <c r="VVC8" s="813"/>
      <c r="VVD8" s="813"/>
      <c r="VVE8" s="813"/>
      <c r="VVF8" s="813"/>
      <c r="VVG8" s="813"/>
      <c r="VVH8" s="813"/>
      <c r="VVI8" s="813"/>
      <c r="VVJ8" s="813"/>
      <c r="VVK8" s="813"/>
      <c r="VVL8" s="813"/>
      <c r="VVM8" s="813"/>
      <c r="VVN8" s="813"/>
      <c r="VVO8" s="813"/>
      <c r="VVP8" s="813"/>
      <c r="VVQ8" s="813"/>
      <c r="VVR8" s="813"/>
      <c r="VVS8" s="813"/>
      <c r="VVT8" s="813"/>
      <c r="VVU8" s="813"/>
      <c r="VVV8" s="813"/>
      <c r="VVW8" s="813"/>
      <c r="VVX8" s="813"/>
      <c r="VVY8" s="813"/>
      <c r="VVZ8" s="813"/>
      <c r="VWA8" s="813"/>
      <c r="VWB8" s="813"/>
      <c r="VWC8" s="813"/>
      <c r="VWD8" s="813"/>
      <c r="VWE8" s="813"/>
      <c r="VWF8" s="813"/>
      <c r="VWG8" s="813"/>
      <c r="VWH8" s="813"/>
      <c r="VWI8" s="813"/>
      <c r="VWJ8" s="813"/>
      <c r="VWK8" s="813"/>
      <c r="VWL8" s="813"/>
      <c r="VWM8" s="813"/>
      <c r="VWN8" s="813"/>
      <c r="VWO8" s="813"/>
      <c r="VWP8" s="813"/>
      <c r="VWQ8" s="813"/>
      <c r="VWR8" s="813"/>
      <c r="VWS8" s="813"/>
      <c r="VWT8" s="813"/>
      <c r="VWU8" s="813"/>
      <c r="VWV8" s="813"/>
      <c r="VWW8" s="813"/>
      <c r="VWX8" s="813"/>
      <c r="VWY8" s="813"/>
      <c r="VWZ8" s="813"/>
      <c r="VXA8" s="813"/>
      <c r="VXB8" s="813"/>
      <c r="VXC8" s="813"/>
      <c r="VXD8" s="813"/>
      <c r="VXE8" s="813"/>
      <c r="VXF8" s="813"/>
      <c r="VXG8" s="813"/>
      <c r="VXH8" s="813"/>
      <c r="VXI8" s="813"/>
      <c r="VXJ8" s="813"/>
      <c r="VXK8" s="813"/>
      <c r="VXL8" s="813"/>
      <c r="VXM8" s="813"/>
      <c r="VXN8" s="813"/>
      <c r="VXO8" s="813"/>
      <c r="VXP8" s="813"/>
      <c r="VXQ8" s="813"/>
      <c r="VXR8" s="813"/>
      <c r="VXS8" s="813"/>
      <c r="VXT8" s="813"/>
      <c r="VXU8" s="813"/>
      <c r="VXV8" s="813"/>
      <c r="VXW8" s="813"/>
      <c r="VXX8" s="813"/>
      <c r="VXY8" s="813"/>
      <c r="VXZ8" s="813"/>
      <c r="VYA8" s="813"/>
      <c r="VYB8" s="813"/>
      <c r="VYC8" s="813"/>
      <c r="VYD8" s="813"/>
      <c r="VYE8" s="813"/>
      <c r="VYF8" s="813"/>
      <c r="VYG8" s="813"/>
      <c r="VYH8" s="813"/>
      <c r="VYI8" s="813"/>
      <c r="VYJ8" s="813"/>
      <c r="VYK8" s="813"/>
      <c r="VYL8" s="813"/>
      <c r="VYM8" s="813"/>
      <c r="VYN8" s="813"/>
      <c r="VYO8" s="813"/>
      <c r="VYP8" s="813"/>
      <c r="VYQ8" s="813"/>
      <c r="VYR8" s="813"/>
      <c r="VYS8" s="813"/>
      <c r="VYT8" s="813"/>
      <c r="VYU8" s="813"/>
      <c r="VYV8" s="813"/>
      <c r="VYW8" s="813"/>
      <c r="VYX8" s="813"/>
      <c r="VYY8" s="813"/>
      <c r="VYZ8" s="813"/>
      <c r="VZA8" s="813"/>
      <c r="VZB8" s="813"/>
      <c r="VZC8" s="813"/>
      <c r="VZD8" s="813"/>
      <c r="VZE8" s="813"/>
      <c r="VZF8" s="813"/>
      <c r="VZG8" s="813"/>
      <c r="VZH8" s="813"/>
      <c r="VZI8" s="813"/>
      <c r="VZJ8" s="813"/>
      <c r="VZK8" s="813"/>
      <c r="VZL8" s="813"/>
      <c r="VZM8" s="813"/>
      <c r="VZN8" s="813"/>
      <c r="VZO8" s="813"/>
      <c r="VZP8" s="813"/>
      <c r="VZQ8" s="813"/>
      <c r="VZR8" s="813"/>
      <c r="VZS8" s="813"/>
      <c r="VZT8" s="813"/>
      <c r="VZU8" s="813"/>
      <c r="VZV8" s="813"/>
      <c r="VZW8" s="813"/>
      <c r="VZX8" s="813"/>
      <c r="VZY8" s="813"/>
      <c r="VZZ8" s="813"/>
      <c r="WAA8" s="813"/>
      <c r="WAB8" s="813"/>
      <c r="WAC8" s="813"/>
      <c r="WAD8" s="813"/>
      <c r="WAE8" s="813"/>
      <c r="WAF8" s="813"/>
      <c r="WAG8" s="813"/>
      <c r="WAH8" s="813"/>
      <c r="WAI8" s="813"/>
      <c r="WAJ8" s="813"/>
      <c r="WAK8" s="813"/>
      <c r="WAL8" s="813"/>
      <c r="WAM8" s="813"/>
      <c r="WAN8" s="813"/>
      <c r="WAO8" s="813"/>
      <c r="WAP8" s="813"/>
      <c r="WAQ8" s="813"/>
      <c r="WAR8" s="813"/>
      <c r="WAS8" s="813"/>
      <c r="WAT8" s="813"/>
      <c r="WAU8" s="813"/>
      <c r="WAV8" s="813"/>
      <c r="WAW8" s="813"/>
      <c r="WAX8" s="813"/>
      <c r="WAY8" s="813"/>
      <c r="WAZ8" s="813"/>
      <c r="WBA8" s="813"/>
      <c r="WBB8" s="813"/>
      <c r="WBC8" s="813"/>
      <c r="WBD8" s="813"/>
      <c r="WBE8" s="813"/>
      <c r="WBF8" s="813"/>
      <c r="WBG8" s="813"/>
      <c r="WBH8" s="813"/>
      <c r="WBI8" s="813"/>
      <c r="WBJ8" s="813"/>
      <c r="WBK8" s="813"/>
      <c r="WBL8" s="813"/>
      <c r="WBM8" s="813"/>
      <c r="WBN8" s="813"/>
      <c r="WBO8" s="813"/>
      <c r="WBP8" s="813"/>
      <c r="WBQ8" s="813"/>
      <c r="WBR8" s="813"/>
      <c r="WBS8" s="813"/>
      <c r="WBT8" s="813"/>
      <c r="WBU8" s="813"/>
      <c r="WBV8" s="813"/>
      <c r="WBW8" s="813"/>
      <c r="WBX8" s="813"/>
      <c r="WBY8" s="813"/>
      <c r="WBZ8" s="813"/>
      <c r="WCA8" s="813"/>
      <c r="WCB8" s="813"/>
      <c r="WCC8" s="813"/>
      <c r="WCD8" s="813"/>
      <c r="WCE8" s="813"/>
      <c r="WCF8" s="813"/>
      <c r="WCG8" s="813"/>
      <c r="WCH8" s="813"/>
      <c r="WCI8" s="813"/>
      <c r="WCJ8" s="813"/>
      <c r="WCK8" s="813"/>
      <c r="WCL8" s="813"/>
      <c r="WCM8" s="813"/>
      <c r="WCN8" s="813"/>
      <c r="WCO8" s="813"/>
      <c r="WCP8" s="813"/>
      <c r="WCQ8" s="813"/>
      <c r="WCR8" s="813"/>
      <c r="WCS8" s="813"/>
      <c r="WCT8" s="813"/>
      <c r="WCU8" s="813"/>
      <c r="WCV8" s="813"/>
      <c r="WCW8" s="813"/>
      <c r="WCX8" s="813"/>
      <c r="WCY8" s="813"/>
      <c r="WCZ8" s="813"/>
      <c r="WDA8" s="813"/>
      <c r="WDB8" s="813"/>
      <c r="WDC8" s="813"/>
      <c r="WDD8" s="813"/>
      <c r="WDE8" s="813"/>
      <c r="WDF8" s="813"/>
      <c r="WDG8" s="813"/>
      <c r="WDH8" s="813"/>
      <c r="WDI8" s="813"/>
      <c r="WDJ8" s="813"/>
      <c r="WDK8" s="813"/>
      <c r="WDL8" s="813"/>
      <c r="WDM8" s="813"/>
      <c r="WDN8" s="813"/>
      <c r="WDO8" s="813"/>
      <c r="WDP8" s="813"/>
      <c r="WDQ8" s="813"/>
      <c r="WDR8" s="813"/>
      <c r="WDS8" s="813"/>
      <c r="WDT8" s="813"/>
      <c r="WDU8" s="813"/>
      <c r="WDV8" s="813"/>
      <c r="WDW8" s="813"/>
      <c r="WDX8" s="813"/>
      <c r="WDY8" s="813"/>
      <c r="WDZ8" s="813"/>
      <c r="WEA8" s="813"/>
      <c r="WEB8" s="813"/>
      <c r="WEC8" s="813"/>
      <c r="WED8" s="813"/>
      <c r="WEE8" s="813"/>
      <c r="WEF8" s="813"/>
      <c r="WEG8" s="813"/>
      <c r="WEH8" s="813"/>
      <c r="WEI8" s="813"/>
      <c r="WEJ8" s="813"/>
      <c r="WEK8" s="813"/>
      <c r="WEL8" s="813"/>
      <c r="WEM8" s="813"/>
      <c r="WEN8" s="813"/>
      <c r="WEO8" s="813"/>
      <c r="WEP8" s="813"/>
      <c r="WEQ8" s="813"/>
      <c r="WER8" s="813"/>
      <c r="WES8" s="813"/>
      <c r="WET8" s="813"/>
      <c r="WEU8" s="813"/>
      <c r="WEV8" s="813"/>
      <c r="WEW8" s="813"/>
      <c r="WEX8" s="813"/>
      <c r="WEY8" s="813"/>
      <c r="WEZ8" s="813"/>
      <c r="WFA8" s="813"/>
      <c r="WFB8" s="813"/>
      <c r="WFC8" s="813"/>
      <c r="WFD8" s="813"/>
      <c r="WFE8" s="813"/>
      <c r="WFF8" s="813"/>
      <c r="WFG8" s="813"/>
      <c r="WFH8" s="813"/>
      <c r="WFI8" s="813"/>
      <c r="WFJ8" s="813"/>
      <c r="WFK8" s="813"/>
      <c r="WFL8" s="813"/>
      <c r="WFM8" s="813"/>
      <c r="WFN8" s="813"/>
      <c r="WFO8" s="813"/>
      <c r="WFP8" s="813"/>
      <c r="WFQ8" s="813"/>
      <c r="WFR8" s="813"/>
      <c r="WFS8" s="813"/>
      <c r="WFT8" s="813"/>
      <c r="WFU8" s="813"/>
      <c r="WFV8" s="813"/>
      <c r="WFW8" s="813"/>
      <c r="WFX8" s="813"/>
      <c r="WFY8" s="813"/>
      <c r="WFZ8" s="813"/>
      <c r="WGA8" s="813"/>
      <c r="WGB8" s="813"/>
      <c r="WGC8" s="813"/>
      <c r="WGD8" s="813"/>
      <c r="WGE8" s="813"/>
      <c r="WGF8" s="813"/>
      <c r="WGG8" s="813"/>
      <c r="WGH8" s="813"/>
      <c r="WGI8" s="813"/>
      <c r="WGJ8" s="813"/>
      <c r="WGK8" s="813"/>
      <c r="WGL8" s="813"/>
      <c r="WGM8" s="813"/>
      <c r="WGN8" s="813"/>
      <c r="WGO8" s="813"/>
      <c r="WGP8" s="813"/>
      <c r="WGQ8" s="813"/>
      <c r="WGR8" s="813"/>
      <c r="WGS8" s="813"/>
      <c r="WGT8" s="813"/>
      <c r="WGU8" s="813"/>
      <c r="WGV8" s="813"/>
      <c r="WGW8" s="813"/>
      <c r="WGX8" s="813"/>
      <c r="WGY8" s="813"/>
      <c r="WGZ8" s="813"/>
      <c r="WHA8" s="813"/>
      <c r="WHB8" s="813"/>
      <c r="WHC8" s="813"/>
      <c r="WHD8" s="813"/>
      <c r="WHE8" s="813"/>
      <c r="WHF8" s="813"/>
      <c r="WHG8" s="813"/>
      <c r="WHH8" s="813"/>
      <c r="WHI8" s="813"/>
      <c r="WHJ8" s="813"/>
      <c r="WHK8" s="813"/>
      <c r="WHL8" s="813"/>
      <c r="WHM8" s="813"/>
      <c r="WHN8" s="813"/>
      <c r="WHO8" s="813"/>
      <c r="WHP8" s="813"/>
      <c r="WHQ8" s="813"/>
      <c r="WHR8" s="813"/>
      <c r="WHS8" s="813"/>
      <c r="WHT8" s="813"/>
      <c r="WHU8" s="813"/>
      <c r="WHV8" s="813"/>
      <c r="WHW8" s="813"/>
      <c r="WHX8" s="813"/>
      <c r="WHY8" s="813"/>
      <c r="WHZ8" s="813"/>
      <c r="WIA8" s="813"/>
      <c r="WIB8" s="813"/>
      <c r="WIC8" s="813"/>
      <c r="WID8" s="813"/>
      <c r="WIE8" s="813"/>
      <c r="WIF8" s="813"/>
      <c r="WIG8" s="813"/>
      <c r="WIH8" s="813"/>
      <c r="WII8" s="813"/>
      <c r="WIJ8" s="813"/>
      <c r="WIK8" s="813"/>
      <c r="WIL8" s="813"/>
      <c r="WIM8" s="813"/>
      <c r="WIN8" s="813"/>
      <c r="WIO8" s="813"/>
      <c r="WIP8" s="813"/>
      <c r="WIQ8" s="813"/>
      <c r="WIR8" s="813"/>
      <c r="WIS8" s="813"/>
      <c r="WIT8" s="813"/>
      <c r="WIU8" s="813"/>
      <c r="WIV8" s="813"/>
      <c r="WIW8" s="813"/>
      <c r="WIX8" s="813"/>
      <c r="WIY8" s="813"/>
      <c r="WIZ8" s="813"/>
      <c r="WJA8" s="813"/>
      <c r="WJB8" s="813"/>
      <c r="WJC8" s="813"/>
      <c r="WJD8" s="813"/>
      <c r="WJE8" s="813"/>
      <c r="WJF8" s="813"/>
      <c r="WJG8" s="813"/>
      <c r="WJH8" s="813"/>
      <c r="WJI8" s="813"/>
      <c r="WJJ8" s="813"/>
      <c r="WJK8" s="813"/>
      <c r="WJL8" s="813"/>
      <c r="WJM8" s="813"/>
      <c r="WJN8" s="813"/>
      <c r="WJO8" s="813"/>
      <c r="WJP8" s="813"/>
      <c r="WJQ8" s="813"/>
      <c r="WJR8" s="813"/>
      <c r="WJS8" s="813"/>
      <c r="WJT8" s="813"/>
      <c r="WJU8" s="813"/>
      <c r="WJV8" s="813"/>
      <c r="WJW8" s="813"/>
      <c r="WJX8" s="813"/>
      <c r="WJY8" s="813"/>
      <c r="WJZ8" s="813"/>
      <c r="WKA8" s="813"/>
      <c r="WKB8" s="813"/>
      <c r="WKC8" s="813"/>
      <c r="WKD8" s="813"/>
      <c r="WKE8" s="813"/>
      <c r="WKF8" s="813"/>
      <c r="WKG8" s="813"/>
      <c r="WKH8" s="813"/>
      <c r="WKI8" s="813"/>
      <c r="WKJ8" s="813"/>
      <c r="WKK8" s="813"/>
      <c r="WKL8" s="813"/>
      <c r="WKM8" s="813"/>
      <c r="WKN8" s="813"/>
      <c r="WKO8" s="813"/>
      <c r="WKP8" s="813"/>
      <c r="WKQ8" s="813"/>
      <c r="WKR8" s="813"/>
      <c r="WKS8" s="813"/>
      <c r="WKT8" s="813"/>
      <c r="WKU8" s="813"/>
      <c r="WKV8" s="813"/>
      <c r="WKW8" s="813"/>
      <c r="WKX8" s="813"/>
      <c r="WKY8" s="813"/>
      <c r="WKZ8" s="813"/>
      <c r="WLA8" s="813"/>
      <c r="WLB8" s="813"/>
      <c r="WLC8" s="813"/>
      <c r="WLD8" s="813"/>
      <c r="WLE8" s="813"/>
      <c r="WLF8" s="813"/>
      <c r="WLG8" s="813"/>
      <c r="WLH8" s="813"/>
      <c r="WLI8" s="813"/>
      <c r="WLJ8" s="813"/>
      <c r="WLK8" s="813"/>
      <c r="WLL8" s="813"/>
      <c r="WLM8" s="813"/>
      <c r="WLN8" s="813"/>
      <c r="WLO8" s="813"/>
      <c r="WLP8" s="813"/>
      <c r="WLQ8" s="813"/>
      <c r="WLR8" s="813"/>
      <c r="WLS8" s="813"/>
      <c r="WLT8" s="813"/>
      <c r="WLU8" s="813"/>
      <c r="WLV8" s="813"/>
      <c r="WLW8" s="813"/>
      <c r="WLX8" s="813"/>
      <c r="WLY8" s="813"/>
      <c r="WLZ8" s="813"/>
      <c r="WMA8" s="813"/>
      <c r="WMB8" s="813"/>
      <c r="WMC8" s="813"/>
      <c r="WMD8" s="813"/>
      <c r="WME8" s="813"/>
      <c r="WMF8" s="813"/>
      <c r="WMG8" s="813"/>
      <c r="WMH8" s="813"/>
      <c r="WMI8" s="813"/>
      <c r="WMJ8" s="813"/>
      <c r="WMK8" s="813"/>
      <c r="WML8" s="813"/>
      <c r="WMM8" s="813"/>
      <c r="WMN8" s="813"/>
      <c r="WMO8" s="813"/>
      <c r="WMP8" s="813"/>
      <c r="WMQ8" s="813"/>
      <c r="WMR8" s="813"/>
      <c r="WMS8" s="813"/>
      <c r="WMT8" s="813"/>
      <c r="WMU8" s="813"/>
      <c r="WMV8" s="813"/>
      <c r="WMW8" s="813"/>
      <c r="WMX8" s="813"/>
      <c r="WMY8" s="813"/>
      <c r="WMZ8" s="813"/>
      <c r="WNA8" s="813"/>
      <c r="WNB8" s="813"/>
      <c r="WNC8" s="813"/>
      <c r="WND8" s="813"/>
      <c r="WNE8" s="813"/>
      <c r="WNF8" s="813"/>
      <c r="WNG8" s="813"/>
      <c r="WNH8" s="813"/>
      <c r="WNI8" s="813"/>
      <c r="WNJ8" s="813"/>
      <c r="WNK8" s="813"/>
      <c r="WNL8" s="813"/>
      <c r="WNM8" s="813"/>
      <c r="WNN8" s="813"/>
      <c r="WNO8" s="813"/>
      <c r="WNP8" s="813"/>
      <c r="WNQ8" s="813"/>
      <c r="WNR8" s="813"/>
      <c r="WNS8" s="813"/>
      <c r="WNT8" s="813"/>
      <c r="WNU8" s="813"/>
      <c r="WNV8" s="813"/>
      <c r="WNW8" s="813"/>
      <c r="WNX8" s="813"/>
      <c r="WNY8" s="813"/>
      <c r="WNZ8" s="813"/>
      <c r="WOA8" s="813"/>
      <c r="WOB8" s="813"/>
      <c r="WOC8" s="813"/>
      <c r="WOD8" s="813"/>
      <c r="WOE8" s="813"/>
      <c r="WOF8" s="813"/>
      <c r="WOG8" s="813"/>
      <c r="WOH8" s="813"/>
      <c r="WOI8" s="813"/>
      <c r="WOJ8" s="813"/>
      <c r="WOK8" s="813"/>
      <c r="WOL8" s="813"/>
      <c r="WOM8" s="813"/>
      <c r="WON8" s="813"/>
      <c r="WOO8" s="813"/>
      <c r="WOP8" s="813"/>
      <c r="WOQ8" s="813"/>
      <c r="WOR8" s="813"/>
      <c r="WOS8" s="813"/>
      <c r="WOT8" s="813"/>
      <c r="WOU8" s="813"/>
      <c r="WOV8" s="813"/>
      <c r="WOW8" s="813"/>
      <c r="WOX8" s="813"/>
      <c r="WOY8" s="813"/>
      <c r="WOZ8" s="813"/>
      <c r="WPA8" s="813"/>
      <c r="WPB8" s="813"/>
      <c r="WPC8" s="813"/>
      <c r="WPD8" s="813"/>
      <c r="WPE8" s="813"/>
      <c r="WPF8" s="813"/>
      <c r="WPG8" s="813"/>
      <c r="WPH8" s="813"/>
      <c r="WPI8" s="813"/>
      <c r="WPJ8" s="813"/>
      <c r="WPK8" s="813"/>
      <c r="WPL8" s="813"/>
      <c r="WPM8" s="813"/>
      <c r="WPN8" s="813"/>
      <c r="WPO8" s="813"/>
      <c r="WPP8" s="813"/>
      <c r="WPQ8" s="813"/>
      <c r="WPR8" s="813"/>
      <c r="WPS8" s="813"/>
      <c r="WPT8" s="813"/>
      <c r="WPU8" s="813"/>
      <c r="WPV8" s="813"/>
      <c r="WPW8" s="813"/>
      <c r="WPX8" s="813"/>
      <c r="WPY8" s="813"/>
      <c r="WPZ8" s="813"/>
      <c r="WQA8" s="813"/>
      <c r="WQB8" s="813"/>
      <c r="WQC8" s="813"/>
      <c r="WQD8" s="813"/>
      <c r="WQE8" s="813"/>
      <c r="WQF8" s="813"/>
      <c r="WQG8" s="813"/>
      <c r="WQH8" s="813"/>
      <c r="WQI8" s="813"/>
      <c r="WQJ8" s="813"/>
      <c r="WQK8" s="813"/>
      <c r="WQL8" s="813"/>
      <c r="WQM8" s="813"/>
      <c r="WQN8" s="813"/>
      <c r="WQO8" s="813"/>
      <c r="WQP8" s="813"/>
      <c r="WQQ8" s="813"/>
      <c r="WQR8" s="813"/>
      <c r="WQS8" s="813"/>
      <c r="WQT8" s="813"/>
      <c r="WQU8" s="813"/>
      <c r="WQV8" s="813"/>
      <c r="WQW8" s="813"/>
      <c r="WQX8" s="813"/>
      <c r="WQY8" s="813"/>
      <c r="WQZ8" s="813"/>
      <c r="WRA8" s="813"/>
      <c r="WRB8" s="813"/>
      <c r="WRC8" s="813"/>
      <c r="WRD8" s="813"/>
      <c r="WRE8" s="813"/>
      <c r="WRF8" s="813"/>
      <c r="WRG8" s="813"/>
      <c r="WRH8" s="813"/>
      <c r="WRI8" s="813"/>
      <c r="WRJ8" s="813"/>
      <c r="WRK8" s="813"/>
      <c r="WRL8" s="813"/>
      <c r="WRM8" s="813"/>
      <c r="WRN8" s="813"/>
      <c r="WRO8" s="813"/>
      <c r="WRP8" s="813"/>
      <c r="WRQ8" s="813"/>
      <c r="WRR8" s="813"/>
      <c r="WRS8" s="813"/>
      <c r="WRT8" s="813"/>
      <c r="WRU8" s="813"/>
      <c r="WRV8" s="813"/>
      <c r="WRW8" s="813"/>
      <c r="WRX8" s="813"/>
      <c r="WRY8" s="813"/>
      <c r="WRZ8" s="813"/>
      <c r="WSA8" s="813"/>
      <c r="WSB8" s="813"/>
      <c r="WSC8" s="813"/>
      <c r="WSD8" s="813"/>
      <c r="WSE8" s="813"/>
      <c r="WSF8" s="813"/>
      <c r="WSG8" s="813"/>
      <c r="WSH8" s="813"/>
      <c r="WSI8" s="813"/>
      <c r="WSJ8" s="813"/>
      <c r="WSK8" s="813"/>
      <c r="WSL8" s="813"/>
      <c r="WSM8" s="813"/>
      <c r="WSN8" s="813"/>
      <c r="WSO8" s="813"/>
      <c r="WSP8" s="813"/>
      <c r="WSQ8" s="813"/>
      <c r="WSR8" s="813"/>
      <c r="WSS8" s="813"/>
      <c r="WST8" s="813"/>
      <c r="WSU8" s="813"/>
      <c r="WSV8" s="813"/>
      <c r="WSW8" s="813"/>
      <c r="WSX8" s="813"/>
      <c r="WSY8" s="813"/>
      <c r="WSZ8" s="813"/>
      <c r="WTA8" s="813"/>
      <c r="WTB8" s="813"/>
      <c r="WTC8" s="813"/>
      <c r="WTD8" s="813"/>
      <c r="WTE8" s="813"/>
      <c r="WTF8" s="813"/>
      <c r="WTG8" s="813"/>
      <c r="WTH8" s="813"/>
      <c r="WTI8" s="813"/>
      <c r="WTJ8" s="813"/>
      <c r="WTK8" s="813"/>
      <c r="WTL8" s="813"/>
      <c r="WTM8" s="813"/>
      <c r="WTN8" s="813"/>
      <c r="WTO8" s="813"/>
      <c r="WTP8" s="813"/>
      <c r="WTQ8" s="813"/>
      <c r="WTR8" s="813"/>
      <c r="WTS8" s="813"/>
      <c r="WTT8" s="813"/>
      <c r="WTU8" s="813"/>
      <c r="WTV8" s="813"/>
      <c r="WTW8" s="813"/>
      <c r="WTX8" s="813"/>
      <c r="WTY8" s="813"/>
      <c r="WTZ8" s="813"/>
      <c r="WUA8" s="813"/>
      <c r="WUB8" s="813"/>
      <c r="WUC8" s="813"/>
      <c r="WUD8" s="813"/>
      <c r="WUE8" s="813"/>
      <c r="WUF8" s="813"/>
      <c r="WUG8" s="813"/>
      <c r="WUH8" s="813"/>
      <c r="WUI8" s="813"/>
      <c r="WUJ8" s="813"/>
      <c r="WUK8" s="813"/>
      <c r="WUL8" s="813"/>
      <c r="WUM8" s="813"/>
      <c r="WUN8" s="813"/>
      <c r="WUO8" s="813"/>
      <c r="WUP8" s="813"/>
      <c r="WUQ8" s="813"/>
      <c r="WUR8" s="813"/>
      <c r="WUS8" s="813"/>
      <c r="WUT8" s="813"/>
      <c r="WUU8" s="813"/>
      <c r="WUV8" s="813"/>
      <c r="WUW8" s="813"/>
      <c r="WUX8" s="813"/>
      <c r="WUY8" s="813"/>
      <c r="WUZ8" s="813"/>
      <c r="WVA8" s="813"/>
      <c r="WVB8" s="813"/>
      <c r="WVC8" s="813"/>
      <c r="WVD8" s="813"/>
      <c r="WVE8" s="813"/>
      <c r="WVF8" s="813"/>
      <c r="WVG8" s="813"/>
      <c r="WVH8" s="813"/>
      <c r="WVI8" s="813"/>
      <c r="WVJ8" s="813"/>
      <c r="WVK8" s="813"/>
      <c r="WVL8" s="813"/>
      <c r="WVM8" s="813"/>
      <c r="WVN8" s="813"/>
      <c r="WVO8" s="813"/>
      <c r="WVP8" s="813"/>
      <c r="WVQ8" s="813"/>
      <c r="WVR8" s="813"/>
      <c r="WVS8" s="813"/>
      <c r="WVT8" s="813"/>
      <c r="WVU8" s="813"/>
      <c r="WVV8" s="813"/>
      <c r="WVW8" s="813"/>
      <c r="WVX8" s="813"/>
      <c r="WVY8" s="813"/>
      <c r="WVZ8" s="813"/>
      <c r="WWA8" s="813"/>
      <c r="WWB8" s="813"/>
      <c r="WWC8" s="813"/>
      <c r="WWD8" s="813"/>
      <c r="WWE8" s="813"/>
      <c r="WWF8" s="813"/>
      <c r="WWG8" s="813"/>
      <c r="WWH8" s="813"/>
      <c r="WWI8" s="813"/>
      <c r="WWJ8" s="813"/>
      <c r="WWK8" s="813"/>
      <c r="WWL8" s="813"/>
      <c r="WWM8" s="813"/>
      <c r="WWN8" s="813"/>
      <c r="WWO8" s="813"/>
      <c r="WWP8" s="813"/>
      <c r="WWQ8" s="813"/>
      <c r="WWR8" s="813"/>
      <c r="WWS8" s="813"/>
      <c r="WWT8" s="813"/>
      <c r="WWU8" s="813"/>
      <c r="WWV8" s="813"/>
      <c r="WWW8" s="813"/>
      <c r="WWX8" s="813"/>
      <c r="WWY8" s="813"/>
      <c r="WWZ8" s="813"/>
      <c r="WXA8" s="813"/>
      <c r="WXB8" s="813"/>
      <c r="WXC8" s="813"/>
      <c r="WXD8" s="813"/>
      <c r="WXE8" s="813"/>
      <c r="WXF8" s="813"/>
      <c r="WXG8" s="813"/>
      <c r="WXH8" s="813"/>
      <c r="WXI8" s="813"/>
      <c r="WXJ8" s="813"/>
      <c r="WXK8" s="813"/>
      <c r="WXL8" s="813"/>
      <c r="WXM8" s="813"/>
      <c r="WXN8" s="813"/>
      <c r="WXO8" s="813"/>
      <c r="WXP8" s="813"/>
      <c r="WXQ8" s="813"/>
      <c r="WXR8" s="813"/>
      <c r="WXS8" s="813"/>
      <c r="WXT8" s="813"/>
      <c r="WXU8" s="813"/>
      <c r="WXV8" s="813"/>
      <c r="WXW8" s="813"/>
      <c r="WXX8" s="813"/>
      <c r="WXY8" s="813"/>
      <c r="WXZ8" s="813"/>
      <c r="WYA8" s="813"/>
      <c r="WYB8" s="813"/>
      <c r="WYC8" s="813"/>
      <c r="WYD8" s="813"/>
      <c r="WYE8" s="813"/>
      <c r="WYF8" s="813"/>
      <c r="WYG8" s="813"/>
      <c r="WYH8" s="813"/>
      <c r="WYI8" s="813"/>
      <c r="WYJ8" s="813"/>
      <c r="WYK8" s="813"/>
      <c r="WYL8" s="813"/>
      <c r="WYM8" s="813"/>
      <c r="WYN8" s="813"/>
      <c r="WYO8" s="813"/>
      <c r="WYP8" s="813"/>
      <c r="WYQ8" s="813"/>
      <c r="WYR8" s="813"/>
      <c r="WYS8" s="813"/>
      <c r="WYT8" s="813"/>
      <c r="WYU8" s="813"/>
      <c r="WYV8" s="813"/>
      <c r="WYW8" s="813"/>
      <c r="WYX8" s="813"/>
      <c r="WYY8" s="813"/>
      <c r="WYZ8" s="813"/>
      <c r="WZA8" s="813"/>
      <c r="WZB8" s="813"/>
      <c r="WZC8" s="813"/>
      <c r="WZD8" s="813"/>
      <c r="WZE8" s="813"/>
      <c r="WZF8" s="813"/>
      <c r="WZG8" s="813"/>
      <c r="WZH8" s="813"/>
      <c r="WZI8" s="813"/>
      <c r="WZJ8" s="813"/>
      <c r="WZK8" s="813"/>
      <c r="WZL8" s="813"/>
      <c r="WZM8" s="813"/>
      <c r="WZN8" s="813"/>
      <c r="WZO8" s="813"/>
      <c r="WZP8" s="813"/>
      <c r="WZQ8" s="813"/>
      <c r="WZR8" s="813"/>
      <c r="WZS8" s="813"/>
      <c r="WZT8" s="813"/>
      <c r="WZU8" s="813"/>
      <c r="WZV8" s="813"/>
      <c r="WZW8" s="813"/>
      <c r="WZX8" s="813"/>
      <c r="WZY8" s="813"/>
      <c r="WZZ8" s="813"/>
      <c r="XAA8" s="813"/>
      <c r="XAB8" s="813"/>
      <c r="XAC8" s="813"/>
      <c r="XAD8" s="813"/>
      <c r="XAE8" s="813"/>
      <c r="XAF8" s="813"/>
      <c r="XAG8" s="813"/>
      <c r="XAH8" s="813"/>
      <c r="XAI8" s="813"/>
      <c r="XAJ8" s="813"/>
      <c r="XAK8" s="813"/>
      <c r="XAL8" s="813"/>
      <c r="XAM8" s="813"/>
      <c r="XAN8" s="813"/>
      <c r="XAO8" s="813"/>
      <c r="XAP8" s="813"/>
      <c r="XAQ8" s="813"/>
      <c r="XAR8" s="813"/>
      <c r="XAS8" s="813"/>
      <c r="XAT8" s="813"/>
      <c r="XAU8" s="813"/>
      <c r="XAV8" s="813"/>
      <c r="XAW8" s="813"/>
      <c r="XAX8" s="813"/>
      <c r="XAY8" s="813"/>
      <c r="XAZ8" s="813"/>
      <c r="XBA8" s="813"/>
      <c r="XBB8" s="813"/>
      <c r="XBC8" s="813"/>
      <c r="XBD8" s="813"/>
      <c r="XBE8" s="813"/>
      <c r="XBF8" s="813"/>
      <c r="XBG8" s="813"/>
      <c r="XBH8" s="813"/>
      <c r="XBI8" s="813"/>
      <c r="XBJ8" s="813"/>
      <c r="XBK8" s="813"/>
      <c r="XBL8" s="813"/>
      <c r="XBM8" s="813"/>
      <c r="XBN8" s="813"/>
      <c r="XBO8" s="813"/>
      <c r="XBP8" s="813"/>
      <c r="XBQ8" s="813"/>
      <c r="XBR8" s="813"/>
      <c r="XBS8" s="813"/>
      <c r="XBT8" s="813"/>
      <c r="XBU8" s="813"/>
      <c r="XBV8" s="813"/>
      <c r="XBW8" s="813"/>
      <c r="XBX8" s="813"/>
      <c r="XBY8" s="813"/>
      <c r="XBZ8" s="813"/>
      <c r="XCA8" s="813"/>
      <c r="XCB8" s="813"/>
      <c r="XCC8" s="813"/>
      <c r="XCD8" s="813"/>
      <c r="XCE8" s="813"/>
      <c r="XCF8" s="813"/>
      <c r="XCG8" s="813"/>
      <c r="XCH8" s="813"/>
      <c r="XCI8" s="813"/>
      <c r="XCJ8" s="813"/>
      <c r="XCK8" s="813"/>
      <c r="XCL8" s="813"/>
      <c r="XCM8" s="813"/>
      <c r="XCN8" s="813"/>
      <c r="XCO8" s="813"/>
      <c r="XCP8" s="813"/>
      <c r="XCQ8" s="813"/>
      <c r="XCR8" s="813"/>
      <c r="XCS8" s="813"/>
      <c r="XCT8" s="813"/>
      <c r="XCU8" s="813"/>
      <c r="XCV8" s="813"/>
      <c r="XCW8" s="813"/>
      <c r="XCX8" s="813"/>
      <c r="XCY8" s="813"/>
      <c r="XCZ8" s="813"/>
      <c r="XDA8" s="813"/>
      <c r="XDB8" s="813"/>
      <c r="XDC8" s="813"/>
      <c r="XDD8" s="813"/>
      <c r="XDE8" s="813"/>
      <c r="XDF8" s="813"/>
      <c r="XDG8" s="813"/>
      <c r="XDH8" s="813"/>
      <c r="XDI8" s="813"/>
      <c r="XDJ8" s="813"/>
      <c r="XDK8" s="813"/>
      <c r="XDL8" s="813"/>
      <c r="XDM8" s="813"/>
      <c r="XDN8" s="813"/>
      <c r="XDO8" s="813"/>
      <c r="XDP8" s="813"/>
      <c r="XDQ8" s="813"/>
      <c r="XDR8" s="813"/>
      <c r="XDS8" s="813"/>
      <c r="XDT8" s="813"/>
      <c r="XDU8" s="813"/>
      <c r="XDV8" s="813"/>
      <c r="XDW8" s="813"/>
      <c r="XDX8" s="813"/>
      <c r="XDY8" s="813"/>
      <c r="XDZ8" s="813"/>
      <c r="XEA8" s="813"/>
      <c r="XEB8" s="813"/>
      <c r="XEC8" s="813"/>
      <c r="XED8" s="813"/>
      <c r="XEE8" s="813"/>
      <c r="XEF8" s="813"/>
      <c r="XEG8" s="813"/>
      <c r="XEH8" s="813"/>
      <c r="XEI8" s="813"/>
      <c r="XEJ8" s="813"/>
      <c r="XEK8" s="813"/>
      <c r="XEL8" s="813"/>
      <c r="XEM8" s="813"/>
      <c r="XEN8" s="813"/>
      <c r="XEO8" s="813"/>
      <c r="XEP8" s="813"/>
      <c r="XEQ8" s="813"/>
      <c r="XER8" s="813"/>
      <c r="XES8" s="813"/>
      <c r="XET8" s="813"/>
      <c r="XEU8" s="813"/>
      <c r="XEV8" s="813"/>
      <c r="XEW8" s="813"/>
      <c r="XEX8" s="813"/>
      <c r="XEY8" s="813"/>
      <c r="XEZ8" s="813"/>
      <c r="XFA8" s="813"/>
      <c r="XFB8" s="813"/>
      <c r="XFC8" s="813"/>
      <c r="XFD8" s="813"/>
    </row>
    <row r="9" spans="1:16384">
      <c r="A9" s="820" t="s">
        <v>739</v>
      </c>
      <c r="B9" s="819">
        <v>124.29</v>
      </c>
      <c r="C9" s="819">
        <v>8.8000000000000007</v>
      </c>
      <c r="D9" s="818">
        <v>128.15</v>
      </c>
      <c r="E9" s="818">
        <v>3.11</v>
      </c>
      <c r="F9" s="826">
        <v>146.1</v>
      </c>
      <c r="G9" s="827">
        <v>14</v>
      </c>
      <c r="H9" s="826">
        <v>153.09</v>
      </c>
      <c r="I9" s="825">
        <v>4.78</v>
      </c>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c r="AT9" s="813"/>
      <c r="AU9" s="813"/>
      <c r="AV9" s="813"/>
      <c r="AW9" s="813"/>
      <c r="AX9" s="813"/>
      <c r="AY9" s="813"/>
      <c r="AZ9" s="813"/>
      <c r="BA9" s="813"/>
      <c r="BB9" s="813"/>
      <c r="BC9" s="813"/>
      <c r="BD9" s="813"/>
      <c r="BE9" s="813"/>
      <c r="BF9" s="813"/>
      <c r="BG9" s="813"/>
      <c r="BH9" s="813"/>
      <c r="BI9" s="813"/>
      <c r="BJ9" s="813"/>
      <c r="BK9" s="813"/>
      <c r="BL9" s="813"/>
      <c r="BM9" s="813"/>
      <c r="BN9" s="813"/>
      <c r="BO9" s="813"/>
      <c r="BP9" s="813"/>
      <c r="BQ9" s="813"/>
      <c r="BR9" s="813"/>
      <c r="BS9" s="813"/>
      <c r="BT9" s="813"/>
      <c r="BU9" s="813"/>
      <c r="BV9" s="813"/>
      <c r="BW9" s="813"/>
      <c r="BX9" s="813"/>
      <c r="BY9" s="813"/>
      <c r="BZ9" s="813"/>
      <c r="CA9" s="813"/>
      <c r="CB9" s="813"/>
      <c r="CC9" s="813"/>
      <c r="CD9" s="813"/>
      <c r="CE9" s="813"/>
      <c r="CF9" s="813"/>
      <c r="CG9" s="813"/>
      <c r="CH9" s="813"/>
      <c r="CI9" s="813"/>
      <c r="CJ9" s="813"/>
      <c r="CK9" s="813"/>
      <c r="CL9" s="813"/>
      <c r="CM9" s="813"/>
      <c r="CN9" s="813"/>
      <c r="CO9" s="813"/>
      <c r="CP9" s="813"/>
      <c r="CQ9" s="813"/>
      <c r="CR9" s="813"/>
      <c r="CS9" s="813"/>
      <c r="CT9" s="813"/>
      <c r="CU9" s="813"/>
      <c r="CV9" s="813"/>
      <c r="CW9" s="813"/>
      <c r="CX9" s="813"/>
      <c r="CY9" s="813"/>
      <c r="CZ9" s="813"/>
      <c r="DA9" s="813"/>
      <c r="DB9" s="813"/>
      <c r="DC9" s="813"/>
      <c r="DD9" s="813"/>
      <c r="DE9" s="813"/>
      <c r="DF9" s="813"/>
      <c r="DG9" s="813"/>
      <c r="DH9" s="813"/>
      <c r="DI9" s="813"/>
      <c r="DJ9" s="813"/>
      <c r="DK9" s="813"/>
      <c r="DL9" s="813"/>
      <c r="DM9" s="813"/>
      <c r="DN9" s="813"/>
      <c r="DO9" s="813"/>
      <c r="DP9" s="813"/>
      <c r="DQ9" s="813"/>
      <c r="DR9" s="813"/>
      <c r="DS9" s="813"/>
      <c r="DT9" s="813"/>
      <c r="DU9" s="813"/>
      <c r="DV9" s="813"/>
      <c r="DW9" s="813"/>
      <c r="DX9" s="813"/>
      <c r="DY9" s="813"/>
      <c r="DZ9" s="813"/>
      <c r="EA9" s="813"/>
      <c r="EB9" s="813"/>
      <c r="EC9" s="813"/>
      <c r="ED9" s="813"/>
      <c r="EE9" s="813"/>
      <c r="EF9" s="813"/>
      <c r="EG9" s="813"/>
      <c r="EH9" s="813"/>
      <c r="EI9" s="813"/>
      <c r="EJ9" s="813"/>
      <c r="EK9" s="813"/>
      <c r="EL9" s="813"/>
      <c r="EM9" s="813"/>
      <c r="EN9" s="813"/>
      <c r="EO9" s="813"/>
      <c r="EP9" s="813"/>
      <c r="EQ9" s="813"/>
      <c r="ER9" s="813"/>
      <c r="ES9" s="813"/>
      <c r="ET9" s="813"/>
      <c r="EU9" s="813"/>
      <c r="EV9" s="813"/>
      <c r="EW9" s="813"/>
      <c r="EX9" s="813"/>
      <c r="EY9" s="813"/>
      <c r="EZ9" s="813"/>
      <c r="FA9" s="813"/>
      <c r="FB9" s="813"/>
      <c r="FC9" s="813"/>
      <c r="FD9" s="813"/>
      <c r="FE9" s="813"/>
      <c r="FF9" s="813"/>
      <c r="FG9" s="813"/>
      <c r="FH9" s="813"/>
      <c r="FI9" s="813"/>
      <c r="FJ9" s="813"/>
      <c r="FK9" s="813"/>
      <c r="FL9" s="813"/>
      <c r="FM9" s="813"/>
      <c r="FN9" s="813"/>
      <c r="FO9" s="813"/>
      <c r="FP9" s="813"/>
      <c r="FQ9" s="813"/>
      <c r="FR9" s="813"/>
      <c r="FS9" s="813"/>
      <c r="FT9" s="813"/>
      <c r="FU9" s="813"/>
      <c r="FV9" s="813"/>
      <c r="FW9" s="813"/>
      <c r="FX9" s="813"/>
      <c r="FY9" s="813"/>
      <c r="FZ9" s="813"/>
      <c r="GA9" s="813"/>
      <c r="GB9" s="813"/>
      <c r="GC9" s="813"/>
      <c r="GD9" s="813"/>
      <c r="GE9" s="813"/>
      <c r="GF9" s="813"/>
      <c r="GG9" s="813"/>
      <c r="GH9" s="813"/>
      <c r="GI9" s="813"/>
      <c r="GJ9" s="813"/>
      <c r="GK9" s="813"/>
      <c r="GL9" s="813"/>
      <c r="GM9" s="813"/>
      <c r="GN9" s="813"/>
      <c r="GO9" s="813"/>
      <c r="GP9" s="813"/>
      <c r="GQ9" s="813"/>
      <c r="GR9" s="813"/>
      <c r="GS9" s="813"/>
      <c r="GT9" s="813"/>
      <c r="GU9" s="813"/>
      <c r="GV9" s="813"/>
      <c r="GW9" s="813"/>
      <c r="GX9" s="813"/>
      <c r="GY9" s="813"/>
      <c r="GZ9" s="813"/>
      <c r="HA9" s="813"/>
      <c r="HB9" s="813"/>
      <c r="HC9" s="813"/>
      <c r="HD9" s="813"/>
      <c r="HE9" s="813"/>
      <c r="HF9" s="813"/>
      <c r="HG9" s="813"/>
      <c r="HH9" s="813"/>
      <c r="HI9" s="813"/>
      <c r="HJ9" s="813"/>
      <c r="HK9" s="813"/>
      <c r="HL9" s="813"/>
      <c r="HM9" s="813"/>
      <c r="HN9" s="813"/>
      <c r="HO9" s="813"/>
      <c r="HP9" s="813"/>
      <c r="HQ9" s="813"/>
      <c r="HR9" s="813"/>
      <c r="HS9" s="813"/>
      <c r="HT9" s="813"/>
      <c r="HU9" s="813"/>
      <c r="HV9" s="813"/>
      <c r="HW9" s="813"/>
      <c r="HX9" s="813"/>
      <c r="HY9" s="813"/>
      <c r="HZ9" s="813"/>
      <c r="IA9" s="813"/>
      <c r="IB9" s="813"/>
      <c r="IC9" s="813"/>
      <c r="ID9" s="813"/>
      <c r="IE9" s="813"/>
      <c r="IF9" s="813"/>
      <c r="IG9" s="813"/>
      <c r="IH9" s="813"/>
      <c r="II9" s="813"/>
      <c r="IJ9" s="813"/>
      <c r="IK9" s="813"/>
      <c r="IL9" s="813"/>
      <c r="IM9" s="813"/>
      <c r="IN9" s="813"/>
      <c r="IO9" s="813"/>
      <c r="IP9" s="813"/>
      <c r="IQ9" s="813"/>
      <c r="IR9" s="813"/>
      <c r="IS9" s="813"/>
      <c r="IT9" s="813"/>
      <c r="IU9" s="813"/>
      <c r="IV9" s="813"/>
      <c r="IW9" s="813"/>
      <c r="IX9" s="813"/>
      <c r="IY9" s="813"/>
      <c r="IZ9" s="813"/>
      <c r="JA9" s="813"/>
      <c r="JB9" s="813"/>
      <c r="JC9" s="813"/>
      <c r="JD9" s="813"/>
      <c r="JE9" s="813"/>
      <c r="JF9" s="813"/>
      <c r="JG9" s="813"/>
      <c r="JH9" s="813"/>
      <c r="JI9" s="813"/>
      <c r="JJ9" s="813"/>
      <c r="JK9" s="813"/>
      <c r="JL9" s="813"/>
      <c r="JM9" s="813"/>
      <c r="JN9" s="813"/>
      <c r="JO9" s="813"/>
      <c r="JP9" s="813"/>
      <c r="JQ9" s="813"/>
      <c r="JR9" s="813"/>
      <c r="JS9" s="813"/>
      <c r="JT9" s="813"/>
      <c r="JU9" s="813"/>
      <c r="JV9" s="813"/>
      <c r="JW9" s="813"/>
      <c r="JX9" s="813"/>
      <c r="JY9" s="813"/>
      <c r="JZ9" s="813"/>
      <c r="KA9" s="813"/>
      <c r="KB9" s="813"/>
      <c r="KC9" s="813"/>
      <c r="KD9" s="813"/>
      <c r="KE9" s="813"/>
      <c r="KF9" s="813"/>
      <c r="KG9" s="813"/>
      <c r="KH9" s="813"/>
      <c r="KI9" s="813"/>
      <c r="KJ9" s="813"/>
      <c r="KK9" s="813"/>
      <c r="KL9" s="813"/>
      <c r="KM9" s="813"/>
      <c r="KN9" s="813"/>
      <c r="KO9" s="813"/>
      <c r="KP9" s="813"/>
      <c r="KQ9" s="813"/>
      <c r="KR9" s="813"/>
      <c r="KS9" s="813"/>
      <c r="KT9" s="813"/>
      <c r="KU9" s="813"/>
      <c r="KV9" s="813"/>
      <c r="KW9" s="813"/>
      <c r="KX9" s="813"/>
      <c r="KY9" s="813"/>
      <c r="KZ9" s="813"/>
      <c r="LA9" s="813"/>
      <c r="LB9" s="813"/>
      <c r="LC9" s="813"/>
      <c r="LD9" s="813"/>
      <c r="LE9" s="813"/>
      <c r="LF9" s="813"/>
      <c r="LG9" s="813"/>
      <c r="LH9" s="813"/>
      <c r="LI9" s="813"/>
      <c r="LJ9" s="813"/>
      <c r="LK9" s="813"/>
      <c r="LL9" s="813"/>
      <c r="LM9" s="813"/>
      <c r="LN9" s="813"/>
      <c r="LO9" s="813"/>
      <c r="LP9" s="813"/>
      <c r="LQ9" s="813"/>
      <c r="LR9" s="813"/>
      <c r="LS9" s="813"/>
      <c r="LT9" s="813"/>
      <c r="LU9" s="813"/>
      <c r="LV9" s="813"/>
      <c r="LW9" s="813"/>
      <c r="LX9" s="813"/>
      <c r="LY9" s="813"/>
      <c r="LZ9" s="813"/>
      <c r="MA9" s="813"/>
      <c r="MB9" s="813"/>
      <c r="MC9" s="813"/>
      <c r="MD9" s="813"/>
      <c r="ME9" s="813"/>
      <c r="MF9" s="813"/>
      <c r="MG9" s="813"/>
      <c r="MH9" s="813"/>
      <c r="MI9" s="813"/>
      <c r="MJ9" s="813"/>
      <c r="MK9" s="813"/>
      <c r="ML9" s="813"/>
      <c r="MM9" s="813"/>
      <c r="MN9" s="813"/>
      <c r="MO9" s="813"/>
      <c r="MP9" s="813"/>
      <c r="MQ9" s="813"/>
      <c r="MR9" s="813"/>
      <c r="MS9" s="813"/>
      <c r="MT9" s="813"/>
      <c r="MU9" s="813"/>
      <c r="MV9" s="813"/>
      <c r="MW9" s="813"/>
      <c r="MX9" s="813"/>
      <c r="MY9" s="813"/>
      <c r="MZ9" s="813"/>
      <c r="NA9" s="813"/>
      <c r="NB9" s="813"/>
      <c r="NC9" s="813"/>
      <c r="ND9" s="813"/>
      <c r="NE9" s="813"/>
      <c r="NF9" s="813"/>
      <c r="NG9" s="813"/>
      <c r="NH9" s="813"/>
      <c r="NI9" s="813"/>
      <c r="NJ9" s="813"/>
      <c r="NK9" s="813"/>
      <c r="NL9" s="813"/>
      <c r="NM9" s="813"/>
      <c r="NN9" s="813"/>
      <c r="NO9" s="813"/>
      <c r="NP9" s="813"/>
      <c r="NQ9" s="813"/>
      <c r="NR9" s="813"/>
      <c r="NS9" s="813"/>
      <c r="NT9" s="813"/>
      <c r="NU9" s="813"/>
      <c r="NV9" s="813"/>
      <c r="NW9" s="813"/>
      <c r="NX9" s="813"/>
      <c r="NY9" s="813"/>
      <c r="NZ9" s="813"/>
      <c r="OA9" s="813"/>
      <c r="OB9" s="813"/>
      <c r="OC9" s="813"/>
      <c r="OD9" s="813"/>
      <c r="OE9" s="813"/>
      <c r="OF9" s="813"/>
      <c r="OG9" s="813"/>
      <c r="OH9" s="813"/>
      <c r="OI9" s="813"/>
      <c r="OJ9" s="813"/>
      <c r="OK9" s="813"/>
      <c r="OL9" s="813"/>
      <c r="OM9" s="813"/>
      <c r="ON9" s="813"/>
      <c r="OO9" s="813"/>
      <c r="OP9" s="813"/>
      <c r="OQ9" s="813"/>
      <c r="OR9" s="813"/>
      <c r="OS9" s="813"/>
      <c r="OT9" s="813"/>
      <c r="OU9" s="813"/>
      <c r="OV9" s="813"/>
      <c r="OW9" s="813"/>
      <c r="OX9" s="813"/>
      <c r="OY9" s="813"/>
      <c r="OZ9" s="813"/>
      <c r="PA9" s="813"/>
      <c r="PB9" s="813"/>
      <c r="PC9" s="813"/>
      <c r="PD9" s="813"/>
      <c r="PE9" s="813"/>
      <c r="PF9" s="813"/>
      <c r="PG9" s="813"/>
      <c r="PH9" s="813"/>
      <c r="PI9" s="813"/>
      <c r="PJ9" s="813"/>
      <c r="PK9" s="813"/>
      <c r="PL9" s="813"/>
      <c r="PM9" s="813"/>
      <c r="PN9" s="813"/>
      <c r="PO9" s="813"/>
      <c r="PP9" s="813"/>
      <c r="PQ9" s="813"/>
      <c r="PR9" s="813"/>
      <c r="PS9" s="813"/>
      <c r="PT9" s="813"/>
      <c r="PU9" s="813"/>
      <c r="PV9" s="813"/>
      <c r="PW9" s="813"/>
      <c r="PX9" s="813"/>
      <c r="PY9" s="813"/>
      <c r="PZ9" s="813"/>
      <c r="QA9" s="813"/>
      <c r="QB9" s="813"/>
      <c r="QC9" s="813"/>
      <c r="QD9" s="813"/>
      <c r="QE9" s="813"/>
      <c r="QF9" s="813"/>
      <c r="QG9" s="813"/>
      <c r="QH9" s="813"/>
      <c r="QI9" s="813"/>
      <c r="QJ9" s="813"/>
      <c r="QK9" s="813"/>
      <c r="QL9" s="813"/>
      <c r="QM9" s="813"/>
      <c r="QN9" s="813"/>
      <c r="QO9" s="813"/>
      <c r="QP9" s="813"/>
      <c r="QQ9" s="813"/>
      <c r="QR9" s="813"/>
      <c r="QS9" s="813"/>
      <c r="QT9" s="813"/>
      <c r="QU9" s="813"/>
      <c r="QV9" s="813"/>
      <c r="QW9" s="813"/>
      <c r="QX9" s="813"/>
      <c r="QY9" s="813"/>
      <c r="QZ9" s="813"/>
      <c r="RA9" s="813"/>
      <c r="RB9" s="813"/>
      <c r="RC9" s="813"/>
      <c r="RD9" s="813"/>
      <c r="RE9" s="813"/>
      <c r="RF9" s="813"/>
      <c r="RG9" s="813"/>
      <c r="RH9" s="813"/>
      <c r="RI9" s="813"/>
      <c r="RJ9" s="813"/>
      <c r="RK9" s="813"/>
      <c r="RL9" s="813"/>
      <c r="RM9" s="813"/>
      <c r="RN9" s="813"/>
      <c r="RO9" s="813"/>
      <c r="RP9" s="813"/>
      <c r="RQ9" s="813"/>
      <c r="RR9" s="813"/>
      <c r="RS9" s="813"/>
      <c r="RT9" s="813"/>
      <c r="RU9" s="813"/>
      <c r="RV9" s="813"/>
      <c r="RW9" s="813"/>
      <c r="RX9" s="813"/>
      <c r="RY9" s="813"/>
      <c r="RZ9" s="813"/>
      <c r="SA9" s="813"/>
      <c r="SB9" s="813"/>
      <c r="SC9" s="813"/>
      <c r="SD9" s="813"/>
      <c r="SE9" s="813"/>
      <c r="SF9" s="813"/>
      <c r="SG9" s="813"/>
      <c r="SH9" s="813"/>
      <c r="SI9" s="813"/>
      <c r="SJ9" s="813"/>
      <c r="SK9" s="813"/>
      <c r="SL9" s="813"/>
      <c r="SM9" s="813"/>
      <c r="SN9" s="813"/>
      <c r="SO9" s="813"/>
      <c r="SP9" s="813"/>
      <c r="SQ9" s="813"/>
      <c r="SR9" s="813"/>
      <c r="SS9" s="813"/>
      <c r="ST9" s="813"/>
      <c r="SU9" s="813"/>
      <c r="SV9" s="813"/>
      <c r="SW9" s="813"/>
      <c r="SX9" s="813"/>
      <c r="SY9" s="813"/>
      <c r="SZ9" s="813"/>
      <c r="TA9" s="813"/>
      <c r="TB9" s="813"/>
      <c r="TC9" s="813"/>
      <c r="TD9" s="813"/>
      <c r="TE9" s="813"/>
      <c r="TF9" s="813"/>
      <c r="TG9" s="813"/>
      <c r="TH9" s="813"/>
      <c r="TI9" s="813"/>
      <c r="TJ9" s="813"/>
      <c r="TK9" s="813"/>
      <c r="TL9" s="813"/>
      <c r="TM9" s="813"/>
      <c r="TN9" s="813"/>
      <c r="TO9" s="813"/>
      <c r="TP9" s="813"/>
      <c r="TQ9" s="813"/>
      <c r="TR9" s="813"/>
      <c r="TS9" s="813"/>
      <c r="TT9" s="813"/>
      <c r="TU9" s="813"/>
      <c r="TV9" s="813"/>
      <c r="TW9" s="813"/>
      <c r="TX9" s="813"/>
      <c r="TY9" s="813"/>
      <c r="TZ9" s="813"/>
      <c r="UA9" s="813"/>
      <c r="UB9" s="813"/>
      <c r="UC9" s="813"/>
      <c r="UD9" s="813"/>
      <c r="UE9" s="813"/>
      <c r="UF9" s="813"/>
      <c r="UG9" s="813"/>
      <c r="UH9" s="813"/>
      <c r="UI9" s="813"/>
      <c r="UJ9" s="813"/>
      <c r="UK9" s="813"/>
      <c r="UL9" s="813"/>
      <c r="UM9" s="813"/>
      <c r="UN9" s="813"/>
      <c r="UO9" s="813"/>
      <c r="UP9" s="813"/>
      <c r="UQ9" s="813"/>
      <c r="UR9" s="813"/>
      <c r="US9" s="813"/>
      <c r="UT9" s="813"/>
      <c r="UU9" s="813"/>
      <c r="UV9" s="813"/>
      <c r="UW9" s="813"/>
      <c r="UX9" s="813"/>
      <c r="UY9" s="813"/>
      <c r="UZ9" s="813"/>
      <c r="VA9" s="813"/>
      <c r="VB9" s="813"/>
      <c r="VC9" s="813"/>
      <c r="VD9" s="813"/>
      <c r="VE9" s="813"/>
      <c r="VF9" s="813"/>
      <c r="VG9" s="813"/>
      <c r="VH9" s="813"/>
      <c r="VI9" s="813"/>
      <c r="VJ9" s="813"/>
      <c r="VK9" s="813"/>
      <c r="VL9" s="813"/>
      <c r="VM9" s="813"/>
      <c r="VN9" s="813"/>
      <c r="VO9" s="813"/>
      <c r="VP9" s="813"/>
      <c r="VQ9" s="813"/>
      <c r="VR9" s="813"/>
      <c r="VS9" s="813"/>
      <c r="VT9" s="813"/>
      <c r="VU9" s="813"/>
      <c r="VV9" s="813"/>
      <c r="VW9" s="813"/>
      <c r="VX9" s="813"/>
      <c r="VY9" s="813"/>
      <c r="VZ9" s="813"/>
      <c r="WA9" s="813"/>
      <c r="WB9" s="813"/>
      <c r="WC9" s="813"/>
      <c r="WD9" s="813"/>
      <c r="WE9" s="813"/>
      <c r="WF9" s="813"/>
      <c r="WG9" s="813"/>
      <c r="WH9" s="813"/>
      <c r="WI9" s="813"/>
      <c r="WJ9" s="813"/>
      <c r="WK9" s="813"/>
      <c r="WL9" s="813"/>
      <c r="WM9" s="813"/>
      <c r="WN9" s="813"/>
      <c r="WO9" s="813"/>
      <c r="WP9" s="813"/>
      <c r="WQ9" s="813"/>
      <c r="WR9" s="813"/>
      <c r="WS9" s="813"/>
      <c r="WT9" s="813"/>
      <c r="WU9" s="813"/>
      <c r="WV9" s="813"/>
      <c r="WW9" s="813"/>
      <c r="WX9" s="813"/>
      <c r="WY9" s="813"/>
      <c r="WZ9" s="813"/>
      <c r="XA9" s="813"/>
      <c r="XB9" s="813"/>
      <c r="XC9" s="813"/>
      <c r="XD9" s="813"/>
      <c r="XE9" s="813"/>
      <c r="XF9" s="813"/>
      <c r="XG9" s="813"/>
      <c r="XH9" s="813"/>
      <c r="XI9" s="813"/>
      <c r="XJ9" s="813"/>
      <c r="XK9" s="813"/>
      <c r="XL9" s="813"/>
      <c r="XM9" s="813"/>
      <c r="XN9" s="813"/>
      <c r="XO9" s="813"/>
      <c r="XP9" s="813"/>
      <c r="XQ9" s="813"/>
      <c r="XR9" s="813"/>
      <c r="XS9" s="813"/>
      <c r="XT9" s="813"/>
      <c r="XU9" s="813"/>
      <c r="XV9" s="813"/>
      <c r="XW9" s="813"/>
      <c r="XX9" s="813"/>
      <c r="XY9" s="813"/>
      <c r="XZ9" s="813"/>
      <c r="YA9" s="813"/>
      <c r="YB9" s="813"/>
      <c r="YC9" s="813"/>
      <c r="YD9" s="813"/>
      <c r="YE9" s="813"/>
      <c r="YF9" s="813"/>
      <c r="YG9" s="813"/>
      <c r="YH9" s="813"/>
      <c r="YI9" s="813"/>
      <c r="YJ9" s="813"/>
      <c r="YK9" s="813"/>
      <c r="YL9" s="813"/>
      <c r="YM9" s="813"/>
      <c r="YN9" s="813"/>
      <c r="YO9" s="813"/>
      <c r="YP9" s="813"/>
      <c r="YQ9" s="813"/>
      <c r="YR9" s="813"/>
      <c r="YS9" s="813"/>
      <c r="YT9" s="813"/>
      <c r="YU9" s="813"/>
      <c r="YV9" s="813"/>
      <c r="YW9" s="813"/>
      <c r="YX9" s="813"/>
      <c r="YY9" s="813"/>
      <c r="YZ9" s="813"/>
      <c r="ZA9" s="813"/>
      <c r="ZB9" s="813"/>
      <c r="ZC9" s="813"/>
      <c r="ZD9" s="813"/>
      <c r="ZE9" s="813"/>
      <c r="ZF9" s="813"/>
      <c r="ZG9" s="813"/>
      <c r="ZH9" s="813"/>
      <c r="ZI9" s="813"/>
      <c r="ZJ9" s="813"/>
      <c r="ZK9" s="813"/>
      <c r="ZL9" s="813"/>
      <c r="ZM9" s="813"/>
      <c r="ZN9" s="813"/>
      <c r="ZO9" s="813"/>
      <c r="ZP9" s="813"/>
      <c r="ZQ9" s="813"/>
      <c r="ZR9" s="813"/>
      <c r="ZS9" s="813"/>
      <c r="ZT9" s="813"/>
      <c r="ZU9" s="813"/>
      <c r="ZV9" s="813"/>
      <c r="ZW9" s="813"/>
      <c r="ZX9" s="813"/>
      <c r="ZY9" s="813"/>
      <c r="ZZ9" s="813"/>
      <c r="AAA9" s="813"/>
      <c r="AAB9" s="813"/>
      <c r="AAC9" s="813"/>
      <c r="AAD9" s="813"/>
      <c r="AAE9" s="813"/>
      <c r="AAF9" s="813"/>
      <c r="AAG9" s="813"/>
      <c r="AAH9" s="813"/>
      <c r="AAI9" s="813"/>
      <c r="AAJ9" s="813"/>
      <c r="AAK9" s="813"/>
      <c r="AAL9" s="813"/>
      <c r="AAM9" s="813"/>
      <c r="AAN9" s="813"/>
      <c r="AAO9" s="813"/>
      <c r="AAP9" s="813"/>
      <c r="AAQ9" s="813"/>
      <c r="AAR9" s="813"/>
      <c r="AAS9" s="813"/>
      <c r="AAT9" s="813"/>
      <c r="AAU9" s="813"/>
      <c r="AAV9" s="813"/>
      <c r="AAW9" s="813"/>
      <c r="AAX9" s="813"/>
      <c r="AAY9" s="813"/>
      <c r="AAZ9" s="813"/>
      <c r="ABA9" s="813"/>
      <c r="ABB9" s="813"/>
      <c r="ABC9" s="813"/>
      <c r="ABD9" s="813"/>
      <c r="ABE9" s="813"/>
      <c r="ABF9" s="813"/>
      <c r="ABG9" s="813"/>
      <c r="ABH9" s="813"/>
      <c r="ABI9" s="813"/>
      <c r="ABJ9" s="813"/>
      <c r="ABK9" s="813"/>
      <c r="ABL9" s="813"/>
      <c r="ABM9" s="813"/>
      <c r="ABN9" s="813"/>
      <c r="ABO9" s="813"/>
      <c r="ABP9" s="813"/>
      <c r="ABQ9" s="813"/>
      <c r="ABR9" s="813"/>
      <c r="ABS9" s="813"/>
      <c r="ABT9" s="813"/>
      <c r="ABU9" s="813"/>
      <c r="ABV9" s="813"/>
      <c r="ABW9" s="813"/>
      <c r="ABX9" s="813"/>
      <c r="ABY9" s="813"/>
      <c r="ABZ9" s="813"/>
      <c r="ACA9" s="813"/>
      <c r="ACB9" s="813"/>
      <c r="ACC9" s="813"/>
      <c r="ACD9" s="813"/>
      <c r="ACE9" s="813"/>
      <c r="ACF9" s="813"/>
      <c r="ACG9" s="813"/>
      <c r="ACH9" s="813"/>
      <c r="ACI9" s="813"/>
      <c r="ACJ9" s="813"/>
      <c r="ACK9" s="813"/>
      <c r="ACL9" s="813"/>
      <c r="ACM9" s="813"/>
      <c r="ACN9" s="813"/>
      <c r="ACO9" s="813"/>
      <c r="ACP9" s="813"/>
      <c r="ACQ9" s="813"/>
      <c r="ACR9" s="813"/>
      <c r="ACS9" s="813"/>
      <c r="ACT9" s="813"/>
      <c r="ACU9" s="813"/>
      <c r="ACV9" s="813"/>
      <c r="ACW9" s="813"/>
      <c r="ACX9" s="813"/>
      <c r="ACY9" s="813"/>
      <c r="ACZ9" s="813"/>
      <c r="ADA9" s="813"/>
      <c r="ADB9" s="813"/>
      <c r="ADC9" s="813"/>
      <c r="ADD9" s="813"/>
      <c r="ADE9" s="813"/>
      <c r="ADF9" s="813"/>
      <c r="ADG9" s="813"/>
      <c r="ADH9" s="813"/>
      <c r="ADI9" s="813"/>
      <c r="ADJ9" s="813"/>
      <c r="ADK9" s="813"/>
      <c r="ADL9" s="813"/>
      <c r="ADM9" s="813"/>
      <c r="ADN9" s="813"/>
      <c r="ADO9" s="813"/>
      <c r="ADP9" s="813"/>
      <c r="ADQ9" s="813"/>
      <c r="ADR9" s="813"/>
      <c r="ADS9" s="813"/>
      <c r="ADT9" s="813"/>
      <c r="ADU9" s="813"/>
      <c r="ADV9" s="813"/>
      <c r="ADW9" s="813"/>
      <c r="ADX9" s="813"/>
      <c r="ADY9" s="813"/>
      <c r="ADZ9" s="813"/>
      <c r="AEA9" s="813"/>
      <c r="AEB9" s="813"/>
      <c r="AEC9" s="813"/>
      <c r="AED9" s="813"/>
      <c r="AEE9" s="813"/>
      <c r="AEF9" s="813"/>
      <c r="AEG9" s="813"/>
      <c r="AEH9" s="813"/>
      <c r="AEI9" s="813"/>
      <c r="AEJ9" s="813"/>
      <c r="AEK9" s="813"/>
      <c r="AEL9" s="813"/>
      <c r="AEM9" s="813"/>
      <c r="AEN9" s="813"/>
      <c r="AEO9" s="813"/>
      <c r="AEP9" s="813"/>
      <c r="AEQ9" s="813"/>
      <c r="AER9" s="813"/>
      <c r="AES9" s="813"/>
      <c r="AET9" s="813"/>
      <c r="AEU9" s="813"/>
      <c r="AEV9" s="813"/>
      <c r="AEW9" s="813"/>
      <c r="AEX9" s="813"/>
      <c r="AEY9" s="813"/>
      <c r="AEZ9" s="813"/>
      <c r="AFA9" s="813"/>
      <c r="AFB9" s="813"/>
      <c r="AFC9" s="813"/>
      <c r="AFD9" s="813"/>
      <c r="AFE9" s="813"/>
      <c r="AFF9" s="813"/>
      <c r="AFG9" s="813"/>
      <c r="AFH9" s="813"/>
      <c r="AFI9" s="813"/>
      <c r="AFJ9" s="813"/>
      <c r="AFK9" s="813"/>
      <c r="AFL9" s="813"/>
      <c r="AFM9" s="813"/>
      <c r="AFN9" s="813"/>
      <c r="AFO9" s="813"/>
      <c r="AFP9" s="813"/>
      <c r="AFQ9" s="813"/>
      <c r="AFR9" s="813"/>
      <c r="AFS9" s="813"/>
      <c r="AFT9" s="813"/>
      <c r="AFU9" s="813"/>
      <c r="AFV9" s="813"/>
      <c r="AFW9" s="813"/>
      <c r="AFX9" s="813"/>
      <c r="AFY9" s="813"/>
      <c r="AFZ9" s="813"/>
      <c r="AGA9" s="813"/>
      <c r="AGB9" s="813"/>
      <c r="AGC9" s="813"/>
      <c r="AGD9" s="813"/>
      <c r="AGE9" s="813"/>
      <c r="AGF9" s="813"/>
      <c r="AGG9" s="813"/>
      <c r="AGH9" s="813"/>
      <c r="AGI9" s="813"/>
      <c r="AGJ9" s="813"/>
      <c r="AGK9" s="813"/>
      <c r="AGL9" s="813"/>
      <c r="AGM9" s="813"/>
      <c r="AGN9" s="813"/>
      <c r="AGO9" s="813"/>
      <c r="AGP9" s="813"/>
      <c r="AGQ9" s="813"/>
      <c r="AGR9" s="813"/>
      <c r="AGS9" s="813"/>
      <c r="AGT9" s="813"/>
      <c r="AGU9" s="813"/>
      <c r="AGV9" s="813"/>
      <c r="AGW9" s="813"/>
      <c r="AGX9" s="813"/>
      <c r="AGY9" s="813"/>
      <c r="AGZ9" s="813"/>
      <c r="AHA9" s="813"/>
      <c r="AHB9" s="813"/>
      <c r="AHC9" s="813"/>
      <c r="AHD9" s="813"/>
      <c r="AHE9" s="813"/>
      <c r="AHF9" s="813"/>
      <c r="AHG9" s="813"/>
      <c r="AHH9" s="813"/>
      <c r="AHI9" s="813"/>
      <c r="AHJ9" s="813"/>
      <c r="AHK9" s="813"/>
      <c r="AHL9" s="813"/>
      <c r="AHM9" s="813"/>
      <c r="AHN9" s="813"/>
      <c r="AHO9" s="813"/>
      <c r="AHP9" s="813"/>
      <c r="AHQ9" s="813"/>
      <c r="AHR9" s="813"/>
      <c r="AHS9" s="813"/>
      <c r="AHT9" s="813"/>
      <c r="AHU9" s="813"/>
      <c r="AHV9" s="813"/>
      <c r="AHW9" s="813"/>
      <c r="AHX9" s="813"/>
      <c r="AHY9" s="813"/>
      <c r="AHZ9" s="813"/>
      <c r="AIA9" s="813"/>
      <c r="AIB9" s="813"/>
      <c r="AIC9" s="813"/>
      <c r="AID9" s="813"/>
      <c r="AIE9" s="813"/>
      <c r="AIF9" s="813"/>
      <c r="AIG9" s="813"/>
      <c r="AIH9" s="813"/>
      <c r="AII9" s="813"/>
      <c r="AIJ9" s="813"/>
      <c r="AIK9" s="813"/>
      <c r="AIL9" s="813"/>
      <c r="AIM9" s="813"/>
      <c r="AIN9" s="813"/>
      <c r="AIO9" s="813"/>
      <c r="AIP9" s="813"/>
      <c r="AIQ9" s="813"/>
      <c r="AIR9" s="813"/>
      <c r="AIS9" s="813"/>
      <c r="AIT9" s="813"/>
      <c r="AIU9" s="813"/>
      <c r="AIV9" s="813"/>
      <c r="AIW9" s="813"/>
      <c r="AIX9" s="813"/>
      <c r="AIY9" s="813"/>
      <c r="AIZ9" s="813"/>
      <c r="AJA9" s="813"/>
      <c r="AJB9" s="813"/>
      <c r="AJC9" s="813"/>
      <c r="AJD9" s="813"/>
      <c r="AJE9" s="813"/>
      <c r="AJF9" s="813"/>
      <c r="AJG9" s="813"/>
      <c r="AJH9" s="813"/>
      <c r="AJI9" s="813"/>
      <c r="AJJ9" s="813"/>
      <c r="AJK9" s="813"/>
      <c r="AJL9" s="813"/>
      <c r="AJM9" s="813"/>
      <c r="AJN9" s="813"/>
      <c r="AJO9" s="813"/>
      <c r="AJP9" s="813"/>
      <c r="AJQ9" s="813"/>
      <c r="AJR9" s="813"/>
      <c r="AJS9" s="813"/>
      <c r="AJT9" s="813"/>
      <c r="AJU9" s="813"/>
      <c r="AJV9" s="813"/>
      <c r="AJW9" s="813"/>
      <c r="AJX9" s="813"/>
      <c r="AJY9" s="813"/>
      <c r="AJZ9" s="813"/>
      <c r="AKA9" s="813"/>
      <c r="AKB9" s="813"/>
      <c r="AKC9" s="813"/>
      <c r="AKD9" s="813"/>
      <c r="AKE9" s="813"/>
      <c r="AKF9" s="813"/>
      <c r="AKG9" s="813"/>
      <c r="AKH9" s="813"/>
      <c r="AKI9" s="813"/>
      <c r="AKJ9" s="813"/>
      <c r="AKK9" s="813"/>
      <c r="AKL9" s="813"/>
      <c r="AKM9" s="813"/>
      <c r="AKN9" s="813"/>
      <c r="AKO9" s="813"/>
      <c r="AKP9" s="813"/>
      <c r="AKQ9" s="813"/>
      <c r="AKR9" s="813"/>
      <c r="AKS9" s="813"/>
      <c r="AKT9" s="813"/>
      <c r="AKU9" s="813"/>
      <c r="AKV9" s="813"/>
      <c r="AKW9" s="813"/>
      <c r="AKX9" s="813"/>
      <c r="AKY9" s="813"/>
      <c r="AKZ9" s="813"/>
      <c r="ALA9" s="813"/>
      <c r="ALB9" s="813"/>
      <c r="ALC9" s="813"/>
      <c r="ALD9" s="813"/>
      <c r="ALE9" s="813"/>
      <c r="ALF9" s="813"/>
      <c r="ALG9" s="813"/>
      <c r="ALH9" s="813"/>
      <c r="ALI9" s="813"/>
      <c r="ALJ9" s="813"/>
      <c r="ALK9" s="813"/>
      <c r="ALL9" s="813"/>
      <c r="ALM9" s="813"/>
      <c r="ALN9" s="813"/>
      <c r="ALO9" s="813"/>
      <c r="ALP9" s="813"/>
      <c r="ALQ9" s="813"/>
      <c r="ALR9" s="813"/>
      <c r="ALS9" s="813"/>
      <c r="ALT9" s="813"/>
      <c r="ALU9" s="813"/>
      <c r="ALV9" s="813"/>
      <c r="ALW9" s="813"/>
      <c r="ALX9" s="813"/>
      <c r="ALY9" s="813"/>
      <c r="ALZ9" s="813"/>
      <c r="AMA9" s="813"/>
      <c r="AMB9" s="813"/>
      <c r="AMC9" s="813"/>
      <c r="AMD9" s="813"/>
      <c r="AME9" s="813"/>
      <c r="AMF9" s="813"/>
      <c r="AMG9" s="813"/>
      <c r="AMH9" s="813"/>
      <c r="AMI9" s="813"/>
      <c r="AMJ9" s="813"/>
      <c r="AMK9" s="813"/>
      <c r="AML9" s="813"/>
      <c r="AMM9" s="813"/>
      <c r="AMN9" s="813"/>
      <c r="AMO9" s="813"/>
      <c r="AMP9" s="813"/>
      <c r="AMQ9" s="813"/>
      <c r="AMR9" s="813"/>
      <c r="AMS9" s="813"/>
      <c r="AMT9" s="813"/>
      <c r="AMU9" s="813"/>
      <c r="AMV9" s="813"/>
      <c r="AMW9" s="813"/>
      <c r="AMX9" s="813"/>
      <c r="AMY9" s="813"/>
      <c r="AMZ9" s="813"/>
      <c r="ANA9" s="813"/>
      <c r="ANB9" s="813"/>
      <c r="ANC9" s="813"/>
      <c r="AND9" s="813"/>
      <c r="ANE9" s="813"/>
      <c r="ANF9" s="813"/>
      <c r="ANG9" s="813"/>
      <c r="ANH9" s="813"/>
      <c r="ANI9" s="813"/>
      <c r="ANJ9" s="813"/>
      <c r="ANK9" s="813"/>
      <c r="ANL9" s="813"/>
      <c r="ANM9" s="813"/>
      <c r="ANN9" s="813"/>
      <c r="ANO9" s="813"/>
      <c r="ANP9" s="813"/>
      <c r="ANQ9" s="813"/>
      <c r="ANR9" s="813"/>
      <c r="ANS9" s="813"/>
      <c r="ANT9" s="813"/>
      <c r="ANU9" s="813"/>
      <c r="ANV9" s="813"/>
      <c r="ANW9" s="813"/>
      <c r="ANX9" s="813"/>
      <c r="ANY9" s="813"/>
      <c r="ANZ9" s="813"/>
      <c r="AOA9" s="813"/>
      <c r="AOB9" s="813"/>
      <c r="AOC9" s="813"/>
      <c r="AOD9" s="813"/>
      <c r="AOE9" s="813"/>
      <c r="AOF9" s="813"/>
      <c r="AOG9" s="813"/>
      <c r="AOH9" s="813"/>
      <c r="AOI9" s="813"/>
      <c r="AOJ9" s="813"/>
      <c r="AOK9" s="813"/>
      <c r="AOL9" s="813"/>
      <c r="AOM9" s="813"/>
      <c r="AON9" s="813"/>
      <c r="AOO9" s="813"/>
      <c r="AOP9" s="813"/>
      <c r="AOQ9" s="813"/>
      <c r="AOR9" s="813"/>
      <c r="AOS9" s="813"/>
      <c r="AOT9" s="813"/>
      <c r="AOU9" s="813"/>
      <c r="AOV9" s="813"/>
      <c r="AOW9" s="813"/>
      <c r="AOX9" s="813"/>
      <c r="AOY9" s="813"/>
      <c r="AOZ9" s="813"/>
      <c r="APA9" s="813"/>
      <c r="APB9" s="813"/>
      <c r="APC9" s="813"/>
      <c r="APD9" s="813"/>
      <c r="APE9" s="813"/>
      <c r="APF9" s="813"/>
      <c r="APG9" s="813"/>
      <c r="APH9" s="813"/>
      <c r="API9" s="813"/>
      <c r="APJ9" s="813"/>
      <c r="APK9" s="813"/>
      <c r="APL9" s="813"/>
      <c r="APM9" s="813"/>
      <c r="APN9" s="813"/>
      <c r="APO9" s="813"/>
      <c r="APP9" s="813"/>
      <c r="APQ9" s="813"/>
      <c r="APR9" s="813"/>
      <c r="APS9" s="813"/>
      <c r="APT9" s="813"/>
      <c r="APU9" s="813"/>
      <c r="APV9" s="813"/>
      <c r="APW9" s="813"/>
      <c r="APX9" s="813"/>
      <c r="APY9" s="813"/>
      <c r="APZ9" s="813"/>
      <c r="AQA9" s="813"/>
      <c r="AQB9" s="813"/>
      <c r="AQC9" s="813"/>
      <c r="AQD9" s="813"/>
      <c r="AQE9" s="813"/>
      <c r="AQF9" s="813"/>
      <c r="AQG9" s="813"/>
      <c r="AQH9" s="813"/>
      <c r="AQI9" s="813"/>
      <c r="AQJ9" s="813"/>
      <c r="AQK9" s="813"/>
      <c r="AQL9" s="813"/>
      <c r="AQM9" s="813"/>
      <c r="AQN9" s="813"/>
      <c r="AQO9" s="813"/>
      <c r="AQP9" s="813"/>
      <c r="AQQ9" s="813"/>
      <c r="AQR9" s="813"/>
      <c r="AQS9" s="813"/>
      <c r="AQT9" s="813"/>
      <c r="AQU9" s="813"/>
      <c r="AQV9" s="813"/>
      <c r="AQW9" s="813"/>
      <c r="AQX9" s="813"/>
      <c r="AQY9" s="813"/>
      <c r="AQZ9" s="813"/>
      <c r="ARA9" s="813"/>
      <c r="ARB9" s="813"/>
      <c r="ARC9" s="813"/>
      <c r="ARD9" s="813"/>
      <c r="ARE9" s="813"/>
      <c r="ARF9" s="813"/>
      <c r="ARG9" s="813"/>
      <c r="ARH9" s="813"/>
      <c r="ARI9" s="813"/>
      <c r="ARJ9" s="813"/>
      <c r="ARK9" s="813"/>
      <c r="ARL9" s="813"/>
      <c r="ARM9" s="813"/>
      <c r="ARN9" s="813"/>
      <c r="ARO9" s="813"/>
      <c r="ARP9" s="813"/>
      <c r="ARQ9" s="813"/>
      <c r="ARR9" s="813"/>
      <c r="ARS9" s="813"/>
      <c r="ART9" s="813"/>
      <c r="ARU9" s="813"/>
      <c r="ARV9" s="813"/>
      <c r="ARW9" s="813"/>
      <c r="ARX9" s="813"/>
      <c r="ARY9" s="813"/>
      <c r="ARZ9" s="813"/>
      <c r="ASA9" s="813"/>
      <c r="ASB9" s="813"/>
      <c r="ASC9" s="813"/>
      <c r="ASD9" s="813"/>
      <c r="ASE9" s="813"/>
      <c r="ASF9" s="813"/>
      <c r="ASG9" s="813"/>
      <c r="ASH9" s="813"/>
      <c r="ASI9" s="813"/>
      <c r="ASJ9" s="813"/>
      <c r="ASK9" s="813"/>
      <c r="ASL9" s="813"/>
      <c r="ASM9" s="813"/>
      <c r="ASN9" s="813"/>
      <c r="ASO9" s="813"/>
      <c r="ASP9" s="813"/>
      <c r="ASQ9" s="813"/>
      <c r="ASR9" s="813"/>
      <c r="ASS9" s="813"/>
      <c r="AST9" s="813"/>
      <c r="ASU9" s="813"/>
      <c r="ASV9" s="813"/>
      <c r="ASW9" s="813"/>
      <c r="ASX9" s="813"/>
      <c r="ASY9" s="813"/>
      <c r="ASZ9" s="813"/>
      <c r="ATA9" s="813"/>
      <c r="ATB9" s="813"/>
      <c r="ATC9" s="813"/>
      <c r="ATD9" s="813"/>
      <c r="ATE9" s="813"/>
      <c r="ATF9" s="813"/>
      <c r="ATG9" s="813"/>
      <c r="ATH9" s="813"/>
      <c r="ATI9" s="813"/>
      <c r="ATJ9" s="813"/>
      <c r="ATK9" s="813"/>
      <c r="ATL9" s="813"/>
      <c r="ATM9" s="813"/>
      <c r="ATN9" s="813"/>
      <c r="ATO9" s="813"/>
      <c r="ATP9" s="813"/>
      <c r="ATQ9" s="813"/>
      <c r="ATR9" s="813"/>
      <c r="ATS9" s="813"/>
      <c r="ATT9" s="813"/>
      <c r="ATU9" s="813"/>
      <c r="ATV9" s="813"/>
      <c r="ATW9" s="813"/>
      <c r="ATX9" s="813"/>
      <c r="ATY9" s="813"/>
      <c r="ATZ9" s="813"/>
      <c r="AUA9" s="813"/>
      <c r="AUB9" s="813"/>
      <c r="AUC9" s="813"/>
      <c r="AUD9" s="813"/>
      <c r="AUE9" s="813"/>
      <c r="AUF9" s="813"/>
      <c r="AUG9" s="813"/>
      <c r="AUH9" s="813"/>
      <c r="AUI9" s="813"/>
      <c r="AUJ9" s="813"/>
      <c r="AUK9" s="813"/>
      <c r="AUL9" s="813"/>
      <c r="AUM9" s="813"/>
      <c r="AUN9" s="813"/>
      <c r="AUO9" s="813"/>
      <c r="AUP9" s="813"/>
      <c r="AUQ9" s="813"/>
      <c r="AUR9" s="813"/>
      <c r="AUS9" s="813"/>
      <c r="AUT9" s="813"/>
      <c r="AUU9" s="813"/>
      <c r="AUV9" s="813"/>
      <c r="AUW9" s="813"/>
      <c r="AUX9" s="813"/>
      <c r="AUY9" s="813"/>
      <c r="AUZ9" s="813"/>
      <c r="AVA9" s="813"/>
      <c r="AVB9" s="813"/>
      <c r="AVC9" s="813"/>
      <c r="AVD9" s="813"/>
      <c r="AVE9" s="813"/>
      <c r="AVF9" s="813"/>
      <c r="AVG9" s="813"/>
      <c r="AVH9" s="813"/>
      <c r="AVI9" s="813"/>
      <c r="AVJ9" s="813"/>
      <c r="AVK9" s="813"/>
      <c r="AVL9" s="813"/>
      <c r="AVM9" s="813"/>
      <c r="AVN9" s="813"/>
      <c r="AVO9" s="813"/>
      <c r="AVP9" s="813"/>
      <c r="AVQ9" s="813"/>
      <c r="AVR9" s="813"/>
      <c r="AVS9" s="813"/>
      <c r="AVT9" s="813"/>
      <c r="AVU9" s="813"/>
      <c r="AVV9" s="813"/>
      <c r="AVW9" s="813"/>
      <c r="AVX9" s="813"/>
      <c r="AVY9" s="813"/>
      <c r="AVZ9" s="813"/>
      <c r="AWA9" s="813"/>
      <c r="AWB9" s="813"/>
      <c r="AWC9" s="813"/>
      <c r="AWD9" s="813"/>
      <c r="AWE9" s="813"/>
      <c r="AWF9" s="813"/>
      <c r="AWG9" s="813"/>
      <c r="AWH9" s="813"/>
      <c r="AWI9" s="813"/>
      <c r="AWJ9" s="813"/>
      <c r="AWK9" s="813"/>
      <c r="AWL9" s="813"/>
      <c r="AWM9" s="813"/>
      <c r="AWN9" s="813"/>
      <c r="AWO9" s="813"/>
      <c r="AWP9" s="813"/>
      <c r="AWQ9" s="813"/>
      <c r="AWR9" s="813"/>
      <c r="AWS9" s="813"/>
      <c r="AWT9" s="813"/>
      <c r="AWU9" s="813"/>
      <c r="AWV9" s="813"/>
      <c r="AWW9" s="813"/>
      <c r="AWX9" s="813"/>
      <c r="AWY9" s="813"/>
      <c r="AWZ9" s="813"/>
      <c r="AXA9" s="813"/>
      <c r="AXB9" s="813"/>
      <c r="AXC9" s="813"/>
      <c r="AXD9" s="813"/>
      <c r="AXE9" s="813"/>
      <c r="AXF9" s="813"/>
      <c r="AXG9" s="813"/>
      <c r="AXH9" s="813"/>
      <c r="AXI9" s="813"/>
      <c r="AXJ9" s="813"/>
      <c r="AXK9" s="813"/>
      <c r="AXL9" s="813"/>
      <c r="AXM9" s="813"/>
      <c r="AXN9" s="813"/>
      <c r="AXO9" s="813"/>
      <c r="AXP9" s="813"/>
      <c r="AXQ9" s="813"/>
      <c r="AXR9" s="813"/>
      <c r="AXS9" s="813"/>
      <c r="AXT9" s="813"/>
      <c r="AXU9" s="813"/>
      <c r="AXV9" s="813"/>
      <c r="AXW9" s="813"/>
      <c r="AXX9" s="813"/>
      <c r="AXY9" s="813"/>
      <c r="AXZ9" s="813"/>
      <c r="AYA9" s="813"/>
      <c r="AYB9" s="813"/>
      <c r="AYC9" s="813"/>
      <c r="AYD9" s="813"/>
      <c r="AYE9" s="813"/>
      <c r="AYF9" s="813"/>
      <c r="AYG9" s="813"/>
      <c r="AYH9" s="813"/>
      <c r="AYI9" s="813"/>
      <c r="AYJ9" s="813"/>
      <c r="AYK9" s="813"/>
      <c r="AYL9" s="813"/>
      <c r="AYM9" s="813"/>
      <c r="AYN9" s="813"/>
      <c r="AYO9" s="813"/>
      <c r="AYP9" s="813"/>
      <c r="AYQ9" s="813"/>
      <c r="AYR9" s="813"/>
      <c r="AYS9" s="813"/>
      <c r="AYT9" s="813"/>
      <c r="AYU9" s="813"/>
      <c r="AYV9" s="813"/>
      <c r="AYW9" s="813"/>
      <c r="AYX9" s="813"/>
      <c r="AYY9" s="813"/>
      <c r="AYZ9" s="813"/>
      <c r="AZA9" s="813"/>
      <c r="AZB9" s="813"/>
      <c r="AZC9" s="813"/>
      <c r="AZD9" s="813"/>
      <c r="AZE9" s="813"/>
      <c r="AZF9" s="813"/>
      <c r="AZG9" s="813"/>
      <c r="AZH9" s="813"/>
      <c r="AZI9" s="813"/>
      <c r="AZJ9" s="813"/>
      <c r="AZK9" s="813"/>
      <c r="AZL9" s="813"/>
      <c r="AZM9" s="813"/>
      <c r="AZN9" s="813"/>
      <c r="AZO9" s="813"/>
      <c r="AZP9" s="813"/>
      <c r="AZQ9" s="813"/>
      <c r="AZR9" s="813"/>
      <c r="AZS9" s="813"/>
      <c r="AZT9" s="813"/>
      <c r="AZU9" s="813"/>
      <c r="AZV9" s="813"/>
      <c r="AZW9" s="813"/>
      <c r="AZX9" s="813"/>
      <c r="AZY9" s="813"/>
      <c r="AZZ9" s="813"/>
      <c r="BAA9" s="813"/>
      <c r="BAB9" s="813"/>
      <c r="BAC9" s="813"/>
      <c r="BAD9" s="813"/>
      <c r="BAE9" s="813"/>
      <c r="BAF9" s="813"/>
      <c r="BAG9" s="813"/>
      <c r="BAH9" s="813"/>
      <c r="BAI9" s="813"/>
      <c r="BAJ9" s="813"/>
      <c r="BAK9" s="813"/>
      <c r="BAL9" s="813"/>
      <c r="BAM9" s="813"/>
      <c r="BAN9" s="813"/>
      <c r="BAO9" s="813"/>
      <c r="BAP9" s="813"/>
      <c r="BAQ9" s="813"/>
      <c r="BAR9" s="813"/>
      <c r="BAS9" s="813"/>
      <c r="BAT9" s="813"/>
      <c r="BAU9" s="813"/>
      <c r="BAV9" s="813"/>
      <c r="BAW9" s="813"/>
      <c r="BAX9" s="813"/>
      <c r="BAY9" s="813"/>
      <c r="BAZ9" s="813"/>
      <c r="BBA9" s="813"/>
      <c r="BBB9" s="813"/>
      <c r="BBC9" s="813"/>
      <c r="BBD9" s="813"/>
      <c r="BBE9" s="813"/>
      <c r="BBF9" s="813"/>
      <c r="BBG9" s="813"/>
      <c r="BBH9" s="813"/>
      <c r="BBI9" s="813"/>
      <c r="BBJ9" s="813"/>
      <c r="BBK9" s="813"/>
      <c r="BBL9" s="813"/>
      <c r="BBM9" s="813"/>
      <c r="BBN9" s="813"/>
      <c r="BBO9" s="813"/>
      <c r="BBP9" s="813"/>
      <c r="BBQ9" s="813"/>
      <c r="BBR9" s="813"/>
      <c r="BBS9" s="813"/>
      <c r="BBT9" s="813"/>
      <c r="BBU9" s="813"/>
      <c r="BBV9" s="813"/>
      <c r="BBW9" s="813"/>
      <c r="BBX9" s="813"/>
      <c r="BBY9" s="813"/>
      <c r="BBZ9" s="813"/>
      <c r="BCA9" s="813"/>
      <c r="BCB9" s="813"/>
      <c r="BCC9" s="813"/>
      <c r="BCD9" s="813"/>
      <c r="BCE9" s="813"/>
      <c r="BCF9" s="813"/>
      <c r="BCG9" s="813"/>
      <c r="BCH9" s="813"/>
      <c r="BCI9" s="813"/>
      <c r="BCJ9" s="813"/>
      <c r="BCK9" s="813"/>
      <c r="BCL9" s="813"/>
      <c r="BCM9" s="813"/>
      <c r="BCN9" s="813"/>
      <c r="BCO9" s="813"/>
      <c r="BCP9" s="813"/>
      <c r="BCQ9" s="813"/>
      <c r="BCR9" s="813"/>
      <c r="BCS9" s="813"/>
      <c r="BCT9" s="813"/>
      <c r="BCU9" s="813"/>
      <c r="BCV9" s="813"/>
      <c r="BCW9" s="813"/>
      <c r="BCX9" s="813"/>
      <c r="BCY9" s="813"/>
      <c r="BCZ9" s="813"/>
      <c r="BDA9" s="813"/>
      <c r="BDB9" s="813"/>
      <c r="BDC9" s="813"/>
      <c r="BDD9" s="813"/>
      <c r="BDE9" s="813"/>
      <c r="BDF9" s="813"/>
      <c r="BDG9" s="813"/>
      <c r="BDH9" s="813"/>
      <c r="BDI9" s="813"/>
      <c r="BDJ9" s="813"/>
      <c r="BDK9" s="813"/>
      <c r="BDL9" s="813"/>
      <c r="BDM9" s="813"/>
      <c r="BDN9" s="813"/>
      <c r="BDO9" s="813"/>
      <c r="BDP9" s="813"/>
      <c r="BDQ9" s="813"/>
      <c r="BDR9" s="813"/>
      <c r="BDS9" s="813"/>
      <c r="BDT9" s="813"/>
      <c r="BDU9" s="813"/>
      <c r="BDV9" s="813"/>
      <c r="BDW9" s="813"/>
      <c r="BDX9" s="813"/>
      <c r="BDY9" s="813"/>
      <c r="BDZ9" s="813"/>
      <c r="BEA9" s="813"/>
      <c r="BEB9" s="813"/>
      <c r="BEC9" s="813"/>
      <c r="BED9" s="813"/>
      <c r="BEE9" s="813"/>
      <c r="BEF9" s="813"/>
      <c r="BEG9" s="813"/>
      <c r="BEH9" s="813"/>
      <c r="BEI9" s="813"/>
      <c r="BEJ9" s="813"/>
      <c r="BEK9" s="813"/>
      <c r="BEL9" s="813"/>
      <c r="BEM9" s="813"/>
      <c r="BEN9" s="813"/>
      <c r="BEO9" s="813"/>
      <c r="BEP9" s="813"/>
      <c r="BEQ9" s="813"/>
      <c r="BER9" s="813"/>
      <c r="BES9" s="813"/>
      <c r="BET9" s="813"/>
      <c r="BEU9" s="813"/>
      <c r="BEV9" s="813"/>
      <c r="BEW9" s="813"/>
      <c r="BEX9" s="813"/>
      <c r="BEY9" s="813"/>
      <c r="BEZ9" s="813"/>
      <c r="BFA9" s="813"/>
      <c r="BFB9" s="813"/>
      <c r="BFC9" s="813"/>
      <c r="BFD9" s="813"/>
      <c r="BFE9" s="813"/>
      <c r="BFF9" s="813"/>
      <c r="BFG9" s="813"/>
      <c r="BFH9" s="813"/>
      <c r="BFI9" s="813"/>
      <c r="BFJ9" s="813"/>
      <c r="BFK9" s="813"/>
      <c r="BFL9" s="813"/>
      <c r="BFM9" s="813"/>
      <c r="BFN9" s="813"/>
      <c r="BFO9" s="813"/>
      <c r="BFP9" s="813"/>
      <c r="BFQ9" s="813"/>
      <c r="BFR9" s="813"/>
      <c r="BFS9" s="813"/>
      <c r="BFT9" s="813"/>
      <c r="BFU9" s="813"/>
      <c r="BFV9" s="813"/>
      <c r="BFW9" s="813"/>
      <c r="BFX9" s="813"/>
      <c r="BFY9" s="813"/>
      <c r="BFZ9" s="813"/>
      <c r="BGA9" s="813"/>
      <c r="BGB9" s="813"/>
      <c r="BGC9" s="813"/>
      <c r="BGD9" s="813"/>
      <c r="BGE9" s="813"/>
      <c r="BGF9" s="813"/>
      <c r="BGG9" s="813"/>
      <c r="BGH9" s="813"/>
      <c r="BGI9" s="813"/>
      <c r="BGJ9" s="813"/>
      <c r="BGK9" s="813"/>
      <c r="BGL9" s="813"/>
      <c r="BGM9" s="813"/>
      <c r="BGN9" s="813"/>
      <c r="BGO9" s="813"/>
      <c r="BGP9" s="813"/>
      <c r="BGQ9" s="813"/>
      <c r="BGR9" s="813"/>
      <c r="BGS9" s="813"/>
      <c r="BGT9" s="813"/>
      <c r="BGU9" s="813"/>
      <c r="BGV9" s="813"/>
      <c r="BGW9" s="813"/>
      <c r="BGX9" s="813"/>
      <c r="BGY9" s="813"/>
      <c r="BGZ9" s="813"/>
      <c r="BHA9" s="813"/>
      <c r="BHB9" s="813"/>
      <c r="BHC9" s="813"/>
      <c r="BHD9" s="813"/>
      <c r="BHE9" s="813"/>
      <c r="BHF9" s="813"/>
      <c r="BHG9" s="813"/>
      <c r="BHH9" s="813"/>
      <c r="BHI9" s="813"/>
      <c r="BHJ9" s="813"/>
      <c r="BHK9" s="813"/>
      <c r="BHL9" s="813"/>
      <c r="BHM9" s="813"/>
      <c r="BHN9" s="813"/>
      <c r="BHO9" s="813"/>
      <c r="BHP9" s="813"/>
      <c r="BHQ9" s="813"/>
      <c r="BHR9" s="813"/>
      <c r="BHS9" s="813"/>
      <c r="BHT9" s="813"/>
      <c r="BHU9" s="813"/>
      <c r="BHV9" s="813"/>
      <c r="BHW9" s="813"/>
      <c r="BHX9" s="813"/>
      <c r="BHY9" s="813"/>
      <c r="BHZ9" s="813"/>
      <c r="BIA9" s="813"/>
      <c r="BIB9" s="813"/>
      <c r="BIC9" s="813"/>
      <c r="BID9" s="813"/>
      <c r="BIE9" s="813"/>
      <c r="BIF9" s="813"/>
      <c r="BIG9" s="813"/>
      <c r="BIH9" s="813"/>
      <c r="BII9" s="813"/>
      <c r="BIJ9" s="813"/>
      <c r="BIK9" s="813"/>
      <c r="BIL9" s="813"/>
      <c r="BIM9" s="813"/>
      <c r="BIN9" s="813"/>
      <c r="BIO9" s="813"/>
      <c r="BIP9" s="813"/>
      <c r="BIQ9" s="813"/>
      <c r="BIR9" s="813"/>
      <c r="BIS9" s="813"/>
      <c r="BIT9" s="813"/>
      <c r="BIU9" s="813"/>
      <c r="BIV9" s="813"/>
      <c r="BIW9" s="813"/>
      <c r="BIX9" s="813"/>
      <c r="BIY9" s="813"/>
      <c r="BIZ9" s="813"/>
      <c r="BJA9" s="813"/>
      <c r="BJB9" s="813"/>
      <c r="BJC9" s="813"/>
      <c r="BJD9" s="813"/>
      <c r="BJE9" s="813"/>
      <c r="BJF9" s="813"/>
      <c r="BJG9" s="813"/>
      <c r="BJH9" s="813"/>
      <c r="BJI9" s="813"/>
      <c r="BJJ9" s="813"/>
      <c r="BJK9" s="813"/>
      <c r="BJL9" s="813"/>
      <c r="BJM9" s="813"/>
      <c r="BJN9" s="813"/>
      <c r="BJO9" s="813"/>
      <c r="BJP9" s="813"/>
      <c r="BJQ9" s="813"/>
      <c r="BJR9" s="813"/>
      <c r="BJS9" s="813"/>
      <c r="BJT9" s="813"/>
      <c r="BJU9" s="813"/>
      <c r="BJV9" s="813"/>
      <c r="BJW9" s="813"/>
      <c r="BJX9" s="813"/>
      <c r="BJY9" s="813"/>
      <c r="BJZ9" s="813"/>
      <c r="BKA9" s="813"/>
      <c r="BKB9" s="813"/>
      <c r="BKC9" s="813"/>
      <c r="BKD9" s="813"/>
      <c r="BKE9" s="813"/>
      <c r="BKF9" s="813"/>
      <c r="BKG9" s="813"/>
      <c r="BKH9" s="813"/>
      <c r="BKI9" s="813"/>
      <c r="BKJ9" s="813"/>
      <c r="BKK9" s="813"/>
      <c r="BKL9" s="813"/>
      <c r="BKM9" s="813"/>
      <c r="BKN9" s="813"/>
      <c r="BKO9" s="813"/>
      <c r="BKP9" s="813"/>
      <c r="BKQ9" s="813"/>
      <c r="BKR9" s="813"/>
      <c r="BKS9" s="813"/>
      <c r="BKT9" s="813"/>
      <c r="BKU9" s="813"/>
      <c r="BKV9" s="813"/>
      <c r="BKW9" s="813"/>
      <c r="BKX9" s="813"/>
      <c r="BKY9" s="813"/>
      <c r="BKZ9" s="813"/>
      <c r="BLA9" s="813"/>
      <c r="BLB9" s="813"/>
      <c r="BLC9" s="813"/>
      <c r="BLD9" s="813"/>
      <c r="BLE9" s="813"/>
      <c r="BLF9" s="813"/>
      <c r="BLG9" s="813"/>
      <c r="BLH9" s="813"/>
      <c r="BLI9" s="813"/>
      <c r="BLJ9" s="813"/>
      <c r="BLK9" s="813"/>
      <c r="BLL9" s="813"/>
      <c r="BLM9" s="813"/>
      <c r="BLN9" s="813"/>
      <c r="BLO9" s="813"/>
      <c r="BLP9" s="813"/>
      <c r="BLQ9" s="813"/>
      <c r="BLR9" s="813"/>
      <c r="BLS9" s="813"/>
      <c r="BLT9" s="813"/>
      <c r="BLU9" s="813"/>
      <c r="BLV9" s="813"/>
      <c r="BLW9" s="813"/>
      <c r="BLX9" s="813"/>
      <c r="BLY9" s="813"/>
      <c r="BLZ9" s="813"/>
      <c r="BMA9" s="813"/>
      <c r="BMB9" s="813"/>
      <c r="BMC9" s="813"/>
      <c r="BMD9" s="813"/>
      <c r="BME9" s="813"/>
      <c r="BMF9" s="813"/>
      <c r="BMG9" s="813"/>
      <c r="BMH9" s="813"/>
      <c r="BMI9" s="813"/>
      <c r="BMJ9" s="813"/>
      <c r="BMK9" s="813"/>
      <c r="BML9" s="813"/>
      <c r="BMM9" s="813"/>
      <c r="BMN9" s="813"/>
      <c r="BMO9" s="813"/>
      <c r="BMP9" s="813"/>
      <c r="BMQ9" s="813"/>
      <c r="BMR9" s="813"/>
      <c r="BMS9" s="813"/>
      <c r="BMT9" s="813"/>
      <c r="BMU9" s="813"/>
      <c r="BMV9" s="813"/>
      <c r="BMW9" s="813"/>
      <c r="BMX9" s="813"/>
      <c r="BMY9" s="813"/>
      <c r="BMZ9" s="813"/>
      <c r="BNA9" s="813"/>
      <c r="BNB9" s="813"/>
      <c r="BNC9" s="813"/>
      <c r="BND9" s="813"/>
      <c r="BNE9" s="813"/>
      <c r="BNF9" s="813"/>
      <c r="BNG9" s="813"/>
      <c r="BNH9" s="813"/>
      <c r="BNI9" s="813"/>
      <c r="BNJ9" s="813"/>
      <c r="BNK9" s="813"/>
      <c r="BNL9" s="813"/>
      <c r="BNM9" s="813"/>
      <c r="BNN9" s="813"/>
      <c r="BNO9" s="813"/>
      <c r="BNP9" s="813"/>
      <c r="BNQ9" s="813"/>
      <c r="BNR9" s="813"/>
      <c r="BNS9" s="813"/>
      <c r="BNT9" s="813"/>
      <c r="BNU9" s="813"/>
      <c r="BNV9" s="813"/>
      <c r="BNW9" s="813"/>
      <c r="BNX9" s="813"/>
      <c r="BNY9" s="813"/>
      <c r="BNZ9" s="813"/>
      <c r="BOA9" s="813"/>
      <c r="BOB9" s="813"/>
      <c r="BOC9" s="813"/>
      <c r="BOD9" s="813"/>
      <c r="BOE9" s="813"/>
      <c r="BOF9" s="813"/>
      <c r="BOG9" s="813"/>
      <c r="BOH9" s="813"/>
      <c r="BOI9" s="813"/>
      <c r="BOJ9" s="813"/>
      <c r="BOK9" s="813"/>
      <c r="BOL9" s="813"/>
      <c r="BOM9" s="813"/>
      <c r="BON9" s="813"/>
      <c r="BOO9" s="813"/>
      <c r="BOP9" s="813"/>
      <c r="BOQ9" s="813"/>
      <c r="BOR9" s="813"/>
      <c r="BOS9" s="813"/>
      <c r="BOT9" s="813"/>
      <c r="BOU9" s="813"/>
      <c r="BOV9" s="813"/>
      <c r="BOW9" s="813"/>
      <c r="BOX9" s="813"/>
      <c r="BOY9" s="813"/>
      <c r="BOZ9" s="813"/>
      <c r="BPA9" s="813"/>
      <c r="BPB9" s="813"/>
      <c r="BPC9" s="813"/>
      <c r="BPD9" s="813"/>
      <c r="BPE9" s="813"/>
      <c r="BPF9" s="813"/>
      <c r="BPG9" s="813"/>
      <c r="BPH9" s="813"/>
      <c r="BPI9" s="813"/>
      <c r="BPJ9" s="813"/>
      <c r="BPK9" s="813"/>
      <c r="BPL9" s="813"/>
      <c r="BPM9" s="813"/>
      <c r="BPN9" s="813"/>
      <c r="BPO9" s="813"/>
      <c r="BPP9" s="813"/>
      <c r="BPQ9" s="813"/>
      <c r="BPR9" s="813"/>
      <c r="BPS9" s="813"/>
      <c r="BPT9" s="813"/>
      <c r="BPU9" s="813"/>
      <c r="BPV9" s="813"/>
      <c r="BPW9" s="813"/>
      <c r="BPX9" s="813"/>
      <c r="BPY9" s="813"/>
      <c r="BPZ9" s="813"/>
      <c r="BQA9" s="813"/>
      <c r="BQB9" s="813"/>
      <c r="BQC9" s="813"/>
      <c r="BQD9" s="813"/>
      <c r="BQE9" s="813"/>
      <c r="BQF9" s="813"/>
      <c r="BQG9" s="813"/>
      <c r="BQH9" s="813"/>
      <c r="BQI9" s="813"/>
      <c r="BQJ9" s="813"/>
      <c r="BQK9" s="813"/>
      <c r="BQL9" s="813"/>
      <c r="BQM9" s="813"/>
      <c r="BQN9" s="813"/>
      <c r="BQO9" s="813"/>
      <c r="BQP9" s="813"/>
      <c r="BQQ9" s="813"/>
      <c r="BQR9" s="813"/>
      <c r="BQS9" s="813"/>
      <c r="BQT9" s="813"/>
      <c r="BQU9" s="813"/>
      <c r="BQV9" s="813"/>
      <c r="BQW9" s="813"/>
      <c r="BQX9" s="813"/>
      <c r="BQY9" s="813"/>
      <c r="BQZ9" s="813"/>
      <c r="BRA9" s="813"/>
      <c r="BRB9" s="813"/>
      <c r="BRC9" s="813"/>
      <c r="BRD9" s="813"/>
      <c r="BRE9" s="813"/>
      <c r="BRF9" s="813"/>
      <c r="BRG9" s="813"/>
      <c r="BRH9" s="813"/>
      <c r="BRI9" s="813"/>
      <c r="BRJ9" s="813"/>
      <c r="BRK9" s="813"/>
      <c r="BRL9" s="813"/>
      <c r="BRM9" s="813"/>
      <c r="BRN9" s="813"/>
      <c r="BRO9" s="813"/>
      <c r="BRP9" s="813"/>
      <c r="BRQ9" s="813"/>
      <c r="BRR9" s="813"/>
      <c r="BRS9" s="813"/>
      <c r="BRT9" s="813"/>
      <c r="BRU9" s="813"/>
      <c r="BRV9" s="813"/>
      <c r="BRW9" s="813"/>
      <c r="BRX9" s="813"/>
      <c r="BRY9" s="813"/>
      <c r="BRZ9" s="813"/>
      <c r="BSA9" s="813"/>
      <c r="BSB9" s="813"/>
      <c r="BSC9" s="813"/>
      <c r="BSD9" s="813"/>
      <c r="BSE9" s="813"/>
      <c r="BSF9" s="813"/>
      <c r="BSG9" s="813"/>
      <c r="BSH9" s="813"/>
      <c r="BSI9" s="813"/>
      <c r="BSJ9" s="813"/>
      <c r="BSK9" s="813"/>
      <c r="BSL9" s="813"/>
      <c r="BSM9" s="813"/>
      <c r="BSN9" s="813"/>
      <c r="BSO9" s="813"/>
      <c r="BSP9" s="813"/>
      <c r="BSQ9" s="813"/>
      <c r="BSR9" s="813"/>
      <c r="BSS9" s="813"/>
      <c r="BST9" s="813"/>
      <c r="BSU9" s="813"/>
      <c r="BSV9" s="813"/>
      <c r="BSW9" s="813"/>
      <c r="BSX9" s="813"/>
      <c r="BSY9" s="813"/>
      <c r="BSZ9" s="813"/>
      <c r="BTA9" s="813"/>
      <c r="BTB9" s="813"/>
      <c r="BTC9" s="813"/>
      <c r="BTD9" s="813"/>
      <c r="BTE9" s="813"/>
      <c r="BTF9" s="813"/>
      <c r="BTG9" s="813"/>
      <c r="BTH9" s="813"/>
      <c r="BTI9" s="813"/>
      <c r="BTJ9" s="813"/>
      <c r="BTK9" s="813"/>
      <c r="BTL9" s="813"/>
      <c r="BTM9" s="813"/>
      <c r="BTN9" s="813"/>
      <c r="BTO9" s="813"/>
      <c r="BTP9" s="813"/>
      <c r="BTQ9" s="813"/>
      <c r="BTR9" s="813"/>
      <c r="BTS9" s="813"/>
      <c r="BTT9" s="813"/>
      <c r="BTU9" s="813"/>
      <c r="BTV9" s="813"/>
      <c r="BTW9" s="813"/>
      <c r="BTX9" s="813"/>
      <c r="BTY9" s="813"/>
      <c r="BTZ9" s="813"/>
      <c r="BUA9" s="813"/>
      <c r="BUB9" s="813"/>
      <c r="BUC9" s="813"/>
      <c r="BUD9" s="813"/>
      <c r="BUE9" s="813"/>
      <c r="BUF9" s="813"/>
      <c r="BUG9" s="813"/>
      <c r="BUH9" s="813"/>
      <c r="BUI9" s="813"/>
      <c r="BUJ9" s="813"/>
      <c r="BUK9" s="813"/>
      <c r="BUL9" s="813"/>
      <c r="BUM9" s="813"/>
      <c r="BUN9" s="813"/>
      <c r="BUO9" s="813"/>
      <c r="BUP9" s="813"/>
      <c r="BUQ9" s="813"/>
      <c r="BUR9" s="813"/>
      <c r="BUS9" s="813"/>
      <c r="BUT9" s="813"/>
      <c r="BUU9" s="813"/>
      <c r="BUV9" s="813"/>
      <c r="BUW9" s="813"/>
      <c r="BUX9" s="813"/>
      <c r="BUY9" s="813"/>
      <c r="BUZ9" s="813"/>
      <c r="BVA9" s="813"/>
      <c r="BVB9" s="813"/>
      <c r="BVC9" s="813"/>
      <c r="BVD9" s="813"/>
      <c r="BVE9" s="813"/>
      <c r="BVF9" s="813"/>
      <c r="BVG9" s="813"/>
      <c r="BVH9" s="813"/>
      <c r="BVI9" s="813"/>
      <c r="BVJ9" s="813"/>
      <c r="BVK9" s="813"/>
      <c r="BVL9" s="813"/>
      <c r="BVM9" s="813"/>
      <c r="BVN9" s="813"/>
      <c r="BVO9" s="813"/>
      <c r="BVP9" s="813"/>
      <c r="BVQ9" s="813"/>
      <c r="BVR9" s="813"/>
      <c r="BVS9" s="813"/>
      <c r="BVT9" s="813"/>
      <c r="BVU9" s="813"/>
      <c r="BVV9" s="813"/>
      <c r="BVW9" s="813"/>
      <c r="BVX9" s="813"/>
      <c r="BVY9" s="813"/>
      <c r="BVZ9" s="813"/>
      <c r="BWA9" s="813"/>
      <c r="BWB9" s="813"/>
      <c r="BWC9" s="813"/>
      <c r="BWD9" s="813"/>
      <c r="BWE9" s="813"/>
      <c r="BWF9" s="813"/>
      <c r="BWG9" s="813"/>
      <c r="BWH9" s="813"/>
      <c r="BWI9" s="813"/>
      <c r="BWJ9" s="813"/>
      <c r="BWK9" s="813"/>
      <c r="BWL9" s="813"/>
      <c r="BWM9" s="813"/>
      <c r="BWN9" s="813"/>
      <c r="BWO9" s="813"/>
      <c r="BWP9" s="813"/>
      <c r="BWQ9" s="813"/>
      <c r="BWR9" s="813"/>
      <c r="BWS9" s="813"/>
      <c r="BWT9" s="813"/>
      <c r="BWU9" s="813"/>
      <c r="BWV9" s="813"/>
      <c r="BWW9" s="813"/>
      <c r="BWX9" s="813"/>
      <c r="BWY9" s="813"/>
      <c r="BWZ9" s="813"/>
      <c r="BXA9" s="813"/>
      <c r="BXB9" s="813"/>
      <c r="BXC9" s="813"/>
      <c r="BXD9" s="813"/>
      <c r="BXE9" s="813"/>
      <c r="BXF9" s="813"/>
      <c r="BXG9" s="813"/>
      <c r="BXH9" s="813"/>
      <c r="BXI9" s="813"/>
      <c r="BXJ9" s="813"/>
      <c r="BXK9" s="813"/>
      <c r="BXL9" s="813"/>
      <c r="BXM9" s="813"/>
      <c r="BXN9" s="813"/>
      <c r="BXO9" s="813"/>
      <c r="BXP9" s="813"/>
      <c r="BXQ9" s="813"/>
      <c r="BXR9" s="813"/>
      <c r="BXS9" s="813"/>
      <c r="BXT9" s="813"/>
      <c r="BXU9" s="813"/>
      <c r="BXV9" s="813"/>
      <c r="BXW9" s="813"/>
      <c r="BXX9" s="813"/>
      <c r="BXY9" s="813"/>
      <c r="BXZ9" s="813"/>
      <c r="BYA9" s="813"/>
      <c r="BYB9" s="813"/>
      <c r="BYC9" s="813"/>
      <c r="BYD9" s="813"/>
      <c r="BYE9" s="813"/>
      <c r="BYF9" s="813"/>
      <c r="BYG9" s="813"/>
      <c r="BYH9" s="813"/>
      <c r="BYI9" s="813"/>
      <c r="BYJ9" s="813"/>
      <c r="BYK9" s="813"/>
      <c r="BYL9" s="813"/>
      <c r="BYM9" s="813"/>
      <c r="BYN9" s="813"/>
      <c r="BYO9" s="813"/>
      <c r="BYP9" s="813"/>
      <c r="BYQ9" s="813"/>
      <c r="BYR9" s="813"/>
      <c r="BYS9" s="813"/>
      <c r="BYT9" s="813"/>
      <c r="BYU9" s="813"/>
      <c r="BYV9" s="813"/>
      <c r="BYW9" s="813"/>
      <c r="BYX9" s="813"/>
      <c r="BYY9" s="813"/>
      <c r="BYZ9" s="813"/>
      <c r="BZA9" s="813"/>
      <c r="BZB9" s="813"/>
      <c r="BZC9" s="813"/>
      <c r="BZD9" s="813"/>
      <c r="BZE9" s="813"/>
      <c r="BZF9" s="813"/>
      <c r="BZG9" s="813"/>
      <c r="BZH9" s="813"/>
      <c r="BZI9" s="813"/>
      <c r="BZJ9" s="813"/>
      <c r="BZK9" s="813"/>
      <c r="BZL9" s="813"/>
      <c r="BZM9" s="813"/>
      <c r="BZN9" s="813"/>
      <c r="BZO9" s="813"/>
      <c r="BZP9" s="813"/>
      <c r="BZQ9" s="813"/>
      <c r="BZR9" s="813"/>
      <c r="BZS9" s="813"/>
      <c r="BZT9" s="813"/>
      <c r="BZU9" s="813"/>
      <c r="BZV9" s="813"/>
      <c r="BZW9" s="813"/>
      <c r="BZX9" s="813"/>
      <c r="BZY9" s="813"/>
      <c r="BZZ9" s="813"/>
      <c r="CAA9" s="813"/>
      <c r="CAB9" s="813"/>
      <c r="CAC9" s="813"/>
      <c r="CAD9" s="813"/>
      <c r="CAE9" s="813"/>
      <c r="CAF9" s="813"/>
      <c r="CAG9" s="813"/>
      <c r="CAH9" s="813"/>
      <c r="CAI9" s="813"/>
      <c r="CAJ9" s="813"/>
      <c r="CAK9" s="813"/>
      <c r="CAL9" s="813"/>
      <c r="CAM9" s="813"/>
      <c r="CAN9" s="813"/>
      <c r="CAO9" s="813"/>
      <c r="CAP9" s="813"/>
      <c r="CAQ9" s="813"/>
      <c r="CAR9" s="813"/>
      <c r="CAS9" s="813"/>
      <c r="CAT9" s="813"/>
      <c r="CAU9" s="813"/>
      <c r="CAV9" s="813"/>
      <c r="CAW9" s="813"/>
      <c r="CAX9" s="813"/>
      <c r="CAY9" s="813"/>
      <c r="CAZ9" s="813"/>
      <c r="CBA9" s="813"/>
      <c r="CBB9" s="813"/>
      <c r="CBC9" s="813"/>
      <c r="CBD9" s="813"/>
      <c r="CBE9" s="813"/>
      <c r="CBF9" s="813"/>
      <c r="CBG9" s="813"/>
      <c r="CBH9" s="813"/>
      <c r="CBI9" s="813"/>
      <c r="CBJ9" s="813"/>
      <c r="CBK9" s="813"/>
      <c r="CBL9" s="813"/>
      <c r="CBM9" s="813"/>
      <c r="CBN9" s="813"/>
      <c r="CBO9" s="813"/>
      <c r="CBP9" s="813"/>
      <c r="CBQ9" s="813"/>
      <c r="CBR9" s="813"/>
      <c r="CBS9" s="813"/>
      <c r="CBT9" s="813"/>
      <c r="CBU9" s="813"/>
      <c r="CBV9" s="813"/>
      <c r="CBW9" s="813"/>
      <c r="CBX9" s="813"/>
      <c r="CBY9" s="813"/>
      <c r="CBZ9" s="813"/>
      <c r="CCA9" s="813"/>
      <c r="CCB9" s="813"/>
      <c r="CCC9" s="813"/>
      <c r="CCD9" s="813"/>
      <c r="CCE9" s="813"/>
      <c r="CCF9" s="813"/>
      <c r="CCG9" s="813"/>
      <c r="CCH9" s="813"/>
      <c r="CCI9" s="813"/>
      <c r="CCJ9" s="813"/>
      <c r="CCK9" s="813"/>
      <c r="CCL9" s="813"/>
      <c r="CCM9" s="813"/>
      <c r="CCN9" s="813"/>
      <c r="CCO9" s="813"/>
      <c r="CCP9" s="813"/>
      <c r="CCQ9" s="813"/>
      <c r="CCR9" s="813"/>
      <c r="CCS9" s="813"/>
      <c r="CCT9" s="813"/>
      <c r="CCU9" s="813"/>
      <c r="CCV9" s="813"/>
      <c r="CCW9" s="813"/>
      <c r="CCX9" s="813"/>
      <c r="CCY9" s="813"/>
      <c r="CCZ9" s="813"/>
      <c r="CDA9" s="813"/>
      <c r="CDB9" s="813"/>
      <c r="CDC9" s="813"/>
      <c r="CDD9" s="813"/>
      <c r="CDE9" s="813"/>
      <c r="CDF9" s="813"/>
      <c r="CDG9" s="813"/>
      <c r="CDH9" s="813"/>
      <c r="CDI9" s="813"/>
      <c r="CDJ9" s="813"/>
      <c r="CDK9" s="813"/>
      <c r="CDL9" s="813"/>
      <c r="CDM9" s="813"/>
      <c r="CDN9" s="813"/>
      <c r="CDO9" s="813"/>
      <c r="CDP9" s="813"/>
      <c r="CDQ9" s="813"/>
      <c r="CDR9" s="813"/>
      <c r="CDS9" s="813"/>
      <c r="CDT9" s="813"/>
      <c r="CDU9" s="813"/>
      <c r="CDV9" s="813"/>
      <c r="CDW9" s="813"/>
      <c r="CDX9" s="813"/>
      <c r="CDY9" s="813"/>
      <c r="CDZ9" s="813"/>
      <c r="CEA9" s="813"/>
      <c r="CEB9" s="813"/>
      <c r="CEC9" s="813"/>
      <c r="CED9" s="813"/>
      <c r="CEE9" s="813"/>
      <c r="CEF9" s="813"/>
      <c r="CEG9" s="813"/>
      <c r="CEH9" s="813"/>
      <c r="CEI9" s="813"/>
      <c r="CEJ9" s="813"/>
      <c r="CEK9" s="813"/>
      <c r="CEL9" s="813"/>
      <c r="CEM9" s="813"/>
      <c r="CEN9" s="813"/>
      <c r="CEO9" s="813"/>
      <c r="CEP9" s="813"/>
      <c r="CEQ9" s="813"/>
      <c r="CER9" s="813"/>
      <c r="CES9" s="813"/>
      <c r="CET9" s="813"/>
      <c r="CEU9" s="813"/>
      <c r="CEV9" s="813"/>
      <c r="CEW9" s="813"/>
      <c r="CEX9" s="813"/>
      <c r="CEY9" s="813"/>
      <c r="CEZ9" s="813"/>
      <c r="CFA9" s="813"/>
      <c r="CFB9" s="813"/>
      <c r="CFC9" s="813"/>
      <c r="CFD9" s="813"/>
      <c r="CFE9" s="813"/>
      <c r="CFF9" s="813"/>
      <c r="CFG9" s="813"/>
      <c r="CFH9" s="813"/>
      <c r="CFI9" s="813"/>
      <c r="CFJ9" s="813"/>
      <c r="CFK9" s="813"/>
      <c r="CFL9" s="813"/>
      <c r="CFM9" s="813"/>
      <c r="CFN9" s="813"/>
      <c r="CFO9" s="813"/>
      <c r="CFP9" s="813"/>
      <c r="CFQ9" s="813"/>
      <c r="CFR9" s="813"/>
      <c r="CFS9" s="813"/>
      <c r="CFT9" s="813"/>
      <c r="CFU9" s="813"/>
      <c r="CFV9" s="813"/>
      <c r="CFW9" s="813"/>
      <c r="CFX9" s="813"/>
      <c r="CFY9" s="813"/>
      <c r="CFZ9" s="813"/>
      <c r="CGA9" s="813"/>
      <c r="CGB9" s="813"/>
      <c r="CGC9" s="813"/>
      <c r="CGD9" s="813"/>
      <c r="CGE9" s="813"/>
      <c r="CGF9" s="813"/>
      <c r="CGG9" s="813"/>
      <c r="CGH9" s="813"/>
      <c r="CGI9" s="813"/>
      <c r="CGJ9" s="813"/>
      <c r="CGK9" s="813"/>
      <c r="CGL9" s="813"/>
      <c r="CGM9" s="813"/>
      <c r="CGN9" s="813"/>
      <c r="CGO9" s="813"/>
      <c r="CGP9" s="813"/>
      <c r="CGQ9" s="813"/>
      <c r="CGR9" s="813"/>
      <c r="CGS9" s="813"/>
      <c r="CGT9" s="813"/>
      <c r="CGU9" s="813"/>
      <c r="CGV9" s="813"/>
      <c r="CGW9" s="813"/>
      <c r="CGX9" s="813"/>
      <c r="CGY9" s="813"/>
      <c r="CGZ9" s="813"/>
      <c r="CHA9" s="813"/>
      <c r="CHB9" s="813"/>
      <c r="CHC9" s="813"/>
      <c r="CHD9" s="813"/>
      <c r="CHE9" s="813"/>
      <c r="CHF9" s="813"/>
      <c r="CHG9" s="813"/>
      <c r="CHH9" s="813"/>
      <c r="CHI9" s="813"/>
      <c r="CHJ9" s="813"/>
      <c r="CHK9" s="813"/>
      <c r="CHL9" s="813"/>
      <c r="CHM9" s="813"/>
      <c r="CHN9" s="813"/>
      <c r="CHO9" s="813"/>
      <c r="CHP9" s="813"/>
      <c r="CHQ9" s="813"/>
      <c r="CHR9" s="813"/>
      <c r="CHS9" s="813"/>
      <c r="CHT9" s="813"/>
      <c r="CHU9" s="813"/>
      <c r="CHV9" s="813"/>
      <c r="CHW9" s="813"/>
      <c r="CHX9" s="813"/>
      <c r="CHY9" s="813"/>
      <c r="CHZ9" s="813"/>
      <c r="CIA9" s="813"/>
      <c r="CIB9" s="813"/>
      <c r="CIC9" s="813"/>
      <c r="CID9" s="813"/>
      <c r="CIE9" s="813"/>
      <c r="CIF9" s="813"/>
      <c r="CIG9" s="813"/>
      <c r="CIH9" s="813"/>
      <c r="CII9" s="813"/>
      <c r="CIJ9" s="813"/>
      <c r="CIK9" s="813"/>
      <c r="CIL9" s="813"/>
      <c r="CIM9" s="813"/>
      <c r="CIN9" s="813"/>
      <c r="CIO9" s="813"/>
      <c r="CIP9" s="813"/>
      <c r="CIQ9" s="813"/>
      <c r="CIR9" s="813"/>
      <c r="CIS9" s="813"/>
      <c r="CIT9" s="813"/>
      <c r="CIU9" s="813"/>
      <c r="CIV9" s="813"/>
      <c r="CIW9" s="813"/>
      <c r="CIX9" s="813"/>
      <c r="CIY9" s="813"/>
      <c r="CIZ9" s="813"/>
      <c r="CJA9" s="813"/>
      <c r="CJB9" s="813"/>
      <c r="CJC9" s="813"/>
      <c r="CJD9" s="813"/>
      <c r="CJE9" s="813"/>
      <c r="CJF9" s="813"/>
      <c r="CJG9" s="813"/>
      <c r="CJH9" s="813"/>
      <c r="CJI9" s="813"/>
      <c r="CJJ9" s="813"/>
      <c r="CJK9" s="813"/>
      <c r="CJL9" s="813"/>
      <c r="CJM9" s="813"/>
      <c r="CJN9" s="813"/>
      <c r="CJO9" s="813"/>
      <c r="CJP9" s="813"/>
      <c r="CJQ9" s="813"/>
      <c r="CJR9" s="813"/>
      <c r="CJS9" s="813"/>
      <c r="CJT9" s="813"/>
      <c r="CJU9" s="813"/>
      <c r="CJV9" s="813"/>
      <c r="CJW9" s="813"/>
      <c r="CJX9" s="813"/>
      <c r="CJY9" s="813"/>
      <c r="CJZ9" s="813"/>
      <c r="CKA9" s="813"/>
      <c r="CKB9" s="813"/>
      <c r="CKC9" s="813"/>
      <c r="CKD9" s="813"/>
      <c r="CKE9" s="813"/>
      <c r="CKF9" s="813"/>
      <c r="CKG9" s="813"/>
      <c r="CKH9" s="813"/>
      <c r="CKI9" s="813"/>
      <c r="CKJ9" s="813"/>
      <c r="CKK9" s="813"/>
      <c r="CKL9" s="813"/>
      <c r="CKM9" s="813"/>
      <c r="CKN9" s="813"/>
      <c r="CKO9" s="813"/>
      <c r="CKP9" s="813"/>
      <c r="CKQ9" s="813"/>
      <c r="CKR9" s="813"/>
      <c r="CKS9" s="813"/>
      <c r="CKT9" s="813"/>
      <c r="CKU9" s="813"/>
      <c r="CKV9" s="813"/>
      <c r="CKW9" s="813"/>
      <c r="CKX9" s="813"/>
      <c r="CKY9" s="813"/>
      <c r="CKZ9" s="813"/>
      <c r="CLA9" s="813"/>
      <c r="CLB9" s="813"/>
      <c r="CLC9" s="813"/>
      <c r="CLD9" s="813"/>
      <c r="CLE9" s="813"/>
      <c r="CLF9" s="813"/>
      <c r="CLG9" s="813"/>
      <c r="CLH9" s="813"/>
      <c r="CLI9" s="813"/>
      <c r="CLJ9" s="813"/>
      <c r="CLK9" s="813"/>
      <c r="CLL9" s="813"/>
      <c r="CLM9" s="813"/>
      <c r="CLN9" s="813"/>
      <c r="CLO9" s="813"/>
      <c r="CLP9" s="813"/>
      <c r="CLQ9" s="813"/>
      <c r="CLR9" s="813"/>
      <c r="CLS9" s="813"/>
      <c r="CLT9" s="813"/>
      <c r="CLU9" s="813"/>
      <c r="CLV9" s="813"/>
      <c r="CLW9" s="813"/>
      <c r="CLX9" s="813"/>
      <c r="CLY9" s="813"/>
      <c r="CLZ9" s="813"/>
      <c r="CMA9" s="813"/>
      <c r="CMB9" s="813"/>
      <c r="CMC9" s="813"/>
      <c r="CMD9" s="813"/>
      <c r="CME9" s="813"/>
      <c r="CMF9" s="813"/>
      <c r="CMG9" s="813"/>
      <c r="CMH9" s="813"/>
      <c r="CMI9" s="813"/>
      <c r="CMJ9" s="813"/>
      <c r="CMK9" s="813"/>
      <c r="CML9" s="813"/>
      <c r="CMM9" s="813"/>
      <c r="CMN9" s="813"/>
      <c r="CMO9" s="813"/>
      <c r="CMP9" s="813"/>
      <c r="CMQ9" s="813"/>
      <c r="CMR9" s="813"/>
      <c r="CMS9" s="813"/>
      <c r="CMT9" s="813"/>
      <c r="CMU9" s="813"/>
      <c r="CMV9" s="813"/>
      <c r="CMW9" s="813"/>
      <c r="CMX9" s="813"/>
      <c r="CMY9" s="813"/>
      <c r="CMZ9" s="813"/>
      <c r="CNA9" s="813"/>
      <c r="CNB9" s="813"/>
      <c r="CNC9" s="813"/>
      <c r="CND9" s="813"/>
      <c r="CNE9" s="813"/>
      <c r="CNF9" s="813"/>
      <c r="CNG9" s="813"/>
      <c r="CNH9" s="813"/>
      <c r="CNI9" s="813"/>
      <c r="CNJ9" s="813"/>
      <c r="CNK9" s="813"/>
      <c r="CNL9" s="813"/>
      <c r="CNM9" s="813"/>
      <c r="CNN9" s="813"/>
      <c r="CNO9" s="813"/>
      <c r="CNP9" s="813"/>
      <c r="CNQ9" s="813"/>
      <c r="CNR9" s="813"/>
      <c r="CNS9" s="813"/>
      <c r="CNT9" s="813"/>
      <c r="CNU9" s="813"/>
      <c r="CNV9" s="813"/>
      <c r="CNW9" s="813"/>
      <c r="CNX9" s="813"/>
      <c r="CNY9" s="813"/>
      <c r="CNZ9" s="813"/>
      <c r="COA9" s="813"/>
      <c r="COB9" s="813"/>
      <c r="COC9" s="813"/>
      <c r="COD9" s="813"/>
      <c r="COE9" s="813"/>
      <c r="COF9" s="813"/>
      <c r="COG9" s="813"/>
      <c r="COH9" s="813"/>
      <c r="COI9" s="813"/>
      <c r="COJ9" s="813"/>
      <c r="COK9" s="813"/>
      <c r="COL9" s="813"/>
      <c r="COM9" s="813"/>
      <c r="CON9" s="813"/>
      <c r="COO9" s="813"/>
      <c r="COP9" s="813"/>
      <c r="COQ9" s="813"/>
      <c r="COR9" s="813"/>
      <c r="COS9" s="813"/>
      <c r="COT9" s="813"/>
      <c r="COU9" s="813"/>
      <c r="COV9" s="813"/>
      <c r="COW9" s="813"/>
      <c r="COX9" s="813"/>
      <c r="COY9" s="813"/>
      <c r="COZ9" s="813"/>
      <c r="CPA9" s="813"/>
      <c r="CPB9" s="813"/>
      <c r="CPC9" s="813"/>
      <c r="CPD9" s="813"/>
      <c r="CPE9" s="813"/>
      <c r="CPF9" s="813"/>
      <c r="CPG9" s="813"/>
      <c r="CPH9" s="813"/>
      <c r="CPI9" s="813"/>
      <c r="CPJ9" s="813"/>
      <c r="CPK9" s="813"/>
      <c r="CPL9" s="813"/>
      <c r="CPM9" s="813"/>
      <c r="CPN9" s="813"/>
      <c r="CPO9" s="813"/>
      <c r="CPP9" s="813"/>
      <c r="CPQ9" s="813"/>
      <c r="CPR9" s="813"/>
      <c r="CPS9" s="813"/>
      <c r="CPT9" s="813"/>
      <c r="CPU9" s="813"/>
      <c r="CPV9" s="813"/>
      <c r="CPW9" s="813"/>
      <c r="CPX9" s="813"/>
      <c r="CPY9" s="813"/>
      <c r="CPZ9" s="813"/>
      <c r="CQA9" s="813"/>
      <c r="CQB9" s="813"/>
      <c r="CQC9" s="813"/>
      <c r="CQD9" s="813"/>
      <c r="CQE9" s="813"/>
      <c r="CQF9" s="813"/>
      <c r="CQG9" s="813"/>
      <c r="CQH9" s="813"/>
      <c r="CQI9" s="813"/>
      <c r="CQJ9" s="813"/>
      <c r="CQK9" s="813"/>
      <c r="CQL9" s="813"/>
      <c r="CQM9" s="813"/>
      <c r="CQN9" s="813"/>
      <c r="CQO9" s="813"/>
      <c r="CQP9" s="813"/>
      <c r="CQQ9" s="813"/>
      <c r="CQR9" s="813"/>
      <c r="CQS9" s="813"/>
      <c r="CQT9" s="813"/>
      <c r="CQU9" s="813"/>
      <c r="CQV9" s="813"/>
      <c r="CQW9" s="813"/>
      <c r="CQX9" s="813"/>
      <c r="CQY9" s="813"/>
      <c r="CQZ9" s="813"/>
      <c r="CRA9" s="813"/>
      <c r="CRB9" s="813"/>
      <c r="CRC9" s="813"/>
      <c r="CRD9" s="813"/>
      <c r="CRE9" s="813"/>
      <c r="CRF9" s="813"/>
      <c r="CRG9" s="813"/>
      <c r="CRH9" s="813"/>
      <c r="CRI9" s="813"/>
      <c r="CRJ9" s="813"/>
      <c r="CRK9" s="813"/>
      <c r="CRL9" s="813"/>
      <c r="CRM9" s="813"/>
      <c r="CRN9" s="813"/>
      <c r="CRO9" s="813"/>
      <c r="CRP9" s="813"/>
      <c r="CRQ9" s="813"/>
      <c r="CRR9" s="813"/>
      <c r="CRS9" s="813"/>
      <c r="CRT9" s="813"/>
      <c r="CRU9" s="813"/>
      <c r="CRV9" s="813"/>
      <c r="CRW9" s="813"/>
      <c r="CRX9" s="813"/>
      <c r="CRY9" s="813"/>
      <c r="CRZ9" s="813"/>
      <c r="CSA9" s="813"/>
      <c r="CSB9" s="813"/>
      <c r="CSC9" s="813"/>
      <c r="CSD9" s="813"/>
      <c r="CSE9" s="813"/>
      <c r="CSF9" s="813"/>
      <c r="CSG9" s="813"/>
      <c r="CSH9" s="813"/>
      <c r="CSI9" s="813"/>
      <c r="CSJ9" s="813"/>
      <c r="CSK9" s="813"/>
      <c r="CSL9" s="813"/>
      <c r="CSM9" s="813"/>
      <c r="CSN9" s="813"/>
      <c r="CSO9" s="813"/>
      <c r="CSP9" s="813"/>
      <c r="CSQ9" s="813"/>
      <c r="CSR9" s="813"/>
      <c r="CSS9" s="813"/>
      <c r="CST9" s="813"/>
      <c r="CSU9" s="813"/>
      <c r="CSV9" s="813"/>
      <c r="CSW9" s="813"/>
      <c r="CSX9" s="813"/>
      <c r="CSY9" s="813"/>
      <c r="CSZ9" s="813"/>
      <c r="CTA9" s="813"/>
      <c r="CTB9" s="813"/>
      <c r="CTC9" s="813"/>
      <c r="CTD9" s="813"/>
      <c r="CTE9" s="813"/>
      <c r="CTF9" s="813"/>
      <c r="CTG9" s="813"/>
      <c r="CTH9" s="813"/>
      <c r="CTI9" s="813"/>
      <c r="CTJ9" s="813"/>
      <c r="CTK9" s="813"/>
      <c r="CTL9" s="813"/>
      <c r="CTM9" s="813"/>
      <c r="CTN9" s="813"/>
      <c r="CTO9" s="813"/>
      <c r="CTP9" s="813"/>
      <c r="CTQ9" s="813"/>
      <c r="CTR9" s="813"/>
      <c r="CTS9" s="813"/>
      <c r="CTT9" s="813"/>
      <c r="CTU9" s="813"/>
      <c r="CTV9" s="813"/>
      <c r="CTW9" s="813"/>
      <c r="CTX9" s="813"/>
      <c r="CTY9" s="813"/>
      <c r="CTZ9" s="813"/>
      <c r="CUA9" s="813"/>
      <c r="CUB9" s="813"/>
      <c r="CUC9" s="813"/>
      <c r="CUD9" s="813"/>
      <c r="CUE9" s="813"/>
      <c r="CUF9" s="813"/>
      <c r="CUG9" s="813"/>
      <c r="CUH9" s="813"/>
      <c r="CUI9" s="813"/>
      <c r="CUJ9" s="813"/>
      <c r="CUK9" s="813"/>
      <c r="CUL9" s="813"/>
      <c r="CUM9" s="813"/>
      <c r="CUN9" s="813"/>
      <c r="CUO9" s="813"/>
      <c r="CUP9" s="813"/>
      <c r="CUQ9" s="813"/>
      <c r="CUR9" s="813"/>
      <c r="CUS9" s="813"/>
      <c r="CUT9" s="813"/>
      <c r="CUU9" s="813"/>
      <c r="CUV9" s="813"/>
      <c r="CUW9" s="813"/>
      <c r="CUX9" s="813"/>
      <c r="CUY9" s="813"/>
      <c r="CUZ9" s="813"/>
      <c r="CVA9" s="813"/>
      <c r="CVB9" s="813"/>
      <c r="CVC9" s="813"/>
      <c r="CVD9" s="813"/>
      <c r="CVE9" s="813"/>
      <c r="CVF9" s="813"/>
      <c r="CVG9" s="813"/>
      <c r="CVH9" s="813"/>
      <c r="CVI9" s="813"/>
      <c r="CVJ9" s="813"/>
      <c r="CVK9" s="813"/>
      <c r="CVL9" s="813"/>
      <c r="CVM9" s="813"/>
      <c r="CVN9" s="813"/>
      <c r="CVO9" s="813"/>
      <c r="CVP9" s="813"/>
      <c r="CVQ9" s="813"/>
      <c r="CVR9" s="813"/>
      <c r="CVS9" s="813"/>
      <c r="CVT9" s="813"/>
      <c r="CVU9" s="813"/>
      <c r="CVV9" s="813"/>
      <c r="CVW9" s="813"/>
      <c r="CVX9" s="813"/>
      <c r="CVY9" s="813"/>
      <c r="CVZ9" s="813"/>
      <c r="CWA9" s="813"/>
      <c r="CWB9" s="813"/>
      <c r="CWC9" s="813"/>
      <c r="CWD9" s="813"/>
      <c r="CWE9" s="813"/>
      <c r="CWF9" s="813"/>
      <c r="CWG9" s="813"/>
      <c r="CWH9" s="813"/>
      <c r="CWI9" s="813"/>
      <c r="CWJ9" s="813"/>
      <c r="CWK9" s="813"/>
      <c r="CWL9" s="813"/>
      <c r="CWM9" s="813"/>
      <c r="CWN9" s="813"/>
      <c r="CWO9" s="813"/>
      <c r="CWP9" s="813"/>
      <c r="CWQ9" s="813"/>
      <c r="CWR9" s="813"/>
      <c r="CWS9" s="813"/>
      <c r="CWT9" s="813"/>
      <c r="CWU9" s="813"/>
      <c r="CWV9" s="813"/>
      <c r="CWW9" s="813"/>
      <c r="CWX9" s="813"/>
      <c r="CWY9" s="813"/>
      <c r="CWZ9" s="813"/>
      <c r="CXA9" s="813"/>
      <c r="CXB9" s="813"/>
      <c r="CXC9" s="813"/>
      <c r="CXD9" s="813"/>
      <c r="CXE9" s="813"/>
      <c r="CXF9" s="813"/>
      <c r="CXG9" s="813"/>
      <c r="CXH9" s="813"/>
      <c r="CXI9" s="813"/>
      <c r="CXJ9" s="813"/>
      <c r="CXK9" s="813"/>
      <c r="CXL9" s="813"/>
      <c r="CXM9" s="813"/>
      <c r="CXN9" s="813"/>
      <c r="CXO9" s="813"/>
      <c r="CXP9" s="813"/>
      <c r="CXQ9" s="813"/>
      <c r="CXR9" s="813"/>
      <c r="CXS9" s="813"/>
      <c r="CXT9" s="813"/>
      <c r="CXU9" s="813"/>
      <c r="CXV9" s="813"/>
      <c r="CXW9" s="813"/>
      <c r="CXX9" s="813"/>
      <c r="CXY9" s="813"/>
      <c r="CXZ9" s="813"/>
      <c r="CYA9" s="813"/>
      <c r="CYB9" s="813"/>
      <c r="CYC9" s="813"/>
      <c r="CYD9" s="813"/>
      <c r="CYE9" s="813"/>
      <c r="CYF9" s="813"/>
      <c r="CYG9" s="813"/>
      <c r="CYH9" s="813"/>
      <c r="CYI9" s="813"/>
      <c r="CYJ9" s="813"/>
      <c r="CYK9" s="813"/>
      <c r="CYL9" s="813"/>
      <c r="CYM9" s="813"/>
      <c r="CYN9" s="813"/>
      <c r="CYO9" s="813"/>
      <c r="CYP9" s="813"/>
      <c r="CYQ9" s="813"/>
      <c r="CYR9" s="813"/>
      <c r="CYS9" s="813"/>
      <c r="CYT9" s="813"/>
      <c r="CYU9" s="813"/>
      <c r="CYV9" s="813"/>
      <c r="CYW9" s="813"/>
      <c r="CYX9" s="813"/>
      <c r="CYY9" s="813"/>
      <c r="CYZ9" s="813"/>
      <c r="CZA9" s="813"/>
      <c r="CZB9" s="813"/>
      <c r="CZC9" s="813"/>
      <c r="CZD9" s="813"/>
      <c r="CZE9" s="813"/>
      <c r="CZF9" s="813"/>
      <c r="CZG9" s="813"/>
      <c r="CZH9" s="813"/>
      <c r="CZI9" s="813"/>
      <c r="CZJ9" s="813"/>
      <c r="CZK9" s="813"/>
      <c r="CZL9" s="813"/>
      <c r="CZM9" s="813"/>
      <c r="CZN9" s="813"/>
      <c r="CZO9" s="813"/>
      <c r="CZP9" s="813"/>
      <c r="CZQ9" s="813"/>
      <c r="CZR9" s="813"/>
      <c r="CZS9" s="813"/>
      <c r="CZT9" s="813"/>
      <c r="CZU9" s="813"/>
      <c r="CZV9" s="813"/>
      <c r="CZW9" s="813"/>
      <c r="CZX9" s="813"/>
      <c r="CZY9" s="813"/>
      <c r="CZZ9" s="813"/>
      <c r="DAA9" s="813"/>
      <c r="DAB9" s="813"/>
      <c r="DAC9" s="813"/>
      <c r="DAD9" s="813"/>
      <c r="DAE9" s="813"/>
      <c r="DAF9" s="813"/>
      <c r="DAG9" s="813"/>
      <c r="DAH9" s="813"/>
      <c r="DAI9" s="813"/>
      <c r="DAJ9" s="813"/>
      <c r="DAK9" s="813"/>
      <c r="DAL9" s="813"/>
      <c r="DAM9" s="813"/>
      <c r="DAN9" s="813"/>
      <c r="DAO9" s="813"/>
      <c r="DAP9" s="813"/>
      <c r="DAQ9" s="813"/>
      <c r="DAR9" s="813"/>
      <c r="DAS9" s="813"/>
      <c r="DAT9" s="813"/>
      <c r="DAU9" s="813"/>
      <c r="DAV9" s="813"/>
      <c r="DAW9" s="813"/>
      <c r="DAX9" s="813"/>
      <c r="DAY9" s="813"/>
      <c r="DAZ9" s="813"/>
      <c r="DBA9" s="813"/>
      <c r="DBB9" s="813"/>
      <c r="DBC9" s="813"/>
      <c r="DBD9" s="813"/>
      <c r="DBE9" s="813"/>
      <c r="DBF9" s="813"/>
      <c r="DBG9" s="813"/>
      <c r="DBH9" s="813"/>
      <c r="DBI9" s="813"/>
      <c r="DBJ9" s="813"/>
      <c r="DBK9" s="813"/>
      <c r="DBL9" s="813"/>
      <c r="DBM9" s="813"/>
      <c r="DBN9" s="813"/>
      <c r="DBO9" s="813"/>
      <c r="DBP9" s="813"/>
      <c r="DBQ9" s="813"/>
      <c r="DBR9" s="813"/>
      <c r="DBS9" s="813"/>
      <c r="DBT9" s="813"/>
      <c r="DBU9" s="813"/>
      <c r="DBV9" s="813"/>
      <c r="DBW9" s="813"/>
      <c r="DBX9" s="813"/>
      <c r="DBY9" s="813"/>
      <c r="DBZ9" s="813"/>
      <c r="DCA9" s="813"/>
      <c r="DCB9" s="813"/>
      <c r="DCC9" s="813"/>
      <c r="DCD9" s="813"/>
      <c r="DCE9" s="813"/>
      <c r="DCF9" s="813"/>
      <c r="DCG9" s="813"/>
      <c r="DCH9" s="813"/>
      <c r="DCI9" s="813"/>
      <c r="DCJ9" s="813"/>
      <c r="DCK9" s="813"/>
      <c r="DCL9" s="813"/>
      <c r="DCM9" s="813"/>
      <c r="DCN9" s="813"/>
      <c r="DCO9" s="813"/>
      <c r="DCP9" s="813"/>
      <c r="DCQ9" s="813"/>
      <c r="DCR9" s="813"/>
      <c r="DCS9" s="813"/>
      <c r="DCT9" s="813"/>
      <c r="DCU9" s="813"/>
      <c r="DCV9" s="813"/>
      <c r="DCW9" s="813"/>
      <c r="DCX9" s="813"/>
      <c r="DCY9" s="813"/>
      <c r="DCZ9" s="813"/>
      <c r="DDA9" s="813"/>
      <c r="DDB9" s="813"/>
      <c r="DDC9" s="813"/>
      <c r="DDD9" s="813"/>
      <c r="DDE9" s="813"/>
      <c r="DDF9" s="813"/>
      <c r="DDG9" s="813"/>
      <c r="DDH9" s="813"/>
      <c r="DDI9" s="813"/>
      <c r="DDJ9" s="813"/>
      <c r="DDK9" s="813"/>
      <c r="DDL9" s="813"/>
      <c r="DDM9" s="813"/>
      <c r="DDN9" s="813"/>
      <c r="DDO9" s="813"/>
      <c r="DDP9" s="813"/>
      <c r="DDQ9" s="813"/>
      <c r="DDR9" s="813"/>
      <c r="DDS9" s="813"/>
      <c r="DDT9" s="813"/>
      <c r="DDU9" s="813"/>
      <c r="DDV9" s="813"/>
      <c r="DDW9" s="813"/>
      <c r="DDX9" s="813"/>
      <c r="DDY9" s="813"/>
      <c r="DDZ9" s="813"/>
      <c r="DEA9" s="813"/>
      <c r="DEB9" s="813"/>
      <c r="DEC9" s="813"/>
      <c r="DED9" s="813"/>
      <c r="DEE9" s="813"/>
      <c r="DEF9" s="813"/>
      <c r="DEG9" s="813"/>
      <c r="DEH9" s="813"/>
      <c r="DEI9" s="813"/>
      <c r="DEJ9" s="813"/>
      <c r="DEK9" s="813"/>
      <c r="DEL9" s="813"/>
      <c r="DEM9" s="813"/>
      <c r="DEN9" s="813"/>
      <c r="DEO9" s="813"/>
      <c r="DEP9" s="813"/>
      <c r="DEQ9" s="813"/>
      <c r="DER9" s="813"/>
      <c r="DES9" s="813"/>
      <c r="DET9" s="813"/>
      <c r="DEU9" s="813"/>
      <c r="DEV9" s="813"/>
      <c r="DEW9" s="813"/>
      <c r="DEX9" s="813"/>
      <c r="DEY9" s="813"/>
      <c r="DEZ9" s="813"/>
      <c r="DFA9" s="813"/>
      <c r="DFB9" s="813"/>
      <c r="DFC9" s="813"/>
      <c r="DFD9" s="813"/>
      <c r="DFE9" s="813"/>
      <c r="DFF9" s="813"/>
      <c r="DFG9" s="813"/>
      <c r="DFH9" s="813"/>
      <c r="DFI9" s="813"/>
      <c r="DFJ9" s="813"/>
      <c r="DFK9" s="813"/>
      <c r="DFL9" s="813"/>
      <c r="DFM9" s="813"/>
      <c r="DFN9" s="813"/>
      <c r="DFO9" s="813"/>
      <c r="DFP9" s="813"/>
      <c r="DFQ9" s="813"/>
      <c r="DFR9" s="813"/>
      <c r="DFS9" s="813"/>
      <c r="DFT9" s="813"/>
      <c r="DFU9" s="813"/>
      <c r="DFV9" s="813"/>
      <c r="DFW9" s="813"/>
      <c r="DFX9" s="813"/>
      <c r="DFY9" s="813"/>
      <c r="DFZ9" s="813"/>
      <c r="DGA9" s="813"/>
      <c r="DGB9" s="813"/>
      <c r="DGC9" s="813"/>
      <c r="DGD9" s="813"/>
      <c r="DGE9" s="813"/>
      <c r="DGF9" s="813"/>
      <c r="DGG9" s="813"/>
      <c r="DGH9" s="813"/>
      <c r="DGI9" s="813"/>
      <c r="DGJ9" s="813"/>
      <c r="DGK9" s="813"/>
      <c r="DGL9" s="813"/>
      <c r="DGM9" s="813"/>
      <c r="DGN9" s="813"/>
      <c r="DGO9" s="813"/>
      <c r="DGP9" s="813"/>
      <c r="DGQ9" s="813"/>
      <c r="DGR9" s="813"/>
      <c r="DGS9" s="813"/>
      <c r="DGT9" s="813"/>
      <c r="DGU9" s="813"/>
      <c r="DGV9" s="813"/>
      <c r="DGW9" s="813"/>
      <c r="DGX9" s="813"/>
      <c r="DGY9" s="813"/>
      <c r="DGZ9" s="813"/>
      <c r="DHA9" s="813"/>
      <c r="DHB9" s="813"/>
      <c r="DHC9" s="813"/>
      <c r="DHD9" s="813"/>
      <c r="DHE9" s="813"/>
      <c r="DHF9" s="813"/>
      <c r="DHG9" s="813"/>
      <c r="DHH9" s="813"/>
      <c r="DHI9" s="813"/>
      <c r="DHJ9" s="813"/>
      <c r="DHK9" s="813"/>
      <c r="DHL9" s="813"/>
      <c r="DHM9" s="813"/>
      <c r="DHN9" s="813"/>
      <c r="DHO9" s="813"/>
      <c r="DHP9" s="813"/>
      <c r="DHQ9" s="813"/>
      <c r="DHR9" s="813"/>
      <c r="DHS9" s="813"/>
      <c r="DHT9" s="813"/>
      <c r="DHU9" s="813"/>
      <c r="DHV9" s="813"/>
      <c r="DHW9" s="813"/>
      <c r="DHX9" s="813"/>
      <c r="DHY9" s="813"/>
      <c r="DHZ9" s="813"/>
      <c r="DIA9" s="813"/>
      <c r="DIB9" s="813"/>
      <c r="DIC9" s="813"/>
      <c r="DID9" s="813"/>
      <c r="DIE9" s="813"/>
      <c r="DIF9" s="813"/>
      <c r="DIG9" s="813"/>
      <c r="DIH9" s="813"/>
      <c r="DII9" s="813"/>
      <c r="DIJ9" s="813"/>
      <c r="DIK9" s="813"/>
      <c r="DIL9" s="813"/>
      <c r="DIM9" s="813"/>
      <c r="DIN9" s="813"/>
      <c r="DIO9" s="813"/>
      <c r="DIP9" s="813"/>
      <c r="DIQ9" s="813"/>
      <c r="DIR9" s="813"/>
      <c r="DIS9" s="813"/>
      <c r="DIT9" s="813"/>
      <c r="DIU9" s="813"/>
      <c r="DIV9" s="813"/>
      <c r="DIW9" s="813"/>
      <c r="DIX9" s="813"/>
      <c r="DIY9" s="813"/>
      <c r="DIZ9" s="813"/>
      <c r="DJA9" s="813"/>
      <c r="DJB9" s="813"/>
      <c r="DJC9" s="813"/>
      <c r="DJD9" s="813"/>
      <c r="DJE9" s="813"/>
      <c r="DJF9" s="813"/>
      <c r="DJG9" s="813"/>
      <c r="DJH9" s="813"/>
      <c r="DJI9" s="813"/>
      <c r="DJJ9" s="813"/>
      <c r="DJK9" s="813"/>
      <c r="DJL9" s="813"/>
      <c r="DJM9" s="813"/>
      <c r="DJN9" s="813"/>
      <c r="DJO9" s="813"/>
      <c r="DJP9" s="813"/>
      <c r="DJQ9" s="813"/>
      <c r="DJR9" s="813"/>
      <c r="DJS9" s="813"/>
      <c r="DJT9" s="813"/>
      <c r="DJU9" s="813"/>
      <c r="DJV9" s="813"/>
      <c r="DJW9" s="813"/>
      <c r="DJX9" s="813"/>
      <c r="DJY9" s="813"/>
      <c r="DJZ9" s="813"/>
      <c r="DKA9" s="813"/>
      <c r="DKB9" s="813"/>
      <c r="DKC9" s="813"/>
      <c r="DKD9" s="813"/>
      <c r="DKE9" s="813"/>
      <c r="DKF9" s="813"/>
      <c r="DKG9" s="813"/>
      <c r="DKH9" s="813"/>
      <c r="DKI9" s="813"/>
      <c r="DKJ9" s="813"/>
      <c r="DKK9" s="813"/>
      <c r="DKL9" s="813"/>
      <c r="DKM9" s="813"/>
      <c r="DKN9" s="813"/>
      <c r="DKO9" s="813"/>
      <c r="DKP9" s="813"/>
      <c r="DKQ9" s="813"/>
      <c r="DKR9" s="813"/>
      <c r="DKS9" s="813"/>
      <c r="DKT9" s="813"/>
      <c r="DKU9" s="813"/>
      <c r="DKV9" s="813"/>
      <c r="DKW9" s="813"/>
      <c r="DKX9" s="813"/>
      <c r="DKY9" s="813"/>
      <c r="DKZ9" s="813"/>
      <c r="DLA9" s="813"/>
      <c r="DLB9" s="813"/>
      <c r="DLC9" s="813"/>
      <c r="DLD9" s="813"/>
      <c r="DLE9" s="813"/>
      <c r="DLF9" s="813"/>
      <c r="DLG9" s="813"/>
      <c r="DLH9" s="813"/>
      <c r="DLI9" s="813"/>
      <c r="DLJ9" s="813"/>
      <c r="DLK9" s="813"/>
      <c r="DLL9" s="813"/>
      <c r="DLM9" s="813"/>
      <c r="DLN9" s="813"/>
      <c r="DLO9" s="813"/>
      <c r="DLP9" s="813"/>
      <c r="DLQ9" s="813"/>
      <c r="DLR9" s="813"/>
      <c r="DLS9" s="813"/>
      <c r="DLT9" s="813"/>
      <c r="DLU9" s="813"/>
      <c r="DLV9" s="813"/>
      <c r="DLW9" s="813"/>
      <c r="DLX9" s="813"/>
      <c r="DLY9" s="813"/>
      <c r="DLZ9" s="813"/>
      <c r="DMA9" s="813"/>
      <c r="DMB9" s="813"/>
      <c r="DMC9" s="813"/>
      <c r="DMD9" s="813"/>
      <c r="DME9" s="813"/>
      <c r="DMF9" s="813"/>
      <c r="DMG9" s="813"/>
      <c r="DMH9" s="813"/>
      <c r="DMI9" s="813"/>
      <c r="DMJ9" s="813"/>
      <c r="DMK9" s="813"/>
      <c r="DML9" s="813"/>
      <c r="DMM9" s="813"/>
      <c r="DMN9" s="813"/>
      <c r="DMO9" s="813"/>
      <c r="DMP9" s="813"/>
      <c r="DMQ9" s="813"/>
      <c r="DMR9" s="813"/>
      <c r="DMS9" s="813"/>
      <c r="DMT9" s="813"/>
      <c r="DMU9" s="813"/>
      <c r="DMV9" s="813"/>
      <c r="DMW9" s="813"/>
      <c r="DMX9" s="813"/>
      <c r="DMY9" s="813"/>
      <c r="DMZ9" s="813"/>
      <c r="DNA9" s="813"/>
      <c r="DNB9" s="813"/>
      <c r="DNC9" s="813"/>
      <c r="DND9" s="813"/>
      <c r="DNE9" s="813"/>
      <c r="DNF9" s="813"/>
      <c r="DNG9" s="813"/>
      <c r="DNH9" s="813"/>
      <c r="DNI9" s="813"/>
      <c r="DNJ9" s="813"/>
      <c r="DNK9" s="813"/>
      <c r="DNL9" s="813"/>
      <c r="DNM9" s="813"/>
      <c r="DNN9" s="813"/>
      <c r="DNO9" s="813"/>
      <c r="DNP9" s="813"/>
      <c r="DNQ9" s="813"/>
      <c r="DNR9" s="813"/>
      <c r="DNS9" s="813"/>
      <c r="DNT9" s="813"/>
      <c r="DNU9" s="813"/>
      <c r="DNV9" s="813"/>
      <c r="DNW9" s="813"/>
      <c r="DNX9" s="813"/>
      <c r="DNY9" s="813"/>
      <c r="DNZ9" s="813"/>
      <c r="DOA9" s="813"/>
      <c r="DOB9" s="813"/>
      <c r="DOC9" s="813"/>
      <c r="DOD9" s="813"/>
      <c r="DOE9" s="813"/>
      <c r="DOF9" s="813"/>
      <c r="DOG9" s="813"/>
      <c r="DOH9" s="813"/>
      <c r="DOI9" s="813"/>
      <c r="DOJ9" s="813"/>
      <c r="DOK9" s="813"/>
      <c r="DOL9" s="813"/>
      <c r="DOM9" s="813"/>
      <c r="DON9" s="813"/>
      <c r="DOO9" s="813"/>
      <c r="DOP9" s="813"/>
      <c r="DOQ9" s="813"/>
      <c r="DOR9" s="813"/>
      <c r="DOS9" s="813"/>
      <c r="DOT9" s="813"/>
      <c r="DOU9" s="813"/>
      <c r="DOV9" s="813"/>
      <c r="DOW9" s="813"/>
      <c r="DOX9" s="813"/>
      <c r="DOY9" s="813"/>
      <c r="DOZ9" s="813"/>
      <c r="DPA9" s="813"/>
      <c r="DPB9" s="813"/>
      <c r="DPC9" s="813"/>
      <c r="DPD9" s="813"/>
      <c r="DPE9" s="813"/>
      <c r="DPF9" s="813"/>
      <c r="DPG9" s="813"/>
      <c r="DPH9" s="813"/>
      <c r="DPI9" s="813"/>
      <c r="DPJ9" s="813"/>
      <c r="DPK9" s="813"/>
      <c r="DPL9" s="813"/>
      <c r="DPM9" s="813"/>
      <c r="DPN9" s="813"/>
      <c r="DPO9" s="813"/>
      <c r="DPP9" s="813"/>
      <c r="DPQ9" s="813"/>
      <c r="DPR9" s="813"/>
      <c r="DPS9" s="813"/>
      <c r="DPT9" s="813"/>
      <c r="DPU9" s="813"/>
      <c r="DPV9" s="813"/>
      <c r="DPW9" s="813"/>
      <c r="DPX9" s="813"/>
      <c r="DPY9" s="813"/>
      <c r="DPZ9" s="813"/>
      <c r="DQA9" s="813"/>
      <c r="DQB9" s="813"/>
      <c r="DQC9" s="813"/>
      <c r="DQD9" s="813"/>
      <c r="DQE9" s="813"/>
      <c r="DQF9" s="813"/>
      <c r="DQG9" s="813"/>
      <c r="DQH9" s="813"/>
      <c r="DQI9" s="813"/>
      <c r="DQJ9" s="813"/>
      <c r="DQK9" s="813"/>
      <c r="DQL9" s="813"/>
      <c r="DQM9" s="813"/>
      <c r="DQN9" s="813"/>
      <c r="DQO9" s="813"/>
      <c r="DQP9" s="813"/>
      <c r="DQQ9" s="813"/>
      <c r="DQR9" s="813"/>
      <c r="DQS9" s="813"/>
      <c r="DQT9" s="813"/>
      <c r="DQU9" s="813"/>
      <c r="DQV9" s="813"/>
      <c r="DQW9" s="813"/>
      <c r="DQX9" s="813"/>
      <c r="DQY9" s="813"/>
      <c r="DQZ9" s="813"/>
      <c r="DRA9" s="813"/>
      <c r="DRB9" s="813"/>
      <c r="DRC9" s="813"/>
      <c r="DRD9" s="813"/>
      <c r="DRE9" s="813"/>
      <c r="DRF9" s="813"/>
      <c r="DRG9" s="813"/>
      <c r="DRH9" s="813"/>
      <c r="DRI9" s="813"/>
      <c r="DRJ9" s="813"/>
      <c r="DRK9" s="813"/>
      <c r="DRL9" s="813"/>
      <c r="DRM9" s="813"/>
      <c r="DRN9" s="813"/>
      <c r="DRO9" s="813"/>
      <c r="DRP9" s="813"/>
      <c r="DRQ9" s="813"/>
      <c r="DRR9" s="813"/>
      <c r="DRS9" s="813"/>
      <c r="DRT9" s="813"/>
      <c r="DRU9" s="813"/>
      <c r="DRV9" s="813"/>
      <c r="DRW9" s="813"/>
      <c r="DRX9" s="813"/>
      <c r="DRY9" s="813"/>
      <c r="DRZ9" s="813"/>
      <c r="DSA9" s="813"/>
      <c r="DSB9" s="813"/>
      <c r="DSC9" s="813"/>
      <c r="DSD9" s="813"/>
      <c r="DSE9" s="813"/>
      <c r="DSF9" s="813"/>
      <c r="DSG9" s="813"/>
      <c r="DSH9" s="813"/>
      <c r="DSI9" s="813"/>
      <c r="DSJ9" s="813"/>
      <c r="DSK9" s="813"/>
      <c r="DSL9" s="813"/>
      <c r="DSM9" s="813"/>
      <c r="DSN9" s="813"/>
      <c r="DSO9" s="813"/>
      <c r="DSP9" s="813"/>
      <c r="DSQ9" s="813"/>
      <c r="DSR9" s="813"/>
      <c r="DSS9" s="813"/>
      <c r="DST9" s="813"/>
      <c r="DSU9" s="813"/>
      <c r="DSV9" s="813"/>
      <c r="DSW9" s="813"/>
      <c r="DSX9" s="813"/>
      <c r="DSY9" s="813"/>
      <c r="DSZ9" s="813"/>
      <c r="DTA9" s="813"/>
      <c r="DTB9" s="813"/>
      <c r="DTC9" s="813"/>
      <c r="DTD9" s="813"/>
      <c r="DTE9" s="813"/>
      <c r="DTF9" s="813"/>
      <c r="DTG9" s="813"/>
      <c r="DTH9" s="813"/>
      <c r="DTI9" s="813"/>
      <c r="DTJ9" s="813"/>
      <c r="DTK9" s="813"/>
      <c r="DTL9" s="813"/>
      <c r="DTM9" s="813"/>
      <c r="DTN9" s="813"/>
      <c r="DTO9" s="813"/>
      <c r="DTP9" s="813"/>
      <c r="DTQ9" s="813"/>
      <c r="DTR9" s="813"/>
      <c r="DTS9" s="813"/>
      <c r="DTT9" s="813"/>
      <c r="DTU9" s="813"/>
      <c r="DTV9" s="813"/>
      <c r="DTW9" s="813"/>
      <c r="DTX9" s="813"/>
      <c r="DTY9" s="813"/>
      <c r="DTZ9" s="813"/>
      <c r="DUA9" s="813"/>
      <c r="DUB9" s="813"/>
      <c r="DUC9" s="813"/>
      <c r="DUD9" s="813"/>
      <c r="DUE9" s="813"/>
      <c r="DUF9" s="813"/>
      <c r="DUG9" s="813"/>
      <c r="DUH9" s="813"/>
      <c r="DUI9" s="813"/>
      <c r="DUJ9" s="813"/>
      <c r="DUK9" s="813"/>
      <c r="DUL9" s="813"/>
      <c r="DUM9" s="813"/>
      <c r="DUN9" s="813"/>
      <c r="DUO9" s="813"/>
      <c r="DUP9" s="813"/>
      <c r="DUQ9" s="813"/>
      <c r="DUR9" s="813"/>
      <c r="DUS9" s="813"/>
      <c r="DUT9" s="813"/>
      <c r="DUU9" s="813"/>
      <c r="DUV9" s="813"/>
      <c r="DUW9" s="813"/>
      <c r="DUX9" s="813"/>
      <c r="DUY9" s="813"/>
      <c r="DUZ9" s="813"/>
      <c r="DVA9" s="813"/>
      <c r="DVB9" s="813"/>
      <c r="DVC9" s="813"/>
      <c r="DVD9" s="813"/>
      <c r="DVE9" s="813"/>
      <c r="DVF9" s="813"/>
      <c r="DVG9" s="813"/>
      <c r="DVH9" s="813"/>
      <c r="DVI9" s="813"/>
      <c r="DVJ9" s="813"/>
      <c r="DVK9" s="813"/>
      <c r="DVL9" s="813"/>
      <c r="DVM9" s="813"/>
      <c r="DVN9" s="813"/>
      <c r="DVO9" s="813"/>
      <c r="DVP9" s="813"/>
      <c r="DVQ9" s="813"/>
      <c r="DVR9" s="813"/>
      <c r="DVS9" s="813"/>
      <c r="DVT9" s="813"/>
      <c r="DVU9" s="813"/>
      <c r="DVV9" s="813"/>
      <c r="DVW9" s="813"/>
      <c r="DVX9" s="813"/>
      <c r="DVY9" s="813"/>
      <c r="DVZ9" s="813"/>
      <c r="DWA9" s="813"/>
      <c r="DWB9" s="813"/>
      <c r="DWC9" s="813"/>
      <c r="DWD9" s="813"/>
      <c r="DWE9" s="813"/>
      <c r="DWF9" s="813"/>
      <c r="DWG9" s="813"/>
      <c r="DWH9" s="813"/>
      <c r="DWI9" s="813"/>
      <c r="DWJ9" s="813"/>
      <c r="DWK9" s="813"/>
      <c r="DWL9" s="813"/>
      <c r="DWM9" s="813"/>
      <c r="DWN9" s="813"/>
      <c r="DWO9" s="813"/>
      <c r="DWP9" s="813"/>
      <c r="DWQ9" s="813"/>
      <c r="DWR9" s="813"/>
      <c r="DWS9" s="813"/>
      <c r="DWT9" s="813"/>
      <c r="DWU9" s="813"/>
      <c r="DWV9" s="813"/>
      <c r="DWW9" s="813"/>
      <c r="DWX9" s="813"/>
      <c r="DWY9" s="813"/>
      <c r="DWZ9" s="813"/>
      <c r="DXA9" s="813"/>
      <c r="DXB9" s="813"/>
      <c r="DXC9" s="813"/>
      <c r="DXD9" s="813"/>
      <c r="DXE9" s="813"/>
      <c r="DXF9" s="813"/>
      <c r="DXG9" s="813"/>
      <c r="DXH9" s="813"/>
      <c r="DXI9" s="813"/>
      <c r="DXJ9" s="813"/>
      <c r="DXK9" s="813"/>
      <c r="DXL9" s="813"/>
      <c r="DXM9" s="813"/>
      <c r="DXN9" s="813"/>
      <c r="DXO9" s="813"/>
      <c r="DXP9" s="813"/>
      <c r="DXQ9" s="813"/>
      <c r="DXR9" s="813"/>
      <c r="DXS9" s="813"/>
      <c r="DXT9" s="813"/>
      <c r="DXU9" s="813"/>
      <c r="DXV9" s="813"/>
      <c r="DXW9" s="813"/>
      <c r="DXX9" s="813"/>
      <c r="DXY9" s="813"/>
      <c r="DXZ9" s="813"/>
      <c r="DYA9" s="813"/>
      <c r="DYB9" s="813"/>
      <c r="DYC9" s="813"/>
      <c r="DYD9" s="813"/>
      <c r="DYE9" s="813"/>
      <c r="DYF9" s="813"/>
      <c r="DYG9" s="813"/>
      <c r="DYH9" s="813"/>
      <c r="DYI9" s="813"/>
      <c r="DYJ9" s="813"/>
      <c r="DYK9" s="813"/>
      <c r="DYL9" s="813"/>
      <c r="DYM9" s="813"/>
      <c r="DYN9" s="813"/>
      <c r="DYO9" s="813"/>
      <c r="DYP9" s="813"/>
      <c r="DYQ9" s="813"/>
      <c r="DYR9" s="813"/>
      <c r="DYS9" s="813"/>
      <c r="DYT9" s="813"/>
      <c r="DYU9" s="813"/>
      <c r="DYV9" s="813"/>
      <c r="DYW9" s="813"/>
      <c r="DYX9" s="813"/>
      <c r="DYY9" s="813"/>
      <c r="DYZ9" s="813"/>
      <c r="DZA9" s="813"/>
      <c r="DZB9" s="813"/>
      <c r="DZC9" s="813"/>
      <c r="DZD9" s="813"/>
      <c r="DZE9" s="813"/>
      <c r="DZF9" s="813"/>
      <c r="DZG9" s="813"/>
      <c r="DZH9" s="813"/>
      <c r="DZI9" s="813"/>
      <c r="DZJ9" s="813"/>
      <c r="DZK9" s="813"/>
      <c r="DZL9" s="813"/>
      <c r="DZM9" s="813"/>
      <c r="DZN9" s="813"/>
      <c r="DZO9" s="813"/>
      <c r="DZP9" s="813"/>
      <c r="DZQ9" s="813"/>
      <c r="DZR9" s="813"/>
      <c r="DZS9" s="813"/>
      <c r="DZT9" s="813"/>
      <c r="DZU9" s="813"/>
      <c r="DZV9" s="813"/>
      <c r="DZW9" s="813"/>
      <c r="DZX9" s="813"/>
      <c r="DZY9" s="813"/>
      <c r="DZZ9" s="813"/>
      <c r="EAA9" s="813"/>
      <c r="EAB9" s="813"/>
      <c r="EAC9" s="813"/>
      <c r="EAD9" s="813"/>
      <c r="EAE9" s="813"/>
      <c r="EAF9" s="813"/>
      <c r="EAG9" s="813"/>
      <c r="EAH9" s="813"/>
      <c r="EAI9" s="813"/>
      <c r="EAJ9" s="813"/>
      <c r="EAK9" s="813"/>
      <c r="EAL9" s="813"/>
      <c r="EAM9" s="813"/>
      <c r="EAN9" s="813"/>
      <c r="EAO9" s="813"/>
      <c r="EAP9" s="813"/>
      <c r="EAQ9" s="813"/>
      <c r="EAR9" s="813"/>
      <c r="EAS9" s="813"/>
      <c r="EAT9" s="813"/>
      <c r="EAU9" s="813"/>
      <c r="EAV9" s="813"/>
      <c r="EAW9" s="813"/>
      <c r="EAX9" s="813"/>
      <c r="EAY9" s="813"/>
      <c r="EAZ9" s="813"/>
      <c r="EBA9" s="813"/>
      <c r="EBB9" s="813"/>
      <c r="EBC9" s="813"/>
      <c r="EBD9" s="813"/>
      <c r="EBE9" s="813"/>
      <c r="EBF9" s="813"/>
      <c r="EBG9" s="813"/>
      <c r="EBH9" s="813"/>
      <c r="EBI9" s="813"/>
      <c r="EBJ9" s="813"/>
      <c r="EBK9" s="813"/>
      <c r="EBL9" s="813"/>
      <c r="EBM9" s="813"/>
      <c r="EBN9" s="813"/>
      <c r="EBO9" s="813"/>
      <c r="EBP9" s="813"/>
      <c r="EBQ9" s="813"/>
      <c r="EBR9" s="813"/>
      <c r="EBS9" s="813"/>
      <c r="EBT9" s="813"/>
      <c r="EBU9" s="813"/>
      <c r="EBV9" s="813"/>
      <c r="EBW9" s="813"/>
      <c r="EBX9" s="813"/>
      <c r="EBY9" s="813"/>
      <c r="EBZ9" s="813"/>
      <c r="ECA9" s="813"/>
      <c r="ECB9" s="813"/>
      <c r="ECC9" s="813"/>
      <c r="ECD9" s="813"/>
      <c r="ECE9" s="813"/>
      <c r="ECF9" s="813"/>
      <c r="ECG9" s="813"/>
      <c r="ECH9" s="813"/>
      <c r="ECI9" s="813"/>
      <c r="ECJ9" s="813"/>
      <c r="ECK9" s="813"/>
      <c r="ECL9" s="813"/>
      <c r="ECM9" s="813"/>
      <c r="ECN9" s="813"/>
      <c r="ECO9" s="813"/>
      <c r="ECP9" s="813"/>
      <c r="ECQ9" s="813"/>
      <c r="ECR9" s="813"/>
      <c r="ECS9" s="813"/>
      <c r="ECT9" s="813"/>
      <c r="ECU9" s="813"/>
      <c r="ECV9" s="813"/>
      <c r="ECW9" s="813"/>
      <c r="ECX9" s="813"/>
      <c r="ECY9" s="813"/>
      <c r="ECZ9" s="813"/>
      <c r="EDA9" s="813"/>
      <c r="EDB9" s="813"/>
      <c r="EDC9" s="813"/>
      <c r="EDD9" s="813"/>
      <c r="EDE9" s="813"/>
      <c r="EDF9" s="813"/>
      <c r="EDG9" s="813"/>
      <c r="EDH9" s="813"/>
      <c r="EDI9" s="813"/>
      <c r="EDJ9" s="813"/>
      <c r="EDK9" s="813"/>
      <c r="EDL9" s="813"/>
      <c r="EDM9" s="813"/>
      <c r="EDN9" s="813"/>
      <c r="EDO9" s="813"/>
      <c r="EDP9" s="813"/>
      <c r="EDQ9" s="813"/>
      <c r="EDR9" s="813"/>
      <c r="EDS9" s="813"/>
      <c r="EDT9" s="813"/>
      <c r="EDU9" s="813"/>
      <c r="EDV9" s="813"/>
      <c r="EDW9" s="813"/>
      <c r="EDX9" s="813"/>
      <c r="EDY9" s="813"/>
      <c r="EDZ9" s="813"/>
      <c r="EEA9" s="813"/>
      <c r="EEB9" s="813"/>
      <c r="EEC9" s="813"/>
      <c r="EED9" s="813"/>
      <c r="EEE9" s="813"/>
      <c r="EEF9" s="813"/>
      <c r="EEG9" s="813"/>
      <c r="EEH9" s="813"/>
      <c r="EEI9" s="813"/>
      <c r="EEJ9" s="813"/>
      <c r="EEK9" s="813"/>
      <c r="EEL9" s="813"/>
      <c r="EEM9" s="813"/>
      <c r="EEN9" s="813"/>
      <c r="EEO9" s="813"/>
      <c r="EEP9" s="813"/>
      <c r="EEQ9" s="813"/>
      <c r="EER9" s="813"/>
      <c r="EES9" s="813"/>
      <c r="EET9" s="813"/>
      <c r="EEU9" s="813"/>
      <c r="EEV9" s="813"/>
      <c r="EEW9" s="813"/>
      <c r="EEX9" s="813"/>
      <c r="EEY9" s="813"/>
      <c r="EEZ9" s="813"/>
      <c r="EFA9" s="813"/>
      <c r="EFB9" s="813"/>
      <c r="EFC9" s="813"/>
      <c r="EFD9" s="813"/>
      <c r="EFE9" s="813"/>
      <c r="EFF9" s="813"/>
      <c r="EFG9" s="813"/>
      <c r="EFH9" s="813"/>
      <c r="EFI9" s="813"/>
      <c r="EFJ9" s="813"/>
      <c r="EFK9" s="813"/>
      <c r="EFL9" s="813"/>
      <c r="EFM9" s="813"/>
      <c r="EFN9" s="813"/>
      <c r="EFO9" s="813"/>
      <c r="EFP9" s="813"/>
      <c r="EFQ9" s="813"/>
      <c r="EFR9" s="813"/>
      <c r="EFS9" s="813"/>
      <c r="EFT9" s="813"/>
      <c r="EFU9" s="813"/>
      <c r="EFV9" s="813"/>
      <c r="EFW9" s="813"/>
      <c r="EFX9" s="813"/>
      <c r="EFY9" s="813"/>
      <c r="EFZ9" s="813"/>
      <c r="EGA9" s="813"/>
      <c r="EGB9" s="813"/>
      <c r="EGC9" s="813"/>
      <c r="EGD9" s="813"/>
      <c r="EGE9" s="813"/>
      <c r="EGF9" s="813"/>
      <c r="EGG9" s="813"/>
      <c r="EGH9" s="813"/>
      <c r="EGI9" s="813"/>
      <c r="EGJ9" s="813"/>
      <c r="EGK9" s="813"/>
      <c r="EGL9" s="813"/>
      <c r="EGM9" s="813"/>
      <c r="EGN9" s="813"/>
      <c r="EGO9" s="813"/>
      <c r="EGP9" s="813"/>
      <c r="EGQ9" s="813"/>
      <c r="EGR9" s="813"/>
      <c r="EGS9" s="813"/>
      <c r="EGT9" s="813"/>
      <c r="EGU9" s="813"/>
      <c r="EGV9" s="813"/>
      <c r="EGW9" s="813"/>
      <c r="EGX9" s="813"/>
      <c r="EGY9" s="813"/>
      <c r="EGZ9" s="813"/>
      <c r="EHA9" s="813"/>
      <c r="EHB9" s="813"/>
      <c r="EHC9" s="813"/>
      <c r="EHD9" s="813"/>
      <c r="EHE9" s="813"/>
      <c r="EHF9" s="813"/>
      <c r="EHG9" s="813"/>
      <c r="EHH9" s="813"/>
      <c r="EHI9" s="813"/>
      <c r="EHJ9" s="813"/>
      <c r="EHK9" s="813"/>
      <c r="EHL9" s="813"/>
      <c r="EHM9" s="813"/>
      <c r="EHN9" s="813"/>
      <c r="EHO9" s="813"/>
      <c r="EHP9" s="813"/>
      <c r="EHQ9" s="813"/>
      <c r="EHR9" s="813"/>
      <c r="EHS9" s="813"/>
      <c r="EHT9" s="813"/>
      <c r="EHU9" s="813"/>
      <c r="EHV9" s="813"/>
      <c r="EHW9" s="813"/>
      <c r="EHX9" s="813"/>
      <c r="EHY9" s="813"/>
      <c r="EHZ9" s="813"/>
      <c r="EIA9" s="813"/>
      <c r="EIB9" s="813"/>
      <c r="EIC9" s="813"/>
      <c r="EID9" s="813"/>
      <c r="EIE9" s="813"/>
      <c r="EIF9" s="813"/>
      <c r="EIG9" s="813"/>
      <c r="EIH9" s="813"/>
      <c r="EII9" s="813"/>
      <c r="EIJ9" s="813"/>
      <c r="EIK9" s="813"/>
      <c r="EIL9" s="813"/>
      <c r="EIM9" s="813"/>
      <c r="EIN9" s="813"/>
      <c r="EIO9" s="813"/>
      <c r="EIP9" s="813"/>
      <c r="EIQ9" s="813"/>
      <c r="EIR9" s="813"/>
      <c r="EIS9" s="813"/>
      <c r="EIT9" s="813"/>
      <c r="EIU9" s="813"/>
      <c r="EIV9" s="813"/>
      <c r="EIW9" s="813"/>
      <c r="EIX9" s="813"/>
      <c r="EIY9" s="813"/>
      <c r="EIZ9" s="813"/>
      <c r="EJA9" s="813"/>
      <c r="EJB9" s="813"/>
      <c r="EJC9" s="813"/>
      <c r="EJD9" s="813"/>
      <c r="EJE9" s="813"/>
      <c r="EJF9" s="813"/>
      <c r="EJG9" s="813"/>
      <c r="EJH9" s="813"/>
      <c r="EJI9" s="813"/>
      <c r="EJJ9" s="813"/>
      <c r="EJK9" s="813"/>
      <c r="EJL9" s="813"/>
      <c r="EJM9" s="813"/>
      <c r="EJN9" s="813"/>
      <c r="EJO9" s="813"/>
      <c r="EJP9" s="813"/>
      <c r="EJQ9" s="813"/>
      <c r="EJR9" s="813"/>
      <c r="EJS9" s="813"/>
      <c r="EJT9" s="813"/>
      <c r="EJU9" s="813"/>
      <c r="EJV9" s="813"/>
      <c r="EJW9" s="813"/>
      <c r="EJX9" s="813"/>
      <c r="EJY9" s="813"/>
      <c r="EJZ9" s="813"/>
      <c r="EKA9" s="813"/>
      <c r="EKB9" s="813"/>
      <c r="EKC9" s="813"/>
      <c r="EKD9" s="813"/>
      <c r="EKE9" s="813"/>
      <c r="EKF9" s="813"/>
      <c r="EKG9" s="813"/>
      <c r="EKH9" s="813"/>
      <c r="EKI9" s="813"/>
      <c r="EKJ9" s="813"/>
      <c r="EKK9" s="813"/>
      <c r="EKL9" s="813"/>
      <c r="EKM9" s="813"/>
      <c r="EKN9" s="813"/>
      <c r="EKO9" s="813"/>
      <c r="EKP9" s="813"/>
      <c r="EKQ9" s="813"/>
      <c r="EKR9" s="813"/>
      <c r="EKS9" s="813"/>
      <c r="EKT9" s="813"/>
      <c r="EKU9" s="813"/>
      <c r="EKV9" s="813"/>
      <c r="EKW9" s="813"/>
      <c r="EKX9" s="813"/>
      <c r="EKY9" s="813"/>
      <c r="EKZ9" s="813"/>
      <c r="ELA9" s="813"/>
      <c r="ELB9" s="813"/>
      <c r="ELC9" s="813"/>
      <c r="ELD9" s="813"/>
      <c r="ELE9" s="813"/>
      <c r="ELF9" s="813"/>
      <c r="ELG9" s="813"/>
      <c r="ELH9" s="813"/>
      <c r="ELI9" s="813"/>
      <c r="ELJ9" s="813"/>
      <c r="ELK9" s="813"/>
      <c r="ELL9" s="813"/>
      <c r="ELM9" s="813"/>
      <c r="ELN9" s="813"/>
      <c r="ELO9" s="813"/>
      <c r="ELP9" s="813"/>
      <c r="ELQ9" s="813"/>
      <c r="ELR9" s="813"/>
      <c r="ELS9" s="813"/>
      <c r="ELT9" s="813"/>
      <c r="ELU9" s="813"/>
      <c r="ELV9" s="813"/>
      <c r="ELW9" s="813"/>
      <c r="ELX9" s="813"/>
      <c r="ELY9" s="813"/>
      <c r="ELZ9" s="813"/>
      <c r="EMA9" s="813"/>
      <c r="EMB9" s="813"/>
      <c r="EMC9" s="813"/>
      <c r="EMD9" s="813"/>
      <c r="EME9" s="813"/>
      <c r="EMF9" s="813"/>
      <c r="EMG9" s="813"/>
      <c r="EMH9" s="813"/>
      <c r="EMI9" s="813"/>
      <c r="EMJ9" s="813"/>
      <c r="EMK9" s="813"/>
      <c r="EML9" s="813"/>
      <c r="EMM9" s="813"/>
      <c r="EMN9" s="813"/>
      <c r="EMO9" s="813"/>
      <c r="EMP9" s="813"/>
      <c r="EMQ9" s="813"/>
      <c r="EMR9" s="813"/>
      <c r="EMS9" s="813"/>
      <c r="EMT9" s="813"/>
      <c r="EMU9" s="813"/>
      <c r="EMV9" s="813"/>
      <c r="EMW9" s="813"/>
      <c r="EMX9" s="813"/>
      <c r="EMY9" s="813"/>
      <c r="EMZ9" s="813"/>
      <c r="ENA9" s="813"/>
      <c r="ENB9" s="813"/>
      <c r="ENC9" s="813"/>
      <c r="END9" s="813"/>
      <c r="ENE9" s="813"/>
      <c r="ENF9" s="813"/>
      <c r="ENG9" s="813"/>
      <c r="ENH9" s="813"/>
      <c r="ENI9" s="813"/>
      <c r="ENJ9" s="813"/>
      <c r="ENK9" s="813"/>
      <c r="ENL9" s="813"/>
      <c r="ENM9" s="813"/>
      <c r="ENN9" s="813"/>
      <c r="ENO9" s="813"/>
      <c r="ENP9" s="813"/>
      <c r="ENQ9" s="813"/>
      <c r="ENR9" s="813"/>
      <c r="ENS9" s="813"/>
      <c r="ENT9" s="813"/>
      <c r="ENU9" s="813"/>
      <c r="ENV9" s="813"/>
      <c r="ENW9" s="813"/>
      <c r="ENX9" s="813"/>
      <c r="ENY9" s="813"/>
      <c r="ENZ9" s="813"/>
      <c r="EOA9" s="813"/>
      <c r="EOB9" s="813"/>
      <c r="EOC9" s="813"/>
      <c r="EOD9" s="813"/>
      <c r="EOE9" s="813"/>
      <c r="EOF9" s="813"/>
      <c r="EOG9" s="813"/>
      <c r="EOH9" s="813"/>
      <c r="EOI9" s="813"/>
      <c r="EOJ9" s="813"/>
      <c r="EOK9" s="813"/>
      <c r="EOL9" s="813"/>
      <c r="EOM9" s="813"/>
      <c r="EON9" s="813"/>
      <c r="EOO9" s="813"/>
      <c r="EOP9" s="813"/>
      <c r="EOQ9" s="813"/>
      <c r="EOR9" s="813"/>
      <c r="EOS9" s="813"/>
      <c r="EOT9" s="813"/>
      <c r="EOU9" s="813"/>
      <c r="EOV9" s="813"/>
      <c r="EOW9" s="813"/>
      <c r="EOX9" s="813"/>
      <c r="EOY9" s="813"/>
      <c r="EOZ9" s="813"/>
      <c r="EPA9" s="813"/>
      <c r="EPB9" s="813"/>
      <c r="EPC9" s="813"/>
      <c r="EPD9" s="813"/>
      <c r="EPE9" s="813"/>
      <c r="EPF9" s="813"/>
      <c r="EPG9" s="813"/>
      <c r="EPH9" s="813"/>
      <c r="EPI9" s="813"/>
      <c r="EPJ9" s="813"/>
      <c r="EPK9" s="813"/>
      <c r="EPL9" s="813"/>
      <c r="EPM9" s="813"/>
      <c r="EPN9" s="813"/>
      <c r="EPO9" s="813"/>
      <c r="EPP9" s="813"/>
      <c r="EPQ9" s="813"/>
      <c r="EPR9" s="813"/>
      <c r="EPS9" s="813"/>
      <c r="EPT9" s="813"/>
      <c r="EPU9" s="813"/>
      <c r="EPV9" s="813"/>
      <c r="EPW9" s="813"/>
      <c r="EPX9" s="813"/>
      <c r="EPY9" s="813"/>
      <c r="EPZ9" s="813"/>
      <c r="EQA9" s="813"/>
      <c r="EQB9" s="813"/>
      <c r="EQC9" s="813"/>
      <c r="EQD9" s="813"/>
      <c r="EQE9" s="813"/>
      <c r="EQF9" s="813"/>
      <c r="EQG9" s="813"/>
      <c r="EQH9" s="813"/>
      <c r="EQI9" s="813"/>
      <c r="EQJ9" s="813"/>
      <c r="EQK9" s="813"/>
      <c r="EQL9" s="813"/>
      <c r="EQM9" s="813"/>
      <c r="EQN9" s="813"/>
      <c r="EQO9" s="813"/>
      <c r="EQP9" s="813"/>
      <c r="EQQ9" s="813"/>
      <c r="EQR9" s="813"/>
      <c r="EQS9" s="813"/>
      <c r="EQT9" s="813"/>
      <c r="EQU9" s="813"/>
      <c r="EQV9" s="813"/>
      <c r="EQW9" s="813"/>
      <c r="EQX9" s="813"/>
      <c r="EQY9" s="813"/>
      <c r="EQZ9" s="813"/>
      <c r="ERA9" s="813"/>
      <c r="ERB9" s="813"/>
      <c r="ERC9" s="813"/>
      <c r="ERD9" s="813"/>
      <c r="ERE9" s="813"/>
      <c r="ERF9" s="813"/>
      <c r="ERG9" s="813"/>
      <c r="ERH9" s="813"/>
      <c r="ERI9" s="813"/>
      <c r="ERJ9" s="813"/>
      <c r="ERK9" s="813"/>
      <c r="ERL9" s="813"/>
      <c r="ERM9" s="813"/>
      <c r="ERN9" s="813"/>
      <c r="ERO9" s="813"/>
      <c r="ERP9" s="813"/>
      <c r="ERQ9" s="813"/>
      <c r="ERR9" s="813"/>
      <c r="ERS9" s="813"/>
      <c r="ERT9" s="813"/>
      <c r="ERU9" s="813"/>
      <c r="ERV9" s="813"/>
      <c r="ERW9" s="813"/>
      <c r="ERX9" s="813"/>
      <c r="ERY9" s="813"/>
      <c r="ERZ9" s="813"/>
      <c r="ESA9" s="813"/>
      <c r="ESB9" s="813"/>
      <c r="ESC9" s="813"/>
      <c r="ESD9" s="813"/>
      <c r="ESE9" s="813"/>
      <c r="ESF9" s="813"/>
      <c r="ESG9" s="813"/>
      <c r="ESH9" s="813"/>
      <c r="ESI9" s="813"/>
      <c r="ESJ9" s="813"/>
      <c r="ESK9" s="813"/>
      <c r="ESL9" s="813"/>
      <c r="ESM9" s="813"/>
      <c r="ESN9" s="813"/>
      <c r="ESO9" s="813"/>
      <c r="ESP9" s="813"/>
      <c r="ESQ9" s="813"/>
      <c r="ESR9" s="813"/>
      <c r="ESS9" s="813"/>
      <c r="EST9" s="813"/>
      <c r="ESU9" s="813"/>
      <c r="ESV9" s="813"/>
      <c r="ESW9" s="813"/>
      <c r="ESX9" s="813"/>
      <c r="ESY9" s="813"/>
      <c r="ESZ9" s="813"/>
      <c r="ETA9" s="813"/>
      <c r="ETB9" s="813"/>
      <c r="ETC9" s="813"/>
      <c r="ETD9" s="813"/>
      <c r="ETE9" s="813"/>
      <c r="ETF9" s="813"/>
      <c r="ETG9" s="813"/>
      <c r="ETH9" s="813"/>
      <c r="ETI9" s="813"/>
      <c r="ETJ9" s="813"/>
      <c r="ETK9" s="813"/>
      <c r="ETL9" s="813"/>
      <c r="ETM9" s="813"/>
      <c r="ETN9" s="813"/>
      <c r="ETO9" s="813"/>
      <c r="ETP9" s="813"/>
      <c r="ETQ9" s="813"/>
      <c r="ETR9" s="813"/>
      <c r="ETS9" s="813"/>
      <c r="ETT9" s="813"/>
      <c r="ETU9" s="813"/>
      <c r="ETV9" s="813"/>
      <c r="ETW9" s="813"/>
      <c r="ETX9" s="813"/>
      <c r="ETY9" s="813"/>
      <c r="ETZ9" s="813"/>
      <c r="EUA9" s="813"/>
      <c r="EUB9" s="813"/>
      <c r="EUC9" s="813"/>
      <c r="EUD9" s="813"/>
      <c r="EUE9" s="813"/>
      <c r="EUF9" s="813"/>
      <c r="EUG9" s="813"/>
      <c r="EUH9" s="813"/>
      <c r="EUI9" s="813"/>
      <c r="EUJ9" s="813"/>
      <c r="EUK9" s="813"/>
      <c r="EUL9" s="813"/>
      <c r="EUM9" s="813"/>
      <c r="EUN9" s="813"/>
      <c r="EUO9" s="813"/>
      <c r="EUP9" s="813"/>
      <c r="EUQ9" s="813"/>
      <c r="EUR9" s="813"/>
      <c r="EUS9" s="813"/>
      <c r="EUT9" s="813"/>
      <c r="EUU9" s="813"/>
      <c r="EUV9" s="813"/>
      <c r="EUW9" s="813"/>
      <c r="EUX9" s="813"/>
      <c r="EUY9" s="813"/>
      <c r="EUZ9" s="813"/>
      <c r="EVA9" s="813"/>
      <c r="EVB9" s="813"/>
      <c r="EVC9" s="813"/>
      <c r="EVD9" s="813"/>
      <c r="EVE9" s="813"/>
      <c r="EVF9" s="813"/>
      <c r="EVG9" s="813"/>
      <c r="EVH9" s="813"/>
      <c r="EVI9" s="813"/>
      <c r="EVJ9" s="813"/>
      <c r="EVK9" s="813"/>
      <c r="EVL9" s="813"/>
      <c r="EVM9" s="813"/>
      <c r="EVN9" s="813"/>
      <c r="EVO9" s="813"/>
      <c r="EVP9" s="813"/>
      <c r="EVQ9" s="813"/>
      <c r="EVR9" s="813"/>
      <c r="EVS9" s="813"/>
      <c r="EVT9" s="813"/>
      <c r="EVU9" s="813"/>
      <c r="EVV9" s="813"/>
      <c r="EVW9" s="813"/>
      <c r="EVX9" s="813"/>
      <c r="EVY9" s="813"/>
      <c r="EVZ9" s="813"/>
      <c r="EWA9" s="813"/>
      <c r="EWB9" s="813"/>
      <c r="EWC9" s="813"/>
      <c r="EWD9" s="813"/>
      <c r="EWE9" s="813"/>
      <c r="EWF9" s="813"/>
      <c r="EWG9" s="813"/>
      <c r="EWH9" s="813"/>
      <c r="EWI9" s="813"/>
      <c r="EWJ9" s="813"/>
      <c r="EWK9" s="813"/>
      <c r="EWL9" s="813"/>
      <c r="EWM9" s="813"/>
      <c r="EWN9" s="813"/>
      <c r="EWO9" s="813"/>
      <c r="EWP9" s="813"/>
      <c r="EWQ9" s="813"/>
      <c r="EWR9" s="813"/>
      <c r="EWS9" s="813"/>
      <c r="EWT9" s="813"/>
      <c r="EWU9" s="813"/>
      <c r="EWV9" s="813"/>
      <c r="EWW9" s="813"/>
      <c r="EWX9" s="813"/>
      <c r="EWY9" s="813"/>
      <c r="EWZ9" s="813"/>
      <c r="EXA9" s="813"/>
      <c r="EXB9" s="813"/>
      <c r="EXC9" s="813"/>
      <c r="EXD9" s="813"/>
      <c r="EXE9" s="813"/>
      <c r="EXF9" s="813"/>
      <c r="EXG9" s="813"/>
      <c r="EXH9" s="813"/>
      <c r="EXI9" s="813"/>
      <c r="EXJ9" s="813"/>
      <c r="EXK9" s="813"/>
      <c r="EXL9" s="813"/>
      <c r="EXM9" s="813"/>
      <c r="EXN9" s="813"/>
      <c r="EXO9" s="813"/>
      <c r="EXP9" s="813"/>
      <c r="EXQ9" s="813"/>
      <c r="EXR9" s="813"/>
      <c r="EXS9" s="813"/>
      <c r="EXT9" s="813"/>
      <c r="EXU9" s="813"/>
      <c r="EXV9" s="813"/>
      <c r="EXW9" s="813"/>
      <c r="EXX9" s="813"/>
      <c r="EXY9" s="813"/>
      <c r="EXZ9" s="813"/>
      <c r="EYA9" s="813"/>
      <c r="EYB9" s="813"/>
      <c r="EYC9" s="813"/>
      <c r="EYD9" s="813"/>
      <c r="EYE9" s="813"/>
      <c r="EYF9" s="813"/>
      <c r="EYG9" s="813"/>
      <c r="EYH9" s="813"/>
      <c r="EYI9" s="813"/>
      <c r="EYJ9" s="813"/>
      <c r="EYK9" s="813"/>
      <c r="EYL9" s="813"/>
      <c r="EYM9" s="813"/>
      <c r="EYN9" s="813"/>
      <c r="EYO9" s="813"/>
      <c r="EYP9" s="813"/>
      <c r="EYQ9" s="813"/>
      <c r="EYR9" s="813"/>
      <c r="EYS9" s="813"/>
      <c r="EYT9" s="813"/>
      <c r="EYU9" s="813"/>
      <c r="EYV9" s="813"/>
      <c r="EYW9" s="813"/>
      <c r="EYX9" s="813"/>
      <c r="EYY9" s="813"/>
      <c r="EYZ9" s="813"/>
      <c r="EZA9" s="813"/>
      <c r="EZB9" s="813"/>
      <c r="EZC9" s="813"/>
      <c r="EZD9" s="813"/>
      <c r="EZE9" s="813"/>
      <c r="EZF9" s="813"/>
      <c r="EZG9" s="813"/>
      <c r="EZH9" s="813"/>
      <c r="EZI9" s="813"/>
      <c r="EZJ9" s="813"/>
      <c r="EZK9" s="813"/>
      <c r="EZL9" s="813"/>
      <c r="EZM9" s="813"/>
      <c r="EZN9" s="813"/>
      <c r="EZO9" s="813"/>
      <c r="EZP9" s="813"/>
      <c r="EZQ9" s="813"/>
      <c r="EZR9" s="813"/>
      <c r="EZS9" s="813"/>
      <c r="EZT9" s="813"/>
      <c r="EZU9" s="813"/>
      <c r="EZV9" s="813"/>
      <c r="EZW9" s="813"/>
      <c r="EZX9" s="813"/>
      <c r="EZY9" s="813"/>
      <c r="EZZ9" s="813"/>
      <c r="FAA9" s="813"/>
      <c r="FAB9" s="813"/>
      <c r="FAC9" s="813"/>
      <c r="FAD9" s="813"/>
      <c r="FAE9" s="813"/>
      <c r="FAF9" s="813"/>
      <c r="FAG9" s="813"/>
      <c r="FAH9" s="813"/>
      <c r="FAI9" s="813"/>
      <c r="FAJ9" s="813"/>
      <c r="FAK9" s="813"/>
      <c r="FAL9" s="813"/>
      <c r="FAM9" s="813"/>
      <c r="FAN9" s="813"/>
      <c r="FAO9" s="813"/>
      <c r="FAP9" s="813"/>
      <c r="FAQ9" s="813"/>
      <c r="FAR9" s="813"/>
      <c r="FAS9" s="813"/>
      <c r="FAT9" s="813"/>
      <c r="FAU9" s="813"/>
      <c r="FAV9" s="813"/>
      <c r="FAW9" s="813"/>
      <c r="FAX9" s="813"/>
      <c r="FAY9" s="813"/>
      <c r="FAZ9" s="813"/>
      <c r="FBA9" s="813"/>
      <c r="FBB9" s="813"/>
      <c r="FBC9" s="813"/>
      <c r="FBD9" s="813"/>
      <c r="FBE9" s="813"/>
      <c r="FBF9" s="813"/>
      <c r="FBG9" s="813"/>
      <c r="FBH9" s="813"/>
      <c r="FBI9" s="813"/>
      <c r="FBJ9" s="813"/>
      <c r="FBK9" s="813"/>
      <c r="FBL9" s="813"/>
      <c r="FBM9" s="813"/>
      <c r="FBN9" s="813"/>
      <c r="FBO9" s="813"/>
      <c r="FBP9" s="813"/>
      <c r="FBQ9" s="813"/>
      <c r="FBR9" s="813"/>
      <c r="FBS9" s="813"/>
      <c r="FBT9" s="813"/>
      <c r="FBU9" s="813"/>
      <c r="FBV9" s="813"/>
      <c r="FBW9" s="813"/>
      <c r="FBX9" s="813"/>
      <c r="FBY9" s="813"/>
      <c r="FBZ9" s="813"/>
      <c r="FCA9" s="813"/>
      <c r="FCB9" s="813"/>
      <c r="FCC9" s="813"/>
      <c r="FCD9" s="813"/>
      <c r="FCE9" s="813"/>
      <c r="FCF9" s="813"/>
      <c r="FCG9" s="813"/>
      <c r="FCH9" s="813"/>
      <c r="FCI9" s="813"/>
      <c r="FCJ9" s="813"/>
      <c r="FCK9" s="813"/>
      <c r="FCL9" s="813"/>
      <c r="FCM9" s="813"/>
      <c r="FCN9" s="813"/>
      <c r="FCO9" s="813"/>
      <c r="FCP9" s="813"/>
      <c r="FCQ9" s="813"/>
      <c r="FCR9" s="813"/>
      <c r="FCS9" s="813"/>
      <c r="FCT9" s="813"/>
      <c r="FCU9" s="813"/>
      <c r="FCV9" s="813"/>
      <c r="FCW9" s="813"/>
      <c r="FCX9" s="813"/>
      <c r="FCY9" s="813"/>
      <c r="FCZ9" s="813"/>
      <c r="FDA9" s="813"/>
      <c r="FDB9" s="813"/>
      <c r="FDC9" s="813"/>
      <c r="FDD9" s="813"/>
      <c r="FDE9" s="813"/>
      <c r="FDF9" s="813"/>
      <c r="FDG9" s="813"/>
      <c r="FDH9" s="813"/>
      <c r="FDI9" s="813"/>
      <c r="FDJ9" s="813"/>
      <c r="FDK9" s="813"/>
      <c r="FDL9" s="813"/>
      <c r="FDM9" s="813"/>
      <c r="FDN9" s="813"/>
      <c r="FDO9" s="813"/>
      <c r="FDP9" s="813"/>
      <c r="FDQ9" s="813"/>
      <c r="FDR9" s="813"/>
      <c r="FDS9" s="813"/>
      <c r="FDT9" s="813"/>
      <c r="FDU9" s="813"/>
      <c r="FDV9" s="813"/>
      <c r="FDW9" s="813"/>
      <c r="FDX9" s="813"/>
      <c r="FDY9" s="813"/>
      <c r="FDZ9" s="813"/>
      <c r="FEA9" s="813"/>
      <c r="FEB9" s="813"/>
      <c r="FEC9" s="813"/>
      <c r="FED9" s="813"/>
      <c r="FEE9" s="813"/>
      <c r="FEF9" s="813"/>
      <c r="FEG9" s="813"/>
      <c r="FEH9" s="813"/>
      <c r="FEI9" s="813"/>
      <c r="FEJ9" s="813"/>
      <c r="FEK9" s="813"/>
      <c r="FEL9" s="813"/>
      <c r="FEM9" s="813"/>
      <c r="FEN9" s="813"/>
      <c r="FEO9" s="813"/>
      <c r="FEP9" s="813"/>
      <c r="FEQ9" s="813"/>
      <c r="FER9" s="813"/>
      <c r="FES9" s="813"/>
      <c r="FET9" s="813"/>
      <c r="FEU9" s="813"/>
      <c r="FEV9" s="813"/>
      <c r="FEW9" s="813"/>
      <c r="FEX9" s="813"/>
      <c r="FEY9" s="813"/>
      <c r="FEZ9" s="813"/>
      <c r="FFA9" s="813"/>
      <c r="FFB9" s="813"/>
      <c r="FFC9" s="813"/>
      <c r="FFD9" s="813"/>
      <c r="FFE9" s="813"/>
      <c r="FFF9" s="813"/>
      <c r="FFG9" s="813"/>
      <c r="FFH9" s="813"/>
      <c r="FFI9" s="813"/>
      <c r="FFJ9" s="813"/>
      <c r="FFK9" s="813"/>
      <c r="FFL9" s="813"/>
      <c r="FFM9" s="813"/>
      <c r="FFN9" s="813"/>
      <c r="FFO9" s="813"/>
      <c r="FFP9" s="813"/>
      <c r="FFQ9" s="813"/>
      <c r="FFR9" s="813"/>
      <c r="FFS9" s="813"/>
      <c r="FFT9" s="813"/>
      <c r="FFU9" s="813"/>
      <c r="FFV9" s="813"/>
      <c r="FFW9" s="813"/>
      <c r="FFX9" s="813"/>
      <c r="FFY9" s="813"/>
      <c r="FFZ9" s="813"/>
      <c r="FGA9" s="813"/>
      <c r="FGB9" s="813"/>
      <c r="FGC9" s="813"/>
      <c r="FGD9" s="813"/>
      <c r="FGE9" s="813"/>
      <c r="FGF9" s="813"/>
      <c r="FGG9" s="813"/>
      <c r="FGH9" s="813"/>
      <c r="FGI9" s="813"/>
      <c r="FGJ9" s="813"/>
      <c r="FGK9" s="813"/>
      <c r="FGL9" s="813"/>
      <c r="FGM9" s="813"/>
      <c r="FGN9" s="813"/>
      <c r="FGO9" s="813"/>
      <c r="FGP9" s="813"/>
      <c r="FGQ9" s="813"/>
      <c r="FGR9" s="813"/>
      <c r="FGS9" s="813"/>
      <c r="FGT9" s="813"/>
      <c r="FGU9" s="813"/>
      <c r="FGV9" s="813"/>
      <c r="FGW9" s="813"/>
      <c r="FGX9" s="813"/>
      <c r="FGY9" s="813"/>
      <c r="FGZ9" s="813"/>
      <c r="FHA9" s="813"/>
      <c r="FHB9" s="813"/>
      <c r="FHC9" s="813"/>
      <c r="FHD9" s="813"/>
      <c r="FHE9" s="813"/>
      <c r="FHF9" s="813"/>
      <c r="FHG9" s="813"/>
      <c r="FHH9" s="813"/>
      <c r="FHI9" s="813"/>
      <c r="FHJ9" s="813"/>
      <c r="FHK9" s="813"/>
      <c r="FHL9" s="813"/>
      <c r="FHM9" s="813"/>
      <c r="FHN9" s="813"/>
      <c r="FHO9" s="813"/>
      <c r="FHP9" s="813"/>
      <c r="FHQ9" s="813"/>
      <c r="FHR9" s="813"/>
      <c r="FHS9" s="813"/>
      <c r="FHT9" s="813"/>
      <c r="FHU9" s="813"/>
      <c r="FHV9" s="813"/>
      <c r="FHW9" s="813"/>
      <c r="FHX9" s="813"/>
      <c r="FHY9" s="813"/>
      <c r="FHZ9" s="813"/>
      <c r="FIA9" s="813"/>
      <c r="FIB9" s="813"/>
      <c r="FIC9" s="813"/>
      <c r="FID9" s="813"/>
      <c r="FIE9" s="813"/>
      <c r="FIF9" s="813"/>
      <c r="FIG9" s="813"/>
      <c r="FIH9" s="813"/>
      <c r="FII9" s="813"/>
      <c r="FIJ9" s="813"/>
      <c r="FIK9" s="813"/>
      <c r="FIL9" s="813"/>
      <c r="FIM9" s="813"/>
      <c r="FIN9" s="813"/>
      <c r="FIO9" s="813"/>
      <c r="FIP9" s="813"/>
      <c r="FIQ9" s="813"/>
      <c r="FIR9" s="813"/>
      <c r="FIS9" s="813"/>
      <c r="FIT9" s="813"/>
      <c r="FIU9" s="813"/>
      <c r="FIV9" s="813"/>
      <c r="FIW9" s="813"/>
      <c r="FIX9" s="813"/>
      <c r="FIY9" s="813"/>
      <c r="FIZ9" s="813"/>
      <c r="FJA9" s="813"/>
      <c r="FJB9" s="813"/>
      <c r="FJC9" s="813"/>
      <c r="FJD9" s="813"/>
      <c r="FJE9" s="813"/>
      <c r="FJF9" s="813"/>
      <c r="FJG9" s="813"/>
      <c r="FJH9" s="813"/>
      <c r="FJI9" s="813"/>
      <c r="FJJ9" s="813"/>
      <c r="FJK9" s="813"/>
      <c r="FJL9" s="813"/>
      <c r="FJM9" s="813"/>
      <c r="FJN9" s="813"/>
      <c r="FJO9" s="813"/>
      <c r="FJP9" s="813"/>
      <c r="FJQ9" s="813"/>
      <c r="FJR9" s="813"/>
      <c r="FJS9" s="813"/>
      <c r="FJT9" s="813"/>
      <c r="FJU9" s="813"/>
      <c r="FJV9" s="813"/>
      <c r="FJW9" s="813"/>
      <c r="FJX9" s="813"/>
      <c r="FJY9" s="813"/>
      <c r="FJZ9" s="813"/>
      <c r="FKA9" s="813"/>
      <c r="FKB9" s="813"/>
      <c r="FKC9" s="813"/>
      <c r="FKD9" s="813"/>
      <c r="FKE9" s="813"/>
      <c r="FKF9" s="813"/>
      <c r="FKG9" s="813"/>
      <c r="FKH9" s="813"/>
      <c r="FKI9" s="813"/>
      <c r="FKJ9" s="813"/>
      <c r="FKK9" s="813"/>
      <c r="FKL9" s="813"/>
      <c r="FKM9" s="813"/>
      <c r="FKN9" s="813"/>
      <c r="FKO9" s="813"/>
      <c r="FKP9" s="813"/>
      <c r="FKQ9" s="813"/>
      <c r="FKR9" s="813"/>
      <c r="FKS9" s="813"/>
      <c r="FKT9" s="813"/>
      <c r="FKU9" s="813"/>
      <c r="FKV9" s="813"/>
      <c r="FKW9" s="813"/>
      <c r="FKX9" s="813"/>
      <c r="FKY9" s="813"/>
      <c r="FKZ9" s="813"/>
      <c r="FLA9" s="813"/>
      <c r="FLB9" s="813"/>
      <c r="FLC9" s="813"/>
      <c r="FLD9" s="813"/>
      <c r="FLE9" s="813"/>
      <c r="FLF9" s="813"/>
      <c r="FLG9" s="813"/>
      <c r="FLH9" s="813"/>
      <c r="FLI9" s="813"/>
      <c r="FLJ9" s="813"/>
      <c r="FLK9" s="813"/>
      <c r="FLL9" s="813"/>
      <c r="FLM9" s="813"/>
      <c r="FLN9" s="813"/>
      <c r="FLO9" s="813"/>
      <c r="FLP9" s="813"/>
      <c r="FLQ9" s="813"/>
      <c r="FLR9" s="813"/>
      <c r="FLS9" s="813"/>
      <c r="FLT9" s="813"/>
      <c r="FLU9" s="813"/>
      <c r="FLV9" s="813"/>
      <c r="FLW9" s="813"/>
      <c r="FLX9" s="813"/>
      <c r="FLY9" s="813"/>
      <c r="FLZ9" s="813"/>
      <c r="FMA9" s="813"/>
      <c r="FMB9" s="813"/>
      <c r="FMC9" s="813"/>
      <c r="FMD9" s="813"/>
      <c r="FME9" s="813"/>
      <c r="FMF9" s="813"/>
      <c r="FMG9" s="813"/>
      <c r="FMH9" s="813"/>
      <c r="FMI9" s="813"/>
      <c r="FMJ9" s="813"/>
      <c r="FMK9" s="813"/>
      <c r="FML9" s="813"/>
      <c r="FMM9" s="813"/>
      <c r="FMN9" s="813"/>
      <c r="FMO9" s="813"/>
      <c r="FMP9" s="813"/>
      <c r="FMQ9" s="813"/>
      <c r="FMR9" s="813"/>
      <c r="FMS9" s="813"/>
      <c r="FMT9" s="813"/>
      <c r="FMU9" s="813"/>
      <c r="FMV9" s="813"/>
      <c r="FMW9" s="813"/>
      <c r="FMX9" s="813"/>
      <c r="FMY9" s="813"/>
      <c r="FMZ9" s="813"/>
      <c r="FNA9" s="813"/>
      <c r="FNB9" s="813"/>
      <c r="FNC9" s="813"/>
      <c r="FND9" s="813"/>
      <c r="FNE9" s="813"/>
      <c r="FNF9" s="813"/>
      <c r="FNG9" s="813"/>
      <c r="FNH9" s="813"/>
      <c r="FNI9" s="813"/>
      <c r="FNJ9" s="813"/>
      <c r="FNK9" s="813"/>
      <c r="FNL9" s="813"/>
      <c r="FNM9" s="813"/>
      <c r="FNN9" s="813"/>
      <c r="FNO9" s="813"/>
      <c r="FNP9" s="813"/>
      <c r="FNQ9" s="813"/>
      <c r="FNR9" s="813"/>
      <c r="FNS9" s="813"/>
      <c r="FNT9" s="813"/>
      <c r="FNU9" s="813"/>
      <c r="FNV9" s="813"/>
      <c r="FNW9" s="813"/>
      <c r="FNX9" s="813"/>
      <c r="FNY9" s="813"/>
      <c r="FNZ9" s="813"/>
      <c r="FOA9" s="813"/>
      <c r="FOB9" s="813"/>
      <c r="FOC9" s="813"/>
      <c r="FOD9" s="813"/>
      <c r="FOE9" s="813"/>
      <c r="FOF9" s="813"/>
      <c r="FOG9" s="813"/>
      <c r="FOH9" s="813"/>
      <c r="FOI9" s="813"/>
      <c r="FOJ9" s="813"/>
      <c r="FOK9" s="813"/>
      <c r="FOL9" s="813"/>
      <c r="FOM9" s="813"/>
      <c r="FON9" s="813"/>
      <c r="FOO9" s="813"/>
      <c r="FOP9" s="813"/>
      <c r="FOQ9" s="813"/>
      <c r="FOR9" s="813"/>
      <c r="FOS9" s="813"/>
      <c r="FOT9" s="813"/>
      <c r="FOU9" s="813"/>
      <c r="FOV9" s="813"/>
      <c r="FOW9" s="813"/>
      <c r="FOX9" s="813"/>
      <c r="FOY9" s="813"/>
      <c r="FOZ9" s="813"/>
      <c r="FPA9" s="813"/>
      <c r="FPB9" s="813"/>
      <c r="FPC9" s="813"/>
      <c r="FPD9" s="813"/>
      <c r="FPE9" s="813"/>
      <c r="FPF9" s="813"/>
      <c r="FPG9" s="813"/>
      <c r="FPH9" s="813"/>
      <c r="FPI9" s="813"/>
      <c r="FPJ9" s="813"/>
      <c r="FPK9" s="813"/>
      <c r="FPL9" s="813"/>
      <c r="FPM9" s="813"/>
      <c r="FPN9" s="813"/>
      <c r="FPO9" s="813"/>
      <c r="FPP9" s="813"/>
      <c r="FPQ9" s="813"/>
      <c r="FPR9" s="813"/>
      <c r="FPS9" s="813"/>
      <c r="FPT9" s="813"/>
      <c r="FPU9" s="813"/>
      <c r="FPV9" s="813"/>
      <c r="FPW9" s="813"/>
      <c r="FPX9" s="813"/>
      <c r="FPY9" s="813"/>
      <c r="FPZ9" s="813"/>
      <c r="FQA9" s="813"/>
      <c r="FQB9" s="813"/>
      <c r="FQC9" s="813"/>
      <c r="FQD9" s="813"/>
      <c r="FQE9" s="813"/>
      <c r="FQF9" s="813"/>
      <c r="FQG9" s="813"/>
      <c r="FQH9" s="813"/>
      <c r="FQI9" s="813"/>
      <c r="FQJ9" s="813"/>
      <c r="FQK9" s="813"/>
      <c r="FQL9" s="813"/>
      <c r="FQM9" s="813"/>
      <c r="FQN9" s="813"/>
      <c r="FQO9" s="813"/>
      <c r="FQP9" s="813"/>
      <c r="FQQ9" s="813"/>
      <c r="FQR9" s="813"/>
      <c r="FQS9" s="813"/>
      <c r="FQT9" s="813"/>
      <c r="FQU9" s="813"/>
      <c r="FQV9" s="813"/>
      <c r="FQW9" s="813"/>
      <c r="FQX9" s="813"/>
      <c r="FQY9" s="813"/>
      <c r="FQZ9" s="813"/>
      <c r="FRA9" s="813"/>
      <c r="FRB9" s="813"/>
      <c r="FRC9" s="813"/>
      <c r="FRD9" s="813"/>
      <c r="FRE9" s="813"/>
      <c r="FRF9" s="813"/>
      <c r="FRG9" s="813"/>
      <c r="FRH9" s="813"/>
      <c r="FRI9" s="813"/>
      <c r="FRJ9" s="813"/>
      <c r="FRK9" s="813"/>
      <c r="FRL9" s="813"/>
      <c r="FRM9" s="813"/>
      <c r="FRN9" s="813"/>
      <c r="FRO9" s="813"/>
      <c r="FRP9" s="813"/>
      <c r="FRQ9" s="813"/>
      <c r="FRR9" s="813"/>
      <c r="FRS9" s="813"/>
      <c r="FRT9" s="813"/>
      <c r="FRU9" s="813"/>
      <c r="FRV9" s="813"/>
      <c r="FRW9" s="813"/>
      <c r="FRX9" s="813"/>
      <c r="FRY9" s="813"/>
      <c r="FRZ9" s="813"/>
      <c r="FSA9" s="813"/>
      <c r="FSB9" s="813"/>
      <c r="FSC9" s="813"/>
      <c r="FSD9" s="813"/>
      <c r="FSE9" s="813"/>
      <c r="FSF9" s="813"/>
      <c r="FSG9" s="813"/>
      <c r="FSH9" s="813"/>
      <c r="FSI9" s="813"/>
      <c r="FSJ9" s="813"/>
      <c r="FSK9" s="813"/>
      <c r="FSL9" s="813"/>
      <c r="FSM9" s="813"/>
      <c r="FSN9" s="813"/>
      <c r="FSO9" s="813"/>
      <c r="FSP9" s="813"/>
      <c r="FSQ9" s="813"/>
      <c r="FSR9" s="813"/>
      <c r="FSS9" s="813"/>
      <c r="FST9" s="813"/>
      <c r="FSU9" s="813"/>
      <c r="FSV9" s="813"/>
      <c r="FSW9" s="813"/>
      <c r="FSX9" s="813"/>
      <c r="FSY9" s="813"/>
      <c r="FSZ9" s="813"/>
      <c r="FTA9" s="813"/>
      <c r="FTB9" s="813"/>
      <c r="FTC9" s="813"/>
      <c r="FTD9" s="813"/>
      <c r="FTE9" s="813"/>
      <c r="FTF9" s="813"/>
      <c r="FTG9" s="813"/>
      <c r="FTH9" s="813"/>
      <c r="FTI9" s="813"/>
      <c r="FTJ9" s="813"/>
      <c r="FTK9" s="813"/>
      <c r="FTL9" s="813"/>
      <c r="FTM9" s="813"/>
      <c r="FTN9" s="813"/>
      <c r="FTO9" s="813"/>
      <c r="FTP9" s="813"/>
      <c r="FTQ9" s="813"/>
      <c r="FTR9" s="813"/>
      <c r="FTS9" s="813"/>
      <c r="FTT9" s="813"/>
      <c r="FTU9" s="813"/>
      <c r="FTV9" s="813"/>
      <c r="FTW9" s="813"/>
      <c r="FTX9" s="813"/>
      <c r="FTY9" s="813"/>
      <c r="FTZ9" s="813"/>
      <c r="FUA9" s="813"/>
      <c r="FUB9" s="813"/>
      <c r="FUC9" s="813"/>
      <c r="FUD9" s="813"/>
      <c r="FUE9" s="813"/>
      <c r="FUF9" s="813"/>
      <c r="FUG9" s="813"/>
      <c r="FUH9" s="813"/>
      <c r="FUI9" s="813"/>
      <c r="FUJ9" s="813"/>
      <c r="FUK9" s="813"/>
      <c r="FUL9" s="813"/>
      <c r="FUM9" s="813"/>
      <c r="FUN9" s="813"/>
      <c r="FUO9" s="813"/>
      <c r="FUP9" s="813"/>
      <c r="FUQ9" s="813"/>
      <c r="FUR9" s="813"/>
      <c r="FUS9" s="813"/>
      <c r="FUT9" s="813"/>
      <c r="FUU9" s="813"/>
      <c r="FUV9" s="813"/>
      <c r="FUW9" s="813"/>
      <c r="FUX9" s="813"/>
      <c r="FUY9" s="813"/>
      <c r="FUZ9" s="813"/>
      <c r="FVA9" s="813"/>
      <c r="FVB9" s="813"/>
      <c r="FVC9" s="813"/>
      <c r="FVD9" s="813"/>
      <c r="FVE9" s="813"/>
      <c r="FVF9" s="813"/>
      <c r="FVG9" s="813"/>
      <c r="FVH9" s="813"/>
      <c r="FVI9" s="813"/>
      <c r="FVJ9" s="813"/>
      <c r="FVK9" s="813"/>
      <c r="FVL9" s="813"/>
      <c r="FVM9" s="813"/>
      <c r="FVN9" s="813"/>
      <c r="FVO9" s="813"/>
      <c r="FVP9" s="813"/>
      <c r="FVQ9" s="813"/>
      <c r="FVR9" s="813"/>
      <c r="FVS9" s="813"/>
      <c r="FVT9" s="813"/>
      <c r="FVU9" s="813"/>
      <c r="FVV9" s="813"/>
      <c r="FVW9" s="813"/>
      <c r="FVX9" s="813"/>
      <c r="FVY9" s="813"/>
      <c r="FVZ9" s="813"/>
      <c r="FWA9" s="813"/>
      <c r="FWB9" s="813"/>
      <c r="FWC9" s="813"/>
      <c r="FWD9" s="813"/>
      <c r="FWE9" s="813"/>
      <c r="FWF9" s="813"/>
      <c r="FWG9" s="813"/>
      <c r="FWH9" s="813"/>
      <c r="FWI9" s="813"/>
      <c r="FWJ9" s="813"/>
      <c r="FWK9" s="813"/>
      <c r="FWL9" s="813"/>
      <c r="FWM9" s="813"/>
      <c r="FWN9" s="813"/>
      <c r="FWO9" s="813"/>
      <c r="FWP9" s="813"/>
      <c r="FWQ9" s="813"/>
      <c r="FWR9" s="813"/>
      <c r="FWS9" s="813"/>
      <c r="FWT9" s="813"/>
      <c r="FWU9" s="813"/>
      <c r="FWV9" s="813"/>
      <c r="FWW9" s="813"/>
      <c r="FWX9" s="813"/>
      <c r="FWY9" s="813"/>
      <c r="FWZ9" s="813"/>
      <c r="FXA9" s="813"/>
      <c r="FXB9" s="813"/>
      <c r="FXC9" s="813"/>
      <c r="FXD9" s="813"/>
      <c r="FXE9" s="813"/>
      <c r="FXF9" s="813"/>
      <c r="FXG9" s="813"/>
      <c r="FXH9" s="813"/>
      <c r="FXI9" s="813"/>
      <c r="FXJ9" s="813"/>
      <c r="FXK9" s="813"/>
      <c r="FXL9" s="813"/>
      <c r="FXM9" s="813"/>
      <c r="FXN9" s="813"/>
      <c r="FXO9" s="813"/>
      <c r="FXP9" s="813"/>
      <c r="FXQ9" s="813"/>
      <c r="FXR9" s="813"/>
      <c r="FXS9" s="813"/>
      <c r="FXT9" s="813"/>
      <c r="FXU9" s="813"/>
      <c r="FXV9" s="813"/>
      <c r="FXW9" s="813"/>
      <c r="FXX9" s="813"/>
      <c r="FXY9" s="813"/>
      <c r="FXZ9" s="813"/>
      <c r="FYA9" s="813"/>
      <c r="FYB9" s="813"/>
      <c r="FYC9" s="813"/>
      <c r="FYD9" s="813"/>
      <c r="FYE9" s="813"/>
      <c r="FYF9" s="813"/>
      <c r="FYG9" s="813"/>
      <c r="FYH9" s="813"/>
      <c r="FYI9" s="813"/>
      <c r="FYJ9" s="813"/>
      <c r="FYK9" s="813"/>
      <c r="FYL9" s="813"/>
      <c r="FYM9" s="813"/>
      <c r="FYN9" s="813"/>
      <c r="FYO9" s="813"/>
      <c r="FYP9" s="813"/>
      <c r="FYQ9" s="813"/>
      <c r="FYR9" s="813"/>
      <c r="FYS9" s="813"/>
      <c r="FYT9" s="813"/>
      <c r="FYU9" s="813"/>
      <c r="FYV9" s="813"/>
      <c r="FYW9" s="813"/>
      <c r="FYX9" s="813"/>
      <c r="FYY9" s="813"/>
      <c r="FYZ9" s="813"/>
      <c r="FZA9" s="813"/>
      <c r="FZB9" s="813"/>
      <c r="FZC9" s="813"/>
      <c r="FZD9" s="813"/>
      <c r="FZE9" s="813"/>
      <c r="FZF9" s="813"/>
      <c r="FZG9" s="813"/>
      <c r="FZH9" s="813"/>
      <c r="FZI9" s="813"/>
      <c r="FZJ9" s="813"/>
      <c r="FZK9" s="813"/>
      <c r="FZL9" s="813"/>
      <c r="FZM9" s="813"/>
      <c r="FZN9" s="813"/>
      <c r="FZO9" s="813"/>
      <c r="FZP9" s="813"/>
      <c r="FZQ9" s="813"/>
      <c r="FZR9" s="813"/>
      <c r="FZS9" s="813"/>
      <c r="FZT9" s="813"/>
      <c r="FZU9" s="813"/>
      <c r="FZV9" s="813"/>
      <c r="FZW9" s="813"/>
      <c r="FZX9" s="813"/>
      <c r="FZY9" s="813"/>
      <c r="FZZ9" s="813"/>
      <c r="GAA9" s="813"/>
      <c r="GAB9" s="813"/>
      <c r="GAC9" s="813"/>
      <c r="GAD9" s="813"/>
      <c r="GAE9" s="813"/>
      <c r="GAF9" s="813"/>
      <c r="GAG9" s="813"/>
      <c r="GAH9" s="813"/>
      <c r="GAI9" s="813"/>
      <c r="GAJ9" s="813"/>
      <c r="GAK9" s="813"/>
      <c r="GAL9" s="813"/>
      <c r="GAM9" s="813"/>
      <c r="GAN9" s="813"/>
      <c r="GAO9" s="813"/>
      <c r="GAP9" s="813"/>
      <c r="GAQ9" s="813"/>
      <c r="GAR9" s="813"/>
      <c r="GAS9" s="813"/>
      <c r="GAT9" s="813"/>
      <c r="GAU9" s="813"/>
      <c r="GAV9" s="813"/>
      <c r="GAW9" s="813"/>
      <c r="GAX9" s="813"/>
      <c r="GAY9" s="813"/>
      <c r="GAZ9" s="813"/>
      <c r="GBA9" s="813"/>
      <c r="GBB9" s="813"/>
      <c r="GBC9" s="813"/>
      <c r="GBD9" s="813"/>
      <c r="GBE9" s="813"/>
      <c r="GBF9" s="813"/>
      <c r="GBG9" s="813"/>
      <c r="GBH9" s="813"/>
      <c r="GBI9" s="813"/>
      <c r="GBJ9" s="813"/>
      <c r="GBK9" s="813"/>
      <c r="GBL9" s="813"/>
      <c r="GBM9" s="813"/>
      <c r="GBN9" s="813"/>
      <c r="GBO9" s="813"/>
      <c r="GBP9" s="813"/>
      <c r="GBQ9" s="813"/>
      <c r="GBR9" s="813"/>
      <c r="GBS9" s="813"/>
      <c r="GBT9" s="813"/>
      <c r="GBU9" s="813"/>
      <c r="GBV9" s="813"/>
      <c r="GBW9" s="813"/>
      <c r="GBX9" s="813"/>
      <c r="GBY9" s="813"/>
      <c r="GBZ9" s="813"/>
      <c r="GCA9" s="813"/>
      <c r="GCB9" s="813"/>
      <c r="GCC9" s="813"/>
      <c r="GCD9" s="813"/>
      <c r="GCE9" s="813"/>
      <c r="GCF9" s="813"/>
      <c r="GCG9" s="813"/>
      <c r="GCH9" s="813"/>
      <c r="GCI9" s="813"/>
      <c r="GCJ9" s="813"/>
      <c r="GCK9" s="813"/>
      <c r="GCL9" s="813"/>
      <c r="GCM9" s="813"/>
      <c r="GCN9" s="813"/>
      <c r="GCO9" s="813"/>
      <c r="GCP9" s="813"/>
      <c r="GCQ9" s="813"/>
      <c r="GCR9" s="813"/>
      <c r="GCS9" s="813"/>
      <c r="GCT9" s="813"/>
      <c r="GCU9" s="813"/>
      <c r="GCV9" s="813"/>
      <c r="GCW9" s="813"/>
      <c r="GCX9" s="813"/>
      <c r="GCY9" s="813"/>
      <c r="GCZ9" s="813"/>
      <c r="GDA9" s="813"/>
      <c r="GDB9" s="813"/>
      <c r="GDC9" s="813"/>
      <c r="GDD9" s="813"/>
      <c r="GDE9" s="813"/>
      <c r="GDF9" s="813"/>
      <c r="GDG9" s="813"/>
      <c r="GDH9" s="813"/>
      <c r="GDI9" s="813"/>
      <c r="GDJ9" s="813"/>
      <c r="GDK9" s="813"/>
      <c r="GDL9" s="813"/>
      <c r="GDM9" s="813"/>
      <c r="GDN9" s="813"/>
      <c r="GDO9" s="813"/>
      <c r="GDP9" s="813"/>
      <c r="GDQ9" s="813"/>
      <c r="GDR9" s="813"/>
      <c r="GDS9" s="813"/>
      <c r="GDT9" s="813"/>
      <c r="GDU9" s="813"/>
      <c r="GDV9" s="813"/>
      <c r="GDW9" s="813"/>
      <c r="GDX9" s="813"/>
      <c r="GDY9" s="813"/>
      <c r="GDZ9" s="813"/>
      <c r="GEA9" s="813"/>
      <c r="GEB9" s="813"/>
      <c r="GEC9" s="813"/>
      <c r="GED9" s="813"/>
      <c r="GEE9" s="813"/>
      <c r="GEF9" s="813"/>
      <c r="GEG9" s="813"/>
      <c r="GEH9" s="813"/>
      <c r="GEI9" s="813"/>
      <c r="GEJ9" s="813"/>
      <c r="GEK9" s="813"/>
      <c r="GEL9" s="813"/>
      <c r="GEM9" s="813"/>
      <c r="GEN9" s="813"/>
      <c r="GEO9" s="813"/>
      <c r="GEP9" s="813"/>
      <c r="GEQ9" s="813"/>
      <c r="GER9" s="813"/>
      <c r="GES9" s="813"/>
      <c r="GET9" s="813"/>
      <c r="GEU9" s="813"/>
      <c r="GEV9" s="813"/>
      <c r="GEW9" s="813"/>
      <c r="GEX9" s="813"/>
      <c r="GEY9" s="813"/>
      <c r="GEZ9" s="813"/>
      <c r="GFA9" s="813"/>
      <c r="GFB9" s="813"/>
      <c r="GFC9" s="813"/>
      <c r="GFD9" s="813"/>
      <c r="GFE9" s="813"/>
      <c r="GFF9" s="813"/>
      <c r="GFG9" s="813"/>
      <c r="GFH9" s="813"/>
      <c r="GFI9" s="813"/>
      <c r="GFJ9" s="813"/>
      <c r="GFK9" s="813"/>
      <c r="GFL9" s="813"/>
      <c r="GFM9" s="813"/>
      <c r="GFN9" s="813"/>
      <c r="GFO9" s="813"/>
      <c r="GFP9" s="813"/>
      <c r="GFQ9" s="813"/>
      <c r="GFR9" s="813"/>
      <c r="GFS9" s="813"/>
      <c r="GFT9" s="813"/>
      <c r="GFU9" s="813"/>
      <c r="GFV9" s="813"/>
      <c r="GFW9" s="813"/>
      <c r="GFX9" s="813"/>
      <c r="GFY9" s="813"/>
      <c r="GFZ9" s="813"/>
      <c r="GGA9" s="813"/>
      <c r="GGB9" s="813"/>
      <c r="GGC9" s="813"/>
      <c r="GGD9" s="813"/>
      <c r="GGE9" s="813"/>
      <c r="GGF9" s="813"/>
      <c r="GGG9" s="813"/>
      <c r="GGH9" s="813"/>
      <c r="GGI9" s="813"/>
      <c r="GGJ9" s="813"/>
      <c r="GGK9" s="813"/>
      <c r="GGL9" s="813"/>
      <c r="GGM9" s="813"/>
      <c r="GGN9" s="813"/>
      <c r="GGO9" s="813"/>
      <c r="GGP9" s="813"/>
      <c r="GGQ9" s="813"/>
      <c r="GGR9" s="813"/>
      <c r="GGS9" s="813"/>
      <c r="GGT9" s="813"/>
      <c r="GGU9" s="813"/>
      <c r="GGV9" s="813"/>
      <c r="GGW9" s="813"/>
      <c r="GGX9" s="813"/>
      <c r="GGY9" s="813"/>
      <c r="GGZ9" s="813"/>
      <c r="GHA9" s="813"/>
      <c r="GHB9" s="813"/>
      <c r="GHC9" s="813"/>
      <c r="GHD9" s="813"/>
      <c r="GHE9" s="813"/>
      <c r="GHF9" s="813"/>
      <c r="GHG9" s="813"/>
      <c r="GHH9" s="813"/>
      <c r="GHI9" s="813"/>
      <c r="GHJ9" s="813"/>
      <c r="GHK9" s="813"/>
      <c r="GHL9" s="813"/>
      <c r="GHM9" s="813"/>
      <c r="GHN9" s="813"/>
      <c r="GHO9" s="813"/>
      <c r="GHP9" s="813"/>
      <c r="GHQ9" s="813"/>
      <c r="GHR9" s="813"/>
      <c r="GHS9" s="813"/>
      <c r="GHT9" s="813"/>
      <c r="GHU9" s="813"/>
      <c r="GHV9" s="813"/>
      <c r="GHW9" s="813"/>
      <c r="GHX9" s="813"/>
      <c r="GHY9" s="813"/>
      <c r="GHZ9" s="813"/>
      <c r="GIA9" s="813"/>
      <c r="GIB9" s="813"/>
      <c r="GIC9" s="813"/>
      <c r="GID9" s="813"/>
      <c r="GIE9" s="813"/>
      <c r="GIF9" s="813"/>
      <c r="GIG9" s="813"/>
      <c r="GIH9" s="813"/>
      <c r="GII9" s="813"/>
      <c r="GIJ9" s="813"/>
      <c r="GIK9" s="813"/>
      <c r="GIL9" s="813"/>
      <c r="GIM9" s="813"/>
      <c r="GIN9" s="813"/>
      <c r="GIO9" s="813"/>
      <c r="GIP9" s="813"/>
      <c r="GIQ9" s="813"/>
      <c r="GIR9" s="813"/>
      <c r="GIS9" s="813"/>
      <c r="GIT9" s="813"/>
      <c r="GIU9" s="813"/>
      <c r="GIV9" s="813"/>
      <c r="GIW9" s="813"/>
      <c r="GIX9" s="813"/>
      <c r="GIY9" s="813"/>
      <c r="GIZ9" s="813"/>
      <c r="GJA9" s="813"/>
      <c r="GJB9" s="813"/>
      <c r="GJC9" s="813"/>
      <c r="GJD9" s="813"/>
      <c r="GJE9" s="813"/>
      <c r="GJF9" s="813"/>
      <c r="GJG9" s="813"/>
      <c r="GJH9" s="813"/>
      <c r="GJI9" s="813"/>
      <c r="GJJ9" s="813"/>
      <c r="GJK9" s="813"/>
      <c r="GJL9" s="813"/>
      <c r="GJM9" s="813"/>
      <c r="GJN9" s="813"/>
      <c r="GJO9" s="813"/>
      <c r="GJP9" s="813"/>
      <c r="GJQ9" s="813"/>
      <c r="GJR9" s="813"/>
      <c r="GJS9" s="813"/>
      <c r="GJT9" s="813"/>
      <c r="GJU9" s="813"/>
      <c r="GJV9" s="813"/>
      <c r="GJW9" s="813"/>
      <c r="GJX9" s="813"/>
      <c r="GJY9" s="813"/>
      <c r="GJZ9" s="813"/>
      <c r="GKA9" s="813"/>
      <c r="GKB9" s="813"/>
      <c r="GKC9" s="813"/>
      <c r="GKD9" s="813"/>
      <c r="GKE9" s="813"/>
      <c r="GKF9" s="813"/>
      <c r="GKG9" s="813"/>
      <c r="GKH9" s="813"/>
      <c r="GKI9" s="813"/>
      <c r="GKJ9" s="813"/>
      <c r="GKK9" s="813"/>
      <c r="GKL9" s="813"/>
      <c r="GKM9" s="813"/>
      <c r="GKN9" s="813"/>
      <c r="GKO9" s="813"/>
      <c r="GKP9" s="813"/>
      <c r="GKQ9" s="813"/>
      <c r="GKR9" s="813"/>
      <c r="GKS9" s="813"/>
      <c r="GKT9" s="813"/>
      <c r="GKU9" s="813"/>
      <c r="GKV9" s="813"/>
      <c r="GKW9" s="813"/>
      <c r="GKX9" s="813"/>
      <c r="GKY9" s="813"/>
      <c r="GKZ9" s="813"/>
      <c r="GLA9" s="813"/>
      <c r="GLB9" s="813"/>
      <c r="GLC9" s="813"/>
      <c r="GLD9" s="813"/>
      <c r="GLE9" s="813"/>
      <c r="GLF9" s="813"/>
      <c r="GLG9" s="813"/>
      <c r="GLH9" s="813"/>
      <c r="GLI9" s="813"/>
      <c r="GLJ9" s="813"/>
      <c r="GLK9" s="813"/>
      <c r="GLL9" s="813"/>
      <c r="GLM9" s="813"/>
      <c r="GLN9" s="813"/>
      <c r="GLO9" s="813"/>
      <c r="GLP9" s="813"/>
      <c r="GLQ9" s="813"/>
      <c r="GLR9" s="813"/>
      <c r="GLS9" s="813"/>
      <c r="GLT9" s="813"/>
      <c r="GLU9" s="813"/>
      <c r="GLV9" s="813"/>
      <c r="GLW9" s="813"/>
      <c r="GLX9" s="813"/>
      <c r="GLY9" s="813"/>
      <c r="GLZ9" s="813"/>
      <c r="GMA9" s="813"/>
      <c r="GMB9" s="813"/>
      <c r="GMC9" s="813"/>
      <c r="GMD9" s="813"/>
      <c r="GME9" s="813"/>
      <c r="GMF9" s="813"/>
      <c r="GMG9" s="813"/>
      <c r="GMH9" s="813"/>
      <c r="GMI9" s="813"/>
      <c r="GMJ9" s="813"/>
      <c r="GMK9" s="813"/>
      <c r="GML9" s="813"/>
      <c r="GMM9" s="813"/>
      <c r="GMN9" s="813"/>
      <c r="GMO9" s="813"/>
      <c r="GMP9" s="813"/>
      <c r="GMQ9" s="813"/>
      <c r="GMR9" s="813"/>
      <c r="GMS9" s="813"/>
      <c r="GMT9" s="813"/>
      <c r="GMU9" s="813"/>
      <c r="GMV9" s="813"/>
      <c r="GMW9" s="813"/>
      <c r="GMX9" s="813"/>
      <c r="GMY9" s="813"/>
      <c r="GMZ9" s="813"/>
      <c r="GNA9" s="813"/>
      <c r="GNB9" s="813"/>
      <c r="GNC9" s="813"/>
      <c r="GND9" s="813"/>
      <c r="GNE9" s="813"/>
      <c r="GNF9" s="813"/>
      <c r="GNG9" s="813"/>
      <c r="GNH9" s="813"/>
      <c r="GNI9" s="813"/>
      <c r="GNJ9" s="813"/>
      <c r="GNK9" s="813"/>
      <c r="GNL9" s="813"/>
      <c r="GNM9" s="813"/>
      <c r="GNN9" s="813"/>
      <c r="GNO9" s="813"/>
      <c r="GNP9" s="813"/>
      <c r="GNQ9" s="813"/>
      <c r="GNR9" s="813"/>
      <c r="GNS9" s="813"/>
      <c r="GNT9" s="813"/>
      <c r="GNU9" s="813"/>
      <c r="GNV9" s="813"/>
      <c r="GNW9" s="813"/>
      <c r="GNX9" s="813"/>
      <c r="GNY9" s="813"/>
      <c r="GNZ9" s="813"/>
      <c r="GOA9" s="813"/>
      <c r="GOB9" s="813"/>
      <c r="GOC9" s="813"/>
      <c r="GOD9" s="813"/>
      <c r="GOE9" s="813"/>
      <c r="GOF9" s="813"/>
      <c r="GOG9" s="813"/>
      <c r="GOH9" s="813"/>
      <c r="GOI9" s="813"/>
      <c r="GOJ9" s="813"/>
      <c r="GOK9" s="813"/>
      <c r="GOL9" s="813"/>
      <c r="GOM9" s="813"/>
      <c r="GON9" s="813"/>
      <c r="GOO9" s="813"/>
      <c r="GOP9" s="813"/>
      <c r="GOQ9" s="813"/>
      <c r="GOR9" s="813"/>
      <c r="GOS9" s="813"/>
      <c r="GOT9" s="813"/>
      <c r="GOU9" s="813"/>
      <c r="GOV9" s="813"/>
      <c r="GOW9" s="813"/>
      <c r="GOX9" s="813"/>
      <c r="GOY9" s="813"/>
      <c r="GOZ9" s="813"/>
      <c r="GPA9" s="813"/>
      <c r="GPB9" s="813"/>
      <c r="GPC9" s="813"/>
      <c r="GPD9" s="813"/>
      <c r="GPE9" s="813"/>
      <c r="GPF9" s="813"/>
      <c r="GPG9" s="813"/>
      <c r="GPH9" s="813"/>
      <c r="GPI9" s="813"/>
      <c r="GPJ9" s="813"/>
      <c r="GPK9" s="813"/>
      <c r="GPL9" s="813"/>
      <c r="GPM9" s="813"/>
      <c r="GPN9" s="813"/>
      <c r="GPO9" s="813"/>
      <c r="GPP9" s="813"/>
      <c r="GPQ9" s="813"/>
      <c r="GPR9" s="813"/>
      <c r="GPS9" s="813"/>
      <c r="GPT9" s="813"/>
      <c r="GPU9" s="813"/>
      <c r="GPV9" s="813"/>
      <c r="GPW9" s="813"/>
      <c r="GPX9" s="813"/>
      <c r="GPY9" s="813"/>
      <c r="GPZ9" s="813"/>
      <c r="GQA9" s="813"/>
      <c r="GQB9" s="813"/>
      <c r="GQC9" s="813"/>
      <c r="GQD9" s="813"/>
      <c r="GQE9" s="813"/>
      <c r="GQF9" s="813"/>
      <c r="GQG9" s="813"/>
      <c r="GQH9" s="813"/>
      <c r="GQI9" s="813"/>
      <c r="GQJ9" s="813"/>
      <c r="GQK9" s="813"/>
      <c r="GQL9" s="813"/>
      <c r="GQM9" s="813"/>
      <c r="GQN9" s="813"/>
      <c r="GQO9" s="813"/>
      <c r="GQP9" s="813"/>
      <c r="GQQ9" s="813"/>
      <c r="GQR9" s="813"/>
      <c r="GQS9" s="813"/>
      <c r="GQT9" s="813"/>
      <c r="GQU9" s="813"/>
      <c r="GQV9" s="813"/>
      <c r="GQW9" s="813"/>
      <c r="GQX9" s="813"/>
      <c r="GQY9" s="813"/>
      <c r="GQZ9" s="813"/>
      <c r="GRA9" s="813"/>
      <c r="GRB9" s="813"/>
      <c r="GRC9" s="813"/>
      <c r="GRD9" s="813"/>
      <c r="GRE9" s="813"/>
      <c r="GRF9" s="813"/>
      <c r="GRG9" s="813"/>
      <c r="GRH9" s="813"/>
      <c r="GRI9" s="813"/>
      <c r="GRJ9" s="813"/>
      <c r="GRK9" s="813"/>
      <c r="GRL9" s="813"/>
      <c r="GRM9" s="813"/>
      <c r="GRN9" s="813"/>
      <c r="GRO9" s="813"/>
      <c r="GRP9" s="813"/>
      <c r="GRQ9" s="813"/>
      <c r="GRR9" s="813"/>
      <c r="GRS9" s="813"/>
      <c r="GRT9" s="813"/>
      <c r="GRU9" s="813"/>
      <c r="GRV9" s="813"/>
      <c r="GRW9" s="813"/>
      <c r="GRX9" s="813"/>
      <c r="GRY9" s="813"/>
      <c r="GRZ9" s="813"/>
      <c r="GSA9" s="813"/>
      <c r="GSB9" s="813"/>
      <c r="GSC9" s="813"/>
      <c r="GSD9" s="813"/>
      <c r="GSE9" s="813"/>
      <c r="GSF9" s="813"/>
      <c r="GSG9" s="813"/>
      <c r="GSH9" s="813"/>
      <c r="GSI9" s="813"/>
      <c r="GSJ9" s="813"/>
      <c r="GSK9" s="813"/>
      <c r="GSL9" s="813"/>
      <c r="GSM9" s="813"/>
      <c r="GSN9" s="813"/>
      <c r="GSO9" s="813"/>
      <c r="GSP9" s="813"/>
      <c r="GSQ9" s="813"/>
      <c r="GSR9" s="813"/>
      <c r="GSS9" s="813"/>
      <c r="GST9" s="813"/>
      <c r="GSU9" s="813"/>
      <c r="GSV9" s="813"/>
      <c r="GSW9" s="813"/>
      <c r="GSX9" s="813"/>
      <c r="GSY9" s="813"/>
      <c r="GSZ9" s="813"/>
      <c r="GTA9" s="813"/>
      <c r="GTB9" s="813"/>
      <c r="GTC9" s="813"/>
      <c r="GTD9" s="813"/>
      <c r="GTE9" s="813"/>
      <c r="GTF9" s="813"/>
      <c r="GTG9" s="813"/>
      <c r="GTH9" s="813"/>
      <c r="GTI9" s="813"/>
      <c r="GTJ9" s="813"/>
      <c r="GTK9" s="813"/>
      <c r="GTL9" s="813"/>
      <c r="GTM9" s="813"/>
      <c r="GTN9" s="813"/>
      <c r="GTO9" s="813"/>
      <c r="GTP9" s="813"/>
      <c r="GTQ9" s="813"/>
      <c r="GTR9" s="813"/>
      <c r="GTS9" s="813"/>
      <c r="GTT9" s="813"/>
      <c r="GTU9" s="813"/>
      <c r="GTV9" s="813"/>
      <c r="GTW9" s="813"/>
      <c r="GTX9" s="813"/>
      <c r="GTY9" s="813"/>
      <c r="GTZ9" s="813"/>
      <c r="GUA9" s="813"/>
      <c r="GUB9" s="813"/>
      <c r="GUC9" s="813"/>
      <c r="GUD9" s="813"/>
      <c r="GUE9" s="813"/>
      <c r="GUF9" s="813"/>
      <c r="GUG9" s="813"/>
      <c r="GUH9" s="813"/>
      <c r="GUI9" s="813"/>
      <c r="GUJ9" s="813"/>
      <c r="GUK9" s="813"/>
      <c r="GUL9" s="813"/>
      <c r="GUM9" s="813"/>
      <c r="GUN9" s="813"/>
      <c r="GUO9" s="813"/>
      <c r="GUP9" s="813"/>
      <c r="GUQ9" s="813"/>
      <c r="GUR9" s="813"/>
      <c r="GUS9" s="813"/>
      <c r="GUT9" s="813"/>
      <c r="GUU9" s="813"/>
      <c r="GUV9" s="813"/>
      <c r="GUW9" s="813"/>
      <c r="GUX9" s="813"/>
      <c r="GUY9" s="813"/>
      <c r="GUZ9" s="813"/>
      <c r="GVA9" s="813"/>
      <c r="GVB9" s="813"/>
      <c r="GVC9" s="813"/>
      <c r="GVD9" s="813"/>
      <c r="GVE9" s="813"/>
      <c r="GVF9" s="813"/>
      <c r="GVG9" s="813"/>
      <c r="GVH9" s="813"/>
      <c r="GVI9" s="813"/>
      <c r="GVJ9" s="813"/>
      <c r="GVK9" s="813"/>
      <c r="GVL9" s="813"/>
      <c r="GVM9" s="813"/>
      <c r="GVN9" s="813"/>
      <c r="GVO9" s="813"/>
      <c r="GVP9" s="813"/>
      <c r="GVQ9" s="813"/>
      <c r="GVR9" s="813"/>
      <c r="GVS9" s="813"/>
      <c r="GVT9" s="813"/>
      <c r="GVU9" s="813"/>
      <c r="GVV9" s="813"/>
      <c r="GVW9" s="813"/>
      <c r="GVX9" s="813"/>
      <c r="GVY9" s="813"/>
      <c r="GVZ9" s="813"/>
      <c r="GWA9" s="813"/>
      <c r="GWB9" s="813"/>
      <c r="GWC9" s="813"/>
      <c r="GWD9" s="813"/>
      <c r="GWE9" s="813"/>
      <c r="GWF9" s="813"/>
      <c r="GWG9" s="813"/>
      <c r="GWH9" s="813"/>
      <c r="GWI9" s="813"/>
      <c r="GWJ9" s="813"/>
      <c r="GWK9" s="813"/>
      <c r="GWL9" s="813"/>
      <c r="GWM9" s="813"/>
      <c r="GWN9" s="813"/>
      <c r="GWO9" s="813"/>
      <c r="GWP9" s="813"/>
      <c r="GWQ9" s="813"/>
      <c r="GWR9" s="813"/>
      <c r="GWS9" s="813"/>
      <c r="GWT9" s="813"/>
      <c r="GWU9" s="813"/>
      <c r="GWV9" s="813"/>
      <c r="GWW9" s="813"/>
      <c r="GWX9" s="813"/>
      <c r="GWY9" s="813"/>
      <c r="GWZ9" s="813"/>
      <c r="GXA9" s="813"/>
      <c r="GXB9" s="813"/>
      <c r="GXC9" s="813"/>
      <c r="GXD9" s="813"/>
      <c r="GXE9" s="813"/>
      <c r="GXF9" s="813"/>
      <c r="GXG9" s="813"/>
      <c r="GXH9" s="813"/>
      <c r="GXI9" s="813"/>
      <c r="GXJ9" s="813"/>
      <c r="GXK9" s="813"/>
      <c r="GXL9" s="813"/>
      <c r="GXM9" s="813"/>
      <c r="GXN9" s="813"/>
      <c r="GXO9" s="813"/>
      <c r="GXP9" s="813"/>
      <c r="GXQ9" s="813"/>
      <c r="GXR9" s="813"/>
      <c r="GXS9" s="813"/>
      <c r="GXT9" s="813"/>
      <c r="GXU9" s="813"/>
      <c r="GXV9" s="813"/>
      <c r="GXW9" s="813"/>
      <c r="GXX9" s="813"/>
      <c r="GXY9" s="813"/>
      <c r="GXZ9" s="813"/>
      <c r="GYA9" s="813"/>
      <c r="GYB9" s="813"/>
      <c r="GYC9" s="813"/>
      <c r="GYD9" s="813"/>
      <c r="GYE9" s="813"/>
      <c r="GYF9" s="813"/>
      <c r="GYG9" s="813"/>
      <c r="GYH9" s="813"/>
      <c r="GYI9" s="813"/>
      <c r="GYJ9" s="813"/>
      <c r="GYK9" s="813"/>
      <c r="GYL9" s="813"/>
      <c r="GYM9" s="813"/>
      <c r="GYN9" s="813"/>
      <c r="GYO9" s="813"/>
      <c r="GYP9" s="813"/>
      <c r="GYQ9" s="813"/>
      <c r="GYR9" s="813"/>
      <c r="GYS9" s="813"/>
      <c r="GYT9" s="813"/>
      <c r="GYU9" s="813"/>
      <c r="GYV9" s="813"/>
      <c r="GYW9" s="813"/>
      <c r="GYX9" s="813"/>
      <c r="GYY9" s="813"/>
      <c r="GYZ9" s="813"/>
      <c r="GZA9" s="813"/>
      <c r="GZB9" s="813"/>
      <c r="GZC9" s="813"/>
      <c r="GZD9" s="813"/>
      <c r="GZE9" s="813"/>
      <c r="GZF9" s="813"/>
      <c r="GZG9" s="813"/>
      <c r="GZH9" s="813"/>
      <c r="GZI9" s="813"/>
      <c r="GZJ9" s="813"/>
      <c r="GZK9" s="813"/>
      <c r="GZL9" s="813"/>
      <c r="GZM9" s="813"/>
      <c r="GZN9" s="813"/>
      <c r="GZO9" s="813"/>
      <c r="GZP9" s="813"/>
      <c r="GZQ9" s="813"/>
      <c r="GZR9" s="813"/>
      <c r="GZS9" s="813"/>
      <c r="GZT9" s="813"/>
      <c r="GZU9" s="813"/>
      <c r="GZV9" s="813"/>
      <c r="GZW9" s="813"/>
      <c r="GZX9" s="813"/>
      <c r="GZY9" s="813"/>
      <c r="GZZ9" s="813"/>
      <c r="HAA9" s="813"/>
      <c r="HAB9" s="813"/>
      <c r="HAC9" s="813"/>
      <c r="HAD9" s="813"/>
      <c r="HAE9" s="813"/>
      <c r="HAF9" s="813"/>
      <c r="HAG9" s="813"/>
      <c r="HAH9" s="813"/>
      <c r="HAI9" s="813"/>
      <c r="HAJ9" s="813"/>
      <c r="HAK9" s="813"/>
      <c r="HAL9" s="813"/>
      <c r="HAM9" s="813"/>
      <c r="HAN9" s="813"/>
      <c r="HAO9" s="813"/>
      <c r="HAP9" s="813"/>
      <c r="HAQ9" s="813"/>
      <c r="HAR9" s="813"/>
      <c r="HAS9" s="813"/>
      <c r="HAT9" s="813"/>
      <c r="HAU9" s="813"/>
      <c r="HAV9" s="813"/>
      <c r="HAW9" s="813"/>
      <c r="HAX9" s="813"/>
      <c r="HAY9" s="813"/>
      <c r="HAZ9" s="813"/>
      <c r="HBA9" s="813"/>
      <c r="HBB9" s="813"/>
      <c r="HBC9" s="813"/>
      <c r="HBD9" s="813"/>
      <c r="HBE9" s="813"/>
      <c r="HBF9" s="813"/>
      <c r="HBG9" s="813"/>
      <c r="HBH9" s="813"/>
      <c r="HBI9" s="813"/>
      <c r="HBJ9" s="813"/>
      <c r="HBK9" s="813"/>
      <c r="HBL9" s="813"/>
      <c r="HBM9" s="813"/>
      <c r="HBN9" s="813"/>
      <c r="HBO9" s="813"/>
      <c r="HBP9" s="813"/>
      <c r="HBQ9" s="813"/>
      <c r="HBR9" s="813"/>
      <c r="HBS9" s="813"/>
      <c r="HBT9" s="813"/>
      <c r="HBU9" s="813"/>
      <c r="HBV9" s="813"/>
      <c r="HBW9" s="813"/>
      <c r="HBX9" s="813"/>
      <c r="HBY9" s="813"/>
      <c r="HBZ9" s="813"/>
      <c r="HCA9" s="813"/>
      <c r="HCB9" s="813"/>
      <c r="HCC9" s="813"/>
      <c r="HCD9" s="813"/>
      <c r="HCE9" s="813"/>
      <c r="HCF9" s="813"/>
      <c r="HCG9" s="813"/>
      <c r="HCH9" s="813"/>
      <c r="HCI9" s="813"/>
      <c r="HCJ9" s="813"/>
      <c r="HCK9" s="813"/>
      <c r="HCL9" s="813"/>
      <c r="HCM9" s="813"/>
      <c r="HCN9" s="813"/>
      <c r="HCO9" s="813"/>
      <c r="HCP9" s="813"/>
      <c r="HCQ9" s="813"/>
      <c r="HCR9" s="813"/>
      <c r="HCS9" s="813"/>
      <c r="HCT9" s="813"/>
      <c r="HCU9" s="813"/>
      <c r="HCV9" s="813"/>
      <c r="HCW9" s="813"/>
      <c r="HCX9" s="813"/>
      <c r="HCY9" s="813"/>
      <c r="HCZ9" s="813"/>
      <c r="HDA9" s="813"/>
      <c r="HDB9" s="813"/>
      <c r="HDC9" s="813"/>
      <c r="HDD9" s="813"/>
      <c r="HDE9" s="813"/>
      <c r="HDF9" s="813"/>
      <c r="HDG9" s="813"/>
      <c r="HDH9" s="813"/>
      <c r="HDI9" s="813"/>
      <c r="HDJ9" s="813"/>
      <c r="HDK9" s="813"/>
      <c r="HDL9" s="813"/>
      <c r="HDM9" s="813"/>
      <c r="HDN9" s="813"/>
      <c r="HDO9" s="813"/>
      <c r="HDP9" s="813"/>
      <c r="HDQ9" s="813"/>
      <c r="HDR9" s="813"/>
      <c r="HDS9" s="813"/>
      <c r="HDT9" s="813"/>
      <c r="HDU9" s="813"/>
      <c r="HDV9" s="813"/>
      <c r="HDW9" s="813"/>
      <c r="HDX9" s="813"/>
      <c r="HDY9" s="813"/>
      <c r="HDZ9" s="813"/>
      <c r="HEA9" s="813"/>
      <c r="HEB9" s="813"/>
      <c r="HEC9" s="813"/>
      <c r="HED9" s="813"/>
      <c r="HEE9" s="813"/>
      <c r="HEF9" s="813"/>
      <c r="HEG9" s="813"/>
      <c r="HEH9" s="813"/>
      <c r="HEI9" s="813"/>
      <c r="HEJ9" s="813"/>
      <c r="HEK9" s="813"/>
      <c r="HEL9" s="813"/>
      <c r="HEM9" s="813"/>
      <c r="HEN9" s="813"/>
      <c r="HEO9" s="813"/>
      <c r="HEP9" s="813"/>
      <c r="HEQ9" s="813"/>
      <c r="HER9" s="813"/>
      <c r="HES9" s="813"/>
      <c r="HET9" s="813"/>
      <c r="HEU9" s="813"/>
      <c r="HEV9" s="813"/>
      <c r="HEW9" s="813"/>
      <c r="HEX9" s="813"/>
      <c r="HEY9" s="813"/>
      <c r="HEZ9" s="813"/>
      <c r="HFA9" s="813"/>
      <c r="HFB9" s="813"/>
      <c r="HFC9" s="813"/>
      <c r="HFD9" s="813"/>
      <c r="HFE9" s="813"/>
      <c r="HFF9" s="813"/>
      <c r="HFG9" s="813"/>
      <c r="HFH9" s="813"/>
      <c r="HFI9" s="813"/>
      <c r="HFJ9" s="813"/>
      <c r="HFK9" s="813"/>
      <c r="HFL9" s="813"/>
      <c r="HFM9" s="813"/>
      <c r="HFN9" s="813"/>
      <c r="HFO9" s="813"/>
      <c r="HFP9" s="813"/>
      <c r="HFQ9" s="813"/>
      <c r="HFR9" s="813"/>
      <c r="HFS9" s="813"/>
      <c r="HFT9" s="813"/>
      <c r="HFU9" s="813"/>
      <c r="HFV9" s="813"/>
      <c r="HFW9" s="813"/>
      <c r="HFX9" s="813"/>
      <c r="HFY9" s="813"/>
      <c r="HFZ9" s="813"/>
      <c r="HGA9" s="813"/>
      <c r="HGB9" s="813"/>
      <c r="HGC9" s="813"/>
      <c r="HGD9" s="813"/>
      <c r="HGE9" s="813"/>
      <c r="HGF9" s="813"/>
      <c r="HGG9" s="813"/>
      <c r="HGH9" s="813"/>
      <c r="HGI9" s="813"/>
      <c r="HGJ9" s="813"/>
      <c r="HGK9" s="813"/>
      <c r="HGL9" s="813"/>
      <c r="HGM9" s="813"/>
      <c r="HGN9" s="813"/>
      <c r="HGO9" s="813"/>
      <c r="HGP9" s="813"/>
      <c r="HGQ9" s="813"/>
      <c r="HGR9" s="813"/>
      <c r="HGS9" s="813"/>
      <c r="HGT9" s="813"/>
      <c r="HGU9" s="813"/>
      <c r="HGV9" s="813"/>
      <c r="HGW9" s="813"/>
      <c r="HGX9" s="813"/>
      <c r="HGY9" s="813"/>
      <c r="HGZ9" s="813"/>
      <c r="HHA9" s="813"/>
      <c r="HHB9" s="813"/>
      <c r="HHC9" s="813"/>
      <c r="HHD9" s="813"/>
      <c r="HHE9" s="813"/>
      <c r="HHF9" s="813"/>
      <c r="HHG9" s="813"/>
      <c r="HHH9" s="813"/>
      <c r="HHI9" s="813"/>
      <c r="HHJ9" s="813"/>
      <c r="HHK9" s="813"/>
      <c r="HHL9" s="813"/>
      <c r="HHM9" s="813"/>
      <c r="HHN9" s="813"/>
      <c r="HHO9" s="813"/>
      <c r="HHP9" s="813"/>
      <c r="HHQ9" s="813"/>
      <c r="HHR9" s="813"/>
      <c r="HHS9" s="813"/>
      <c r="HHT9" s="813"/>
      <c r="HHU9" s="813"/>
      <c r="HHV9" s="813"/>
      <c r="HHW9" s="813"/>
      <c r="HHX9" s="813"/>
      <c r="HHY9" s="813"/>
      <c r="HHZ9" s="813"/>
      <c r="HIA9" s="813"/>
      <c r="HIB9" s="813"/>
      <c r="HIC9" s="813"/>
      <c r="HID9" s="813"/>
      <c r="HIE9" s="813"/>
      <c r="HIF9" s="813"/>
      <c r="HIG9" s="813"/>
      <c r="HIH9" s="813"/>
      <c r="HII9" s="813"/>
      <c r="HIJ9" s="813"/>
      <c r="HIK9" s="813"/>
      <c r="HIL9" s="813"/>
      <c r="HIM9" s="813"/>
      <c r="HIN9" s="813"/>
      <c r="HIO9" s="813"/>
      <c r="HIP9" s="813"/>
      <c r="HIQ9" s="813"/>
      <c r="HIR9" s="813"/>
      <c r="HIS9" s="813"/>
      <c r="HIT9" s="813"/>
      <c r="HIU9" s="813"/>
      <c r="HIV9" s="813"/>
      <c r="HIW9" s="813"/>
      <c r="HIX9" s="813"/>
      <c r="HIY9" s="813"/>
      <c r="HIZ9" s="813"/>
      <c r="HJA9" s="813"/>
      <c r="HJB9" s="813"/>
      <c r="HJC9" s="813"/>
      <c r="HJD9" s="813"/>
      <c r="HJE9" s="813"/>
      <c r="HJF9" s="813"/>
      <c r="HJG9" s="813"/>
      <c r="HJH9" s="813"/>
      <c r="HJI9" s="813"/>
      <c r="HJJ9" s="813"/>
      <c r="HJK9" s="813"/>
      <c r="HJL9" s="813"/>
      <c r="HJM9" s="813"/>
      <c r="HJN9" s="813"/>
      <c r="HJO9" s="813"/>
      <c r="HJP9" s="813"/>
      <c r="HJQ9" s="813"/>
      <c r="HJR9" s="813"/>
      <c r="HJS9" s="813"/>
      <c r="HJT9" s="813"/>
      <c r="HJU9" s="813"/>
      <c r="HJV9" s="813"/>
      <c r="HJW9" s="813"/>
      <c r="HJX9" s="813"/>
      <c r="HJY9" s="813"/>
      <c r="HJZ9" s="813"/>
      <c r="HKA9" s="813"/>
      <c r="HKB9" s="813"/>
      <c r="HKC9" s="813"/>
      <c r="HKD9" s="813"/>
      <c r="HKE9" s="813"/>
      <c r="HKF9" s="813"/>
      <c r="HKG9" s="813"/>
      <c r="HKH9" s="813"/>
      <c r="HKI9" s="813"/>
      <c r="HKJ9" s="813"/>
      <c r="HKK9" s="813"/>
      <c r="HKL9" s="813"/>
      <c r="HKM9" s="813"/>
      <c r="HKN9" s="813"/>
      <c r="HKO9" s="813"/>
      <c r="HKP9" s="813"/>
      <c r="HKQ9" s="813"/>
      <c r="HKR9" s="813"/>
      <c r="HKS9" s="813"/>
      <c r="HKT9" s="813"/>
      <c r="HKU9" s="813"/>
      <c r="HKV9" s="813"/>
      <c r="HKW9" s="813"/>
      <c r="HKX9" s="813"/>
      <c r="HKY9" s="813"/>
      <c r="HKZ9" s="813"/>
      <c r="HLA9" s="813"/>
      <c r="HLB9" s="813"/>
      <c r="HLC9" s="813"/>
      <c r="HLD9" s="813"/>
      <c r="HLE9" s="813"/>
      <c r="HLF9" s="813"/>
      <c r="HLG9" s="813"/>
      <c r="HLH9" s="813"/>
      <c r="HLI9" s="813"/>
      <c r="HLJ9" s="813"/>
      <c r="HLK9" s="813"/>
      <c r="HLL9" s="813"/>
      <c r="HLM9" s="813"/>
      <c r="HLN9" s="813"/>
      <c r="HLO9" s="813"/>
      <c r="HLP9" s="813"/>
      <c r="HLQ9" s="813"/>
      <c r="HLR9" s="813"/>
      <c r="HLS9" s="813"/>
      <c r="HLT9" s="813"/>
      <c r="HLU9" s="813"/>
      <c r="HLV9" s="813"/>
      <c r="HLW9" s="813"/>
      <c r="HLX9" s="813"/>
      <c r="HLY9" s="813"/>
      <c r="HLZ9" s="813"/>
      <c r="HMA9" s="813"/>
      <c r="HMB9" s="813"/>
      <c r="HMC9" s="813"/>
      <c r="HMD9" s="813"/>
      <c r="HME9" s="813"/>
      <c r="HMF9" s="813"/>
      <c r="HMG9" s="813"/>
      <c r="HMH9" s="813"/>
      <c r="HMI9" s="813"/>
      <c r="HMJ9" s="813"/>
      <c r="HMK9" s="813"/>
      <c r="HML9" s="813"/>
      <c r="HMM9" s="813"/>
      <c r="HMN9" s="813"/>
      <c r="HMO9" s="813"/>
      <c r="HMP9" s="813"/>
      <c r="HMQ9" s="813"/>
      <c r="HMR9" s="813"/>
      <c r="HMS9" s="813"/>
      <c r="HMT9" s="813"/>
      <c r="HMU9" s="813"/>
      <c r="HMV9" s="813"/>
      <c r="HMW9" s="813"/>
      <c r="HMX9" s="813"/>
      <c r="HMY9" s="813"/>
      <c r="HMZ9" s="813"/>
      <c r="HNA9" s="813"/>
      <c r="HNB9" s="813"/>
      <c r="HNC9" s="813"/>
      <c r="HND9" s="813"/>
      <c r="HNE9" s="813"/>
      <c r="HNF9" s="813"/>
      <c r="HNG9" s="813"/>
      <c r="HNH9" s="813"/>
      <c r="HNI9" s="813"/>
      <c r="HNJ9" s="813"/>
      <c r="HNK9" s="813"/>
      <c r="HNL9" s="813"/>
      <c r="HNM9" s="813"/>
      <c r="HNN9" s="813"/>
      <c r="HNO9" s="813"/>
      <c r="HNP9" s="813"/>
      <c r="HNQ9" s="813"/>
      <c r="HNR9" s="813"/>
      <c r="HNS9" s="813"/>
      <c r="HNT9" s="813"/>
      <c r="HNU9" s="813"/>
      <c r="HNV9" s="813"/>
      <c r="HNW9" s="813"/>
      <c r="HNX9" s="813"/>
      <c r="HNY9" s="813"/>
      <c r="HNZ9" s="813"/>
      <c r="HOA9" s="813"/>
      <c r="HOB9" s="813"/>
      <c r="HOC9" s="813"/>
      <c r="HOD9" s="813"/>
      <c r="HOE9" s="813"/>
      <c r="HOF9" s="813"/>
      <c r="HOG9" s="813"/>
      <c r="HOH9" s="813"/>
      <c r="HOI9" s="813"/>
      <c r="HOJ9" s="813"/>
      <c r="HOK9" s="813"/>
      <c r="HOL9" s="813"/>
      <c r="HOM9" s="813"/>
      <c r="HON9" s="813"/>
      <c r="HOO9" s="813"/>
      <c r="HOP9" s="813"/>
      <c r="HOQ9" s="813"/>
      <c r="HOR9" s="813"/>
      <c r="HOS9" s="813"/>
      <c r="HOT9" s="813"/>
      <c r="HOU9" s="813"/>
      <c r="HOV9" s="813"/>
      <c r="HOW9" s="813"/>
      <c r="HOX9" s="813"/>
      <c r="HOY9" s="813"/>
      <c r="HOZ9" s="813"/>
      <c r="HPA9" s="813"/>
      <c r="HPB9" s="813"/>
      <c r="HPC9" s="813"/>
      <c r="HPD9" s="813"/>
      <c r="HPE9" s="813"/>
      <c r="HPF9" s="813"/>
      <c r="HPG9" s="813"/>
      <c r="HPH9" s="813"/>
      <c r="HPI9" s="813"/>
      <c r="HPJ9" s="813"/>
      <c r="HPK9" s="813"/>
      <c r="HPL9" s="813"/>
      <c r="HPM9" s="813"/>
      <c r="HPN9" s="813"/>
      <c r="HPO9" s="813"/>
      <c r="HPP9" s="813"/>
      <c r="HPQ9" s="813"/>
      <c r="HPR9" s="813"/>
      <c r="HPS9" s="813"/>
      <c r="HPT9" s="813"/>
      <c r="HPU9" s="813"/>
      <c r="HPV9" s="813"/>
      <c r="HPW9" s="813"/>
      <c r="HPX9" s="813"/>
      <c r="HPY9" s="813"/>
      <c r="HPZ9" s="813"/>
      <c r="HQA9" s="813"/>
      <c r="HQB9" s="813"/>
      <c r="HQC9" s="813"/>
      <c r="HQD9" s="813"/>
      <c r="HQE9" s="813"/>
      <c r="HQF9" s="813"/>
      <c r="HQG9" s="813"/>
      <c r="HQH9" s="813"/>
      <c r="HQI9" s="813"/>
      <c r="HQJ9" s="813"/>
      <c r="HQK9" s="813"/>
      <c r="HQL9" s="813"/>
      <c r="HQM9" s="813"/>
      <c r="HQN9" s="813"/>
      <c r="HQO9" s="813"/>
      <c r="HQP9" s="813"/>
      <c r="HQQ9" s="813"/>
      <c r="HQR9" s="813"/>
      <c r="HQS9" s="813"/>
      <c r="HQT9" s="813"/>
      <c r="HQU9" s="813"/>
      <c r="HQV9" s="813"/>
      <c r="HQW9" s="813"/>
      <c r="HQX9" s="813"/>
      <c r="HQY9" s="813"/>
      <c r="HQZ9" s="813"/>
      <c r="HRA9" s="813"/>
      <c r="HRB9" s="813"/>
      <c r="HRC9" s="813"/>
      <c r="HRD9" s="813"/>
      <c r="HRE9" s="813"/>
      <c r="HRF9" s="813"/>
      <c r="HRG9" s="813"/>
      <c r="HRH9" s="813"/>
      <c r="HRI9" s="813"/>
      <c r="HRJ9" s="813"/>
      <c r="HRK9" s="813"/>
      <c r="HRL9" s="813"/>
      <c r="HRM9" s="813"/>
      <c r="HRN9" s="813"/>
      <c r="HRO9" s="813"/>
      <c r="HRP9" s="813"/>
      <c r="HRQ9" s="813"/>
      <c r="HRR9" s="813"/>
      <c r="HRS9" s="813"/>
      <c r="HRT9" s="813"/>
      <c r="HRU9" s="813"/>
      <c r="HRV9" s="813"/>
      <c r="HRW9" s="813"/>
      <c r="HRX9" s="813"/>
      <c r="HRY9" s="813"/>
      <c r="HRZ9" s="813"/>
      <c r="HSA9" s="813"/>
      <c r="HSB9" s="813"/>
      <c r="HSC9" s="813"/>
      <c r="HSD9" s="813"/>
      <c r="HSE9" s="813"/>
      <c r="HSF9" s="813"/>
      <c r="HSG9" s="813"/>
      <c r="HSH9" s="813"/>
      <c r="HSI9" s="813"/>
      <c r="HSJ9" s="813"/>
      <c r="HSK9" s="813"/>
      <c r="HSL9" s="813"/>
      <c r="HSM9" s="813"/>
      <c r="HSN9" s="813"/>
      <c r="HSO9" s="813"/>
      <c r="HSP9" s="813"/>
      <c r="HSQ9" s="813"/>
      <c r="HSR9" s="813"/>
      <c r="HSS9" s="813"/>
      <c r="HST9" s="813"/>
      <c r="HSU9" s="813"/>
      <c r="HSV9" s="813"/>
      <c r="HSW9" s="813"/>
      <c r="HSX9" s="813"/>
      <c r="HSY9" s="813"/>
      <c r="HSZ9" s="813"/>
      <c r="HTA9" s="813"/>
      <c r="HTB9" s="813"/>
      <c r="HTC9" s="813"/>
      <c r="HTD9" s="813"/>
      <c r="HTE9" s="813"/>
      <c r="HTF9" s="813"/>
      <c r="HTG9" s="813"/>
      <c r="HTH9" s="813"/>
      <c r="HTI9" s="813"/>
      <c r="HTJ9" s="813"/>
      <c r="HTK9" s="813"/>
      <c r="HTL9" s="813"/>
      <c r="HTM9" s="813"/>
      <c r="HTN9" s="813"/>
      <c r="HTO9" s="813"/>
      <c r="HTP9" s="813"/>
      <c r="HTQ9" s="813"/>
      <c r="HTR9" s="813"/>
      <c r="HTS9" s="813"/>
      <c r="HTT9" s="813"/>
      <c r="HTU9" s="813"/>
      <c r="HTV9" s="813"/>
      <c r="HTW9" s="813"/>
      <c r="HTX9" s="813"/>
      <c r="HTY9" s="813"/>
      <c r="HTZ9" s="813"/>
      <c r="HUA9" s="813"/>
      <c r="HUB9" s="813"/>
      <c r="HUC9" s="813"/>
      <c r="HUD9" s="813"/>
      <c r="HUE9" s="813"/>
      <c r="HUF9" s="813"/>
      <c r="HUG9" s="813"/>
      <c r="HUH9" s="813"/>
      <c r="HUI9" s="813"/>
      <c r="HUJ9" s="813"/>
      <c r="HUK9" s="813"/>
      <c r="HUL9" s="813"/>
      <c r="HUM9" s="813"/>
      <c r="HUN9" s="813"/>
      <c r="HUO9" s="813"/>
      <c r="HUP9" s="813"/>
      <c r="HUQ9" s="813"/>
      <c r="HUR9" s="813"/>
      <c r="HUS9" s="813"/>
      <c r="HUT9" s="813"/>
      <c r="HUU9" s="813"/>
      <c r="HUV9" s="813"/>
      <c r="HUW9" s="813"/>
      <c r="HUX9" s="813"/>
      <c r="HUY9" s="813"/>
      <c r="HUZ9" s="813"/>
      <c r="HVA9" s="813"/>
      <c r="HVB9" s="813"/>
      <c r="HVC9" s="813"/>
      <c r="HVD9" s="813"/>
      <c r="HVE9" s="813"/>
      <c r="HVF9" s="813"/>
      <c r="HVG9" s="813"/>
      <c r="HVH9" s="813"/>
      <c r="HVI9" s="813"/>
      <c r="HVJ9" s="813"/>
      <c r="HVK9" s="813"/>
      <c r="HVL9" s="813"/>
      <c r="HVM9" s="813"/>
      <c r="HVN9" s="813"/>
      <c r="HVO9" s="813"/>
      <c r="HVP9" s="813"/>
      <c r="HVQ9" s="813"/>
      <c r="HVR9" s="813"/>
      <c r="HVS9" s="813"/>
      <c r="HVT9" s="813"/>
      <c r="HVU9" s="813"/>
      <c r="HVV9" s="813"/>
      <c r="HVW9" s="813"/>
      <c r="HVX9" s="813"/>
      <c r="HVY9" s="813"/>
      <c r="HVZ9" s="813"/>
      <c r="HWA9" s="813"/>
      <c r="HWB9" s="813"/>
      <c r="HWC9" s="813"/>
      <c r="HWD9" s="813"/>
      <c r="HWE9" s="813"/>
      <c r="HWF9" s="813"/>
      <c r="HWG9" s="813"/>
      <c r="HWH9" s="813"/>
      <c r="HWI9" s="813"/>
      <c r="HWJ9" s="813"/>
      <c r="HWK9" s="813"/>
      <c r="HWL9" s="813"/>
      <c r="HWM9" s="813"/>
      <c r="HWN9" s="813"/>
      <c r="HWO9" s="813"/>
      <c r="HWP9" s="813"/>
      <c r="HWQ9" s="813"/>
      <c r="HWR9" s="813"/>
      <c r="HWS9" s="813"/>
      <c r="HWT9" s="813"/>
      <c r="HWU9" s="813"/>
      <c r="HWV9" s="813"/>
      <c r="HWW9" s="813"/>
      <c r="HWX9" s="813"/>
      <c r="HWY9" s="813"/>
      <c r="HWZ9" s="813"/>
      <c r="HXA9" s="813"/>
      <c r="HXB9" s="813"/>
      <c r="HXC9" s="813"/>
      <c r="HXD9" s="813"/>
      <c r="HXE9" s="813"/>
      <c r="HXF9" s="813"/>
      <c r="HXG9" s="813"/>
      <c r="HXH9" s="813"/>
      <c r="HXI9" s="813"/>
      <c r="HXJ9" s="813"/>
      <c r="HXK9" s="813"/>
      <c r="HXL9" s="813"/>
      <c r="HXM9" s="813"/>
      <c r="HXN9" s="813"/>
      <c r="HXO9" s="813"/>
      <c r="HXP9" s="813"/>
      <c r="HXQ9" s="813"/>
      <c r="HXR9" s="813"/>
      <c r="HXS9" s="813"/>
      <c r="HXT9" s="813"/>
      <c r="HXU9" s="813"/>
      <c r="HXV9" s="813"/>
      <c r="HXW9" s="813"/>
      <c r="HXX9" s="813"/>
      <c r="HXY9" s="813"/>
      <c r="HXZ9" s="813"/>
      <c r="HYA9" s="813"/>
      <c r="HYB9" s="813"/>
      <c r="HYC9" s="813"/>
      <c r="HYD9" s="813"/>
      <c r="HYE9" s="813"/>
      <c r="HYF9" s="813"/>
      <c r="HYG9" s="813"/>
      <c r="HYH9" s="813"/>
      <c r="HYI9" s="813"/>
      <c r="HYJ9" s="813"/>
      <c r="HYK9" s="813"/>
      <c r="HYL9" s="813"/>
      <c r="HYM9" s="813"/>
      <c r="HYN9" s="813"/>
      <c r="HYO9" s="813"/>
      <c r="HYP9" s="813"/>
      <c r="HYQ9" s="813"/>
      <c r="HYR9" s="813"/>
      <c r="HYS9" s="813"/>
      <c r="HYT9" s="813"/>
      <c r="HYU9" s="813"/>
      <c r="HYV9" s="813"/>
      <c r="HYW9" s="813"/>
      <c r="HYX9" s="813"/>
      <c r="HYY9" s="813"/>
      <c r="HYZ9" s="813"/>
      <c r="HZA9" s="813"/>
      <c r="HZB9" s="813"/>
      <c r="HZC9" s="813"/>
      <c r="HZD9" s="813"/>
      <c r="HZE9" s="813"/>
      <c r="HZF9" s="813"/>
      <c r="HZG9" s="813"/>
      <c r="HZH9" s="813"/>
      <c r="HZI9" s="813"/>
      <c r="HZJ9" s="813"/>
      <c r="HZK9" s="813"/>
      <c r="HZL9" s="813"/>
      <c r="HZM9" s="813"/>
      <c r="HZN9" s="813"/>
      <c r="HZO9" s="813"/>
      <c r="HZP9" s="813"/>
      <c r="HZQ9" s="813"/>
      <c r="HZR9" s="813"/>
      <c r="HZS9" s="813"/>
      <c r="HZT9" s="813"/>
      <c r="HZU9" s="813"/>
      <c r="HZV9" s="813"/>
      <c r="HZW9" s="813"/>
      <c r="HZX9" s="813"/>
      <c r="HZY9" s="813"/>
      <c r="HZZ9" s="813"/>
      <c r="IAA9" s="813"/>
      <c r="IAB9" s="813"/>
      <c r="IAC9" s="813"/>
      <c r="IAD9" s="813"/>
      <c r="IAE9" s="813"/>
      <c r="IAF9" s="813"/>
      <c r="IAG9" s="813"/>
      <c r="IAH9" s="813"/>
      <c r="IAI9" s="813"/>
      <c r="IAJ9" s="813"/>
      <c r="IAK9" s="813"/>
      <c r="IAL9" s="813"/>
      <c r="IAM9" s="813"/>
      <c r="IAN9" s="813"/>
      <c r="IAO9" s="813"/>
      <c r="IAP9" s="813"/>
      <c r="IAQ9" s="813"/>
      <c r="IAR9" s="813"/>
      <c r="IAS9" s="813"/>
      <c r="IAT9" s="813"/>
      <c r="IAU9" s="813"/>
      <c r="IAV9" s="813"/>
      <c r="IAW9" s="813"/>
      <c r="IAX9" s="813"/>
      <c r="IAY9" s="813"/>
      <c r="IAZ9" s="813"/>
      <c r="IBA9" s="813"/>
      <c r="IBB9" s="813"/>
      <c r="IBC9" s="813"/>
      <c r="IBD9" s="813"/>
      <c r="IBE9" s="813"/>
      <c r="IBF9" s="813"/>
      <c r="IBG9" s="813"/>
      <c r="IBH9" s="813"/>
      <c r="IBI9" s="813"/>
      <c r="IBJ9" s="813"/>
      <c r="IBK9" s="813"/>
      <c r="IBL9" s="813"/>
      <c r="IBM9" s="813"/>
      <c r="IBN9" s="813"/>
      <c r="IBO9" s="813"/>
      <c r="IBP9" s="813"/>
      <c r="IBQ9" s="813"/>
      <c r="IBR9" s="813"/>
      <c r="IBS9" s="813"/>
      <c r="IBT9" s="813"/>
      <c r="IBU9" s="813"/>
      <c r="IBV9" s="813"/>
      <c r="IBW9" s="813"/>
      <c r="IBX9" s="813"/>
      <c r="IBY9" s="813"/>
      <c r="IBZ9" s="813"/>
      <c r="ICA9" s="813"/>
      <c r="ICB9" s="813"/>
      <c r="ICC9" s="813"/>
      <c r="ICD9" s="813"/>
      <c r="ICE9" s="813"/>
      <c r="ICF9" s="813"/>
      <c r="ICG9" s="813"/>
      <c r="ICH9" s="813"/>
      <c r="ICI9" s="813"/>
      <c r="ICJ9" s="813"/>
      <c r="ICK9" s="813"/>
      <c r="ICL9" s="813"/>
      <c r="ICM9" s="813"/>
      <c r="ICN9" s="813"/>
      <c r="ICO9" s="813"/>
      <c r="ICP9" s="813"/>
      <c r="ICQ9" s="813"/>
      <c r="ICR9" s="813"/>
      <c r="ICS9" s="813"/>
      <c r="ICT9" s="813"/>
      <c r="ICU9" s="813"/>
      <c r="ICV9" s="813"/>
      <c r="ICW9" s="813"/>
      <c r="ICX9" s="813"/>
      <c r="ICY9" s="813"/>
      <c r="ICZ9" s="813"/>
      <c r="IDA9" s="813"/>
      <c r="IDB9" s="813"/>
      <c r="IDC9" s="813"/>
      <c r="IDD9" s="813"/>
      <c r="IDE9" s="813"/>
      <c r="IDF9" s="813"/>
      <c r="IDG9" s="813"/>
      <c r="IDH9" s="813"/>
      <c r="IDI9" s="813"/>
      <c r="IDJ9" s="813"/>
      <c r="IDK9" s="813"/>
      <c r="IDL9" s="813"/>
      <c r="IDM9" s="813"/>
      <c r="IDN9" s="813"/>
      <c r="IDO9" s="813"/>
      <c r="IDP9" s="813"/>
      <c r="IDQ9" s="813"/>
      <c r="IDR9" s="813"/>
      <c r="IDS9" s="813"/>
      <c r="IDT9" s="813"/>
      <c r="IDU9" s="813"/>
      <c r="IDV9" s="813"/>
      <c r="IDW9" s="813"/>
      <c r="IDX9" s="813"/>
      <c r="IDY9" s="813"/>
      <c r="IDZ9" s="813"/>
      <c r="IEA9" s="813"/>
      <c r="IEB9" s="813"/>
      <c r="IEC9" s="813"/>
      <c r="IED9" s="813"/>
      <c r="IEE9" s="813"/>
      <c r="IEF9" s="813"/>
      <c r="IEG9" s="813"/>
      <c r="IEH9" s="813"/>
      <c r="IEI9" s="813"/>
      <c r="IEJ9" s="813"/>
      <c r="IEK9" s="813"/>
      <c r="IEL9" s="813"/>
      <c r="IEM9" s="813"/>
      <c r="IEN9" s="813"/>
      <c r="IEO9" s="813"/>
      <c r="IEP9" s="813"/>
      <c r="IEQ9" s="813"/>
      <c r="IER9" s="813"/>
      <c r="IES9" s="813"/>
      <c r="IET9" s="813"/>
      <c r="IEU9" s="813"/>
      <c r="IEV9" s="813"/>
      <c r="IEW9" s="813"/>
      <c r="IEX9" s="813"/>
      <c r="IEY9" s="813"/>
      <c r="IEZ9" s="813"/>
      <c r="IFA9" s="813"/>
      <c r="IFB9" s="813"/>
      <c r="IFC9" s="813"/>
      <c r="IFD9" s="813"/>
      <c r="IFE9" s="813"/>
      <c r="IFF9" s="813"/>
      <c r="IFG9" s="813"/>
      <c r="IFH9" s="813"/>
      <c r="IFI9" s="813"/>
      <c r="IFJ9" s="813"/>
      <c r="IFK9" s="813"/>
      <c r="IFL9" s="813"/>
      <c r="IFM9" s="813"/>
      <c r="IFN9" s="813"/>
      <c r="IFO9" s="813"/>
      <c r="IFP9" s="813"/>
      <c r="IFQ9" s="813"/>
      <c r="IFR9" s="813"/>
      <c r="IFS9" s="813"/>
      <c r="IFT9" s="813"/>
      <c r="IFU9" s="813"/>
      <c r="IFV9" s="813"/>
      <c r="IFW9" s="813"/>
      <c r="IFX9" s="813"/>
      <c r="IFY9" s="813"/>
      <c r="IFZ9" s="813"/>
      <c r="IGA9" s="813"/>
      <c r="IGB9" s="813"/>
      <c r="IGC9" s="813"/>
      <c r="IGD9" s="813"/>
      <c r="IGE9" s="813"/>
      <c r="IGF9" s="813"/>
      <c r="IGG9" s="813"/>
      <c r="IGH9" s="813"/>
      <c r="IGI9" s="813"/>
      <c r="IGJ9" s="813"/>
      <c r="IGK9" s="813"/>
      <c r="IGL9" s="813"/>
      <c r="IGM9" s="813"/>
      <c r="IGN9" s="813"/>
      <c r="IGO9" s="813"/>
      <c r="IGP9" s="813"/>
      <c r="IGQ9" s="813"/>
      <c r="IGR9" s="813"/>
      <c r="IGS9" s="813"/>
      <c r="IGT9" s="813"/>
      <c r="IGU9" s="813"/>
      <c r="IGV9" s="813"/>
      <c r="IGW9" s="813"/>
      <c r="IGX9" s="813"/>
      <c r="IGY9" s="813"/>
      <c r="IGZ9" s="813"/>
      <c r="IHA9" s="813"/>
      <c r="IHB9" s="813"/>
      <c r="IHC9" s="813"/>
      <c r="IHD9" s="813"/>
      <c r="IHE9" s="813"/>
      <c r="IHF9" s="813"/>
      <c r="IHG9" s="813"/>
      <c r="IHH9" s="813"/>
      <c r="IHI9" s="813"/>
      <c r="IHJ9" s="813"/>
      <c r="IHK9" s="813"/>
      <c r="IHL9" s="813"/>
      <c r="IHM9" s="813"/>
      <c r="IHN9" s="813"/>
      <c r="IHO9" s="813"/>
      <c r="IHP9" s="813"/>
      <c r="IHQ9" s="813"/>
      <c r="IHR9" s="813"/>
      <c r="IHS9" s="813"/>
      <c r="IHT9" s="813"/>
      <c r="IHU9" s="813"/>
      <c r="IHV9" s="813"/>
      <c r="IHW9" s="813"/>
      <c r="IHX9" s="813"/>
      <c r="IHY9" s="813"/>
      <c r="IHZ9" s="813"/>
      <c r="IIA9" s="813"/>
      <c r="IIB9" s="813"/>
      <c r="IIC9" s="813"/>
      <c r="IID9" s="813"/>
      <c r="IIE9" s="813"/>
      <c r="IIF9" s="813"/>
      <c r="IIG9" s="813"/>
      <c r="IIH9" s="813"/>
      <c r="III9" s="813"/>
      <c r="IIJ9" s="813"/>
      <c r="IIK9" s="813"/>
      <c r="IIL9" s="813"/>
      <c r="IIM9" s="813"/>
      <c r="IIN9" s="813"/>
      <c r="IIO9" s="813"/>
      <c r="IIP9" s="813"/>
      <c r="IIQ9" s="813"/>
      <c r="IIR9" s="813"/>
      <c r="IIS9" s="813"/>
      <c r="IIT9" s="813"/>
      <c r="IIU9" s="813"/>
      <c r="IIV9" s="813"/>
      <c r="IIW9" s="813"/>
      <c r="IIX9" s="813"/>
      <c r="IIY9" s="813"/>
      <c r="IIZ9" s="813"/>
      <c r="IJA9" s="813"/>
      <c r="IJB9" s="813"/>
      <c r="IJC9" s="813"/>
      <c r="IJD9" s="813"/>
      <c r="IJE9" s="813"/>
      <c r="IJF9" s="813"/>
      <c r="IJG9" s="813"/>
      <c r="IJH9" s="813"/>
      <c r="IJI9" s="813"/>
      <c r="IJJ9" s="813"/>
      <c r="IJK9" s="813"/>
      <c r="IJL9" s="813"/>
      <c r="IJM9" s="813"/>
      <c r="IJN9" s="813"/>
      <c r="IJO9" s="813"/>
      <c r="IJP9" s="813"/>
      <c r="IJQ9" s="813"/>
      <c r="IJR9" s="813"/>
      <c r="IJS9" s="813"/>
      <c r="IJT9" s="813"/>
      <c r="IJU9" s="813"/>
      <c r="IJV9" s="813"/>
      <c r="IJW9" s="813"/>
      <c r="IJX9" s="813"/>
      <c r="IJY9" s="813"/>
      <c r="IJZ9" s="813"/>
      <c r="IKA9" s="813"/>
      <c r="IKB9" s="813"/>
      <c r="IKC9" s="813"/>
      <c r="IKD9" s="813"/>
      <c r="IKE9" s="813"/>
      <c r="IKF9" s="813"/>
      <c r="IKG9" s="813"/>
      <c r="IKH9" s="813"/>
      <c r="IKI9" s="813"/>
      <c r="IKJ9" s="813"/>
      <c r="IKK9" s="813"/>
      <c r="IKL9" s="813"/>
      <c r="IKM9" s="813"/>
      <c r="IKN9" s="813"/>
      <c r="IKO9" s="813"/>
      <c r="IKP9" s="813"/>
      <c r="IKQ9" s="813"/>
      <c r="IKR9" s="813"/>
      <c r="IKS9" s="813"/>
      <c r="IKT9" s="813"/>
      <c r="IKU9" s="813"/>
      <c r="IKV9" s="813"/>
      <c r="IKW9" s="813"/>
      <c r="IKX9" s="813"/>
      <c r="IKY9" s="813"/>
      <c r="IKZ9" s="813"/>
      <c r="ILA9" s="813"/>
      <c r="ILB9" s="813"/>
      <c r="ILC9" s="813"/>
      <c r="ILD9" s="813"/>
      <c r="ILE9" s="813"/>
      <c r="ILF9" s="813"/>
      <c r="ILG9" s="813"/>
      <c r="ILH9" s="813"/>
      <c r="ILI9" s="813"/>
      <c r="ILJ9" s="813"/>
      <c r="ILK9" s="813"/>
      <c r="ILL9" s="813"/>
      <c r="ILM9" s="813"/>
      <c r="ILN9" s="813"/>
      <c r="ILO9" s="813"/>
      <c r="ILP9" s="813"/>
      <c r="ILQ9" s="813"/>
      <c r="ILR9" s="813"/>
      <c r="ILS9" s="813"/>
      <c r="ILT9" s="813"/>
      <c r="ILU9" s="813"/>
      <c r="ILV9" s="813"/>
      <c r="ILW9" s="813"/>
      <c r="ILX9" s="813"/>
      <c r="ILY9" s="813"/>
      <c r="ILZ9" s="813"/>
      <c r="IMA9" s="813"/>
      <c r="IMB9" s="813"/>
      <c r="IMC9" s="813"/>
      <c r="IMD9" s="813"/>
      <c r="IME9" s="813"/>
      <c r="IMF9" s="813"/>
      <c r="IMG9" s="813"/>
      <c r="IMH9" s="813"/>
      <c r="IMI9" s="813"/>
      <c r="IMJ9" s="813"/>
      <c r="IMK9" s="813"/>
      <c r="IML9" s="813"/>
      <c r="IMM9" s="813"/>
      <c r="IMN9" s="813"/>
      <c r="IMO9" s="813"/>
      <c r="IMP9" s="813"/>
      <c r="IMQ9" s="813"/>
      <c r="IMR9" s="813"/>
      <c r="IMS9" s="813"/>
      <c r="IMT9" s="813"/>
      <c r="IMU9" s="813"/>
      <c r="IMV9" s="813"/>
      <c r="IMW9" s="813"/>
      <c r="IMX9" s="813"/>
      <c r="IMY9" s="813"/>
      <c r="IMZ9" s="813"/>
      <c r="INA9" s="813"/>
      <c r="INB9" s="813"/>
      <c r="INC9" s="813"/>
      <c r="IND9" s="813"/>
      <c r="INE9" s="813"/>
      <c r="INF9" s="813"/>
      <c r="ING9" s="813"/>
      <c r="INH9" s="813"/>
      <c r="INI9" s="813"/>
      <c r="INJ9" s="813"/>
      <c r="INK9" s="813"/>
      <c r="INL9" s="813"/>
      <c r="INM9" s="813"/>
      <c r="INN9" s="813"/>
      <c r="INO9" s="813"/>
      <c r="INP9" s="813"/>
      <c r="INQ9" s="813"/>
      <c r="INR9" s="813"/>
      <c r="INS9" s="813"/>
      <c r="INT9" s="813"/>
      <c r="INU9" s="813"/>
      <c r="INV9" s="813"/>
      <c r="INW9" s="813"/>
      <c r="INX9" s="813"/>
      <c r="INY9" s="813"/>
      <c r="INZ9" s="813"/>
      <c r="IOA9" s="813"/>
      <c r="IOB9" s="813"/>
      <c r="IOC9" s="813"/>
      <c r="IOD9" s="813"/>
      <c r="IOE9" s="813"/>
      <c r="IOF9" s="813"/>
      <c r="IOG9" s="813"/>
      <c r="IOH9" s="813"/>
      <c r="IOI9" s="813"/>
      <c r="IOJ9" s="813"/>
      <c r="IOK9" s="813"/>
      <c r="IOL9" s="813"/>
      <c r="IOM9" s="813"/>
      <c r="ION9" s="813"/>
      <c r="IOO9" s="813"/>
      <c r="IOP9" s="813"/>
      <c r="IOQ9" s="813"/>
      <c r="IOR9" s="813"/>
      <c r="IOS9" s="813"/>
      <c r="IOT9" s="813"/>
      <c r="IOU9" s="813"/>
      <c r="IOV9" s="813"/>
      <c r="IOW9" s="813"/>
      <c r="IOX9" s="813"/>
      <c r="IOY9" s="813"/>
      <c r="IOZ9" s="813"/>
      <c r="IPA9" s="813"/>
      <c r="IPB9" s="813"/>
      <c r="IPC9" s="813"/>
      <c r="IPD9" s="813"/>
      <c r="IPE9" s="813"/>
      <c r="IPF9" s="813"/>
      <c r="IPG9" s="813"/>
      <c r="IPH9" s="813"/>
      <c r="IPI9" s="813"/>
      <c r="IPJ9" s="813"/>
      <c r="IPK9" s="813"/>
      <c r="IPL9" s="813"/>
      <c r="IPM9" s="813"/>
      <c r="IPN9" s="813"/>
      <c r="IPO9" s="813"/>
      <c r="IPP9" s="813"/>
      <c r="IPQ9" s="813"/>
      <c r="IPR9" s="813"/>
      <c r="IPS9" s="813"/>
      <c r="IPT9" s="813"/>
      <c r="IPU9" s="813"/>
      <c r="IPV9" s="813"/>
      <c r="IPW9" s="813"/>
      <c r="IPX9" s="813"/>
      <c r="IPY9" s="813"/>
      <c r="IPZ9" s="813"/>
      <c r="IQA9" s="813"/>
      <c r="IQB9" s="813"/>
      <c r="IQC9" s="813"/>
      <c r="IQD9" s="813"/>
      <c r="IQE9" s="813"/>
      <c r="IQF9" s="813"/>
      <c r="IQG9" s="813"/>
      <c r="IQH9" s="813"/>
      <c r="IQI9" s="813"/>
      <c r="IQJ9" s="813"/>
      <c r="IQK9" s="813"/>
      <c r="IQL9" s="813"/>
      <c r="IQM9" s="813"/>
      <c r="IQN9" s="813"/>
      <c r="IQO9" s="813"/>
      <c r="IQP9" s="813"/>
      <c r="IQQ9" s="813"/>
      <c r="IQR9" s="813"/>
      <c r="IQS9" s="813"/>
      <c r="IQT9" s="813"/>
      <c r="IQU9" s="813"/>
      <c r="IQV9" s="813"/>
      <c r="IQW9" s="813"/>
      <c r="IQX9" s="813"/>
      <c r="IQY9" s="813"/>
      <c r="IQZ9" s="813"/>
      <c r="IRA9" s="813"/>
      <c r="IRB9" s="813"/>
      <c r="IRC9" s="813"/>
      <c r="IRD9" s="813"/>
      <c r="IRE9" s="813"/>
      <c r="IRF9" s="813"/>
      <c r="IRG9" s="813"/>
      <c r="IRH9" s="813"/>
      <c r="IRI9" s="813"/>
      <c r="IRJ9" s="813"/>
      <c r="IRK9" s="813"/>
      <c r="IRL9" s="813"/>
      <c r="IRM9" s="813"/>
      <c r="IRN9" s="813"/>
      <c r="IRO9" s="813"/>
      <c r="IRP9" s="813"/>
      <c r="IRQ9" s="813"/>
      <c r="IRR9" s="813"/>
      <c r="IRS9" s="813"/>
      <c r="IRT9" s="813"/>
      <c r="IRU9" s="813"/>
      <c r="IRV9" s="813"/>
      <c r="IRW9" s="813"/>
      <c r="IRX9" s="813"/>
      <c r="IRY9" s="813"/>
      <c r="IRZ9" s="813"/>
      <c r="ISA9" s="813"/>
      <c r="ISB9" s="813"/>
      <c r="ISC9" s="813"/>
      <c r="ISD9" s="813"/>
      <c r="ISE9" s="813"/>
      <c r="ISF9" s="813"/>
      <c r="ISG9" s="813"/>
      <c r="ISH9" s="813"/>
      <c r="ISI9" s="813"/>
      <c r="ISJ9" s="813"/>
      <c r="ISK9" s="813"/>
      <c r="ISL9" s="813"/>
      <c r="ISM9" s="813"/>
      <c r="ISN9" s="813"/>
      <c r="ISO9" s="813"/>
      <c r="ISP9" s="813"/>
      <c r="ISQ9" s="813"/>
      <c r="ISR9" s="813"/>
      <c r="ISS9" s="813"/>
      <c r="IST9" s="813"/>
      <c r="ISU9" s="813"/>
      <c r="ISV9" s="813"/>
      <c r="ISW9" s="813"/>
      <c r="ISX9" s="813"/>
      <c r="ISY9" s="813"/>
      <c r="ISZ9" s="813"/>
      <c r="ITA9" s="813"/>
      <c r="ITB9" s="813"/>
      <c r="ITC9" s="813"/>
      <c r="ITD9" s="813"/>
      <c r="ITE9" s="813"/>
      <c r="ITF9" s="813"/>
      <c r="ITG9" s="813"/>
      <c r="ITH9" s="813"/>
      <c r="ITI9" s="813"/>
      <c r="ITJ9" s="813"/>
      <c r="ITK9" s="813"/>
      <c r="ITL9" s="813"/>
      <c r="ITM9" s="813"/>
      <c r="ITN9" s="813"/>
      <c r="ITO9" s="813"/>
      <c r="ITP9" s="813"/>
      <c r="ITQ9" s="813"/>
      <c r="ITR9" s="813"/>
      <c r="ITS9" s="813"/>
      <c r="ITT9" s="813"/>
      <c r="ITU9" s="813"/>
      <c r="ITV9" s="813"/>
      <c r="ITW9" s="813"/>
      <c r="ITX9" s="813"/>
      <c r="ITY9" s="813"/>
      <c r="ITZ9" s="813"/>
      <c r="IUA9" s="813"/>
      <c r="IUB9" s="813"/>
      <c r="IUC9" s="813"/>
      <c r="IUD9" s="813"/>
      <c r="IUE9" s="813"/>
      <c r="IUF9" s="813"/>
      <c r="IUG9" s="813"/>
      <c r="IUH9" s="813"/>
      <c r="IUI9" s="813"/>
      <c r="IUJ9" s="813"/>
      <c r="IUK9" s="813"/>
      <c r="IUL9" s="813"/>
      <c r="IUM9" s="813"/>
      <c r="IUN9" s="813"/>
      <c r="IUO9" s="813"/>
      <c r="IUP9" s="813"/>
      <c r="IUQ9" s="813"/>
      <c r="IUR9" s="813"/>
      <c r="IUS9" s="813"/>
      <c r="IUT9" s="813"/>
      <c r="IUU9" s="813"/>
      <c r="IUV9" s="813"/>
      <c r="IUW9" s="813"/>
      <c r="IUX9" s="813"/>
      <c r="IUY9" s="813"/>
      <c r="IUZ9" s="813"/>
      <c r="IVA9" s="813"/>
      <c r="IVB9" s="813"/>
      <c r="IVC9" s="813"/>
      <c r="IVD9" s="813"/>
      <c r="IVE9" s="813"/>
      <c r="IVF9" s="813"/>
      <c r="IVG9" s="813"/>
      <c r="IVH9" s="813"/>
      <c r="IVI9" s="813"/>
      <c r="IVJ9" s="813"/>
      <c r="IVK9" s="813"/>
      <c r="IVL9" s="813"/>
      <c r="IVM9" s="813"/>
      <c r="IVN9" s="813"/>
      <c r="IVO9" s="813"/>
      <c r="IVP9" s="813"/>
      <c r="IVQ9" s="813"/>
      <c r="IVR9" s="813"/>
      <c r="IVS9" s="813"/>
      <c r="IVT9" s="813"/>
      <c r="IVU9" s="813"/>
      <c r="IVV9" s="813"/>
      <c r="IVW9" s="813"/>
      <c r="IVX9" s="813"/>
      <c r="IVY9" s="813"/>
      <c r="IVZ9" s="813"/>
      <c r="IWA9" s="813"/>
      <c r="IWB9" s="813"/>
      <c r="IWC9" s="813"/>
      <c r="IWD9" s="813"/>
      <c r="IWE9" s="813"/>
      <c r="IWF9" s="813"/>
      <c r="IWG9" s="813"/>
      <c r="IWH9" s="813"/>
      <c r="IWI9" s="813"/>
      <c r="IWJ9" s="813"/>
      <c r="IWK9" s="813"/>
      <c r="IWL9" s="813"/>
      <c r="IWM9" s="813"/>
      <c r="IWN9" s="813"/>
      <c r="IWO9" s="813"/>
      <c r="IWP9" s="813"/>
      <c r="IWQ9" s="813"/>
      <c r="IWR9" s="813"/>
      <c r="IWS9" s="813"/>
      <c r="IWT9" s="813"/>
      <c r="IWU9" s="813"/>
      <c r="IWV9" s="813"/>
      <c r="IWW9" s="813"/>
      <c r="IWX9" s="813"/>
      <c r="IWY9" s="813"/>
      <c r="IWZ9" s="813"/>
      <c r="IXA9" s="813"/>
      <c r="IXB9" s="813"/>
      <c r="IXC9" s="813"/>
      <c r="IXD9" s="813"/>
      <c r="IXE9" s="813"/>
      <c r="IXF9" s="813"/>
      <c r="IXG9" s="813"/>
      <c r="IXH9" s="813"/>
      <c r="IXI9" s="813"/>
      <c r="IXJ9" s="813"/>
      <c r="IXK9" s="813"/>
      <c r="IXL9" s="813"/>
      <c r="IXM9" s="813"/>
      <c r="IXN9" s="813"/>
      <c r="IXO9" s="813"/>
      <c r="IXP9" s="813"/>
      <c r="IXQ9" s="813"/>
      <c r="IXR9" s="813"/>
      <c r="IXS9" s="813"/>
      <c r="IXT9" s="813"/>
      <c r="IXU9" s="813"/>
      <c r="IXV9" s="813"/>
      <c r="IXW9" s="813"/>
      <c r="IXX9" s="813"/>
      <c r="IXY9" s="813"/>
      <c r="IXZ9" s="813"/>
      <c r="IYA9" s="813"/>
      <c r="IYB9" s="813"/>
      <c r="IYC9" s="813"/>
      <c r="IYD9" s="813"/>
      <c r="IYE9" s="813"/>
      <c r="IYF9" s="813"/>
      <c r="IYG9" s="813"/>
      <c r="IYH9" s="813"/>
      <c r="IYI9" s="813"/>
      <c r="IYJ9" s="813"/>
      <c r="IYK9" s="813"/>
      <c r="IYL9" s="813"/>
      <c r="IYM9" s="813"/>
      <c r="IYN9" s="813"/>
      <c r="IYO9" s="813"/>
      <c r="IYP9" s="813"/>
      <c r="IYQ9" s="813"/>
      <c r="IYR9" s="813"/>
      <c r="IYS9" s="813"/>
      <c r="IYT9" s="813"/>
      <c r="IYU9" s="813"/>
      <c r="IYV9" s="813"/>
      <c r="IYW9" s="813"/>
      <c r="IYX9" s="813"/>
      <c r="IYY9" s="813"/>
      <c r="IYZ9" s="813"/>
      <c r="IZA9" s="813"/>
      <c r="IZB9" s="813"/>
      <c r="IZC9" s="813"/>
      <c r="IZD9" s="813"/>
      <c r="IZE9" s="813"/>
      <c r="IZF9" s="813"/>
      <c r="IZG9" s="813"/>
      <c r="IZH9" s="813"/>
      <c r="IZI9" s="813"/>
      <c r="IZJ9" s="813"/>
      <c r="IZK9" s="813"/>
      <c r="IZL9" s="813"/>
      <c r="IZM9" s="813"/>
      <c r="IZN9" s="813"/>
      <c r="IZO9" s="813"/>
      <c r="IZP9" s="813"/>
      <c r="IZQ9" s="813"/>
      <c r="IZR9" s="813"/>
      <c r="IZS9" s="813"/>
      <c r="IZT9" s="813"/>
      <c r="IZU9" s="813"/>
      <c r="IZV9" s="813"/>
      <c r="IZW9" s="813"/>
      <c r="IZX9" s="813"/>
      <c r="IZY9" s="813"/>
      <c r="IZZ9" s="813"/>
      <c r="JAA9" s="813"/>
      <c r="JAB9" s="813"/>
      <c r="JAC9" s="813"/>
      <c r="JAD9" s="813"/>
      <c r="JAE9" s="813"/>
      <c r="JAF9" s="813"/>
      <c r="JAG9" s="813"/>
      <c r="JAH9" s="813"/>
      <c r="JAI9" s="813"/>
      <c r="JAJ9" s="813"/>
      <c r="JAK9" s="813"/>
      <c r="JAL9" s="813"/>
      <c r="JAM9" s="813"/>
      <c r="JAN9" s="813"/>
      <c r="JAO9" s="813"/>
      <c r="JAP9" s="813"/>
      <c r="JAQ9" s="813"/>
      <c r="JAR9" s="813"/>
      <c r="JAS9" s="813"/>
      <c r="JAT9" s="813"/>
      <c r="JAU9" s="813"/>
      <c r="JAV9" s="813"/>
      <c r="JAW9" s="813"/>
      <c r="JAX9" s="813"/>
      <c r="JAY9" s="813"/>
      <c r="JAZ9" s="813"/>
      <c r="JBA9" s="813"/>
      <c r="JBB9" s="813"/>
      <c r="JBC9" s="813"/>
      <c r="JBD9" s="813"/>
      <c r="JBE9" s="813"/>
      <c r="JBF9" s="813"/>
      <c r="JBG9" s="813"/>
      <c r="JBH9" s="813"/>
      <c r="JBI9" s="813"/>
      <c r="JBJ9" s="813"/>
      <c r="JBK9" s="813"/>
      <c r="JBL9" s="813"/>
      <c r="JBM9" s="813"/>
      <c r="JBN9" s="813"/>
      <c r="JBO9" s="813"/>
      <c r="JBP9" s="813"/>
      <c r="JBQ9" s="813"/>
      <c r="JBR9" s="813"/>
      <c r="JBS9" s="813"/>
      <c r="JBT9" s="813"/>
      <c r="JBU9" s="813"/>
      <c r="JBV9" s="813"/>
      <c r="JBW9" s="813"/>
      <c r="JBX9" s="813"/>
      <c r="JBY9" s="813"/>
      <c r="JBZ9" s="813"/>
      <c r="JCA9" s="813"/>
      <c r="JCB9" s="813"/>
      <c r="JCC9" s="813"/>
      <c r="JCD9" s="813"/>
      <c r="JCE9" s="813"/>
      <c r="JCF9" s="813"/>
      <c r="JCG9" s="813"/>
      <c r="JCH9" s="813"/>
      <c r="JCI9" s="813"/>
      <c r="JCJ9" s="813"/>
      <c r="JCK9" s="813"/>
      <c r="JCL9" s="813"/>
      <c r="JCM9" s="813"/>
      <c r="JCN9" s="813"/>
      <c r="JCO9" s="813"/>
      <c r="JCP9" s="813"/>
      <c r="JCQ9" s="813"/>
      <c r="JCR9" s="813"/>
      <c r="JCS9" s="813"/>
      <c r="JCT9" s="813"/>
      <c r="JCU9" s="813"/>
      <c r="JCV9" s="813"/>
      <c r="JCW9" s="813"/>
      <c r="JCX9" s="813"/>
      <c r="JCY9" s="813"/>
      <c r="JCZ9" s="813"/>
      <c r="JDA9" s="813"/>
      <c r="JDB9" s="813"/>
      <c r="JDC9" s="813"/>
      <c r="JDD9" s="813"/>
      <c r="JDE9" s="813"/>
      <c r="JDF9" s="813"/>
      <c r="JDG9" s="813"/>
      <c r="JDH9" s="813"/>
      <c r="JDI9" s="813"/>
      <c r="JDJ9" s="813"/>
      <c r="JDK9" s="813"/>
      <c r="JDL9" s="813"/>
      <c r="JDM9" s="813"/>
      <c r="JDN9" s="813"/>
      <c r="JDO9" s="813"/>
      <c r="JDP9" s="813"/>
      <c r="JDQ9" s="813"/>
      <c r="JDR9" s="813"/>
      <c r="JDS9" s="813"/>
      <c r="JDT9" s="813"/>
      <c r="JDU9" s="813"/>
      <c r="JDV9" s="813"/>
      <c r="JDW9" s="813"/>
      <c r="JDX9" s="813"/>
      <c r="JDY9" s="813"/>
      <c r="JDZ9" s="813"/>
      <c r="JEA9" s="813"/>
      <c r="JEB9" s="813"/>
      <c r="JEC9" s="813"/>
      <c r="JED9" s="813"/>
      <c r="JEE9" s="813"/>
      <c r="JEF9" s="813"/>
      <c r="JEG9" s="813"/>
      <c r="JEH9" s="813"/>
      <c r="JEI9" s="813"/>
      <c r="JEJ9" s="813"/>
      <c r="JEK9" s="813"/>
      <c r="JEL9" s="813"/>
      <c r="JEM9" s="813"/>
      <c r="JEN9" s="813"/>
      <c r="JEO9" s="813"/>
      <c r="JEP9" s="813"/>
      <c r="JEQ9" s="813"/>
      <c r="JER9" s="813"/>
      <c r="JES9" s="813"/>
      <c r="JET9" s="813"/>
      <c r="JEU9" s="813"/>
      <c r="JEV9" s="813"/>
      <c r="JEW9" s="813"/>
      <c r="JEX9" s="813"/>
      <c r="JEY9" s="813"/>
      <c r="JEZ9" s="813"/>
      <c r="JFA9" s="813"/>
      <c r="JFB9" s="813"/>
      <c r="JFC9" s="813"/>
      <c r="JFD9" s="813"/>
      <c r="JFE9" s="813"/>
      <c r="JFF9" s="813"/>
      <c r="JFG9" s="813"/>
      <c r="JFH9" s="813"/>
      <c r="JFI9" s="813"/>
      <c r="JFJ9" s="813"/>
      <c r="JFK9" s="813"/>
      <c r="JFL9" s="813"/>
      <c r="JFM9" s="813"/>
      <c r="JFN9" s="813"/>
      <c r="JFO9" s="813"/>
      <c r="JFP9" s="813"/>
      <c r="JFQ9" s="813"/>
      <c r="JFR9" s="813"/>
      <c r="JFS9" s="813"/>
      <c r="JFT9" s="813"/>
      <c r="JFU9" s="813"/>
      <c r="JFV9" s="813"/>
      <c r="JFW9" s="813"/>
      <c r="JFX9" s="813"/>
      <c r="JFY9" s="813"/>
      <c r="JFZ9" s="813"/>
      <c r="JGA9" s="813"/>
      <c r="JGB9" s="813"/>
      <c r="JGC9" s="813"/>
      <c r="JGD9" s="813"/>
      <c r="JGE9" s="813"/>
      <c r="JGF9" s="813"/>
      <c r="JGG9" s="813"/>
      <c r="JGH9" s="813"/>
      <c r="JGI9" s="813"/>
      <c r="JGJ9" s="813"/>
      <c r="JGK9" s="813"/>
      <c r="JGL9" s="813"/>
      <c r="JGM9" s="813"/>
      <c r="JGN9" s="813"/>
      <c r="JGO9" s="813"/>
      <c r="JGP9" s="813"/>
      <c r="JGQ9" s="813"/>
      <c r="JGR9" s="813"/>
      <c r="JGS9" s="813"/>
      <c r="JGT9" s="813"/>
      <c r="JGU9" s="813"/>
      <c r="JGV9" s="813"/>
      <c r="JGW9" s="813"/>
      <c r="JGX9" s="813"/>
      <c r="JGY9" s="813"/>
      <c r="JGZ9" s="813"/>
      <c r="JHA9" s="813"/>
      <c r="JHB9" s="813"/>
      <c r="JHC9" s="813"/>
      <c r="JHD9" s="813"/>
      <c r="JHE9" s="813"/>
      <c r="JHF9" s="813"/>
      <c r="JHG9" s="813"/>
      <c r="JHH9" s="813"/>
      <c r="JHI9" s="813"/>
      <c r="JHJ9" s="813"/>
      <c r="JHK9" s="813"/>
      <c r="JHL9" s="813"/>
      <c r="JHM9" s="813"/>
      <c r="JHN9" s="813"/>
      <c r="JHO9" s="813"/>
      <c r="JHP9" s="813"/>
      <c r="JHQ9" s="813"/>
      <c r="JHR9" s="813"/>
      <c r="JHS9" s="813"/>
      <c r="JHT9" s="813"/>
      <c r="JHU9" s="813"/>
      <c r="JHV9" s="813"/>
      <c r="JHW9" s="813"/>
      <c r="JHX9" s="813"/>
      <c r="JHY9" s="813"/>
      <c r="JHZ9" s="813"/>
      <c r="JIA9" s="813"/>
      <c r="JIB9" s="813"/>
      <c r="JIC9" s="813"/>
      <c r="JID9" s="813"/>
      <c r="JIE9" s="813"/>
      <c r="JIF9" s="813"/>
      <c r="JIG9" s="813"/>
      <c r="JIH9" s="813"/>
      <c r="JII9" s="813"/>
      <c r="JIJ9" s="813"/>
      <c r="JIK9" s="813"/>
      <c r="JIL9" s="813"/>
      <c r="JIM9" s="813"/>
      <c r="JIN9" s="813"/>
      <c r="JIO9" s="813"/>
      <c r="JIP9" s="813"/>
      <c r="JIQ9" s="813"/>
      <c r="JIR9" s="813"/>
      <c r="JIS9" s="813"/>
      <c r="JIT9" s="813"/>
      <c r="JIU9" s="813"/>
      <c r="JIV9" s="813"/>
      <c r="JIW9" s="813"/>
      <c r="JIX9" s="813"/>
      <c r="JIY9" s="813"/>
      <c r="JIZ9" s="813"/>
      <c r="JJA9" s="813"/>
      <c r="JJB9" s="813"/>
      <c r="JJC9" s="813"/>
      <c r="JJD9" s="813"/>
      <c r="JJE9" s="813"/>
      <c r="JJF9" s="813"/>
      <c r="JJG9" s="813"/>
      <c r="JJH9" s="813"/>
      <c r="JJI9" s="813"/>
      <c r="JJJ9" s="813"/>
      <c r="JJK9" s="813"/>
      <c r="JJL9" s="813"/>
      <c r="JJM9" s="813"/>
      <c r="JJN9" s="813"/>
      <c r="JJO9" s="813"/>
      <c r="JJP9" s="813"/>
      <c r="JJQ9" s="813"/>
      <c r="JJR9" s="813"/>
      <c r="JJS9" s="813"/>
      <c r="JJT9" s="813"/>
      <c r="JJU9" s="813"/>
      <c r="JJV9" s="813"/>
      <c r="JJW9" s="813"/>
      <c r="JJX9" s="813"/>
      <c r="JJY9" s="813"/>
      <c r="JJZ9" s="813"/>
      <c r="JKA9" s="813"/>
      <c r="JKB9" s="813"/>
      <c r="JKC9" s="813"/>
      <c r="JKD9" s="813"/>
      <c r="JKE9" s="813"/>
      <c r="JKF9" s="813"/>
      <c r="JKG9" s="813"/>
      <c r="JKH9" s="813"/>
      <c r="JKI9" s="813"/>
      <c r="JKJ9" s="813"/>
      <c r="JKK9" s="813"/>
      <c r="JKL9" s="813"/>
      <c r="JKM9" s="813"/>
      <c r="JKN9" s="813"/>
      <c r="JKO9" s="813"/>
      <c r="JKP9" s="813"/>
      <c r="JKQ9" s="813"/>
      <c r="JKR9" s="813"/>
      <c r="JKS9" s="813"/>
      <c r="JKT9" s="813"/>
      <c r="JKU9" s="813"/>
      <c r="JKV9" s="813"/>
      <c r="JKW9" s="813"/>
      <c r="JKX9" s="813"/>
      <c r="JKY9" s="813"/>
      <c r="JKZ9" s="813"/>
      <c r="JLA9" s="813"/>
      <c r="JLB9" s="813"/>
      <c r="JLC9" s="813"/>
      <c r="JLD9" s="813"/>
      <c r="JLE9" s="813"/>
      <c r="JLF9" s="813"/>
      <c r="JLG9" s="813"/>
      <c r="JLH9" s="813"/>
      <c r="JLI9" s="813"/>
      <c r="JLJ9" s="813"/>
      <c r="JLK9" s="813"/>
      <c r="JLL9" s="813"/>
      <c r="JLM9" s="813"/>
      <c r="JLN9" s="813"/>
      <c r="JLO9" s="813"/>
      <c r="JLP9" s="813"/>
      <c r="JLQ9" s="813"/>
      <c r="JLR9" s="813"/>
      <c r="JLS9" s="813"/>
      <c r="JLT9" s="813"/>
      <c r="JLU9" s="813"/>
      <c r="JLV9" s="813"/>
      <c r="JLW9" s="813"/>
      <c r="JLX9" s="813"/>
      <c r="JLY9" s="813"/>
      <c r="JLZ9" s="813"/>
      <c r="JMA9" s="813"/>
      <c r="JMB9" s="813"/>
      <c r="JMC9" s="813"/>
      <c r="JMD9" s="813"/>
      <c r="JME9" s="813"/>
      <c r="JMF9" s="813"/>
      <c r="JMG9" s="813"/>
      <c r="JMH9" s="813"/>
      <c r="JMI9" s="813"/>
      <c r="JMJ9" s="813"/>
      <c r="JMK9" s="813"/>
      <c r="JML9" s="813"/>
      <c r="JMM9" s="813"/>
      <c r="JMN9" s="813"/>
      <c r="JMO9" s="813"/>
      <c r="JMP9" s="813"/>
      <c r="JMQ9" s="813"/>
      <c r="JMR9" s="813"/>
      <c r="JMS9" s="813"/>
      <c r="JMT9" s="813"/>
      <c r="JMU9" s="813"/>
      <c r="JMV9" s="813"/>
      <c r="JMW9" s="813"/>
      <c r="JMX9" s="813"/>
      <c r="JMY9" s="813"/>
      <c r="JMZ9" s="813"/>
      <c r="JNA9" s="813"/>
      <c r="JNB9" s="813"/>
      <c r="JNC9" s="813"/>
      <c r="JND9" s="813"/>
      <c r="JNE9" s="813"/>
      <c r="JNF9" s="813"/>
      <c r="JNG9" s="813"/>
      <c r="JNH9" s="813"/>
      <c r="JNI9" s="813"/>
      <c r="JNJ9" s="813"/>
      <c r="JNK9" s="813"/>
      <c r="JNL9" s="813"/>
      <c r="JNM9" s="813"/>
      <c r="JNN9" s="813"/>
      <c r="JNO9" s="813"/>
      <c r="JNP9" s="813"/>
      <c r="JNQ9" s="813"/>
      <c r="JNR9" s="813"/>
      <c r="JNS9" s="813"/>
      <c r="JNT9" s="813"/>
      <c r="JNU9" s="813"/>
      <c r="JNV9" s="813"/>
      <c r="JNW9" s="813"/>
      <c r="JNX9" s="813"/>
      <c r="JNY9" s="813"/>
      <c r="JNZ9" s="813"/>
      <c r="JOA9" s="813"/>
      <c r="JOB9" s="813"/>
      <c r="JOC9" s="813"/>
      <c r="JOD9" s="813"/>
      <c r="JOE9" s="813"/>
      <c r="JOF9" s="813"/>
      <c r="JOG9" s="813"/>
      <c r="JOH9" s="813"/>
      <c r="JOI9" s="813"/>
      <c r="JOJ9" s="813"/>
      <c r="JOK9" s="813"/>
      <c r="JOL9" s="813"/>
      <c r="JOM9" s="813"/>
      <c r="JON9" s="813"/>
      <c r="JOO9" s="813"/>
      <c r="JOP9" s="813"/>
      <c r="JOQ9" s="813"/>
      <c r="JOR9" s="813"/>
      <c r="JOS9" s="813"/>
      <c r="JOT9" s="813"/>
      <c r="JOU9" s="813"/>
      <c r="JOV9" s="813"/>
      <c r="JOW9" s="813"/>
      <c r="JOX9" s="813"/>
      <c r="JOY9" s="813"/>
      <c r="JOZ9" s="813"/>
      <c r="JPA9" s="813"/>
      <c r="JPB9" s="813"/>
      <c r="JPC9" s="813"/>
      <c r="JPD9" s="813"/>
      <c r="JPE9" s="813"/>
      <c r="JPF9" s="813"/>
      <c r="JPG9" s="813"/>
      <c r="JPH9" s="813"/>
      <c r="JPI9" s="813"/>
      <c r="JPJ9" s="813"/>
      <c r="JPK9" s="813"/>
      <c r="JPL9" s="813"/>
      <c r="JPM9" s="813"/>
      <c r="JPN9" s="813"/>
      <c r="JPO9" s="813"/>
      <c r="JPP9" s="813"/>
      <c r="JPQ9" s="813"/>
      <c r="JPR9" s="813"/>
      <c r="JPS9" s="813"/>
      <c r="JPT9" s="813"/>
      <c r="JPU9" s="813"/>
      <c r="JPV9" s="813"/>
      <c r="JPW9" s="813"/>
      <c r="JPX9" s="813"/>
      <c r="JPY9" s="813"/>
      <c r="JPZ9" s="813"/>
      <c r="JQA9" s="813"/>
      <c r="JQB9" s="813"/>
      <c r="JQC9" s="813"/>
      <c r="JQD9" s="813"/>
      <c r="JQE9" s="813"/>
      <c r="JQF9" s="813"/>
      <c r="JQG9" s="813"/>
      <c r="JQH9" s="813"/>
      <c r="JQI9" s="813"/>
      <c r="JQJ9" s="813"/>
      <c r="JQK9" s="813"/>
      <c r="JQL9" s="813"/>
      <c r="JQM9" s="813"/>
      <c r="JQN9" s="813"/>
      <c r="JQO9" s="813"/>
      <c r="JQP9" s="813"/>
      <c r="JQQ9" s="813"/>
      <c r="JQR9" s="813"/>
      <c r="JQS9" s="813"/>
      <c r="JQT9" s="813"/>
      <c r="JQU9" s="813"/>
      <c r="JQV9" s="813"/>
      <c r="JQW9" s="813"/>
      <c r="JQX9" s="813"/>
      <c r="JQY9" s="813"/>
      <c r="JQZ9" s="813"/>
      <c r="JRA9" s="813"/>
      <c r="JRB9" s="813"/>
      <c r="JRC9" s="813"/>
      <c r="JRD9" s="813"/>
      <c r="JRE9" s="813"/>
      <c r="JRF9" s="813"/>
      <c r="JRG9" s="813"/>
      <c r="JRH9" s="813"/>
      <c r="JRI9" s="813"/>
      <c r="JRJ9" s="813"/>
      <c r="JRK9" s="813"/>
      <c r="JRL9" s="813"/>
      <c r="JRM9" s="813"/>
      <c r="JRN9" s="813"/>
      <c r="JRO9" s="813"/>
      <c r="JRP9" s="813"/>
      <c r="JRQ9" s="813"/>
      <c r="JRR9" s="813"/>
      <c r="JRS9" s="813"/>
      <c r="JRT9" s="813"/>
      <c r="JRU9" s="813"/>
      <c r="JRV9" s="813"/>
      <c r="JRW9" s="813"/>
      <c r="JRX9" s="813"/>
      <c r="JRY9" s="813"/>
      <c r="JRZ9" s="813"/>
      <c r="JSA9" s="813"/>
      <c r="JSB9" s="813"/>
      <c r="JSC9" s="813"/>
      <c r="JSD9" s="813"/>
      <c r="JSE9" s="813"/>
      <c r="JSF9" s="813"/>
      <c r="JSG9" s="813"/>
      <c r="JSH9" s="813"/>
      <c r="JSI9" s="813"/>
      <c r="JSJ9" s="813"/>
      <c r="JSK9" s="813"/>
      <c r="JSL9" s="813"/>
      <c r="JSM9" s="813"/>
      <c r="JSN9" s="813"/>
      <c r="JSO9" s="813"/>
      <c r="JSP9" s="813"/>
      <c r="JSQ9" s="813"/>
      <c r="JSR9" s="813"/>
      <c r="JSS9" s="813"/>
      <c r="JST9" s="813"/>
      <c r="JSU9" s="813"/>
      <c r="JSV9" s="813"/>
      <c r="JSW9" s="813"/>
      <c r="JSX9" s="813"/>
      <c r="JSY9" s="813"/>
      <c r="JSZ9" s="813"/>
      <c r="JTA9" s="813"/>
      <c r="JTB9" s="813"/>
      <c r="JTC9" s="813"/>
      <c r="JTD9" s="813"/>
      <c r="JTE9" s="813"/>
      <c r="JTF9" s="813"/>
      <c r="JTG9" s="813"/>
      <c r="JTH9" s="813"/>
      <c r="JTI9" s="813"/>
      <c r="JTJ9" s="813"/>
      <c r="JTK9" s="813"/>
      <c r="JTL9" s="813"/>
      <c r="JTM9" s="813"/>
      <c r="JTN9" s="813"/>
      <c r="JTO9" s="813"/>
      <c r="JTP9" s="813"/>
      <c r="JTQ9" s="813"/>
      <c r="JTR9" s="813"/>
      <c r="JTS9" s="813"/>
      <c r="JTT9" s="813"/>
      <c r="JTU9" s="813"/>
      <c r="JTV9" s="813"/>
      <c r="JTW9" s="813"/>
      <c r="JTX9" s="813"/>
      <c r="JTY9" s="813"/>
      <c r="JTZ9" s="813"/>
      <c r="JUA9" s="813"/>
      <c r="JUB9" s="813"/>
      <c r="JUC9" s="813"/>
      <c r="JUD9" s="813"/>
      <c r="JUE9" s="813"/>
      <c r="JUF9" s="813"/>
      <c r="JUG9" s="813"/>
      <c r="JUH9" s="813"/>
      <c r="JUI9" s="813"/>
      <c r="JUJ9" s="813"/>
      <c r="JUK9" s="813"/>
      <c r="JUL9" s="813"/>
      <c r="JUM9" s="813"/>
      <c r="JUN9" s="813"/>
      <c r="JUO9" s="813"/>
      <c r="JUP9" s="813"/>
      <c r="JUQ9" s="813"/>
      <c r="JUR9" s="813"/>
      <c r="JUS9" s="813"/>
      <c r="JUT9" s="813"/>
      <c r="JUU9" s="813"/>
      <c r="JUV9" s="813"/>
      <c r="JUW9" s="813"/>
      <c r="JUX9" s="813"/>
      <c r="JUY9" s="813"/>
      <c r="JUZ9" s="813"/>
      <c r="JVA9" s="813"/>
      <c r="JVB9" s="813"/>
      <c r="JVC9" s="813"/>
      <c r="JVD9" s="813"/>
      <c r="JVE9" s="813"/>
      <c r="JVF9" s="813"/>
      <c r="JVG9" s="813"/>
      <c r="JVH9" s="813"/>
      <c r="JVI9" s="813"/>
      <c r="JVJ9" s="813"/>
      <c r="JVK9" s="813"/>
      <c r="JVL9" s="813"/>
      <c r="JVM9" s="813"/>
      <c r="JVN9" s="813"/>
      <c r="JVO9" s="813"/>
      <c r="JVP9" s="813"/>
      <c r="JVQ9" s="813"/>
      <c r="JVR9" s="813"/>
      <c r="JVS9" s="813"/>
      <c r="JVT9" s="813"/>
      <c r="JVU9" s="813"/>
      <c r="JVV9" s="813"/>
      <c r="JVW9" s="813"/>
      <c r="JVX9" s="813"/>
      <c r="JVY9" s="813"/>
      <c r="JVZ9" s="813"/>
      <c r="JWA9" s="813"/>
      <c r="JWB9" s="813"/>
      <c r="JWC9" s="813"/>
      <c r="JWD9" s="813"/>
      <c r="JWE9" s="813"/>
      <c r="JWF9" s="813"/>
      <c r="JWG9" s="813"/>
      <c r="JWH9" s="813"/>
      <c r="JWI9" s="813"/>
      <c r="JWJ9" s="813"/>
      <c r="JWK9" s="813"/>
      <c r="JWL9" s="813"/>
      <c r="JWM9" s="813"/>
      <c r="JWN9" s="813"/>
      <c r="JWO9" s="813"/>
      <c r="JWP9" s="813"/>
      <c r="JWQ9" s="813"/>
      <c r="JWR9" s="813"/>
      <c r="JWS9" s="813"/>
      <c r="JWT9" s="813"/>
      <c r="JWU9" s="813"/>
      <c r="JWV9" s="813"/>
      <c r="JWW9" s="813"/>
      <c r="JWX9" s="813"/>
      <c r="JWY9" s="813"/>
      <c r="JWZ9" s="813"/>
      <c r="JXA9" s="813"/>
      <c r="JXB9" s="813"/>
      <c r="JXC9" s="813"/>
      <c r="JXD9" s="813"/>
      <c r="JXE9" s="813"/>
      <c r="JXF9" s="813"/>
      <c r="JXG9" s="813"/>
      <c r="JXH9" s="813"/>
      <c r="JXI9" s="813"/>
      <c r="JXJ9" s="813"/>
      <c r="JXK9" s="813"/>
      <c r="JXL9" s="813"/>
      <c r="JXM9" s="813"/>
      <c r="JXN9" s="813"/>
      <c r="JXO9" s="813"/>
      <c r="JXP9" s="813"/>
      <c r="JXQ9" s="813"/>
      <c r="JXR9" s="813"/>
      <c r="JXS9" s="813"/>
      <c r="JXT9" s="813"/>
      <c r="JXU9" s="813"/>
      <c r="JXV9" s="813"/>
      <c r="JXW9" s="813"/>
      <c r="JXX9" s="813"/>
      <c r="JXY9" s="813"/>
      <c r="JXZ9" s="813"/>
      <c r="JYA9" s="813"/>
      <c r="JYB9" s="813"/>
      <c r="JYC9" s="813"/>
      <c r="JYD9" s="813"/>
      <c r="JYE9" s="813"/>
      <c r="JYF9" s="813"/>
      <c r="JYG9" s="813"/>
      <c r="JYH9" s="813"/>
      <c r="JYI9" s="813"/>
      <c r="JYJ9" s="813"/>
      <c r="JYK9" s="813"/>
      <c r="JYL9" s="813"/>
      <c r="JYM9" s="813"/>
      <c r="JYN9" s="813"/>
      <c r="JYO9" s="813"/>
      <c r="JYP9" s="813"/>
      <c r="JYQ9" s="813"/>
      <c r="JYR9" s="813"/>
      <c r="JYS9" s="813"/>
      <c r="JYT9" s="813"/>
      <c r="JYU9" s="813"/>
      <c r="JYV9" s="813"/>
      <c r="JYW9" s="813"/>
      <c r="JYX9" s="813"/>
      <c r="JYY9" s="813"/>
      <c r="JYZ9" s="813"/>
      <c r="JZA9" s="813"/>
      <c r="JZB9" s="813"/>
      <c r="JZC9" s="813"/>
      <c r="JZD9" s="813"/>
      <c r="JZE9" s="813"/>
      <c r="JZF9" s="813"/>
      <c r="JZG9" s="813"/>
      <c r="JZH9" s="813"/>
      <c r="JZI9" s="813"/>
      <c r="JZJ9" s="813"/>
      <c r="JZK9" s="813"/>
      <c r="JZL9" s="813"/>
      <c r="JZM9" s="813"/>
      <c r="JZN9" s="813"/>
      <c r="JZO9" s="813"/>
      <c r="JZP9" s="813"/>
      <c r="JZQ9" s="813"/>
      <c r="JZR9" s="813"/>
      <c r="JZS9" s="813"/>
      <c r="JZT9" s="813"/>
      <c r="JZU9" s="813"/>
      <c r="JZV9" s="813"/>
      <c r="JZW9" s="813"/>
      <c r="JZX9" s="813"/>
      <c r="JZY9" s="813"/>
      <c r="JZZ9" s="813"/>
      <c r="KAA9" s="813"/>
      <c r="KAB9" s="813"/>
      <c r="KAC9" s="813"/>
      <c r="KAD9" s="813"/>
      <c r="KAE9" s="813"/>
      <c r="KAF9" s="813"/>
      <c r="KAG9" s="813"/>
      <c r="KAH9" s="813"/>
      <c r="KAI9" s="813"/>
      <c r="KAJ9" s="813"/>
      <c r="KAK9" s="813"/>
      <c r="KAL9" s="813"/>
      <c r="KAM9" s="813"/>
      <c r="KAN9" s="813"/>
      <c r="KAO9" s="813"/>
      <c r="KAP9" s="813"/>
      <c r="KAQ9" s="813"/>
      <c r="KAR9" s="813"/>
      <c r="KAS9" s="813"/>
      <c r="KAT9" s="813"/>
      <c r="KAU9" s="813"/>
      <c r="KAV9" s="813"/>
      <c r="KAW9" s="813"/>
      <c r="KAX9" s="813"/>
      <c r="KAY9" s="813"/>
      <c r="KAZ9" s="813"/>
      <c r="KBA9" s="813"/>
      <c r="KBB9" s="813"/>
      <c r="KBC9" s="813"/>
      <c r="KBD9" s="813"/>
      <c r="KBE9" s="813"/>
      <c r="KBF9" s="813"/>
      <c r="KBG9" s="813"/>
      <c r="KBH9" s="813"/>
      <c r="KBI9" s="813"/>
      <c r="KBJ9" s="813"/>
      <c r="KBK9" s="813"/>
      <c r="KBL9" s="813"/>
      <c r="KBM9" s="813"/>
      <c r="KBN9" s="813"/>
      <c r="KBO9" s="813"/>
      <c r="KBP9" s="813"/>
      <c r="KBQ9" s="813"/>
      <c r="KBR9" s="813"/>
      <c r="KBS9" s="813"/>
      <c r="KBT9" s="813"/>
      <c r="KBU9" s="813"/>
      <c r="KBV9" s="813"/>
      <c r="KBW9" s="813"/>
      <c r="KBX9" s="813"/>
      <c r="KBY9" s="813"/>
      <c r="KBZ9" s="813"/>
      <c r="KCA9" s="813"/>
      <c r="KCB9" s="813"/>
      <c r="KCC9" s="813"/>
      <c r="KCD9" s="813"/>
      <c r="KCE9" s="813"/>
      <c r="KCF9" s="813"/>
      <c r="KCG9" s="813"/>
      <c r="KCH9" s="813"/>
      <c r="KCI9" s="813"/>
      <c r="KCJ9" s="813"/>
      <c r="KCK9" s="813"/>
      <c r="KCL9" s="813"/>
      <c r="KCM9" s="813"/>
      <c r="KCN9" s="813"/>
      <c r="KCO9" s="813"/>
      <c r="KCP9" s="813"/>
      <c r="KCQ9" s="813"/>
      <c r="KCR9" s="813"/>
      <c r="KCS9" s="813"/>
      <c r="KCT9" s="813"/>
      <c r="KCU9" s="813"/>
      <c r="KCV9" s="813"/>
      <c r="KCW9" s="813"/>
      <c r="KCX9" s="813"/>
      <c r="KCY9" s="813"/>
      <c r="KCZ9" s="813"/>
      <c r="KDA9" s="813"/>
      <c r="KDB9" s="813"/>
      <c r="KDC9" s="813"/>
      <c r="KDD9" s="813"/>
      <c r="KDE9" s="813"/>
      <c r="KDF9" s="813"/>
      <c r="KDG9" s="813"/>
      <c r="KDH9" s="813"/>
      <c r="KDI9" s="813"/>
      <c r="KDJ9" s="813"/>
      <c r="KDK9" s="813"/>
      <c r="KDL9" s="813"/>
      <c r="KDM9" s="813"/>
      <c r="KDN9" s="813"/>
      <c r="KDO9" s="813"/>
      <c r="KDP9" s="813"/>
      <c r="KDQ9" s="813"/>
      <c r="KDR9" s="813"/>
      <c r="KDS9" s="813"/>
      <c r="KDT9" s="813"/>
      <c r="KDU9" s="813"/>
      <c r="KDV9" s="813"/>
      <c r="KDW9" s="813"/>
      <c r="KDX9" s="813"/>
      <c r="KDY9" s="813"/>
      <c r="KDZ9" s="813"/>
      <c r="KEA9" s="813"/>
      <c r="KEB9" s="813"/>
      <c r="KEC9" s="813"/>
      <c r="KED9" s="813"/>
      <c r="KEE9" s="813"/>
      <c r="KEF9" s="813"/>
      <c r="KEG9" s="813"/>
      <c r="KEH9" s="813"/>
      <c r="KEI9" s="813"/>
      <c r="KEJ9" s="813"/>
      <c r="KEK9" s="813"/>
      <c r="KEL9" s="813"/>
      <c r="KEM9" s="813"/>
      <c r="KEN9" s="813"/>
      <c r="KEO9" s="813"/>
      <c r="KEP9" s="813"/>
      <c r="KEQ9" s="813"/>
      <c r="KER9" s="813"/>
      <c r="KES9" s="813"/>
      <c r="KET9" s="813"/>
      <c r="KEU9" s="813"/>
      <c r="KEV9" s="813"/>
      <c r="KEW9" s="813"/>
      <c r="KEX9" s="813"/>
      <c r="KEY9" s="813"/>
      <c r="KEZ9" s="813"/>
      <c r="KFA9" s="813"/>
      <c r="KFB9" s="813"/>
      <c r="KFC9" s="813"/>
      <c r="KFD9" s="813"/>
      <c r="KFE9" s="813"/>
      <c r="KFF9" s="813"/>
      <c r="KFG9" s="813"/>
      <c r="KFH9" s="813"/>
      <c r="KFI9" s="813"/>
      <c r="KFJ9" s="813"/>
      <c r="KFK9" s="813"/>
      <c r="KFL9" s="813"/>
      <c r="KFM9" s="813"/>
      <c r="KFN9" s="813"/>
      <c r="KFO9" s="813"/>
      <c r="KFP9" s="813"/>
      <c r="KFQ9" s="813"/>
      <c r="KFR9" s="813"/>
      <c r="KFS9" s="813"/>
      <c r="KFT9" s="813"/>
      <c r="KFU9" s="813"/>
      <c r="KFV9" s="813"/>
      <c r="KFW9" s="813"/>
      <c r="KFX9" s="813"/>
      <c r="KFY9" s="813"/>
      <c r="KFZ9" s="813"/>
      <c r="KGA9" s="813"/>
      <c r="KGB9" s="813"/>
      <c r="KGC9" s="813"/>
      <c r="KGD9" s="813"/>
      <c r="KGE9" s="813"/>
      <c r="KGF9" s="813"/>
      <c r="KGG9" s="813"/>
      <c r="KGH9" s="813"/>
      <c r="KGI9" s="813"/>
      <c r="KGJ9" s="813"/>
      <c r="KGK9" s="813"/>
      <c r="KGL9" s="813"/>
      <c r="KGM9" s="813"/>
      <c r="KGN9" s="813"/>
      <c r="KGO9" s="813"/>
      <c r="KGP9" s="813"/>
      <c r="KGQ9" s="813"/>
      <c r="KGR9" s="813"/>
      <c r="KGS9" s="813"/>
      <c r="KGT9" s="813"/>
      <c r="KGU9" s="813"/>
      <c r="KGV9" s="813"/>
      <c r="KGW9" s="813"/>
      <c r="KGX9" s="813"/>
      <c r="KGY9" s="813"/>
      <c r="KGZ9" s="813"/>
      <c r="KHA9" s="813"/>
      <c r="KHB9" s="813"/>
      <c r="KHC9" s="813"/>
      <c r="KHD9" s="813"/>
      <c r="KHE9" s="813"/>
      <c r="KHF9" s="813"/>
      <c r="KHG9" s="813"/>
      <c r="KHH9" s="813"/>
      <c r="KHI9" s="813"/>
      <c r="KHJ9" s="813"/>
      <c r="KHK9" s="813"/>
      <c r="KHL9" s="813"/>
      <c r="KHM9" s="813"/>
      <c r="KHN9" s="813"/>
      <c r="KHO9" s="813"/>
      <c r="KHP9" s="813"/>
      <c r="KHQ9" s="813"/>
      <c r="KHR9" s="813"/>
      <c r="KHS9" s="813"/>
      <c r="KHT9" s="813"/>
      <c r="KHU9" s="813"/>
      <c r="KHV9" s="813"/>
      <c r="KHW9" s="813"/>
      <c r="KHX9" s="813"/>
      <c r="KHY9" s="813"/>
      <c r="KHZ9" s="813"/>
      <c r="KIA9" s="813"/>
      <c r="KIB9" s="813"/>
      <c r="KIC9" s="813"/>
      <c r="KID9" s="813"/>
      <c r="KIE9" s="813"/>
      <c r="KIF9" s="813"/>
      <c r="KIG9" s="813"/>
      <c r="KIH9" s="813"/>
      <c r="KII9" s="813"/>
      <c r="KIJ9" s="813"/>
      <c r="KIK9" s="813"/>
      <c r="KIL9" s="813"/>
      <c r="KIM9" s="813"/>
      <c r="KIN9" s="813"/>
      <c r="KIO9" s="813"/>
      <c r="KIP9" s="813"/>
      <c r="KIQ9" s="813"/>
      <c r="KIR9" s="813"/>
      <c r="KIS9" s="813"/>
      <c r="KIT9" s="813"/>
      <c r="KIU9" s="813"/>
      <c r="KIV9" s="813"/>
      <c r="KIW9" s="813"/>
      <c r="KIX9" s="813"/>
      <c r="KIY9" s="813"/>
      <c r="KIZ9" s="813"/>
      <c r="KJA9" s="813"/>
      <c r="KJB9" s="813"/>
      <c r="KJC9" s="813"/>
      <c r="KJD9" s="813"/>
      <c r="KJE9" s="813"/>
      <c r="KJF9" s="813"/>
      <c r="KJG9" s="813"/>
      <c r="KJH9" s="813"/>
      <c r="KJI9" s="813"/>
      <c r="KJJ9" s="813"/>
      <c r="KJK9" s="813"/>
      <c r="KJL9" s="813"/>
      <c r="KJM9" s="813"/>
      <c r="KJN9" s="813"/>
      <c r="KJO9" s="813"/>
      <c r="KJP9" s="813"/>
      <c r="KJQ9" s="813"/>
      <c r="KJR9" s="813"/>
      <c r="KJS9" s="813"/>
      <c r="KJT9" s="813"/>
      <c r="KJU9" s="813"/>
      <c r="KJV9" s="813"/>
      <c r="KJW9" s="813"/>
      <c r="KJX9" s="813"/>
      <c r="KJY9" s="813"/>
      <c r="KJZ9" s="813"/>
      <c r="KKA9" s="813"/>
      <c r="KKB9" s="813"/>
      <c r="KKC9" s="813"/>
      <c r="KKD9" s="813"/>
      <c r="KKE9" s="813"/>
      <c r="KKF9" s="813"/>
      <c r="KKG9" s="813"/>
      <c r="KKH9" s="813"/>
      <c r="KKI9" s="813"/>
      <c r="KKJ9" s="813"/>
      <c r="KKK9" s="813"/>
      <c r="KKL9" s="813"/>
      <c r="KKM9" s="813"/>
      <c r="KKN9" s="813"/>
      <c r="KKO9" s="813"/>
      <c r="KKP9" s="813"/>
      <c r="KKQ9" s="813"/>
      <c r="KKR9" s="813"/>
      <c r="KKS9" s="813"/>
      <c r="KKT9" s="813"/>
      <c r="KKU9" s="813"/>
      <c r="KKV9" s="813"/>
      <c r="KKW9" s="813"/>
      <c r="KKX9" s="813"/>
      <c r="KKY9" s="813"/>
      <c r="KKZ9" s="813"/>
      <c r="KLA9" s="813"/>
      <c r="KLB9" s="813"/>
      <c r="KLC9" s="813"/>
      <c r="KLD9" s="813"/>
      <c r="KLE9" s="813"/>
      <c r="KLF9" s="813"/>
      <c r="KLG9" s="813"/>
      <c r="KLH9" s="813"/>
      <c r="KLI9" s="813"/>
      <c r="KLJ9" s="813"/>
      <c r="KLK9" s="813"/>
      <c r="KLL9" s="813"/>
      <c r="KLM9" s="813"/>
      <c r="KLN9" s="813"/>
      <c r="KLO9" s="813"/>
      <c r="KLP9" s="813"/>
      <c r="KLQ9" s="813"/>
      <c r="KLR9" s="813"/>
      <c r="KLS9" s="813"/>
      <c r="KLT9" s="813"/>
      <c r="KLU9" s="813"/>
      <c r="KLV9" s="813"/>
      <c r="KLW9" s="813"/>
      <c r="KLX9" s="813"/>
      <c r="KLY9" s="813"/>
      <c r="KLZ9" s="813"/>
      <c r="KMA9" s="813"/>
      <c r="KMB9" s="813"/>
      <c r="KMC9" s="813"/>
      <c r="KMD9" s="813"/>
      <c r="KME9" s="813"/>
      <c r="KMF9" s="813"/>
      <c r="KMG9" s="813"/>
      <c r="KMH9" s="813"/>
      <c r="KMI9" s="813"/>
      <c r="KMJ9" s="813"/>
      <c r="KMK9" s="813"/>
      <c r="KML9" s="813"/>
      <c r="KMM9" s="813"/>
      <c r="KMN9" s="813"/>
      <c r="KMO9" s="813"/>
      <c r="KMP9" s="813"/>
      <c r="KMQ9" s="813"/>
      <c r="KMR9" s="813"/>
      <c r="KMS9" s="813"/>
      <c r="KMT9" s="813"/>
      <c r="KMU9" s="813"/>
      <c r="KMV9" s="813"/>
      <c r="KMW9" s="813"/>
      <c r="KMX9" s="813"/>
      <c r="KMY9" s="813"/>
      <c r="KMZ9" s="813"/>
      <c r="KNA9" s="813"/>
      <c r="KNB9" s="813"/>
      <c r="KNC9" s="813"/>
      <c r="KND9" s="813"/>
      <c r="KNE9" s="813"/>
      <c r="KNF9" s="813"/>
      <c r="KNG9" s="813"/>
      <c r="KNH9" s="813"/>
      <c r="KNI9" s="813"/>
      <c r="KNJ9" s="813"/>
      <c r="KNK9" s="813"/>
      <c r="KNL9" s="813"/>
      <c r="KNM9" s="813"/>
      <c r="KNN9" s="813"/>
      <c r="KNO9" s="813"/>
      <c r="KNP9" s="813"/>
      <c r="KNQ9" s="813"/>
      <c r="KNR9" s="813"/>
      <c r="KNS9" s="813"/>
      <c r="KNT9" s="813"/>
      <c r="KNU9" s="813"/>
      <c r="KNV9" s="813"/>
      <c r="KNW9" s="813"/>
      <c r="KNX9" s="813"/>
      <c r="KNY9" s="813"/>
      <c r="KNZ9" s="813"/>
      <c r="KOA9" s="813"/>
      <c r="KOB9" s="813"/>
      <c r="KOC9" s="813"/>
      <c r="KOD9" s="813"/>
      <c r="KOE9" s="813"/>
      <c r="KOF9" s="813"/>
      <c r="KOG9" s="813"/>
      <c r="KOH9" s="813"/>
      <c r="KOI9" s="813"/>
      <c r="KOJ9" s="813"/>
      <c r="KOK9" s="813"/>
      <c r="KOL9" s="813"/>
      <c r="KOM9" s="813"/>
      <c r="KON9" s="813"/>
      <c r="KOO9" s="813"/>
      <c r="KOP9" s="813"/>
      <c r="KOQ9" s="813"/>
      <c r="KOR9" s="813"/>
      <c r="KOS9" s="813"/>
      <c r="KOT9" s="813"/>
      <c r="KOU9" s="813"/>
      <c r="KOV9" s="813"/>
      <c r="KOW9" s="813"/>
      <c r="KOX9" s="813"/>
      <c r="KOY9" s="813"/>
      <c r="KOZ9" s="813"/>
      <c r="KPA9" s="813"/>
      <c r="KPB9" s="813"/>
      <c r="KPC9" s="813"/>
      <c r="KPD9" s="813"/>
      <c r="KPE9" s="813"/>
      <c r="KPF9" s="813"/>
      <c r="KPG9" s="813"/>
      <c r="KPH9" s="813"/>
      <c r="KPI9" s="813"/>
      <c r="KPJ9" s="813"/>
      <c r="KPK9" s="813"/>
      <c r="KPL9" s="813"/>
      <c r="KPM9" s="813"/>
      <c r="KPN9" s="813"/>
      <c r="KPO9" s="813"/>
      <c r="KPP9" s="813"/>
      <c r="KPQ9" s="813"/>
      <c r="KPR9" s="813"/>
      <c r="KPS9" s="813"/>
      <c r="KPT9" s="813"/>
      <c r="KPU9" s="813"/>
      <c r="KPV9" s="813"/>
      <c r="KPW9" s="813"/>
      <c r="KPX9" s="813"/>
      <c r="KPY9" s="813"/>
      <c r="KPZ9" s="813"/>
      <c r="KQA9" s="813"/>
      <c r="KQB9" s="813"/>
      <c r="KQC9" s="813"/>
      <c r="KQD9" s="813"/>
      <c r="KQE9" s="813"/>
      <c r="KQF9" s="813"/>
      <c r="KQG9" s="813"/>
      <c r="KQH9" s="813"/>
      <c r="KQI9" s="813"/>
      <c r="KQJ9" s="813"/>
      <c r="KQK9" s="813"/>
      <c r="KQL9" s="813"/>
      <c r="KQM9" s="813"/>
      <c r="KQN9" s="813"/>
      <c r="KQO9" s="813"/>
      <c r="KQP9" s="813"/>
      <c r="KQQ9" s="813"/>
      <c r="KQR9" s="813"/>
      <c r="KQS9" s="813"/>
      <c r="KQT9" s="813"/>
      <c r="KQU9" s="813"/>
      <c r="KQV9" s="813"/>
      <c r="KQW9" s="813"/>
      <c r="KQX9" s="813"/>
      <c r="KQY9" s="813"/>
      <c r="KQZ9" s="813"/>
      <c r="KRA9" s="813"/>
      <c r="KRB9" s="813"/>
      <c r="KRC9" s="813"/>
      <c r="KRD9" s="813"/>
      <c r="KRE9" s="813"/>
      <c r="KRF9" s="813"/>
      <c r="KRG9" s="813"/>
      <c r="KRH9" s="813"/>
      <c r="KRI9" s="813"/>
      <c r="KRJ9" s="813"/>
      <c r="KRK9" s="813"/>
      <c r="KRL9" s="813"/>
      <c r="KRM9" s="813"/>
      <c r="KRN9" s="813"/>
      <c r="KRO9" s="813"/>
      <c r="KRP9" s="813"/>
      <c r="KRQ9" s="813"/>
      <c r="KRR9" s="813"/>
      <c r="KRS9" s="813"/>
      <c r="KRT9" s="813"/>
      <c r="KRU9" s="813"/>
      <c r="KRV9" s="813"/>
      <c r="KRW9" s="813"/>
      <c r="KRX9" s="813"/>
      <c r="KRY9" s="813"/>
      <c r="KRZ9" s="813"/>
      <c r="KSA9" s="813"/>
      <c r="KSB9" s="813"/>
      <c r="KSC9" s="813"/>
      <c r="KSD9" s="813"/>
      <c r="KSE9" s="813"/>
      <c r="KSF9" s="813"/>
      <c r="KSG9" s="813"/>
      <c r="KSH9" s="813"/>
      <c r="KSI9" s="813"/>
      <c r="KSJ9" s="813"/>
      <c r="KSK9" s="813"/>
      <c r="KSL9" s="813"/>
      <c r="KSM9" s="813"/>
      <c r="KSN9" s="813"/>
      <c r="KSO9" s="813"/>
      <c r="KSP9" s="813"/>
      <c r="KSQ9" s="813"/>
      <c r="KSR9" s="813"/>
      <c r="KSS9" s="813"/>
      <c r="KST9" s="813"/>
      <c r="KSU9" s="813"/>
      <c r="KSV9" s="813"/>
      <c r="KSW9" s="813"/>
      <c r="KSX9" s="813"/>
      <c r="KSY9" s="813"/>
      <c r="KSZ9" s="813"/>
      <c r="KTA9" s="813"/>
      <c r="KTB9" s="813"/>
      <c r="KTC9" s="813"/>
      <c r="KTD9" s="813"/>
      <c r="KTE9" s="813"/>
      <c r="KTF9" s="813"/>
      <c r="KTG9" s="813"/>
      <c r="KTH9" s="813"/>
      <c r="KTI9" s="813"/>
      <c r="KTJ9" s="813"/>
      <c r="KTK9" s="813"/>
      <c r="KTL9" s="813"/>
      <c r="KTM9" s="813"/>
      <c r="KTN9" s="813"/>
      <c r="KTO9" s="813"/>
      <c r="KTP9" s="813"/>
      <c r="KTQ9" s="813"/>
      <c r="KTR9" s="813"/>
      <c r="KTS9" s="813"/>
      <c r="KTT9" s="813"/>
      <c r="KTU9" s="813"/>
      <c r="KTV9" s="813"/>
      <c r="KTW9" s="813"/>
      <c r="KTX9" s="813"/>
      <c r="KTY9" s="813"/>
      <c r="KTZ9" s="813"/>
      <c r="KUA9" s="813"/>
      <c r="KUB9" s="813"/>
      <c r="KUC9" s="813"/>
      <c r="KUD9" s="813"/>
      <c r="KUE9" s="813"/>
      <c r="KUF9" s="813"/>
      <c r="KUG9" s="813"/>
      <c r="KUH9" s="813"/>
      <c r="KUI9" s="813"/>
      <c r="KUJ9" s="813"/>
      <c r="KUK9" s="813"/>
      <c r="KUL9" s="813"/>
      <c r="KUM9" s="813"/>
      <c r="KUN9" s="813"/>
      <c r="KUO9" s="813"/>
      <c r="KUP9" s="813"/>
      <c r="KUQ9" s="813"/>
      <c r="KUR9" s="813"/>
      <c r="KUS9" s="813"/>
      <c r="KUT9" s="813"/>
      <c r="KUU9" s="813"/>
      <c r="KUV9" s="813"/>
      <c r="KUW9" s="813"/>
      <c r="KUX9" s="813"/>
      <c r="KUY9" s="813"/>
      <c r="KUZ9" s="813"/>
      <c r="KVA9" s="813"/>
      <c r="KVB9" s="813"/>
      <c r="KVC9" s="813"/>
      <c r="KVD9" s="813"/>
      <c r="KVE9" s="813"/>
      <c r="KVF9" s="813"/>
      <c r="KVG9" s="813"/>
      <c r="KVH9" s="813"/>
      <c r="KVI9" s="813"/>
      <c r="KVJ9" s="813"/>
      <c r="KVK9" s="813"/>
      <c r="KVL9" s="813"/>
      <c r="KVM9" s="813"/>
      <c r="KVN9" s="813"/>
      <c r="KVO9" s="813"/>
      <c r="KVP9" s="813"/>
      <c r="KVQ9" s="813"/>
      <c r="KVR9" s="813"/>
      <c r="KVS9" s="813"/>
      <c r="KVT9" s="813"/>
      <c r="KVU9" s="813"/>
      <c r="KVV9" s="813"/>
      <c r="KVW9" s="813"/>
      <c r="KVX9" s="813"/>
      <c r="KVY9" s="813"/>
      <c r="KVZ9" s="813"/>
      <c r="KWA9" s="813"/>
      <c r="KWB9" s="813"/>
      <c r="KWC9" s="813"/>
      <c r="KWD9" s="813"/>
      <c r="KWE9" s="813"/>
      <c r="KWF9" s="813"/>
      <c r="KWG9" s="813"/>
      <c r="KWH9" s="813"/>
      <c r="KWI9" s="813"/>
      <c r="KWJ9" s="813"/>
      <c r="KWK9" s="813"/>
      <c r="KWL9" s="813"/>
      <c r="KWM9" s="813"/>
      <c r="KWN9" s="813"/>
      <c r="KWO9" s="813"/>
      <c r="KWP9" s="813"/>
      <c r="KWQ9" s="813"/>
      <c r="KWR9" s="813"/>
      <c r="KWS9" s="813"/>
      <c r="KWT9" s="813"/>
      <c r="KWU9" s="813"/>
      <c r="KWV9" s="813"/>
      <c r="KWW9" s="813"/>
      <c r="KWX9" s="813"/>
      <c r="KWY9" s="813"/>
      <c r="KWZ9" s="813"/>
      <c r="KXA9" s="813"/>
      <c r="KXB9" s="813"/>
      <c r="KXC9" s="813"/>
      <c r="KXD9" s="813"/>
      <c r="KXE9" s="813"/>
      <c r="KXF9" s="813"/>
      <c r="KXG9" s="813"/>
      <c r="KXH9" s="813"/>
      <c r="KXI9" s="813"/>
      <c r="KXJ9" s="813"/>
      <c r="KXK9" s="813"/>
      <c r="KXL9" s="813"/>
      <c r="KXM9" s="813"/>
      <c r="KXN9" s="813"/>
      <c r="KXO9" s="813"/>
      <c r="KXP9" s="813"/>
      <c r="KXQ9" s="813"/>
      <c r="KXR9" s="813"/>
      <c r="KXS9" s="813"/>
      <c r="KXT9" s="813"/>
      <c r="KXU9" s="813"/>
      <c r="KXV9" s="813"/>
      <c r="KXW9" s="813"/>
      <c r="KXX9" s="813"/>
      <c r="KXY9" s="813"/>
      <c r="KXZ9" s="813"/>
      <c r="KYA9" s="813"/>
      <c r="KYB9" s="813"/>
      <c r="KYC9" s="813"/>
      <c r="KYD9" s="813"/>
      <c r="KYE9" s="813"/>
      <c r="KYF9" s="813"/>
      <c r="KYG9" s="813"/>
      <c r="KYH9" s="813"/>
      <c r="KYI9" s="813"/>
      <c r="KYJ9" s="813"/>
      <c r="KYK9" s="813"/>
      <c r="KYL9" s="813"/>
      <c r="KYM9" s="813"/>
      <c r="KYN9" s="813"/>
      <c r="KYO9" s="813"/>
      <c r="KYP9" s="813"/>
      <c r="KYQ9" s="813"/>
      <c r="KYR9" s="813"/>
      <c r="KYS9" s="813"/>
      <c r="KYT9" s="813"/>
      <c r="KYU9" s="813"/>
      <c r="KYV9" s="813"/>
      <c r="KYW9" s="813"/>
      <c r="KYX9" s="813"/>
      <c r="KYY9" s="813"/>
      <c r="KYZ9" s="813"/>
      <c r="KZA9" s="813"/>
      <c r="KZB9" s="813"/>
      <c r="KZC9" s="813"/>
      <c r="KZD9" s="813"/>
      <c r="KZE9" s="813"/>
      <c r="KZF9" s="813"/>
      <c r="KZG9" s="813"/>
      <c r="KZH9" s="813"/>
      <c r="KZI9" s="813"/>
      <c r="KZJ9" s="813"/>
      <c r="KZK9" s="813"/>
      <c r="KZL9" s="813"/>
      <c r="KZM9" s="813"/>
      <c r="KZN9" s="813"/>
      <c r="KZO9" s="813"/>
      <c r="KZP9" s="813"/>
      <c r="KZQ9" s="813"/>
      <c r="KZR9" s="813"/>
      <c r="KZS9" s="813"/>
      <c r="KZT9" s="813"/>
      <c r="KZU9" s="813"/>
      <c r="KZV9" s="813"/>
      <c r="KZW9" s="813"/>
      <c r="KZX9" s="813"/>
      <c r="KZY9" s="813"/>
      <c r="KZZ9" s="813"/>
      <c r="LAA9" s="813"/>
      <c r="LAB9" s="813"/>
      <c r="LAC9" s="813"/>
      <c r="LAD9" s="813"/>
      <c r="LAE9" s="813"/>
      <c r="LAF9" s="813"/>
      <c r="LAG9" s="813"/>
      <c r="LAH9" s="813"/>
      <c r="LAI9" s="813"/>
      <c r="LAJ9" s="813"/>
      <c r="LAK9" s="813"/>
      <c r="LAL9" s="813"/>
      <c r="LAM9" s="813"/>
      <c r="LAN9" s="813"/>
      <c r="LAO9" s="813"/>
      <c r="LAP9" s="813"/>
      <c r="LAQ9" s="813"/>
      <c r="LAR9" s="813"/>
      <c r="LAS9" s="813"/>
      <c r="LAT9" s="813"/>
      <c r="LAU9" s="813"/>
      <c r="LAV9" s="813"/>
      <c r="LAW9" s="813"/>
      <c r="LAX9" s="813"/>
      <c r="LAY9" s="813"/>
      <c r="LAZ9" s="813"/>
      <c r="LBA9" s="813"/>
      <c r="LBB9" s="813"/>
      <c r="LBC9" s="813"/>
      <c r="LBD9" s="813"/>
      <c r="LBE9" s="813"/>
      <c r="LBF9" s="813"/>
      <c r="LBG9" s="813"/>
      <c r="LBH9" s="813"/>
      <c r="LBI9" s="813"/>
      <c r="LBJ9" s="813"/>
      <c r="LBK9" s="813"/>
      <c r="LBL9" s="813"/>
      <c r="LBM9" s="813"/>
      <c r="LBN9" s="813"/>
      <c r="LBO9" s="813"/>
      <c r="LBP9" s="813"/>
      <c r="LBQ9" s="813"/>
      <c r="LBR9" s="813"/>
      <c r="LBS9" s="813"/>
      <c r="LBT9" s="813"/>
      <c r="LBU9" s="813"/>
      <c r="LBV9" s="813"/>
      <c r="LBW9" s="813"/>
      <c r="LBX9" s="813"/>
      <c r="LBY9" s="813"/>
      <c r="LBZ9" s="813"/>
      <c r="LCA9" s="813"/>
      <c r="LCB9" s="813"/>
      <c r="LCC9" s="813"/>
      <c r="LCD9" s="813"/>
      <c r="LCE9" s="813"/>
      <c r="LCF9" s="813"/>
      <c r="LCG9" s="813"/>
      <c r="LCH9" s="813"/>
      <c r="LCI9" s="813"/>
      <c r="LCJ9" s="813"/>
      <c r="LCK9" s="813"/>
      <c r="LCL9" s="813"/>
      <c r="LCM9" s="813"/>
      <c r="LCN9" s="813"/>
      <c r="LCO9" s="813"/>
      <c r="LCP9" s="813"/>
      <c r="LCQ9" s="813"/>
      <c r="LCR9" s="813"/>
      <c r="LCS9" s="813"/>
      <c r="LCT9" s="813"/>
      <c r="LCU9" s="813"/>
      <c r="LCV9" s="813"/>
      <c r="LCW9" s="813"/>
      <c r="LCX9" s="813"/>
      <c r="LCY9" s="813"/>
      <c r="LCZ9" s="813"/>
      <c r="LDA9" s="813"/>
      <c r="LDB9" s="813"/>
      <c r="LDC9" s="813"/>
      <c r="LDD9" s="813"/>
      <c r="LDE9" s="813"/>
      <c r="LDF9" s="813"/>
      <c r="LDG9" s="813"/>
      <c r="LDH9" s="813"/>
      <c r="LDI9" s="813"/>
      <c r="LDJ9" s="813"/>
      <c r="LDK9" s="813"/>
      <c r="LDL9" s="813"/>
      <c r="LDM9" s="813"/>
      <c r="LDN9" s="813"/>
      <c r="LDO9" s="813"/>
      <c r="LDP9" s="813"/>
      <c r="LDQ9" s="813"/>
      <c r="LDR9" s="813"/>
      <c r="LDS9" s="813"/>
      <c r="LDT9" s="813"/>
      <c r="LDU9" s="813"/>
      <c r="LDV9" s="813"/>
      <c r="LDW9" s="813"/>
      <c r="LDX9" s="813"/>
      <c r="LDY9" s="813"/>
      <c r="LDZ9" s="813"/>
      <c r="LEA9" s="813"/>
      <c r="LEB9" s="813"/>
      <c r="LEC9" s="813"/>
      <c r="LED9" s="813"/>
      <c r="LEE9" s="813"/>
      <c r="LEF9" s="813"/>
      <c r="LEG9" s="813"/>
      <c r="LEH9" s="813"/>
      <c r="LEI9" s="813"/>
      <c r="LEJ9" s="813"/>
      <c r="LEK9" s="813"/>
      <c r="LEL9" s="813"/>
      <c r="LEM9" s="813"/>
      <c r="LEN9" s="813"/>
      <c r="LEO9" s="813"/>
      <c r="LEP9" s="813"/>
      <c r="LEQ9" s="813"/>
      <c r="LER9" s="813"/>
      <c r="LES9" s="813"/>
      <c r="LET9" s="813"/>
      <c r="LEU9" s="813"/>
      <c r="LEV9" s="813"/>
      <c r="LEW9" s="813"/>
      <c r="LEX9" s="813"/>
      <c r="LEY9" s="813"/>
      <c r="LEZ9" s="813"/>
      <c r="LFA9" s="813"/>
      <c r="LFB9" s="813"/>
      <c r="LFC9" s="813"/>
      <c r="LFD9" s="813"/>
      <c r="LFE9" s="813"/>
      <c r="LFF9" s="813"/>
      <c r="LFG9" s="813"/>
      <c r="LFH9" s="813"/>
      <c r="LFI9" s="813"/>
      <c r="LFJ9" s="813"/>
      <c r="LFK9" s="813"/>
      <c r="LFL9" s="813"/>
      <c r="LFM9" s="813"/>
      <c r="LFN9" s="813"/>
      <c r="LFO9" s="813"/>
      <c r="LFP9" s="813"/>
      <c r="LFQ9" s="813"/>
      <c r="LFR9" s="813"/>
      <c r="LFS9" s="813"/>
      <c r="LFT9" s="813"/>
      <c r="LFU9" s="813"/>
      <c r="LFV9" s="813"/>
      <c r="LFW9" s="813"/>
      <c r="LFX9" s="813"/>
      <c r="LFY9" s="813"/>
      <c r="LFZ9" s="813"/>
      <c r="LGA9" s="813"/>
      <c r="LGB9" s="813"/>
      <c r="LGC9" s="813"/>
      <c r="LGD9" s="813"/>
      <c r="LGE9" s="813"/>
      <c r="LGF9" s="813"/>
      <c r="LGG9" s="813"/>
      <c r="LGH9" s="813"/>
      <c r="LGI9" s="813"/>
      <c r="LGJ9" s="813"/>
      <c r="LGK9" s="813"/>
      <c r="LGL9" s="813"/>
      <c r="LGM9" s="813"/>
      <c r="LGN9" s="813"/>
      <c r="LGO9" s="813"/>
      <c r="LGP9" s="813"/>
      <c r="LGQ9" s="813"/>
      <c r="LGR9" s="813"/>
      <c r="LGS9" s="813"/>
      <c r="LGT9" s="813"/>
      <c r="LGU9" s="813"/>
      <c r="LGV9" s="813"/>
      <c r="LGW9" s="813"/>
      <c r="LGX9" s="813"/>
      <c r="LGY9" s="813"/>
      <c r="LGZ9" s="813"/>
      <c r="LHA9" s="813"/>
      <c r="LHB9" s="813"/>
      <c r="LHC9" s="813"/>
      <c r="LHD9" s="813"/>
      <c r="LHE9" s="813"/>
      <c r="LHF9" s="813"/>
      <c r="LHG9" s="813"/>
      <c r="LHH9" s="813"/>
      <c r="LHI9" s="813"/>
      <c r="LHJ9" s="813"/>
      <c r="LHK9" s="813"/>
      <c r="LHL9" s="813"/>
      <c r="LHM9" s="813"/>
      <c r="LHN9" s="813"/>
      <c r="LHO9" s="813"/>
      <c r="LHP9" s="813"/>
      <c r="LHQ9" s="813"/>
      <c r="LHR9" s="813"/>
      <c r="LHS9" s="813"/>
      <c r="LHT9" s="813"/>
      <c r="LHU9" s="813"/>
      <c r="LHV9" s="813"/>
      <c r="LHW9" s="813"/>
      <c r="LHX9" s="813"/>
      <c r="LHY9" s="813"/>
      <c r="LHZ9" s="813"/>
      <c r="LIA9" s="813"/>
      <c r="LIB9" s="813"/>
      <c r="LIC9" s="813"/>
      <c r="LID9" s="813"/>
      <c r="LIE9" s="813"/>
      <c r="LIF9" s="813"/>
      <c r="LIG9" s="813"/>
      <c r="LIH9" s="813"/>
      <c r="LII9" s="813"/>
      <c r="LIJ9" s="813"/>
      <c r="LIK9" s="813"/>
      <c r="LIL9" s="813"/>
      <c r="LIM9" s="813"/>
      <c r="LIN9" s="813"/>
      <c r="LIO9" s="813"/>
      <c r="LIP9" s="813"/>
      <c r="LIQ9" s="813"/>
      <c r="LIR9" s="813"/>
      <c r="LIS9" s="813"/>
      <c r="LIT9" s="813"/>
      <c r="LIU9" s="813"/>
      <c r="LIV9" s="813"/>
      <c r="LIW9" s="813"/>
      <c r="LIX9" s="813"/>
      <c r="LIY9" s="813"/>
      <c r="LIZ9" s="813"/>
      <c r="LJA9" s="813"/>
      <c r="LJB9" s="813"/>
      <c r="LJC9" s="813"/>
      <c r="LJD9" s="813"/>
      <c r="LJE9" s="813"/>
      <c r="LJF9" s="813"/>
      <c r="LJG9" s="813"/>
      <c r="LJH9" s="813"/>
      <c r="LJI9" s="813"/>
      <c r="LJJ9" s="813"/>
      <c r="LJK9" s="813"/>
      <c r="LJL9" s="813"/>
      <c r="LJM9" s="813"/>
      <c r="LJN9" s="813"/>
      <c r="LJO9" s="813"/>
      <c r="LJP9" s="813"/>
      <c r="LJQ9" s="813"/>
      <c r="LJR9" s="813"/>
      <c r="LJS9" s="813"/>
      <c r="LJT9" s="813"/>
      <c r="LJU9" s="813"/>
      <c r="LJV9" s="813"/>
      <c r="LJW9" s="813"/>
      <c r="LJX9" s="813"/>
      <c r="LJY9" s="813"/>
      <c r="LJZ9" s="813"/>
      <c r="LKA9" s="813"/>
      <c r="LKB9" s="813"/>
      <c r="LKC9" s="813"/>
      <c r="LKD9" s="813"/>
      <c r="LKE9" s="813"/>
      <c r="LKF9" s="813"/>
      <c r="LKG9" s="813"/>
      <c r="LKH9" s="813"/>
      <c r="LKI9" s="813"/>
      <c r="LKJ9" s="813"/>
      <c r="LKK9" s="813"/>
      <c r="LKL9" s="813"/>
      <c r="LKM9" s="813"/>
      <c r="LKN9" s="813"/>
      <c r="LKO9" s="813"/>
      <c r="LKP9" s="813"/>
      <c r="LKQ9" s="813"/>
      <c r="LKR9" s="813"/>
      <c r="LKS9" s="813"/>
      <c r="LKT9" s="813"/>
      <c r="LKU9" s="813"/>
      <c r="LKV9" s="813"/>
      <c r="LKW9" s="813"/>
      <c r="LKX9" s="813"/>
      <c r="LKY9" s="813"/>
      <c r="LKZ9" s="813"/>
      <c r="LLA9" s="813"/>
      <c r="LLB9" s="813"/>
      <c r="LLC9" s="813"/>
      <c r="LLD9" s="813"/>
      <c r="LLE9" s="813"/>
      <c r="LLF9" s="813"/>
      <c r="LLG9" s="813"/>
      <c r="LLH9" s="813"/>
      <c r="LLI9" s="813"/>
      <c r="LLJ9" s="813"/>
      <c r="LLK9" s="813"/>
      <c r="LLL9" s="813"/>
      <c r="LLM9" s="813"/>
      <c r="LLN9" s="813"/>
      <c r="LLO9" s="813"/>
      <c r="LLP9" s="813"/>
      <c r="LLQ9" s="813"/>
      <c r="LLR9" s="813"/>
      <c r="LLS9" s="813"/>
      <c r="LLT9" s="813"/>
      <c r="LLU9" s="813"/>
      <c r="LLV9" s="813"/>
      <c r="LLW9" s="813"/>
      <c r="LLX9" s="813"/>
      <c r="LLY9" s="813"/>
      <c r="LLZ9" s="813"/>
      <c r="LMA9" s="813"/>
      <c r="LMB9" s="813"/>
      <c r="LMC9" s="813"/>
      <c r="LMD9" s="813"/>
      <c r="LME9" s="813"/>
      <c r="LMF9" s="813"/>
      <c r="LMG9" s="813"/>
      <c r="LMH9" s="813"/>
      <c r="LMI9" s="813"/>
      <c r="LMJ9" s="813"/>
      <c r="LMK9" s="813"/>
      <c r="LML9" s="813"/>
      <c r="LMM9" s="813"/>
      <c r="LMN9" s="813"/>
      <c r="LMO9" s="813"/>
      <c r="LMP9" s="813"/>
      <c r="LMQ9" s="813"/>
      <c r="LMR9" s="813"/>
      <c r="LMS9" s="813"/>
      <c r="LMT9" s="813"/>
      <c r="LMU9" s="813"/>
      <c r="LMV9" s="813"/>
      <c r="LMW9" s="813"/>
      <c r="LMX9" s="813"/>
      <c r="LMY9" s="813"/>
      <c r="LMZ9" s="813"/>
      <c r="LNA9" s="813"/>
      <c r="LNB9" s="813"/>
      <c r="LNC9" s="813"/>
      <c r="LND9" s="813"/>
      <c r="LNE9" s="813"/>
      <c r="LNF9" s="813"/>
      <c r="LNG9" s="813"/>
      <c r="LNH9" s="813"/>
      <c r="LNI9" s="813"/>
      <c r="LNJ9" s="813"/>
      <c r="LNK9" s="813"/>
      <c r="LNL9" s="813"/>
      <c r="LNM9" s="813"/>
      <c r="LNN9" s="813"/>
      <c r="LNO9" s="813"/>
      <c r="LNP9" s="813"/>
      <c r="LNQ9" s="813"/>
      <c r="LNR9" s="813"/>
      <c r="LNS9" s="813"/>
      <c r="LNT9" s="813"/>
      <c r="LNU9" s="813"/>
      <c r="LNV9" s="813"/>
      <c r="LNW9" s="813"/>
      <c r="LNX9" s="813"/>
      <c r="LNY9" s="813"/>
      <c r="LNZ9" s="813"/>
      <c r="LOA9" s="813"/>
      <c r="LOB9" s="813"/>
      <c r="LOC9" s="813"/>
      <c r="LOD9" s="813"/>
      <c r="LOE9" s="813"/>
      <c r="LOF9" s="813"/>
      <c r="LOG9" s="813"/>
      <c r="LOH9" s="813"/>
      <c r="LOI9" s="813"/>
      <c r="LOJ9" s="813"/>
      <c r="LOK9" s="813"/>
      <c r="LOL9" s="813"/>
      <c r="LOM9" s="813"/>
      <c r="LON9" s="813"/>
      <c r="LOO9" s="813"/>
      <c r="LOP9" s="813"/>
      <c r="LOQ9" s="813"/>
      <c r="LOR9" s="813"/>
      <c r="LOS9" s="813"/>
      <c r="LOT9" s="813"/>
      <c r="LOU9" s="813"/>
      <c r="LOV9" s="813"/>
      <c r="LOW9" s="813"/>
      <c r="LOX9" s="813"/>
      <c r="LOY9" s="813"/>
      <c r="LOZ9" s="813"/>
      <c r="LPA9" s="813"/>
      <c r="LPB9" s="813"/>
      <c r="LPC9" s="813"/>
      <c r="LPD9" s="813"/>
      <c r="LPE9" s="813"/>
      <c r="LPF9" s="813"/>
      <c r="LPG9" s="813"/>
      <c r="LPH9" s="813"/>
      <c r="LPI9" s="813"/>
      <c r="LPJ9" s="813"/>
      <c r="LPK9" s="813"/>
      <c r="LPL9" s="813"/>
      <c r="LPM9" s="813"/>
      <c r="LPN9" s="813"/>
      <c r="LPO9" s="813"/>
      <c r="LPP9" s="813"/>
      <c r="LPQ9" s="813"/>
      <c r="LPR9" s="813"/>
      <c r="LPS9" s="813"/>
      <c r="LPT9" s="813"/>
      <c r="LPU9" s="813"/>
      <c r="LPV9" s="813"/>
      <c r="LPW9" s="813"/>
      <c r="LPX9" s="813"/>
      <c r="LPY9" s="813"/>
      <c r="LPZ9" s="813"/>
      <c r="LQA9" s="813"/>
      <c r="LQB9" s="813"/>
      <c r="LQC9" s="813"/>
      <c r="LQD9" s="813"/>
      <c r="LQE9" s="813"/>
      <c r="LQF9" s="813"/>
      <c r="LQG9" s="813"/>
      <c r="LQH9" s="813"/>
      <c r="LQI9" s="813"/>
      <c r="LQJ9" s="813"/>
      <c r="LQK9" s="813"/>
      <c r="LQL9" s="813"/>
      <c r="LQM9" s="813"/>
      <c r="LQN9" s="813"/>
      <c r="LQO9" s="813"/>
      <c r="LQP9" s="813"/>
      <c r="LQQ9" s="813"/>
      <c r="LQR9" s="813"/>
      <c r="LQS9" s="813"/>
      <c r="LQT9" s="813"/>
      <c r="LQU9" s="813"/>
      <c r="LQV9" s="813"/>
      <c r="LQW9" s="813"/>
      <c r="LQX9" s="813"/>
      <c r="LQY9" s="813"/>
      <c r="LQZ9" s="813"/>
      <c r="LRA9" s="813"/>
      <c r="LRB9" s="813"/>
      <c r="LRC9" s="813"/>
      <c r="LRD9" s="813"/>
      <c r="LRE9" s="813"/>
      <c r="LRF9" s="813"/>
      <c r="LRG9" s="813"/>
      <c r="LRH9" s="813"/>
      <c r="LRI9" s="813"/>
      <c r="LRJ9" s="813"/>
      <c r="LRK9" s="813"/>
      <c r="LRL9" s="813"/>
      <c r="LRM9" s="813"/>
      <c r="LRN9" s="813"/>
      <c r="LRO9" s="813"/>
      <c r="LRP9" s="813"/>
      <c r="LRQ9" s="813"/>
      <c r="LRR9" s="813"/>
      <c r="LRS9" s="813"/>
      <c r="LRT9" s="813"/>
      <c r="LRU9" s="813"/>
      <c r="LRV9" s="813"/>
      <c r="LRW9" s="813"/>
      <c r="LRX9" s="813"/>
      <c r="LRY9" s="813"/>
      <c r="LRZ9" s="813"/>
      <c r="LSA9" s="813"/>
      <c r="LSB9" s="813"/>
      <c r="LSC9" s="813"/>
      <c r="LSD9" s="813"/>
      <c r="LSE9" s="813"/>
      <c r="LSF9" s="813"/>
      <c r="LSG9" s="813"/>
      <c r="LSH9" s="813"/>
      <c r="LSI9" s="813"/>
      <c r="LSJ9" s="813"/>
      <c r="LSK9" s="813"/>
      <c r="LSL9" s="813"/>
      <c r="LSM9" s="813"/>
      <c r="LSN9" s="813"/>
      <c r="LSO9" s="813"/>
      <c r="LSP9" s="813"/>
      <c r="LSQ9" s="813"/>
      <c r="LSR9" s="813"/>
      <c r="LSS9" s="813"/>
      <c r="LST9" s="813"/>
      <c r="LSU9" s="813"/>
      <c r="LSV9" s="813"/>
      <c r="LSW9" s="813"/>
      <c r="LSX9" s="813"/>
      <c r="LSY9" s="813"/>
      <c r="LSZ9" s="813"/>
      <c r="LTA9" s="813"/>
      <c r="LTB9" s="813"/>
      <c r="LTC9" s="813"/>
      <c r="LTD9" s="813"/>
      <c r="LTE9" s="813"/>
      <c r="LTF9" s="813"/>
      <c r="LTG9" s="813"/>
      <c r="LTH9" s="813"/>
      <c r="LTI9" s="813"/>
      <c r="LTJ9" s="813"/>
      <c r="LTK9" s="813"/>
      <c r="LTL9" s="813"/>
      <c r="LTM9" s="813"/>
      <c r="LTN9" s="813"/>
      <c r="LTO9" s="813"/>
      <c r="LTP9" s="813"/>
      <c r="LTQ9" s="813"/>
      <c r="LTR9" s="813"/>
      <c r="LTS9" s="813"/>
      <c r="LTT9" s="813"/>
      <c r="LTU9" s="813"/>
      <c r="LTV9" s="813"/>
      <c r="LTW9" s="813"/>
      <c r="LTX9" s="813"/>
      <c r="LTY9" s="813"/>
      <c r="LTZ9" s="813"/>
      <c r="LUA9" s="813"/>
      <c r="LUB9" s="813"/>
      <c r="LUC9" s="813"/>
      <c r="LUD9" s="813"/>
      <c r="LUE9" s="813"/>
      <c r="LUF9" s="813"/>
      <c r="LUG9" s="813"/>
      <c r="LUH9" s="813"/>
      <c r="LUI9" s="813"/>
      <c r="LUJ9" s="813"/>
      <c r="LUK9" s="813"/>
      <c r="LUL9" s="813"/>
      <c r="LUM9" s="813"/>
      <c r="LUN9" s="813"/>
      <c r="LUO9" s="813"/>
      <c r="LUP9" s="813"/>
      <c r="LUQ9" s="813"/>
      <c r="LUR9" s="813"/>
      <c r="LUS9" s="813"/>
      <c r="LUT9" s="813"/>
      <c r="LUU9" s="813"/>
      <c r="LUV9" s="813"/>
      <c r="LUW9" s="813"/>
      <c r="LUX9" s="813"/>
      <c r="LUY9" s="813"/>
      <c r="LUZ9" s="813"/>
      <c r="LVA9" s="813"/>
      <c r="LVB9" s="813"/>
      <c r="LVC9" s="813"/>
      <c r="LVD9" s="813"/>
      <c r="LVE9" s="813"/>
      <c r="LVF9" s="813"/>
      <c r="LVG9" s="813"/>
      <c r="LVH9" s="813"/>
      <c r="LVI9" s="813"/>
      <c r="LVJ9" s="813"/>
      <c r="LVK9" s="813"/>
      <c r="LVL9" s="813"/>
      <c r="LVM9" s="813"/>
      <c r="LVN9" s="813"/>
      <c r="LVO9" s="813"/>
      <c r="LVP9" s="813"/>
      <c r="LVQ9" s="813"/>
      <c r="LVR9" s="813"/>
      <c r="LVS9" s="813"/>
      <c r="LVT9" s="813"/>
      <c r="LVU9" s="813"/>
      <c r="LVV9" s="813"/>
      <c r="LVW9" s="813"/>
      <c r="LVX9" s="813"/>
      <c r="LVY9" s="813"/>
      <c r="LVZ9" s="813"/>
      <c r="LWA9" s="813"/>
      <c r="LWB9" s="813"/>
      <c r="LWC9" s="813"/>
      <c r="LWD9" s="813"/>
      <c r="LWE9" s="813"/>
      <c r="LWF9" s="813"/>
      <c r="LWG9" s="813"/>
      <c r="LWH9" s="813"/>
      <c r="LWI9" s="813"/>
      <c r="LWJ9" s="813"/>
      <c r="LWK9" s="813"/>
      <c r="LWL9" s="813"/>
      <c r="LWM9" s="813"/>
      <c r="LWN9" s="813"/>
      <c r="LWO9" s="813"/>
      <c r="LWP9" s="813"/>
      <c r="LWQ9" s="813"/>
      <c r="LWR9" s="813"/>
      <c r="LWS9" s="813"/>
      <c r="LWT9" s="813"/>
      <c r="LWU9" s="813"/>
      <c r="LWV9" s="813"/>
      <c r="LWW9" s="813"/>
      <c r="LWX9" s="813"/>
      <c r="LWY9" s="813"/>
      <c r="LWZ9" s="813"/>
      <c r="LXA9" s="813"/>
      <c r="LXB9" s="813"/>
      <c r="LXC9" s="813"/>
      <c r="LXD9" s="813"/>
      <c r="LXE9" s="813"/>
      <c r="LXF9" s="813"/>
      <c r="LXG9" s="813"/>
      <c r="LXH9" s="813"/>
      <c r="LXI9" s="813"/>
      <c r="LXJ9" s="813"/>
      <c r="LXK9" s="813"/>
      <c r="LXL9" s="813"/>
      <c r="LXM9" s="813"/>
      <c r="LXN9" s="813"/>
      <c r="LXO9" s="813"/>
      <c r="LXP9" s="813"/>
      <c r="LXQ9" s="813"/>
      <c r="LXR9" s="813"/>
      <c r="LXS9" s="813"/>
      <c r="LXT9" s="813"/>
      <c r="LXU9" s="813"/>
      <c r="LXV9" s="813"/>
      <c r="LXW9" s="813"/>
      <c r="LXX9" s="813"/>
      <c r="LXY9" s="813"/>
      <c r="LXZ9" s="813"/>
      <c r="LYA9" s="813"/>
      <c r="LYB9" s="813"/>
      <c r="LYC9" s="813"/>
      <c r="LYD9" s="813"/>
      <c r="LYE9" s="813"/>
      <c r="LYF9" s="813"/>
      <c r="LYG9" s="813"/>
      <c r="LYH9" s="813"/>
      <c r="LYI9" s="813"/>
      <c r="LYJ9" s="813"/>
      <c r="LYK9" s="813"/>
      <c r="LYL9" s="813"/>
      <c r="LYM9" s="813"/>
      <c r="LYN9" s="813"/>
      <c r="LYO9" s="813"/>
      <c r="LYP9" s="813"/>
      <c r="LYQ9" s="813"/>
      <c r="LYR9" s="813"/>
      <c r="LYS9" s="813"/>
      <c r="LYT9" s="813"/>
      <c r="LYU9" s="813"/>
      <c r="LYV9" s="813"/>
      <c r="LYW9" s="813"/>
      <c r="LYX9" s="813"/>
      <c r="LYY9" s="813"/>
      <c r="LYZ9" s="813"/>
      <c r="LZA9" s="813"/>
      <c r="LZB9" s="813"/>
      <c r="LZC9" s="813"/>
      <c r="LZD9" s="813"/>
      <c r="LZE9" s="813"/>
      <c r="LZF9" s="813"/>
      <c r="LZG9" s="813"/>
      <c r="LZH9" s="813"/>
      <c r="LZI9" s="813"/>
      <c r="LZJ9" s="813"/>
      <c r="LZK9" s="813"/>
      <c r="LZL9" s="813"/>
      <c r="LZM9" s="813"/>
      <c r="LZN9" s="813"/>
      <c r="LZO9" s="813"/>
      <c r="LZP9" s="813"/>
      <c r="LZQ9" s="813"/>
      <c r="LZR9" s="813"/>
      <c r="LZS9" s="813"/>
      <c r="LZT9" s="813"/>
      <c r="LZU9" s="813"/>
      <c r="LZV9" s="813"/>
      <c r="LZW9" s="813"/>
      <c r="LZX9" s="813"/>
      <c r="LZY9" s="813"/>
      <c r="LZZ9" s="813"/>
      <c r="MAA9" s="813"/>
      <c r="MAB9" s="813"/>
      <c r="MAC9" s="813"/>
      <c r="MAD9" s="813"/>
      <c r="MAE9" s="813"/>
      <c r="MAF9" s="813"/>
      <c r="MAG9" s="813"/>
      <c r="MAH9" s="813"/>
      <c r="MAI9" s="813"/>
      <c r="MAJ9" s="813"/>
      <c r="MAK9" s="813"/>
      <c r="MAL9" s="813"/>
      <c r="MAM9" s="813"/>
      <c r="MAN9" s="813"/>
      <c r="MAO9" s="813"/>
      <c r="MAP9" s="813"/>
      <c r="MAQ9" s="813"/>
      <c r="MAR9" s="813"/>
      <c r="MAS9" s="813"/>
      <c r="MAT9" s="813"/>
      <c r="MAU9" s="813"/>
      <c r="MAV9" s="813"/>
      <c r="MAW9" s="813"/>
      <c r="MAX9" s="813"/>
      <c r="MAY9" s="813"/>
      <c r="MAZ9" s="813"/>
      <c r="MBA9" s="813"/>
      <c r="MBB9" s="813"/>
      <c r="MBC9" s="813"/>
      <c r="MBD9" s="813"/>
      <c r="MBE9" s="813"/>
      <c r="MBF9" s="813"/>
      <c r="MBG9" s="813"/>
      <c r="MBH9" s="813"/>
      <c r="MBI9" s="813"/>
      <c r="MBJ9" s="813"/>
      <c r="MBK9" s="813"/>
      <c r="MBL9" s="813"/>
      <c r="MBM9" s="813"/>
      <c r="MBN9" s="813"/>
      <c r="MBO9" s="813"/>
      <c r="MBP9" s="813"/>
      <c r="MBQ9" s="813"/>
      <c r="MBR9" s="813"/>
      <c r="MBS9" s="813"/>
      <c r="MBT9" s="813"/>
      <c r="MBU9" s="813"/>
      <c r="MBV9" s="813"/>
      <c r="MBW9" s="813"/>
      <c r="MBX9" s="813"/>
      <c r="MBY9" s="813"/>
      <c r="MBZ9" s="813"/>
      <c r="MCA9" s="813"/>
      <c r="MCB9" s="813"/>
      <c r="MCC9" s="813"/>
      <c r="MCD9" s="813"/>
      <c r="MCE9" s="813"/>
      <c r="MCF9" s="813"/>
      <c r="MCG9" s="813"/>
      <c r="MCH9" s="813"/>
      <c r="MCI9" s="813"/>
      <c r="MCJ9" s="813"/>
      <c r="MCK9" s="813"/>
      <c r="MCL9" s="813"/>
      <c r="MCM9" s="813"/>
      <c r="MCN9" s="813"/>
      <c r="MCO9" s="813"/>
      <c r="MCP9" s="813"/>
      <c r="MCQ9" s="813"/>
      <c r="MCR9" s="813"/>
      <c r="MCS9" s="813"/>
      <c r="MCT9" s="813"/>
      <c r="MCU9" s="813"/>
      <c r="MCV9" s="813"/>
      <c r="MCW9" s="813"/>
      <c r="MCX9" s="813"/>
      <c r="MCY9" s="813"/>
      <c r="MCZ9" s="813"/>
      <c r="MDA9" s="813"/>
      <c r="MDB9" s="813"/>
      <c r="MDC9" s="813"/>
      <c r="MDD9" s="813"/>
      <c r="MDE9" s="813"/>
      <c r="MDF9" s="813"/>
      <c r="MDG9" s="813"/>
      <c r="MDH9" s="813"/>
      <c r="MDI9" s="813"/>
      <c r="MDJ9" s="813"/>
      <c r="MDK9" s="813"/>
      <c r="MDL9" s="813"/>
      <c r="MDM9" s="813"/>
      <c r="MDN9" s="813"/>
      <c r="MDO9" s="813"/>
      <c r="MDP9" s="813"/>
      <c r="MDQ9" s="813"/>
      <c r="MDR9" s="813"/>
      <c r="MDS9" s="813"/>
      <c r="MDT9" s="813"/>
      <c r="MDU9" s="813"/>
      <c r="MDV9" s="813"/>
      <c r="MDW9" s="813"/>
      <c r="MDX9" s="813"/>
      <c r="MDY9" s="813"/>
      <c r="MDZ9" s="813"/>
      <c r="MEA9" s="813"/>
      <c r="MEB9" s="813"/>
      <c r="MEC9" s="813"/>
      <c r="MED9" s="813"/>
      <c r="MEE9" s="813"/>
      <c r="MEF9" s="813"/>
      <c r="MEG9" s="813"/>
      <c r="MEH9" s="813"/>
      <c r="MEI9" s="813"/>
      <c r="MEJ9" s="813"/>
      <c r="MEK9" s="813"/>
      <c r="MEL9" s="813"/>
      <c r="MEM9" s="813"/>
      <c r="MEN9" s="813"/>
      <c r="MEO9" s="813"/>
      <c r="MEP9" s="813"/>
      <c r="MEQ9" s="813"/>
      <c r="MER9" s="813"/>
      <c r="MES9" s="813"/>
      <c r="MET9" s="813"/>
      <c r="MEU9" s="813"/>
      <c r="MEV9" s="813"/>
      <c r="MEW9" s="813"/>
      <c r="MEX9" s="813"/>
      <c r="MEY9" s="813"/>
      <c r="MEZ9" s="813"/>
      <c r="MFA9" s="813"/>
      <c r="MFB9" s="813"/>
      <c r="MFC9" s="813"/>
      <c r="MFD9" s="813"/>
      <c r="MFE9" s="813"/>
      <c r="MFF9" s="813"/>
      <c r="MFG9" s="813"/>
      <c r="MFH9" s="813"/>
      <c r="MFI9" s="813"/>
      <c r="MFJ9" s="813"/>
      <c r="MFK9" s="813"/>
      <c r="MFL9" s="813"/>
      <c r="MFM9" s="813"/>
      <c r="MFN9" s="813"/>
      <c r="MFO9" s="813"/>
      <c r="MFP9" s="813"/>
      <c r="MFQ9" s="813"/>
      <c r="MFR9" s="813"/>
      <c r="MFS9" s="813"/>
      <c r="MFT9" s="813"/>
      <c r="MFU9" s="813"/>
      <c r="MFV9" s="813"/>
      <c r="MFW9" s="813"/>
      <c r="MFX9" s="813"/>
      <c r="MFY9" s="813"/>
      <c r="MFZ9" s="813"/>
      <c r="MGA9" s="813"/>
      <c r="MGB9" s="813"/>
      <c r="MGC9" s="813"/>
      <c r="MGD9" s="813"/>
      <c r="MGE9" s="813"/>
      <c r="MGF9" s="813"/>
      <c r="MGG9" s="813"/>
      <c r="MGH9" s="813"/>
      <c r="MGI9" s="813"/>
      <c r="MGJ9" s="813"/>
      <c r="MGK9" s="813"/>
      <c r="MGL9" s="813"/>
      <c r="MGM9" s="813"/>
      <c r="MGN9" s="813"/>
      <c r="MGO9" s="813"/>
      <c r="MGP9" s="813"/>
      <c r="MGQ9" s="813"/>
      <c r="MGR9" s="813"/>
      <c r="MGS9" s="813"/>
      <c r="MGT9" s="813"/>
      <c r="MGU9" s="813"/>
      <c r="MGV9" s="813"/>
      <c r="MGW9" s="813"/>
      <c r="MGX9" s="813"/>
      <c r="MGY9" s="813"/>
      <c r="MGZ9" s="813"/>
      <c r="MHA9" s="813"/>
      <c r="MHB9" s="813"/>
      <c r="MHC9" s="813"/>
      <c r="MHD9" s="813"/>
      <c r="MHE9" s="813"/>
      <c r="MHF9" s="813"/>
      <c r="MHG9" s="813"/>
      <c r="MHH9" s="813"/>
      <c r="MHI9" s="813"/>
      <c r="MHJ9" s="813"/>
      <c r="MHK9" s="813"/>
      <c r="MHL9" s="813"/>
      <c r="MHM9" s="813"/>
      <c r="MHN9" s="813"/>
      <c r="MHO9" s="813"/>
      <c r="MHP9" s="813"/>
      <c r="MHQ9" s="813"/>
      <c r="MHR9" s="813"/>
      <c r="MHS9" s="813"/>
      <c r="MHT9" s="813"/>
      <c r="MHU9" s="813"/>
      <c r="MHV9" s="813"/>
      <c r="MHW9" s="813"/>
      <c r="MHX9" s="813"/>
      <c r="MHY9" s="813"/>
      <c r="MHZ9" s="813"/>
      <c r="MIA9" s="813"/>
      <c r="MIB9" s="813"/>
      <c r="MIC9" s="813"/>
      <c r="MID9" s="813"/>
      <c r="MIE9" s="813"/>
      <c r="MIF9" s="813"/>
      <c r="MIG9" s="813"/>
      <c r="MIH9" s="813"/>
      <c r="MII9" s="813"/>
      <c r="MIJ9" s="813"/>
      <c r="MIK9" s="813"/>
      <c r="MIL9" s="813"/>
      <c r="MIM9" s="813"/>
      <c r="MIN9" s="813"/>
      <c r="MIO9" s="813"/>
      <c r="MIP9" s="813"/>
      <c r="MIQ9" s="813"/>
      <c r="MIR9" s="813"/>
      <c r="MIS9" s="813"/>
      <c r="MIT9" s="813"/>
      <c r="MIU9" s="813"/>
      <c r="MIV9" s="813"/>
      <c r="MIW9" s="813"/>
      <c r="MIX9" s="813"/>
      <c r="MIY9" s="813"/>
      <c r="MIZ9" s="813"/>
      <c r="MJA9" s="813"/>
      <c r="MJB9" s="813"/>
      <c r="MJC9" s="813"/>
      <c r="MJD9" s="813"/>
      <c r="MJE9" s="813"/>
      <c r="MJF9" s="813"/>
      <c r="MJG9" s="813"/>
      <c r="MJH9" s="813"/>
      <c r="MJI9" s="813"/>
      <c r="MJJ9" s="813"/>
      <c r="MJK9" s="813"/>
      <c r="MJL9" s="813"/>
      <c r="MJM9" s="813"/>
      <c r="MJN9" s="813"/>
      <c r="MJO9" s="813"/>
      <c r="MJP9" s="813"/>
      <c r="MJQ9" s="813"/>
      <c r="MJR9" s="813"/>
      <c r="MJS9" s="813"/>
      <c r="MJT9" s="813"/>
      <c r="MJU9" s="813"/>
      <c r="MJV9" s="813"/>
      <c r="MJW9" s="813"/>
      <c r="MJX9" s="813"/>
      <c r="MJY9" s="813"/>
      <c r="MJZ9" s="813"/>
      <c r="MKA9" s="813"/>
      <c r="MKB9" s="813"/>
      <c r="MKC9" s="813"/>
      <c r="MKD9" s="813"/>
      <c r="MKE9" s="813"/>
      <c r="MKF9" s="813"/>
      <c r="MKG9" s="813"/>
      <c r="MKH9" s="813"/>
      <c r="MKI9" s="813"/>
      <c r="MKJ9" s="813"/>
      <c r="MKK9" s="813"/>
      <c r="MKL9" s="813"/>
      <c r="MKM9" s="813"/>
      <c r="MKN9" s="813"/>
      <c r="MKO9" s="813"/>
      <c r="MKP9" s="813"/>
      <c r="MKQ9" s="813"/>
      <c r="MKR9" s="813"/>
      <c r="MKS9" s="813"/>
      <c r="MKT9" s="813"/>
      <c r="MKU9" s="813"/>
      <c r="MKV9" s="813"/>
      <c r="MKW9" s="813"/>
      <c r="MKX9" s="813"/>
      <c r="MKY9" s="813"/>
      <c r="MKZ9" s="813"/>
      <c r="MLA9" s="813"/>
      <c r="MLB9" s="813"/>
      <c r="MLC9" s="813"/>
      <c r="MLD9" s="813"/>
      <c r="MLE9" s="813"/>
      <c r="MLF9" s="813"/>
      <c r="MLG9" s="813"/>
      <c r="MLH9" s="813"/>
      <c r="MLI9" s="813"/>
      <c r="MLJ9" s="813"/>
      <c r="MLK9" s="813"/>
      <c r="MLL9" s="813"/>
      <c r="MLM9" s="813"/>
      <c r="MLN9" s="813"/>
      <c r="MLO9" s="813"/>
      <c r="MLP9" s="813"/>
      <c r="MLQ9" s="813"/>
      <c r="MLR9" s="813"/>
      <c r="MLS9" s="813"/>
      <c r="MLT9" s="813"/>
      <c r="MLU9" s="813"/>
      <c r="MLV9" s="813"/>
      <c r="MLW9" s="813"/>
      <c r="MLX9" s="813"/>
      <c r="MLY9" s="813"/>
      <c r="MLZ9" s="813"/>
      <c r="MMA9" s="813"/>
      <c r="MMB9" s="813"/>
      <c r="MMC9" s="813"/>
      <c r="MMD9" s="813"/>
      <c r="MME9" s="813"/>
      <c r="MMF9" s="813"/>
      <c r="MMG9" s="813"/>
      <c r="MMH9" s="813"/>
      <c r="MMI9" s="813"/>
      <c r="MMJ9" s="813"/>
      <c r="MMK9" s="813"/>
      <c r="MML9" s="813"/>
      <c r="MMM9" s="813"/>
      <c r="MMN9" s="813"/>
      <c r="MMO9" s="813"/>
      <c r="MMP9" s="813"/>
      <c r="MMQ9" s="813"/>
      <c r="MMR9" s="813"/>
      <c r="MMS9" s="813"/>
      <c r="MMT9" s="813"/>
      <c r="MMU9" s="813"/>
      <c r="MMV9" s="813"/>
      <c r="MMW9" s="813"/>
      <c r="MMX9" s="813"/>
      <c r="MMY9" s="813"/>
      <c r="MMZ9" s="813"/>
      <c r="MNA9" s="813"/>
      <c r="MNB9" s="813"/>
      <c r="MNC9" s="813"/>
      <c r="MND9" s="813"/>
      <c r="MNE9" s="813"/>
      <c r="MNF9" s="813"/>
      <c r="MNG9" s="813"/>
      <c r="MNH9" s="813"/>
      <c r="MNI9" s="813"/>
      <c r="MNJ9" s="813"/>
      <c r="MNK9" s="813"/>
      <c r="MNL9" s="813"/>
      <c r="MNM9" s="813"/>
      <c r="MNN9" s="813"/>
      <c r="MNO9" s="813"/>
      <c r="MNP9" s="813"/>
      <c r="MNQ9" s="813"/>
      <c r="MNR9" s="813"/>
      <c r="MNS9" s="813"/>
      <c r="MNT9" s="813"/>
      <c r="MNU9" s="813"/>
      <c r="MNV9" s="813"/>
      <c r="MNW9" s="813"/>
      <c r="MNX9" s="813"/>
      <c r="MNY9" s="813"/>
      <c r="MNZ9" s="813"/>
      <c r="MOA9" s="813"/>
      <c r="MOB9" s="813"/>
      <c r="MOC9" s="813"/>
      <c r="MOD9" s="813"/>
      <c r="MOE9" s="813"/>
      <c r="MOF9" s="813"/>
      <c r="MOG9" s="813"/>
      <c r="MOH9" s="813"/>
      <c r="MOI9" s="813"/>
      <c r="MOJ9" s="813"/>
      <c r="MOK9" s="813"/>
      <c r="MOL9" s="813"/>
      <c r="MOM9" s="813"/>
      <c r="MON9" s="813"/>
      <c r="MOO9" s="813"/>
      <c r="MOP9" s="813"/>
      <c r="MOQ9" s="813"/>
      <c r="MOR9" s="813"/>
      <c r="MOS9" s="813"/>
      <c r="MOT9" s="813"/>
      <c r="MOU9" s="813"/>
      <c r="MOV9" s="813"/>
      <c r="MOW9" s="813"/>
      <c r="MOX9" s="813"/>
      <c r="MOY9" s="813"/>
      <c r="MOZ9" s="813"/>
      <c r="MPA9" s="813"/>
      <c r="MPB9" s="813"/>
      <c r="MPC9" s="813"/>
      <c r="MPD9" s="813"/>
      <c r="MPE9" s="813"/>
      <c r="MPF9" s="813"/>
      <c r="MPG9" s="813"/>
      <c r="MPH9" s="813"/>
      <c r="MPI9" s="813"/>
      <c r="MPJ9" s="813"/>
      <c r="MPK9" s="813"/>
      <c r="MPL9" s="813"/>
      <c r="MPM9" s="813"/>
      <c r="MPN9" s="813"/>
      <c r="MPO9" s="813"/>
      <c r="MPP9" s="813"/>
      <c r="MPQ9" s="813"/>
      <c r="MPR9" s="813"/>
      <c r="MPS9" s="813"/>
      <c r="MPT9" s="813"/>
      <c r="MPU9" s="813"/>
      <c r="MPV9" s="813"/>
      <c r="MPW9" s="813"/>
      <c r="MPX9" s="813"/>
      <c r="MPY9" s="813"/>
      <c r="MPZ9" s="813"/>
      <c r="MQA9" s="813"/>
      <c r="MQB9" s="813"/>
      <c r="MQC9" s="813"/>
      <c r="MQD9" s="813"/>
      <c r="MQE9" s="813"/>
      <c r="MQF9" s="813"/>
      <c r="MQG9" s="813"/>
      <c r="MQH9" s="813"/>
      <c r="MQI9" s="813"/>
      <c r="MQJ9" s="813"/>
      <c r="MQK9" s="813"/>
      <c r="MQL9" s="813"/>
      <c r="MQM9" s="813"/>
      <c r="MQN9" s="813"/>
      <c r="MQO9" s="813"/>
      <c r="MQP9" s="813"/>
      <c r="MQQ9" s="813"/>
      <c r="MQR9" s="813"/>
      <c r="MQS9" s="813"/>
      <c r="MQT9" s="813"/>
      <c r="MQU9" s="813"/>
      <c r="MQV9" s="813"/>
      <c r="MQW9" s="813"/>
      <c r="MQX9" s="813"/>
      <c r="MQY9" s="813"/>
      <c r="MQZ9" s="813"/>
      <c r="MRA9" s="813"/>
      <c r="MRB9" s="813"/>
      <c r="MRC9" s="813"/>
      <c r="MRD9" s="813"/>
      <c r="MRE9" s="813"/>
      <c r="MRF9" s="813"/>
      <c r="MRG9" s="813"/>
      <c r="MRH9" s="813"/>
      <c r="MRI9" s="813"/>
      <c r="MRJ9" s="813"/>
      <c r="MRK9" s="813"/>
      <c r="MRL9" s="813"/>
      <c r="MRM9" s="813"/>
      <c r="MRN9" s="813"/>
      <c r="MRO9" s="813"/>
      <c r="MRP9" s="813"/>
      <c r="MRQ9" s="813"/>
      <c r="MRR9" s="813"/>
      <c r="MRS9" s="813"/>
      <c r="MRT9" s="813"/>
      <c r="MRU9" s="813"/>
      <c r="MRV9" s="813"/>
      <c r="MRW9" s="813"/>
      <c r="MRX9" s="813"/>
      <c r="MRY9" s="813"/>
      <c r="MRZ9" s="813"/>
      <c r="MSA9" s="813"/>
      <c r="MSB9" s="813"/>
      <c r="MSC9" s="813"/>
      <c r="MSD9" s="813"/>
      <c r="MSE9" s="813"/>
      <c r="MSF9" s="813"/>
      <c r="MSG9" s="813"/>
      <c r="MSH9" s="813"/>
      <c r="MSI9" s="813"/>
      <c r="MSJ9" s="813"/>
      <c r="MSK9" s="813"/>
      <c r="MSL9" s="813"/>
      <c r="MSM9" s="813"/>
      <c r="MSN9" s="813"/>
      <c r="MSO9" s="813"/>
      <c r="MSP9" s="813"/>
      <c r="MSQ9" s="813"/>
      <c r="MSR9" s="813"/>
      <c r="MSS9" s="813"/>
      <c r="MST9" s="813"/>
      <c r="MSU9" s="813"/>
      <c r="MSV9" s="813"/>
      <c r="MSW9" s="813"/>
      <c r="MSX9" s="813"/>
      <c r="MSY9" s="813"/>
      <c r="MSZ9" s="813"/>
      <c r="MTA9" s="813"/>
      <c r="MTB9" s="813"/>
      <c r="MTC9" s="813"/>
      <c r="MTD9" s="813"/>
      <c r="MTE9" s="813"/>
      <c r="MTF9" s="813"/>
      <c r="MTG9" s="813"/>
      <c r="MTH9" s="813"/>
      <c r="MTI9" s="813"/>
      <c r="MTJ9" s="813"/>
      <c r="MTK9" s="813"/>
      <c r="MTL9" s="813"/>
      <c r="MTM9" s="813"/>
      <c r="MTN9" s="813"/>
      <c r="MTO9" s="813"/>
      <c r="MTP9" s="813"/>
      <c r="MTQ9" s="813"/>
      <c r="MTR9" s="813"/>
      <c r="MTS9" s="813"/>
      <c r="MTT9" s="813"/>
      <c r="MTU9" s="813"/>
      <c r="MTV9" s="813"/>
      <c r="MTW9" s="813"/>
      <c r="MTX9" s="813"/>
      <c r="MTY9" s="813"/>
      <c r="MTZ9" s="813"/>
      <c r="MUA9" s="813"/>
      <c r="MUB9" s="813"/>
      <c r="MUC9" s="813"/>
      <c r="MUD9" s="813"/>
      <c r="MUE9" s="813"/>
      <c r="MUF9" s="813"/>
      <c r="MUG9" s="813"/>
      <c r="MUH9" s="813"/>
      <c r="MUI9" s="813"/>
      <c r="MUJ9" s="813"/>
      <c r="MUK9" s="813"/>
      <c r="MUL9" s="813"/>
      <c r="MUM9" s="813"/>
      <c r="MUN9" s="813"/>
      <c r="MUO9" s="813"/>
      <c r="MUP9" s="813"/>
      <c r="MUQ9" s="813"/>
      <c r="MUR9" s="813"/>
      <c r="MUS9" s="813"/>
      <c r="MUT9" s="813"/>
      <c r="MUU9" s="813"/>
      <c r="MUV9" s="813"/>
      <c r="MUW9" s="813"/>
      <c r="MUX9" s="813"/>
      <c r="MUY9" s="813"/>
      <c r="MUZ9" s="813"/>
      <c r="MVA9" s="813"/>
      <c r="MVB9" s="813"/>
      <c r="MVC9" s="813"/>
      <c r="MVD9" s="813"/>
      <c r="MVE9" s="813"/>
      <c r="MVF9" s="813"/>
      <c r="MVG9" s="813"/>
      <c r="MVH9" s="813"/>
      <c r="MVI9" s="813"/>
      <c r="MVJ9" s="813"/>
      <c r="MVK9" s="813"/>
      <c r="MVL9" s="813"/>
      <c r="MVM9" s="813"/>
      <c r="MVN9" s="813"/>
      <c r="MVO9" s="813"/>
      <c r="MVP9" s="813"/>
      <c r="MVQ9" s="813"/>
      <c r="MVR9" s="813"/>
      <c r="MVS9" s="813"/>
      <c r="MVT9" s="813"/>
      <c r="MVU9" s="813"/>
      <c r="MVV9" s="813"/>
      <c r="MVW9" s="813"/>
      <c r="MVX9" s="813"/>
      <c r="MVY9" s="813"/>
      <c r="MVZ9" s="813"/>
      <c r="MWA9" s="813"/>
      <c r="MWB9" s="813"/>
      <c r="MWC9" s="813"/>
      <c r="MWD9" s="813"/>
      <c r="MWE9" s="813"/>
      <c r="MWF9" s="813"/>
      <c r="MWG9" s="813"/>
      <c r="MWH9" s="813"/>
      <c r="MWI9" s="813"/>
      <c r="MWJ9" s="813"/>
      <c r="MWK9" s="813"/>
      <c r="MWL9" s="813"/>
      <c r="MWM9" s="813"/>
      <c r="MWN9" s="813"/>
      <c r="MWO9" s="813"/>
      <c r="MWP9" s="813"/>
      <c r="MWQ9" s="813"/>
      <c r="MWR9" s="813"/>
      <c r="MWS9" s="813"/>
      <c r="MWT9" s="813"/>
      <c r="MWU9" s="813"/>
      <c r="MWV9" s="813"/>
      <c r="MWW9" s="813"/>
      <c r="MWX9" s="813"/>
      <c r="MWY9" s="813"/>
      <c r="MWZ9" s="813"/>
      <c r="MXA9" s="813"/>
      <c r="MXB9" s="813"/>
      <c r="MXC9" s="813"/>
      <c r="MXD9" s="813"/>
      <c r="MXE9" s="813"/>
      <c r="MXF9" s="813"/>
      <c r="MXG9" s="813"/>
      <c r="MXH9" s="813"/>
      <c r="MXI9" s="813"/>
      <c r="MXJ9" s="813"/>
      <c r="MXK9" s="813"/>
      <c r="MXL9" s="813"/>
      <c r="MXM9" s="813"/>
      <c r="MXN9" s="813"/>
      <c r="MXO9" s="813"/>
      <c r="MXP9" s="813"/>
      <c r="MXQ9" s="813"/>
      <c r="MXR9" s="813"/>
      <c r="MXS9" s="813"/>
      <c r="MXT9" s="813"/>
      <c r="MXU9" s="813"/>
      <c r="MXV9" s="813"/>
      <c r="MXW9" s="813"/>
      <c r="MXX9" s="813"/>
      <c r="MXY9" s="813"/>
      <c r="MXZ9" s="813"/>
      <c r="MYA9" s="813"/>
      <c r="MYB9" s="813"/>
      <c r="MYC9" s="813"/>
      <c r="MYD9" s="813"/>
      <c r="MYE9" s="813"/>
      <c r="MYF9" s="813"/>
      <c r="MYG9" s="813"/>
      <c r="MYH9" s="813"/>
      <c r="MYI9" s="813"/>
      <c r="MYJ9" s="813"/>
      <c r="MYK9" s="813"/>
      <c r="MYL9" s="813"/>
      <c r="MYM9" s="813"/>
      <c r="MYN9" s="813"/>
      <c r="MYO9" s="813"/>
      <c r="MYP9" s="813"/>
      <c r="MYQ9" s="813"/>
      <c r="MYR9" s="813"/>
      <c r="MYS9" s="813"/>
      <c r="MYT9" s="813"/>
      <c r="MYU9" s="813"/>
      <c r="MYV9" s="813"/>
      <c r="MYW9" s="813"/>
      <c r="MYX9" s="813"/>
      <c r="MYY9" s="813"/>
      <c r="MYZ9" s="813"/>
      <c r="MZA9" s="813"/>
      <c r="MZB9" s="813"/>
      <c r="MZC9" s="813"/>
      <c r="MZD9" s="813"/>
      <c r="MZE9" s="813"/>
      <c r="MZF9" s="813"/>
      <c r="MZG9" s="813"/>
      <c r="MZH9" s="813"/>
      <c r="MZI9" s="813"/>
      <c r="MZJ9" s="813"/>
      <c r="MZK9" s="813"/>
      <c r="MZL9" s="813"/>
      <c r="MZM9" s="813"/>
      <c r="MZN9" s="813"/>
      <c r="MZO9" s="813"/>
      <c r="MZP9" s="813"/>
      <c r="MZQ9" s="813"/>
      <c r="MZR9" s="813"/>
      <c r="MZS9" s="813"/>
      <c r="MZT9" s="813"/>
      <c r="MZU9" s="813"/>
      <c r="MZV9" s="813"/>
      <c r="MZW9" s="813"/>
      <c r="MZX9" s="813"/>
      <c r="MZY9" s="813"/>
      <c r="MZZ9" s="813"/>
      <c r="NAA9" s="813"/>
      <c r="NAB9" s="813"/>
      <c r="NAC9" s="813"/>
      <c r="NAD9" s="813"/>
      <c r="NAE9" s="813"/>
      <c r="NAF9" s="813"/>
      <c r="NAG9" s="813"/>
      <c r="NAH9" s="813"/>
      <c r="NAI9" s="813"/>
      <c r="NAJ9" s="813"/>
      <c r="NAK9" s="813"/>
      <c r="NAL9" s="813"/>
      <c r="NAM9" s="813"/>
      <c r="NAN9" s="813"/>
      <c r="NAO9" s="813"/>
      <c r="NAP9" s="813"/>
      <c r="NAQ9" s="813"/>
      <c r="NAR9" s="813"/>
      <c r="NAS9" s="813"/>
      <c r="NAT9" s="813"/>
      <c r="NAU9" s="813"/>
      <c r="NAV9" s="813"/>
      <c r="NAW9" s="813"/>
      <c r="NAX9" s="813"/>
      <c r="NAY9" s="813"/>
      <c r="NAZ9" s="813"/>
      <c r="NBA9" s="813"/>
      <c r="NBB9" s="813"/>
      <c r="NBC9" s="813"/>
      <c r="NBD9" s="813"/>
      <c r="NBE9" s="813"/>
      <c r="NBF9" s="813"/>
      <c r="NBG9" s="813"/>
      <c r="NBH9" s="813"/>
      <c r="NBI9" s="813"/>
      <c r="NBJ9" s="813"/>
      <c r="NBK9" s="813"/>
      <c r="NBL9" s="813"/>
      <c r="NBM9" s="813"/>
      <c r="NBN9" s="813"/>
      <c r="NBO9" s="813"/>
      <c r="NBP9" s="813"/>
      <c r="NBQ9" s="813"/>
      <c r="NBR9" s="813"/>
      <c r="NBS9" s="813"/>
      <c r="NBT9" s="813"/>
      <c r="NBU9" s="813"/>
      <c r="NBV9" s="813"/>
      <c r="NBW9" s="813"/>
      <c r="NBX9" s="813"/>
      <c r="NBY9" s="813"/>
      <c r="NBZ9" s="813"/>
      <c r="NCA9" s="813"/>
      <c r="NCB9" s="813"/>
      <c r="NCC9" s="813"/>
      <c r="NCD9" s="813"/>
      <c r="NCE9" s="813"/>
      <c r="NCF9" s="813"/>
      <c r="NCG9" s="813"/>
      <c r="NCH9" s="813"/>
      <c r="NCI9" s="813"/>
      <c r="NCJ9" s="813"/>
      <c r="NCK9" s="813"/>
      <c r="NCL9" s="813"/>
      <c r="NCM9" s="813"/>
      <c r="NCN9" s="813"/>
      <c r="NCO9" s="813"/>
      <c r="NCP9" s="813"/>
      <c r="NCQ9" s="813"/>
      <c r="NCR9" s="813"/>
      <c r="NCS9" s="813"/>
      <c r="NCT9" s="813"/>
      <c r="NCU9" s="813"/>
      <c r="NCV9" s="813"/>
      <c r="NCW9" s="813"/>
      <c r="NCX9" s="813"/>
      <c r="NCY9" s="813"/>
      <c r="NCZ9" s="813"/>
      <c r="NDA9" s="813"/>
      <c r="NDB9" s="813"/>
      <c r="NDC9" s="813"/>
      <c r="NDD9" s="813"/>
      <c r="NDE9" s="813"/>
      <c r="NDF9" s="813"/>
      <c r="NDG9" s="813"/>
      <c r="NDH9" s="813"/>
      <c r="NDI9" s="813"/>
      <c r="NDJ9" s="813"/>
      <c r="NDK9" s="813"/>
      <c r="NDL9" s="813"/>
      <c r="NDM9" s="813"/>
      <c r="NDN9" s="813"/>
      <c r="NDO9" s="813"/>
      <c r="NDP9" s="813"/>
      <c r="NDQ9" s="813"/>
      <c r="NDR9" s="813"/>
      <c r="NDS9" s="813"/>
      <c r="NDT9" s="813"/>
      <c r="NDU9" s="813"/>
      <c r="NDV9" s="813"/>
      <c r="NDW9" s="813"/>
      <c r="NDX9" s="813"/>
      <c r="NDY9" s="813"/>
      <c r="NDZ9" s="813"/>
      <c r="NEA9" s="813"/>
      <c r="NEB9" s="813"/>
      <c r="NEC9" s="813"/>
      <c r="NED9" s="813"/>
      <c r="NEE9" s="813"/>
      <c r="NEF9" s="813"/>
      <c r="NEG9" s="813"/>
      <c r="NEH9" s="813"/>
      <c r="NEI9" s="813"/>
      <c r="NEJ9" s="813"/>
      <c r="NEK9" s="813"/>
      <c r="NEL9" s="813"/>
      <c r="NEM9" s="813"/>
      <c r="NEN9" s="813"/>
      <c r="NEO9" s="813"/>
      <c r="NEP9" s="813"/>
      <c r="NEQ9" s="813"/>
      <c r="NER9" s="813"/>
      <c r="NES9" s="813"/>
      <c r="NET9" s="813"/>
      <c r="NEU9" s="813"/>
      <c r="NEV9" s="813"/>
      <c r="NEW9" s="813"/>
      <c r="NEX9" s="813"/>
      <c r="NEY9" s="813"/>
      <c r="NEZ9" s="813"/>
      <c r="NFA9" s="813"/>
      <c r="NFB9" s="813"/>
      <c r="NFC9" s="813"/>
      <c r="NFD9" s="813"/>
      <c r="NFE9" s="813"/>
      <c r="NFF9" s="813"/>
      <c r="NFG9" s="813"/>
      <c r="NFH9" s="813"/>
      <c r="NFI9" s="813"/>
      <c r="NFJ9" s="813"/>
      <c r="NFK9" s="813"/>
      <c r="NFL9" s="813"/>
      <c r="NFM9" s="813"/>
      <c r="NFN9" s="813"/>
      <c r="NFO9" s="813"/>
      <c r="NFP9" s="813"/>
      <c r="NFQ9" s="813"/>
      <c r="NFR9" s="813"/>
      <c r="NFS9" s="813"/>
      <c r="NFT9" s="813"/>
      <c r="NFU9" s="813"/>
      <c r="NFV9" s="813"/>
      <c r="NFW9" s="813"/>
      <c r="NFX9" s="813"/>
      <c r="NFY9" s="813"/>
      <c r="NFZ9" s="813"/>
      <c r="NGA9" s="813"/>
      <c r="NGB9" s="813"/>
      <c r="NGC9" s="813"/>
      <c r="NGD9" s="813"/>
      <c r="NGE9" s="813"/>
      <c r="NGF9" s="813"/>
      <c r="NGG9" s="813"/>
      <c r="NGH9" s="813"/>
      <c r="NGI9" s="813"/>
      <c r="NGJ9" s="813"/>
      <c r="NGK9" s="813"/>
      <c r="NGL9" s="813"/>
      <c r="NGM9" s="813"/>
      <c r="NGN9" s="813"/>
      <c r="NGO9" s="813"/>
      <c r="NGP9" s="813"/>
      <c r="NGQ9" s="813"/>
      <c r="NGR9" s="813"/>
      <c r="NGS9" s="813"/>
      <c r="NGT9" s="813"/>
      <c r="NGU9" s="813"/>
      <c r="NGV9" s="813"/>
      <c r="NGW9" s="813"/>
      <c r="NGX9" s="813"/>
      <c r="NGY9" s="813"/>
      <c r="NGZ9" s="813"/>
      <c r="NHA9" s="813"/>
      <c r="NHB9" s="813"/>
      <c r="NHC9" s="813"/>
      <c r="NHD9" s="813"/>
      <c r="NHE9" s="813"/>
      <c r="NHF9" s="813"/>
      <c r="NHG9" s="813"/>
      <c r="NHH9" s="813"/>
      <c r="NHI9" s="813"/>
      <c r="NHJ9" s="813"/>
      <c r="NHK9" s="813"/>
      <c r="NHL9" s="813"/>
      <c r="NHM9" s="813"/>
      <c r="NHN9" s="813"/>
      <c r="NHO9" s="813"/>
      <c r="NHP9" s="813"/>
      <c r="NHQ9" s="813"/>
      <c r="NHR9" s="813"/>
      <c r="NHS9" s="813"/>
      <c r="NHT9" s="813"/>
      <c r="NHU9" s="813"/>
      <c r="NHV9" s="813"/>
      <c r="NHW9" s="813"/>
      <c r="NHX9" s="813"/>
      <c r="NHY9" s="813"/>
      <c r="NHZ9" s="813"/>
      <c r="NIA9" s="813"/>
      <c r="NIB9" s="813"/>
      <c r="NIC9" s="813"/>
      <c r="NID9" s="813"/>
      <c r="NIE9" s="813"/>
      <c r="NIF9" s="813"/>
      <c r="NIG9" s="813"/>
      <c r="NIH9" s="813"/>
      <c r="NII9" s="813"/>
      <c r="NIJ9" s="813"/>
      <c r="NIK9" s="813"/>
      <c r="NIL9" s="813"/>
      <c r="NIM9" s="813"/>
      <c r="NIN9" s="813"/>
      <c r="NIO9" s="813"/>
      <c r="NIP9" s="813"/>
      <c r="NIQ9" s="813"/>
      <c r="NIR9" s="813"/>
      <c r="NIS9" s="813"/>
      <c r="NIT9" s="813"/>
      <c r="NIU9" s="813"/>
      <c r="NIV9" s="813"/>
      <c r="NIW9" s="813"/>
      <c r="NIX9" s="813"/>
      <c r="NIY9" s="813"/>
      <c r="NIZ9" s="813"/>
      <c r="NJA9" s="813"/>
      <c r="NJB9" s="813"/>
      <c r="NJC9" s="813"/>
      <c r="NJD9" s="813"/>
      <c r="NJE9" s="813"/>
      <c r="NJF9" s="813"/>
      <c r="NJG9" s="813"/>
      <c r="NJH9" s="813"/>
      <c r="NJI9" s="813"/>
      <c r="NJJ9" s="813"/>
      <c r="NJK9" s="813"/>
      <c r="NJL9" s="813"/>
      <c r="NJM9" s="813"/>
      <c r="NJN9" s="813"/>
      <c r="NJO9" s="813"/>
      <c r="NJP9" s="813"/>
      <c r="NJQ9" s="813"/>
      <c r="NJR9" s="813"/>
      <c r="NJS9" s="813"/>
      <c r="NJT9" s="813"/>
      <c r="NJU9" s="813"/>
      <c r="NJV9" s="813"/>
      <c r="NJW9" s="813"/>
      <c r="NJX9" s="813"/>
      <c r="NJY9" s="813"/>
      <c r="NJZ9" s="813"/>
      <c r="NKA9" s="813"/>
      <c r="NKB9" s="813"/>
      <c r="NKC9" s="813"/>
      <c r="NKD9" s="813"/>
      <c r="NKE9" s="813"/>
      <c r="NKF9" s="813"/>
      <c r="NKG9" s="813"/>
      <c r="NKH9" s="813"/>
      <c r="NKI9" s="813"/>
      <c r="NKJ9" s="813"/>
      <c r="NKK9" s="813"/>
      <c r="NKL9" s="813"/>
      <c r="NKM9" s="813"/>
      <c r="NKN9" s="813"/>
      <c r="NKO9" s="813"/>
      <c r="NKP9" s="813"/>
      <c r="NKQ9" s="813"/>
      <c r="NKR9" s="813"/>
      <c r="NKS9" s="813"/>
      <c r="NKT9" s="813"/>
      <c r="NKU9" s="813"/>
      <c r="NKV9" s="813"/>
      <c r="NKW9" s="813"/>
      <c r="NKX9" s="813"/>
      <c r="NKY9" s="813"/>
      <c r="NKZ9" s="813"/>
      <c r="NLA9" s="813"/>
      <c r="NLB9" s="813"/>
      <c r="NLC9" s="813"/>
      <c r="NLD9" s="813"/>
      <c r="NLE9" s="813"/>
      <c r="NLF9" s="813"/>
      <c r="NLG9" s="813"/>
      <c r="NLH9" s="813"/>
      <c r="NLI9" s="813"/>
      <c r="NLJ9" s="813"/>
      <c r="NLK9" s="813"/>
      <c r="NLL9" s="813"/>
      <c r="NLM9" s="813"/>
      <c r="NLN9" s="813"/>
      <c r="NLO9" s="813"/>
      <c r="NLP9" s="813"/>
      <c r="NLQ9" s="813"/>
      <c r="NLR9" s="813"/>
      <c r="NLS9" s="813"/>
      <c r="NLT9" s="813"/>
      <c r="NLU9" s="813"/>
      <c r="NLV9" s="813"/>
      <c r="NLW9" s="813"/>
      <c r="NLX9" s="813"/>
      <c r="NLY9" s="813"/>
      <c r="NLZ9" s="813"/>
      <c r="NMA9" s="813"/>
      <c r="NMB9" s="813"/>
      <c r="NMC9" s="813"/>
      <c r="NMD9" s="813"/>
      <c r="NME9" s="813"/>
      <c r="NMF9" s="813"/>
      <c r="NMG9" s="813"/>
      <c r="NMH9" s="813"/>
      <c r="NMI9" s="813"/>
      <c r="NMJ9" s="813"/>
      <c r="NMK9" s="813"/>
      <c r="NML9" s="813"/>
      <c r="NMM9" s="813"/>
      <c r="NMN9" s="813"/>
      <c r="NMO9" s="813"/>
      <c r="NMP9" s="813"/>
      <c r="NMQ9" s="813"/>
      <c r="NMR9" s="813"/>
      <c r="NMS9" s="813"/>
      <c r="NMT9" s="813"/>
      <c r="NMU9" s="813"/>
      <c r="NMV9" s="813"/>
      <c r="NMW9" s="813"/>
      <c r="NMX9" s="813"/>
      <c r="NMY9" s="813"/>
      <c r="NMZ9" s="813"/>
      <c r="NNA9" s="813"/>
      <c r="NNB9" s="813"/>
      <c r="NNC9" s="813"/>
      <c r="NND9" s="813"/>
      <c r="NNE9" s="813"/>
      <c r="NNF9" s="813"/>
      <c r="NNG9" s="813"/>
      <c r="NNH9" s="813"/>
      <c r="NNI9" s="813"/>
      <c r="NNJ9" s="813"/>
      <c r="NNK9" s="813"/>
      <c r="NNL9" s="813"/>
      <c r="NNM9" s="813"/>
      <c r="NNN9" s="813"/>
      <c r="NNO9" s="813"/>
      <c r="NNP9" s="813"/>
      <c r="NNQ9" s="813"/>
      <c r="NNR9" s="813"/>
      <c r="NNS9" s="813"/>
      <c r="NNT9" s="813"/>
      <c r="NNU9" s="813"/>
      <c r="NNV9" s="813"/>
      <c r="NNW9" s="813"/>
      <c r="NNX9" s="813"/>
      <c r="NNY9" s="813"/>
      <c r="NNZ9" s="813"/>
      <c r="NOA9" s="813"/>
      <c r="NOB9" s="813"/>
      <c r="NOC9" s="813"/>
      <c r="NOD9" s="813"/>
      <c r="NOE9" s="813"/>
      <c r="NOF9" s="813"/>
      <c r="NOG9" s="813"/>
      <c r="NOH9" s="813"/>
      <c r="NOI9" s="813"/>
      <c r="NOJ9" s="813"/>
      <c r="NOK9" s="813"/>
      <c r="NOL9" s="813"/>
      <c r="NOM9" s="813"/>
      <c r="NON9" s="813"/>
      <c r="NOO9" s="813"/>
      <c r="NOP9" s="813"/>
      <c r="NOQ9" s="813"/>
      <c r="NOR9" s="813"/>
      <c r="NOS9" s="813"/>
      <c r="NOT9" s="813"/>
      <c r="NOU9" s="813"/>
      <c r="NOV9" s="813"/>
      <c r="NOW9" s="813"/>
      <c r="NOX9" s="813"/>
      <c r="NOY9" s="813"/>
      <c r="NOZ9" s="813"/>
      <c r="NPA9" s="813"/>
      <c r="NPB9" s="813"/>
      <c r="NPC9" s="813"/>
      <c r="NPD9" s="813"/>
      <c r="NPE9" s="813"/>
      <c r="NPF9" s="813"/>
      <c r="NPG9" s="813"/>
      <c r="NPH9" s="813"/>
      <c r="NPI9" s="813"/>
      <c r="NPJ9" s="813"/>
      <c r="NPK9" s="813"/>
      <c r="NPL9" s="813"/>
      <c r="NPM9" s="813"/>
      <c r="NPN9" s="813"/>
      <c r="NPO9" s="813"/>
      <c r="NPP9" s="813"/>
      <c r="NPQ9" s="813"/>
      <c r="NPR9" s="813"/>
      <c r="NPS9" s="813"/>
      <c r="NPT9" s="813"/>
      <c r="NPU9" s="813"/>
      <c r="NPV9" s="813"/>
      <c r="NPW9" s="813"/>
      <c r="NPX9" s="813"/>
      <c r="NPY9" s="813"/>
      <c r="NPZ9" s="813"/>
      <c r="NQA9" s="813"/>
      <c r="NQB9" s="813"/>
      <c r="NQC9" s="813"/>
      <c r="NQD9" s="813"/>
      <c r="NQE9" s="813"/>
      <c r="NQF9" s="813"/>
      <c r="NQG9" s="813"/>
      <c r="NQH9" s="813"/>
      <c r="NQI9" s="813"/>
      <c r="NQJ9" s="813"/>
      <c r="NQK9" s="813"/>
      <c r="NQL9" s="813"/>
      <c r="NQM9" s="813"/>
      <c r="NQN9" s="813"/>
      <c r="NQO9" s="813"/>
      <c r="NQP9" s="813"/>
      <c r="NQQ9" s="813"/>
      <c r="NQR9" s="813"/>
      <c r="NQS9" s="813"/>
      <c r="NQT9" s="813"/>
      <c r="NQU9" s="813"/>
      <c r="NQV9" s="813"/>
      <c r="NQW9" s="813"/>
      <c r="NQX9" s="813"/>
      <c r="NQY9" s="813"/>
      <c r="NQZ9" s="813"/>
      <c r="NRA9" s="813"/>
      <c r="NRB9" s="813"/>
      <c r="NRC9" s="813"/>
      <c r="NRD9" s="813"/>
      <c r="NRE9" s="813"/>
      <c r="NRF9" s="813"/>
      <c r="NRG9" s="813"/>
      <c r="NRH9" s="813"/>
      <c r="NRI9" s="813"/>
      <c r="NRJ9" s="813"/>
      <c r="NRK9" s="813"/>
      <c r="NRL9" s="813"/>
      <c r="NRM9" s="813"/>
      <c r="NRN9" s="813"/>
      <c r="NRO9" s="813"/>
      <c r="NRP9" s="813"/>
      <c r="NRQ9" s="813"/>
      <c r="NRR9" s="813"/>
      <c r="NRS9" s="813"/>
      <c r="NRT9" s="813"/>
      <c r="NRU9" s="813"/>
      <c r="NRV9" s="813"/>
      <c r="NRW9" s="813"/>
      <c r="NRX9" s="813"/>
      <c r="NRY9" s="813"/>
      <c r="NRZ9" s="813"/>
      <c r="NSA9" s="813"/>
      <c r="NSB9" s="813"/>
      <c r="NSC9" s="813"/>
      <c r="NSD9" s="813"/>
      <c r="NSE9" s="813"/>
      <c r="NSF9" s="813"/>
      <c r="NSG9" s="813"/>
      <c r="NSH9" s="813"/>
      <c r="NSI9" s="813"/>
      <c r="NSJ9" s="813"/>
      <c r="NSK9" s="813"/>
      <c r="NSL9" s="813"/>
      <c r="NSM9" s="813"/>
      <c r="NSN9" s="813"/>
      <c r="NSO9" s="813"/>
      <c r="NSP9" s="813"/>
      <c r="NSQ9" s="813"/>
      <c r="NSR9" s="813"/>
      <c r="NSS9" s="813"/>
      <c r="NST9" s="813"/>
      <c r="NSU9" s="813"/>
      <c r="NSV9" s="813"/>
      <c r="NSW9" s="813"/>
      <c r="NSX9" s="813"/>
      <c r="NSY9" s="813"/>
      <c r="NSZ9" s="813"/>
      <c r="NTA9" s="813"/>
      <c r="NTB9" s="813"/>
      <c r="NTC9" s="813"/>
      <c r="NTD9" s="813"/>
      <c r="NTE9" s="813"/>
      <c r="NTF9" s="813"/>
      <c r="NTG9" s="813"/>
      <c r="NTH9" s="813"/>
      <c r="NTI9" s="813"/>
      <c r="NTJ9" s="813"/>
      <c r="NTK9" s="813"/>
      <c r="NTL9" s="813"/>
      <c r="NTM9" s="813"/>
      <c r="NTN9" s="813"/>
      <c r="NTO9" s="813"/>
      <c r="NTP9" s="813"/>
      <c r="NTQ9" s="813"/>
      <c r="NTR9" s="813"/>
      <c r="NTS9" s="813"/>
      <c r="NTT9" s="813"/>
      <c r="NTU9" s="813"/>
      <c r="NTV9" s="813"/>
      <c r="NTW9" s="813"/>
      <c r="NTX9" s="813"/>
      <c r="NTY9" s="813"/>
      <c r="NTZ9" s="813"/>
      <c r="NUA9" s="813"/>
      <c r="NUB9" s="813"/>
      <c r="NUC9" s="813"/>
      <c r="NUD9" s="813"/>
      <c r="NUE9" s="813"/>
      <c r="NUF9" s="813"/>
      <c r="NUG9" s="813"/>
      <c r="NUH9" s="813"/>
      <c r="NUI9" s="813"/>
      <c r="NUJ9" s="813"/>
      <c r="NUK9" s="813"/>
      <c r="NUL9" s="813"/>
      <c r="NUM9" s="813"/>
      <c r="NUN9" s="813"/>
      <c r="NUO9" s="813"/>
      <c r="NUP9" s="813"/>
      <c r="NUQ9" s="813"/>
      <c r="NUR9" s="813"/>
      <c r="NUS9" s="813"/>
      <c r="NUT9" s="813"/>
      <c r="NUU9" s="813"/>
      <c r="NUV9" s="813"/>
      <c r="NUW9" s="813"/>
      <c r="NUX9" s="813"/>
      <c r="NUY9" s="813"/>
      <c r="NUZ9" s="813"/>
      <c r="NVA9" s="813"/>
      <c r="NVB9" s="813"/>
      <c r="NVC9" s="813"/>
      <c r="NVD9" s="813"/>
      <c r="NVE9" s="813"/>
      <c r="NVF9" s="813"/>
      <c r="NVG9" s="813"/>
      <c r="NVH9" s="813"/>
      <c r="NVI9" s="813"/>
      <c r="NVJ9" s="813"/>
      <c r="NVK9" s="813"/>
      <c r="NVL9" s="813"/>
      <c r="NVM9" s="813"/>
      <c r="NVN9" s="813"/>
      <c r="NVO9" s="813"/>
      <c r="NVP9" s="813"/>
      <c r="NVQ9" s="813"/>
      <c r="NVR9" s="813"/>
      <c r="NVS9" s="813"/>
      <c r="NVT9" s="813"/>
      <c r="NVU9" s="813"/>
      <c r="NVV9" s="813"/>
      <c r="NVW9" s="813"/>
      <c r="NVX9" s="813"/>
      <c r="NVY9" s="813"/>
      <c r="NVZ9" s="813"/>
      <c r="NWA9" s="813"/>
      <c r="NWB9" s="813"/>
      <c r="NWC9" s="813"/>
      <c r="NWD9" s="813"/>
      <c r="NWE9" s="813"/>
      <c r="NWF9" s="813"/>
      <c r="NWG9" s="813"/>
      <c r="NWH9" s="813"/>
      <c r="NWI9" s="813"/>
      <c r="NWJ9" s="813"/>
      <c r="NWK9" s="813"/>
      <c r="NWL9" s="813"/>
      <c r="NWM9" s="813"/>
      <c r="NWN9" s="813"/>
      <c r="NWO9" s="813"/>
      <c r="NWP9" s="813"/>
      <c r="NWQ9" s="813"/>
      <c r="NWR9" s="813"/>
      <c r="NWS9" s="813"/>
      <c r="NWT9" s="813"/>
      <c r="NWU9" s="813"/>
      <c r="NWV9" s="813"/>
      <c r="NWW9" s="813"/>
      <c r="NWX9" s="813"/>
      <c r="NWY9" s="813"/>
      <c r="NWZ9" s="813"/>
      <c r="NXA9" s="813"/>
      <c r="NXB9" s="813"/>
      <c r="NXC9" s="813"/>
      <c r="NXD9" s="813"/>
      <c r="NXE9" s="813"/>
      <c r="NXF9" s="813"/>
      <c r="NXG9" s="813"/>
      <c r="NXH9" s="813"/>
      <c r="NXI9" s="813"/>
      <c r="NXJ9" s="813"/>
      <c r="NXK9" s="813"/>
      <c r="NXL9" s="813"/>
      <c r="NXM9" s="813"/>
      <c r="NXN9" s="813"/>
      <c r="NXO9" s="813"/>
      <c r="NXP9" s="813"/>
      <c r="NXQ9" s="813"/>
      <c r="NXR9" s="813"/>
      <c r="NXS9" s="813"/>
      <c r="NXT9" s="813"/>
      <c r="NXU9" s="813"/>
      <c r="NXV9" s="813"/>
      <c r="NXW9" s="813"/>
      <c r="NXX9" s="813"/>
      <c r="NXY9" s="813"/>
      <c r="NXZ9" s="813"/>
      <c r="NYA9" s="813"/>
      <c r="NYB9" s="813"/>
      <c r="NYC9" s="813"/>
      <c r="NYD9" s="813"/>
      <c r="NYE9" s="813"/>
      <c r="NYF9" s="813"/>
      <c r="NYG9" s="813"/>
      <c r="NYH9" s="813"/>
      <c r="NYI9" s="813"/>
      <c r="NYJ9" s="813"/>
      <c r="NYK9" s="813"/>
      <c r="NYL9" s="813"/>
      <c r="NYM9" s="813"/>
      <c r="NYN9" s="813"/>
      <c r="NYO9" s="813"/>
      <c r="NYP9" s="813"/>
      <c r="NYQ9" s="813"/>
      <c r="NYR9" s="813"/>
      <c r="NYS9" s="813"/>
      <c r="NYT9" s="813"/>
      <c r="NYU9" s="813"/>
      <c r="NYV9" s="813"/>
      <c r="NYW9" s="813"/>
      <c r="NYX9" s="813"/>
      <c r="NYY9" s="813"/>
      <c r="NYZ9" s="813"/>
      <c r="NZA9" s="813"/>
      <c r="NZB9" s="813"/>
      <c r="NZC9" s="813"/>
      <c r="NZD9" s="813"/>
      <c r="NZE9" s="813"/>
      <c r="NZF9" s="813"/>
      <c r="NZG9" s="813"/>
      <c r="NZH9" s="813"/>
      <c r="NZI9" s="813"/>
      <c r="NZJ9" s="813"/>
      <c r="NZK9" s="813"/>
      <c r="NZL9" s="813"/>
      <c r="NZM9" s="813"/>
      <c r="NZN9" s="813"/>
      <c r="NZO9" s="813"/>
      <c r="NZP9" s="813"/>
      <c r="NZQ9" s="813"/>
      <c r="NZR9" s="813"/>
      <c r="NZS9" s="813"/>
      <c r="NZT9" s="813"/>
      <c r="NZU9" s="813"/>
      <c r="NZV9" s="813"/>
      <c r="NZW9" s="813"/>
      <c r="NZX9" s="813"/>
      <c r="NZY9" s="813"/>
      <c r="NZZ9" s="813"/>
      <c r="OAA9" s="813"/>
      <c r="OAB9" s="813"/>
      <c r="OAC9" s="813"/>
      <c r="OAD9" s="813"/>
      <c r="OAE9" s="813"/>
      <c r="OAF9" s="813"/>
      <c r="OAG9" s="813"/>
      <c r="OAH9" s="813"/>
      <c r="OAI9" s="813"/>
      <c r="OAJ9" s="813"/>
      <c r="OAK9" s="813"/>
      <c r="OAL9" s="813"/>
      <c r="OAM9" s="813"/>
      <c r="OAN9" s="813"/>
      <c r="OAO9" s="813"/>
      <c r="OAP9" s="813"/>
      <c r="OAQ9" s="813"/>
      <c r="OAR9" s="813"/>
      <c r="OAS9" s="813"/>
      <c r="OAT9" s="813"/>
      <c r="OAU9" s="813"/>
      <c r="OAV9" s="813"/>
      <c r="OAW9" s="813"/>
      <c r="OAX9" s="813"/>
      <c r="OAY9" s="813"/>
      <c r="OAZ9" s="813"/>
      <c r="OBA9" s="813"/>
      <c r="OBB9" s="813"/>
      <c r="OBC9" s="813"/>
      <c r="OBD9" s="813"/>
      <c r="OBE9" s="813"/>
      <c r="OBF9" s="813"/>
      <c r="OBG9" s="813"/>
      <c r="OBH9" s="813"/>
      <c r="OBI9" s="813"/>
      <c r="OBJ9" s="813"/>
      <c r="OBK9" s="813"/>
      <c r="OBL9" s="813"/>
      <c r="OBM9" s="813"/>
      <c r="OBN9" s="813"/>
      <c r="OBO9" s="813"/>
      <c r="OBP9" s="813"/>
      <c r="OBQ9" s="813"/>
      <c r="OBR9" s="813"/>
      <c r="OBS9" s="813"/>
      <c r="OBT9" s="813"/>
      <c r="OBU9" s="813"/>
      <c r="OBV9" s="813"/>
      <c r="OBW9" s="813"/>
      <c r="OBX9" s="813"/>
      <c r="OBY9" s="813"/>
      <c r="OBZ9" s="813"/>
      <c r="OCA9" s="813"/>
      <c r="OCB9" s="813"/>
      <c r="OCC9" s="813"/>
      <c r="OCD9" s="813"/>
      <c r="OCE9" s="813"/>
      <c r="OCF9" s="813"/>
      <c r="OCG9" s="813"/>
      <c r="OCH9" s="813"/>
      <c r="OCI9" s="813"/>
      <c r="OCJ9" s="813"/>
      <c r="OCK9" s="813"/>
      <c r="OCL9" s="813"/>
      <c r="OCM9" s="813"/>
      <c r="OCN9" s="813"/>
      <c r="OCO9" s="813"/>
      <c r="OCP9" s="813"/>
      <c r="OCQ9" s="813"/>
      <c r="OCR9" s="813"/>
      <c r="OCS9" s="813"/>
      <c r="OCT9" s="813"/>
      <c r="OCU9" s="813"/>
      <c r="OCV9" s="813"/>
      <c r="OCW9" s="813"/>
      <c r="OCX9" s="813"/>
      <c r="OCY9" s="813"/>
      <c r="OCZ9" s="813"/>
      <c r="ODA9" s="813"/>
      <c r="ODB9" s="813"/>
      <c r="ODC9" s="813"/>
      <c r="ODD9" s="813"/>
      <c r="ODE9" s="813"/>
      <c r="ODF9" s="813"/>
      <c r="ODG9" s="813"/>
      <c r="ODH9" s="813"/>
      <c r="ODI9" s="813"/>
      <c r="ODJ9" s="813"/>
      <c r="ODK9" s="813"/>
      <c r="ODL9" s="813"/>
      <c r="ODM9" s="813"/>
      <c r="ODN9" s="813"/>
      <c r="ODO9" s="813"/>
      <c r="ODP9" s="813"/>
      <c r="ODQ9" s="813"/>
      <c r="ODR9" s="813"/>
      <c r="ODS9" s="813"/>
      <c r="ODT9" s="813"/>
      <c r="ODU9" s="813"/>
      <c r="ODV9" s="813"/>
      <c r="ODW9" s="813"/>
      <c r="ODX9" s="813"/>
      <c r="ODY9" s="813"/>
      <c r="ODZ9" s="813"/>
      <c r="OEA9" s="813"/>
      <c r="OEB9" s="813"/>
      <c r="OEC9" s="813"/>
      <c r="OED9" s="813"/>
      <c r="OEE9" s="813"/>
      <c r="OEF9" s="813"/>
      <c r="OEG9" s="813"/>
      <c r="OEH9" s="813"/>
      <c r="OEI9" s="813"/>
      <c r="OEJ9" s="813"/>
      <c r="OEK9" s="813"/>
      <c r="OEL9" s="813"/>
      <c r="OEM9" s="813"/>
      <c r="OEN9" s="813"/>
      <c r="OEO9" s="813"/>
      <c r="OEP9" s="813"/>
      <c r="OEQ9" s="813"/>
      <c r="OER9" s="813"/>
      <c r="OES9" s="813"/>
      <c r="OET9" s="813"/>
      <c r="OEU9" s="813"/>
      <c r="OEV9" s="813"/>
      <c r="OEW9" s="813"/>
      <c r="OEX9" s="813"/>
      <c r="OEY9" s="813"/>
      <c r="OEZ9" s="813"/>
      <c r="OFA9" s="813"/>
      <c r="OFB9" s="813"/>
      <c r="OFC9" s="813"/>
      <c r="OFD9" s="813"/>
      <c r="OFE9" s="813"/>
      <c r="OFF9" s="813"/>
      <c r="OFG9" s="813"/>
      <c r="OFH9" s="813"/>
      <c r="OFI9" s="813"/>
      <c r="OFJ9" s="813"/>
      <c r="OFK9" s="813"/>
      <c r="OFL9" s="813"/>
      <c r="OFM9" s="813"/>
      <c r="OFN9" s="813"/>
      <c r="OFO9" s="813"/>
      <c r="OFP9" s="813"/>
      <c r="OFQ9" s="813"/>
      <c r="OFR9" s="813"/>
      <c r="OFS9" s="813"/>
      <c r="OFT9" s="813"/>
      <c r="OFU9" s="813"/>
      <c r="OFV9" s="813"/>
      <c r="OFW9" s="813"/>
      <c r="OFX9" s="813"/>
      <c r="OFY9" s="813"/>
      <c r="OFZ9" s="813"/>
      <c r="OGA9" s="813"/>
      <c r="OGB9" s="813"/>
      <c r="OGC9" s="813"/>
      <c r="OGD9" s="813"/>
      <c r="OGE9" s="813"/>
      <c r="OGF9" s="813"/>
      <c r="OGG9" s="813"/>
      <c r="OGH9" s="813"/>
      <c r="OGI9" s="813"/>
      <c r="OGJ9" s="813"/>
      <c r="OGK9" s="813"/>
      <c r="OGL9" s="813"/>
      <c r="OGM9" s="813"/>
      <c r="OGN9" s="813"/>
      <c r="OGO9" s="813"/>
      <c r="OGP9" s="813"/>
      <c r="OGQ9" s="813"/>
      <c r="OGR9" s="813"/>
      <c r="OGS9" s="813"/>
      <c r="OGT9" s="813"/>
      <c r="OGU9" s="813"/>
      <c r="OGV9" s="813"/>
      <c r="OGW9" s="813"/>
      <c r="OGX9" s="813"/>
      <c r="OGY9" s="813"/>
      <c r="OGZ9" s="813"/>
      <c r="OHA9" s="813"/>
      <c r="OHB9" s="813"/>
      <c r="OHC9" s="813"/>
      <c r="OHD9" s="813"/>
      <c r="OHE9" s="813"/>
      <c r="OHF9" s="813"/>
      <c r="OHG9" s="813"/>
      <c r="OHH9" s="813"/>
      <c r="OHI9" s="813"/>
      <c r="OHJ9" s="813"/>
      <c r="OHK9" s="813"/>
      <c r="OHL9" s="813"/>
      <c r="OHM9" s="813"/>
      <c r="OHN9" s="813"/>
      <c r="OHO9" s="813"/>
      <c r="OHP9" s="813"/>
      <c r="OHQ9" s="813"/>
      <c r="OHR9" s="813"/>
      <c r="OHS9" s="813"/>
      <c r="OHT9" s="813"/>
      <c r="OHU9" s="813"/>
      <c r="OHV9" s="813"/>
      <c r="OHW9" s="813"/>
      <c r="OHX9" s="813"/>
      <c r="OHY9" s="813"/>
      <c r="OHZ9" s="813"/>
      <c r="OIA9" s="813"/>
      <c r="OIB9" s="813"/>
      <c r="OIC9" s="813"/>
      <c r="OID9" s="813"/>
      <c r="OIE9" s="813"/>
      <c r="OIF9" s="813"/>
      <c r="OIG9" s="813"/>
      <c r="OIH9" s="813"/>
      <c r="OII9" s="813"/>
      <c r="OIJ9" s="813"/>
      <c r="OIK9" s="813"/>
      <c r="OIL9" s="813"/>
      <c r="OIM9" s="813"/>
      <c r="OIN9" s="813"/>
      <c r="OIO9" s="813"/>
      <c r="OIP9" s="813"/>
      <c r="OIQ9" s="813"/>
      <c r="OIR9" s="813"/>
      <c r="OIS9" s="813"/>
      <c r="OIT9" s="813"/>
      <c r="OIU9" s="813"/>
      <c r="OIV9" s="813"/>
      <c r="OIW9" s="813"/>
      <c r="OIX9" s="813"/>
      <c r="OIY9" s="813"/>
      <c r="OIZ9" s="813"/>
      <c r="OJA9" s="813"/>
      <c r="OJB9" s="813"/>
      <c r="OJC9" s="813"/>
      <c r="OJD9" s="813"/>
      <c r="OJE9" s="813"/>
      <c r="OJF9" s="813"/>
      <c r="OJG9" s="813"/>
      <c r="OJH9" s="813"/>
      <c r="OJI9" s="813"/>
      <c r="OJJ9" s="813"/>
      <c r="OJK9" s="813"/>
      <c r="OJL9" s="813"/>
      <c r="OJM9" s="813"/>
      <c r="OJN9" s="813"/>
      <c r="OJO9" s="813"/>
      <c r="OJP9" s="813"/>
      <c r="OJQ9" s="813"/>
      <c r="OJR9" s="813"/>
      <c r="OJS9" s="813"/>
      <c r="OJT9" s="813"/>
      <c r="OJU9" s="813"/>
      <c r="OJV9" s="813"/>
      <c r="OJW9" s="813"/>
      <c r="OJX9" s="813"/>
      <c r="OJY9" s="813"/>
      <c r="OJZ9" s="813"/>
      <c r="OKA9" s="813"/>
      <c r="OKB9" s="813"/>
      <c r="OKC9" s="813"/>
      <c r="OKD9" s="813"/>
      <c r="OKE9" s="813"/>
      <c r="OKF9" s="813"/>
      <c r="OKG9" s="813"/>
      <c r="OKH9" s="813"/>
      <c r="OKI9" s="813"/>
      <c r="OKJ9" s="813"/>
      <c r="OKK9" s="813"/>
      <c r="OKL9" s="813"/>
      <c r="OKM9" s="813"/>
      <c r="OKN9" s="813"/>
      <c r="OKO9" s="813"/>
      <c r="OKP9" s="813"/>
      <c r="OKQ9" s="813"/>
      <c r="OKR9" s="813"/>
      <c r="OKS9" s="813"/>
      <c r="OKT9" s="813"/>
      <c r="OKU9" s="813"/>
      <c r="OKV9" s="813"/>
      <c r="OKW9" s="813"/>
      <c r="OKX9" s="813"/>
      <c r="OKY9" s="813"/>
      <c r="OKZ9" s="813"/>
      <c r="OLA9" s="813"/>
      <c r="OLB9" s="813"/>
      <c r="OLC9" s="813"/>
      <c r="OLD9" s="813"/>
      <c r="OLE9" s="813"/>
      <c r="OLF9" s="813"/>
      <c r="OLG9" s="813"/>
      <c r="OLH9" s="813"/>
      <c r="OLI9" s="813"/>
      <c r="OLJ9" s="813"/>
      <c r="OLK9" s="813"/>
      <c r="OLL9" s="813"/>
      <c r="OLM9" s="813"/>
      <c r="OLN9" s="813"/>
      <c r="OLO9" s="813"/>
      <c r="OLP9" s="813"/>
      <c r="OLQ9" s="813"/>
      <c r="OLR9" s="813"/>
      <c r="OLS9" s="813"/>
      <c r="OLT9" s="813"/>
      <c r="OLU9" s="813"/>
      <c r="OLV9" s="813"/>
      <c r="OLW9" s="813"/>
      <c r="OLX9" s="813"/>
      <c r="OLY9" s="813"/>
      <c r="OLZ9" s="813"/>
      <c r="OMA9" s="813"/>
      <c r="OMB9" s="813"/>
      <c r="OMC9" s="813"/>
      <c r="OMD9" s="813"/>
      <c r="OME9" s="813"/>
      <c r="OMF9" s="813"/>
      <c r="OMG9" s="813"/>
      <c r="OMH9" s="813"/>
      <c r="OMI9" s="813"/>
      <c r="OMJ9" s="813"/>
      <c r="OMK9" s="813"/>
      <c r="OML9" s="813"/>
      <c r="OMM9" s="813"/>
      <c r="OMN9" s="813"/>
      <c r="OMO9" s="813"/>
      <c r="OMP9" s="813"/>
      <c r="OMQ9" s="813"/>
      <c r="OMR9" s="813"/>
      <c r="OMS9" s="813"/>
      <c r="OMT9" s="813"/>
      <c r="OMU9" s="813"/>
      <c r="OMV9" s="813"/>
      <c r="OMW9" s="813"/>
      <c r="OMX9" s="813"/>
      <c r="OMY9" s="813"/>
      <c r="OMZ9" s="813"/>
      <c r="ONA9" s="813"/>
      <c r="ONB9" s="813"/>
      <c r="ONC9" s="813"/>
      <c r="OND9" s="813"/>
      <c r="ONE9" s="813"/>
      <c r="ONF9" s="813"/>
      <c r="ONG9" s="813"/>
      <c r="ONH9" s="813"/>
      <c r="ONI9" s="813"/>
      <c r="ONJ9" s="813"/>
      <c r="ONK9" s="813"/>
      <c r="ONL9" s="813"/>
      <c r="ONM9" s="813"/>
      <c r="ONN9" s="813"/>
      <c r="ONO9" s="813"/>
      <c r="ONP9" s="813"/>
      <c r="ONQ9" s="813"/>
      <c r="ONR9" s="813"/>
      <c r="ONS9" s="813"/>
      <c r="ONT9" s="813"/>
      <c r="ONU9" s="813"/>
      <c r="ONV9" s="813"/>
      <c r="ONW9" s="813"/>
      <c r="ONX9" s="813"/>
      <c r="ONY9" s="813"/>
      <c r="ONZ9" s="813"/>
      <c r="OOA9" s="813"/>
      <c r="OOB9" s="813"/>
      <c r="OOC9" s="813"/>
      <c r="OOD9" s="813"/>
      <c r="OOE9" s="813"/>
      <c r="OOF9" s="813"/>
      <c r="OOG9" s="813"/>
      <c r="OOH9" s="813"/>
      <c r="OOI9" s="813"/>
      <c r="OOJ9" s="813"/>
      <c r="OOK9" s="813"/>
      <c r="OOL9" s="813"/>
      <c r="OOM9" s="813"/>
      <c r="OON9" s="813"/>
      <c r="OOO9" s="813"/>
      <c r="OOP9" s="813"/>
      <c r="OOQ9" s="813"/>
      <c r="OOR9" s="813"/>
      <c r="OOS9" s="813"/>
      <c r="OOT9" s="813"/>
      <c r="OOU9" s="813"/>
      <c r="OOV9" s="813"/>
      <c r="OOW9" s="813"/>
      <c r="OOX9" s="813"/>
      <c r="OOY9" s="813"/>
      <c r="OOZ9" s="813"/>
      <c r="OPA9" s="813"/>
      <c r="OPB9" s="813"/>
      <c r="OPC9" s="813"/>
      <c r="OPD9" s="813"/>
      <c r="OPE9" s="813"/>
      <c r="OPF9" s="813"/>
      <c r="OPG9" s="813"/>
      <c r="OPH9" s="813"/>
      <c r="OPI9" s="813"/>
      <c r="OPJ9" s="813"/>
      <c r="OPK9" s="813"/>
      <c r="OPL9" s="813"/>
      <c r="OPM9" s="813"/>
      <c r="OPN9" s="813"/>
      <c r="OPO9" s="813"/>
      <c r="OPP9" s="813"/>
      <c r="OPQ9" s="813"/>
      <c r="OPR9" s="813"/>
      <c r="OPS9" s="813"/>
      <c r="OPT9" s="813"/>
      <c r="OPU9" s="813"/>
      <c r="OPV9" s="813"/>
      <c r="OPW9" s="813"/>
      <c r="OPX9" s="813"/>
      <c r="OPY9" s="813"/>
      <c r="OPZ9" s="813"/>
      <c r="OQA9" s="813"/>
      <c r="OQB9" s="813"/>
      <c r="OQC9" s="813"/>
      <c r="OQD9" s="813"/>
      <c r="OQE9" s="813"/>
      <c r="OQF9" s="813"/>
      <c r="OQG9" s="813"/>
      <c r="OQH9" s="813"/>
      <c r="OQI9" s="813"/>
      <c r="OQJ9" s="813"/>
      <c r="OQK9" s="813"/>
      <c r="OQL9" s="813"/>
      <c r="OQM9" s="813"/>
      <c r="OQN9" s="813"/>
      <c r="OQO9" s="813"/>
      <c r="OQP9" s="813"/>
      <c r="OQQ9" s="813"/>
      <c r="OQR9" s="813"/>
      <c r="OQS9" s="813"/>
      <c r="OQT9" s="813"/>
      <c r="OQU9" s="813"/>
      <c r="OQV9" s="813"/>
      <c r="OQW9" s="813"/>
      <c r="OQX9" s="813"/>
      <c r="OQY9" s="813"/>
      <c r="OQZ9" s="813"/>
      <c r="ORA9" s="813"/>
      <c r="ORB9" s="813"/>
      <c r="ORC9" s="813"/>
      <c r="ORD9" s="813"/>
      <c r="ORE9" s="813"/>
      <c r="ORF9" s="813"/>
      <c r="ORG9" s="813"/>
      <c r="ORH9" s="813"/>
      <c r="ORI9" s="813"/>
      <c r="ORJ9" s="813"/>
      <c r="ORK9" s="813"/>
      <c r="ORL9" s="813"/>
      <c r="ORM9" s="813"/>
      <c r="ORN9" s="813"/>
      <c r="ORO9" s="813"/>
      <c r="ORP9" s="813"/>
      <c r="ORQ9" s="813"/>
      <c r="ORR9" s="813"/>
      <c r="ORS9" s="813"/>
      <c r="ORT9" s="813"/>
      <c r="ORU9" s="813"/>
      <c r="ORV9" s="813"/>
      <c r="ORW9" s="813"/>
      <c r="ORX9" s="813"/>
      <c r="ORY9" s="813"/>
      <c r="ORZ9" s="813"/>
      <c r="OSA9" s="813"/>
      <c r="OSB9" s="813"/>
      <c r="OSC9" s="813"/>
      <c r="OSD9" s="813"/>
      <c r="OSE9" s="813"/>
      <c r="OSF9" s="813"/>
      <c r="OSG9" s="813"/>
      <c r="OSH9" s="813"/>
      <c r="OSI9" s="813"/>
      <c r="OSJ9" s="813"/>
      <c r="OSK9" s="813"/>
      <c r="OSL9" s="813"/>
      <c r="OSM9" s="813"/>
      <c r="OSN9" s="813"/>
      <c r="OSO9" s="813"/>
      <c r="OSP9" s="813"/>
      <c r="OSQ9" s="813"/>
      <c r="OSR9" s="813"/>
      <c r="OSS9" s="813"/>
      <c r="OST9" s="813"/>
      <c r="OSU9" s="813"/>
      <c r="OSV9" s="813"/>
      <c r="OSW9" s="813"/>
      <c r="OSX9" s="813"/>
      <c r="OSY9" s="813"/>
      <c r="OSZ9" s="813"/>
      <c r="OTA9" s="813"/>
      <c r="OTB9" s="813"/>
      <c r="OTC9" s="813"/>
      <c r="OTD9" s="813"/>
      <c r="OTE9" s="813"/>
      <c r="OTF9" s="813"/>
      <c r="OTG9" s="813"/>
      <c r="OTH9" s="813"/>
      <c r="OTI9" s="813"/>
      <c r="OTJ9" s="813"/>
      <c r="OTK9" s="813"/>
      <c r="OTL9" s="813"/>
      <c r="OTM9" s="813"/>
      <c r="OTN9" s="813"/>
      <c r="OTO9" s="813"/>
      <c r="OTP9" s="813"/>
      <c r="OTQ9" s="813"/>
      <c r="OTR9" s="813"/>
      <c r="OTS9" s="813"/>
      <c r="OTT9" s="813"/>
      <c r="OTU9" s="813"/>
      <c r="OTV9" s="813"/>
      <c r="OTW9" s="813"/>
      <c r="OTX9" s="813"/>
      <c r="OTY9" s="813"/>
      <c r="OTZ9" s="813"/>
      <c r="OUA9" s="813"/>
      <c r="OUB9" s="813"/>
      <c r="OUC9" s="813"/>
      <c r="OUD9" s="813"/>
      <c r="OUE9" s="813"/>
      <c r="OUF9" s="813"/>
      <c r="OUG9" s="813"/>
      <c r="OUH9" s="813"/>
      <c r="OUI9" s="813"/>
      <c r="OUJ9" s="813"/>
      <c r="OUK9" s="813"/>
      <c r="OUL9" s="813"/>
      <c r="OUM9" s="813"/>
      <c r="OUN9" s="813"/>
      <c r="OUO9" s="813"/>
      <c r="OUP9" s="813"/>
      <c r="OUQ9" s="813"/>
      <c r="OUR9" s="813"/>
      <c r="OUS9" s="813"/>
      <c r="OUT9" s="813"/>
      <c r="OUU9" s="813"/>
      <c r="OUV9" s="813"/>
      <c r="OUW9" s="813"/>
      <c r="OUX9" s="813"/>
      <c r="OUY9" s="813"/>
      <c r="OUZ9" s="813"/>
      <c r="OVA9" s="813"/>
      <c r="OVB9" s="813"/>
      <c r="OVC9" s="813"/>
      <c r="OVD9" s="813"/>
      <c r="OVE9" s="813"/>
      <c r="OVF9" s="813"/>
      <c r="OVG9" s="813"/>
      <c r="OVH9" s="813"/>
      <c r="OVI9" s="813"/>
      <c r="OVJ9" s="813"/>
      <c r="OVK9" s="813"/>
      <c r="OVL9" s="813"/>
      <c r="OVM9" s="813"/>
      <c r="OVN9" s="813"/>
      <c r="OVO9" s="813"/>
      <c r="OVP9" s="813"/>
      <c r="OVQ9" s="813"/>
      <c r="OVR9" s="813"/>
      <c r="OVS9" s="813"/>
      <c r="OVT9" s="813"/>
      <c r="OVU9" s="813"/>
      <c r="OVV9" s="813"/>
      <c r="OVW9" s="813"/>
      <c r="OVX9" s="813"/>
      <c r="OVY9" s="813"/>
      <c r="OVZ9" s="813"/>
      <c r="OWA9" s="813"/>
      <c r="OWB9" s="813"/>
      <c r="OWC9" s="813"/>
      <c r="OWD9" s="813"/>
      <c r="OWE9" s="813"/>
      <c r="OWF9" s="813"/>
      <c r="OWG9" s="813"/>
      <c r="OWH9" s="813"/>
      <c r="OWI9" s="813"/>
      <c r="OWJ9" s="813"/>
      <c r="OWK9" s="813"/>
      <c r="OWL9" s="813"/>
      <c r="OWM9" s="813"/>
      <c r="OWN9" s="813"/>
      <c r="OWO9" s="813"/>
      <c r="OWP9" s="813"/>
      <c r="OWQ9" s="813"/>
      <c r="OWR9" s="813"/>
      <c r="OWS9" s="813"/>
      <c r="OWT9" s="813"/>
      <c r="OWU9" s="813"/>
      <c r="OWV9" s="813"/>
      <c r="OWW9" s="813"/>
      <c r="OWX9" s="813"/>
      <c r="OWY9" s="813"/>
      <c r="OWZ9" s="813"/>
      <c r="OXA9" s="813"/>
      <c r="OXB9" s="813"/>
      <c r="OXC9" s="813"/>
      <c r="OXD9" s="813"/>
      <c r="OXE9" s="813"/>
      <c r="OXF9" s="813"/>
      <c r="OXG9" s="813"/>
      <c r="OXH9" s="813"/>
      <c r="OXI9" s="813"/>
      <c r="OXJ9" s="813"/>
      <c r="OXK9" s="813"/>
      <c r="OXL9" s="813"/>
      <c r="OXM9" s="813"/>
      <c r="OXN9" s="813"/>
      <c r="OXO9" s="813"/>
      <c r="OXP9" s="813"/>
      <c r="OXQ9" s="813"/>
      <c r="OXR9" s="813"/>
      <c r="OXS9" s="813"/>
      <c r="OXT9" s="813"/>
      <c r="OXU9" s="813"/>
      <c r="OXV9" s="813"/>
      <c r="OXW9" s="813"/>
      <c r="OXX9" s="813"/>
      <c r="OXY9" s="813"/>
      <c r="OXZ9" s="813"/>
      <c r="OYA9" s="813"/>
      <c r="OYB9" s="813"/>
      <c r="OYC9" s="813"/>
      <c r="OYD9" s="813"/>
      <c r="OYE9" s="813"/>
      <c r="OYF9" s="813"/>
      <c r="OYG9" s="813"/>
      <c r="OYH9" s="813"/>
      <c r="OYI9" s="813"/>
      <c r="OYJ9" s="813"/>
      <c r="OYK9" s="813"/>
      <c r="OYL9" s="813"/>
      <c r="OYM9" s="813"/>
      <c r="OYN9" s="813"/>
      <c r="OYO9" s="813"/>
      <c r="OYP9" s="813"/>
      <c r="OYQ9" s="813"/>
      <c r="OYR9" s="813"/>
      <c r="OYS9" s="813"/>
      <c r="OYT9" s="813"/>
      <c r="OYU9" s="813"/>
      <c r="OYV9" s="813"/>
      <c r="OYW9" s="813"/>
      <c r="OYX9" s="813"/>
      <c r="OYY9" s="813"/>
      <c r="OYZ9" s="813"/>
      <c r="OZA9" s="813"/>
      <c r="OZB9" s="813"/>
      <c r="OZC9" s="813"/>
      <c r="OZD9" s="813"/>
      <c r="OZE9" s="813"/>
      <c r="OZF9" s="813"/>
      <c r="OZG9" s="813"/>
      <c r="OZH9" s="813"/>
      <c r="OZI9" s="813"/>
      <c r="OZJ9" s="813"/>
      <c r="OZK9" s="813"/>
      <c r="OZL9" s="813"/>
      <c r="OZM9" s="813"/>
      <c r="OZN9" s="813"/>
      <c r="OZO9" s="813"/>
      <c r="OZP9" s="813"/>
      <c r="OZQ9" s="813"/>
      <c r="OZR9" s="813"/>
      <c r="OZS9" s="813"/>
      <c r="OZT9" s="813"/>
      <c r="OZU9" s="813"/>
      <c r="OZV9" s="813"/>
      <c r="OZW9" s="813"/>
      <c r="OZX9" s="813"/>
      <c r="OZY9" s="813"/>
      <c r="OZZ9" s="813"/>
      <c r="PAA9" s="813"/>
      <c r="PAB9" s="813"/>
      <c r="PAC9" s="813"/>
      <c r="PAD9" s="813"/>
      <c r="PAE9" s="813"/>
      <c r="PAF9" s="813"/>
      <c r="PAG9" s="813"/>
      <c r="PAH9" s="813"/>
      <c r="PAI9" s="813"/>
      <c r="PAJ9" s="813"/>
      <c r="PAK9" s="813"/>
      <c r="PAL9" s="813"/>
      <c r="PAM9" s="813"/>
      <c r="PAN9" s="813"/>
      <c r="PAO9" s="813"/>
      <c r="PAP9" s="813"/>
      <c r="PAQ9" s="813"/>
      <c r="PAR9" s="813"/>
      <c r="PAS9" s="813"/>
      <c r="PAT9" s="813"/>
      <c r="PAU9" s="813"/>
      <c r="PAV9" s="813"/>
      <c r="PAW9" s="813"/>
      <c r="PAX9" s="813"/>
      <c r="PAY9" s="813"/>
      <c r="PAZ9" s="813"/>
      <c r="PBA9" s="813"/>
      <c r="PBB9" s="813"/>
      <c r="PBC9" s="813"/>
      <c r="PBD9" s="813"/>
      <c r="PBE9" s="813"/>
      <c r="PBF9" s="813"/>
      <c r="PBG9" s="813"/>
      <c r="PBH9" s="813"/>
      <c r="PBI9" s="813"/>
      <c r="PBJ9" s="813"/>
      <c r="PBK9" s="813"/>
      <c r="PBL9" s="813"/>
      <c r="PBM9" s="813"/>
      <c r="PBN9" s="813"/>
      <c r="PBO9" s="813"/>
      <c r="PBP9" s="813"/>
      <c r="PBQ9" s="813"/>
      <c r="PBR9" s="813"/>
      <c r="PBS9" s="813"/>
      <c r="PBT9" s="813"/>
      <c r="PBU9" s="813"/>
      <c r="PBV9" s="813"/>
      <c r="PBW9" s="813"/>
      <c r="PBX9" s="813"/>
      <c r="PBY9" s="813"/>
      <c r="PBZ9" s="813"/>
      <c r="PCA9" s="813"/>
      <c r="PCB9" s="813"/>
      <c r="PCC9" s="813"/>
      <c r="PCD9" s="813"/>
      <c r="PCE9" s="813"/>
      <c r="PCF9" s="813"/>
      <c r="PCG9" s="813"/>
      <c r="PCH9" s="813"/>
      <c r="PCI9" s="813"/>
      <c r="PCJ9" s="813"/>
      <c r="PCK9" s="813"/>
      <c r="PCL9" s="813"/>
      <c r="PCM9" s="813"/>
      <c r="PCN9" s="813"/>
      <c r="PCO9" s="813"/>
      <c r="PCP9" s="813"/>
      <c r="PCQ9" s="813"/>
      <c r="PCR9" s="813"/>
      <c r="PCS9" s="813"/>
      <c r="PCT9" s="813"/>
      <c r="PCU9" s="813"/>
      <c r="PCV9" s="813"/>
      <c r="PCW9" s="813"/>
      <c r="PCX9" s="813"/>
      <c r="PCY9" s="813"/>
      <c r="PCZ9" s="813"/>
      <c r="PDA9" s="813"/>
      <c r="PDB9" s="813"/>
      <c r="PDC9" s="813"/>
      <c r="PDD9" s="813"/>
      <c r="PDE9" s="813"/>
      <c r="PDF9" s="813"/>
      <c r="PDG9" s="813"/>
      <c r="PDH9" s="813"/>
      <c r="PDI9" s="813"/>
      <c r="PDJ9" s="813"/>
      <c r="PDK9" s="813"/>
      <c r="PDL9" s="813"/>
      <c r="PDM9" s="813"/>
      <c r="PDN9" s="813"/>
      <c r="PDO9" s="813"/>
      <c r="PDP9" s="813"/>
      <c r="PDQ9" s="813"/>
      <c r="PDR9" s="813"/>
      <c r="PDS9" s="813"/>
      <c r="PDT9" s="813"/>
      <c r="PDU9" s="813"/>
      <c r="PDV9" s="813"/>
      <c r="PDW9" s="813"/>
      <c r="PDX9" s="813"/>
      <c r="PDY9" s="813"/>
      <c r="PDZ9" s="813"/>
      <c r="PEA9" s="813"/>
      <c r="PEB9" s="813"/>
      <c r="PEC9" s="813"/>
      <c r="PED9" s="813"/>
      <c r="PEE9" s="813"/>
      <c r="PEF9" s="813"/>
      <c r="PEG9" s="813"/>
      <c r="PEH9" s="813"/>
      <c r="PEI9" s="813"/>
      <c r="PEJ9" s="813"/>
      <c r="PEK9" s="813"/>
      <c r="PEL9" s="813"/>
      <c r="PEM9" s="813"/>
      <c r="PEN9" s="813"/>
      <c r="PEO9" s="813"/>
      <c r="PEP9" s="813"/>
      <c r="PEQ9" s="813"/>
      <c r="PER9" s="813"/>
      <c r="PES9" s="813"/>
      <c r="PET9" s="813"/>
      <c r="PEU9" s="813"/>
      <c r="PEV9" s="813"/>
      <c r="PEW9" s="813"/>
      <c r="PEX9" s="813"/>
      <c r="PEY9" s="813"/>
      <c r="PEZ9" s="813"/>
      <c r="PFA9" s="813"/>
      <c r="PFB9" s="813"/>
      <c r="PFC9" s="813"/>
      <c r="PFD9" s="813"/>
      <c r="PFE9" s="813"/>
      <c r="PFF9" s="813"/>
      <c r="PFG9" s="813"/>
      <c r="PFH9" s="813"/>
      <c r="PFI9" s="813"/>
      <c r="PFJ9" s="813"/>
      <c r="PFK9" s="813"/>
      <c r="PFL9" s="813"/>
      <c r="PFM9" s="813"/>
      <c r="PFN9" s="813"/>
      <c r="PFO9" s="813"/>
      <c r="PFP9" s="813"/>
      <c r="PFQ9" s="813"/>
      <c r="PFR9" s="813"/>
      <c r="PFS9" s="813"/>
      <c r="PFT9" s="813"/>
      <c r="PFU9" s="813"/>
      <c r="PFV9" s="813"/>
      <c r="PFW9" s="813"/>
      <c r="PFX9" s="813"/>
      <c r="PFY9" s="813"/>
      <c r="PFZ9" s="813"/>
      <c r="PGA9" s="813"/>
      <c r="PGB9" s="813"/>
      <c r="PGC9" s="813"/>
      <c r="PGD9" s="813"/>
      <c r="PGE9" s="813"/>
      <c r="PGF9" s="813"/>
      <c r="PGG9" s="813"/>
      <c r="PGH9" s="813"/>
      <c r="PGI9" s="813"/>
      <c r="PGJ9" s="813"/>
      <c r="PGK9" s="813"/>
      <c r="PGL9" s="813"/>
      <c r="PGM9" s="813"/>
      <c r="PGN9" s="813"/>
      <c r="PGO9" s="813"/>
      <c r="PGP9" s="813"/>
      <c r="PGQ9" s="813"/>
      <c r="PGR9" s="813"/>
      <c r="PGS9" s="813"/>
      <c r="PGT9" s="813"/>
      <c r="PGU9" s="813"/>
      <c r="PGV9" s="813"/>
      <c r="PGW9" s="813"/>
      <c r="PGX9" s="813"/>
      <c r="PGY9" s="813"/>
      <c r="PGZ9" s="813"/>
      <c r="PHA9" s="813"/>
      <c r="PHB9" s="813"/>
      <c r="PHC9" s="813"/>
      <c r="PHD9" s="813"/>
      <c r="PHE9" s="813"/>
      <c r="PHF9" s="813"/>
      <c r="PHG9" s="813"/>
      <c r="PHH9" s="813"/>
      <c r="PHI9" s="813"/>
      <c r="PHJ9" s="813"/>
      <c r="PHK9" s="813"/>
      <c r="PHL9" s="813"/>
      <c r="PHM9" s="813"/>
      <c r="PHN9" s="813"/>
      <c r="PHO9" s="813"/>
      <c r="PHP9" s="813"/>
      <c r="PHQ9" s="813"/>
      <c r="PHR9" s="813"/>
      <c r="PHS9" s="813"/>
      <c r="PHT9" s="813"/>
      <c r="PHU9" s="813"/>
      <c r="PHV9" s="813"/>
      <c r="PHW9" s="813"/>
      <c r="PHX9" s="813"/>
      <c r="PHY9" s="813"/>
      <c r="PHZ9" s="813"/>
      <c r="PIA9" s="813"/>
      <c r="PIB9" s="813"/>
      <c r="PIC9" s="813"/>
      <c r="PID9" s="813"/>
      <c r="PIE9" s="813"/>
      <c r="PIF9" s="813"/>
      <c r="PIG9" s="813"/>
      <c r="PIH9" s="813"/>
      <c r="PII9" s="813"/>
      <c r="PIJ9" s="813"/>
      <c r="PIK9" s="813"/>
      <c r="PIL9" s="813"/>
      <c r="PIM9" s="813"/>
      <c r="PIN9" s="813"/>
      <c r="PIO9" s="813"/>
      <c r="PIP9" s="813"/>
      <c r="PIQ9" s="813"/>
      <c r="PIR9" s="813"/>
      <c r="PIS9" s="813"/>
      <c r="PIT9" s="813"/>
      <c r="PIU9" s="813"/>
      <c r="PIV9" s="813"/>
      <c r="PIW9" s="813"/>
      <c r="PIX9" s="813"/>
      <c r="PIY9" s="813"/>
      <c r="PIZ9" s="813"/>
      <c r="PJA9" s="813"/>
      <c r="PJB9" s="813"/>
      <c r="PJC9" s="813"/>
      <c r="PJD9" s="813"/>
      <c r="PJE9" s="813"/>
      <c r="PJF9" s="813"/>
      <c r="PJG9" s="813"/>
      <c r="PJH9" s="813"/>
      <c r="PJI9" s="813"/>
      <c r="PJJ9" s="813"/>
      <c r="PJK9" s="813"/>
      <c r="PJL9" s="813"/>
      <c r="PJM9" s="813"/>
      <c r="PJN9" s="813"/>
      <c r="PJO9" s="813"/>
      <c r="PJP9" s="813"/>
      <c r="PJQ9" s="813"/>
      <c r="PJR9" s="813"/>
      <c r="PJS9" s="813"/>
      <c r="PJT9" s="813"/>
      <c r="PJU9" s="813"/>
      <c r="PJV9" s="813"/>
      <c r="PJW9" s="813"/>
      <c r="PJX9" s="813"/>
      <c r="PJY9" s="813"/>
      <c r="PJZ9" s="813"/>
      <c r="PKA9" s="813"/>
      <c r="PKB9" s="813"/>
      <c r="PKC9" s="813"/>
      <c r="PKD9" s="813"/>
      <c r="PKE9" s="813"/>
      <c r="PKF9" s="813"/>
      <c r="PKG9" s="813"/>
      <c r="PKH9" s="813"/>
      <c r="PKI9" s="813"/>
      <c r="PKJ9" s="813"/>
      <c r="PKK9" s="813"/>
      <c r="PKL9" s="813"/>
      <c r="PKM9" s="813"/>
      <c r="PKN9" s="813"/>
      <c r="PKO9" s="813"/>
      <c r="PKP9" s="813"/>
      <c r="PKQ9" s="813"/>
      <c r="PKR9" s="813"/>
      <c r="PKS9" s="813"/>
      <c r="PKT9" s="813"/>
      <c r="PKU9" s="813"/>
      <c r="PKV9" s="813"/>
      <c r="PKW9" s="813"/>
      <c r="PKX9" s="813"/>
      <c r="PKY9" s="813"/>
      <c r="PKZ9" s="813"/>
      <c r="PLA9" s="813"/>
      <c r="PLB9" s="813"/>
      <c r="PLC9" s="813"/>
      <c r="PLD9" s="813"/>
      <c r="PLE9" s="813"/>
      <c r="PLF9" s="813"/>
      <c r="PLG9" s="813"/>
      <c r="PLH9" s="813"/>
      <c r="PLI9" s="813"/>
      <c r="PLJ9" s="813"/>
      <c r="PLK9" s="813"/>
      <c r="PLL9" s="813"/>
      <c r="PLM9" s="813"/>
      <c r="PLN9" s="813"/>
      <c r="PLO9" s="813"/>
      <c r="PLP9" s="813"/>
      <c r="PLQ9" s="813"/>
      <c r="PLR9" s="813"/>
      <c r="PLS9" s="813"/>
      <c r="PLT9" s="813"/>
      <c r="PLU9" s="813"/>
      <c r="PLV9" s="813"/>
      <c r="PLW9" s="813"/>
      <c r="PLX9" s="813"/>
      <c r="PLY9" s="813"/>
      <c r="PLZ9" s="813"/>
      <c r="PMA9" s="813"/>
      <c r="PMB9" s="813"/>
      <c r="PMC9" s="813"/>
      <c r="PMD9" s="813"/>
      <c r="PME9" s="813"/>
      <c r="PMF9" s="813"/>
      <c r="PMG9" s="813"/>
      <c r="PMH9" s="813"/>
      <c r="PMI9" s="813"/>
      <c r="PMJ9" s="813"/>
      <c r="PMK9" s="813"/>
      <c r="PML9" s="813"/>
      <c r="PMM9" s="813"/>
      <c r="PMN9" s="813"/>
      <c r="PMO9" s="813"/>
      <c r="PMP9" s="813"/>
      <c r="PMQ9" s="813"/>
      <c r="PMR9" s="813"/>
      <c r="PMS9" s="813"/>
      <c r="PMT9" s="813"/>
      <c r="PMU9" s="813"/>
      <c r="PMV9" s="813"/>
      <c r="PMW9" s="813"/>
      <c r="PMX9" s="813"/>
      <c r="PMY9" s="813"/>
      <c r="PMZ9" s="813"/>
      <c r="PNA9" s="813"/>
      <c r="PNB9" s="813"/>
      <c r="PNC9" s="813"/>
      <c r="PND9" s="813"/>
      <c r="PNE9" s="813"/>
      <c r="PNF9" s="813"/>
      <c r="PNG9" s="813"/>
      <c r="PNH9" s="813"/>
      <c r="PNI9" s="813"/>
      <c r="PNJ9" s="813"/>
      <c r="PNK9" s="813"/>
      <c r="PNL9" s="813"/>
      <c r="PNM9" s="813"/>
      <c r="PNN9" s="813"/>
      <c r="PNO9" s="813"/>
      <c r="PNP9" s="813"/>
      <c r="PNQ9" s="813"/>
      <c r="PNR9" s="813"/>
      <c r="PNS9" s="813"/>
      <c r="PNT9" s="813"/>
      <c r="PNU9" s="813"/>
      <c r="PNV9" s="813"/>
      <c r="PNW9" s="813"/>
      <c r="PNX9" s="813"/>
      <c r="PNY9" s="813"/>
      <c r="PNZ9" s="813"/>
      <c r="POA9" s="813"/>
      <c r="POB9" s="813"/>
      <c r="POC9" s="813"/>
      <c r="POD9" s="813"/>
      <c r="POE9" s="813"/>
      <c r="POF9" s="813"/>
      <c r="POG9" s="813"/>
      <c r="POH9" s="813"/>
      <c r="POI9" s="813"/>
      <c r="POJ9" s="813"/>
      <c r="POK9" s="813"/>
      <c r="POL9" s="813"/>
      <c r="POM9" s="813"/>
      <c r="PON9" s="813"/>
      <c r="POO9" s="813"/>
      <c r="POP9" s="813"/>
      <c r="POQ9" s="813"/>
      <c r="POR9" s="813"/>
      <c r="POS9" s="813"/>
      <c r="POT9" s="813"/>
      <c r="POU9" s="813"/>
      <c r="POV9" s="813"/>
      <c r="POW9" s="813"/>
      <c r="POX9" s="813"/>
      <c r="POY9" s="813"/>
      <c r="POZ9" s="813"/>
      <c r="PPA9" s="813"/>
      <c r="PPB9" s="813"/>
      <c r="PPC9" s="813"/>
      <c r="PPD9" s="813"/>
      <c r="PPE9" s="813"/>
      <c r="PPF9" s="813"/>
      <c r="PPG9" s="813"/>
      <c r="PPH9" s="813"/>
      <c r="PPI9" s="813"/>
      <c r="PPJ9" s="813"/>
      <c r="PPK9" s="813"/>
      <c r="PPL9" s="813"/>
      <c r="PPM9" s="813"/>
      <c r="PPN9" s="813"/>
      <c r="PPO9" s="813"/>
      <c r="PPP9" s="813"/>
      <c r="PPQ9" s="813"/>
      <c r="PPR9" s="813"/>
      <c r="PPS9" s="813"/>
      <c r="PPT9" s="813"/>
      <c r="PPU9" s="813"/>
      <c r="PPV9" s="813"/>
      <c r="PPW9" s="813"/>
      <c r="PPX9" s="813"/>
      <c r="PPY9" s="813"/>
      <c r="PPZ9" s="813"/>
      <c r="PQA9" s="813"/>
      <c r="PQB9" s="813"/>
      <c r="PQC9" s="813"/>
      <c r="PQD9" s="813"/>
      <c r="PQE9" s="813"/>
      <c r="PQF9" s="813"/>
      <c r="PQG9" s="813"/>
      <c r="PQH9" s="813"/>
      <c r="PQI9" s="813"/>
      <c r="PQJ9" s="813"/>
      <c r="PQK9" s="813"/>
      <c r="PQL9" s="813"/>
      <c r="PQM9" s="813"/>
      <c r="PQN9" s="813"/>
      <c r="PQO9" s="813"/>
      <c r="PQP9" s="813"/>
      <c r="PQQ9" s="813"/>
      <c r="PQR9" s="813"/>
      <c r="PQS9" s="813"/>
      <c r="PQT9" s="813"/>
      <c r="PQU9" s="813"/>
      <c r="PQV9" s="813"/>
      <c r="PQW9" s="813"/>
      <c r="PQX9" s="813"/>
      <c r="PQY9" s="813"/>
      <c r="PQZ9" s="813"/>
      <c r="PRA9" s="813"/>
      <c r="PRB9" s="813"/>
      <c r="PRC9" s="813"/>
      <c r="PRD9" s="813"/>
      <c r="PRE9" s="813"/>
      <c r="PRF9" s="813"/>
      <c r="PRG9" s="813"/>
      <c r="PRH9" s="813"/>
      <c r="PRI9" s="813"/>
      <c r="PRJ9" s="813"/>
      <c r="PRK9" s="813"/>
      <c r="PRL9" s="813"/>
      <c r="PRM9" s="813"/>
      <c r="PRN9" s="813"/>
      <c r="PRO9" s="813"/>
      <c r="PRP9" s="813"/>
      <c r="PRQ9" s="813"/>
      <c r="PRR9" s="813"/>
      <c r="PRS9" s="813"/>
      <c r="PRT9" s="813"/>
      <c r="PRU9" s="813"/>
      <c r="PRV9" s="813"/>
      <c r="PRW9" s="813"/>
      <c r="PRX9" s="813"/>
      <c r="PRY9" s="813"/>
      <c r="PRZ9" s="813"/>
      <c r="PSA9" s="813"/>
      <c r="PSB9" s="813"/>
      <c r="PSC9" s="813"/>
      <c r="PSD9" s="813"/>
      <c r="PSE9" s="813"/>
      <c r="PSF9" s="813"/>
      <c r="PSG9" s="813"/>
      <c r="PSH9" s="813"/>
      <c r="PSI9" s="813"/>
      <c r="PSJ9" s="813"/>
      <c r="PSK9" s="813"/>
      <c r="PSL9" s="813"/>
      <c r="PSM9" s="813"/>
      <c r="PSN9" s="813"/>
      <c r="PSO9" s="813"/>
      <c r="PSP9" s="813"/>
      <c r="PSQ9" s="813"/>
      <c r="PSR9" s="813"/>
      <c r="PSS9" s="813"/>
      <c r="PST9" s="813"/>
      <c r="PSU9" s="813"/>
      <c r="PSV9" s="813"/>
      <c r="PSW9" s="813"/>
      <c r="PSX9" s="813"/>
      <c r="PSY9" s="813"/>
      <c r="PSZ9" s="813"/>
      <c r="PTA9" s="813"/>
      <c r="PTB9" s="813"/>
      <c r="PTC9" s="813"/>
      <c r="PTD9" s="813"/>
      <c r="PTE9" s="813"/>
      <c r="PTF9" s="813"/>
      <c r="PTG9" s="813"/>
      <c r="PTH9" s="813"/>
      <c r="PTI9" s="813"/>
      <c r="PTJ9" s="813"/>
      <c r="PTK9" s="813"/>
      <c r="PTL9" s="813"/>
      <c r="PTM9" s="813"/>
      <c r="PTN9" s="813"/>
      <c r="PTO9" s="813"/>
      <c r="PTP9" s="813"/>
      <c r="PTQ9" s="813"/>
      <c r="PTR9" s="813"/>
      <c r="PTS9" s="813"/>
      <c r="PTT9" s="813"/>
      <c r="PTU9" s="813"/>
      <c r="PTV9" s="813"/>
      <c r="PTW9" s="813"/>
      <c r="PTX9" s="813"/>
      <c r="PTY9" s="813"/>
      <c r="PTZ9" s="813"/>
      <c r="PUA9" s="813"/>
      <c r="PUB9" s="813"/>
      <c r="PUC9" s="813"/>
      <c r="PUD9" s="813"/>
      <c r="PUE9" s="813"/>
      <c r="PUF9" s="813"/>
      <c r="PUG9" s="813"/>
      <c r="PUH9" s="813"/>
      <c r="PUI9" s="813"/>
      <c r="PUJ9" s="813"/>
      <c r="PUK9" s="813"/>
      <c r="PUL9" s="813"/>
      <c r="PUM9" s="813"/>
      <c r="PUN9" s="813"/>
      <c r="PUO9" s="813"/>
      <c r="PUP9" s="813"/>
      <c r="PUQ9" s="813"/>
      <c r="PUR9" s="813"/>
      <c r="PUS9" s="813"/>
      <c r="PUT9" s="813"/>
      <c r="PUU9" s="813"/>
      <c r="PUV9" s="813"/>
      <c r="PUW9" s="813"/>
      <c r="PUX9" s="813"/>
      <c r="PUY9" s="813"/>
      <c r="PUZ9" s="813"/>
      <c r="PVA9" s="813"/>
      <c r="PVB9" s="813"/>
      <c r="PVC9" s="813"/>
      <c r="PVD9" s="813"/>
      <c r="PVE9" s="813"/>
      <c r="PVF9" s="813"/>
      <c r="PVG9" s="813"/>
      <c r="PVH9" s="813"/>
      <c r="PVI9" s="813"/>
      <c r="PVJ9" s="813"/>
      <c r="PVK9" s="813"/>
      <c r="PVL9" s="813"/>
      <c r="PVM9" s="813"/>
      <c r="PVN9" s="813"/>
      <c r="PVO9" s="813"/>
      <c r="PVP9" s="813"/>
      <c r="PVQ9" s="813"/>
      <c r="PVR9" s="813"/>
      <c r="PVS9" s="813"/>
      <c r="PVT9" s="813"/>
      <c r="PVU9" s="813"/>
      <c r="PVV9" s="813"/>
      <c r="PVW9" s="813"/>
      <c r="PVX9" s="813"/>
      <c r="PVY9" s="813"/>
      <c r="PVZ9" s="813"/>
      <c r="PWA9" s="813"/>
      <c r="PWB9" s="813"/>
      <c r="PWC9" s="813"/>
      <c r="PWD9" s="813"/>
      <c r="PWE9" s="813"/>
      <c r="PWF9" s="813"/>
      <c r="PWG9" s="813"/>
      <c r="PWH9" s="813"/>
      <c r="PWI9" s="813"/>
      <c r="PWJ9" s="813"/>
      <c r="PWK9" s="813"/>
      <c r="PWL9" s="813"/>
      <c r="PWM9" s="813"/>
      <c r="PWN9" s="813"/>
      <c r="PWO9" s="813"/>
      <c r="PWP9" s="813"/>
      <c r="PWQ9" s="813"/>
      <c r="PWR9" s="813"/>
      <c r="PWS9" s="813"/>
      <c r="PWT9" s="813"/>
      <c r="PWU9" s="813"/>
      <c r="PWV9" s="813"/>
      <c r="PWW9" s="813"/>
      <c r="PWX9" s="813"/>
      <c r="PWY9" s="813"/>
      <c r="PWZ9" s="813"/>
      <c r="PXA9" s="813"/>
      <c r="PXB9" s="813"/>
      <c r="PXC9" s="813"/>
      <c r="PXD9" s="813"/>
      <c r="PXE9" s="813"/>
      <c r="PXF9" s="813"/>
      <c r="PXG9" s="813"/>
      <c r="PXH9" s="813"/>
      <c r="PXI9" s="813"/>
      <c r="PXJ9" s="813"/>
      <c r="PXK9" s="813"/>
      <c r="PXL9" s="813"/>
      <c r="PXM9" s="813"/>
      <c r="PXN9" s="813"/>
      <c r="PXO9" s="813"/>
      <c r="PXP9" s="813"/>
      <c r="PXQ9" s="813"/>
      <c r="PXR9" s="813"/>
      <c r="PXS9" s="813"/>
      <c r="PXT9" s="813"/>
      <c r="PXU9" s="813"/>
      <c r="PXV9" s="813"/>
      <c r="PXW9" s="813"/>
      <c r="PXX9" s="813"/>
      <c r="PXY9" s="813"/>
      <c r="PXZ9" s="813"/>
      <c r="PYA9" s="813"/>
      <c r="PYB9" s="813"/>
      <c r="PYC9" s="813"/>
      <c r="PYD9" s="813"/>
      <c r="PYE9" s="813"/>
      <c r="PYF9" s="813"/>
      <c r="PYG9" s="813"/>
      <c r="PYH9" s="813"/>
      <c r="PYI9" s="813"/>
      <c r="PYJ9" s="813"/>
      <c r="PYK9" s="813"/>
      <c r="PYL9" s="813"/>
      <c r="PYM9" s="813"/>
      <c r="PYN9" s="813"/>
      <c r="PYO9" s="813"/>
      <c r="PYP9" s="813"/>
      <c r="PYQ9" s="813"/>
      <c r="PYR9" s="813"/>
      <c r="PYS9" s="813"/>
      <c r="PYT9" s="813"/>
      <c r="PYU9" s="813"/>
      <c r="PYV9" s="813"/>
      <c r="PYW9" s="813"/>
      <c r="PYX9" s="813"/>
      <c r="PYY9" s="813"/>
      <c r="PYZ9" s="813"/>
      <c r="PZA9" s="813"/>
      <c r="PZB9" s="813"/>
      <c r="PZC9" s="813"/>
      <c r="PZD9" s="813"/>
      <c r="PZE9" s="813"/>
      <c r="PZF9" s="813"/>
      <c r="PZG9" s="813"/>
      <c r="PZH9" s="813"/>
      <c r="PZI9" s="813"/>
      <c r="PZJ9" s="813"/>
      <c r="PZK9" s="813"/>
      <c r="PZL9" s="813"/>
      <c r="PZM9" s="813"/>
      <c r="PZN9" s="813"/>
      <c r="PZO9" s="813"/>
      <c r="PZP9" s="813"/>
      <c r="PZQ9" s="813"/>
      <c r="PZR9" s="813"/>
      <c r="PZS9" s="813"/>
      <c r="PZT9" s="813"/>
      <c r="PZU9" s="813"/>
      <c r="PZV9" s="813"/>
      <c r="PZW9" s="813"/>
      <c r="PZX9" s="813"/>
      <c r="PZY9" s="813"/>
      <c r="PZZ9" s="813"/>
      <c r="QAA9" s="813"/>
      <c r="QAB9" s="813"/>
      <c r="QAC9" s="813"/>
      <c r="QAD9" s="813"/>
      <c r="QAE9" s="813"/>
      <c r="QAF9" s="813"/>
      <c r="QAG9" s="813"/>
      <c r="QAH9" s="813"/>
      <c r="QAI9" s="813"/>
      <c r="QAJ9" s="813"/>
      <c r="QAK9" s="813"/>
      <c r="QAL9" s="813"/>
      <c r="QAM9" s="813"/>
      <c r="QAN9" s="813"/>
      <c r="QAO9" s="813"/>
      <c r="QAP9" s="813"/>
      <c r="QAQ9" s="813"/>
      <c r="QAR9" s="813"/>
      <c r="QAS9" s="813"/>
      <c r="QAT9" s="813"/>
      <c r="QAU9" s="813"/>
      <c r="QAV9" s="813"/>
      <c r="QAW9" s="813"/>
      <c r="QAX9" s="813"/>
      <c r="QAY9" s="813"/>
      <c r="QAZ9" s="813"/>
      <c r="QBA9" s="813"/>
      <c r="QBB9" s="813"/>
      <c r="QBC9" s="813"/>
      <c r="QBD9" s="813"/>
      <c r="QBE9" s="813"/>
      <c r="QBF9" s="813"/>
      <c r="QBG9" s="813"/>
      <c r="QBH9" s="813"/>
      <c r="QBI9" s="813"/>
      <c r="QBJ9" s="813"/>
      <c r="QBK9" s="813"/>
      <c r="QBL9" s="813"/>
      <c r="QBM9" s="813"/>
      <c r="QBN9" s="813"/>
      <c r="QBO9" s="813"/>
      <c r="QBP9" s="813"/>
      <c r="QBQ9" s="813"/>
      <c r="QBR9" s="813"/>
      <c r="QBS9" s="813"/>
      <c r="QBT9" s="813"/>
      <c r="QBU9" s="813"/>
      <c r="QBV9" s="813"/>
      <c r="QBW9" s="813"/>
      <c r="QBX9" s="813"/>
      <c r="QBY9" s="813"/>
      <c r="QBZ9" s="813"/>
      <c r="QCA9" s="813"/>
      <c r="QCB9" s="813"/>
      <c r="QCC9" s="813"/>
      <c r="QCD9" s="813"/>
      <c r="QCE9" s="813"/>
      <c r="QCF9" s="813"/>
      <c r="QCG9" s="813"/>
      <c r="QCH9" s="813"/>
      <c r="QCI9" s="813"/>
      <c r="QCJ9" s="813"/>
      <c r="QCK9" s="813"/>
      <c r="QCL9" s="813"/>
      <c r="QCM9" s="813"/>
      <c r="QCN9" s="813"/>
      <c r="QCO9" s="813"/>
      <c r="QCP9" s="813"/>
      <c r="QCQ9" s="813"/>
      <c r="QCR9" s="813"/>
      <c r="QCS9" s="813"/>
      <c r="QCT9" s="813"/>
      <c r="QCU9" s="813"/>
      <c r="QCV9" s="813"/>
      <c r="QCW9" s="813"/>
      <c r="QCX9" s="813"/>
      <c r="QCY9" s="813"/>
      <c r="QCZ9" s="813"/>
      <c r="QDA9" s="813"/>
      <c r="QDB9" s="813"/>
      <c r="QDC9" s="813"/>
      <c r="QDD9" s="813"/>
      <c r="QDE9" s="813"/>
      <c r="QDF9" s="813"/>
      <c r="QDG9" s="813"/>
      <c r="QDH9" s="813"/>
      <c r="QDI9" s="813"/>
      <c r="QDJ9" s="813"/>
      <c r="QDK9" s="813"/>
      <c r="QDL9" s="813"/>
      <c r="QDM9" s="813"/>
      <c r="QDN9" s="813"/>
      <c r="QDO9" s="813"/>
      <c r="QDP9" s="813"/>
      <c r="QDQ9" s="813"/>
      <c r="QDR9" s="813"/>
      <c r="QDS9" s="813"/>
      <c r="QDT9" s="813"/>
      <c r="QDU9" s="813"/>
      <c r="QDV9" s="813"/>
      <c r="QDW9" s="813"/>
      <c r="QDX9" s="813"/>
      <c r="QDY9" s="813"/>
      <c r="QDZ9" s="813"/>
      <c r="QEA9" s="813"/>
      <c r="QEB9" s="813"/>
      <c r="QEC9" s="813"/>
      <c r="QED9" s="813"/>
      <c r="QEE9" s="813"/>
      <c r="QEF9" s="813"/>
      <c r="QEG9" s="813"/>
      <c r="QEH9" s="813"/>
      <c r="QEI9" s="813"/>
      <c r="QEJ9" s="813"/>
      <c r="QEK9" s="813"/>
      <c r="QEL9" s="813"/>
      <c r="QEM9" s="813"/>
      <c r="QEN9" s="813"/>
      <c r="QEO9" s="813"/>
      <c r="QEP9" s="813"/>
      <c r="QEQ9" s="813"/>
      <c r="QER9" s="813"/>
      <c r="QES9" s="813"/>
      <c r="QET9" s="813"/>
      <c r="QEU9" s="813"/>
      <c r="QEV9" s="813"/>
      <c r="QEW9" s="813"/>
      <c r="QEX9" s="813"/>
      <c r="QEY9" s="813"/>
      <c r="QEZ9" s="813"/>
      <c r="QFA9" s="813"/>
      <c r="QFB9" s="813"/>
      <c r="QFC9" s="813"/>
      <c r="QFD9" s="813"/>
      <c r="QFE9" s="813"/>
      <c r="QFF9" s="813"/>
      <c r="QFG9" s="813"/>
      <c r="QFH9" s="813"/>
      <c r="QFI9" s="813"/>
      <c r="QFJ9" s="813"/>
      <c r="QFK9" s="813"/>
      <c r="QFL9" s="813"/>
      <c r="QFM9" s="813"/>
      <c r="QFN9" s="813"/>
      <c r="QFO9" s="813"/>
      <c r="QFP9" s="813"/>
      <c r="QFQ9" s="813"/>
      <c r="QFR9" s="813"/>
      <c r="QFS9" s="813"/>
      <c r="QFT9" s="813"/>
      <c r="QFU9" s="813"/>
      <c r="QFV9" s="813"/>
      <c r="QFW9" s="813"/>
      <c r="QFX9" s="813"/>
      <c r="QFY9" s="813"/>
      <c r="QFZ9" s="813"/>
      <c r="QGA9" s="813"/>
      <c r="QGB9" s="813"/>
      <c r="QGC9" s="813"/>
      <c r="QGD9" s="813"/>
      <c r="QGE9" s="813"/>
      <c r="QGF9" s="813"/>
      <c r="QGG9" s="813"/>
      <c r="QGH9" s="813"/>
      <c r="QGI9" s="813"/>
      <c r="QGJ9" s="813"/>
      <c r="QGK9" s="813"/>
      <c r="QGL9" s="813"/>
      <c r="QGM9" s="813"/>
      <c r="QGN9" s="813"/>
      <c r="QGO9" s="813"/>
      <c r="QGP9" s="813"/>
      <c r="QGQ9" s="813"/>
      <c r="QGR9" s="813"/>
      <c r="QGS9" s="813"/>
      <c r="QGT9" s="813"/>
      <c r="QGU9" s="813"/>
      <c r="QGV9" s="813"/>
      <c r="QGW9" s="813"/>
      <c r="QGX9" s="813"/>
      <c r="QGY9" s="813"/>
      <c r="QGZ9" s="813"/>
      <c r="QHA9" s="813"/>
      <c r="QHB9" s="813"/>
      <c r="QHC9" s="813"/>
      <c r="QHD9" s="813"/>
      <c r="QHE9" s="813"/>
      <c r="QHF9" s="813"/>
      <c r="QHG9" s="813"/>
      <c r="QHH9" s="813"/>
      <c r="QHI9" s="813"/>
      <c r="QHJ9" s="813"/>
      <c r="QHK9" s="813"/>
      <c r="QHL9" s="813"/>
      <c r="QHM9" s="813"/>
      <c r="QHN9" s="813"/>
      <c r="QHO9" s="813"/>
      <c r="QHP9" s="813"/>
      <c r="QHQ9" s="813"/>
      <c r="QHR9" s="813"/>
      <c r="QHS9" s="813"/>
      <c r="QHT9" s="813"/>
      <c r="QHU9" s="813"/>
      <c r="QHV9" s="813"/>
      <c r="QHW9" s="813"/>
      <c r="QHX9" s="813"/>
      <c r="QHY9" s="813"/>
      <c r="QHZ9" s="813"/>
      <c r="QIA9" s="813"/>
      <c r="QIB9" s="813"/>
      <c r="QIC9" s="813"/>
      <c r="QID9" s="813"/>
      <c r="QIE9" s="813"/>
      <c r="QIF9" s="813"/>
      <c r="QIG9" s="813"/>
      <c r="QIH9" s="813"/>
      <c r="QII9" s="813"/>
      <c r="QIJ9" s="813"/>
      <c r="QIK9" s="813"/>
      <c r="QIL9" s="813"/>
      <c r="QIM9" s="813"/>
      <c r="QIN9" s="813"/>
      <c r="QIO9" s="813"/>
      <c r="QIP9" s="813"/>
      <c r="QIQ9" s="813"/>
      <c r="QIR9" s="813"/>
      <c r="QIS9" s="813"/>
      <c r="QIT9" s="813"/>
      <c r="QIU9" s="813"/>
      <c r="QIV9" s="813"/>
      <c r="QIW9" s="813"/>
      <c r="QIX9" s="813"/>
      <c r="QIY9" s="813"/>
      <c r="QIZ9" s="813"/>
      <c r="QJA9" s="813"/>
      <c r="QJB9" s="813"/>
      <c r="QJC9" s="813"/>
      <c r="QJD9" s="813"/>
      <c r="QJE9" s="813"/>
      <c r="QJF9" s="813"/>
      <c r="QJG9" s="813"/>
      <c r="QJH9" s="813"/>
      <c r="QJI9" s="813"/>
      <c r="QJJ9" s="813"/>
      <c r="QJK9" s="813"/>
      <c r="QJL9" s="813"/>
      <c r="QJM9" s="813"/>
      <c r="QJN9" s="813"/>
      <c r="QJO9" s="813"/>
      <c r="QJP9" s="813"/>
      <c r="QJQ9" s="813"/>
      <c r="QJR9" s="813"/>
      <c r="QJS9" s="813"/>
      <c r="QJT9" s="813"/>
      <c r="QJU9" s="813"/>
      <c r="QJV9" s="813"/>
      <c r="QJW9" s="813"/>
      <c r="QJX9" s="813"/>
      <c r="QJY9" s="813"/>
      <c r="QJZ9" s="813"/>
      <c r="QKA9" s="813"/>
      <c r="QKB9" s="813"/>
      <c r="QKC9" s="813"/>
      <c r="QKD9" s="813"/>
      <c r="QKE9" s="813"/>
      <c r="QKF9" s="813"/>
      <c r="QKG9" s="813"/>
      <c r="QKH9" s="813"/>
      <c r="QKI9" s="813"/>
      <c r="QKJ9" s="813"/>
      <c r="QKK9" s="813"/>
      <c r="QKL9" s="813"/>
      <c r="QKM9" s="813"/>
      <c r="QKN9" s="813"/>
      <c r="QKO9" s="813"/>
      <c r="QKP9" s="813"/>
      <c r="QKQ9" s="813"/>
      <c r="QKR9" s="813"/>
      <c r="QKS9" s="813"/>
      <c r="QKT9" s="813"/>
      <c r="QKU9" s="813"/>
      <c r="QKV9" s="813"/>
      <c r="QKW9" s="813"/>
      <c r="QKX9" s="813"/>
      <c r="QKY9" s="813"/>
      <c r="QKZ9" s="813"/>
      <c r="QLA9" s="813"/>
      <c r="QLB9" s="813"/>
      <c r="QLC9" s="813"/>
      <c r="QLD9" s="813"/>
      <c r="QLE9" s="813"/>
      <c r="QLF9" s="813"/>
      <c r="QLG9" s="813"/>
      <c r="QLH9" s="813"/>
      <c r="QLI9" s="813"/>
      <c r="QLJ9" s="813"/>
      <c r="QLK9" s="813"/>
      <c r="QLL9" s="813"/>
      <c r="QLM9" s="813"/>
      <c r="QLN9" s="813"/>
      <c r="QLO9" s="813"/>
      <c r="QLP9" s="813"/>
      <c r="QLQ9" s="813"/>
      <c r="QLR9" s="813"/>
      <c r="QLS9" s="813"/>
      <c r="QLT9" s="813"/>
      <c r="QLU9" s="813"/>
      <c r="QLV9" s="813"/>
      <c r="QLW9" s="813"/>
      <c r="QLX9" s="813"/>
      <c r="QLY9" s="813"/>
      <c r="QLZ9" s="813"/>
      <c r="QMA9" s="813"/>
      <c r="QMB9" s="813"/>
      <c r="QMC9" s="813"/>
      <c r="QMD9" s="813"/>
      <c r="QME9" s="813"/>
      <c r="QMF9" s="813"/>
      <c r="QMG9" s="813"/>
      <c r="QMH9" s="813"/>
      <c r="QMI9" s="813"/>
      <c r="QMJ9" s="813"/>
      <c r="QMK9" s="813"/>
      <c r="QML9" s="813"/>
      <c r="QMM9" s="813"/>
      <c r="QMN9" s="813"/>
      <c r="QMO9" s="813"/>
      <c r="QMP9" s="813"/>
      <c r="QMQ9" s="813"/>
      <c r="QMR9" s="813"/>
      <c r="QMS9" s="813"/>
      <c r="QMT9" s="813"/>
      <c r="QMU9" s="813"/>
      <c r="QMV9" s="813"/>
      <c r="QMW9" s="813"/>
      <c r="QMX9" s="813"/>
      <c r="QMY9" s="813"/>
      <c r="QMZ9" s="813"/>
      <c r="QNA9" s="813"/>
      <c r="QNB9" s="813"/>
      <c r="QNC9" s="813"/>
      <c r="QND9" s="813"/>
      <c r="QNE9" s="813"/>
      <c r="QNF9" s="813"/>
      <c r="QNG9" s="813"/>
      <c r="QNH9" s="813"/>
      <c r="QNI9" s="813"/>
      <c r="QNJ9" s="813"/>
      <c r="QNK9" s="813"/>
      <c r="QNL9" s="813"/>
      <c r="QNM9" s="813"/>
      <c r="QNN9" s="813"/>
      <c r="QNO9" s="813"/>
      <c r="QNP9" s="813"/>
      <c r="QNQ9" s="813"/>
      <c r="QNR9" s="813"/>
      <c r="QNS9" s="813"/>
      <c r="QNT9" s="813"/>
      <c r="QNU9" s="813"/>
      <c r="QNV9" s="813"/>
      <c r="QNW9" s="813"/>
      <c r="QNX9" s="813"/>
      <c r="QNY9" s="813"/>
      <c r="QNZ9" s="813"/>
      <c r="QOA9" s="813"/>
      <c r="QOB9" s="813"/>
      <c r="QOC9" s="813"/>
      <c r="QOD9" s="813"/>
      <c r="QOE9" s="813"/>
      <c r="QOF9" s="813"/>
      <c r="QOG9" s="813"/>
      <c r="QOH9" s="813"/>
      <c r="QOI9" s="813"/>
      <c r="QOJ9" s="813"/>
      <c r="QOK9" s="813"/>
      <c r="QOL9" s="813"/>
      <c r="QOM9" s="813"/>
      <c r="QON9" s="813"/>
      <c r="QOO9" s="813"/>
      <c r="QOP9" s="813"/>
      <c r="QOQ9" s="813"/>
      <c r="QOR9" s="813"/>
      <c r="QOS9" s="813"/>
      <c r="QOT9" s="813"/>
      <c r="QOU9" s="813"/>
      <c r="QOV9" s="813"/>
      <c r="QOW9" s="813"/>
      <c r="QOX9" s="813"/>
      <c r="QOY9" s="813"/>
      <c r="QOZ9" s="813"/>
      <c r="QPA9" s="813"/>
      <c r="QPB9" s="813"/>
      <c r="QPC9" s="813"/>
      <c r="QPD9" s="813"/>
      <c r="QPE9" s="813"/>
      <c r="QPF9" s="813"/>
      <c r="QPG9" s="813"/>
      <c r="QPH9" s="813"/>
      <c r="QPI9" s="813"/>
      <c r="QPJ9" s="813"/>
      <c r="QPK9" s="813"/>
      <c r="QPL9" s="813"/>
      <c r="QPM9" s="813"/>
      <c r="QPN9" s="813"/>
      <c r="QPO9" s="813"/>
      <c r="QPP9" s="813"/>
      <c r="QPQ9" s="813"/>
      <c r="QPR9" s="813"/>
      <c r="QPS9" s="813"/>
      <c r="QPT9" s="813"/>
      <c r="QPU9" s="813"/>
      <c r="QPV9" s="813"/>
      <c r="QPW9" s="813"/>
      <c r="QPX9" s="813"/>
      <c r="QPY9" s="813"/>
      <c r="QPZ9" s="813"/>
      <c r="QQA9" s="813"/>
      <c r="QQB9" s="813"/>
      <c r="QQC9" s="813"/>
      <c r="QQD9" s="813"/>
      <c r="QQE9" s="813"/>
      <c r="QQF9" s="813"/>
      <c r="QQG9" s="813"/>
      <c r="QQH9" s="813"/>
      <c r="QQI9" s="813"/>
      <c r="QQJ9" s="813"/>
      <c r="QQK9" s="813"/>
      <c r="QQL9" s="813"/>
      <c r="QQM9" s="813"/>
      <c r="QQN9" s="813"/>
      <c r="QQO9" s="813"/>
      <c r="QQP9" s="813"/>
      <c r="QQQ9" s="813"/>
      <c r="QQR9" s="813"/>
      <c r="QQS9" s="813"/>
      <c r="QQT9" s="813"/>
      <c r="QQU9" s="813"/>
      <c r="QQV9" s="813"/>
      <c r="QQW9" s="813"/>
      <c r="QQX9" s="813"/>
      <c r="QQY9" s="813"/>
      <c r="QQZ9" s="813"/>
      <c r="QRA9" s="813"/>
      <c r="QRB9" s="813"/>
      <c r="QRC9" s="813"/>
      <c r="QRD9" s="813"/>
      <c r="QRE9" s="813"/>
      <c r="QRF9" s="813"/>
      <c r="QRG9" s="813"/>
      <c r="QRH9" s="813"/>
      <c r="QRI9" s="813"/>
      <c r="QRJ9" s="813"/>
      <c r="QRK9" s="813"/>
      <c r="QRL9" s="813"/>
      <c r="QRM9" s="813"/>
      <c r="QRN9" s="813"/>
      <c r="QRO9" s="813"/>
      <c r="QRP9" s="813"/>
      <c r="QRQ9" s="813"/>
      <c r="QRR9" s="813"/>
      <c r="QRS9" s="813"/>
      <c r="QRT9" s="813"/>
      <c r="QRU9" s="813"/>
      <c r="QRV9" s="813"/>
      <c r="QRW9" s="813"/>
      <c r="QRX9" s="813"/>
      <c r="QRY9" s="813"/>
      <c r="QRZ9" s="813"/>
      <c r="QSA9" s="813"/>
      <c r="QSB9" s="813"/>
      <c r="QSC9" s="813"/>
      <c r="QSD9" s="813"/>
      <c r="QSE9" s="813"/>
      <c r="QSF9" s="813"/>
      <c r="QSG9" s="813"/>
      <c r="QSH9" s="813"/>
      <c r="QSI9" s="813"/>
      <c r="QSJ9" s="813"/>
      <c r="QSK9" s="813"/>
      <c r="QSL9" s="813"/>
      <c r="QSM9" s="813"/>
      <c r="QSN9" s="813"/>
      <c r="QSO9" s="813"/>
      <c r="QSP9" s="813"/>
      <c r="QSQ9" s="813"/>
      <c r="QSR9" s="813"/>
      <c r="QSS9" s="813"/>
      <c r="QST9" s="813"/>
      <c r="QSU9" s="813"/>
      <c r="QSV9" s="813"/>
      <c r="QSW9" s="813"/>
      <c r="QSX9" s="813"/>
      <c r="QSY9" s="813"/>
      <c r="QSZ9" s="813"/>
      <c r="QTA9" s="813"/>
      <c r="QTB9" s="813"/>
      <c r="QTC9" s="813"/>
      <c r="QTD9" s="813"/>
      <c r="QTE9" s="813"/>
      <c r="QTF9" s="813"/>
      <c r="QTG9" s="813"/>
      <c r="QTH9" s="813"/>
      <c r="QTI9" s="813"/>
      <c r="QTJ9" s="813"/>
      <c r="QTK9" s="813"/>
      <c r="QTL9" s="813"/>
      <c r="QTM9" s="813"/>
      <c r="QTN9" s="813"/>
      <c r="QTO9" s="813"/>
      <c r="QTP9" s="813"/>
      <c r="QTQ9" s="813"/>
      <c r="QTR9" s="813"/>
      <c r="QTS9" s="813"/>
      <c r="QTT9" s="813"/>
      <c r="QTU9" s="813"/>
      <c r="QTV9" s="813"/>
      <c r="QTW9" s="813"/>
      <c r="QTX9" s="813"/>
      <c r="QTY9" s="813"/>
      <c r="QTZ9" s="813"/>
      <c r="QUA9" s="813"/>
      <c r="QUB9" s="813"/>
      <c r="QUC9" s="813"/>
      <c r="QUD9" s="813"/>
      <c r="QUE9" s="813"/>
      <c r="QUF9" s="813"/>
      <c r="QUG9" s="813"/>
      <c r="QUH9" s="813"/>
      <c r="QUI9" s="813"/>
      <c r="QUJ9" s="813"/>
      <c r="QUK9" s="813"/>
      <c r="QUL9" s="813"/>
      <c r="QUM9" s="813"/>
      <c r="QUN9" s="813"/>
      <c r="QUO9" s="813"/>
      <c r="QUP9" s="813"/>
      <c r="QUQ9" s="813"/>
      <c r="QUR9" s="813"/>
      <c r="QUS9" s="813"/>
      <c r="QUT9" s="813"/>
      <c r="QUU9" s="813"/>
      <c r="QUV9" s="813"/>
      <c r="QUW9" s="813"/>
      <c r="QUX9" s="813"/>
      <c r="QUY9" s="813"/>
      <c r="QUZ9" s="813"/>
      <c r="QVA9" s="813"/>
      <c r="QVB9" s="813"/>
      <c r="QVC9" s="813"/>
      <c r="QVD9" s="813"/>
      <c r="QVE9" s="813"/>
      <c r="QVF9" s="813"/>
      <c r="QVG9" s="813"/>
      <c r="QVH9" s="813"/>
      <c r="QVI9" s="813"/>
      <c r="QVJ9" s="813"/>
      <c r="QVK9" s="813"/>
      <c r="QVL9" s="813"/>
      <c r="QVM9" s="813"/>
      <c r="QVN9" s="813"/>
      <c r="QVO9" s="813"/>
      <c r="QVP9" s="813"/>
      <c r="QVQ9" s="813"/>
      <c r="QVR9" s="813"/>
      <c r="QVS9" s="813"/>
      <c r="QVT9" s="813"/>
      <c r="QVU9" s="813"/>
      <c r="QVV9" s="813"/>
      <c r="QVW9" s="813"/>
      <c r="QVX9" s="813"/>
      <c r="QVY9" s="813"/>
      <c r="QVZ9" s="813"/>
      <c r="QWA9" s="813"/>
      <c r="QWB9" s="813"/>
      <c r="QWC9" s="813"/>
      <c r="QWD9" s="813"/>
      <c r="QWE9" s="813"/>
      <c r="QWF9" s="813"/>
      <c r="QWG9" s="813"/>
      <c r="QWH9" s="813"/>
      <c r="QWI9" s="813"/>
      <c r="QWJ9" s="813"/>
      <c r="QWK9" s="813"/>
      <c r="QWL9" s="813"/>
      <c r="QWM9" s="813"/>
      <c r="QWN9" s="813"/>
      <c r="QWO9" s="813"/>
      <c r="QWP9" s="813"/>
      <c r="QWQ9" s="813"/>
      <c r="QWR9" s="813"/>
      <c r="QWS9" s="813"/>
      <c r="QWT9" s="813"/>
      <c r="QWU9" s="813"/>
      <c r="QWV9" s="813"/>
      <c r="QWW9" s="813"/>
      <c r="QWX9" s="813"/>
      <c r="QWY9" s="813"/>
      <c r="QWZ9" s="813"/>
      <c r="QXA9" s="813"/>
      <c r="QXB9" s="813"/>
      <c r="QXC9" s="813"/>
      <c r="QXD9" s="813"/>
      <c r="QXE9" s="813"/>
      <c r="QXF9" s="813"/>
      <c r="QXG9" s="813"/>
      <c r="QXH9" s="813"/>
      <c r="QXI9" s="813"/>
      <c r="QXJ9" s="813"/>
      <c r="QXK9" s="813"/>
      <c r="QXL9" s="813"/>
      <c r="QXM9" s="813"/>
      <c r="QXN9" s="813"/>
      <c r="QXO9" s="813"/>
      <c r="QXP9" s="813"/>
      <c r="QXQ9" s="813"/>
      <c r="QXR9" s="813"/>
      <c r="QXS9" s="813"/>
      <c r="QXT9" s="813"/>
      <c r="QXU9" s="813"/>
      <c r="QXV9" s="813"/>
      <c r="QXW9" s="813"/>
      <c r="QXX9" s="813"/>
      <c r="QXY9" s="813"/>
      <c r="QXZ9" s="813"/>
      <c r="QYA9" s="813"/>
      <c r="QYB9" s="813"/>
      <c r="QYC9" s="813"/>
      <c r="QYD9" s="813"/>
      <c r="QYE9" s="813"/>
      <c r="QYF9" s="813"/>
      <c r="QYG9" s="813"/>
      <c r="QYH9" s="813"/>
      <c r="QYI9" s="813"/>
      <c r="QYJ9" s="813"/>
      <c r="QYK9" s="813"/>
      <c r="QYL9" s="813"/>
      <c r="QYM9" s="813"/>
      <c r="QYN9" s="813"/>
      <c r="QYO9" s="813"/>
      <c r="QYP9" s="813"/>
      <c r="QYQ9" s="813"/>
      <c r="QYR9" s="813"/>
      <c r="QYS9" s="813"/>
      <c r="QYT9" s="813"/>
      <c r="QYU9" s="813"/>
      <c r="QYV9" s="813"/>
      <c r="QYW9" s="813"/>
      <c r="QYX9" s="813"/>
      <c r="QYY9" s="813"/>
      <c r="QYZ9" s="813"/>
      <c r="QZA9" s="813"/>
      <c r="QZB9" s="813"/>
      <c r="QZC9" s="813"/>
      <c r="QZD9" s="813"/>
      <c r="QZE9" s="813"/>
      <c r="QZF9" s="813"/>
      <c r="QZG9" s="813"/>
      <c r="QZH9" s="813"/>
      <c r="QZI9" s="813"/>
      <c r="QZJ9" s="813"/>
      <c r="QZK9" s="813"/>
      <c r="QZL9" s="813"/>
      <c r="QZM9" s="813"/>
      <c r="QZN9" s="813"/>
      <c r="QZO9" s="813"/>
      <c r="QZP9" s="813"/>
      <c r="QZQ9" s="813"/>
      <c r="QZR9" s="813"/>
      <c r="QZS9" s="813"/>
      <c r="QZT9" s="813"/>
      <c r="QZU9" s="813"/>
      <c r="QZV9" s="813"/>
      <c r="QZW9" s="813"/>
      <c r="QZX9" s="813"/>
      <c r="QZY9" s="813"/>
      <c r="QZZ9" s="813"/>
      <c r="RAA9" s="813"/>
      <c r="RAB9" s="813"/>
      <c r="RAC9" s="813"/>
      <c r="RAD9" s="813"/>
      <c r="RAE9" s="813"/>
      <c r="RAF9" s="813"/>
      <c r="RAG9" s="813"/>
      <c r="RAH9" s="813"/>
      <c r="RAI9" s="813"/>
      <c r="RAJ9" s="813"/>
      <c r="RAK9" s="813"/>
      <c r="RAL9" s="813"/>
      <c r="RAM9" s="813"/>
      <c r="RAN9" s="813"/>
      <c r="RAO9" s="813"/>
      <c r="RAP9" s="813"/>
      <c r="RAQ9" s="813"/>
      <c r="RAR9" s="813"/>
      <c r="RAS9" s="813"/>
      <c r="RAT9" s="813"/>
      <c r="RAU9" s="813"/>
      <c r="RAV9" s="813"/>
      <c r="RAW9" s="813"/>
      <c r="RAX9" s="813"/>
      <c r="RAY9" s="813"/>
      <c r="RAZ9" s="813"/>
      <c r="RBA9" s="813"/>
      <c r="RBB9" s="813"/>
      <c r="RBC9" s="813"/>
      <c r="RBD9" s="813"/>
      <c r="RBE9" s="813"/>
      <c r="RBF9" s="813"/>
      <c r="RBG9" s="813"/>
      <c r="RBH9" s="813"/>
      <c r="RBI9" s="813"/>
      <c r="RBJ9" s="813"/>
      <c r="RBK9" s="813"/>
      <c r="RBL9" s="813"/>
      <c r="RBM9" s="813"/>
      <c r="RBN9" s="813"/>
      <c r="RBO9" s="813"/>
      <c r="RBP9" s="813"/>
      <c r="RBQ9" s="813"/>
      <c r="RBR9" s="813"/>
      <c r="RBS9" s="813"/>
      <c r="RBT9" s="813"/>
      <c r="RBU9" s="813"/>
      <c r="RBV9" s="813"/>
      <c r="RBW9" s="813"/>
      <c r="RBX9" s="813"/>
      <c r="RBY9" s="813"/>
      <c r="RBZ9" s="813"/>
      <c r="RCA9" s="813"/>
      <c r="RCB9" s="813"/>
      <c r="RCC9" s="813"/>
      <c r="RCD9" s="813"/>
      <c r="RCE9" s="813"/>
      <c r="RCF9" s="813"/>
      <c r="RCG9" s="813"/>
      <c r="RCH9" s="813"/>
      <c r="RCI9" s="813"/>
      <c r="RCJ9" s="813"/>
      <c r="RCK9" s="813"/>
      <c r="RCL9" s="813"/>
      <c r="RCM9" s="813"/>
      <c r="RCN9" s="813"/>
      <c r="RCO9" s="813"/>
      <c r="RCP9" s="813"/>
      <c r="RCQ9" s="813"/>
      <c r="RCR9" s="813"/>
      <c r="RCS9" s="813"/>
      <c r="RCT9" s="813"/>
      <c r="RCU9" s="813"/>
      <c r="RCV9" s="813"/>
      <c r="RCW9" s="813"/>
      <c r="RCX9" s="813"/>
      <c r="RCY9" s="813"/>
      <c r="RCZ9" s="813"/>
      <c r="RDA9" s="813"/>
      <c r="RDB9" s="813"/>
      <c r="RDC9" s="813"/>
      <c r="RDD9" s="813"/>
      <c r="RDE9" s="813"/>
      <c r="RDF9" s="813"/>
      <c r="RDG9" s="813"/>
      <c r="RDH9" s="813"/>
      <c r="RDI9" s="813"/>
      <c r="RDJ9" s="813"/>
      <c r="RDK9" s="813"/>
      <c r="RDL9" s="813"/>
      <c r="RDM9" s="813"/>
      <c r="RDN9" s="813"/>
      <c r="RDO9" s="813"/>
      <c r="RDP9" s="813"/>
      <c r="RDQ9" s="813"/>
      <c r="RDR9" s="813"/>
      <c r="RDS9" s="813"/>
      <c r="RDT9" s="813"/>
      <c r="RDU9" s="813"/>
      <c r="RDV9" s="813"/>
      <c r="RDW9" s="813"/>
      <c r="RDX9" s="813"/>
      <c r="RDY9" s="813"/>
      <c r="RDZ9" s="813"/>
      <c r="REA9" s="813"/>
      <c r="REB9" s="813"/>
      <c r="REC9" s="813"/>
      <c r="RED9" s="813"/>
      <c r="REE9" s="813"/>
      <c r="REF9" s="813"/>
      <c r="REG9" s="813"/>
      <c r="REH9" s="813"/>
      <c r="REI9" s="813"/>
      <c r="REJ9" s="813"/>
      <c r="REK9" s="813"/>
      <c r="REL9" s="813"/>
      <c r="REM9" s="813"/>
      <c r="REN9" s="813"/>
      <c r="REO9" s="813"/>
      <c r="REP9" s="813"/>
      <c r="REQ9" s="813"/>
      <c r="RER9" s="813"/>
      <c r="RES9" s="813"/>
      <c r="RET9" s="813"/>
      <c r="REU9" s="813"/>
      <c r="REV9" s="813"/>
      <c r="REW9" s="813"/>
      <c r="REX9" s="813"/>
      <c r="REY9" s="813"/>
      <c r="REZ9" s="813"/>
      <c r="RFA9" s="813"/>
      <c r="RFB9" s="813"/>
      <c r="RFC9" s="813"/>
      <c r="RFD9" s="813"/>
      <c r="RFE9" s="813"/>
      <c r="RFF9" s="813"/>
      <c r="RFG9" s="813"/>
      <c r="RFH9" s="813"/>
      <c r="RFI9" s="813"/>
      <c r="RFJ9" s="813"/>
      <c r="RFK9" s="813"/>
      <c r="RFL9" s="813"/>
      <c r="RFM9" s="813"/>
      <c r="RFN9" s="813"/>
      <c r="RFO9" s="813"/>
      <c r="RFP9" s="813"/>
      <c r="RFQ9" s="813"/>
      <c r="RFR9" s="813"/>
      <c r="RFS9" s="813"/>
      <c r="RFT9" s="813"/>
      <c r="RFU9" s="813"/>
      <c r="RFV9" s="813"/>
      <c r="RFW9" s="813"/>
      <c r="RFX9" s="813"/>
      <c r="RFY9" s="813"/>
      <c r="RFZ9" s="813"/>
      <c r="RGA9" s="813"/>
      <c r="RGB9" s="813"/>
      <c r="RGC9" s="813"/>
      <c r="RGD9" s="813"/>
      <c r="RGE9" s="813"/>
      <c r="RGF9" s="813"/>
      <c r="RGG9" s="813"/>
      <c r="RGH9" s="813"/>
      <c r="RGI9" s="813"/>
      <c r="RGJ9" s="813"/>
      <c r="RGK9" s="813"/>
      <c r="RGL9" s="813"/>
      <c r="RGM9" s="813"/>
      <c r="RGN9" s="813"/>
      <c r="RGO9" s="813"/>
      <c r="RGP9" s="813"/>
      <c r="RGQ9" s="813"/>
      <c r="RGR9" s="813"/>
      <c r="RGS9" s="813"/>
      <c r="RGT9" s="813"/>
      <c r="RGU9" s="813"/>
      <c r="RGV9" s="813"/>
      <c r="RGW9" s="813"/>
      <c r="RGX9" s="813"/>
      <c r="RGY9" s="813"/>
      <c r="RGZ9" s="813"/>
      <c r="RHA9" s="813"/>
      <c r="RHB9" s="813"/>
      <c r="RHC9" s="813"/>
      <c r="RHD9" s="813"/>
      <c r="RHE9" s="813"/>
      <c r="RHF9" s="813"/>
      <c r="RHG9" s="813"/>
      <c r="RHH9" s="813"/>
      <c r="RHI9" s="813"/>
      <c r="RHJ9" s="813"/>
      <c r="RHK9" s="813"/>
      <c r="RHL9" s="813"/>
      <c r="RHM9" s="813"/>
      <c r="RHN9" s="813"/>
      <c r="RHO9" s="813"/>
      <c r="RHP9" s="813"/>
      <c r="RHQ9" s="813"/>
      <c r="RHR9" s="813"/>
      <c r="RHS9" s="813"/>
      <c r="RHT9" s="813"/>
      <c r="RHU9" s="813"/>
      <c r="RHV9" s="813"/>
      <c r="RHW9" s="813"/>
      <c r="RHX9" s="813"/>
      <c r="RHY9" s="813"/>
      <c r="RHZ9" s="813"/>
      <c r="RIA9" s="813"/>
      <c r="RIB9" s="813"/>
      <c r="RIC9" s="813"/>
      <c r="RID9" s="813"/>
      <c r="RIE9" s="813"/>
      <c r="RIF9" s="813"/>
      <c r="RIG9" s="813"/>
      <c r="RIH9" s="813"/>
      <c r="RII9" s="813"/>
      <c r="RIJ9" s="813"/>
      <c r="RIK9" s="813"/>
      <c r="RIL9" s="813"/>
      <c r="RIM9" s="813"/>
      <c r="RIN9" s="813"/>
      <c r="RIO9" s="813"/>
      <c r="RIP9" s="813"/>
      <c r="RIQ9" s="813"/>
      <c r="RIR9" s="813"/>
      <c r="RIS9" s="813"/>
      <c r="RIT9" s="813"/>
      <c r="RIU9" s="813"/>
      <c r="RIV9" s="813"/>
      <c r="RIW9" s="813"/>
      <c r="RIX9" s="813"/>
      <c r="RIY9" s="813"/>
      <c r="RIZ9" s="813"/>
      <c r="RJA9" s="813"/>
      <c r="RJB9" s="813"/>
      <c r="RJC9" s="813"/>
      <c r="RJD9" s="813"/>
      <c r="RJE9" s="813"/>
      <c r="RJF9" s="813"/>
      <c r="RJG9" s="813"/>
      <c r="RJH9" s="813"/>
      <c r="RJI9" s="813"/>
      <c r="RJJ9" s="813"/>
      <c r="RJK9" s="813"/>
      <c r="RJL9" s="813"/>
      <c r="RJM9" s="813"/>
      <c r="RJN9" s="813"/>
      <c r="RJO9" s="813"/>
      <c r="RJP9" s="813"/>
      <c r="RJQ9" s="813"/>
      <c r="RJR9" s="813"/>
      <c r="RJS9" s="813"/>
      <c r="RJT9" s="813"/>
      <c r="RJU9" s="813"/>
      <c r="RJV9" s="813"/>
      <c r="RJW9" s="813"/>
      <c r="RJX9" s="813"/>
      <c r="RJY9" s="813"/>
      <c r="RJZ9" s="813"/>
      <c r="RKA9" s="813"/>
      <c r="RKB9" s="813"/>
      <c r="RKC9" s="813"/>
      <c r="RKD9" s="813"/>
      <c r="RKE9" s="813"/>
      <c r="RKF9" s="813"/>
      <c r="RKG9" s="813"/>
      <c r="RKH9" s="813"/>
      <c r="RKI9" s="813"/>
      <c r="RKJ9" s="813"/>
      <c r="RKK9" s="813"/>
      <c r="RKL9" s="813"/>
      <c r="RKM9" s="813"/>
      <c r="RKN9" s="813"/>
      <c r="RKO9" s="813"/>
      <c r="RKP9" s="813"/>
      <c r="RKQ9" s="813"/>
      <c r="RKR9" s="813"/>
      <c r="RKS9" s="813"/>
      <c r="RKT9" s="813"/>
      <c r="RKU9" s="813"/>
      <c r="RKV9" s="813"/>
      <c r="RKW9" s="813"/>
      <c r="RKX9" s="813"/>
      <c r="RKY9" s="813"/>
      <c r="RKZ9" s="813"/>
      <c r="RLA9" s="813"/>
      <c r="RLB9" s="813"/>
      <c r="RLC9" s="813"/>
      <c r="RLD9" s="813"/>
      <c r="RLE9" s="813"/>
      <c r="RLF9" s="813"/>
      <c r="RLG9" s="813"/>
      <c r="RLH9" s="813"/>
      <c r="RLI9" s="813"/>
      <c r="RLJ9" s="813"/>
      <c r="RLK9" s="813"/>
      <c r="RLL9" s="813"/>
      <c r="RLM9" s="813"/>
      <c r="RLN9" s="813"/>
      <c r="RLO9" s="813"/>
      <c r="RLP9" s="813"/>
      <c r="RLQ9" s="813"/>
      <c r="RLR9" s="813"/>
      <c r="RLS9" s="813"/>
      <c r="RLT9" s="813"/>
      <c r="RLU9" s="813"/>
      <c r="RLV9" s="813"/>
      <c r="RLW9" s="813"/>
      <c r="RLX9" s="813"/>
      <c r="RLY9" s="813"/>
      <c r="RLZ9" s="813"/>
      <c r="RMA9" s="813"/>
      <c r="RMB9" s="813"/>
      <c r="RMC9" s="813"/>
      <c r="RMD9" s="813"/>
      <c r="RME9" s="813"/>
      <c r="RMF9" s="813"/>
      <c r="RMG9" s="813"/>
      <c r="RMH9" s="813"/>
      <c r="RMI9" s="813"/>
      <c r="RMJ9" s="813"/>
      <c r="RMK9" s="813"/>
      <c r="RML9" s="813"/>
      <c r="RMM9" s="813"/>
      <c r="RMN9" s="813"/>
      <c r="RMO9" s="813"/>
      <c r="RMP9" s="813"/>
      <c r="RMQ9" s="813"/>
      <c r="RMR9" s="813"/>
      <c r="RMS9" s="813"/>
      <c r="RMT9" s="813"/>
      <c r="RMU9" s="813"/>
      <c r="RMV9" s="813"/>
      <c r="RMW9" s="813"/>
      <c r="RMX9" s="813"/>
      <c r="RMY9" s="813"/>
      <c r="RMZ9" s="813"/>
      <c r="RNA9" s="813"/>
      <c r="RNB9" s="813"/>
      <c r="RNC9" s="813"/>
      <c r="RND9" s="813"/>
      <c r="RNE9" s="813"/>
      <c r="RNF9" s="813"/>
      <c r="RNG9" s="813"/>
      <c r="RNH9" s="813"/>
      <c r="RNI9" s="813"/>
      <c r="RNJ9" s="813"/>
      <c r="RNK9" s="813"/>
      <c r="RNL9" s="813"/>
      <c r="RNM9" s="813"/>
      <c r="RNN9" s="813"/>
      <c r="RNO9" s="813"/>
      <c r="RNP9" s="813"/>
      <c r="RNQ9" s="813"/>
      <c r="RNR9" s="813"/>
      <c r="RNS9" s="813"/>
      <c r="RNT9" s="813"/>
      <c r="RNU9" s="813"/>
      <c r="RNV9" s="813"/>
      <c r="RNW9" s="813"/>
      <c r="RNX9" s="813"/>
      <c r="RNY9" s="813"/>
      <c r="RNZ9" s="813"/>
      <c r="ROA9" s="813"/>
      <c r="ROB9" s="813"/>
      <c r="ROC9" s="813"/>
      <c r="ROD9" s="813"/>
      <c r="ROE9" s="813"/>
      <c r="ROF9" s="813"/>
      <c r="ROG9" s="813"/>
      <c r="ROH9" s="813"/>
      <c r="ROI9" s="813"/>
      <c r="ROJ9" s="813"/>
      <c r="ROK9" s="813"/>
      <c r="ROL9" s="813"/>
      <c r="ROM9" s="813"/>
      <c r="RON9" s="813"/>
      <c r="ROO9" s="813"/>
      <c r="ROP9" s="813"/>
      <c r="ROQ9" s="813"/>
      <c r="ROR9" s="813"/>
      <c r="ROS9" s="813"/>
      <c r="ROT9" s="813"/>
      <c r="ROU9" s="813"/>
      <c r="ROV9" s="813"/>
      <c r="ROW9" s="813"/>
      <c r="ROX9" s="813"/>
      <c r="ROY9" s="813"/>
      <c r="ROZ9" s="813"/>
      <c r="RPA9" s="813"/>
      <c r="RPB9" s="813"/>
      <c r="RPC9" s="813"/>
      <c r="RPD9" s="813"/>
      <c r="RPE9" s="813"/>
      <c r="RPF9" s="813"/>
      <c r="RPG9" s="813"/>
      <c r="RPH9" s="813"/>
      <c r="RPI9" s="813"/>
      <c r="RPJ9" s="813"/>
      <c r="RPK9" s="813"/>
      <c r="RPL9" s="813"/>
      <c r="RPM9" s="813"/>
      <c r="RPN9" s="813"/>
      <c r="RPO9" s="813"/>
      <c r="RPP9" s="813"/>
      <c r="RPQ9" s="813"/>
      <c r="RPR9" s="813"/>
      <c r="RPS9" s="813"/>
      <c r="RPT9" s="813"/>
      <c r="RPU9" s="813"/>
      <c r="RPV9" s="813"/>
      <c r="RPW9" s="813"/>
      <c r="RPX9" s="813"/>
      <c r="RPY9" s="813"/>
      <c r="RPZ9" s="813"/>
      <c r="RQA9" s="813"/>
      <c r="RQB9" s="813"/>
      <c r="RQC9" s="813"/>
      <c r="RQD9" s="813"/>
      <c r="RQE9" s="813"/>
      <c r="RQF9" s="813"/>
      <c r="RQG9" s="813"/>
      <c r="RQH9" s="813"/>
      <c r="RQI9" s="813"/>
      <c r="RQJ9" s="813"/>
      <c r="RQK9" s="813"/>
      <c r="RQL9" s="813"/>
      <c r="RQM9" s="813"/>
      <c r="RQN9" s="813"/>
      <c r="RQO9" s="813"/>
      <c r="RQP9" s="813"/>
      <c r="RQQ9" s="813"/>
      <c r="RQR9" s="813"/>
      <c r="RQS9" s="813"/>
      <c r="RQT9" s="813"/>
      <c r="RQU9" s="813"/>
      <c r="RQV9" s="813"/>
      <c r="RQW9" s="813"/>
      <c r="RQX9" s="813"/>
      <c r="RQY9" s="813"/>
      <c r="RQZ9" s="813"/>
      <c r="RRA9" s="813"/>
      <c r="RRB9" s="813"/>
      <c r="RRC9" s="813"/>
      <c r="RRD9" s="813"/>
      <c r="RRE9" s="813"/>
      <c r="RRF9" s="813"/>
      <c r="RRG9" s="813"/>
      <c r="RRH9" s="813"/>
      <c r="RRI9" s="813"/>
      <c r="RRJ9" s="813"/>
      <c r="RRK9" s="813"/>
      <c r="RRL9" s="813"/>
      <c r="RRM9" s="813"/>
      <c r="RRN9" s="813"/>
      <c r="RRO9" s="813"/>
      <c r="RRP9" s="813"/>
      <c r="RRQ9" s="813"/>
      <c r="RRR9" s="813"/>
      <c r="RRS9" s="813"/>
      <c r="RRT9" s="813"/>
      <c r="RRU9" s="813"/>
      <c r="RRV9" s="813"/>
      <c r="RRW9" s="813"/>
      <c r="RRX9" s="813"/>
      <c r="RRY9" s="813"/>
      <c r="RRZ9" s="813"/>
      <c r="RSA9" s="813"/>
      <c r="RSB9" s="813"/>
      <c r="RSC9" s="813"/>
      <c r="RSD9" s="813"/>
      <c r="RSE9" s="813"/>
      <c r="RSF9" s="813"/>
      <c r="RSG9" s="813"/>
      <c r="RSH9" s="813"/>
      <c r="RSI9" s="813"/>
      <c r="RSJ9" s="813"/>
      <c r="RSK9" s="813"/>
      <c r="RSL9" s="813"/>
      <c r="RSM9" s="813"/>
      <c r="RSN9" s="813"/>
      <c r="RSO9" s="813"/>
      <c r="RSP9" s="813"/>
      <c r="RSQ9" s="813"/>
      <c r="RSR9" s="813"/>
      <c r="RSS9" s="813"/>
      <c r="RST9" s="813"/>
      <c r="RSU9" s="813"/>
      <c r="RSV9" s="813"/>
      <c r="RSW9" s="813"/>
      <c r="RSX9" s="813"/>
      <c r="RSY9" s="813"/>
      <c r="RSZ9" s="813"/>
      <c r="RTA9" s="813"/>
      <c r="RTB9" s="813"/>
      <c r="RTC9" s="813"/>
      <c r="RTD9" s="813"/>
      <c r="RTE9" s="813"/>
      <c r="RTF9" s="813"/>
      <c r="RTG9" s="813"/>
      <c r="RTH9" s="813"/>
      <c r="RTI9" s="813"/>
      <c r="RTJ9" s="813"/>
      <c r="RTK9" s="813"/>
      <c r="RTL9" s="813"/>
      <c r="RTM9" s="813"/>
      <c r="RTN9" s="813"/>
      <c r="RTO9" s="813"/>
      <c r="RTP9" s="813"/>
      <c r="RTQ9" s="813"/>
      <c r="RTR9" s="813"/>
      <c r="RTS9" s="813"/>
      <c r="RTT9" s="813"/>
      <c r="RTU9" s="813"/>
      <c r="RTV9" s="813"/>
      <c r="RTW9" s="813"/>
      <c r="RTX9" s="813"/>
      <c r="RTY9" s="813"/>
      <c r="RTZ9" s="813"/>
      <c r="RUA9" s="813"/>
      <c r="RUB9" s="813"/>
      <c r="RUC9" s="813"/>
      <c r="RUD9" s="813"/>
      <c r="RUE9" s="813"/>
      <c r="RUF9" s="813"/>
      <c r="RUG9" s="813"/>
      <c r="RUH9" s="813"/>
      <c r="RUI9" s="813"/>
      <c r="RUJ9" s="813"/>
      <c r="RUK9" s="813"/>
      <c r="RUL9" s="813"/>
      <c r="RUM9" s="813"/>
      <c r="RUN9" s="813"/>
      <c r="RUO9" s="813"/>
      <c r="RUP9" s="813"/>
      <c r="RUQ9" s="813"/>
      <c r="RUR9" s="813"/>
      <c r="RUS9" s="813"/>
      <c r="RUT9" s="813"/>
      <c r="RUU9" s="813"/>
      <c r="RUV9" s="813"/>
      <c r="RUW9" s="813"/>
      <c r="RUX9" s="813"/>
      <c r="RUY9" s="813"/>
      <c r="RUZ9" s="813"/>
      <c r="RVA9" s="813"/>
      <c r="RVB9" s="813"/>
      <c r="RVC9" s="813"/>
      <c r="RVD9" s="813"/>
      <c r="RVE9" s="813"/>
      <c r="RVF9" s="813"/>
      <c r="RVG9" s="813"/>
      <c r="RVH9" s="813"/>
      <c r="RVI9" s="813"/>
      <c r="RVJ9" s="813"/>
      <c r="RVK9" s="813"/>
      <c r="RVL9" s="813"/>
      <c r="RVM9" s="813"/>
      <c r="RVN9" s="813"/>
      <c r="RVO9" s="813"/>
      <c r="RVP9" s="813"/>
      <c r="RVQ9" s="813"/>
      <c r="RVR9" s="813"/>
      <c r="RVS9" s="813"/>
      <c r="RVT9" s="813"/>
      <c r="RVU9" s="813"/>
      <c r="RVV9" s="813"/>
      <c r="RVW9" s="813"/>
      <c r="RVX9" s="813"/>
      <c r="RVY9" s="813"/>
      <c r="RVZ9" s="813"/>
      <c r="RWA9" s="813"/>
      <c r="RWB9" s="813"/>
      <c r="RWC9" s="813"/>
      <c r="RWD9" s="813"/>
      <c r="RWE9" s="813"/>
      <c r="RWF9" s="813"/>
      <c r="RWG9" s="813"/>
      <c r="RWH9" s="813"/>
      <c r="RWI9" s="813"/>
      <c r="RWJ9" s="813"/>
      <c r="RWK9" s="813"/>
      <c r="RWL9" s="813"/>
      <c r="RWM9" s="813"/>
      <c r="RWN9" s="813"/>
      <c r="RWO9" s="813"/>
      <c r="RWP9" s="813"/>
      <c r="RWQ9" s="813"/>
      <c r="RWR9" s="813"/>
      <c r="RWS9" s="813"/>
      <c r="RWT9" s="813"/>
      <c r="RWU9" s="813"/>
      <c r="RWV9" s="813"/>
      <c r="RWW9" s="813"/>
      <c r="RWX9" s="813"/>
      <c r="RWY9" s="813"/>
      <c r="RWZ9" s="813"/>
      <c r="RXA9" s="813"/>
      <c r="RXB9" s="813"/>
      <c r="RXC9" s="813"/>
      <c r="RXD9" s="813"/>
      <c r="RXE9" s="813"/>
      <c r="RXF9" s="813"/>
      <c r="RXG9" s="813"/>
      <c r="RXH9" s="813"/>
      <c r="RXI9" s="813"/>
      <c r="RXJ9" s="813"/>
      <c r="RXK9" s="813"/>
      <c r="RXL9" s="813"/>
      <c r="RXM9" s="813"/>
      <c r="RXN9" s="813"/>
      <c r="RXO9" s="813"/>
      <c r="RXP9" s="813"/>
      <c r="RXQ9" s="813"/>
      <c r="RXR9" s="813"/>
      <c r="RXS9" s="813"/>
      <c r="RXT9" s="813"/>
      <c r="RXU9" s="813"/>
      <c r="RXV9" s="813"/>
      <c r="RXW9" s="813"/>
      <c r="RXX9" s="813"/>
      <c r="RXY9" s="813"/>
      <c r="RXZ9" s="813"/>
      <c r="RYA9" s="813"/>
      <c r="RYB9" s="813"/>
      <c r="RYC9" s="813"/>
      <c r="RYD9" s="813"/>
      <c r="RYE9" s="813"/>
      <c r="RYF9" s="813"/>
      <c r="RYG9" s="813"/>
      <c r="RYH9" s="813"/>
      <c r="RYI9" s="813"/>
      <c r="RYJ9" s="813"/>
      <c r="RYK9" s="813"/>
      <c r="RYL9" s="813"/>
      <c r="RYM9" s="813"/>
      <c r="RYN9" s="813"/>
      <c r="RYO9" s="813"/>
      <c r="RYP9" s="813"/>
      <c r="RYQ9" s="813"/>
      <c r="RYR9" s="813"/>
      <c r="RYS9" s="813"/>
      <c r="RYT9" s="813"/>
      <c r="RYU9" s="813"/>
      <c r="RYV9" s="813"/>
      <c r="RYW9" s="813"/>
      <c r="RYX9" s="813"/>
      <c r="RYY9" s="813"/>
      <c r="RYZ9" s="813"/>
      <c r="RZA9" s="813"/>
      <c r="RZB9" s="813"/>
      <c r="RZC9" s="813"/>
      <c r="RZD9" s="813"/>
      <c r="RZE9" s="813"/>
      <c r="RZF9" s="813"/>
      <c r="RZG9" s="813"/>
      <c r="RZH9" s="813"/>
      <c r="RZI9" s="813"/>
      <c r="RZJ9" s="813"/>
      <c r="RZK9" s="813"/>
      <c r="RZL9" s="813"/>
      <c r="RZM9" s="813"/>
      <c r="RZN9" s="813"/>
      <c r="RZO9" s="813"/>
      <c r="RZP9" s="813"/>
      <c r="RZQ9" s="813"/>
      <c r="RZR9" s="813"/>
      <c r="RZS9" s="813"/>
      <c r="RZT9" s="813"/>
      <c r="RZU9" s="813"/>
      <c r="RZV9" s="813"/>
      <c r="RZW9" s="813"/>
      <c r="RZX9" s="813"/>
      <c r="RZY9" s="813"/>
      <c r="RZZ9" s="813"/>
      <c r="SAA9" s="813"/>
      <c r="SAB9" s="813"/>
      <c r="SAC9" s="813"/>
      <c r="SAD9" s="813"/>
      <c r="SAE9" s="813"/>
      <c r="SAF9" s="813"/>
      <c r="SAG9" s="813"/>
      <c r="SAH9" s="813"/>
      <c r="SAI9" s="813"/>
      <c r="SAJ9" s="813"/>
      <c r="SAK9" s="813"/>
      <c r="SAL9" s="813"/>
      <c r="SAM9" s="813"/>
      <c r="SAN9" s="813"/>
      <c r="SAO9" s="813"/>
      <c r="SAP9" s="813"/>
      <c r="SAQ9" s="813"/>
      <c r="SAR9" s="813"/>
      <c r="SAS9" s="813"/>
      <c r="SAT9" s="813"/>
      <c r="SAU9" s="813"/>
      <c r="SAV9" s="813"/>
      <c r="SAW9" s="813"/>
      <c r="SAX9" s="813"/>
      <c r="SAY9" s="813"/>
      <c r="SAZ9" s="813"/>
      <c r="SBA9" s="813"/>
      <c r="SBB9" s="813"/>
      <c r="SBC9" s="813"/>
      <c r="SBD9" s="813"/>
      <c r="SBE9" s="813"/>
      <c r="SBF9" s="813"/>
      <c r="SBG9" s="813"/>
      <c r="SBH9" s="813"/>
      <c r="SBI9" s="813"/>
      <c r="SBJ9" s="813"/>
      <c r="SBK9" s="813"/>
      <c r="SBL9" s="813"/>
      <c r="SBM9" s="813"/>
      <c r="SBN9" s="813"/>
      <c r="SBO9" s="813"/>
      <c r="SBP9" s="813"/>
      <c r="SBQ9" s="813"/>
      <c r="SBR9" s="813"/>
      <c r="SBS9" s="813"/>
      <c r="SBT9" s="813"/>
      <c r="SBU9" s="813"/>
      <c r="SBV9" s="813"/>
      <c r="SBW9" s="813"/>
      <c r="SBX9" s="813"/>
      <c r="SBY9" s="813"/>
      <c r="SBZ9" s="813"/>
      <c r="SCA9" s="813"/>
      <c r="SCB9" s="813"/>
      <c r="SCC9" s="813"/>
      <c r="SCD9" s="813"/>
      <c r="SCE9" s="813"/>
      <c r="SCF9" s="813"/>
      <c r="SCG9" s="813"/>
      <c r="SCH9" s="813"/>
      <c r="SCI9" s="813"/>
      <c r="SCJ9" s="813"/>
      <c r="SCK9" s="813"/>
      <c r="SCL9" s="813"/>
      <c r="SCM9" s="813"/>
      <c r="SCN9" s="813"/>
      <c r="SCO9" s="813"/>
      <c r="SCP9" s="813"/>
      <c r="SCQ9" s="813"/>
      <c r="SCR9" s="813"/>
      <c r="SCS9" s="813"/>
      <c r="SCT9" s="813"/>
      <c r="SCU9" s="813"/>
      <c r="SCV9" s="813"/>
      <c r="SCW9" s="813"/>
      <c r="SCX9" s="813"/>
      <c r="SCY9" s="813"/>
      <c r="SCZ9" s="813"/>
      <c r="SDA9" s="813"/>
      <c r="SDB9" s="813"/>
      <c r="SDC9" s="813"/>
      <c r="SDD9" s="813"/>
      <c r="SDE9" s="813"/>
      <c r="SDF9" s="813"/>
      <c r="SDG9" s="813"/>
      <c r="SDH9" s="813"/>
      <c r="SDI9" s="813"/>
      <c r="SDJ9" s="813"/>
      <c r="SDK9" s="813"/>
      <c r="SDL9" s="813"/>
      <c r="SDM9" s="813"/>
      <c r="SDN9" s="813"/>
      <c r="SDO9" s="813"/>
      <c r="SDP9" s="813"/>
      <c r="SDQ9" s="813"/>
      <c r="SDR9" s="813"/>
      <c r="SDS9" s="813"/>
      <c r="SDT9" s="813"/>
      <c r="SDU9" s="813"/>
      <c r="SDV9" s="813"/>
      <c r="SDW9" s="813"/>
      <c r="SDX9" s="813"/>
      <c r="SDY9" s="813"/>
      <c r="SDZ9" s="813"/>
      <c r="SEA9" s="813"/>
      <c r="SEB9" s="813"/>
      <c r="SEC9" s="813"/>
      <c r="SED9" s="813"/>
      <c r="SEE9" s="813"/>
      <c r="SEF9" s="813"/>
      <c r="SEG9" s="813"/>
      <c r="SEH9" s="813"/>
      <c r="SEI9" s="813"/>
      <c r="SEJ9" s="813"/>
      <c r="SEK9" s="813"/>
      <c r="SEL9" s="813"/>
      <c r="SEM9" s="813"/>
      <c r="SEN9" s="813"/>
      <c r="SEO9" s="813"/>
      <c r="SEP9" s="813"/>
      <c r="SEQ9" s="813"/>
      <c r="SER9" s="813"/>
      <c r="SES9" s="813"/>
      <c r="SET9" s="813"/>
      <c r="SEU9" s="813"/>
      <c r="SEV9" s="813"/>
      <c r="SEW9" s="813"/>
      <c r="SEX9" s="813"/>
      <c r="SEY9" s="813"/>
      <c r="SEZ9" s="813"/>
      <c r="SFA9" s="813"/>
      <c r="SFB9" s="813"/>
      <c r="SFC9" s="813"/>
      <c r="SFD9" s="813"/>
      <c r="SFE9" s="813"/>
      <c r="SFF9" s="813"/>
      <c r="SFG9" s="813"/>
      <c r="SFH9" s="813"/>
      <c r="SFI9" s="813"/>
      <c r="SFJ9" s="813"/>
      <c r="SFK9" s="813"/>
      <c r="SFL9" s="813"/>
      <c r="SFM9" s="813"/>
      <c r="SFN9" s="813"/>
      <c r="SFO9" s="813"/>
      <c r="SFP9" s="813"/>
      <c r="SFQ9" s="813"/>
      <c r="SFR9" s="813"/>
      <c r="SFS9" s="813"/>
      <c r="SFT9" s="813"/>
      <c r="SFU9" s="813"/>
      <c r="SFV9" s="813"/>
      <c r="SFW9" s="813"/>
      <c r="SFX9" s="813"/>
      <c r="SFY9" s="813"/>
      <c r="SFZ9" s="813"/>
      <c r="SGA9" s="813"/>
      <c r="SGB9" s="813"/>
      <c r="SGC9" s="813"/>
      <c r="SGD9" s="813"/>
      <c r="SGE9" s="813"/>
      <c r="SGF9" s="813"/>
      <c r="SGG9" s="813"/>
      <c r="SGH9" s="813"/>
      <c r="SGI9" s="813"/>
      <c r="SGJ9" s="813"/>
      <c r="SGK9" s="813"/>
      <c r="SGL9" s="813"/>
      <c r="SGM9" s="813"/>
      <c r="SGN9" s="813"/>
      <c r="SGO9" s="813"/>
      <c r="SGP9" s="813"/>
      <c r="SGQ9" s="813"/>
      <c r="SGR9" s="813"/>
      <c r="SGS9" s="813"/>
      <c r="SGT9" s="813"/>
      <c r="SGU9" s="813"/>
      <c r="SGV9" s="813"/>
      <c r="SGW9" s="813"/>
      <c r="SGX9" s="813"/>
      <c r="SGY9" s="813"/>
      <c r="SGZ9" s="813"/>
      <c r="SHA9" s="813"/>
      <c r="SHB9" s="813"/>
      <c r="SHC9" s="813"/>
      <c r="SHD9" s="813"/>
      <c r="SHE9" s="813"/>
      <c r="SHF9" s="813"/>
      <c r="SHG9" s="813"/>
      <c r="SHH9" s="813"/>
      <c r="SHI9" s="813"/>
      <c r="SHJ9" s="813"/>
      <c r="SHK9" s="813"/>
      <c r="SHL9" s="813"/>
      <c r="SHM9" s="813"/>
      <c r="SHN9" s="813"/>
      <c r="SHO9" s="813"/>
      <c r="SHP9" s="813"/>
      <c r="SHQ9" s="813"/>
      <c r="SHR9" s="813"/>
      <c r="SHS9" s="813"/>
      <c r="SHT9" s="813"/>
      <c r="SHU9" s="813"/>
      <c r="SHV9" s="813"/>
      <c r="SHW9" s="813"/>
      <c r="SHX9" s="813"/>
      <c r="SHY9" s="813"/>
      <c r="SHZ9" s="813"/>
      <c r="SIA9" s="813"/>
      <c r="SIB9" s="813"/>
      <c r="SIC9" s="813"/>
      <c r="SID9" s="813"/>
      <c r="SIE9" s="813"/>
      <c r="SIF9" s="813"/>
      <c r="SIG9" s="813"/>
      <c r="SIH9" s="813"/>
      <c r="SII9" s="813"/>
      <c r="SIJ9" s="813"/>
      <c r="SIK9" s="813"/>
      <c r="SIL9" s="813"/>
      <c r="SIM9" s="813"/>
      <c r="SIN9" s="813"/>
      <c r="SIO9" s="813"/>
      <c r="SIP9" s="813"/>
      <c r="SIQ9" s="813"/>
      <c r="SIR9" s="813"/>
      <c r="SIS9" s="813"/>
      <c r="SIT9" s="813"/>
      <c r="SIU9" s="813"/>
      <c r="SIV9" s="813"/>
      <c r="SIW9" s="813"/>
      <c r="SIX9" s="813"/>
      <c r="SIY9" s="813"/>
      <c r="SIZ9" s="813"/>
      <c r="SJA9" s="813"/>
      <c r="SJB9" s="813"/>
      <c r="SJC9" s="813"/>
      <c r="SJD9" s="813"/>
      <c r="SJE9" s="813"/>
      <c r="SJF9" s="813"/>
      <c r="SJG9" s="813"/>
      <c r="SJH9" s="813"/>
      <c r="SJI9" s="813"/>
      <c r="SJJ9" s="813"/>
      <c r="SJK9" s="813"/>
      <c r="SJL9" s="813"/>
      <c r="SJM9" s="813"/>
      <c r="SJN9" s="813"/>
      <c r="SJO9" s="813"/>
      <c r="SJP9" s="813"/>
      <c r="SJQ9" s="813"/>
      <c r="SJR9" s="813"/>
      <c r="SJS9" s="813"/>
      <c r="SJT9" s="813"/>
      <c r="SJU9" s="813"/>
      <c r="SJV9" s="813"/>
      <c r="SJW9" s="813"/>
      <c r="SJX9" s="813"/>
      <c r="SJY9" s="813"/>
      <c r="SJZ9" s="813"/>
      <c r="SKA9" s="813"/>
      <c r="SKB9" s="813"/>
      <c r="SKC9" s="813"/>
      <c r="SKD9" s="813"/>
      <c r="SKE9" s="813"/>
      <c r="SKF9" s="813"/>
      <c r="SKG9" s="813"/>
      <c r="SKH9" s="813"/>
      <c r="SKI9" s="813"/>
      <c r="SKJ9" s="813"/>
      <c r="SKK9" s="813"/>
      <c r="SKL9" s="813"/>
      <c r="SKM9" s="813"/>
      <c r="SKN9" s="813"/>
      <c r="SKO9" s="813"/>
      <c r="SKP9" s="813"/>
      <c r="SKQ9" s="813"/>
      <c r="SKR9" s="813"/>
      <c r="SKS9" s="813"/>
      <c r="SKT9" s="813"/>
      <c r="SKU9" s="813"/>
      <c r="SKV9" s="813"/>
      <c r="SKW9" s="813"/>
      <c r="SKX9" s="813"/>
      <c r="SKY9" s="813"/>
      <c r="SKZ9" s="813"/>
      <c r="SLA9" s="813"/>
      <c r="SLB9" s="813"/>
      <c r="SLC9" s="813"/>
      <c r="SLD9" s="813"/>
      <c r="SLE9" s="813"/>
      <c r="SLF9" s="813"/>
      <c r="SLG9" s="813"/>
      <c r="SLH9" s="813"/>
      <c r="SLI9" s="813"/>
      <c r="SLJ9" s="813"/>
      <c r="SLK9" s="813"/>
      <c r="SLL9" s="813"/>
      <c r="SLM9" s="813"/>
      <c r="SLN9" s="813"/>
      <c r="SLO9" s="813"/>
      <c r="SLP9" s="813"/>
      <c r="SLQ9" s="813"/>
      <c r="SLR9" s="813"/>
      <c r="SLS9" s="813"/>
      <c r="SLT9" s="813"/>
      <c r="SLU9" s="813"/>
      <c r="SLV9" s="813"/>
      <c r="SLW9" s="813"/>
      <c r="SLX9" s="813"/>
      <c r="SLY9" s="813"/>
      <c r="SLZ9" s="813"/>
      <c r="SMA9" s="813"/>
      <c r="SMB9" s="813"/>
      <c r="SMC9" s="813"/>
      <c r="SMD9" s="813"/>
      <c r="SME9" s="813"/>
      <c r="SMF9" s="813"/>
      <c r="SMG9" s="813"/>
      <c r="SMH9" s="813"/>
      <c r="SMI9" s="813"/>
      <c r="SMJ9" s="813"/>
      <c r="SMK9" s="813"/>
      <c r="SML9" s="813"/>
      <c r="SMM9" s="813"/>
      <c r="SMN9" s="813"/>
      <c r="SMO9" s="813"/>
      <c r="SMP9" s="813"/>
      <c r="SMQ9" s="813"/>
      <c r="SMR9" s="813"/>
      <c r="SMS9" s="813"/>
      <c r="SMT9" s="813"/>
      <c r="SMU9" s="813"/>
      <c r="SMV9" s="813"/>
      <c r="SMW9" s="813"/>
      <c r="SMX9" s="813"/>
      <c r="SMY9" s="813"/>
      <c r="SMZ9" s="813"/>
      <c r="SNA9" s="813"/>
      <c r="SNB9" s="813"/>
      <c r="SNC9" s="813"/>
      <c r="SND9" s="813"/>
      <c r="SNE9" s="813"/>
      <c r="SNF9" s="813"/>
      <c r="SNG9" s="813"/>
      <c r="SNH9" s="813"/>
      <c r="SNI9" s="813"/>
      <c r="SNJ9" s="813"/>
      <c r="SNK9" s="813"/>
      <c r="SNL9" s="813"/>
      <c r="SNM9" s="813"/>
      <c r="SNN9" s="813"/>
      <c r="SNO9" s="813"/>
      <c r="SNP9" s="813"/>
      <c r="SNQ9" s="813"/>
      <c r="SNR9" s="813"/>
      <c r="SNS9" s="813"/>
      <c r="SNT9" s="813"/>
      <c r="SNU9" s="813"/>
      <c r="SNV9" s="813"/>
      <c r="SNW9" s="813"/>
      <c r="SNX9" s="813"/>
      <c r="SNY9" s="813"/>
      <c r="SNZ9" s="813"/>
      <c r="SOA9" s="813"/>
      <c r="SOB9" s="813"/>
      <c r="SOC9" s="813"/>
      <c r="SOD9" s="813"/>
      <c r="SOE9" s="813"/>
      <c r="SOF9" s="813"/>
      <c r="SOG9" s="813"/>
      <c r="SOH9" s="813"/>
      <c r="SOI9" s="813"/>
      <c r="SOJ9" s="813"/>
      <c r="SOK9" s="813"/>
      <c r="SOL9" s="813"/>
      <c r="SOM9" s="813"/>
      <c r="SON9" s="813"/>
      <c r="SOO9" s="813"/>
      <c r="SOP9" s="813"/>
      <c r="SOQ9" s="813"/>
      <c r="SOR9" s="813"/>
      <c r="SOS9" s="813"/>
      <c r="SOT9" s="813"/>
      <c r="SOU9" s="813"/>
      <c r="SOV9" s="813"/>
      <c r="SOW9" s="813"/>
      <c r="SOX9" s="813"/>
      <c r="SOY9" s="813"/>
      <c r="SOZ9" s="813"/>
      <c r="SPA9" s="813"/>
      <c r="SPB9" s="813"/>
      <c r="SPC9" s="813"/>
      <c r="SPD9" s="813"/>
      <c r="SPE9" s="813"/>
      <c r="SPF9" s="813"/>
      <c r="SPG9" s="813"/>
      <c r="SPH9" s="813"/>
      <c r="SPI9" s="813"/>
      <c r="SPJ9" s="813"/>
      <c r="SPK9" s="813"/>
      <c r="SPL9" s="813"/>
      <c r="SPM9" s="813"/>
      <c r="SPN9" s="813"/>
      <c r="SPO9" s="813"/>
      <c r="SPP9" s="813"/>
      <c r="SPQ9" s="813"/>
      <c r="SPR9" s="813"/>
      <c r="SPS9" s="813"/>
      <c r="SPT9" s="813"/>
      <c r="SPU9" s="813"/>
      <c r="SPV9" s="813"/>
      <c r="SPW9" s="813"/>
      <c r="SPX9" s="813"/>
      <c r="SPY9" s="813"/>
      <c r="SPZ9" s="813"/>
      <c r="SQA9" s="813"/>
      <c r="SQB9" s="813"/>
      <c r="SQC9" s="813"/>
      <c r="SQD9" s="813"/>
      <c r="SQE9" s="813"/>
      <c r="SQF9" s="813"/>
      <c r="SQG9" s="813"/>
      <c r="SQH9" s="813"/>
      <c r="SQI9" s="813"/>
      <c r="SQJ9" s="813"/>
      <c r="SQK9" s="813"/>
      <c r="SQL9" s="813"/>
      <c r="SQM9" s="813"/>
      <c r="SQN9" s="813"/>
      <c r="SQO9" s="813"/>
      <c r="SQP9" s="813"/>
      <c r="SQQ9" s="813"/>
      <c r="SQR9" s="813"/>
      <c r="SQS9" s="813"/>
      <c r="SQT9" s="813"/>
      <c r="SQU9" s="813"/>
      <c r="SQV9" s="813"/>
      <c r="SQW9" s="813"/>
      <c r="SQX9" s="813"/>
      <c r="SQY9" s="813"/>
      <c r="SQZ9" s="813"/>
      <c r="SRA9" s="813"/>
      <c r="SRB9" s="813"/>
      <c r="SRC9" s="813"/>
      <c r="SRD9" s="813"/>
      <c r="SRE9" s="813"/>
      <c r="SRF9" s="813"/>
      <c r="SRG9" s="813"/>
      <c r="SRH9" s="813"/>
      <c r="SRI9" s="813"/>
      <c r="SRJ9" s="813"/>
      <c r="SRK9" s="813"/>
      <c r="SRL9" s="813"/>
      <c r="SRM9" s="813"/>
      <c r="SRN9" s="813"/>
      <c r="SRO9" s="813"/>
      <c r="SRP9" s="813"/>
      <c r="SRQ9" s="813"/>
      <c r="SRR9" s="813"/>
      <c r="SRS9" s="813"/>
      <c r="SRT9" s="813"/>
      <c r="SRU9" s="813"/>
      <c r="SRV9" s="813"/>
      <c r="SRW9" s="813"/>
      <c r="SRX9" s="813"/>
      <c r="SRY9" s="813"/>
      <c r="SRZ9" s="813"/>
      <c r="SSA9" s="813"/>
      <c r="SSB9" s="813"/>
      <c r="SSC9" s="813"/>
      <c r="SSD9" s="813"/>
      <c r="SSE9" s="813"/>
      <c r="SSF9" s="813"/>
      <c r="SSG9" s="813"/>
      <c r="SSH9" s="813"/>
      <c r="SSI9" s="813"/>
      <c r="SSJ9" s="813"/>
      <c r="SSK9" s="813"/>
      <c r="SSL9" s="813"/>
      <c r="SSM9" s="813"/>
      <c r="SSN9" s="813"/>
      <c r="SSO9" s="813"/>
      <c r="SSP9" s="813"/>
      <c r="SSQ9" s="813"/>
      <c r="SSR9" s="813"/>
      <c r="SSS9" s="813"/>
      <c r="SST9" s="813"/>
      <c r="SSU9" s="813"/>
      <c r="SSV9" s="813"/>
      <c r="SSW9" s="813"/>
      <c r="SSX9" s="813"/>
      <c r="SSY9" s="813"/>
      <c r="SSZ9" s="813"/>
      <c r="STA9" s="813"/>
      <c r="STB9" s="813"/>
      <c r="STC9" s="813"/>
      <c r="STD9" s="813"/>
      <c r="STE9" s="813"/>
      <c r="STF9" s="813"/>
      <c r="STG9" s="813"/>
      <c r="STH9" s="813"/>
      <c r="STI9" s="813"/>
      <c r="STJ9" s="813"/>
      <c r="STK9" s="813"/>
      <c r="STL9" s="813"/>
      <c r="STM9" s="813"/>
      <c r="STN9" s="813"/>
      <c r="STO9" s="813"/>
      <c r="STP9" s="813"/>
      <c r="STQ9" s="813"/>
      <c r="STR9" s="813"/>
      <c r="STS9" s="813"/>
      <c r="STT9" s="813"/>
      <c r="STU9" s="813"/>
      <c r="STV9" s="813"/>
      <c r="STW9" s="813"/>
      <c r="STX9" s="813"/>
      <c r="STY9" s="813"/>
      <c r="STZ9" s="813"/>
      <c r="SUA9" s="813"/>
      <c r="SUB9" s="813"/>
      <c r="SUC9" s="813"/>
      <c r="SUD9" s="813"/>
      <c r="SUE9" s="813"/>
      <c r="SUF9" s="813"/>
      <c r="SUG9" s="813"/>
      <c r="SUH9" s="813"/>
      <c r="SUI9" s="813"/>
      <c r="SUJ9" s="813"/>
      <c r="SUK9" s="813"/>
      <c r="SUL9" s="813"/>
      <c r="SUM9" s="813"/>
      <c r="SUN9" s="813"/>
      <c r="SUO9" s="813"/>
      <c r="SUP9" s="813"/>
      <c r="SUQ9" s="813"/>
      <c r="SUR9" s="813"/>
      <c r="SUS9" s="813"/>
      <c r="SUT9" s="813"/>
      <c r="SUU9" s="813"/>
      <c r="SUV9" s="813"/>
      <c r="SUW9" s="813"/>
      <c r="SUX9" s="813"/>
      <c r="SUY9" s="813"/>
      <c r="SUZ9" s="813"/>
      <c r="SVA9" s="813"/>
      <c r="SVB9" s="813"/>
      <c r="SVC9" s="813"/>
      <c r="SVD9" s="813"/>
      <c r="SVE9" s="813"/>
      <c r="SVF9" s="813"/>
      <c r="SVG9" s="813"/>
      <c r="SVH9" s="813"/>
      <c r="SVI9" s="813"/>
      <c r="SVJ9" s="813"/>
      <c r="SVK9" s="813"/>
      <c r="SVL9" s="813"/>
      <c r="SVM9" s="813"/>
      <c r="SVN9" s="813"/>
      <c r="SVO9" s="813"/>
      <c r="SVP9" s="813"/>
      <c r="SVQ9" s="813"/>
      <c r="SVR9" s="813"/>
      <c r="SVS9" s="813"/>
      <c r="SVT9" s="813"/>
      <c r="SVU9" s="813"/>
      <c r="SVV9" s="813"/>
      <c r="SVW9" s="813"/>
      <c r="SVX9" s="813"/>
      <c r="SVY9" s="813"/>
      <c r="SVZ9" s="813"/>
      <c r="SWA9" s="813"/>
      <c r="SWB9" s="813"/>
      <c r="SWC9" s="813"/>
      <c r="SWD9" s="813"/>
      <c r="SWE9" s="813"/>
      <c r="SWF9" s="813"/>
      <c r="SWG9" s="813"/>
      <c r="SWH9" s="813"/>
      <c r="SWI9" s="813"/>
      <c r="SWJ9" s="813"/>
      <c r="SWK9" s="813"/>
      <c r="SWL9" s="813"/>
      <c r="SWM9" s="813"/>
      <c r="SWN9" s="813"/>
      <c r="SWO9" s="813"/>
      <c r="SWP9" s="813"/>
      <c r="SWQ9" s="813"/>
      <c r="SWR9" s="813"/>
      <c r="SWS9" s="813"/>
      <c r="SWT9" s="813"/>
      <c r="SWU9" s="813"/>
      <c r="SWV9" s="813"/>
      <c r="SWW9" s="813"/>
      <c r="SWX9" s="813"/>
      <c r="SWY9" s="813"/>
      <c r="SWZ9" s="813"/>
      <c r="SXA9" s="813"/>
      <c r="SXB9" s="813"/>
      <c r="SXC9" s="813"/>
      <c r="SXD9" s="813"/>
      <c r="SXE9" s="813"/>
      <c r="SXF9" s="813"/>
      <c r="SXG9" s="813"/>
      <c r="SXH9" s="813"/>
      <c r="SXI9" s="813"/>
      <c r="SXJ9" s="813"/>
      <c r="SXK9" s="813"/>
      <c r="SXL9" s="813"/>
      <c r="SXM9" s="813"/>
      <c r="SXN9" s="813"/>
      <c r="SXO9" s="813"/>
      <c r="SXP9" s="813"/>
      <c r="SXQ9" s="813"/>
      <c r="SXR9" s="813"/>
      <c r="SXS9" s="813"/>
      <c r="SXT9" s="813"/>
      <c r="SXU9" s="813"/>
      <c r="SXV9" s="813"/>
      <c r="SXW9" s="813"/>
      <c r="SXX9" s="813"/>
      <c r="SXY9" s="813"/>
      <c r="SXZ9" s="813"/>
      <c r="SYA9" s="813"/>
      <c r="SYB9" s="813"/>
      <c r="SYC9" s="813"/>
      <c r="SYD9" s="813"/>
      <c r="SYE9" s="813"/>
      <c r="SYF9" s="813"/>
      <c r="SYG9" s="813"/>
      <c r="SYH9" s="813"/>
      <c r="SYI9" s="813"/>
      <c r="SYJ9" s="813"/>
      <c r="SYK9" s="813"/>
      <c r="SYL9" s="813"/>
      <c r="SYM9" s="813"/>
      <c r="SYN9" s="813"/>
      <c r="SYO9" s="813"/>
      <c r="SYP9" s="813"/>
      <c r="SYQ9" s="813"/>
      <c r="SYR9" s="813"/>
      <c r="SYS9" s="813"/>
      <c r="SYT9" s="813"/>
      <c r="SYU9" s="813"/>
      <c r="SYV9" s="813"/>
      <c r="SYW9" s="813"/>
      <c r="SYX9" s="813"/>
      <c r="SYY9" s="813"/>
      <c r="SYZ9" s="813"/>
      <c r="SZA9" s="813"/>
      <c r="SZB9" s="813"/>
      <c r="SZC9" s="813"/>
      <c r="SZD9" s="813"/>
      <c r="SZE9" s="813"/>
      <c r="SZF9" s="813"/>
      <c r="SZG9" s="813"/>
      <c r="SZH9" s="813"/>
      <c r="SZI9" s="813"/>
      <c r="SZJ9" s="813"/>
      <c r="SZK9" s="813"/>
      <c r="SZL9" s="813"/>
      <c r="SZM9" s="813"/>
      <c r="SZN9" s="813"/>
      <c r="SZO9" s="813"/>
      <c r="SZP9" s="813"/>
      <c r="SZQ9" s="813"/>
      <c r="SZR9" s="813"/>
      <c r="SZS9" s="813"/>
      <c r="SZT9" s="813"/>
      <c r="SZU9" s="813"/>
      <c r="SZV9" s="813"/>
      <c r="SZW9" s="813"/>
      <c r="SZX9" s="813"/>
      <c r="SZY9" s="813"/>
      <c r="SZZ9" s="813"/>
      <c r="TAA9" s="813"/>
      <c r="TAB9" s="813"/>
      <c r="TAC9" s="813"/>
      <c r="TAD9" s="813"/>
      <c r="TAE9" s="813"/>
      <c r="TAF9" s="813"/>
      <c r="TAG9" s="813"/>
      <c r="TAH9" s="813"/>
      <c r="TAI9" s="813"/>
      <c r="TAJ9" s="813"/>
      <c r="TAK9" s="813"/>
      <c r="TAL9" s="813"/>
      <c r="TAM9" s="813"/>
      <c r="TAN9" s="813"/>
      <c r="TAO9" s="813"/>
      <c r="TAP9" s="813"/>
      <c r="TAQ9" s="813"/>
      <c r="TAR9" s="813"/>
      <c r="TAS9" s="813"/>
      <c r="TAT9" s="813"/>
      <c r="TAU9" s="813"/>
      <c r="TAV9" s="813"/>
      <c r="TAW9" s="813"/>
      <c r="TAX9" s="813"/>
      <c r="TAY9" s="813"/>
      <c r="TAZ9" s="813"/>
      <c r="TBA9" s="813"/>
      <c r="TBB9" s="813"/>
      <c r="TBC9" s="813"/>
      <c r="TBD9" s="813"/>
      <c r="TBE9" s="813"/>
      <c r="TBF9" s="813"/>
      <c r="TBG9" s="813"/>
      <c r="TBH9" s="813"/>
      <c r="TBI9" s="813"/>
      <c r="TBJ9" s="813"/>
      <c r="TBK9" s="813"/>
      <c r="TBL9" s="813"/>
      <c r="TBM9" s="813"/>
      <c r="TBN9" s="813"/>
      <c r="TBO9" s="813"/>
      <c r="TBP9" s="813"/>
      <c r="TBQ9" s="813"/>
      <c r="TBR9" s="813"/>
      <c r="TBS9" s="813"/>
      <c r="TBT9" s="813"/>
      <c r="TBU9" s="813"/>
      <c r="TBV9" s="813"/>
      <c r="TBW9" s="813"/>
      <c r="TBX9" s="813"/>
      <c r="TBY9" s="813"/>
      <c r="TBZ9" s="813"/>
      <c r="TCA9" s="813"/>
      <c r="TCB9" s="813"/>
      <c r="TCC9" s="813"/>
      <c r="TCD9" s="813"/>
      <c r="TCE9" s="813"/>
      <c r="TCF9" s="813"/>
      <c r="TCG9" s="813"/>
      <c r="TCH9" s="813"/>
      <c r="TCI9" s="813"/>
      <c r="TCJ9" s="813"/>
      <c r="TCK9" s="813"/>
      <c r="TCL9" s="813"/>
      <c r="TCM9" s="813"/>
      <c r="TCN9" s="813"/>
      <c r="TCO9" s="813"/>
      <c r="TCP9" s="813"/>
      <c r="TCQ9" s="813"/>
      <c r="TCR9" s="813"/>
      <c r="TCS9" s="813"/>
      <c r="TCT9" s="813"/>
      <c r="TCU9" s="813"/>
      <c r="TCV9" s="813"/>
      <c r="TCW9" s="813"/>
      <c r="TCX9" s="813"/>
      <c r="TCY9" s="813"/>
      <c r="TCZ9" s="813"/>
      <c r="TDA9" s="813"/>
      <c r="TDB9" s="813"/>
      <c r="TDC9" s="813"/>
      <c r="TDD9" s="813"/>
      <c r="TDE9" s="813"/>
      <c r="TDF9" s="813"/>
      <c r="TDG9" s="813"/>
      <c r="TDH9" s="813"/>
      <c r="TDI9" s="813"/>
      <c r="TDJ9" s="813"/>
      <c r="TDK9" s="813"/>
      <c r="TDL9" s="813"/>
      <c r="TDM9" s="813"/>
      <c r="TDN9" s="813"/>
      <c r="TDO9" s="813"/>
      <c r="TDP9" s="813"/>
      <c r="TDQ9" s="813"/>
      <c r="TDR9" s="813"/>
      <c r="TDS9" s="813"/>
      <c r="TDT9" s="813"/>
      <c r="TDU9" s="813"/>
      <c r="TDV9" s="813"/>
      <c r="TDW9" s="813"/>
      <c r="TDX9" s="813"/>
      <c r="TDY9" s="813"/>
      <c r="TDZ9" s="813"/>
      <c r="TEA9" s="813"/>
      <c r="TEB9" s="813"/>
      <c r="TEC9" s="813"/>
      <c r="TED9" s="813"/>
      <c r="TEE9" s="813"/>
      <c r="TEF9" s="813"/>
      <c r="TEG9" s="813"/>
      <c r="TEH9" s="813"/>
      <c r="TEI9" s="813"/>
      <c r="TEJ9" s="813"/>
      <c r="TEK9" s="813"/>
      <c r="TEL9" s="813"/>
      <c r="TEM9" s="813"/>
      <c r="TEN9" s="813"/>
      <c r="TEO9" s="813"/>
      <c r="TEP9" s="813"/>
      <c r="TEQ9" s="813"/>
      <c r="TER9" s="813"/>
      <c r="TES9" s="813"/>
      <c r="TET9" s="813"/>
      <c r="TEU9" s="813"/>
      <c r="TEV9" s="813"/>
      <c r="TEW9" s="813"/>
      <c r="TEX9" s="813"/>
      <c r="TEY9" s="813"/>
      <c r="TEZ9" s="813"/>
      <c r="TFA9" s="813"/>
      <c r="TFB9" s="813"/>
      <c r="TFC9" s="813"/>
      <c r="TFD9" s="813"/>
      <c r="TFE9" s="813"/>
      <c r="TFF9" s="813"/>
      <c r="TFG9" s="813"/>
      <c r="TFH9" s="813"/>
      <c r="TFI9" s="813"/>
      <c r="TFJ9" s="813"/>
      <c r="TFK9" s="813"/>
      <c r="TFL9" s="813"/>
      <c r="TFM9" s="813"/>
      <c r="TFN9" s="813"/>
      <c r="TFO9" s="813"/>
      <c r="TFP9" s="813"/>
      <c r="TFQ9" s="813"/>
      <c r="TFR9" s="813"/>
      <c r="TFS9" s="813"/>
      <c r="TFT9" s="813"/>
      <c r="TFU9" s="813"/>
      <c r="TFV9" s="813"/>
      <c r="TFW9" s="813"/>
      <c r="TFX9" s="813"/>
      <c r="TFY9" s="813"/>
      <c r="TFZ9" s="813"/>
      <c r="TGA9" s="813"/>
      <c r="TGB9" s="813"/>
      <c r="TGC9" s="813"/>
      <c r="TGD9" s="813"/>
      <c r="TGE9" s="813"/>
      <c r="TGF9" s="813"/>
      <c r="TGG9" s="813"/>
      <c r="TGH9" s="813"/>
      <c r="TGI9" s="813"/>
      <c r="TGJ9" s="813"/>
      <c r="TGK9" s="813"/>
      <c r="TGL9" s="813"/>
      <c r="TGM9" s="813"/>
      <c r="TGN9" s="813"/>
      <c r="TGO9" s="813"/>
      <c r="TGP9" s="813"/>
      <c r="TGQ9" s="813"/>
      <c r="TGR9" s="813"/>
      <c r="TGS9" s="813"/>
      <c r="TGT9" s="813"/>
      <c r="TGU9" s="813"/>
      <c r="TGV9" s="813"/>
      <c r="TGW9" s="813"/>
      <c r="TGX9" s="813"/>
      <c r="TGY9" s="813"/>
      <c r="TGZ9" s="813"/>
      <c r="THA9" s="813"/>
      <c r="THB9" s="813"/>
      <c r="THC9" s="813"/>
      <c r="THD9" s="813"/>
      <c r="THE9" s="813"/>
      <c r="THF9" s="813"/>
      <c r="THG9" s="813"/>
      <c r="THH9" s="813"/>
      <c r="THI9" s="813"/>
      <c r="THJ9" s="813"/>
      <c r="THK9" s="813"/>
      <c r="THL9" s="813"/>
      <c r="THM9" s="813"/>
      <c r="THN9" s="813"/>
      <c r="THO9" s="813"/>
      <c r="THP9" s="813"/>
      <c r="THQ9" s="813"/>
      <c r="THR9" s="813"/>
      <c r="THS9" s="813"/>
      <c r="THT9" s="813"/>
      <c r="THU9" s="813"/>
      <c r="THV9" s="813"/>
      <c r="THW9" s="813"/>
      <c r="THX9" s="813"/>
      <c r="THY9" s="813"/>
      <c r="THZ9" s="813"/>
      <c r="TIA9" s="813"/>
      <c r="TIB9" s="813"/>
      <c r="TIC9" s="813"/>
      <c r="TID9" s="813"/>
      <c r="TIE9" s="813"/>
      <c r="TIF9" s="813"/>
      <c r="TIG9" s="813"/>
      <c r="TIH9" s="813"/>
      <c r="TII9" s="813"/>
      <c r="TIJ9" s="813"/>
      <c r="TIK9" s="813"/>
      <c r="TIL9" s="813"/>
      <c r="TIM9" s="813"/>
      <c r="TIN9" s="813"/>
      <c r="TIO9" s="813"/>
      <c r="TIP9" s="813"/>
      <c r="TIQ9" s="813"/>
      <c r="TIR9" s="813"/>
      <c r="TIS9" s="813"/>
      <c r="TIT9" s="813"/>
      <c r="TIU9" s="813"/>
      <c r="TIV9" s="813"/>
      <c r="TIW9" s="813"/>
      <c r="TIX9" s="813"/>
      <c r="TIY9" s="813"/>
      <c r="TIZ9" s="813"/>
      <c r="TJA9" s="813"/>
      <c r="TJB9" s="813"/>
      <c r="TJC9" s="813"/>
      <c r="TJD9" s="813"/>
      <c r="TJE9" s="813"/>
      <c r="TJF9" s="813"/>
      <c r="TJG9" s="813"/>
      <c r="TJH9" s="813"/>
      <c r="TJI9" s="813"/>
      <c r="TJJ9" s="813"/>
      <c r="TJK9" s="813"/>
      <c r="TJL9" s="813"/>
      <c r="TJM9" s="813"/>
      <c r="TJN9" s="813"/>
      <c r="TJO9" s="813"/>
      <c r="TJP9" s="813"/>
      <c r="TJQ9" s="813"/>
      <c r="TJR9" s="813"/>
      <c r="TJS9" s="813"/>
      <c r="TJT9" s="813"/>
      <c r="TJU9" s="813"/>
      <c r="TJV9" s="813"/>
      <c r="TJW9" s="813"/>
      <c r="TJX9" s="813"/>
      <c r="TJY9" s="813"/>
      <c r="TJZ9" s="813"/>
      <c r="TKA9" s="813"/>
      <c r="TKB9" s="813"/>
      <c r="TKC9" s="813"/>
      <c r="TKD9" s="813"/>
      <c r="TKE9" s="813"/>
      <c r="TKF9" s="813"/>
      <c r="TKG9" s="813"/>
      <c r="TKH9" s="813"/>
      <c r="TKI9" s="813"/>
      <c r="TKJ9" s="813"/>
      <c r="TKK9" s="813"/>
      <c r="TKL9" s="813"/>
      <c r="TKM9" s="813"/>
      <c r="TKN9" s="813"/>
      <c r="TKO9" s="813"/>
      <c r="TKP9" s="813"/>
      <c r="TKQ9" s="813"/>
      <c r="TKR9" s="813"/>
      <c r="TKS9" s="813"/>
      <c r="TKT9" s="813"/>
      <c r="TKU9" s="813"/>
      <c r="TKV9" s="813"/>
      <c r="TKW9" s="813"/>
      <c r="TKX9" s="813"/>
      <c r="TKY9" s="813"/>
      <c r="TKZ9" s="813"/>
      <c r="TLA9" s="813"/>
      <c r="TLB9" s="813"/>
      <c r="TLC9" s="813"/>
      <c r="TLD9" s="813"/>
      <c r="TLE9" s="813"/>
      <c r="TLF9" s="813"/>
      <c r="TLG9" s="813"/>
      <c r="TLH9" s="813"/>
      <c r="TLI9" s="813"/>
      <c r="TLJ9" s="813"/>
      <c r="TLK9" s="813"/>
      <c r="TLL9" s="813"/>
      <c r="TLM9" s="813"/>
      <c r="TLN9" s="813"/>
      <c r="TLO9" s="813"/>
      <c r="TLP9" s="813"/>
      <c r="TLQ9" s="813"/>
      <c r="TLR9" s="813"/>
      <c r="TLS9" s="813"/>
      <c r="TLT9" s="813"/>
      <c r="TLU9" s="813"/>
      <c r="TLV9" s="813"/>
      <c r="TLW9" s="813"/>
      <c r="TLX9" s="813"/>
      <c r="TLY9" s="813"/>
      <c r="TLZ9" s="813"/>
      <c r="TMA9" s="813"/>
      <c r="TMB9" s="813"/>
      <c r="TMC9" s="813"/>
      <c r="TMD9" s="813"/>
      <c r="TME9" s="813"/>
      <c r="TMF9" s="813"/>
      <c r="TMG9" s="813"/>
      <c r="TMH9" s="813"/>
      <c r="TMI9" s="813"/>
      <c r="TMJ9" s="813"/>
      <c r="TMK9" s="813"/>
      <c r="TML9" s="813"/>
      <c r="TMM9" s="813"/>
      <c r="TMN9" s="813"/>
      <c r="TMO9" s="813"/>
      <c r="TMP9" s="813"/>
      <c r="TMQ9" s="813"/>
      <c r="TMR9" s="813"/>
      <c r="TMS9" s="813"/>
      <c r="TMT9" s="813"/>
      <c r="TMU9" s="813"/>
      <c r="TMV9" s="813"/>
      <c r="TMW9" s="813"/>
      <c r="TMX9" s="813"/>
      <c r="TMY9" s="813"/>
      <c r="TMZ9" s="813"/>
      <c r="TNA9" s="813"/>
      <c r="TNB9" s="813"/>
      <c r="TNC9" s="813"/>
      <c r="TND9" s="813"/>
      <c r="TNE9" s="813"/>
      <c r="TNF9" s="813"/>
      <c r="TNG9" s="813"/>
      <c r="TNH9" s="813"/>
      <c r="TNI9" s="813"/>
      <c r="TNJ9" s="813"/>
      <c r="TNK9" s="813"/>
      <c r="TNL9" s="813"/>
      <c r="TNM9" s="813"/>
      <c r="TNN9" s="813"/>
      <c r="TNO9" s="813"/>
      <c r="TNP9" s="813"/>
      <c r="TNQ9" s="813"/>
      <c r="TNR9" s="813"/>
      <c r="TNS9" s="813"/>
      <c r="TNT9" s="813"/>
      <c r="TNU9" s="813"/>
      <c r="TNV9" s="813"/>
      <c r="TNW9" s="813"/>
      <c r="TNX9" s="813"/>
      <c r="TNY9" s="813"/>
      <c r="TNZ9" s="813"/>
      <c r="TOA9" s="813"/>
      <c r="TOB9" s="813"/>
      <c r="TOC9" s="813"/>
      <c r="TOD9" s="813"/>
      <c r="TOE9" s="813"/>
      <c r="TOF9" s="813"/>
      <c r="TOG9" s="813"/>
      <c r="TOH9" s="813"/>
      <c r="TOI9" s="813"/>
      <c r="TOJ9" s="813"/>
      <c r="TOK9" s="813"/>
      <c r="TOL9" s="813"/>
      <c r="TOM9" s="813"/>
      <c r="TON9" s="813"/>
      <c r="TOO9" s="813"/>
      <c r="TOP9" s="813"/>
      <c r="TOQ9" s="813"/>
      <c r="TOR9" s="813"/>
      <c r="TOS9" s="813"/>
      <c r="TOT9" s="813"/>
      <c r="TOU9" s="813"/>
      <c r="TOV9" s="813"/>
      <c r="TOW9" s="813"/>
      <c r="TOX9" s="813"/>
      <c r="TOY9" s="813"/>
      <c r="TOZ9" s="813"/>
      <c r="TPA9" s="813"/>
      <c r="TPB9" s="813"/>
      <c r="TPC9" s="813"/>
      <c r="TPD9" s="813"/>
      <c r="TPE9" s="813"/>
      <c r="TPF9" s="813"/>
      <c r="TPG9" s="813"/>
      <c r="TPH9" s="813"/>
      <c r="TPI9" s="813"/>
      <c r="TPJ9" s="813"/>
      <c r="TPK9" s="813"/>
      <c r="TPL9" s="813"/>
      <c r="TPM9" s="813"/>
      <c r="TPN9" s="813"/>
      <c r="TPO9" s="813"/>
      <c r="TPP9" s="813"/>
      <c r="TPQ9" s="813"/>
      <c r="TPR9" s="813"/>
      <c r="TPS9" s="813"/>
      <c r="TPT9" s="813"/>
      <c r="TPU9" s="813"/>
      <c r="TPV9" s="813"/>
      <c r="TPW9" s="813"/>
      <c r="TPX9" s="813"/>
      <c r="TPY9" s="813"/>
      <c r="TPZ9" s="813"/>
      <c r="TQA9" s="813"/>
      <c r="TQB9" s="813"/>
      <c r="TQC9" s="813"/>
      <c r="TQD9" s="813"/>
      <c r="TQE9" s="813"/>
      <c r="TQF9" s="813"/>
      <c r="TQG9" s="813"/>
      <c r="TQH9" s="813"/>
      <c r="TQI9" s="813"/>
      <c r="TQJ9" s="813"/>
      <c r="TQK9" s="813"/>
      <c r="TQL9" s="813"/>
      <c r="TQM9" s="813"/>
      <c r="TQN9" s="813"/>
      <c r="TQO9" s="813"/>
      <c r="TQP9" s="813"/>
      <c r="TQQ9" s="813"/>
      <c r="TQR9" s="813"/>
      <c r="TQS9" s="813"/>
      <c r="TQT9" s="813"/>
      <c r="TQU9" s="813"/>
      <c r="TQV9" s="813"/>
      <c r="TQW9" s="813"/>
      <c r="TQX9" s="813"/>
      <c r="TQY9" s="813"/>
      <c r="TQZ9" s="813"/>
      <c r="TRA9" s="813"/>
      <c r="TRB9" s="813"/>
      <c r="TRC9" s="813"/>
      <c r="TRD9" s="813"/>
      <c r="TRE9" s="813"/>
      <c r="TRF9" s="813"/>
      <c r="TRG9" s="813"/>
      <c r="TRH9" s="813"/>
      <c r="TRI9" s="813"/>
      <c r="TRJ9" s="813"/>
      <c r="TRK9" s="813"/>
      <c r="TRL9" s="813"/>
      <c r="TRM9" s="813"/>
      <c r="TRN9" s="813"/>
      <c r="TRO9" s="813"/>
      <c r="TRP9" s="813"/>
      <c r="TRQ9" s="813"/>
      <c r="TRR9" s="813"/>
      <c r="TRS9" s="813"/>
      <c r="TRT9" s="813"/>
      <c r="TRU9" s="813"/>
      <c r="TRV9" s="813"/>
      <c r="TRW9" s="813"/>
      <c r="TRX9" s="813"/>
      <c r="TRY9" s="813"/>
      <c r="TRZ9" s="813"/>
      <c r="TSA9" s="813"/>
      <c r="TSB9" s="813"/>
      <c r="TSC9" s="813"/>
      <c r="TSD9" s="813"/>
      <c r="TSE9" s="813"/>
      <c r="TSF9" s="813"/>
      <c r="TSG9" s="813"/>
      <c r="TSH9" s="813"/>
      <c r="TSI9" s="813"/>
      <c r="TSJ9" s="813"/>
      <c r="TSK9" s="813"/>
      <c r="TSL9" s="813"/>
      <c r="TSM9" s="813"/>
      <c r="TSN9" s="813"/>
      <c r="TSO9" s="813"/>
      <c r="TSP9" s="813"/>
      <c r="TSQ9" s="813"/>
      <c r="TSR9" s="813"/>
      <c r="TSS9" s="813"/>
      <c r="TST9" s="813"/>
      <c r="TSU9" s="813"/>
      <c r="TSV9" s="813"/>
      <c r="TSW9" s="813"/>
      <c r="TSX9" s="813"/>
      <c r="TSY9" s="813"/>
      <c r="TSZ9" s="813"/>
      <c r="TTA9" s="813"/>
      <c r="TTB9" s="813"/>
      <c r="TTC9" s="813"/>
      <c r="TTD9" s="813"/>
      <c r="TTE9" s="813"/>
      <c r="TTF9" s="813"/>
      <c r="TTG9" s="813"/>
      <c r="TTH9" s="813"/>
      <c r="TTI9" s="813"/>
      <c r="TTJ9" s="813"/>
      <c r="TTK9" s="813"/>
      <c r="TTL9" s="813"/>
      <c r="TTM9" s="813"/>
      <c r="TTN9" s="813"/>
      <c r="TTO9" s="813"/>
      <c r="TTP9" s="813"/>
      <c r="TTQ9" s="813"/>
      <c r="TTR9" s="813"/>
      <c r="TTS9" s="813"/>
      <c r="TTT9" s="813"/>
      <c r="TTU9" s="813"/>
      <c r="TTV9" s="813"/>
      <c r="TTW9" s="813"/>
      <c r="TTX9" s="813"/>
      <c r="TTY9" s="813"/>
      <c r="TTZ9" s="813"/>
      <c r="TUA9" s="813"/>
      <c r="TUB9" s="813"/>
      <c r="TUC9" s="813"/>
      <c r="TUD9" s="813"/>
      <c r="TUE9" s="813"/>
      <c r="TUF9" s="813"/>
      <c r="TUG9" s="813"/>
      <c r="TUH9" s="813"/>
      <c r="TUI9" s="813"/>
      <c r="TUJ9" s="813"/>
      <c r="TUK9" s="813"/>
      <c r="TUL9" s="813"/>
      <c r="TUM9" s="813"/>
      <c r="TUN9" s="813"/>
      <c r="TUO9" s="813"/>
      <c r="TUP9" s="813"/>
      <c r="TUQ9" s="813"/>
      <c r="TUR9" s="813"/>
      <c r="TUS9" s="813"/>
      <c r="TUT9" s="813"/>
      <c r="TUU9" s="813"/>
      <c r="TUV9" s="813"/>
      <c r="TUW9" s="813"/>
      <c r="TUX9" s="813"/>
      <c r="TUY9" s="813"/>
      <c r="TUZ9" s="813"/>
      <c r="TVA9" s="813"/>
      <c r="TVB9" s="813"/>
      <c r="TVC9" s="813"/>
      <c r="TVD9" s="813"/>
      <c r="TVE9" s="813"/>
      <c r="TVF9" s="813"/>
      <c r="TVG9" s="813"/>
      <c r="TVH9" s="813"/>
      <c r="TVI9" s="813"/>
      <c r="TVJ9" s="813"/>
      <c r="TVK9" s="813"/>
      <c r="TVL9" s="813"/>
      <c r="TVM9" s="813"/>
      <c r="TVN9" s="813"/>
      <c r="TVO9" s="813"/>
      <c r="TVP9" s="813"/>
      <c r="TVQ9" s="813"/>
      <c r="TVR9" s="813"/>
      <c r="TVS9" s="813"/>
      <c r="TVT9" s="813"/>
      <c r="TVU9" s="813"/>
      <c r="TVV9" s="813"/>
      <c r="TVW9" s="813"/>
      <c r="TVX9" s="813"/>
      <c r="TVY9" s="813"/>
      <c r="TVZ9" s="813"/>
      <c r="TWA9" s="813"/>
      <c r="TWB9" s="813"/>
      <c r="TWC9" s="813"/>
      <c r="TWD9" s="813"/>
      <c r="TWE9" s="813"/>
      <c r="TWF9" s="813"/>
      <c r="TWG9" s="813"/>
      <c r="TWH9" s="813"/>
      <c r="TWI9" s="813"/>
      <c r="TWJ9" s="813"/>
      <c r="TWK9" s="813"/>
      <c r="TWL9" s="813"/>
      <c r="TWM9" s="813"/>
      <c r="TWN9" s="813"/>
      <c r="TWO9" s="813"/>
      <c r="TWP9" s="813"/>
      <c r="TWQ9" s="813"/>
      <c r="TWR9" s="813"/>
      <c r="TWS9" s="813"/>
      <c r="TWT9" s="813"/>
      <c r="TWU9" s="813"/>
      <c r="TWV9" s="813"/>
      <c r="TWW9" s="813"/>
      <c r="TWX9" s="813"/>
      <c r="TWY9" s="813"/>
      <c r="TWZ9" s="813"/>
      <c r="TXA9" s="813"/>
      <c r="TXB9" s="813"/>
      <c r="TXC9" s="813"/>
      <c r="TXD9" s="813"/>
      <c r="TXE9" s="813"/>
      <c r="TXF9" s="813"/>
      <c r="TXG9" s="813"/>
      <c r="TXH9" s="813"/>
      <c r="TXI9" s="813"/>
      <c r="TXJ9" s="813"/>
      <c r="TXK9" s="813"/>
      <c r="TXL9" s="813"/>
      <c r="TXM9" s="813"/>
      <c r="TXN9" s="813"/>
      <c r="TXO9" s="813"/>
      <c r="TXP9" s="813"/>
      <c r="TXQ9" s="813"/>
      <c r="TXR9" s="813"/>
      <c r="TXS9" s="813"/>
      <c r="TXT9" s="813"/>
      <c r="TXU9" s="813"/>
      <c r="TXV9" s="813"/>
      <c r="TXW9" s="813"/>
      <c r="TXX9" s="813"/>
      <c r="TXY9" s="813"/>
      <c r="TXZ9" s="813"/>
      <c r="TYA9" s="813"/>
      <c r="TYB9" s="813"/>
      <c r="TYC9" s="813"/>
      <c r="TYD9" s="813"/>
      <c r="TYE9" s="813"/>
      <c r="TYF9" s="813"/>
      <c r="TYG9" s="813"/>
      <c r="TYH9" s="813"/>
      <c r="TYI9" s="813"/>
      <c r="TYJ9" s="813"/>
      <c r="TYK9" s="813"/>
      <c r="TYL9" s="813"/>
      <c r="TYM9" s="813"/>
      <c r="TYN9" s="813"/>
      <c r="TYO9" s="813"/>
      <c r="TYP9" s="813"/>
      <c r="TYQ9" s="813"/>
      <c r="TYR9" s="813"/>
      <c r="TYS9" s="813"/>
      <c r="TYT9" s="813"/>
      <c r="TYU9" s="813"/>
      <c r="TYV9" s="813"/>
      <c r="TYW9" s="813"/>
      <c r="TYX9" s="813"/>
      <c r="TYY9" s="813"/>
      <c r="TYZ9" s="813"/>
      <c r="TZA9" s="813"/>
      <c r="TZB9" s="813"/>
      <c r="TZC9" s="813"/>
      <c r="TZD9" s="813"/>
      <c r="TZE9" s="813"/>
      <c r="TZF9" s="813"/>
      <c r="TZG9" s="813"/>
      <c r="TZH9" s="813"/>
      <c r="TZI9" s="813"/>
      <c r="TZJ9" s="813"/>
      <c r="TZK9" s="813"/>
      <c r="TZL9" s="813"/>
      <c r="TZM9" s="813"/>
      <c r="TZN9" s="813"/>
      <c r="TZO9" s="813"/>
      <c r="TZP9" s="813"/>
      <c r="TZQ9" s="813"/>
      <c r="TZR9" s="813"/>
      <c r="TZS9" s="813"/>
      <c r="TZT9" s="813"/>
      <c r="TZU9" s="813"/>
      <c r="TZV9" s="813"/>
      <c r="TZW9" s="813"/>
      <c r="TZX9" s="813"/>
      <c r="TZY9" s="813"/>
      <c r="TZZ9" s="813"/>
      <c r="UAA9" s="813"/>
      <c r="UAB9" s="813"/>
      <c r="UAC9" s="813"/>
      <c r="UAD9" s="813"/>
      <c r="UAE9" s="813"/>
      <c r="UAF9" s="813"/>
      <c r="UAG9" s="813"/>
      <c r="UAH9" s="813"/>
      <c r="UAI9" s="813"/>
      <c r="UAJ9" s="813"/>
      <c r="UAK9" s="813"/>
      <c r="UAL9" s="813"/>
      <c r="UAM9" s="813"/>
      <c r="UAN9" s="813"/>
      <c r="UAO9" s="813"/>
      <c r="UAP9" s="813"/>
      <c r="UAQ9" s="813"/>
      <c r="UAR9" s="813"/>
      <c r="UAS9" s="813"/>
      <c r="UAT9" s="813"/>
      <c r="UAU9" s="813"/>
      <c r="UAV9" s="813"/>
      <c r="UAW9" s="813"/>
      <c r="UAX9" s="813"/>
      <c r="UAY9" s="813"/>
      <c r="UAZ9" s="813"/>
      <c r="UBA9" s="813"/>
      <c r="UBB9" s="813"/>
      <c r="UBC9" s="813"/>
      <c r="UBD9" s="813"/>
      <c r="UBE9" s="813"/>
      <c r="UBF9" s="813"/>
      <c r="UBG9" s="813"/>
      <c r="UBH9" s="813"/>
      <c r="UBI9" s="813"/>
      <c r="UBJ9" s="813"/>
      <c r="UBK9" s="813"/>
      <c r="UBL9" s="813"/>
      <c r="UBM9" s="813"/>
      <c r="UBN9" s="813"/>
      <c r="UBO9" s="813"/>
      <c r="UBP9" s="813"/>
      <c r="UBQ9" s="813"/>
      <c r="UBR9" s="813"/>
      <c r="UBS9" s="813"/>
      <c r="UBT9" s="813"/>
      <c r="UBU9" s="813"/>
      <c r="UBV9" s="813"/>
      <c r="UBW9" s="813"/>
      <c r="UBX9" s="813"/>
      <c r="UBY9" s="813"/>
      <c r="UBZ9" s="813"/>
      <c r="UCA9" s="813"/>
      <c r="UCB9" s="813"/>
      <c r="UCC9" s="813"/>
      <c r="UCD9" s="813"/>
      <c r="UCE9" s="813"/>
      <c r="UCF9" s="813"/>
      <c r="UCG9" s="813"/>
      <c r="UCH9" s="813"/>
      <c r="UCI9" s="813"/>
      <c r="UCJ9" s="813"/>
      <c r="UCK9" s="813"/>
      <c r="UCL9" s="813"/>
      <c r="UCM9" s="813"/>
      <c r="UCN9" s="813"/>
      <c r="UCO9" s="813"/>
      <c r="UCP9" s="813"/>
      <c r="UCQ9" s="813"/>
      <c r="UCR9" s="813"/>
      <c r="UCS9" s="813"/>
      <c r="UCT9" s="813"/>
      <c r="UCU9" s="813"/>
      <c r="UCV9" s="813"/>
      <c r="UCW9" s="813"/>
      <c r="UCX9" s="813"/>
      <c r="UCY9" s="813"/>
      <c r="UCZ9" s="813"/>
      <c r="UDA9" s="813"/>
      <c r="UDB9" s="813"/>
      <c r="UDC9" s="813"/>
      <c r="UDD9" s="813"/>
      <c r="UDE9" s="813"/>
      <c r="UDF9" s="813"/>
      <c r="UDG9" s="813"/>
      <c r="UDH9" s="813"/>
      <c r="UDI9" s="813"/>
      <c r="UDJ9" s="813"/>
      <c r="UDK9" s="813"/>
      <c r="UDL9" s="813"/>
      <c r="UDM9" s="813"/>
      <c r="UDN9" s="813"/>
      <c r="UDO9" s="813"/>
      <c r="UDP9" s="813"/>
      <c r="UDQ9" s="813"/>
      <c r="UDR9" s="813"/>
      <c r="UDS9" s="813"/>
      <c r="UDT9" s="813"/>
      <c r="UDU9" s="813"/>
      <c r="UDV9" s="813"/>
      <c r="UDW9" s="813"/>
      <c r="UDX9" s="813"/>
      <c r="UDY9" s="813"/>
      <c r="UDZ9" s="813"/>
      <c r="UEA9" s="813"/>
      <c r="UEB9" s="813"/>
      <c r="UEC9" s="813"/>
      <c r="UED9" s="813"/>
      <c r="UEE9" s="813"/>
      <c r="UEF9" s="813"/>
      <c r="UEG9" s="813"/>
      <c r="UEH9" s="813"/>
      <c r="UEI9" s="813"/>
      <c r="UEJ9" s="813"/>
      <c r="UEK9" s="813"/>
      <c r="UEL9" s="813"/>
      <c r="UEM9" s="813"/>
      <c r="UEN9" s="813"/>
      <c r="UEO9" s="813"/>
      <c r="UEP9" s="813"/>
      <c r="UEQ9" s="813"/>
      <c r="UER9" s="813"/>
      <c r="UES9" s="813"/>
      <c r="UET9" s="813"/>
      <c r="UEU9" s="813"/>
      <c r="UEV9" s="813"/>
      <c r="UEW9" s="813"/>
      <c r="UEX9" s="813"/>
      <c r="UEY9" s="813"/>
      <c r="UEZ9" s="813"/>
      <c r="UFA9" s="813"/>
      <c r="UFB9" s="813"/>
      <c r="UFC9" s="813"/>
      <c r="UFD9" s="813"/>
      <c r="UFE9" s="813"/>
      <c r="UFF9" s="813"/>
      <c r="UFG9" s="813"/>
      <c r="UFH9" s="813"/>
      <c r="UFI9" s="813"/>
      <c r="UFJ9" s="813"/>
      <c r="UFK9" s="813"/>
      <c r="UFL9" s="813"/>
      <c r="UFM9" s="813"/>
      <c r="UFN9" s="813"/>
      <c r="UFO9" s="813"/>
      <c r="UFP9" s="813"/>
      <c r="UFQ9" s="813"/>
      <c r="UFR9" s="813"/>
      <c r="UFS9" s="813"/>
      <c r="UFT9" s="813"/>
      <c r="UFU9" s="813"/>
      <c r="UFV9" s="813"/>
      <c r="UFW9" s="813"/>
      <c r="UFX9" s="813"/>
      <c r="UFY9" s="813"/>
      <c r="UFZ9" s="813"/>
      <c r="UGA9" s="813"/>
      <c r="UGB9" s="813"/>
      <c r="UGC9" s="813"/>
      <c r="UGD9" s="813"/>
      <c r="UGE9" s="813"/>
      <c r="UGF9" s="813"/>
      <c r="UGG9" s="813"/>
      <c r="UGH9" s="813"/>
      <c r="UGI9" s="813"/>
      <c r="UGJ9" s="813"/>
      <c r="UGK9" s="813"/>
      <c r="UGL9" s="813"/>
      <c r="UGM9" s="813"/>
      <c r="UGN9" s="813"/>
      <c r="UGO9" s="813"/>
      <c r="UGP9" s="813"/>
      <c r="UGQ9" s="813"/>
      <c r="UGR9" s="813"/>
      <c r="UGS9" s="813"/>
      <c r="UGT9" s="813"/>
      <c r="UGU9" s="813"/>
      <c r="UGV9" s="813"/>
      <c r="UGW9" s="813"/>
      <c r="UGX9" s="813"/>
      <c r="UGY9" s="813"/>
      <c r="UGZ9" s="813"/>
      <c r="UHA9" s="813"/>
      <c r="UHB9" s="813"/>
      <c r="UHC9" s="813"/>
      <c r="UHD9" s="813"/>
      <c r="UHE9" s="813"/>
      <c r="UHF9" s="813"/>
      <c r="UHG9" s="813"/>
      <c r="UHH9" s="813"/>
      <c r="UHI9" s="813"/>
      <c r="UHJ9" s="813"/>
      <c r="UHK9" s="813"/>
      <c r="UHL9" s="813"/>
      <c r="UHM9" s="813"/>
      <c r="UHN9" s="813"/>
      <c r="UHO9" s="813"/>
      <c r="UHP9" s="813"/>
      <c r="UHQ9" s="813"/>
      <c r="UHR9" s="813"/>
      <c r="UHS9" s="813"/>
      <c r="UHT9" s="813"/>
      <c r="UHU9" s="813"/>
      <c r="UHV9" s="813"/>
      <c r="UHW9" s="813"/>
      <c r="UHX9" s="813"/>
      <c r="UHY9" s="813"/>
      <c r="UHZ9" s="813"/>
      <c r="UIA9" s="813"/>
      <c r="UIB9" s="813"/>
      <c r="UIC9" s="813"/>
      <c r="UID9" s="813"/>
      <c r="UIE9" s="813"/>
      <c r="UIF9" s="813"/>
      <c r="UIG9" s="813"/>
      <c r="UIH9" s="813"/>
      <c r="UII9" s="813"/>
      <c r="UIJ9" s="813"/>
      <c r="UIK9" s="813"/>
      <c r="UIL9" s="813"/>
      <c r="UIM9" s="813"/>
      <c r="UIN9" s="813"/>
      <c r="UIO9" s="813"/>
      <c r="UIP9" s="813"/>
      <c r="UIQ9" s="813"/>
      <c r="UIR9" s="813"/>
      <c r="UIS9" s="813"/>
      <c r="UIT9" s="813"/>
      <c r="UIU9" s="813"/>
      <c r="UIV9" s="813"/>
      <c r="UIW9" s="813"/>
      <c r="UIX9" s="813"/>
      <c r="UIY9" s="813"/>
      <c r="UIZ9" s="813"/>
      <c r="UJA9" s="813"/>
      <c r="UJB9" s="813"/>
      <c r="UJC9" s="813"/>
      <c r="UJD9" s="813"/>
      <c r="UJE9" s="813"/>
      <c r="UJF9" s="813"/>
      <c r="UJG9" s="813"/>
      <c r="UJH9" s="813"/>
      <c r="UJI9" s="813"/>
      <c r="UJJ9" s="813"/>
      <c r="UJK9" s="813"/>
      <c r="UJL9" s="813"/>
      <c r="UJM9" s="813"/>
      <c r="UJN9" s="813"/>
      <c r="UJO9" s="813"/>
      <c r="UJP9" s="813"/>
      <c r="UJQ9" s="813"/>
      <c r="UJR9" s="813"/>
      <c r="UJS9" s="813"/>
      <c r="UJT9" s="813"/>
      <c r="UJU9" s="813"/>
      <c r="UJV9" s="813"/>
      <c r="UJW9" s="813"/>
      <c r="UJX9" s="813"/>
      <c r="UJY9" s="813"/>
      <c r="UJZ9" s="813"/>
      <c r="UKA9" s="813"/>
      <c r="UKB9" s="813"/>
      <c r="UKC9" s="813"/>
      <c r="UKD9" s="813"/>
      <c r="UKE9" s="813"/>
      <c r="UKF9" s="813"/>
      <c r="UKG9" s="813"/>
      <c r="UKH9" s="813"/>
      <c r="UKI9" s="813"/>
      <c r="UKJ9" s="813"/>
      <c r="UKK9" s="813"/>
      <c r="UKL9" s="813"/>
      <c r="UKM9" s="813"/>
      <c r="UKN9" s="813"/>
      <c r="UKO9" s="813"/>
      <c r="UKP9" s="813"/>
      <c r="UKQ9" s="813"/>
      <c r="UKR9" s="813"/>
      <c r="UKS9" s="813"/>
      <c r="UKT9" s="813"/>
      <c r="UKU9" s="813"/>
      <c r="UKV9" s="813"/>
      <c r="UKW9" s="813"/>
      <c r="UKX9" s="813"/>
      <c r="UKY9" s="813"/>
      <c r="UKZ9" s="813"/>
      <c r="ULA9" s="813"/>
      <c r="ULB9" s="813"/>
      <c r="ULC9" s="813"/>
      <c r="ULD9" s="813"/>
      <c r="ULE9" s="813"/>
      <c r="ULF9" s="813"/>
      <c r="ULG9" s="813"/>
      <c r="ULH9" s="813"/>
      <c r="ULI9" s="813"/>
      <c r="ULJ9" s="813"/>
      <c r="ULK9" s="813"/>
      <c r="ULL9" s="813"/>
      <c r="ULM9" s="813"/>
      <c r="ULN9" s="813"/>
      <c r="ULO9" s="813"/>
      <c r="ULP9" s="813"/>
      <c r="ULQ9" s="813"/>
      <c r="ULR9" s="813"/>
      <c r="ULS9" s="813"/>
      <c r="ULT9" s="813"/>
      <c r="ULU9" s="813"/>
      <c r="ULV9" s="813"/>
      <c r="ULW9" s="813"/>
      <c r="ULX9" s="813"/>
      <c r="ULY9" s="813"/>
      <c r="ULZ9" s="813"/>
      <c r="UMA9" s="813"/>
      <c r="UMB9" s="813"/>
      <c r="UMC9" s="813"/>
      <c r="UMD9" s="813"/>
      <c r="UME9" s="813"/>
      <c r="UMF9" s="813"/>
      <c r="UMG9" s="813"/>
      <c r="UMH9" s="813"/>
      <c r="UMI9" s="813"/>
      <c r="UMJ9" s="813"/>
      <c r="UMK9" s="813"/>
      <c r="UML9" s="813"/>
      <c r="UMM9" s="813"/>
      <c r="UMN9" s="813"/>
      <c r="UMO9" s="813"/>
      <c r="UMP9" s="813"/>
      <c r="UMQ9" s="813"/>
      <c r="UMR9" s="813"/>
      <c r="UMS9" s="813"/>
      <c r="UMT9" s="813"/>
      <c r="UMU9" s="813"/>
      <c r="UMV9" s="813"/>
      <c r="UMW9" s="813"/>
      <c r="UMX9" s="813"/>
      <c r="UMY9" s="813"/>
      <c r="UMZ9" s="813"/>
      <c r="UNA9" s="813"/>
      <c r="UNB9" s="813"/>
      <c r="UNC9" s="813"/>
      <c r="UND9" s="813"/>
      <c r="UNE9" s="813"/>
      <c r="UNF9" s="813"/>
      <c r="UNG9" s="813"/>
      <c r="UNH9" s="813"/>
      <c r="UNI9" s="813"/>
      <c r="UNJ9" s="813"/>
      <c r="UNK9" s="813"/>
      <c r="UNL9" s="813"/>
      <c r="UNM9" s="813"/>
      <c r="UNN9" s="813"/>
      <c r="UNO9" s="813"/>
      <c r="UNP9" s="813"/>
      <c r="UNQ9" s="813"/>
      <c r="UNR9" s="813"/>
      <c r="UNS9" s="813"/>
      <c r="UNT9" s="813"/>
      <c r="UNU9" s="813"/>
      <c r="UNV9" s="813"/>
      <c r="UNW9" s="813"/>
      <c r="UNX9" s="813"/>
      <c r="UNY9" s="813"/>
      <c r="UNZ9" s="813"/>
      <c r="UOA9" s="813"/>
      <c r="UOB9" s="813"/>
      <c r="UOC9" s="813"/>
      <c r="UOD9" s="813"/>
      <c r="UOE9" s="813"/>
      <c r="UOF9" s="813"/>
      <c r="UOG9" s="813"/>
      <c r="UOH9" s="813"/>
      <c r="UOI9" s="813"/>
      <c r="UOJ9" s="813"/>
      <c r="UOK9" s="813"/>
      <c r="UOL9" s="813"/>
      <c r="UOM9" s="813"/>
      <c r="UON9" s="813"/>
      <c r="UOO9" s="813"/>
      <c r="UOP9" s="813"/>
      <c r="UOQ9" s="813"/>
      <c r="UOR9" s="813"/>
      <c r="UOS9" s="813"/>
      <c r="UOT9" s="813"/>
      <c r="UOU9" s="813"/>
      <c r="UOV9" s="813"/>
      <c r="UOW9" s="813"/>
      <c r="UOX9" s="813"/>
      <c r="UOY9" s="813"/>
      <c r="UOZ9" s="813"/>
      <c r="UPA9" s="813"/>
      <c r="UPB9" s="813"/>
      <c r="UPC9" s="813"/>
      <c r="UPD9" s="813"/>
      <c r="UPE9" s="813"/>
      <c r="UPF9" s="813"/>
      <c r="UPG9" s="813"/>
      <c r="UPH9" s="813"/>
      <c r="UPI9" s="813"/>
      <c r="UPJ9" s="813"/>
      <c r="UPK9" s="813"/>
      <c r="UPL9" s="813"/>
      <c r="UPM9" s="813"/>
      <c r="UPN9" s="813"/>
      <c r="UPO9" s="813"/>
      <c r="UPP9" s="813"/>
      <c r="UPQ9" s="813"/>
      <c r="UPR9" s="813"/>
      <c r="UPS9" s="813"/>
      <c r="UPT9" s="813"/>
      <c r="UPU9" s="813"/>
      <c r="UPV9" s="813"/>
      <c r="UPW9" s="813"/>
      <c r="UPX9" s="813"/>
      <c r="UPY9" s="813"/>
      <c r="UPZ9" s="813"/>
      <c r="UQA9" s="813"/>
      <c r="UQB9" s="813"/>
      <c r="UQC9" s="813"/>
      <c r="UQD9" s="813"/>
      <c r="UQE9" s="813"/>
      <c r="UQF9" s="813"/>
      <c r="UQG9" s="813"/>
      <c r="UQH9" s="813"/>
      <c r="UQI9" s="813"/>
      <c r="UQJ9" s="813"/>
      <c r="UQK9" s="813"/>
      <c r="UQL9" s="813"/>
      <c r="UQM9" s="813"/>
      <c r="UQN9" s="813"/>
      <c r="UQO9" s="813"/>
      <c r="UQP9" s="813"/>
      <c r="UQQ9" s="813"/>
      <c r="UQR9" s="813"/>
      <c r="UQS9" s="813"/>
      <c r="UQT9" s="813"/>
      <c r="UQU9" s="813"/>
      <c r="UQV9" s="813"/>
      <c r="UQW9" s="813"/>
      <c r="UQX9" s="813"/>
      <c r="UQY9" s="813"/>
      <c r="UQZ9" s="813"/>
      <c r="URA9" s="813"/>
      <c r="URB9" s="813"/>
      <c r="URC9" s="813"/>
      <c r="URD9" s="813"/>
      <c r="URE9" s="813"/>
      <c r="URF9" s="813"/>
      <c r="URG9" s="813"/>
      <c r="URH9" s="813"/>
      <c r="URI9" s="813"/>
      <c r="URJ9" s="813"/>
      <c r="URK9" s="813"/>
      <c r="URL9" s="813"/>
      <c r="URM9" s="813"/>
      <c r="URN9" s="813"/>
      <c r="URO9" s="813"/>
      <c r="URP9" s="813"/>
      <c r="URQ9" s="813"/>
      <c r="URR9" s="813"/>
      <c r="URS9" s="813"/>
      <c r="URT9" s="813"/>
      <c r="URU9" s="813"/>
      <c r="URV9" s="813"/>
      <c r="URW9" s="813"/>
      <c r="URX9" s="813"/>
      <c r="URY9" s="813"/>
      <c r="URZ9" s="813"/>
      <c r="USA9" s="813"/>
      <c r="USB9" s="813"/>
      <c r="USC9" s="813"/>
      <c r="USD9" s="813"/>
      <c r="USE9" s="813"/>
      <c r="USF9" s="813"/>
      <c r="USG9" s="813"/>
      <c r="USH9" s="813"/>
      <c r="USI9" s="813"/>
      <c r="USJ9" s="813"/>
      <c r="USK9" s="813"/>
      <c r="USL9" s="813"/>
      <c r="USM9" s="813"/>
      <c r="USN9" s="813"/>
      <c r="USO9" s="813"/>
      <c r="USP9" s="813"/>
      <c r="USQ9" s="813"/>
      <c r="USR9" s="813"/>
      <c r="USS9" s="813"/>
      <c r="UST9" s="813"/>
      <c r="USU9" s="813"/>
      <c r="USV9" s="813"/>
      <c r="USW9" s="813"/>
      <c r="USX9" s="813"/>
      <c r="USY9" s="813"/>
      <c r="USZ9" s="813"/>
      <c r="UTA9" s="813"/>
      <c r="UTB9" s="813"/>
      <c r="UTC9" s="813"/>
      <c r="UTD9" s="813"/>
      <c r="UTE9" s="813"/>
      <c r="UTF9" s="813"/>
      <c r="UTG9" s="813"/>
      <c r="UTH9" s="813"/>
      <c r="UTI9" s="813"/>
      <c r="UTJ9" s="813"/>
      <c r="UTK9" s="813"/>
      <c r="UTL9" s="813"/>
      <c r="UTM9" s="813"/>
      <c r="UTN9" s="813"/>
      <c r="UTO9" s="813"/>
      <c r="UTP9" s="813"/>
      <c r="UTQ9" s="813"/>
      <c r="UTR9" s="813"/>
      <c r="UTS9" s="813"/>
      <c r="UTT9" s="813"/>
      <c r="UTU9" s="813"/>
      <c r="UTV9" s="813"/>
      <c r="UTW9" s="813"/>
      <c r="UTX9" s="813"/>
      <c r="UTY9" s="813"/>
      <c r="UTZ9" s="813"/>
      <c r="UUA9" s="813"/>
      <c r="UUB9" s="813"/>
      <c r="UUC9" s="813"/>
      <c r="UUD9" s="813"/>
      <c r="UUE9" s="813"/>
      <c r="UUF9" s="813"/>
      <c r="UUG9" s="813"/>
      <c r="UUH9" s="813"/>
      <c r="UUI9" s="813"/>
      <c r="UUJ9" s="813"/>
      <c r="UUK9" s="813"/>
      <c r="UUL9" s="813"/>
      <c r="UUM9" s="813"/>
      <c r="UUN9" s="813"/>
      <c r="UUO9" s="813"/>
      <c r="UUP9" s="813"/>
      <c r="UUQ9" s="813"/>
      <c r="UUR9" s="813"/>
      <c r="UUS9" s="813"/>
      <c r="UUT9" s="813"/>
      <c r="UUU9" s="813"/>
      <c r="UUV9" s="813"/>
      <c r="UUW9" s="813"/>
      <c r="UUX9" s="813"/>
      <c r="UUY9" s="813"/>
      <c r="UUZ9" s="813"/>
      <c r="UVA9" s="813"/>
      <c r="UVB9" s="813"/>
      <c r="UVC9" s="813"/>
      <c r="UVD9" s="813"/>
      <c r="UVE9" s="813"/>
      <c r="UVF9" s="813"/>
      <c r="UVG9" s="813"/>
      <c r="UVH9" s="813"/>
      <c r="UVI9" s="813"/>
      <c r="UVJ9" s="813"/>
      <c r="UVK9" s="813"/>
      <c r="UVL9" s="813"/>
      <c r="UVM9" s="813"/>
      <c r="UVN9" s="813"/>
      <c r="UVO9" s="813"/>
      <c r="UVP9" s="813"/>
      <c r="UVQ9" s="813"/>
      <c r="UVR9" s="813"/>
      <c r="UVS9" s="813"/>
      <c r="UVT9" s="813"/>
      <c r="UVU9" s="813"/>
      <c r="UVV9" s="813"/>
      <c r="UVW9" s="813"/>
      <c r="UVX9" s="813"/>
      <c r="UVY9" s="813"/>
      <c r="UVZ9" s="813"/>
      <c r="UWA9" s="813"/>
      <c r="UWB9" s="813"/>
      <c r="UWC9" s="813"/>
      <c r="UWD9" s="813"/>
      <c r="UWE9" s="813"/>
      <c r="UWF9" s="813"/>
      <c r="UWG9" s="813"/>
      <c r="UWH9" s="813"/>
      <c r="UWI9" s="813"/>
      <c r="UWJ9" s="813"/>
      <c r="UWK9" s="813"/>
      <c r="UWL9" s="813"/>
      <c r="UWM9" s="813"/>
      <c r="UWN9" s="813"/>
      <c r="UWO9" s="813"/>
      <c r="UWP9" s="813"/>
      <c r="UWQ9" s="813"/>
      <c r="UWR9" s="813"/>
      <c r="UWS9" s="813"/>
      <c r="UWT9" s="813"/>
      <c r="UWU9" s="813"/>
      <c r="UWV9" s="813"/>
      <c r="UWW9" s="813"/>
      <c r="UWX9" s="813"/>
      <c r="UWY9" s="813"/>
      <c r="UWZ9" s="813"/>
      <c r="UXA9" s="813"/>
      <c r="UXB9" s="813"/>
      <c r="UXC9" s="813"/>
      <c r="UXD9" s="813"/>
      <c r="UXE9" s="813"/>
      <c r="UXF9" s="813"/>
      <c r="UXG9" s="813"/>
      <c r="UXH9" s="813"/>
      <c r="UXI9" s="813"/>
      <c r="UXJ9" s="813"/>
      <c r="UXK9" s="813"/>
      <c r="UXL9" s="813"/>
      <c r="UXM9" s="813"/>
      <c r="UXN9" s="813"/>
      <c r="UXO9" s="813"/>
      <c r="UXP9" s="813"/>
      <c r="UXQ9" s="813"/>
      <c r="UXR9" s="813"/>
      <c r="UXS9" s="813"/>
      <c r="UXT9" s="813"/>
      <c r="UXU9" s="813"/>
      <c r="UXV9" s="813"/>
      <c r="UXW9" s="813"/>
      <c r="UXX9" s="813"/>
      <c r="UXY9" s="813"/>
      <c r="UXZ9" s="813"/>
      <c r="UYA9" s="813"/>
      <c r="UYB9" s="813"/>
      <c r="UYC9" s="813"/>
      <c r="UYD9" s="813"/>
      <c r="UYE9" s="813"/>
      <c r="UYF9" s="813"/>
      <c r="UYG9" s="813"/>
      <c r="UYH9" s="813"/>
      <c r="UYI9" s="813"/>
      <c r="UYJ9" s="813"/>
      <c r="UYK9" s="813"/>
      <c r="UYL9" s="813"/>
      <c r="UYM9" s="813"/>
      <c r="UYN9" s="813"/>
      <c r="UYO9" s="813"/>
      <c r="UYP9" s="813"/>
      <c r="UYQ9" s="813"/>
      <c r="UYR9" s="813"/>
      <c r="UYS9" s="813"/>
      <c r="UYT9" s="813"/>
      <c r="UYU9" s="813"/>
      <c r="UYV9" s="813"/>
      <c r="UYW9" s="813"/>
      <c r="UYX9" s="813"/>
      <c r="UYY9" s="813"/>
      <c r="UYZ9" s="813"/>
      <c r="UZA9" s="813"/>
      <c r="UZB9" s="813"/>
      <c r="UZC9" s="813"/>
      <c r="UZD9" s="813"/>
      <c r="UZE9" s="813"/>
      <c r="UZF9" s="813"/>
      <c r="UZG9" s="813"/>
      <c r="UZH9" s="813"/>
      <c r="UZI9" s="813"/>
      <c r="UZJ9" s="813"/>
      <c r="UZK9" s="813"/>
      <c r="UZL9" s="813"/>
      <c r="UZM9" s="813"/>
      <c r="UZN9" s="813"/>
      <c r="UZO9" s="813"/>
      <c r="UZP9" s="813"/>
      <c r="UZQ9" s="813"/>
      <c r="UZR9" s="813"/>
      <c r="UZS9" s="813"/>
      <c r="UZT9" s="813"/>
      <c r="UZU9" s="813"/>
      <c r="UZV9" s="813"/>
      <c r="UZW9" s="813"/>
      <c r="UZX9" s="813"/>
      <c r="UZY9" s="813"/>
      <c r="UZZ9" s="813"/>
      <c r="VAA9" s="813"/>
      <c r="VAB9" s="813"/>
      <c r="VAC9" s="813"/>
      <c r="VAD9" s="813"/>
      <c r="VAE9" s="813"/>
      <c r="VAF9" s="813"/>
      <c r="VAG9" s="813"/>
      <c r="VAH9" s="813"/>
      <c r="VAI9" s="813"/>
      <c r="VAJ9" s="813"/>
      <c r="VAK9" s="813"/>
      <c r="VAL9" s="813"/>
      <c r="VAM9" s="813"/>
      <c r="VAN9" s="813"/>
      <c r="VAO9" s="813"/>
      <c r="VAP9" s="813"/>
      <c r="VAQ9" s="813"/>
      <c r="VAR9" s="813"/>
      <c r="VAS9" s="813"/>
      <c r="VAT9" s="813"/>
      <c r="VAU9" s="813"/>
      <c r="VAV9" s="813"/>
      <c r="VAW9" s="813"/>
      <c r="VAX9" s="813"/>
      <c r="VAY9" s="813"/>
      <c r="VAZ9" s="813"/>
      <c r="VBA9" s="813"/>
      <c r="VBB9" s="813"/>
      <c r="VBC9" s="813"/>
      <c r="VBD9" s="813"/>
      <c r="VBE9" s="813"/>
      <c r="VBF9" s="813"/>
      <c r="VBG9" s="813"/>
      <c r="VBH9" s="813"/>
      <c r="VBI9" s="813"/>
      <c r="VBJ9" s="813"/>
      <c r="VBK9" s="813"/>
      <c r="VBL9" s="813"/>
      <c r="VBM9" s="813"/>
      <c r="VBN9" s="813"/>
      <c r="VBO9" s="813"/>
      <c r="VBP9" s="813"/>
      <c r="VBQ9" s="813"/>
      <c r="VBR9" s="813"/>
      <c r="VBS9" s="813"/>
      <c r="VBT9" s="813"/>
      <c r="VBU9" s="813"/>
      <c r="VBV9" s="813"/>
      <c r="VBW9" s="813"/>
      <c r="VBX9" s="813"/>
      <c r="VBY9" s="813"/>
      <c r="VBZ9" s="813"/>
      <c r="VCA9" s="813"/>
      <c r="VCB9" s="813"/>
      <c r="VCC9" s="813"/>
      <c r="VCD9" s="813"/>
      <c r="VCE9" s="813"/>
      <c r="VCF9" s="813"/>
      <c r="VCG9" s="813"/>
      <c r="VCH9" s="813"/>
      <c r="VCI9" s="813"/>
      <c r="VCJ9" s="813"/>
      <c r="VCK9" s="813"/>
      <c r="VCL9" s="813"/>
      <c r="VCM9" s="813"/>
      <c r="VCN9" s="813"/>
      <c r="VCO9" s="813"/>
      <c r="VCP9" s="813"/>
      <c r="VCQ9" s="813"/>
      <c r="VCR9" s="813"/>
      <c r="VCS9" s="813"/>
      <c r="VCT9" s="813"/>
      <c r="VCU9" s="813"/>
      <c r="VCV9" s="813"/>
      <c r="VCW9" s="813"/>
      <c r="VCX9" s="813"/>
      <c r="VCY9" s="813"/>
      <c r="VCZ9" s="813"/>
      <c r="VDA9" s="813"/>
      <c r="VDB9" s="813"/>
      <c r="VDC9" s="813"/>
      <c r="VDD9" s="813"/>
      <c r="VDE9" s="813"/>
      <c r="VDF9" s="813"/>
      <c r="VDG9" s="813"/>
      <c r="VDH9" s="813"/>
      <c r="VDI9" s="813"/>
      <c r="VDJ9" s="813"/>
      <c r="VDK9" s="813"/>
      <c r="VDL9" s="813"/>
      <c r="VDM9" s="813"/>
      <c r="VDN9" s="813"/>
      <c r="VDO9" s="813"/>
      <c r="VDP9" s="813"/>
      <c r="VDQ9" s="813"/>
      <c r="VDR9" s="813"/>
      <c r="VDS9" s="813"/>
      <c r="VDT9" s="813"/>
      <c r="VDU9" s="813"/>
      <c r="VDV9" s="813"/>
      <c r="VDW9" s="813"/>
      <c r="VDX9" s="813"/>
      <c r="VDY9" s="813"/>
      <c r="VDZ9" s="813"/>
      <c r="VEA9" s="813"/>
      <c r="VEB9" s="813"/>
      <c r="VEC9" s="813"/>
      <c r="VED9" s="813"/>
      <c r="VEE9" s="813"/>
      <c r="VEF9" s="813"/>
      <c r="VEG9" s="813"/>
      <c r="VEH9" s="813"/>
      <c r="VEI9" s="813"/>
      <c r="VEJ9" s="813"/>
      <c r="VEK9" s="813"/>
      <c r="VEL9" s="813"/>
      <c r="VEM9" s="813"/>
      <c r="VEN9" s="813"/>
      <c r="VEO9" s="813"/>
      <c r="VEP9" s="813"/>
      <c r="VEQ9" s="813"/>
      <c r="VER9" s="813"/>
      <c r="VES9" s="813"/>
      <c r="VET9" s="813"/>
      <c r="VEU9" s="813"/>
      <c r="VEV9" s="813"/>
      <c r="VEW9" s="813"/>
      <c r="VEX9" s="813"/>
      <c r="VEY9" s="813"/>
      <c r="VEZ9" s="813"/>
      <c r="VFA9" s="813"/>
      <c r="VFB9" s="813"/>
      <c r="VFC9" s="813"/>
      <c r="VFD9" s="813"/>
      <c r="VFE9" s="813"/>
      <c r="VFF9" s="813"/>
      <c r="VFG9" s="813"/>
      <c r="VFH9" s="813"/>
      <c r="VFI9" s="813"/>
      <c r="VFJ9" s="813"/>
      <c r="VFK9" s="813"/>
      <c r="VFL9" s="813"/>
      <c r="VFM9" s="813"/>
      <c r="VFN9" s="813"/>
      <c r="VFO9" s="813"/>
      <c r="VFP9" s="813"/>
      <c r="VFQ9" s="813"/>
      <c r="VFR9" s="813"/>
      <c r="VFS9" s="813"/>
      <c r="VFT9" s="813"/>
      <c r="VFU9" s="813"/>
      <c r="VFV9" s="813"/>
      <c r="VFW9" s="813"/>
      <c r="VFX9" s="813"/>
      <c r="VFY9" s="813"/>
      <c r="VFZ9" s="813"/>
      <c r="VGA9" s="813"/>
      <c r="VGB9" s="813"/>
      <c r="VGC9" s="813"/>
      <c r="VGD9" s="813"/>
      <c r="VGE9" s="813"/>
      <c r="VGF9" s="813"/>
      <c r="VGG9" s="813"/>
      <c r="VGH9" s="813"/>
      <c r="VGI9" s="813"/>
      <c r="VGJ9" s="813"/>
      <c r="VGK9" s="813"/>
      <c r="VGL9" s="813"/>
      <c r="VGM9" s="813"/>
      <c r="VGN9" s="813"/>
      <c r="VGO9" s="813"/>
      <c r="VGP9" s="813"/>
      <c r="VGQ9" s="813"/>
      <c r="VGR9" s="813"/>
      <c r="VGS9" s="813"/>
      <c r="VGT9" s="813"/>
      <c r="VGU9" s="813"/>
      <c r="VGV9" s="813"/>
      <c r="VGW9" s="813"/>
      <c r="VGX9" s="813"/>
      <c r="VGY9" s="813"/>
      <c r="VGZ9" s="813"/>
      <c r="VHA9" s="813"/>
      <c r="VHB9" s="813"/>
      <c r="VHC9" s="813"/>
      <c r="VHD9" s="813"/>
      <c r="VHE9" s="813"/>
      <c r="VHF9" s="813"/>
      <c r="VHG9" s="813"/>
      <c r="VHH9" s="813"/>
      <c r="VHI9" s="813"/>
      <c r="VHJ9" s="813"/>
      <c r="VHK9" s="813"/>
      <c r="VHL9" s="813"/>
      <c r="VHM9" s="813"/>
      <c r="VHN9" s="813"/>
      <c r="VHO9" s="813"/>
      <c r="VHP9" s="813"/>
      <c r="VHQ9" s="813"/>
      <c r="VHR9" s="813"/>
      <c r="VHS9" s="813"/>
      <c r="VHT9" s="813"/>
      <c r="VHU9" s="813"/>
      <c r="VHV9" s="813"/>
      <c r="VHW9" s="813"/>
      <c r="VHX9" s="813"/>
      <c r="VHY9" s="813"/>
      <c r="VHZ9" s="813"/>
      <c r="VIA9" s="813"/>
      <c r="VIB9" s="813"/>
      <c r="VIC9" s="813"/>
      <c r="VID9" s="813"/>
      <c r="VIE9" s="813"/>
      <c r="VIF9" s="813"/>
      <c r="VIG9" s="813"/>
      <c r="VIH9" s="813"/>
      <c r="VII9" s="813"/>
      <c r="VIJ9" s="813"/>
      <c r="VIK9" s="813"/>
      <c r="VIL9" s="813"/>
      <c r="VIM9" s="813"/>
      <c r="VIN9" s="813"/>
      <c r="VIO9" s="813"/>
      <c r="VIP9" s="813"/>
      <c r="VIQ9" s="813"/>
      <c r="VIR9" s="813"/>
      <c r="VIS9" s="813"/>
      <c r="VIT9" s="813"/>
      <c r="VIU9" s="813"/>
      <c r="VIV9" s="813"/>
      <c r="VIW9" s="813"/>
      <c r="VIX9" s="813"/>
      <c r="VIY9" s="813"/>
      <c r="VIZ9" s="813"/>
      <c r="VJA9" s="813"/>
      <c r="VJB9" s="813"/>
      <c r="VJC9" s="813"/>
      <c r="VJD9" s="813"/>
      <c r="VJE9" s="813"/>
      <c r="VJF9" s="813"/>
      <c r="VJG9" s="813"/>
      <c r="VJH9" s="813"/>
      <c r="VJI9" s="813"/>
      <c r="VJJ9" s="813"/>
      <c r="VJK9" s="813"/>
      <c r="VJL9" s="813"/>
      <c r="VJM9" s="813"/>
      <c r="VJN9" s="813"/>
      <c r="VJO9" s="813"/>
      <c r="VJP9" s="813"/>
      <c r="VJQ9" s="813"/>
      <c r="VJR9" s="813"/>
      <c r="VJS9" s="813"/>
      <c r="VJT9" s="813"/>
      <c r="VJU9" s="813"/>
      <c r="VJV9" s="813"/>
      <c r="VJW9" s="813"/>
      <c r="VJX9" s="813"/>
      <c r="VJY9" s="813"/>
      <c r="VJZ9" s="813"/>
      <c r="VKA9" s="813"/>
      <c r="VKB9" s="813"/>
      <c r="VKC9" s="813"/>
      <c r="VKD9" s="813"/>
      <c r="VKE9" s="813"/>
      <c r="VKF9" s="813"/>
      <c r="VKG9" s="813"/>
      <c r="VKH9" s="813"/>
      <c r="VKI9" s="813"/>
      <c r="VKJ9" s="813"/>
      <c r="VKK9" s="813"/>
      <c r="VKL9" s="813"/>
      <c r="VKM9" s="813"/>
      <c r="VKN9" s="813"/>
      <c r="VKO9" s="813"/>
      <c r="VKP9" s="813"/>
      <c r="VKQ9" s="813"/>
      <c r="VKR9" s="813"/>
      <c r="VKS9" s="813"/>
      <c r="VKT9" s="813"/>
      <c r="VKU9" s="813"/>
      <c r="VKV9" s="813"/>
      <c r="VKW9" s="813"/>
      <c r="VKX9" s="813"/>
      <c r="VKY9" s="813"/>
      <c r="VKZ9" s="813"/>
      <c r="VLA9" s="813"/>
      <c r="VLB9" s="813"/>
      <c r="VLC9" s="813"/>
      <c r="VLD9" s="813"/>
      <c r="VLE9" s="813"/>
      <c r="VLF9" s="813"/>
      <c r="VLG9" s="813"/>
      <c r="VLH9" s="813"/>
      <c r="VLI9" s="813"/>
      <c r="VLJ9" s="813"/>
      <c r="VLK9" s="813"/>
      <c r="VLL9" s="813"/>
      <c r="VLM9" s="813"/>
      <c r="VLN9" s="813"/>
      <c r="VLO9" s="813"/>
      <c r="VLP9" s="813"/>
      <c r="VLQ9" s="813"/>
      <c r="VLR9" s="813"/>
      <c r="VLS9" s="813"/>
      <c r="VLT9" s="813"/>
      <c r="VLU9" s="813"/>
      <c r="VLV9" s="813"/>
      <c r="VLW9" s="813"/>
      <c r="VLX9" s="813"/>
      <c r="VLY9" s="813"/>
      <c r="VLZ9" s="813"/>
      <c r="VMA9" s="813"/>
      <c r="VMB9" s="813"/>
      <c r="VMC9" s="813"/>
      <c r="VMD9" s="813"/>
      <c r="VME9" s="813"/>
      <c r="VMF9" s="813"/>
      <c r="VMG9" s="813"/>
      <c r="VMH9" s="813"/>
      <c r="VMI9" s="813"/>
      <c r="VMJ9" s="813"/>
      <c r="VMK9" s="813"/>
      <c r="VML9" s="813"/>
      <c r="VMM9" s="813"/>
      <c r="VMN9" s="813"/>
      <c r="VMO9" s="813"/>
      <c r="VMP9" s="813"/>
      <c r="VMQ9" s="813"/>
      <c r="VMR9" s="813"/>
      <c r="VMS9" s="813"/>
      <c r="VMT9" s="813"/>
      <c r="VMU9" s="813"/>
      <c r="VMV9" s="813"/>
      <c r="VMW9" s="813"/>
      <c r="VMX9" s="813"/>
      <c r="VMY9" s="813"/>
      <c r="VMZ9" s="813"/>
      <c r="VNA9" s="813"/>
      <c r="VNB9" s="813"/>
      <c r="VNC9" s="813"/>
      <c r="VND9" s="813"/>
      <c r="VNE9" s="813"/>
      <c r="VNF9" s="813"/>
      <c r="VNG9" s="813"/>
      <c r="VNH9" s="813"/>
      <c r="VNI9" s="813"/>
      <c r="VNJ9" s="813"/>
      <c r="VNK9" s="813"/>
      <c r="VNL9" s="813"/>
      <c r="VNM9" s="813"/>
      <c r="VNN9" s="813"/>
      <c r="VNO9" s="813"/>
      <c r="VNP9" s="813"/>
      <c r="VNQ9" s="813"/>
      <c r="VNR9" s="813"/>
      <c r="VNS9" s="813"/>
      <c r="VNT9" s="813"/>
      <c r="VNU9" s="813"/>
      <c r="VNV9" s="813"/>
      <c r="VNW9" s="813"/>
      <c r="VNX9" s="813"/>
      <c r="VNY9" s="813"/>
      <c r="VNZ9" s="813"/>
      <c r="VOA9" s="813"/>
      <c r="VOB9" s="813"/>
      <c r="VOC9" s="813"/>
      <c r="VOD9" s="813"/>
      <c r="VOE9" s="813"/>
      <c r="VOF9" s="813"/>
      <c r="VOG9" s="813"/>
      <c r="VOH9" s="813"/>
      <c r="VOI9" s="813"/>
      <c r="VOJ9" s="813"/>
      <c r="VOK9" s="813"/>
      <c r="VOL9" s="813"/>
      <c r="VOM9" s="813"/>
      <c r="VON9" s="813"/>
      <c r="VOO9" s="813"/>
      <c r="VOP9" s="813"/>
      <c r="VOQ9" s="813"/>
      <c r="VOR9" s="813"/>
      <c r="VOS9" s="813"/>
      <c r="VOT9" s="813"/>
      <c r="VOU9" s="813"/>
      <c r="VOV9" s="813"/>
      <c r="VOW9" s="813"/>
      <c r="VOX9" s="813"/>
      <c r="VOY9" s="813"/>
      <c r="VOZ9" s="813"/>
      <c r="VPA9" s="813"/>
      <c r="VPB9" s="813"/>
      <c r="VPC9" s="813"/>
      <c r="VPD9" s="813"/>
      <c r="VPE9" s="813"/>
      <c r="VPF9" s="813"/>
      <c r="VPG9" s="813"/>
      <c r="VPH9" s="813"/>
      <c r="VPI9" s="813"/>
      <c r="VPJ9" s="813"/>
      <c r="VPK9" s="813"/>
      <c r="VPL9" s="813"/>
      <c r="VPM9" s="813"/>
      <c r="VPN9" s="813"/>
      <c r="VPO9" s="813"/>
      <c r="VPP9" s="813"/>
      <c r="VPQ9" s="813"/>
      <c r="VPR9" s="813"/>
      <c r="VPS9" s="813"/>
      <c r="VPT9" s="813"/>
      <c r="VPU9" s="813"/>
      <c r="VPV9" s="813"/>
      <c r="VPW9" s="813"/>
      <c r="VPX9" s="813"/>
      <c r="VPY9" s="813"/>
      <c r="VPZ9" s="813"/>
      <c r="VQA9" s="813"/>
      <c r="VQB9" s="813"/>
      <c r="VQC9" s="813"/>
      <c r="VQD9" s="813"/>
      <c r="VQE9" s="813"/>
      <c r="VQF9" s="813"/>
      <c r="VQG9" s="813"/>
      <c r="VQH9" s="813"/>
      <c r="VQI9" s="813"/>
      <c r="VQJ9" s="813"/>
      <c r="VQK9" s="813"/>
      <c r="VQL9" s="813"/>
      <c r="VQM9" s="813"/>
      <c r="VQN9" s="813"/>
      <c r="VQO9" s="813"/>
      <c r="VQP9" s="813"/>
      <c r="VQQ9" s="813"/>
      <c r="VQR9" s="813"/>
      <c r="VQS9" s="813"/>
      <c r="VQT9" s="813"/>
      <c r="VQU9" s="813"/>
      <c r="VQV9" s="813"/>
      <c r="VQW9" s="813"/>
      <c r="VQX9" s="813"/>
      <c r="VQY9" s="813"/>
      <c r="VQZ9" s="813"/>
      <c r="VRA9" s="813"/>
      <c r="VRB9" s="813"/>
      <c r="VRC9" s="813"/>
      <c r="VRD9" s="813"/>
      <c r="VRE9" s="813"/>
      <c r="VRF9" s="813"/>
      <c r="VRG9" s="813"/>
      <c r="VRH9" s="813"/>
      <c r="VRI9" s="813"/>
      <c r="VRJ9" s="813"/>
      <c r="VRK9" s="813"/>
      <c r="VRL9" s="813"/>
      <c r="VRM9" s="813"/>
      <c r="VRN9" s="813"/>
      <c r="VRO9" s="813"/>
      <c r="VRP9" s="813"/>
      <c r="VRQ9" s="813"/>
      <c r="VRR9" s="813"/>
      <c r="VRS9" s="813"/>
      <c r="VRT9" s="813"/>
      <c r="VRU9" s="813"/>
      <c r="VRV9" s="813"/>
      <c r="VRW9" s="813"/>
      <c r="VRX9" s="813"/>
      <c r="VRY9" s="813"/>
      <c r="VRZ9" s="813"/>
      <c r="VSA9" s="813"/>
      <c r="VSB9" s="813"/>
      <c r="VSC9" s="813"/>
      <c r="VSD9" s="813"/>
      <c r="VSE9" s="813"/>
      <c r="VSF9" s="813"/>
      <c r="VSG9" s="813"/>
      <c r="VSH9" s="813"/>
      <c r="VSI9" s="813"/>
      <c r="VSJ9" s="813"/>
      <c r="VSK9" s="813"/>
      <c r="VSL9" s="813"/>
      <c r="VSM9" s="813"/>
      <c r="VSN9" s="813"/>
      <c r="VSO9" s="813"/>
      <c r="VSP9" s="813"/>
      <c r="VSQ9" s="813"/>
      <c r="VSR9" s="813"/>
      <c r="VSS9" s="813"/>
      <c r="VST9" s="813"/>
      <c r="VSU9" s="813"/>
      <c r="VSV9" s="813"/>
      <c r="VSW9" s="813"/>
      <c r="VSX9" s="813"/>
      <c r="VSY9" s="813"/>
      <c r="VSZ9" s="813"/>
      <c r="VTA9" s="813"/>
      <c r="VTB9" s="813"/>
      <c r="VTC9" s="813"/>
      <c r="VTD9" s="813"/>
      <c r="VTE9" s="813"/>
      <c r="VTF9" s="813"/>
      <c r="VTG9" s="813"/>
      <c r="VTH9" s="813"/>
      <c r="VTI9" s="813"/>
      <c r="VTJ9" s="813"/>
      <c r="VTK9" s="813"/>
      <c r="VTL9" s="813"/>
      <c r="VTM9" s="813"/>
      <c r="VTN9" s="813"/>
      <c r="VTO9" s="813"/>
      <c r="VTP9" s="813"/>
      <c r="VTQ9" s="813"/>
      <c r="VTR9" s="813"/>
      <c r="VTS9" s="813"/>
      <c r="VTT9" s="813"/>
      <c r="VTU9" s="813"/>
      <c r="VTV9" s="813"/>
      <c r="VTW9" s="813"/>
      <c r="VTX9" s="813"/>
      <c r="VTY9" s="813"/>
      <c r="VTZ9" s="813"/>
      <c r="VUA9" s="813"/>
      <c r="VUB9" s="813"/>
      <c r="VUC9" s="813"/>
      <c r="VUD9" s="813"/>
      <c r="VUE9" s="813"/>
      <c r="VUF9" s="813"/>
      <c r="VUG9" s="813"/>
      <c r="VUH9" s="813"/>
      <c r="VUI9" s="813"/>
      <c r="VUJ9" s="813"/>
      <c r="VUK9" s="813"/>
      <c r="VUL9" s="813"/>
      <c r="VUM9" s="813"/>
      <c r="VUN9" s="813"/>
      <c r="VUO9" s="813"/>
      <c r="VUP9" s="813"/>
      <c r="VUQ9" s="813"/>
      <c r="VUR9" s="813"/>
      <c r="VUS9" s="813"/>
      <c r="VUT9" s="813"/>
      <c r="VUU9" s="813"/>
      <c r="VUV9" s="813"/>
      <c r="VUW9" s="813"/>
      <c r="VUX9" s="813"/>
      <c r="VUY9" s="813"/>
      <c r="VUZ9" s="813"/>
      <c r="VVA9" s="813"/>
      <c r="VVB9" s="813"/>
      <c r="VVC9" s="813"/>
      <c r="VVD9" s="813"/>
      <c r="VVE9" s="813"/>
      <c r="VVF9" s="813"/>
      <c r="VVG9" s="813"/>
      <c r="VVH9" s="813"/>
      <c r="VVI9" s="813"/>
      <c r="VVJ9" s="813"/>
      <c r="VVK9" s="813"/>
      <c r="VVL9" s="813"/>
      <c r="VVM9" s="813"/>
      <c r="VVN9" s="813"/>
      <c r="VVO9" s="813"/>
      <c r="VVP9" s="813"/>
      <c r="VVQ9" s="813"/>
      <c r="VVR9" s="813"/>
      <c r="VVS9" s="813"/>
      <c r="VVT9" s="813"/>
      <c r="VVU9" s="813"/>
      <c r="VVV9" s="813"/>
      <c r="VVW9" s="813"/>
      <c r="VVX9" s="813"/>
      <c r="VVY9" s="813"/>
      <c r="VVZ9" s="813"/>
      <c r="VWA9" s="813"/>
      <c r="VWB9" s="813"/>
      <c r="VWC9" s="813"/>
      <c r="VWD9" s="813"/>
      <c r="VWE9" s="813"/>
      <c r="VWF9" s="813"/>
      <c r="VWG9" s="813"/>
      <c r="VWH9" s="813"/>
      <c r="VWI9" s="813"/>
      <c r="VWJ9" s="813"/>
      <c r="VWK9" s="813"/>
      <c r="VWL9" s="813"/>
      <c r="VWM9" s="813"/>
      <c r="VWN9" s="813"/>
      <c r="VWO9" s="813"/>
      <c r="VWP9" s="813"/>
      <c r="VWQ9" s="813"/>
      <c r="VWR9" s="813"/>
      <c r="VWS9" s="813"/>
      <c r="VWT9" s="813"/>
      <c r="VWU9" s="813"/>
      <c r="VWV9" s="813"/>
      <c r="VWW9" s="813"/>
      <c r="VWX9" s="813"/>
      <c r="VWY9" s="813"/>
      <c r="VWZ9" s="813"/>
      <c r="VXA9" s="813"/>
      <c r="VXB9" s="813"/>
      <c r="VXC9" s="813"/>
      <c r="VXD9" s="813"/>
      <c r="VXE9" s="813"/>
      <c r="VXF9" s="813"/>
      <c r="VXG9" s="813"/>
      <c r="VXH9" s="813"/>
      <c r="VXI9" s="813"/>
      <c r="VXJ9" s="813"/>
      <c r="VXK9" s="813"/>
      <c r="VXL9" s="813"/>
      <c r="VXM9" s="813"/>
      <c r="VXN9" s="813"/>
      <c r="VXO9" s="813"/>
      <c r="VXP9" s="813"/>
      <c r="VXQ9" s="813"/>
      <c r="VXR9" s="813"/>
      <c r="VXS9" s="813"/>
      <c r="VXT9" s="813"/>
      <c r="VXU9" s="813"/>
      <c r="VXV9" s="813"/>
      <c r="VXW9" s="813"/>
      <c r="VXX9" s="813"/>
      <c r="VXY9" s="813"/>
      <c r="VXZ9" s="813"/>
      <c r="VYA9" s="813"/>
      <c r="VYB9" s="813"/>
      <c r="VYC9" s="813"/>
      <c r="VYD9" s="813"/>
      <c r="VYE9" s="813"/>
      <c r="VYF9" s="813"/>
      <c r="VYG9" s="813"/>
      <c r="VYH9" s="813"/>
      <c r="VYI9" s="813"/>
      <c r="VYJ9" s="813"/>
      <c r="VYK9" s="813"/>
      <c r="VYL9" s="813"/>
      <c r="VYM9" s="813"/>
      <c r="VYN9" s="813"/>
      <c r="VYO9" s="813"/>
      <c r="VYP9" s="813"/>
      <c r="VYQ9" s="813"/>
      <c r="VYR9" s="813"/>
      <c r="VYS9" s="813"/>
      <c r="VYT9" s="813"/>
      <c r="VYU9" s="813"/>
      <c r="VYV9" s="813"/>
      <c r="VYW9" s="813"/>
      <c r="VYX9" s="813"/>
      <c r="VYY9" s="813"/>
      <c r="VYZ9" s="813"/>
      <c r="VZA9" s="813"/>
      <c r="VZB9" s="813"/>
      <c r="VZC9" s="813"/>
      <c r="VZD9" s="813"/>
      <c r="VZE9" s="813"/>
      <c r="VZF9" s="813"/>
      <c r="VZG9" s="813"/>
      <c r="VZH9" s="813"/>
      <c r="VZI9" s="813"/>
      <c r="VZJ9" s="813"/>
      <c r="VZK9" s="813"/>
      <c r="VZL9" s="813"/>
      <c r="VZM9" s="813"/>
      <c r="VZN9" s="813"/>
      <c r="VZO9" s="813"/>
      <c r="VZP9" s="813"/>
      <c r="VZQ9" s="813"/>
      <c r="VZR9" s="813"/>
      <c r="VZS9" s="813"/>
      <c r="VZT9" s="813"/>
      <c r="VZU9" s="813"/>
      <c r="VZV9" s="813"/>
      <c r="VZW9" s="813"/>
      <c r="VZX9" s="813"/>
      <c r="VZY9" s="813"/>
      <c r="VZZ9" s="813"/>
      <c r="WAA9" s="813"/>
      <c r="WAB9" s="813"/>
      <c r="WAC9" s="813"/>
      <c r="WAD9" s="813"/>
      <c r="WAE9" s="813"/>
      <c r="WAF9" s="813"/>
      <c r="WAG9" s="813"/>
      <c r="WAH9" s="813"/>
      <c r="WAI9" s="813"/>
      <c r="WAJ9" s="813"/>
      <c r="WAK9" s="813"/>
      <c r="WAL9" s="813"/>
      <c r="WAM9" s="813"/>
      <c r="WAN9" s="813"/>
      <c r="WAO9" s="813"/>
      <c r="WAP9" s="813"/>
      <c r="WAQ9" s="813"/>
      <c r="WAR9" s="813"/>
      <c r="WAS9" s="813"/>
      <c r="WAT9" s="813"/>
      <c r="WAU9" s="813"/>
      <c r="WAV9" s="813"/>
      <c r="WAW9" s="813"/>
      <c r="WAX9" s="813"/>
      <c r="WAY9" s="813"/>
      <c r="WAZ9" s="813"/>
      <c r="WBA9" s="813"/>
      <c r="WBB9" s="813"/>
      <c r="WBC9" s="813"/>
      <c r="WBD9" s="813"/>
      <c r="WBE9" s="813"/>
      <c r="WBF9" s="813"/>
      <c r="WBG9" s="813"/>
      <c r="WBH9" s="813"/>
      <c r="WBI9" s="813"/>
      <c r="WBJ9" s="813"/>
      <c r="WBK9" s="813"/>
      <c r="WBL9" s="813"/>
      <c r="WBM9" s="813"/>
      <c r="WBN9" s="813"/>
      <c r="WBO9" s="813"/>
      <c r="WBP9" s="813"/>
      <c r="WBQ9" s="813"/>
      <c r="WBR9" s="813"/>
      <c r="WBS9" s="813"/>
      <c r="WBT9" s="813"/>
      <c r="WBU9" s="813"/>
      <c r="WBV9" s="813"/>
      <c r="WBW9" s="813"/>
      <c r="WBX9" s="813"/>
      <c r="WBY9" s="813"/>
      <c r="WBZ9" s="813"/>
      <c r="WCA9" s="813"/>
      <c r="WCB9" s="813"/>
      <c r="WCC9" s="813"/>
      <c r="WCD9" s="813"/>
      <c r="WCE9" s="813"/>
      <c r="WCF9" s="813"/>
      <c r="WCG9" s="813"/>
      <c r="WCH9" s="813"/>
      <c r="WCI9" s="813"/>
      <c r="WCJ9" s="813"/>
      <c r="WCK9" s="813"/>
      <c r="WCL9" s="813"/>
      <c r="WCM9" s="813"/>
      <c r="WCN9" s="813"/>
      <c r="WCO9" s="813"/>
      <c r="WCP9" s="813"/>
      <c r="WCQ9" s="813"/>
      <c r="WCR9" s="813"/>
      <c r="WCS9" s="813"/>
      <c r="WCT9" s="813"/>
      <c r="WCU9" s="813"/>
      <c r="WCV9" s="813"/>
      <c r="WCW9" s="813"/>
      <c r="WCX9" s="813"/>
      <c r="WCY9" s="813"/>
      <c r="WCZ9" s="813"/>
      <c r="WDA9" s="813"/>
      <c r="WDB9" s="813"/>
      <c r="WDC9" s="813"/>
      <c r="WDD9" s="813"/>
      <c r="WDE9" s="813"/>
      <c r="WDF9" s="813"/>
      <c r="WDG9" s="813"/>
      <c r="WDH9" s="813"/>
      <c r="WDI9" s="813"/>
      <c r="WDJ9" s="813"/>
      <c r="WDK9" s="813"/>
      <c r="WDL9" s="813"/>
      <c r="WDM9" s="813"/>
      <c r="WDN9" s="813"/>
      <c r="WDO9" s="813"/>
      <c r="WDP9" s="813"/>
      <c r="WDQ9" s="813"/>
      <c r="WDR9" s="813"/>
      <c r="WDS9" s="813"/>
      <c r="WDT9" s="813"/>
      <c r="WDU9" s="813"/>
      <c r="WDV9" s="813"/>
      <c r="WDW9" s="813"/>
      <c r="WDX9" s="813"/>
      <c r="WDY9" s="813"/>
      <c r="WDZ9" s="813"/>
      <c r="WEA9" s="813"/>
      <c r="WEB9" s="813"/>
      <c r="WEC9" s="813"/>
      <c r="WED9" s="813"/>
      <c r="WEE9" s="813"/>
      <c r="WEF9" s="813"/>
      <c r="WEG9" s="813"/>
      <c r="WEH9" s="813"/>
      <c r="WEI9" s="813"/>
      <c r="WEJ9" s="813"/>
      <c r="WEK9" s="813"/>
      <c r="WEL9" s="813"/>
      <c r="WEM9" s="813"/>
      <c r="WEN9" s="813"/>
      <c r="WEO9" s="813"/>
      <c r="WEP9" s="813"/>
      <c r="WEQ9" s="813"/>
      <c r="WER9" s="813"/>
      <c r="WES9" s="813"/>
      <c r="WET9" s="813"/>
      <c r="WEU9" s="813"/>
      <c r="WEV9" s="813"/>
      <c r="WEW9" s="813"/>
      <c r="WEX9" s="813"/>
      <c r="WEY9" s="813"/>
      <c r="WEZ9" s="813"/>
      <c r="WFA9" s="813"/>
      <c r="WFB9" s="813"/>
      <c r="WFC9" s="813"/>
      <c r="WFD9" s="813"/>
      <c r="WFE9" s="813"/>
      <c r="WFF9" s="813"/>
      <c r="WFG9" s="813"/>
      <c r="WFH9" s="813"/>
      <c r="WFI9" s="813"/>
      <c r="WFJ9" s="813"/>
      <c r="WFK9" s="813"/>
      <c r="WFL9" s="813"/>
      <c r="WFM9" s="813"/>
      <c r="WFN9" s="813"/>
      <c r="WFO9" s="813"/>
      <c r="WFP9" s="813"/>
      <c r="WFQ9" s="813"/>
      <c r="WFR9" s="813"/>
      <c r="WFS9" s="813"/>
      <c r="WFT9" s="813"/>
      <c r="WFU9" s="813"/>
      <c r="WFV9" s="813"/>
      <c r="WFW9" s="813"/>
      <c r="WFX9" s="813"/>
      <c r="WFY9" s="813"/>
      <c r="WFZ9" s="813"/>
      <c r="WGA9" s="813"/>
      <c r="WGB9" s="813"/>
      <c r="WGC9" s="813"/>
      <c r="WGD9" s="813"/>
      <c r="WGE9" s="813"/>
      <c r="WGF9" s="813"/>
      <c r="WGG9" s="813"/>
      <c r="WGH9" s="813"/>
      <c r="WGI9" s="813"/>
      <c r="WGJ9" s="813"/>
      <c r="WGK9" s="813"/>
      <c r="WGL9" s="813"/>
      <c r="WGM9" s="813"/>
      <c r="WGN9" s="813"/>
      <c r="WGO9" s="813"/>
      <c r="WGP9" s="813"/>
      <c r="WGQ9" s="813"/>
      <c r="WGR9" s="813"/>
      <c r="WGS9" s="813"/>
      <c r="WGT9" s="813"/>
      <c r="WGU9" s="813"/>
      <c r="WGV9" s="813"/>
      <c r="WGW9" s="813"/>
      <c r="WGX9" s="813"/>
      <c r="WGY9" s="813"/>
      <c r="WGZ9" s="813"/>
      <c r="WHA9" s="813"/>
      <c r="WHB9" s="813"/>
      <c r="WHC9" s="813"/>
      <c r="WHD9" s="813"/>
      <c r="WHE9" s="813"/>
      <c r="WHF9" s="813"/>
      <c r="WHG9" s="813"/>
      <c r="WHH9" s="813"/>
      <c r="WHI9" s="813"/>
      <c r="WHJ9" s="813"/>
      <c r="WHK9" s="813"/>
      <c r="WHL9" s="813"/>
      <c r="WHM9" s="813"/>
      <c r="WHN9" s="813"/>
      <c r="WHO9" s="813"/>
      <c r="WHP9" s="813"/>
      <c r="WHQ9" s="813"/>
      <c r="WHR9" s="813"/>
      <c r="WHS9" s="813"/>
      <c r="WHT9" s="813"/>
      <c r="WHU9" s="813"/>
      <c r="WHV9" s="813"/>
      <c r="WHW9" s="813"/>
      <c r="WHX9" s="813"/>
      <c r="WHY9" s="813"/>
      <c r="WHZ9" s="813"/>
      <c r="WIA9" s="813"/>
      <c r="WIB9" s="813"/>
      <c r="WIC9" s="813"/>
      <c r="WID9" s="813"/>
      <c r="WIE9" s="813"/>
      <c r="WIF9" s="813"/>
      <c r="WIG9" s="813"/>
      <c r="WIH9" s="813"/>
      <c r="WII9" s="813"/>
      <c r="WIJ9" s="813"/>
      <c r="WIK9" s="813"/>
      <c r="WIL9" s="813"/>
      <c r="WIM9" s="813"/>
      <c r="WIN9" s="813"/>
      <c r="WIO9" s="813"/>
      <c r="WIP9" s="813"/>
      <c r="WIQ9" s="813"/>
      <c r="WIR9" s="813"/>
      <c r="WIS9" s="813"/>
      <c r="WIT9" s="813"/>
      <c r="WIU9" s="813"/>
      <c r="WIV9" s="813"/>
      <c r="WIW9" s="813"/>
      <c r="WIX9" s="813"/>
      <c r="WIY9" s="813"/>
      <c r="WIZ9" s="813"/>
      <c r="WJA9" s="813"/>
      <c r="WJB9" s="813"/>
      <c r="WJC9" s="813"/>
      <c r="WJD9" s="813"/>
      <c r="WJE9" s="813"/>
      <c r="WJF9" s="813"/>
      <c r="WJG9" s="813"/>
      <c r="WJH9" s="813"/>
      <c r="WJI9" s="813"/>
      <c r="WJJ9" s="813"/>
      <c r="WJK9" s="813"/>
      <c r="WJL9" s="813"/>
      <c r="WJM9" s="813"/>
      <c r="WJN9" s="813"/>
      <c r="WJO9" s="813"/>
      <c r="WJP9" s="813"/>
      <c r="WJQ9" s="813"/>
      <c r="WJR9" s="813"/>
      <c r="WJS9" s="813"/>
      <c r="WJT9" s="813"/>
      <c r="WJU9" s="813"/>
      <c r="WJV9" s="813"/>
      <c r="WJW9" s="813"/>
      <c r="WJX9" s="813"/>
      <c r="WJY9" s="813"/>
      <c r="WJZ9" s="813"/>
      <c r="WKA9" s="813"/>
      <c r="WKB9" s="813"/>
      <c r="WKC9" s="813"/>
      <c r="WKD9" s="813"/>
      <c r="WKE9" s="813"/>
      <c r="WKF9" s="813"/>
      <c r="WKG9" s="813"/>
      <c r="WKH9" s="813"/>
      <c r="WKI9" s="813"/>
      <c r="WKJ9" s="813"/>
      <c r="WKK9" s="813"/>
      <c r="WKL9" s="813"/>
      <c r="WKM9" s="813"/>
      <c r="WKN9" s="813"/>
      <c r="WKO9" s="813"/>
      <c r="WKP9" s="813"/>
      <c r="WKQ9" s="813"/>
      <c r="WKR9" s="813"/>
      <c r="WKS9" s="813"/>
      <c r="WKT9" s="813"/>
      <c r="WKU9" s="813"/>
      <c r="WKV9" s="813"/>
      <c r="WKW9" s="813"/>
      <c r="WKX9" s="813"/>
      <c r="WKY9" s="813"/>
      <c r="WKZ9" s="813"/>
      <c r="WLA9" s="813"/>
      <c r="WLB9" s="813"/>
      <c r="WLC9" s="813"/>
      <c r="WLD9" s="813"/>
      <c r="WLE9" s="813"/>
      <c r="WLF9" s="813"/>
      <c r="WLG9" s="813"/>
      <c r="WLH9" s="813"/>
      <c r="WLI9" s="813"/>
      <c r="WLJ9" s="813"/>
      <c r="WLK9" s="813"/>
      <c r="WLL9" s="813"/>
      <c r="WLM9" s="813"/>
      <c r="WLN9" s="813"/>
      <c r="WLO9" s="813"/>
      <c r="WLP9" s="813"/>
      <c r="WLQ9" s="813"/>
      <c r="WLR9" s="813"/>
      <c r="WLS9" s="813"/>
      <c r="WLT9" s="813"/>
      <c r="WLU9" s="813"/>
      <c r="WLV9" s="813"/>
      <c r="WLW9" s="813"/>
      <c r="WLX9" s="813"/>
      <c r="WLY9" s="813"/>
      <c r="WLZ9" s="813"/>
      <c r="WMA9" s="813"/>
      <c r="WMB9" s="813"/>
      <c r="WMC9" s="813"/>
      <c r="WMD9" s="813"/>
      <c r="WME9" s="813"/>
      <c r="WMF9" s="813"/>
      <c r="WMG9" s="813"/>
      <c r="WMH9" s="813"/>
      <c r="WMI9" s="813"/>
      <c r="WMJ9" s="813"/>
      <c r="WMK9" s="813"/>
      <c r="WML9" s="813"/>
      <c r="WMM9" s="813"/>
      <c r="WMN9" s="813"/>
      <c r="WMO9" s="813"/>
      <c r="WMP9" s="813"/>
      <c r="WMQ9" s="813"/>
      <c r="WMR9" s="813"/>
      <c r="WMS9" s="813"/>
      <c r="WMT9" s="813"/>
      <c r="WMU9" s="813"/>
      <c r="WMV9" s="813"/>
      <c r="WMW9" s="813"/>
      <c r="WMX9" s="813"/>
      <c r="WMY9" s="813"/>
      <c r="WMZ9" s="813"/>
      <c r="WNA9" s="813"/>
      <c r="WNB9" s="813"/>
      <c r="WNC9" s="813"/>
      <c r="WND9" s="813"/>
      <c r="WNE9" s="813"/>
      <c r="WNF9" s="813"/>
      <c r="WNG9" s="813"/>
      <c r="WNH9" s="813"/>
      <c r="WNI9" s="813"/>
      <c r="WNJ9" s="813"/>
      <c r="WNK9" s="813"/>
      <c r="WNL9" s="813"/>
      <c r="WNM9" s="813"/>
      <c r="WNN9" s="813"/>
      <c r="WNO9" s="813"/>
      <c r="WNP9" s="813"/>
      <c r="WNQ9" s="813"/>
      <c r="WNR9" s="813"/>
      <c r="WNS9" s="813"/>
      <c r="WNT9" s="813"/>
      <c r="WNU9" s="813"/>
      <c r="WNV9" s="813"/>
      <c r="WNW9" s="813"/>
      <c r="WNX9" s="813"/>
      <c r="WNY9" s="813"/>
      <c r="WNZ9" s="813"/>
      <c r="WOA9" s="813"/>
      <c r="WOB9" s="813"/>
      <c r="WOC9" s="813"/>
      <c r="WOD9" s="813"/>
      <c r="WOE9" s="813"/>
      <c r="WOF9" s="813"/>
      <c r="WOG9" s="813"/>
      <c r="WOH9" s="813"/>
      <c r="WOI9" s="813"/>
      <c r="WOJ9" s="813"/>
      <c r="WOK9" s="813"/>
      <c r="WOL9" s="813"/>
      <c r="WOM9" s="813"/>
      <c r="WON9" s="813"/>
      <c r="WOO9" s="813"/>
      <c r="WOP9" s="813"/>
      <c r="WOQ9" s="813"/>
      <c r="WOR9" s="813"/>
      <c r="WOS9" s="813"/>
      <c r="WOT9" s="813"/>
      <c r="WOU9" s="813"/>
      <c r="WOV9" s="813"/>
      <c r="WOW9" s="813"/>
      <c r="WOX9" s="813"/>
      <c r="WOY9" s="813"/>
      <c r="WOZ9" s="813"/>
      <c r="WPA9" s="813"/>
      <c r="WPB9" s="813"/>
      <c r="WPC9" s="813"/>
      <c r="WPD9" s="813"/>
      <c r="WPE9" s="813"/>
      <c r="WPF9" s="813"/>
      <c r="WPG9" s="813"/>
      <c r="WPH9" s="813"/>
      <c r="WPI9" s="813"/>
      <c r="WPJ9" s="813"/>
      <c r="WPK9" s="813"/>
      <c r="WPL9" s="813"/>
      <c r="WPM9" s="813"/>
      <c r="WPN9" s="813"/>
      <c r="WPO9" s="813"/>
      <c r="WPP9" s="813"/>
      <c r="WPQ9" s="813"/>
      <c r="WPR9" s="813"/>
      <c r="WPS9" s="813"/>
      <c r="WPT9" s="813"/>
      <c r="WPU9" s="813"/>
      <c r="WPV9" s="813"/>
      <c r="WPW9" s="813"/>
      <c r="WPX9" s="813"/>
      <c r="WPY9" s="813"/>
      <c r="WPZ9" s="813"/>
      <c r="WQA9" s="813"/>
      <c r="WQB9" s="813"/>
      <c r="WQC9" s="813"/>
      <c r="WQD9" s="813"/>
      <c r="WQE9" s="813"/>
      <c r="WQF9" s="813"/>
      <c r="WQG9" s="813"/>
      <c r="WQH9" s="813"/>
      <c r="WQI9" s="813"/>
      <c r="WQJ9" s="813"/>
      <c r="WQK9" s="813"/>
      <c r="WQL9" s="813"/>
      <c r="WQM9" s="813"/>
      <c r="WQN9" s="813"/>
      <c r="WQO9" s="813"/>
      <c r="WQP9" s="813"/>
      <c r="WQQ9" s="813"/>
      <c r="WQR9" s="813"/>
      <c r="WQS9" s="813"/>
      <c r="WQT9" s="813"/>
      <c r="WQU9" s="813"/>
      <c r="WQV9" s="813"/>
      <c r="WQW9" s="813"/>
      <c r="WQX9" s="813"/>
      <c r="WQY9" s="813"/>
      <c r="WQZ9" s="813"/>
      <c r="WRA9" s="813"/>
      <c r="WRB9" s="813"/>
      <c r="WRC9" s="813"/>
      <c r="WRD9" s="813"/>
      <c r="WRE9" s="813"/>
      <c r="WRF9" s="813"/>
      <c r="WRG9" s="813"/>
      <c r="WRH9" s="813"/>
      <c r="WRI9" s="813"/>
      <c r="WRJ9" s="813"/>
      <c r="WRK9" s="813"/>
      <c r="WRL9" s="813"/>
      <c r="WRM9" s="813"/>
      <c r="WRN9" s="813"/>
      <c r="WRO9" s="813"/>
      <c r="WRP9" s="813"/>
      <c r="WRQ9" s="813"/>
      <c r="WRR9" s="813"/>
      <c r="WRS9" s="813"/>
      <c r="WRT9" s="813"/>
      <c r="WRU9" s="813"/>
      <c r="WRV9" s="813"/>
      <c r="WRW9" s="813"/>
      <c r="WRX9" s="813"/>
      <c r="WRY9" s="813"/>
      <c r="WRZ9" s="813"/>
      <c r="WSA9" s="813"/>
      <c r="WSB9" s="813"/>
      <c r="WSC9" s="813"/>
      <c r="WSD9" s="813"/>
      <c r="WSE9" s="813"/>
      <c r="WSF9" s="813"/>
      <c r="WSG9" s="813"/>
      <c r="WSH9" s="813"/>
      <c r="WSI9" s="813"/>
      <c r="WSJ9" s="813"/>
      <c r="WSK9" s="813"/>
      <c r="WSL9" s="813"/>
      <c r="WSM9" s="813"/>
      <c r="WSN9" s="813"/>
      <c r="WSO9" s="813"/>
      <c r="WSP9" s="813"/>
      <c r="WSQ9" s="813"/>
      <c r="WSR9" s="813"/>
      <c r="WSS9" s="813"/>
      <c r="WST9" s="813"/>
      <c r="WSU9" s="813"/>
      <c r="WSV9" s="813"/>
      <c r="WSW9" s="813"/>
      <c r="WSX9" s="813"/>
      <c r="WSY9" s="813"/>
      <c r="WSZ9" s="813"/>
      <c r="WTA9" s="813"/>
      <c r="WTB9" s="813"/>
      <c r="WTC9" s="813"/>
      <c r="WTD9" s="813"/>
      <c r="WTE9" s="813"/>
      <c r="WTF9" s="813"/>
      <c r="WTG9" s="813"/>
      <c r="WTH9" s="813"/>
      <c r="WTI9" s="813"/>
      <c r="WTJ9" s="813"/>
      <c r="WTK9" s="813"/>
      <c r="WTL9" s="813"/>
      <c r="WTM9" s="813"/>
      <c r="WTN9" s="813"/>
      <c r="WTO9" s="813"/>
      <c r="WTP9" s="813"/>
      <c r="WTQ9" s="813"/>
      <c r="WTR9" s="813"/>
      <c r="WTS9" s="813"/>
      <c r="WTT9" s="813"/>
      <c r="WTU9" s="813"/>
      <c r="WTV9" s="813"/>
      <c r="WTW9" s="813"/>
      <c r="WTX9" s="813"/>
      <c r="WTY9" s="813"/>
      <c r="WTZ9" s="813"/>
      <c r="WUA9" s="813"/>
      <c r="WUB9" s="813"/>
      <c r="WUC9" s="813"/>
      <c r="WUD9" s="813"/>
      <c r="WUE9" s="813"/>
      <c r="WUF9" s="813"/>
      <c r="WUG9" s="813"/>
      <c r="WUH9" s="813"/>
      <c r="WUI9" s="813"/>
      <c r="WUJ9" s="813"/>
      <c r="WUK9" s="813"/>
      <c r="WUL9" s="813"/>
      <c r="WUM9" s="813"/>
      <c r="WUN9" s="813"/>
      <c r="WUO9" s="813"/>
      <c r="WUP9" s="813"/>
      <c r="WUQ9" s="813"/>
      <c r="WUR9" s="813"/>
      <c r="WUS9" s="813"/>
      <c r="WUT9" s="813"/>
      <c r="WUU9" s="813"/>
      <c r="WUV9" s="813"/>
      <c r="WUW9" s="813"/>
      <c r="WUX9" s="813"/>
      <c r="WUY9" s="813"/>
      <c r="WUZ9" s="813"/>
      <c r="WVA9" s="813"/>
      <c r="WVB9" s="813"/>
      <c r="WVC9" s="813"/>
      <c r="WVD9" s="813"/>
      <c r="WVE9" s="813"/>
      <c r="WVF9" s="813"/>
      <c r="WVG9" s="813"/>
      <c r="WVH9" s="813"/>
      <c r="WVI9" s="813"/>
      <c r="WVJ9" s="813"/>
      <c r="WVK9" s="813"/>
      <c r="WVL9" s="813"/>
      <c r="WVM9" s="813"/>
      <c r="WVN9" s="813"/>
      <c r="WVO9" s="813"/>
      <c r="WVP9" s="813"/>
      <c r="WVQ9" s="813"/>
      <c r="WVR9" s="813"/>
      <c r="WVS9" s="813"/>
      <c r="WVT9" s="813"/>
      <c r="WVU9" s="813"/>
      <c r="WVV9" s="813"/>
      <c r="WVW9" s="813"/>
      <c r="WVX9" s="813"/>
      <c r="WVY9" s="813"/>
      <c r="WVZ9" s="813"/>
      <c r="WWA9" s="813"/>
      <c r="WWB9" s="813"/>
      <c r="WWC9" s="813"/>
      <c r="WWD9" s="813"/>
      <c r="WWE9" s="813"/>
      <c r="WWF9" s="813"/>
      <c r="WWG9" s="813"/>
      <c r="WWH9" s="813"/>
      <c r="WWI9" s="813"/>
      <c r="WWJ9" s="813"/>
      <c r="WWK9" s="813"/>
      <c r="WWL9" s="813"/>
      <c r="WWM9" s="813"/>
      <c r="WWN9" s="813"/>
      <c r="WWO9" s="813"/>
      <c r="WWP9" s="813"/>
      <c r="WWQ9" s="813"/>
      <c r="WWR9" s="813"/>
      <c r="WWS9" s="813"/>
      <c r="WWT9" s="813"/>
      <c r="WWU9" s="813"/>
      <c r="WWV9" s="813"/>
      <c r="WWW9" s="813"/>
      <c r="WWX9" s="813"/>
      <c r="WWY9" s="813"/>
      <c r="WWZ9" s="813"/>
      <c r="WXA9" s="813"/>
      <c r="WXB9" s="813"/>
      <c r="WXC9" s="813"/>
      <c r="WXD9" s="813"/>
      <c r="WXE9" s="813"/>
      <c r="WXF9" s="813"/>
      <c r="WXG9" s="813"/>
      <c r="WXH9" s="813"/>
      <c r="WXI9" s="813"/>
      <c r="WXJ9" s="813"/>
      <c r="WXK9" s="813"/>
      <c r="WXL9" s="813"/>
      <c r="WXM9" s="813"/>
      <c r="WXN9" s="813"/>
      <c r="WXO9" s="813"/>
      <c r="WXP9" s="813"/>
      <c r="WXQ9" s="813"/>
      <c r="WXR9" s="813"/>
      <c r="WXS9" s="813"/>
      <c r="WXT9" s="813"/>
      <c r="WXU9" s="813"/>
      <c r="WXV9" s="813"/>
      <c r="WXW9" s="813"/>
      <c r="WXX9" s="813"/>
      <c r="WXY9" s="813"/>
      <c r="WXZ9" s="813"/>
      <c r="WYA9" s="813"/>
      <c r="WYB9" s="813"/>
      <c r="WYC9" s="813"/>
      <c r="WYD9" s="813"/>
      <c r="WYE9" s="813"/>
      <c r="WYF9" s="813"/>
      <c r="WYG9" s="813"/>
      <c r="WYH9" s="813"/>
      <c r="WYI9" s="813"/>
      <c r="WYJ9" s="813"/>
      <c r="WYK9" s="813"/>
      <c r="WYL9" s="813"/>
      <c r="WYM9" s="813"/>
      <c r="WYN9" s="813"/>
      <c r="WYO9" s="813"/>
      <c r="WYP9" s="813"/>
      <c r="WYQ9" s="813"/>
      <c r="WYR9" s="813"/>
      <c r="WYS9" s="813"/>
      <c r="WYT9" s="813"/>
      <c r="WYU9" s="813"/>
      <c r="WYV9" s="813"/>
      <c r="WYW9" s="813"/>
      <c r="WYX9" s="813"/>
      <c r="WYY9" s="813"/>
      <c r="WYZ9" s="813"/>
      <c r="WZA9" s="813"/>
      <c r="WZB9" s="813"/>
      <c r="WZC9" s="813"/>
      <c r="WZD9" s="813"/>
      <c r="WZE9" s="813"/>
      <c r="WZF9" s="813"/>
      <c r="WZG9" s="813"/>
      <c r="WZH9" s="813"/>
      <c r="WZI9" s="813"/>
      <c r="WZJ9" s="813"/>
      <c r="WZK9" s="813"/>
      <c r="WZL9" s="813"/>
      <c r="WZM9" s="813"/>
      <c r="WZN9" s="813"/>
      <c r="WZO9" s="813"/>
      <c r="WZP9" s="813"/>
      <c r="WZQ9" s="813"/>
      <c r="WZR9" s="813"/>
      <c r="WZS9" s="813"/>
      <c r="WZT9" s="813"/>
      <c r="WZU9" s="813"/>
      <c r="WZV9" s="813"/>
      <c r="WZW9" s="813"/>
      <c r="WZX9" s="813"/>
      <c r="WZY9" s="813"/>
      <c r="WZZ9" s="813"/>
      <c r="XAA9" s="813"/>
      <c r="XAB9" s="813"/>
      <c r="XAC9" s="813"/>
      <c r="XAD9" s="813"/>
      <c r="XAE9" s="813"/>
      <c r="XAF9" s="813"/>
      <c r="XAG9" s="813"/>
      <c r="XAH9" s="813"/>
      <c r="XAI9" s="813"/>
      <c r="XAJ9" s="813"/>
      <c r="XAK9" s="813"/>
      <c r="XAL9" s="813"/>
      <c r="XAM9" s="813"/>
      <c r="XAN9" s="813"/>
      <c r="XAO9" s="813"/>
      <c r="XAP9" s="813"/>
      <c r="XAQ9" s="813"/>
      <c r="XAR9" s="813"/>
      <c r="XAS9" s="813"/>
      <c r="XAT9" s="813"/>
      <c r="XAU9" s="813"/>
      <c r="XAV9" s="813"/>
      <c r="XAW9" s="813"/>
      <c r="XAX9" s="813"/>
      <c r="XAY9" s="813"/>
      <c r="XAZ9" s="813"/>
      <c r="XBA9" s="813"/>
      <c r="XBB9" s="813"/>
      <c r="XBC9" s="813"/>
      <c r="XBD9" s="813"/>
      <c r="XBE9" s="813"/>
      <c r="XBF9" s="813"/>
      <c r="XBG9" s="813"/>
      <c r="XBH9" s="813"/>
      <c r="XBI9" s="813"/>
      <c r="XBJ9" s="813"/>
      <c r="XBK9" s="813"/>
      <c r="XBL9" s="813"/>
      <c r="XBM9" s="813"/>
      <c r="XBN9" s="813"/>
      <c r="XBO9" s="813"/>
      <c r="XBP9" s="813"/>
      <c r="XBQ9" s="813"/>
      <c r="XBR9" s="813"/>
      <c r="XBS9" s="813"/>
      <c r="XBT9" s="813"/>
      <c r="XBU9" s="813"/>
      <c r="XBV9" s="813"/>
      <c r="XBW9" s="813"/>
      <c r="XBX9" s="813"/>
      <c r="XBY9" s="813"/>
      <c r="XBZ9" s="813"/>
      <c r="XCA9" s="813"/>
      <c r="XCB9" s="813"/>
      <c r="XCC9" s="813"/>
      <c r="XCD9" s="813"/>
      <c r="XCE9" s="813"/>
      <c r="XCF9" s="813"/>
      <c r="XCG9" s="813"/>
      <c r="XCH9" s="813"/>
      <c r="XCI9" s="813"/>
      <c r="XCJ9" s="813"/>
      <c r="XCK9" s="813"/>
      <c r="XCL9" s="813"/>
      <c r="XCM9" s="813"/>
      <c r="XCN9" s="813"/>
      <c r="XCO9" s="813"/>
      <c r="XCP9" s="813"/>
      <c r="XCQ9" s="813"/>
      <c r="XCR9" s="813"/>
      <c r="XCS9" s="813"/>
      <c r="XCT9" s="813"/>
      <c r="XCU9" s="813"/>
      <c r="XCV9" s="813"/>
      <c r="XCW9" s="813"/>
      <c r="XCX9" s="813"/>
      <c r="XCY9" s="813"/>
      <c r="XCZ9" s="813"/>
      <c r="XDA9" s="813"/>
      <c r="XDB9" s="813"/>
      <c r="XDC9" s="813"/>
      <c r="XDD9" s="813"/>
      <c r="XDE9" s="813"/>
      <c r="XDF9" s="813"/>
      <c r="XDG9" s="813"/>
      <c r="XDH9" s="813"/>
      <c r="XDI9" s="813"/>
      <c r="XDJ9" s="813"/>
      <c r="XDK9" s="813"/>
      <c r="XDL9" s="813"/>
      <c r="XDM9" s="813"/>
      <c r="XDN9" s="813"/>
      <c r="XDO9" s="813"/>
      <c r="XDP9" s="813"/>
      <c r="XDQ9" s="813"/>
      <c r="XDR9" s="813"/>
      <c r="XDS9" s="813"/>
      <c r="XDT9" s="813"/>
      <c r="XDU9" s="813"/>
      <c r="XDV9" s="813"/>
      <c r="XDW9" s="813"/>
      <c r="XDX9" s="813"/>
      <c r="XDY9" s="813"/>
      <c r="XDZ9" s="813"/>
      <c r="XEA9" s="813"/>
      <c r="XEB9" s="813"/>
      <c r="XEC9" s="813"/>
      <c r="XED9" s="813"/>
      <c r="XEE9" s="813"/>
      <c r="XEF9" s="813"/>
      <c r="XEG9" s="813"/>
      <c r="XEH9" s="813"/>
      <c r="XEI9" s="813"/>
      <c r="XEJ9" s="813"/>
      <c r="XEK9" s="813"/>
      <c r="XEL9" s="813"/>
      <c r="XEM9" s="813"/>
      <c r="XEN9" s="813"/>
      <c r="XEO9" s="813"/>
      <c r="XEP9" s="813"/>
      <c r="XEQ9" s="813"/>
      <c r="XER9" s="813"/>
      <c r="XES9" s="813"/>
      <c r="XET9" s="813"/>
      <c r="XEU9" s="813"/>
      <c r="XEV9" s="813"/>
      <c r="XEW9" s="813"/>
      <c r="XEX9" s="813"/>
      <c r="XEY9" s="813"/>
      <c r="XEZ9" s="813"/>
      <c r="XFA9" s="813"/>
      <c r="XFB9" s="813"/>
      <c r="XFC9" s="813"/>
      <c r="XFD9" s="813"/>
    </row>
    <row r="10" spans="1:16384">
      <c r="A10" s="820" t="s">
        <v>738</v>
      </c>
      <c r="B10" s="819">
        <v>125.15913</v>
      </c>
      <c r="C10" s="819">
        <v>8.26</v>
      </c>
      <c r="D10" s="818">
        <v>129.95624000000001</v>
      </c>
      <c r="E10" s="818">
        <v>3.83</v>
      </c>
      <c r="F10" s="826">
        <v>147.80000000000001</v>
      </c>
      <c r="G10" s="827">
        <v>13.73</v>
      </c>
      <c r="H10" s="826">
        <v>151.9</v>
      </c>
      <c r="I10" s="825">
        <v>2.78</v>
      </c>
      <c r="J10" s="813"/>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c r="AT10" s="813"/>
      <c r="AU10" s="813"/>
      <c r="AV10" s="813"/>
      <c r="AW10" s="813"/>
      <c r="AX10" s="813"/>
      <c r="AY10" s="813"/>
      <c r="AZ10" s="813"/>
      <c r="BA10" s="813"/>
      <c r="BB10" s="813"/>
      <c r="BC10" s="813"/>
      <c r="BD10" s="813"/>
      <c r="BE10" s="813"/>
      <c r="BF10" s="813"/>
      <c r="BG10" s="813"/>
      <c r="BH10" s="813"/>
      <c r="BI10" s="813"/>
      <c r="BJ10" s="813"/>
      <c r="BK10" s="813"/>
      <c r="BL10" s="813"/>
      <c r="BM10" s="813"/>
      <c r="BN10" s="813"/>
      <c r="BO10" s="813"/>
      <c r="BP10" s="813"/>
      <c r="BQ10" s="813"/>
      <c r="BR10" s="813"/>
      <c r="BS10" s="813"/>
      <c r="BT10" s="813"/>
      <c r="BU10" s="813"/>
      <c r="BV10" s="813"/>
      <c r="BW10" s="813"/>
      <c r="BX10" s="813"/>
      <c r="BY10" s="813"/>
      <c r="BZ10" s="813"/>
      <c r="CA10" s="813"/>
      <c r="CB10" s="813"/>
      <c r="CC10" s="813"/>
      <c r="CD10" s="813"/>
      <c r="CE10" s="813"/>
      <c r="CF10" s="813"/>
      <c r="CG10" s="813"/>
      <c r="CH10" s="813"/>
      <c r="CI10" s="813"/>
      <c r="CJ10" s="813"/>
      <c r="CK10" s="813"/>
      <c r="CL10" s="813"/>
      <c r="CM10" s="813"/>
      <c r="CN10" s="813"/>
      <c r="CO10" s="813"/>
      <c r="CP10" s="813"/>
      <c r="CQ10" s="813"/>
      <c r="CR10" s="813"/>
      <c r="CS10" s="813"/>
      <c r="CT10" s="813"/>
      <c r="CU10" s="813"/>
      <c r="CV10" s="813"/>
      <c r="CW10" s="813"/>
      <c r="CX10" s="813"/>
      <c r="CY10" s="813"/>
      <c r="CZ10" s="813"/>
      <c r="DA10" s="813"/>
      <c r="DB10" s="813"/>
      <c r="DC10" s="813"/>
      <c r="DD10" s="813"/>
      <c r="DE10" s="813"/>
      <c r="DF10" s="813"/>
      <c r="DG10" s="813"/>
      <c r="DH10" s="813"/>
      <c r="DI10" s="813"/>
      <c r="DJ10" s="813"/>
      <c r="DK10" s="813"/>
      <c r="DL10" s="813"/>
      <c r="DM10" s="813"/>
      <c r="DN10" s="813"/>
      <c r="DO10" s="813"/>
      <c r="DP10" s="813"/>
      <c r="DQ10" s="813"/>
      <c r="DR10" s="813"/>
      <c r="DS10" s="813"/>
      <c r="DT10" s="813"/>
      <c r="DU10" s="813"/>
      <c r="DV10" s="813"/>
      <c r="DW10" s="813"/>
      <c r="DX10" s="813"/>
      <c r="DY10" s="813"/>
      <c r="DZ10" s="813"/>
      <c r="EA10" s="813"/>
      <c r="EB10" s="813"/>
      <c r="EC10" s="813"/>
      <c r="ED10" s="813"/>
      <c r="EE10" s="813"/>
      <c r="EF10" s="813"/>
      <c r="EG10" s="813"/>
      <c r="EH10" s="813"/>
      <c r="EI10" s="813"/>
      <c r="EJ10" s="813"/>
      <c r="EK10" s="813"/>
      <c r="EL10" s="813"/>
      <c r="EM10" s="813"/>
      <c r="EN10" s="813"/>
      <c r="EO10" s="813"/>
      <c r="EP10" s="813"/>
      <c r="EQ10" s="813"/>
      <c r="ER10" s="813"/>
      <c r="ES10" s="813"/>
      <c r="ET10" s="813"/>
      <c r="EU10" s="813"/>
      <c r="EV10" s="813"/>
      <c r="EW10" s="813"/>
      <c r="EX10" s="813"/>
      <c r="EY10" s="813"/>
      <c r="EZ10" s="813"/>
      <c r="FA10" s="813"/>
      <c r="FB10" s="813"/>
      <c r="FC10" s="813"/>
      <c r="FD10" s="813"/>
      <c r="FE10" s="813"/>
      <c r="FF10" s="813"/>
      <c r="FG10" s="813"/>
      <c r="FH10" s="813"/>
      <c r="FI10" s="813"/>
      <c r="FJ10" s="813"/>
      <c r="FK10" s="813"/>
      <c r="FL10" s="813"/>
      <c r="FM10" s="813"/>
      <c r="FN10" s="813"/>
      <c r="FO10" s="813"/>
      <c r="FP10" s="813"/>
      <c r="FQ10" s="813"/>
      <c r="FR10" s="813"/>
      <c r="FS10" s="813"/>
      <c r="FT10" s="813"/>
      <c r="FU10" s="813"/>
      <c r="FV10" s="813"/>
      <c r="FW10" s="813"/>
      <c r="FX10" s="813"/>
      <c r="FY10" s="813"/>
      <c r="FZ10" s="813"/>
      <c r="GA10" s="813"/>
      <c r="GB10" s="813"/>
      <c r="GC10" s="813"/>
      <c r="GD10" s="813"/>
      <c r="GE10" s="813"/>
      <c r="GF10" s="813"/>
      <c r="GG10" s="813"/>
      <c r="GH10" s="813"/>
      <c r="GI10" s="813"/>
      <c r="GJ10" s="813"/>
      <c r="GK10" s="813"/>
      <c r="GL10" s="813"/>
      <c r="GM10" s="813"/>
      <c r="GN10" s="813"/>
      <c r="GO10" s="813"/>
      <c r="GP10" s="813"/>
      <c r="GQ10" s="813"/>
      <c r="GR10" s="813"/>
      <c r="GS10" s="813"/>
      <c r="GT10" s="813"/>
      <c r="GU10" s="813"/>
      <c r="GV10" s="813"/>
      <c r="GW10" s="813"/>
      <c r="GX10" s="813"/>
      <c r="GY10" s="813"/>
      <c r="GZ10" s="813"/>
      <c r="HA10" s="813"/>
      <c r="HB10" s="813"/>
      <c r="HC10" s="813"/>
      <c r="HD10" s="813"/>
      <c r="HE10" s="813"/>
      <c r="HF10" s="813"/>
      <c r="HG10" s="813"/>
      <c r="HH10" s="813"/>
      <c r="HI10" s="813"/>
      <c r="HJ10" s="813"/>
      <c r="HK10" s="813"/>
      <c r="HL10" s="813"/>
      <c r="HM10" s="813"/>
      <c r="HN10" s="813"/>
      <c r="HO10" s="813"/>
      <c r="HP10" s="813"/>
      <c r="HQ10" s="813"/>
      <c r="HR10" s="813"/>
      <c r="HS10" s="813"/>
      <c r="HT10" s="813"/>
      <c r="HU10" s="813"/>
      <c r="HV10" s="813"/>
      <c r="HW10" s="813"/>
      <c r="HX10" s="813"/>
      <c r="HY10" s="813"/>
      <c r="HZ10" s="813"/>
      <c r="IA10" s="813"/>
      <c r="IB10" s="813"/>
      <c r="IC10" s="813"/>
      <c r="ID10" s="813"/>
      <c r="IE10" s="813"/>
      <c r="IF10" s="813"/>
      <c r="IG10" s="813"/>
      <c r="IH10" s="813"/>
      <c r="II10" s="813"/>
      <c r="IJ10" s="813"/>
      <c r="IK10" s="813"/>
      <c r="IL10" s="813"/>
      <c r="IM10" s="813"/>
      <c r="IN10" s="813"/>
      <c r="IO10" s="813"/>
      <c r="IP10" s="813"/>
      <c r="IQ10" s="813"/>
      <c r="IR10" s="813"/>
      <c r="IS10" s="813"/>
      <c r="IT10" s="813"/>
      <c r="IU10" s="813"/>
      <c r="IV10" s="813"/>
      <c r="IW10" s="813"/>
      <c r="IX10" s="813"/>
      <c r="IY10" s="813"/>
      <c r="IZ10" s="813"/>
      <c r="JA10" s="813"/>
      <c r="JB10" s="813"/>
      <c r="JC10" s="813"/>
      <c r="JD10" s="813"/>
      <c r="JE10" s="813"/>
      <c r="JF10" s="813"/>
      <c r="JG10" s="813"/>
      <c r="JH10" s="813"/>
      <c r="JI10" s="813"/>
      <c r="JJ10" s="813"/>
      <c r="JK10" s="813"/>
      <c r="JL10" s="813"/>
      <c r="JM10" s="813"/>
      <c r="JN10" s="813"/>
      <c r="JO10" s="813"/>
      <c r="JP10" s="813"/>
      <c r="JQ10" s="813"/>
      <c r="JR10" s="813"/>
      <c r="JS10" s="813"/>
      <c r="JT10" s="813"/>
      <c r="JU10" s="813"/>
      <c r="JV10" s="813"/>
      <c r="JW10" s="813"/>
      <c r="JX10" s="813"/>
      <c r="JY10" s="813"/>
      <c r="JZ10" s="813"/>
      <c r="KA10" s="813"/>
      <c r="KB10" s="813"/>
      <c r="KC10" s="813"/>
      <c r="KD10" s="813"/>
      <c r="KE10" s="813"/>
      <c r="KF10" s="813"/>
      <c r="KG10" s="813"/>
      <c r="KH10" s="813"/>
      <c r="KI10" s="813"/>
      <c r="KJ10" s="813"/>
      <c r="KK10" s="813"/>
      <c r="KL10" s="813"/>
      <c r="KM10" s="813"/>
      <c r="KN10" s="813"/>
      <c r="KO10" s="813"/>
      <c r="KP10" s="813"/>
      <c r="KQ10" s="813"/>
      <c r="KR10" s="813"/>
      <c r="KS10" s="813"/>
      <c r="KT10" s="813"/>
      <c r="KU10" s="813"/>
      <c r="KV10" s="813"/>
      <c r="KW10" s="813"/>
      <c r="KX10" s="813"/>
      <c r="KY10" s="813"/>
      <c r="KZ10" s="813"/>
      <c r="LA10" s="813"/>
      <c r="LB10" s="813"/>
      <c r="LC10" s="813"/>
      <c r="LD10" s="813"/>
      <c r="LE10" s="813"/>
      <c r="LF10" s="813"/>
      <c r="LG10" s="813"/>
      <c r="LH10" s="813"/>
      <c r="LI10" s="813"/>
      <c r="LJ10" s="813"/>
      <c r="LK10" s="813"/>
      <c r="LL10" s="813"/>
      <c r="LM10" s="813"/>
      <c r="LN10" s="813"/>
      <c r="LO10" s="813"/>
      <c r="LP10" s="813"/>
      <c r="LQ10" s="813"/>
      <c r="LR10" s="813"/>
      <c r="LS10" s="813"/>
      <c r="LT10" s="813"/>
      <c r="LU10" s="813"/>
      <c r="LV10" s="813"/>
      <c r="LW10" s="813"/>
      <c r="LX10" s="813"/>
      <c r="LY10" s="813"/>
      <c r="LZ10" s="813"/>
      <c r="MA10" s="813"/>
      <c r="MB10" s="813"/>
      <c r="MC10" s="813"/>
      <c r="MD10" s="813"/>
      <c r="ME10" s="813"/>
      <c r="MF10" s="813"/>
      <c r="MG10" s="813"/>
      <c r="MH10" s="813"/>
      <c r="MI10" s="813"/>
      <c r="MJ10" s="813"/>
      <c r="MK10" s="813"/>
      <c r="ML10" s="813"/>
      <c r="MM10" s="813"/>
      <c r="MN10" s="813"/>
      <c r="MO10" s="813"/>
      <c r="MP10" s="813"/>
      <c r="MQ10" s="813"/>
      <c r="MR10" s="813"/>
      <c r="MS10" s="813"/>
      <c r="MT10" s="813"/>
      <c r="MU10" s="813"/>
      <c r="MV10" s="813"/>
      <c r="MW10" s="813"/>
      <c r="MX10" s="813"/>
      <c r="MY10" s="813"/>
      <c r="MZ10" s="813"/>
      <c r="NA10" s="813"/>
      <c r="NB10" s="813"/>
      <c r="NC10" s="813"/>
      <c r="ND10" s="813"/>
      <c r="NE10" s="813"/>
      <c r="NF10" s="813"/>
      <c r="NG10" s="813"/>
      <c r="NH10" s="813"/>
      <c r="NI10" s="813"/>
      <c r="NJ10" s="813"/>
      <c r="NK10" s="813"/>
      <c r="NL10" s="813"/>
      <c r="NM10" s="813"/>
      <c r="NN10" s="813"/>
      <c r="NO10" s="813"/>
      <c r="NP10" s="813"/>
      <c r="NQ10" s="813"/>
      <c r="NR10" s="813"/>
      <c r="NS10" s="813"/>
      <c r="NT10" s="813"/>
      <c r="NU10" s="813"/>
      <c r="NV10" s="813"/>
      <c r="NW10" s="813"/>
      <c r="NX10" s="813"/>
      <c r="NY10" s="813"/>
      <c r="NZ10" s="813"/>
      <c r="OA10" s="813"/>
      <c r="OB10" s="813"/>
      <c r="OC10" s="813"/>
      <c r="OD10" s="813"/>
      <c r="OE10" s="813"/>
      <c r="OF10" s="813"/>
      <c r="OG10" s="813"/>
      <c r="OH10" s="813"/>
      <c r="OI10" s="813"/>
      <c r="OJ10" s="813"/>
      <c r="OK10" s="813"/>
      <c r="OL10" s="813"/>
      <c r="OM10" s="813"/>
      <c r="ON10" s="813"/>
      <c r="OO10" s="813"/>
      <c r="OP10" s="813"/>
      <c r="OQ10" s="813"/>
      <c r="OR10" s="813"/>
      <c r="OS10" s="813"/>
      <c r="OT10" s="813"/>
      <c r="OU10" s="813"/>
      <c r="OV10" s="813"/>
      <c r="OW10" s="813"/>
      <c r="OX10" s="813"/>
      <c r="OY10" s="813"/>
      <c r="OZ10" s="813"/>
      <c r="PA10" s="813"/>
      <c r="PB10" s="813"/>
      <c r="PC10" s="813"/>
      <c r="PD10" s="813"/>
      <c r="PE10" s="813"/>
      <c r="PF10" s="813"/>
      <c r="PG10" s="813"/>
      <c r="PH10" s="813"/>
      <c r="PI10" s="813"/>
      <c r="PJ10" s="813"/>
      <c r="PK10" s="813"/>
      <c r="PL10" s="813"/>
      <c r="PM10" s="813"/>
      <c r="PN10" s="813"/>
      <c r="PO10" s="813"/>
      <c r="PP10" s="813"/>
      <c r="PQ10" s="813"/>
      <c r="PR10" s="813"/>
      <c r="PS10" s="813"/>
      <c r="PT10" s="813"/>
      <c r="PU10" s="813"/>
      <c r="PV10" s="813"/>
      <c r="PW10" s="813"/>
      <c r="PX10" s="813"/>
      <c r="PY10" s="813"/>
      <c r="PZ10" s="813"/>
      <c r="QA10" s="813"/>
      <c r="QB10" s="813"/>
      <c r="QC10" s="813"/>
      <c r="QD10" s="813"/>
      <c r="QE10" s="813"/>
      <c r="QF10" s="813"/>
      <c r="QG10" s="813"/>
      <c r="QH10" s="813"/>
      <c r="QI10" s="813"/>
      <c r="QJ10" s="813"/>
      <c r="QK10" s="813"/>
      <c r="QL10" s="813"/>
      <c r="QM10" s="813"/>
      <c r="QN10" s="813"/>
      <c r="QO10" s="813"/>
      <c r="QP10" s="813"/>
      <c r="QQ10" s="813"/>
      <c r="QR10" s="813"/>
      <c r="QS10" s="813"/>
      <c r="QT10" s="813"/>
      <c r="QU10" s="813"/>
      <c r="QV10" s="813"/>
      <c r="QW10" s="813"/>
      <c r="QX10" s="813"/>
      <c r="QY10" s="813"/>
      <c r="QZ10" s="813"/>
      <c r="RA10" s="813"/>
      <c r="RB10" s="813"/>
      <c r="RC10" s="813"/>
      <c r="RD10" s="813"/>
      <c r="RE10" s="813"/>
      <c r="RF10" s="813"/>
      <c r="RG10" s="813"/>
      <c r="RH10" s="813"/>
      <c r="RI10" s="813"/>
      <c r="RJ10" s="813"/>
      <c r="RK10" s="813"/>
      <c r="RL10" s="813"/>
      <c r="RM10" s="813"/>
      <c r="RN10" s="813"/>
      <c r="RO10" s="813"/>
      <c r="RP10" s="813"/>
      <c r="RQ10" s="813"/>
      <c r="RR10" s="813"/>
      <c r="RS10" s="813"/>
      <c r="RT10" s="813"/>
      <c r="RU10" s="813"/>
      <c r="RV10" s="813"/>
      <c r="RW10" s="813"/>
      <c r="RX10" s="813"/>
      <c r="RY10" s="813"/>
      <c r="RZ10" s="813"/>
      <c r="SA10" s="813"/>
      <c r="SB10" s="813"/>
      <c r="SC10" s="813"/>
      <c r="SD10" s="813"/>
      <c r="SE10" s="813"/>
      <c r="SF10" s="813"/>
      <c r="SG10" s="813"/>
      <c r="SH10" s="813"/>
      <c r="SI10" s="813"/>
      <c r="SJ10" s="813"/>
      <c r="SK10" s="813"/>
      <c r="SL10" s="813"/>
      <c r="SM10" s="813"/>
      <c r="SN10" s="813"/>
      <c r="SO10" s="813"/>
      <c r="SP10" s="813"/>
      <c r="SQ10" s="813"/>
      <c r="SR10" s="813"/>
      <c r="SS10" s="813"/>
      <c r="ST10" s="813"/>
      <c r="SU10" s="813"/>
      <c r="SV10" s="813"/>
      <c r="SW10" s="813"/>
      <c r="SX10" s="813"/>
      <c r="SY10" s="813"/>
      <c r="SZ10" s="813"/>
      <c r="TA10" s="813"/>
      <c r="TB10" s="813"/>
      <c r="TC10" s="813"/>
      <c r="TD10" s="813"/>
      <c r="TE10" s="813"/>
      <c r="TF10" s="813"/>
      <c r="TG10" s="813"/>
      <c r="TH10" s="813"/>
      <c r="TI10" s="813"/>
      <c r="TJ10" s="813"/>
      <c r="TK10" s="813"/>
      <c r="TL10" s="813"/>
      <c r="TM10" s="813"/>
      <c r="TN10" s="813"/>
      <c r="TO10" s="813"/>
      <c r="TP10" s="813"/>
      <c r="TQ10" s="813"/>
      <c r="TR10" s="813"/>
      <c r="TS10" s="813"/>
      <c r="TT10" s="813"/>
      <c r="TU10" s="813"/>
      <c r="TV10" s="813"/>
      <c r="TW10" s="813"/>
      <c r="TX10" s="813"/>
      <c r="TY10" s="813"/>
      <c r="TZ10" s="813"/>
      <c r="UA10" s="813"/>
      <c r="UB10" s="813"/>
      <c r="UC10" s="813"/>
      <c r="UD10" s="813"/>
      <c r="UE10" s="813"/>
      <c r="UF10" s="813"/>
      <c r="UG10" s="813"/>
      <c r="UH10" s="813"/>
      <c r="UI10" s="813"/>
      <c r="UJ10" s="813"/>
      <c r="UK10" s="813"/>
      <c r="UL10" s="813"/>
      <c r="UM10" s="813"/>
      <c r="UN10" s="813"/>
      <c r="UO10" s="813"/>
      <c r="UP10" s="813"/>
      <c r="UQ10" s="813"/>
      <c r="UR10" s="813"/>
      <c r="US10" s="813"/>
      <c r="UT10" s="813"/>
      <c r="UU10" s="813"/>
      <c r="UV10" s="813"/>
      <c r="UW10" s="813"/>
      <c r="UX10" s="813"/>
      <c r="UY10" s="813"/>
      <c r="UZ10" s="813"/>
      <c r="VA10" s="813"/>
      <c r="VB10" s="813"/>
      <c r="VC10" s="813"/>
      <c r="VD10" s="813"/>
      <c r="VE10" s="813"/>
      <c r="VF10" s="813"/>
      <c r="VG10" s="813"/>
      <c r="VH10" s="813"/>
      <c r="VI10" s="813"/>
      <c r="VJ10" s="813"/>
      <c r="VK10" s="813"/>
      <c r="VL10" s="813"/>
      <c r="VM10" s="813"/>
      <c r="VN10" s="813"/>
      <c r="VO10" s="813"/>
      <c r="VP10" s="813"/>
      <c r="VQ10" s="813"/>
      <c r="VR10" s="813"/>
      <c r="VS10" s="813"/>
      <c r="VT10" s="813"/>
      <c r="VU10" s="813"/>
      <c r="VV10" s="813"/>
      <c r="VW10" s="813"/>
      <c r="VX10" s="813"/>
      <c r="VY10" s="813"/>
      <c r="VZ10" s="813"/>
      <c r="WA10" s="813"/>
      <c r="WB10" s="813"/>
      <c r="WC10" s="813"/>
      <c r="WD10" s="813"/>
      <c r="WE10" s="813"/>
      <c r="WF10" s="813"/>
      <c r="WG10" s="813"/>
      <c r="WH10" s="813"/>
      <c r="WI10" s="813"/>
      <c r="WJ10" s="813"/>
      <c r="WK10" s="813"/>
      <c r="WL10" s="813"/>
      <c r="WM10" s="813"/>
      <c r="WN10" s="813"/>
      <c r="WO10" s="813"/>
      <c r="WP10" s="813"/>
      <c r="WQ10" s="813"/>
      <c r="WR10" s="813"/>
      <c r="WS10" s="813"/>
      <c r="WT10" s="813"/>
      <c r="WU10" s="813"/>
      <c r="WV10" s="813"/>
      <c r="WW10" s="813"/>
      <c r="WX10" s="813"/>
      <c r="WY10" s="813"/>
      <c r="WZ10" s="813"/>
      <c r="XA10" s="813"/>
      <c r="XB10" s="813"/>
      <c r="XC10" s="813"/>
      <c r="XD10" s="813"/>
      <c r="XE10" s="813"/>
      <c r="XF10" s="813"/>
      <c r="XG10" s="813"/>
      <c r="XH10" s="813"/>
      <c r="XI10" s="813"/>
      <c r="XJ10" s="813"/>
      <c r="XK10" s="813"/>
      <c r="XL10" s="813"/>
      <c r="XM10" s="813"/>
      <c r="XN10" s="813"/>
      <c r="XO10" s="813"/>
      <c r="XP10" s="813"/>
      <c r="XQ10" s="813"/>
      <c r="XR10" s="813"/>
      <c r="XS10" s="813"/>
      <c r="XT10" s="813"/>
      <c r="XU10" s="813"/>
      <c r="XV10" s="813"/>
      <c r="XW10" s="813"/>
      <c r="XX10" s="813"/>
      <c r="XY10" s="813"/>
      <c r="XZ10" s="813"/>
      <c r="YA10" s="813"/>
      <c r="YB10" s="813"/>
      <c r="YC10" s="813"/>
      <c r="YD10" s="813"/>
      <c r="YE10" s="813"/>
      <c r="YF10" s="813"/>
      <c r="YG10" s="813"/>
      <c r="YH10" s="813"/>
      <c r="YI10" s="813"/>
      <c r="YJ10" s="813"/>
      <c r="YK10" s="813"/>
      <c r="YL10" s="813"/>
      <c r="YM10" s="813"/>
      <c r="YN10" s="813"/>
      <c r="YO10" s="813"/>
      <c r="YP10" s="813"/>
      <c r="YQ10" s="813"/>
      <c r="YR10" s="813"/>
      <c r="YS10" s="813"/>
      <c r="YT10" s="813"/>
      <c r="YU10" s="813"/>
      <c r="YV10" s="813"/>
      <c r="YW10" s="813"/>
      <c r="YX10" s="813"/>
      <c r="YY10" s="813"/>
      <c r="YZ10" s="813"/>
      <c r="ZA10" s="813"/>
      <c r="ZB10" s="813"/>
      <c r="ZC10" s="813"/>
      <c r="ZD10" s="813"/>
      <c r="ZE10" s="813"/>
      <c r="ZF10" s="813"/>
      <c r="ZG10" s="813"/>
      <c r="ZH10" s="813"/>
      <c r="ZI10" s="813"/>
      <c r="ZJ10" s="813"/>
      <c r="ZK10" s="813"/>
      <c r="ZL10" s="813"/>
      <c r="ZM10" s="813"/>
      <c r="ZN10" s="813"/>
      <c r="ZO10" s="813"/>
      <c r="ZP10" s="813"/>
      <c r="ZQ10" s="813"/>
      <c r="ZR10" s="813"/>
      <c r="ZS10" s="813"/>
      <c r="ZT10" s="813"/>
      <c r="ZU10" s="813"/>
      <c r="ZV10" s="813"/>
      <c r="ZW10" s="813"/>
      <c r="ZX10" s="813"/>
      <c r="ZY10" s="813"/>
      <c r="ZZ10" s="813"/>
      <c r="AAA10" s="813"/>
      <c r="AAB10" s="813"/>
      <c r="AAC10" s="813"/>
      <c r="AAD10" s="813"/>
      <c r="AAE10" s="813"/>
      <c r="AAF10" s="813"/>
      <c r="AAG10" s="813"/>
      <c r="AAH10" s="813"/>
      <c r="AAI10" s="813"/>
      <c r="AAJ10" s="813"/>
      <c r="AAK10" s="813"/>
      <c r="AAL10" s="813"/>
      <c r="AAM10" s="813"/>
      <c r="AAN10" s="813"/>
      <c r="AAO10" s="813"/>
      <c r="AAP10" s="813"/>
      <c r="AAQ10" s="813"/>
      <c r="AAR10" s="813"/>
      <c r="AAS10" s="813"/>
      <c r="AAT10" s="813"/>
      <c r="AAU10" s="813"/>
      <c r="AAV10" s="813"/>
      <c r="AAW10" s="813"/>
      <c r="AAX10" s="813"/>
      <c r="AAY10" s="813"/>
      <c r="AAZ10" s="813"/>
      <c r="ABA10" s="813"/>
      <c r="ABB10" s="813"/>
      <c r="ABC10" s="813"/>
      <c r="ABD10" s="813"/>
      <c r="ABE10" s="813"/>
      <c r="ABF10" s="813"/>
      <c r="ABG10" s="813"/>
      <c r="ABH10" s="813"/>
      <c r="ABI10" s="813"/>
      <c r="ABJ10" s="813"/>
      <c r="ABK10" s="813"/>
      <c r="ABL10" s="813"/>
      <c r="ABM10" s="813"/>
      <c r="ABN10" s="813"/>
      <c r="ABO10" s="813"/>
      <c r="ABP10" s="813"/>
      <c r="ABQ10" s="813"/>
      <c r="ABR10" s="813"/>
      <c r="ABS10" s="813"/>
      <c r="ABT10" s="813"/>
      <c r="ABU10" s="813"/>
      <c r="ABV10" s="813"/>
      <c r="ABW10" s="813"/>
      <c r="ABX10" s="813"/>
      <c r="ABY10" s="813"/>
      <c r="ABZ10" s="813"/>
      <c r="ACA10" s="813"/>
      <c r="ACB10" s="813"/>
      <c r="ACC10" s="813"/>
      <c r="ACD10" s="813"/>
      <c r="ACE10" s="813"/>
      <c r="ACF10" s="813"/>
      <c r="ACG10" s="813"/>
      <c r="ACH10" s="813"/>
      <c r="ACI10" s="813"/>
      <c r="ACJ10" s="813"/>
      <c r="ACK10" s="813"/>
      <c r="ACL10" s="813"/>
      <c r="ACM10" s="813"/>
      <c r="ACN10" s="813"/>
      <c r="ACO10" s="813"/>
      <c r="ACP10" s="813"/>
      <c r="ACQ10" s="813"/>
      <c r="ACR10" s="813"/>
      <c r="ACS10" s="813"/>
      <c r="ACT10" s="813"/>
      <c r="ACU10" s="813"/>
      <c r="ACV10" s="813"/>
      <c r="ACW10" s="813"/>
      <c r="ACX10" s="813"/>
      <c r="ACY10" s="813"/>
      <c r="ACZ10" s="813"/>
      <c r="ADA10" s="813"/>
      <c r="ADB10" s="813"/>
      <c r="ADC10" s="813"/>
      <c r="ADD10" s="813"/>
      <c r="ADE10" s="813"/>
      <c r="ADF10" s="813"/>
      <c r="ADG10" s="813"/>
      <c r="ADH10" s="813"/>
      <c r="ADI10" s="813"/>
      <c r="ADJ10" s="813"/>
      <c r="ADK10" s="813"/>
      <c r="ADL10" s="813"/>
      <c r="ADM10" s="813"/>
      <c r="ADN10" s="813"/>
      <c r="ADO10" s="813"/>
      <c r="ADP10" s="813"/>
      <c r="ADQ10" s="813"/>
      <c r="ADR10" s="813"/>
      <c r="ADS10" s="813"/>
      <c r="ADT10" s="813"/>
      <c r="ADU10" s="813"/>
      <c r="ADV10" s="813"/>
      <c r="ADW10" s="813"/>
      <c r="ADX10" s="813"/>
      <c r="ADY10" s="813"/>
      <c r="ADZ10" s="813"/>
      <c r="AEA10" s="813"/>
      <c r="AEB10" s="813"/>
      <c r="AEC10" s="813"/>
      <c r="AED10" s="813"/>
      <c r="AEE10" s="813"/>
      <c r="AEF10" s="813"/>
      <c r="AEG10" s="813"/>
      <c r="AEH10" s="813"/>
      <c r="AEI10" s="813"/>
      <c r="AEJ10" s="813"/>
      <c r="AEK10" s="813"/>
      <c r="AEL10" s="813"/>
      <c r="AEM10" s="813"/>
      <c r="AEN10" s="813"/>
      <c r="AEO10" s="813"/>
      <c r="AEP10" s="813"/>
      <c r="AEQ10" s="813"/>
      <c r="AER10" s="813"/>
      <c r="AES10" s="813"/>
      <c r="AET10" s="813"/>
      <c r="AEU10" s="813"/>
      <c r="AEV10" s="813"/>
      <c r="AEW10" s="813"/>
      <c r="AEX10" s="813"/>
      <c r="AEY10" s="813"/>
      <c r="AEZ10" s="813"/>
      <c r="AFA10" s="813"/>
      <c r="AFB10" s="813"/>
      <c r="AFC10" s="813"/>
      <c r="AFD10" s="813"/>
      <c r="AFE10" s="813"/>
      <c r="AFF10" s="813"/>
      <c r="AFG10" s="813"/>
      <c r="AFH10" s="813"/>
      <c r="AFI10" s="813"/>
      <c r="AFJ10" s="813"/>
      <c r="AFK10" s="813"/>
      <c r="AFL10" s="813"/>
      <c r="AFM10" s="813"/>
      <c r="AFN10" s="813"/>
      <c r="AFO10" s="813"/>
      <c r="AFP10" s="813"/>
      <c r="AFQ10" s="813"/>
      <c r="AFR10" s="813"/>
      <c r="AFS10" s="813"/>
      <c r="AFT10" s="813"/>
      <c r="AFU10" s="813"/>
      <c r="AFV10" s="813"/>
      <c r="AFW10" s="813"/>
      <c r="AFX10" s="813"/>
      <c r="AFY10" s="813"/>
      <c r="AFZ10" s="813"/>
      <c r="AGA10" s="813"/>
      <c r="AGB10" s="813"/>
      <c r="AGC10" s="813"/>
      <c r="AGD10" s="813"/>
      <c r="AGE10" s="813"/>
      <c r="AGF10" s="813"/>
      <c r="AGG10" s="813"/>
      <c r="AGH10" s="813"/>
      <c r="AGI10" s="813"/>
      <c r="AGJ10" s="813"/>
      <c r="AGK10" s="813"/>
      <c r="AGL10" s="813"/>
      <c r="AGM10" s="813"/>
      <c r="AGN10" s="813"/>
      <c r="AGO10" s="813"/>
      <c r="AGP10" s="813"/>
      <c r="AGQ10" s="813"/>
      <c r="AGR10" s="813"/>
      <c r="AGS10" s="813"/>
      <c r="AGT10" s="813"/>
      <c r="AGU10" s="813"/>
      <c r="AGV10" s="813"/>
      <c r="AGW10" s="813"/>
      <c r="AGX10" s="813"/>
      <c r="AGY10" s="813"/>
      <c r="AGZ10" s="813"/>
      <c r="AHA10" s="813"/>
      <c r="AHB10" s="813"/>
      <c r="AHC10" s="813"/>
      <c r="AHD10" s="813"/>
      <c r="AHE10" s="813"/>
      <c r="AHF10" s="813"/>
      <c r="AHG10" s="813"/>
      <c r="AHH10" s="813"/>
      <c r="AHI10" s="813"/>
      <c r="AHJ10" s="813"/>
      <c r="AHK10" s="813"/>
      <c r="AHL10" s="813"/>
      <c r="AHM10" s="813"/>
      <c r="AHN10" s="813"/>
      <c r="AHO10" s="813"/>
      <c r="AHP10" s="813"/>
      <c r="AHQ10" s="813"/>
      <c r="AHR10" s="813"/>
      <c r="AHS10" s="813"/>
      <c r="AHT10" s="813"/>
      <c r="AHU10" s="813"/>
      <c r="AHV10" s="813"/>
      <c r="AHW10" s="813"/>
      <c r="AHX10" s="813"/>
      <c r="AHY10" s="813"/>
      <c r="AHZ10" s="813"/>
      <c r="AIA10" s="813"/>
      <c r="AIB10" s="813"/>
      <c r="AIC10" s="813"/>
      <c r="AID10" s="813"/>
      <c r="AIE10" s="813"/>
      <c r="AIF10" s="813"/>
      <c r="AIG10" s="813"/>
      <c r="AIH10" s="813"/>
      <c r="AII10" s="813"/>
      <c r="AIJ10" s="813"/>
      <c r="AIK10" s="813"/>
      <c r="AIL10" s="813"/>
      <c r="AIM10" s="813"/>
      <c r="AIN10" s="813"/>
      <c r="AIO10" s="813"/>
      <c r="AIP10" s="813"/>
      <c r="AIQ10" s="813"/>
      <c r="AIR10" s="813"/>
      <c r="AIS10" s="813"/>
      <c r="AIT10" s="813"/>
      <c r="AIU10" s="813"/>
      <c r="AIV10" s="813"/>
      <c r="AIW10" s="813"/>
      <c r="AIX10" s="813"/>
      <c r="AIY10" s="813"/>
      <c r="AIZ10" s="813"/>
      <c r="AJA10" s="813"/>
      <c r="AJB10" s="813"/>
      <c r="AJC10" s="813"/>
      <c r="AJD10" s="813"/>
      <c r="AJE10" s="813"/>
      <c r="AJF10" s="813"/>
      <c r="AJG10" s="813"/>
      <c r="AJH10" s="813"/>
      <c r="AJI10" s="813"/>
      <c r="AJJ10" s="813"/>
      <c r="AJK10" s="813"/>
      <c r="AJL10" s="813"/>
      <c r="AJM10" s="813"/>
      <c r="AJN10" s="813"/>
      <c r="AJO10" s="813"/>
      <c r="AJP10" s="813"/>
      <c r="AJQ10" s="813"/>
      <c r="AJR10" s="813"/>
      <c r="AJS10" s="813"/>
      <c r="AJT10" s="813"/>
      <c r="AJU10" s="813"/>
      <c r="AJV10" s="813"/>
      <c r="AJW10" s="813"/>
      <c r="AJX10" s="813"/>
      <c r="AJY10" s="813"/>
      <c r="AJZ10" s="813"/>
      <c r="AKA10" s="813"/>
      <c r="AKB10" s="813"/>
      <c r="AKC10" s="813"/>
      <c r="AKD10" s="813"/>
      <c r="AKE10" s="813"/>
      <c r="AKF10" s="813"/>
      <c r="AKG10" s="813"/>
      <c r="AKH10" s="813"/>
      <c r="AKI10" s="813"/>
      <c r="AKJ10" s="813"/>
      <c r="AKK10" s="813"/>
      <c r="AKL10" s="813"/>
      <c r="AKM10" s="813"/>
      <c r="AKN10" s="813"/>
      <c r="AKO10" s="813"/>
      <c r="AKP10" s="813"/>
      <c r="AKQ10" s="813"/>
      <c r="AKR10" s="813"/>
      <c r="AKS10" s="813"/>
      <c r="AKT10" s="813"/>
      <c r="AKU10" s="813"/>
      <c r="AKV10" s="813"/>
      <c r="AKW10" s="813"/>
      <c r="AKX10" s="813"/>
      <c r="AKY10" s="813"/>
      <c r="AKZ10" s="813"/>
      <c r="ALA10" s="813"/>
      <c r="ALB10" s="813"/>
      <c r="ALC10" s="813"/>
      <c r="ALD10" s="813"/>
      <c r="ALE10" s="813"/>
      <c r="ALF10" s="813"/>
      <c r="ALG10" s="813"/>
      <c r="ALH10" s="813"/>
      <c r="ALI10" s="813"/>
      <c r="ALJ10" s="813"/>
      <c r="ALK10" s="813"/>
      <c r="ALL10" s="813"/>
      <c r="ALM10" s="813"/>
      <c r="ALN10" s="813"/>
      <c r="ALO10" s="813"/>
      <c r="ALP10" s="813"/>
      <c r="ALQ10" s="813"/>
      <c r="ALR10" s="813"/>
      <c r="ALS10" s="813"/>
      <c r="ALT10" s="813"/>
      <c r="ALU10" s="813"/>
      <c r="ALV10" s="813"/>
      <c r="ALW10" s="813"/>
      <c r="ALX10" s="813"/>
      <c r="ALY10" s="813"/>
      <c r="ALZ10" s="813"/>
      <c r="AMA10" s="813"/>
      <c r="AMB10" s="813"/>
      <c r="AMC10" s="813"/>
      <c r="AMD10" s="813"/>
      <c r="AME10" s="813"/>
      <c r="AMF10" s="813"/>
      <c r="AMG10" s="813"/>
      <c r="AMH10" s="813"/>
      <c r="AMI10" s="813"/>
      <c r="AMJ10" s="813"/>
      <c r="AMK10" s="813"/>
      <c r="AML10" s="813"/>
      <c r="AMM10" s="813"/>
      <c r="AMN10" s="813"/>
      <c r="AMO10" s="813"/>
      <c r="AMP10" s="813"/>
      <c r="AMQ10" s="813"/>
      <c r="AMR10" s="813"/>
      <c r="AMS10" s="813"/>
      <c r="AMT10" s="813"/>
      <c r="AMU10" s="813"/>
      <c r="AMV10" s="813"/>
      <c r="AMW10" s="813"/>
      <c r="AMX10" s="813"/>
      <c r="AMY10" s="813"/>
      <c r="AMZ10" s="813"/>
      <c r="ANA10" s="813"/>
      <c r="ANB10" s="813"/>
      <c r="ANC10" s="813"/>
      <c r="AND10" s="813"/>
      <c r="ANE10" s="813"/>
      <c r="ANF10" s="813"/>
      <c r="ANG10" s="813"/>
      <c r="ANH10" s="813"/>
      <c r="ANI10" s="813"/>
      <c r="ANJ10" s="813"/>
      <c r="ANK10" s="813"/>
      <c r="ANL10" s="813"/>
      <c r="ANM10" s="813"/>
      <c r="ANN10" s="813"/>
      <c r="ANO10" s="813"/>
      <c r="ANP10" s="813"/>
      <c r="ANQ10" s="813"/>
      <c r="ANR10" s="813"/>
      <c r="ANS10" s="813"/>
      <c r="ANT10" s="813"/>
      <c r="ANU10" s="813"/>
      <c r="ANV10" s="813"/>
      <c r="ANW10" s="813"/>
      <c r="ANX10" s="813"/>
      <c r="ANY10" s="813"/>
      <c r="ANZ10" s="813"/>
      <c r="AOA10" s="813"/>
      <c r="AOB10" s="813"/>
      <c r="AOC10" s="813"/>
      <c r="AOD10" s="813"/>
      <c r="AOE10" s="813"/>
      <c r="AOF10" s="813"/>
      <c r="AOG10" s="813"/>
      <c r="AOH10" s="813"/>
      <c r="AOI10" s="813"/>
      <c r="AOJ10" s="813"/>
      <c r="AOK10" s="813"/>
      <c r="AOL10" s="813"/>
      <c r="AOM10" s="813"/>
      <c r="AON10" s="813"/>
      <c r="AOO10" s="813"/>
      <c r="AOP10" s="813"/>
      <c r="AOQ10" s="813"/>
      <c r="AOR10" s="813"/>
      <c r="AOS10" s="813"/>
      <c r="AOT10" s="813"/>
      <c r="AOU10" s="813"/>
      <c r="AOV10" s="813"/>
      <c r="AOW10" s="813"/>
      <c r="AOX10" s="813"/>
      <c r="AOY10" s="813"/>
      <c r="AOZ10" s="813"/>
      <c r="APA10" s="813"/>
      <c r="APB10" s="813"/>
      <c r="APC10" s="813"/>
      <c r="APD10" s="813"/>
      <c r="APE10" s="813"/>
      <c r="APF10" s="813"/>
      <c r="APG10" s="813"/>
      <c r="APH10" s="813"/>
      <c r="API10" s="813"/>
      <c r="APJ10" s="813"/>
      <c r="APK10" s="813"/>
      <c r="APL10" s="813"/>
      <c r="APM10" s="813"/>
      <c r="APN10" s="813"/>
      <c r="APO10" s="813"/>
      <c r="APP10" s="813"/>
      <c r="APQ10" s="813"/>
      <c r="APR10" s="813"/>
      <c r="APS10" s="813"/>
      <c r="APT10" s="813"/>
      <c r="APU10" s="813"/>
      <c r="APV10" s="813"/>
      <c r="APW10" s="813"/>
      <c r="APX10" s="813"/>
      <c r="APY10" s="813"/>
      <c r="APZ10" s="813"/>
      <c r="AQA10" s="813"/>
      <c r="AQB10" s="813"/>
      <c r="AQC10" s="813"/>
      <c r="AQD10" s="813"/>
      <c r="AQE10" s="813"/>
      <c r="AQF10" s="813"/>
      <c r="AQG10" s="813"/>
      <c r="AQH10" s="813"/>
      <c r="AQI10" s="813"/>
      <c r="AQJ10" s="813"/>
      <c r="AQK10" s="813"/>
      <c r="AQL10" s="813"/>
      <c r="AQM10" s="813"/>
      <c r="AQN10" s="813"/>
      <c r="AQO10" s="813"/>
      <c r="AQP10" s="813"/>
      <c r="AQQ10" s="813"/>
      <c r="AQR10" s="813"/>
      <c r="AQS10" s="813"/>
      <c r="AQT10" s="813"/>
      <c r="AQU10" s="813"/>
      <c r="AQV10" s="813"/>
      <c r="AQW10" s="813"/>
      <c r="AQX10" s="813"/>
      <c r="AQY10" s="813"/>
      <c r="AQZ10" s="813"/>
      <c r="ARA10" s="813"/>
      <c r="ARB10" s="813"/>
      <c r="ARC10" s="813"/>
      <c r="ARD10" s="813"/>
      <c r="ARE10" s="813"/>
      <c r="ARF10" s="813"/>
      <c r="ARG10" s="813"/>
      <c r="ARH10" s="813"/>
      <c r="ARI10" s="813"/>
      <c r="ARJ10" s="813"/>
      <c r="ARK10" s="813"/>
      <c r="ARL10" s="813"/>
      <c r="ARM10" s="813"/>
      <c r="ARN10" s="813"/>
      <c r="ARO10" s="813"/>
      <c r="ARP10" s="813"/>
      <c r="ARQ10" s="813"/>
      <c r="ARR10" s="813"/>
      <c r="ARS10" s="813"/>
      <c r="ART10" s="813"/>
      <c r="ARU10" s="813"/>
      <c r="ARV10" s="813"/>
      <c r="ARW10" s="813"/>
      <c r="ARX10" s="813"/>
      <c r="ARY10" s="813"/>
      <c r="ARZ10" s="813"/>
      <c r="ASA10" s="813"/>
      <c r="ASB10" s="813"/>
      <c r="ASC10" s="813"/>
      <c r="ASD10" s="813"/>
      <c r="ASE10" s="813"/>
      <c r="ASF10" s="813"/>
      <c r="ASG10" s="813"/>
      <c r="ASH10" s="813"/>
      <c r="ASI10" s="813"/>
      <c r="ASJ10" s="813"/>
      <c r="ASK10" s="813"/>
      <c r="ASL10" s="813"/>
      <c r="ASM10" s="813"/>
      <c r="ASN10" s="813"/>
      <c r="ASO10" s="813"/>
      <c r="ASP10" s="813"/>
      <c r="ASQ10" s="813"/>
      <c r="ASR10" s="813"/>
      <c r="ASS10" s="813"/>
      <c r="AST10" s="813"/>
      <c r="ASU10" s="813"/>
      <c r="ASV10" s="813"/>
      <c r="ASW10" s="813"/>
      <c r="ASX10" s="813"/>
      <c r="ASY10" s="813"/>
      <c r="ASZ10" s="813"/>
      <c r="ATA10" s="813"/>
      <c r="ATB10" s="813"/>
      <c r="ATC10" s="813"/>
      <c r="ATD10" s="813"/>
      <c r="ATE10" s="813"/>
      <c r="ATF10" s="813"/>
      <c r="ATG10" s="813"/>
      <c r="ATH10" s="813"/>
      <c r="ATI10" s="813"/>
      <c r="ATJ10" s="813"/>
      <c r="ATK10" s="813"/>
      <c r="ATL10" s="813"/>
      <c r="ATM10" s="813"/>
      <c r="ATN10" s="813"/>
      <c r="ATO10" s="813"/>
      <c r="ATP10" s="813"/>
      <c r="ATQ10" s="813"/>
      <c r="ATR10" s="813"/>
      <c r="ATS10" s="813"/>
      <c r="ATT10" s="813"/>
      <c r="ATU10" s="813"/>
      <c r="ATV10" s="813"/>
      <c r="ATW10" s="813"/>
      <c r="ATX10" s="813"/>
      <c r="ATY10" s="813"/>
      <c r="ATZ10" s="813"/>
      <c r="AUA10" s="813"/>
      <c r="AUB10" s="813"/>
      <c r="AUC10" s="813"/>
      <c r="AUD10" s="813"/>
      <c r="AUE10" s="813"/>
      <c r="AUF10" s="813"/>
      <c r="AUG10" s="813"/>
      <c r="AUH10" s="813"/>
      <c r="AUI10" s="813"/>
      <c r="AUJ10" s="813"/>
      <c r="AUK10" s="813"/>
      <c r="AUL10" s="813"/>
      <c r="AUM10" s="813"/>
      <c r="AUN10" s="813"/>
      <c r="AUO10" s="813"/>
      <c r="AUP10" s="813"/>
      <c r="AUQ10" s="813"/>
      <c r="AUR10" s="813"/>
      <c r="AUS10" s="813"/>
      <c r="AUT10" s="813"/>
      <c r="AUU10" s="813"/>
      <c r="AUV10" s="813"/>
      <c r="AUW10" s="813"/>
      <c r="AUX10" s="813"/>
      <c r="AUY10" s="813"/>
      <c r="AUZ10" s="813"/>
      <c r="AVA10" s="813"/>
      <c r="AVB10" s="813"/>
      <c r="AVC10" s="813"/>
      <c r="AVD10" s="813"/>
      <c r="AVE10" s="813"/>
      <c r="AVF10" s="813"/>
      <c r="AVG10" s="813"/>
      <c r="AVH10" s="813"/>
      <c r="AVI10" s="813"/>
      <c r="AVJ10" s="813"/>
      <c r="AVK10" s="813"/>
      <c r="AVL10" s="813"/>
      <c r="AVM10" s="813"/>
      <c r="AVN10" s="813"/>
      <c r="AVO10" s="813"/>
      <c r="AVP10" s="813"/>
      <c r="AVQ10" s="813"/>
      <c r="AVR10" s="813"/>
      <c r="AVS10" s="813"/>
      <c r="AVT10" s="813"/>
      <c r="AVU10" s="813"/>
      <c r="AVV10" s="813"/>
      <c r="AVW10" s="813"/>
      <c r="AVX10" s="813"/>
      <c r="AVY10" s="813"/>
      <c r="AVZ10" s="813"/>
      <c r="AWA10" s="813"/>
      <c r="AWB10" s="813"/>
      <c r="AWC10" s="813"/>
      <c r="AWD10" s="813"/>
      <c r="AWE10" s="813"/>
      <c r="AWF10" s="813"/>
      <c r="AWG10" s="813"/>
      <c r="AWH10" s="813"/>
      <c r="AWI10" s="813"/>
      <c r="AWJ10" s="813"/>
      <c r="AWK10" s="813"/>
      <c r="AWL10" s="813"/>
      <c r="AWM10" s="813"/>
      <c r="AWN10" s="813"/>
      <c r="AWO10" s="813"/>
      <c r="AWP10" s="813"/>
      <c r="AWQ10" s="813"/>
      <c r="AWR10" s="813"/>
      <c r="AWS10" s="813"/>
      <c r="AWT10" s="813"/>
      <c r="AWU10" s="813"/>
      <c r="AWV10" s="813"/>
      <c r="AWW10" s="813"/>
      <c r="AWX10" s="813"/>
      <c r="AWY10" s="813"/>
      <c r="AWZ10" s="813"/>
      <c r="AXA10" s="813"/>
      <c r="AXB10" s="813"/>
      <c r="AXC10" s="813"/>
      <c r="AXD10" s="813"/>
      <c r="AXE10" s="813"/>
      <c r="AXF10" s="813"/>
      <c r="AXG10" s="813"/>
      <c r="AXH10" s="813"/>
      <c r="AXI10" s="813"/>
      <c r="AXJ10" s="813"/>
      <c r="AXK10" s="813"/>
      <c r="AXL10" s="813"/>
      <c r="AXM10" s="813"/>
      <c r="AXN10" s="813"/>
      <c r="AXO10" s="813"/>
      <c r="AXP10" s="813"/>
      <c r="AXQ10" s="813"/>
      <c r="AXR10" s="813"/>
      <c r="AXS10" s="813"/>
      <c r="AXT10" s="813"/>
      <c r="AXU10" s="813"/>
      <c r="AXV10" s="813"/>
      <c r="AXW10" s="813"/>
      <c r="AXX10" s="813"/>
      <c r="AXY10" s="813"/>
      <c r="AXZ10" s="813"/>
      <c r="AYA10" s="813"/>
      <c r="AYB10" s="813"/>
      <c r="AYC10" s="813"/>
      <c r="AYD10" s="813"/>
      <c r="AYE10" s="813"/>
      <c r="AYF10" s="813"/>
      <c r="AYG10" s="813"/>
      <c r="AYH10" s="813"/>
      <c r="AYI10" s="813"/>
      <c r="AYJ10" s="813"/>
      <c r="AYK10" s="813"/>
      <c r="AYL10" s="813"/>
      <c r="AYM10" s="813"/>
      <c r="AYN10" s="813"/>
      <c r="AYO10" s="813"/>
      <c r="AYP10" s="813"/>
      <c r="AYQ10" s="813"/>
      <c r="AYR10" s="813"/>
      <c r="AYS10" s="813"/>
      <c r="AYT10" s="813"/>
      <c r="AYU10" s="813"/>
      <c r="AYV10" s="813"/>
      <c r="AYW10" s="813"/>
      <c r="AYX10" s="813"/>
      <c r="AYY10" s="813"/>
      <c r="AYZ10" s="813"/>
      <c r="AZA10" s="813"/>
      <c r="AZB10" s="813"/>
      <c r="AZC10" s="813"/>
      <c r="AZD10" s="813"/>
      <c r="AZE10" s="813"/>
      <c r="AZF10" s="813"/>
      <c r="AZG10" s="813"/>
      <c r="AZH10" s="813"/>
      <c r="AZI10" s="813"/>
      <c r="AZJ10" s="813"/>
      <c r="AZK10" s="813"/>
      <c r="AZL10" s="813"/>
      <c r="AZM10" s="813"/>
      <c r="AZN10" s="813"/>
      <c r="AZO10" s="813"/>
      <c r="AZP10" s="813"/>
      <c r="AZQ10" s="813"/>
      <c r="AZR10" s="813"/>
      <c r="AZS10" s="813"/>
      <c r="AZT10" s="813"/>
      <c r="AZU10" s="813"/>
      <c r="AZV10" s="813"/>
      <c r="AZW10" s="813"/>
      <c r="AZX10" s="813"/>
      <c r="AZY10" s="813"/>
      <c r="AZZ10" s="813"/>
      <c r="BAA10" s="813"/>
      <c r="BAB10" s="813"/>
      <c r="BAC10" s="813"/>
      <c r="BAD10" s="813"/>
      <c r="BAE10" s="813"/>
      <c r="BAF10" s="813"/>
      <c r="BAG10" s="813"/>
      <c r="BAH10" s="813"/>
      <c r="BAI10" s="813"/>
      <c r="BAJ10" s="813"/>
      <c r="BAK10" s="813"/>
      <c r="BAL10" s="813"/>
      <c r="BAM10" s="813"/>
      <c r="BAN10" s="813"/>
      <c r="BAO10" s="813"/>
      <c r="BAP10" s="813"/>
      <c r="BAQ10" s="813"/>
      <c r="BAR10" s="813"/>
      <c r="BAS10" s="813"/>
      <c r="BAT10" s="813"/>
      <c r="BAU10" s="813"/>
      <c r="BAV10" s="813"/>
      <c r="BAW10" s="813"/>
      <c r="BAX10" s="813"/>
      <c r="BAY10" s="813"/>
      <c r="BAZ10" s="813"/>
      <c r="BBA10" s="813"/>
      <c r="BBB10" s="813"/>
      <c r="BBC10" s="813"/>
      <c r="BBD10" s="813"/>
      <c r="BBE10" s="813"/>
      <c r="BBF10" s="813"/>
      <c r="BBG10" s="813"/>
      <c r="BBH10" s="813"/>
      <c r="BBI10" s="813"/>
      <c r="BBJ10" s="813"/>
      <c r="BBK10" s="813"/>
      <c r="BBL10" s="813"/>
      <c r="BBM10" s="813"/>
      <c r="BBN10" s="813"/>
      <c r="BBO10" s="813"/>
      <c r="BBP10" s="813"/>
      <c r="BBQ10" s="813"/>
      <c r="BBR10" s="813"/>
      <c r="BBS10" s="813"/>
      <c r="BBT10" s="813"/>
      <c r="BBU10" s="813"/>
      <c r="BBV10" s="813"/>
      <c r="BBW10" s="813"/>
      <c r="BBX10" s="813"/>
      <c r="BBY10" s="813"/>
      <c r="BBZ10" s="813"/>
      <c r="BCA10" s="813"/>
      <c r="BCB10" s="813"/>
      <c r="BCC10" s="813"/>
      <c r="BCD10" s="813"/>
      <c r="BCE10" s="813"/>
      <c r="BCF10" s="813"/>
      <c r="BCG10" s="813"/>
      <c r="BCH10" s="813"/>
      <c r="BCI10" s="813"/>
      <c r="BCJ10" s="813"/>
      <c r="BCK10" s="813"/>
      <c r="BCL10" s="813"/>
      <c r="BCM10" s="813"/>
      <c r="BCN10" s="813"/>
      <c r="BCO10" s="813"/>
      <c r="BCP10" s="813"/>
      <c r="BCQ10" s="813"/>
      <c r="BCR10" s="813"/>
      <c r="BCS10" s="813"/>
      <c r="BCT10" s="813"/>
      <c r="BCU10" s="813"/>
      <c r="BCV10" s="813"/>
      <c r="BCW10" s="813"/>
      <c r="BCX10" s="813"/>
      <c r="BCY10" s="813"/>
      <c r="BCZ10" s="813"/>
      <c r="BDA10" s="813"/>
      <c r="BDB10" s="813"/>
      <c r="BDC10" s="813"/>
      <c r="BDD10" s="813"/>
      <c r="BDE10" s="813"/>
      <c r="BDF10" s="813"/>
      <c r="BDG10" s="813"/>
      <c r="BDH10" s="813"/>
      <c r="BDI10" s="813"/>
      <c r="BDJ10" s="813"/>
      <c r="BDK10" s="813"/>
      <c r="BDL10" s="813"/>
      <c r="BDM10" s="813"/>
      <c r="BDN10" s="813"/>
      <c r="BDO10" s="813"/>
      <c r="BDP10" s="813"/>
      <c r="BDQ10" s="813"/>
      <c r="BDR10" s="813"/>
      <c r="BDS10" s="813"/>
      <c r="BDT10" s="813"/>
      <c r="BDU10" s="813"/>
      <c r="BDV10" s="813"/>
      <c r="BDW10" s="813"/>
      <c r="BDX10" s="813"/>
      <c r="BDY10" s="813"/>
      <c r="BDZ10" s="813"/>
      <c r="BEA10" s="813"/>
      <c r="BEB10" s="813"/>
      <c r="BEC10" s="813"/>
      <c r="BED10" s="813"/>
      <c r="BEE10" s="813"/>
      <c r="BEF10" s="813"/>
      <c r="BEG10" s="813"/>
      <c r="BEH10" s="813"/>
      <c r="BEI10" s="813"/>
      <c r="BEJ10" s="813"/>
      <c r="BEK10" s="813"/>
      <c r="BEL10" s="813"/>
      <c r="BEM10" s="813"/>
      <c r="BEN10" s="813"/>
      <c r="BEO10" s="813"/>
      <c r="BEP10" s="813"/>
      <c r="BEQ10" s="813"/>
      <c r="BER10" s="813"/>
      <c r="BES10" s="813"/>
      <c r="BET10" s="813"/>
      <c r="BEU10" s="813"/>
      <c r="BEV10" s="813"/>
      <c r="BEW10" s="813"/>
      <c r="BEX10" s="813"/>
      <c r="BEY10" s="813"/>
      <c r="BEZ10" s="813"/>
      <c r="BFA10" s="813"/>
      <c r="BFB10" s="813"/>
      <c r="BFC10" s="813"/>
      <c r="BFD10" s="813"/>
      <c r="BFE10" s="813"/>
      <c r="BFF10" s="813"/>
      <c r="BFG10" s="813"/>
      <c r="BFH10" s="813"/>
      <c r="BFI10" s="813"/>
      <c r="BFJ10" s="813"/>
      <c r="BFK10" s="813"/>
      <c r="BFL10" s="813"/>
      <c r="BFM10" s="813"/>
      <c r="BFN10" s="813"/>
      <c r="BFO10" s="813"/>
      <c r="BFP10" s="813"/>
      <c r="BFQ10" s="813"/>
      <c r="BFR10" s="813"/>
      <c r="BFS10" s="813"/>
      <c r="BFT10" s="813"/>
      <c r="BFU10" s="813"/>
      <c r="BFV10" s="813"/>
      <c r="BFW10" s="813"/>
      <c r="BFX10" s="813"/>
      <c r="BFY10" s="813"/>
      <c r="BFZ10" s="813"/>
      <c r="BGA10" s="813"/>
      <c r="BGB10" s="813"/>
      <c r="BGC10" s="813"/>
      <c r="BGD10" s="813"/>
      <c r="BGE10" s="813"/>
      <c r="BGF10" s="813"/>
      <c r="BGG10" s="813"/>
      <c r="BGH10" s="813"/>
      <c r="BGI10" s="813"/>
      <c r="BGJ10" s="813"/>
      <c r="BGK10" s="813"/>
      <c r="BGL10" s="813"/>
      <c r="BGM10" s="813"/>
      <c r="BGN10" s="813"/>
      <c r="BGO10" s="813"/>
      <c r="BGP10" s="813"/>
      <c r="BGQ10" s="813"/>
      <c r="BGR10" s="813"/>
      <c r="BGS10" s="813"/>
      <c r="BGT10" s="813"/>
      <c r="BGU10" s="813"/>
      <c r="BGV10" s="813"/>
      <c r="BGW10" s="813"/>
      <c r="BGX10" s="813"/>
      <c r="BGY10" s="813"/>
      <c r="BGZ10" s="813"/>
      <c r="BHA10" s="813"/>
      <c r="BHB10" s="813"/>
      <c r="BHC10" s="813"/>
      <c r="BHD10" s="813"/>
      <c r="BHE10" s="813"/>
      <c r="BHF10" s="813"/>
      <c r="BHG10" s="813"/>
      <c r="BHH10" s="813"/>
      <c r="BHI10" s="813"/>
      <c r="BHJ10" s="813"/>
      <c r="BHK10" s="813"/>
      <c r="BHL10" s="813"/>
      <c r="BHM10" s="813"/>
      <c r="BHN10" s="813"/>
      <c r="BHO10" s="813"/>
      <c r="BHP10" s="813"/>
      <c r="BHQ10" s="813"/>
      <c r="BHR10" s="813"/>
      <c r="BHS10" s="813"/>
      <c r="BHT10" s="813"/>
      <c r="BHU10" s="813"/>
      <c r="BHV10" s="813"/>
      <c r="BHW10" s="813"/>
      <c r="BHX10" s="813"/>
      <c r="BHY10" s="813"/>
      <c r="BHZ10" s="813"/>
      <c r="BIA10" s="813"/>
      <c r="BIB10" s="813"/>
      <c r="BIC10" s="813"/>
      <c r="BID10" s="813"/>
      <c r="BIE10" s="813"/>
      <c r="BIF10" s="813"/>
      <c r="BIG10" s="813"/>
      <c r="BIH10" s="813"/>
      <c r="BII10" s="813"/>
      <c r="BIJ10" s="813"/>
      <c r="BIK10" s="813"/>
      <c r="BIL10" s="813"/>
      <c r="BIM10" s="813"/>
      <c r="BIN10" s="813"/>
      <c r="BIO10" s="813"/>
      <c r="BIP10" s="813"/>
      <c r="BIQ10" s="813"/>
      <c r="BIR10" s="813"/>
      <c r="BIS10" s="813"/>
      <c r="BIT10" s="813"/>
      <c r="BIU10" s="813"/>
      <c r="BIV10" s="813"/>
      <c r="BIW10" s="813"/>
      <c r="BIX10" s="813"/>
      <c r="BIY10" s="813"/>
      <c r="BIZ10" s="813"/>
      <c r="BJA10" s="813"/>
      <c r="BJB10" s="813"/>
      <c r="BJC10" s="813"/>
      <c r="BJD10" s="813"/>
      <c r="BJE10" s="813"/>
      <c r="BJF10" s="813"/>
      <c r="BJG10" s="813"/>
      <c r="BJH10" s="813"/>
      <c r="BJI10" s="813"/>
      <c r="BJJ10" s="813"/>
      <c r="BJK10" s="813"/>
      <c r="BJL10" s="813"/>
      <c r="BJM10" s="813"/>
      <c r="BJN10" s="813"/>
      <c r="BJO10" s="813"/>
      <c r="BJP10" s="813"/>
      <c r="BJQ10" s="813"/>
      <c r="BJR10" s="813"/>
      <c r="BJS10" s="813"/>
      <c r="BJT10" s="813"/>
      <c r="BJU10" s="813"/>
      <c r="BJV10" s="813"/>
      <c r="BJW10" s="813"/>
      <c r="BJX10" s="813"/>
      <c r="BJY10" s="813"/>
      <c r="BJZ10" s="813"/>
      <c r="BKA10" s="813"/>
      <c r="BKB10" s="813"/>
      <c r="BKC10" s="813"/>
      <c r="BKD10" s="813"/>
      <c r="BKE10" s="813"/>
      <c r="BKF10" s="813"/>
      <c r="BKG10" s="813"/>
      <c r="BKH10" s="813"/>
      <c r="BKI10" s="813"/>
      <c r="BKJ10" s="813"/>
      <c r="BKK10" s="813"/>
      <c r="BKL10" s="813"/>
      <c r="BKM10" s="813"/>
      <c r="BKN10" s="813"/>
      <c r="BKO10" s="813"/>
      <c r="BKP10" s="813"/>
      <c r="BKQ10" s="813"/>
      <c r="BKR10" s="813"/>
      <c r="BKS10" s="813"/>
      <c r="BKT10" s="813"/>
      <c r="BKU10" s="813"/>
      <c r="BKV10" s="813"/>
      <c r="BKW10" s="813"/>
      <c r="BKX10" s="813"/>
      <c r="BKY10" s="813"/>
      <c r="BKZ10" s="813"/>
      <c r="BLA10" s="813"/>
      <c r="BLB10" s="813"/>
      <c r="BLC10" s="813"/>
      <c r="BLD10" s="813"/>
      <c r="BLE10" s="813"/>
      <c r="BLF10" s="813"/>
      <c r="BLG10" s="813"/>
      <c r="BLH10" s="813"/>
      <c r="BLI10" s="813"/>
      <c r="BLJ10" s="813"/>
      <c r="BLK10" s="813"/>
      <c r="BLL10" s="813"/>
      <c r="BLM10" s="813"/>
      <c r="BLN10" s="813"/>
      <c r="BLO10" s="813"/>
      <c r="BLP10" s="813"/>
      <c r="BLQ10" s="813"/>
      <c r="BLR10" s="813"/>
      <c r="BLS10" s="813"/>
      <c r="BLT10" s="813"/>
      <c r="BLU10" s="813"/>
      <c r="BLV10" s="813"/>
      <c r="BLW10" s="813"/>
      <c r="BLX10" s="813"/>
      <c r="BLY10" s="813"/>
      <c r="BLZ10" s="813"/>
      <c r="BMA10" s="813"/>
      <c r="BMB10" s="813"/>
      <c r="BMC10" s="813"/>
      <c r="BMD10" s="813"/>
      <c r="BME10" s="813"/>
      <c r="BMF10" s="813"/>
      <c r="BMG10" s="813"/>
      <c r="BMH10" s="813"/>
      <c r="BMI10" s="813"/>
      <c r="BMJ10" s="813"/>
      <c r="BMK10" s="813"/>
      <c r="BML10" s="813"/>
      <c r="BMM10" s="813"/>
      <c r="BMN10" s="813"/>
      <c r="BMO10" s="813"/>
      <c r="BMP10" s="813"/>
      <c r="BMQ10" s="813"/>
      <c r="BMR10" s="813"/>
      <c r="BMS10" s="813"/>
      <c r="BMT10" s="813"/>
      <c r="BMU10" s="813"/>
      <c r="BMV10" s="813"/>
      <c r="BMW10" s="813"/>
      <c r="BMX10" s="813"/>
      <c r="BMY10" s="813"/>
      <c r="BMZ10" s="813"/>
      <c r="BNA10" s="813"/>
      <c r="BNB10" s="813"/>
      <c r="BNC10" s="813"/>
      <c r="BND10" s="813"/>
      <c r="BNE10" s="813"/>
      <c r="BNF10" s="813"/>
      <c r="BNG10" s="813"/>
      <c r="BNH10" s="813"/>
      <c r="BNI10" s="813"/>
      <c r="BNJ10" s="813"/>
      <c r="BNK10" s="813"/>
      <c r="BNL10" s="813"/>
      <c r="BNM10" s="813"/>
      <c r="BNN10" s="813"/>
      <c r="BNO10" s="813"/>
      <c r="BNP10" s="813"/>
      <c r="BNQ10" s="813"/>
      <c r="BNR10" s="813"/>
      <c r="BNS10" s="813"/>
      <c r="BNT10" s="813"/>
      <c r="BNU10" s="813"/>
      <c r="BNV10" s="813"/>
      <c r="BNW10" s="813"/>
      <c r="BNX10" s="813"/>
      <c r="BNY10" s="813"/>
      <c r="BNZ10" s="813"/>
      <c r="BOA10" s="813"/>
      <c r="BOB10" s="813"/>
      <c r="BOC10" s="813"/>
      <c r="BOD10" s="813"/>
      <c r="BOE10" s="813"/>
      <c r="BOF10" s="813"/>
      <c r="BOG10" s="813"/>
      <c r="BOH10" s="813"/>
      <c r="BOI10" s="813"/>
      <c r="BOJ10" s="813"/>
      <c r="BOK10" s="813"/>
      <c r="BOL10" s="813"/>
      <c r="BOM10" s="813"/>
      <c r="BON10" s="813"/>
      <c r="BOO10" s="813"/>
      <c r="BOP10" s="813"/>
      <c r="BOQ10" s="813"/>
      <c r="BOR10" s="813"/>
      <c r="BOS10" s="813"/>
      <c r="BOT10" s="813"/>
      <c r="BOU10" s="813"/>
      <c r="BOV10" s="813"/>
      <c r="BOW10" s="813"/>
      <c r="BOX10" s="813"/>
      <c r="BOY10" s="813"/>
      <c r="BOZ10" s="813"/>
      <c r="BPA10" s="813"/>
      <c r="BPB10" s="813"/>
      <c r="BPC10" s="813"/>
      <c r="BPD10" s="813"/>
      <c r="BPE10" s="813"/>
      <c r="BPF10" s="813"/>
      <c r="BPG10" s="813"/>
      <c r="BPH10" s="813"/>
      <c r="BPI10" s="813"/>
      <c r="BPJ10" s="813"/>
      <c r="BPK10" s="813"/>
      <c r="BPL10" s="813"/>
      <c r="BPM10" s="813"/>
      <c r="BPN10" s="813"/>
      <c r="BPO10" s="813"/>
      <c r="BPP10" s="813"/>
      <c r="BPQ10" s="813"/>
      <c r="BPR10" s="813"/>
      <c r="BPS10" s="813"/>
      <c r="BPT10" s="813"/>
      <c r="BPU10" s="813"/>
      <c r="BPV10" s="813"/>
      <c r="BPW10" s="813"/>
      <c r="BPX10" s="813"/>
      <c r="BPY10" s="813"/>
      <c r="BPZ10" s="813"/>
      <c r="BQA10" s="813"/>
      <c r="BQB10" s="813"/>
      <c r="BQC10" s="813"/>
      <c r="BQD10" s="813"/>
      <c r="BQE10" s="813"/>
      <c r="BQF10" s="813"/>
      <c r="BQG10" s="813"/>
      <c r="BQH10" s="813"/>
      <c r="BQI10" s="813"/>
      <c r="BQJ10" s="813"/>
      <c r="BQK10" s="813"/>
      <c r="BQL10" s="813"/>
      <c r="BQM10" s="813"/>
      <c r="BQN10" s="813"/>
      <c r="BQO10" s="813"/>
      <c r="BQP10" s="813"/>
      <c r="BQQ10" s="813"/>
      <c r="BQR10" s="813"/>
      <c r="BQS10" s="813"/>
      <c r="BQT10" s="813"/>
      <c r="BQU10" s="813"/>
      <c r="BQV10" s="813"/>
      <c r="BQW10" s="813"/>
      <c r="BQX10" s="813"/>
      <c r="BQY10" s="813"/>
      <c r="BQZ10" s="813"/>
      <c r="BRA10" s="813"/>
      <c r="BRB10" s="813"/>
      <c r="BRC10" s="813"/>
      <c r="BRD10" s="813"/>
      <c r="BRE10" s="813"/>
      <c r="BRF10" s="813"/>
      <c r="BRG10" s="813"/>
      <c r="BRH10" s="813"/>
      <c r="BRI10" s="813"/>
      <c r="BRJ10" s="813"/>
      <c r="BRK10" s="813"/>
      <c r="BRL10" s="813"/>
      <c r="BRM10" s="813"/>
      <c r="BRN10" s="813"/>
      <c r="BRO10" s="813"/>
      <c r="BRP10" s="813"/>
      <c r="BRQ10" s="813"/>
      <c r="BRR10" s="813"/>
      <c r="BRS10" s="813"/>
      <c r="BRT10" s="813"/>
      <c r="BRU10" s="813"/>
      <c r="BRV10" s="813"/>
      <c r="BRW10" s="813"/>
      <c r="BRX10" s="813"/>
      <c r="BRY10" s="813"/>
      <c r="BRZ10" s="813"/>
      <c r="BSA10" s="813"/>
      <c r="BSB10" s="813"/>
      <c r="BSC10" s="813"/>
      <c r="BSD10" s="813"/>
      <c r="BSE10" s="813"/>
      <c r="BSF10" s="813"/>
      <c r="BSG10" s="813"/>
      <c r="BSH10" s="813"/>
      <c r="BSI10" s="813"/>
      <c r="BSJ10" s="813"/>
      <c r="BSK10" s="813"/>
      <c r="BSL10" s="813"/>
      <c r="BSM10" s="813"/>
      <c r="BSN10" s="813"/>
      <c r="BSO10" s="813"/>
      <c r="BSP10" s="813"/>
      <c r="BSQ10" s="813"/>
      <c r="BSR10" s="813"/>
      <c r="BSS10" s="813"/>
      <c r="BST10" s="813"/>
      <c r="BSU10" s="813"/>
      <c r="BSV10" s="813"/>
      <c r="BSW10" s="813"/>
      <c r="BSX10" s="813"/>
      <c r="BSY10" s="813"/>
      <c r="BSZ10" s="813"/>
      <c r="BTA10" s="813"/>
      <c r="BTB10" s="813"/>
      <c r="BTC10" s="813"/>
      <c r="BTD10" s="813"/>
      <c r="BTE10" s="813"/>
      <c r="BTF10" s="813"/>
      <c r="BTG10" s="813"/>
      <c r="BTH10" s="813"/>
      <c r="BTI10" s="813"/>
      <c r="BTJ10" s="813"/>
      <c r="BTK10" s="813"/>
      <c r="BTL10" s="813"/>
      <c r="BTM10" s="813"/>
      <c r="BTN10" s="813"/>
      <c r="BTO10" s="813"/>
      <c r="BTP10" s="813"/>
      <c r="BTQ10" s="813"/>
      <c r="BTR10" s="813"/>
      <c r="BTS10" s="813"/>
      <c r="BTT10" s="813"/>
      <c r="BTU10" s="813"/>
      <c r="BTV10" s="813"/>
      <c r="BTW10" s="813"/>
      <c r="BTX10" s="813"/>
      <c r="BTY10" s="813"/>
      <c r="BTZ10" s="813"/>
      <c r="BUA10" s="813"/>
      <c r="BUB10" s="813"/>
      <c r="BUC10" s="813"/>
      <c r="BUD10" s="813"/>
      <c r="BUE10" s="813"/>
      <c r="BUF10" s="813"/>
      <c r="BUG10" s="813"/>
      <c r="BUH10" s="813"/>
      <c r="BUI10" s="813"/>
      <c r="BUJ10" s="813"/>
      <c r="BUK10" s="813"/>
      <c r="BUL10" s="813"/>
      <c r="BUM10" s="813"/>
      <c r="BUN10" s="813"/>
      <c r="BUO10" s="813"/>
      <c r="BUP10" s="813"/>
      <c r="BUQ10" s="813"/>
      <c r="BUR10" s="813"/>
      <c r="BUS10" s="813"/>
      <c r="BUT10" s="813"/>
      <c r="BUU10" s="813"/>
      <c r="BUV10" s="813"/>
      <c r="BUW10" s="813"/>
      <c r="BUX10" s="813"/>
      <c r="BUY10" s="813"/>
      <c r="BUZ10" s="813"/>
      <c r="BVA10" s="813"/>
      <c r="BVB10" s="813"/>
      <c r="BVC10" s="813"/>
      <c r="BVD10" s="813"/>
      <c r="BVE10" s="813"/>
      <c r="BVF10" s="813"/>
      <c r="BVG10" s="813"/>
      <c r="BVH10" s="813"/>
      <c r="BVI10" s="813"/>
      <c r="BVJ10" s="813"/>
      <c r="BVK10" s="813"/>
      <c r="BVL10" s="813"/>
      <c r="BVM10" s="813"/>
      <c r="BVN10" s="813"/>
      <c r="BVO10" s="813"/>
      <c r="BVP10" s="813"/>
      <c r="BVQ10" s="813"/>
      <c r="BVR10" s="813"/>
      <c r="BVS10" s="813"/>
      <c r="BVT10" s="813"/>
      <c r="BVU10" s="813"/>
      <c r="BVV10" s="813"/>
      <c r="BVW10" s="813"/>
      <c r="BVX10" s="813"/>
      <c r="BVY10" s="813"/>
      <c r="BVZ10" s="813"/>
      <c r="BWA10" s="813"/>
      <c r="BWB10" s="813"/>
      <c r="BWC10" s="813"/>
      <c r="BWD10" s="813"/>
      <c r="BWE10" s="813"/>
      <c r="BWF10" s="813"/>
      <c r="BWG10" s="813"/>
      <c r="BWH10" s="813"/>
      <c r="BWI10" s="813"/>
      <c r="BWJ10" s="813"/>
      <c r="BWK10" s="813"/>
      <c r="BWL10" s="813"/>
      <c r="BWM10" s="813"/>
      <c r="BWN10" s="813"/>
      <c r="BWO10" s="813"/>
      <c r="BWP10" s="813"/>
      <c r="BWQ10" s="813"/>
      <c r="BWR10" s="813"/>
      <c r="BWS10" s="813"/>
      <c r="BWT10" s="813"/>
      <c r="BWU10" s="813"/>
      <c r="BWV10" s="813"/>
      <c r="BWW10" s="813"/>
      <c r="BWX10" s="813"/>
      <c r="BWY10" s="813"/>
      <c r="BWZ10" s="813"/>
      <c r="BXA10" s="813"/>
      <c r="BXB10" s="813"/>
      <c r="BXC10" s="813"/>
      <c r="BXD10" s="813"/>
      <c r="BXE10" s="813"/>
      <c r="BXF10" s="813"/>
      <c r="BXG10" s="813"/>
      <c r="BXH10" s="813"/>
      <c r="BXI10" s="813"/>
      <c r="BXJ10" s="813"/>
      <c r="BXK10" s="813"/>
      <c r="BXL10" s="813"/>
      <c r="BXM10" s="813"/>
      <c r="BXN10" s="813"/>
      <c r="BXO10" s="813"/>
      <c r="BXP10" s="813"/>
      <c r="BXQ10" s="813"/>
      <c r="BXR10" s="813"/>
      <c r="BXS10" s="813"/>
      <c r="BXT10" s="813"/>
      <c r="BXU10" s="813"/>
      <c r="BXV10" s="813"/>
      <c r="BXW10" s="813"/>
      <c r="BXX10" s="813"/>
      <c r="BXY10" s="813"/>
      <c r="BXZ10" s="813"/>
      <c r="BYA10" s="813"/>
      <c r="BYB10" s="813"/>
      <c r="BYC10" s="813"/>
      <c r="BYD10" s="813"/>
      <c r="BYE10" s="813"/>
      <c r="BYF10" s="813"/>
      <c r="BYG10" s="813"/>
      <c r="BYH10" s="813"/>
      <c r="BYI10" s="813"/>
      <c r="BYJ10" s="813"/>
      <c r="BYK10" s="813"/>
      <c r="BYL10" s="813"/>
      <c r="BYM10" s="813"/>
      <c r="BYN10" s="813"/>
      <c r="BYO10" s="813"/>
      <c r="BYP10" s="813"/>
      <c r="BYQ10" s="813"/>
      <c r="BYR10" s="813"/>
      <c r="BYS10" s="813"/>
      <c r="BYT10" s="813"/>
      <c r="BYU10" s="813"/>
      <c r="BYV10" s="813"/>
      <c r="BYW10" s="813"/>
      <c r="BYX10" s="813"/>
      <c r="BYY10" s="813"/>
      <c r="BYZ10" s="813"/>
      <c r="BZA10" s="813"/>
      <c r="BZB10" s="813"/>
      <c r="BZC10" s="813"/>
      <c r="BZD10" s="813"/>
      <c r="BZE10" s="813"/>
      <c r="BZF10" s="813"/>
      <c r="BZG10" s="813"/>
      <c r="BZH10" s="813"/>
      <c r="BZI10" s="813"/>
      <c r="BZJ10" s="813"/>
      <c r="BZK10" s="813"/>
      <c r="BZL10" s="813"/>
      <c r="BZM10" s="813"/>
      <c r="BZN10" s="813"/>
      <c r="BZO10" s="813"/>
      <c r="BZP10" s="813"/>
      <c r="BZQ10" s="813"/>
      <c r="BZR10" s="813"/>
      <c r="BZS10" s="813"/>
      <c r="BZT10" s="813"/>
      <c r="BZU10" s="813"/>
      <c r="BZV10" s="813"/>
      <c r="BZW10" s="813"/>
      <c r="BZX10" s="813"/>
      <c r="BZY10" s="813"/>
      <c r="BZZ10" s="813"/>
      <c r="CAA10" s="813"/>
      <c r="CAB10" s="813"/>
      <c r="CAC10" s="813"/>
      <c r="CAD10" s="813"/>
      <c r="CAE10" s="813"/>
      <c r="CAF10" s="813"/>
      <c r="CAG10" s="813"/>
      <c r="CAH10" s="813"/>
      <c r="CAI10" s="813"/>
      <c r="CAJ10" s="813"/>
      <c r="CAK10" s="813"/>
      <c r="CAL10" s="813"/>
      <c r="CAM10" s="813"/>
      <c r="CAN10" s="813"/>
      <c r="CAO10" s="813"/>
      <c r="CAP10" s="813"/>
      <c r="CAQ10" s="813"/>
      <c r="CAR10" s="813"/>
      <c r="CAS10" s="813"/>
      <c r="CAT10" s="813"/>
      <c r="CAU10" s="813"/>
      <c r="CAV10" s="813"/>
      <c r="CAW10" s="813"/>
      <c r="CAX10" s="813"/>
      <c r="CAY10" s="813"/>
      <c r="CAZ10" s="813"/>
      <c r="CBA10" s="813"/>
      <c r="CBB10" s="813"/>
      <c r="CBC10" s="813"/>
      <c r="CBD10" s="813"/>
      <c r="CBE10" s="813"/>
      <c r="CBF10" s="813"/>
      <c r="CBG10" s="813"/>
      <c r="CBH10" s="813"/>
      <c r="CBI10" s="813"/>
      <c r="CBJ10" s="813"/>
      <c r="CBK10" s="813"/>
      <c r="CBL10" s="813"/>
      <c r="CBM10" s="813"/>
      <c r="CBN10" s="813"/>
      <c r="CBO10" s="813"/>
      <c r="CBP10" s="813"/>
      <c r="CBQ10" s="813"/>
      <c r="CBR10" s="813"/>
      <c r="CBS10" s="813"/>
      <c r="CBT10" s="813"/>
      <c r="CBU10" s="813"/>
      <c r="CBV10" s="813"/>
      <c r="CBW10" s="813"/>
      <c r="CBX10" s="813"/>
      <c r="CBY10" s="813"/>
      <c r="CBZ10" s="813"/>
      <c r="CCA10" s="813"/>
      <c r="CCB10" s="813"/>
      <c r="CCC10" s="813"/>
      <c r="CCD10" s="813"/>
      <c r="CCE10" s="813"/>
      <c r="CCF10" s="813"/>
      <c r="CCG10" s="813"/>
      <c r="CCH10" s="813"/>
      <c r="CCI10" s="813"/>
      <c r="CCJ10" s="813"/>
      <c r="CCK10" s="813"/>
      <c r="CCL10" s="813"/>
      <c r="CCM10" s="813"/>
      <c r="CCN10" s="813"/>
      <c r="CCO10" s="813"/>
      <c r="CCP10" s="813"/>
      <c r="CCQ10" s="813"/>
      <c r="CCR10" s="813"/>
      <c r="CCS10" s="813"/>
      <c r="CCT10" s="813"/>
      <c r="CCU10" s="813"/>
      <c r="CCV10" s="813"/>
      <c r="CCW10" s="813"/>
      <c r="CCX10" s="813"/>
      <c r="CCY10" s="813"/>
      <c r="CCZ10" s="813"/>
      <c r="CDA10" s="813"/>
      <c r="CDB10" s="813"/>
      <c r="CDC10" s="813"/>
      <c r="CDD10" s="813"/>
      <c r="CDE10" s="813"/>
      <c r="CDF10" s="813"/>
      <c r="CDG10" s="813"/>
      <c r="CDH10" s="813"/>
      <c r="CDI10" s="813"/>
      <c r="CDJ10" s="813"/>
      <c r="CDK10" s="813"/>
      <c r="CDL10" s="813"/>
      <c r="CDM10" s="813"/>
      <c r="CDN10" s="813"/>
      <c r="CDO10" s="813"/>
      <c r="CDP10" s="813"/>
      <c r="CDQ10" s="813"/>
      <c r="CDR10" s="813"/>
      <c r="CDS10" s="813"/>
      <c r="CDT10" s="813"/>
      <c r="CDU10" s="813"/>
      <c r="CDV10" s="813"/>
      <c r="CDW10" s="813"/>
      <c r="CDX10" s="813"/>
      <c r="CDY10" s="813"/>
      <c r="CDZ10" s="813"/>
      <c r="CEA10" s="813"/>
      <c r="CEB10" s="813"/>
      <c r="CEC10" s="813"/>
      <c r="CED10" s="813"/>
      <c r="CEE10" s="813"/>
      <c r="CEF10" s="813"/>
      <c r="CEG10" s="813"/>
      <c r="CEH10" s="813"/>
      <c r="CEI10" s="813"/>
      <c r="CEJ10" s="813"/>
      <c r="CEK10" s="813"/>
      <c r="CEL10" s="813"/>
      <c r="CEM10" s="813"/>
      <c r="CEN10" s="813"/>
      <c r="CEO10" s="813"/>
      <c r="CEP10" s="813"/>
      <c r="CEQ10" s="813"/>
      <c r="CER10" s="813"/>
      <c r="CES10" s="813"/>
      <c r="CET10" s="813"/>
      <c r="CEU10" s="813"/>
      <c r="CEV10" s="813"/>
      <c r="CEW10" s="813"/>
      <c r="CEX10" s="813"/>
      <c r="CEY10" s="813"/>
      <c r="CEZ10" s="813"/>
      <c r="CFA10" s="813"/>
      <c r="CFB10" s="813"/>
      <c r="CFC10" s="813"/>
      <c r="CFD10" s="813"/>
      <c r="CFE10" s="813"/>
      <c r="CFF10" s="813"/>
      <c r="CFG10" s="813"/>
      <c r="CFH10" s="813"/>
      <c r="CFI10" s="813"/>
      <c r="CFJ10" s="813"/>
      <c r="CFK10" s="813"/>
      <c r="CFL10" s="813"/>
      <c r="CFM10" s="813"/>
      <c r="CFN10" s="813"/>
      <c r="CFO10" s="813"/>
      <c r="CFP10" s="813"/>
      <c r="CFQ10" s="813"/>
      <c r="CFR10" s="813"/>
      <c r="CFS10" s="813"/>
      <c r="CFT10" s="813"/>
      <c r="CFU10" s="813"/>
      <c r="CFV10" s="813"/>
      <c r="CFW10" s="813"/>
      <c r="CFX10" s="813"/>
      <c r="CFY10" s="813"/>
      <c r="CFZ10" s="813"/>
      <c r="CGA10" s="813"/>
      <c r="CGB10" s="813"/>
      <c r="CGC10" s="813"/>
      <c r="CGD10" s="813"/>
      <c r="CGE10" s="813"/>
      <c r="CGF10" s="813"/>
      <c r="CGG10" s="813"/>
      <c r="CGH10" s="813"/>
      <c r="CGI10" s="813"/>
      <c r="CGJ10" s="813"/>
      <c r="CGK10" s="813"/>
      <c r="CGL10" s="813"/>
      <c r="CGM10" s="813"/>
      <c r="CGN10" s="813"/>
      <c r="CGO10" s="813"/>
      <c r="CGP10" s="813"/>
      <c r="CGQ10" s="813"/>
      <c r="CGR10" s="813"/>
      <c r="CGS10" s="813"/>
      <c r="CGT10" s="813"/>
      <c r="CGU10" s="813"/>
      <c r="CGV10" s="813"/>
      <c r="CGW10" s="813"/>
      <c r="CGX10" s="813"/>
      <c r="CGY10" s="813"/>
      <c r="CGZ10" s="813"/>
      <c r="CHA10" s="813"/>
      <c r="CHB10" s="813"/>
      <c r="CHC10" s="813"/>
      <c r="CHD10" s="813"/>
      <c r="CHE10" s="813"/>
      <c r="CHF10" s="813"/>
      <c r="CHG10" s="813"/>
      <c r="CHH10" s="813"/>
      <c r="CHI10" s="813"/>
      <c r="CHJ10" s="813"/>
      <c r="CHK10" s="813"/>
      <c r="CHL10" s="813"/>
      <c r="CHM10" s="813"/>
      <c r="CHN10" s="813"/>
      <c r="CHO10" s="813"/>
      <c r="CHP10" s="813"/>
      <c r="CHQ10" s="813"/>
      <c r="CHR10" s="813"/>
      <c r="CHS10" s="813"/>
      <c r="CHT10" s="813"/>
      <c r="CHU10" s="813"/>
      <c r="CHV10" s="813"/>
      <c r="CHW10" s="813"/>
      <c r="CHX10" s="813"/>
      <c r="CHY10" s="813"/>
      <c r="CHZ10" s="813"/>
      <c r="CIA10" s="813"/>
      <c r="CIB10" s="813"/>
      <c r="CIC10" s="813"/>
      <c r="CID10" s="813"/>
      <c r="CIE10" s="813"/>
      <c r="CIF10" s="813"/>
      <c r="CIG10" s="813"/>
      <c r="CIH10" s="813"/>
      <c r="CII10" s="813"/>
      <c r="CIJ10" s="813"/>
      <c r="CIK10" s="813"/>
      <c r="CIL10" s="813"/>
      <c r="CIM10" s="813"/>
      <c r="CIN10" s="813"/>
      <c r="CIO10" s="813"/>
      <c r="CIP10" s="813"/>
      <c r="CIQ10" s="813"/>
      <c r="CIR10" s="813"/>
      <c r="CIS10" s="813"/>
      <c r="CIT10" s="813"/>
      <c r="CIU10" s="813"/>
      <c r="CIV10" s="813"/>
      <c r="CIW10" s="813"/>
      <c r="CIX10" s="813"/>
      <c r="CIY10" s="813"/>
      <c r="CIZ10" s="813"/>
      <c r="CJA10" s="813"/>
      <c r="CJB10" s="813"/>
      <c r="CJC10" s="813"/>
      <c r="CJD10" s="813"/>
      <c r="CJE10" s="813"/>
      <c r="CJF10" s="813"/>
      <c r="CJG10" s="813"/>
      <c r="CJH10" s="813"/>
      <c r="CJI10" s="813"/>
      <c r="CJJ10" s="813"/>
      <c r="CJK10" s="813"/>
      <c r="CJL10" s="813"/>
      <c r="CJM10" s="813"/>
      <c r="CJN10" s="813"/>
      <c r="CJO10" s="813"/>
      <c r="CJP10" s="813"/>
      <c r="CJQ10" s="813"/>
      <c r="CJR10" s="813"/>
      <c r="CJS10" s="813"/>
      <c r="CJT10" s="813"/>
      <c r="CJU10" s="813"/>
      <c r="CJV10" s="813"/>
      <c r="CJW10" s="813"/>
      <c r="CJX10" s="813"/>
      <c r="CJY10" s="813"/>
      <c r="CJZ10" s="813"/>
      <c r="CKA10" s="813"/>
      <c r="CKB10" s="813"/>
      <c r="CKC10" s="813"/>
      <c r="CKD10" s="813"/>
      <c r="CKE10" s="813"/>
      <c r="CKF10" s="813"/>
      <c r="CKG10" s="813"/>
      <c r="CKH10" s="813"/>
      <c r="CKI10" s="813"/>
      <c r="CKJ10" s="813"/>
      <c r="CKK10" s="813"/>
      <c r="CKL10" s="813"/>
      <c r="CKM10" s="813"/>
      <c r="CKN10" s="813"/>
      <c r="CKO10" s="813"/>
      <c r="CKP10" s="813"/>
      <c r="CKQ10" s="813"/>
      <c r="CKR10" s="813"/>
      <c r="CKS10" s="813"/>
      <c r="CKT10" s="813"/>
      <c r="CKU10" s="813"/>
      <c r="CKV10" s="813"/>
      <c r="CKW10" s="813"/>
      <c r="CKX10" s="813"/>
      <c r="CKY10" s="813"/>
      <c r="CKZ10" s="813"/>
      <c r="CLA10" s="813"/>
      <c r="CLB10" s="813"/>
      <c r="CLC10" s="813"/>
      <c r="CLD10" s="813"/>
      <c r="CLE10" s="813"/>
      <c r="CLF10" s="813"/>
      <c r="CLG10" s="813"/>
      <c r="CLH10" s="813"/>
      <c r="CLI10" s="813"/>
      <c r="CLJ10" s="813"/>
      <c r="CLK10" s="813"/>
      <c r="CLL10" s="813"/>
      <c r="CLM10" s="813"/>
      <c r="CLN10" s="813"/>
      <c r="CLO10" s="813"/>
      <c r="CLP10" s="813"/>
      <c r="CLQ10" s="813"/>
      <c r="CLR10" s="813"/>
      <c r="CLS10" s="813"/>
      <c r="CLT10" s="813"/>
      <c r="CLU10" s="813"/>
      <c r="CLV10" s="813"/>
      <c r="CLW10" s="813"/>
      <c r="CLX10" s="813"/>
      <c r="CLY10" s="813"/>
      <c r="CLZ10" s="813"/>
      <c r="CMA10" s="813"/>
      <c r="CMB10" s="813"/>
      <c r="CMC10" s="813"/>
      <c r="CMD10" s="813"/>
      <c r="CME10" s="813"/>
      <c r="CMF10" s="813"/>
      <c r="CMG10" s="813"/>
      <c r="CMH10" s="813"/>
      <c r="CMI10" s="813"/>
      <c r="CMJ10" s="813"/>
      <c r="CMK10" s="813"/>
      <c r="CML10" s="813"/>
      <c r="CMM10" s="813"/>
      <c r="CMN10" s="813"/>
      <c r="CMO10" s="813"/>
      <c r="CMP10" s="813"/>
      <c r="CMQ10" s="813"/>
      <c r="CMR10" s="813"/>
      <c r="CMS10" s="813"/>
      <c r="CMT10" s="813"/>
      <c r="CMU10" s="813"/>
      <c r="CMV10" s="813"/>
      <c r="CMW10" s="813"/>
      <c r="CMX10" s="813"/>
      <c r="CMY10" s="813"/>
      <c r="CMZ10" s="813"/>
      <c r="CNA10" s="813"/>
      <c r="CNB10" s="813"/>
      <c r="CNC10" s="813"/>
      <c r="CND10" s="813"/>
      <c r="CNE10" s="813"/>
      <c r="CNF10" s="813"/>
      <c r="CNG10" s="813"/>
      <c r="CNH10" s="813"/>
      <c r="CNI10" s="813"/>
      <c r="CNJ10" s="813"/>
      <c r="CNK10" s="813"/>
      <c r="CNL10" s="813"/>
      <c r="CNM10" s="813"/>
      <c r="CNN10" s="813"/>
      <c r="CNO10" s="813"/>
      <c r="CNP10" s="813"/>
      <c r="CNQ10" s="813"/>
      <c r="CNR10" s="813"/>
      <c r="CNS10" s="813"/>
      <c r="CNT10" s="813"/>
      <c r="CNU10" s="813"/>
      <c r="CNV10" s="813"/>
      <c r="CNW10" s="813"/>
      <c r="CNX10" s="813"/>
      <c r="CNY10" s="813"/>
      <c r="CNZ10" s="813"/>
      <c r="COA10" s="813"/>
      <c r="COB10" s="813"/>
      <c r="COC10" s="813"/>
      <c r="COD10" s="813"/>
      <c r="COE10" s="813"/>
      <c r="COF10" s="813"/>
      <c r="COG10" s="813"/>
      <c r="COH10" s="813"/>
      <c r="COI10" s="813"/>
      <c r="COJ10" s="813"/>
      <c r="COK10" s="813"/>
      <c r="COL10" s="813"/>
      <c r="COM10" s="813"/>
      <c r="CON10" s="813"/>
      <c r="COO10" s="813"/>
      <c r="COP10" s="813"/>
      <c r="COQ10" s="813"/>
      <c r="COR10" s="813"/>
      <c r="COS10" s="813"/>
      <c r="COT10" s="813"/>
      <c r="COU10" s="813"/>
      <c r="COV10" s="813"/>
      <c r="COW10" s="813"/>
      <c r="COX10" s="813"/>
      <c r="COY10" s="813"/>
      <c r="COZ10" s="813"/>
      <c r="CPA10" s="813"/>
      <c r="CPB10" s="813"/>
      <c r="CPC10" s="813"/>
      <c r="CPD10" s="813"/>
      <c r="CPE10" s="813"/>
      <c r="CPF10" s="813"/>
      <c r="CPG10" s="813"/>
      <c r="CPH10" s="813"/>
      <c r="CPI10" s="813"/>
      <c r="CPJ10" s="813"/>
      <c r="CPK10" s="813"/>
      <c r="CPL10" s="813"/>
      <c r="CPM10" s="813"/>
      <c r="CPN10" s="813"/>
      <c r="CPO10" s="813"/>
      <c r="CPP10" s="813"/>
      <c r="CPQ10" s="813"/>
      <c r="CPR10" s="813"/>
      <c r="CPS10" s="813"/>
      <c r="CPT10" s="813"/>
      <c r="CPU10" s="813"/>
      <c r="CPV10" s="813"/>
      <c r="CPW10" s="813"/>
      <c r="CPX10" s="813"/>
      <c r="CPY10" s="813"/>
      <c r="CPZ10" s="813"/>
      <c r="CQA10" s="813"/>
      <c r="CQB10" s="813"/>
      <c r="CQC10" s="813"/>
      <c r="CQD10" s="813"/>
      <c r="CQE10" s="813"/>
      <c r="CQF10" s="813"/>
      <c r="CQG10" s="813"/>
      <c r="CQH10" s="813"/>
      <c r="CQI10" s="813"/>
      <c r="CQJ10" s="813"/>
      <c r="CQK10" s="813"/>
      <c r="CQL10" s="813"/>
      <c r="CQM10" s="813"/>
      <c r="CQN10" s="813"/>
      <c r="CQO10" s="813"/>
      <c r="CQP10" s="813"/>
      <c r="CQQ10" s="813"/>
      <c r="CQR10" s="813"/>
      <c r="CQS10" s="813"/>
      <c r="CQT10" s="813"/>
      <c r="CQU10" s="813"/>
      <c r="CQV10" s="813"/>
      <c r="CQW10" s="813"/>
      <c r="CQX10" s="813"/>
      <c r="CQY10" s="813"/>
      <c r="CQZ10" s="813"/>
      <c r="CRA10" s="813"/>
      <c r="CRB10" s="813"/>
      <c r="CRC10" s="813"/>
      <c r="CRD10" s="813"/>
      <c r="CRE10" s="813"/>
      <c r="CRF10" s="813"/>
      <c r="CRG10" s="813"/>
      <c r="CRH10" s="813"/>
      <c r="CRI10" s="813"/>
      <c r="CRJ10" s="813"/>
      <c r="CRK10" s="813"/>
      <c r="CRL10" s="813"/>
      <c r="CRM10" s="813"/>
      <c r="CRN10" s="813"/>
      <c r="CRO10" s="813"/>
      <c r="CRP10" s="813"/>
      <c r="CRQ10" s="813"/>
      <c r="CRR10" s="813"/>
      <c r="CRS10" s="813"/>
      <c r="CRT10" s="813"/>
      <c r="CRU10" s="813"/>
      <c r="CRV10" s="813"/>
      <c r="CRW10" s="813"/>
      <c r="CRX10" s="813"/>
      <c r="CRY10" s="813"/>
      <c r="CRZ10" s="813"/>
      <c r="CSA10" s="813"/>
      <c r="CSB10" s="813"/>
      <c r="CSC10" s="813"/>
      <c r="CSD10" s="813"/>
      <c r="CSE10" s="813"/>
      <c r="CSF10" s="813"/>
      <c r="CSG10" s="813"/>
      <c r="CSH10" s="813"/>
      <c r="CSI10" s="813"/>
      <c r="CSJ10" s="813"/>
      <c r="CSK10" s="813"/>
      <c r="CSL10" s="813"/>
      <c r="CSM10" s="813"/>
      <c r="CSN10" s="813"/>
      <c r="CSO10" s="813"/>
      <c r="CSP10" s="813"/>
      <c r="CSQ10" s="813"/>
      <c r="CSR10" s="813"/>
      <c r="CSS10" s="813"/>
      <c r="CST10" s="813"/>
      <c r="CSU10" s="813"/>
      <c r="CSV10" s="813"/>
      <c r="CSW10" s="813"/>
      <c r="CSX10" s="813"/>
      <c r="CSY10" s="813"/>
      <c r="CSZ10" s="813"/>
      <c r="CTA10" s="813"/>
      <c r="CTB10" s="813"/>
      <c r="CTC10" s="813"/>
      <c r="CTD10" s="813"/>
      <c r="CTE10" s="813"/>
      <c r="CTF10" s="813"/>
      <c r="CTG10" s="813"/>
      <c r="CTH10" s="813"/>
      <c r="CTI10" s="813"/>
      <c r="CTJ10" s="813"/>
      <c r="CTK10" s="813"/>
      <c r="CTL10" s="813"/>
      <c r="CTM10" s="813"/>
      <c r="CTN10" s="813"/>
      <c r="CTO10" s="813"/>
      <c r="CTP10" s="813"/>
      <c r="CTQ10" s="813"/>
      <c r="CTR10" s="813"/>
      <c r="CTS10" s="813"/>
      <c r="CTT10" s="813"/>
      <c r="CTU10" s="813"/>
      <c r="CTV10" s="813"/>
      <c r="CTW10" s="813"/>
      <c r="CTX10" s="813"/>
      <c r="CTY10" s="813"/>
      <c r="CTZ10" s="813"/>
      <c r="CUA10" s="813"/>
      <c r="CUB10" s="813"/>
      <c r="CUC10" s="813"/>
      <c r="CUD10" s="813"/>
      <c r="CUE10" s="813"/>
      <c r="CUF10" s="813"/>
      <c r="CUG10" s="813"/>
      <c r="CUH10" s="813"/>
      <c r="CUI10" s="813"/>
      <c r="CUJ10" s="813"/>
      <c r="CUK10" s="813"/>
      <c r="CUL10" s="813"/>
      <c r="CUM10" s="813"/>
      <c r="CUN10" s="813"/>
      <c r="CUO10" s="813"/>
      <c r="CUP10" s="813"/>
      <c r="CUQ10" s="813"/>
      <c r="CUR10" s="813"/>
      <c r="CUS10" s="813"/>
      <c r="CUT10" s="813"/>
      <c r="CUU10" s="813"/>
      <c r="CUV10" s="813"/>
      <c r="CUW10" s="813"/>
      <c r="CUX10" s="813"/>
      <c r="CUY10" s="813"/>
      <c r="CUZ10" s="813"/>
      <c r="CVA10" s="813"/>
      <c r="CVB10" s="813"/>
      <c r="CVC10" s="813"/>
      <c r="CVD10" s="813"/>
      <c r="CVE10" s="813"/>
      <c r="CVF10" s="813"/>
      <c r="CVG10" s="813"/>
      <c r="CVH10" s="813"/>
      <c r="CVI10" s="813"/>
      <c r="CVJ10" s="813"/>
      <c r="CVK10" s="813"/>
      <c r="CVL10" s="813"/>
      <c r="CVM10" s="813"/>
      <c r="CVN10" s="813"/>
      <c r="CVO10" s="813"/>
      <c r="CVP10" s="813"/>
      <c r="CVQ10" s="813"/>
      <c r="CVR10" s="813"/>
      <c r="CVS10" s="813"/>
      <c r="CVT10" s="813"/>
      <c r="CVU10" s="813"/>
      <c r="CVV10" s="813"/>
      <c r="CVW10" s="813"/>
      <c r="CVX10" s="813"/>
      <c r="CVY10" s="813"/>
      <c r="CVZ10" s="813"/>
      <c r="CWA10" s="813"/>
      <c r="CWB10" s="813"/>
      <c r="CWC10" s="813"/>
      <c r="CWD10" s="813"/>
      <c r="CWE10" s="813"/>
      <c r="CWF10" s="813"/>
      <c r="CWG10" s="813"/>
      <c r="CWH10" s="813"/>
      <c r="CWI10" s="813"/>
      <c r="CWJ10" s="813"/>
      <c r="CWK10" s="813"/>
      <c r="CWL10" s="813"/>
      <c r="CWM10" s="813"/>
      <c r="CWN10" s="813"/>
      <c r="CWO10" s="813"/>
      <c r="CWP10" s="813"/>
      <c r="CWQ10" s="813"/>
      <c r="CWR10" s="813"/>
      <c r="CWS10" s="813"/>
      <c r="CWT10" s="813"/>
      <c r="CWU10" s="813"/>
      <c r="CWV10" s="813"/>
      <c r="CWW10" s="813"/>
      <c r="CWX10" s="813"/>
      <c r="CWY10" s="813"/>
      <c r="CWZ10" s="813"/>
      <c r="CXA10" s="813"/>
      <c r="CXB10" s="813"/>
      <c r="CXC10" s="813"/>
      <c r="CXD10" s="813"/>
      <c r="CXE10" s="813"/>
      <c r="CXF10" s="813"/>
      <c r="CXG10" s="813"/>
      <c r="CXH10" s="813"/>
      <c r="CXI10" s="813"/>
      <c r="CXJ10" s="813"/>
      <c r="CXK10" s="813"/>
      <c r="CXL10" s="813"/>
      <c r="CXM10" s="813"/>
      <c r="CXN10" s="813"/>
      <c r="CXO10" s="813"/>
      <c r="CXP10" s="813"/>
      <c r="CXQ10" s="813"/>
      <c r="CXR10" s="813"/>
      <c r="CXS10" s="813"/>
      <c r="CXT10" s="813"/>
      <c r="CXU10" s="813"/>
      <c r="CXV10" s="813"/>
      <c r="CXW10" s="813"/>
      <c r="CXX10" s="813"/>
      <c r="CXY10" s="813"/>
      <c r="CXZ10" s="813"/>
      <c r="CYA10" s="813"/>
      <c r="CYB10" s="813"/>
      <c r="CYC10" s="813"/>
      <c r="CYD10" s="813"/>
      <c r="CYE10" s="813"/>
      <c r="CYF10" s="813"/>
      <c r="CYG10" s="813"/>
      <c r="CYH10" s="813"/>
      <c r="CYI10" s="813"/>
      <c r="CYJ10" s="813"/>
      <c r="CYK10" s="813"/>
      <c r="CYL10" s="813"/>
      <c r="CYM10" s="813"/>
      <c r="CYN10" s="813"/>
      <c r="CYO10" s="813"/>
      <c r="CYP10" s="813"/>
      <c r="CYQ10" s="813"/>
      <c r="CYR10" s="813"/>
      <c r="CYS10" s="813"/>
      <c r="CYT10" s="813"/>
      <c r="CYU10" s="813"/>
      <c r="CYV10" s="813"/>
      <c r="CYW10" s="813"/>
      <c r="CYX10" s="813"/>
      <c r="CYY10" s="813"/>
      <c r="CYZ10" s="813"/>
      <c r="CZA10" s="813"/>
      <c r="CZB10" s="813"/>
      <c r="CZC10" s="813"/>
      <c r="CZD10" s="813"/>
      <c r="CZE10" s="813"/>
      <c r="CZF10" s="813"/>
      <c r="CZG10" s="813"/>
      <c r="CZH10" s="813"/>
      <c r="CZI10" s="813"/>
      <c r="CZJ10" s="813"/>
      <c r="CZK10" s="813"/>
      <c r="CZL10" s="813"/>
      <c r="CZM10" s="813"/>
      <c r="CZN10" s="813"/>
      <c r="CZO10" s="813"/>
      <c r="CZP10" s="813"/>
      <c r="CZQ10" s="813"/>
      <c r="CZR10" s="813"/>
      <c r="CZS10" s="813"/>
      <c r="CZT10" s="813"/>
      <c r="CZU10" s="813"/>
      <c r="CZV10" s="813"/>
      <c r="CZW10" s="813"/>
      <c r="CZX10" s="813"/>
      <c r="CZY10" s="813"/>
      <c r="CZZ10" s="813"/>
      <c r="DAA10" s="813"/>
      <c r="DAB10" s="813"/>
      <c r="DAC10" s="813"/>
      <c r="DAD10" s="813"/>
      <c r="DAE10" s="813"/>
      <c r="DAF10" s="813"/>
      <c r="DAG10" s="813"/>
      <c r="DAH10" s="813"/>
      <c r="DAI10" s="813"/>
      <c r="DAJ10" s="813"/>
      <c r="DAK10" s="813"/>
      <c r="DAL10" s="813"/>
      <c r="DAM10" s="813"/>
      <c r="DAN10" s="813"/>
      <c r="DAO10" s="813"/>
      <c r="DAP10" s="813"/>
      <c r="DAQ10" s="813"/>
      <c r="DAR10" s="813"/>
      <c r="DAS10" s="813"/>
      <c r="DAT10" s="813"/>
      <c r="DAU10" s="813"/>
      <c r="DAV10" s="813"/>
      <c r="DAW10" s="813"/>
      <c r="DAX10" s="813"/>
      <c r="DAY10" s="813"/>
      <c r="DAZ10" s="813"/>
      <c r="DBA10" s="813"/>
      <c r="DBB10" s="813"/>
      <c r="DBC10" s="813"/>
      <c r="DBD10" s="813"/>
      <c r="DBE10" s="813"/>
      <c r="DBF10" s="813"/>
      <c r="DBG10" s="813"/>
      <c r="DBH10" s="813"/>
      <c r="DBI10" s="813"/>
      <c r="DBJ10" s="813"/>
      <c r="DBK10" s="813"/>
      <c r="DBL10" s="813"/>
      <c r="DBM10" s="813"/>
      <c r="DBN10" s="813"/>
      <c r="DBO10" s="813"/>
      <c r="DBP10" s="813"/>
      <c r="DBQ10" s="813"/>
      <c r="DBR10" s="813"/>
      <c r="DBS10" s="813"/>
      <c r="DBT10" s="813"/>
      <c r="DBU10" s="813"/>
      <c r="DBV10" s="813"/>
      <c r="DBW10" s="813"/>
      <c r="DBX10" s="813"/>
      <c r="DBY10" s="813"/>
      <c r="DBZ10" s="813"/>
      <c r="DCA10" s="813"/>
      <c r="DCB10" s="813"/>
      <c r="DCC10" s="813"/>
      <c r="DCD10" s="813"/>
      <c r="DCE10" s="813"/>
      <c r="DCF10" s="813"/>
      <c r="DCG10" s="813"/>
      <c r="DCH10" s="813"/>
      <c r="DCI10" s="813"/>
      <c r="DCJ10" s="813"/>
      <c r="DCK10" s="813"/>
      <c r="DCL10" s="813"/>
      <c r="DCM10" s="813"/>
      <c r="DCN10" s="813"/>
      <c r="DCO10" s="813"/>
      <c r="DCP10" s="813"/>
      <c r="DCQ10" s="813"/>
      <c r="DCR10" s="813"/>
      <c r="DCS10" s="813"/>
      <c r="DCT10" s="813"/>
      <c r="DCU10" s="813"/>
      <c r="DCV10" s="813"/>
      <c r="DCW10" s="813"/>
      <c r="DCX10" s="813"/>
      <c r="DCY10" s="813"/>
      <c r="DCZ10" s="813"/>
      <c r="DDA10" s="813"/>
      <c r="DDB10" s="813"/>
      <c r="DDC10" s="813"/>
      <c r="DDD10" s="813"/>
      <c r="DDE10" s="813"/>
      <c r="DDF10" s="813"/>
      <c r="DDG10" s="813"/>
      <c r="DDH10" s="813"/>
      <c r="DDI10" s="813"/>
      <c r="DDJ10" s="813"/>
      <c r="DDK10" s="813"/>
      <c r="DDL10" s="813"/>
      <c r="DDM10" s="813"/>
      <c r="DDN10" s="813"/>
      <c r="DDO10" s="813"/>
      <c r="DDP10" s="813"/>
      <c r="DDQ10" s="813"/>
      <c r="DDR10" s="813"/>
      <c r="DDS10" s="813"/>
      <c r="DDT10" s="813"/>
      <c r="DDU10" s="813"/>
      <c r="DDV10" s="813"/>
      <c r="DDW10" s="813"/>
      <c r="DDX10" s="813"/>
      <c r="DDY10" s="813"/>
      <c r="DDZ10" s="813"/>
      <c r="DEA10" s="813"/>
      <c r="DEB10" s="813"/>
      <c r="DEC10" s="813"/>
      <c r="DED10" s="813"/>
      <c r="DEE10" s="813"/>
      <c r="DEF10" s="813"/>
      <c r="DEG10" s="813"/>
      <c r="DEH10" s="813"/>
      <c r="DEI10" s="813"/>
      <c r="DEJ10" s="813"/>
      <c r="DEK10" s="813"/>
      <c r="DEL10" s="813"/>
      <c r="DEM10" s="813"/>
      <c r="DEN10" s="813"/>
      <c r="DEO10" s="813"/>
      <c r="DEP10" s="813"/>
      <c r="DEQ10" s="813"/>
      <c r="DER10" s="813"/>
      <c r="DES10" s="813"/>
      <c r="DET10" s="813"/>
      <c r="DEU10" s="813"/>
      <c r="DEV10" s="813"/>
      <c r="DEW10" s="813"/>
      <c r="DEX10" s="813"/>
      <c r="DEY10" s="813"/>
      <c r="DEZ10" s="813"/>
      <c r="DFA10" s="813"/>
      <c r="DFB10" s="813"/>
      <c r="DFC10" s="813"/>
      <c r="DFD10" s="813"/>
      <c r="DFE10" s="813"/>
      <c r="DFF10" s="813"/>
      <c r="DFG10" s="813"/>
      <c r="DFH10" s="813"/>
      <c r="DFI10" s="813"/>
      <c r="DFJ10" s="813"/>
      <c r="DFK10" s="813"/>
      <c r="DFL10" s="813"/>
      <c r="DFM10" s="813"/>
      <c r="DFN10" s="813"/>
      <c r="DFO10" s="813"/>
      <c r="DFP10" s="813"/>
      <c r="DFQ10" s="813"/>
      <c r="DFR10" s="813"/>
      <c r="DFS10" s="813"/>
      <c r="DFT10" s="813"/>
      <c r="DFU10" s="813"/>
      <c r="DFV10" s="813"/>
      <c r="DFW10" s="813"/>
      <c r="DFX10" s="813"/>
      <c r="DFY10" s="813"/>
      <c r="DFZ10" s="813"/>
      <c r="DGA10" s="813"/>
      <c r="DGB10" s="813"/>
      <c r="DGC10" s="813"/>
      <c r="DGD10" s="813"/>
      <c r="DGE10" s="813"/>
      <c r="DGF10" s="813"/>
      <c r="DGG10" s="813"/>
      <c r="DGH10" s="813"/>
      <c r="DGI10" s="813"/>
      <c r="DGJ10" s="813"/>
      <c r="DGK10" s="813"/>
      <c r="DGL10" s="813"/>
      <c r="DGM10" s="813"/>
      <c r="DGN10" s="813"/>
      <c r="DGO10" s="813"/>
      <c r="DGP10" s="813"/>
      <c r="DGQ10" s="813"/>
      <c r="DGR10" s="813"/>
      <c r="DGS10" s="813"/>
      <c r="DGT10" s="813"/>
      <c r="DGU10" s="813"/>
      <c r="DGV10" s="813"/>
      <c r="DGW10" s="813"/>
      <c r="DGX10" s="813"/>
      <c r="DGY10" s="813"/>
      <c r="DGZ10" s="813"/>
      <c r="DHA10" s="813"/>
      <c r="DHB10" s="813"/>
      <c r="DHC10" s="813"/>
      <c r="DHD10" s="813"/>
      <c r="DHE10" s="813"/>
      <c r="DHF10" s="813"/>
      <c r="DHG10" s="813"/>
      <c r="DHH10" s="813"/>
      <c r="DHI10" s="813"/>
      <c r="DHJ10" s="813"/>
      <c r="DHK10" s="813"/>
      <c r="DHL10" s="813"/>
      <c r="DHM10" s="813"/>
      <c r="DHN10" s="813"/>
      <c r="DHO10" s="813"/>
      <c r="DHP10" s="813"/>
      <c r="DHQ10" s="813"/>
      <c r="DHR10" s="813"/>
      <c r="DHS10" s="813"/>
      <c r="DHT10" s="813"/>
      <c r="DHU10" s="813"/>
      <c r="DHV10" s="813"/>
      <c r="DHW10" s="813"/>
      <c r="DHX10" s="813"/>
      <c r="DHY10" s="813"/>
      <c r="DHZ10" s="813"/>
      <c r="DIA10" s="813"/>
      <c r="DIB10" s="813"/>
      <c r="DIC10" s="813"/>
      <c r="DID10" s="813"/>
      <c r="DIE10" s="813"/>
      <c r="DIF10" s="813"/>
      <c r="DIG10" s="813"/>
      <c r="DIH10" s="813"/>
      <c r="DII10" s="813"/>
      <c r="DIJ10" s="813"/>
      <c r="DIK10" s="813"/>
      <c r="DIL10" s="813"/>
      <c r="DIM10" s="813"/>
      <c r="DIN10" s="813"/>
      <c r="DIO10" s="813"/>
      <c r="DIP10" s="813"/>
      <c r="DIQ10" s="813"/>
      <c r="DIR10" s="813"/>
      <c r="DIS10" s="813"/>
      <c r="DIT10" s="813"/>
      <c r="DIU10" s="813"/>
      <c r="DIV10" s="813"/>
      <c r="DIW10" s="813"/>
      <c r="DIX10" s="813"/>
      <c r="DIY10" s="813"/>
      <c r="DIZ10" s="813"/>
      <c r="DJA10" s="813"/>
      <c r="DJB10" s="813"/>
      <c r="DJC10" s="813"/>
      <c r="DJD10" s="813"/>
      <c r="DJE10" s="813"/>
      <c r="DJF10" s="813"/>
      <c r="DJG10" s="813"/>
      <c r="DJH10" s="813"/>
      <c r="DJI10" s="813"/>
      <c r="DJJ10" s="813"/>
      <c r="DJK10" s="813"/>
      <c r="DJL10" s="813"/>
      <c r="DJM10" s="813"/>
      <c r="DJN10" s="813"/>
      <c r="DJO10" s="813"/>
      <c r="DJP10" s="813"/>
      <c r="DJQ10" s="813"/>
      <c r="DJR10" s="813"/>
      <c r="DJS10" s="813"/>
      <c r="DJT10" s="813"/>
      <c r="DJU10" s="813"/>
      <c r="DJV10" s="813"/>
      <c r="DJW10" s="813"/>
      <c r="DJX10" s="813"/>
      <c r="DJY10" s="813"/>
      <c r="DJZ10" s="813"/>
      <c r="DKA10" s="813"/>
      <c r="DKB10" s="813"/>
      <c r="DKC10" s="813"/>
      <c r="DKD10" s="813"/>
      <c r="DKE10" s="813"/>
      <c r="DKF10" s="813"/>
      <c r="DKG10" s="813"/>
      <c r="DKH10" s="813"/>
      <c r="DKI10" s="813"/>
      <c r="DKJ10" s="813"/>
      <c r="DKK10" s="813"/>
      <c r="DKL10" s="813"/>
      <c r="DKM10" s="813"/>
      <c r="DKN10" s="813"/>
      <c r="DKO10" s="813"/>
      <c r="DKP10" s="813"/>
      <c r="DKQ10" s="813"/>
      <c r="DKR10" s="813"/>
      <c r="DKS10" s="813"/>
      <c r="DKT10" s="813"/>
      <c r="DKU10" s="813"/>
      <c r="DKV10" s="813"/>
      <c r="DKW10" s="813"/>
      <c r="DKX10" s="813"/>
      <c r="DKY10" s="813"/>
      <c r="DKZ10" s="813"/>
      <c r="DLA10" s="813"/>
      <c r="DLB10" s="813"/>
      <c r="DLC10" s="813"/>
      <c r="DLD10" s="813"/>
      <c r="DLE10" s="813"/>
      <c r="DLF10" s="813"/>
      <c r="DLG10" s="813"/>
      <c r="DLH10" s="813"/>
      <c r="DLI10" s="813"/>
      <c r="DLJ10" s="813"/>
      <c r="DLK10" s="813"/>
      <c r="DLL10" s="813"/>
      <c r="DLM10" s="813"/>
      <c r="DLN10" s="813"/>
      <c r="DLO10" s="813"/>
      <c r="DLP10" s="813"/>
      <c r="DLQ10" s="813"/>
      <c r="DLR10" s="813"/>
      <c r="DLS10" s="813"/>
      <c r="DLT10" s="813"/>
      <c r="DLU10" s="813"/>
      <c r="DLV10" s="813"/>
      <c r="DLW10" s="813"/>
      <c r="DLX10" s="813"/>
      <c r="DLY10" s="813"/>
      <c r="DLZ10" s="813"/>
      <c r="DMA10" s="813"/>
      <c r="DMB10" s="813"/>
      <c r="DMC10" s="813"/>
      <c r="DMD10" s="813"/>
      <c r="DME10" s="813"/>
      <c r="DMF10" s="813"/>
      <c r="DMG10" s="813"/>
      <c r="DMH10" s="813"/>
      <c r="DMI10" s="813"/>
      <c r="DMJ10" s="813"/>
      <c r="DMK10" s="813"/>
      <c r="DML10" s="813"/>
      <c r="DMM10" s="813"/>
      <c r="DMN10" s="813"/>
      <c r="DMO10" s="813"/>
      <c r="DMP10" s="813"/>
      <c r="DMQ10" s="813"/>
      <c r="DMR10" s="813"/>
      <c r="DMS10" s="813"/>
      <c r="DMT10" s="813"/>
      <c r="DMU10" s="813"/>
      <c r="DMV10" s="813"/>
      <c r="DMW10" s="813"/>
      <c r="DMX10" s="813"/>
      <c r="DMY10" s="813"/>
      <c r="DMZ10" s="813"/>
      <c r="DNA10" s="813"/>
      <c r="DNB10" s="813"/>
      <c r="DNC10" s="813"/>
      <c r="DND10" s="813"/>
      <c r="DNE10" s="813"/>
      <c r="DNF10" s="813"/>
      <c r="DNG10" s="813"/>
      <c r="DNH10" s="813"/>
      <c r="DNI10" s="813"/>
      <c r="DNJ10" s="813"/>
      <c r="DNK10" s="813"/>
      <c r="DNL10" s="813"/>
      <c r="DNM10" s="813"/>
      <c r="DNN10" s="813"/>
      <c r="DNO10" s="813"/>
      <c r="DNP10" s="813"/>
      <c r="DNQ10" s="813"/>
      <c r="DNR10" s="813"/>
      <c r="DNS10" s="813"/>
      <c r="DNT10" s="813"/>
      <c r="DNU10" s="813"/>
      <c r="DNV10" s="813"/>
      <c r="DNW10" s="813"/>
      <c r="DNX10" s="813"/>
      <c r="DNY10" s="813"/>
      <c r="DNZ10" s="813"/>
      <c r="DOA10" s="813"/>
      <c r="DOB10" s="813"/>
      <c r="DOC10" s="813"/>
      <c r="DOD10" s="813"/>
      <c r="DOE10" s="813"/>
      <c r="DOF10" s="813"/>
      <c r="DOG10" s="813"/>
      <c r="DOH10" s="813"/>
      <c r="DOI10" s="813"/>
      <c r="DOJ10" s="813"/>
      <c r="DOK10" s="813"/>
      <c r="DOL10" s="813"/>
      <c r="DOM10" s="813"/>
      <c r="DON10" s="813"/>
      <c r="DOO10" s="813"/>
      <c r="DOP10" s="813"/>
      <c r="DOQ10" s="813"/>
      <c r="DOR10" s="813"/>
      <c r="DOS10" s="813"/>
      <c r="DOT10" s="813"/>
      <c r="DOU10" s="813"/>
      <c r="DOV10" s="813"/>
      <c r="DOW10" s="813"/>
      <c r="DOX10" s="813"/>
      <c r="DOY10" s="813"/>
      <c r="DOZ10" s="813"/>
      <c r="DPA10" s="813"/>
      <c r="DPB10" s="813"/>
      <c r="DPC10" s="813"/>
      <c r="DPD10" s="813"/>
      <c r="DPE10" s="813"/>
      <c r="DPF10" s="813"/>
      <c r="DPG10" s="813"/>
      <c r="DPH10" s="813"/>
      <c r="DPI10" s="813"/>
      <c r="DPJ10" s="813"/>
      <c r="DPK10" s="813"/>
      <c r="DPL10" s="813"/>
      <c r="DPM10" s="813"/>
      <c r="DPN10" s="813"/>
      <c r="DPO10" s="813"/>
      <c r="DPP10" s="813"/>
      <c r="DPQ10" s="813"/>
      <c r="DPR10" s="813"/>
      <c r="DPS10" s="813"/>
      <c r="DPT10" s="813"/>
      <c r="DPU10" s="813"/>
      <c r="DPV10" s="813"/>
      <c r="DPW10" s="813"/>
      <c r="DPX10" s="813"/>
      <c r="DPY10" s="813"/>
      <c r="DPZ10" s="813"/>
      <c r="DQA10" s="813"/>
      <c r="DQB10" s="813"/>
      <c r="DQC10" s="813"/>
      <c r="DQD10" s="813"/>
      <c r="DQE10" s="813"/>
      <c r="DQF10" s="813"/>
      <c r="DQG10" s="813"/>
      <c r="DQH10" s="813"/>
      <c r="DQI10" s="813"/>
      <c r="DQJ10" s="813"/>
      <c r="DQK10" s="813"/>
      <c r="DQL10" s="813"/>
      <c r="DQM10" s="813"/>
      <c r="DQN10" s="813"/>
      <c r="DQO10" s="813"/>
      <c r="DQP10" s="813"/>
      <c r="DQQ10" s="813"/>
      <c r="DQR10" s="813"/>
      <c r="DQS10" s="813"/>
      <c r="DQT10" s="813"/>
      <c r="DQU10" s="813"/>
      <c r="DQV10" s="813"/>
      <c r="DQW10" s="813"/>
      <c r="DQX10" s="813"/>
      <c r="DQY10" s="813"/>
      <c r="DQZ10" s="813"/>
      <c r="DRA10" s="813"/>
      <c r="DRB10" s="813"/>
      <c r="DRC10" s="813"/>
      <c r="DRD10" s="813"/>
      <c r="DRE10" s="813"/>
      <c r="DRF10" s="813"/>
      <c r="DRG10" s="813"/>
      <c r="DRH10" s="813"/>
      <c r="DRI10" s="813"/>
      <c r="DRJ10" s="813"/>
      <c r="DRK10" s="813"/>
      <c r="DRL10" s="813"/>
      <c r="DRM10" s="813"/>
      <c r="DRN10" s="813"/>
      <c r="DRO10" s="813"/>
      <c r="DRP10" s="813"/>
      <c r="DRQ10" s="813"/>
      <c r="DRR10" s="813"/>
      <c r="DRS10" s="813"/>
      <c r="DRT10" s="813"/>
      <c r="DRU10" s="813"/>
      <c r="DRV10" s="813"/>
      <c r="DRW10" s="813"/>
      <c r="DRX10" s="813"/>
      <c r="DRY10" s="813"/>
      <c r="DRZ10" s="813"/>
      <c r="DSA10" s="813"/>
      <c r="DSB10" s="813"/>
      <c r="DSC10" s="813"/>
      <c r="DSD10" s="813"/>
      <c r="DSE10" s="813"/>
      <c r="DSF10" s="813"/>
      <c r="DSG10" s="813"/>
      <c r="DSH10" s="813"/>
      <c r="DSI10" s="813"/>
      <c r="DSJ10" s="813"/>
      <c r="DSK10" s="813"/>
      <c r="DSL10" s="813"/>
      <c r="DSM10" s="813"/>
      <c r="DSN10" s="813"/>
      <c r="DSO10" s="813"/>
      <c r="DSP10" s="813"/>
      <c r="DSQ10" s="813"/>
      <c r="DSR10" s="813"/>
      <c r="DSS10" s="813"/>
      <c r="DST10" s="813"/>
      <c r="DSU10" s="813"/>
      <c r="DSV10" s="813"/>
      <c r="DSW10" s="813"/>
      <c r="DSX10" s="813"/>
      <c r="DSY10" s="813"/>
      <c r="DSZ10" s="813"/>
      <c r="DTA10" s="813"/>
      <c r="DTB10" s="813"/>
      <c r="DTC10" s="813"/>
      <c r="DTD10" s="813"/>
      <c r="DTE10" s="813"/>
      <c r="DTF10" s="813"/>
      <c r="DTG10" s="813"/>
      <c r="DTH10" s="813"/>
      <c r="DTI10" s="813"/>
      <c r="DTJ10" s="813"/>
      <c r="DTK10" s="813"/>
      <c r="DTL10" s="813"/>
      <c r="DTM10" s="813"/>
      <c r="DTN10" s="813"/>
      <c r="DTO10" s="813"/>
      <c r="DTP10" s="813"/>
      <c r="DTQ10" s="813"/>
      <c r="DTR10" s="813"/>
      <c r="DTS10" s="813"/>
      <c r="DTT10" s="813"/>
      <c r="DTU10" s="813"/>
      <c r="DTV10" s="813"/>
      <c r="DTW10" s="813"/>
      <c r="DTX10" s="813"/>
      <c r="DTY10" s="813"/>
      <c r="DTZ10" s="813"/>
      <c r="DUA10" s="813"/>
      <c r="DUB10" s="813"/>
      <c r="DUC10" s="813"/>
      <c r="DUD10" s="813"/>
      <c r="DUE10" s="813"/>
      <c r="DUF10" s="813"/>
      <c r="DUG10" s="813"/>
      <c r="DUH10" s="813"/>
      <c r="DUI10" s="813"/>
      <c r="DUJ10" s="813"/>
      <c r="DUK10" s="813"/>
      <c r="DUL10" s="813"/>
      <c r="DUM10" s="813"/>
      <c r="DUN10" s="813"/>
      <c r="DUO10" s="813"/>
      <c r="DUP10" s="813"/>
      <c r="DUQ10" s="813"/>
      <c r="DUR10" s="813"/>
      <c r="DUS10" s="813"/>
      <c r="DUT10" s="813"/>
      <c r="DUU10" s="813"/>
      <c r="DUV10" s="813"/>
      <c r="DUW10" s="813"/>
      <c r="DUX10" s="813"/>
      <c r="DUY10" s="813"/>
      <c r="DUZ10" s="813"/>
      <c r="DVA10" s="813"/>
      <c r="DVB10" s="813"/>
      <c r="DVC10" s="813"/>
      <c r="DVD10" s="813"/>
      <c r="DVE10" s="813"/>
      <c r="DVF10" s="813"/>
      <c r="DVG10" s="813"/>
      <c r="DVH10" s="813"/>
      <c r="DVI10" s="813"/>
      <c r="DVJ10" s="813"/>
      <c r="DVK10" s="813"/>
      <c r="DVL10" s="813"/>
      <c r="DVM10" s="813"/>
      <c r="DVN10" s="813"/>
      <c r="DVO10" s="813"/>
      <c r="DVP10" s="813"/>
      <c r="DVQ10" s="813"/>
      <c r="DVR10" s="813"/>
      <c r="DVS10" s="813"/>
      <c r="DVT10" s="813"/>
      <c r="DVU10" s="813"/>
      <c r="DVV10" s="813"/>
      <c r="DVW10" s="813"/>
      <c r="DVX10" s="813"/>
      <c r="DVY10" s="813"/>
      <c r="DVZ10" s="813"/>
      <c r="DWA10" s="813"/>
      <c r="DWB10" s="813"/>
      <c r="DWC10" s="813"/>
      <c r="DWD10" s="813"/>
      <c r="DWE10" s="813"/>
      <c r="DWF10" s="813"/>
      <c r="DWG10" s="813"/>
      <c r="DWH10" s="813"/>
      <c r="DWI10" s="813"/>
      <c r="DWJ10" s="813"/>
      <c r="DWK10" s="813"/>
      <c r="DWL10" s="813"/>
      <c r="DWM10" s="813"/>
      <c r="DWN10" s="813"/>
      <c r="DWO10" s="813"/>
      <c r="DWP10" s="813"/>
      <c r="DWQ10" s="813"/>
      <c r="DWR10" s="813"/>
      <c r="DWS10" s="813"/>
      <c r="DWT10" s="813"/>
      <c r="DWU10" s="813"/>
      <c r="DWV10" s="813"/>
      <c r="DWW10" s="813"/>
      <c r="DWX10" s="813"/>
      <c r="DWY10" s="813"/>
      <c r="DWZ10" s="813"/>
      <c r="DXA10" s="813"/>
      <c r="DXB10" s="813"/>
      <c r="DXC10" s="813"/>
      <c r="DXD10" s="813"/>
      <c r="DXE10" s="813"/>
      <c r="DXF10" s="813"/>
      <c r="DXG10" s="813"/>
      <c r="DXH10" s="813"/>
      <c r="DXI10" s="813"/>
      <c r="DXJ10" s="813"/>
      <c r="DXK10" s="813"/>
      <c r="DXL10" s="813"/>
      <c r="DXM10" s="813"/>
      <c r="DXN10" s="813"/>
      <c r="DXO10" s="813"/>
      <c r="DXP10" s="813"/>
      <c r="DXQ10" s="813"/>
      <c r="DXR10" s="813"/>
      <c r="DXS10" s="813"/>
      <c r="DXT10" s="813"/>
      <c r="DXU10" s="813"/>
      <c r="DXV10" s="813"/>
      <c r="DXW10" s="813"/>
      <c r="DXX10" s="813"/>
      <c r="DXY10" s="813"/>
      <c r="DXZ10" s="813"/>
      <c r="DYA10" s="813"/>
      <c r="DYB10" s="813"/>
      <c r="DYC10" s="813"/>
      <c r="DYD10" s="813"/>
      <c r="DYE10" s="813"/>
      <c r="DYF10" s="813"/>
      <c r="DYG10" s="813"/>
      <c r="DYH10" s="813"/>
      <c r="DYI10" s="813"/>
      <c r="DYJ10" s="813"/>
      <c r="DYK10" s="813"/>
      <c r="DYL10" s="813"/>
      <c r="DYM10" s="813"/>
      <c r="DYN10" s="813"/>
      <c r="DYO10" s="813"/>
      <c r="DYP10" s="813"/>
      <c r="DYQ10" s="813"/>
      <c r="DYR10" s="813"/>
      <c r="DYS10" s="813"/>
      <c r="DYT10" s="813"/>
      <c r="DYU10" s="813"/>
      <c r="DYV10" s="813"/>
      <c r="DYW10" s="813"/>
      <c r="DYX10" s="813"/>
      <c r="DYY10" s="813"/>
      <c r="DYZ10" s="813"/>
      <c r="DZA10" s="813"/>
      <c r="DZB10" s="813"/>
      <c r="DZC10" s="813"/>
      <c r="DZD10" s="813"/>
      <c r="DZE10" s="813"/>
      <c r="DZF10" s="813"/>
      <c r="DZG10" s="813"/>
      <c r="DZH10" s="813"/>
      <c r="DZI10" s="813"/>
      <c r="DZJ10" s="813"/>
      <c r="DZK10" s="813"/>
      <c r="DZL10" s="813"/>
      <c r="DZM10" s="813"/>
      <c r="DZN10" s="813"/>
      <c r="DZO10" s="813"/>
      <c r="DZP10" s="813"/>
      <c r="DZQ10" s="813"/>
      <c r="DZR10" s="813"/>
      <c r="DZS10" s="813"/>
      <c r="DZT10" s="813"/>
      <c r="DZU10" s="813"/>
      <c r="DZV10" s="813"/>
      <c r="DZW10" s="813"/>
      <c r="DZX10" s="813"/>
      <c r="DZY10" s="813"/>
      <c r="DZZ10" s="813"/>
      <c r="EAA10" s="813"/>
      <c r="EAB10" s="813"/>
      <c r="EAC10" s="813"/>
      <c r="EAD10" s="813"/>
      <c r="EAE10" s="813"/>
      <c r="EAF10" s="813"/>
      <c r="EAG10" s="813"/>
      <c r="EAH10" s="813"/>
      <c r="EAI10" s="813"/>
      <c r="EAJ10" s="813"/>
      <c r="EAK10" s="813"/>
      <c r="EAL10" s="813"/>
      <c r="EAM10" s="813"/>
      <c r="EAN10" s="813"/>
      <c r="EAO10" s="813"/>
      <c r="EAP10" s="813"/>
      <c r="EAQ10" s="813"/>
      <c r="EAR10" s="813"/>
      <c r="EAS10" s="813"/>
      <c r="EAT10" s="813"/>
      <c r="EAU10" s="813"/>
      <c r="EAV10" s="813"/>
      <c r="EAW10" s="813"/>
      <c r="EAX10" s="813"/>
      <c r="EAY10" s="813"/>
      <c r="EAZ10" s="813"/>
      <c r="EBA10" s="813"/>
      <c r="EBB10" s="813"/>
      <c r="EBC10" s="813"/>
      <c r="EBD10" s="813"/>
      <c r="EBE10" s="813"/>
      <c r="EBF10" s="813"/>
      <c r="EBG10" s="813"/>
      <c r="EBH10" s="813"/>
      <c r="EBI10" s="813"/>
      <c r="EBJ10" s="813"/>
      <c r="EBK10" s="813"/>
      <c r="EBL10" s="813"/>
      <c r="EBM10" s="813"/>
      <c r="EBN10" s="813"/>
      <c r="EBO10" s="813"/>
      <c r="EBP10" s="813"/>
      <c r="EBQ10" s="813"/>
      <c r="EBR10" s="813"/>
      <c r="EBS10" s="813"/>
      <c r="EBT10" s="813"/>
      <c r="EBU10" s="813"/>
      <c r="EBV10" s="813"/>
      <c r="EBW10" s="813"/>
      <c r="EBX10" s="813"/>
      <c r="EBY10" s="813"/>
      <c r="EBZ10" s="813"/>
      <c r="ECA10" s="813"/>
      <c r="ECB10" s="813"/>
      <c r="ECC10" s="813"/>
      <c r="ECD10" s="813"/>
      <c r="ECE10" s="813"/>
      <c r="ECF10" s="813"/>
      <c r="ECG10" s="813"/>
      <c r="ECH10" s="813"/>
      <c r="ECI10" s="813"/>
      <c r="ECJ10" s="813"/>
      <c r="ECK10" s="813"/>
      <c r="ECL10" s="813"/>
      <c r="ECM10" s="813"/>
      <c r="ECN10" s="813"/>
      <c r="ECO10" s="813"/>
      <c r="ECP10" s="813"/>
      <c r="ECQ10" s="813"/>
      <c r="ECR10" s="813"/>
      <c r="ECS10" s="813"/>
      <c r="ECT10" s="813"/>
      <c r="ECU10" s="813"/>
      <c r="ECV10" s="813"/>
      <c r="ECW10" s="813"/>
      <c r="ECX10" s="813"/>
      <c r="ECY10" s="813"/>
      <c r="ECZ10" s="813"/>
      <c r="EDA10" s="813"/>
      <c r="EDB10" s="813"/>
      <c r="EDC10" s="813"/>
      <c r="EDD10" s="813"/>
      <c r="EDE10" s="813"/>
      <c r="EDF10" s="813"/>
      <c r="EDG10" s="813"/>
      <c r="EDH10" s="813"/>
      <c r="EDI10" s="813"/>
      <c r="EDJ10" s="813"/>
      <c r="EDK10" s="813"/>
      <c r="EDL10" s="813"/>
      <c r="EDM10" s="813"/>
      <c r="EDN10" s="813"/>
      <c r="EDO10" s="813"/>
      <c r="EDP10" s="813"/>
      <c r="EDQ10" s="813"/>
      <c r="EDR10" s="813"/>
      <c r="EDS10" s="813"/>
      <c r="EDT10" s="813"/>
      <c r="EDU10" s="813"/>
      <c r="EDV10" s="813"/>
      <c r="EDW10" s="813"/>
      <c r="EDX10" s="813"/>
      <c r="EDY10" s="813"/>
      <c r="EDZ10" s="813"/>
      <c r="EEA10" s="813"/>
      <c r="EEB10" s="813"/>
      <c r="EEC10" s="813"/>
      <c r="EED10" s="813"/>
      <c r="EEE10" s="813"/>
      <c r="EEF10" s="813"/>
      <c r="EEG10" s="813"/>
      <c r="EEH10" s="813"/>
      <c r="EEI10" s="813"/>
      <c r="EEJ10" s="813"/>
      <c r="EEK10" s="813"/>
      <c r="EEL10" s="813"/>
      <c r="EEM10" s="813"/>
      <c r="EEN10" s="813"/>
      <c r="EEO10" s="813"/>
      <c r="EEP10" s="813"/>
      <c r="EEQ10" s="813"/>
      <c r="EER10" s="813"/>
      <c r="EES10" s="813"/>
      <c r="EET10" s="813"/>
      <c r="EEU10" s="813"/>
      <c r="EEV10" s="813"/>
      <c r="EEW10" s="813"/>
      <c r="EEX10" s="813"/>
      <c r="EEY10" s="813"/>
      <c r="EEZ10" s="813"/>
      <c r="EFA10" s="813"/>
      <c r="EFB10" s="813"/>
      <c r="EFC10" s="813"/>
      <c r="EFD10" s="813"/>
      <c r="EFE10" s="813"/>
      <c r="EFF10" s="813"/>
      <c r="EFG10" s="813"/>
      <c r="EFH10" s="813"/>
      <c r="EFI10" s="813"/>
      <c r="EFJ10" s="813"/>
      <c r="EFK10" s="813"/>
      <c r="EFL10" s="813"/>
      <c r="EFM10" s="813"/>
      <c r="EFN10" s="813"/>
      <c r="EFO10" s="813"/>
      <c r="EFP10" s="813"/>
      <c r="EFQ10" s="813"/>
      <c r="EFR10" s="813"/>
      <c r="EFS10" s="813"/>
      <c r="EFT10" s="813"/>
      <c r="EFU10" s="813"/>
      <c r="EFV10" s="813"/>
      <c r="EFW10" s="813"/>
      <c r="EFX10" s="813"/>
      <c r="EFY10" s="813"/>
      <c r="EFZ10" s="813"/>
      <c r="EGA10" s="813"/>
      <c r="EGB10" s="813"/>
      <c r="EGC10" s="813"/>
      <c r="EGD10" s="813"/>
      <c r="EGE10" s="813"/>
      <c r="EGF10" s="813"/>
      <c r="EGG10" s="813"/>
      <c r="EGH10" s="813"/>
      <c r="EGI10" s="813"/>
      <c r="EGJ10" s="813"/>
      <c r="EGK10" s="813"/>
      <c r="EGL10" s="813"/>
      <c r="EGM10" s="813"/>
      <c r="EGN10" s="813"/>
      <c r="EGO10" s="813"/>
      <c r="EGP10" s="813"/>
      <c r="EGQ10" s="813"/>
      <c r="EGR10" s="813"/>
      <c r="EGS10" s="813"/>
      <c r="EGT10" s="813"/>
      <c r="EGU10" s="813"/>
      <c r="EGV10" s="813"/>
      <c r="EGW10" s="813"/>
      <c r="EGX10" s="813"/>
      <c r="EGY10" s="813"/>
      <c r="EGZ10" s="813"/>
      <c r="EHA10" s="813"/>
      <c r="EHB10" s="813"/>
      <c r="EHC10" s="813"/>
      <c r="EHD10" s="813"/>
      <c r="EHE10" s="813"/>
      <c r="EHF10" s="813"/>
      <c r="EHG10" s="813"/>
      <c r="EHH10" s="813"/>
      <c r="EHI10" s="813"/>
      <c r="EHJ10" s="813"/>
      <c r="EHK10" s="813"/>
      <c r="EHL10" s="813"/>
      <c r="EHM10" s="813"/>
      <c r="EHN10" s="813"/>
      <c r="EHO10" s="813"/>
      <c r="EHP10" s="813"/>
      <c r="EHQ10" s="813"/>
      <c r="EHR10" s="813"/>
      <c r="EHS10" s="813"/>
      <c r="EHT10" s="813"/>
      <c r="EHU10" s="813"/>
      <c r="EHV10" s="813"/>
      <c r="EHW10" s="813"/>
      <c r="EHX10" s="813"/>
      <c r="EHY10" s="813"/>
      <c r="EHZ10" s="813"/>
      <c r="EIA10" s="813"/>
      <c r="EIB10" s="813"/>
      <c r="EIC10" s="813"/>
      <c r="EID10" s="813"/>
      <c r="EIE10" s="813"/>
      <c r="EIF10" s="813"/>
      <c r="EIG10" s="813"/>
      <c r="EIH10" s="813"/>
      <c r="EII10" s="813"/>
      <c r="EIJ10" s="813"/>
      <c r="EIK10" s="813"/>
      <c r="EIL10" s="813"/>
      <c r="EIM10" s="813"/>
      <c r="EIN10" s="813"/>
      <c r="EIO10" s="813"/>
      <c r="EIP10" s="813"/>
      <c r="EIQ10" s="813"/>
      <c r="EIR10" s="813"/>
      <c r="EIS10" s="813"/>
      <c r="EIT10" s="813"/>
      <c r="EIU10" s="813"/>
      <c r="EIV10" s="813"/>
      <c r="EIW10" s="813"/>
      <c r="EIX10" s="813"/>
      <c r="EIY10" s="813"/>
      <c r="EIZ10" s="813"/>
      <c r="EJA10" s="813"/>
      <c r="EJB10" s="813"/>
      <c r="EJC10" s="813"/>
      <c r="EJD10" s="813"/>
      <c r="EJE10" s="813"/>
      <c r="EJF10" s="813"/>
      <c r="EJG10" s="813"/>
      <c r="EJH10" s="813"/>
      <c r="EJI10" s="813"/>
      <c r="EJJ10" s="813"/>
      <c r="EJK10" s="813"/>
      <c r="EJL10" s="813"/>
      <c r="EJM10" s="813"/>
      <c r="EJN10" s="813"/>
      <c r="EJO10" s="813"/>
      <c r="EJP10" s="813"/>
      <c r="EJQ10" s="813"/>
      <c r="EJR10" s="813"/>
      <c r="EJS10" s="813"/>
      <c r="EJT10" s="813"/>
      <c r="EJU10" s="813"/>
      <c r="EJV10" s="813"/>
      <c r="EJW10" s="813"/>
      <c r="EJX10" s="813"/>
      <c r="EJY10" s="813"/>
      <c r="EJZ10" s="813"/>
      <c r="EKA10" s="813"/>
      <c r="EKB10" s="813"/>
      <c r="EKC10" s="813"/>
      <c r="EKD10" s="813"/>
      <c r="EKE10" s="813"/>
      <c r="EKF10" s="813"/>
      <c r="EKG10" s="813"/>
      <c r="EKH10" s="813"/>
      <c r="EKI10" s="813"/>
      <c r="EKJ10" s="813"/>
      <c r="EKK10" s="813"/>
      <c r="EKL10" s="813"/>
      <c r="EKM10" s="813"/>
      <c r="EKN10" s="813"/>
      <c r="EKO10" s="813"/>
      <c r="EKP10" s="813"/>
      <c r="EKQ10" s="813"/>
      <c r="EKR10" s="813"/>
      <c r="EKS10" s="813"/>
      <c r="EKT10" s="813"/>
      <c r="EKU10" s="813"/>
      <c r="EKV10" s="813"/>
      <c r="EKW10" s="813"/>
      <c r="EKX10" s="813"/>
      <c r="EKY10" s="813"/>
      <c r="EKZ10" s="813"/>
      <c r="ELA10" s="813"/>
      <c r="ELB10" s="813"/>
      <c r="ELC10" s="813"/>
      <c r="ELD10" s="813"/>
      <c r="ELE10" s="813"/>
      <c r="ELF10" s="813"/>
      <c r="ELG10" s="813"/>
      <c r="ELH10" s="813"/>
      <c r="ELI10" s="813"/>
      <c r="ELJ10" s="813"/>
      <c r="ELK10" s="813"/>
      <c r="ELL10" s="813"/>
      <c r="ELM10" s="813"/>
      <c r="ELN10" s="813"/>
      <c r="ELO10" s="813"/>
      <c r="ELP10" s="813"/>
      <c r="ELQ10" s="813"/>
      <c r="ELR10" s="813"/>
      <c r="ELS10" s="813"/>
      <c r="ELT10" s="813"/>
      <c r="ELU10" s="813"/>
      <c r="ELV10" s="813"/>
      <c r="ELW10" s="813"/>
      <c r="ELX10" s="813"/>
      <c r="ELY10" s="813"/>
      <c r="ELZ10" s="813"/>
      <c r="EMA10" s="813"/>
      <c r="EMB10" s="813"/>
      <c r="EMC10" s="813"/>
      <c r="EMD10" s="813"/>
      <c r="EME10" s="813"/>
      <c r="EMF10" s="813"/>
      <c r="EMG10" s="813"/>
      <c r="EMH10" s="813"/>
      <c r="EMI10" s="813"/>
      <c r="EMJ10" s="813"/>
      <c r="EMK10" s="813"/>
      <c r="EML10" s="813"/>
      <c r="EMM10" s="813"/>
      <c r="EMN10" s="813"/>
      <c r="EMO10" s="813"/>
      <c r="EMP10" s="813"/>
      <c r="EMQ10" s="813"/>
      <c r="EMR10" s="813"/>
      <c r="EMS10" s="813"/>
      <c r="EMT10" s="813"/>
      <c r="EMU10" s="813"/>
      <c r="EMV10" s="813"/>
      <c r="EMW10" s="813"/>
      <c r="EMX10" s="813"/>
      <c r="EMY10" s="813"/>
      <c r="EMZ10" s="813"/>
      <c r="ENA10" s="813"/>
      <c r="ENB10" s="813"/>
      <c r="ENC10" s="813"/>
      <c r="END10" s="813"/>
      <c r="ENE10" s="813"/>
      <c r="ENF10" s="813"/>
      <c r="ENG10" s="813"/>
      <c r="ENH10" s="813"/>
      <c r="ENI10" s="813"/>
      <c r="ENJ10" s="813"/>
      <c r="ENK10" s="813"/>
      <c r="ENL10" s="813"/>
      <c r="ENM10" s="813"/>
      <c r="ENN10" s="813"/>
      <c r="ENO10" s="813"/>
      <c r="ENP10" s="813"/>
      <c r="ENQ10" s="813"/>
      <c r="ENR10" s="813"/>
      <c r="ENS10" s="813"/>
      <c r="ENT10" s="813"/>
      <c r="ENU10" s="813"/>
      <c r="ENV10" s="813"/>
      <c r="ENW10" s="813"/>
      <c r="ENX10" s="813"/>
      <c r="ENY10" s="813"/>
      <c r="ENZ10" s="813"/>
      <c r="EOA10" s="813"/>
      <c r="EOB10" s="813"/>
      <c r="EOC10" s="813"/>
      <c r="EOD10" s="813"/>
      <c r="EOE10" s="813"/>
      <c r="EOF10" s="813"/>
      <c r="EOG10" s="813"/>
      <c r="EOH10" s="813"/>
      <c r="EOI10" s="813"/>
      <c r="EOJ10" s="813"/>
      <c r="EOK10" s="813"/>
      <c r="EOL10" s="813"/>
      <c r="EOM10" s="813"/>
      <c r="EON10" s="813"/>
      <c r="EOO10" s="813"/>
      <c r="EOP10" s="813"/>
      <c r="EOQ10" s="813"/>
      <c r="EOR10" s="813"/>
      <c r="EOS10" s="813"/>
      <c r="EOT10" s="813"/>
      <c r="EOU10" s="813"/>
      <c r="EOV10" s="813"/>
      <c r="EOW10" s="813"/>
      <c r="EOX10" s="813"/>
      <c r="EOY10" s="813"/>
      <c r="EOZ10" s="813"/>
      <c r="EPA10" s="813"/>
      <c r="EPB10" s="813"/>
      <c r="EPC10" s="813"/>
      <c r="EPD10" s="813"/>
      <c r="EPE10" s="813"/>
      <c r="EPF10" s="813"/>
      <c r="EPG10" s="813"/>
      <c r="EPH10" s="813"/>
      <c r="EPI10" s="813"/>
      <c r="EPJ10" s="813"/>
      <c r="EPK10" s="813"/>
      <c r="EPL10" s="813"/>
      <c r="EPM10" s="813"/>
      <c r="EPN10" s="813"/>
      <c r="EPO10" s="813"/>
      <c r="EPP10" s="813"/>
      <c r="EPQ10" s="813"/>
      <c r="EPR10" s="813"/>
      <c r="EPS10" s="813"/>
      <c r="EPT10" s="813"/>
      <c r="EPU10" s="813"/>
      <c r="EPV10" s="813"/>
      <c r="EPW10" s="813"/>
      <c r="EPX10" s="813"/>
      <c r="EPY10" s="813"/>
      <c r="EPZ10" s="813"/>
      <c r="EQA10" s="813"/>
      <c r="EQB10" s="813"/>
      <c r="EQC10" s="813"/>
      <c r="EQD10" s="813"/>
      <c r="EQE10" s="813"/>
      <c r="EQF10" s="813"/>
      <c r="EQG10" s="813"/>
      <c r="EQH10" s="813"/>
      <c r="EQI10" s="813"/>
      <c r="EQJ10" s="813"/>
      <c r="EQK10" s="813"/>
      <c r="EQL10" s="813"/>
      <c r="EQM10" s="813"/>
      <c r="EQN10" s="813"/>
      <c r="EQO10" s="813"/>
      <c r="EQP10" s="813"/>
      <c r="EQQ10" s="813"/>
      <c r="EQR10" s="813"/>
      <c r="EQS10" s="813"/>
      <c r="EQT10" s="813"/>
      <c r="EQU10" s="813"/>
      <c r="EQV10" s="813"/>
      <c r="EQW10" s="813"/>
      <c r="EQX10" s="813"/>
      <c r="EQY10" s="813"/>
      <c r="EQZ10" s="813"/>
      <c r="ERA10" s="813"/>
      <c r="ERB10" s="813"/>
      <c r="ERC10" s="813"/>
      <c r="ERD10" s="813"/>
      <c r="ERE10" s="813"/>
      <c r="ERF10" s="813"/>
      <c r="ERG10" s="813"/>
      <c r="ERH10" s="813"/>
      <c r="ERI10" s="813"/>
      <c r="ERJ10" s="813"/>
      <c r="ERK10" s="813"/>
      <c r="ERL10" s="813"/>
      <c r="ERM10" s="813"/>
      <c r="ERN10" s="813"/>
      <c r="ERO10" s="813"/>
      <c r="ERP10" s="813"/>
      <c r="ERQ10" s="813"/>
      <c r="ERR10" s="813"/>
      <c r="ERS10" s="813"/>
      <c r="ERT10" s="813"/>
      <c r="ERU10" s="813"/>
      <c r="ERV10" s="813"/>
      <c r="ERW10" s="813"/>
      <c r="ERX10" s="813"/>
      <c r="ERY10" s="813"/>
      <c r="ERZ10" s="813"/>
      <c r="ESA10" s="813"/>
      <c r="ESB10" s="813"/>
      <c r="ESC10" s="813"/>
      <c r="ESD10" s="813"/>
      <c r="ESE10" s="813"/>
      <c r="ESF10" s="813"/>
      <c r="ESG10" s="813"/>
      <c r="ESH10" s="813"/>
      <c r="ESI10" s="813"/>
      <c r="ESJ10" s="813"/>
      <c r="ESK10" s="813"/>
      <c r="ESL10" s="813"/>
      <c r="ESM10" s="813"/>
      <c r="ESN10" s="813"/>
      <c r="ESO10" s="813"/>
      <c r="ESP10" s="813"/>
      <c r="ESQ10" s="813"/>
      <c r="ESR10" s="813"/>
      <c r="ESS10" s="813"/>
      <c r="EST10" s="813"/>
      <c r="ESU10" s="813"/>
      <c r="ESV10" s="813"/>
      <c r="ESW10" s="813"/>
      <c r="ESX10" s="813"/>
      <c r="ESY10" s="813"/>
      <c r="ESZ10" s="813"/>
      <c r="ETA10" s="813"/>
      <c r="ETB10" s="813"/>
      <c r="ETC10" s="813"/>
      <c r="ETD10" s="813"/>
      <c r="ETE10" s="813"/>
      <c r="ETF10" s="813"/>
      <c r="ETG10" s="813"/>
      <c r="ETH10" s="813"/>
      <c r="ETI10" s="813"/>
      <c r="ETJ10" s="813"/>
      <c r="ETK10" s="813"/>
      <c r="ETL10" s="813"/>
      <c r="ETM10" s="813"/>
      <c r="ETN10" s="813"/>
      <c r="ETO10" s="813"/>
      <c r="ETP10" s="813"/>
      <c r="ETQ10" s="813"/>
      <c r="ETR10" s="813"/>
      <c r="ETS10" s="813"/>
      <c r="ETT10" s="813"/>
      <c r="ETU10" s="813"/>
      <c r="ETV10" s="813"/>
      <c r="ETW10" s="813"/>
      <c r="ETX10" s="813"/>
      <c r="ETY10" s="813"/>
      <c r="ETZ10" s="813"/>
      <c r="EUA10" s="813"/>
      <c r="EUB10" s="813"/>
      <c r="EUC10" s="813"/>
      <c r="EUD10" s="813"/>
      <c r="EUE10" s="813"/>
      <c r="EUF10" s="813"/>
      <c r="EUG10" s="813"/>
      <c r="EUH10" s="813"/>
      <c r="EUI10" s="813"/>
      <c r="EUJ10" s="813"/>
      <c r="EUK10" s="813"/>
      <c r="EUL10" s="813"/>
      <c r="EUM10" s="813"/>
      <c r="EUN10" s="813"/>
      <c r="EUO10" s="813"/>
      <c r="EUP10" s="813"/>
      <c r="EUQ10" s="813"/>
      <c r="EUR10" s="813"/>
      <c r="EUS10" s="813"/>
      <c r="EUT10" s="813"/>
      <c r="EUU10" s="813"/>
      <c r="EUV10" s="813"/>
      <c r="EUW10" s="813"/>
      <c r="EUX10" s="813"/>
      <c r="EUY10" s="813"/>
      <c r="EUZ10" s="813"/>
      <c r="EVA10" s="813"/>
      <c r="EVB10" s="813"/>
      <c r="EVC10" s="813"/>
      <c r="EVD10" s="813"/>
      <c r="EVE10" s="813"/>
      <c r="EVF10" s="813"/>
      <c r="EVG10" s="813"/>
      <c r="EVH10" s="813"/>
      <c r="EVI10" s="813"/>
      <c r="EVJ10" s="813"/>
      <c r="EVK10" s="813"/>
      <c r="EVL10" s="813"/>
      <c r="EVM10" s="813"/>
      <c r="EVN10" s="813"/>
      <c r="EVO10" s="813"/>
      <c r="EVP10" s="813"/>
      <c r="EVQ10" s="813"/>
      <c r="EVR10" s="813"/>
      <c r="EVS10" s="813"/>
      <c r="EVT10" s="813"/>
      <c r="EVU10" s="813"/>
      <c r="EVV10" s="813"/>
      <c r="EVW10" s="813"/>
      <c r="EVX10" s="813"/>
      <c r="EVY10" s="813"/>
      <c r="EVZ10" s="813"/>
      <c r="EWA10" s="813"/>
      <c r="EWB10" s="813"/>
      <c r="EWC10" s="813"/>
      <c r="EWD10" s="813"/>
      <c r="EWE10" s="813"/>
      <c r="EWF10" s="813"/>
      <c r="EWG10" s="813"/>
      <c r="EWH10" s="813"/>
      <c r="EWI10" s="813"/>
      <c r="EWJ10" s="813"/>
      <c r="EWK10" s="813"/>
      <c r="EWL10" s="813"/>
      <c r="EWM10" s="813"/>
      <c r="EWN10" s="813"/>
      <c r="EWO10" s="813"/>
      <c r="EWP10" s="813"/>
      <c r="EWQ10" s="813"/>
      <c r="EWR10" s="813"/>
      <c r="EWS10" s="813"/>
      <c r="EWT10" s="813"/>
      <c r="EWU10" s="813"/>
      <c r="EWV10" s="813"/>
      <c r="EWW10" s="813"/>
      <c r="EWX10" s="813"/>
      <c r="EWY10" s="813"/>
      <c r="EWZ10" s="813"/>
      <c r="EXA10" s="813"/>
      <c r="EXB10" s="813"/>
      <c r="EXC10" s="813"/>
      <c r="EXD10" s="813"/>
      <c r="EXE10" s="813"/>
      <c r="EXF10" s="813"/>
      <c r="EXG10" s="813"/>
      <c r="EXH10" s="813"/>
      <c r="EXI10" s="813"/>
      <c r="EXJ10" s="813"/>
      <c r="EXK10" s="813"/>
      <c r="EXL10" s="813"/>
      <c r="EXM10" s="813"/>
      <c r="EXN10" s="813"/>
      <c r="EXO10" s="813"/>
      <c r="EXP10" s="813"/>
      <c r="EXQ10" s="813"/>
      <c r="EXR10" s="813"/>
      <c r="EXS10" s="813"/>
      <c r="EXT10" s="813"/>
      <c r="EXU10" s="813"/>
      <c r="EXV10" s="813"/>
      <c r="EXW10" s="813"/>
      <c r="EXX10" s="813"/>
      <c r="EXY10" s="813"/>
      <c r="EXZ10" s="813"/>
      <c r="EYA10" s="813"/>
      <c r="EYB10" s="813"/>
      <c r="EYC10" s="813"/>
      <c r="EYD10" s="813"/>
      <c r="EYE10" s="813"/>
      <c r="EYF10" s="813"/>
      <c r="EYG10" s="813"/>
      <c r="EYH10" s="813"/>
      <c r="EYI10" s="813"/>
      <c r="EYJ10" s="813"/>
      <c r="EYK10" s="813"/>
      <c r="EYL10" s="813"/>
      <c r="EYM10" s="813"/>
      <c r="EYN10" s="813"/>
      <c r="EYO10" s="813"/>
      <c r="EYP10" s="813"/>
      <c r="EYQ10" s="813"/>
      <c r="EYR10" s="813"/>
      <c r="EYS10" s="813"/>
      <c r="EYT10" s="813"/>
      <c r="EYU10" s="813"/>
      <c r="EYV10" s="813"/>
      <c r="EYW10" s="813"/>
      <c r="EYX10" s="813"/>
      <c r="EYY10" s="813"/>
      <c r="EYZ10" s="813"/>
      <c r="EZA10" s="813"/>
      <c r="EZB10" s="813"/>
      <c r="EZC10" s="813"/>
      <c r="EZD10" s="813"/>
      <c r="EZE10" s="813"/>
      <c r="EZF10" s="813"/>
      <c r="EZG10" s="813"/>
      <c r="EZH10" s="813"/>
      <c r="EZI10" s="813"/>
      <c r="EZJ10" s="813"/>
      <c r="EZK10" s="813"/>
      <c r="EZL10" s="813"/>
      <c r="EZM10" s="813"/>
      <c r="EZN10" s="813"/>
      <c r="EZO10" s="813"/>
      <c r="EZP10" s="813"/>
      <c r="EZQ10" s="813"/>
      <c r="EZR10" s="813"/>
      <c r="EZS10" s="813"/>
      <c r="EZT10" s="813"/>
      <c r="EZU10" s="813"/>
      <c r="EZV10" s="813"/>
      <c r="EZW10" s="813"/>
      <c r="EZX10" s="813"/>
      <c r="EZY10" s="813"/>
      <c r="EZZ10" s="813"/>
      <c r="FAA10" s="813"/>
      <c r="FAB10" s="813"/>
      <c r="FAC10" s="813"/>
      <c r="FAD10" s="813"/>
      <c r="FAE10" s="813"/>
      <c r="FAF10" s="813"/>
      <c r="FAG10" s="813"/>
      <c r="FAH10" s="813"/>
      <c r="FAI10" s="813"/>
      <c r="FAJ10" s="813"/>
      <c r="FAK10" s="813"/>
      <c r="FAL10" s="813"/>
      <c r="FAM10" s="813"/>
      <c r="FAN10" s="813"/>
      <c r="FAO10" s="813"/>
      <c r="FAP10" s="813"/>
      <c r="FAQ10" s="813"/>
      <c r="FAR10" s="813"/>
      <c r="FAS10" s="813"/>
      <c r="FAT10" s="813"/>
      <c r="FAU10" s="813"/>
      <c r="FAV10" s="813"/>
      <c r="FAW10" s="813"/>
      <c r="FAX10" s="813"/>
      <c r="FAY10" s="813"/>
      <c r="FAZ10" s="813"/>
      <c r="FBA10" s="813"/>
      <c r="FBB10" s="813"/>
      <c r="FBC10" s="813"/>
      <c r="FBD10" s="813"/>
      <c r="FBE10" s="813"/>
      <c r="FBF10" s="813"/>
      <c r="FBG10" s="813"/>
      <c r="FBH10" s="813"/>
      <c r="FBI10" s="813"/>
      <c r="FBJ10" s="813"/>
      <c r="FBK10" s="813"/>
      <c r="FBL10" s="813"/>
      <c r="FBM10" s="813"/>
      <c r="FBN10" s="813"/>
      <c r="FBO10" s="813"/>
      <c r="FBP10" s="813"/>
      <c r="FBQ10" s="813"/>
      <c r="FBR10" s="813"/>
      <c r="FBS10" s="813"/>
      <c r="FBT10" s="813"/>
      <c r="FBU10" s="813"/>
      <c r="FBV10" s="813"/>
      <c r="FBW10" s="813"/>
      <c r="FBX10" s="813"/>
      <c r="FBY10" s="813"/>
      <c r="FBZ10" s="813"/>
      <c r="FCA10" s="813"/>
      <c r="FCB10" s="813"/>
      <c r="FCC10" s="813"/>
      <c r="FCD10" s="813"/>
      <c r="FCE10" s="813"/>
      <c r="FCF10" s="813"/>
      <c r="FCG10" s="813"/>
      <c r="FCH10" s="813"/>
      <c r="FCI10" s="813"/>
      <c r="FCJ10" s="813"/>
      <c r="FCK10" s="813"/>
      <c r="FCL10" s="813"/>
      <c r="FCM10" s="813"/>
      <c r="FCN10" s="813"/>
      <c r="FCO10" s="813"/>
      <c r="FCP10" s="813"/>
      <c r="FCQ10" s="813"/>
      <c r="FCR10" s="813"/>
      <c r="FCS10" s="813"/>
      <c r="FCT10" s="813"/>
      <c r="FCU10" s="813"/>
      <c r="FCV10" s="813"/>
      <c r="FCW10" s="813"/>
      <c r="FCX10" s="813"/>
      <c r="FCY10" s="813"/>
      <c r="FCZ10" s="813"/>
      <c r="FDA10" s="813"/>
      <c r="FDB10" s="813"/>
      <c r="FDC10" s="813"/>
      <c r="FDD10" s="813"/>
      <c r="FDE10" s="813"/>
      <c r="FDF10" s="813"/>
      <c r="FDG10" s="813"/>
      <c r="FDH10" s="813"/>
      <c r="FDI10" s="813"/>
      <c r="FDJ10" s="813"/>
      <c r="FDK10" s="813"/>
      <c r="FDL10" s="813"/>
      <c r="FDM10" s="813"/>
      <c r="FDN10" s="813"/>
      <c r="FDO10" s="813"/>
      <c r="FDP10" s="813"/>
      <c r="FDQ10" s="813"/>
      <c r="FDR10" s="813"/>
      <c r="FDS10" s="813"/>
      <c r="FDT10" s="813"/>
      <c r="FDU10" s="813"/>
      <c r="FDV10" s="813"/>
      <c r="FDW10" s="813"/>
      <c r="FDX10" s="813"/>
      <c r="FDY10" s="813"/>
      <c r="FDZ10" s="813"/>
      <c r="FEA10" s="813"/>
      <c r="FEB10" s="813"/>
      <c r="FEC10" s="813"/>
      <c r="FED10" s="813"/>
      <c r="FEE10" s="813"/>
      <c r="FEF10" s="813"/>
      <c r="FEG10" s="813"/>
      <c r="FEH10" s="813"/>
      <c r="FEI10" s="813"/>
      <c r="FEJ10" s="813"/>
      <c r="FEK10" s="813"/>
      <c r="FEL10" s="813"/>
      <c r="FEM10" s="813"/>
      <c r="FEN10" s="813"/>
      <c r="FEO10" s="813"/>
      <c r="FEP10" s="813"/>
      <c r="FEQ10" s="813"/>
      <c r="FER10" s="813"/>
      <c r="FES10" s="813"/>
      <c r="FET10" s="813"/>
      <c r="FEU10" s="813"/>
      <c r="FEV10" s="813"/>
      <c r="FEW10" s="813"/>
      <c r="FEX10" s="813"/>
      <c r="FEY10" s="813"/>
      <c r="FEZ10" s="813"/>
      <c r="FFA10" s="813"/>
      <c r="FFB10" s="813"/>
      <c r="FFC10" s="813"/>
      <c r="FFD10" s="813"/>
      <c r="FFE10" s="813"/>
      <c r="FFF10" s="813"/>
      <c r="FFG10" s="813"/>
      <c r="FFH10" s="813"/>
      <c r="FFI10" s="813"/>
      <c r="FFJ10" s="813"/>
      <c r="FFK10" s="813"/>
      <c r="FFL10" s="813"/>
      <c r="FFM10" s="813"/>
      <c r="FFN10" s="813"/>
      <c r="FFO10" s="813"/>
      <c r="FFP10" s="813"/>
      <c r="FFQ10" s="813"/>
      <c r="FFR10" s="813"/>
      <c r="FFS10" s="813"/>
      <c r="FFT10" s="813"/>
      <c r="FFU10" s="813"/>
      <c r="FFV10" s="813"/>
      <c r="FFW10" s="813"/>
      <c r="FFX10" s="813"/>
      <c r="FFY10" s="813"/>
      <c r="FFZ10" s="813"/>
      <c r="FGA10" s="813"/>
      <c r="FGB10" s="813"/>
      <c r="FGC10" s="813"/>
      <c r="FGD10" s="813"/>
      <c r="FGE10" s="813"/>
      <c r="FGF10" s="813"/>
      <c r="FGG10" s="813"/>
      <c r="FGH10" s="813"/>
      <c r="FGI10" s="813"/>
      <c r="FGJ10" s="813"/>
      <c r="FGK10" s="813"/>
      <c r="FGL10" s="813"/>
      <c r="FGM10" s="813"/>
      <c r="FGN10" s="813"/>
      <c r="FGO10" s="813"/>
      <c r="FGP10" s="813"/>
      <c r="FGQ10" s="813"/>
      <c r="FGR10" s="813"/>
      <c r="FGS10" s="813"/>
      <c r="FGT10" s="813"/>
      <c r="FGU10" s="813"/>
      <c r="FGV10" s="813"/>
      <c r="FGW10" s="813"/>
      <c r="FGX10" s="813"/>
      <c r="FGY10" s="813"/>
      <c r="FGZ10" s="813"/>
      <c r="FHA10" s="813"/>
      <c r="FHB10" s="813"/>
      <c r="FHC10" s="813"/>
      <c r="FHD10" s="813"/>
      <c r="FHE10" s="813"/>
      <c r="FHF10" s="813"/>
      <c r="FHG10" s="813"/>
      <c r="FHH10" s="813"/>
      <c r="FHI10" s="813"/>
      <c r="FHJ10" s="813"/>
      <c r="FHK10" s="813"/>
      <c r="FHL10" s="813"/>
      <c r="FHM10" s="813"/>
      <c r="FHN10" s="813"/>
      <c r="FHO10" s="813"/>
      <c r="FHP10" s="813"/>
      <c r="FHQ10" s="813"/>
      <c r="FHR10" s="813"/>
      <c r="FHS10" s="813"/>
      <c r="FHT10" s="813"/>
      <c r="FHU10" s="813"/>
      <c r="FHV10" s="813"/>
      <c r="FHW10" s="813"/>
      <c r="FHX10" s="813"/>
      <c r="FHY10" s="813"/>
      <c r="FHZ10" s="813"/>
      <c r="FIA10" s="813"/>
      <c r="FIB10" s="813"/>
      <c r="FIC10" s="813"/>
      <c r="FID10" s="813"/>
      <c r="FIE10" s="813"/>
      <c r="FIF10" s="813"/>
      <c r="FIG10" s="813"/>
      <c r="FIH10" s="813"/>
      <c r="FII10" s="813"/>
      <c r="FIJ10" s="813"/>
      <c r="FIK10" s="813"/>
      <c r="FIL10" s="813"/>
      <c r="FIM10" s="813"/>
      <c r="FIN10" s="813"/>
      <c r="FIO10" s="813"/>
      <c r="FIP10" s="813"/>
      <c r="FIQ10" s="813"/>
      <c r="FIR10" s="813"/>
      <c r="FIS10" s="813"/>
      <c r="FIT10" s="813"/>
      <c r="FIU10" s="813"/>
      <c r="FIV10" s="813"/>
      <c r="FIW10" s="813"/>
      <c r="FIX10" s="813"/>
      <c r="FIY10" s="813"/>
      <c r="FIZ10" s="813"/>
      <c r="FJA10" s="813"/>
      <c r="FJB10" s="813"/>
      <c r="FJC10" s="813"/>
      <c r="FJD10" s="813"/>
      <c r="FJE10" s="813"/>
      <c r="FJF10" s="813"/>
      <c r="FJG10" s="813"/>
      <c r="FJH10" s="813"/>
      <c r="FJI10" s="813"/>
      <c r="FJJ10" s="813"/>
      <c r="FJK10" s="813"/>
      <c r="FJL10" s="813"/>
      <c r="FJM10" s="813"/>
      <c r="FJN10" s="813"/>
      <c r="FJO10" s="813"/>
      <c r="FJP10" s="813"/>
      <c r="FJQ10" s="813"/>
      <c r="FJR10" s="813"/>
      <c r="FJS10" s="813"/>
      <c r="FJT10" s="813"/>
      <c r="FJU10" s="813"/>
      <c r="FJV10" s="813"/>
      <c r="FJW10" s="813"/>
      <c r="FJX10" s="813"/>
      <c r="FJY10" s="813"/>
      <c r="FJZ10" s="813"/>
      <c r="FKA10" s="813"/>
      <c r="FKB10" s="813"/>
      <c r="FKC10" s="813"/>
      <c r="FKD10" s="813"/>
      <c r="FKE10" s="813"/>
      <c r="FKF10" s="813"/>
      <c r="FKG10" s="813"/>
      <c r="FKH10" s="813"/>
      <c r="FKI10" s="813"/>
      <c r="FKJ10" s="813"/>
      <c r="FKK10" s="813"/>
      <c r="FKL10" s="813"/>
      <c r="FKM10" s="813"/>
      <c r="FKN10" s="813"/>
      <c r="FKO10" s="813"/>
      <c r="FKP10" s="813"/>
      <c r="FKQ10" s="813"/>
      <c r="FKR10" s="813"/>
      <c r="FKS10" s="813"/>
      <c r="FKT10" s="813"/>
      <c r="FKU10" s="813"/>
      <c r="FKV10" s="813"/>
      <c r="FKW10" s="813"/>
      <c r="FKX10" s="813"/>
      <c r="FKY10" s="813"/>
      <c r="FKZ10" s="813"/>
      <c r="FLA10" s="813"/>
      <c r="FLB10" s="813"/>
      <c r="FLC10" s="813"/>
      <c r="FLD10" s="813"/>
      <c r="FLE10" s="813"/>
      <c r="FLF10" s="813"/>
      <c r="FLG10" s="813"/>
      <c r="FLH10" s="813"/>
      <c r="FLI10" s="813"/>
      <c r="FLJ10" s="813"/>
      <c r="FLK10" s="813"/>
      <c r="FLL10" s="813"/>
      <c r="FLM10" s="813"/>
      <c r="FLN10" s="813"/>
      <c r="FLO10" s="813"/>
      <c r="FLP10" s="813"/>
      <c r="FLQ10" s="813"/>
      <c r="FLR10" s="813"/>
      <c r="FLS10" s="813"/>
      <c r="FLT10" s="813"/>
      <c r="FLU10" s="813"/>
      <c r="FLV10" s="813"/>
      <c r="FLW10" s="813"/>
      <c r="FLX10" s="813"/>
      <c r="FLY10" s="813"/>
      <c r="FLZ10" s="813"/>
      <c r="FMA10" s="813"/>
      <c r="FMB10" s="813"/>
      <c r="FMC10" s="813"/>
      <c r="FMD10" s="813"/>
      <c r="FME10" s="813"/>
      <c r="FMF10" s="813"/>
      <c r="FMG10" s="813"/>
      <c r="FMH10" s="813"/>
      <c r="FMI10" s="813"/>
      <c r="FMJ10" s="813"/>
      <c r="FMK10" s="813"/>
      <c r="FML10" s="813"/>
      <c r="FMM10" s="813"/>
      <c r="FMN10" s="813"/>
      <c r="FMO10" s="813"/>
      <c r="FMP10" s="813"/>
      <c r="FMQ10" s="813"/>
      <c r="FMR10" s="813"/>
      <c r="FMS10" s="813"/>
      <c r="FMT10" s="813"/>
      <c r="FMU10" s="813"/>
      <c r="FMV10" s="813"/>
      <c r="FMW10" s="813"/>
      <c r="FMX10" s="813"/>
      <c r="FMY10" s="813"/>
      <c r="FMZ10" s="813"/>
      <c r="FNA10" s="813"/>
      <c r="FNB10" s="813"/>
      <c r="FNC10" s="813"/>
      <c r="FND10" s="813"/>
      <c r="FNE10" s="813"/>
      <c r="FNF10" s="813"/>
      <c r="FNG10" s="813"/>
      <c r="FNH10" s="813"/>
      <c r="FNI10" s="813"/>
      <c r="FNJ10" s="813"/>
      <c r="FNK10" s="813"/>
      <c r="FNL10" s="813"/>
      <c r="FNM10" s="813"/>
      <c r="FNN10" s="813"/>
      <c r="FNO10" s="813"/>
      <c r="FNP10" s="813"/>
      <c r="FNQ10" s="813"/>
      <c r="FNR10" s="813"/>
      <c r="FNS10" s="813"/>
      <c r="FNT10" s="813"/>
      <c r="FNU10" s="813"/>
      <c r="FNV10" s="813"/>
      <c r="FNW10" s="813"/>
      <c r="FNX10" s="813"/>
      <c r="FNY10" s="813"/>
      <c r="FNZ10" s="813"/>
      <c r="FOA10" s="813"/>
      <c r="FOB10" s="813"/>
      <c r="FOC10" s="813"/>
      <c r="FOD10" s="813"/>
      <c r="FOE10" s="813"/>
      <c r="FOF10" s="813"/>
      <c r="FOG10" s="813"/>
      <c r="FOH10" s="813"/>
      <c r="FOI10" s="813"/>
      <c r="FOJ10" s="813"/>
      <c r="FOK10" s="813"/>
      <c r="FOL10" s="813"/>
      <c r="FOM10" s="813"/>
      <c r="FON10" s="813"/>
      <c r="FOO10" s="813"/>
      <c r="FOP10" s="813"/>
      <c r="FOQ10" s="813"/>
      <c r="FOR10" s="813"/>
      <c r="FOS10" s="813"/>
      <c r="FOT10" s="813"/>
      <c r="FOU10" s="813"/>
      <c r="FOV10" s="813"/>
      <c r="FOW10" s="813"/>
      <c r="FOX10" s="813"/>
      <c r="FOY10" s="813"/>
      <c r="FOZ10" s="813"/>
      <c r="FPA10" s="813"/>
      <c r="FPB10" s="813"/>
      <c r="FPC10" s="813"/>
      <c r="FPD10" s="813"/>
      <c r="FPE10" s="813"/>
      <c r="FPF10" s="813"/>
      <c r="FPG10" s="813"/>
      <c r="FPH10" s="813"/>
      <c r="FPI10" s="813"/>
      <c r="FPJ10" s="813"/>
      <c r="FPK10" s="813"/>
      <c r="FPL10" s="813"/>
      <c r="FPM10" s="813"/>
      <c r="FPN10" s="813"/>
      <c r="FPO10" s="813"/>
      <c r="FPP10" s="813"/>
      <c r="FPQ10" s="813"/>
      <c r="FPR10" s="813"/>
      <c r="FPS10" s="813"/>
      <c r="FPT10" s="813"/>
      <c r="FPU10" s="813"/>
      <c r="FPV10" s="813"/>
      <c r="FPW10" s="813"/>
      <c r="FPX10" s="813"/>
      <c r="FPY10" s="813"/>
      <c r="FPZ10" s="813"/>
      <c r="FQA10" s="813"/>
      <c r="FQB10" s="813"/>
      <c r="FQC10" s="813"/>
      <c r="FQD10" s="813"/>
      <c r="FQE10" s="813"/>
      <c r="FQF10" s="813"/>
      <c r="FQG10" s="813"/>
      <c r="FQH10" s="813"/>
      <c r="FQI10" s="813"/>
      <c r="FQJ10" s="813"/>
      <c r="FQK10" s="813"/>
      <c r="FQL10" s="813"/>
      <c r="FQM10" s="813"/>
      <c r="FQN10" s="813"/>
      <c r="FQO10" s="813"/>
      <c r="FQP10" s="813"/>
      <c r="FQQ10" s="813"/>
      <c r="FQR10" s="813"/>
      <c r="FQS10" s="813"/>
      <c r="FQT10" s="813"/>
      <c r="FQU10" s="813"/>
      <c r="FQV10" s="813"/>
      <c r="FQW10" s="813"/>
      <c r="FQX10" s="813"/>
      <c r="FQY10" s="813"/>
      <c r="FQZ10" s="813"/>
      <c r="FRA10" s="813"/>
      <c r="FRB10" s="813"/>
      <c r="FRC10" s="813"/>
      <c r="FRD10" s="813"/>
      <c r="FRE10" s="813"/>
      <c r="FRF10" s="813"/>
      <c r="FRG10" s="813"/>
      <c r="FRH10" s="813"/>
      <c r="FRI10" s="813"/>
      <c r="FRJ10" s="813"/>
      <c r="FRK10" s="813"/>
      <c r="FRL10" s="813"/>
      <c r="FRM10" s="813"/>
      <c r="FRN10" s="813"/>
      <c r="FRO10" s="813"/>
      <c r="FRP10" s="813"/>
      <c r="FRQ10" s="813"/>
      <c r="FRR10" s="813"/>
      <c r="FRS10" s="813"/>
      <c r="FRT10" s="813"/>
      <c r="FRU10" s="813"/>
      <c r="FRV10" s="813"/>
      <c r="FRW10" s="813"/>
      <c r="FRX10" s="813"/>
      <c r="FRY10" s="813"/>
      <c r="FRZ10" s="813"/>
      <c r="FSA10" s="813"/>
      <c r="FSB10" s="813"/>
      <c r="FSC10" s="813"/>
      <c r="FSD10" s="813"/>
      <c r="FSE10" s="813"/>
      <c r="FSF10" s="813"/>
      <c r="FSG10" s="813"/>
      <c r="FSH10" s="813"/>
      <c r="FSI10" s="813"/>
      <c r="FSJ10" s="813"/>
      <c r="FSK10" s="813"/>
      <c r="FSL10" s="813"/>
      <c r="FSM10" s="813"/>
      <c r="FSN10" s="813"/>
      <c r="FSO10" s="813"/>
      <c r="FSP10" s="813"/>
      <c r="FSQ10" s="813"/>
      <c r="FSR10" s="813"/>
      <c r="FSS10" s="813"/>
      <c r="FST10" s="813"/>
      <c r="FSU10" s="813"/>
      <c r="FSV10" s="813"/>
      <c r="FSW10" s="813"/>
      <c r="FSX10" s="813"/>
      <c r="FSY10" s="813"/>
      <c r="FSZ10" s="813"/>
      <c r="FTA10" s="813"/>
      <c r="FTB10" s="813"/>
      <c r="FTC10" s="813"/>
      <c r="FTD10" s="813"/>
      <c r="FTE10" s="813"/>
      <c r="FTF10" s="813"/>
      <c r="FTG10" s="813"/>
      <c r="FTH10" s="813"/>
      <c r="FTI10" s="813"/>
      <c r="FTJ10" s="813"/>
      <c r="FTK10" s="813"/>
      <c r="FTL10" s="813"/>
      <c r="FTM10" s="813"/>
      <c r="FTN10" s="813"/>
      <c r="FTO10" s="813"/>
      <c r="FTP10" s="813"/>
      <c r="FTQ10" s="813"/>
      <c r="FTR10" s="813"/>
      <c r="FTS10" s="813"/>
      <c r="FTT10" s="813"/>
      <c r="FTU10" s="813"/>
      <c r="FTV10" s="813"/>
      <c r="FTW10" s="813"/>
      <c r="FTX10" s="813"/>
      <c r="FTY10" s="813"/>
      <c r="FTZ10" s="813"/>
      <c r="FUA10" s="813"/>
      <c r="FUB10" s="813"/>
      <c r="FUC10" s="813"/>
      <c r="FUD10" s="813"/>
      <c r="FUE10" s="813"/>
      <c r="FUF10" s="813"/>
      <c r="FUG10" s="813"/>
      <c r="FUH10" s="813"/>
      <c r="FUI10" s="813"/>
      <c r="FUJ10" s="813"/>
      <c r="FUK10" s="813"/>
      <c r="FUL10" s="813"/>
      <c r="FUM10" s="813"/>
      <c r="FUN10" s="813"/>
      <c r="FUO10" s="813"/>
      <c r="FUP10" s="813"/>
      <c r="FUQ10" s="813"/>
      <c r="FUR10" s="813"/>
      <c r="FUS10" s="813"/>
      <c r="FUT10" s="813"/>
      <c r="FUU10" s="813"/>
      <c r="FUV10" s="813"/>
      <c r="FUW10" s="813"/>
      <c r="FUX10" s="813"/>
      <c r="FUY10" s="813"/>
      <c r="FUZ10" s="813"/>
      <c r="FVA10" s="813"/>
      <c r="FVB10" s="813"/>
      <c r="FVC10" s="813"/>
      <c r="FVD10" s="813"/>
      <c r="FVE10" s="813"/>
      <c r="FVF10" s="813"/>
      <c r="FVG10" s="813"/>
      <c r="FVH10" s="813"/>
      <c r="FVI10" s="813"/>
      <c r="FVJ10" s="813"/>
      <c r="FVK10" s="813"/>
      <c r="FVL10" s="813"/>
      <c r="FVM10" s="813"/>
      <c r="FVN10" s="813"/>
      <c r="FVO10" s="813"/>
      <c r="FVP10" s="813"/>
      <c r="FVQ10" s="813"/>
      <c r="FVR10" s="813"/>
      <c r="FVS10" s="813"/>
      <c r="FVT10" s="813"/>
      <c r="FVU10" s="813"/>
      <c r="FVV10" s="813"/>
      <c r="FVW10" s="813"/>
      <c r="FVX10" s="813"/>
      <c r="FVY10" s="813"/>
      <c r="FVZ10" s="813"/>
      <c r="FWA10" s="813"/>
      <c r="FWB10" s="813"/>
      <c r="FWC10" s="813"/>
      <c r="FWD10" s="813"/>
      <c r="FWE10" s="813"/>
      <c r="FWF10" s="813"/>
      <c r="FWG10" s="813"/>
      <c r="FWH10" s="813"/>
      <c r="FWI10" s="813"/>
      <c r="FWJ10" s="813"/>
      <c r="FWK10" s="813"/>
      <c r="FWL10" s="813"/>
      <c r="FWM10" s="813"/>
      <c r="FWN10" s="813"/>
      <c r="FWO10" s="813"/>
      <c r="FWP10" s="813"/>
      <c r="FWQ10" s="813"/>
      <c r="FWR10" s="813"/>
      <c r="FWS10" s="813"/>
      <c r="FWT10" s="813"/>
      <c r="FWU10" s="813"/>
      <c r="FWV10" s="813"/>
      <c r="FWW10" s="813"/>
      <c r="FWX10" s="813"/>
      <c r="FWY10" s="813"/>
      <c r="FWZ10" s="813"/>
      <c r="FXA10" s="813"/>
      <c r="FXB10" s="813"/>
      <c r="FXC10" s="813"/>
      <c r="FXD10" s="813"/>
      <c r="FXE10" s="813"/>
      <c r="FXF10" s="813"/>
      <c r="FXG10" s="813"/>
      <c r="FXH10" s="813"/>
      <c r="FXI10" s="813"/>
      <c r="FXJ10" s="813"/>
      <c r="FXK10" s="813"/>
      <c r="FXL10" s="813"/>
      <c r="FXM10" s="813"/>
      <c r="FXN10" s="813"/>
      <c r="FXO10" s="813"/>
      <c r="FXP10" s="813"/>
      <c r="FXQ10" s="813"/>
      <c r="FXR10" s="813"/>
      <c r="FXS10" s="813"/>
      <c r="FXT10" s="813"/>
      <c r="FXU10" s="813"/>
      <c r="FXV10" s="813"/>
      <c r="FXW10" s="813"/>
      <c r="FXX10" s="813"/>
      <c r="FXY10" s="813"/>
      <c r="FXZ10" s="813"/>
      <c r="FYA10" s="813"/>
      <c r="FYB10" s="813"/>
      <c r="FYC10" s="813"/>
      <c r="FYD10" s="813"/>
      <c r="FYE10" s="813"/>
      <c r="FYF10" s="813"/>
      <c r="FYG10" s="813"/>
      <c r="FYH10" s="813"/>
      <c r="FYI10" s="813"/>
      <c r="FYJ10" s="813"/>
      <c r="FYK10" s="813"/>
      <c r="FYL10" s="813"/>
      <c r="FYM10" s="813"/>
      <c r="FYN10" s="813"/>
      <c r="FYO10" s="813"/>
      <c r="FYP10" s="813"/>
      <c r="FYQ10" s="813"/>
      <c r="FYR10" s="813"/>
      <c r="FYS10" s="813"/>
      <c r="FYT10" s="813"/>
      <c r="FYU10" s="813"/>
      <c r="FYV10" s="813"/>
      <c r="FYW10" s="813"/>
      <c r="FYX10" s="813"/>
      <c r="FYY10" s="813"/>
      <c r="FYZ10" s="813"/>
      <c r="FZA10" s="813"/>
      <c r="FZB10" s="813"/>
      <c r="FZC10" s="813"/>
      <c r="FZD10" s="813"/>
      <c r="FZE10" s="813"/>
      <c r="FZF10" s="813"/>
      <c r="FZG10" s="813"/>
      <c r="FZH10" s="813"/>
      <c r="FZI10" s="813"/>
      <c r="FZJ10" s="813"/>
      <c r="FZK10" s="813"/>
      <c r="FZL10" s="813"/>
      <c r="FZM10" s="813"/>
      <c r="FZN10" s="813"/>
      <c r="FZO10" s="813"/>
      <c r="FZP10" s="813"/>
      <c r="FZQ10" s="813"/>
      <c r="FZR10" s="813"/>
      <c r="FZS10" s="813"/>
      <c r="FZT10" s="813"/>
      <c r="FZU10" s="813"/>
      <c r="FZV10" s="813"/>
      <c r="FZW10" s="813"/>
      <c r="FZX10" s="813"/>
      <c r="FZY10" s="813"/>
      <c r="FZZ10" s="813"/>
      <c r="GAA10" s="813"/>
      <c r="GAB10" s="813"/>
      <c r="GAC10" s="813"/>
      <c r="GAD10" s="813"/>
      <c r="GAE10" s="813"/>
      <c r="GAF10" s="813"/>
      <c r="GAG10" s="813"/>
      <c r="GAH10" s="813"/>
      <c r="GAI10" s="813"/>
      <c r="GAJ10" s="813"/>
      <c r="GAK10" s="813"/>
      <c r="GAL10" s="813"/>
      <c r="GAM10" s="813"/>
      <c r="GAN10" s="813"/>
      <c r="GAO10" s="813"/>
      <c r="GAP10" s="813"/>
      <c r="GAQ10" s="813"/>
      <c r="GAR10" s="813"/>
      <c r="GAS10" s="813"/>
      <c r="GAT10" s="813"/>
      <c r="GAU10" s="813"/>
      <c r="GAV10" s="813"/>
      <c r="GAW10" s="813"/>
      <c r="GAX10" s="813"/>
      <c r="GAY10" s="813"/>
      <c r="GAZ10" s="813"/>
      <c r="GBA10" s="813"/>
      <c r="GBB10" s="813"/>
      <c r="GBC10" s="813"/>
      <c r="GBD10" s="813"/>
      <c r="GBE10" s="813"/>
      <c r="GBF10" s="813"/>
      <c r="GBG10" s="813"/>
      <c r="GBH10" s="813"/>
      <c r="GBI10" s="813"/>
      <c r="GBJ10" s="813"/>
      <c r="GBK10" s="813"/>
      <c r="GBL10" s="813"/>
      <c r="GBM10" s="813"/>
      <c r="GBN10" s="813"/>
      <c r="GBO10" s="813"/>
      <c r="GBP10" s="813"/>
      <c r="GBQ10" s="813"/>
      <c r="GBR10" s="813"/>
      <c r="GBS10" s="813"/>
      <c r="GBT10" s="813"/>
      <c r="GBU10" s="813"/>
      <c r="GBV10" s="813"/>
      <c r="GBW10" s="813"/>
      <c r="GBX10" s="813"/>
      <c r="GBY10" s="813"/>
      <c r="GBZ10" s="813"/>
      <c r="GCA10" s="813"/>
      <c r="GCB10" s="813"/>
      <c r="GCC10" s="813"/>
      <c r="GCD10" s="813"/>
      <c r="GCE10" s="813"/>
      <c r="GCF10" s="813"/>
      <c r="GCG10" s="813"/>
      <c r="GCH10" s="813"/>
      <c r="GCI10" s="813"/>
      <c r="GCJ10" s="813"/>
      <c r="GCK10" s="813"/>
      <c r="GCL10" s="813"/>
      <c r="GCM10" s="813"/>
      <c r="GCN10" s="813"/>
      <c r="GCO10" s="813"/>
      <c r="GCP10" s="813"/>
      <c r="GCQ10" s="813"/>
      <c r="GCR10" s="813"/>
      <c r="GCS10" s="813"/>
      <c r="GCT10" s="813"/>
      <c r="GCU10" s="813"/>
      <c r="GCV10" s="813"/>
      <c r="GCW10" s="813"/>
      <c r="GCX10" s="813"/>
      <c r="GCY10" s="813"/>
      <c r="GCZ10" s="813"/>
      <c r="GDA10" s="813"/>
      <c r="GDB10" s="813"/>
      <c r="GDC10" s="813"/>
      <c r="GDD10" s="813"/>
      <c r="GDE10" s="813"/>
      <c r="GDF10" s="813"/>
      <c r="GDG10" s="813"/>
      <c r="GDH10" s="813"/>
      <c r="GDI10" s="813"/>
      <c r="GDJ10" s="813"/>
      <c r="GDK10" s="813"/>
      <c r="GDL10" s="813"/>
      <c r="GDM10" s="813"/>
      <c r="GDN10" s="813"/>
      <c r="GDO10" s="813"/>
      <c r="GDP10" s="813"/>
      <c r="GDQ10" s="813"/>
      <c r="GDR10" s="813"/>
      <c r="GDS10" s="813"/>
      <c r="GDT10" s="813"/>
      <c r="GDU10" s="813"/>
      <c r="GDV10" s="813"/>
      <c r="GDW10" s="813"/>
      <c r="GDX10" s="813"/>
      <c r="GDY10" s="813"/>
      <c r="GDZ10" s="813"/>
      <c r="GEA10" s="813"/>
      <c r="GEB10" s="813"/>
      <c r="GEC10" s="813"/>
      <c r="GED10" s="813"/>
      <c r="GEE10" s="813"/>
      <c r="GEF10" s="813"/>
      <c r="GEG10" s="813"/>
      <c r="GEH10" s="813"/>
      <c r="GEI10" s="813"/>
      <c r="GEJ10" s="813"/>
      <c r="GEK10" s="813"/>
      <c r="GEL10" s="813"/>
      <c r="GEM10" s="813"/>
      <c r="GEN10" s="813"/>
      <c r="GEO10" s="813"/>
      <c r="GEP10" s="813"/>
      <c r="GEQ10" s="813"/>
      <c r="GER10" s="813"/>
      <c r="GES10" s="813"/>
      <c r="GET10" s="813"/>
      <c r="GEU10" s="813"/>
      <c r="GEV10" s="813"/>
      <c r="GEW10" s="813"/>
      <c r="GEX10" s="813"/>
      <c r="GEY10" s="813"/>
      <c r="GEZ10" s="813"/>
      <c r="GFA10" s="813"/>
      <c r="GFB10" s="813"/>
      <c r="GFC10" s="813"/>
      <c r="GFD10" s="813"/>
      <c r="GFE10" s="813"/>
      <c r="GFF10" s="813"/>
      <c r="GFG10" s="813"/>
      <c r="GFH10" s="813"/>
      <c r="GFI10" s="813"/>
      <c r="GFJ10" s="813"/>
      <c r="GFK10" s="813"/>
      <c r="GFL10" s="813"/>
      <c r="GFM10" s="813"/>
      <c r="GFN10" s="813"/>
      <c r="GFO10" s="813"/>
      <c r="GFP10" s="813"/>
      <c r="GFQ10" s="813"/>
      <c r="GFR10" s="813"/>
      <c r="GFS10" s="813"/>
      <c r="GFT10" s="813"/>
      <c r="GFU10" s="813"/>
      <c r="GFV10" s="813"/>
      <c r="GFW10" s="813"/>
      <c r="GFX10" s="813"/>
      <c r="GFY10" s="813"/>
      <c r="GFZ10" s="813"/>
      <c r="GGA10" s="813"/>
      <c r="GGB10" s="813"/>
      <c r="GGC10" s="813"/>
      <c r="GGD10" s="813"/>
      <c r="GGE10" s="813"/>
      <c r="GGF10" s="813"/>
      <c r="GGG10" s="813"/>
      <c r="GGH10" s="813"/>
      <c r="GGI10" s="813"/>
      <c r="GGJ10" s="813"/>
      <c r="GGK10" s="813"/>
      <c r="GGL10" s="813"/>
      <c r="GGM10" s="813"/>
      <c r="GGN10" s="813"/>
      <c r="GGO10" s="813"/>
      <c r="GGP10" s="813"/>
      <c r="GGQ10" s="813"/>
      <c r="GGR10" s="813"/>
      <c r="GGS10" s="813"/>
      <c r="GGT10" s="813"/>
      <c r="GGU10" s="813"/>
      <c r="GGV10" s="813"/>
      <c r="GGW10" s="813"/>
      <c r="GGX10" s="813"/>
      <c r="GGY10" s="813"/>
      <c r="GGZ10" s="813"/>
      <c r="GHA10" s="813"/>
      <c r="GHB10" s="813"/>
      <c r="GHC10" s="813"/>
      <c r="GHD10" s="813"/>
      <c r="GHE10" s="813"/>
      <c r="GHF10" s="813"/>
      <c r="GHG10" s="813"/>
      <c r="GHH10" s="813"/>
      <c r="GHI10" s="813"/>
      <c r="GHJ10" s="813"/>
      <c r="GHK10" s="813"/>
      <c r="GHL10" s="813"/>
      <c r="GHM10" s="813"/>
      <c r="GHN10" s="813"/>
      <c r="GHO10" s="813"/>
      <c r="GHP10" s="813"/>
      <c r="GHQ10" s="813"/>
      <c r="GHR10" s="813"/>
      <c r="GHS10" s="813"/>
      <c r="GHT10" s="813"/>
      <c r="GHU10" s="813"/>
      <c r="GHV10" s="813"/>
      <c r="GHW10" s="813"/>
      <c r="GHX10" s="813"/>
      <c r="GHY10" s="813"/>
      <c r="GHZ10" s="813"/>
      <c r="GIA10" s="813"/>
      <c r="GIB10" s="813"/>
      <c r="GIC10" s="813"/>
      <c r="GID10" s="813"/>
      <c r="GIE10" s="813"/>
      <c r="GIF10" s="813"/>
      <c r="GIG10" s="813"/>
      <c r="GIH10" s="813"/>
      <c r="GII10" s="813"/>
      <c r="GIJ10" s="813"/>
      <c r="GIK10" s="813"/>
      <c r="GIL10" s="813"/>
      <c r="GIM10" s="813"/>
      <c r="GIN10" s="813"/>
      <c r="GIO10" s="813"/>
      <c r="GIP10" s="813"/>
      <c r="GIQ10" s="813"/>
      <c r="GIR10" s="813"/>
      <c r="GIS10" s="813"/>
      <c r="GIT10" s="813"/>
      <c r="GIU10" s="813"/>
      <c r="GIV10" s="813"/>
      <c r="GIW10" s="813"/>
      <c r="GIX10" s="813"/>
      <c r="GIY10" s="813"/>
      <c r="GIZ10" s="813"/>
      <c r="GJA10" s="813"/>
      <c r="GJB10" s="813"/>
      <c r="GJC10" s="813"/>
      <c r="GJD10" s="813"/>
      <c r="GJE10" s="813"/>
      <c r="GJF10" s="813"/>
      <c r="GJG10" s="813"/>
      <c r="GJH10" s="813"/>
      <c r="GJI10" s="813"/>
      <c r="GJJ10" s="813"/>
      <c r="GJK10" s="813"/>
      <c r="GJL10" s="813"/>
      <c r="GJM10" s="813"/>
      <c r="GJN10" s="813"/>
      <c r="GJO10" s="813"/>
      <c r="GJP10" s="813"/>
      <c r="GJQ10" s="813"/>
      <c r="GJR10" s="813"/>
      <c r="GJS10" s="813"/>
      <c r="GJT10" s="813"/>
      <c r="GJU10" s="813"/>
      <c r="GJV10" s="813"/>
      <c r="GJW10" s="813"/>
      <c r="GJX10" s="813"/>
      <c r="GJY10" s="813"/>
      <c r="GJZ10" s="813"/>
      <c r="GKA10" s="813"/>
      <c r="GKB10" s="813"/>
      <c r="GKC10" s="813"/>
      <c r="GKD10" s="813"/>
      <c r="GKE10" s="813"/>
      <c r="GKF10" s="813"/>
      <c r="GKG10" s="813"/>
      <c r="GKH10" s="813"/>
      <c r="GKI10" s="813"/>
      <c r="GKJ10" s="813"/>
      <c r="GKK10" s="813"/>
      <c r="GKL10" s="813"/>
      <c r="GKM10" s="813"/>
      <c r="GKN10" s="813"/>
      <c r="GKO10" s="813"/>
      <c r="GKP10" s="813"/>
      <c r="GKQ10" s="813"/>
      <c r="GKR10" s="813"/>
      <c r="GKS10" s="813"/>
      <c r="GKT10" s="813"/>
      <c r="GKU10" s="813"/>
      <c r="GKV10" s="813"/>
      <c r="GKW10" s="813"/>
      <c r="GKX10" s="813"/>
      <c r="GKY10" s="813"/>
      <c r="GKZ10" s="813"/>
      <c r="GLA10" s="813"/>
      <c r="GLB10" s="813"/>
      <c r="GLC10" s="813"/>
      <c r="GLD10" s="813"/>
      <c r="GLE10" s="813"/>
      <c r="GLF10" s="813"/>
      <c r="GLG10" s="813"/>
      <c r="GLH10" s="813"/>
      <c r="GLI10" s="813"/>
      <c r="GLJ10" s="813"/>
      <c r="GLK10" s="813"/>
      <c r="GLL10" s="813"/>
      <c r="GLM10" s="813"/>
      <c r="GLN10" s="813"/>
      <c r="GLO10" s="813"/>
      <c r="GLP10" s="813"/>
      <c r="GLQ10" s="813"/>
      <c r="GLR10" s="813"/>
      <c r="GLS10" s="813"/>
      <c r="GLT10" s="813"/>
      <c r="GLU10" s="813"/>
      <c r="GLV10" s="813"/>
      <c r="GLW10" s="813"/>
      <c r="GLX10" s="813"/>
      <c r="GLY10" s="813"/>
      <c r="GLZ10" s="813"/>
      <c r="GMA10" s="813"/>
      <c r="GMB10" s="813"/>
      <c r="GMC10" s="813"/>
      <c r="GMD10" s="813"/>
      <c r="GME10" s="813"/>
      <c r="GMF10" s="813"/>
      <c r="GMG10" s="813"/>
      <c r="GMH10" s="813"/>
      <c r="GMI10" s="813"/>
      <c r="GMJ10" s="813"/>
      <c r="GMK10" s="813"/>
      <c r="GML10" s="813"/>
      <c r="GMM10" s="813"/>
      <c r="GMN10" s="813"/>
      <c r="GMO10" s="813"/>
      <c r="GMP10" s="813"/>
      <c r="GMQ10" s="813"/>
      <c r="GMR10" s="813"/>
      <c r="GMS10" s="813"/>
      <c r="GMT10" s="813"/>
      <c r="GMU10" s="813"/>
      <c r="GMV10" s="813"/>
      <c r="GMW10" s="813"/>
      <c r="GMX10" s="813"/>
      <c r="GMY10" s="813"/>
      <c r="GMZ10" s="813"/>
      <c r="GNA10" s="813"/>
      <c r="GNB10" s="813"/>
      <c r="GNC10" s="813"/>
      <c r="GND10" s="813"/>
      <c r="GNE10" s="813"/>
      <c r="GNF10" s="813"/>
      <c r="GNG10" s="813"/>
      <c r="GNH10" s="813"/>
      <c r="GNI10" s="813"/>
      <c r="GNJ10" s="813"/>
      <c r="GNK10" s="813"/>
      <c r="GNL10" s="813"/>
      <c r="GNM10" s="813"/>
      <c r="GNN10" s="813"/>
      <c r="GNO10" s="813"/>
      <c r="GNP10" s="813"/>
      <c r="GNQ10" s="813"/>
      <c r="GNR10" s="813"/>
      <c r="GNS10" s="813"/>
      <c r="GNT10" s="813"/>
      <c r="GNU10" s="813"/>
      <c r="GNV10" s="813"/>
      <c r="GNW10" s="813"/>
      <c r="GNX10" s="813"/>
      <c r="GNY10" s="813"/>
      <c r="GNZ10" s="813"/>
      <c r="GOA10" s="813"/>
      <c r="GOB10" s="813"/>
      <c r="GOC10" s="813"/>
      <c r="GOD10" s="813"/>
      <c r="GOE10" s="813"/>
      <c r="GOF10" s="813"/>
      <c r="GOG10" s="813"/>
      <c r="GOH10" s="813"/>
      <c r="GOI10" s="813"/>
      <c r="GOJ10" s="813"/>
      <c r="GOK10" s="813"/>
      <c r="GOL10" s="813"/>
      <c r="GOM10" s="813"/>
      <c r="GON10" s="813"/>
      <c r="GOO10" s="813"/>
      <c r="GOP10" s="813"/>
      <c r="GOQ10" s="813"/>
      <c r="GOR10" s="813"/>
      <c r="GOS10" s="813"/>
      <c r="GOT10" s="813"/>
      <c r="GOU10" s="813"/>
      <c r="GOV10" s="813"/>
      <c r="GOW10" s="813"/>
      <c r="GOX10" s="813"/>
      <c r="GOY10" s="813"/>
      <c r="GOZ10" s="813"/>
      <c r="GPA10" s="813"/>
      <c r="GPB10" s="813"/>
      <c r="GPC10" s="813"/>
      <c r="GPD10" s="813"/>
      <c r="GPE10" s="813"/>
      <c r="GPF10" s="813"/>
      <c r="GPG10" s="813"/>
      <c r="GPH10" s="813"/>
      <c r="GPI10" s="813"/>
      <c r="GPJ10" s="813"/>
      <c r="GPK10" s="813"/>
      <c r="GPL10" s="813"/>
      <c r="GPM10" s="813"/>
      <c r="GPN10" s="813"/>
      <c r="GPO10" s="813"/>
      <c r="GPP10" s="813"/>
      <c r="GPQ10" s="813"/>
      <c r="GPR10" s="813"/>
      <c r="GPS10" s="813"/>
      <c r="GPT10" s="813"/>
      <c r="GPU10" s="813"/>
      <c r="GPV10" s="813"/>
      <c r="GPW10" s="813"/>
      <c r="GPX10" s="813"/>
      <c r="GPY10" s="813"/>
      <c r="GPZ10" s="813"/>
      <c r="GQA10" s="813"/>
      <c r="GQB10" s="813"/>
      <c r="GQC10" s="813"/>
      <c r="GQD10" s="813"/>
      <c r="GQE10" s="813"/>
      <c r="GQF10" s="813"/>
      <c r="GQG10" s="813"/>
      <c r="GQH10" s="813"/>
      <c r="GQI10" s="813"/>
      <c r="GQJ10" s="813"/>
      <c r="GQK10" s="813"/>
      <c r="GQL10" s="813"/>
      <c r="GQM10" s="813"/>
      <c r="GQN10" s="813"/>
      <c r="GQO10" s="813"/>
      <c r="GQP10" s="813"/>
      <c r="GQQ10" s="813"/>
      <c r="GQR10" s="813"/>
      <c r="GQS10" s="813"/>
      <c r="GQT10" s="813"/>
      <c r="GQU10" s="813"/>
      <c r="GQV10" s="813"/>
      <c r="GQW10" s="813"/>
      <c r="GQX10" s="813"/>
      <c r="GQY10" s="813"/>
      <c r="GQZ10" s="813"/>
      <c r="GRA10" s="813"/>
      <c r="GRB10" s="813"/>
      <c r="GRC10" s="813"/>
      <c r="GRD10" s="813"/>
      <c r="GRE10" s="813"/>
      <c r="GRF10" s="813"/>
      <c r="GRG10" s="813"/>
      <c r="GRH10" s="813"/>
      <c r="GRI10" s="813"/>
      <c r="GRJ10" s="813"/>
      <c r="GRK10" s="813"/>
      <c r="GRL10" s="813"/>
      <c r="GRM10" s="813"/>
      <c r="GRN10" s="813"/>
      <c r="GRO10" s="813"/>
      <c r="GRP10" s="813"/>
      <c r="GRQ10" s="813"/>
      <c r="GRR10" s="813"/>
      <c r="GRS10" s="813"/>
      <c r="GRT10" s="813"/>
      <c r="GRU10" s="813"/>
      <c r="GRV10" s="813"/>
      <c r="GRW10" s="813"/>
      <c r="GRX10" s="813"/>
      <c r="GRY10" s="813"/>
      <c r="GRZ10" s="813"/>
      <c r="GSA10" s="813"/>
      <c r="GSB10" s="813"/>
      <c r="GSC10" s="813"/>
      <c r="GSD10" s="813"/>
      <c r="GSE10" s="813"/>
      <c r="GSF10" s="813"/>
      <c r="GSG10" s="813"/>
      <c r="GSH10" s="813"/>
      <c r="GSI10" s="813"/>
      <c r="GSJ10" s="813"/>
      <c r="GSK10" s="813"/>
      <c r="GSL10" s="813"/>
      <c r="GSM10" s="813"/>
      <c r="GSN10" s="813"/>
      <c r="GSO10" s="813"/>
      <c r="GSP10" s="813"/>
      <c r="GSQ10" s="813"/>
      <c r="GSR10" s="813"/>
      <c r="GSS10" s="813"/>
      <c r="GST10" s="813"/>
      <c r="GSU10" s="813"/>
      <c r="GSV10" s="813"/>
      <c r="GSW10" s="813"/>
      <c r="GSX10" s="813"/>
      <c r="GSY10" s="813"/>
      <c r="GSZ10" s="813"/>
      <c r="GTA10" s="813"/>
      <c r="GTB10" s="813"/>
      <c r="GTC10" s="813"/>
      <c r="GTD10" s="813"/>
      <c r="GTE10" s="813"/>
      <c r="GTF10" s="813"/>
      <c r="GTG10" s="813"/>
      <c r="GTH10" s="813"/>
      <c r="GTI10" s="813"/>
      <c r="GTJ10" s="813"/>
      <c r="GTK10" s="813"/>
      <c r="GTL10" s="813"/>
      <c r="GTM10" s="813"/>
      <c r="GTN10" s="813"/>
      <c r="GTO10" s="813"/>
      <c r="GTP10" s="813"/>
      <c r="GTQ10" s="813"/>
      <c r="GTR10" s="813"/>
      <c r="GTS10" s="813"/>
      <c r="GTT10" s="813"/>
      <c r="GTU10" s="813"/>
      <c r="GTV10" s="813"/>
      <c r="GTW10" s="813"/>
      <c r="GTX10" s="813"/>
      <c r="GTY10" s="813"/>
      <c r="GTZ10" s="813"/>
      <c r="GUA10" s="813"/>
      <c r="GUB10" s="813"/>
      <c r="GUC10" s="813"/>
      <c r="GUD10" s="813"/>
      <c r="GUE10" s="813"/>
      <c r="GUF10" s="813"/>
      <c r="GUG10" s="813"/>
      <c r="GUH10" s="813"/>
      <c r="GUI10" s="813"/>
      <c r="GUJ10" s="813"/>
      <c r="GUK10" s="813"/>
      <c r="GUL10" s="813"/>
      <c r="GUM10" s="813"/>
      <c r="GUN10" s="813"/>
      <c r="GUO10" s="813"/>
      <c r="GUP10" s="813"/>
      <c r="GUQ10" s="813"/>
      <c r="GUR10" s="813"/>
      <c r="GUS10" s="813"/>
      <c r="GUT10" s="813"/>
      <c r="GUU10" s="813"/>
      <c r="GUV10" s="813"/>
      <c r="GUW10" s="813"/>
      <c r="GUX10" s="813"/>
      <c r="GUY10" s="813"/>
      <c r="GUZ10" s="813"/>
      <c r="GVA10" s="813"/>
      <c r="GVB10" s="813"/>
      <c r="GVC10" s="813"/>
      <c r="GVD10" s="813"/>
      <c r="GVE10" s="813"/>
      <c r="GVF10" s="813"/>
      <c r="GVG10" s="813"/>
      <c r="GVH10" s="813"/>
      <c r="GVI10" s="813"/>
      <c r="GVJ10" s="813"/>
      <c r="GVK10" s="813"/>
      <c r="GVL10" s="813"/>
      <c r="GVM10" s="813"/>
      <c r="GVN10" s="813"/>
      <c r="GVO10" s="813"/>
      <c r="GVP10" s="813"/>
      <c r="GVQ10" s="813"/>
      <c r="GVR10" s="813"/>
      <c r="GVS10" s="813"/>
      <c r="GVT10" s="813"/>
      <c r="GVU10" s="813"/>
      <c r="GVV10" s="813"/>
      <c r="GVW10" s="813"/>
      <c r="GVX10" s="813"/>
      <c r="GVY10" s="813"/>
      <c r="GVZ10" s="813"/>
      <c r="GWA10" s="813"/>
      <c r="GWB10" s="813"/>
      <c r="GWC10" s="813"/>
      <c r="GWD10" s="813"/>
      <c r="GWE10" s="813"/>
      <c r="GWF10" s="813"/>
      <c r="GWG10" s="813"/>
      <c r="GWH10" s="813"/>
      <c r="GWI10" s="813"/>
      <c r="GWJ10" s="813"/>
      <c r="GWK10" s="813"/>
      <c r="GWL10" s="813"/>
      <c r="GWM10" s="813"/>
      <c r="GWN10" s="813"/>
      <c r="GWO10" s="813"/>
      <c r="GWP10" s="813"/>
      <c r="GWQ10" s="813"/>
      <c r="GWR10" s="813"/>
      <c r="GWS10" s="813"/>
      <c r="GWT10" s="813"/>
      <c r="GWU10" s="813"/>
      <c r="GWV10" s="813"/>
      <c r="GWW10" s="813"/>
      <c r="GWX10" s="813"/>
      <c r="GWY10" s="813"/>
      <c r="GWZ10" s="813"/>
      <c r="GXA10" s="813"/>
      <c r="GXB10" s="813"/>
      <c r="GXC10" s="813"/>
      <c r="GXD10" s="813"/>
      <c r="GXE10" s="813"/>
      <c r="GXF10" s="813"/>
      <c r="GXG10" s="813"/>
      <c r="GXH10" s="813"/>
      <c r="GXI10" s="813"/>
      <c r="GXJ10" s="813"/>
      <c r="GXK10" s="813"/>
      <c r="GXL10" s="813"/>
      <c r="GXM10" s="813"/>
      <c r="GXN10" s="813"/>
      <c r="GXO10" s="813"/>
      <c r="GXP10" s="813"/>
      <c r="GXQ10" s="813"/>
      <c r="GXR10" s="813"/>
      <c r="GXS10" s="813"/>
      <c r="GXT10" s="813"/>
      <c r="GXU10" s="813"/>
      <c r="GXV10" s="813"/>
      <c r="GXW10" s="813"/>
      <c r="GXX10" s="813"/>
      <c r="GXY10" s="813"/>
      <c r="GXZ10" s="813"/>
      <c r="GYA10" s="813"/>
      <c r="GYB10" s="813"/>
      <c r="GYC10" s="813"/>
      <c r="GYD10" s="813"/>
      <c r="GYE10" s="813"/>
      <c r="GYF10" s="813"/>
      <c r="GYG10" s="813"/>
      <c r="GYH10" s="813"/>
      <c r="GYI10" s="813"/>
      <c r="GYJ10" s="813"/>
      <c r="GYK10" s="813"/>
      <c r="GYL10" s="813"/>
      <c r="GYM10" s="813"/>
      <c r="GYN10" s="813"/>
      <c r="GYO10" s="813"/>
      <c r="GYP10" s="813"/>
      <c r="GYQ10" s="813"/>
      <c r="GYR10" s="813"/>
      <c r="GYS10" s="813"/>
      <c r="GYT10" s="813"/>
      <c r="GYU10" s="813"/>
      <c r="GYV10" s="813"/>
      <c r="GYW10" s="813"/>
      <c r="GYX10" s="813"/>
      <c r="GYY10" s="813"/>
      <c r="GYZ10" s="813"/>
      <c r="GZA10" s="813"/>
      <c r="GZB10" s="813"/>
      <c r="GZC10" s="813"/>
      <c r="GZD10" s="813"/>
      <c r="GZE10" s="813"/>
      <c r="GZF10" s="813"/>
      <c r="GZG10" s="813"/>
      <c r="GZH10" s="813"/>
      <c r="GZI10" s="813"/>
      <c r="GZJ10" s="813"/>
      <c r="GZK10" s="813"/>
      <c r="GZL10" s="813"/>
      <c r="GZM10" s="813"/>
      <c r="GZN10" s="813"/>
      <c r="GZO10" s="813"/>
      <c r="GZP10" s="813"/>
      <c r="GZQ10" s="813"/>
      <c r="GZR10" s="813"/>
      <c r="GZS10" s="813"/>
      <c r="GZT10" s="813"/>
      <c r="GZU10" s="813"/>
      <c r="GZV10" s="813"/>
      <c r="GZW10" s="813"/>
      <c r="GZX10" s="813"/>
      <c r="GZY10" s="813"/>
      <c r="GZZ10" s="813"/>
      <c r="HAA10" s="813"/>
      <c r="HAB10" s="813"/>
      <c r="HAC10" s="813"/>
      <c r="HAD10" s="813"/>
      <c r="HAE10" s="813"/>
      <c r="HAF10" s="813"/>
      <c r="HAG10" s="813"/>
      <c r="HAH10" s="813"/>
      <c r="HAI10" s="813"/>
      <c r="HAJ10" s="813"/>
      <c r="HAK10" s="813"/>
      <c r="HAL10" s="813"/>
      <c r="HAM10" s="813"/>
      <c r="HAN10" s="813"/>
      <c r="HAO10" s="813"/>
      <c r="HAP10" s="813"/>
      <c r="HAQ10" s="813"/>
      <c r="HAR10" s="813"/>
      <c r="HAS10" s="813"/>
      <c r="HAT10" s="813"/>
      <c r="HAU10" s="813"/>
      <c r="HAV10" s="813"/>
      <c r="HAW10" s="813"/>
      <c r="HAX10" s="813"/>
      <c r="HAY10" s="813"/>
      <c r="HAZ10" s="813"/>
      <c r="HBA10" s="813"/>
      <c r="HBB10" s="813"/>
      <c r="HBC10" s="813"/>
      <c r="HBD10" s="813"/>
      <c r="HBE10" s="813"/>
      <c r="HBF10" s="813"/>
      <c r="HBG10" s="813"/>
      <c r="HBH10" s="813"/>
      <c r="HBI10" s="813"/>
      <c r="HBJ10" s="813"/>
      <c r="HBK10" s="813"/>
      <c r="HBL10" s="813"/>
      <c r="HBM10" s="813"/>
      <c r="HBN10" s="813"/>
      <c r="HBO10" s="813"/>
      <c r="HBP10" s="813"/>
      <c r="HBQ10" s="813"/>
      <c r="HBR10" s="813"/>
      <c r="HBS10" s="813"/>
      <c r="HBT10" s="813"/>
      <c r="HBU10" s="813"/>
      <c r="HBV10" s="813"/>
      <c r="HBW10" s="813"/>
      <c r="HBX10" s="813"/>
      <c r="HBY10" s="813"/>
      <c r="HBZ10" s="813"/>
      <c r="HCA10" s="813"/>
      <c r="HCB10" s="813"/>
      <c r="HCC10" s="813"/>
      <c r="HCD10" s="813"/>
      <c r="HCE10" s="813"/>
      <c r="HCF10" s="813"/>
      <c r="HCG10" s="813"/>
      <c r="HCH10" s="813"/>
      <c r="HCI10" s="813"/>
      <c r="HCJ10" s="813"/>
      <c r="HCK10" s="813"/>
      <c r="HCL10" s="813"/>
      <c r="HCM10" s="813"/>
      <c r="HCN10" s="813"/>
      <c r="HCO10" s="813"/>
      <c r="HCP10" s="813"/>
      <c r="HCQ10" s="813"/>
      <c r="HCR10" s="813"/>
      <c r="HCS10" s="813"/>
      <c r="HCT10" s="813"/>
      <c r="HCU10" s="813"/>
      <c r="HCV10" s="813"/>
      <c r="HCW10" s="813"/>
      <c r="HCX10" s="813"/>
      <c r="HCY10" s="813"/>
      <c r="HCZ10" s="813"/>
      <c r="HDA10" s="813"/>
      <c r="HDB10" s="813"/>
      <c r="HDC10" s="813"/>
      <c r="HDD10" s="813"/>
      <c r="HDE10" s="813"/>
      <c r="HDF10" s="813"/>
      <c r="HDG10" s="813"/>
      <c r="HDH10" s="813"/>
      <c r="HDI10" s="813"/>
      <c r="HDJ10" s="813"/>
      <c r="HDK10" s="813"/>
      <c r="HDL10" s="813"/>
      <c r="HDM10" s="813"/>
      <c r="HDN10" s="813"/>
      <c r="HDO10" s="813"/>
      <c r="HDP10" s="813"/>
      <c r="HDQ10" s="813"/>
      <c r="HDR10" s="813"/>
      <c r="HDS10" s="813"/>
      <c r="HDT10" s="813"/>
      <c r="HDU10" s="813"/>
      <c r="HDV10" s="813"/>
      <c r="HDW10" s="813"/>
      <c r="HDX10" s="813"/>
      <c r="HDY10" s="813"/>
      <c r="HDZ10" s="813"/>
      <c r="HEA10" s="813"/>
      <c r="HEB10" s="813"/>
      <c r="HEC10" s="813"/>
      <c r="HED10" s="813"/>
      <c r="HEE10" s="813"/>
      <c r="HEF10" s="813"/>
      <c r="HEG10" s="813"/>
      <c r="HEH10" s="813"/>
      <c r="HEI10" s="813"/>
      <c r="HEJ10" s="813"/>
      <c r="HEK10" s="813"/>
      <c r="HEL10" s="813"/>
      <c r="HEM10" s="813"/>
      <c r="HEN10" s="813"/>
      <c r="HEO10" s="813"/>
      <c r="HEP10" s="813"/>
      <c r="HEQ10" s="813"/>
      <c r="HER10" s="813"/>
      <c r="HES10" s="813"/>
      <c r="HET10" s="813"/>
      <c r="HEU10" s="813"/>
      <c r="HEV10" s="813"/>
      <c r="HEW10" s="813"/>
      <c r="HEX10" s="813"/>
      <c r="HEY10" s="813"/>
      <c r="HEZ10" s="813"/>
      <c r="HFA10" s="813"/>
      <c r="HFB10" s="813"/>
      <c r="HFC10" s="813"/>
      <c r="HFD10" s="813"/>
      <c r="HFE10" s="813"/>
      <c r="HFF10" s="813"/>
      <c r="HFG10" s="813"/>
      <c r="HFH10" s="813"/>
      <c r="HFI10" s="813"/>
      <c r="HFJ10" s="813"/>
      <c r="HFK10" s="813"/>
      <c r="HFL10" s="813"/>
      <c r="HFM10" s="813"/>
      <c r="HFN10" s="813"/>
      <c r="HFO10" s="813"/>
      <c r="HFP10" s="813"/>
      <c r="HFQ10" s="813"/>
      <c r="HFR10" s="813"/>
      <c r="HFS10" s="813"/>
      <c r="HFT10" s="813"/>
      <c r="HFU10" s="813"/>
      <c r="HFV10" s="813"/>
      <c r="HFW10" s="813"/>
      <c r="HFX10" s="813"/>
      <c r="HFY10" s="813"/>
      <c r="HFZ10" s="813"/>
      <c r="HGA10" s="813"/>
      <c r="HGB10" s="813"/>
      <c r="HGC10" s="813"/>
      <c r="HGD10" s="813"/>
      <c r="HGE10" s="813"/>
      <c r="HGF10" s="813"/>
      <c r="HGG10" s="813"/>
      <c r="HGH10" s="813"/>
      <c r="HGI10" s="813"/>
      <c r="HGJ10" s="813"/>
      <c r="HGK10" s="813"/>
      <c r="HGL10" s="813"/>
      <c r="HGM10" s="813"/>
      <c r="HGN10" s="813"/>
      <c r="HGO10" s="813"/>
      <c r="HGP10" s="813"/>
      <c r="HGQ10" s="813"/>
      <c r="HGR10" s="813"/>
      <c r="HGS10" s="813"/>
      <c r="HGT10" s="813"/>
      <c r="HGU10" s="813"/>
      <c r="HGV10" s="813"/>
      <c r="HGW10" s="813"/>
      <c r="HGX10" s="813"/>
      <c r="HGY10" s="813"/>
      <c r="HGZ10" s="813"/>
      <c r="HHA10" s="813"/>
      <c r="HHB10" s="813"/>
      <c r="HHC10" s="813"/>
      <c r="HHD10" s="813"/>
      <c r="HHE10" s="813"/>
      <c r="HHF10" s="813"/>
      <c r="HHG10" s="813"/>
      <c r="HHH10" s="813"/>
      <c r="HHI10" s="813"/>
      <c r="HHJ10" s="813"/>
      <c r="HHK10" s="813"/>
      <c r="HHL10" s="813"/>
      <c r="HHM10" s="813"/>
      <c r="HHN10" s="813"/>
      <c r="HHO10" s="813"/>
      <c r="HHP10" s="813"/>
      <c r="HHQ10" s="813"/>
      <c r="HHR10" s="813"/>
      <c r="HHS10" s="813"/>
      <c r="HHT10" s="813"/>
      <c r="HHU10" s="813"/>
      <c r="HHV10" s="813"/>
      <c r="HHW10" s="813"/>
      <c r="HHX10" s="813"/>
      <c r="HHY10" s="813"/>
      <c r="HHZ10" s="813"/>
      <c r="HIA10" s="813"/>
      <c r="HIB10" s="813"/>
      <c r="HIC10" s="813"/>
      <c r="HID10" s="813"/>
      <c r="HIE10" s="813"/>
      <c r="HIF10" s="813"/>
      <c r="HIG10" s="813"/>
      <c r="HIH10" s="813"/>
      <c r="HII10" s="813"/>
      <c r="HIJ10" s="813"/>
      <c r="HIK10" s="813"/>
      <c r="HIL10" s="813"/>
      <c r="HIM10" s="813"/>
      <c r="HIN10" s="813"/>
      <c r="HIO10" s="813"/>
      <c r="HIP10" s="813"/>
      <c r="HIQ10" s="813"/>
      <c r="HIR10" s="813"/>
      <c r="HIS10" s="813"/>
      <c r="HIT10" s="813"/>
      <c r="HIU10" s="813"/>
      <c r="HIV10" s="813"/>
      <c r="HIW10" s="813"/>
      <c r="HIX10" s="813"/>
      <c r="HIY10" s="813"/>
      <c r="HIZ10" s="813"/>
      <c r="HJA10" s="813"/>
      <c r="HJB10" s="813"/>
      <c r="HJC10" s="813"/>
      <c r="HJD10" s="813"/>
      <c r="HJE10" s="813"/>
      <c r="HJF10" s="813"/>
      <c r="HJG10" s="813"/>
      <c r="HJH10" s="813"/>
      <c r="HJI10" s="813"/>
      <c r="HJJ10" s="813"/>
      <c r="HJK10" s="813"/>
      <c r="HJL10" s="813"/>
      <c r="HJM10" s="813"/>
      <c r="HJN10" s="813"/>
      <c r="HJO10" s="813"/>
      <c r="HJP10" s="813"/>
      <c r="HJQ10" s="813"/>
      <c r="HJR10" s="813"/>
      <c r="HJS10" s="813"/>
      <c r="HJT10" s="813"/>
      <c r="HJU10" s="813"/>
      <c r="HJV10" s="813"/>
      <c r="HJW10" s="813"/>
      <c r="HJX10" s="813"/>
      <c r="HJY10" s="813"/>
      <c r="HJZ10" s="813"/>
      <c r="HKA10" s="813"/>
      <c r="HKB10" s="813"/>
      <c r="HKC10" s="813"/>
      <c r="HKD10" s="813"/>
      <c r="HKE10" s="813"/>
      <c r="HKF10" s="813"/>
      <c r="HKG10" s="813"/>
      <c r="HKH10" s="813"/>
      <c r="HKI10" s="813"/>
      <c r="HKJ10" s="813"/>
      <c r="HKK10" s="813"/>
      <c r="HKL10" s="813"/>
      <c r="HKM10" s="813"/>
      <c r="HKN10" s="813"/>
      <c r="HKO10" s="813"/>
      <c r="HKP10" s="813"/>
      <c r="HKQ10" s="813"/>
      <c r="HKR10" s="813"/>
      <c r="HKS10" s="813"/>
      <c r="HKT10" s="813"/>
      <c r="HKU10" s="813"/>
      <c r="HKV10" s="813"/>
      <c r="HKW10" s="813"/>
      <c r="HKX10" s="813"/>
      <c r="HKY10" s="813"/>
      <c r="HKZ10" s="813"/>
      <c r="HLA10" s="813"/>
      <c r="HLB10" s="813"/>
      <c r="HLC10" s="813"/>
      <c r="HLD10" s="813"/>
      <c r="HLE10" s="813"/>
      <c r="HLF10" s="813"/>
      <c r="HLG10" s="813"/>
      <c r="HLH10" s="813"/>
      <c r="HLI10" s="813"/>
      <c r="HLJ10" s="813"/>
      <c r="HLK10" s="813"/>
      <c r="HLL10" s="813"/>
      <c r="HLM10" s="813"/>
      <c r="HLN10" s="813"/>
      <c r="HLO10" s="813"/>
      <c r="HLP10" s="813"/>
      <c r="HLQ10" s="813"/>
      <c r="HLR10" s="813"/>
      <c r="HLS10" s="813"/>
      <c r="HLT10" s="813"/>
      <c r="HLU10" s="813"/>
      <c r="HLV10" s="813"/>
      <c r="HLW10" s="813"/>
      <c r="HLX10" s="813"/>
      <c r="HLY10" s="813"/>
      <c r="HLZ10" s="813"/>
      <c r="HMA10" s="813"/>
      <c r="HMB10" s="813"/>
      <c r="HMC10" s="813"/>
      <c r="HMD10" s="813"/>
      <c r="HME10" s="813"/>
      <c r="HMF10" s="813"/>
      <c r="HMG10" s="813"/>
      <c r="HMH10" s="813"/>
      <c r="HMI10" s="813"/>
      <c r="HMJ10" s="813"/>
      <c r="HMK10" s="813"/>
      <c r="HML10" s="813"/>
      <c r="HMM10" s="813"/>
      <c r="HMN10" s="813"/>
      <c r="HMO10" s="813"/>
      <c r="HMP10" s="813"/>
      <c r="HMQ10" s="813"/>
      <c r="HMR10" s="813"/>
      <c r="HMS10" s="813"/>
      <c r="HMT10" s="813"/>
      <c r="HMU10" s="813"/>
      <c r="HMV10" s="813"/>
      <c r="HMW10" s="813"/>
      <c r="HMX10" s="813"/>
      <c r="HMY10" s="813"/>
      <c r="HMZ10" s="813"/>
      <c r="HNA10" s="813"/>
      <c r="HNB10" s="813"/>
      <c r="HNC10" s="813"/>
      <c r="HND10" s="813"/>
      <c r="HNE10" s="813"/>
      <c r="HNF10" s="813"/>
      <c r="HNG10" s="813"/>
      <c r="HNH10" s="813"/>
      <c r="HNI10" s="813"/>
      <c r="HNJ10" s="813"/>
      <c r="HNK10" s="813"/>
      <c r="HNL10" s="813"/>
      <c r="HNM10" s="813"/>
      <c r="HNN10" s="813"/>
      <c r="HNO10" s="813"/>
      <c r="HNP10" s="813"/>
      <c r="HNQ10" s="813"/>
      <c r="HNR10" s="813"/>
      <c r="HNS10" s="813"/>
      <c r="HNT10" s="813"/>
      <c r="HNU10" s="813"/>
      <c r="HNV10" s="813"/>
      <c r="HNW10" s="813"/>
      <c r="HNX10" s="813"/>
      <c r="HNY10" s="813"/>
      <c r="HNZ10" s="813"/>
      <c r="HOA10" s="813"/>
      <c r="HOB10" s="813"/>
      <c r="HOC10" s="813"/>
      <c r="HOD10" s="813"/>
      <c r="HOE10" s="813"/>
      <c r="HOF10" s="813"/>
      <c r="HOG10" s="813"/>
      <c r="HOH10" s="813"/>
      <c r="HOI10" s="813"/>
      <c r="HOJ10" s="813"/>
      <c r="HOK10" s="813"/>
      <c r="HOL10" s="813"/>
      <c r="HOM10" s="813"/>
      <c r="HON10" s="813"/>
      <c r="HOO10" s="813"/>
      <c r="HOP10" s="813"/>
      <c r="HOQ10" s="813"/>
      <c r="HOR10" s="813"/>
      <c r="HOS10" s="813"/>
      <c r="HOT10" s="813"/>
      <c r="HOU10" s="813"/>
      <c r="HOV10" s="813"/>
      <c r="HOW10" s="813"/>
      <c r="HOX10" s="813"/>
      <c r="HOY10" s="813"/>
      <c r="HOZ10" s="813"/>
      <c r="HPA10" s="813"/>
      <c r="HPB10" s="813"/>
      <c r="HPC10" s="813"/>
      <c r="HPD10" s="813"/>
      <c r="HPE10" s="813"/>
      <c r="HPF10" s="813"/>
      <c r="HPG10" s="813"/>
      <c r="HPH10" s="813"/>
      <c r="HPI10" s="813"/>
      <c r="HPJ10" s="813"/>
      <c r="HPK10" s="813"/>
      <c r="HPL10" s="813"/>
      <c r="HPM10" s="813"/>
      <c r="HPN10" s="813"/>
      <c r="HPO10" s="813"/>
      <c r="HPP10" s="813"/>
      <c r="HPQ10" s="813"/>
      <c r="HPR10" s="813"/>
      <c r="HPS10" s="813"/>
      <c r="HPT10" s="813"/>
      <c r="HPU10" s="813"/>
      <c r="HPV10" s="813"/>
      <c r="HPW10" s="813"/>
      <c r="HPX10" s="813"/>
      <c r="HPY10" s="813"/>
      <c r="HPZ10" s="813"/>
      <c r="HQA10" s="813"/>
      <c r="HQB10" s="813"/>
      <c r="HQC10" s="813"/>
      <c r="HQD10" s="813"/>
      <c r="HQE10" s="813"/>
      <c r="HQF10" s="813"/>
      <c r="HQG10" s="813"/>
      <c r="HQH10" s="813"/>
      <c r="HQI10" s="813"/>
      <c r="HQJ10" s="813"/>
      <c r="HQK10" s="813"/>
      <c r="HQL10" s="813"/>
      <c r="HQM10" s="813"/>
      <c r="HQN10" s="813"/>
      <c r="HQO10" s="813"/>
      <c r="HQP10" s="813"/>
      <c r="HQQ10" s="813"/>
      <c r="HQR10" s="813"/>
      <c r="HQS10" s="813"/>
      <c r="HQT10" s="813"/>
      <c r="HQU10" s="813"/>
      <c r="HQV10" s="813"/>
      <c r="HQW10" s="813"/>
      <c r="HQX10" s="813"/>
      <c r="HQY10" s="813"/>
      <c r="HQZ10" s="813"/>
      <c r="HRA10" s="813"/>
      <c r="HRB10" s="813"/>
      <c r="HRC10" s="813"/>
      <c r="HRD10" s="813"/>
      <c r="HRE10" s="813"/>
      <c r="HRF10" s="813"/>
      <c r="HRG10" s="813"/>
      <c r="HRH10" s="813"/>
      <c r="HRI10" s="813"/>
      <c r="HRJ10" s="813"/>
      <c r="HRK10" s="813"/>
      <c r="HRL10" s="813"/>
      <c r="HRM10" s="813"/>
      <c r="HRN10" s="813"/>
      <c r="HRO10" s="813"/>
      <c r="HRP10" s="813"/>
      <c r="HRQ10" s="813"/>
      <c r="HRR10" s="813"/>
      <c r="HRS10" s="813"/>
      <c r="HRT10" s="813"/>
      <c r="HRU10" s="813"/>
      <c r="HRV10" s="813"/>
      <c r="HRW10" s="813"/>
      <c r="HRX10" s="813"/>
      <c r="HRY10" s="813"/>
      <c r="HRZ10" s="813"/>
      <c r="HSA10" s="813"/>
      <c r="HSB10" s="813"/>
      <c r="HSC10" s="813"/>
      <c r="HSD10" s="813"/>
      <c r="HSE10" s="813"/>
      <c r="HSF10" s="813"/>
      <c r="HSG10" s="813"/>
      <c r="HSH10" s="813"/>
      <c r="HSI10" s="813"/>
      <c r="HSJ10" s="813"/>
      <c r="HSK10" s="813"/>
      <c r="HSL10" s="813"/>
      <c r="HSM10" s="813"/>
      <c r="HSN10" s="813"/>
      <c r="HSO10" s="813"/>
      <c r="HSP10" s="813"/>
      <c r="HSQ10" s="813"/>
      <c r="HSR10" s="813"/>
      <c r="HSS10" s="813"/>
      <c r="HST10" s="813"/>
      <c r="HSU10" s="813"/>
      <c r="HSV10" s="813"/>
      <c r="HSW10" s="813"/>
      <c r="HSX10" s="813"/>
      <c r="HSY10" s="813"/>
      <c r="HSZ10" s="813"/>
      <c r="HTA10" s="813"/>
      <c r="HTB10" s="813"/>
      <c r="HTC10" s="813"/>
      <c r="HTD10" s="813"/>
      <c r="HTE10" s="813"/>
      <c r="HTF10" s="813"/>
      <c r="HTG10" s="813"/>
      <c r="HTH10" s="813"/>
      <c r="HTI10" s="813"/>
      <c r="HTJ10" s="813"/>
      <c r="HTK10" s="813"/>
      <c r="HTL10" s="813"/>
      <c r="HTM10" s="813"/>
      <c r="HTN10" s="813"/>
      <c r="HTO10" s="813"/>
      <c r="HTP10" s="813"/>
      <c r="HTQ10" s="813"/>
      <c r="HTR10" s="813"/>
      <c r="HTS10" s="813"/>
      <c r="HTT10" s="813"/>
      <c r="HTU10" s="813"/>
      <c r="HTV10" s="813"/>
      <c r="HTW10" s="813"/>
      <c r="HTX10" s="813"/>
      <c r="HTY10" s="813"/>
      <c r="HTZ10" s="813"/>
      <c r="HUA10" s="813"/>
      <c r="HUB10" s="813"/>
      <c r="HUC10" s="813"/>
      <c r="HUD10" s="813"/>
      <c r="HUE10" s="813"/>
      <c r="HUF10" s="813"/>
      <c r="HUG10" s="813"/>
      <c r="HUH10" s="813"/>
      <c r="HUI10" s="813"/>
      <c r="HUJ10" s="813"/>
      <c r="HUK10" s="813"/>
      <c r="HUL10" s="813"/>
      <c r="HUM10" s="813"/>
      <c r="HUN10" s="813"/>
      <c r="HUO10" s="813"/>
      <c r="HUP10" s="813"/>
      <c r="HUQ10" s="813"/>
      <c r="HUR10" s="813"/>
      <c r="HUS10" s="813"/>
      <c r="HUT10" s="813"/>
      <c r="HUU10" s="813"/>
      <c r="HUV10" s="813"/>
      <c r="HUW10" s="813"/>
      <c r="HUX10" s="813"/>
      <c r="HUY10" s="813"/>
      <c r="HUZ10" s="813"/>
      <c r="HVA10" s="813"/>
      <c r="HVB10" s="813"/>
      <c r="HVC10" s="813"/>
      <c r="HVD10" s="813"/>
      <c r="HVE10" s="813"/>
      <c r="HVF10" s="813"/>
      <c r="HVG10" s="813"/>
      <c r="HVH10" s="813"/>
      <c r="HVI10" s="813"/>
      <c r="HVJ10" s="813"/>
      <c r="HVK10" s="813"/>
      <c r="HVL10" s="813"/>
      <c r="HVM10" s="813"/>
      <c r="HVN10" s="813"/>
      <c r="HVO10" s="813"/>
      <c r="HVP10" s="813"/>
      <c r="HVQ10" s="813"/>
      <c r="HVR10" s="813"/>
      <c r="HVS10" s="813"/>
      <c r="HVT10" s="813"/>
      <c r="HVU10" s="813"/>
      <c r="HVV10" s="813"/>
      <c r="HVW10" s="813"/>
      <c r="HVX10" s="813"/>
      <c r="HVY10" s="813"/>
      <c r="HVZ10" s="813"/>
      <c r="HWA10" s="813"/>
      <c r="HWB10" s="813"/>
      <c r="HWC10" s="813"/>
      <c r="HWD10" s="813"/>
      <c r="HWE10" s="813"/>
      <c r="HWF10" s="813"/>
      <c r="HWG10" s="813"/>
      <c r="HWH10" s="813"/>
      <c r="HWI10" s="813"/>
      <c r="HWJ10" s="813"/>
      <c r="HWK10" s="813"/>
      <c r="HWL10" s="813"/>
      <c r="HWM10" s="813"/>
      <c r="HWN10" s="813"/>
      <c r="HWO10" s="813"/>
      <c r="HWP10" s="813"/>
      <c r="HWQ10" s="813"/>
      <c r="HWR10" s="813"/>
      <c r="HWS10" s="813"/>
      <c r="HWT10" s="813"/>
      <c r="HWU10" s="813"/>
      <c r="HWV10" s="813"/>
      <c r="HWW10" s="813"/>
      <c r="HWX10" s="813"/>
      <c r="HWY10" s="813"/>
      <c r="HWZ10" s="813"/>
      <c r="HXA10" s="813"/>
      <c r="HXB10" s="813"/>
      <c r="HXC10" s="813"/>
      <c r="HXD10" s="813"/>
      <c r="HXE10" s="813"/>
      <c r="HXF10" s="813"/>
      <c r="HXG10" s="813"/>
      <c r="HXH10" s="813"/>
      <c r="HXI10" s="813"/>
      <c r="HXJ10" s="813"/>
      <c r="HXK10" s="813"/>
      <c r="HXL10" s="813"/>
      <c r="HXM10" s="813"/>
      <c r="HXN10" s="813"/>
      <c r="HXO10" s="813"/>
      <c r="HXP10" s="813"/>
      <c r="HXQ10" s="813"/>
      <c r="HXR10" s="813"/>
      <c r="HXS10" s="813"/>
      <c r="HXT10" s="813"/>
      <c r="HXU10" s="813"/>
      <c r="HXV10" s="813"/>
      <c r="HXW10" s="813"/>
      <c r="HXX10" s="813"/>
      <c r="HXY10" s="813"/>
      <c r="HXZ10" s="813"/>
      <c r="HYA10" s="813"/>
      <c r="HYB10" s="813"/>
      <c r="HYC10" s="813"/>
      <c r="HYD10" s="813"/>
      <c r="HYE10" s="813"/>
      <c r="HYF10" s="813"/>
      <c r="HYG10" s="813"/>
      <c r="HYH10" s="813"/>
      <c r="HYI10" s="813"/>
      <c r="HYJ10" s="813"/>
      <c r="HYK10" s="813"/>
      <c r="HYL10" s="813"/>
      <c r="HYM10" s="813"/>
      <c r="HYN10" s="813"/>
      <c r="HYO10" s="813"/>
      <c r="HYP10" s="813"/>
      <c r="HYQ10" s="813"/>
      <c r="HYR10" s="813"/>
      <c r="HYS10" s="813"/>
      <c r="HYT10" s="813"/>
      <c r="HYU10" s="813"/>
      <c r="HYV10" s="813"/>
      <c r="HYW10" s="813"/>
      <c r="HYX10" s="813"/>
      <c r="HYY10" s="813"/>
      <c r="HYZ10" s="813"/>
      <c r="HZA10" s="813"/>
      <c r="HZB10" s="813"/>
      <c r="HZC10" s="813"/>
      <c r="HZD10" s="813"/>
      <c r="HZE10" s="813"/>
      <c r="HZF10" s="813"/>
      <c r="HZG10" s="813"/>
      <c r="HZH10" s="813"/>
      <c r="HZI10" s="813"/>
      <c r="HZJ10" s="813"/>
      <c r="HZK10" s="813"/>
      <c r="HZL10" s="813"/>
      <c r="HZM10" s="813"/>
      <c r="HZN10" s="813"/>
      <c r="HZO10" s="813"/>
      <c r="HZP10" s="813"/>
      <c r="HZQ10" s="813"/>
      <c r="HZR10" s="813"/>
      <c r="HZS10" s="813"/>
      <c r="HZT10" s="813"/>
      <c r="HZU10" s="813"/>
      <c r="HZV10" s="813"/>
      <c r="HZW10" s="813"/>
      <c r="HZX10" s="813"/>
      <c r="HZY10" s="813"/>
      <c r="HZZ10" s="813"/>
      <c r="IAA10" s="813"/>
      <c r="IAB10" s="813"/>
      <c r="IAC10" s="813"/>
      <c r="IAD10" s="813"/>
      <c r="IAE10" s="813"/>
      <c r="IAF10" s="813"/>
      <c r="IAG10" s="813"/>
      <c r="IAH10" s="813"/>
      <c r="IAI10" s="813"/>
      <c r="IAJ10" s="813"/>
      <c r="IAK10" s="813"/>
      <c r="IAL10" s="813"/>
      <c r="IAM10" s="813"/>
      <c r="IAN10" s="813"/>
      <c r="IAO10" s="813"/>
      <c r="IAP10" s="813"/>
      <c r="IAQ10" s="813"/>
      <c r="IAR10" s="813"/>
      <c r="IAS10" s="813"/>
      <c r="IAT10" s="813"/>
      <c r="IAU10" s="813"/>
      <c r="IAV10" s="813"/>
      <c r="IAW10" s="813"/>
      <c r="IAX10" s="813"/>
      <c r="IAY10" s="813"/>
      <c r="IAZ10" s="813"/>
      <c r="IBA10" s="813"/>
      <c r="IBB10" s="813"/>
      <c r="IBC10" s="813"/>
      <c r="IBD10" s="813"/>
      <c r="IBE10" s="813"/>
      <c r="IBF10" s="813"/>
      <c r="IBG10" s="813"/>
      <c r="IBH10" s="813"/>
      <c r="IBI10" s="813"/>
      <c r="IBJ10" s="813"/>
      <c r="IBK10" s="813"/>
      <c r="IBL10" s="813"/>
      <c r="IBM10" s="813"/>
      <c r="IBN10" s="813"/>
      <c r="IBO10" s="813"/>
      <c r="IBP10" s="813"/>
      <c r="IBQ10" s="813"/>
      <c r="IBR10" s="813"/>
      <c r="IBS10" s="813"/>
      <c r="IBT10" s="813"/>
      <c r="IBU10" s="813"/>
      <c r="IBV10" s="813"/>
      <c r="IBW10" s="813"/>
      <c r="IBX10" s="813"/>
      <c r="IBY10" s="813"/>
      <c r="IBZ10" s="813"/>
      <c r="ICA10" s="813"/>
      <c r="ICB10" s="813"/>
      <c r="ICC10" s="813"/>
      <c r="ICD10" s="813"/>
      <c r="ICE10" s="813"/>
      <c r="ICF10" s="813"/>
      <c r="ICG10" s="813"/>
      <c r="ICH10" s="813"/>
      <c r="ICI10" s="813"/>
      <c r="ICJ10" s="813"/>
      <c r="ICK10" s="813"/>
      <c r="ICL10" s="813"/>
      <c r="ICM10" s="813"/>
      <c r="ICN10" s="813"/>
      <c r="ICO10" s="813"/>
      <c r="ICP10" s="813"/>
      <c r="ICQ10" s="813"/>
      <c r="ICR10" s="813"/>
      <c r="ICS10" s="813"/>
      <c r="ICT10" s="813"/>
      <c r="ICU10" s="813"/>
      <c r="ICV10" s="813"/>
      <c r="ICW10" s="813"/>
      <c r="ICX10" s="813"/>
      <c r="ICY10" s="813"/>
      <c r="ICZ10" s="813"/>
      <c r="IDA10" s="813"/>
      <c r="IDB10" s="813"/>
      <c r="IDC10" s="813"/>
      <c r="IDD10" s="813"/>
      <c r="IDE10" s="813"/>
      <c r="IDF10" s="813"/>
      <c r="IDG10" s="813"/>
      <c r="IDH10" s="813"/>
      <c r="IDI10" s="813"/>
      <c r="IDJ10" s="813"/>
      <c r="IDK10" s="813"/>
      <c r="IDL10" s="813"/>
      <c r="IDM10" s="813"/>
      <c r="IDN10" s="813"/>
      <c r="IDO10" s="813"/>
      <c r="IDP10" s="813"/>
      <c r="IDQ10" s="813"/>
      <c r="IDR10" s="813"/>
      <c r="IDS10" s="813"/>
      <c r="IDT10" s="813"/>
      <c r="IDU10" s="813"/>
      <c r="IDV10" s="813"/>
      <c r="IDW10" s="813"/>
      <c r="IDX10" s="813"/>
      <c r="IDY10" s="813"/>
      <c r="IDZ10" s="813"/>
      <c r="IEA10" s="813"/>
      <c r="IEB10" s="813"/>
      <c r="IEC10" s="813"/>
      <c r="IED10" s="813"/>
      <c r="IEE10" s="813"/>
      <c r="IEF10" s="813"/>
      <c r="IEG10" s="813"/>
      <c r="IEH10" s="813"/>
      <c r="IEI10" s="813"/>
      <c r="IEJ10" s="813"/>
      <c r="IEK10" s="813"/>
      <c r="IEL10" s="813"/>
      <c r="IEM10" s="813"/>
      <c r="IEN10" s="813"/>
      <c r="IEO10" s="813"/>
      <c r="IEP10" s="813"/>
      <c r="IEQ10" s="813"/>
      <c r="IER10" s="813"/>
      <c r="IES10" s="813"/>
      <c r="IET10" s="813"/>
      <c r="IEU10" s="813"/>
      <c r="IEV10" s="813"/>
      <c r="IEW10" s="813"/>
      <c r="IEX10" s="813"/>
      <c r="IEY10" s="813"/>
      <c r="IEZ10" s="813"/>
      <c r="IFA10" s="813"/>
      <c r="IFB10" s="813"/>
      <c r="IFC10" s="813"/>
      <c r="IFD10" s="813"/>
      <c r="IFE10" s="813"/>
      <c r="IFF10" s="813"/>
      <c r="IFG10" s="813"/>
      <c r="IFH10" s="813"/>
      <c r="IFI10" s="813"/>
      <c r="IFJ10" s="813"/>
      <c r="IFK10" s="813"/>
      <c r="IFL10" s="813"/>
      <c r="IFM10" s="813"/>
      <c r="IFN10" s="813"/>
      <c r="IFO10" s="813"/>
      <c r="IFP10" s="813"/>
      <c r="IFQ10" s="813"/>
      <c r="IFR10" s="813"/>
      <c r="IFS10" s="813"/>
      <c r="IFT10" s="813"/>
      <c r="IFU10" s="813"/>
      <c r="IFV10" s="813"/>
      <c r="IFW10" s="813"/>
      <c r="IFX10" s="813"/>
      <c r="IFY10" s="813"/>
      <c r="IFZ10" s="813"/>
      <c r="IGA10" s="813"/>
      <c r="IGB10" s="813"/>
      <c r="IGC10" s="813"/>
      <c r="IGD10" s="813"/>
      <c r="IGE10" s="813"/>
      <c r="IGF10" s="813"/>
      <c r="IGG10" s="813"/>
      <c r="IGH10" s="813"/>
      <c r="IGI10" s="813"/>
      <c r="IGJ10" s="813"/>
      <c r="IGK10" s="813"/>
      <c r="IGL10" s="813"/>
      <c r="IGM10" s="813"/>
      <c r="IGN10" s="813"/>
      <c r="IGO10" s="813"/>
      <c r="IGP10" s="813"/>
      <c r="IGQ10" s="813"/>
      <c r="IGR10" s="813"/>
      <c r="IGS10" s="813"/>
      <c r="IGT10" s="813"/>
      <c r="IGU10" s="813"/>
      <c r="IGV10" s="813"/>
      <c r="IGW10" s="813"/>
      <c r="IGX10" s="813"/>
      <c r="IGY10" s="813"/>
      <c r="IGZ10" s="813"/>
      <c r="IHA10" s="813"/>
      <c r="IHB10" s="813"/>
      <c r="IHC10" s="813"/>
      <c r="IHD10" s="813"/>
      <c r="IHE10" s="813"/>
      <c r="IHF10" s="813"/>
      <c r="IHG10" s="813"/>
      <c r="IHH10" s="813"/>
      <c r="IHI10" s="813"/>
      <c r="IHJ10" s="813"/>
      <c r="IHK10" s="813"/>
      <c r="IHL10" s="813"/>
      <c r="IHM10" s="813"/>
      <c r="IHN10" s="813"/>
      <c r="IHO10" s="813"/>
      <c r="IHP10" s="813"/>
      <c r="IHQ10" s="813"/>
      <c r="IHR10" s="813"/>
      <c r="IHS10" s="813"/>
      <c r="IHT10" s="813"/>
      <c r="IHU10" s="813"/>
      <c r="IHV10" s="813"/>
      <c r="IHW10" s="813"/>
      <c r="IHX10" s="813"/>
      <c r="IHY10" s="813"/>
      <c r="IHZ10" s="813"/>
      <c r="IIA10" s="813"/>
      <c r="IIB10" s="813"/>
      <c r="IIC10" s="813"/>
      <c r="IID10" s="813"/>
      <c r="IIE10" s="813"/>
      <c r="IIF10" s="813"/>
      <c r="IIG10" s="813"/>
      <c r="IIH10" s="813"/>
      <c r="III10" s="813"/>
      <c r="IIJ10" s="813"/>
      <c r="IIK10" s="813"/>
      <c r="IIL10" s="813"/>
      <c r="IIM10" s="813"/>
      <c r="IIN10" s="813"/>
      <c r="IIO10" s="813"/>
      <c r="IIP10" s="813"/>
      <c r="IIQ10" s="813"/>
      <c r="IIR10" s="813"/>
      <c r="IIS10" s="813"/>
      <c r="IIT10" s="813"/>
      <c r="IIU10" s="813"/>
      <c r="IIV10" s="813"/>
      <c r="IIW10" s="813"/>
      <c r="IIX10" s="813"/>
      <c r="IIY10" s="813"/>
      <c r="IIZ10" s="813"/>
      <c r="IJA10" s="813"/>
      <c r="IJB10" s="813"/>
      <c r="IJC10" s="813"/>
      <c r="IJD10" s="813"/>
      <c r="IJE10" s="813"/>
      <c r="IJF10" s="813"/>
      <c r="IJG10" s="813"/>
      <c r="IJH10" s="813"/>
      <c r="IJI10" s="813"/>
      <c r="IJJ10" s="813"/>
      <c r="IJK10" s="813"/>
      <c r="IJL10" s="813"/>
      <c r="IJM10" s="813"/>
      <c r="IJN10" s="813"/>
      <c r="IJO10" s="813"/>
      <c r="IJP10" s="813"/>
      <c r="IJQ10" s="813"/>
      <c r="IJR10" s="813"/>
      <c r="IJS10" s="813"/>
      <c r="IJT10" s="813"/>
      <c r="IJU10" s="813"/>
      <c r="IJV10" s="813"/>
      <c r="IJW10" s="813"/>
      <c r="IJX10" s="813"/>
      <c r="IJY10" s="813"/>
      <c r="IJZ10" s="813"/>
      <c r="IKA10" s="813"/>
      <c r="IKB10" s="813"/>
      <c r="IKC10" s="813"/>
      <c r="IKD10" s="813"/>
      <c r="IKE10" s="813"/>
      <c r="IKF10" s="813"/>
      <c r="IKG10" s="813"/>
      <c r="IKH10" s="813"/>
      <c r="IKI10" s="813"/>
      <c r="IKJ10" s="813"/>
      <c r="IKK10" s="813"/>
      <c r="IKL10" s="813"/>
      <c r="IKM10" s="813"/>
      <c r="IKN10" s="813"/>
      <c r="IKO10" s="813"/>
      <c r="IKP10" s="813"/>
      <c r="IKQ10" s="813"/>
      <c r="IKR10" s="813"/>
      <c r="IKS10" s="813"/>
      <c r="IKT10" s="813"/>
      <c r="IKU10" s="813"/>
      <c r="IKV10" s="813"/>
      <c r="IKW10" s="813"/>
      <c r="IKX10" s="813"/>
      <c r="IKY10" s="813"/>
      <c r="IKZ10" s="813"/>
      <c r="ILA10" s="813"/>
      <c r="ILB10" s="813"/>
      <c r="ILC10" s="813"/>
      <c r="ILD10" s="813"/>
      <c r="ILE10" s="813"/>
      <c r="ILF10" s="813"/>
      <c r="ILG10" s="813"/>
      <c r="ILH10" s="813"/>
      <c r="ILI10" s="813"/>
      <c r="ILJ10" s="813"/>
      <c r="ILK10" s="813"/>
      <c r="ILL10" s="813"/>
      <c r="ILM10" s="813"/>
      <c r="ILN10" s="813"/>
      <c r="ILO10" s="813"/>
      <c r="ILP10" s="813"/>
      <c r="ILQ10" s="813"/>
      <c r="ILR10" s="813"/>
      <c r="ILS10" s="813"/>
      <c r="ILT10" s="813"/>
      <c r="ILU10" s="813"/>
      <c r="ILV10" s="813"/>
      <c r="ILW10" s="813"/>
      <c r="ILX10" s="813"/>
      <c r="ILY10" s="813"/>
      <c r="ILZ10" s="813"/>
      <c r="IMA10" s="813"/>
      <c r="IMB10" s="813"/>
      <c r="IMC10" s="813"/>
      <c r="IMD10" s="813"/>
      <c r="IME10" s="813"/>
      <c r="IMF10" s="813"/>
      <c r="IMG10" s="813"/>
      <c r="IMH10" s="813"/>
      <c r="IMI10" s="813"/>
      <c r="IMJ10" s="813"/>
      <c r="IMK10" s="813"/>
      <c r="IML10" s="813"/>
      <c r="IMM10" s="813"/>
      <c r="IMN10" s="813"/>
      <c r="IMO10" s="813"/>
      <c r="IMP10" s="813"/>
      <c r="IMQ10" s="813"/>
      <c r="IMR10" s="813"/>
      <c r="IMS10" s="813"/>
      <c r="IMT10" s="813"/>
      <c r="IMU10" s="813"/>
      <c r="IMV10" s="813"/>
      <c r="IMW10" s="813"/>
      <c r="IMX10" s="813"/>
      <c r="IMY10" s="813"/>
      <c r="IMZ10" s="813"/>
      <c r="INA10" s="813"/>
      <c r="INB10" s="813"/>
      <c r="INC10" s="813"/>
      <c r="IND10" s="813"/>
      <c r="INE10" s="813"/>
      <c r="INF10" s="813"/>
      <c r="ING10" s="813"/>
      <c r="INH10" s="813"/>
      <c r="INI10" s="813"/>
      <c r="INJ10" s="813"/>
      <c r="INK10" s="813"/>
      <c r="INL10" s="813"/>
      <c r="INM10" s="813"/>
      <c r="INN10" s="813"/>
      <c r="INO10" s="813"/>
      <c r="INP10" s="813"/>
      <c r="INQ10" s="813"/>
      <c r="INR10" s="813"/>
      <c r="INS10" s="813"/>
      <c r="INT10" s="813"/>
      <c r="INU10" s="813"/>
      <c r="INV10" s="813"/>
      <c r="INW10" s="813"/>
      <c r="INX10" s="813"/>
      <c r="INY10" s="813"/>
      <c r="INZ10" s="813"/>
      <c r="IOA10" s="813"/>
      <c r="IOB10" s="813"/>
      <c r="IOC10" s="813"/>
      <c r="IOD10" s="813"/>
      <c r="IOE10" s="813"/>
      <c r="IOF10" s="813"/>
      <c r="IOG10" s="813"/>
      <c r="IOH10" s="813"/>
      <c r="IOI10" s="813"/>
      <c r="IOJ10" s="813"/>
      <c r="IOK10" s="813"/>
      <c r="IOL10" s="813"/>
      <c r="IOM10" s="813"/>
      <c r="ION10" s="813"/>
      <c r="IOO10" s="813"/>
      <c r="IOP10" s="813"/>
      <c r="IOQ10" s="813"/>
      <c r="IOR10" s="813"/>
      <c r="IOS10" s="813"/>
      <c r="IOT10" s="813"/>
      <c r="IOU10" s="813"/>
      <c r="IOV10" s="813"/>
      <c r="IOW10" s="813"/>
      <c r="IOX10" s="813"/>
      <c r="IOY10" s="813"/>
      <c r="IOZ10" s="813"/>
      <c r="IPA10" s="813"/>
      <c r="IPB10" s="813"/>
      <c r="IPC10" s="813"/>
      <c r="IPD10" s="813"/>
      <c r="IPE10" s="813"/>
      <c r="IPF10" s="813"/>
      <c r="IPG10" s="813"/>
      <c r="IPH10" s="813"/>
      <c r="IPI10" s="813"/>
      <c r="IPJ10" s="813"/>
      <c r="IPK10" s="813"/>
      <c r="IPL10" s="813"/>
      <c r="IPM10" s="813"/>
      <c r="IPN10" s="813"/>
      <c r="IPO10" s="813"/>
      <c r="IPP10" s="813"/>
      <c r="IPQ10" s="813"/>
      <c r="IPR10" s="813"/>
      <c r="IPS10" s="813"/>
      <c r="IPT10" s="813"/>
      <c r="IPU10" s="813"/>
      <c r="IPV10" s="813"/>
      <c r="IPW10" s="813"/>
      <c r="IPX10" s="813"/>
      <c r="IPY10" s="813"/>
      <c r="IPZ10" s="813"/>
      <c r="IQA10" s="813"/>
      <c r="IQB10" s="813"/>
      <c r="IQC10" s="813"/>
      <c r="IQD10" s="813"/>
      <c r="IQE10" s="813"/>
      <c r="IQF10" s="813"/>
      <c r="IQG10" s="813"/>
      <c r="IQH10" s="813"/>
      <c r="IQI10" s="813"/>
      <c r="IQJ10" s="813"/>
      <c r="IQK10" s="813"/>
      <c r="IQL10" s="813"/>
      <c r="IQM10" s="813"/>
      <c r="IQN10" s="813"/>
      <c r="IQO10" s="813"/>
      <c r="IQP10" s="813"/>
      <c r="IQQ10" s="813"/>
      <c r="IQR10" s="813"/>
      <c r="IQS10" s="813"/>
      <c r="IQT10" s="813"/>
      <c r="IQU10" s="813"/>
      <c r="IQV10" s="813"/>
      <c r="IQW10" s="813"/>
      <c r="IQX10" s="813"/>
      <c r="IQY10" s="813"/>
      <c r="IQZ10" s="813"/>
      <c r="IRA10" s="813"/>
      <c r="IRB10" s="813"/>
      <c r="IRC10" s="813"/>
      <c r="IRD10" s="813"/>
      <c r="IRE10" s="813"/>
      <c r="IRF10" s="813"/>
      <c r="IRG10" s="813"/>
      <c r="IRH10" s="813"/>
      <c r="IRI10" s="813"/>
      <c r="IRJ10" s="813"/>
      <c r="IRK10" s="813"/>
      <c r="IRL10" s="813"/>
      <c r="IRM10" s="813"/>
      <c r="IRN10" s="813"/>
      <c r="IRO10" s="813"/>
      <c r="IRP10" s="813"/>
      <c r="IRQ10" s="813"/>
      <c r="IRR10" s="813"/>
      <c r="IRS10" s="813"/>
      <c r="IRT10" s="813"/>
      <c r="IRU10" s="813"/>
      <c r="IRV10" s="813"/>
      <c r="IRW10" s="813"/>
      <c r="IRX10" s="813"/>
      <c r="IRY10" s="813"/>
      <c r="IRZ10" s="813"/>
      <c r="ISA10" s="813"/>
      <c r="ISB10" s="813"/>
      <c r="ISC10" s="813"/>
      <c r="ISD10" s="813"/>
      <c r="ISE10" s="813"/>
      <c r="ISF10" s="813"/>
      <c r="ISG10" s="813"/>
      <c r="ISH10" s="813"/>
      <c r="ISI10" s="813"/>
      <c r="ISJ10" s="813"/>
      <c r="ISK10" s="813"/>
      <c r="ISL10" s="813"/>
      <c r="ISM10" s="813"/>
      <c r="ISN10" s="813"/>
      <c r="ISO10" s="813"/>
      <c r="ISP10" s="813"/>
      <c r="ISQ10" s="813"/>
      <c r="ISR10" s="813"/>
      <c r="ISS10" s="813"/>
      <c r="IST10" s="813"/>
      <c r="ISU10" s="813"/>
      <c r="ISV10" s="813"/>
      <c r="ISW10" s="813"/>
      <c r="ISX10" s="813"/>
      <c r="ISY10" s="813"/>
      <c r="ISZ10" s="813"/>
      <c r="ITA10" s="813"/>
      <c r="ITB10" s="813"/>
      <c r="ITC10" s="813"/>
      <c r="ITD10" s="813"/>
      <c r="ITE10" s="813"/>
      <c r="ITF10" s="813"/>
      <c r="ITG10" s="813"/>
      <c r="ITH10" s="813"/>
      <c r="ITI10" s="813"/>
      <c r="ITJ10" s="813"/>
      <c r="ITK10" s="813"/>
      <c r="ITL10" s="813"/>
      <c r="ITM10" s="813"/>
      <c r="ITN10" s="813"/>
      <c r="ITO10" s="813"/>
      <c r="ITP10" s="813"/>
      <c r="ITQ10" s="813"/>
      <c r="ITR10" s="813"/>
      <c r="ITS10" s="813"/>
      <c r="ITT10" s="813"/>
      <c r="ITU10" s="813"/>
      <c r="ITV10" s="813"/>
      <c r="ITW10" s="813"/>
      <c r="ITX10" s="813"/>
      <c r="ITY10" s="813"/>
      <c r="ITZ10" s="813"/>
      <c r="IUA10" s="813"/>
      <c r="IUB10" s="813"/>
      <c r="IUC10" s="813"/>
      <c r="IUD10" s="813"/>
      <c r="IUE10" s="813"/>
      <c r="IUF10" s="813"/>
      <c r="IUG10" s="813"/>
      <c r="IUH10" s="813"/>
      <c r="IUI10" s="813"/>
      <c r="IUJ10" s="813"/>
      <c r="IUK10" s="813"/>
      <c r="IUL10" s="813"/>
      <c r="IUM10" s="813"/>
      <c r="IUN10" s="813"/>
      <c r="IUO10" s="813"/>
      <c r="IUP10" s="813"/>
      <c r="IUQ10" s="813"/>
      <c r="IUR10" s="813"/>
      <c r="IUS10" s="813"/>
      <c r="IUT10" s="813"/>
      <c r="IUU10" s="813"/>
      <c r="IUV10" s="813"/>
      <c r="IUW10" s="813"/>
      <c r="IUX10" s="813"/>
      <c r="IUY10" s="813"/>
      <c r="IUZ10" s="813"/>
      <c r="IVA10" s="813"/>
      <c r="IVB10" s="813"/>
      <c r="IVC10" s="813"/>
      <c r="IVD10" s="813"/>
      <c r="IVE10" s="813"/>
      <c r="IVF10" s="813"/>
      <c r="IVG10" s="813"/>
      <c r="IVH10" s="813"/>
      <c r="IVI10" s="813"/>
      <c r="IVJ10" s="813"/>
      <c r="IVK10" s="813"/>
      <c r="IVL10" s="813"/>
      <c r="IVM10" s="813"/>
      <c r="IVN10" s="813"/>
      <c r="IVO10" s="813"/>
      <c r="IVP10" s="813"/>
      <c r="IVQ10" s="813"/>
      <c r="IVR10" s="813"/>
      <c r="IVS10" s="813"/>
      <c r="IVT10" s="813"/>
      <c r="IVU10" s="813"/>
      <c r="IVV10" s="813"/>
      <c r="IVW10" s="813"/>
      <c r="IVX10" s="813"/>
      <c r="IVY10" s="813"/>
      <c r="IVZ10" s="813"/>
      <c r="IWA10" s="813"/>
      <c r="IWB10" s="813"/>
      <c r="IWC10" s="813"/>
      <c r="IWD10" s="813"/>
      <c r="IWE10" s="813"/>
      <c r="IWF10" s="813"/>
      <c r="IWG10" s="813"/>
      <c r="IWH10" s="813"/>
      <c r="IWI10" s="813"/>
      <c r="IWJ10" s="813"/>
      <c r="IWK10" s="813"/>
      <c r="IWL10" s="813"/>
      <c r="IWM10" s="813"/>
      <c r="IWN10" s="813"/>
      <c r="IWO10" s="813"/>
      <c r="IWP10" s="813"/>
      <c r="IWQ10" s="813"/>
      <c r="IWR10" s="813"/>
      <c r="IWS10" s="813"/>
      <c r="IWT10" s="813"/>
      <c r="IWU10" s="813"/>
      <c r="IWV10" s="813"/>
      <c r="IWW10" s="813"/>
      <c r="IWX10" s="813"/>
      <c r="IWY10" s="813"/>
      <c r="IWZ10" s="813"/>
      <c r="IXA10" s="813"/>
      <c r="IXB10" s="813"/>
      <c r="IXC10" s="813"/>
      <c r="IXD10" s="813"/>
      <c r="IXE10" s="813"/>
      <c r="IXF10" s="813"/>
      <c r="IXG10" s="813"/>
      <c r="IXH10" s="813"/>
      <c r="IXI10" s="813"/>
      <c r="IXJ10" s="813"/>
      <c r="IXK10" s="813"/>
      <c r="IXL10" s="813"/>
      <c r="IXM10" s="813"/>
      <c r="IXN10" s="813"/>
      <c r="IXO10" s="813"/>
      <c r="IXP10" s="813"/>
      <c r="IXQ10" s="813"/>
      <c r="IXR10" s="813"/>
      <c r="IXS10" s="813"/>
      <c r="IXT10" s="813"/>
      <c r="IXU10" s="813"/>
      <c r="IXV10" s="813"/>
      <c r="IXW10" s="813"/>
      <c r="IXX10" s="813"/>
      <c r="IXY10" s="813"/>
      <c r="IXZ10" s="813"/>
      <c r="IYA10" s="813"/>
      <c r="IYB10" s="813"/>
      <c r="IYC10" s="813"/>
      <c r="IYD10" s="813"/>
      <c r="IYE10" s="813"/>
      <c r="IYF10" s="813"/>
      <c r="IYG10" s="813"/>
      <c r="IYH10" s="813"/>
      <c r="IYI10" s="813"/>
      <c r="IYJ10" s="813"/>
      <c r="IYK10" s="813"/>
      <c r="IYL10" s="813"/>
      <c r="IYM10" s="813"/>
      <c r="IYN10" s="813"/>
      <c r="IYO10" s="813"/>
      <c r="IYP10" s="813"/>
      <c r="IYQ10" s="813"/>
      <c r="IYR10" s="813"/>
      <c r="IYS10" s="813"/>
      <c r="IYT10" s="813"/>
      <c r="IYU10" s="813"/>
      <c r="IYV10" s="813"/>
      <c r="IYW10" s="813"/>
      <c r="IYX10" s="813"/>
      <c r="IYY10" s="813"/>
      <c r="IYZ10" s="813"/>
      <c r="IZA10" s="813"/>
      <c r="IZB10" s="813"/>
      <c r="IZC10" s="813"/>
      <c r="IZD10" s="813"/>
      <c r="IZE10" s="813"/>
      <c r="IZF10" s="813"/>
      <c r="IZG10" s="813"/>
      <c r="IZH10" s="813"/>
      <c r="IZI10" s="813"/>
      <c r="IZJ10" s="813"/>
      <c r="IZK10" s="813"/>
      <c r="IZL10" s="813"/>
      <c r="IZM10" s="813"/>
      <c r="IZN10" s="813"/>
      <c r="IZO10" s="813"/>
      <c r="IZP10" s="813"/>
      <c r="IZQ10" s="813"/>
      <c r="IZR10" s="813"/>
      <c r="IZS10" s="813"/>
      <c r="IZT10" s="813"/>
      <c r="IZU10" s="813"/>
      <c r="IZV10" s="813"/>
      <c r="IZW10" s="813"/>
      <c r="IZX10" s="813"/>
      <c r="IZY10" s="813"/>
      <c r="IZZ10" s="813"/>
      <c r="JAA10" s="813"/>
      <c r="JAB10" s="813"/>
      <c r="JAC10" s="813"/>
      <c r="JAD10" s="813"/>
      <c r="JAE10" s="813"/>
      <c r="JAF10" s="813"/>
      <c r="JAG10" s="813"/>
      <c r="JAH10" s="813"/>
      <c r="JAI10" s="813"/>
      <c r="JAJ10" s="813"/>
      <c r="JAK10" s="813"/>
      <c r="JAL10" s="813"/>
      <c r="JAM10" s="813"/>
      <c r="JAN10" s="813"/>
      <c r="JAO10" s="813"/>
      <c r="JAP10" s="813"/>
      <c r="JAQ10" s="813"/>
      <c r="JAR10" s="813"/>
      <c r="JAS10" s="813"/>
      <c r="JAT10" s="813"/>
      <c r="JAU10" s="813"/>
      <c r="JAV10" s="813"/>
      <c r="JAW10" s="813"/>
      <c r="JAX10" s="813"/>
      <c r="JAY10" s="813"/>
      <c r="JAZ10" s="813"/>
      <c r="JBA10" s="813"/>
      <c r="JBB10" s="813"/>
      <c r="JBC10" s="813"/>
      <c r="JBD10" s="813"/>
      <c r="JBE10" s="813"/>
      <c r="JBF10" s="813"/>
      <c r="JBG10" s="813"/>
      <c r="JBH10" s="813"/>
      <c r="JBI10" s="813"/>
      <c r="JBJ10" s="813"/>
      <c r="JBK10" s="813"/>
      <c r="JBL10" s="813"/>
      <c r="JBM10" s="813"/>
      <c r="JBN10" s="813"/>
      <c r="JBO10" s="813"/>
      <c r="JBP10" s="813"/>
      <c r="JBQ10" s="813"/>
      <c r="JBR10" s="813"/>
      <c r="JBS10" s="813"/>
      <c r="JBT10" s="813"/>
      <c r="JBU10" s="813"/>
      <c r="JBV10" s="813"/>
      <c r="JBW10" s="813"/>
      <c r="JBX10" s="813"/>
      <c r="JBY10" s="813"/>
      <c r="JBZ10" s="813"/>
      <c r="JCA10" s="813"/>
      <c r="JCB10" s="813"/>
      <c r="JCC10" s="813"/>
      <c r="JCD10" s="813"/>
      <c r="JCE10" s="813"/>
      <c r="JCF10" s="813"/>
      <c r="JCG10" s="813"/>
      <c r="JCH10" s="813"/>
      <c r="JCI10" s="813"/>
      <c r="JCJ10" s="813"/>
      <c r="JCK10" s="813"/>
      <c r="JCL10" s="813"/>
      <c r="JCM10" s="813"/>
      <c r="JCN10" s="813"/>
      <c r="JCO10" s="813"/>
      <c r="JCP10" s="813"/>
      <c r="JCQ10" s="813"/>
      <c r="JCR10" s="813"/>
      <c r="JCS10" s="813"/>
      <c r="JCT10" s="813"/>
      <c r="JCU10" s="813"/>
      <c r="JCV10" s="813"/>
      <c r="JCW10" s="813"/>
      <c r="JCX10" s="813"/>
      <c r="JCY10" s="813"/>
      <c r="JCZ10" s="813"/>
      <c r="JDA10" s="813"/>
      <c r="JDB10" s="813"/>
      <c r="JDC10" s="813"/>
      <c r="JDD10" s="813"/>
      <c r="JDE10" s="813"/>
      <c r="JDF10" s="813"/>
      <c r="JDG10" s="813"/>
      <c r="JDH10" s="813"/>
      <c r="JDI10" s="813"/>
      <c r="JDJ10" s="813"/>
      <c r="JDK10" s="813"/>
      <c r="JDL10" s="813"/>
      <c r="JDM10" s="813"/>
      <c r="JDN10" s="813"/>
      <c r="JDO10" s="813"/>
      <c r="JDP10" s="813"/>
      <c r="JDQ10" s="813"/>
      <c r="JDR10" s="813"/>
      <c r="JDS10" s="813"/>
      <c r="JDT10" s="813"/>
      <c r="JDU10" s="813"/>
      <c r="JDV10" s="813"/>
      <c r="JDW10" s="813"/>
      <c r="JDX10" s="813"/>
      <c r="JDY10" s="813"/>
      <c r="JDZ10" s="813"/>
      <c r="JEA10" s="813"/>
      <c r="JEB10" s="813"/>
      <c r="JEC10" s="813"/>
      <c r="JED10" s="813"/>
      <c r="JEE10" s="813"/>
      <c r="JEF10" s="813"/>
      <c r="JEG10" s="813"/>
      <c r="JEH10" s="813"/>
      <c r="JEI10" s="813"/>
      <c r="JEJ10" s="813"/>
      <c r="JEK10" s="813"/>
      <c r="JEL10" s="813"/>
      <c r="JEM10" s="813"/>
      <c r="JEN10" s="813"/>
      <c r="JEO10" s="813"/>
      <c r="JEP10" s="813"/>
      <c r="JEQ10" s="813"/>
      <c r="JER10" s="813"/>
      <c r="JES10" s="813"/>
      <c r="JET10" s="813"/>
      <c r="JEU10" s="813"/>
      <c r="JEV10" s="813"/>
      <c r="JEW10" s="813"/>
      <c r="JEX10" s="813"/>
      <c r="JEY10" s="813"/>
      <c r="JEZ10" s="813"/>
      <c r="JFA10" s="813"/>
      <c r="JFB10" s="813"/>
      <c r="JFC10" s="813"/>
      <c r="JFD10" s="813"/>
      <c r="JFE10" s="813"/>
      <c r="JFF10" s="813"/>
      <c r="JFG10" s="813"/>
      <c r="JFH10" s="813"/>
      <c r="JFI10" s="813"/>
      <c r="JFJ10" s="813"/>
      <c r="JFK10" s="813"/>
      <c r="JFL10" s="813"/>
      <c r="JFM10" s="813"/>
      <c r="JFN10" s="813"/>
      <c r="JFO10" s="813"/>
      <c r="JFP10" s="813"/>
      <c r="JFQ10" s="813"/>
      <c r="JFR10" s="813"/>
      <c r="JFS10" s="813"/>
      <c r="JFT10" s="813"/>
      <c r="JFU10" s="813"/>
      <c r="JFV10" s="813"/>
      <c r="JFW10" s="813"/>
      <c r="JFX10" s="813"/>
      <c r="JFY10" s="813"/>
      <c r="JFZ10" s="813"/>
      <c r="JGA10" s="813"/>
      <c r="JGB10" s="813"/>
      <c r="JGC10" s="813"/>
      <c r="JGD10" s="813"/>
      <c r="JGE10" s="813"/>
      <c r="JGF10" s="813"/>
      <c r="JGG10" s="813"/>
      <c r="JGH10" s="813"/>
      <c r="JGI10" s="813"/>
      <c r="JGJ10" s="813"/>
      <c r="JGK10" s="813"/>
      <c r="JGL10" s="813"/>
      <c r="JGM10" s="813"/>
      <c r="JGN10" s="813"/>
      <c r="JGO10" s="813"/>
      <c r="JGP10" s="813"/>
      <c r="JGQ10" s="813"/>
      <c r="JGR10" s="813"/>
      <c r="JGS10" s="813"/>
      <c r="JGT10" s="813"/>
      <c r="JGU10" s="813"/>
      <c r="JGV10" s="813"/>
      <c r="JGW10" s="813"/>
      <c r="JGX10" s="813"/>
      <c r="JGY10" s="813"/>
      <c r="JGZ10" s="813"/>
      <c r="JHA10" s="813"/>
      <c r="JHB10" s="813"/>
      <c r="JHC10" s="813"/>
      <c r="JHD10" s="813"/>
      <c r="JHE10" s="813"/>
      <c r="JHF10" s="813"/>
      <c r="JHG10" s="813"/>
      <c r="JHH10" s="813"/>
      <c r="JHI10" s="813"/>
      <c r="JHJ10" s="813"/>
      <c r="JHK10" s="813"/>
      <c r="JHL10" s="813"/>
      <c r="JHM10" s="813"/>
      <c r="JHN10" s="813"/>
      <c r="JHO10" s="813"/>
      <c r="JHP10" s="813"/>
      <c r="JHQ10" s="813"/>
      <c r="JHR10" s="813"/>
      <c r="JHS10" s="813"/>
      <c r="JHT10" s="813"/>
      <c r="JHU10" s="813"/>
      <c r="JHV10" s="813"/>
      <c r="JHW10" s="813"/>
      <c r="JHX10" s="813"/>
      <c r="JHY10" s="813"/>
      <c r="JHZ10" s="813"/>
      <c r="JIA10" s="813"/>
      <c r="JIB10" s="813"/>
      <c r="JIC10" s="813"/>
      <c r="JID10" s="813"/>
      <c r="JIE10" s="813"/>
      <c r="JIF10" s="813"/>
      <c r="JIG10" s="813"/>
      <c r="JIH10" s="813"/>
      <c r="JII10" s="813"/>
      <c r="JIJ10" s="813"/>
      <c r="JIK10" s="813"/>
      <c r="JIL10" s="813"/>
      <c r="JIM10" s="813"/>
      <c r="JIN10" s="813"/>
      <c r="JIO10" s="813"/>
      <c r="JIP10" s="813"/>
      <c r="JIQ10" s="813"/>
      <c r="JIR10" s="813"/>
      <c r="JIS10" s="813"/>
      <c r="JIT10" s="813"/>
      <c r="JIU10" s="813"/>
      <c r="JIV10" s="813"/>
      <c r="JIW10" s="813"/>
      <c r="JIX10" s="813"/>
      <c r="JIY10" s="813"/>
      <c r="JIZ10" s="813"/>
      <c r="JJA10" s="813"/>
      <c r="JJB10" s="813"/>
      <c r="JJC10" s="813"/>
      <c r="JJD10" s="813"/>
      <c r="JJE10" s="813"/>
      <c r="JJF10" s="813"/>
      <c r="JJG10" s="813"/>
      <c r="JJH10" s="813"/>
      <c r="JJI10" s="813"/>
      <c r="JJJ10" s="813"/>
      <c r="JJK10" s="813"/>
      <c r="JJL10" s="813"/>
      <c r="JJM10" s="813"/>
      <c r="JJN10" s="813"/>
      <c r="JJO10" s="813"/>
      <c r="JJP10" s="813"/>
      <c r="JJQ10" s="813"/>
      <c r="JJR10" s="813"/>
      <c r="JJS10" s="813"/>
      <c r="JJT10" s="813"/>
      <c r="JJU10" s="813"/>
      <c r="JJV10" s="813"/>
      <c r="JJW10" s="813"/>
      <c r="JJX10" s="813"/>
      <c r="JJY10" s="813"/>
      <c r="JJZ10" s="813"/>
      <c r="JKA10" s="813"/>
      <c r="JKB10" s="813"/>
      <c r="JKC10" s="813"/>
      <c r="JKD10" s="813"/>
      <c r="JKE10" s="813"/>
      <c r="JKF10" s="813"/>
      <c r="JKG10" s="813"/>
      <c r="JKH10" s="813"/>
      <c r="JKI10" s="813"/>
      <c r="JKJ10" s="813"/>
      <c r="JKK10" s="813"/>
      <c r="JKL10" s="813"/>
      <c r="JKM10" s="813"/>
      <c r="JKN10" s="813"/>
      <c r="JKO10" s="813"/>
      <c r="JKP10" s="813"/>
      <c r="JKQ10" s="813"/>
      <c r="JKR10" s="813"/>
      <c r="JKS10" s="813"/>
      <c r="JKT10" s="813"/>
      <c r="JKU10" s="813"/>
      <c r="JKV10" s="813"/>
      <c r="JKW10" s="813"/>
      <c r="JKX10" s="813"/>
      <c r="JKY10" s="813"/>
      <c r="JKZ10" s="813"/>
      <c r="JLA10" s="813"/>
      <c r="JLB10" s="813"/>
      <c r="JLC10" s="813"/>
      <c r="JLD10" s="813"/>
      <c r="JLE10" s="813"/>
      <c r="JLF10" s="813"/>
      <c r="JLG10" s="813"/>
      <c r="JLH10" s="813"/>
      <c r="JLI10" s="813"/>
      <c r="JLJ10" s="813"/>
      <c r="JLK10" s="813"/>
      <c r="JLL10" s="813"/>
      <c r="JLM10" s="813"/>
      <c r="JLN10" s="813"/>
      <c r="JLO10" s="813"/>
      <c r="JLP10" s="813"/>
      <c r="JLQ10" s="813"/>
      <c r="JLR10" s="813"/>
      <c r="JLS10" s="813"/>
      <c r="JLT10" s="813"/>
      <c r="JLU10" s="813"/>
      <c r="JLV10" s="813"/>
      <c r="JLW10" s="813"/>
      <c r="JLX10" s="813"/>
      <c r="JLY10" s="813"/>
      <c r="JLZ10" s="813"/>
      <c r="JMA10" s="813"/>
      <c r="JMB10" s="813"/>
      <c r="JMC10" s="813"/>
      <c r="JMD10" s="813"/>
      <c r="JME10" s="813"/>
      <c r="JMF10" s="813"/>
      <c r="JMG10" s="813"/>
      <c r="JMH10" s="813"/>
      <c r="JMI10" s="813"/>
      <c r="JMJ10" s="813"/>
      <c r="JMK10" s="813"/>
      <c r="JML10" s="813"/>
      <c r="JMM10" s="813"/>
      <c r="JMN10" s="813"/>
      <c r="JMO10" s="813"/>
      <c r="JMP10" s="813"/>
      <c r="JMQ10" s="813"/>
      <c r="JMR10" s="813"/>
      <c r="JMS10" s="813"/>
      <c r="JMT10" s="813"/>
      <c r="JMU10" s="813"/>
      <c r="JMV10" s="813"/>
      <c r="JMW10" s="813"/>
      <c r="JMX10" s="813"/>
      <c r="JMY10" s="813"/>
      <c r="JMZ10" s="813"/>
      <c r="JNA10" s="813"/>
      <c r="JNB10" s="813"/>
      <c r="JNC10" s="813"/>
      <c r="JND10" s="813"/>
      <c r="JNE10" s="813"/>
      <c r="JNF10" s="813"/>
      <c r="JNG10" s="813"/>
      <c r="JNH10" s="813"/>
      <c r="JNI10" s="813"/>
      <c r="JNJ10" s="813"/>
      <c r="JNK10" s="813"/>
      <c r="JNL10" s="813"/>
      <c r="JNM10" s="813"/>
      <c r="JNN10" s="813"/>
      <c r="JNO10" s="813"/>
      <c r="JNP10" s="813"/>
      <c r="JNQ10" s="813"/>
      <c r="JNR10" s="813"/>
      <c r="JNS10" s="813"/>
      <c r="JNT10" s="813"/>
      <c r="JNU10" s="813"/>
      <c r="JNV10" s="813"/>
      <c r="JNW10" s="813"/>
      <c r="JNX10" s="813"/>
      <c r="JNY10" s="813"/>
      <c r="JNZ10" s="813"/>
      <c r="JOA10" s="813"/>
      <c r="JOB10" s="813"/>
      <c r="JOC10" s="813"/>
      <c r="JOD10" s="813"/>
      <c r="JOE10" s="813"/>
      <c r="JOF10" s="813"/>
      <c r="JOG10" s="813"/>
      <c r="JOH10" s="813"/>
      <c r="JOI10" s="813"/>
      <c r="JOJ10" s="813"/>
      <c r="JOK10" s="813"/>
      <c r="JOL10" s="813"/>
      <c r="JOM10" s="813"/>
      <c r="JON10" s="813"/>
      <c r="JOO10" s="813"/>
      <c r="JOP10" s="813"/>
      <c r="JOQ10" s="813"/>
      <c r="JOR10" s="813"/>
      <c r="JOS10" s="813"/>
      <c r="JOT10" s="813"/>
      <c r="JOU10" s="813"/>
      <c r="JOV10" s="813"/>
      <c r="JOW10" s="813"/>
      <c r="JOX10" s="813"/>
      <c r="JOY10" s="813"/>
      <c r="JOZ10" s="813"/>
      <c r="JPA10" s="813"/>
      <c r="JPB10" s="813"/>
      <c r="JPC10" s="813"/>
      <c r="JPD10" s="813"/>
      <c r="JPE10" s="813"/>
      <c r="JPF10" s="813"/>
      <c r="JPG10" s="813"/>
      <c r="JPH10" s="813"/>
      <c r="JPI10" s="813"/>
      <c r="JPJ10" s="813"/>
      <c r="JPK10" s="813"/>
      <c r="JPL10" s="813"/>
      <c r="JPM10" s="813"/>
      <c r="JPN10" s="813"/>
      <c r="JPO10" s="813"/>
      <c r="JPP10" s="813"/>
      <c r="JPQ10" s="813"/>
      <c r="JPR10" s="813"/>
      <c r="JPS10" s="813"/>
      <c r="JPT10" s="813"/>
      <c r="JPU10" s="813"/>
      <c r="JPV10" s="813"/>
      <c r="JPW10" s="813"/>
      <c r="JPX10" s="813"/>
      <c r="JPY10" s="813"/>
      <c r="JPZ10" s="813"/>
      <c r="JQA10" s="813"/>
      <c r="JQB10" s="813"/>
      <c r="JQC10" s="813"/>
      <c r="JQD10" s="813"/>
      <c r="JQE10" s="813"/>
      <c r="JQF10" s="813"/>
      <c r="JQG10" s="813"/>
      <c r="JQH10" s="813"/>
      <c r="JQI10" s="813"/>
      <c r="JQJ10" s="813"/>
      <c r="JQK10" s="813"/>
      <c r="JQL10" s="813"/>
      <c r="JQM10" s="813"/>
      <c r="JQN10" s="813"/>
      <c r="JQO10" s="813"/>
      <c r="JQP10" s="813"/>
      <c r="JQQ10" s="813"/>
      <c r="JQR10" s="813"/>
      <c r="JQS10" s="813"/>
      <c r="JQT10" s="813"/>
      <c r="JQU10" s="813"/>
      <c r="JQV10" s="813"/>
      <c r="JQW10" s="813"/>
      <c r="JQX10" s="813"/>
      <c r="JQY10" s="813"/>
      <c r="JQZ10" s="813"/>
      <c r="JRA10" s="813"/>
      <c r="JRB10" s="813"/>
      <c r="JRC10" s="813"/>
      <c r="JRD10" s="813"/>
      <c r="JRE10" s="813"/>
      <c r="JRF10" s="813"/>
      <c r="JRG10" s="813"/>
      <c r="JRH10" s="813"/>
      <c r="JRI10" s="813"/>
      <c r="JRJ10" s="813"/>
      <c r="JRK10" s="813"/>
      <c r="JRL10" s="813"/>
      <c r="JRM10" s="813"/>
      <c r="JRN10" s="813"/>
      <c r="JRO10" s="813"/>
      <c r="JRP10" s="813"/>
      <c r="JRQ10" s="813"/>
      <c r="JRR10" s="813"/>
      <c r="JRS10" s="813"/>
      <c r="JRT10" s="813"/>
      <c r="JRU10" s="813"/>
      <c r="JRV10" s="813"/>
      <c r="JRW10" s="813"/>
      <c r="JRX10" s="813"/>
      <c r="JRY10" s="813"/>
      <c r="JRZ10" s="813"/>
      <c r="JSA10" s="813"/>
      <c r="JSB10" s="813"/>
      <c r="JSC10" s="813"/>
      <c r="JSD10" s="813"/>
      <c r="JSE10" s="813"/>
      <c r="JSF10" s="813"/>
      <c r="JSG10" s="813"/>
      <c r="JSH10" s="813"/>
      <c r="JSI10" s="813"/>
      <c r="JSJ10" s="813"/>
      <c r="JSK10" s="813"/>
      <c r="JSL10" s="813"/>
      <c r="JSM10" s="813"/>
      <c r="JSN10" s="813"/>
      <c r="JSO10" s="813"/>
      <c r="JSP10" s="813"/>
      <c r="JSQ10" s="813"/>
      <c r="JSR10" s="813"/>
      <c r="JSS10" s="813"/>
      <c r="JST10" s="813"/>
      <c r="JSU10" s="813"/>
      <c r="JSV10" s="813"/>
      <c r="JSW10" s="813"/>
      <c r="JSX10" s="813"/>
      <c r="JSY10" s="813"/>
      <c r="JSZ10" s="813"/>
      <c r="JTA10" s="813"/>
      <c r="JTB10" s="813"/>
      <c r="JTC10" s="813"/>
      <c r="JTD10" s="813"/>
      <c r="JTE10" s="813"/>
      <c r="JTF10" s="813"/>
      <c r="JTG10" s="813"/>
      <c r="JTH10" s="813"/>
      <c r="JTI10" s="813"/>
      <c r="JTJ10" s="813"/>
      <c r="JTK10" s="813"/>
      <c r="JTL10" s="813"/>
      <c r="JTM10" s="813"/>
      <c r="JTN10" s="813"/>
      <c r="JTO10" s="813"/>
      <c r="JTP10" s="813"/>
      <c r="JTQ10" s="813"/>
      <c r="JTR10" s="813"/>
      <c r="JTS10" s="813"/>
      <c r="JTT10" s="813"/>
      <c r="JTU10" s="813"/>
      <c r="JTV10" s="813"/>
      <c r="JTW10" s="813"/>
      <c r="JTX10" s="813"/>
      <c r="JTY10" s="813"/>
      <c r="JTZ10" s="813"/>
      <c r="JUA10" s="813"/>
      <c r="JUB10" s="813"/>
      <c r="JUC10" s="813"/>
      <c r="JUD10" s="813"/>
      <c r="JUE10" s="813"/>
      <c r="JUF10" s="813"/>
      <c r="JUG10" s="813"/>
      <c r="JUH10" s="813"/>
      <c r="JUI10" s="813"/>
      <c r="JUJ10" s="813"/>
      <c r="JUK10" s="813"/>
      <c r="JUL10" s="813"/>
      <c r="JUM10" s="813"/>
      <c r="JUN10" s="813"/>
      <c r="JUO10" s="813"/>
      <c r="JUP10" s="813"/>
      <c r="JUQ10" s="813"/>
      <c r="JUR10" s="813"/>
      <c r="JUS10" s="813"/>
      <c r="JUT10" s="813"/>
      <c r="JUU10" s="813"/>
      <c r="JUV10" s="813"/>
      <c r="JUW10" s="813"/>
      <c r="JUX10" s="813"/>
      <c r="JUY10" s="813"/>
      <c r="JUZ10" s="813"/>
      <c r="JVA10" s="813"/>
      <c r="JVB10" s="813"/>
      <c r="JVC10" s="813"/>
      <c r="JVD10" s="813"/>
      <c r="JVE10" s="813"/>
      <c r="JVF10" s="813"/>
      <c r="JVG10" s="813"/>
      <c r="JVH10" s="813"/>
      <c r="JVI10" s="813"/>
      <c r="JVJ10" s="813"/>
      <c r="JVK10" s="813"/>
      <c r="JVL10" s="813"/>
      <c r="JVM10" s="813"/>
      <c r="JVN10" s="813"/>
      <c r="JVO10" s="813"/>
      <c r="JVP10" s="813"/>
      <c r="JVQ10" s="813"/>
      <c r="JVR10" s="813"/>
      <c r="JVS10" s="813"/>
      <c r="JVT10" s="813"/>
      <c r="JVU10" s="813"/>
      <c r="JVV10" s="813"/>
      <c r="JVW10" s="813"/>
      <c r="JVX10" s="813"/>
      <c r="JVY10" s="813"/>
      <c r="JVZ10" s="813"/>
      <c r="JWA10" s="813"/>
      <c r="JWB10" s="813"/>
      <c r="JWC10" s="813"/>
      <c r="JWD10" s="813"/>
      <c r="JWE10" s="813"/>
      <c r="JWF10" s="813"/>
      <c r="JWG10" s="813"/>
      <c r="JWH10" s="813"/>
      <c r="JWI10" s="813"/>
      <c r="JWJ10" s="813"/>
      <c r="JWK10" s="813"/>
      <c r="JWL10" s="813"/>
      <c r="JWM10" s="813"/>
      <c r="JWN10" s="813"/>
      <c r="JWO10" s="813"/>
      <c r="JWP10" s="813"/>
      <c r="JWQ10" s="813"/>
      <c r="JWR10" s="813"/>
      <c r="JWS10" s="813"/>
      <c r="JWT10" s="813"/>
      <c r="JWU10" s="813"/>
      <c r="JWV10" s="813"/>
      <c r="JWW10" s="813"/>
      <c r="JWX10" s="813"/>
      <c r="JWY10" s="813"/>
      <c r="JWZ10" s="813"/>
      <c r="JXA10" s="813"/>
      <c r="JXB10" s="813"/>
      <c r="JXC10" s="813"/>
      <c r="JXD10" s="813"/>
      <c r="JXE10" s="813"/>
      <c r="JXF10" s="813"/>
      <c r="JXG10" s="813"/>
      <c r="JXH10" s="813"/>
      <c r="JXI10" s="813"/>
      <c r="JXJ10" s="813"/>
      <c r="JXK10" s="813"/>
      <c r="JXL10" s="813"/>
      <c r="JXM10" s="813"/>
      <c r="JXN10" s="813"/>
      <c r="JXO10" s="813"/>
      <c r="JXP10" s="813"/>
      <c r="JXQ10" s="813"/>
      <c r="JXR10" s="813"/>
      <c r="JXS10" s="813"/>
      <c r="JXT10" s="813"/>
      <c r="JXU10" s="813"/>
      <c r="JXV10" s="813"/>
      <c r="JXW10" s="813"/>
      <c r="JXX10" s="813"/>
      <c r="JXY10" s="813"/>
      <c r="JXZ10" s="813"/>
      <c r="JYA10" s="813"/>
      <c r="JYB10" s="813"/>
      <c r="JYC10" s="813"/>
      <c r="JYD10" s="813"/>
      <c r="JYE10" s="813"/>
      <c r="JYF10" s="813"/>
      <c r="JYG10" s="813"/>
      <c r="JYH10" s="813"/>
      <c r="JYI10" s="813"/>
      <c r="JYJ10" s="813"/>
      <c r="JYK10" s="813"/>
      <c r="JYL10" s="813"/>
      <c r="JYM10" s="813"/>
      <c r="JYN10" s="813"/>
      <c r="JYO10" s="813"/>
      <c r="JYP10" s="813"/>
      <c r="JYQ10" s="813"/>
      <c r="JYR10" s="813"/>
      <c r="JYS10" s="813"/>
      <c r="JYT10" s="813"/>
      <c r="JYU10" s="813"/>
      <c r="JYV10" s="813"/>
      <c r="JYW10" s="813"/>
      <c r="JYX10" s="813"/>
      <c r="JYY10" s="813"/>
      <c r="JYZ10" s="813"/>
      <c r="JZA10" s="813"/>
      <c r="JZB10" s="813"/>
      <c r="JZC10" s="813"/>
      <c r="JZD10" s="813"/>
      <c r="JZE10" s="813"/>
      <c r="JZF10" s="813"/>
      <c r="JZG10" s="813"/>
      <c r="JZH10" s="813"/>
      <c r="JZI10" s="813"/>
      <c r="JZJ10" s="813"/>
      <c r="JZK10" s="813"/>
      <c r="JZL10" s="813"/>
      <c r="JZM10" s="813"/>
      <c r="JZN10" s="813"/>
      <c r="JZO10" s="813"/>
      <c r="JZP10" s="813"/>
      <c r="JZQ10" s="813"/>
      <c r="JZR10" s="813"/>
      <c r="JZS10" s="813"/>
      <c r="JZT10" s="813"/>
      <c r="JZU10" s="813"/>
      <c r="JZV10" s="813"/>
      <c r="JZW10" s="813"/>
      <c r="JZX10" s="813"/>
      <c r="JZY10" s="813"/>
      <c r="JZZ10" s="813"/>
      <c r="KAA10" s="813"/>
      <c r="KAB10" s="813"/>
      <c r="KAC10" s="813"/>
      <c r="KAD10" s="813"/>
      <c r="KAE10" s="813"/>
      <c r="KAF10" s="813"/>
      <c r="KAG10" s="813"/>
      <c r="KAH10" s="813"/>
      <c r="KAI10" s="813"/>
      <c r="KAJ10" s="813"/>
      <c r="KAK10" s="813"/>
      <c r="KAL10" s="813"/>
      <c r="KAM10" s="813"/>
      <c r="KAN10" s="813"/>
      <c r="KAO10" s="813"/>
      <c r="KAP10" s="813"/>
      <c r="KAQ10" s="813"/>
      <c r="KAR10" s="813"/>
      <c r="KAS10" s="813"/>
      <c r="KAT10" s="813"/>
      <c r="KAU10" s="813"/>
      <c r="KAV10" s="813"/>
      <c r="KAW10" s="813"/>
      <c r="KAX10" s="813"/>
      <c r="KAY10" s="813"/>
      <c r="KAZ10" s="813"/>
      <c r="KBA10" s="813"/>
      <c r="KBB10" s="813"/>
      <c r="KBC10" s="813"/>
      <c r="KBD10" s="813"/>
      <c r="KBE10" s="813"/>
      <c r="KBF10" s="813"/>
      <c r="KBG10" s="813"/>
      <c r="KBH10" s="813"/>
      <c r="KBI10" s="813"/>
      <c r="KBJ10" s="813"/>
      <c r="KBK10" s="813"/>
      <c r="KBL10" s="813"/>
      <c r="KBM10" s="813"/>
      <c r="KBN10" s="813"/>
      <c r="KBO10" s="813"/>
      <c r="KBP10" s="813"/>
      <c r="KBQ10" s="813"/>
      <c r="KBR10" s="813"/>
      <c r="KBS10" s="813"/>
      <c r="KBT10" s="813"/>
      <c r="KBU10" s="813"/>
      <c r="KBV10" s="813"/>
      <c r="KBW10" s="813"/>
      <c r="KBX10" s="813"/>
      <c r="KBY10" s="813"/>
      <c r="KBZ10" s="813"/>
      <c r="KCA10" s="813"/>
      <c r="KCB10" s="813"/>
      <c r="KCC10" s="813"/>
      <c r="KCD10" s="813"/>
      <c r="KCE10" s="813"/>
      <c r="KCF10" s="813"/>
      <c r="KCG10" s="813"/>
      <c r="KCH10" s="813"/>
      <c r="KCI10" s="813"/>
      <c r="KCJ10" s="813"/>
      <c r="KCK10" s="813"/>
      <c r="KCL10" s="813"/>
      <c r="KCM10" s="813"/>
      <c r="KCN10" s="813"/>
      <c r="KCO10" s="813"/>
      <c r="KCP10" s="813"/>
      <c r="KCQ10" s="813"/>
      <c r="KCR10" s="813"/>
      <c r="KCS10" s="813"/>
      <c r="KCT10" s="813"/>
      <c r="KCU10" s="813"/>
      <c r="KCV10" s="813"/>
      <c r="KCW10" s="813"/>
      <c r="KCX10" s="813"/>
      <c r="KCY10" s="813"/>
      <c r="KCZ10" s="813"/>
      <c r="KDA10" s="813"/>
      <c r="KDB10" s="813"/>
      <c r="KDC10" s="813"/>
      <c r="KDD10" s="813"/>
      <c r="KDE10" s="813"/>
      <c r="KDF10" s="813"/>
      <c r="KDG10" s="813"/>
      <c r="KDH10" s="813"/>
      <c r="KDI10" s="813"/>
      <c r="KDJ10" s="813"/>
      <c r="KDK10" s="813"/>
      <c r="KDL10" s="813"/>
      <c r="KDM10" s="813"/>
      <c r="KDN10" s="813"/>
      <c r="KDO10" s="813"/>
      <c r="KDP10" s="813"/>
      <c r="KDQ10" s="813"/>
      <c r="KDR10" s="813"/>
      <c r="KDS10" s="813"/>
      <c r="KDT10" s="813"/>
      <c r="KDU10" s="813"/>
      <c r="KDV10" s="813"/>
      <c r="KDW10" s="813"/>
      <c r="KDX10" s="813"/>
      <c r="KDY10" s="813"/>
      <c r="KDZ10" s="813"/>
      <c r="KEA10" s="813"/>
      <c r="KEB10" s="813"/>
      <c r="KEC10" s="813"/>
      <c r="KED10" s="813"/>
      <c r="KEE10" s="813"/>
      <c r="KEF10" s="813"/>
      <c r="KEG10" s="813"/>
      <c r="KEH10" s="813"/>
      <c r="KEI10" s="813"/>
      <c r="KEJ10" s="813"/>
      <c r="KEK10" s="813"/>
      <c r="KEL10" s="813"/>
      <c r="KEM10" s="813"/>
      <c r="KEN10" s="813"/>
      <c r="KEO10" s="813"/>
      <c r="KEP10" s="813"/>
      <c r="KEQ10" s="813"/>
      <c r="KER10" s="813"/>
      <c r="KES10" s="813"/>
      <c r="KET10" s="813"/>
      <c r="KEU10" s="813"/>
      <c r="KEV10" s="813"/>
      <c r="KEW10" s="813"/>
      <c r="KEX10" s="813"/>
      <c r="KEY10" s="813"/>
      <c r="KEZ10" s="813"/>
      <c r="KFA10" s="813"/>
      <c r="KFB10" s="813"/>
      <c r="KFC10" s="813"/>
      <c r="KFD10" s="813"/>
      <c r="KFE10" s="813"/>
      <c r="KFF10" s="813"/>
      <c r="KFG10" s="813"/>
      <c r="KFH10" s="813"/>
      <c r="KFI10" s="813"/>
      <c r="KFJ10" s="813"/>
      <c r="KFK10" s="813"/>
      <c r="KFL10" s="813"/>
      <c r="KFM10" s="813"/>
      <c r="KFN10" s="813"/>
      <c r="KFO10" s="813"/>
      <c r="KFP10" s="813"/>
      <c r="KFQ10" s="813"/>
      <c r="KFR10" s="813"/>
      <c r="KFS10" s="813"/>
      <c r="KFT10" s="813"/>
      <c r="KFU10" s="813"/>
      <c r="KFV10" s="813"/>
      <c r="KFW10" s="813"/>
      <c r="KFX10" s="813"/>
      <c r="KFY10" s="813"/>
      <c r="KFZ10" s="813"/>
      <c r="KGA10" s="813"/>
      <c r="KGB10" s="813"/>
      <c r="KGC10" s="813"/>
      <c r="KGD10" s="813"/>
      <c r="KGE10" s="813"/>
      <c r="KGF10" s="813"/>
      <c r="KGG10" s="813"/>
      <c r="KGH10" s="813"/>
      <c r="KGI10" s="813"/>
      <c r="KGJ10" s="813"/>
      <c r="KGK10" s="813"/>
      <c r="KGL10" s="813"/>
      <c r="KGM10" s="813"/>
      <c r="KGN10" s="813"/>
      <c r="KGO10" s="813"/>
      <c r="KGP10" s="813"/>
      <c r="KGQ10" s="813"/>
      <c r="KGR10" s="813"/>
      <c r="KGS10" s="813"/>
      <c r="KGT10" s="813"/>
      <c r="KGU10" s="813"/>
      <c r="KGV10" s="813"/>
      <c r="KGW10" s="813"/>
      <c r="KGX10" s="813"/>
      <c r="KGY10" s="813"/>
      <c r="KGZ10" s="813"/>
      <c r="KHA10" s="813"/>
      <c r="KHB10" s="813"/>
      <c r="KHC10" s="813"/>
      <c r="KHD10" s="813"/>
      <c r="KHE10" s="813"/>
      <c r="KHF10" s="813"/>
      <c r="KHG10" s="813"/>
      <c r="KHH10" s="813"/>
      <c r="KHI10" s="813"/>
      <c r="KHJ10" s="813"/>
      <c r="KHK10" s="813"/>
      <c r="KHL10" s="813"/>
      <c r="KHM10" s="813"/>
      <c r="KHN10" s="813"/>
      <c r="KHO10" s="813"/>
      <c r="KHP10" s="813"/>
      <c r="KHQ10" s="813"/>
      <c r="KHR10" s="813"/>
      <c r="KHS10" s="813"/>
      <c r="KHT10" s="813"/>
      <c r="KHU10" s="813"/>
      <c r="KHV10" s="813"/>
      <c r="KHW10" s="813"/>
      <c r="KHX10" s="813"/>
      <c r="KHY10" s="813"/>
      <c r="KHZ10" s="813"/>
      <c r="KIA10" s="813"/>
      <c r="KIB10" s="813"/>
      <c r="KIC10" s="813"/>
      <c r="KID10" s="813"/>
      <c r="KIE10" s="813"/>
      <c r="KIF10" s="813"/>
      <c r="KIG10" s="813"/>
      <c r="KIH10" s="813"/>
      <c r="KII10" s="813"/>
      <c r="KIJ10" s="813"/>
      <c r="KIK10" s="813"/>
      <c r="KIL10" s="813"/>
      <c r="KIM10" s="813"/>
      <c r="KIN10" s="813"/>
      <c r="KIO10" s="813"/>
      <c r="KIP10" s="813"/>
      <c r="KIQ10" s="813"/>
      <c r="KIR10" s="813"/>
      <c r="KIS10" s="813"/>
      <c r="KIT10" s="813"/>
      <c r="KIU10" s="813"/>
      <c r="KIV10" s="813"/>
      <c r="KIW10" s="813"/>
      <c r="KIX10" s="813"/>
      <c r="KIY10" s="813"/>
      <c r="KIZ10" s="813"/>
      <c r="KJA10" s="813"/>
      <c r="KJB10" s="813"/>
      <c r="KJC10" s="813"/>
      <c r="KJD10" s="813"/>
      <c r="KJE10" s="813"/>
      <c r="KJF10" s="813"/>
      <c r="KJG10" s="813"/>
      <c r="KJH10" s="813"/>
      <c r="KJI10" s="813"/>
      <c r="KJJ10" s="813"/>
      <c r="KJK10" s="813"/>
      <c r="KJL10" s="813"/>
      <c r="KJM10" s="813"/>
      <c r="KJN10" s="813"/>
      <c r="KJO10" s="813"/>
      <c r="KJP10" s="813"/>
      <c r="KJQ10" s="813"/>
      <c r="KJR10" s="813"/>
      <c r="KJS10" s="813"/>
      <c r="KJT10" s="813"/>
      <c r="KJU10" s="813"/>
      <c r="KJV10" s="813"/>
      <c r="KJW10" s="813"/>
      <c r="KJX10" s="813"/>
      <c r="KJY10" s="813"/>
      <c r="KJZ10" s="813"/>
      <c r="KKA10" s="813"/>
      <c r="KKB10" s="813"/>
      <c r="KKC10" s="813"/>
      <c r="KKD10" s="813"/>
      <c r="KKE10" s="813"/>
      <c r="KKF10" s="813"/>
      <c r="KKG10" s="813"/>
      <c r="KKH10" s="813"/>
      <c r="KKI10" s="813"/>
      <c r="KKJ10" s="813"/>
      <c r="KKK10" s="813"/>
      <c r="KKL10" s="813"/>
      <c r="KKM10" s="813"/>
      <c r="KKN10" s="813"/>
      <c r="KKO10" s="813"/>
      <c r="KKP10" s="813"/>
      <c r="KKQ10" s="813"/>
      <c r="KKR10" s="813"/>
      <c r="KKS10" s="813"/>
      <c r="KKT10" s="813"/>
      <c r="KKU10" s="813"/>
      <c r="KKV10" s="813"/>
      <c r="KKW10" s="813"/>
      <c r="KKX10" s="813"/>
      <c r="KKY10" s="813"/>
      <c r="KKZ10" s="813"/>
      <c r="KLA10" s="813"/>
      <c r="KLB10" s="813"/>
      <c r="KLC10" s="813"/>
      <c r="KLD10" s="813"/>
      <c r="KLE10" s="813"/>
      <c r="KLF10" s="813"/>
      <c r="KLG10" s="813"/>
      <c r="KLH10" s="813"/>
      <c r="KLI10" s="813"/>
      <c r="KLJ10" s="813"/>
      <c r="KLK10" s="813"/>
      <c r="KLL10" s="813"/>
      <c r="KLM10" s="813"/>
      <c r="KLN10" s="813"/>
      <c r="KLO10" s="813"/>
      <c r="KLP10" s="813"/>
      <c r="KLQ10" s="813"/>
      <c r="KLR10" s="813"/>
      <c r="KLS10" s="813"/>
      <c r="KLT10" s="813"/>
      <c r="KLU10" s="813"/>
      <c r="KLV10" s="813"/>
      <c r="KLW10" s="813"/>
      <c r="KLX10" s="813"/>
      <c r="KLY10" s="813"/>
      <c r="KLZ10" s="813"/>
      <c r="KMA10" s="813"/>
      <c r="KMB10" s="813"/>
      <c r="KMC10" s="813"/>
      <c r="KMD10" s="813"/>
      <c r="KME10" s="813"/>
      <c r="KMF10" s="813"/>
      <c r="KMG10" s="813"/>
      <c r="KMH10" s="813"/>
      <c r="KMI10" s="813"/>
      <c r="KMJ10" s="813"/>
      <c r="KMK10" s="813"/>
      <c r="KML10" s="813"/>
      <c r="KMM10" s="813"/>
      <c r="KMN10" s="813"/>
      <c r="KMO10" s="813"/>
      <c r="KMP10" s="813"/>
      <c r="KMQ10" s="813"/>
      <c r="KMR10" s="813"/>
      <c r="KMS10" s="813"/>
      <c r="KMT10" s="813"/>
      <c r="KMU10" s="813"/>
      <c r="KMV10" s="813"/>
      <c r="KMW10" s="813"/>
      <c r="KMX10" s="813"/>
      <c r="KMY10" s="813"/>
      <c r="KMZ10" s="813"/>
      <c r="KNA10" s="813"/>
      <c r="KNB10" s="813"/>
      <c r="KNC10" s="813"/>
      <c r="KND10" s="813"/>
      <c r="KNE10" s="813"/>
      <c r="KNF10" s="813"/>
      <c r="KNG10" s="813"/>
      <c r="KNH10" s="813"/>
      <c r="KNI10" s="813"/>
      <c r="KNJ10" s="813"/>
      <c r="KNK10" s="813"/>
      <c r="KNL10" s="813"/>
      <c r="KNM10" s="813"/>
      <c r="KNN10" s="813"/>
      <c r="KNO10" s="813"/>
      <c r="KNP10" s="813"/>
      <c r="KNQ10" s="813"/>
      <c r="KNR10" s="813"/>
      <c r="KNS10" s="813"/>
      <c r="KNT10" s="813"/>
      <c r="KNU10" s="813"/>
      <c r="KNV10" s="813"/>
      <c r="KNW10" s="813"/>
      <c r="KNX10" s="813"/>
      <c r="KNY10" s="813"/>
      <c r="KNZ10" s="813"/>
      <c r="KOA10" s="813"/>
      <c r="KOB10" s="813"/>
      <c r="KOC10" s="813"/>
      <c r="KOD10" s="813"/>
      <c r="KOE10" s="813"/>
      <c r="KOF10" s="813"/>
      <c r="KOG10" s="813"/>
      <c r="KOH10" s="813"/>
      <c r="KOI10" s="813"/>
      <c r="KOJ10" s="813"/>
      <c r="KOK10" s="813"/>
      <c r="KOL10" s="813"/>
      <c r="KOM10" s="813"/>
      <c r="KON10" s="813"/>
      <c r="KOO10" s="813"/>
      <c r="KOP10" s="813"/>
      <c r="KOQ10" s="813"/>
      <c r="KOR10" s="813"/>
      <c r="KOS10" s="813"/>
      <c r="KOT10" s="813"/>
      <c r="KOU10" s="813"/>
      <c r="KOV10" s="813"/>
      <c r="KOW10" s="813"/>
      <c r="KOX10" s="813"/>
      <c r="KOY10" s="813"/>
      <c r="KOZ10" s="813"/>
      <c r="KPA10" s="813"/>
      <c r="KPB10" s="813"/>
      <c r="KPC10" s="813"/>
      <c r="KPD10" s="813"/>
      <c r="KPE10" s="813"/>
      <c r="KPF10" s="813"/>
      <c r="KPG10" s="813"/>
      <c r="KPH10" s="813"/>
      <c r="KPI10" s="813"/>
      <c r="KPJ10" s="813"/>
      <c r="KPK10" s="813"/>
      <c r="KPL10" s="813"/>
      <c r="KPM10" s="813"/>
      <c r="KPN10" s="813"/>
      <c r="KPO10" s="813"/>
      <c r="KPP10" s="813"/>
      <c r="KPQ10" s="813"/>
      <c r="KPR10" s="813"/>
      <c r="KPS10" s="813"/>
      <c r="KPT10" s="813"/>
      <c r="KPU10" s="813"/>
      <c r="KPV10" s="813"/>
      <c r="KPW10" s="813"/>
      <c r="KPX10" s="813"/>
      <c r="KPY10" s="813"/>
      <c r="KPZ10" s="813"/>
      <c r="KQA10" s="813"/>
      <c r="KQB10" s="813"/>
      <c r="KQC10" s="813"/>
      <c r="KQD10" s="813"/>
      <c r="KQE10" s="813"/>
      <c r="KQF10" s="813"/>
      <c r="KQG10" s="813"/>
      <c r="KQH10" s="813"/>
      <c r="KQI10" s="813"/>
      <c r="KQJ10" s="813"/>
      <c r="KQK10" s="813"/>
      <c r="KQL10" s="813"/>
      <c r="KQM10" s="813"/>
      <c r="KQN10" s="813"/>
      <c r="KQO10" s="813"/>
      <c r="KQP10" s="813"/>
      <c r="KQQ10" s="813"/>
      <c r="KQR10" s="813"/>
      <c r="KQS10" s="813"/>
      <c r="KQT10" s="813"/>
      <c r="KQU10" s="813"/>
      <c r="KQV10" s="813"/>
      <c r="KQW10" s="813"/>
      <c r="KQX10" s="813"/>
      <c r="KQY10" s="813"/>
      <c r="KQZ10" s="813"/>
      <c r="KRA10" s="813"/>
      <c r="KRB10" s="813"/>
      <c r="KRC10" s="813"/>
      <c r="KRD10" s="813"/>
      <c r="KRE10" s="813"/>
      <c r="KRF10" s="813"/>
      <c r="KRG10" s="813"/>
      <c r="KRH10" s="813"/>
      <c r="KRI10" s="813"/>
      <c r="KRJ10" s="813"/>
      <c r="KRK10" s="813"/>
      <c r="KRL10" s="813"/>
      <c r="KRM10" s="813"/>
      <c r="KRN10" s="813"/>
      <c r="KRO10" s="813"/>
      <c r="KRP10" s="813"/>
      <c r="KRQ10" s="813"/>
      <c r="KRR10" s="813"/>
      <c r="KRS10" s="813"/>
      <c r="KRT10" s="813"/>
      <c r="KRU10" s="813"/>
      <c r="KRV10" s="813"/>
      <c r="KRW10" s="813"/>
      <c r="KRX10" s="813"/>
      <c r="KRY10" s="813"/>
      <c r="KRZ10" s="813"/>
      <c r="KSA10" s="813"/>
      <c r="KSB10" s="813"/>
      <c r="KSC10" s="813"/>
      <c r="KSD10" s="813"/>
      <c r="KSE10" s="813"/>
      <c r="KSF10" s="813"/>
      <c r="KSG10" s="813"/>
      <c r="KSH10" s="813"/>
      <c r="KSI10" s="813"/>
      <c r="KSJ10" s="813"/>
      <c r="KSK10" s="813"/>
      <c r="KSL10" s="813"/>
      <c r="KSM10" s="813"/>
      <c r="KSN10" s="813"/>
      <c r="KSO10" s="813"/>
      <c r="KSP10" s="813"/>
      <c r="KSQ10" s="813"/>
      <c r="KSR10" s="813"/>
      <c r="KSS10" s="813"/>
      <c r="KST10" s="813"/>
      <c r="KSU10" s="813"/>
      <c r="KSV10" s="813"/>
      <c r="KSW10" s="813"/>
      <c r="KSX10" s="813"/>
      <c r="KSY10" s="813"/>
      <c r="KSZ10" s="813"/>
      <c r="KTA10" s="813"/>
      <c r="KTB10" s="813"/>
      <c r="KTC10" s="813"/>
      <c r="KTD10" s="813"/>
      <c r="KTE10" s="813"/>
      <c r="KTF10" s="813"/>
      <c r="KTG10" s="813"/>
      <c r="KTH10" s="813"/>
      <c r="KTI10" s="813"/>
      <c r="KTJ10" s="813"/>
      <c r="KTK10" s="813"/>
      <c r="KTL10" s="813"/>
      <c r="KTM10" s="813"/>
      <c r="KTN10" s="813"/>
      <c r="KTO10" s="813"/>
      <c r="KTP10" s="813"/>
      <c r="KTQ10" s="813"/>
      <c r="KTR10" s="813"/>
      <c r="KTS10" s="813"/>
      <c r="KTT10" s="813"/>
      <c r="KTU10" s="813"/>
      <c r="KTV10" s="813"/>
      <c r="KTW10" s="813"/>
      <c r="KTX10" s="813"/>
      <c r="KTY10" s="813"/>
      <c r="KTZ10" s="813"/>
      <c r="KUA10" s="813"/>
      <c r="KUB10" s="813"/>
      <c r="KUC10" s="813"/>
      <c r="KUD10" s="813"/>
      <c r="KUE10" s="813"/>
      <c r="KUF10" s="813"/>
      <c r="KUG10" s="813"/>
      <c r="KUH10" s="813"/>
      <c r="KUI10" s="813"/>
      <c r="KUJ10" s="813"/>
      <c r="KUK10" s="813"/>
      <c r="KUL10" s="813"/>
      <c r="KUM10" s="813"/>
      <c r="KUN10" s="813"/>
      <c r="KUO10" s="813"/>
      <c r="KUP10" s="813"/>
      <c r="KUQ10" s="813"/>
      <c r="KUR10" s="813"/>
      <c r="KUS10" s="813"/>
      <c r="KUT10" s="813"/>
      <c r="KUU10" s="813"/>
      <c r="KUV10" s="813"/>
      <c r="KUW10" s="813"/>
      <c r="KUX10" s="813"/>
      <c r="KUY10" s="813"/>
      <c r="KUZ10" s="813"/>
      <c r="KVA10" s="813"/>
      <c r="KVB10" s="813"/>
      <c r="KVC10" s="813"/>
      <c r="KVD10" s="813"/>
      <c r="KVE10" s="813"/>
      <c r="KVF10" s="813"/>
      <c r="KVG10" s="813"/>
      <c r="KVH10" s="813"/>
      <c r="KVI10" s="813"/>
      <c r="KVJ10" s="813"/>
      <c r="KVK10" s="813"/>
      <c r="KVL10" s="813"/>
      <c r="KVM10" s="813"/>
      <c r="KVN10" s="813"/>
      <c r="KVO10" s="813"/>
      <c r="KVP10" s="813"/>
      <c r="KVQ10" s="813"/>
      <c r="KVR10" s="813"/>
      <c r="KVS10" s="813"/>
      <c r="KVT10" s="813"/>
      <c r="KVU10" s="813"/>
      <c r="KVV10" s="813"/>
      <c r="KVW10" s="813"/>
      <c r="KVX10" s="813"/>
      <c r="KVY10" s="813"/>
      <c r="KVZ10" s="813"/>
      <c r="KWA10" s="813"/>
      <c r="KWB10" s="813"/>
      <c r="KWC10" s="813"/>
      <c r="KWD10" s="813"/>
      <c r="KWE10" s="813"/>
      <c r="KWF10" s="813"/>
      <c r="KWG10" s="813"/>
      <c r="KWH10" s="813"/>
      <c r="KWI10" s="813"/>
      <c r="KWJ10" s="813"/>
      <c r="KWK10" s="813"/>
      <c r="KWL10" s="813"/>
      <c r="KWM10" s="813"/>
      <c r="KWN10" s="813"/>
      <c r="KWO10" s="813"/>
      <c r="KWP10" s="813"/>
      <c r="KWQ10" s="813"/>
      <c r="KWR10" s="813"/>
      <c r="KWS10" s="813"/>
      <c r="KWT10" s="813"/>
      <c r="KWU10" s="813"/>
      <c r="KWV10" s="813"/>
      <c r="KWW10" s="813"/>
      <c r="KWX10" s="813"/>
      <c r="KWY10" s="813"/>
      <c r="KWZ10" s="813"/>
      <c r="KXA10" s="813"/>
      <c r="KXB10" s="813"/>
      <c r="KXC10" s="813"/>
      <c r="KXD10" s="813"/>
      <c r="KXE10" s="813"/>
      <c r="KXF10" s="813"/>
      <c r="KXG10" s="813"/>
      <c r="KXH10" s="813"/>
      <c r="KXI10" s="813"/>
      <c r="KXJ10" s="813"/>
      <c r="KXK10" s="813"/>
      <c r="KXL10" s="813"/>
      <c r="KXM10" s="813"/>
      <c r="KXN10" s="813"/>
      <c r="KXO10" s="813"/>
      <c r="KXP10" s="813"/>
      <c r="KXQ10" s="813"/>
      <c r="KXR10" s="813"/>
      <c r="KXS10" s="813"/>
      <c r="KXT10" s="813"/>
      <c r="KXU10" s="813"/>
      <c r="KXV10" s="813"/>
      <c r="KXW10" s="813"/>
      <c r="KXX10" s="813"/>
      <c r="KXY10" s="813"/>
      <c r="KXZ10" s="813"/>
      <c r="KYA10" s="813"/>
      <c r="KYB10" s="813"/>
      <c r="KYC10" s="813"/>
      <c r="KYD10" s="813"/>
      <c r="KYE10" s="813"/>
      <c r="KYF10" s="813"/>
      <c r="KYG10" s="813"/>
      <c r="KYH10" s="813"/>
      <c r="KYI10" s="813"/>
      <c r="KYJ10" s="813"/>
      <c r="KYK10" s="813"/>
      <c r="KYL10" s="813"/>
      <c r="KYM10" s="813"/>
      <c r="KYN10" s="813"/>
      <c r="KYO10" s="813"/>
      <c r="KYP10" s="813"/>
      <c r="KYQ10" s="813"/>
      <c r="KYR10" s="813"/>
      <c r="KYS10" s="813"/>
      <c r="KYT10" s="813"/>
      <c r="KYU10" s="813"/>
      <c r="KYV10" s="813"/>
      <c r="KYW10" s="813"/>
      <c r="KYX10" s="813"/>
      <c r="KYY10" s="813"/>
      <c r="KYZ10" s="813"/>
      <c r="KZA10" s="813"/>
      <c r="KZB10" s="813"/>
      <c r="KZC10" s="813"/>
      <c r="KZD10" s="813"/>
      <c r="KZE10" s="813"/>
      <c r="KZF10" s="813"/>
      <c r="KZG10" s="813"/>
      <c r="KZH10" s="813"/>
      <c r="KZI10" s="813"/>
      <c r="KZJ10" s="813"/>
      <c r="KZK10" s="813"/>
      <c r="KZL10" s="813"/>
      <c r="KZM10" s="813"/>
      <c r="KZN10" s="813"/>
      <c r="KZO10" s="813"/>
      <c r="KZP10" s="813"/>
      <c r="KZQ10" s="813"/>
      <c r="KZR10" s="813"/>
      <c r="KZS10" s="813"/>
      <c r="KZT10" s="813"/>
      <c r="KZU10" s="813"/>
      <c r="KZV10" s="813"/>
      <c r="KZW10" s="813"/>
      <c r="KZX10" s="813"/>
      <c r="KZY10" s="813"/>
      <c r="KZZ10" s="813"/>
      <c r="LAA10" s="813"/>
      <c r="LAB10" s="813"/>
      <c r="LAC10" s="813"/>
      <c r="LAD10" s="813"/>
      <c r="LAE10" s="813"/>
      <c r="LAF10" s="813"/>
      <c r="LAG10" s="813"/>
      <c r="LAH10" s="813"/>
      <c r="LAI10" s="813"/>
      <c r="LAJ10" s="813"/>
      <c r="LAK10" s="813"/>
      <c r="LAL10" s="813"/>
      <c r="LAM10" s="813"/>
      <c r="LAN10" s="813"/>
      <c r="LAO10" s="813"/>
      <c r="LAP10" s="813"/>
      <c r="LAQ10" s="813"/>
      <c r="LAR10" s="813"/>
      <c r="LAS10" s="813"/>
      <c r="LAT10" s="813"/>
      <c r="LAU10" s="813"/>
      <c r="LAV10" s="813"/>
      <c r="LAW10" s="813"/>
      <c r="LAX10" s="813"/>
      <c r="LAY10" s="813"/>
      <c r="LAZ10" s="813"/>
      <c r="LBA10" s="813"/>
      <c r="LBB10" s="813"/>
      <c r="LBC10" s="813"/>
      <c r="LBD10" s="813"/>
      <c r="LBE10" s="813"/>
      <c r="LBF10" s="813"/>
      <c r="LBG10" s="813"/>
      <c r="LBH10" s="813"/>
      <c r="LBI10" s="813"/>
      <c r="LBJ10" s="813"/>
      <c r="LBK10" s="813"/>
      <c r="LBL10" s="813"/>
      <c r="LBM10" s="813"/>
      <c r="LBN10" s="813"/>
      <c r="LBO10" s="813"/>
      <c r="LBP10" s="813"/>
      <c r="LBQ10" s="813"/>
      <c r="LBR10" s="813"/>
      <c r="LBS10" s="813"/>
      <c r="LBT10" s="813"/>
      <c r="LBU10" s="813"/>
      <c r="LBV10" s="813"/>
      <c r="LBW10" s="813"/>
      <c r="LBX10" s="813"/>
      <c r="LBY10" s="813"/>
      <c r="LBZ10" s="813"/>
      <c r="LCA10" s="813"/>
      <c r="LCB10" s="813"/>
      <c r="LCC10" s="813"/>
      <c r="LCD10" s="813"/>
      <c r="LCE10" s="813"/>
      <c r="LCF10" s="813"/>
      <c r="LCG10" s="813"/>
      <c r="LCH10" s="813"/>
      <c r="LCI10" s="813"/>
      <c r="LCJ10" s="813"/>
      <c r="LCK10" s="813"/>
      <c r="LCL10" s="813"/>
      <c r="LCM10" s="813"/>
      <c r="LCN10" s="813"/>
      <c r="LCO10" s="813"/>
      <c r="LCP10" s="813"/>
      <c r="LCQ10" s="813"/>
      <c r="LCR10" s="813"/>
      <c r="LCS10" s="813"/>
      <c r="LCT10" s="813"/>
      <c r="LCU10" s="813"/>
      <c r="LCV10" s="813"/>
      <c r="LCW10" s="813"/>
      <c r="LCX10" s="813"/>
      <c r="LCY10" s="813"/>
      <c r="LCZ10" s="813"/>
      <c r="LDA10" s="813"/>
      <c r="LDB10" s="813"/>
      <c r="LDC10" s="813"/>
      <c r="LDD10" s="813"/>
      <c r="LDE10" s="813"/>
      <c r="LDF10" s="813"/>
      <c r="LDG10" s="813"/>
      <c r="LDH10" s="813"/>
      <c r="LDI10" s="813"/>
      <c r="LDJ10" s="813"/>
      <c r="LDK10" s="813"/>
      <c r="LDL10" s="813"/>
      <c r="LDM10" s="813"/>
      <c r="LDN10" s="813"/>
      <c r="LDO10" s="813"/>
      <c r="LDP10" s="813"/>
      <c r="LDQ10" s="813"/>
      <c r="LDR10" s="813"/>
      <c r="LDS10" s="813"/>
      <c r="LDT10" s="813"/>
      <c r="LDU10" s="813"/>
      <c r="LDV10" s="813"/>
      <c r="LDW10" s="813"/>
      <c r="LDX10" s="813"/>
      <c r="LDY10" s="813"/>
      <c r="LDZ10" s="813"/>
      <c r="LEA10" s="813"/>
      <c r="LEB10" s="813"/>
      <c r="LEC10" s="813"/>
      <c r="LED10" s="813"/>
      <c r="LEE10" s="813"/>
      <c r="LEF10" s="813"/>
      <c r="LEG10" s="813"/>
      <c r="LEH10" s="813"/>
      <c r="LEI10" s="813"/>
      <c r="LEJ10" s="813"/>
      <c r="LEK10" s="813"/>
      <c r="LEL10" s="813"/>
      <c r="LEM10" s="813"/>
      <c r="LEN10" s="813"/>
      <c r="LEO10" s="813"/>
      <c r="LEP10" s="813"/>
      <c r="LEQ10" s="813"/>
      <c r="LER10" s="813"/>
      <c r="LES10" s="813"/>
      <c r="LET10" s="813"/>
      <c r="LEU10" s="813"/>
      <c r="LEV10" s="813"/>
      <c r="LEW10" s="813"/>
      <c r="LEX10" s="813"/>
      <c r="LEY10" s="813"/>
      <c r="LEZ10" s="813"/>
      <c r="LFA10" s="813"/>
      <c r="LFB10" s="813"/>
      <c r="LFC10" s="813"/>
      <c r="LFD10" s="813"/>
      <c r="LFE10" s="813"/>
      <c r="LFF10" s="813"/>
      <c r="LFG10" s="813"/>
      <c r="LFH10" s="813"/>
      <c r="LFI10" s="813"/>
      <c r="LFJ10" s="813"/>
      <c r="LFK10" s="813"/>
      <c r="LFL10" s="813"/>
      <c r="LFM10" s="813"/>
      <c r="LFN10" s="813"/>
      <c r="LFO10" s="813"/>
      <c r="LFP10" s="813"/>
      <c r="LFQ10" s="813"/>
      <c r="LFR10" s="813"/>
      <c r="LFS10" s="813"/>
      <c r="LFT10" s="813"/>
      <c r="LFU10" s="813"/>
      <c r="LFV10" s="813"/>
      <c r="LFW10" s="813"/>
      <c r="LFX10" s="813"/>
      <c r="LFY10" s="813"/>
      <c r="LFZ10" s="813"/>
      <c r="LGA10" s="813"/>
      <c r="LGB10" s="813"/>
      <c r="LGC10" s="813"/>
      <c r="LGD10" s="813"/>
      <c r="LGE10" s="813"/>
      <c r="LGF10" s="813"/>
      <c r="LGG10" s="813"/>
      <c r="LGH10" s="813"/>
      <c r="LGI10" s="813"/>
      <c r="LGJ10" s="813"/>
      <c r="LGK10" s="813"/>
      <c r="LGL10" s="813"/>
      <c r="LGM10" s="813"/>
      <c r="LGN10" s="813"/>
      <c r="LGO10" s="813"/>
      <c r="LGP10" s="813"/>
      <c r="LGQ10" s="813"/>
      <c r="LGR10" s="813"/>
      <c r="LGS10" s="813"/>
      <c r="LGT10" s="813"/>
      <c r="LGU10" s="813"/>
      <c r="LGV10" s="813"/>
      <c r="LGW10" s="813"/>
      <c r="LGX10" s="813"/>
      <c r="LGY10" s="813"/>
      <c r="LGZ10" s="813"/>
      <c r="LHA10" s="813"/>
      <c r="LHB10" s="813"/>
      <c r="LHC10" s="813"/>
      <c r="LHD10" s="813"/>
      <c r="LHE10" s="813"/>
      <c r="LHF10" s="813"/>
      <c r="LHG10" s="813"/>
      <c r="LHH10" s="813"/>
      <c r="LHI10" s="813"/>
      <c r="LHJ10" s="813"/>
      <c r="LHK10" s="813"/>
      <c r="LHL10" s="813"/>
      <c r="LHM10" s="813"/>
      <c r="LHN10" s="813"/>
      <c r="LHO10" s="813"/>
      <c r="LHP10" s="813"/>
      <c r="LHQ10" s="813"/>
      <c r="LHR10" s="813"/>
      <c r="LHS10" s="813"/>
      <c r="LHT10" s="813"/>
      <c r="LHU10" s="813"/>
      <c r="LHV10" s="813"/>
      <c r="LHW10" s="813"/>
      <c r="LHX10" s="813"/>
      <c r="LHY10" s="813"/>
      <c r="LHZ10" s="813"/>
      <c r="LIA10" s="813"/>
      <c r="LIB10" s="813"/>
      <c r="LIC10" s="813"/>
      <c r="LID10" s="813"/>
      <c r="LIE10" s="813"/>
      <c r="LIF10" s="813"/>
      <c r="LIG10" s="813"/>
      <c r="LIH10" s="813"/>
      <c r="LII10" s="813"/>
      <c r="LIJ10" s="813"/>
      <c r="LIK10" s="813"/>
      <c r="LIL10" s="813"/>
      <c r="LIM10" s="813"/>
      <c r="LIN10" s="813"/>
      <c r="LIO10" s="813"/>
      <c r="LIP10" s="813"/>
      <c r="LIQ10" s="813"/>
      <c r="LIR10" s="813"/>
      <c r="LIS10" s="813"/>
      <c r="LIT10" s="813"/>
      <c r="LIU10" s="813"/>
      <c r="LIV10" s="813"/>
      <c r="LIW10" s="813"/>
      <c r="LIX10" s="813"/>
      <c r="LIY10" s="813"/>
      <c r="LIZ10" s="813"/>
      <c r="LJA10" s="813"/>
      <c r="LJB10" s="813"/>
      <c r="LJC10" s="813"/>
      <c r="LJD10" s="813"/>
      <c r="LJE10" s="813"/>
      <c r="LJF10" s="813"/>
      <c r="LJG10" s="813"/>
      <c r="LJH10" s="813"/>
      <c r="LJI10" s="813"/>
      <c r="LJJ10" s="813"/>
      <c r="LJK10" s="813"/>
      <c r="LJL10" s="813"/>
      <c r="LJM10" s="813"/>
      <c r="LJN10" s="813"/>
      <c r="LJO10" s="813"/>
      <c r="LJP10" s="813"/>
      <c r="LJQ10" s="813"/>
      <c r="LJR10" s="813"/>
      <c r="LJS10" s="813"/>
      <c r="LJT10" s="813"/>
      <c r="LJU10" s="813"/>
      <c r="LJV10" s="813"/>
      <c r="LJW10" s="813"/>
      <c r="LJX10" s="813"/>
      <c r="LJY10" s="813"/>
      <c r="LJZ10" s="813"/>
      <c r="LKA10" s="813"/>
      <c r="LKB10" s="813"/>
      <c r="LKC10" s="813"/>
      <c r="LKD10" s="813"/>
      <c r="LKE10" s="813"/>
      <c r="LKF10" s="813"/>
      <c r="LKG10" s="813"/>
      <c r="LKH10" s="813"/>
      <c r="LKI10" s="813"/>
      <c r="LKJ10" s="813"/>
      <c r="LKK10" s="813"/>
      <c r="LKL10" s="813"/>
      <c r="LKM10" s="813"/>
      <c r="LKN10" s="813"/>
      <c r="LKO10" s="813"/>
      <c r="LKP10" s="813"/>
      <c r="LKQ10" s="813"/>
      <c r="LKR10" s="813"/>
      <c r="LKS10" s="813"/>
      <c r="LKT10" s="813"/>
      <c r="LKU10" s="813"/>
      <c r="LKV10" s="813"/>
      <c r="LKW10" s="813"/>
      <c r="LKX10" s="813"/>
      <c r="LKY10" s="813"/>
      <c r="LKZ10" s="813"/>
      <c r="LLA10" s="813"/>
      <c r="LLB10" s="813"/>
      <c r="LLC10" s="813"/>
      <c r="LLD10" s="813"/>
      <c r="LLE10" s="813"/>
      <c r="LLF10" s="813"/>
      <c r="LLG10" s="813"/>
      <c r="LLH10" s="813"/>
      <c r="LLI10" s="813"/>
      <c r="LLJ10" s="813"/>
      <c r="LLK10" s="813"/>
      <c r="LLL10" s="813"/>
      <c r="LLM10" s="813"/>
      <c r="LLN10" s="813"/>
      <c r="LLO10" s="813"/>
      <c r="LLP10" s="813"/>
      <c r="LLQ10" s="813"/>
      <c r="LLR10" s="813"/>
      <c r="LLS10" s="813"/>
      <c r="LLT10" s="813"/>
      <c r="LLU10" s="813"/>
      <c r="LLV10" s="813"/>
      <c r="LLW10" s="813"/>
      <c r="LLX10" s="813"/>
      <c r="LLY10" s="813"/>
      <c r="LLZ10" s="813"/>
      <c r="LMA10" s="813"/>
      <c r="LMB10" s="813"/>
      <c r="LMC10" s="813"/>
      <c r="LMD10" s="813"/>
      <c r="LME10" s="813"/>
      <c r="LMF10" s="813"/>
      <c r="LMG10" s="813"/>
      <c r="LMH10" s="813"/>
      <c r="LMI10" s="813"/>
      <c r="LMJ10" s="813"/>
      <c r="LMK10" s="813"/>
      <c r="LML10" s="813"/>
      <c r="LMM10" s="813"/>
      <c r="LMN10" s="813"/>
      <c r="LMO10" s="813"/>
      <c r="LMP10" s="813"/>
      <c r="LMQ10" s="813"/>
      <c r="LMR10" s="813"/>
      <c r="LMS10" s="813"/>
      <c r="LMT10" s="813"/>
      <c r="LMU10" s="813"/>
      <c r="LMV10" s="813"/>
      <c r="LMW10" s="813"/>
      <c r="LMX10" s="813"/>
      <c r="LMY10" s="813"/>
      <c r="LMZ10" s="813"/>
      <c r="LNA10" s="813"/>
      <c r="LNB10" s="813"/>
      <c r="LNC10" s="813"/>
      <c r="LND10" s="813"/>
      <c r="LNE10" s="813"/>
      <c r="LNF10" s="813"/>
      <c r="LNG10" s="813"/>
      <c r="LNH10" s="813"/>
      <c r="LNI10" s="813"/>
      <c r="LNJ10" s="813"/>
      <c r="LNK10" s="813"/>
      <c r="LNL10" s="813"/>
      <c r="LNM10" s="813"/>
      <c r="LNN10" s="813"/>
      <c r="LNO10" s="813"/>
      <c r="LNP10" s="813"/>
      <c r="LNQ10" s="813"/>
      <c r="LNR10" s="813"/>
      <c r="LNS10" s="813"/>
      <c r="LNT10" s="813"/>
      <c r="LNU10" s="813"/>
      <c r="LNV10" s="813"/>
      <c r="LNW10" s="813"/>
      <c r="LNX10" s="813"/>
      <c r="LNY10" s="813"/>
      <c r="LNZ10" s="813"/>
      <c r="LOA10" s="813"/>
      <c r="LOB10" s="813"/>
      <c r="LOC10" s="813"/>
      <c r="LOD10" s="813"/>
      <c r="LOE10" s="813"/>
      <c r="LOF10" s="813"/>
      <c r="LOG10" s="813"/>
      <c r="LOH10" s="813"/>
      <c r="LOI10" s="813"/>
      <c r="LOJ10" s="813"/>
      <c r="LOK10" s="813"/>
      <c r="LOL10" s="813"/>
      <c r="LOM10" s="813"/>
      <c r="LON10" s="813"/>
      <c r="LOO10" s="813"/>
      <c r="LOP10" s="813"/>
      <c r="LOQ10" s="813"/>
      <c r="LOR10" s="813"/>
      <c r="LOS10" s="813"/>
      <c r="LOT10" s="813"/>
      <c r="LOU10" s="813"/>
      <c r="LOV10" s="813"/>
      <c r="LOW10" s="813"/>
      <c r="LOX10" s="813"/>
      <c r="LOY10" s="813"/>
      <c r="LOZ10" s="813"/>
      <c r="LPA10" s="813"/>
      <c r="LPB10" s="813"/>
      <c r="LPC10" s="813"/>
      <c r="LPD10" s="813"/>
      <c r="LPE10" s="813"/>
      <c r="LPF10" s="813"/>
      <c r="LPG10" s="813"/>
      <c r="LPH10" s="813"/>
      <c r="LPI10" s="813"/>
      <c r="LPJ10" s="813"/>
      <c r="LPK10" s="813"/>
      <c r="LPL10" s="813"/>
      <c r="LPM10" s="813"/>
      <c r="LPN10" s="813"/>
      <c r="LPO10" s="813"/>
      <c r="LPP10" s="813"/>
      <c r="LPQ10" s="813"/>
      <c r="LPR10" s="813"/>
      <c r="LPS10" s="813"/>
      <c r="LPT10" s="813"/>
      <c r="LPU10" s="813"/>
      <c r="LPV10" s="813"/>
      <c r="LPW10" s="813"/>
      <c r="LPX10" s="813"/>
      <c r="LPY10" s="813"/>
      <c r="LPZ10" s="813"/>
      <c r="LQA10" s="813"/>
      <c r="LQB10" s="813"/>
      <c r="LQC10" s="813"/>
      <c r="LQD10" s="813"/>
      <c r="LQE10" s="813"/>
      <c r="LQF10" s="813"/>
      <c r="LQG10" s="813"/>
      <c r="LQH10" s="813"/>
      <c r="LQI10" s="813"/>
      <c r="LQJ10" s="813"/>
      <c r="LQK10" s="813"/>
      <c r="LQL10" s="813"/>
      <c r="LQM10" s="813"/>
      <c r="LQN10" s="813"/>
      <c r="LQO10" s="813"/>
      <c r="LQP10" s="813"/>
      <c r="LQQ10" s="813"/>
      <c r="LQR10" s="813"/>
      <c r="LQS10" s="813"/>
      <c r="LQT10" s="813"/>
      <c r="LQU10" s="813"/>
      <c r="LQV10" s="813"/>
      <c r="LQW10" s="813"/>
      <c r="LQX10" s="813"/>
      <c r="LQY10" s="813"/>
      <c r="LQZ10" s="813"/>
      <c r="LRA10" s="813"/>
      <c r="LRB10" s="813"/>
      <c r="LRC10" s="813"/>
      <c r="LRD10" s="813"/>
      <c r="LRE10" s="813"/>
      <c r="LRF10" s="813"/>
      <c r="LRG10" s="813"/>
      <c r="LRH10" s="813"/>
      <c r="LRI10" s="813"/>
      <c r="LRJ10" s="813"/>
      <c r="LRK10" s="813"/>
      <c r="LRL10" s="813"/>
      <c r="LRM10" s="813"/>
      <c r="LRN10" s="813"/>
      <c r="LRO10" s="813"/>
      <c r="LRP10" s="813"/>
      <c r="LRQ10" s="813"/>
      <c r="LRR10" s="813"/>
      <c r="LRS10" s="813"/>
      <c r="LRT10" s="813"/>
      <c r="LRU10" s="813"/>
      <c r="LRV10" s="813"/>
      <c r="LRW10" s="813"/>
      <c r="LRX10" s="813"/>
      <c r="LRY10" s="813"/>
      <c r="LRZ10" s="813"/>
      <c r="LSA10" s="813"/>
      <c r="LSB10" s="813"/>
      <c r="LSC10" s="813"/>
      <c r="LSD10" s="813"/>
      <c r="LSE10" s="813"/>
      <c r="LSF10" s="813"/>
      <c r="LSG10" s="813"/>
      <c r="LSH10" s="813"/>
      <c r="LSI10" s="813"/>
      <c r="LSJ10" s="813"/>
      <c r="LSK10" s="813"/>
      <c r="LSL10" s="813"/>
      <c r="LSM10" s="813"/>
      <c r="LSN10" s="813"/>
      <c r="LSO10" s="813"/>
      <c r="LSP10" s="813"/>
      <c r="LSQ10" s="813"/>
      <c r="LSR10" s="813"/>
      <c r="LSS10" s="813"/>
      <c r="LST10" s="813"/>
      <c r="LSU10" s="813"/>
      <c r="LSV10" s="813"/>
      <c r="LSW10" s="813"/>
      <c r="LSX10" s="813"/>
      <c r="LSY10" s="813"/>
      <c r="LSZ10" s="813"/>
      <c r="LTA10" s="813"/>
      <c r="LTB10" s="813"/>
      <c r="LTC10" s="813"/>
      <c r="LTD10" s="813"/>
      <c r="LTE10" s="813"/>
      <c r="LTF10" s="813"/>
      <c r="LTG10" s="813"/>
      <c r="LTH10" s="813"/>
      <c r="LTI10" s="813"/>
      <c r="LTJ10" s="813"/>
      <c r="LTK10" s="813"/>
      <c r="LTL10" s="813"/>
      <c r="LTM10" s="813"/>
      <c r="LTN10" s="813"/>
      <c r="LTO10" s="813"/>
      <c r="LTP10" s="813"/>
      <c r="LTQ10" s="813"/>
      <c r="LTR10" s="813"/>
      <c r="LTS10" s="813"/>
      <c r="LTT10" s="813"/>
      <c r="LTU10" s="813"/>
      <c r="LTV10" s="813"/>
      <c r="LTW10" s="813"/>
      <c r="LTX10" s="813"/>
      <c r="LTY10" s="813"/>
      <c r="LTZ10" s="813"/>
      <c r="LUA10" s="813"/>
      <c r="LUB10" s="813"/>
      <c r="LUC10" s="813"/>
      <c r="LUD10" s="813"/>
      <c r="LUE10" s="813"/>
      <c r="LUF10" s="813"/>
      <c r="LUG10" s="813"/>
      <c r="LUH10" s="813"/>
      <c r="LUI10" s="813"/>
      <c r="LUJ10" s="813"/>
      <c r="LUK10" s="813"/>
      <c r="LUL10" s="813"/>
      <c r="LUM10" s="813"/>
      <c r="LUN10" s="813"/>
      <c r="LUO10" s="813"/>
      <c r="LUP10" s="813"/>
      <c r="LUQ10" s="813"/>
      <c r="LUR10" s="813"/>
      <c r="LUS10" s="813"/>
      <c r="LUT10" s="813"/>
      <c r="LUU10" s="813"/>
      <c r="LUV10" s="813"/>
      <c r="LUW10" s="813"/>
      <c r="LUX10" s="813"/>
      <c r="LUY10" s="813"/>
      <c r="LUZ10" s="813"/>
      <c r="LVA10" s="813"/>
      <c r="LVB10" s="813"/>
      <c r="LVC10" s="813"/>
      <c r="LVD10" s="813"/>
      <c r="LVE10" s="813"/>
      <c r="LVF10" s="813"/>
      <c r="LVG10" s="813"/>
      <c r="LVH10" s="813"/>
      <c r="LVI10" s="813"/>
      <c r="LVJ10" s="813"/>
      <c r="LVK10" s="813"/>
      <c r="LVL10" s="813"/>
      <c r="LVM10" s="813"/>
      <c r="LVN10" s="813"/>
      <c r="LVO10" s="813"/>
      <c r="LVP10" s="813"/>
      <c r="LVQ10" s="813"/>
      <c r="LVR10" s="813"/>
      <c r="LVS10" s="813"/>
      <c r="LVT10" s="813"/>
      <c r="LVU10" s="813"/>
      <c r="LVV10" s="813"/>
      <c r="LVW10" s="813"/>
      <c r="LVX10" s="813"/>
      <c r="LVY10" s="813"/>
      <c r="LVZ10" s="813"/>
      <c r="LWA10" s="813"/>
      <c r="LWB10" s="813"/>
      <c r="LWC10" s="813"/>
      <c r="LWD10" s="813"/>
      <c r="LWE10" s="813"/>
      <c r="LWF10" s="813"/>
      <c r="LWG10" s="813"/>
      <c r="LWH10" s="813"/>
      <c r="LWI10" s="813"/>
      <c r="LWJ10" s="813"/>
      <c r="LWK10" s="813"/>
      <c r="LWL10" s="813"/>
      <c r="LWM10" s="813"/>
      <c r="LWN10" s="813"/>
      <c r="LWO10" s="813"/>
      <c r="LWP10" s="813"/>
      <c r="LWQ10" s="813"/>
      <c r="LWR10" s="813"/>
      <c r="LWS10" s="813"/>
      <c r="LWT10" s="813"/>
      <c r="LWU10" s="813"/>
      <c r="LWV10" s="813"/>
      <c r="LWW10" s="813"/>
      <c r="LWX10" s="813"/>
      <c r="LWY10" s="813"/>
      <c r="LWZ10" s="813"/>
      <c r="LXA10" s="813"/>
      <c r="LXB10" s="813"/>
      <c r="LXC10" s="813"/>
      <c r="LXD10" s="813"/>
      <c r="LXE10" s="813"/>
      <c r="LXF10" s="813"/>
      <c r="LXG10" s="813"/>
      <c r="LXH10" s="813"/>
      <c r="LXI10" s="813"/>
      <c r="LXJ10" s="813"/>
      <c r="LXK10" s="813"/>
      <c r="LXL10" s="813"/>
      <c r="LXM10" s="813"/>
      <c r="LXN10" s="813"/>
      <c r="LXO10" s="813"/>
      <c r="LXP10" s="813"/>
      <c r="LXQ10" s="813"/>
      <c r="LXR10" s="813"/>
      <c r="LXS10" s="813"/>
      <c r="LXT10" s="813"/>
      <c r="LXU10" s="813"/>
      <c r="LXV10" s="813"/>
      <c r="LXW10" s="813"/>
      <c r="LXX10" s="813"/>
      <c r="LXY10" s="813"/>
      <c r="LXZ10" s="813"/>
      <c r="LYA10" s="813"/>
      <c r="LYB10" s="813"/>
      <c r="LYC10" s="813"/>
      <c r="LYD10" s="813"/>
      <c r="LYE10" s="813"/>
      <c r="LYF10" s="813"/>
      <c r="LYG10" s="813"/>
      <c r="LYH10" s="813"/>
      <c r="LYI10" s="813"/>
      <c r="LYJ10" s="813"/>
      <c r="LYK10" s="813"/>
      <c r="LYL10" s="813"/>
      <c r="LYM10" s="813"/>
      <c r="LYN10" s="813"/>
      <c r="LYO10" s="813"/>
      <c r="LYP10" s="813"/>
      <c r="LYQ10" s="813"/>
      <c r="LYR10" s="813"/>
      <c r="LYS10" s="813"/>
      <c r="LYT10" s="813"/>
      <c r="LYU10" s="813"/>
      <c r="LYV10" s="813"/>
      <c r="LYW10" s="813"/>
      <c r="LYX10" s="813"/>
      <c r="LYY10" s="813"/>
      <c r="LYZ10" s="813"/>
      <c r="LZA10" s="813"/>
      <c r="LZB10" s="813"/>
      <c r="LZC10" s="813"/>
      <c r="LZD10" s="813"/>
      <c r="LZE10" s="813"/>
      <c r="LZF10" s="813"/>
      <c r="LZG10" s="813"/>
      <c r="LZH10" s="813"/>
      <c r="LZI10" s="813"/>
      <c r="LZJ10" s="813"/>
      <c r="LZK10" s="813"/>
      <c r="LZL10" s="813"/>
      <c r="LZM10" s="813"/>
      <c r="LZN10" s="813"/>
      <c r="LZO10" s="813"/>
      <c r="LZP10" s="813"/>
      <c r="LZQ10" s="813"/>
      <c r="LZR10" s="813"/>
      <c r="LZS10" s="813"/>
      <c r="LZT10" s="813"/>
      <c r="LZU10" s="813"/>
      <c r="LZV10" s="813"/>
      <c r="LZW10" s="813"/>
      <c r="LZX10" s="813"/>
      <c r="LZY10" s="813"/>
      <c r="LZZ10" s="813"/>
      <c r="MAA10" s="813"/>
      <c r="MAB10" s="813"/>
      <c r="MAC10" s="813"/>
      <c r="MAD10" s="813"/>
      <c r="MAE10" s="813"/>
      <c r="MAF10" s="813"/>
      <c r="MAG10" s="813"/>
      <c r="MAH10" s="813"/>
      <c r="MAI10" s="813"/>
      <c r="MAJ10" s="813"/>
      <c r="MAK10" s="813"/>
      <c r="MAL10" s="813"/>
      <c r="MAM10" s="813"/>
      <c r="MAN10" s="813"/>
      <c r="MAO10" s="813"/>
      <c r="MAP10" s="813"/>
      <c r="MAQ10" s="813"/>
      <c r="MAR10" s="813"/>
      <c r="MAS10" s="813"/>
      <c r="MAT10" s="813"/>
      <c r="MAU10" s="813"/>
      <c r="MAV10" s="813"/>
      <c r="MAW10" s="813"/>
      <c r="MAX10" s="813"/>
      <c r="MAY10" s="813"/>
      <c r="MAZ10" s="813"/>
      <c r="MBA10" s="813"/>
      <c r="MBB10" s="813"/>
      <c r="MBC10" s="813"/>
      <c r="MBD10" s="813"/>
      <c r="MBE10" s="813"/>
      <c r="MBF10" s="813"/>
      <c r="MBG10" s="813"/>
      <c r="MBH10" s="813"/>
      <c r="MBI10" s="813"/>
      <c r="MBJ10" s="813"/>
      <c r="MBK10" s="813"/>
      <c r="MBL10" s="813"/>
      <c r="MBM10" s="813"/>
      <c r="MBN10" s="813"/>
      <c r="MBO10" s="813"/>
      <c r="MBP10" s="813"/>
      <c r="MBQ10" s="813"/>
      <c r="MBR10" s="813"/>
      <c r="MBS10" s="813"/>
      <c r="MBT10" s="813"/>
      <c r="MBU10" s="813"/>
      <c r="MBV10" s="813"/>
      <c r="MBW10" s="813"/>
      <c r="MBX10" s="813"/>
      <c r="MBY10" s="813"/>
      <c r="MBZ10" s="813"/>
      <c r="MCA10" s="813"/>
      <c r="MCB10" s="813"/>
      <c r="MCC10" s="813"/>
      <c r="MCD10" s="813"/>
      <c r="MCE10" s="813"/>
      <c r="MCF10" s="813"/>
      <c r="MCG10" s="813"/>
      <c r="MCH10" s="813"/>
      <c r="MCI10" s="813"/>
      <c r="MCJ10" s="813"/>
      <c r="MCK10" s="813"/>
      <c r="MCL10" s="813"/>
      <c r="MCM10" s="813"/>
      <c r="MCN10" s="813"/>
      <c r="MCO10" s="813"/>
      <c r="MCP10" s="813"/>
      <c r="MCQ10" s="813"/>
      <c r="MCR10" s="813"/>
      <c r="MCS10" s="813"/>
      <c r="MCT10" s="813"/>
      <c r="MCU10" s="813"/>
      <c r="MCV10" s="813"/>
      <c r="MCW10" s="813"/>
      <c r="MCX10" s="813"/>
      <c r="MCY10" s="813"/>
      <c r="MCZ10" s="813"/>
      <c r="MDA10" s="813"/>
      <c r="MDB10" s="813"/>
      <c r="MDC10" s="813"/>
      <c r="MDD10" s="813"/>
      <c r="MDE10" s="813"/>
      <c r="MDF10" s="813"/>
      <c r="MDG10" s="813"/>
      <c r="MDH10" s="813"/>
      <c r="MDI10" s="813"/>
      <c r="MDJ10" s="813"/>
      <c r="MDK10" s="813"/>
      <c r="MDL10" s="813"/>
      <c r="MDM10" s="813"/>
      <c r="MDN10" s="813"/>
      <c r="MDO10" s="813"/>
      <c r="MDP10" s="813"/>
      <c r="MDQ10" s="813"/>
      <c r="MDR10" s="813"/>
      <c r="MDS10" s="813"/>
      <c r="MDT10" s="813"/>
      <c r="MDU10" s="813"/>
      <c r="MDV10" s="813"/>
      <c r="MDW10" s="813"/>
      <c r="MDX10" s="813"/>
      <c r="MDY10" s="813"/>
      <c r="MDZ10" s="813"/>
      <c r="MEA10" s="813"/>
      <c r="MEB10" s="813"/>
      <c r="MEC10" s="813"/>
      <c r="MED10" s="813"/>
      <c r="MEE10" s="813"/>
      <c r="MEF10" s="813"/>
      <c r="MEG10" s="813"/>
      <c r="MEH10" s="813"/>
      <c r="MEI10" s="813"/>
      <c r="MEJ10" s="813"/>
      <c r="MEK10" s="813"/>
      <c r="MEL10" s="813"/>
      <c r="MEM10" s="813"/>
      <c r="MEN10" s="813"/>
      <c r="MEO10" s="813"/>
      <c r="MEP10" s="813"/>
      <c r="MEQ10" s="813"/>
      <c r="MER10" s="813"/>
      <c r="MES10" s="813"/>
      <c r="MET10" s="813"/>
      <c r="MEU10" s="813"/>
      <c r="MEV10" s="813"/>
      <c r="MEW10" s="813"/>
      <c r="MEX10" s="813"/>
      <c r="MEY10" s="813"/>
      <c r="MEZ10" s="813"/>
      <c r="MFA10" s="813"/>
      <c r="MFB10" s="813"/>
      <c r="MFC10" s="813"/>
      <c r="MFD10" s="813"/>
      <c r="MFE10" s="813"/>
      <c r="MFF10" s="813"/>
      <c r="MFG10" s="813"/>
      <c r="MFH10" s="813"/>
      <c r="MFI10" s="813"/>
      <c r="MFJ10" s="813"/>
      <c r="MFK10" s="813"/>
      <c r="MFL10" s="813"/>
      <c r="MFM10" s="813"/>
      <c r="MFN10" s="813"/>
      <c r="MFO10" s="813"/>
      <c r="MFP10" s="813"/>
      <c r="MFQ10" s="813"/>
      <c r="MFR10" s="813"/>
      <c r="MFS10" s="813"/>
      <c r="MFT10" s="813"/>
      <c r="MFU10" s="813"/>
      <c r="MFV10" s="813"/>
      <c r="MFW10" s="813"/>
      <c r="MFX10" s="813"/>
      <c r="MFY10" s="813"/>
      <c r="MFZ10" s="813"/>
      <c r="MGA10" s="813"/>
      <c r="MGB10" s="813"/>
      <c r="MGC10" s="813"/>
      <c r="MGD10" s="813"/>
      <c r="MGE10" s="813"/>
      <c r="MGF10" s="813"/>
      <c r="MGG10" s="813"/>
      <c r="MGH10" s="813"/>
      <c r="MGI10" s="813"/>
      <c r="MGJ10" s="813"/>
      <c r="MGK10" s="813"/>
      <c r="MGL10" s="813"/>
      <c r="MGM10" s="813"/>
      <c r="MGN10" s="813"/>
      <c r="MGO10" s="813"/>
      <c r="MGP10" s="813"/>
      <c r="MGQ10" s="813"/>
      <c r="MGR10" s="813"/>
      <c r="MGS10" s="813"/>
      <c r="MGT10" s="813"/>
      <c r="MGU10" s="813"/>
      <c r="MGV10" s="813"/>
      <c r="MGW10" s="813"/>
      <c r="MGX10" s="813"/>
      <c r="MGY10" s="813"/>
      <c r="MGZ10" s="813"/>
      <c r="MHA10" s="813"/>
      <c r="MHB10" s="813"/>
      <c r="MHC10" s="813"/>
      <c r="MHD10" s="813"/>
      <c r="MHE10" s="813"/>
      <c r="MHF10" s="813"/>
      <c r="MHG10" s="813"/>
      <c r="MHH10" s="813"/>
      <c r="MHI10" s="813"/>
      <c r="MHJ10" s="813"/>
      <c r="MHK10" s="813"/>
      <c r="MHL10" s="813"/>
      <c r="MHM10" s="813"/>
      <c r="MHN10" s="813"/>
      <c r="MHO10" s="813"/>
      <c r="MHP10" s="813"/>
      <c r="MHQ10" s="813"/>
      <c r="MHR10" s="813"/>
      <c r="MHS10" s="813"/>
      <c r="MHT10" s="813"/>
      <c r="MHU10" s="813"/>
      <c r="MHV10" s="813"/>
      <c r="MHW10" s="813"/>
      <c r="MHX10" s="813"/>
      <c r="MHY10" s="813"/>
      <c r="MHZ10" s="813"/>
      <c r="MIA10" s="813"/>
      <c r="MIB10" s="813"/>
      <c r="MIC10" s="813"/>
      <c r="MID10" s="813"/>
      <c r="MIE10" s="813"/>
      <c r="MIF10" s="813"/>
      <c r="MIG10" s="813"/>
      <c r="MIH10" s="813"/>
      <c r="MII10" s="813"/>
      <c r="MIJ10" s="813"/>
      <c r="MIK10" s="813"/>
      <c r="MIL10" s="813"/>
      <c r="MIM10" s="813"/>
      <c r="MIN10" s="813"/>
      <c r="MIO10" s="813"/>
      <c r="MIP10" s="813"/>
      <c r="MIQ10" s="813"/>
      <c r="MIR10" s="813"/>
      <c r="MIS10" s="813"/>
      <c r="MIT10" s="813"/>
      <c r="MIU10" s="813"/>
      <c r="MIV10" s="813"/>
      <c r="MIW10" s="813"/>
      <c r="MIX10" s="813"/>
      <c r="MIY10" s="813"/>
      <c r="MIZ10" s="813"/>
      <c r="MJA10" s="813"/>
      <c r="MJB10" s="813"/>
      <c r="MJC10" s="813"/>
      <c r="MJD10" s="813"/>
      <c r="MJE10" s="813"/>
      <c r="MJF10" s="813"/>
      <c r="MJG10" s="813"/>
      <c r="MJH10" s="813"/>
      <c r="MJI10" s="813"/>
      <c r="MJJ10" s="813"/>
      <c r="MJK10" s="813"/>
      <c r="MJL10" s="813"/>
      <c r="MJM10" s="813"/>
      <c r="MJN10" s="813"/>
      <c r="MJO10" s="813"/>
      <c r="MJP10" s="813"/>
      <c r="MJQ10" s="813"/>
      <c r="MJR10" s="813"/>
      <c r="MJS10" s="813"/>
      <c r="MJT10" s="813"/>
      <c r="MJU10" s="813"/>
      <c r="MJV10" s="813"/>
      <c r="MJW10" s="813"/>
      <c r="MJX10" s="813"/>
      <c r="MJY10" s="813"/>
      <c r="MJZ10" s="813"/>
      <c r="MKA10" s="813"/>
      <c r="MKB10" s="813"/>
      <c r="MKC10" s="813"/>
      <c r="MKD10" s="813"/>
      <c r="MKE10" s="813"/>
      <c r="MKF10" s="813"/>
      <c r="MKG10" s="813"/>
      <c r="MKH10" s="813"/>
      <c r="MKI10" s="813"/>
      <c r="MKJ10" s="813"/>
      <c r="MKK10" s="813"/>
      <c r="MKL10" s="813"/>
      <c r="MKM10" s="813"/>
      <c r="MKN10" s="813"/>
      <c r="MKO10" s="813"/>
      <c r="MKP10" s="813"/>
      <c r="MKQ10" s="813"/>
      <c r="MKR10" s="813"/>
      <c r="MKS10" s="813"/>
      <c r="MKT10" s="813"/>
      <c r="MKU10" s="813"/>
      <c r="MKV10" s="813"/>
      <c r="MKW10" s="813"/>
      <c r="MKX10" s="813"/>
      <c r="MKY10" s="813"/>
      <c r="MKZ10" s="813"/>
      <c r="MLA10" s="813"/>
      <c r="MLB10" s="813"/>
      <c r="MLC10" s="813"/>
      <c r="MLD10" s="813"/>
      <c r="MLE10" s="813"/>
      <c r="MLF10" s="813"/>
      <c r="MLG10" s="813"/>
      <c r="MLH10" s="813"/>
      <c r="MLI10" s="813"/>
      <c r="MLJ10" s="813"/>
      <c r="MLK10" s="813"/>
      <c r="MLL10" s="813"/>
      <c r="MLM10" s="813"/>
      <c r="MLN10" s="813"/>
      <c r="MLO10" s="813"/>
      <c r="MLP10" s="813"/>
      <c r="MLQ10" s="813"/>
      <c r="MLR10" s="813"/>
      <c r="MLS10" s="813"/>
      <c r="MLT10" s="813"/>
      <c r="MLU10" s="813"/>
      <c r="MLV10" s="813"/>
      <c r="MLW10" s="813"/>
      <c r="MLX10" s="813"/>
      <c r="MLY10" s="813"/>
      <c r="MLZ10" s="813"/>
      <c r="MMA10" s="813"/>
      <c r="MMB10" s="813"/>
      <c r="MMC10" s="813"/>
      <c r="MMD10" s="813"/>
      <c r="MME10" s="813"/>
      <c r="MMF10" s="813"/>
      <c r="MMG10" s="813"/>
      <c r="MMH10" s="813"/>
      <c r="MMI10" s="813"/>
      <c r="MMJ10" s="813"/>
      <c r="MMK10" s="813"/>
      <c r="MML10" s="813"/>
      <c r="MMM10" s="813"/>
      <c r="MMN10" s="813"/>
      <c r="MMO10" s="813"/>
      <c r="MMP10" s="813"/>
      <c r="MMQ10" s="813"/>
      <c r="MMR10" s="813"/>
      <c r="MMS10" s="813"/>
      <c r="MMT10" s="813"/>
      <c r="MMU10" s="813"/>
      <c r="MMV10" s="813"/>
      <c r="MMW10" s="813"/>
      <c r="MMX10" s="813"/>
      <c r="MMY10" s="813"/>
      <c r="MMZ10" s="813"/>
      <c r="MNA10" s="813"/>
      <c r="MNB10" s="813"/>
      <c r="MNC10" s="813"/>
      <c r="MND10" s="813"/>
      <c r="MNE10" s="813"/>
      <c r="MNF10" s="813"/>
      <c r="MNG10" s="813"/>
      <c r="MNH10" s="813"/>
      <c r="MNI10" s="813"/>
      <c r="MNJ10" s="813"/>
      <c r="MNK10" s="813"/>
      <c r="MNL10" s="813"/>
      <c r="MNM10" s="813"/>
      <c r="MNN10" s="813"/>
      <c r="MNO10" s="813"/>
      <c r="MNP10" s="813"/>
      <c r="MNQ10" s="813"/>
      <c r="MNR10" s="813"/>
      <c r="MNS10" s="813"/>
      <c r="MNT10" s="813"/>
      <c r="MNU10" s="813"/>
      <c r="MNV10" s="813"/>
      <c r="MNW10" s="813"/>
      <c r="MNX10" s="813"/>
      <c r="MNY10" s="813"/>
      <c r="MNZ10" s="813"/>
      <c r="MOA10" s="813"/>
      <c r="MOB10" s="813"/>
      <c r="MOC10" s="813"/>
      <c r="MOD10" s="813"/>
      <c r="MOE10" s="813"/>
      <c r="MOF10" s="813"/>
      <c r="MOG10" s="813"/>
      <c r="MOH10" s="813"/>
      <c r="MOI10" s="813"/>
      <c r="MOJ10" s="813"/>
      <c r="MOK10" s="813"/>
      <c r="MOL10" s="813"/>
      <c r="MOM10" s="813"/>
      <c r="MON10" s="813"/>
      <c r="MOO10" s="813"/>
      <c r="MOP10" s="813"/>
      <c r="MOQ10" s="813"/>
      <c r="MOR10" s="813"/>
      <c r="MOS10" s="813"/>
      <c r="MOT10" s="813"/>
      <c r="MOU10" s="813"/>
      <c r="MOV10" s="813"/>
      <c r="MOW10" s="813"/>
      <c r="MOX10" s="813"/>
      <c r="MOY10" s="813"/>
      <c r="MOZ10" s="813"/>
      <c r="MPA10" s="813"/>
      <c r="MPB10" s="813"/>
      <c r="MPC10" s="813"/>
      <c r="MPD10" s="813"/>
      <c r="MPE10" s="813"/>
      <c r="MPF10" s="813"/>
      <c r="MPG10" s="813"/>
      <c r="MPH10" s="813"/>
      <c r="MPI10" s="813"/>
      <c r="MPJ10" s="813"/>
      <c r="MPK10" s="813"/>
      <c r="MPL10" s="813"/>
      <c r="MPM10" s="813"/>
      <c r="MPN10" s="813"/>
      <c r="MPO10" s="813"/>
      <c r="MPP10" s="813"/>
      <c r="MPQ10" s="813"/>
      <c r="MPR10" s="813"/>
      <c r="MPS10" s="813"/>
      <c r="MPT10" s="813"/>
      <c r="MPU10" s="813"/>
      <c r="MPV10" s="813"/>
      <c r="MPW10" s="813"/>
      <c r="MPX10" s="813"/>
      <c r="MPY10" s="813"/>
      <c r="MPZ10" s="813"/>
      <c r="MQA10" s="813"/>
      <c r="MQB10" s="813"/>
      <c r="MQC10" s="813"/>
      <c r="MQD10" s="813"/>
      <c r="MQE10" s="813"/>
      <c r="MQF10" s="813"/>
      <c r="MQG10" s="813"/>
      <c r="MQH10" s="813"/>
      <c r="MQI10" s="813"/>
      <c r="MQJ10" s="813"/>
      <c r="MQK10" s="813"/>
      <c r="MQL10" s="813"/>
      <c r="MQM10" s="813"/>
      <c r="MQN10" s="813"/>
      <c r="MQO10" s="813"/>
      <c r="MQP10" s="813"/>
      <c r="MQQ10" s="813"/>
      <c r="MQR10" s="813"/>
      <c r="MQS10" s="813"/>
      <c r="MQT10" s="813"/>
      <c r="MQU10" s="813"/>
      <c r="MQV10" s="813"/>
      <c r="MQW10" s="813"/>
      <c r="MQX10" s="813"/>
      <c r="MQY10" s="813"/>
      <c r="MQZ10" s="813"/>
      <c r="MRA10" s="813"/>
      <c r="MRB10" s="813"/>
      <c r="MRC10" s="813"/>
      <c r="MRD10" s="813"/>
      <c r="MRE10" s="813"/>
      <c r="MRF10" s="813"/>
      <c r="MRG10" s="813"/>
      <c r="MRH10" s="813"/>
      <c r="MRI10" s="813"/>
      <c r="MRJ10" s="813"/>
      <c r="MRK10" s="813"/>
      <c r="MRL10" s="813"/>
      <c r="MRM10" s="813"/>
      <c r="MRN10" s="813"/>
      <c r="MRO10" s="813"/>
      <c r="MRP10" s="813"/>
      <c r="MRQ10" s="813"/>
      <c r="MRR10" s="813"/>
      <c r="MRS10" s="813"/>
      <c r="MRT10" s="813"/>
      <c r="MRU10" s="813"/>
      <c r="MRV10" s="813"/>
      <c r="MRW10" s="813"/>
      <c r="MRX10" s="813"/>
      <c r="MRY10" s="813"/>
      <c r="MRZ10" s="813"/>
      <c r="MSA10" s="813"/>
      <c r="MSB10" s="813"/>
      <c r="MSC10" s="813"/>
      <c r="MSD10" s="813"/>
      <c r="MSE10" s="813"/>
      <c r="MSF10" s="813"/>
      <c r="MSG10" s="813"/>
      <c r="MSH10" s="813"/>
      <c r="MSI10" s="813"/>
      <c r="MSJ10" s="813"/>
      <c r="MSK10" s="813"/>
      <c r="MSL10" s="813"/>
      <c r="MSM10" s="813"/>
      <c r="MSN10" s="813"/>
      <c r="MSO10" s="813"/>
      <c r="MSP10" s="813"/>
      <c r="MSQ10" s="813"/>
      <c r="MSR10" s="813"/>
      <c r="MSS10" s="813"/>
      <c r="MST10" s="813"/>
      <c r="MSU10" s="813"/>
      <c r="MSV10" s="813"/>
      <c r="MSW10" s="813"/>
      <c r="MSX10" s="813"/>
      <c r="MSY10" s="813"/>
      <c r="MSZ10" s="813"/>
      <c r="MTA10" s="813"/>
      <c r="MTB10" s="813"/>
      <c r="MTC10" s="813"/>
      <c r="MTD10" s="813"/>
      <c r="MTE10" s="813"/>
      <c r="MTF10" s="813"/>
      <c r="MTG10" s="813"/>
      <c r="MTH10" s="813"/>
      <c r="MTI10" s="813"/>
      <c r="MTJ10" s="813"/>
      <c r="MTK10" s="813"/>
      <c r="MTL10" s="813"/>
      <c r="MTM10" s="813"/>
      <c r="MTN10" s="813"/>
      <c r="MTO10" s="813"/>
      <c r="MTP10" s="813"/>
      <c r="MTQ10" s="813"/>
      <c r="MTR10" s="813"/>
      <c r="MTS10" s="813"/>
      <c r="MTT10" s="813"/>
      <c r="MTU10" s="813"/>
      <c r="MTV10" s="813"/>
      <c r="MTW10" s="813"/>
      <c r="MTX10" s="813"/>
      <c r="MTY10" s="813"/>
      <c r="MTZ10" s="813"/>
      <c r="MUA10" s="813"/>
      <c r="MUB10" s="813"/>
      <c r="MUC10" s="813"/>
      <c r="MUD10" s="813"/>
      <c r="MUE10" s="813"/>
      <c r="MUF10" s="813"/>
      <c r="MUG10" s="813"/>
      <c r="MUH10" s="813"/>
      <c r="MUI10" s="813"/>
      <c r="MUJ10" s="813"/>
      <c r="MUK10" s="813"/>
      <c r="MUL10" s="813"/>
      <c r="MUM10" s="813"/>
      <c r="MUN10" s="813"/>
      <c r="MUO10" s="813"/>
      <c r="MUP10" s="813"/>
      <c r="MUQ10" s="813"/>
      <c r="MUR10" s="813"/>
      <c r="MUS10" s="813"/>
      <c r="MUT10" s="813"/>
      <c r="MUU10" s="813"/>
      <c r="MUV10" s="813"/>
      <c r="MUW10" s="813"/>
      <c r="MUX10" s="813"/>
      <c r="MUY10" s="813"/>
      <c r="MUZ10" s="813"/>
      <c r="MVA10" s="813"/>
      <c r="MVB10" s="813"/>
      <c r="MVC10" s="813"/>
      <c r="MVD10" s="813"/>
      <c r="MVE10" s="813"/>
      <c r="MVF10" s="813"/>
      <c r="MVG10" s="813"/>
      <c r="MVH10" s="813"/>
      <c r="MVI10" s="813"/>
      <c r="MVJ10" s="813"/>
      <c r="MVK10" s="813"/>
      <c r="MVL10" s="813"/>
      <c r="MVM10" s="813"/>
      <c r="MVN10" s="813"/>
      <c r="MVO10" s="813"/>
      <c r="MVP10" s="813"/>
      <c r="MVQ10" s="813"/>
      <c r="MVR10" s="813"/>
      <c r="MVS10" s="813"/>
      <c r="MVT10" s="813"/>
      <c r="MVU10" s="813"/>
      <c r="MVV10" s="813"/>
      <c r="MVW10" s="813"/>
      <c r="MVX10" s="813"/>
      <c r="MVY10" s="813"/>
      <c r="MVZ10" s="813"/>
      <c r="MWA10" s="813"/>
      <c r="MWB10" s="813"/>
      <c r="MWC10" s="813"/>
      <c r="MWD10" s="813"/>
      <c r="MWE10" s="813"/>
      <c r="MWF10" s="813"/>
      <c r="MWG10" s="813"/>
      <c r="MWH10" s="813"/>
      <c r="MWI10" s="813"/>
      <c r="MWJ10" s="813"/>
      <c r="MWK10" s="813"/>
      <c r="MWL10" s="813"/>
      <c r="MWM10" s="813"/>
      <c r="MWN10" s="813"/>
      <c r="MWO10" s="813"/>
      <c r="MWP10" s="813"/>
      <c r="MWQ10" s="813"/>
      <c r="MWR10" s="813"/>
      <c r="MWS10" s="813"/>
      <c r="MWT10" s="813"/>
      <c r="MWU10" s="813"/>
      <c r="MWV10" s="813"/>
      <c r="MWW10" s="813"/>
      <c r="MWX10" s="813"/>
      <c r="MWY10" s="813"/>
      <c r="MWZ10" s="813"/>
      <c r="MXA10" s="813"/>
      <c r="MXB10" s="813"/>
      <c r="MXC10" s="813"/>
      <c r="MXD10" s="813"/>
      <c r="MXE10" s="813"/>
      <c r="MXF10" s="813"/>
      <c r="MXG10" s="813"/>
      <c r="MXH10" s="813"/>
      <c r="MXI10" s="813"/>
      <c r="MXJ10" s="813"/>
      <c r="MXK10" s="813"/>
      <c r="MXL10" s="813"/>
      <c r="MXM10" s="813"/>
      <c r="MXN10" s="813"/>
      <c r="MXO10" s="813"/>
      <c r="MXP10" s="813"/>
      <c r="MXQ10" s="813"/>
      <c r="MXR10" s="813"/>
      <c r="MXS10" s="813"/>
      <c r="MXT10" s="813"/>
      <c r="MXU10" s="813"/>
      <c r="MXV10" s="813"/>
      <c r="MXW10" s="813"/>
      <c r="MXX10" s="813"/>
      <c r="MXY10" s="813"/>
      <c r="MXZ10" s="813"/>
      <c r="MYA10" s="813"/>
      <c r="MYB10" s="813"/>
      <c r="MYC10" s="813"/>
      <c r="MYD10" s="813"/>
      <c r="MYE10" s="813"/>
      <c r="MYF10" s="813"/>
      <c r="MYG10" s="813"/>
      <c r="MYH10" s="813"/>
      <c r="MYI10" s="813"/>
      <c r="MYJ10" s="813"/>
      <c r="MYK10" s="813"/>
      <c r="MYL10" s="813"/>
      <c r="MYM10" s="813"/>
      <c r="MYN10" s="813"/>
      <c r="MYO10" s="813"/>
      <c r="MYP10" s="813"/>
      <c r="MYQ10" s="813"/>
      <c r="MYR10" s="813"/>
      <c r="MYS10" s="813"/>
      <c r="MYT10" s="813"/>
      <c r="MYU10" s="813"/>
      <c r="MYV10" s="813"/>
      <c r="MYW10" s="813"/>
      <c r="MYX10" s="813"/>
      <c r="MYY10" s="813"/>
      <c r="MYZ10" s="813"/>
      <c r="MZA10" s="813"/>
      <c r="MZB10" s="813"/>
      <c r="MZC10" s="813"/>
      <c r="MZD10" s="813"/>
      <c r="MZE10" s="813"/>
      <c r="MZF10" s="813"/>
      <c r="MZG10" s="813"/>
      <c r="MZH10" s="813"/>
      <c r="MZI10" s="813"/>
      <c r="MZJ10" s="813"/>
      <c r="MZK10" s="813"/>
      <c r="MZL10" s="813"/>
      <c r="MZM10" s="813"/>
      <c r="MZN10" s="813"/>
      <c r="MZO10" s="813"/>
      <c r="MZP10" s="813"/>
      <c r="MZQ10" s="813"/>
      <c r="MZR10" s="813"/>
      <c r="MZS10" s="813"/>
      <c r="MZT10" s="813"/>
      <c r="MZU10" s="813"/>
      <c r="MZV10" s="813"/>
      <c r="MZW10" s="813"/>
      <c r="MZX10" s="813"/>
      <c r="MZY10" s="813"/>
      <c r="MZZ10" s="813"/>
      <c r="NAA10" s="813"/>
      <c r="NAB10" s="813"/>
      <c r="NAC10" s="813"/>
      <c r="NAD10" s="813"/>
      <c r="NAE10" s="813"/>
      <c r="NAF10" s="813"/>
      <c r="NAG10" s="813"/>
      <c r="NAH10" s="813"/>
      <c r="NAI10" s="813"/>
      <c r="NAJ10" s="813"/>
      <c r="NAK10" s="813"/>
      <c r="NAL10" s="813"/>
      <c r="NAM10" s="813"/>
      <c r="NAN10" s="813"/>
      <c r="NAO10" s="813"/>
      <c r="NAP10" s="813"/>
      <c r="NAQ10" s="813"/>
      <c r="NAR10" s="813"/>
      <c r="NAS10" s="813"/>
      <c r="NAT10" s="813"/>
      <c r="NAU10" s="813"/>
      <c r="NAV10" s="813"/>
      <c r="NAW10" s="813"/>
      <c r="NAX10" s="813"/>
      <c r="NAY10" s="813"/>
      <c r="NAZ10" s="813"/>
      <c r="NBA10" s="813"/>
      <c r="NBB10" s="813"/>
      <c r="NBC10" s="813"/>
      <c r="NBD10" s="813"/>
      <c r="NBE10" s="813"/>
      <c r="NBF10" s="813"/>
      <c r="NBG10" s="813"/>
      <c r="NBH10" s="813"/>
      <c r="NBI10" s="813"/>
      <c r="NBJ10" s="813"/>
      <c r="NBK10" s="813"/>
      <c r="NBL10" s="813"/>
      <c r="NBM10" s="813"/>
      <c r="NBN10" s="813"/>
      <c r="NBO10" s="813"/>
      <c r="NBP10" s="813"/>
      <c r="NBQ10" s="813"/>
      <c r="NBR10" s="813"/>
      <c r="NBS10" s="813"/>
      <c r="NBT10" s="813"/>
      <c r="NBU10" s="813"/>
      <c r="NBV10" s="813"/>
      <c r="NBW10" s="813"/>
      <c r="NBX10" s="813"/>
      <c r="NBY10" s="813"/>
      <c r="NBZ10" s="813"/>
      <c r="NCA10" s="813"/>
      <c r="NCB10" s="813"/>
      <c r="NCC10" s="813"/>
      <c r="NCD10" s="813"/>
      <c r="NCE10" s="813"/>
      <c r="NCF10" s="813"/>
      <c r="NCG10" s="813"/>
      <c r="NCH10" s="813"/>
      <c r="NCI10" s="813"/>
      <c r="NCJ10" s="813"/>
      <c r="NCK10" s="813"/>
      <c r="NCL10" s="813"/>
      <c r="NCM10" s="813"/>
      <c r="NCN10" s="813"/>
      <c r="NCO10" s="813"/>
      <c r="NCP10" s="813"/>
      <c r="NCQ10" s="813"/>
      <c r="NCR10" s="813"/>
      <c r="NCS10" s="813"/>
      <c r="NCT10" s="813"/>
      <c r="NCU10" s="813"/>
      <c r="NCV10" s="813"/>
      <c r="NCW10" s="813"/>
      <c r="NCX10" s="813"/>
      <c r="NCY10" s="813"/>
      <c r="NCZ10" s="813"/>
      <c r="NDA10" s="813"/>
      <c r="NDB10" s="813"/>
      <c r="NDC10" s="813"/>
      <c r="NDD10" s="813"/>
      <c r="NDE10" s="813"/>
      <c r="NDF10" s="813"/>
      <c r="NDG10" s="813"/>
      <c r="NDH10" s="813"/>
      <c r="NDI10" s="813"/>
      <c r="NDJ10" s="813"/>
      <c r="NDK10" s="813"/>
      <c r="NDL10" s="813"/>
      <c r="NDM10" s="813"/>
      <c r="NDN10" s="813"/>
      <c r="NDO10" s="813"/>
      <c r="NDP10" s="813"/>
      <c r="NDQ10" s="813"/>
      <c r="NDR10" s="813"/>
      <c r="NDS10" s="813"/>
      <c r="NDT10" s="813"/>
      <c r="NDU10" s="813"/>
      <c r="NDV10" s="813"/>
      <c r="NDW10" s="813"/>
      <c r="NDX10" s="813"/>
      <c r="NDY10" s="813"/>
      <c r="NDZ10" s="813"/>
      <c r="NEA10" s="813"/>
      <c r="NEB10" s="813"/>
      <c r="NEC10" s="813"/>
      <c r="NED10" s="813"/>
      <c r="NEE10" s="813"/>
      <c r="NEF10" s="813"/>
      <c r="NEG10" s="813"/>
      <c r="NEH10" s="813"/>
      <c r="NEI10" s="813"/>
      <c r="NEJ10" s="813"/>
      <c r="NEK10" s="813"/>
      <c r="NEL10" s="813"/>
      <c r="NEM10" s="813"/>
      <c r="NEN10" s="813"/>
      <c r="NEO10" s="813"/>
      <c r="NEP10" s="813"/>
      <c r="NEQ10" s="813"/>
      <c r="NER10" s="813"/>
      <c r="NES10" s="813"/>
      <c r="NET10" s="813"/>
      <c r="NEU10" s="813"/>
      <c r="NEV10" s="813"/>
      <c r="NEW10" s="813"/>
      <c r="NEX10" s="813"/>
      <c r="NEY10" s="813"/>
      <c r="NEZ10" s="813"/>
      <c r="NFA10" s="813"/>
      <c r="NFB10" s="813"/>
      <c r="NFC10" s="813"/>
      <c r="NFD10" s="813"/>
      <c r="NFE10" s="813"/>
      <c r="NFF10" s="813"/>
      <c r="NFG10" s="813"/>
      <c r="NFH10" s="813"/>
      <c r="NFI10" s="813"/>
      <c r="NFJ10" s="813"/>
      <c r="NFK10" s="813"/>
      <c r="NFL10" s="813"/>
      <c r="NFM10" s="813"/>
      <c r="NFN10" s="813"/>
      <c r="NFO10" s="813"/>
      <c r="NFP10" s="813"/>
      <c r="NFQ10" s="813"/>
      <c r="NFR10" s="813"/>
      <c r="NFS10" s="813"/>
      <c r="NFT10" s="813"/>
      <c r="NFU10" s="813"/>
      <c r="NFV10" s="813"/>
      <c r="NFW10" s="813"/>
      <c r="NFX10" s="813"/>
      <c r="NFY10" s="813"/>
      <c r="NFZ10" s="813"/>
      <c r="NGA10" s="813"/>
      <c r="NGB10" s="813"/>
      <c r="NGC10" s="813"/>
      <c r="NGD10" s="813"/>
      <c r="NGE10" s="813"/>
      <c r="NGF10" s="813"/>
      <c r="NGG10" s="813"/>
      <c r="NGH10" s="813"/>
      <c r="NGI10" s="813"/>
      <c r="NGJ10" s="813"/>
      <c r="NGK10" s="813"/>
      <c r="NGL10" s="813"/>
      <c r="NGM10" s="813"/>
      <c r="NGN10" s="813"/>
      <c r="NGO10" s="813"/>
      <c r="NGP10" s="813"/>
      <c r="NGQ10" s="813"/>
      <c r="NGR10" s="813"/>
      <c r="NGS10" s="813"/>
      <c r="NGT10" s="813"/>
      <c r="NGU10" s="813"/>
      <c r="NGV10" s="813"/>
      <c r="NGW10" s="813"/>
      <c r="NGX10" s="813"/>
      <c r="NGY10" s="813"/>
      <c r="NGZ10" s="813"/>
      <c r="NHA10" s="813"/>
      <c r="NHB10" s="813"/>
      <c r="NHC10" s="813"/>
      <c r="NHD10" s="813"/>
      <c r="NHE10" s="813"/>
      <c r="NHF10" s="813"/>
      <c r="NHG10" s="813"/>
      <c r="NHH10" s="813"/>
      <c r="NHI10" s="813"/>
      <c r="NHJ10" s="813"/>
      <c r="NHK10" s="813"/>
      <c r="NHL10" s="813"/>
      <c r="NHM10" s="813"/>
      <c r="NHN10" s="813"/>
      <c r="NHO10" s="813"/>
      <c r="NHP10" s="813"/>
      <c r="NHQ10" s="813"/>
      <c r="NHR10" s="813"/>
      <c r="NHS10" s="813"/>
      <c r="NHT10" s="813"/>
      <c r="NHU10" s="813"/>
      <c r="NHV10" s="813"/>
      <c r="NHW10" s="813"/>
      <c r="NHX10" s="813"/>
      <c r="NHY10" s="813"/>
      <c r="NHZ10" s="813"/>
      <c r="NIA10" s="813"/>
      <c r="NIB10" s="813"/>
      <c r="NIC10" s="813"/>
      <c r="NID10" s="813"/>
      <c r="NIE10" s="813"/>
      <c r="NIF10" s="813"/>
      <c r="NIG10" s="813"/>
      <c r="NIH10" s="813"/>
      <c r="NII10" s="813"/>
      <c r="NIJ10" s="813"/>
      <c r="NIK10" s="813"/>
      <c r="NIL10" s="813"/>
      <c r="NIM10" s="813"/>
      <c r="NIN10" s="813"/>
      <c r="NIO10" s="813"/>
      <c r="NIP10" s="813"/>
      <c r="NIQ10" s="813"/>
      <c r="NIR10" s="813"/>
      <c r="NIS10" s="813"/>
      <c r="NIT10" s="813"/>
      <c r="NIU10" s="813"/>
      <c r="NIV10" s="813"/>
      <c r="NIW10" s="813"/>
      <c r="NIX10" s="813"/>
      <c r="NIY10" s="813"/>
      <c r="NIZ10" s="813"/>
      <c r="NJA10" s="813"/>
      <c r="NJB10" s="813"/>
      <c r="NJC10" s="813"/>
      <c r="NJD10" s="813"/>
      <c r="NJE10" s="813"/>
      <c r="NJF10" s="813"/>
      <c r="NJG10" s="813"/>
      <c r="NJH10" s="813"/>
      <c r="NJI10" s="813"/>
      <c r="NJJ10" s="813"/>
      <c r="NJK10" s="813"/>
      <c r="NJL10" s="813"/>
      <c r="NJM10" s="813"/>
      <c r="NJN10" s="813"/>
      <c r="NJO10" s="813"/>
      <c r="NJP10" s="813"/>
      <c r="NJQ10" s="813"/>
      <c r="NJR10" s="813"/>
      <c r="NJS10" s="813"/>
      <c r="NJT10" s="813"/>
      <c r="NJU10" s="813"/>
      <c r="NJV10" s="813"/>
      <c r="NJW10" s="813"/>
      <c r="NJX10" s="813"/>
      <c r="NJY10" s="813"/>
      <c r="NJZ10" s="813"/>
      <c r="NKA10" s="813"/>
      <c r="NKB10" s="813"/>
      <c r="NKC10" s="813"/>
      <c r="NKD10" s="813"/>
      <c r="NKE10" s="813"/>
      <c r="NKF10" s="813"/>
      <c r="NKG10" s="813"/>
      <c r="NKH10" s="813"/>
      <c r="NKI10" s="813"/>
      <c r="NKJ10" s="813"/>
      <c r="NKK10" s="813"/>
      <c r="NKL10" s="813"/>
      <c r="NKM10" s="813"/>
      <c r="NKN10" s="813"/>
      <c r="NKO10" s="813"/>
      <c r="NKP10" s="813"/>
      <c r="NKQ10" s="813"/>
      <c r="NKR10" s="813"/>
      <c r="NKS10" s="813"/>
      <c r="NKT10" s="813"/>
      <c r="NKU10" s="813"/>
      <c r="NKV10" s="813"/>
      <c r="NKW10" s="813"/>
      <c r="NKX10" s="813"/>
      <c r="NKY10" s="813"/>
      <c r="NKZ10" s="813"/>
      <c r="NLA10" s="813"/>
      <c r="NLB10" s="813"/>
      <c r="NLC10" s="813"/>
      <c r="NLD10" s="813"/>
      <c r="NLE10" s="813"/>
      <c r="NLF10" s="813"/>
      <c r="NLG10" s="813"/>
      <c r="NLH10" s="813"/>
      <c r="NLI10" s="813"/>
      <c r="NLJ10" s="813"/>
      <c r="NLK10" s="813"/>
      <c r="NLL10" s="813"/>
      <c r="NLM10" s="813"/>
      <c r="NLN10" s="813"/>
      <c r="NLO10" s="813"/>
      <c r="NLP10" s="813"/>
      <c r="NLQ10" s="813"/>
      <c r="NLR10" s="813"/>
      <c r="NLS10" s="813"/>
      <c r="NLT10" s="813"/>
      <c r="NLU10" s="813"/>
      <c r="NLV10" s="813"/>
      <c r="NLW10" s="813"/>
      <c r="NLX10" s="813"/>
      <c r="NLY10" s="813"/>
      <c r="NLZ10" s="813"/>
      <c r="NMA10" s="813"/>
      <c r="NMB10" s="813"/>
      <c r="NMC10" s="813"/>
      <c r="NMD10" s="813"/>
      <c r="NME10" s="813"/>
      <c r="NMF10" s="813"/>
      <c r="NMG10" s="813"/>
      <c r="NMH10" s="813"/>
      <c r="NMI10" s="813"/>
      <c r="NMJ10" s="813"/>
      <c r="NMK10" s="813"/>
      <c r="NML10" s="813"/>
      <c r="NMM10" s="813"/>
      <c r="NMN10" s="813"/>
      <c r="NMO10" s="813"/>
      <c r="NMP10" s="813"/>
      <c r="NMQ10" s="813"/>
      <c r="NMR10" s="813"/>
      <c r="NMS10" s="813"/>
      <c r="NMT10" s="813"/>
      <c r="NMU10" s="813"/>
      <c r="NMV10" s="813"/>
      <c r="NMW10" s="813"/>
      <c r="NMX10" s="813"/>
      <c r="NMY10" s="813"/>
      <c r="NMZ10" s="813"/>
      <c r="NNA10" s="813"/>
      <c r="NNB10" s="813"/>
      <c r="NNC10" s="813"/>
      <c r="NND10" s="813"/>
      <c r="NNE10" s="813"/>
      <c r="NNF10" s="813"/>
      <c r="NNG10" s="813"/>
      <c r="NNH10" s="813"/>
      <c r="NNI10" s="813"/>
      <c r="NNJ10" s="813"/>
      <c r="NNK10" s="813"/>
      <c r="NNL10" s="813"/>
      <c r="NNM10" s="813"/>
      <c r="NNN10" s="813"/>
      <c r="NNO10" s="813"/>
      <c r="NNP10" s="813"/>
      <c r="NNQ10" s="813"/>
      <c r="NNR10" s="813"/>
      <c r="NNS10" s="813"/>
      <c r="NNT10" s="813"/>
      <c r="NNU10" s="813"/>
      <c r="NNV10" s="813"/>
      <c r="NNW10" s="813"/>
      <c r="NNX10" s="813"/>
      <c r="NNY10" s="813"/>
      <c r="NNZ10" s="813"/>
      <c r="NOA10" s="813"/>
      <c r="NOB10" s="813"/>
      <c r="NOC10" s="813"/>
      <c r="NOD10" s="813"/>
      <c r="NOE10" s="813"/>
      <c r="NOF10" s="813"/>
      <c r="NOG10" s="813"/>
      <c r="NOH10" s="813"/>
      <c r="NOI10" s="813"/>
      <c r="NOJ10" s="813"/>
      <c r="NOK10" s="813"/>
      <c r="NOL10" s="813"/>
      <c r="NOM10" s="813"/>
      <c r="NON10" s="813"/>
      <c r="NOO10" s="813"/>
      <c r="NOP10" s="813"/>
      <c r="NOQ10" s="813"/>
      <c r="NOR10" s="813"/>
      <c r="NOS10" s="813"/>
      <c r="NOT10" s="813"/>
      <c r="NOU10" s="813"/>
      <c r="NOV10" s="813"/>
      <c r="NOW10" s="813"/>
      <c r="NOX10" s="813"/>
      <c r="NOY10" s="813"/>
      <c r="NOZ10" s="813"/>
      <c r="NPA10" s="813"/>
      <c r="NPB10" s="813"/>
      <c r="NPC10" s="813"/>
      <c r="NPD10" s="813"/>
      <c r="NPE10" s="813"/>
      <c r="NPF10" s="813"/>
      <c r="NPG10" s="813"/>
      <c r="NPH10" s="813"/>
      <c r="NPI10" s="813"/>
      <c r="NPJ10" s="813"/>
      <c r="NPK10" s="813"/>
      <c r="NPL10" s="813"/>
      <c r="NPM10" s="813"/>
      <c r="NPN10" s="813"/>
      <c r="NPO10" s="813"/>
      <c r="NPP10" s="813"/>
      <c r="NPQ10" s="813"/>
      <c r="NPR10" s="813"/>
      <c r="NPS10" s="813"/>
      <c r="NPT10" s="813"/>
      <c r="NPU10" s="813"/>
      <c r="NPV10" s="813"/>
      <c r="NPW10" s="813"/>
      <c r="NPX10" s="813"/>
      <c r="NPY10" s="813"/>
      <c r="NPZ10" s="813"/>
      <c r="NQA10" s="813"/>
      <c r="NQB10" s="813"/>
      <c r="NQC10" s="813"/>
      <c r="NQD10" s="813"/>
      <c r="NQE10" s="813"/>
      <c r="NQF10" s="813"/>
      <c r="NQG10" s="813"/>
      <c r="NQH10" s="813"/>
      <c r="NQI10" s="813"/>
      <c r="NQJ10" s="813"/>
      <c r="NQK10" s="813"/>
      <c r="NQL10" s="813"/>
      <c r="NQM10" s="813"/>
      <c r="NQN10" s="813"/>
      <c r="NQO10" s="813"/>
      <c r="NQP10" s="813"/>
      <c r="NQQ10" s="813"/>
      <c r="NQR10" s="813"/>
      <c r="NQS10" s="813"/>
      <c r="NQT10" s="813"/>
      <c r="NQU10" s="813"/>
      <c r="NQV10" s="813"/>
      <c r="NQW10" s="813"/>
      <c r="NQX10" s="813"/>
      <c r="NQY10" s="813"/>
      <c r="NQZ10" s="813"/>
      <c r="NRA10" s="813"/>
      <c r="NRB10" s="813"/>
      <c r="NRC10" s="813"/>
      <c r="NRD10" s="813"/>
      <c r="NRE10" s="813"/>
      <c r="NRF10" s="813"/>
      <c r="NRG10" s="813"/>
      <c r="NRH10" s="813"/>
      <c r="NRI10" s="813"/>
      <c r="NRJ10" s="813"/>
      <c r="NRK10" s="813"/>
      <c r="NRL10" s="813"/>
      <c r="NRM10" s="813"/>
      <c r="NRN10" s="813"/>
      <c r="NRO10" s="813"/>
      <c r="NRP10" s="813"/>
      <c r="NRQ10" s="813"/>
      <c r="NRR10" s="813"/>
      <c r="NRS10" s="813"/>
      <c r="NRT10" s="813"/>
      <c r="NRU10" s="813"/>
      <c r="NRV10" s="813"/>
      <c r="NRW10" s="813"/>
      <c r="NRX10" s="813"/>
      <c r="NRY10" s="813"/>
      <c r="NRZ10" s="813"/>
      <c r="NSA10" s="813"/>
      <c r="NSB10" s="813"/>
      <c r="NSC10" s="813"/>
      <c r="NSD10" s="813"/>
      <c r="NSE10" s="813"/>
      <c r="NSF10" s="813"/>
      <c r="NSG10" s="813"/>
      <c r="NSH10" s="813"/>
      <c r="NSI10" s="813"/>
      <c r="NSJ10" s="813"/>
      <c r="NSK10" s="813"/>
      <c r="NSL10" s="813"/>
      <c r="NSM10" s="813"/>
      <c r="NSN10" s="813"/>
      <c r="NSO10" s="813"/>
      <c r="NSP10" s="813"/>
      <c r="NSQ10" s="813"/>
      <c r="NSR10" s="813"/>
      <c r="NSS10" s="813"/>
      <c r="NST10" s="813"/>
      <c r="NSU10" s="813"/>
      <c r="NSV10" s="813"/>
      <c r="NSW10" s="813"/>
      <c r="NSX10" s="813"/>
      <c r="NSY10" s="813"/>
      <c r="NSZ10" s="813"/>
      <c r="NTA10" s="813"/>
      <c r="NTB10" s="813"/>
      <c r="NTC10" s="813"/>
      <c r="NTD10" s="813"/>
      <c r="NTE10" s="813"/>
      <c r="NTF10" s="813"/>
      <c r="NTG10" s="813"/>
      <c r="NTH10" s="813"/>
      <c r="NTI10" s="813"/>
      <c r="NTJ10" s="813"/>
      <c r="NTK10" s="813"/>
      <c r="NTL10" s="813"/>
      <c r="NTM10" s="813"/>
      <c r="NTN10" s="813"/>
      <c r="NTO10" s="813"/>
      <c r="NTP10" s="813"/>
      <c r="NTQ10" s="813"/>
      <c r="NTR10" s="813"/>
      <c r="NTS10" s="813"/>
      <c r="NTT10" s="813"/>
      <c r="NTU10" s="813"/>
      <c r="NTV10" s="813"/>
      <c r="NTW10" s="813"/>
      <c r="NTX10" s="813"/>
      <c r="NTY10" s="813"/>
      <c r="NTZ10" s="813"/>
      <c r="NUA10" s="813"/>
      <c r="NUB10" s="813"/>
      <c r="NUC10" s="813"/>
      <c r="NUD10" s="813"/>
      <c r="NUE10" s="813"/>
      <c r="NUF10" s="813"/>
      <c r="NUG10" s="813"/>
      <c r="NUH10" s="813"/>
      <c r="NUI10" s="813"/>
      <c r="NUJ10" s="813"/>
      <c r="NUK10" s="813"/>
      <c r="NUL10" s="813"/>
      <c r="NUM10" s="813"/>
      <c r="NUN10" s="813"/>
      <c r="NUO10" s="813"/>
      <c r="NUP10" s="813"/>
      <c r="NUQ10" s="813"/>
      <c r="NUR10" s="813"/>
      <c r="NUS10" s="813"/>
      <c r="NUT10" s="813"/>
      <c r="NUU10" s="813"/>
      <c r="NUV10" s="813"/>
      <c r="NUW10" s="813"/>
      <c r="NUX10" s="813"/>
      <c r="NUY10" s="813"/>
      <c r="NUZ10" s="813"/>
      <c r="NVA10" s="813"/>
      <c r="NVB10" s="813"/>
      <c r="NVC10" s="813"/>
      <c r="NVD10" s="813"/>
      <c r="NVE10" s="813"/>
      <c r="NVF10" s="813"/>
      <c r="NVG10" s="813"/>
      <c r="NVH10" s="813"/>
      <c r="NVI10" s="813"/>
      <c r="NVJ10" s="813"/>
      <c r="NVK10" s="813"/>
      <c r="NVL10" s="813"/>
      <c r="NVM10" s="813"/>
      <c r="NVN10" s="813"/>
      <c r="NVO10" s="813"/>
      <c r="NVP10" s="813"/>
      <c r="NVQ10" s="813"/>
      <c r="NVR10" s="813"/>
      <c r="NVS10" s="813"/>
      <c r="NVT10" s="813"/>
      <c r="NVU10" s="813"/>
      <c r="NVV10" s="813"/>
      <c r="NVW10" s="813"/>
      <c r="NVX10" s="813"/>
      <c r="NVY10" s="813"/>
      <c r="NVZ10" s="813"/>
      <c r="NWA10" s="813"/>
      <c r="NWB10" s="813"/>
      <c r="NWC10" s="813"/>
      <c r="NWD10" s="813"/>
      <c r="NWE10" s="813"/>
      <c r="NWF10" s="813"/>
      <c r="NWG10" s="813"/>
      <c r="NWH10" s="813"/>
      <c r="NWI10" s="813"/>
      <c r="NWJ10" s="813"/>
      <c r="NWK10" s="813"/>
      <c r="NWL10" s="813"/>
      <c r="NWM10" s="813"/>
      <c r="NWN10" s="813"/>
      <c r="NWO10" s="813"/>
      <c r="NWP10" s="813"/>
      <c r="NWQ10" s="813"/>
      <c r="NWR10" s="813"/>
      <c r="NWS10" s="813"/>
      <c r="NWT10" s="813"/>
      <c r="NWU10" s="813"/>
      <c r="NWV10" s="813"/>
      <c r="NWW10" s="813"/>
      <c r="NWX10" s="813"/>
      <c r="NWY10" s="813"/>
      <c r="NWZ10" s="813"/>
      <c r="NXA10" s="813"/>
      <c r="NXB10" s="813"/>
      <c r="NXC10" s="813"/>
      <c r="NXD10" s="813"/>
      <c r="NXE10" s="813"/>
      <c r="NXF10" s="813"/>
      <c r="NXG10" s="813"/>
      <c r="NXH10" s="813"/>
      <c r="NXI10" s="813"/>
      <c r="NXJ10" s="813"/>
      <c r="NXK10" s="813"/>
      <c r="NXL10" s="813"/>
      <c r="NXM10" s="813"/>
      <c r="NXN10" s="813"/>
      <c r="NXO10" s="813"/>
      <c r="NXP10" s="813"/>
      <c r="NXQ10" s="813"/>
      <c r="NXR10" s="813"/>
      <c r="NXS10" s="813"/>
      <c r="NXT10" s="813"/>
      <c r="NXU10" s="813"/>
      <c r="NXV10" s="813"/>
      <c r="NXW10" s="813"/>
      <c r="NXX10" s="813"/>
      <c r="NXY10" s="813"/>
      <c r="NXZ10" s="813"/>
      <c r="NYA10" s="813"/>
      <c r="NYB10" s="813"/>
      <c r="NYC10" s="813"/>
      <c r="NYD10" s="813"/>
      <c r="NYE10" s="813"/>
      <c r="NYF10" s="813"/>
      <c r="NYG10" s="813"/>
      <c r="NYH10" s="813"/>
      <c r="NYI10" s="813"/>
      <c r="NYJ10" s="813"/>
      <c r="NYK10" s="813"/>
      <c r="NYL10" s="813"/>
      <c r="NYM10" s="813"/>
      <c r="NYN10" s="813"/>
      <c r="NYO10" s="813"/>
      <c r="NYP10" s="813"/>
      <c r="NYQ10" s="813"/>
      <c r="NYR10" s="813"/>
      <c r="NYS10" s="813"/>
      <c r="NYT10" s="813"/>
      <c r="NYU10" s="813"/>
      <c r="NYV10" s="813"/>
      <c r="NYW10" s="813"/>
      <c r="NYX10" s="813"/>
      <c r="NYY10" s="813"/>
      <c r="NYZ10" s="813"/>
      <c r="NZA10" s="813"/>
      <c r="NZB10" s="813"/>
      <c r="NZC10" s="813"/>
      <c r="NZD10" s="813"/>
      <c r="NZE10" s="813"/>
      <c r="NZF10" s="813"/>
      <c r="NZG10" s="813"/>
      <c r="NZH10" s="813"/>
      <c r="NZI10" s="813"/>
      <c r="NZJ10" s="813"/>
      <c r="NZK10" s="813"/>
      <c r="NZL10" s="813"/>
      <c r="NZM10" s="813"/>
      <c r="NZN10" s="813"/>
      <c r="NZO10" s="813"/>
      <c r="NZP10" s="813"/>
      <c r="NZQ10" s="813"/>
      <c r="NZR10" s="813"/>
      <c r="NZS10" s="813"/>
      <c r="NZT10" s="813"/>
      <c r="NZU10" s="813"/>
      <c r="NZV10" s="813"/>
      <c r="NZW10" s="813"/>
      <c r="NZX10" s="813"/>
      <c r="NZY10" s="813"/>
      <c r="NZZ10" s="813"/>
      <c r="OAA10" s="813"/>
      <c r="OAB10" s="813"/>
      <c r="OAC10" s="813"/>
      <c r="OAD10" s="813"/>
      <c r="OAE10" s="813"/>
      <c r="OAF10" s="813"/>
      <c r="OAG10" s="813"/>
      <c r="OAH10" s="813"/>
      <c r="OAI10" s="813"/>
      <c r="OAJ10" s="813"/>
      <c r="OAK10" s="813"/>
      <c r="OAL10" s="813"/>
      <c r="OAM10" s="813"/>
      <c r="OAN10" s="813"/>
      <c r="OAO10" s="813"/>
      <c r="OAP10" s="813"/>
      <c r="OAQ10" s="813"/>
      <c r="OAR10" s="813"/>
      <c r="OAS10" s="813"/>
      <c r="OAT10" s="813"/>
      <c r="OAU10" s="813"/>
      <c r="OAV10" s="813"/>
      <c r="OAW10" s="813"/>
      <c r="OAX10" s="813"/>
      <c r="OAY10" s="813"/>
      <c r="OAZ10" s="813"/>
      <c r="OBA10" s="813"/>
      <c r="OBB10" s="813"/>
      <c r="OBC10" s="813"/>
      <c r="OBD10" s="813"/>
      <c r="OBE10" s="813"/>
      <c r="OBF10" s="813"/>
      <c r="OBG10" s="813"/>
      <c r="OBH10" s="813"/>
      <c r="OBI10" s="813"/>
      <c r="OBJ10" s="813"/>
      <c r="OBK10" s="813"/>
      <c r="OBL10" s="813"/>
      <c r="OBM10" s="813"/>
      <c r="OBN10" s="813"/>
      <c r="OBO10" s="813"/>
      <c r="OBP10" s="813"/>
      <c r="OBQ10" s="813"/>
      <c r="OBR10" s="813"/>
      <c r="OBS10" s="813"/>
      <c r="OBT10" s="813"/>
      <c r="OBU10" s="813"/>
      <c r="OBV10" s="813"/>
      <c r="OBW10" s="813"/>
      <c r="OBX10" s="813"/>
      <c r="OBY10" s="813"/>
      <c r="OBZ10" s="813"/>
      <c r="OCA10" s="813"/>
      <c r="OCB10" s="813"/>
      <c r="OCC10" s="813"/>
      <c r="OCD10" s="813"/>
      <c r="OCE10" s="813"/>
      <c r="OCF10" s="813"/>
      <c r="OCG10" s="813"/>
      <c r="OCH10" s="813"/>
      <c r="OCI10" s="813"/>
      <c r="OCJ10" s="813"/>
      <c r="OCK10" s="813"/>
      <c r="OCL10" s="813"/>
      <c r="OCM10" s="813"/>
      <c r="OCN10" s="813"/>
      <c r="OCO10" s="813"/>
      <c r="OCP10" s="813"/>
      <c r="OCQ10" s="813"/>
      <c r="OCR10" s="813"/>
      <c r="OCS10" s="813"/>
      <c r="OCT10" s="813"/>
      <c r="OCU10" s="813"/>
      <c r="OCV10" s="813"/>
      <c r="OCW10" s="813"/>
      <c r="OCX10" s="813"/>
      <c r="OCY10" s="813"/>
      <c r="OCZ10" s="813"/>
      <c r="ODA10" s="813"/>
      <c r="ODB10" s="813"/>
      <c r="ODC10" s="813"/>
      <c r="ODD10" s="813"/>
      <c r="ODE10" s="813"/>
      <c r="ODF10" s="813"/>
      <c r="ODG10" s="813"/>
      <c r="ODH10" s="813"/>
      <c r="ODI10" s="813"/>
      <c r="ODJ10" s="813"/>
      <c r="ODK10" s="813"/>
      <c r="ODL10" s="813"/>
      <c r="ODM10" s="813"/>
      <c r="ODN10" s="813"/>
      <c r="ODO10" s="813"/>
      <c r="ODP10" s="813"/>
      <c r="ODQ10" s="813"/>
      <c r="ODR10" s="813"/>
      <c r="ODS10" s="813"/>
      <c r="ODT10" s="813"/>
      <c r="ODU10" s="813"/>
      <c r="ODV10" s="813"/>
      <c r="ODW10" s="813"/>
      <c r="ODX10" s="813"/>
      <c r="ODY10" s="813"/>
      <c r="ODZ10" s="813"/>
      <c r="OEA10" s="813"/>
      <c r="OEB10" s="813"/>
      <c r="OEC10" s="813"/>
      <c r="OED10" s="813"/>
      <c r="OEE10" s="813"/>
      <c r="OEF10" s="813"/>
      <c r="OEG10" s="813"/>
      <c r="OEH10" s="813"/>
      <c r="OEI10" s="813"/>
      <c r="OEJ10" s="813"/>
      <c r="OEK10" s="813"/>
      <c r="OEL10" s="813"/>
      <c r="OEM10" s="813"/>
      <c r="OEN10" s="813"/>
      <c r="OEO10" s="813"/>
      <c r="OEP10" s="813"/>
      <c r="OEQ10" s="813"/>
      <c r="OER10" s="813"/>
      <c r="OES10" s="813"/>
      <c r="OET10" s="813"/>
      <c r="OEU10" s="813"/>
      <c r="OEV10" s="813"/>
      <c r="OEW10" s="813"/>
      <c r="OEX10" s="813"/>
      <c r="OEY10" s="813"/>
      <c r="OEZ10" s="813"/>
      <c r="OFA10" s="813"/>
      <c r="OFB10" s="813"/>
      <c r="OFC10" s="813"/>
      <c r="OFD10" s="813"/>
      <c r="OFE10" s="813"/>
      <c r="OFF10" s="813"/>
      <c r="OFG10" s="813"/>
      <c r="OFH10" s="813"/>
      <c r="OFI10" s="813"/>
      <c r="OFJ10" s="813"/>
      <c r="OFK10" s="813"/>
      <c r="OFL10" s="813"/>
      <c r="OFM10" s="813"/>
      <c r="OFN10" s="813"/>
      <c r="OFO10" s="813"/>
      <c r="OFP10" s="813"/>
      <c r="OFQ10" s="813"/>
      <c r="OFR10" s="813"/>
      <c r="OFS10" s="813"/>
      <c r="OFT10" s="813"/>
      <c r="OFU10" s="813"/>
      <c r="OFV10" s="813"/>
      <c r="OFW10" s="813"/>
      <c r="OFX10" s="813"/>
      <c r="OFY10" s="813"/>
      <c r="OFZ10" s="813"/>
      <c r="OGA10" s="813"/>
      <c r="OGB10" s="813"/>
      <c r="OGC10" s="813"/>
      <c r="OGD10" s="813"/>
      <c r="OGE10" s="813"/>
      <c r="OGF10" s="813"/>
      <c r="OGG10" s="813"/>
      <c r="OGH10" s="813"/>
      <c r="OGI10" s="813"/>
      <c r="OGJ10" s="813"/>
      <c r="OGK10" s="813"/>
      <c r="OGL10" s="813"/>
      <c r="OGM10" s="813"/>
      <c r="OGN10" s="813"/>
      <c r="OGO10" s="813"/>
      <c r="OGP10" s="813"/>
      <c r="OGQ10" s="813"/>
      <c r="OGR10" s="813"/>
      <c r="OGS10" s="813"/>
      <c r="OGT10" s="813"/>
      <c r="OGU10" s="813"/>
      <c r="OGV10" s="813"/>
      <c r="OGW10" s="813"/>
      <c r="OGX10" s="813"/>
      <c r="OGY10" s="813"/>
      <c r="OGZ10" s="813"/>
      <c r="OHA10" s="813"/>
      <c r="OHB10" s="813"/>
      <c r="OHC10" s="813"/>
      <c r="OHD10" s="813"/>
      <c r="OHE10" s="813"/>
      <c r="OHF10" s="813"/>
      <c r="OHG10" s="813"/>
      <c r="OHH10" s="813"/>
      <c r="OHI10" s="813"/>
      <c r="OHJ10" s="813"/>
      <c r="OHK10" s="813"/>
      <c r="OHL10" s="813"/>
      <c r="OHM10" s="813"/>
      <c r="OHN10" s="813"/>
      <c r="OHO10" s="813"/>
      <c r="OHP10" s="813"/>
      <c r="OHQ10" s="813"/>
      <c r="OHR10" s="813"/>
      <c r="OHS10" s="813"/>
      <c r="OHT10" s="813"/>
      <c r="OHU10" s="813"/>
      <c r="OHV10" s="813"/>
      <c r="OHW10" s="813"/>
      <c r="OHX10" s="813"/>
      <c r="OHY10" s="813"/>
      <c r="OHZ10" s="813"/>
      <c r="OIA10" s="813"/>
      <c r="OIB10" s="813"/>
      <c r="OIC10" s="813"/>
      <c r="OID10" s="813"/>
      <c r="OIE10" s="813"/>
      <c r="OIF10" s="813"/>
      <c r="OIG10" s="813"/>
      <c r="OIH10" s="813"/>
      <c r="OII10" s="813"/>
      <c r="OIJ10" s="813"/>
      <c r="OIK10" s="813"/>
      <c r="OIL10" s="813"/>
      <c r="OIM10" s="813"/>
      <c r="OIN10" s="813"/>
      <c r="OIO10" s="813"/>
      <c r="OIP10" s="813"/>
      <c r="OIQ10" s="813"/>
      <c r="OIR10" s="813"/>
      <c r="OIS10" s="813"/>
      <c r="OIT10" s="813"/>
      <c r="OIU10" s="813"/>
      <c r="OIV10" s="813"/>
      <c r="OIW10" s="813"/>
      <c r="OIX10" s="813"/>
      <c r="OIY10" s="813"/>
      <c r="OIZ10" s="813"/>
      <c r="OJA10" s="813"/>
      <c r="OJB10" s="813"/>
      <c r="OJC10" s="813"/>
      <c r="OJD10" s="813"/>
      <c r="OJE10" s="813"/>
      <c r="OJF10" s="813"/>
      <c r="OJG10" s="813"/>
      <c r="OJH10" s="813"/>
      <c r="OJI10" s="813"/>
      <c r="OJJ10" s="813"/>
      <c r="OJK10" s="813"/>
      <c r="OJL10" s="813"/>
      <c r="OJM10" s="813"/>
      <c r="OJN10" s="813"/>
      <c r="OJO10" s="813"/>
      <c r="OJP10" s="813"/>
      <c r="OJQ10" s="813"/>
      <c r="OJR10" s="813"/>
      <c r="OJS10" s="813"/>
      <c r="OJT10" s="813"/>
      <c r="OJU10" s="813"/>
      <c r="OJV10" s="813"/>
      <c r="OJW10" s="813"/>
      <c r="OJX10" s="813"/>
      <c r="OJY10" s="813"/>
      <c r="OJZ10" s="813"/>
      <c r="OKA10" s="813"/>
      <c r="OKB10" s="813"/>
      <c r="OKC10" s="813"/>
      <c r="OKD10" s="813"/>
      <c r="OKE10" s="813"/>
      <c r="OKF10" s="813"/>
      <c r="OKG10" s="813"/>
      <c r="OKH10" s="813"/>
      <c r="OKI10" s="813"/>
      <c r="OKJ10" s="813"/>
      <c r="OKK10" s="813"/>
      <c r="OKL10" s="813"/>
      <c r="OKM10" s="813"/>
      <c r="OKN10" s="813"/>
      <c r="OKO10" s="813"/>
      <c r="OKP10" s="813"/>
      <c r="OKQ10" s="813"/>
      <c r="OKR10" s="813"/>
      <c r="OKS10" s="813"/>
      <c r="OKT10" s="813"/>
      <c r="OKU10" s="813"/>
      <c r="OKV10" s="813"/>
      <c r="OKW10" s="813"/>
      <c r="OKX10" s="813"/>
      <c r="OKY10" s="813"/>
      <c r="OKZ10" s="813"/>
      <c r="OLA10" s="813"/>
      <c r="OLB10" s="813"/>
      <c r="OLC10" s="813"/>
      <c r="OLD10" s="813"/>
      <c r="OLE10" s="813"/>
      <c r="OLF10" s="813"/>
      <c r="OLG10" s="813"/>
      <c r="OLH10" s="813"/>
      <c r="OLI10" s="813"/>
      <c r="OLJ10" s="813"/>
      <c r="OLK10" s="813"/>
      <c r="OLL10" s="813"/>
      <c r="OLM10" s="813"/>
      <c r="OLN10" s="813"/>
      <c r="OLO10" s="813"/>
      <c r="OLP10" s="813"/>
      <c r="OLQ10" s="813"/>
      <c r="OLR10" s="813"/>
      <c r="OLS10" s="813"/>
      <c r="OLT10" s="813"/>
      <c r="OLU10" s="813"/>
      <c r="OLV10" s="813"/>
      <c r="OLW10" s="813"/>
      <c r="OLX10" s="813"/>
      <c r="OLY10" s="813"/>
      <c r="OLZ10" s="813"/>
      <c r="OMA10" s="813"/>
      <c r="OMB10" s="813"/>
      <c r="OMC10" s="813"/>
      <c r="OMD10" s="813"/>
      <c r="OME10" s="813"/>
      <c r="OMF10" s="813"/>
      <c r="OMG10" s="813"/>
      <c r="OMH10" s="813"/>
      <c r="OMI10" s="813"/>
      <c r="OMJ10" s="813"/>
      <c r="OMK10" s="813"/>
      <c r="OML10" s="813"/>
      <c r="OMM10" s="813"/>
      <c r="OMN10" s="813"/>
      <c r="OMO10" s="813"/>
      <c r="OMP10" s="813"/>
      <c r="OMQ10" s="813"/>
      <c r="OMR10" s="813"/>
      <c r="OMS10" s="813"/>
      <c r="OMT10" s="813"/>
      <c r="OMU10" s="813"/>
      <c r="OMV10" s="813"/>
      <c r="OMW10" s="813"/>
      <c r="OMX10" s="813"/>
      <c r="OMY10" s="813"/>
      <c r="OMZ10" s="813"/>
      <c r="ONA10" s="813"/>
      <c r="ONB10" s="813"/>
      <c r="ONC10" s="813"/>
      <c r="OND10" s="813"/>
      <c r="ONE10" s="813"/>
      <c r="ONF10" s="813"/>
      <c r="ONG10" s="813"/>
      <c r="ONH10" s="813"/>
      <c r="ONI10" s="813"/>
      <c r="ONJ10" s="813"/>
      <c r="ONK10" s="813"/>
      <c r="ONL10" s="813"/>
      <c r="ONM10" s="813"/>
      <c r="ONN10" s="813"/>
      <c r="ONO10" s="813"/>
      <c r="ONP10" s="813"/>
      <c r="ONQ10" s="813"/>
      <c r="ONR10" s="813"/>
      <c r="ONS10" s="813"/>
      <c r="ONT10" s="813"/>
      <c r="ONU10" s="813"/>
      <c r="ONV10" s="813"/>
      <c r="ONW10" s="813"/>
      <c r="ONX10" s="813"/>
      <c r="ONY10" s="813"/>
      <c r="ONZ10" s="813"/>
      <c r="OOA10" s="813"/>
      <c r="OOB10" s="813"/>
      <c r="OOC10" s="813"/>
      <c r="OOD10" s="813"/>
      <c r="OOE10" s="813"/>
      <c r="OOF10" s="813"/>
      <c r="OOG10" s="813"/>
      <c r="OOH10" s="813"/>
      <c r="OOI10" s="813"/>
      <c r="OOJ10" s="813"/>
      <c r="OOK10" s="813"/>
      <c r="OOL10" s="813"/>
      <c r="OOM10" s="813"/>
      <c r="OON10" s="813"/>
      <c r="OOO10" s="813"/>
      <c r="OOP10" s="813"/>
      <c r="OOQ10" s="813"/>
      <c r="OOR10" s="813"/>
      <c r="OOS10" s="813"/>
      <c r="OOT10" s="813"/>
      <c r="OOU10" s="813"/>
      <c r="OOV10" s="813"/>
      <c r="OOW10" s="813"/>
      <c r="OOX10" s="813"/>
      <c r="OOY10" s="813"/>
      <c r="OOZ10" s="813"/>
      <c r="OPA10" s="813"/>
      <c r="OPB10" s="813"/>
      <c r="OPC10" s="813"/>
      <c r="OPD10" s="813"/>
      <c r="OPE10" s="813"/>
      <c r="OPF10" s="813"/>
      <c r="OPG10" s="813"/>
      <c r="OPH10" s="813"/>
      <c r="OPI10" s="813"/>
      <c r="OPJ10" s="813"/>
      <c r="OPK10" s="813"/>
      <c r="OPL10" s="813"/>
      <c r="OPM10" s="813"/>
      <c r="OPN10" s="813"/>
      <c r="OPO10" s="813"/>
      <c r="OPP10" s="813"/>
      <c r="OPQ10" s="813"/>
      <c r="OPR10" s="813"/>
      <c r="OPS10" s="813"/>
      <c r="OPT10" s="813"/>
      <c r="OPU10" s="813"/>
      <c r="OPV10" s="813"/>
      <c r="OPW10" s="813"/>
      <c r="OPX10" s="813"/>
      <c r="OPY10" s="813"/>
      <c r="OPZ10" s="813"/>
      <c r="OQA10" s="813"/>
      <c r="OQB10" s="813"/>
      <c r="OQC10" s="813"/>
      <c r="OQD10" s="813"/>
      <c r="OQE10" s="813"/>
      <c r="OQF10" s="813"/>
      <c r="OQG10" s="813"/>
      <c r="OQH10" s="813"/>
      <c r="OQI10" s="813"/>
      <c r="OQJ10" s="813"/>
      <c r="OQK10" s="813"/>
      <c r="OQL10" s="813"/>
      <c r="OQM10" s="813"/>
      <c r="OQN10" s="813"/>
      <c r="OQO10" s="813"/>
      <c r="OQP10" s="813"/>
      <c r="OQQ10" s="813"/>
      <c r="OQR10" s="813"/>
      <c r="OQS10" s="813"/>
      <c r="OQT10" s="813"/>
      <c r="OQU10" s="813"/>
      <c r="OQV10" s="813"/>
      <c r="OQW10" s="813"/>
      <c r="OQX10" s="813"/>
      <c r="OQY10" s="813"/>
      <c r="OQZ10" s="813"/>
      <c r="ORA10" s="813"/>
      <c r="ORB10" s="813"/>
      <c r="ORC10" s="813"/>
      <c r="ORD10" s="813"/>
      <c r="ORE10" s="813"/>
      <c r="ORF10" s="813"/>
      <c r="ORG10" s="813"/>
      <c r="ORH10" s="813"/>
      <c r="ORI10" s="813"/>
      <c r="ORJ10" s="813"/>
      <c r="ORK10" s="813"/>
      <c r="ORL10" s="813"/>
      <c r="ORM10" s="813"/>
      <c r="ORN10" s="813"/>
      <c r="ORO10" s="813"/>
      <c r="ORP10" s="813"/>
      <c r="ORQ10" s="813"/>
      <c r="ORR10" s="813"/>
      <c r="ORS10" s="813"/>
      <c r="ORT10" s="813"/>
      <c r="ORU10" s="813"/>
      <c r="ORV10" s="813"/>
      <c r="ORW10" s="813"/>
      <c r="ORX10" s="813"/>
      <c r="ORY10" s="813"/>
      <c r="ORZ10" s="813"/>
      <c r="OSA10" s="813"/>
      <c r="OSB10" s="813"/>
      <c r="OSC10" s="813"/>
      <c r="OSD10" s="813"/>
      <c r="OSE10" s="813"/>
      <c r="OSF10" s="813"/>
      <c r="OSG10" s="813"/>
      <c r="OSH10" s="813"/>
      <c r="OSI10" s="813"/>
      <c r="OSJ10" s="813"/>
      <c r="OSK10" s="813"/>
      <c r="OSL10" s="813"/>
      <c r="OSM10" s="813"/>
      <c r="OSN10" s="813"/>
      <c r="OSO10" s="813"/>
      <c r="OSP10" s="813"/>
      <c r="OSQ10" s="813"/>
      <c r="OSR10" s="813"/>
      <c r="OSS10" s="813"/>
      <c r="OST10" s="813"/>
      <c r="OSU10" s="813"/>
      <c r="OSV10" s="813"/>
      <c r="OSW10" s="813"/>
      <c r="OSX10" s="813"/>
      <c r="OSY10" s="813"/>
      <c r="OSZ10" s="813"/>
      <c r="OTA10" s="813"/>
      <c r="OTB10" s="813"/>
      <c r="OTC10" s="813"/>
      <c r="OTD10" s="813"/>
      <c r="OTE10" s="813"/>
      <c r="OTF10" s="813"/>
      <c r="OTG10" s="813"/>
      <c r="OTH10" s="813"/>
      <c r="OTI10" s="813"/>
      <c r="OTJ10" s="813"/>
      <c r="OTK10" s="813"/>
      <c r="OTL10" s="813"/>
      <c r="OTM10" s="813"/>
      <c r="OTN10" s="813"/>
      <c r="OTO10" s="813"/>
      <c r="OTP10" s="813"/>
      <c r="OTQ10" s="813"/>
      <c r="OTR10" s="813"/>
      <c r="OTS10" s="813"/>
      <c r="OTT10" s="813"/>
      <c r="OTU10" s="813"/>
      <c r="OTV10" s="813"/>
      <c r="OTW10" s="813"/>
      <c r="OTX10" s="813"/>
      <c r="OTY10" s="813"/>
      <c r="OTZ10" s="813"/>
      <c r="OUA10" s="813"/>
      <c r="OUB10" s="813"/>
      <c r="OUC10" s="813"/>
      <c r="OUD10" s="813"/>
      <c r="OUE10" s="813"/>
      <c r="OUF10" s="813"/>
      <c r="OUG10" s="813"/>
      <c r="OUH10" s="813"/>
      <c r="OUI10" s="813"/>
      <c r="OUJ10" s="813"/>
      <c r="OUK10" s="813"/>
      <c r="OUL10" s="813"/>
      <c r="OUM10" s="813"/>
      <c r="OUN10" s="813"/>
      <c r="OUO10" s="813"/>
      <c r="OUP10" s="813"/>
      <c r="OUQ10" s="813"/>
      <c r="OUR10" s="813"/>
      <c r="OUS10" s="813"/>
      <c r="OUT10" s="813"/>
      <c r="OUU10" s="813"/>
      <c r="OUV10" s="813"/>
      <c r="OUW10" s="813"/>
      <c r="OUX10" s="813"/>
      <c r="OUY10" s="813"/>
      <c r="OUZ10" s="813"/>
      <c r="OVA10" s="813"/>
      <c r="OVB10" s="813"/>
      <c r="OVC10" s="813"/>
      <c r="OVD10" s="813"/>
      <c r="OVE10" s="813"/>
      <c r="OVF10" s="813"/>
      <c r="OVG10" s="813"/>
      <c r="OVH10" s="813"/>
      <c r="OVI10" s="813"/>
      <c r="OVJ10" s="813"/>
      <c r="OVK10" s="813"/>
      <c r="OVL10" s="813"/>
      <c r="OVM10" s="813"/>
      <c r="OVN10" s="813"/>
      <c r="OVO10" s="813"/>
      <c r="OVP10" s="813"/>
      <c r="OVQ10" s="813"/>
      <c r="OVR10" s="813"/>
      <c r="OVS10" s="813"/>
      <c r="OVT10" s="813"/>
      <c r="OVU10" s="813"/>
      <c r="OVV10" s="813"/>
      <c r="OVW10" s="813"/>
      <c r="OVX10" s="813"/>
      <c r="OVY10" s="813"/>
      <c r="OVZ10" s="813"/>
      <c r="OWA10" s="813"/>
      <c r="OWB10" s="813"/>
      <c r="OWC10" s="813"/>
      <c r="OWD10" s="813"/>
      <c r="OWE10" s="813"/>
      <c r="OWF10" s="813"/>
      <c r="OWG10" s="813"/>
      <c r="OWH10" s="813"/>
      <c r="OWI10" s="813"/>
      <c r="OWJ10" s="813"/>
      <c r="OWK10" s="813"/>
      <c r="OWL10" s="813"/>
      <c r="OWM10" s="813"/>
      <c r="OWN10" s="813"/>
      <c r="OWO10" s="813"/>
      <c r="OWP10" s="813"/>
      <c r="OWQ10" s="813"/>
      <c r="OWR10" s="813"/>
      <c r="OWS10" s="813"/>
      <c r="OWT10" s="813"/>
      <c r="OWU10" s="813"/>
      <c r="OWV10" s="813"/>
      <c r="OWW10" s="813"/>
      <c r="OWX10" s="813"/>
      <c r="OWY10" s="813"/>
      <c r="OWZ10" s="813"/>
      <c r="OXA10" s="813"/>
      <c r="OXB10" s="813"/>
      <c r="OXC10" s="813"/>
      <c r="OXD10" s="813"/>
      <c r="OXE10" s="813"/>
      <c r="OXF10" s="813"/>
      <c r="OXG10" s="813"/>
      <c r="OXH10" s="813"/>
      <c r="OXI10" s="813"/>
      <c r="OXJ10" s="813"/>
      <c r="OXK10" s="813"/>
      <c r="OXL10" s="813"/>
      <c r="OXM10" s="813"/>
      <c r="OXN10" s="813"/>
      <c r="OXO10" s="813"/>
      <c r="OXP10" s="813"/>
      <c r="OXQ10" s="813"/>
      <c r="OXR10" s="813"/>
      <c r="OXS10" s="813"/>
      <c r="OXT10" s="813"/>
      <c r="OXU10" s="813"/>
      <c r="OXV10" s="813"/>
      <c r="OXW10" s="813"/>
      <c r="OXX10" s="813"/>
      <c r="OXY10" s="813"/>
      <c r="OXZ10" s="813"/>
      <c r="OYA10" s="813"/>
      <c r="OYB10" s="813"/>
      <c r="OYC10" s="813"/>
      <c r="OYD10" s="813"/>
      <c r="OYE10" s="813"/>
      <c r="OYF10" s="813"/>
      <c r="OYG10" s="813"/>
      <c r="OYH10" s="813"/>
      <c r="OYI10" s="813"/>
      <c r="OYJ10" s="813"/>
      <c r="OYK10" s="813"/>
      <c r="OYL10" s="813"/>
      <c r="OYM10" s="813"/>
      <c r="OYN10" s="813"/>
      <c r="OYO10" s="813"/>
      <c r="OYP10" s="813"/>
      <c r="OYQ10" s="813"/>
      <c r="OYR10" s="813"/>
      <c r="OYS10" s="813"/>
      <c r="OYT10" s="813"/>
      <c r="OYU10" s="813"/>
      <c r="OYV10" s="813"/>
      <c r="OYW10" s="813"/>
      <c r="OYX10" s="813"/>
      <c r="OYY10" s="813"/>
      <c r="OYZ10" s="813"/>
      <c r="OZA10" s="813"/>
      <c r="OZB10" s="813"/>
      <c r="OZC10" s="813"/>
      <c r="OZD10" s="813"/>
      <c r="OZE10" s="813"/>
      <c r="OZF10" s="813"/>
      <c r="OZG10" s="813"/>
      <c r="OZH10" s="813"/>
      <c r="OZI10" s="813"/>
      <c r="OZJ10" s="813"/>
      <c r="OZK10" s="813"/>
      <c r="OZL10" s="813"/>
      <c r="OZM10" s="813"/>
      <c r="OZN10" s="813"/>
      <c r="OZO10" s="813"/>
      <c r="OZP10" s="813"/>
      <c r="OZQ10" s="813"/>
      <c r="OZR10" s="813"/>
      <c r="OZS10" s="813"/>
      <c r="OZT10" s="813"/>
      <c r="OZU10" s="813"/>
      <c r="OZV10" s="813"/>
      <c r="OZW10" s="813"/>
      <c r="OZX10" s="813"/>
      <c r="OZY10" s="813"/>
      <c r="OZZ10" s="813"/>
      <c r="PAA10" s="813"/>
      <c r="PAB10" s="813"/>
      <c r="PAC10" s="813"/>
      <c r="PAD10" s="813"/>
      <c r="PAE10" s="813"/>
      <c r="PAF10" s="813"/>
      <c r="PAG10" s="813"/>
      <c r="PAH10" s="813"/>
      <c r="PAI10" s="813"/>
      <c r="PAJ10" s="813"/>
      <c r="PAK10" s="813"/>
      <c r="PAL10" s="813"/>
      <c r="PAM10" s="813"/>
      <c r="PAN10" s="813"/>
      <c r="PAO10" s="813"/>
      <c r="PAP10" s="813"/>
      <c r="PAQ10" s="813"/>
      <c r="PAR10" s="813"/>
      <c r="PAS10" s="813"/>
      <c r="PAT10" s="813"/>
      <c r="PAU10" s="813"/>
      <c r="PAV10" s="813"/>
      <c r="PAW10" s="813"/>
      <c r="PAX10" s="813"/>
      <c r="PAY10" s="813"/>
      <c r="PAZ10" s="813"/>
      <c r="PBA10" s="813"/>
      <c r="PBB10" s="813"/>
      <c r="PBC10" s="813"/>
      <c r="PBD10" s="813"/>
      <c r="PBE10" s="813"/>
      <c r="PBF10" s="813"/>
      <c r="PBG10" s="813"/>
      <c r="PBH10" s="813"/>
      <c r="PBI10" s="813"/>
      <c r="PBJ10" s="813"/>
      <c r="PBK10" s="813"/>
      <c r="PBL10" s="813"/>
      <c r="PBM10" s="813"/>
      <c r="PBN10" s="813"/>
      <c r="PBO10" s="813"/>
      <c r="PBP10" s="813"/>
      <c r="PBQ10" s="813"/>
      <c r="PBR10" s="813"/>
      <c r="PBS10" s="813"/>
      <c r="PBT10" s="813"/>
      <c r="PBU10" s="813"/>
      <c r="PBV10" s="813"/>
      <c r="PBW10" s="813"/>
      <c r="PBX10" s="813"/>
      <c r="PBY10" s="813"/>
      <c r="PBZ10" s="813"/>
      <c r="PCA10" s="813"/>
      <c r="PCB10" s="813"/>
      <c r="PCC10" s="813"/>
      <c r="PCD10" s="813"/>
      <c r="PCE10" s="813"/>
      <c r="PCF10" s="813"/>
      <c r="PCG10" s="813"/>
      <c r="PCH10" s="813"/>
      <c r="PCI10" s="813"/>
      <c r="PCJ10" s="813"/>
      <c r="PCK10" s="813"/>
      <c r="PCL10" s="813"/>
      <c r="PCM10" s="813"/>
      <c r="PCN10" s="813"/>
      <c r="PCO10" s="813"/>
      <c r="PCP10" s="813"/>
      <c r="PCQ10" s="813"/>
      <c r="PCR10" s="813"/>
      <c r="PCS10" s="813"/>
      <c r="PCT10" s="813"/>
      <c r="PCU10" s="813"/>
      <c r="PCV10" s="813"/>
      <c r="PCW10" s="813"/>
      <c r="PCX10" s="813"/>
      <c r="PCY10" s="813"/>
      <c r="PCZ10" s="813"/>
      <c r="PDA10" s="813"/>
      <c r="PDB10" s="813"/>
      <c r="PDC10" s="813"/>
      <c r="PDD10" s="813"/>
      <c r="PDE10" s="813"/>
      <c r="PDF10" s="813"/>
      <c r="PDG10" s="813"/>
      <c r="PDH10" s="813"/>
      <c r="PDI10" s="813"/>
      <c r="PDJ10" s="813"/>
      <c r="PDK10" s="813"/>
      <c r="PDL10" s="813"/>
      <c r="PDM10" s="813"/>
      <c r="PDN10" s="813"/>
      <c r="PDO10" s="813"/>
      <c r="PDP10" s="813"/>
      <c r="PDQ10" s="813"/>
      <c r="PDR10" s="813"/>
      <c r="PDS10" s="813"/>
      <c r="PDT10" s="813"/>
      <c r="PDU10" s="813"/>
      <c r="PDV10" s="813"/>
      <c r="PDW10" s="813"/>
      <c r="PDX10" s="813"/>
      <c r="PDY10" s="813"/>
      <c r="PDZ10" s="813"/>
      <c r="PEA10" s="813"/>
      <c r="PEB10" s="813"/>
      <c r="PEC10" s="813"/>
      <c r="PED10" s="813"/>
      <c r="PEE10" s="813"/>
      <c r="PEF10" s="813"/>
      <c r="PEG10" s="813"/>
      <c r="PEH10" s="813"/>
      <c r="PEI10" s="813"/>
      <c r="PEJ10" s="813"/>
      <c r="PEK10" s="813"/>
      <c r="PEL10" s="813"/>
      <c r="PEM10" s="813"/>
      <c r="PEN10" s="813"/>
      <c r="PEO10" s="813"/>
      <c r="PEP10" s="813"/>
      <c r="PEQ10" s="813"/>
      <c r="PER10" s="813"/>
      <c r="PES10" s="813"/>
      <c r="PET10" s="813"/>
      <c r="PEU10" s="813"/>
      <c r="PEV10" s="813"/>
      <c r="PEW10" s="813"/>
      <c r="PEX10" s="813"/>
      <c r="PEY10" s="813"/>
      <c r="PEZ10" s="813"/>
      <c r="PFA10" s="813"/>
      <c r="PFB10" s="813"/>
      <c r="PFC10" s="813"/>
      <c r="PFD10" s="813"/>
      <c r="PFE10" s="813"/>
      <c r="PFF10" s="813"/>
      <c r="PFG10" s="813"/>
      <c r="PFH10" s="813"/>
      <c r="PFI10" s="813"/>
      <c r="PFJ10" s="813"/>
      <c r="PFK10" s="813"/>
      <c r="PFL10" s="813"/>
      <c r="PFM10" s="813"/>
      <c r="PFN10" s="813"/>
      <c r="PFO10" s="813"/>
      <c r="PFP10" s="813"/>
      <c r="PFQ10" s="813"/>
      <c r="PFR10" s="813"/>
      <c r="PFS10" s="813"/>
      <c r="PFT10" s="813"/>
      <c r="PFU10" s="813"/>
      <c r="PFV10" s="813"/>
      <c r="PFW10" s="813"/>
      <c r="PFX10" s="813"/>
      <c r="PFY10" s="813"/>
      <c r="PFZ10" s="813"/>
      <c r="PGA10" s="813"/>
      <c r="PGB10" s="813"/>
      <c r="PGC10" s="813"/>
      <c r="PGD10" s="813"/>
      <c r="PGE10" s="813"/>
      <c r="PGF10" s="813"/>
      <c r="PGG10" s="813"/>
      <c r="PGH10" s="813"/>
      <c r="PGI10" s="813"/>
      <c r="PGJ10" s="813"/>
      <c r="PGK10" s="813"/>
      <c r="PGL10" s="813"/>
      <c r="PGM10" s="813"/>
      <c r="PGN10" s="813"/>
      <c r="PGO10" s="813"/>
      <c r="PGP10" s="813"/>
      <c r="PGQ10" s="813"/>
      <c r="PGR10" s="813"/>
      <c r="PGS10" s="813"/>
      <c r="PGT10" s="813"/>
      <c r="PGU10" s="813"/>
      <c r="PGV10" s="813"/>
      <c r="PGW10" s="813"/>
      <c r="PGX10" s="813"/>
      <c r="PGY10" s="813"/>
      <c r="PGZ10" s="813"/>
      <c r="PHA10" s="813"/>
      <c r="PHB10" s="813"/>
      <c r="PHC10" s="813"/>
      <c r="PHD10" s="813"/>
      <c r="PHE10" s="813"/>
      <c r="PHF10" s="813"/>
      <c r="PHG10" s="813"/>
      <c r="PHH10" s="813"/>
      <c r="PHI10" s="813"/>
      <c r="PHJ10" s="813"/>
      <c r="PHK10" s="813"/>
      <c r="PHL10" s="813"/>
      <c r="PHM10" s="813"/>
      <c r="PHN10" s="813"/>
      <c r="PHO10" s="813"/>
      <c r="PHP10" s="813"/>
      <c r="PHQ10" s="813"/>
      <c r="PHR10" s="813"/>
      <c r="PHS10" s="813"/>
      <c r="PHT10" s="813"/>
      <c r="PHU10" s="813"/>
      <c r="PHV10" s="813"/>
      <c r="PHW10" s="813"/>
      <c r="PHX10" s="813"/>
      <c r="PHY10" s="813"/>
      <c r="PHZ10" s="813"/>
      <c r="PIA10" s="813"/>
      <c r="PIB10" s="813"/>
      <c r="PIC10" s="813"/>
      <c r="PID10" s="813"/>
      <c r="PIE10" s="813"/>
      <c r="PIF10" s="813"/>
      <c r="PIG10" s="813"/>
      <c r="PIH10" s="813"/>
      <c r="PII10" s="813"/>
      <c r="PIJ10" s="813"/>
      <c r="PIK10" s="813"/>
      <c r="PIL10" s="813"/>
      <c r="PIM10" s="813"/>
      <c r="PIN10" s="813"/>
      <c r="PIO10" s="813"/>
      <c r="PIP10" s="813"/>
      <c r="PIQ10" s="813"/>
      <c r="PIR10" s="813"/>
      <c r="PIS10" s="813"/>
      <c r="PIT10" s="813"/>
      <c r="PIU10" s="813"/>
      <c r="PIV10" s="813"/>
      <c r="PIW10" s="813"/>
      <c r="PIX10" s="813"/>
      <c r="PIY10" s="813"/>
      <c r="PIZ10" s="813"/>
      <c r="PJA10" s="813"/>
      <c r="PJB10" s="813"/>
      <c r="PJC10" s="813"/>
      <c r="PJD10" s="813"/>
      <c r="PJE10" s="813"/>
      <c r="PJF10" s="813"/>
      <c r="PJG10" s="813"/>
      <c r="PJH10" s="813"/>
      <c r="PJI10" s="813"/>
      <c r="PJJ10" s="813"/>
      <c r="PJK10" s="813"/>
      <c r="PJL10" s="813"/>
      <c r="PJM10" s="813"/>
      <c r="PJN10" s="813"/>
      <c r="PJO10" s="813"/>
      <c r="PJP10" s="813"/>
      <c r="PJQ10" s="813"/>
      <c r="PJR10" s="813"/>
      <c r="PJS10" s="813"/>
      <c r="PJT10" s="813"/>
      <c r="PJU10" s="813"/>
      <c r="PJV10" s="813"/>
      <c r="PJW10" s="813"/>
      <c r="PJX10" s="813"/>
      <c r="PJY10" s="813"/>
      <c r="PJZ10" s="813"/>
      <c r="PKA10" s="813"/>
      <c r="PKB10" s="813"/>
      <c r="PKC10" s="813"/>
      <c r="PKD10" s="813"/>
      <c r="PKE10" s="813"/>
      <c r="PKF10" s="813"/>
      <c r="PKG10" s="813"/>
      <c r="PKH10" s="813"/>
      <c r="PKI10" s="813"/>
      <c r="PKJ10" s="813"/>
      <c r="PKK10" s="813"/>
      <c r="PKL10" s="813"/>
      <c r="PKM10" s="813"/>
      <c r="PKN10" s="813"/>
      <c r="PKO10" s="813"/>
      <c r="PKP10" s="813"/>
      <c r="PKQ10" s="813"/>
      <c r="PKR10" s="813"/>
      <c r="PKS10" s="813"/>
      <c r="PKT10" s="813"/>
      <c r="PKU10" s="813"/>
      <c r="PKV10" s="813"/>
      <c r="PKW10" s="813"/>
      <c r="PKX10" s="813"/>
      <c r="PKY10" s="813"/>
      <c r="PKZ10" s="813"/>
      <c r="PLA10" s="813"/>
      <c r="PLB10" s="813"/>
      <c r="PLC10" s="813"/>
      <c r="PLD10" s="813"/>
      <c r="PLE10" s="813"/>
      <c r="PLF10" s="813"/>
      <c r="PLG10" s="813"/>
      <c r="PLH10" s="813"/>
      <c r="PLI10" s="813"/>
      <c r="PLJ10" s="813"/>
      <c r="PLK10" s="813"/>
      <c r="PLL10" s="813"/>
      <c r="PLM10" s="813"/>
      <c r="PLN10" s="813"/>
      <c r="PLO10" s="813"/>
      <c r="PLP10" s="813"/>
      <c r="PLQ10" s="813"/>
      <c r="PLR10" s="813"/>
      <c r="PLS10" s="813"/>
      <c r="PLT10" s="813"/>
      <c r="PLU10" s="813"/>
      <c r="PLV10" s="813"/>
      <c r="PLW10" s="813"/>
      <c r="PLX10" s="813"/>
      <c r="PLY10" s="813"/>
      <c r="PLZ10" s="813"/>
      <c r="PMA10" s="813"/>
      <c r="PMB10" s="813"/>
      <c r="PMC10" s="813"/>
      <c r="PMD10" s="813"/>
      <c r="PME10" s="813"/>
      <c r="PMF10" s="813"/>
      <c r="PMG10" s="813"/>
      <c r="PMH10" s="813"/>
      <c r="PMI10" s="813"/>
      <c r="PMJ10" s="813"/>
      <c r="PMK10" s="813"/>
      <c r="PML10" s="813"/>
      <c r="PMM10" s="813"/>
      <c r="PMN10" s="813"/>
      <c r="PMO10" s="813"/>
      <c r="PMP10" s="813"/>
      <c r="PMQ10" s="813"/>
      <c r="PMR10" s="813"/>
      <c r="PMS10" s="813"/>
      <c r="PMT10" s="813"/>
      <c r="PMU10" s="813"/>
      <c r="PMV10" s="813"/>
      <c r="PMW10" s="813"/>
      <c r="PMX10" s="813"/>
      <c r="PMY10" s="813"/>
      <c r="PMZ10" s="813"/>
      <c r="PNA10" s="813"/>
      <c r="PNB10" s="813"/>
      <c r="PNC10" s="813"/>
      <c r="PND10" s="813"/>
      <c r="PNE10" s="813"/>
      <c r="PNF10" s="813"/>
      <c r="PNG10" s="813"/>
      <c r="PNH10" s="813"/>
      <c r="PNI10" s="813"/>
      <c r="PNJ10" s="813"/>
      <c r="PNK10" s="813"/>
      <c r="PNL10" s="813"/>
      <c r="PNM10" s="813"/>
      <c r="PNN10" s="813"/>
      <c r="PNO10" s="813"/>
      <c r="PNP10" s="813"/>
      <c r="PNQ10" s="813"/>
      <c r="PNR10" s="813"/>
      <c r="PNS10" s="813"/>
      <c r="PNT10" s="813"/>
      <c r="PNU10" s="813"/>
      <c r="PNV10" s="813"/>
      <c r="PNW10" s="813"/>
      <c r="PNX10" s="813"/>
      <c r="PNY10" s="813"/>
      <c r="PNZ10" s="813"/>
      <c r="POA10" s="813"/>
      <c r="POB10" s="813"/>
      <c r="POC10" s="813"/>
      <c r="POD10" s="813"/>
      <c r="POE10" s="813"/>
      <c r="POF10" s="813"/>
      <c r="POG10" s="813"/>
      <c r="POH10" s="813"/>
      <c r="POI10" s="813"/>
      <c r="POJ10" s="813"/>
      <c r="POK10" s="813"/>
      <c r="POL10" s="813"/>
      <c r="POM10" s="813"/>
      <c r="PON10" s="813"/>
      <c r="POO10" s="813"/>
      <c r="POP10" s="813"/>
      <c r="POQ10" s="813"/>
      <c r="POR10" s="813"/>
      <c r="POS10" s="813"/>
      <c r="POT10" s="813"/>
      <c r="POU10" s="813"/>
      <c r="POV10" s="813"/>
      <c r="POW10" s="813"/>
      <c r="POX10" s="813"/>
      <c r="POY10" s="813"/>
      <c r="POZ10" s="813"/>
      <c r="PPA10" s="813"/>
      <c r="PPB10" s="813"/>
      <c r="PPC10" s="813"/>
      <c r="PPD10" s="813"/>
      <c r="PPE10" s="813"/>
      <c r="PPF10" s="813"/>
      <c r="PPG10" s="813"/>
      <c r="PPH10" s="813"/>
      <c r="PPI10" s="813"/>
      <c r="PPJ10" s="813"/>
      <c r="PPK10" s="813"/>
      <c r="PPL10" s="813"/>
      <c r="PPM10" s="813"/>
      <c r="PPN10" s="813"/>
      <c r="PPO10" s="813"/>
      <c r="PPP10" s="813"/>
      <c r="PPQ10" s="813"/>
      <c r="PPR10" s="813"/>
      <c r="PPS10" s="813"/>
      <c r="PPT10" s="813"/>
      <c r="PPU10" s="813"/>
      <c r="PPV10" s="813"/>
      <c r="PPW10" s="813"/>
      <c r="PPX10" s="813"/>
      <c r="PPY10" s="813"/>
      <c r="PPZ10" s="813"/>
      <c r="PQA10" s="813"/>
      <c r="PQB10" s="813"/>
      <c r="PQC10" s="813"/>
      <c r="PQD10" s="813"/>
      <c r="PQE10" s="813"/>
      <c r="PQF10" s="813"/>
      <c r="PQG10" s="813"/>
      <c r="PQH10" s="813"/>
      <c r="PQI10" s="813"/>
      <c r="PQJ10" s="813"/>
      <c r="PQK10" s="813"/>
      <c r="PQL10" s="813"/>
      <c r="PQM10" s="813"/>
      <c r="PQN10" s="813"/>
      <c r="PQO10" s="813"/>
      <c r="PQP10" s="813"/>
      <c r="PQQ10" s="813"/>
      <c r="PQR10" s="813"/>
      <c r="PQS10" s="813"/>
      <c r="PQT10" s="813"/>
      <c r="PQU10" s="813"/>
      <c r="PQV10" s="813"/>
      <c r="PQW10" s="813"/>
      <c r="PQX10" s="813"/>
      <c r="PQY10" s="813"/>
      <c r="PQZ10" s="813"/>
      <c r="PRA10" s="813"/>
      <c r="PRB10" s="813"/>
      <c r="PRC10" s="813"/>
      <c r="PRD10" s="813"/>
      <c r="PRE10" s="813"/>
      <c r="PRF10" s="813"/>
      <c r="PRG10" s="813"/>
      <c r="PRH10" s="813"/>
      <c r="PRI10" s="813"/>
      <c r="PRJ10" s="813"/>
      <c r="PRK10" s="813"/>
      <c r="PRL10" s="813"/>
      <c r="PRM10" s="813"/>
      <c r="PRN10" s="813"/>
      <c r="PRO10" s="813"/>
      <c r="PRP10" s="813"/>
      <c r="PRQ10" s="813"/>
      <c r="PRR10" s="813"/>
      <c r="PRS10" s="813"/>
      <c r="PRT10" s="813"/>
      <c r="PRU10" s="813"/>
      <c r="PRV10" s="813"/>
      <c r="PRW10" s="813"/>
      <c r="PRX10" s="813"/>
      <c r="PRY10" s="813"/>
      <c r="PRZ10" s="813"/>
      <c r="PSA10" s="813"/>
      <c r="PSB10" s="813"/>
      <c r="PSC10" s="813"/>
      <c r="PSD10" s="813"/>
      <c r="PSE10" s="813"/>
      <c r="PSF10" s="813"/>
      <c r="PSG10" s="813"/>
      <c r="PSH10" s="813"/>
      <c r="PSI10" s="813"/>
      <c r="PSJ10" s="813"/>
      <c r="PSK10" s="813"/>
      <c r="PSL10" s="813"/>
      <c r="PSM10" s="813"/>
      <c r="PSN10" s="813"/>
      <c r="PSO10" s="813"/>
      <c r="PSP10" s="813"/>
      <c r="PSQ10" s="813"/>
      <c r="PSR10" s="813"/>
      <c r="PSS10" s="813"/>
      <c r="PST10" s="813"/>
      <c r="PSU10" s="813"/>
      <c r="PSV10" s="813"/>
      <c r="PSW10" s="813"/>
      <c r="PSX10" s="813"/>
      <c r="PSY10" s="813"/>
      <c r="PSZ10" s="813"/>
      <c r="PTA10" s="813"/>
      <c r="PTB10" s="813"/>
      <c r="PTC10" s="813"/>
      <c r="PTD10" s="813"/>
      <c r="PTE10" s="813"/>
      <c r="PTF10" s="813"/>
      <c r="PTG10" s="813"/>
      <c r="PTH10" s="813"/>
      <c r="PTI10" s="813"/>
      <c r="PTJ10" s="813"/>
      <c r="PTK10" s="813"/>
      <c r="PTL10" s="813"/>
      <c r="PTM10" s="813"/>
      <c r="PTN10" s="813"/>
      <c r="PTO10" s="813"/>
      <c r="PTP10" s="813"/>
      <c r="PTQ10" s="813"/>
      <c r="PTR10" s="813"/>
      <c r="PTS10" s="813"/>
      <c r="PTT10" s="813"/>
      <c r="PTU10" s="813"/>
      <c r="PTV10" s="813"/>
      <c r="PTW10" s="813"/>
      <c r="PTX10" s="813"/>
      <c r="PTY10" s="813"/>
      <c r="PTZ10" s="813"/>
      <c r="PUA10" s="813"/>
      <c r="PUB10" s="813"/>
      <c r="PUC10" s="813"/>
      <c r="PUD10" s="813"/>
      <c r="PUE10" s="813"/>
      <c r="PUF10" s="813"/>
      <c r="PUG10" s="813"/>
      <c r="PUH10" s="813"/>
      <c r="PUI10" s="813"/>
      <c r="PUJ10" s="813"/>
      <c r="PUK10" s="813"/>
      <c r="PUL10" s="813"/>
      <c r="PUM10" s="813"/>
      <c r="PUN10" s="813"/>
      <c r="PUO10" s="813"/>
      <c r="PUP10" s="813"/>
      <c r="PUQ10" s="813"/>
      <c r="PUR10" s="813"/>
      <c r="PUS10" s="813"/>
      <c r="PUT10" s="813"/>
      <c r="PUU10" s="813"/>
      <c r="PUV10" s="813"/>
      <c r="PUW10" s="813"/>
      <c r="PUX10" s="813"/>
      <c r="PUY10" s="813"/>
      <c r="PUZ10" s="813"/>
      <c r="PVA10" s="813"/>
      <c r="PVB10" s="813"/>
      <c r="PVC10" s="813"/>
      <c r="PVD10" s="813"/>
      <c r="PVE10" s="813"/>
      <c r="PVF10" s="813"/>
      <c r="PVG10" s="813"/>
      <c r="PVH10" s="813"/>
      <c r="PVI10" s="813"/>
      <c r="PVJ10" s="813"/>
      <c r="PVK10" s="813"/>
      <c r="PVL10" s="813"/>
      <c r="PVM10" s="813"/>
      <c r="PVN10" s="813"/>
      <c r="PVO10" s="813"/>
      <c r="PVP10" s="813"/>
      <c r="PVQ10" s="813"/>
      <c r="PVR10" s="813"/>
      <c r="PVS10" s="813"/>
      <c r="PVT10" s="813"/>
      <c r="PVU10" s="813"/>
      <c r="PVV10" s="813"/>
      <c r="PVW10" s="813"/>
      <c r="PVX10" s="813"/>
      <c r="PVY10" s="813"/>
      <c r="PVZ10" s="813"/>
      <c r="PWA10" s="813"/>
      <c r="PWB10" s="813"/>
      <c r="PWC10" s="813"/>
      <c r="PWD10" s="813"/>
      <c r="PWE10" s="813"/>
      <c r="PWF10" s="813"/>
      <c r="PWG10" s="813"/>
      <c r="PWH10" s="813"/>
      <c r="PWI10" s="813"/>
      <c r="PWJ10" s="813"/>
      <c r="PWK10" s="813"/>
      <c r="PWL10" s="813"/>
      <c r="PWM10" s="813"/>
      <c r="PWN10" s="813"/>
      <c r="PWO10" s="813"/>
      <c r="PWP10" s="813"/>
      <c r="PWQ10" s="813"/>
      <c r="PWR10" s="813"/>
      <c r="PWS10" s="813"/>
      <c r="PWT10" s="813"/>
      <c r="PWU10" s="813"/>
      <c r="PWV10" s="813"/>
      <c r="PWW10" s="813"/>
      <c r="PWX10" s="813"/>
      <c r="PWY10" s="813"/>
      <c r="PWZ10" s="813"/>
      <c r="PXA10" s="813"/>
      <c r="PXB10" s="813"/>
      <c r="PXC10" s="813"/>
      <c r="PXD10" s="813"/>
      <c r="PXE10" s="813"/>
      <c r="PXF10" s="813"/>
      <c r="PXG10" s="813"/>
      <c r="PXH10" s="813"/>
      <c r="PXI10" s="813"/>
      <c r="PXJ10" s="813"/>
      <c r="PXK10" s="813"/>
      <c r="PXL10" s="813"/>
      <c r="PXM10" s="813"/>
      <c r="PXN10" s="813"/>
      <c r="PXO10" s="813"/>
      <c r="PXP10" s="813"/>
      <c r="PXQ10" s="813"/>
      <c r="PXR10" s="813"/>
      <c r="PXS10" s="813"/>
      <c r="PXT10" s="813"/>
      <c r="PXU10" s="813"/>
      <c r="PXV10" s="813"/>
      <c r="PXW10" s="813"/>
      <c r="PXX10" s="813"/>
      <c r="PXY10" s="813"/>
      <c r="PXZ10" s="813"/>
      <c r="PYA10" s="813"/>
      <c r="PYB10" s="813"/>
      <c r="PYC10" s="813"/>
      <c r="PYD10" s="813"/>
      <c r="PYE10" s="813"/>
      <c r="PYF10" s="813"/>
      <c r="PYG10" s="813"/>
      <c r="PYH10" s="813"/>
      <c r="PYI10" s="813"/>
      <c r="PYJ10" s="813"/>
      <c r="PYK10" s="813"/>
      <c r="PYL10" s="813"/>
      <c r="PYM10" s="813"/>
      <c r="PYN10" s="813"/>
      <c r="PYO10" s="813"/>
      <c r="PYP10" s="813"/>
      <c r="PYQ10" s="813"/>
      <c r="PYR10" s="813"/>
      <c r="PYS10" s="813"/>
      <c r="PYT10" s="813"/>
      <c r="PYU10" s="813"/>
      <c r="PYV10" s="813"/>
      <c r="PYW10" s="813"/>
      <c r="PYX10" s="813"/>
      <c r="PYY10" s="813"/>
      <c r="PYZ10" s="813"/>
      <c r="PZA10" s="813"/>
      <c r="PZB10" s="813"/>
      <c r="PZC10" s="813"/>
      <c r="PZD10" s="813"/>
      <c r="PZE10" s="813"/>
      <c r="PZF10" s="813"/>
      <c r="PZG10" s="813"/>
      <c r="PZH10" s="813"/>
      <c r="PZI10" s="813"/>
      <c r="PZJ10" s="813"/>
      <c r="PZK10" s="813"/>
      <c r="PZL10" s="813"/>
      <c r="PZM10" s="813"/>
      <c r="PZN10" s="813"/>
      <c r="PZO10" s="813"/>
      <c r="PZP10" s="813"/>
      <c r="PZQ10" s="813"/>
      <c r="PZR10" s="813"/>
      <c r="PZS10" s="813"/>
      <c r="PZT10" s="813"/>
      <c r="PZU10" s="813"/>
      <c r="PZV10" s="813"/>
      <c r="PZW10" s="813"/>
      <c r="PZX10" s="813"/>
      <c r="PZY10" s="813"/>
      <c r="PZZ10" s="813"/>
      <c r="QAA10" s="813"/>
      <c r="QAB10" s="813"/>
      <c r="QAC10" s="813"/>
      <c r="QAD10" s="813"/>
      <c r="QAE10" s="813"/>
      <c r="QAF10" s="813"/>
      <c r="QAG10" s="813"/>
      <c r="QAH10" s="813"/>
      <c r="QAI10" s="813"/>
      <c r="QAJ10" s="813"/>
      <c r="QAK10" s="813"/>
      <c r="QAL10" s="813"/>
      <c r="QAM10" s="813"/>
      <c r="QAN10" s="813"/>
      <c r="QAO10" s="813"/>
      <c r="QAP10" s="813"/>
      <c r="QAQ10" s="813"/>
      <c r="QAR10" s="813"/>
      <c r="QAS10" s="813"/>
      <c r="QAT10" s="813"/>
      <c r="QAU10" s="813"/>
      <c r="QAV10" s="813"/>
      <c r="QAW10" s="813"/>
      <c r="QAX10" s="813"/>
      <c r="QAY10" s="813"/>
      <c r="QAZ10" s="813"/>
      <c r="QBA10" s="813"/>
      <c r="QBB10" s="813"/>
      <c r="QBC10" s="813"/>
      <c r="QBD10" s="813"/>
      <c r="QBE10" s="813"/>
      <c r="QBF10" s="813"/>
      <c r="QBG10" s="813"/>
      <c r="QBH10" s="813"/>
      <c r="QBI10" s="813"/>
      <c r="QBJ10" s="813"/>
      <c r="QBK10" s="813"/>
      <c r="QBL10" s="813"/>
      <c r="QBM10" s="813"/>
      <c r="QBN10" s="813"/>
      <c r="QBO10" s="813"/>
      <c r="QBP10" s="813"/>
      <c r="QBQ10" s="813"/>
      <c r="QBR10" s="813"/>
      <c r="QBS10" s="813"/>
      <c r="QBT10" s="813"/>
      <c r="QBU10" s="813"/>
      <c r="QBV10" s="813"/>
      <c r="QBW10" s="813"/>
      <c r="QBX10" s="813"/>
      <c r="QBY10" s="813"/>
      <c r="QBZ10" s="813"/>
      <c r="QCA10" s="813"/>
      <c r="QCB10" s="813"/>
      <c r="QCC10" s="813"/>
      <c r="QCD10" s="813"/>
      <c r="QCE10" s="813"/>
      <c r="QCF10" s="813"/>
      <c r="QCG10" s="813"/>
      <c r="QCH10" s="813"/>
      <c r="QCI10" s="813"/>
      <c r="QCJ10" s="813"/>
      <c r="QCK10" s="813"/>
      <c r="QCL10" s="813"/>
      <c r="QCM10" s="813"/>
      <c r="QCN10" s="813"/>
      <c r="QCO10" s="813"/>
      <c r="QCP10" s="813"/>
      <c r="QCQ10" s="813"/>
      <c r="QCR10" s="813"/>
      <c r="QCS10" s="813"/>
      <c r="QCT10" s="813"/>
      <c r="QCU10" s="813"/>
      <c r="QCV10" s="813"/>
      <c r="QCW10" s="813"/>
      <c r="QCX10" s="813"/>
      <c r="QCY10" s="813"/>
      <c r="QCZ10" s="813"/>
      <c r="QDA10" s="813"/>
      <c r="QDB10" s="813"/>
      <c r="QDC10" s="813"/>
      <c r="QDD10" s="813"/>
      <c r="QDE10" s="813"/>
      <c r="QDF10" s="813"/>
      <c r="QDG10" s="813"/>
      <c r="QDH10" s="813"/>
      <c r="QDI10" s="813"/>
      <c r="QDJ10" s="813"/>
      <c r="QDK10" s="813"/>
      <c r="QDL10" s="813"/>
      <c r="QDM10" s="813"/>
      <c r="QDN10" s="813"/>
      <c r="QDO10" s="813"/>
      <c r="QDP10" s="813"/>
      <c r="QDQ10" s="813"/>
      <c r="QDR10" s="813"/>
      <c r="QDS10" s="813"/>
      <c r="QDT10" s="813"/>
      <c r="QDU10" s="813"/>
      <c r="QDV10" s="813"/>
      <c r="QDW10" s="813"/>
      <c r="QDX10" s="813"/>
      <c r="QDY10" s="813"/>
      <c r="QDZ10" s="813"/>
      <c r="QEA10" s="813"/>
      <c r="QEB10" s="813"/>
      <c r="QEC10" s="813"/>
      <c r="QED10" s="813"/>
      <c r="QEE10" s="813"/>
      <c r="QEF10" s="813"/>
      <c r="QEG10" s="813"/>
      <c r="QEH10" s="813"/>
      <c r="QEI10" s="813"/>
      <c r="QEJ10" s="813"/>
      <c r="QEK10" s="813"/>
      <c r="QEL10" s="813"/>
      <c r="QEM10" s="813"/>
      <c r="QEN10" s="813"/>
      <c r="QEO10" s="813"/>
      <c r="QEP10" s="813"/>
      <c r="QEQ10" s="813"/>
      <c r="QER10" s="813"/>
      <c r="QES10" s="813"/>
      <c r="QET10" s="813"/>
      <c r="QEU10" s="813"/>
      <c r="QEV10" s="813"/>
      <c r="QEW10" s="813"/>
      <c r="QEX10" s="813"/>
      <c r="QEY10" s="813"/>
      <c r="QEZ10" s="813"/>
      <c r="QFA10" s="813"/>
      <c r="QFB10" s="813"/>
      <c r="QFC10" s="813"/>
      <c r="QFD10" s="813"/>
      <c r="QFE10" s="813"/>
      <c r="QFF10" s="813"/>
      <c r="QFG10" s="813"/>
      <c r="QFH10" s="813"/>
      <c r="QFI10" s="813"/>
      <c r="QFJ10" s="813"/>
      <c r="QFK10" s="813"/>
      <c r="QFL10" s="813"/>
      <c r="QFM10" s="813"/>
      <c r="QFN10" s="813"/>
      <c r="QFO10" s="813"/>
      <c r="QFP10" s="813"/>
      <c r="QFQ10" s="813"/>
      <c r="QFR10" s="813"/>
      <c r="QFS10" s="813"/>
      <c r="QFT10" s="813"/>
      <c r="QFU10" s="813"/>
      <c r="QFV10" s="813"/>
      <c r="QFW10" s="813"/>
      <c r="QFX10" s="813"/>
      <c r="QFY10" s="813"/>
      <c r="QFZ10" s="813"/>
      <c r="QGA10" s="813"/>
      <c r="QGB10" s="813"/>
      <c r="QGC10" s="813"/>
      <c r="QGD10" s="813"/>
      <c r="QGE10" s="813"/>
      <c r="QGF10" s="813"/>
      <c r="QGG10" s="813"/>
      <c r="QGH10" s="813"/>
      <c r="QGI10" s="813"/>
      <c r="QGJ10" s="813"/>
      <c r="QGK10" s="813"/>
      <c r="QGL10" s="813"/>
      <c r="QGM10" s="813"/>
      <c r="QGN10" s="813"/>
      <c r="QGO10" s="813"/>
      <c r="QGP10" s="813"/>
      <c r="QGQ10" s="813"/>
      <c r="QGR10" s="813"/>
      <c r="QGS10" s="813"/>
      <c r="QGT10" s="813"/>
      <c r="QGU10" s="813"/>
      <c r="QGV10" s="813"/>
      <c r="QGW10" s="813"/>
      <c r="QGX10" s="813"/>
      <c r="QGY10" s="813"/>
      <c r="QGZ10" s="813"/>
      <c r="QHA10" s="813"/>
      <c r="QHB10" s="813"/>
      <c r="QHC10" s="813"/>
      <c r="QHD10" s="813"/>
      <c r="QHE10" s="813"/>
      <c r="QHF10" s="813"/>
      <c r="QHG10" s="813"/>
      <c r="QHH10" s="813"/>
      <c r="QHI10" s="813"/>
      <c r="QHJ10" s="813"/>
      <c r="QHK10" s="813"/>
      <c r="QHL10" s="813"/>
      <c r="QHM10" s="813"/>
      <c r="QHN10" s="813"/>
      <c r="QHO10" s="813"/>
      <c r="QHP10" s="813"/>
      <c r="QHQ10" s="813"/>
      <c r="QHR10" s="813"/>
      <c r="QHS10" s="813"/>
      <c r="QHT10" s="813"/>
      <c r="QHU10" s="813"/>
      <c r="QHV10" s="813"/>
      <c r="QHW10" s="813"/>
      <c r="QHX10" s="813"/>
      <c r="QHY10" s="813"/>
      <c r="QHZ10" s="813"/>
      <c r="QIA10" s="813"/>
      <c r="QIB10" s="813"/>
      <c r="QIC10" s="813"/>
      <c r="QID10" s="813"/>
      <c r="QIE10" s="813"/>
      <c r="QIF10" s="813"/>
      <c r="QIG10" s="813"/>
      <c r="QIH10" s="813"/>
      <c r="QII10" s="813"/>
      <c r="QIJ10" s="813"/>
      <c r="QIK10" s="813"/>
      <c r="QIL10" s="813"/>
      <c r="QIM10" s="813"/>
      <c r="QIN10" s="813"/>
      <c r="QIO10" s="813"/>
      <c r="QIP10" s="813"/>
      <c r="QIQ10" s="813"/>
      <c r="QIR10" s="813"/>
      <c r="QIS10" s="813"/>
      <c r="QIT10" s="813"/>
      <c r="QIU10" s="813"/>
      <c r="QIV10" s="813"/>
      <c r="QIW10" s="813"/>
      <c r="QIX10" s="813"/>
      <c r="QIY10" s="813"/>
      <c r="QIZ10" s="813"/>
      <c r="QJA10" s="813"/>
      <c r="QJB10" s="813"/>
      <c r="QJC10" s="813"/>
      <c r="QJD10" s="813"/>
      <c r="QJE10" s="813"/>
      <c r="QJF10" s="813"/>
      <c r="QJG10" s="813"/>
      <c r="QJH10" s="813"/>
      <c r="QJI10" s="813"/>
      <c r="QJJ10" s="813"/>
      <c r="QJK10" s="813"/>
      <c r="QJL10" s="813"/>
      <c r="QJM10" s="813"/>
      <c r="QJN10" s="813"/>
      <c r="QJO10" s="813"/>
      <c r="QJP10" s="813"/>
      <c r="QJQ10" s="813"/>
      <c r="QJR10" s="813"/>
      <c r="QJS10" s="813"/>
      <c r="QJT10" s="813"/>
      <c r="QJU10" s="813"/>
      <c r="QJV10" s="813"/>
      <c r="QJW10" s="813"/>
      <c r="QJX10" s="813"/>
      <c r="QJY10" s="813"/>
      <c r="QJZ10" s="813"/>
      <c r="QKA10" s="813"/>
      <c r="QKB10" s="813"/>
      <c r="QKC10" s="813"/>
      <c r="QKD10" s="813"/>
      <c r="QKE10" s="813"/>
      <c r="QKF10" s="813"/>
      <c r="QKG10" s="813"/>
      <c r="QKH10" s="813"/>
      <c r="QKI10" s="813"/>
      <c r="QKJ10" s="813"/>
      <c r="QKK10" s="813"/>
      <c r="QKL10" s="813"/>
      <c r="QKM10" s="813"/>
      <c r="QKN10" s="813"/>
      <c r="QKO10" s="813"/>
      <c r="QKP10" s="813"/>
      <c r="QKQ10" s="813"/>
      <c r="QKR10" s="813"/>
      <c r="QKS10" s="813"/>
      <c r="QKT10" s="813"/>
      <c r="QKU10" s="813"/>
      <c r="QKV10" s="813"/>
      <c r="QKW10" s="813"/>
      <c r="QKX10" s="813"/>
      <c r="QKY10" s="813"/>
      <c r="QKZ10" s="813"/>
      <c r="QLA10" s="813"/>
      <c r="QLB10" s="813"/>
      <c r="QLC10" s="813"/>
      <c r="QLD10" s="813"/>
      <c r="QLE10" s="813"/>
      <c r="QLF10" s="813"/>
      <c r="QLG10" s="813"/>
      <c r="QLH10" s="813"/>
      <c r="QLI10" s="813"/>
      <c r="QLJ10" s="813"/>
      <c r="QLK10" s="813"/>
      <c r="QLL10" s="813"/>
      <c r="QLM10" s="813"/>
      <c r="QLN10" s="813"/>
      <c r="QLO10" s="813"/>
      <c r="QLP10" s="813"/>
      <c r="QLQ10" s="813"/>
      <c r="QLR10" s="813"/>
      <c r="QLS10" s="813"/>
      <c r="QLT10" s="813"/>
      <c r="QLU10" s="813"/>
      <c r="QLV10" s="813"/>
      <c r="QLW10" s="813"/>
      <c r="QLX10" s="813"/>
      <c r="QLY10" s="813"/>
      <c r="QLZ10" s="813"/>
      <c r="QMA10" s="813"/>
      <c r="QMB10" s="813"/>
      <c r="QMC10" s="813"/>
      <c r="QMD10" s="813"/>
      <c r="QME10" s="813"/>
      <c r="QMF10" s="813"/>
      <c r="QMG10" s="813"/>
      <c r="QMH10" s="813"/>
      <c r="QMI10" s="813"/>
      <c r="QMJ10" s="813"/>
      <c r="QMK10" s="813"/>
      <c r="QML10" s="813"/>
      <c r="QMM10" s="813"/>
      <c r="QMN10" s="813"/>
      <c r="QMO10" s="813"/>
      <c r="QMP10" s="813"/>
      <c r="QMQ10" s="813"/>
      <c r="QMR10" s="813"/>
      <c r="QMS10" s="813"/>
      <c r="QMT10" s="813"/>
      <c r="QMU10" s="813"/>
      <c r="QMV10" s="813"/>
      <c r="QMW10" s="813"/>
      <c r="QMX10" s="813"/>
      <c r="QMY10" s="813"/>
      <c r="QMZ10" s="813"/>
      <c r="QNA10" s="813"/>
      <c r="QNB10" s="813"/>
      <c r="QNC10" s="813"/>
      <c r="QND10" s="813"/>
      <c r="QNE10" s="813"/>
      <c r="QNF10" s="813"/>
      <c r="QNG10" s="813"/>
      <c r="QNH10" s="813"/>
      <c r="QNI10" s="813"/>
      <c r="QNJ10" s="813"/>
      <c r="QNK10" s="813"/>
      <c r="QNL10" s="813"/>
      <c r="QNM10" s="813"/>
      <c r="QNN10" s="813"/>
      <c r="QNO10" s="813"/>
      <c r="QNP10" s="813"/>
      <c r="QNQ10" s="813"/>
      <c r="QNR10" s="813"/>
      <c r="QNS10" s="813"/>
      <c r="QNT10" s="813"/>
      <c r="QNU10" s="813"/>
      <c r="QNV10" s="813"/>
      <c r="QNW10" s="813"/>
      <c r="QNX10" s="813"/>
      <c r="QNY10" s="813"/>
      <c r="QNZ10" s="813"/>
      <c r="QOA10" s="813"/>
      <c r="QOB10" s="813"/>
      <c r="QOC10" s="813"/>
      <c r="QOD10" s="813"/>
      <c r="QOE10" s="813"/>
      <c r="QOF10" s="813"/>
      <c r="QOG10" s="813"/>
      <c r="QOH10" s="813"/>
      <c r="QOI10" s="813"/>
      <c r="QOJ10" s="813"/>
      <c r="QOK10" s="813"/>
      <c r="QOL10" s="813"/>
      <c r="QOM10" s="813"/>
      <c r="QON10" s="813"/>
      <c r="QOO10" s="813"/>
      <c r="QOP10" s="813"/>
      <c r="QOQ10" s="813"/>
      <c r="QOR10" s="813"/>
      <c r="QOS10" s="813"/>
      <c r="QOT10" s="813"/>
      <c r="QOU10" s="813"/>
      <c r="QOV10" s="813"/>
      <c r="QOW10" s="813"/>
      <c r="QOX10" s="813"/>
      <c r="QOY10" s="813"/>
      <c r="QOZ10" s="813"/>
      <c r="QPA10" s="813"/>
      <c r="QPB10" s="813"/>
      <c r="QPC10" s="813"/>
      <c r="QPD10" s="813"/>
      <c r="QPE10" s="813"/>
      <c r="QPF10" s="813"/>
      <c r="QPG10" s="813"/>
      <c r="QPH10" s="813"/>
      <c r="QPI10" s="813"/>
      <c r="QPJ10" s="813"/>
      <c r="QPK10" s="813"/>
      <c r="QPL10" s="813"/>
      <c r="QPM10" s="813"/>
      <c r="QPN10" s="813"/>
      <c r="QPO10" s="813"/>
      <c r="QPP10" s="813"/>
      <c r="QPQ10" s="813"/>
      <c r="QPR10" s="813"/>
      <c r="QPS10" s="813"/>
      <c r="QPT10" s="813"/>
      <c r="QPU10" s="813"/>
      <c r="QPV10" s="813"/>
      <c r="QPW10" s="813"/>
      <c r="QPX10" s="813"/>
      <c r="QPY10" s="813"/>
      <c r="QPZ10" s="813"/>
      <c r="QQA10" s="813"/>
      <c r="QQB10" s="813"/>
      <c r="QQC10" s="813"/>
      <c r="QQD10" s="813"/>
      <c r="QQE10" s="813"/>
      <c r="QQF10" s="813"/>
      <c r="QQG10" s="813"/>
      <c r="QQH10" s="813"/>
      <c r="QQI10" s="813"/>
      <c r="QQJ10" s="813"/>
      <c r="QQK10" s="813"/>
      <c r="QQL10" s="813"/>
      <c r="QQM10" s="813"/>
      <c r="QQN10" s="813"/>
      <c r="QQO10" s="813"/>
      <c r="QQP10" s="813"/>
      <c r="QQQ10" s="813"/>
      <c r="QQR10" s="813"/>
      <c r="QQS10" s="813"/>
      <c r="QQT10" s="813"/>
      <c r="QQU10" s="813"/>
      <c r="QQV10" s="813"/>
      <c r="QQW10" s="813"/>
      <c r="QQX10" s="813"/>
      <c r="QQY10" s="813"/>
      <c r="QQZ10" s="813"/>
      <c r="QRA10" s="813"/>
      <c r="QRB10" s="813"/>
      <c r="QRC10" s="813"/>
      <c r="QRD10" s="813"/>
      <c r="QRE10" s="813"/>
      <c r="QRF10" s="813"/>
      <c r="QRG10" s="813"/>
      <c r="QRH10" s="813"/>
      <c r="QRI10" s="813"/>
      <c r="QRJ10" s="813"/>
      <c r="QRK10" s="813"/>
      <c r="QRL10" s="813"/>
      <c r="QRM10" s="813"/>
      <c r="QRN10" s="813"/>
      <c r="QRO10" s="813"/>
      <c r="QRP10" s="813"/>
      <c r="QRQ10" s="813"/>
      <c r="QRR10" s="813"/>
      <c r="QRS10" s="813"/>
      <c r="QRT10" s="813"/>
      <c r="QRU10" s="813"/>
      <c r="QRV10" s="813"/>
      <c r="QRW10" s="813"/>
      <c r="QRX10" s="813"/>
      <c r="QRY10" s="813"/>
      <c r="QRZ10" s="813"/>
      <c r="QSA10" s="813"/>
      <c r="QSB10" s="813"/>
      <c r="QSC10" s="813"/>
      <c r="QSD10" s="813"/>
      <c r="QSE10" s="813"/>
      <c r="QSF10" s="813"/>
      <c r="QSG10" s="813"/>
      <c r="QSH10" s="813"/>
      <c r="QSI10" s="813"/>
      <c r="QSJ10" s="813"/>
      <c r="QSK10" s="813"/>
      <c r="QSL10" s="813"/>
      <c r="QSM10" s="813"/>
      <c r="QSN10" s="813"/>
      <c r="QSO10" s="813"/>
      <c r="QSP10" s="813"/>
      <c r="QSQ10" s="813"/>
      <c r="QSR10" s="813"/>
      <c r="QSS10" s="813"/>
      <c r="QST10" s="813"/>
      <c r="QSU10" s="813"/>
      <c r="QSV10" s="813"/>
      <c r="QSW10" s="813"/>
      <c r="QSX10" s="813"/>
      <c r="QSY10" s="813"/>
      <c r="QSZ10" s="813"/>
      <c r="QTA10" s="813"/>
      <c r="QTB10" s="813"/>
      <c r="QTC10" s="813"/>
      <c r="QTD10" s="813"/>
      <c r="QTE10" s="813"/>
      <c r="QTF10" s="813"/>
      <c r="QTG10" s="813"/>
      <c r="QTH10" s="813"/>
      <c r="QTI10" s="813"/>
      <c r="QTJ10" s="813"/>
      <c r="QTK10" s="813"/>
      <c r="QTL10" s="813"/>
      <c r="QTM10" s="813"/>
      <c r="QTN10" s="813"/>
      <c r="QTO10" s="813"/>
      <c r="QTP10" s="813"/>
      <c r="QTQ10" s="813"/>
      <c r="QTR10" s="813"/>
      <c r="QTS10" s="813"/>
      <c r="QTT10" s="813"/>
      <c r="QTU10" s="813"/>
      <c r="QTV10" s="813"/>
      <c r="QTW10" s="813"/>
      <c r="QTX10" s="813"/>
      <c r="QTY10" s="813"/>
      <c r="QTZ10" s="813"/>
      <c r="QUA10" s="813"/>
      <c r="QUB10" s="813"/>
      <c r="QUC10" s="813"/>
      <c r="QUD10" s="813"/>
      <c r="QUE10" s="813"/>
      <c r="QUF10" s="813"/>
      <c r="QUG10" s="813"/>
      <c r="QUH10" s="813"/>
      <c r="QUI10" s="813"/>
      <c r="QUJ10" s="813"/>
      <c r="QUK10" s="813"/>
      <c r="QUL10" s="813"/>
      <c r="QUM10" s="813"/>
      <c r="QUN10" s="813"/>
      <c r="QUO10" s="813"/>
      <c r="QUP10" s="813"/>
      <c r="QUQ10" s="813"/>
      <c r="QUR10" s="813"/>
      <c r="QUS10" s="813"/>
      <c r="QUT10" s="813"/>
      <c r="QUU10" s="813"/>
      <c r="QUV10" s="813"/>
      <c r="QUW10" s="813"/>
      <c r="QUX10" s="813"/>
      <c r="QUY10" s="813"/>
      <c r="QUZ10" s="813"/>
      <c r="QVA10" s="813"/>
      <c r="QVB10" s="813"/>
      <c r="QVC10" s="813"/>
      <c r="QVD10" s="813"/>
      <c r="QVE10" s="813"/>
      <c r="QVF10" s="813"/>
      <c r="QVG10" s="813"/>
      <c r="QVH10" s="813"/>
      <c r="QVI10" s="813"/>
      <c r="QVJ10" s="813"/>
      <c r="QVK10" s="813"/>
      <c r="QVL10" s="813"/>
      <c r="QVM10" s="813"/>
      <c r="QVN10" s="813"/>
      <c r="QVO10" s="813"/>
      <c r="QVP10" s="813"/>
      <c r="QVQ10" s="813"/>
      <c r="QVR10" s="813"/>
      <c r="QVS10" s="813"/>
      <c r="QVT10" s="813"/>
      <c r="QVU10" s="813"/>
      <c r="QVV10" s="813"/>
      <c r="QVW10" s="813"/>
      <c r="QVX10" s="813"/>
      <c r="QVY10" s="813"/>
      <c r="QVZ10" s="813"/>
      <c r="QWA10" s="813"/>
      <c r="QWB10" s="813"/>
      <c r="QWC10" s="813"/>
      <c r="QWD10" s="813"/>
      <c r="QWE10" s="813"/>
      <c r="QWF10" s="813"/>
      <c r="QWG10" s="813"/>
      <c r="QWH10" s="813"/>
      <c r="QWI10" s="813"/>
      <c r="QWJ10" s="813"/>
      <c r="QWK10" s="813"/>
      <c r="QWL10" s="813"/>
      <c r="QWM10" s="813"/>
      <c r="QWN10" s="813"/>
      <c r="QWO10" s="813"/>
      <c r="QWP10" s="813"/>
      <c r="QWQ10" s="813"/>
      <c r="QWR10" s="813"/>
      <c r="QWS10" s="813"/>
      <c r="QWT10" s="813"/>
      <c r="QWU10" s="813"/>
      <c r="QWV10" s="813"/>
      <c r="QWW10" s="813"/>
      <c r="QWX10" s="813"/>
      <c r="QWY10" s="813"/>
      <c r="QWZ10" s="813"/>
      <c r="QXA10" s="813"/>
      <c r="QXB10" s="813"/>
      <c r="QXC10" s="813"/>
      <c r="QXD10" s="813"/>
      <c r="QXE10" s="813"/>
      <c r="QXF10" s="813"/>
      <c r="QXG10" s="813"/>
      <c r="QXH10" s="813"/>
      <c r="QXI10" s="813"/>
      <c r="QXJ10" s="813"/>
      <c r="QXK10" s="813"/>
      <c r="QXL10" s="813"/>
      <c r="QXM10" s="813"/>
      <c r="QXN10" s="813"/>
      <c r="QXO10" s="813"/>
      <c r="QXP10" s="813"/>
      <c r="QXQ10" s="813"/>
      <c r="QXR10" s="813"/>
      <c r="QXS10" s="813"/>
      <c r="QXT10" s="813"/>
      <c r="QXU10" s="813"/>
      <c r="QXV10" s="813"/>
      <c r="QXW10" s="813"/>
      <c r="QXX10" s="813"/>
      <c r="QXY10" s="813"/>
      <c r="QXZ10" s="813"/>
      <c r="QYA10" s="813"/>
      <c r="QYB10" s="813"/>
      <c r="QYC10" s="813"/>
      <c r="QYD10" s="813"/>
      <c r="QYE10" s="813"/>
      <c r="QYF10" s="813"/>
      <c r="QYG10" s="813"/>
      <c r="QYH10" s="813"/>
      <c r="QYI10" s="813"/>
      <c r="QYJ10" s="813"/>
      <c r="QYK10" s="813"/>
      <c r="QYL10" s="813"/>
      <c r="QYM10" s="813"/>
      <c r="QYN10" s="813"/>
      <c r="QYO10" s="813"/>
      <c r="QYP10" s="813"/>
      <c r="QYQ10" s="813"/>
      <c r="QYR10" s="813"/>
      <c r="QYS10" s="813"/>
      <c r="QYT10" s="813"/>
      <c r="QYU10" s="813"/>
      <c r="QYV10" s="813"/>
      <c r="QYW10" s="813"/>
      <c r="QYX10" s="813"/>
      <c r="QYY10" s="813"/>
      <c r="QYZ10" s="813"/>
      <c r="QZA10" s="813"/>
      <c r="QZB10" s="813"/>
      <c r="QZC10" s="813"/>
      <c r="QZD10" s="813"/>
      <c r="QZE10" s="813"/>
      <c r="QZF10" s="813"/>
      <c r="QZG10" s="813"/>
      <c r="QZH10" s="813"/>
      <c r="QZI10" s="813"/>
      <c r="QZJ10" s="813"/>
      <c r="QZK10" s="813"/>
      <c r="QZL10" s="813"/>
      <c r="QZM10" s="813"/>
      <c r="QZN10" s="813"/>
      <c r="QZO10" s="813"/>
      <c r="QZP10" s="813"/>
      <c r="QZQ10" s="813"/>
      <c r="QZR10" s="813"/>
      <c r="QZS10" s="813"/>
      <c r="QZT10" s="813"/>
      <c r="QZU10" s="813"/>
      <c r="QZV10" s="813"/>
      <c r="QZW10" s="813"/>
      <c r="QZX10" s="813"/>
      <c r="QZY10" s="813"/>
      <c r="QZZ10" s="813"/>
      <c r="RAA10" s="813"/>
      <c r="RAB10" s="813"/>
      <c r="RAC10" s="813"/>
      <c r="RAD10" s="813"/>
      <c r="RAE10" s="813"/>
      <c r="RAF10" s="813"/>
      <c r="RAG10" s="813"/>
      <c r="RAH10" s="813"/>
      <c r="RAI10" s="813"/>
      <c r="RAJ10" s="813"/>
      <c r="RAK10" s="813"/>
      <c r="RAL10" s="813"/>
      <c r="RAM10" s="813"/>
      <c r="RAN10" s="813"/>
      <c r="RAO10" s="813"/>
      <c r="RAP10" s="813"/>
      <c r="RAQ10" s="813"/>
      <c r="RAR10" s="813"/>
      <c r="RAS10" s="813"/>
      <c r="RAT10" s="813"/>
      <c r="RAU10" s="813"/>
      <c r="RAV10" s="813"/>
      <c r="RAW10" s="813"/>
      <c r="RAX10" s="813"/>
      <c r="RAY10" s="813"/>
      <c r="RAZ10" s="813"/>
      <c r="RBA10" s="813"/>
      <c r="RBB10" s="813"/>
      <c r="RBC10" s="813"/>
      <c r="RBD10" s="813"/>
      <c r="RBE10" s="813"/>
      <c r="RBF10" s="813"/>
      <c r="RBG10" s="813"/>
      <c r="RBH10" s="813"/>
      <c r="RBI10" s="813"/>
      <c r="RBJ10" s="813"/>
      <c r="RBK10" s="813"/>
      <c r="RBL10" s="813"/>
      <c r="RBM10" s="813"/>
      <c r="RBN10" s="813"/>
      <c r="RBO10" s="813"/>
      <c r="RBP10" s="813"/>
      <c r="RBQ10" s="813"/>
      <c r="RBR10" s="813"/>
      <c r="RBS10" s="813"/>
      <c r="RBT10" s="813"/>
      <c r="RBU10" s="813"/>
      <c r="RBV10" s="813"/>
      <c r="RBW10" s="813"/>
      <c r="RBX10" s="813"/>
      <c r="RBY10" s="813"/>
      <c r="RBZ10" s="813"/>
      <c r="RCA10" s="813"/>
      <c r="RCB10" s="813"/>
      <c r="RCC10" s="813"/>
      <c r="RCD10" s="813"/>
      <c r="RCE10" s="813"/>
      <c r="RCF10" s="813"/>
      <c r="RCG10" s="813"/>
      <c r="RCH10" s="813"/>
      <c r="RCI10" s="813"/>
      <c r="RCJ10" s="813"/>
      <c r="RCK10" s="813"/>
      <c r="RCL10" s="813"/>
      <c r="RCM10" s="813"/>
      <c r="RCN10" s="813"/>
      <c r="RCO10" s="813"/>
      <c r="RCP10" s="813"/>
      <c r="RCQ10" s="813"/>
      <c r="RCR10" s="813"/>
      <c r="RCS10" s="813"/>
      <c r="RCT10" s="813"/>
      <c r="RCU10" s="813"/>
      <c r="RCV10" s="813"/>
      <c r="RCW10" s="813"/>
      <c r="RCX10" s="813"/>
      <c r="RCY10" s="813"/>
      <c r="RCZ10" s="813"/>
      <c r="RDA10" s="813"/>
      <c r="RDB10" s="813"/>
      <c r="RDC10" s="813"/>
      <c r="RDD10" s="813"/>
      <c r="RDE10" s="813"/>
      <c r="RDF10" s="813"/>
      <c r="RDG10" s="813"/>
      <c r="RDH10" s="813"/>
      <c r="RDI10" s="813"/>
      <c r="RDJ10" s="813"/>
      <c r="RDK10" s="813"/>
      <c r="RDL10" s="813"/>
      <c r="RDM10" s="813"/>
      <c r="RDN10" s="813"/>
      <c r="RDO10" s="813"/>
      <c r="RDP10" s="813"/>
      <c r="RDQ10" s="813"/>
      <c r="RDR10" s="813"/>
      <c r="RDS10" s="813"/>
      <c r="RDT10" s="813"/>
      <c r="RDU10" s="813"/>
      <c r="RDV10" s="813"/>
      <c r="RDW10" s="813"/>
      <c r="RDX10" s="813"/>
      <c r="RDY10" s="813"/>
      <c r="RDZ10" s="813"/>
      <c r="REA10" s="813"/>
      <c r="REB10" s="813"/>
      <c r="REC10" s="813"/>
      <c r="RED10" s="813"/>
      <c r="REE10" s="813"/>
      <c r="REF10" s="813"/>
      <c r="REG10" s="813"/>
      <c r="REH10" s="813"/>
      <c r="REI10" s="813"/>
      <c r="REJ10" s="813"/>
      <c r="REK10" s="813"/>
      <c r="REL10" s="813"/>
      <c r="REM10" s="813"/>
      <c r="REN10" s="813"/>
      <c r="REO10" s="813"/>
      <c r="REP10" s="813"/>
      <c r="REQ10" s="813"/>
      <c r="RER10" s="813"/>
      <c r="RES10" s="813"/>
      <c r="RET10" s="813"/>
      <c r="REU10" s="813"/>
      <c r="REV10" s="813"/>
      <c r="REW10" s="813"/>
      <c r="REX10" s="813"/>
      <c r="REY10" s="813"/>
      <c r="REZ10" s="813"/>
      <c r="RFA10" s="813"/>
      <c r="RFB10" s="813"/>
      <c r="RFC10" s="813"/>
      <c r="RFD10" s="813"/>
      <c r="RFE10" s="813"/>
      <c r="RFF10" s="813"/>
      <c r="RFG10" s="813"/>
      <c r="RFH10" s="813"/>
      <c r="RFI10" s="813"/>
      <c r="RFJ10" s="813"/>
      <c r="RFK10" s="813"/>
      <c r="RFL10" s="813"/>
      <c r="RFM10" s="813"/>
      <c r="RFN10" s="813"/>
      <c r="RFO10" s="813"/>
      <c r="RFP10" s="813"/>
      <c r="RFQ10" s="813"/>
      <c r="RFR10" s="813"/>
      <c r="RFS10" s="813"/>
      <c r="RFT10" s="813"/>
      <c r="RFU10" s="813"/>
      <c r="RFV10" s="813"/>
      <c r="RFW10" s="813"/>
      <c r="RFX10" s="813"/>
      <c r="RFY10" s="813"/>
      <c r="RFZ10" s="813"/>
      <c r="RGA10" s="813"/>
      <c r="RGB10" s="813"/>
      <c r="RGC10" s="813"/>
      <c r="RGD10" s="813"/>
      <c r="RGE10" s="813"/>
      <c r="RGF10" s="813"/>
      <c r="RGG10" s="813"/>
      <c r="RGH10" s="813"/>
      <c r="RGI10" s="813"/>
      <c r="RGJ10" s="813"/>
      <c r="RGK10" s="813"/>
      <c r="RGL10" s="813"/>
      <c r="RGM10" s="813"/>
      <c r="RGN10" s="813"/>
      <c r="RGO10" s="813"/>
      <c r="RGP10" s="813"/>
      <c r="RGQ10" s="813"/>
      <c r="RGR10" s="813"/>
      <c r="RGS10" s="813"/>
      <c r="RGT10" s="813"/>
      <c r="RGU10" s="813"/>
      <c r="RGV10" s="813"/>
      <c r="RGW10" s="813"/>
      <c r="RGX10" s="813"/>
      <c r="RGY10" s="813"/>
      <c r="RGZ10" s="813"/>
      <c r="RHA10" s="813"/>
      <c r="RHB10" s="813"/>
      <c r="RHC10" s="813"/>
      <c r="RHD10" s="813"/>
      <c r="RHE10" s="813"/>
      <c r="RHF10" s="813"/>
      <c r="RHG10" s="813"/>
      <c r="RHH10" s="813"/>
      <c r="RHI10" s="813"/>
      <c r="RHJ10" s="813"/>
      <c r="RHK10" s="813"/>
      <c r="RHL10" s="813"/>
      <c r="RHM10" s="813"/>
      <c r="RHN10" s="813"/>
      <c r="RHO10" s="813"/>
      <c r="RHP10" s="813"/>
      <c r="RHQ10" s="813"/>
      <c r="RHR10" s="813"/>
      <c r="RHS10" s="813"/>
      <c r="RHT10" s="813"/>
      <c r="RHU10" s="813"/>
      <c r="RHV10" s="813"/>
      <c r="RHW10" s="813"/>
      <c r="RHX10" s="813"/>
      <c r="RHY10" s="813"/>
      <c r="RHZ10" s="813"/>
      <c r="RIA10" s="813"/>
      <c r="RIB10" s="813"/>
      <c r="RIC10" s="813"/>
      <c r="RID10" s="813"/>
      <c r="RIE10" s="813"/>
      <c r="RIF10" s="813"/>
      <c r="RIG10" s="813"/>
      <c r="RIH10" s="813"/>
      <c r="RII10" s="813"/>
      <c r="RIJ10" s="813"/>
      <c r="RIK10" s="813"/>
      <c r="RIL10" s="813"/>
      <c r="RIM10" s="813"/>
      <c r="RIN10" s="813"/>
      <c r="RIO10" s="813"/>
      <c r="RIP10" s="813"/>
      <c r="RIQ10" s="813"/>
      <c r="RIR10" s="813"/>
      <c r="RIS10" s="813"/>
      <c r="RIT10" s="813"/>
      <c r="RIU10" s="813"/>
      <c r="RIV10" s="813"/>
      <c r="RIW10" s="813"/>
      <c r="RIX10" s="813"/>
      <c r="RIY10" s="813"/>
      <c r="RIZ10" s="813"/>
      <c r="RJA10" s="813"/>
      <c r="RJB10" s="813"/>
      <c r="RJC10" s="813"/>
      <c r="RJD10" s="813"/>
      <c r="RJE10" s="813"/>
      <c r="RJF10" s="813"/>
      <c r="RJG10" s="813"/>
      <c r="RJH10" s="813"/>
      <c r="RJI10" s="813"/>
      <c r="RJJ10" s="813"/>
      <c r="RJK10" s="813"/>
      <c r="RJL10" s="813"/>
      <c r="RJM10" s="813"/>
      <c r="RJN10" s="813"/>
      <c r="RJO10" s="813"/>
      <c r="RJP10" s="813"/>
      <c r="RJQ10" s="813"/>
      <c r="RJR10" s="813"/>
      <c r="RJS10" s="813"/>
      <c r="RJT10" s="813"/>
      <c r="RJU10" s="813"/>
      <c r="RJV10" s="813"/>
      <c r="RJW10" s="813"/>
      <c r="RJX10" s="813"/>
      <c r="RJY10" s="813"/>
      <c r="RJZ10" s="813"/>
      <c r="RKA10" s="813"/>
      <c r="RKB10" s="813"/>
      <c r="RKC10" s="813"/>
      <c r="RKD10" s="813"/>
      <c r="RKE10" s="813"/>
      <c r="RKF10" s="813"/>
      <c r="RKG10" s="813"/>
      <c r="RKH10" s="813"/>
      <c r="RKI10" s="813"/>
      <c r="RKJ10" s="813"/>
      <c r="RKK10" s="813"/>
      <c r="RKL10" s="813"/>
      <c r="RKM10" s="813"/>
      <c r="RKN10" s="813"/>
      <c r="RKO10" s="813"/>
      <c r="RKP10" s="813"/>
      <c r="RKQ10" s="813"/>
      <c r="RKR10" s="813"/>
      <c r="RKS10" s="813"/>
      <c r="RKT10" s="813"/>
      <c r="RKU10" s="813"/>
      <c r="RKV10" s="813"/>
      <c r="RKW10" s="813"/>
      <c r="RKX10" s="813"/>
      <c r="RKY10" s="813"/>
      <c r="RKZ10" s="813"/>
      <c r="RLA10" s="813"/>
      <c r="RLB10" s="813"/>
      <c r="RLC10" s="813"/>
      <c r="RLD10" s="813"/>
      <c r="RLE10" s="813"/>
      <c r="RLF10" s="813"/>
      <c r="RLG10" s="813"/>
      <c r="RLH10" s="813"/>
      <c r="RLI10" s="813"/>
      <c r="RLJ10" s="813"/>
      <c r="RLK10" s="813"/>
      <c r="RLL10" s="813"/>
      <c r="RLM10" s="813"/>
      <c r="RLN10" s="813"/>
      <c r="RLO10" s="813"/>
      <c r="RLP10" s="813"/>
      <c r="RLQ10" s="813"/>
      <c r="RLR10" s="813"/>
      <c r="RLS10" s="813"/>
      <c r="RLT10" s="813"/>
      <c r="RLU10" s="813"/>
      <c r="RLV10" s="813"/>
      <c r="RLW10" s="813"/>
      <c r="RLX10" s="813"/>
      <c r="RLY10" s="813"/>
      <c r="RLZ10" s="813"/>
      <c r="RMA10" s="813"/>
      <c r="RMB10" s="813"/>
      <c r="RMC10" s="813"/>
      <c r="RMD10" s="813"/>
      <c r="RME10" s="813"/>
      <c r="RMF10" s="813"/>
      <c r="RMG10" s="813"/>
      <c r="RMH10" s="813"/>
      <c r="RMI10" s="813"/>
      <c r="RMJ10" s="813"/>
      <c r="RMK10" s="813"/>
      <c r="RML10" s="813"/>
      <c r="RMM10" s="813"/>
      <c r="RMN10" s="813"/>
      <c r="RMO10" s="813"/>
      <c r="RMP10" s="813"/>
      <c r="RMQ10" s="813"/>
      <c r="RMR10" s="813"/>
      <c r="RMS10" s="813"/>
      <c r="RMT10" s="813"/>
      <c r="RMU10" s="813"/>
      <c r="RMV10" s="813"/>
      <c r="RMW10" s="813"/>
      <c r="RMX10" s="813"/>
      <c r="RMY10" s="813"/>
      <c r="RMZ10" s="813"/>
      <c r="RNA10" s="813"/>
      <c r="RNB10" s="813"/>
      <c r="RNC10" s="813"/>
      <c r="RND10" s="813"/>
      <c r="RNE10" s="813"/>
      <c r="RNF10" s="813"/>
      <c r="RNG10" s="813"/>
      <c r="RNH10" s="813"/>
      <c r="RNI10" s="813"/>
      <c r="RNJ10" s="813"/>
      <c r="RNK10" s="813"/>
      <c r="RNL10" s="813"/>
      <c r="RNM10" s="813"/>
      <c r="RNN10" s="813"/>
      <c r="RNO10" s="813"/>
      <c r="RNP10" s="813"/>
      <c r="RNQ10" s="813"/>
      <c r="RNR10" s="813"/>
      <c r="RNS10" s="813"/>
      <c r="RNT10" s="813"/>
      <c r="RNU10" s="813"/>
      <c r="RNV10" s="813"/>
      <c r="RNW10" s="813"/>
      <c r="RNX10" s="813"/>
      <c r="RNY10" s="813"/>
      <c r="RNZ10" s="813"/>
      <c r="ROA10" s="813"/>
      <c r="ROB10" s="813"/>
      <c r="ROC10" s="813"/>
      <c r="ROD10" s="813"/>
      <c r="ROE10" s="813"/>
      <c r="ROF10" s="813"/>
      <c r="ROG10" s="813"/>
      <c r="ROH10" s="813"/>
      <c r="ROI10" s="813"/>
      <c r="ROJ10" s="813"/>
      <c r="ROK10" s="813"/>
      <c r="ROL10" s="813"/>
      <c r="ROM10" s="813"/>
      <c r="RON10" s="813"/>
      <c r="ROO10" s="813"/>
      <c r="ROP10" s="813"/>
      <c r="ROQ10" s="813"/>
      <c r="ROR10" s="813"/>
      <c r="ROS10" s="813"/>
      <c r="ROT10" s="813"/>
      <c r="ROU10" s="813"/>
      <c r="ROV10" s="813"/>
      <c r="ROW10" s="813"/>
      <c r="ROX10" s="813"/>
      <c r="ROY10" s="813"/>
      <c r="ROZ10" s="813"/>
      <c r="RPA10" s="813"/>
      <c r="RPB10" s="813"/>
      <c r="RPC10" s="813"/>
      <c r="RPD10" s="813"/>
      <c r="RPE10" s="813"/>
      <c r="RPF10" s="813"/>
      <c r="RPG10" s="813"/>
      <c r="RPH10" s="813"/>
      <c r="RPI10" s="813"/>
      <c r="RPJ10" s="813"/>
      <c r="RPK10" s="813"/>
      <c r="RPL10" s="813"/>
      <c r="RPM10" s="813"/>
      <c r="RPN10" s="813"/>
      <c r="RPO10" s="813"/>
      <c r="RPP10" s="813"/>
      <c r="RPQ10" s="813"/>
      <c r="RPR10" s="813"/>
      <c r="RPS10" s="813"/>
      <c r="RPT10" s="813"/>
      <c r="RPU10" s="813"/>
      <c r="RPV10" s="813"/>
      <c r="RPW10" s="813"/>
      <c r="RPX10" s="813"/>
      <c r="RPY10" s="813"/>
      <c r="RPZ10" s="813"/>
      <c r="RQA10" s="813"/>
      <c r="RQB10" s="813"/>
      <c r="RQC10" s="813"/>
      <c r="RQD10" s="813"/>
      <c r="RQE10" s="813"/>
      <c r="RQF10" s="813"/>
      <c r="RQG10" s="813"/>
      <c r="RQH10" s="813"/>
      <c r="RQI10" s="813"/>
      <c r="RQJ10" s="813"/>
      <c r="RQK10" s="813"/>
      <c r="RQL10" s="813"/>
      <c r="RQM10" s="813"/>
      <c r="RQN10" s="813"/>
      <c r="RQO10" s="813"/>
      <c r="RQP10" s="813"/>
      <c r="RQQ10" s="813"/>
      <c r="RQR10" s="813"/>
      <c r="RQS10" s="813"/>
      <c r="RQT10" s="813"/>
      <c r="RQU10" s="813"/>
      <c r="RQV10" s="813"/>
      <c r="RQW10" s="813"/>
      <c r="RQX10" s="813"/>
      <c r="RQY10" s="813"/>
      <c r="RQZ10" s="813"/>
      <c r="RRA10" s="813"/>
      <c r="RRB10" s="813"/>
      <c r="RRC10" s="813"/>
      <c r="RRD10" s="813"/>
      <c r="RRE10" s="813"/>
      <c r="RRF10" s="813"/>
      <c r="RRG10" s="813"/>
      <c r="RRH10" s="813"/>
      <c r="RRI10" s="813"/>
      <c r="RRJ10" s="813"/>
      <c r="RRK10" s="813"/>
      <c r="RRL10" s="813"/>
      <c r="RRM10" s="813"/>
      <c r="RRN10" s="813"/>
      <c r="RRO10" s="813"/>
      <c r="RRP10" s="813"/>
      <c r="RRQ10" s="813"/>
      <c r="RRR10" s="813"/>
      <c r="RRS10" s="813"/>
      <c r="RRT10" s="813"/>
      <c r="RRU10" s="813"/>
      <c r="RRV10" s="813"/>
      <c r="RRW10" s="813"/>
      <c r="RRX10" s="813"/>
      <c r="RRY10" s="813"/>
      <c r="RRZ10" s="813"/>
      <c r="RSA10" s="813"/>
      <c r="RSB10" s="813"/>
      <c r="RSC10" s="813"/>
      <c r="RSD10" s="813"/>
      <c r="RSE10" s="813"/>
      <c r="RSF10" s="813"/>
      <c r="RSG10" s="813"/>
      <c r="RSH10" s="813"/>
      <c r="RSI10" s="813"/>
      <c r="RSJ10" s="813"/>
      <c r="RSK10" s="813"/>
      <c r="RSL10" s="813"/>
      <c r="RSM10" s="813"/>
      <c r="RSN10" s="813"/>
      <c r="RSO10" s="813"/>
      <c r="RSP10" s="813"/>
      <c r="RSQ10" s="813"/>
      <c r="RSR10" s="813"/>
      <c r="RSS10" s="813"/>
      <c r="RST10" s="813"/>
      <c r="RSU10" s="813"/>
      <c r="RSV10" s="813"/>
      <c r="RSW10" s="813"/>
      <c r="RSX10" s="813"/>
      <c r="RSY10" s="813"/>
      <c r="RSZ10" s="813"/>
      <c r="RTA10" s="813"/>
      <c r="RTB10" s="813"/>
      <c r="RTC10" s="813"/>
      <c r="RTD10" s="813"/>
      <c r="RTE10" s="813"/>
      <c r="RTF10" s="813"/>
      <c r="RTG10" s="813"/>
      <c r="RTH10" s="813"/>
      <c r="RTI10" s="813"/>
      <c r="RTJ10" s="813"/>
      <c r="RTK10" s="813"/>
      <c r="RTL10" s="813"/>
      <c r="RTM10" s="813"/>
      <c r="RTN10" s="813"/>
      <c r="RTO10" s="813"/>
      <c r="RTP10" s="813"/>
      <c r="RTQ10" s="813"/>
      <c r="RTR10" s="813"/>
      <c r="RTS10" s="813"/>
      <c r="RTT10" s="813"/>
      <c r="RTU10" s="813"/>
      <c r="RTV10" s="813"/>
      <c r="RTW10" s="813"/>
      <c r="RTX10" s="813"/>
      <c r="RTY10" s="813"/>
      <c r="RTZ10" s="813"/>
      <c r="RUA10" s="813"/>
      <c r="RUB10" s="813"/>
      <c r="RUC10" s="813"/>
      <c r="RUD10" s="813"/>
      <c r="RUE10" s="813"/>
      <c r="RUF10" s="813"/>
      <c r="RUG10" s="813"/>
      <c r="RUH10" s="813"/>
      <c r="RUI10" s="813"/>
      <c r="RUJ10" s="813"/>
      <c r="RUK10" s="813"/>
      <c r="RUL10" s="813"/>
      <c r="RUM10" s="813"/>
      <c r="RUN10" s="813"/>
      <c r="RUO10" s="813"/>
      <c r="RUP10" s="813"/>
      <c r="RUQ10" s="813"/>
      <c r="RUR10" s="813"/>
      <c r="RUS10" s="813"/>
      <c r="RUT10" s="813"/>
      <c r="RUU10" s="813"/>
      <c r="RUV10" s="813"/>
      <c r="RUW10" s="813"/>
      <c r="RUX10" s="813"/>
      <c r="RUY10" s="813"/>
      <c r="RUZ10" s="813"/>
      <c r="RVA10" s="813"/>
      <c r="RVB10" s="813"/>
      <c r="RVC10" s="813"/>
      <c r="RVD10" s="813"/>
      <c r="RVE10" s="813"/>
      <c r="RVF10" s="813"/>
      <c r="RVG10" s="813"/>
      <c r="RVH10" s="813"/>
      <c r="RVI10" s="813"/>
      <c r="RVJ10" s="813"/>
      <c r="RVK10" s="813"/>
      <c r="RVL10" s="813"/>
      <c r="RVM10" s="813"/>
      <c r="RVN10" s="813"/>
      <c r="RVO10" s="813"/>
      <c r="RVP10" s="813"/>
      <c r="RVQ10" s="813"/>
      <c r="RVR10" s="813"/>
      <c r="RVS10" s="813"/>
      <c r="RVT10" s="813"/>
      <c r="RVU10" s="813"/>
      <c r="RVV10" s="813"/>
      <c r="RVW10" s="813"/>
      <c r="RVX10" s="813"/>
      <c r="RVY10" s="813"/>
      <c r="RVZ10" s="813"/>
      <c r="RWA10" s="813"/>
      <c r="RWB10" s="813"/>
      <c r="RWC10" s="813"/>
      <c r="RWD10" s="813"/>
      <c r="RWE10" s="813"/>
      <c r="RWF10" s="813"/>
      <c r="RWG10" s="813"/>
      <c r="RWH10" s="813"/>
      <c r="RWI10" s="813"/>
      <c r="RWJ10" s="813"/>
      <c r="RWK10" s="813"/>
      <c r="RWL10" s="813"/>
      <c r="RWM10" s="813"/>
      <c r="RWN10" s="813"/>
      <c r="RWO10" s="813"/>
      <c r="RWP10" s="813"/>
      <c r="RWQ10" s="813"/>
      <c r="RWR10" s="813"/>
      <c r="RWS10" s="813"/>
      <c r="RWT10" s="813"/>
      <c r="RWU10" s="813"/>
      <c r="RWV10" s="813"/>
      <c r="RWW10" s="813"/>
      <c r="RWX10" s="813"/>
      <c r="RWY10" s="813"/>
      <c r="RWZ10" s="813"/>
      <c r="RXA10" s="813"/>
      <c r="RXB10" s="813"/>
      <c r="RXC10" s="813"/>
      <c r="RXD10" s="813"/>
      <c r="RXE10" s="813"/>
      <c r="RXF10" s="813"/>
      <c r="RXG10" s="813"/>
      <c r="RXH10" s="813"/>
      <c r="RXI10" s="813"/>
      <c r="RXJ10" s="813"/>
      <c r="RXK10" s="813"/>
      <c r="RXL10" s="813"/>
      <c r="RXM10" s="813"/>
      <c r="RXN10" s="813"/>
      <c r="RXO10" s="813"/>
      <c r="RXP10" s="813"/>
      <c r="RXQ10" s="813"/>
      <c r="RXR10" s="813"/>
      <c r="RXS10" s="813"/>
      <c r="RXT10" s="813"/>
      <c r="RXU10" s="813"/>
      <c r="RXV10" s="813"/>
      <c r="RXW10" s="813"/>
      <c r="RXX10" s="813"/>
      <c r="RXY10" s="813"/>
      <c r="RXZ10" s="813"/>
      <c r="RYA10" s="813"/>
      <c r="RYB10" s="813"/>
      <c r="RYC10" s="813"/>
      <c r="RYD10" s="813"/>
      <c r="RYE10" s="813"/>
      <c r="RYF10" s="813"/>
      <c r="RYG10" s="813"/>
      <c r="RYH10" s="813"/>
      <c r="RYI10" s="813"/>
      <c r="RYJ10" s="813"/>
      <c r="RYK10" s="813"/>
      <c r="RYL10" s="813"/>
      <c r="RYM10" s="813"/>
      <c r="RYN10" s="813"/>
      <c r="RYO10" s="813"/>
      <c r="RYP10" s="813"/>
      <c r="RYQ10" s="813"/>
      <c r="RYR10" s="813"/>
      <c r="RYS10" s="813"/>
      <c r="RYT10" s="813"/>
      <c r="RYU10" s="813"/>
      <c r="RYV10" s="813"/>
      <c r="RYW10" s="813"/>
      <c r="RYX10" s="813"/>
      <c r="RYY10" s="813"/>
      <c r="RYZ10" s="813"/>
      <c r="RZA10" s="813"/>
      <c r="RZB10" s="813"/>
      <c r="RZC10" s="813"/>
      <c r="RZD10" s="813"/>
      <c r="RZE10" s="813"/>
      <c r="RZF10" s="813"/>
      <c r="RZG10" s="813"/>
      <c r="RZH10" s="813"/>
      <c r="RZI10" s="813"/>
      <c r="RZJ10" s="813"/>
      <c r="RZK10" s="813"/>
      <c r="RZL10" s="813"/>
      <c r="RZM10" s="813"/>
      <c r="RZN10" s="813"/>
      <c r="RZO10" s="813"/>
      <c r="RZP10" s="813"/>
      <c r="RZQ10" s="813"/>
      <c r="RZR10" s="813"/>
      <c r="RZS10" s="813"/>
      <c r="RZT10" s="813"/>
      <c r="RZU10" s="813"/>
      <c r="RZV10" s="813"/>
      <c r="RZW10" s="813"/>
      <c r="RZX10" s="813"/>
      <c r="RZY10" s="813"/>
      <c r="RZZ10" s="813"/>
      <c r="SAA10" s="813"/>
      <c r="SAB10" s="813"/>
      <c r="SAC10" s="813"/>
      <c r="SAD10" s="813"/>
      <c r="SAE10" s="813"/>
      <c r="SAF10" s="813"/>
      <c r="SAG10" s="813"/>
      <c r="SAH10" s="813"/>
      <c r="SAI10" s="813"/>
      <c r="SAJ10" s="813"/>
      <c r="SAK10" s="813"/>
      <c r="SAL10" s="813"/>
      <c r="SAM10" s="813"/>
      <c r="SAN10" s="813"/>
      <c r="SAO10" s="813"/>
      <c r="SAP10" s="813"/>
      <c r="SAQ10" s="813"/>
      <c r="SAR10" s="813"/>
      <c r="SAS10" s="813"/>
      <c r="SAT10" s="813"/>
      <c r="SAU10" s="813"/>
      <c r="SAV10" s="813"/>
      <c r="SAW10" s="813"/>
      <c r="SAX10" s="813"/>
      <c r="SAY10" s="813"/>
      <c r="SAZ10" s="813"/>
      <c r="SBA10" s="813"/>
      <c r="SBB10" s="813"/>
      <c r="SBC10" s="813"/>
      <c r="SBD10" s="813"/>
      <c r="SBE10" s="813"/>
      <c r="SBF10" s="813"/>
      <c r="SBG10" s="813"/>
      <c r="SBH10" s="813"/>
      <c r="SBI10" s="813"/>
      <c r="SBJ10" s="813"/>
      <c r="SBK10" s="813"/>
      <c r="SBL10" s="813"/>
      <c r="SBM10" s="813"/>
      <c r="SBN10" s="813"/>
      <c r="SBO10" s="813"/>
      <c r="SBP10" s="813"/>
      <c r="SBQ10" s="813"/>
      <c r="SBR10" s="813"/>
      <c r="SBS10" s="813"/>
      <c r="SBT10" s="813"/>
      <c r="SBU10" s="813"/>
      <c r="SBV10" s="813"/>
      <c r="SBW10" s="813"/>
      <c r="SBX10" s="813"/>
      <c r="SBY10" s="813"/>
      <c r="SBZ10" s="813"/>
      <c r="SCA10" s="813"/>
      <c r="SCB10" s="813"/>
      <c r="SCC10" s="813"/>
      <c r="SCD10" s="813"/>
      <c r="SCE10" s="813"/>
      <c r="SCF10" s="813"/>
      <c r="SCG10" s="813"/>
      <c r="SCH10" s="813"/>
      <c r="SCI10" s="813"/>
      <c r="SCJ10" s="813"/>
      <c r="SCK10" s="813"/>
      <c r="SCL10" s="813"/>
      <c r="SCM10" s="813"/>
      <c r="SCN10" s="813"/>
      <c r="SCO10" s="813"/>
      <c r="SCP10" s="813"/>
      <c r="SCQ10" s="813"/>
      <c r="SCR10" s="813"/>
      <c r="SCS10" s="813"/>
      <c r="SCT10" s="813"/>
      <c r="SCU10" s="813"/>
      <c r="SCV10" s="813"/>
      <c r="SCW10" s="813"/>
      <c r="SCX10" s="813"/>
      <c r="SCY10" s="813"/>
      <c r="SCZ10" s="813"/>
      <c r="SDA10" s="813"/>
      <c r="SDB10" s="813"/>
      <c r="SDC10" s="813"/>
      <c r="SDD10" s="813"/>
      <c r="SDE10" s="813"/>
      <c r="SDF10" s="813"/>
      <c r="SDG10" s="813"/>
      <c r="SDH10" s="813"/>
      <c r="SDI10" s="813"/>
      <c r="SDJ10" s="813"/>
      <c r="SDK10" s="813"/>
      <c r="SDL10" s="813"/>
      <c r="SDM10" s="813"/>
      <c r="SDN10" s="813"/>
      <c r="SDO10" s="813"/>
      <c r="SDP10" s="813"/>
      <c r="SDQ10" s="813"/>
      <c r="SDR10" s="813"/>
      <c r="SDS10" s="813"/>
      <c r="SDT10" s="813"/>
      <c r="SDU10" s="813"/>
      <c r="SDV10" s="813"/>
      <c r="SDW10" s="813"/>
      <c r="SDX10" s="813"/>
      <c r="SDY10" s="813"/>
      <c r="SDZ10" s="813"/>
      <c r="SEA10" s="813"/>
      <c r="SEB10" s="813"/>
      <c r="SEC10" s="813"/>
      <c r="SED10" s="813"/>
      <c r="SEE10" s="813"/>
      <c r="SEF10" s="813"/>
      <c r="SEG10" s="813"/>
      <c r="SEH10" s="813"/>
      <c r="SEI10" s="813"/>
      <c r="SEJ10" s="813"/>
      <c r="SEK10" s="813"/>
      <c r="SEL10" s="813"/>
      <c r="SEM10" s="813"/>
      <c r="SEN10" s="813"/>
      <c r="SEO10" s="813"/>
      <c r="SEP10" s="813"/>
      <c r="SEQ10" s="813"/>
      <c r="SER10" s="813"/>
      <c r="SES10" s="813"/>
      <c r="SET10" s="813"/>
      <c r="SEU10" s="813"/>
      <c r="SEV10" s="813"/>
      <c r="SEW10" s="813"/>
      <c r="SEX10" s="813"/>
      <c r="SEY10" s="813"/>
      <c r="SEZ10" s="813"/>
      <c r="SFA10" s="813"/>
      <c r="SFB10" s="813"/>
      <c r="SFC10" s="813"/>
      <c r="SFD10" s="813"/>
      <c r="SFE10" s="813"/>
      <c r="SFF10" s="813"/>
      <c r="SFG10" s="813"/>
      <c r="SFH10" s="813"/>
      <c r="SFI10" s="813"/>
      <c r="SFJ10" s="813"/>
      <c r="SFK10" s="813"/>
      <c r="SFL10" s="813"/>
      <c r="SFM10" s="813"/>
      <c r="SFN10" s="813"/>
      <c r="SFO10" s="813"/>
      <c r="SFP10" s="813"/>
      <c r="SFQ10" s="813"/>
      <c r="SFR10" s="813"/>
      <c r="SFS10" s="813"/>
      <c r="SFT10" s="813"/>
      <c r="SFU10" s="813"/>
      <c r="SFV10" s="813"/>
      <c r="SFW10" s="813"/>
      <c r="SFX10" s="813"/>
      <c r="SFY10" s="813"/>
      <c r="SFZ10" s="813"/>
      <c r="SGA10" s="813"/>
      <c r="SGB10" s="813"/>
      <c r="SGC10" s="813"/>
      <c r="SGD10" s="813"/>
      <c r="SGE10" s="813"/>
      <c r="SGF10" s="813"/>
      <c r="SGG10" s="813"/>
      <c r="SGH10" s="813"/>
      <c r="SGI10" s="813"/>
      <c r="SGJ10" s="813"/>
      <c r="SGK10" s="813"/>
      <c r="SGL10" s="813"/>
      <c r="SGM10" s="813"/>
      <c r="SGN10" s="813"/>
      <c r="SGO10" s="813"/>
      <c r="SGP10" s="813"/>
      <c r="SGQ10" s="813"/>
      <c r="SGR10" s="813"/>
      <c r="SGS10" s="813"/>
      <c r="SGT10" s="813"/>
      <c r="SGU10" s="813"/>
      <c r="SGV10" s="813"/>
      <c r="SGW10" s="813"/>
      <c r="SGX10" s="813"/>
      <c r="SGY10" s="813"/>
      <c r="SGZ10" s="813"/>
      <c r="SHA10" s="813"/>
      <c r="SHB10" s="813"/>
      <c r="SHC10" s="813"/>
      <c r="SHD10" s="813"/>
      <c r="SHE10" s="813"/>
      <c r="SHF10" s="813"/>
      <c r="SHG10" s="813"/>
      <c r="SHH10" s="813"/>
      <c r="SHI10" s="813"/>
      <c r="SHJ10" s="813"/>
      <c r="SHK10" s="813"/>
      <c r="SHL10" s="813"/>
      <c r="SHM10" s="813"/>
      <c r="SHN10" s="813"/>
      <c r="SHO10" s="813"/>
      <c r="SHP10" s="813"/>
      <c r="SHQ10" s="813"/>
      <c r="SHR10" s="813"/>
      <c r="SHS10" s="813"/>
      <c r="SHT10" s="813"/>
      <c r="SHU10" s="813"/>
      <c r="SHV10" s="813"/>
      <c r="SHW10" s="813"/>
      <c r="SHX10" s="813"/>
      <c r="SHY10" s="813"/>
      <c r="SHZ10" s="813"/>
      <c r="SIA10" s="813"/>
      <c r="SIB10" s="813"/>
      <c r="SIC10" s="813"/>
      <c r="SID10" s="813"/>
      <c r="SIE10" s="813"/>
      <c r="SIF10" s="813"/>
      <c r="SIG10" s="813"/>
      <c r="SIH10" s="813"/>
      <c r="SII10" s="813"/>
      <c r="SIJ10" s="813"/>
      <c r="SIK10" s="813"/>
      <c r="SIL10" s="813"/>
      <c r="SIM10" s="813"/>
      <c r="SIN10" s="813"/>
      <c r="SIO10" s="813"/>
      <c r="SIP10" s="813"/>
      <c r="SIQ10" s="813"/>
      <c r="SIR10" s="813"/>
      <c r="SIS10" s="813"/>
      <c r="SIT10" s="813"/>
      <c r="SIU10" s="813"/>
      <c r="SIV10" s="813"/>
      <c r="SIW10" s="813"/>
      <c r="SIX10" s="813"/>
      <c r="SIY10" s="813"/>
      <c r="SIZ10" s="813"/>
      <c r="SJA10" s="813"/>
      <c r="SJB10" s="813"/>
      <c r="SJC10" s="813"/>
      <c r="SJD10" s="813"/>
      <c r="SJE10" s="813"/>
      <c r="SJF10" s="813"/>
      <c r="SJG10" s="813"/>
      <c r="SJH10" s="813"/>
      <c r="SJI10" s="813"/>
      <c r="SJJ10" s="813"/>
      <c r="SJK10" s="813"/>
      <c r="SJL10" s="813"/>
      <c r="SJM10" s="813"/>
      <c r="SJN10" s="813"/>
      <c r="SJO10" s="813"/>
      <c r="SJP10" s="813"/>
      <c r="SJQ10" s="813"/>
      <c r="SJR10" s="813"/>
      <c r="SJS10" s="813"/>
      <c r="SJT10" s="813"/>
      <c r="SJU10" s="813"/>
      <c r="SJV10" s="813"/>
      <c r="SJW10" s="813"/>
      <c r="SJX10" s="813"/>
      <c r="SJY10" s="813"/>
      <c r="SJZ10" s="813"/>
      <c r="SKA10" s="813"/>
      <c r="SKB10" s="813"/>
      <c r="SKC10" s="813"/>
      <c r="SKD10" s="813"/>
      <c r="SKE10" s="813"/>
      <c r="SKF10" s="813"/>
      <c r="SKG10" s="813"/>
      <c r="SKH10" s="813"/>
      <c r="SKI10" s="813"/>
      <c r="SKJ10" s="813"/>
      <c r="SKK10" s="813"/>
      <c r="SKL10" s="813"/>
      <c r="SKM10" s="813"/>
      <c r="SKN10" s="813"/>
      <c r="SKO10" s="813"/>
      <c r="SKP10" s="813"/>
      <c r="SKQ10" s="813"/>
      <c r="SKR10" s="813"/>
      <c r="SKS10" s="813"/>
      <c r="SKT10" s="813"/>
      <c r="SKU10" s="813"/>
      <c r="SKV10" s="813"/>
      <c r="SKW10" s="813"/>
      <c r="SKX10" s="813"/>
      <c r="SKY10" s="813"/>
      <c r="SKZ10" s="813"/>
      <c r="SLA10" s="813"/>
      <c r="SLB10" s="813"/>
      <c r="SLC10" s="813"/>
      <c r="SLD10" s="813"/>
      <c r="SLE10" s="813"/>
      <c r="SLF10" s="813"/>
      <c r="SLG10" s="813"/>
      <c r="SLH10" s="813"/>
      <c r="SLI10" s="813"/>
      <c r="SLJ10" s="813"/>
      <c r="SLK10" s="813"/>
      <c r="SLL10" s="813"/>
      <c r="SLM10" s="813"/>
      <c r="SLN10" s="813"/>
      <c r="SLO10" s="813"/>
      <c r="SLP10" s="813"/>
      <c r="SLQ10" s="813"/>
      <c r="SLR10" s="813"/>
      <c r="SLS10" s="813"/>
      <c r="SLT10" s="813"/>
      <c r="SLU10" s="813"/>
      <c r="SLV10" s="813"/>
      <c r="SLW10" s="813"/>
      <c r="SLX10" s="813"/>
      <c r="SLY10" s="813"/>
      <c r="SLZ10" s="813"/>
      <c r="SMA10" s="813"/>
      <c r="SMB10" s="813"/>
      <c r="SMC10" s="813"/>
      <c r="SMD10" s="813"/>
      <c r="SME10" s="813"/>
      <c r="SMF10" s="813"/>
      <c r="SMG10" s="813"/>
      <c r="SMH10" s="813"/>
      <c r="SMI10" s="813"/>
      <c r="SMJ10" s="813"/>
      <c r="SMK10" s="813"/>
      <c r="SML10" s="813"/>
      <c r="SMM10" s="813"/>
      <c r="SMN10" s="813"/>
      <c r="SMO10" s="813"/>
      <c r="SMP10" s="813"/>
      <c r="SMQ10" s="813"/>
      <c r="SMR10" s="813"/>
      <c r="SMS10" s="813"/>
      <c r="SMT10" s="813"/>
      <c r="SMU10" s="813"/>
      <c r="SMV10" s="813"/>
      <c r="SMW10" s="813"/>
      <c r="SMX10" s="813"/>
      <c r="SMY10" s="813"/>
      <c r="SMZ10" s="813"/>
      <c r="SNA10" s="813"/>
      <c r="SNB10" s="813"/>
      <c r="SNC10" s="813"/>
      <c r="SND10" s="813"/>
      <c r="SNE10" s="813"/>
      <c r="SNF10" s="813"/>
      <c r="SNG10" s="813"/>
      <c r="SNH10" s="813"/>
      <c r="SNI10" s="813"/>
      <c r="SNJ10" s="813"/>
      <c r="SNK10" s="813"/>
      <c r="SNL10" s="813"/>
      <c r="SNM10" s="813"/>
      <c r="SNN10" s="813"/>
      <c r="SNO10" s="813"/>
      <c r="SNP10" s="813"/>
      <c r="SNQ10" s="813"/>
      <c r="SNR10" s="813"/>
      <c r="SNS10" s="813"/>
      <c r="SNT10" s="813"/>
      <c r="SNU10" s="813"/>
      <c r="SNV10" s="813"/>
      <c r="SNW10" s="813"/>
      <c r="SNX10" s="813"/>
      <c r="SNY10" s="813"/>
      <c r="SNZ10" s="813"/>
      <c r="SOA10" s="813"/>
      <c r="SOB10" s="813"/>
      <c r="SOC10" s="813"/>
      <c r="SOD10" s="813"/>
      <c r="SOE10" s="813"/>
      <c r="SOF10" s="813"/>
      <c r="SOG10" s="813"/>
      <c r="SOH10" s="813"/>
      <c r="SOI10" s="813"/>
      <c r="SOJ10" s="813"/>
      <c r="SOK10" s="813"/>
      <c r="SOL10" s="813"/>
      <c r="SOM10" s="813"/>
      <c r="SON10" s="813"/>
      <c r="SOO10" s="813"/>
      <c r="SOP10" s="813"/>
      <c r="SOQ10" s="813"/>
      <c r="SOR10" s="813"/>
      <c r="SOS10" s="813"/>
      <c r="SOT10" s="813"/>
      <c r="SOU10" s="813"/>
      <c r="SOV10" s="813"/>
      <c r="SOW10" s="813"/>
      <c r="SOX10" s="813"/>
      <c r="SOY10" s="813"/>
      <c r="SOZ10" s="813"/>
      <c r="SPA10" s="813"/>
      <c r="SPB10" s="813"/>
      <c r="SPC10" s="813"/>
      <c r="SPD10" s="813"/>
      <c r="SPE10" s="813"/>
      <c r="SPF10" s="813"/>
      <c r="SPG10" s="813"/>
      <c r="SPH10" s="813"/>
      <c r="SPI10" s="813"/>
      <c r="SPJ10" s="813"/>
      <c r="SPK10" s="813"/>
      <c r="SPL10" s="813"/>
      <c r="SPM10" s="813"/>
      <c r="SPN10" s="813"/>
      <c r="SPO10" s="813"/>
      <c r="SPP10" s="813"/>
      <c r="SPQ10" s="813"/>
      <c r="SPR10" s="813"/>
      <c r="SPS10" s="813"/>
      <c r="SPT10" s="813"/>
      <c r="SPU10" s="813"/>
      <c r="SPV10" s="813"/>
      <c r="SPW10" s="813"/>
      <c r="SPX10" s="813"/>
      <c r="SPY10" s="813"/>
      <c r="SPZ10" s="813"/>
      <c r="SQA10" s="813"/>
      <c r="SQB10" s="813"/>
      <c r="SQC10" s="813"/>
      <c r="SQD10" s="813"/>
      <c r="SQE10" s="813"/>
      <c r="SQF10" s="813"/>
      <c r="SQG10" s="813"/>
      <c r="SQH10" s="813"/>
      <c r="SQI10" s="813"/>
      <c r="SQJ10" s="813"/>
      <c r="SQK10" s="813"/>
      <c r="SQL10" s="813"/>
      <c r="SQM10" s="813"/>
      <c r="SQN10" s="813"/>
      <c r="SQO10" s="813"/>
      <c r="SQP10" s="813"/>
      <c r="SQQ10" s="813"/>
      <c r="SQR10" s="813"/>
      <c r="SQS10" s="813"/>
      <c r="SQT10" s="813"/>
      <c r="SQU10" s="813"/>
      <c r="SQV10" s="813"/>
      <c r="SQW10" s="813"/>
      <c r="SQX10" s="813"/>
      <c r="SQY10" s="813"/>
      <c r="SQZ10" s="813"/>
      <c r="SRA10" s="813"/>
      <c r="SRB10" s="813"/>
      <c r="SRC10" s="813"/>
      <c r="SRD10" s="813"/>
      <c r="SRE10" s="813"/>
      <c r="SRF10" s="813"/>
      <c r="SRG10" s="813"/>
      <c r="SRH10" s="813"/>
      <c r="SRI10" s="813"/>
      <c r="SRJ10" s="813"/>
      <c r="SRK10" s="813"/>
      <c r="SRL10" s="813"/>
      <c r="SRM10" s="813"/>
      <c r="SRN10" s="813"/>
      <c r="SRO10" s="813"/>
      <c r="SRP10" s="813"/>
      <c r="SRQ10" s="813"/>
      <c r="SRR10" s="813"/>
      <c r="SRS10" s="813"/>
      <c r="SRT10" s="813"/>
      <c r="SRU10" s="813"/>
      <c r="SRV10" s="813"/>
      <c r="SRW10" s="813"/>
      <c r="SRX10" s="813"/>
      <c r="SRY10" s="813"/>
      <c r="SRZ10" s="813"/>
      <c r="SSA10" s="813"/>
      <c r="SSB10" s="813"/>
      <c r="SSC10" s="813"/>
      <c r="SSD10" s="813"/>
      <c r="SSE10" s="813"/>
      <c r="SSF10" s="813"/>
      <c r="SSG10" s="813"/>
      <c r="SSH10" s="813"/>
      <c r="SSI10" s="813"/>
      <c r="SSJ10" s="813"/>
      <c r="SSK10" s="813"/>
      <c r="SSL10" s="813"/>
      <c r="SSM10" s="813"/>
      <c r="SSN10" s="813"/>
      <c r="SSO10" s="813"/>
      <c r="SSP10" s="813"/>
      <c r="SSQ10" s="813"/>
      <c r="SSR10" s="813"/>
      <c r="SSS10" s="813"/>
      <c r="SST10" s="813"/>
      <c r="SSU10" s="813"/>
      <c r="SSV10" s="813"/>
      <c r="SSW10" s="813"/>
      <c r="SSX10" s="813"/>
      <c r="SSY10" s="813"/>
      <c r="SSZ10" s="813"/>
      <c r="STA10" s="813"/>
      <c r="STB10" s="813"/>
      <c r="STC10" s="813"/>
      <c r="STD10" s="813"/>
      <c r="STE10" s="813"/>
      <c r="STF10" s="813"/>
      <c r="STG10" s="813"/>
      <c r="STH10" s="813"/>
      <c r="STI10" s="813"/>
      <c r="STJ10" s="813"/>
      <c r="STK10" s="813"/>
      <c r="STL10" s="813"/>
      <c r="STM10" s="813"/>
      <c r="STN10" s="813"/>
      <c r="STO10" s="813"/>
      <c r="STP10" s="813"/>
      <c r="STQ10" s="813"/>
      <c r="STR10" s="813"/>
      <c r="STS10" s="813"/>
      <c r="STT10" s="813"/>
      <c r="STU10" s="813"/>
      <c r="STV10" s="813"/>
      <c r="STW10" s="813"/>
      <c r="STX10" s="813"/>
      <c r="STY10" s="813"/>
      <c r="STZ10" s="813"/>
      <c r="SUA10" s="813"/>
      <c r="SUB10" s="813"/>
      <c r="SUC10" s="813"/>
      <c r="SUD10" s="813"/>
      <c r="SUE10" s="813"/>
      <c r="SUF10" s="813"/>
      <c r="SUG10" s="813"/>
      <c r="SUH10" s="813"/>
      <c r="SUI10" s="813"/>
      <c r="SUJ10" s="813"/>
      <c r="SUK10" s="813"/>
      <c r="SUL10" s="813"/>
      <c r="SUM10" s="813"/>
      <c r="SUN10" s="813"/>
      <c r="SUO10" s="813"/>
      <c r="SUP10" s="813"/>
      <c r="SUQ10" s="813"/>
      <c r="SUR10" s="813"/>
      <c r="SUS10" s="813"/>
      <c r="SUT10" s="813"/>
      <c r="SUU10" s="813"/>
      <c r="SUV10" s="813"/>
      <c r="SUW10" s="813"/>
      <c r="SUX10" s="813"/>
      <c r="SUY10" s="813"/>
      <c r="SUZ10" s="813"/>
      <c r="SVA10" s="813"/>
      <c r="SVB10" s="813"/>
      <c r="SVC10" s="813"/>
      <c r="SVD10" s="813"/>
      <c r="SVE10" s="813"/>
      <c r="SVF10" s="813"/>
      <c r="SVG10" s="813"/>
      <c r="SVH10" s="813"/>
      <c r="SVI10" s="813"/>
      <c r="SVJ10" s="813"/>
      <c r="SVK10" s="813"/>
      <c r="SVL10" s="813"/>
      <c r="SVM10" s="813"/>
      <c r="SVN10" s="813"/>
      <c r="SVO10" s="813"/>
      <c r="SVP10" s="813"/>
      <c r="SVQ10" s="813"/>
      <c r="SVR10" s="813"/>
      <c r="SVS10" s="813"/>
      <c r="SVT10" s="813"/>
      <c r="SVU10" s="813"/>
      <c r="SVV10" s="813"/>
      <c r="SVW10" s="813"/>
      <c r="SVX10" s="813"/>
      <c r="SVY10" s="813"/>
      <c r="SVZ10" s="813"/>
      <c r="SWA10" s="813"/>
      <c r="SWB10" s="813"/>
      <c r="SWC10" s="813"/>
      <c r="SWD10" s="813"/>
      <c r="SWE10" s="813"/>
      <c r="SWF10" s="813"/>
      <c r="SWG10" s="813"/>
      <c r="SWH10" s="813"/>
      <c r="SWI10" s="813"/>
      <c r="SWJ10" s="813"/>
      <c r="SWK10" s="813"/>
      <c r="SWL10" s="813"/>
      <c r="SWM10" s="813"/>
      <c r="SWN10" s="813"/>
      <c r="SWO10" s="813"/>
      <c r="SWP10" s="813"/>
      <c r="SWQ10" s="813"/>
      <c r="SWR10" s="813"/>
      <c r="SWS10" s="813"/>
      <c r="SWT10" s="813"/>
      <c r="SWU10" s="813"/>
      <c r="SWV10" s="813"/>
      <c r="SWW10" s="813"/>
      <c r="SWX10" s="813"/>
      <c r="SWY10" s="813"/>
      <c r="SWZ10" s="813"/>
      <c r="SXA10" s="813"/>
      <c r="SXB10" s="813"/>
      <c r="SXC10" s="813"/>
      <c r="SXD10" s="813"/>
      <c r="SXE10" s="813"/>
      <c r="SXF10" s="813"/>
      <c r="SXG10" s="813"/>
      <c r="SXH10" s="813"/>
      <c r="SXI10" s="813"/>
      <c r="SXJ10" s="813"/>
      <c r="SXK10" s="813"/>
      <c r="SXL10" s="813"/>
      <c r="SXM10" s="813"/>
      <c r="SXN10" s="813"/>
      <c r="SXO10" s="813"/>
      <c r="SXP10" s="813"/>
      <c r="SXQ10" s="813"/>
      <c r="SXR10" s="813"/>
      <c r="SXS10" s="813"/>
      <c r="SXT10" s="813"/>
      <c r="SXU10" s="813"/>
      <c r="SXV10" s="813"/>
      <c r="SXW10" s="813"/>
      <c r="SXX10" s="813"/>
      <c r="SXY10" s="813"/>
      <c r="SXZ10" s="813"/>
      <c r="SYA10" s="813"/>
      <c r="SYB10" s="813"/>
      <c r="SYC10" s="813"/>
      <c r="SYD10" s="813"/>
      <c r="SYE10" s="813"/>
      <c r="SYF10" s="813"/>
      <c r="SYG10" s="813"/>
      <c r="SYH10" s="813"/>
      <c r="SYI10" s="813"/>
      <c r="SYJ10" s="813"/>
      <c r="SYK10" s="813"/>
      <c r="SYL10" s="813"/>
      <c r="SYM10" s="813"/>
      <c r="SYN10" s="813"/>
      <c r="SYO10" s="813"/>
      <c r="SYP10" s="813"/>
      <c r="SYQ10" s="813"/>
      <c r="SYR10" s="813"/>
      <c r="SYS10" s="813"/>
      <c r="SYT10" s="813"/>
      <c r="SYU10" s="813"/>
      <c r="SYV10" s="813"/>
      <c r="SYW10" s="813"/>
      <c r="SYX10" s="813"/>
      <c r="SYY10" s="813"/>
      <c r="SYZ10" s="813"/>
      <c r="SZA10" s="813"/>
      <c r="SZB10" s="813"/>
      <c r="SZC10" s="813"/>
      <c r="SZD10" s="813"/>
      <c r="SZE10" s="813"/>
      <c r="SZF10" s="813"/>
      <c r="SZG10" s="813"/>
      <c r="SZH10" s="813"/>
      <c r="SZI10" s="813"/>
      <c r="SZJ10" s="813"/>
      <c r="SZK10" s="813"/>
      <c r="SZL10" s="813"/>
      <c r="SZM10" s="813"/>
      <c r="SZN10" s="813"/>
      <c r="SZO10" s="813"/>
      <c r="SZP10" s="813"/>
      <c r="SZQ10" s="813"/>
      <c r="SZR10" s="813"/>
      <c r="SZS10" s="813"/>
      <c r="SZT10" s="813"/>
      <c r="SZU10" s="813"/>
      <c r="SZV10" s="813"/>
      <c r="SZW10" s="813"/>
      <c r="SZX10" s="813"/>
      <c r="SZY10" s="813"/>
      <c r="SZZ10" s="813"/>
      <c r="TAA10" s="813"/>
      <c r="TAB10" s="813"/>
      <c r="TAC10" s="813"/>
      <c r="TAD10" s="813"/>
      <c r="TAE10" s="813"/>
      <c r="TAF10" s="813"/>
      <c r="TAG10" s="813"/>
      <c r="TAH10" s="813"/>
      <c r="TAI10" s="813"/>
      <c r="TAJ10" s="813"/>
      <c r="TAK10" s="813"/>
      <c r="TAL10" s="813"/>
      <c r="TAM10" s="813"/>
      <c r="TAN10" s="813"/>
      <c r="TAO10" s="813"/>
      <c r="TAP10" s="813"/>
      <c r="TAQ10" s="813"/>
      <c r="TAR10" s="813"/>
      <c r="TAS10" s="813"/>
      <c r="TAT10" s="813"/>
      <c r="TAU10" s="813"/>
      <c r="TAV10" s="813"/>
      <c r="TAW10" s="813"/>
      <c r="TAX10" s="813"/>
      <c r="TAY10" s="813"/>
      <c r="TAZ10" s="813"/>
      <c r="TBA10" s="813"/>
      <c r="TBB10" s="813"/>
      <c r="TBC10" s="813"/>
      <c r="TBD10" s="813"/>
      <c r="TBE10" s="813"/>
      <c r="TBF10" s="813"/>
      <c r="TBG10" s="813"/>
      <c r="TBH10" s="813"/>
      <c r="TBI10" s="813"/>
      <c r="TBJ10" s="813"/>
      <c r="TBK10" s="813"/>
      <c r="TBL10" s="813"/>
      <c r="TBM10" s="813"/>
      <c r="TBN10" s="813"/>
      <c r="TBO10" s="813"/>
      <c r="TBP10" s="813"/>
      <c r="TBQ10" s="813"/>
      <c r="TBR10" s="813"/>
      <c r="TBS10" s="813"/>
      <c r="TBT10" s="813"/>
      <c r="TBU10" s="813"/>
      <c r="TBV10" s="813"/>
      <c r="TBW10" s="813"/>
      <c r="TBX10" s="813"/>
      <c r="TBY10" s="813"/>
      <c r="TBZ10" s="813"/>
      <c r="TCA10" s="813"/>
      <c r="TCB10" s="813"/>
      <c r="TCC10" s="813"/>
      <c r="TCD10" s="813"/>
      <c r="TCE10" s="813"/>
      <c r="TCF10" s="813"/>
      <c r="TCG10" s="813"/>
      <c r="TCH10" s="813"/>
      <c r="TCI10" s="813"/>
      <c r="TCJ10" s="813"/>
      <c r="TCK10" s="813"/>
      <c r="TCL10" s="813"/>
      <c r="TCM10" s="813"/>
      <c r="TCN10" s="813"/>
      <c r="TCO10" s="813"/>
      <c r="TCP10" s="813"/>
      <c r="TCQ10" s="813"/>
      <c r="TCR10" s="813"/>
      <c r="TCS10" s="813"/>
      <c r="TCT10" s="813"/>
      <c r="TCU10" s="813"/>
      <c r="TCV10" s="813"/>
      <c r="TCW10" s="813"/>
      <c r="TCX10" s="813"/>
      <c r="TCY10" s="813"/>
      <c r="TCZ10" s="813"/>
      <c r="TDA10" s="813"/>
      <c r="TDB10" s="813"/>
      <c r="TDC10" s="813"/>
      <c r="TDD10" s="813"/>
      <c r="TDE10" s="813"/>
      <c r="TDF10" s="813"/>
      <c r="TDG10" s="813"/>
      <c r="TDH10" s="813"/>
      <c r="TDI10" s="813"/>
      <c r="TDJ10" s="813"/>
      <c r="TDK10" s="813"/>
      <c r="TDL10" s="813"/>
      <c r="TDM10" s="813"/>
      <c r="TDN10" s="813"/>
      <c r="TDO10" s="813"/>
      <c r="TDP10" s="813"/>
      <c r="TDQ10" s="813"/>
      <c r="TDR10" s="813"/>
      <c r="TDS10" s="813"/>
      <c r="TDT10" s="813"/>
      <c r="TDU10" s="813"/>
      <c r="TDV10" s="813"/>
      <c r="TDW10" s="813"/>
      <c r="TDX10" s="813"/>
      <c r="TDY10" s="813"/>
      <c r="TDZ10" s="813"/>
      <c r="TEA10" s="813"/>
      <c r="TEB10" s="813"/>
      <c r="TEC10" s="813"/>
      <c r="TED10" s="813"/>
      <c r="TEE10" s="813"/>
      <c r="TEF10" s="813"/>
      <c r="TEG10" s="813"/>
      <c r="TEH10" s="813"/>
      <c r="TEI10" s="813"/>
      <c r="TEJ10" s="813"/>
      <c r="TEK10" s="813"/>
      <c r="TEL10" s="813"/>
      <c r="TEM10" s="813"/>
      <c r="TEN10" s="813"/>
      <c r="TEO10" s="813"/>
      <c r="TEP10" s="813"/>
      <c r="TEQ10" s="813"/>
      <c r="TER10" s="813"/>
      <c r="TES10" s="813"/>
      <c r="TET10" s="813"/>
      <c r="TEU10" s="813"/>
      <c r="TEV10" s="813"/>
      <c r="TEW10" s="813"/>
      <c r="TEX10" s="813"/>
      <c r="TEY10" s="813"/>
      <c r="TEZ10" s="813"/>
      <c r="TFA10" s="813"/>
      <c r="TFB10" s="813"/>
      <c r="TFC10" s="813"/>
      <c r="TFD10" s="813"/>
      <c r="TFE10" s="813"/>
      <c r="TFF10" s="813"/>
      <c r="TFG10" s="813"/>
      <c r="TFH10" s="813"/>
      <c r="TFI10" s="813"/>
      <c r="TFJ10" s="813"/>
      <c r="TFK10" s="813"/>
      <c r="TFL10" s="813"/>
      <c r="TFM10" s="813"/>
      <c r="TFN10" s="813"/>
      <c r="TFO10" s="813"/>
      <c r="TFP10" s="813"/>
      <c r="TFQ10" s="813"/>
      <c r="TFR10" s="813"/>
      <c r="TFS10" s="813"/>
      <c r="TFT10" s="813"/>
      <c r="TFU10" s="813"/>
      <c r="TFV10" s="813"/>
      <c r="TFW10" s="813"/>
      <c r="TFX10" s="813"/>
      <c r="TFY10" s="813"/>
      <c r="TFZ10" s="813"/>
      <c r="TGA10" s="813"/>
      <c r="TGB10" s="813"/>
      <c r="TGC10" s="813"/>
      <c r="TGD10" s="813"/>
      <c r="TGE10" s="813"/>
      <c r="TGF10" s="813"/>
      <c r="TGG10" s="813"/>
      <c r="TGH10" s="813"/>
      <c r="TGI10" s="813"/>
      <c r="TGJ10" s="813"/>
      <c r="TGK10" s="813"/>
      <c r="TGL10" s="813"/>
      <c r="TGM10" s="813"/>
      <c r="TGN10" s="813"/>
      <c r="TGO10" s="813"/>
      <c r="TGP10" s="813"/>
      <c r="TGQ10" s="813"/>
      <c r="TGR10" s="813"/>
      <c r="TGS10" s="813"/>
      <c r="TGT10" s="813"/>
      <c r="TGU10" s="813"/>
      <c r="TGV10" s="813"/>
      <c r="TGW10" s="813"/>
      <c r="TGX10" s="813"/>
      <c r="TGY10" s="813"/>
      <c r="TGZ10" s="813"/>
      <c r="THA10" s="813"/>
      <c r="THB10" s="813"/>
      <c r="THC10" s="813"/>
      <c r="THD10" s="813"/>
      <c r="THE10" s="813"/>
      <c r="THF10" s="813"/>
      <c r="THG10" s="813"/>
      <c r="THH10" s="813"/>
      <c r="THI10" s="813"/>
      <c r="THJ10" s="813"/>
      <c r="THK10" s="813"/>
      <c r="THL10" s="813"/>
      <c r="THM10" s="813"/>
      <c r="THN10" s="813"/>
      <c r="THO10" s="813"/>
      <c r="THP10" s="813"/>
      <c r="THQ10" s="813"/>
      <c r="THR10" s="813"/>
      <c r="THS10" s="813"/>
      <c r="THT10" s="813"/>
      <c r="THU10" s="813"/>
      <c r="THV10" s="813"/>
      <c r="THW10" s="813"/>
      <c r="THX10" s="813"/>
      <c r="THY10" s="813"/>
      <c r="THZ10" s="813"/>
      <c r="TIA10" s="813"/>
      <c r="TIB10" s="813"/>
      <c r="TIC10" s="813"/>
      <c r="TID10" s="813"/>
      <c r="TIE10" s="813"/>
      <c r="TIF10" s="813"/>
      <c r="TIG10" s="813"/>
      <c r="TIH10" s="813"/>
      <c r="TII10" s="813"/>
      <c r="TIJ10" s="813"/>
      <c r="TIK10" s="813"/>
      <c r="TIL10" s="813"/>
      <c r="TIM10" s="813"/>
      <c r="TIN10" s="813"/>
      <c r="TIO10" s="813"/>
      <c r="TIP10" s="813"/>
      <c r="TIQ10" s="813"/>
      <c r="TIR10" s="813"/>
      <c r="TIS10" s="813"/>
      <c r="TIT10" s="813"/>
      <c r="TIU10" s="813"/>
      <c r="TIV10" s="813"/>
      <c r="TIW10" s="813"/>
      <c r="TIX10" s="813"/>
      <c r="TIY10" s="813"/>
      <c r="TIZ10" s="813"/>
      <c r="TJA10" s="813"/>
      <c r="TJB10" s="813"/>
      <c r="TJC10" s="813"/>
      <c r="TJD10" s="813"/>
      <c r="TJE10" s="813"/>
      <c r="TJF10" s="813"/>
      <c r="TJG10" s="813"/>
      <c r="TJH10" s="813"/>
      <c r="TJI10" s="813"/>
      <c r="TJJ10" s="813"/>
      <c r="TJK10" s="813"/>
      <c r="TJL10" s="813"/>
      <c r="TJM10" s="813"/>
      <c r="TJN10" s="813"/>
      <c r="TJO10" s="813"/>
      <c r="TJP10" s="813"/>
      <c r="TJQ10" s="813"/>
      <c r="TJR10" s="813"/>
      <c r="TJS10" s="813"/>
      <c r="TJT10" s="813"/>
      <c r="TJU10" s="813"/>
      <c r="TJV10" s="813"/>
      <c r="TJW10" s="813"/>
      <c r="TJX10" s="813"/>
      <c r="TJY10" s="813"/>
      <c r="TJZ10" s="813"/>
      <c r="TKA10" s="813"/>
      <c r="TKB10" s="813"/>
      <c r="TKC10" s="813"/>
      <c r="TKD10" s="813"/>
      <c r="TKE10" s="813"/>
      <c r="TKF10" s="813"/>
      <c r="TKG10" s="813"/>
      <c r="TKH10" s="813"/>
      <c r="TKI10" s="813"/>
      <c r="TKJ10" s="813"/>
      <c r="TKK10" s="813"/>
      <c r="TKL10" s="813"/>
      <c r="TKM10" s="813"/>
      <c r="TKN10" s="813"/>
      <c r="TKO10" s="813"/>
      <c r="TKP10" s="813"/>
      <c r="TKQ10" s="813"/>
      <c r="TKR10" s="813"/>
      <c r="TKS10" s="813"/>
      <c r="TKT10" s="813"/>
      <c r="TKU10" s="813"/>
      <c r="TKV10" s="813"/>
      <c r="TKW10" s="813"/>
      <c r="TKX10" s="813"/>
      <c r="TKY10" s="813"/>
      <c r="TKZ10" s="813"/>
      <c r="TLA10" s="813"/>
      <c r="TLB10" s="813"/>
      <c r="TLC10" s="813"/>
      <c r="TLD10" s="813"/>
      <c r="TLE10" s="813"/>
      <c r="TLF10" s="813"/>
      <c r="TLG10" s="813"/>
      <c r="TLH10" s="813"/>
      <c r="TLI10" s="813"/>
      <c r="TLJ10" s="813"/>
      <c r="TLK10" s="813"/>
      <c r="TLL10" s="813"/>
      <c r="TLM10" s="813"/>
      <c r="TLN10" s="813"/>
      <c r="TLO10" s="813"/>
      <c r="TLP10" s="813"/>
      <c r="TLQ10" s="813"/>
      <c r="TLR10" s="813"/>
      <c r="TLS10" s="813"/>
      <c r="TLT10" s="813"/>
      <c r="TLU10" s="813"/>
      <c r="TLV10" s="813"/>
      <c r="TLW10" s="813"/>
      <c r="TLX10" s="813"/>
      <c r="TLY10" s="813"/>
      <c r="TLZ10" s="813"/>
      <c r="TMA10" s="813"/>
      <c r="TMB10" s="813"/>
      <c r="TMC10" s="813"/>
      <c r="TMD10" s="813"/>
      <c r="TME10" s="813"/>
      <c r="TMF10" s="813"/>
      <c r="TMG10" s="813"/>
      <c r="TMH10" s="813"/>
      <c r="TMI10" s="813"/>
      <c r="TMJ10" s="813"/>
      <c r="TMK10" s="813"/>
      <c r="TML10" s="813"/>
      <c r="TMM10" s="813"/>
      <c r="TMN10" s="813"/>
      <c r="TMO10" s="813"/>
      <c r="TMP10" s="813"/>
      <c r="TMQ10" s="813"/>
      <c r="TMR10" s="813"/>
      <c r="TMS10" s="813"/>
      <c r="TMT10" s="813"/>
      <c r="TMU10" s="813"/>
      <c r="TMV10" s="813"/>
      <c r="TMW10" s="813"/>
      <c r="TMX10" s="813"/>
      <c r="TMY10" s="813"/>
      <c r="TMZ10" s="813"/>
      <c r="TNA10" s="813"/>
      <c r="TNB10" s="813"/>
      <c r="TNC10" s="813"/>
      <c r="TND10" s="813"/>
      <c r="TNE10" s="813"/>
      <c r="TNF10" s="813"/>
      <c r="TNG10" s="813"/>
      <c r="TNH10" s="813"/>
      <c r="TNI10" s="813"/>
      <c r="TNJ10" s="813"/>
      <c r="TNK10" s="813"/>
      <c r="TNL10" s="813"/>
      <c r="TNM10" s="813"/>
      <c r="TNN10" s="813"/>
      <c r="TNO10" s="813"/>
      <c r="TNP10" s="813"/>
      <c r="TNQ10" s="813"/>
      <c r="TNR10" s="813"/>
      <c r="TNS10" s="813"/>
      <c r="TNT10" s="813"/>
      <c r="TNU10" s="813"/>
      <c r="TNV10" s="813"/>
      <c r="TNW10" s="813"/>
      <c r="TNX10" s="813"/>
      <c r="TNY10" s="813"/>
      <c r="TNZ10" s="813"/>
      <c r="TOA10" s="813"/>
      <c r="TOB10" s="813"/>
      <c r="TOC10" s="813"/>
      <c r="TOD10" s="813"/>
      <c r="TOE10" s="813"/>
      <c r="TOF10" s="813"/>
      <c r="TOG10" s="813"/>
      <c r="TOH10" s="813"/>
      <c r="TOI10" s="813"/>
      <c r="TOJ10" s="813"/>
      <c r="TOK10" s="813"/>
      <c r="TOL10" s="813"/>
      <c r="TOM10" s="813"/>
      <c r="TON10" s="813"/>
      <c r="TOO10" s="813"/>
      <c r="TOP10" s="813"/>
      <c r="TOQ10" s="813"/>
      <c r="TOR10" s="813"/>
      <c r="TOS10" s="813"/>
      <c r="TOT10" s="813"/>
      <c r="TOU10" s="813"/>
      <c r="TOV10" s="813"/>
      <c r="TOW10" s="813"/>
      <c r="TOX10" s="813"/>
      <c r="TOY10" s="813"/>
      <c r="TOZ10" s="813"/>
      <c r="TPA10" s="813"/>
      <c r="TPB10" s="813"/>
      <c r="TPC10" s="813"/>
      <c r="TPD10" s="813"/>
      <c r="TPE10" s="813"/>
      <c r="TPF10" s="813"/>
      <c r="TPG10" s="813"/>
      <c r="TPH10" s="813"/>
      <c r="TPI10" s="813"/>
      <c r="TPJ10" s="813"/>
      <c r="TPK10" s="813"/>
      <c r="TPL10" s="813"/>
      <c r="TPM10" s="813"/>
      <c r="TPN10" s="813"/>
      <c r="TPO10" s="813"/>
      <c r="TPP10" s="813"/>
      <c r="TPQ10" s="813"/>
      <c r="TPR10" s="813"/>
      <c r="TPS10" s="813"/>
      <c r="TPT10" s="813"/>
      <c r="TPU10" s="813"/>
      <c r="TPV10" s="813"/>
      <c r="TPW10" s="813"/>
      <c r="TPX10" s="813"/>
      <c r="TPY10" s="813"/>
      <c r="TPZ10" s="813"/>
      <c r="TQA10" s="813"/>
      <c r="TQB10" s="813"/>
      <c r="TQC10" s="813"/>
      <c r="TQD10" s="813"/>
      <c r="TQE10" s="813"/>
      <c r="TQF10" s="813"/>
      <c r="TQG10" s="813"/>
      <c r="TQH10" s="813"/>
      <c r="TQI10" s="813"/>
      <c r="TQJ10" s="813"/>
      <c r="TQK10" s="813"/>
      <c r="TQL10" s="813"/>
      <c r="TQM10" s="813"/>
      <c r="TQN10" s="813"/>
      <c r="TQO10" s="813"/>
      <c r="TQP10" s="813"/>
      <c r="TQQ10" s="813"/>
      <c r="TQR10" s="813"/>
      <c r="TQS10" s="813"/>
      <c r="TQT10" s="813"/>
      <c r="TQU10" s="813"/>
      <c r="TQV10" s="813"/>
      <c r="TQW10" s="813"/>
      <c r="TQX10" s="813"/>
      <c r="TQY10" s="813"/>
      <c r="TQZ10" s="813"/>
      <c r="TRA10" s="813"/>
      <c r="TRB10" s="813"/>
      <c r="TRC10" s="813"/>
      <c r="TRD10" s="813"/>
      <c r="TRE10" s="813"/>
      <c r="TRF10" s="813"/>
      <c r="TRG10" s="813"/>
      <c r="TRH10" s="813"/>
      <c r="TRI10" s="813"/>
      <c r="TRJ10" s="813"/>
      <c r="TRK10" s="813"/>
      <c r="TRL10" s="813"/>
      <c r="TRM10" s="813"/>
      <c r="TRN10" s="813"/>
      <c r="TRO10" s="813"/>
      <c r="TRP10" s="813"/>
      <c r="TRQ10" s="813"/>
      <c r="TRR10" s="813"/>
      <c r="TRS10" s="813"/>
      <c r="TRT10" s="813"/>
      <c r="TRU10" s="813"/>
      <c r="TRV10" s="813"/>
      <c r="TRW10" s="813"/>
      <c r="TRX10" s="813"/>
      <c r="TRY10" s="813"/>
      <c r="TRZ10" s="813"/>
      <c r="TSA10" s="813"/>
      <c r="TSB10" s="813"/>
      <c r="TSC10" s="813"/>
      <c r="TSD10" s="813"/>
      <c r="TSE10" s="813"/>
      <c r="TSF10" s="813"/>
      <c r="TSG10" s="813"/>
      <c r="TSH10" s="813"/>
      <c r="TSI10" s="813"/>
      <c r="TSJ10" s="813"/>
      <c r="TSK10" s="813"/>
      <c r="TSL10" s="813"/>
      <c r="TSM10" s="813"/>
      <c r="TSN10" s="813"/>
      <c r="TSO10" s="813"/>
      <c r="TSP10" s="813"/>
      <c r="TSQ10" s="813"/>
      <c r="TSR10" s="813"/>
      <c r="TSS10" s="813"/>
      <c r="TST10" s="813"/>
      <c r="TSU10" s="813"/>
      <c r="TSV10" s="813"/>
      <c r="TSW10" s="813"/>
      <c r="TSX10" s="813"/>
      <c r="TSY10" s="813"/>
      <c r="TSZ10" s="813"/>
      <c r="TTA10" s="813"/>
      <c r="TTB10" s="813"/>
      <c r="TTC10" s="813"/>
      <c r="TTD10" s="813"/>
      <c r="TTE10" s="813"/>
      <c r="TTF10" s="813"/>
      <c r="TTG10" s="813"/>
      <c r="TTH10" s="813"/>
      <c r="TTI10" s="813"/>
      <c r="TTJ10" s="813"/>
      <c r="TTK10" s="813"/>
      <c r="TTL10" s="813"/>
      <c r="TTM10" s="813"/>
      <c r="TTN10" s="813"/>
      <c r="TTO10" s="813"/>
      <c r="TTP10" s="813"/>
      <c r="TTQ10" s="813"/>
      <c r="TTR10" s="813"/>
      <c r="TTS10" s="813"/>
      <c r="TTT10" s="813"/>
      <c r="TTU10" s="813"/>
      <c r="TTV10" s="813"/>
      <c r="TTW10" s="813"/>
      <c r="TTX10" s="813"/>
      <c r="TTY10" s="813"/>
      <c r="TTZ10" s="813"/>
      <c r="TUA10" s="813"/>
      <c r="TUB10" s="813"/>
      <c r="TUC10" s="813"/>
      <c r="TUD10" s="813"/>
      <c r="TUE10" s="813"/>
      <c r="TUF10" s="813"/>
      <c r="TUG10" s="813"/>
      <c r="TUH10" s="813"/>
      <c r="TUI10" s="813"/>
      <c r="TUJ10" s="813"/>
      <c r="TUK10" s="813"/>
      <c r="TUL10" s="813"/>
      <c r="TUM10" s="813"/>
      <c r="TUN10" s="813"/>
      <c r="TUO10" s="813"/>
      <c r="TUP10" s="813"/>
      <c r="TUQ10" s="813"/>
      <c r="TUR10" s="813"/>
      <c r="TUS10" s="813"/>
      <c r="TUT10" s="813"/>
      <c r="TUU10" s="813"/>
      <c r="TUV10" s="813"/>
      <c r="TUW10" s="813"/>
      <c r="TUX10" s="813"/>
      <c r="TUY10" s="813"/>
      <c r="TUZ10" s="813"/>
      <c r="TVA10" s="813"/>
      <c r="TVB10" s="813"/>
      <c r="TVC10" s="813"/>
      <c r="TVD10" s="813"/>
      <c r="TVE10" s="813"/>
      <c r="TVF10" s="813"/>
      <c r="TVG10" s="813"/>
      <c r="TVH10" s="813"/>
      <c r="TVI10" s="813"/>
      <c r="TVJ10" s="813"/>
      <c r="TVK10" s="813"/>
      <c r="TVL10" s="813"/>
      <c r="TVM10" s="813"/>
      <c r="TVN10" s="813"/>
      <c r="TVO10" s="813"/>
      <c r="TVP10" s="813"/>
      <c r="TVQ10" s="813"/>
      <c r="TVR10" s="813"/>
      <c r="TVS10" s="813"/>
      <c r="TVT10" s="813"/>
      <c r="TVU10" s="813"/>
      <c r="TVV10" s="813"/>
      <c r="TVW10" s="813"/>
      <c r="TVX10" s="813"/>
      <c r="TVY10" s="813"/>
      <c r="TVZ10" s="813"/>
      <c r="TWA10" s="813"/>
      <c r="TWB10" s="813"/>
      <c r="TWC10" s="813"/>
      <c r="TWD10" s="813"/>
      <c r="TWE10" s="813"/>
      <c r="TWF10" s="813"/>
      <c r="TWG10" s="813"/>
      <c r="TWH10" s="813"/>
      <c r="TWI10" s="813"/>
      <c r="TWJ10" s="813"/>
      <c r="TWK10" s="813"/>
      <c r="TWL10" s="813"/>
      <c r="TWM10" s="813"/>
      <c r="TWN10" s="813"/>
      <c r="TWO10" s="813"/>
      <c r="TWP10" s="813"/>
      <c r="TWQ10" s="813"/>
      <c r="TWR10" s="813"/>
      <c r="TWS10" s="813"/>
      <c r="TWT10" s="813"/>
      <c r="TWU10" s="813"/>
      <c r="TWV10" s="813"/>
      <c r="TWW10" s="813"/>
      <c r="TWX10" s="813"/>
      <c r="TWY10" s="813"/>
      <c r="TWZ10" s="813"/>
      <c r="TXA10" s="813"/>
      <c r="TXB10" s="813"/>
      <c r="TXC10" s="813"/>
      <c r="TXD10" s="813"/>
      <c r="TXE10" s="813"/>
      <c r="TXF10" s="813"/>
      <c r="TXG10" s="813"/>
      <c r="TXH10" s="813"/>
      <c r="TXI10" s="813"/>
      <c r="TXJ10" s="813"/>
      <c r="TXK10" s="813"/>
      <c r="TXL10" s="813"/>
      <c r="TXM10" s="813"/>
      <c r="TXN10" s="813"/>
      <c r="TXO10" s="813"/>
      <c r="TXP10" s="813"/>
      <c r="TXQ10" s="813"/>
      <c r="TXR10" s="813"/>
      <c r="TXS10" s="813"/>
      <c r="TXT10" s="813"/>
      <c r="TXU10" s="813"/>
      <c r="TXV10" s="813"/>
      <c r="TXW10" s="813"/>
      <c r="TXX10" s="813"/>
      <c r="TXY10" s="813"/>
      <c r="TXZ10" s="813"/>
      <c r="TYA10" s="813"/>
      <c r="TYB10" s="813"/>
      <c r="TYC10" s="813"/>
      <c r="TYD10" s="813"/>
      <c r="TYE10" s="813"/>
      <c r="TYF10" s="813"/>
      <c r="TYG10" s="813"/>
      <c r="TYH10" s="813"/>
      <c r="TYI10" s="813"/>
      <c r="TYJ10" s="813"/>
      <c r="TYK10" s="813"/>
      <c r="TYL10" s="813"/>
      <c r="TYM10" s="813"/>
      <c r="TYN10" s="813"/>
      <c r="TYO10" s="813"/>
      <c r="TYP10" s="813"/>
      <c r="TYQ10" s="813"/>
      <c r="TYR10" s="813"/>
      <c r="TYS10" s="813"/>
      <c r="TYT10" s="813"/>
      <c r="TYU10" s="813"/>
      <c r="TYV10" s="813"/>
      <c r="TYW10" s="813"/>
      <c r="TYX10" s="813"/>
      <c r="TYY10" s="813"/>
      <c r="TYZ10" s="813"/>
      <c r="TZA10" s="813"/>
      <c r="TZB10" s="813"/>
      <c r="TZC10" s="813"/>
      <c r="TZD10" s="813"/>
      <c r="TZE10" s="813"/>
      <c r="TZF10" s="813"/>
      <c r="TZG10" s="813"/>
      <c r="TZH10" s="813"/>
      <c r="TZI10" s="813"/>
      <c r="TZJ10" s="813"/>
      <c r="TZK10" s="813"/>
      <c r="TZL10" s="813"/>
      <c r="TZM10" s="813"/>
      <c r="TZN10" s="813"/>
      <c r="TZO10" s="813"/>
      <c r="TZP10" s="813"/>
      <c r="TZQ10" s="813"/>
      <c r="TZR10" s="813"/>
      <c r="TZS10" s="813"/>
      <c r="TZT10" s="813"/>
      <c r="TZU10" s="813"/>
      <c r="TZV10" s="813"/>
      <c r="TZW10" s="813"/>
      <c r="TZX10" s="813"/>
      <c r="TZY10" s="813"/>
      <c r="TZZ10" s="813"/>
      <c r="UAA10" s="813"/>
      <c r="UAB10" s="813"/>
      <c r="UAC10" s="813"/>
      <c r="UAD10" s="813"/>
      <c r="UAE10" s="813"/>
      <c r="UAF10" s="813"/>
      <c r="UAG10" s="813"/>
      <c r="UAH10" s="813"/>
      <c r="UAI10" s="813"/>
      <c r="UAJ10" s="813"/>
      <c r="UAK10" s="813"/>
      <c r="UAL10" s="813"/>
      <c r="UAM10" s="813"/>
      <c r="UAN10" s="813"/>
      <c r="UAO10" s="813"/>
      <c r="UAP10" s="813"/>
      <c r="UAQ10" s="813"/>
      <c r="UAR10" s="813"/>
      <c r="UAS10" s="813"/>
      <c r="UAT10" s="813"/>
      <c r="UAU10" s="813"/>
      <c r="UAV10" s="813"/>
      <c r="UAW10" s="813"/>
      <c r="UAX10" s="813"/>
      <c r="UAY10" s="813"/>
      <c r="UAZ10" s="813"/>
      <c r="UBA10" s="813"/>
      <c r="UBB10" s="813"/>
      <c r="UBC10" s="813"/>
      <c r="UBD10" s="813"/>
      <c r="UBE10" s="813"/>
      <c r="UBF10" s="813"/>
      <c r="UBG10" s="813"/>
      <c r="UBH10" s="813"/>
      <c r="UBI10" s="813"/>
      <c r="UBJ10" s="813"/>
      <c r="UBK10" s="813"/>
      <c r="UBL10" s="813"/>
      <c r="UBM10" s="813"/>
      <c r="UBN10" s="813"/>
      <c r="UBO10" s="813"/>
      <c r="UBP10" s="813"/>
      <c r="UBQ10" s="813"/>
      <c r="UBR10" s="813"/>
      <c r="UBS10" s="813"/>
      <c r="UBT10" s="813"/>
      <c r="UBU10" s="813"/>
      <c r="UBV10" s="813"/>
      <c r="UBW10" s="813"/>
      <c r="UBX10" s="813"/>
      <c r="UBY10" s="813"/>
      <c r="UBZ10" s="813"/>
      <c r="UCA10" s="813"/>
      <c r="UCB10" s="813"/>
      <c r="UCC10" s="813"/>
      <c r="UCD10" s="813"/>
      <c r="UCE10" s="813"/>
      <c r="UCF10" s="813"/>
      <c r="UCG10" s="813"/>
      <c r="UCH10" s="813"/>
      <c r="UCI10" s="813"/>
      <c r="UCJ10" s="813"/>
      <c r="UCK10" s="813"/>
      <c r="UCL10" s="813"/>
      <c r="UCM10" s="813"/>
      <c r="UCN10" s="813"/>
      <c r="UCO10" s="813"/>
      <c r="UCP10" s="813"/>
      <c r="UCQ10" s="813"/>
      <c r="UCR10" s="813"/>
      <c r="UCS10" s="813"/>
      <c r="UCT10" s="813"/>
      <c r="UCU10" s="813"/>
      <c r="UCV10" s="813"/>
      <c r="UCW10" s="813"/>
      <c r="UCX10" s="813"/>
      <c r="UCY10" s="813"/>
      <c r="UCZ10" s="813"/>
      <c r="UDA10" s="813"/>
      <c r="UDB10" s="813"/>
      <c r="UDC10" s="813"/>
      <c r="UDD10" s="813"/>
      <c r="UDE10" s="813"/>
      <c r="UDF10" s="813"/>
      <c r="UDG10" s="813"/>
      <c r="UDH10" s="813"/>
      <c r="UDI10" s="813"/>
      <c r="UDJ10" s="813"/>
      <c r="UDK10" s="813"/>
      <c r="UDL10" s="813"/>
      <c r="UDM10" s="813"/>
      <c r="UDN10" s="813"/>
      <c r="UDO10" s="813"/>
      <c r="UDP10" s="813"/>
      <c r="UDQ10" s="813"/>
      <c r="UDR10" s="813"/>
      <c r="UDS10" s="813"/>
      <c r="UDT10" s="813"/>
      <c r="UDU10" s="813"/>
      <c r="UDV10" s="813"/>
      <c r="UDW10" s="813"/>
      <c r="UDX10" s="813"/>
      <c r="UDY10" s="813"/>
      <c r="UDZ10" s="813"/>
      <c r="UEA10" s="813"/>
      <c r="UEB10" s="813"/>
      <c r="UEC10" s="813"/>
      <c r="UED10" s="813"/>
      <c r="UEE10" s="813"/>
      <c r="UEF10" s="813"/>
      <c r="UEG10" s="813"/>
      <c r="UEH10" s="813"/>
      <c r="UEI10" s="813"/>
      <c r="UEJ10" s="813"/>
      <c r="UEK10" s="813"/>
      <c r="UEL10" s="813"/>
      <c r="UEM10" s="813"/>
      <c r="UEN10" s="813"/>
      <c r="UEO10" s="813"/>
      <c r="UEP10" s="813"/>
      <c r="UEQ10" s="813"/>
      <c r="UER10" s="813"/>
      <c r="UES10" s="813"/>
      <c r="UET10" s="813"/>
      <c r="UEU10" s="813"/>
      <c r="UEV10" s="813"/>
      <c r="UEW10" s="813"/>
      <c r="UEX10" s="813"/>
      <c r="UEY10" s="813"/>
      <c r="UEZ10" s="813"/>
      <c r="UFA10" s="813"/>
      <c r="UFB10" s="813"/>
      <c r="UFC10" s="813"/>
      <c r="UFD10" s="813"/>
      <c r="UFE10" s="813"/>
      <c r="UFF10" s="813"/>
      <c r="UFG10" s="813"/>
      <c r="UFH10" s="813"/>
      <c r="UFI10" s="813"/>
      <c r="UFJ10" s="813"/>
      <c r="UFK10" s="813"/>
      <c r="UFL10" s="813"/>
      <c r="UFM10" s="813"/>
      <c r="UFN10" s="813"/>
      <c r="UFO10" s="813"/>
      <c r="UFP10" s="813"/>
      <c r="UFQ10" s="813"/>
      <c r="UFR10" s="813"/>
      <c r="UFS10" s="813"/>
      <c r="UFT10" s="813"/>
      <c r="UFU10" s="813"/>
      <c r="UFV10" s="813"/>
      <c r="UFW10" s="813"/>
      <c r="UFX10" s="813"/>
      <c r="UFY10" s="813"/>
      <c r="UFZ10" s="813"/>
      <c r="UGA10" s="813"/>
      <c r="UGB10" s="813"/>
      <c r="UGC10" s="813"/>
      <c r="UGD10" s="813"/>
      <c r="UGE10" s="813"/>
      <c r="UGF10" s="813"/>
      <c r="UGG10" s="813"/>
      <c r="UGH10" s="813"/>
      <c r="UGI10" s="813"/>
      <c r="UGJ10" s="813"/>
      <c r="UGK10" s="813"/>
      <c r="UGL10" s="813"/>
      <c r="UGM10" s="813"/>
      <c r="UGN10" s="813"/>
      <c r="UGO10" s="813"/>
      <c r="UGP10" s="813"/>
      <c r="UGQ10" s="813"/>
      <c r="UGR10" s="813"/>
      <c r="UGS10" s="813"/>
      <c r="UGT10" s="813"/>
      <c r="UGU10" s="813"/>
      <c r="UGV10" s="813"/>
      <c r="UGW10" s="813"/>
      <c r="UGX10" s="813"/>
      <c r="UGY10" s="813"/>
      <c r="UGZ10" s="813"/>
      <c r="UHA10" s="813"/>
      <c r="UHB10" s="813"/>
      <c r="UHC10" s="813"/>
      <c r="UHD10" s="813"/>
      <c r="UHE10" s="813"/>
      <c r="UHF10" s="813"/>
      <c r="UHG10" s="813"/>
      <c r="UHH10" s="813"/>
      <c r="UHI10" s="813"/>
      <c r="UHJ10" s="813"/>
      <c r="UHK10" s="813"/>
      <c r="UHL10" s="813"/>
      <c r="UHM10" s="813"/>
      <c r="UHN10" s="813"/>
      <c r="UHO10" s="813"/>
      <c r="UHP10" s="813"/>
      <c r="UHQ10" s="813"/>
      <c r="UHR10" s="813"/>
      <c r="UHS10" s="813"/>
      <c r="UHT10" s="813"/>
      <c r="UHU10" s="813"/>
      <c r="UHV10" s="813"/>
      <c r="UHW10" s="813"/>
      <c r="UHX10" s="813"/>
      <c r="UHY10" s="813"/>
      <c r="UHZ10" s="813"/>
      <c r="UIA10" s="813"/>
      <c r="UIB10" s="813"/>
      <c r="UIC10" s="813"/>
      <c r="UID10" s="813"/>
      <c r="UIE10" s="813"/>
      <c r="UIF10" s="813"/>
      <c r="UIG10" s="813"/>
      <c r="UIH10" s="813"/>
      <c r="UII10" s="813"/>
      <c r="UIJ10" s="813"/>
      <c r="UIK10" s="813"/>
      <c r="UIL10" s="813"/>
      <c r="UIM10" s="813"/>
      <c r="UIN10" s="813"/>
      <c r="UIO10" s="813"/>
      <c r="UIP10" s="813"/>
      <c r="UIQ10" s="813"/>
      <c r="UIR10" s="813"/>
      <c r="UIS10" s="813"/>
      <c r="UIT10" s="813"/>
      <c r="UIU10" s="813"/>
      <c r="UIV10" s="813"/>
      <c r="UIW10" s="813"/>
      <c r="UIX10" s="813"/>
      <c r="UIY10" s="813"/>
      <c r="UIZ10" s="813"/>
      <c r="UJA10" s="813"/>
      <c r="UJB10" s="813"/>
      <c r="UJC10" s="813"/>
      <c r="UJD10" s="813"/>
      <c r="UJE10" s="813"/>
      <c r="UJF10" s="813"/>
      <c r="UJG10" s="813"/>
      <c r="UJH10" s="813"/>
      <c r="UJI10" s="813"/>
      <c r="UJJ10" s="813"/>
      <c r="UJK10" s="813"/>
      <c r="UJL10" s="813"/>
      <c r="UJM10" s="813"/>
      <c r="UJN10" s="813"/>
      <c r="UJO10" s="813"/>
      <c r="UJP10" s="813"/>
      <c r="UJQ10" s="813"/>
      <c r="UJR10" s="813"/>
      <c r="UJS10" s="813"/>
      <c r="UJT10" s="813"/>
      <c r="UJU10" s="813"/>
      <c r="UJV10" s="813"/>
      <c r="UJW10" s="813"/>
      <c r="UJX10" s="813"/>
      <c r="UJY10" s="813"/>
      <c r="UJZ10" s="813"/>
      <c r="UKA10" s="813"/>
      <c r="UKB10" s="813"/>
      <c r="UKC10" s="813"/>
      <c r="UKD10" s="813"/>
      <c r="UKE10" s="813"/>
      <c r="UKF10" s="813"/>
      <c r="UKG10" s="813"/>
      <c r="UKH10" s="813"/>
      <c r="UKI10" s="813"/>
      <c r="UKJ10" s="813"/>
      <c r="UKK10" s="813"/>
      <c r="UKL10" s="813"/>
      <c r="UKM10" s="813"/>
      <c r="UKN10" s="813"/>
      <c r="UKO10" s="813"/>
      <c r="UKP10" s="813"/>
      <c r="UKQ10" s="813"/>
      <c r="UKR10" s="813"/>
      <c r="UKS10" s="813"/>
      <c r="UKT10" s="813"/>
      <c r="UKU10" s="813"/>
      <c r="UKV10" s="813"/>
      <c r="UKW10" s="813"/>
      <c r="UKX10" s="813"/>
      <c r="UKY10" s="813"/>
      <c r="UKZ10" s="813"/>
      <c r="ULA10" s="813"/>
      <c r="ULB10" s="813"/>
      <c r="ULC10" s="813"/>
      <c r="ULD10" s="813"/>
      <c r="ULE10" s="813"/>
      <c r="ULF10" s="813"/>
      <c r="ULG10" s="813"/>
      <c r="ULH10" s="813"/>
      <c r="ULI10" s="813"/>
      <c r="ULJ10" s="813"/>
      <c r="ULK10" s="813"/>
      <c r="ULL10" s="813"/>
      <c r="ULM10" s="813"/>
      <c r="ULN10" s="813"/>
      <c r="ULO10" s="813"/>
      <c r="ULP10" s="813"/>
      <c r="ULQ10" s="813"/>
      <c r="ULR10" s="813"/>
      <c r="ULS10" s="813"/>
      <c r="ULT10" s="813"/>
      <c r="ULU10" s="813"/>
      <c r="ULV10" s="813"/>
      <c r="ULW10" s="813"/>
      <c r="ULX10" s="813"/>
      <c r="ULY10" s="813"/>
      <c r="ULZ10" s="813"/>
      <c r="UMA10" s="813"/>
      <c r="UMB10" s="813"/>
      <c r="UMC10" s="813"/>
      <c r="UMD10" s="813"/>
      <c r="UME10" s="813"/>
      <c r="UMF10" s="813"/>
      <c r="UMG10" s="813"/>
      <c r="UMH10" s="813"/>
      <c r="UMI10" s="813"/>
      <c r="UMJ10" s="813"/>
      <c r="UMK10" s="813"/>
      <c r="UML10" s="813"/>
      <c r="UMM10" s="813"/>
      <c r="UMN10" s="813"/>
      <c r="UMO10" s="813"/>
      <c r="UMP10" s="813"/>
      <c r="UMQ10" s="813"/>
      <c r="UMR10" s="813"/>
      <c r="UMS10" s="813"/>
      <c r="UMT10" s="813"/>
      <c r="UMU10" s="813"/>
      <c r="UMV10" s="813"/>
      <c r="UMW10" s="813"/>
      <c r="UMX10" s="813"/>
      <c r="UMY10" s="813"/>
      <c r="UMZ10" s="813"/>
      <c r="UNA10" s="813"/>
      <c r="UNB10" s="813"/>
      <c r="UNC10" s="813"/>
      <c r="UND10" s="813"/>
      <c r="UNE10" s="813"/>
      <c r="UNF10" s="813"/>
      <c r="UNG10" s="813"/>
      <c r="UNH10" s="813"/>
      <c r="UNI10" s="813"/>
      <c r="UNJ10" s="813"/>
      <c r="UNK10" s="813"/>
      <c r="UNL10" s="813"/>
      <c r="UNM10" s="813"/>
      <c r="UNN10" s="813"/>
      <c r="UNO10" s="813"/>
      <c r="UNP10" s="813"/>
      <c r="UNQ10" s="813"/>
      <c r="UNR10" s="813"/>
      <c r="UNS10" s="813"/>
      <c r="UNT10" s="813"/>
      <c r="UNU10" s="813"/>
      <c r="UNV10" s="813"/>
      <c r="UNW10" s="813"/>
      <c r="UNX10" s="813"/>
      <c r="UNY10" s="813"/>
      <c r="UNZ10" s="813"/>
      <c r="UOA10" s="813"/>
      <c r="UOB10" s="813"/>
      <c r="UOC10" s="813"/>
      <c r="UOD10" s="813"/>
      <c r="UOE10" s="813"/>
      <c r="UOF10" s="813"/>
      <c r="UOG10" s="813"/>
      <c r="UOH10" s="813"/>
      <c r="UOI10" s="813"/>
      <c r="UOJ10" s="813"/>
      <c r="UOK10" s="813"/>
      <c r="UOL10" s="813"/>
      <c r="UOM10" s="813"/>
      <c r="UON10" s="813"/>
      <c r="UOO10" s="813"/>
      <c r="UOP10" s="813"/>
      <c r="UOQ10" s="813"/>
      <c r="UOR10" s="813"/>
      <c r="UOS10" s="813"/>
      <c r="UOT10" s="813"/>
      <c r="UOU10" s="813"/>
      <c r="UOV10" s="813"/>
      <c r="UOW10" s="813"/>
      <c r="UOX10" s="813"/>
      <c r="UOY10" s="813"/>
      <c r="UOZ10" s="813"/>
      <c r="UPA10" s="813"/>
      <c r="UPB10" s="813"/>
      <c r="UPC10" s="813"/>
      <c r="UPD10" s="813"/>
      <c r="UPE10" s="813"/>
      <c r="UPF10" s="813"/>
      <c r="UPG10" s="813"/>
      <c r="UPH10" s="813"/>
      <c r="UPI10" s="813"/>
      <c r="UPJ10" s="813"/>
      <c r="UPK10" s="813"/>
      <c r="UPL10" s="813"/>
      <c r="UPM10" s="813"/>
      <c r="UPN10" s="813"/>
      <c r="UPO10" s="813"/>
      <c r="UPP10" s="813"/>
      <c r="UPQ10" s="813"/>
      <c r="UPR10" s="813"/>
      <c r="UPS10" s="813"/>
      <c r="UPT10" s="813"/>
      <c r="UPU10" s="813"/>
      <c r="UPV10" s="813"/>
      <c r="UPW10" s="813"/>
      <c r="UPX10" s="813"/>
      <c r="UPY10" s="813"/>
      <c r="UPZ10" s="813"/>
      <c r="UQA10" s="813"/>
      <c r="UQB10" s="813"/>
      <c r="UQC10" s="813"/>
      <c r="UQD10" s="813"/>
      <c r="UQE10" s="813"/>
      <c r="UQF10" s="813"/>
      <c r="UQG10" s="813"/>
      <c r="UQH10" s="813"/>
      <c r="UQI10" s="813"/>
      <c r="UQJ10" s="813"/>
      <c r="UQK10" s="813"/>
      <c r="UQL10" s="813"/>
      <c r="UQM10" s="813"/>
      <c r="UQN10" s="813"/>
      <c r="UQO10" s="813"/>
      <c r="UQP10" s="813"/>
      <c r="UQQ10" s="813"/>
      <c r="UQR10" s="813"/>
      <c r="UQS10" s="813"/>
      <c r="UQT10" s="813"/>
      <c r="UQU10" s="813"/>
      <c r="UQV10" s="813"/>
      <c r="UQW10" s="813"/>
      <c r="UQX10" s="813"/>
      <c r="UQY10" s="813"/>
      <c r="UQZ10" s="813"/>
      <c r="URA10" s="813"/>
      <c r="URB10" s="813"/>
      <c r="URC10" s="813"/>
      <c r="URD10" s="813"/>
      <c r="URE10" s="813"/>
      <c r="URF10" s="813"/>
      <c r="URG10" s="813"/>
      <c r="URH10" s="813"/>
      <c r="URI10" s="813"/>
      <c r="URJ10" s="813"/>
      <c r="URK10" s="813"/>
      <c r="URL10" s="813"/>
      <c r="URM10" s="813"/>
      <c r="URN10" s="813"/>
      <c r="URO10" s="813"/>
      <c r="URP10" s="813"/>
      <c r="URQ10" s="813"/>
      <c r="URR10" s="813"/>
      <c r="URS10" s="813"/>
      <c r="URT10" s="813"/>
      <c r="URU10" s="813"/>
      <c r="URV10" s="813"/>
      <c r="URW10" s="813"/>
      <c r="URX10" s="813"/>
      <c r="URY10" s="813"/>
      <c r="URZ10" s="813"/>
      <c r="USA10" s="813"/>
      <c r="USB10" s="813"/>
      <c r="USC10" s="813"/>
      <c r="USD10" s="813"/>
      <c r="USE10" s="813"/>
      <c r="USF10" s="813"/>
      <c r="USG10" s="813"/>
      <c r="USH10" s="813"/>
      <c r="USI10" s="813"/>
      <c r="USJ10" s="813"/>
      <c r="USK10" s="813"/>
      <c r="USL10" s="813"/>
      <c r="USM10" s="813"/>
      <c r="USN10" s="813"/>
      <c r="USO10" s="813"/>
      <c r="USP10" s="813"/>
      <c r="USQ10" s="813"/>
      <c r="USR10" s="813"/>
      <c r="USS10" s="813"/>
      <c r="UST10" s="813"/>
      <c r="USU10" s="813"/>
      <c r="USV10" s="813"/>
      <c r="USW10" s="813"/>
      <c r="USX10" s="813"/>
      <c r="USY10" s="813"/>
      <c r="USZ10" s="813"/>
      <c r="UTA10" s="813"/>
      <c r="UTB10" s="813"/>
      <c r="UTC10" s="813"/>
      <c r="UTD10" s="813"/>
      <c r="UTE10" s="813"/>
      <c r="UTF10" s="813"/>
      <c r="UTG10" s="813"/>
      <c r="UTH10" s="813"/>
      <c r="UTI10" s="813"/>
      <c r="UTJ10" s="813"/>
      <c r="UTK10" s="813"/>
      <c r="UTL10" s="813"/>
      <c r="UTM10" s="813"/>
      <c r="UTN10" s="813"/>
      <c r="UTO10" s="813"/>
      <c r="UTP10" s="813"/>
      <c r="UTQ10" s="813"/>
      <c r="UTR10" s="813"/>
      <c r="UTS10" s="813"/>
      <c r="UTT10" s="813"/>
      <c r="UTU10" s="813"/>
      <c r="UTV10" s="813"/>
      <c r="UTW10" s="813"/>
      <c r="UTX10" s="813"/>
      <c r="UTY10" s="813"/>
      <c r="UTZ10" s="813"/>
      <c r="UUA10" s="813"/>
      <c r="UUB10" s="813"/>
      <c r="UUC10" s="813"/>
      <c r="UUD10" s="813"/>
      <c r="UUE10" s="813"/>
      <c r="UUF10" s="813"/>
      <c r="UUG10" s="813"/>
      <c r="UUH10" s="813"/>
      <c r="UUI10" s="813"/>
      <c r="UUJ10" s="813"/>
      <c r="UUK10" s="813"/>
      <c r="UUL10" s="813"/>
      <c r="UUM10" s="813"/>
      <c r="UUN10" s="813"/>
      <c r="UUO10" s="813"/>
      <c r="UUP10" s="813"/>
      <c r="UUQ10" s="813"/>
      <c r="UUR10" s="813"/>
      <c r="UUS10" s="813"/>
      <c r="UUT10" s="813"/>
      <c r="UUU10" s="813"/>
      <c r="UUV10" s="813"/>
      <c r="UUW10" s="813"/>
      <c r="UUX10" s="813"/>
      <c r="UUY10" s="813"/>
      <c r="UUZ10" s="813"/>
      <c r="UVA10" s="813"/>
      <c r="UVB10" s="813"/>
      <c r="UVC10" s="813"/>
      <c r="UVD10" s="813"/>
      <c r="UVE10" s="813"/>
      <c r="UVF10" s="813"/>
      <c r="UVG10" s="813"/>
      <c r="UVH10" s="813"/>
      <c r="UVI10" s="813"/>
      <c r="UVJ10" s="813"/>
      <c r="UVK10" s="813"/>
      <c r="UVL10" s="813"/>
      <c r="UVM10" s="813"/>
      <c r="UVN10" s="813"/>
      <c r="UVO10" s="813"/>
      <c r="UVP10" s="813"/>
      <c r="UVQ10" s="813"/>
      <c r="UVR10" s="813"/>
      <c r="UVS10" s="813"/>
      <c r="UVT10" s="813"/>
      <c r="UVU10" s="813"/>
      <c r="UVV10" s="813"/>
      <c r="UVW10" s="813"/>
      <c r="UVX10" s="813"/>
      <c r="UVY10" s="813"/>
      <c r="UVZ10" s="813"/>
      <c r="UWA10" s="813"/>
      <c r="UWB10" s="813"/>
      <c r="UWC10" s="813"/>
      <c r="UWD10" s="813"/>
      <c r="UWE10" s="813"/>
      <c r="UWF10" s="813"/>
      <c r="UWG10" s="813"/>
      <c r="UWH10" s="813"/>
      <c r="UWI10" s="813"/>
      <c r="UWJ10" s="813"/>
      <c r="UWK10" s="813"/>
      <c r="UWL10" s="813"/>
      <c r="UWM10" s="813"/>
      <c r="UWN10" s="813"/>
      <c r="UWO10" s="813"/>
      <c r="UWP10" s="813"/>
      <c r="UWQ10" s="813"/>
      <c r="UWR10" s="813"/>
      <c r="UWS10" s="813"/>
      <c r="UWT10" s="813"/>
      <c r="UWU10" s="813"/>
      <c r="UWV10" s="813"/>
      <c r="UWW10" s="813"/>
      <c r="UWX10" s="813"/>
      <c r="UWY10" s="813"/>
      <c r="UWZ10" s="813"/>
      <c r="UXA10" s="813"/>
      <c r="UXB10" s="813"/>
      <c r="UXC10" s="813"/>
      <c r="UXD10" s="813"/>
      <c r="UXE10" s="813"/>
      <c r="UXF10" s="813"/>
      <c r="UXG10" s="813"/>
      <c r="UXH10" s="813"/>
      <c r="UXI10" s="813"/>
      <c r="UXJ10" s="813"/>
      <c r="UXK10" s="813"/>
      <c r="UXL10" s="813"/>
      <c r="UXM10" s="813"/>
      <c r="UXN10" s="813"/>
      <c r="UXO10" s="813"/>
      <c r="UXP10" s="813"/>
      <c r="UXQ10" s="813"/>
      <c r="UXR10" s="813"/>
      <c r="UXS10" s="813"/>
      <c r="UXT10" s="813"/>
      <c r="UXU10" s="813"/>
      <c r="UXV10" s="813"/>
      <c r="UXW10" s="813"/>
      <c r="UXX10" s="813"/>
      <c r="UXY10" s="813"/>
      <c r="UXZ10" s="813"/>
      <c r="UYA10" s="813"/>
      <c r="UYB10" s="813"/>
      <c r="UYC10" s="813"/>
      <c r="UYD10" s="813"/>
      <c r="UYE10" s="813"/>
      <c r="UYF10" s="813"/>
      <c r="UYG10" s="813"/>
      <c r="UYH10" s="813"/>
      <c r="UYI10" s="813"/>
      <c r="UYJ10" s="813"/>
      <c r="UYK10" s="813"/>
      <c r="UYL10" s="813"/>
      <c r="UYM10" s="813"/>
      <c r="UYN10" s="813"/>
      <c r="UYO10" s="813"/>
      <c r="UYP10" s="813"/>
      <c r="UYQ10" s="813"/>
      <c r="UYR10" s="813"/>
      <c r="UYS10" s="813"/>
      <c r="UYT10" s="813"/>
      <c r="UYU10" s="813"/>
      <c r="UYV10" s="813"/>
      <c r="UYW10" s="813"/>
      <c r="UYX10" s="813"/>
      <c r="UYY10" s="813"/>
      <c r="UYZ10" s="813"/>
      <c r="UZA10" s="813"/>
      <c r="UZB10" s="813"/>
      <c r="UZC10" s="813"/>
      <c r="UZD10" s="813"/>
      <c r="UZE10" s="813"/>
      <c r="UZF10" s="813"/>
      <c r="UZG10" s="813"/>
      <c r="UZH10" s="813"/>
      <c r="UZI10" s="813"/>
      <c r="UZJ10" s="813"/>
      <c r="UZK10" s="813"/>
      <c r="UZL10" s="813"/>
      <c r="UZM10" s="813"/>
      <c r="UZN10" s="813"/>
      <c r="UZO10" s="813"/>
      <c r="UZP10" s="813"/>
      <c r="UZQ10" s="813"/>
      <c r="UZR10" s="813"/>
      <c r="UZS10" s="813"/>
      <c r="UZT10" s="813"/>
      <c r="UZU10" s="813"/>
      <c r="UZV10" s="813"/>
      <c r="UZW10" s="813"/>
      <c r="UZX10" s="813"/>
      <c r="UZY10" s="813"/>
      <c r="UZZ10" s="813"/>
      <c r="VAA10" s="813"/>
      <c r="VAB10" s="813"/>
      <c r="VAC10" s="813"/>
      <c r="VAD10" s="813"/>
      <c r="VAE10" s="813"/>
      <c r="VAF10" s="813"/>
      <c r="VAG10" s="813"/>
      <c r="VAH10" s="813"/>
      <c r="VAI10" s="813"/>
      <c r="VAJ10" s="813"/>
      <c r="VAK10" s="813"/>
      <c r="VAL10" s="813"/>
      <c r="VAM10" s="813"/>
      <c r="VAN10" s="813"/>
      <c r="VAO10" s="813"/>
      <c r="VAP10" s="813"/>
      <c r="VAQ10" s="813"/>
      <c r="VAR10" s="813"/>
      <c r="VAS10" s="813"/>
      <c r="VAT10" s="813"/>
      <c r="VAU10" s="813"/>
      <c r="VAV10" s="813"/>
      <c r="VAW10" s="813"/>
      <c r="VAX10" s="813"/>
      <c r="VAY10" s="813"/>
      <c r="VAZ10" s="813"/>
      <c r="VBA10" s="813"/>
      <c r="VBB10" s="813"/>
      <c r="VBC10" s="813"/>
      <c r="VBD10" s="813"/>
      <c r="VBE10" s="813"/>
      <c r="VBF10" s="813"/>
      <c r="VBG10" s="813"/>
      <c r="VBH10" s="813"/>
      <c r="VBI10" s="813"/>
      <c r="VBJ10" s="813"/>
      <c r="VBK10" s="813"/>
      <c r="VBL10" s="813"/>
      <c r="VBM10" s="813"/>
      <c r="VBN10" s="813"/>
      <c r="VBO10" s="813"/>
      <c r="VBP10" s="813"/>
      <c r="VBQ10" s="813"/>
      <c r="VBR10" s="813"/>
      <c r="VBS10" s="813"/>
      <c r="VBT10" s="813"/>
      <c r="VBU10" s="813"/>
      <c r="VBV10" s="813"/>
      <c r="VBW10" s="813"/>
      <c r="VBX10" s="813"/>
      <c r="VBY10" s="813"/>
      <c r="VBZ10" s="813"/>
      <c r="VCA10" s="813"/>
      <c r="VCB10" s="813"/>
      <c r="VCC10" s="813"/>
      <c r="VCD10" s="813"/>
      <c r="VCE10" s="813"/>
      <c r="VCF10" s="813"/>
      <c r="VCG10" s="813"/>
      <c r="VCH10" s="813"/>
      <c r="VCI10" s="813"/>
      <c r="VCJ10" s="813"/>
      <c r="VCK10" s="813"/>
      <c r="VCL10" s="813"/>
      <c r="VCM10" s="813"/>
      <c r="VCN10" s="813"/>
      <c r="VCO10" s="813"/>
      <c r="VCP10" s="813"/>
      <c r="VCQ10" s="813"/>
      <c r="VCR10" s="813"/>
      <c r="VCS10" s="813"/>
      <c r="VCT10" s="813"/>
      <c r="VCU10" s="813"/>
      <c r="VCV10" s="813"/>
      <c r="VCW10" s="813"/>
      <c r="VCX10" s="813"/>
      <c r="VCY10" s="813"/>
      <c r="VCZ10" s="813"/>
      <c r="VDA10" s="813"/>
      <c r="VDB10" s="813"/>
      <c r="VDC10" s="813"/>
      <c r="VDD10" s="813"/>
      <c r="VDE10" s="813"/>
      <c r="VDF10" s="813"/>
      <c r="VDG10" s="813"/>
      <c r="VDH10" s="813"/>
      <c r="VDI10" s="813"/>
      <c r="VDJ10" s="813"/>
      <c r="VDK10" s="813"/>
      <c r="VDL10" s="813"/>
      <c r="VDM10" s="813"/>
      <c r="VDN10" s="813"/>
      <c r="VDO10" s="813"/>
      <c r="VDP10" s="813"/>
      <c r="VDQ10" s="813"/>
      <c r="VDR10" s="813"/>
      <c r="VDS10" s="813"/>
      <c r="VDT10" s="813"/>
      <c r="VDU10" s="813"/>
      <c r="VDV10" s="813"/>
      <c r="VDW10" s="813"/>
      <c r="VDX10" s="813"/>
      <c r="VDY10" s="813"/>
      <c r="VDZ10" s="813"/>
      <c r="VEA10" s="813"/>
      <c r="VEB10" s="813"/>
      <c r="VEC10" s="813"/>
      <c r="VED10" s="813"/>
      <c r="VEE10" s="813"/>
      <c r="VEF10" s="813"/>
      <c r="VEG10" s="813"/>
      <c r="VEH10" s="813"/>
      <c r="VEI10" s="813"/>
      <c r="VEJ10" s="813"/>
      <c r="VEK10" s="813"/>
      <c r="VEL10" s="813"/>
      <c r="VEM10" s="813"/>
      <c r="VEN10" s="813"/>
      <c r="VEO10" s="813"/>
      <c r="VEP10" s="813"/>
      <c r="VEQ10" s="813"/>
      <c r="VER10" s="813"/>
      <c r="VES10" s="813"/>
      <c r="VET10" s="813"/>
      <c r="VEU10" s="813"/>
      <c r="VEV10" s="813"/>
      <c r="VEW10" s="813"/>
      <c r="VEX10" s="813"/>
      <c r="VEY10" s="813"/>
      <c r="VEZ10" s="813"/>
      <c r="VFA10" s="813"/>
      <c r="VFB10" s="813"/>
      <c r="VFC10" s="813"/>
      <c r="VFD10" s="813"/>
      <c r="VFE10" s="813"/>
      <c r="VFF10" s="813"/>
      <c r="VFG10" s="813"/>
      <c r="VFH10" s="813"/>
      <c r="VFI10" s="813"/>
      <c r="VFJ10" s="813"/>
      <c r="VFK10" s="813"/>
      <c r="VFL10" s="813"/>
      <c r="VFM10" s="813"/>
      <c r="VFN10" s="813"/>
      <c r="VFO10" s="813"/>
      <c r="VFP10" s="813"/>
      <c r="VFQ10" s="813"/>
      <c r="VFR10" s="813"/>
      <c r="VFS10" s="813"/>
      <c r="VFT10" s="813"/>
      <c r="VFU10" s="813"/>
      <c r="VFV10" s="813"/>
      <c r="VFW10" s="813"/>
      <c r="VFX10" s="813"/>
      <c r="VFY10" s="813"/>
      <c r="VFZ10" s="813"/>
      <c r="VGA10" s="813"/>
      <c r="VGB10" s="813"/>
      <c r="VGC10" s="813"/>
      <c r="VGD10" s="813"/>
      <c r="VGE10" s="813"/>
      <c r="VGF10" s="813"/>
      <c r="VGG10" s="813"/>
      <c r="VGH10" s="813"/>
      <c r="VGI10" s="813"/>
      <c r="VGJ10" s="813"/>
      <c r="VGK10" s="813"/>
      <c r="VGL10" s="813"/>
      <c r="VGM10" s="813"/>
      <c r="VGN10" s="813"/>
      <c r="VGO10" s="813"/>
      <c r="VGP10" s="813"/>
      <c r="VGQ10" s="813"/>
      <c r="VGR10" s="813"/>
      <c r="VGS10" s="813"/>
      <c r="VGT10" s="813"/>
      <c r="VGU10" s="813"/>
      <c r="VGV10" s="813"/>
      <c r="VGW10" s="813"/>
      <c r="VGX10" s="813"/>
      <c r="VGY10" s="813"/>
      <c r="VGZ10" s="813"/>
      <c r="VHA10" s="813"/>
      <c r="VHB10" s="813"/>
      <c r="VHC10" s="813"/>
      <c r="VHD10" s="813"/>
      <c r="VHE10" s="813"/>
      <c r="VHF10" s="813"/>
      <c r="VHG10" s="813"/>
      <c r="VHH10" s="813"/>
      <c r="VHI10" s="813"/>
      <c r="VHJ10" s="813"/>
      <c r="VHK10" s="813"/>
      <c r="VHL10" s="813"/>
      <c r="VHM10" s="813"/>
      <c r="VHN10" s="813"/>
      <c r="VHO10" s="813"/>
      <c r="VHP10" s="813"/>
      <c r="VHQ10" s="813"/>
      <c r="VHR10" s="813"/>
      <c r="VHS10" s="813"/>
      <c r="VHT10" s="813"/>
      <c r="VHU10" s="813"/>
      <c r="VHV10" s="813"/>
      <c r="VHW10" s="813"/>
      <c r="VHX10" s="813"/>
      <c r="VHY10" s="813"/>
      <c r="VHZ10" s="813"/>
      <c r="VIA10" s="813"/>
      <c r="VIB10" s="813"/>
      <c r="VIC10" s="813"/>
      <c r="VID10" s="813"/>
      <c r="VIE10" s="813"/>
      <c r="VIF10" s="813"/>
      <c r="VIG10" s="813"/>
      <c r="VIH10" s="813"/>
      <c r="VII10" s="813"/>
      <c r="VIJ10" s="813"/>
      <c r="VIK10" s="813"/>
      <c r="VIL10" s="813"/>
      <c r="VIM10" s="813"/>
      <c r="VIN10" s="813"/>
      <c r="VIO10" s="813"/>
      <c r="VIP10" s="813"/>
      <c r="VIQ10" s="813"/>
      <c r="VIR10" s="813"/>
      <c r="VIS10" s="813"/>
      <c r="VIT10" s="813"/>
      <c r="VIU10" s="813"/>
      <c r="VIV10" s="813"/>
      <c r="VIW10" s="813"/>
      <c r="VIX10" s="813"/>
      <c r="VIY10" s="813"/>
      <c r="VIZ10" s="813"/>
      <c r="VJA10" s="813"/>
      <c r="VJB10" s="813"/>
      <c r="VJC10" s="813"/>
      <c r="VJD10" s="813"/>
      <c r="VJE10" s="813"/>
      <c r="VJF10" s="813"/>
      <c r="VJG10" s="813"/>
      <c r="VJH10" s="813"/>
      <c r="VJI10" s="813"/>
      <c r="VJJ10" s="813"/>
      <c r="VJK10" s="813"/>
      <c r="VJL10" s="813"/>
      <c r="VJM10" s="813"/>
      <c r="VJN10" s="813"/>
      <c r="VJO10" s="813"/>
      <c r="VJP10" s="813"/>
      <c r="VJQ10" s="813"/>
      <c r="VJR10" s="813"/>
      <c r="VJS10" s="813"/>
      <c r="VJT10" s="813"/>
      <c r="VJU10" s="813"/>
      <c r="VJV10" s="813"/>
      <c r="VJW10" s="813"/>
      <c r="VJX10" s="813"/>
      <c r="VJY10" s="813"/>
      <c r="VJZ10" s="813"/>
      <c r="VKA10" s="813"/>
      <c r="VKB10" s="813"/>
      <c r="VKC10" s="813"/>
      <c r="VKD10" s="813"/>
      <c r="VKE10" s="813"/>
      <c r="VKF10" s="813"/>
      <c r="VKG10" s="813"/>
      <c r="VKH10" s="813"/>
      <c r="VKI10" s="813"/>
      <c r="VKJ10" s="813"/>
      <c r="VKK10" s="813"/>
      <c r="VKL10" s="813"/>
      <c r="VKM10" s="813"/>
      <c r="VKN10" s="813"/>
      <c r="VKO10" s="813"/>
      <c r="VKP10" s="813"/>
      <c r="VKQ10" s="813"/>
      <c r="VKR10" s="813"/>
      <c r="VKS10" s="813"/>
      <c r="VKT10" s="813"/>
      <c r="VKU10" s="813"/>
      <c r="VKV10" s="813"/>
      <c r="VKW10" s="813"/>
      <c r="VKX10" s="813"/>
      <c r="VKY10" s="813"/>
      <c r="VKZ10" s="813"/>
      <c r="VLA10" s="813"/>
      <c r="VLB10" s="813"/>
      <c r="VLC10" s="813"/>
      <c r="VLD10" s="813"/>
      <c r="VLE10" s="813"/>
      <c r="VLF10" s="813"/>
      <c r="VLG10" s="813"/>
      <c r="VLH10" s="813"/>
      <c r="VLI10" s="813"/>
      <c r="VLJ10" s="813"/>
      <c r="VLK10" s="813"/>
      <c r="VLL10" s="813"/>
      <c r="VLM10" s="813"/>
      <c r="VLN10" s="813"/>
      <c r="VLO10" s="813"/>
      <c r="VLP10" s="813"/>
      <c r="VLQ10" s="813"/>
      <c r="VLR10" s="813"/>
      <c r="VLS10" s="813"/>
      <c r="VLT10" s="813"/>
      <c r="VLU10" s="813"/>
      <c r="VLV10" s="813"/>
      <c r="VLW10" s="813"/>
      <c r="VLX10" s="813"/>
      <c r="VLY10" s="813"/>
      <c r="VLZ10" s="813"/>
      <c r="VMA10" s="813"/>
      <c r="VMB10" s="813"/>
      <c r="VMC10" s="813"/>
      <c r="VMD10" s="813"/>
      <c r="VME10" s="813"/>
      <c r="VMF10" s="813"/>
      <c r="VMG10" s="813"/>
      <c r="VMH10" s="813"/>
      <c r="VMI10" s="813"/>
      <c r="VMJ10" s="813"/>
      <c r="VMK10" s="813"/>
      <c r="VML10" s="813"/>
      <c r="VMM10" s="813"/>
      <c r="VMN10" s="813"/>
      <c r="VMO10" s="813"/>
      <c r="VMP10" s="813"/>
      <c r="VMQ10" s="813"/>
      <c r="VMR10" s="813"/>
      <c r="VMS10" s="813"/>
      <c r="VMT10" s="813"/>
      <c r="VMU10" s="813"/>
      <c r="VMV10" s="813"/>
      <c r="VMW10" s="813"/>
      <c r="VMX10" s="813"/>
      <c r="VMY10" s="813"/>
      <c r="VMZ10" s="813"/>
      <c r="VNA10" s="813"/>
      <c r="VNB10" s="813"/>
      <c r="VNC10" s="813"/>
      <c r="VND10" s="813"/>
      <c r="VNE10" s="813"/>
      <c r="VNF10" s="813"/>
      <c r="VNG10" s="813"/>
      <c r="VNH10" s="813"/>
      <c r="VNI10" s="813"/>
      <c r="VNJ10" s="813"/>
      <c r="VNK10" s="813"/>
      <c r="VNL10" s="813"/>
      <c r="VNM10" s="813"/>
      <c r="VNN10" s="813"/>
      <c r="VNO10" s="813"/>
      <c r="VNP10" s="813"/>
      <c r="VNQ10" s="813"/>
      <c r="VNR10" s="813"/>
      <c r="VNS10" s="813"/>
      <c r="VNT10" s="813"/>
      <c r="VNU10" s="813"/>
      <c r="VNV10" s="813"/>
      <c r="VNW10" s="813"/>
      <c r="VNX10" s="813"/>
      <c r="VNY10" s="813"/>
      <c r="VNZ10" s="813"/>
      <c r="VOA10" s="813"/>
      <c r="VOB10" s="813"/>
      <c r="VOC10" s="813"/>
      <c r="VOD10" s="813"/>
      <c r="VOE10" s="813"/>
      <c r="VOF10" s="813"/>
      <c r="VOG10" s="813"/>
      <c r="VOH10" s="813"/>
      <c r="VOI10" s="813"/>
      <c r="VOJ10" s="813"/>
      <c r="VOK10" s="813"/>
      <c r="VOL10" s="813"/>
      <c r="VOM10" s="813"/>
      <c r="VON10" s="813"/>
      <c r="VOO10" s="813"/>
      <c r="VOP10" s="813"/>
      <c r="VOQ10" s="813"/>
      <c r="VOR10" s="813"/>
      <c r="VOS10" s="813"/>
      <c r="VOT10" s="813"/>
      <c r="VOU10" s="813"/>
      <c r="VOV10" s="813"/>
      <c r="VOW10" s="813"/>
      <c r="VOX10" s="813"/>
      <c r="VOY10" s="813"/>
      <c r="VOZ10" s="813"/>
      <c r="VPA10" s="813"/>
      <c r="VPB10" s="813"/>
      <c r="VPC10" s="813"/>
      <c r="VPD10" s="813"/>
      <c r="VPE10" s="813"/>
      <c r="VPF10" s="813"/>
      <c r="VPG10" s="813"/>
      <c r="VPH10" s="813"/>
      <c r="VPI10" s="813"/>
      <c r="VPJ10" s="813"/>
      <c r="VPK10" s="813"/>
      <c r="VPL10" s="813"/>
      <c r="VPM10" s="813"/>
      <c r="VPN10" s="813"/>
      <c r="VPO10" s="813"/>
      <c r="VPP10" s="813"/>
      <c r="VPQ10" s="813"/>
      <c r="VPR10" s="813"/>
      <c r="VPS10" s="813"/>
      <c r="VPT10" s="813"/>
      <c r="VPU10" s="813"/>
      <c r="VPV10" s="813"/>
      <c r="VPW10" s="813"/>
      <c r="VPX10" s="813"/>
      <c r="VPY10" s="813"/>
      <c r="VPZ10" s="813"/>
      <c r="VQA10" s="813"/>
      <c r="VQB10" s="813"/>
      <c r="VQC10" s="813"/>
      <c r="VQD10" s="813"/>
      <c r="VQE10" s="813"/>
      <c r="VQF10" s="813"/>
      <c r="VQG10" s="813"/>
      <c r="VQH10" s="813"/>
      <c r="VQI10" s="813"/>
      <c r="VQJ10" s="813"/>
      <c r="VQK10" s="813"/>
      <c r="VQL10" s="813"/>
      <c r="VQM10" s="813"/>
      <c r="VQN10" s="813"/>
      <c r="VQO10" s="813"/>
      <c r="VQP10" s="813"/>
      <c r="VQQ10" s="813"/>
      <c r="VQR10" s="813"/>
      <c r="VQS10" s="813"/>
      <c r="VQT10" s="813"/>
      <c r="VQU10" s="813"/>
      <c r="VQV10" s="813"/>
      <c r="VQW10" s="813"/>
      <c r="VQX10" s="813"/>
      <c r="VQY10" s="813"/>
      <c r="VQZ10" s="813"/>
      <c r="VRA10" s="813"/>
      <c r="VRB10" s="813"/>
      <c r="VRC10" s="813"/>
      <c r="VRD10" s="813"/>
      <c r="VRE10" s="813"/>
      <c r="VRF10" s="813"/>
      <c r="VRG10" s="813"/>
      <c r="VRH10" s="813"/>
      <c r="VRI10" s="813"/>
      <c r="VRJ10" s="813"/>
      <c r="VRK10" s="813"/>
      <c r="VRL10" s="813"/>
      <c r="VRM10" s="813"/>
      <c r="VRN10" s="813"/>
      <c r="VRO10" s="813"/>
      <c r="VRP10" s="813"/>
      <c r="VRQ10" s="813"/>
      <c r="VRR10" s="813"/>
      <c r="VRS10" s="813"/>
      <c r="VRT10" s="813"/>
      <c r="VRU10" s="813"/>
      <c r="VRV10" s="813"/>
      <c r="VRW10" s="813"/>
      <c r="VRX10" s="813"/>
      <c r="VRY10" s="813"/>
      <c r="VRZ10" s="813"/>
      <c r="VSA10" s="813"/>
      <c r="VSB10" s="813"/>
      <c r="VSC10" s="813"/>
      <c r="VSD10" s="813"/>
      <c r="VSE10" s="813"/>
      <c r="VSF10" s="813"/>
      <c r="VSG10" s="813"/>
      <c r="VSH10" s="813"/>
      <c r="VSI10" s="813"/>
      <c r="VSJ10" s="813"/>
      <c r="VSK10" s="813"/>
      <c r="VSL10" s="813"/>
      <c r="VSM10" s="813"/>
      <c r="VSN10" s="813"/>
      <c r="VSO10" s="813"/>
      <c r="VSP10" s="813"/>
      <c r="VSQ10" s="813"/>
      <c r="VSR10" s="813"/>
      <c r="VSS10" s="813"/>
      <c r="VST10" s="813"/>
      <c r="VSU10" s="813"/>
      <c r="VSV10" s="813"/>
      <c r="VSW10" s="813"/>
      <c r="VSX10" s="813"/>
      <c r="VSY10" s="813"/>
      <c r="VSZ10" s="813"/>
      <c r="VTA10" s="813"/>
      <c r="VTB10" s="813"/>
      <c r="VTC10" s="813"/>
      <c r="VTD10" s="813"/>
      <c r="VTE10" s="813"/>
      <c r="VTF10" s="813"/>
      <c r="VTG10" s="813"/>
      <c r="VTH10" s="813"/>
      <c r="VTI10" s="813"/>
      <c r="VTJ10" s="813"/>
      <c r="VTK10" s="813"/>
      <c r="VTL10" s="813"/>
      <c r="VTM10" s="813"/>
      <c r="VTN10" s="813"/>
      <c r="VTO10" s="813"/>
      <c r="VTP10" s="813"/>
      <c r="VTQ10" s="813"/>
      <c r="VTR10" s="813"/>
      <c r="VTS10" s="813"/>
      <c r="VTT10" s="813"/>
      <c r="VTU10" s="813"/>
      <c r="VTV10" s="813"/>
      <c r="VTW10" s="813"/>
      <c r="VTX10" s="813"/>
      <c r="VTY10" s="813"/>
      <c r="VTZ10" s="813"/>
      <c r="VUA10" s="813"/>
      <c r="VUB10" s="813"/>
      <c r="VUC10" s="813"/>
      <c r="VUD10" s="813"/>
      <c r="VUE10" s="813"/>
      <c r="VUF10" s="813"/>
      <c r="VUG10" s="813"/>
      <c r="VUH10" s="813"/>
      <c r="VUI10" s="813"/>
      <c r="VUJ10" s="813"/>
      <c r="VUK10" s="813"/>
      <c r="VUL10" s="813"/>
      <c r="VUM10" s="813"/>
      <c r="VUN10" s="813"/>
      <c r="VUO10" s="813"/>
      <c r="VUP10" s="813"/>
      <c r="VUQ10" s="813"/>
      <c r="VUR10" s="813"/>
      <c r="VUS10" s="813"/>
      <c r="VUT10" s="813"/>
      <c r="VUU10" s="813"/>
      <c r="VUV10" s="813"/>
      <c r="VUW10" s="813"/>
      <c r="VUX10" s="813"/>
      <c r="VUY10" s="813"/>
      <c r="VUZ10" s="813"/>
      <c r="VVA10" s="813"/>
      <c r="VVB10" s="813"/>
      <c r="VVC10" s="813"/>
      <c r="VVD10" s="813"/>
      <c r="VVE10" s="813"/>
      <c r="VVF10" s="813"/>
      <c r="VVG10" s="813"/>
      <c r="VVH10" s="813"/>
      <c r="VVI10" s="813"/>
      <c r="VVJ10" s="813"/>
      <c r="VVK10" s="813"/>
      <c r="VVL10" s="813"/>
      <c r="VVM10" s="813"/>
      <c r="VVN10" s="813"/>
      <c r="VVO10" s="813"/>
      <c r="VVP10" s="813"/>
      <c r="VVQ10" s="813"/>
      <c r="VVR10" s="813"/>
      <c r="VVS10" s="813"/>
      <c r="VVT10" s="813"/>
      <c r="VVU10" s="813"/>
      <c r="VVV10" s="813"/>
      <c r="VVW10" s="813"/>
      <c r="VVX10" s="813"/>
      <c r="VVY10" s="813"/>
      <c r="VVZ10" s="813"/>
      <c r="VWA10" s="813"/>
      <c r="VWB10" s="813"/>
      <c r="VWC10" s="813"/>
      <c r="VWD10" s="813"/>
      <c r="VWE10" s="813"/>
      <c r="VWF10" s="813"/>
      <c r="VWG10" s="813"/>
      <c r="VWH10" s="813"/>
      <c r="VWI10" s="813"/>
      <c r="VWJ10" s="813"/>
      <c r="VWK10" s="813"/>
      <c r="VWL10" s="813"/>
      <c r="VWM10" s="813"/>
      <c r="VWN10" s="813"/>
      <c r="VWO10" s="813"/>
      <c r="VWP10" s="813"/>
      <c r="VWQ10" s="813"/>
      <c r="VWR10" s="813"/>
      <c r="VWS10" s="813"/>
      <c r="VWT10" s="813"/>
      <c r="VWU10" s="813"/>
      <c r="VWV10" s="813"/>
      <c r="VWW10" s="813"/>
      <c r="VWX10" s="813"/>
      <c r="VWY10" s="813"/>
      <c r="VWZ10" s="813"/>
      <c r="VXA10" s="813"/>
      <c r="VXB10" s="813"/>
      <c r="VXC10" s="813"/>
      <c r="VXD10" s="813"/>
      <c r="VXE10" s="813"/>
      <c r="VXF10" s="813"/>
      <c r="VXG10" s="813"/>
      <c r="VXH10" s="813"/>
      <c r="VXI10" s="813"/>
      <c r="VXJ10" s="813"/>
      <c r="VXK10" s="813"/>
      <c r="VXL10" s="813"/>
      <c r="VXM10" s="813"/>
      <c r="VXN10" s="813"/>
      <c r="VXO10" s="813"/>
      <c r="VXP10" s="813"/>
      <c r="VXQ10" s="813"/>
      <c r="VXR10" s="813"/>
      <c r="VXS10" s="813"/>
      <c r="VXT10" s="813"/>
      <c r="VXU10" s="813"/>
      <c r="VXV10" s="813"/>
      <c r="VXW10" s="813"/>
      <c r="VXX10" s="813"/>
      <c r="VXY10" s="813"/>
      <c r="VXZ10" s="813"/>
      <c r="VYA10" s="813"/>
      <c r="VYB10" s="813"/>
      <c r="VYC10" s="813"/>
      <c r="VYD10" s="813"/>
      <c r="VYE10" s="813"/>
      <c r="VYF10" s="813"/>
      <c r="VYG10" s="813"/>
      <c r="VYH10" s="813"/>
      <c r="VYI10" s="813"/>
      <c r="VYJ10" s="813"/>
      <c r="VYK10" s="813"/>
      <c r="VYL10" s="813"/>
      <c r="VYM10" s="813"/>
      <c r="VYN10" s="813"/>
      <c r="VYO10" s="813"/>
      <c r="VYP10" s="813"/>
      <c r="VYQ10" s="813"/>
      <c r="VYR10" s="813"/>
      <c r="VYS10" s="813"/>
      <c r="VYT10" s="813"/>
      <c r="VYU10" s="813"/>
      <c r="VYV10" s="813"/>
      <c r="VYW10" s="813"/>
      <c r="VYX10" s="813"/>
      <c r="VYY10" s="813"/>
      <c r="VYZ10" s="813"/>
      <c r="VZA10" s="813"/>
      <c r="VZB10" s="813"/>
      <c r="VZC10" s="813"/>
      <c r="VZD10" s="813"/>
      <c r="VZE10" s="813"/>
      <c r="VZF10" s="813"/>
      <c r="VZG10" s="813"/>
      <c r="VZH10" s="813"/>
      <c r="VZI10" s="813"/>
      <c r="VZJ10" s="813"/>
      <c r="VZK10" s="813"/>
      <c r="VZL10" s="813"/>
      <c r="VZM10" s="813"/>
      <c r="VZN10" s="813"/>
      <c r="VZO10" s="813"/>
      <c r="VZP10" s="813"/>
      <c r="VZQ10" s="813"/>
      <c r="VZR10" s="813"/>
      <c r="VZS10" s="813"/>
      <c r="VZT10" s="813"/>
      <c r="VZU10" s="813"/>
      <c r="VZV10" s="813"/>
      <c r="VZW10" s="813"/>
      <c r="VZX10" s="813"/>
      <c r="VZY10" s="813"/>
      <c r="VZZ10" s="813"/>
      <c r="WAA10" s="813"/>
      <c r="WAB10" s="813"/>
      <c r="WAC10" s="813"/>
      <c r="WAD10" s="813"/>
      <c r="WAE10" s="813"/>
      <c r="WAF10" s="813"/>
      <c r="WAG10" s="813"/>
      <c r="WAH10" s="813"/>
      <c r="WAI10" s="813"/>
      <c r="WAJ10" s="813"/>
      <c r="WAK10" s="813"/>
      <c r="WAL10" s="813"/>
      <c r="WAM10" s="813"/>
      <c r="WAN10" s="813"/>
      <c r="WAO10" s="813"/>
      <c r="WAP10" s="813"/>
      <c r="WAQ10" s="813"/>
      <c r="WAR10" s="813"/>
      <c r="WAS10" s="813"/>
      <c r="WAT10" s="813"/>
      <c r="WAU10" s="813"/>
      <c r="WAV10" s="813"/>
      <c r="WAW10" s="813"/>
      <c r="WAX10" s="813"/>
      <c r="WAY10" s="813"/>
      <c r="WAZ10" s="813"/>
      <c r="WBA10" s="813"/>
      <c r="WBB10" s="813"/>
      <c r="WBC10" s="813"/>
      <c r="WBD10" s="813"/>
      <c r="WBE10" s="813"/>
      <c r="WBF10" s="813"/>
      <c r="WBG10" s="813"/>
      <c r="WBH10" s="813"/>
      <c r="WBI10" s="813"/>
      <c r="WBJ10" s="813"/>
      <c r="WBK10" s="813"/>
      <c r="WBL10" s="813"/>
      <c r="WBM10" s="813"/>
      <c r="WBN10" s="813"/>
      <c r="WBO10" s="813"/>
      <c r="WBP10" s="813"/>
      <c r="WBQ10" s="813"/>
      <c r="WBR10" s="813"/>
      <c r="WBS10" s="813"/>
      <c r="WBT10" s="813"/>
      <c r="WBU10" s="813"/>
      <c r="WBV10" s="813"/>
      <c r="WBW10" s="813"/>
      <c r="WBX10" s="813"/>
      <c r="WBY10" s="813"/>
      <c r="WBZ10" s="813"/>
      <c r="WCA10" s="813"/>
      <c r="WCB10" s="813"/>
      <c r="WCC10" s="813"/>
      <c r="WCD10" s="813"/>
      <c r="WCE10" s="813"/>
      <c r="WCF10" s="813"/>
      <c r="WCG10" s="813"/>
      <c r="WCH10" s="813"/>
      <c r="WCI10" s="813"/>
      <c r="WCJ10" s="813"/>
      <c r="WCK10" s="813"/>
      <c r="WCL10" s="813"/>
      <c r="WCM10" s="813"/>
      <c r="WCN10" s="813"/>
      <c r="WCO10" s="813"/>
      <c r="WCP10" s="813"/>
      <c r="WCQ10" s="813"/>
      <c r="WCR10" s="813"/>
      <c r="WCS10" s="813"/>
      <c r="WCT10" s="813"/>
      <c r="WCU10" s="813"/>
      <c r="WCV10" s="813"/>
      <c r="WCW10" s="813"/>
      <c r="WCX10" s="813"/>
      <c r="WCY10" s="813"/>
      <c r="WCZ10" s="813"/>
      <c r="WDA10" s="813"/>
      <c r="WDB10" s="813"/>
      <c r="WDC10" s="813"/>
      <c r="WDD10" s="813"/>
      <c r="WDE10" s="813"/>
      <c r="WDF10" s="813"/>
      <c r="WDG10" s="813"/>
      <c r="WDH10" s="813"/>
      <c r="WDI10" s="813"/>
      <c r="WDJ10" s="813"/>
      <c r="WDK10" s="813"/>
      <c r="WDL10" s="813"/>
      <c r="WDM10" s="813"/>
      <c r="WDN10" s="813"/>
      <c r="WDO10" s="813"/>
      <c r="WDP10" s="813"/>
      <c r="WDQ10" s="813"/>
      <c r="WDR10" s="813"/>
      <c r="WDS10" s="813"/>
      <c r="WDT10" s="813"/>
      <c r="WDU10" s="813"/>
      <c r="WDV10" s="813"/>
      <c r="WDW10" s="813"/>
      <c r="WDX10" s="813"/>
      <c r="WDY10" s="813"/>
      <c r="WDZ10" s="813"/>
      <c r="WEA10" s="813"/>
      <c r="WEB10" s="813"/>
      <c r="WEC10" s="813"/>
      <c r="WED10" s="813"/>
      <c r="WEE10" s="813"/>
      <c r="WEF10" s="813"/>
      <c r="WEG10" s="813"/>
      <c r="WEH10" s="813"/>
      <c r="WEI10" s="813"/>
      <c r="WEJ10" s="813"/>
      <c r="WEK10" s="813"/>
      <c r="WEL10" s="813"/>
      <c r="WEM10" s="813"/>
      <c r="WEN10" s="813"/>
      <c r="WEO10" s="813"/>
      <c r="WEP10" s="813"/>
      <c r="WEQ10" s="813"/>
      <c r="WER10" s="813"/>
      <c r="WES10" s="813"/>
      <c r="WET10" s="813"/>
      <c r="WEU10" s="813"/>
      <c r="WEV10" s="813"/>
      <c r="WEW10" s="813"/>
      <c r="WEX10" s="813"/>
      <c r="WEY10" s="813"/>
      <c r="WEZ10" s="813"/>
      <c r="WFA10" s="813"/>
      <c r="WFB10" s="813"/>
      <c r="WFC10" s="813"/>
      <c r="WFD10" s="813"/>
      <c r="WFE10" s="813"/>
      <c r="WFF10" s="813"/>
      <c r="WFG10" s="813"/>
      <c r="WFH10" s="813"/>
      <c r="WFI10" s="813"/>
      <c r="WFJ10" s="813"/>
      <c r="WFK10" s="813"/>
      <c r="WFL10" s="813"/>
      <c r="WFM10" s="813"/>
      <c r="WFN10" s="813"/>
      <c r="WFO10" s="813"/>
      <c r="WFP10" s="813"/>
      <c r="WFQ10" s="813"/>
      <c r="WFR10" s="813"/>
      <c r="WFS10" s="813"/>
      <c r="WFT10" s="813"/>
      <c r="WFU10" s="813"/>
      <c r="WFV10" s="813"/>
      <c r="WFW10" s="813"/>
      <c r="WFX10" s="813"/>
      <c r="WFY10" s="813"/>
      <c r="WFZ10" s="813"/>
      <c r="WGA10" s="813"/>
      <c r="WGB10" s="813"/>
      <c r="WGC10" s="813"/>
      <c r="WGD10" s="813"/>
      <c r="WGE10" s="813"/>
      <c r="WGF10" s="813"/>
      <c r="WGG10" s="813"/>
      <c r="WGH10" s="813"/>
      <c r="WGI10" s="813"/>
      <c r="WGJ10" s="813"/>
      <c r="WGK10" s="813"/>
      <c r="WGL10" s="813"/>
      <c r="WGM10" s="813"/>
      <c r="WGN10" s="813"/>
      <c r="WGO10" s="813"/>
      <c r="WGP10" s="813"/>
      <c r="WGQ10" s="813"/>
      <c r="WGR10" s="813"/>
      <c r="WGS10" s="813"/>
      <c r="WGT10" s="813"/>
      <c r="WGU10" s="813"/>
      <c r="WGV10" s="813"/>
      <c r="WGW10" s="813"/>
      <c r="WGX10" s="813"/>
      <c r="WGY10" s="813"/>
      <c r="WGZ10" s="813"/>
      <c r="WHA10" s="813"/>
      <c r="WHB10" s="813"/>
      <c r="WHC10" s="813"/>
      <c r="WHD10" s="813"/>
      <c r="WHE10" s="813"/>
      <c r="WHF10" s="813"/>
      <c r="WHG10" s="813"/>
      <c r="WHH10" s="813"/>
      <c r="WHI10" s="813"/>
      <c r="WHJ10" s="813"/>
      <c r="WHK10" s="813"/>
      <c r="WHL10" s="813"/>
      <c r="WHM10" s="813"/>
      <c r="WHN10" s="813"/>
      <c r="WHO10" s="813"/>
      <c r="WHP10" s="813"/>
      <c r="WHQ10" s="813"/>
      <c r="WHR10" s="813"/>
      <c r="WHS10" s="813"/>
      <c r="WHT10" s="813"/>
      <c r="WHU10" s="813"/>
      <c r="WHV10" s="813"/>
      <c r="WHW10" s="813"/>
      <c r="WHX10" s="813"/>
      <c r="WHY10" s="813"/>
      <c r="WHZ10" s="813"/>
      <c r="WIA10" s="813"/>
      <c r="WIB10" s="813"/>
      <c r="WIC10" s="813"/>
      <c r="WID10" s="813"/>
      <c r="WIE10" s="813"/>
      <c r="WIF10" s="813"/>
      <c r="WIG10" s="813"/>
      <c r="WIH10" s="813"/>
      <c r="WII10" s="813"/>
      <c r="WIJ10" s="813"/>
      <c r="WIK10" s="813"/>
      <c r="WIL10" s="813"/>
      <c r="WIM10" s="813"/>
      <c r="WIN10" s="813"/>
      <c r="WIO10" s="813"/>
      <c r="WIP10" s="813"/>
      <c r="WIQ10" s="813"/>
      <c r="WIR10" s="813"/>
      <c r="WIS10" s="813"/>
      <c r="WIT10" s="813"/>
      <c r="WIU10" s="813"/>
      <c r="WIV10" s="813"/>
      <c r="WIW10" s="813"/>
      <c r="WIX10" s="813"/>
      <c r="WIY10" s="813"/>
      <c r="WIZ10" s="813"/>
      <c r="WJA10" s="813"/>
      <c r="WJB10" s="813"/>
      <c r="WJC10" s="813"/>
      <c r="WJD10" s="813"/>
      <c r="WJE10" s="813"/>
      <c r="WJF10" s="813"/>
      <c r="WJG10" s="813"/>
      <c r="WJH10" s="813"/>
      <c r="WJI10" s="813"/>
      <c r="WJJ10" s="813"/>
      <c r="WJK10" s="813"/>
      <c r="WJL10" s="813"/>
      <c r="WJM10" s="813"/>
      <c r="WJN10" s="813"/>
      <c r="WJO10" s="813"/>
      <c r="WJP10" s="813"/>
      <c r="WJQ10" s="813"/>
      <c r="WJR10" s="813"/>
      <c r="WJS10" s="813"/>
      <c r="WJT10" s="813"/>
      <c r="WJU10" s="813"/>
      <c r="WJV10" s="813"/>
      <c r="WJW10" s="813"/>
      <c r="WJX10" s="813"/>
      <c r="WJY10" s="813"/>
      <c r="WJZ10" s="813"/>
      <c r="WKA10" s="813"/>
      <c r="WKB10" s="813"/>
      <c r="WKC10" s="813"/>
      <c r="WKD10" s="813"/>
      <c r="WKE10" s="813"/>
      <c r="WKF10" s="813"/>
      <c r="WKG10" s="813"/>
      <c r="WKH10" s="813"/>
      <c r="WKI10" s="813"/>
      <c r="WKJ10" s="813"/>
      <c r="WKK10" s="813"/>
      <c r="WKL10" s="813"/>
      <c r="WKM10" s="813"/>
      <c r="WKN10" s="813"/>
      <c r="WKO10" s="813"/>
      <c r="WKP10" s="813"/>
      <c r="WKQ10" s="813"/>
      <c r="WKR10" s="813"/>
      <c r="WKS10" s="813"/>
      <c r="WKT10" s="813"/>
      <c r="WKU10" s="813"/>
      <c r="WKV10" s="813"/>
      <c r="WKW10" s="813"/>
      <c r="WKX10" s="813"/>
      <c r="WKY10" s="813"/>
      <c r="WKZ10" s="813"/>
      <c r="WLA10" s="813"/>
      <c r="WLB10" s="813"/>
      <c r="WLC10" s="813"/>
      <c r="WLD10" s="813"/>
      <c r="WLE10" s="813"/>
      <c r="WLF10" s="813"/>
      <c r="WLG10" s="813"/>
      <c r="WLH10" s="813"/>
      <c r="WLI10" s="813"/>
      <c r="WLJ10" s="813"/>
      <c r="WLK10" s="813"/>
      <c r="WLL10" s="813"/>
      <c r="WLM10" s="813"/>
      <c r="WLN10" s="813"/>
      <c r="WLO10" s="813"/>
      <c r="WLP10" s="813"/>
      <c r="WLQ10" s="813"/>
      <c r="WLR10" s="813"/>
      <c r="WLS10" s="813"/>
      <c r="WLT10" s="813"/>
      <c r="WLU10" s="813"/>
      <c r="WLV10" s="813"/>
      <c r="WLW10" s="813"/>
      <c r="WLX10" s="813"/>
      <c r="WLY10" s="813"/>
      <c r="WLZ10" s="813"/>
      <c r="WMA10" s="813"/>
      <c r="WMB10" s="813"/>
      <c r="WMC10" s="813"/>
      <c r="WMD10" s="813"/>
      <c r="WME10" s="813"/>
      <c r="WMF10" s="813"/>
      <c r="WMG10" s="813"/>
      <c r="WMH10" s="813"/>
      <c r="WMI10" s="813"/>
      <c r="WMJ10" s="813"/>
      <c r="WMK10" s="813"/>
      <c r="WML10" s="813"/>
      <c r="WMM10" s="813"/>
      <c r="WMN10" s="813"/>
      <c r="WMO10" s="813"/>
      <c r="WMP10" s="813"/>
      <c r="WMQ10" s="813"/>
      <c r="WMR10" s="813"/>
      <c r="WMS10" s="813"/>
      <c r="WMT10" s="813"/>
      <c r="WMU10" s="813"/>
      <c r="WMV10" s="813"/>
      <c r="WMW10" s="813"/>
      <c r="WMX10" s="813"/>
      <c r="WMY10" s="813"/>
      <c r="WMZ10" s="813"/>
      <c r="WNA10" s="813"/>
      <c r="WNB10" s="813"/>
      <c r="WNC10" s="813"/>
      <c r="WND10" s="813"/>
      <c r="WNE10" s="813"/>
      <c r="WNF10" s="813"/>
      <c r="WNG10" s="813"/>
      <c r="WNH10" s="813"/>
      <c r="WNI10" s="813"/>
      <c r="WNJ10" s="813"/>
      <c r="WNK10" s="813"/>
      <c r="WNL10" s="813"/>
      <c r="WNM10" s="813"/>
      <c r="WNN10" s="813"/>
      <c r="WNO10" s="813"/>
      <c r="WNP10" s="813"/>
      <c r="WNQ10" s="813"/>
      <c r="WNR10" s="813"/>
      <c r="WNS10" s="813"/>
      <c r="WNT10" s="813"/>
      <c r="WNU10" s="813"/>
      <c r="WNV10" s="813"/>
      <c r="WNW10" s="813"/>
      <c r="WNX10" s="813"/>
      <c r="WNY10" s="813"/>
      <c r="WNZ10" s="813"/>
      <c r="WOA10" s="813"/>
      <c r="WOB10" s="813"/>
      <c r="WOC10" s="813"/>
      <c r="WOD10" s="813"/>
      <c r="WOE10" s="813"/>
      <c r="WOF10" s="813"/>
      <c r="WOG10" s="813"/>
      <c r="WOH10" s="813"/>
      <c r="WOI10" s="813"/>
      <c r="WOJ10" s="813"/>
      <c r="WOK10" s="813"/>
      <c r="WOL10" s="813"/>
      <c r="WOM10" s="813"/>
      <c r="WON10" s="813"/>
      <c r="WOO10" s="813"/>
      <c r="WOP10" s="813"/>
      <c r="WOQ10" s="813"/>
      <c r="WOR10" s="813"/>
      <c r="WOS10" s="813"/>
      <c r="WOT10" s="813"/>
      <c r="WOU10" s="813"/>
      <c r="WOV10" s="813"/>
      <c r="WOW10" s="813"/>
      <c r="WOX10" s="813"/>
      <c r="WOY10" s="813"/>
      <c r="WOZ10" s="813"/>
      <c r="WPA10" s="813"/>
      <c r="WPB10" s="813"/>
      <c r="WPC10" s="813"/>
      <c r="WPD10" s="813"/>
      <c r="WPE10" s="813"/>
      <c r="WPF10" s="813"/>
      <c r="WPG10" s="813"/>
      <c r="WPH10" s="813"/>
      <c r="WPI10" s="813"/>
      <c r="WPJ10" s="813"/>
      <c r="WPK10" s="813"/>
      <c r="WPL10" s="813"/>
      <c r="WPM10" s="813"/>
      <c r="WPN10" s="813"/>
      <c r="WPO10" s="813"/>
      <c r="WPP10" s="813"/>
      <c r="WPQ10" s="813"/>
      <c r="WPR10" s="813"/>
      <c r="WPS10" s="813"/>
      <c r="WPT10" s="813"/>
      <c r="WPU10" s="813"/>
      <c r="WPV10" s="813"/>
      <c r="WPW10" s="813"/>
      <c r="WPX10" s="813"/>
      <c r="WPY10" s="813"/>
      <c r="WPZ10" s="813"/>
      <c r="WQA10" s="813"/>
      <c r="WQB10" s="813"/>
      <c r="WQC10" s="813"/>
      <c r="WQD10" s="813"/>
      <c r="WQE10" s="813"/>
      <c r="WQF10" s="813"/>
      <c r="WQG10" s="813"/>
      <c r="WQH10" s="813"/>
      <c r="WQI10" s="813"/>
      <c r="WQJ10" s="813"/>
      <c r="WQK10" s="813"/>
      <c r="WQL10" s="813"/>
      <c r="WQM10" s="813"/>
      <c r="WQN10" s="813"/>
      <c r="WQO10" s="813"/>
      <c r="WQP10" s="813"/>
      <c r="WQQ10" s="813"/>
      <c r="WQR10" s="813"/>
      <c r="WQS10" s="813"/>
      <c r="WQT10" s="813"/>
      <c r="WQU10" s="813"/>
      <c r="WQV10" s="813"/>
      <c r="WQW10" s="813"/>
      <c r="WQX10" s="813"/>
      <c r="WQY10" s="813"/>
      <c r="WQZ10" s="813"/>
      <c r="WRA10" s="813"/>
      <c r="WRB10" s="813"/>
      <c r="WRC10" s="813"/>
      <c r="WRD10" s="813"/>
      <c r="WRE10" s="813"/>
      <c r="WRF10" s="813"/>
      <c r="WRG10" s="813"/>
      <c r="WRH10" s="813"/>
      <c r="WRI10" s="813"/>
      <c r="WRJ10" s="813"/>
      <c r="WRK10" s="813"/>
      <c r="WRL10" s="813"/>
      <c r="WRM10" s="813"/>
      <c r="WRN10" s="813"/>
      <c r="WRO10" s="813"/>
      <c r="WRP10" s="813"/>
      <c r="WRQ10" s="813"/>
      <c r="WRR10" s="813"/>
      <c r="WRS10" s="813"/>
      <c r="WRT10" s="813"/>
      <c r="WRU10" s="813"/>
      <c r="WRV10" s="813"/>
      <c r="WRW10" s="813"/>
      <c r="WRX10" s="813"/>
      <c r="WRY10" s="813"/>
      <c r="WRZ10" s="813"/>
      <c r="WSA10" s="813"/>
      <c r="WSB10" s="813"/>
      <c r="WSC10" s="813"/>
      <c r="WSD10" s="813"/>
      <c r="WSE10" s="813"/>
      <c r="WSF10" s="813"/>
      <c r="WSG10" s="813"/>
      <c r="WSH10" s="813"/>
      <c r="WSI10" s="813"/>
      <c r="WSJ10" s="813"/>
      <c r="WSK10" s="813"/>
      <c r="WSL10" s="813"/>
      <c r="WSM10" s="813"/>
      <c r="WSN10" s="813"/>
      <c r="WSO10" s="813"/>
      <c r="WSP10" s="813"/>
      <c r="WSQ10" s="813"/>
      <c r="WSR10" s="813"/>
      <c r="WSS10" s="813"/>
      <c r="WST10" s="813"/>
      <c r="WSU10" s="813"/>
      <c r="WSV10" s="813"/>
      <c r="WSW10" s="813"/>
      <c r="WSX10" s="813"/>
      <c r="WSY10" s="813"/>
      <c r="WSZ10" s="813"/>
      <c r="WTA10" s="813"/>
      <c r="WTB10" s="813"/>
      <c r="WTC10" s="813"/>
      <c r="WTD10" s="813"/>
      <c r="WTE10" s="813"/>
      <c r="WTF10" s="813"/>
      <c r="WTG10" s="813"/>
      <c r="WTH10" s="813"/>
      <c r="WTI10" s="813"/>
      <c r="WTJ10" s="813"/>
      <c r="WTK10" s="813"/>
      <c r="WTL10" s="813"/>
      <c r="WTM10" s="813"/>
      <c r="WTN10" s="813"/>
      <c r="WTO10" s="813"/>
      <c r="WTP10" s="813"/>
      <c r="WTQ10" s="813"/>
      <c r="WTR10" s="813"/>
      <c r="WTS10" s="813"/>
      <c r="WTT10" s="813"/>
      <c r="WTU10" s="813"/>
      <c r="WTV10" s="813"/>
      <c r="WTW10" s="813"/>
      <c r="WTX10" s="813"/>
      <c r="WTY10" s="813"/>
      <c r="WTZ10" s="813"/>
      <c r="WUA10" s="813"/>
      <c r="WUB10" s="813"/>
      <c r="WUC10" s="813"/>
      <c r="WUD10" s="813"/>
      <c r="WUE10" s="813"/>
      <c r="WUF10" s="813"/>
      <c r="WUG10" s="813"/>
      <c r="WUH10" s="813"/>
      <c r="WUI10" s="813"/>
      <c r="WUJ10" s="813"/>
      <c r="WUK10" s="813"/>
      <c r="WUL10" s="813"/>
      <c r="WUM10" s="813"/>
      <c r="WUN10" s="813"/>
      <c r="WUO10" s="813"/>
      <c r="WUP10" s="813"/>
      <c r="WUQ10" s="813"/>
      <c r="WUR10" s="813"/>
      <c r="WUS10" s="813"/>
      <c r="WUT10" s="813"/>
      <c r="WUU10" s="813"/>
      <c r="WUV10" s="813"/>
      <c r="WUW10" s="813"/>
      <c r="WUX10" s="813"/>
      <c r="WUY10" s="813"/>
      <c r="WUZ10" s="813"/>
      <c r="WVA10" s="813"/>
      <c r="WVB10" s="813"/>
      <c r="WVC10" s="813"/>
      <c r="WVD10" s="813"/>
      <c r="WVE10" s="813"/>
      <c r="WVF10" s="813"/>
      <c r="WVG10" s="813"/>
      <c r="WVH10" s="813"/>
      <c r="WVI10" s="813"/>
      <c r="WVJ10" s="813"/>
      <c r="WVK10" s="813"/>
      <c r="WVL10" s="813"/>
      <c r="WVM10" s="813"/>
      <c r="WVN10" s="813"/>
      <c r="WVO10" s="813"/>
      <c r="WVP10" s="813"/>
      <c r="WVQ10" s="813"/>
      <c r="WVR10" s="813"/>
      <c r="WVS10" s="813"/>
      <c r="WVT10" s="813"/>
      <c r="WVU10" s="813"/>
      <c r="WVV10" s="813"/>
      <c r="WVW10" s="813"/>
      <c r="WVX10" s="813"/>
      <c r="WVY10" s="813"/>
      <c r="WVZ10" s="813"/>
      <c r="WWA10" s="813"/>
      <c r="WWB10" s="813"/>
      <c r="WWC10" s="813"/>
      <c r="WWD10" s="813"/>
      <c r="WWE10" s="813"/>
      <c r="WWF10" s="813"/>
      <c r="WWG10" s="813"/>
      <c r="WWH10" s="813"/>
      <c r="WWI10" s="813"/>
      <c r="WWJ10" s="813"/>
      <c r="WWK10" s="813"/>
      <c r="WWL10" s="813"/>
      <c r="WWM10" s="813"/>
      <c r="WWN10" s="813"/>
      <c r="WWO10" s="813"/>
      <c r="WWP10" s="813"/>
      <c r="WWQ10" s="813"/>
      <c r="WWR10" s="813"/>
      <c r="WWS10" s="813"/>
      <c r="WWT10" s="813"/>
      <c r="WWU10" s="813"/>
      <c r="WWV10" s="813"/>
      <c r="WWW10" s="813"/>
      <c r="WWX10" s="813"/>
      <c r="WWY10" s="813"/>
      <c r="WWZ10" s="813"/>
      <c r="WXA10" s="813"/>
      <c r="WXB10" s="813"/>
      <c r="WXC10" s="813"/>
      <c r="WXD10" s="813"/>
      <c r="WXE10" s="813"/>
      <c r="WXF10" s="813"/>
      <c r="WXG10" s="813"/>
      <c r="WXH10" s="813"/>
      <c r="WXI10" s="813"/>
      <c r="WXJ10" s="813"/>
      <c r="WXK10" s="813"/>
      <c r="WXL10" s="813"/>
      <c r="WXM10" s="813"/>
      <c r="WXN10" s="813"/>
      <c r="WXO10" s="813"/>
      <c r="WXP10" s="813"/>
      <c r="WXQ10" s="813"/>
      <c r="WXR10" s="813"/>
      <c r="WXS10" s="813"/>
      <c r="WXT10" s="813"/>
      <c r="WXU10" s="813"/>
      <c r="WXV10" s="813"/>
      <c r="WXW10" s="813"/>
      <c r="WXX10" s="813"/>
      <c r="WXY10" s="813"/>
      <c r="WXZ10" s="813"/>
      <c r="WYA10" s="813"/>
      <c r="WYB10" s="813"/>
      <c r="WYC10" s="813"/>
      <c r="WYD10" s="813"/>
      <c r="WYE10" s="813"/>
      <c r="WYF10" s="813"/>
      <c r="WYG10" s="813"/>
      <c r="WYH10" s="813"/>
      <c r="WYI10" s="813"/>
      <c r="WYJ10" s="813"/>
      <c r="WYK10" s="813"/>
      <c r="WYL10" s="813"/>
      <c r="WYM10" s="813"/>
      <c r="WYN10" s="813"/>
      <c r="WYO10" s="813"/>
      <c r="WYP10" s="813"/>
      <c r="WYQ10" s="813"/>
      <c r="WYR10" s="813"/>
      <c r="WYS10" s="813"/>
      <c r="WYT10" s="813"/>
      <c r="WYU10" s="813"/>
      <c r="WYV10" s="813"/>
      <c r="WYW10" s="813"/>
      <c r="WYX10" s="813"/>
      <c r="WYY10" s="813"/>
      <c r="WYZ10" s="813"/>
      <c r="WZA10" s="813"/>
      <c r="WZB10" s="813"/>
      <c r="WZC10" s="813"/>
      <c r="WZD10" s="813"/>
      <c r="WZE10" s="813"/>
      <c r="WZF10" s="813"/>
      <c r="WZG10" s="813"/>
      <c r="WZH10" s="813"/>
      <c r="WZI10" s="813"/>
      <c r="WZJ10" s="813"/>
      <c r="WZK10" s="813"/>
      <c r="WZL10" s="813"/>
      <c r="WZM10" s="813"/>
      <c r="WZN10" s="813"/>
      <c r="WZO10" s="813"/>
      <c r="WZP10" s="813"/>
      <c r="WZQ10" s="813"/>
      <c r="WZR10" s="813"/>
      <c r="WZS10" s="813"/>
      <c r="WZT10" s="813"/>
      <c r="WZU10" s="813"/>
      <c r="WZV10" s="813"/>
      <c r="WZW10" s="813"/>
      <c r="WZX10" s="813"/>
      <c r="WZY10" s="813"/>
      <c r="WZZ10" s="813"/>
      <c r="XAA10" s="813"/>
      <c r="XAB10" s="813"/>
      <c r="XAC10" s="813"/>
      <c r="XAD10" s="813"/>
      <c r="XAE10" s="813"/>
      <c r="XAF10" s="813"/>
      <c r="XAG10" s="813"/>
      <c r="XAH10" s="813"/>
      <c r="XAI10" s="813"/>
      <c r="XAJ10" s="813"/>
      <c r="XAK10" s="813"/>
      <c r="XAL10" s="813"/>
      <c r="XAM10" s="813"/>
      <c r="XAN10" s="813"/>
      <c r="XAO10" s="813"/>
      <c r="XAP10" s="813"/>
      <c r="XAQ10" s="813"/>
      <c r="XAR10" s="813"/>
      <c r="XAS10" s="813"/>
      <c r="XAT10" s="813"/>
      <c r="XAU10" s="813"/>
      <c r="XAV10" s="813"/>
      <c r="XAW10" s="813"/>
      <c r="XAX10" s="813"/>
      <c r="XAY10" s="813"/>
      <c r="XAZ10" s="813"/>
      <c r="XBA10" s="813"/>
      <c r="XBB10" s="813"/>
      <c r="XBC10" s="813"/>
      <c r="XBD10" s="813"/>
      <c r="XBE10" s="813"/>
      <c r="XBF10" s="813"/>
      <c r="XBG10" s="813"/>
      <c r="XBH10" s="813"/>
      <c r="XBI10" s="813"/>
      <c r="XBJ10" s="813"/>
      <c r="XBK10" s="813"/>
      <c r="XBL10" s="813"/>
      <c r="XBM10" s="813"/>
      <c r="XBN10" s="813"/>
      <c r="XBO10" s="813"/>
      <c r="XBP10" s="813"/>
      <c r="XBQ10" s="813"/>
      <c r="XBR10" s="813"/>
      <c r="XBS10" s="813"/>
      <c r="XBT10" s="813"/>
      <c r="XBU10" s="813"/>
      <c r="XBV10" s="813"/>
      <c r="XBW10" s="813"/>
      <c r="XBX10" s="813"/>
      <c r="XBY10" s="813"/>
      <c r="XBZ10" s="813"/>
      <c r="XCA10" s="813"/>
      <c r="XCB10" s="813"/>
      <c r="XCC10" s="813"/>
      <c r="XCD10" s="813"/>
      <c r="XCE10" s="813"/>
      <c r="XCF10" s="813"/>
      <c r="XCG10" s="813"/>
      <c r="XCH10" s="813"/>
      <c r="XCI10" s="813"/>
      <c r="XCJ10" s="813"/>
      <c r="XCK10" s="813"/>
      <c r="XCL10" s="813"/>
      <c r="XCM10" s="813"/>
      <c r="XCN10" s="813"/>
      <c r="XCO10" s="813"/>
      <c r="XCP10" s="813"/>
      <c r="XCQ10" s="813"/>
      <c r="XCR10" s="813"/>
      <c r="XCS10" s="813"/>
      <c r="XCT10" s="813"/>
      <c r="XCU10" s="813"/>
      <c r="XCV10" s="813"/>
      <c r="XCW10" s="813"/>
      <c r="XCX10" s="813"/>
      <c r="XCY10" s="813"/>
      <c r="XCZ10" s="813"/>
      <c r="XDA10" s="813"/>
      <c r="XDB10" s="813"/>
      <c r="XDC10" s="813"/>
      <c r="XDD10" s="813"/>
      <c r="XDE10" s="813"/>
      <c r="XDF10" s="813"/>
      <c r="XDG10" s="813"/>
      <c r="XDH10" s="813"/>
      <c r="XDI10" s="813"/>
      <c r="XDJ10" s="813"/>
      <c r="XDK10" s="813"/>
      <c r="XDL10" s="813"/>
      <c r="XDM10" s="813"/>
      <c r="XDN10" s="813"/>
      <c r="XDO10" s="813"/>
      <c r="XDP10" s="813"/>
      <c r="XDQ10" s="813"/>
      <c r="XDR10" s="813"/>
      <c r="XDS10" s="813"/>
      <c r="XDT10" s="813"/>
      <c r="XDU10" s="813"/>
      <c r="XDV10" s="813"/>
      <c r="XDW10" s="813"/>
      <c r="XDX10" s="813"/>
      <c r="XDY10" s="813"/>
      <c r="XDZ10" s="813"/>
      <c r="XEA10" s="813"/>
      <c r="XEB10" s="813"/>
      <c r="XEC10" s="813"/>
      <c r="XED10" s="813"/>
      <c r="XEE10" s="813"/>
      <c r="XEF10" s="813"/>
      <c r="XEG10" s="813"/>
      <c r="XEH10" s="813"/>
      <c r="XEI10" s="813"/>
      <c r="XEJ10" s="813"/>
      <c r="XEK10" s="813"/>
      <c r="XEL10" s="813"/>
      <c r="XEM10" s="813"/>
      <c r="XEN10" s="813"/>
      <c r="XEO10" s="813"/>
      <c r="XEP10" s="813"/>
      <c r="XEQ10" s="813"/>
      <c r="XER10" s="813"/>
      <c r="XES10" s="813"/>
      <c r="XET10" s="813"/>
      <c r="XEU10" s="813"/>
      <c r="XEV10" s="813"/>
      <c r="XEW10" s="813"/>
      <c r="XEX10" s="813"/>
      <c r="XEY10" s="813"/>
      <c r="XEZ10" s="813"/>
      <c r="XFA10" s="813"/>
      <c r="XFB10" s="813"/>
      <c r="XFC10" s="813"/>
      <c r="XFD10" s="813"/>
    </row>
    <row r="11" spans="1:16384">
      <c r="A11" s="820" t="s">
        <v>737</v>
      </c>
      <c r="B11" s="819">
        <v>125.28</v>
      </c>
      <c r="C11" s="819">
        <v>9.41</v>
      </c>
      <c r="D11" s="818">
        <v>133.64684</v>
      </c>
      <c r="E11" s="818">
        <v>6.68</v>
      </c>
      <c r="F11" s="826">
        <v>147.03</v>
      </c>
      <c r="G11" s="827">
        <v>10.02</v>
      </c>
      <c r="H11" s="826">
        <v>150.11000000000001</v>
      </c>
      <c r="I11" s="825">
        <v>2.09</v>
      </c>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813"/>
      <c r="AS11" s="813"/>
      <c r="AT11" s="813"/>
      <c r="AU11" s="813"/>
      <c r="AV11" s="813"/>
      <c r="AW11" s="813"/>
      <c r="AX11" s="813"/>
      <c r="AY11" s="813"/>
      <c r="AZ11" s="813"/>
      <c r="BA11" s="813"/>
      <c r="BB11" s="813"/>
      <c r="BC11" s="813"/>
      <c r="BD11" s="813"/>
      <c r="BE11" s="813"/>
      <c r="BF11" s="813"/>
      <c r="BG11" s="813"/>
      <c r="BH11" s="813"/>
      <c r="BI11" s="813"/>
      <c r="BJ11" s="813"/>
      <c r="BK11" s="813"/>
      <c r="BL11" s="813"/>
      <c r="BM11" s="813"/>
      <c r="BN11" s="813"/>
      <c r="BO11" s="813"/>
      <c r="BP11" s="813"/>
      <c r="BQ11" s="813"/>
      <c r="BR11" s="813"/>
      <c r="BS11" s="813"/>
      <c r="BT11" s="813"/>
      <c r="BU11" s="813"/>
      <c r="BV11" s="813"/>
      <c r="BW11" s="813"/>
      <c r="BX11" s="813"/>
      <c r="BY11" s="813"/>
      <c r="BZ11" s="813"/>
      <c r="CA11" s="813"/>
      <c r="CB11" s="813"/>
      <c r="CC11" s="813"/>
      <c r="CD11" s="813"/>
      <c r="CE11" s="813"/>
      <c r="CF11" s="813"/>
      <c r="CG11" s="813"/>
      <c r="CH11" s="813"/>
      <c r="CI11" s="813"/>
      <c r="CJ11" s="813"/>
      <c r="CK11" s="813"/>
      <c r="CL11" s="813"/>
      <c r="CM11" s="813"/>
      <c r="CN11" s="813"/>
      <c r="CO11" s="813"/>
      <c r="CP11" s="813"/>
      <c r="CQ11" s="813"/>
      <c r="CR11" s="813"/>
      <c r="CS11" s="813"/>
      <c r="CT11" s="813"/>
      <c r="CU11" s="813"/>
      <c r="CV11" s="813"/>
      <c r="CW11" s="813"/>
      <c r="CX11" s="813"/>
      <c r="CY11" s="813"/>
      <c r="CZ11" s="813"/>
      <c r="DA11" s="813"/>
      <c r="DB11" s="813"/>
      <c r="DC11" s="813"/>
      <c r="DD11" s="813"/>
      <c r="DE11" s="813"/>
      <c r="DF11" s="813"/>
      <c r="DG11" s="813"/>
      <c r="DH11" s="813"/>
      <c r="DI11" s="813"/>
      <c r="DJ11" s="813"/>
      <c r="DK11" s="813"/>
      <c r="DL11" s="813"/>
      <c r="DM11" s="813"/>
      <c r="DN11" s="813"/>
      <c r="DO11" s="813"/>
      <c r="DP11" s="813"/>
      <c r="DQ11" s="813"/>
      <c r="DR11" s="813"/>
      <c r="DS11" s="813"/>
      <c r="DT11" s="813"/>
      <c r="DU11" s="813"/>
      <c r="DV11" s="813"/>
      <c r="DW11" s="813"/>
      <c r="DX11" s="813"/>
      <c r="DY11" s="813"/>
      <c r="DZ11" s="813"/>
      <c r="EA11" s="813"/>
      <c r="EB11" s="813"/>
      <c r="EC11" s="813"/>
      <c r="ED11" s="813"/>
      <c r="EE11" s="813"/>
      <c r="EF11" s="813"/>
      <c r="EG11" s="813"/>
      <c r="EH11" s="813"/>
      <c r="EI11" s="813"/>
      <c r="EJ11" s="813"/>
      <c r="EK11" s="813"/>
      <c r="EL11" s="813"/>
      <c r="EM11" s="813"/>
      <c r="EN11" s="813"/>
      <c r="EO11" s="813"/>
      <c r="EP11" s="813"/>
      <c r="EQ11" s="813"/>
      <c r="ER11" s="813"/>
      <c r="ES11" s="813"/>
      <c r="ET11" s="813"/>
      <c r="EU11" s="813"/>
      <c r="EV11" s="813"/>
      <c r="EW11" s="813"/>
      <c r="EX11" s="813"/>
      <c r="EY11" s="813"/>
      <c r="EZ11" s="813"/>
      <c r="FA11" s="813"/>
      <c r="FB11" s="813"/>
      <c r="FC11" s="813"/>
      <c r="FD11" s="813"/>
      <c r="FE11" s="813"/>
      <c r="FF11" s="813"/>
      <c r="FG11" s="813"/>
      <c r="FH11" s="813"/>
      <c r="FI11" s="813"/>
      <c r="FJ11" s="813"/>
      <c r="FK11" s="813"/>
      <c r="FL11" s="813"/>
      <c r="FM11" s="813"/>
      <c r="FN11" s="813"/>
      <c r="FO11" s="813"/>
      <c r="FP11" s="813"/>
      <c r="FQ11" s="813"/>
      <c r="FR11" s="813"/>
      <c r="FS11" s="813"/>
      <c r="FT11" s="813"/>
      <c r="FU11" s="813"/>
      <c r="FV11" s="813"/>
      <c r="FW11" s="813"/>
      <c r="FX11" s="813"/>
      <c r="FY11" s="813"/>
      <c r="FZ11" s="813"/>
      <c r="GA11" s="813"/>
      <c r="GB11" s="813"/>
      <c r="GC11" s="813"/>
      <c r="GD11" s="813"/>
      <c r="GE11" s="813"/>
      <c r="GF11" s="813"/>
      <c r="GG11" s="813"/>
      <c r="GH11" s="813"/>
      <c r="GI11" s="813"/>
      <c r="GJ11" s="813"/>
      <c r="GK11" s="813"/>
      <c r="GL11" s="813"/>
      <c r="GM11" s="813"/>
      <c r="GN11" s="813"/>
      <c r="GO11" s="813"/>
      <c r="GP11" s="813"/>
      <c r="GQ11" s="813"/>
      <c r="GR11" s="813"/>
      <c r="GS11" s="813"/>
      <c r="GT11" s="813"/>
      <c r="GU11" s="813"/>
      <c r="GV11" s="813"/>
      <c r="GW11" s="813"/>
      <c r="GX11" s="813"/>
      <c r="GY11" s="813"/>
      <c r="GZ11" s="813"/>
      <c r="HA11" s="813"/>
      <c r="HB11" s="813"/>
      <c r="HC11" s="813"/>
      <c r="HD11" s="813"/>
      <c r="HE11" s="813"/>
      <c r="HF11" s="813"/>
      <c r="HG11" s="813"/>
      <c r="HH11" s="813"/>
      <c r="HI11" s="813"/>
      <c r="HJ11" s="813"/>
      <c r="HK11" s="813"/>
      <c r="HL11" s="813"/>
      <c r="HM11" s="813"/>
      <c r="HN11" s="813"/>
      <c r="HO11" s="813"/>
      <c r="HP11" s="813"/>
      <c r="HQ11" s="813"/>
      <c r="HR11" s="813"/>
      <c r="HS11" s="813"/>
      <c r="HT11" s="813"/>
      <c r="HU11" s="813"/>
      <c r="HV11" s="813"/>
      <c r="HW11" s="813"/>
      <c r="HX11" s="813"/>
      <c r="HY11" s="813"/>
      <c r="HZ11" s="813"/>
      <c r="IA11" s="813"/>
      <c r="IB11" s="813"/>
      <c r="IC11" s="813"/>
      <c r="ID11" s="813"/>
      <c r="IE11" s="813"/>
      <c r="IF11" s="813"/>
      <c r="IG11" s="813"/>
      <c r="IH11" s="813"/>
      <c r="II11" s="813"/>
      <c r="IJ11" s="813"/>
      <c r="IK11" s="813"/>
      <c r="IL11" s="813"/>
      <c r="IM11" s="813"/>
      <c r="IN11" s="813"/>
      <c r="IO11" s="813"/>
      <c r="IP11" s="813"/>
      <c r="IQ11" s="813"/>
      <c r="IR11" s="813"/>
      <c r="IS11" s="813"/>
      <c r="IT11" s="813"/>
      <c r="IU11" s="813"/>
      <c r="IV11" s="813"/>
      <c r="IW11" s="813"/>
      <c r="IX11" s="813"/>
      <c r="IY11" s="813"/>
      <c r="IZ11" s="813"/>
      <c r="JA11" s="813"/>
      <c r="JB11" s="813"/>
      <c r="JC11" s="813"/>
      <c r="JD11" s="813"/>
      <c r="JE11" s="813"/>
      <c r="JF11" s="813"/>
      <c r="JG11" s="813"/>
      <c r="JH11" s="813"/>
      <c r="JI11" s="813"/>
      <c r="JJ11" s="813"/>
      <c r="JK11" s="813"/>
      <c r="JL11" s="813"/>
      <c r="JM11" s="813"/>
      <c r="JN11" s="813"/>
      <c r="JO11" s="813"/>
      <c r="JP11" s="813"/>
      <c r="JQ11" s="813"/>
      <c r="JR11" s="813"/>
      <c r="JS11" s="813"/>
      <c r="JT11" s="813"/>
      <c r="JU11" s="813"/>
      <c r="JV11" s="813"/>
      <c r="JW11" s="813"/>
      <c r="JX11" s="813"/>
      <c r="JY11" s="813"/>
      <c r="JZ11" s="813"/>
      <c r="KA11" s="813"/>
      <c r="KB11" s="813"/>
      <c r="KC11" s="813"/>
      <c r="KD11" s="813"/>
      <c r="KE11" s="813"/>
      <c r="KF11" s="813"/>
      <c r="KG11" s="813"/>
      <c r="KH11" s="813"/>
      <c r="KI11" s="813"/>
      <c r="KJ11" s="813"/>
      <c r="KK11" s="813"/>
      <c r="KL11" s="813"/>
      <c r="KM11" s="813"/>
      <c r="KN11" s="813"/>
      <c r="KO11" s="813"/>
      <c r="KP11" s="813"/>
      <c r="KQ11" s="813"/>
      <c r="KR11" s="813"/>
      <c r="KS11" s="813"/>
      <c r="KT11" s="813"/>
      <c r="KU11" s="813"/>
      <c r="KV11" s="813"/>
      <c r="KW11" s="813"/>
      <c r="KX11" s="813"/>
      <c r="KY11" s="813"/>
      <c r="KZ11" s="813"/>
      <c r="LA11" s="813"/>
      <c r="LB11" s="813"/>
      <c r="LC11" s="813"/>
      <c r="LD11" s="813"/>
      <c r="LE11" s="813"/>
      <c r="LF11" s="813"/>
      <c r="LG11" s="813"/>
      <c r="LH11" s="813"/>
      <c r="LI11" s="813"/>
      <c r="LJ11" s="813"/>
      <c r="LK11" s="813"/>
      <c r="LL11" s="813"/>
      <c r="LM11" s="813"/>
      <c r="LN11" s="813"/>
      <c r="LO11" s="813"/>
      <c r="LP11" s="813"/>
      <c r="LQ11" s="813"/>
      <c r="LR11" s="813"/>
      <c r="LS11" s="813"/>
      <c r="LT11" s="813"/>
      <c r="LU11" s="813"/>
      <c r="LV11" s="813"/>
      <c r="LW11" s="813"/>
      <c r="LX11" s="813"/>
      <c r="LY11" s="813"/>
      <c r="LZ11" s="813"/>
      <c r="MA11" s="813"/>
      <c r="MB11" s="813"/>
      <c r="MC11" s="813"/>
      <c r="MD11" s="813"/>
      <c r="ME11" s="813"/>
      <c r="MF11" s="813"/>
      <c r="MG11" s="813"/>
      <c r="MH11" s="813"/>
      <c r="MI11" s="813"/>
      <c r="MJ11" s="813"/>
      <c r="MK11" s="813"/>
      <c r="ML11" s="813"/>
      <c r="MM11" s="813"/>
      <c r="MN11" s="813"/>
      <c r="MO11" s="813"/>
      <c r="MP11" s="813"/>
      <c r="MQ11" s="813"/>
      <c r="MR11" s="813"/>
      <c r="MS11" s="813"/>
      <c r="MT11" s="813"/>
      <c r="MU11" s="813"/>
      <c r="MV11" s="813"/>
      <c r="MW11" s="813"/>
      <c r="MX11" s="813"/>
      <c r="MY11" s="813"/>
      <c r="MZ11" s="813"/>
      <c r="NA11" s="813"/>
      <c r="NB11" s="813"/>
      <c r="NC11" s="813"/>
      <c r="ND11" s="813"/>
      <c r="NE11" s="813"/>
      <c r="NF11" s="813"/>
      <c r="NG11" s="813"/>
      <c r="NH11" s="813"/>
      <c r="NI11" s="813"/>
      <c r="NJ11" s="813"/>
      <c r="NK11" s="813"/>
      <c r="NL11" s="813"/>
      <c r="NM11" s="813"/>
      <c r="NN11" s="813"/>
      <c r="NO11" s="813"/>
      <c r="NP11" s="813"/>
      <c r="NQ11" s="813"/>
      <c r="NR11" s="813"/>
      <c r="NS11" s="813"/>
      <c r="NT11" s="813"/>
      <c r="NU11" s="813"/>
      <c r="NV11" s="813"/>
      <c r="NW11" s="813"/>
      <c r="NX11" s="813"/>
      <c r="NY11" s="813"/>
      <c r="NZ11" s="813"/>
      <c r="OA11" s="813"/>
      <c r="OB11" s="813"/>
      <c r="OC11" s="813"/>
      <c r="OD11" s="813"/>
      <c r="OE11" s="813"/>
      <c r="OF11" s="813"/>
      <c r="OG11" s="813"/>
      <c r="OH11" s="813"/>
      <c r="OI11" s="813"/>
      <c r="OJ11" s="813"/>
      <c r="OK11" s="813"/>
      <c r="OL11" s="813"/>
      <c r="OM11" s="813"/>
      <c r="ON11" s="813"/>
      <c r="OO11" s="813"/>
      <c r="OP11" s="813"/>
      <c r="OQ11" s="813"/>
      <c r="OR11" s="813"/>
      <c r="OS11" s="813"/>
      <c r="OT11" s="813"/>
      <c r="OU11" s="813"/>
      <c r="OV11" s="813"/>
      <c r="OW11" s="813"/>
      <c r="OX11" s="813"/>
      <c r="OY11" s="813"/>
      <c r="OZ11" s="813"/>
      <c r="PA11" s="813"/>
      <c r="PB11" s="813"/>
      <c r="PC11" s="813"/>
      <c r="PD11" s="813"/>
      <c r="PE11" s="813"/>
      <c r="PF11" s="813"/>
      <c r="PG11" s="813"/>
      <c r="PH11" s="813"/>
      <c r="PI11" s="813"/>
      <c r="PJ11" s="813"/>
      <c r="PK11" s="813"/>
      <c r="PL11" s="813"/>
      <c r="PM11" s="813"/>
      <c r="PN11" s="813"/>
      <c r="PO11" s="813"/>
      <c r="PP11" s="813"/>
      <c r="PQ11" s="813"/>
      <c r="PR11" s="813"/>
      <c r="PS11" s="813"/>
      <c r="PT11" s="813"/>
      <c r="PU11" s="813"/>
      <c r="PV11" s="813"/>
      <c r="PW11" s="813"/>
      <c r="PX11" s="813"/>
      <c r="PY11" s="813"/>
      <c r="PZ11" s="813"/>
      <c r="QA11" s="813"/>
      <c r="QB11" s="813"/>
      <c r="QC11" s="813"/>
      <c r="QD11" s="813"/>
      <c r="QE11" s="813"/>
      <c r="QF11" s="813"/>
      <c r="QG11" s="813"/>
      <c r="QH11" s="813"/>
      <c r="QI11" s="813"/>
      <c r="QJ11" s="813"/>
      <c r="QK11" s="813"/>
      <c r="QL11" s="813"/>
      <c r="QM11" s="813"/>
      <c r="QN11" s="813"/>
      <c r="QO11" s="813"/>
      <c r="QP11" s="813"/>
      <c r="QQ11" s="813"/>
      <c r="QR11" s="813"/>
      <c r="QS11" s="813"/>
      <c r="QT11" s="813"/>
      <c r="QU11" s="813"/>
      <c r="QV11" s="813"/>
      <c r="QW11" s="813"/>
      <c r="QX11" s="813"/>
      <c r="QY11" s="813"/>
      <c r="QZ11" s="813"/>
      <c r="RA11" s="813"/>
      <c r="RB11" s="813"/>
      <c r="RC11" s="813"/>
      <c r="RD11" s="813"/>
      <c r="RE11" s="813"/>
      <c r="RF11" s="813"/>
      <c r="RG11" s="813"/>
      <c r="RH11" s="813"/>
      <c r="RI11" s="813"/>
      <c r="RJ11" s="813"/>
      <c r="RK11" s="813"/>
      <c r="RL11" s="813"/>
      <c r="RM11" s="813"/>
      <c r="RN11" s="813"/>
      <c r="RO11" s="813"/>
      <c r="RP11" s="813"/>
      <c r="RQ11" s="813"/>
      <c r="RR11" s="813"/>
      <c r="RS11" s="813"/>
      <c r="RT11" s="813"/>
      <c r="RU11" s="813"/>
      <c r="RV11" s="813"/>
      <c r="RW11" s="813"/>
      <c r="RX11" s="813"/>
      <c r="RY11" s="813"/>
      <c r="RZ11" s="813"/>
      <c r="SA11" s="813"/>
      <c r="SB11" s="813"/>
      <c r="SC11" s="813"/>
      <c r="SD11" s="813"/>
      <c r="SE11" s="813"/>
      <c r="SF11" s="813"/>
      <c r="SG11" s="813"/>
      <c r="SH11" s="813"/>
      <c r="SI11" s="813"/>
      <c r="SJ11" s="813"/>
      <c r="SK11" s="813"/>
      <c r="SL11" s="813"/>
      <c r="SM11" s="813"/>
      <c r="SN11" s="813"/>
      <c r="SO11" s="813"/>
      <c r="SP11" s="813"/>
      <c r="SQ11" s="813"/>
      <c r="SR11" s="813"/>
      <c r="SS11" s="813"/>
      <c r="ST11" s="813"/>
      <c r="SU11" s="813"/>
      <c r="SV11" s="813"/>
      <c r="SW11" s="813"/>
      <c r="SX11" s="813"/>
      <c r="SY11" s="813"/>
      <c r="SZ11" s="813"/>
      <c r="TA11" s="813"/>
      <c r="TB11" s="813"/>
      <c r="TC11" s="813"/>
      <c r="TD11" s="813"/>
      <c r="TE11" s="813"/>
      <c r="TF11" s="813"/>
      <c r="TG11" s="813"/>
      <c r="TH11" s="813"/>
      <c r="TI11" s="813"/>
      <c r="TJ11" s="813"/>
      <c r="TK11" s="813"/>
      <c r="TL11" s="813"/>
      <c r="TM11" s="813"/>
      <c r="TN11" s="813"/>
      <c r="TO11" s="813"/>
      <c r="TP11" s="813"/>
      <c r="TQ11" s="813"/>
      <c r="TR11" s="813"/>
      <c r="TS11" s="813"/>
      <c r="TT11" s="813"/>
      <c r="TU11" s="813"/>
      <c r="TV11" s="813"/>
      <c r="TW11" s="813"/>
      <c r="TX11" s="813"/>
      <c r="TY11" s="813"/>
      <c r="TZ11" s="813"/>
      <c r="UA11" s="813"/>
      <c r="UB11" s="813"/>
      <c r="UC11" s="813"/>
      <c r="UD11" s="813"/>
      <c r="UE11" s="813"/>
      <c r="UF11" s="813"/>
      <c r="UG11" s="813"/>
      <c r="UH11" s="813"/>
      <c r="UI11" s="813"/>
      <c r="UJ11" s="813"/>
      <c r="UK11" s="813"/>
      <c r="UL11" s="813"/>
      <c r="UM11" s="813"/>
      <c r="UN11" s="813"/>
      <c r="UO11" s="813"/>
      <c r="UP11" s="813"/>
      <c r="UQ11" s="813"/>
      <c r="UR11" s="813"/>
      <c r="US11" s="813"/>
      <c r="UT11" s="813"/>
      <c r="UU11" s="813"/>
      <c r="UV11" s="813"/>
      <c r="UW11" s="813"/>
      <c r="UX11" s="813"/>
      <c r="UY11" s="813"/>
      <c r="UZ11" s="813"/>
      <c r="VA11" s="813"/>
      <c r="VB11" s="813"/>
      <c r="VC11" s="813"/>
      <c r="VD11" s="813"/>
      <c r="VE11" s="813"/>
      <c r="VF11" s="813"/>
      <c r="VG11" s="813"/>
      <c r="VH11" s="813"/>
      <c r="VI11" s="813"/>
      <c r="VJ11" s="813"/>
      <c r="VK11" s="813"/>
      <c r="VL11" s="813"/>
      <c r="VM11" s="813"/>
      <c r="VN11" s="813"/>
      <c r="VO11" s="813"/>
      <c r="VP11" s="813"/>
      <c r="VQ11" s="813"/>
      <c r="VR11" s="813"/>
      <c r="VS11" s="813"/>
      <c r="VT11" s="813"/>
      <c r="VU11" s="813"/>
      <c r="VV11" s="813"/>
      <c r="VW11" s="813"/>
      <c r="VX11" s="813"/>
      <c r="VY11" s="813"/>
      <c r="VZ11" s="813"/>
      <c r="WA11" s="813"/>
      <c r="WB11" s="813"/>
      <c r="WC11" s="813"/>
      <c r="WD11" s="813"/>
      <c r="WE11" s="813"/>
      <c r="WF11" s="813"/>
      <c r="WG11" s="813"/>
      <c r="WH11" s="813"/>
      <c r="WI11" s="813"/>
      <c r="WJ11" s="813"/>
      <c r="WK11" s="813"/>
      <c r="WL11" s="813"/>
      <c r="WM11" s="813"/>
      <c r="WN11" s="813"/>
      <c r="WO11" s="813"/>
      <c r="WP11" s="813"/>
      <c r="WQ11" s="813"/>
      <c r="WR11" s="813"/>
      <c r="WS11" s="813"/>
      <c r="WT11" s="813"/>
      <c r="WU11" s="813"/>
      <c r="WV11" s="813"/>
      <c r="WW11" s="813"/>
      <c r="WX11" s="813"/>
      <c r="WY11" s="813"/>
      <c r="WZ11" s="813"/>
      <c r="XA11" s="813"/>
      <c r="XB11" s="813"/>
      <c r="XC11" s="813"/>
      <c r="XD11" s="813"/>
      <c r="XE11" s="813"/>
      <c r="XF11" s="813"/>
      <c r="XG11" s="813"/>
      <c r="XH11" s="813"/>
      <c r="XI11" s="813"/>
      <c r="XJ11" s="813"/>
      <c r="XK11" s="813"/>
      <c r="XL11" s="813"/>
      <c r="XM11" s="813"/>
      <c r="XN11" s="813"/>
      <c r="XO11" s="813"/>
      <c r="XP11" s="813"/>
      <c r="XQ11" s="813"/>
      <c r="XR11" s="813"/>
      <c r="XS11" s="813"/>
      <c r="XT11" s="813"/>
      <c r="XU11" s="813"/>
      <c r="XV11" s="813"/>
      <c r="XW11" s="813"/>
      <c r="XX11" s="813"/>
      <c r="XY11" s="813"/>
      <c r="XZ11" s="813"/>
      <c r="YA11" s="813"/>
      <c r="YB11" s="813"/>
      <c r="YC11" s="813"/>
      <c r="YD11" s="813"/>
      <c r="YE11" s="813"/>
      <c r="YF11" s="813"/>
      <c r="YG11" s="813"/>
      <c r="YH11" s="813"/>
      <c r="YI11" s="813"/>
      <c r="YJ11" s="813"/>
      <c r="YK11" s="813"/>
      <c r="YL11" s="813"/>
      <c r="YM11" s="813"/>
      <c r="YN11" s="813"/>
      <c r="YO11" s="813"/>
      <c r="YP11" s="813"/>
      <c r="YQ11" s="813"/>
      <c r="YR11" s="813"/>
      <c r="YS11" s="813"/>
      <c r="YT11" s="813"/>
      <c r="YU11" s="813"/>
      <c r="YV11" s="813"/>
      <c r="YW11" s="813"/>
      <c r="YX11" s="813"/>
      <c r="YY11" s="813"/>
      <c r="YZ11" s="813"/>
      <c r="ZA11" s="813"/>
      <c r="ZB11" s="813"/>
      <c r="ZC11" s="813"/>
      <c r="ZD11" s="813"/>
      <c r="ZE11" s="813"/>
      <c r="ZF11" s="813"/>
      <c r="ZG11" s="813"/>
      <c r="ZH11" s="813"/>
      <c r="ZI11" s="813"/>
      <c r="ZJ11" s="813"/>
      <c r="ZK11" s="813"/>
      <c r="ZL11" s="813"/>
      <c r="ZM11" s="813"/>
      <c r="ZN11" s="813"/>
      <c r="ZO11" s="813"/>
      <c r="ZP11" s="813"/>
      <c r="ZQ11" s="813"/>
      <c r="ZR11" s="813"/>
      <c r="ZS11" s="813"/>
      <c r="ZT11" s="813"/>
      <c r="ZU11" s="813"/>
      <c r="ZV11" s="813"/>
      <c r="ZW11" s="813"/>
      <c r="ZX11" s="813"/>
      <c r="ZY11" s="813"/>
      <c r="ZZ11" s="813"/>
      <c r="AAA11" s="813"/>
      <c r="AAB11" s="813"/>
      <c r="AAC11" s="813"/>
      <c r="AAD11" s="813"/>
      <c r="AAE11" s="813"/>
      <c r="AAF11" s="813"/>
      <c r="AAG11" s="813"/>
      <c r="AAH11" s="813"/>
      <c r="AAI11" s="813"/>
      <c r="AAJ11" s="813"/>
      <c r="AAK11" s="813"/>
      <c r="AAL11" s="813"/>
      <c r="AAM11" s="813"/>
      <c r="AAN11" s="813"/>
      <c r="AAO11" s="813"/>
      <c r="AAP11" s="813"/>
      <c r="AAQ11" s="813"/>
      <c r="AAR11" s="813"/>
      <c r="AAS11" s="813"/>
      <c r="AAT11" s="813"/>
      <c r="AAU11" s="813"/>
      <c r="AAV11" s="813"/>
      <c r="AAW11" s="813"/>
      <c r="AAX11" s="813"/>
      <c r="AAY11" s="813"/>
      <c r="AAZ11" s="813"/>
      <c r="ABA11" s="813"/>
      <c r="ABB11" s="813"/>
      <c r="ABC11" s="813"/>
      <c r="ABD11" s="813"/>
      <c r="ABE11" s="813"/>
      <c r="ABF11" s="813"/>
      <c r="ABG11" s="813"/>
      <c r="ABH11" s="813"/>
      <c r="ABI11" s="813"/>
      <c r="ABJ11" s="813"/>
      <c r="ABK11" s="813"/>
      <c r="ABL11" s="813"/>
      <c r="ABM11" s="813"/>
      <c r="ABN11" s="813"/>
      <c r="ABO11" s="813"/>
      <c r="ABP11" s="813"/>
      <c r="ABQ11" s="813"/>
      <c r="ABR11" s="813"/>
      <c r="ABS11" s="813"/>
      <c r="ABT11" s="813"/>
      <c r="ABU11" s="813"/>
      <c r="ABV11" s="813"/>
      <c r="ABW11" s="813"/>
      <c r="ABX11" s="813"/>
      <c r="ABY11" s="813"/>
      <c r="ABZ11" s="813"/>
      <c r="ACA11" s="813"/>
      <c r="ACB11" s="813"/>
      <c r="ACC11" s="813"/>
      <c r="ACD11" s="813"/>
      <c r="ACE11" s="813"/>
      <c r="ACF11" s="813"/>
      <c r="ACG11" s="813"/>
      <c r="ACH11" s="813"/>
      <c r="ACI11" s="813"/>
      <c r="ACJ11" s="813"/>
      <c r="ACK11" s="813"/>
      <c r="ACL11" s="813"/>
      <c r="ACM11" s="813"/>
      <c r="ACN11" s="813"/>
      <c r="ACO11" s="813"/>
      <c r="ACP11" s="813"/>
      <c r="ACQ11" s="813"/>
      <c r="ACR11" s="813"/>
      <c r="ACS11" s="813"/>
      <c r="ACT11" s="813"/>
      <c r="ACU11" s="813"/>
      <c r="ACV11" s="813"/>
      <c r="ACW11" s="813"/>
      <c r="ACX11" s="813"/>
      <c r="ACY11" s="813"/>
      <c r="ACZ11" s="813"/>
      <c r="ADA11" s="813"/>
      <c r="ADB11" s="813"/>
      <c r="ADC11" s="813"/>
      <c r="ADD11" s="813"/>
      <c r="ADE11" s="813"/>
      <c r="ADF11" s="813"/>
      <c r="ADG11" s="813"/>
      <c r="ADH11" s="813"/>
      <c r="ADI11" s="813"/>
      <c r="ADJ11" s="813"/>
      <c r="ADK11" s="813"/>
      <c r="ADL11" s="813"/>
      <c r="ADM11" s="813"/>
      <c r="ADN11" s="813"/>
      <c r="ADO11" s="813"/>
      <c r="ADP11" s="813"/>
      <c r="ADQ11" s="813"/>
      <c r="ADR11" s="813"/>
      <c r="ADS11" s="813"/>
      <c r="ADT11" s="813"/>
      <c r="ADU11" s="813"/>
      <c r="ADV11" s="813"/>
      <c r="ADW11" s="813"/>
      <c r="ADX11" s="813"/>
      <c r="ADY11" s="813"/>
      <c r="ADZ11" s="813"/>
      <c r="AEA11" s="813"/>
      <c r="AEB11" s="813"/>
      <c r="AEC11" s="813"/>
      <c r="AED11" s="813"/>
      <c r="AEE11" s="813"/>
      <c r="AEF11" s="813"/>
      <c r="AEG11" s="813"/>
      <c r="AEH11" s="813"/>
      <c r="AEI11" s="813"/>
      <c r="AEJ11" s="813"/>
      <c r="AEK11" s="813"/>
      <c r="AEL11" s="813"/>
      <c r="AEM11" s="813"/>
      <c r="AEN11" s="813"/>
      <c r="AEO11" s="813"/>
      <c r="AEP11" s="813"/>
      <c r="AEQ11" s="813"/>
      <c r="AER11" s="813"/>
      <c r="AES11" s="813"/>
      <c r="AET11" s="813"/>
      <c r="AEU11" s="813"/>
      <c r="AEV11" s="813"/>
      <c r="AEW11" s="813"/>
      <c r="AEX11" s="813"/>
      <c r="AEY11" s="813"/>
      <c r="AEZ11" s="813"/>
      <c r="AFA11" s="813"/>
      <c r="AFB11" s="813"/>
      <c r="AFC11" s="813"/>
      <c r="AFD11" s="813"/>
      <c r="AFE11" s="813"/>
      <c r="AFF11" s="813"/>
      <c r="AFG11" s="813"/>
      <c r="AFH11" s="813"/>
      <c r="AFI11" s="813"/>
      <c r="AFJ11" s="813"/>
      <c r="AFK11" s="813"/>
      <c r="AFL11" s="813"/>
      <c r="AFM11" s="813"/>
      <c r="AFN11" s="813"/>
      <c r="AFO11" s="813"/>
      <c r="AFP11" s="813"/>
      <c r="AFQ11" s="813"/>
      <c r="AFR11" s="813"/>
      <c r="AFS11" s="813"/>
      <c r="AFT11" s="813"/>
      <c r="AFU11" s="813"/>
      <c r="AFV11" s="813"/>
      <c r="AFW11" s="813"/>
      <c r="AFX11" s="813"/>
      <c r="AFY11" s="813"/>
      <c r="AFZ11" s="813"/>
      <c r="AGA11" s="813"/>
      <c r="AGB11" s="813"/>
      <c r="AGC11" s="813"/>
      <c r="AGD11" s="813"/>
      <c r="AGE11" s="813"/>
      <c r="AGF11" s="813"/>
      <c r="AGG11" s="813"/>
      <c r="AGH11" s="813"/>
      <c r="AGI11" s="813"/>
      <c r="AGJ11" s="813"/>
      <c r="AGK11" s="813"/>
      <c r="AGL11" s="813"/>
      <c r="AGM11" s="813"/>
      <c r="AGN11" s="813"/>
      <c r="AGO11" s="813"/>
      <c r="AGP11" s="813"/>
      <c r="AGQ11" s="813"/>
      <c r="AGR11" s="813"/>
      <c r="AGS11" s="813"/>
      <c r="AGT11" s="813"/>
      <c r="AGU11" s="813"/>
      <c r="AGV11" s="813"/>
      <c r="AGW11" s="813"/>
      <c r="AGX11" s="813"/>
      <c r="AGY11" s="813"/>
      <c r="AGZ11" s="813"/>
      <c r="AHA11" s="813"/>
      <c r="AHB11" s="813"/>
      <c r="AHC11" s="813"/>
      <c r="AHD11" s="813"/>
      <c r="AHE11" s="813"/>
      <c r="AHF11" s="813"/>
      <c r="AHG11" s="813"/>
      <c r="AHH11" s="813"/>
      <c r="AHI11" s="813"/>
      <c r="AHJ11" s="813"/>
      <c r="AHK11" s="813"/>
      <c r="AHL11" s="813"/>
      <c r="AHM11" s="813"/>
      <c r="AHN11" s="813"/>
      <c r="AHO11" s="813"/>
      <c r="AHP11" s="813"/>
      <c r="AHQ11" s="813"/>
      <c r="AHR11" s="813"/>
      <c r="AHS11" s="813"/>
      <c r="AHT11" s="813"/>
      <c r="AHU11" s="813"/>
      <c r="AHV11" s="813"/>
      <c r="AHW11" s="813"/>
      <c r="AHX11" s="813"/>
      <c r="AHY11" s="813"/>
      <c r="AHZ11" s="813"/>
      <c r="AIA11" s="813"/>
      <c r="AIB11" s="813"/>
      <c r="AIC11" s="813"/>
      <c r="AID11" s="813"/>
      <c r="AIE11" s="813"/>
      <c r="AIF11" s="813"/>
      <c r="AIG11" s="813"/>
      <c r="AIH11" s="813"/>
      <c r="AII11" s="813"/>
      <c r="AIJ11" s="813"/>
      <c r="AIK11" s="813"/>
      <c r="AIL11" s="813"/>
      <c r="AIM11" s="813"/>
      <c r="AIN11" s="813"/>
      <c r="AIO11" s="813"/>
      <c r="AIP11" s="813"/>
      <c r="AIQ11" s="813"/>
      <c r="AIR11" s="813"/>
      <c r="AIS11" s="813"/>
      <c r="AIT11" s="813"/>
      <c r="AIU11" s="813"/>
      <c r="AIV11" s="813"/>
      <c r="AIW11" s="813"/>
      <c r="AIX11" s="813"/>
      <c r="AIY11" s="813"/>
      <c r="AIZ11" s="813"/>
      <c r="AJA11" s="813"/>
      <c r="AJB11" s="813"/>
      <c r="AJC11" s="813"/>
      <c r="AJD11" s="813"/>
      <c r="AJE11" s="813"/>
      <c r="AJF11" s="813"/>
      <c r="AJG11" s="813"/>
      <c r="AJH11" s="813"/>
      <c r="AJI11" s="813"/>
      <c r="AJJ11" s="813"/>
      <c r="AJK11" s="813"/>
      <c r="AJL11" s="813"/>
      <c r="AJM11" s="813"/>
      <c r="AJN11" s="813"/>
      <c r="AJO11" s="813"/>
      <c r="AJP11" s="813"/>
      <c r="AJQ11" s="813"/>
      <c r="AJR11" s="813"/>
      <c r="AJS11" s="813"/>
      <c r="AJT11" s="813"/>
      <c r="AJU11" s="813"/>
      <c r="AJV11" s="813"/>
      <c r="AJW11" s="813"/>
      <c r="AJX11" s="813"/>
      <c r="AJY11" s="813"/>
      <c r="AJZ11" s="813"/>
      <c r="AKA11" s="813"/>
      <c r="AKB11" s="813"/>
      <c r="AKC11" s="813"/>
      <c r="AKD11" s="813"/>
      <c r="AKE11" s="813"/>
      <c r="AKF11" s="813"/>
      <c r="AKG11" s="813"/>
      <c r="AKH11" s="813"/>
      <c r="AKI11" s="813"/>
      <c r="AKJ11" s="813"/>
      <c r="AKK11" s="813"/>
      <c r="AKL11" s="813"/>
      <c r="AKM11" s="813"/>
      <c r="AKN11" s="813"/>
      <c r="AKO11" s="813"/>
      <c r="AKP11" s="813"/>
      <c r="AKQ11" s="813"/>
      <c r="AKR11" s="813"/>
      <c r="AKS11" s="813"/>
      <c r="AKT11" s="813"/>
      <c r="AKU11" s="813"/>
      <c r="AKV11" s="813"/>
      <c r="AKW11" s="813"/>
      <c r="AKX11" s="813"/>
      <c r="AKY11" s="813"/>
      <c r="AKZ11" s="813"/>
      <c r="ALA11" s="813"/>
      <c r="ALB11" s="813"/>
      <c r="ALC11" s="813"/>
      <c r="ALD11" s="813"/>
      <c r="ALE11" s="813"/>
      <c r="ALF11" s="813"/>
      <c r="ALG11" s="813"/>
      <c r="ALH11" s="813"/>
      <c r="ALI11" s="813"/>
      <c r="ALJ11" s="813"/>
      <c r="ALK11" s="813"/>
      <c r="ALL11" s="813"/>
      <c r="ALM11" s="813"/>
      <c r="ALN11" s="813"/>
      <c r="ALO11" s="813"/>
      <c r="ALP11" s="813"/>
      <c r="ALQ11" s="813"/>
      <c r="ALR11" s="813"/>
      <c r="ALS11" s="813"/>
      <c r="ALT11" s="813"/>
      <c r="ALU11" s="813"/>
      <c r="ALV11" s="813"/>
      <c r="ALW11" s="813"/>
      <c r="ALX11" s="813"/>
      <c r="ALY11" s="813"/>
      <c r="ALZ11" s="813"/>
      <c r="AMA11" s="813"/>
      <c r="AMB11" s="813"/>
      <c r="AMC11" s="813"/>
      <c r="AMD11" s="813"/>
      <c r="AME11" s="813"/>
      <c r="AMF11" s="813"/>
      <c r="AMG11" s="813"/>
      <c r="AMH11" s="813"/>
      <c r="AMI11" s="813"/>
      <c r="AMJ11" s="813"/>
      <c r="AMK11" s="813"/>
      <c r="AML11" s="813"/>
      <c r="AMM11" s="813"/>
      <c r="AMN11" s="813"/>
      <c r="AMO11" s="813"/>
      <c r="AMP11" s="813"/>
      <c r="AMQ11" s="813"/>
      <c r="AMR11" s="813"/>
      <c r="AMS11" s="813"/>
      <c r="AMT11" s="813"/>
      <c r="AMU11" s="813"/>
      <c r="AMV11" s="813"/>
      <c r="AMW11" s="813"/>
      <c r="AMX11" s="813"/>
      <c r="AMY11" s="813"/>
      <c r="AMZ11" s="813"/>
      <c r="ANA11" s="813"/>
      <c r="ANB11" s="813"/>
      <c r="ANC11" s="813"/>
      <c r="AND11" s="813"/>
      <c r="ANE11" s="813"/>
      <c r="ANF11" s="813"/>
      <c r="ANG11" s="813"/>
      <c r="ANH11" s="813"/>
      <c r="ANI11" s="813"/>
      <c r="ANJ11" s="813"/>
      <c r="ANK11" s="813"/>
      <c r="ANL11" s="813"/>
      <c r="ANM11" s="813"/>
      <c r="ANN11" s="813"/>
      <c r="ANO11" s="813"/>
      <c r="ANP11" s="813"/>
      <c r="ANQ11" s="813"/>
      <c r="ANR11" s="813"/>
      <c r="ANS11" s="813"/>
      <c r="ANT11" s="813"/>
      <c r="ANU11" s="813"/>
      <c r="ANV11" s="813"/>
      <c r="ANW11" s="813"/>
      <c r="ANX11" s="813"/>
      <c r="ANY11" s="813"/>
      <c r="ANZ11" s="813"/>
      <c r="AOA11" s="813"/>
      <c r="AOB11" s="813"/>
      <c r="AOC11" s="813"/>
      <c r="AOD11" s="813"/>
      <c r="AOE11" s="813"/>
      <c r="AOF11" s="813"/>
      <c r="AOG11" s="813"/>
      <c r="AOH11" s="813"/>
      <c r="AOI11" s="813"/>
      <c r="AOJ11" s="813"/>
      <c r="AOK11" s="813"/>
      <c r="AOL11" s="813"/>
      <c r="AOM11" s="813"/>
      <c r="AON11" s="813"/>
      <c r="AOO11" s="813"/>
      <c r="AOP11" s="813"/>
      <c r="AOQ11" s="813"/>
      <c r="AOR11" s="813"/>
      <c r="AOS11" s="813"/>
      <c r="AOT11" s="813"/>
      <c r="AOU11" s="813"/>
      <c r="AOV11" s="813"/>
      <c r="AOW11" s="813"/>
      <c r="AOX11" s="813"/>
      <c r="AOY11" s="813"/>
      <c r="AOZ11" s="813"/>
      <c r="APA11" s="813"/>
      <c r="APB11" s="813"/>
      <c r="APC11" s="813"/>
      <c r="APD11" s="813"/>
      <c r="APE11" s="813"/>
      <c r="APF11" s="813"/>
      <c r="APG11" s="813"/>
      <c r="APH11" s="813"/>
      <c r="API11" s="813"/>
      <c r="APJ11" s="813"/>
      <c r="APK11" s="813"/>
      <c r="APL11" s="813"/>
      <c r="APM11" s="813"/>
      <c r="APN11" s="813"/>
      <c r="APO11" s="813"/>
      <c r="APP11" s="813"/>
      <c r="APQ11" s="813"/>
      <c r="APR11" s="813"/>
      <c r="APS11" s="813"/>
      <c r="APT11" s="813"/>
      <c r="APU11" s="813"/>
      <c r="APV11" s="813"/>
      <c r="APW11" s="813"/>
      <c r="APX11" s="813"/>
      <c r="APY11" s="813"/>
      <c r="APZ11" s="813"/>
      <c r="AQA11" s="813"/>
      <c r="AQB11" s="813"/>
      <c r="AQC11" s="813"/>
      <c r="AQD11" s="813"/>
      <c r="AQE11" s="813"/>
      <c r="AQF11" s="813"/>
      <c r="AQG11" s="813"/>
      <c r="AQH11" s="813"/>
      <c r="AQI11" s="813"/>
      <c r="AQJ11" s="813"/>
      <c r="AQK11" s="813"/>
      <c r="AQL11" s="813"/>
      <c r="AQM11" s="813"/>
      <c r="AQN11" s="813"/>
      <c r="AQO11" s="813"/>
      <c r="AQP11" s="813"/>
      <c r="AQQ11" s="813"/>
      <c r="AQR11" s="813"/>
      <c r="AQS11" s="813"/>
      <c r="AQT11" s="813"/>
      <c r="AQU11" s="813"/>
      <c r="AQV11" s="813"/>
      <c r="AQW11" s="813"/>
      <c r="AQX11" s="813"/>
      <c r="AQY11" s="813"/>
      <c r="AQZ11" s="813"/>
      <c r="ARA11" s="813"/>
      <c r="ARB11" s="813"/>
      <c r="ARC11" s="813"/>
      <c r="ARD11" s="813"/>
      <c r="ARE11" s="813"/>
      <c r="ARF11" s="813"/>
      <c r="ARG11" s="813"/>
      <c r="ARH11" s="813"/>
      <c r="ARI11" s="813"/>
      <c r="ARJ11" s="813"/>
      <c r="ARK11" s="813"/>
      <c r="ARL11" s="813"/>
      <c r="ARM11" s="813"/>
      <c r="ARN11" s="813"/>
      <c r="ARO11" s="813"/>
      <c r="ARP11" s="813"/>
      <c r="ARQ11" s="813"/>
      <c r="ARR11" s="813"/>
      <c r="ARS11" s="813"/>
      <c r="ART11" s="813"/>
      <c r="ARU11" s="813"/>
      <c r="ARV11" s="813"/>
      <c r="ARW11" s="813"/>
      <c r="ARX11" s="813"/>
      <c r="ARY11" s="813"/>
      <c r="ARZ11" s="813"/>
      <c r="ASA11" s="813"/>
      <c r="ASB11" s="813"/>
      <c r="ASC11" s="813"/>
      <c r="ASD11" s="813"/>
      <c r="ASE11" s="813"/>
      <c r="ASF11" s="813"/>
      <c r="ASG11" s="813"/>
      <c r="ASH11" s="813"/>
      <c r="ASI11" s="813"/>
      <c r="ASJ11" s="813"/>
      <c r="ASK11" s="813"/>
      <c r="ASL11" s="813"/>
      <c r="ASM11" s="813"/>
      <c r="ASN11" s="813"/>
      <c r="ASO11" s="813"/>
      <c r="ASP11" s="813"/>
      <c r="ASQ11" s="813"/>
      <c r="ASR11" s="813"/>
      <c r="ASS11" s="813"/>
      <c r="AST11" s="813"/>
      <c r="ASU11" s="813"/>
      <c r="ASV11" s="813"/>
      <c r="ASW11" s="813"/>
      <c r="ASX11" s="813"/>
      <c r="ASY11" s="813"/>
      <c r="ASZ11" s="813"/>
      <c r="ATA11" s="813"/>
      <c r="ATB11" s="813"/>
      <c r="ATC11" s="813"/>
      <c r="ATD11" s="813"/>
      <c r="ATE11" s="813"/>
      <c r="ATF11" s="813"/>
      <c r="ATG11" s="813"/>
      <c r="ATH11" s="813"/>
      <c r="ATI11" s="813"/>
      <c r="ATJ11" s="813"/>
      <c r="ATK11" s="813"/>
      <c r="ATL11" s="813"/>
      <c r="ATM11" s="813"/>
      <c r="ATN11" s="813"/>
      <c r="ATO11" s="813"/>
      <c r="ATP11" s="813"/>
      <c r="ATQ11" s="813"/>
      <c r="ATR11" s="813"/>
      <c r="ATS11" s="813"/>
      <c r="ATT11" s="813"/>
      <c r="ATU11" s="813"/>
      <c r="ATV11" s="813"/>
      <c r="ATW11" s="813"/>
      <c r="ATX11" s="813"/>
      <c r="ATY11" s="813"/>
      <c r="ATZ11" s="813"/>
      <c r="AUA11" s="813"/>
      <c r="AUB11" s="813"/>
      <c r="AUC11" s="813"/>
      <c r="AUD11" s="813"/>
      <c r="AUE11" s="813"/>
      <c r="AUF11" s="813"/>
      <c r="AUG11" s="813"/>
      <c r="AUH11" s="813"/>
      <c r="AUI11" s="813"/>
      <c r="AUJ11" s="813"/>
      <c r="AUK11" s="813"/>
      <c r="AUL11" s="813"/>
      <c r="AUM11" s="813"/>
      <c r="AUN11" s="813"/>
      <c r="AUO11" s="813"/>
      <c r="AUP11" s="813"/>
      <c r="AUQ11" s="813"/>
      <c r="AUR11" s="813"/>
      <c r="AUS11" s="813"/>
      <c r="AUT11" s="813"/>
      <c r="AUU11" s="813"/>
      <c r="AUV11" s="813"/>
      <c r="AUW11" s="813"/>
      <c r="AUX11" s="813"/>
      <c r="AUY11" s="813"/>
      <c r="AUZ11" s="813"/>
      <c r="AVA11" s="813"/>
      <c r="AVB11" s="813"/>
      <c r="AVC11" s="813"/>
      <c r="AVD11" s="813"/>
      <c r="AVE11" s="813"/>
      <c r="AVF11" s="813"/>
      <c r="AVG11" s="813"/>
      <c r="AVH11" s="813"/>
      <c r="AVI11" s="813"/>
      <c r="AVJ11" s="813"/>
      <c r="AVK11" s="813"/>
      <c r="AVL11" s="813"/>
      <c r="AVM11" s="813"/>
      <c r="AVN11" s="813"/>
      <c r="AVO11" s="813"/>
      <c r="AVP11" s="813"/>
      <c r="AVQ11" s="813"/>
      <c r="AVR11" s="813"/>
      <c r="AVS11" s="813"/>
      <c r="AVT11" s="813"/>
      <c r="AVU11" s="813"/>
      <c r="AVV11" s="813"/>
      <c r="AVW11" s="813"/>
      <c r="AVX11" s="813"/>
      <c r="AVY11" s="813"/>
      <c r="AVZ11" s="813"/>
      <c r="AWA11" s="813"/>
      <c r="AWB11" s="813"/>
      <c r="AWC11" s="813"/>
      <c r="AWD11" s="813"/>
      <c r="AWE11" s="813"/>
      <c r="AWF11" s="813"/>
      <c r="AWG11" s="813"/>
      <c r="AWH11" s="813"/>
      <c r="AWI11" s="813"/>
      <c r="AWJ11" s="813"/>
      <c r="AWK11" s="813"/>
      <c r="AWL11" s="813"/>
      <c r="AWM11" s="813"/>
      <c r="AWN11" s="813"/>
      <c r="AWO11" s="813"/>
      <c r="AWP11" s="813"/>
      <c r="AWQ11" s="813"/>
      <c r="AWR11" s="813"/>
      <c r="AWS11" s="813"/>
      <c r="AWT11" s="813"/>
      <c r="AWU11" s="813"/>
      <c r="AWV11" s="813"/>
      <c r="AWW11" s="813"/>
      <c r="AWX11" s="813"/>
      <c r="AWY11" s="813"/>
      <c r="AWZ11" s="813"/>
      <c r="AXA11" s="813"/>
      <c r="AXB11" s="813"/>
      <c r="AXC11" s="813"/>
      <c r="AXD11" s="813"/>
      <c r="AXE11" s="813"/>
      <c r="AXF11" s="813"/>
      <c r="AXG11" s="813"/>
      <c r="AXH11" s="813"/>
      <c r="AXI11" s="813"/>
      <c r="AXJ11" s="813"/>
      <c r="AXK11" s="813"/>
      <c r="AXL11" s="813"/>
      <c r="AXM11" s="813"/>
      <c r="AXN11" s="813"/>
      <c r="AXO11" s="813"/>
      <c r="AXP11" s="813"/>
      <c r="AXQ11" s="813"/>
      <c r="AXR11" s="813"/>
      <c r="AXS11" s="813"/>
      <c r="AXT11" s="813"/>
      <c r="AXU11" s="813"/>
      <c r="AXV11" s="813"/>
      <c r="AXW11" s="813"/>
      <c r="AXX11" s="813"/>
      <c r="AXY11" s="813"/>
      <c r="AXZ11" s="813"/>
      <c r="AYA11" s="813"/>
      <c r="AYB11" s="813"/>
      <c r="AYC11" s="813"/>
      <c r="AYD11" s="813"/>
      <c r="AYE11" s="813"/>
      <c r="AYF11" s="813"/>
      <c r="AYG11" s="813"/>
      <c r="AYH11" s="813"/>
      <c r="AYI11" s="813"/>
      <c r="AYJ11" s="813"/>
      <c r="AYK11" s="813"/>
      <c r="AYL11" s="813"/>
      <c r="AYM11" s="813"/>
      <c r="AYN11" s="813"/>
      <c r="AYO11" s="813"/>
      <c r="AYP11" s="813"/>
      <c r="AYQ11" s="813"/>
      <c r="AYR11" s="813"/>
      <c r="AYS11" s="813"/>
      <c r="AYT11" s="813"/>
      <c r="AYU11" s="813"/>
      <c r="AYV11" s="813"/>
      <c r="AYW11" s="813"/>
      <c r="AYX11" s="813"/>
      <c r="AYY11" s="813"/>
      <c r="AYZ11" s="813"/>
      <c r="AZA11" s="813"/>
      <c r="AZB11" s="813"/>
      <c r="AZC11" s="813"/>
      <c r="AZD11" s="813"/>
      <c r="AZE11" s="813"/>
      <c r="AZF11" s="813"/>
      <c r="AZG11" s="813"/>
      <c r="AZH11" s="813"/>
      <c r="AZI11" s="813"/>
      <c r="AZJ11" s="813"/>
      <c r="AZK11" s="813"/>
      <c r="AZL11" s="813"/>
      <c r="AZM11" s="813"/>
      <c r="AZN11" s="813"/>
      <c r="AZO11" s="813"/>
      <c r="AZP11" s="813"/>
      <c r="AZQ11" s="813"/>
      <c r="AZR11" s="813"/>
      <c r="AZS11" s="813"/>
      <c r="AZT11" s="813"/>
      <c r="AZU11" s="813"/>
      <c r="AZV11" s="813"/>
      <c r="AZW11" s="813"/>
      <c r="AZX11" s="813"/>
      <c r="AZY11" s="813"/>
      <c r="AZZ11" s="813"/>
      <c r="BAA11" s="813"/>
      <c r="BAB11" s="813"/>
      <c r="BAC11" s="813"/>
      <c r="BAD11" s="813"/>
      <c r="BAE11" s="813"/>
      <c r="BAF11" s="813"/>
      <c r="BAG11" s="813"/>
      <c r="BAH11" s="813"/>
      <c r="BAI11" s="813"/>
      <c r="BAJ11" s="813"/>
      <c r="BAK11" s="813"/>
      <c r="BAL11" s="813"/>
      <c r="BAM11" s="813"/>
      <c r="BAN11" s="813"/>
      <c r="BAO11" s="813"/>
      <c r="BAP11" s="813"/>
      <c r="BAQ11" s="813"/>
      <c r="BAR11" s="813"/>
      <c r="BAS11" s="813"/>
      <c r="BAT11" s="813"/>
      <c r="BAU11" s="813"/>
      <c r="BAV11" s="813"/>
      <c r="BAW11" s="813"/>
      <c r="BAX11" s="813"/>
      <c r="BAY11" s="813"/>
      <c r="BAZ11" s="813"/>
      <c r="BBA11" s="813"/>
      <c r="BBB11" s="813"/>
      <c r="BBC11" s="813"/>
      <c r="BBD11" s="813"/>
      <c r="BBE11" s="813"/>
      <c r="BBF11" s="813"/>
      <c r="BBG11" s="813"/>
      <c r="BBH11" s="813"/>
      <c r="BBI11" s="813"/>
      <c r="BBJ11" s="813"/>
      <c r="BBK11" s="813"/>
      <c r="BBL11" s="813"/>
      <c r="BBM11" s="813"/>
      <c r="BBN11" s="813"/>
      <c r="BBO11" s="813"/>
      <c r="BBP11" s="813"/>
      <c r="BBQ11" s="813"/>
      <c r="BBR11" s="813"/>
      <c r="BBS11" s="813"/>
      <c r="BBT11" s="813"/>
      <c r="BBU11" s="813"/>
      <c r="BBV11" s="813"/>
      <c r="BBW11" s="813"/>
      <c r="BBX11" s="813"/>
      <c r="BBY11" s="813"/>
      <c r="BBZ11" s="813"/>
      <c r="BCA11" s="813"/>
      <c r="BCB11" s="813"/>
      <c r="BCC11" s="813"/>
      <c r="BCD11" s="813"/>
      <c r="BCE11" s="813"/>
      <c r="BCF11" s="813"/>
      <c r="BCG11" s="813"/>
      <c r="BCH11" s="813"/>
      <c r="BCI11" s="813"/>
      <c r="BCJ11" s="813"/>
      <c r="BCK11" s="813"/>
      <c r="BCL11" s="813"/>
      <c r="BCM11" s="813"/>
      <c r="BCN11" s="813"/>
      <c r="BCO11" s="813"/>
      <c r="BCP11" s="813"/>
      <c r="BCQ11" s="813"/>
      <c r="BCR11" s="813"/>
      <c r="BCS11" s="813"/>
      <c r="BCT11" s="813"/>
      <c r="BCU11" s="813"/>
      <c r="BCV11" s="813"/>
      <c r="BCW11" s="813"/>
      <c r="BCX11" s="813"/>
      <c r="BCY11" s="813"/>
      <c r="BCZ11" s="813"/>
      <c r="BDA11" s="813"/>
      <c r="BDB11" s="813"/>
      <c r="BDC11" s="813"/>
      <c r="BDD11" s="813"/>
      <c r="BDE11" s="813"/>
      <c r="BDF11" s="813"/>
      <c r="BDG11" s="813"/>
      <c r="BDH11" s="813"/>
      <c r="BDI11" s="813"/>
      <c r="BDJ11" s="813"/>
      <c r="BDK11" s="813"/>
      <c r="BDL11" s="813"/>
      <c r="BDM11" s="813"/>
      <c r="BDN11" s="813"/>
      <c r="BDO11" s="813"/>
      <c r="BDP11" s="813"/>
      <c r="BDQ11" s="813"/>
      <c r="BDR11" s="813"/>
      <c r="BDS11" s="813"/>
      <c r="BDT11" s="813"/>
      <c r="BDU11" s="813"/>
      <c r="BDV11" s="813"/>
      <c r="BDW11" s="813"/>
      <c r="BDX11" s="813"/>
      <c r="BDY11" s="813"/>
      <c r="BDZ11" s="813"/>
      <c r="BEA11" s="813"/>
      <c r="BEB11" s="813"/>
      <c r="BEC11" s="813"/>
      <c r="BED11" s="813"/>
      <c r="BEE11" s="813"/>
      <c r="BEF11" s="813"/>
      <c r="BEG11" s="813"/>
      <c r="BEH11" s="813"/>
      <c r="BEI11" s="813"/>
      <c r="BEJ11" s="813"/>
      <c r="BEK11" s="813"/>
      <c r="BEL11" s="813"/>
      <c r="BEM11" s="813"/>
      <c r="BEN11" s="813"/>
      <c r="BEO11" s="813"/>
      <c r="BEP11" s="813"/>
      <c r="BEQ11" s="813"/>
      <c r="BER11" s="813"/>
      <c r="BES11" s="813"/>
      <c r="BET11" s="813"/>
      <c r="BEU11" s="813"/>
      <c r="BEV11" s="813"/>
      <c r="BEW11" s="813"/>
      <c r="BEX11" s="813"/>
      <c r="BEY11" s="813"/>
      <c r="BEZ11" s="813"/>
      <c r="BFA11" s="813"/>
      <c r="BFB11" s="813"/>
      <c r="BFC11" s="813"/>
      <c r="BFD11" s="813"/>
      <c r="BFE11" s="813"/>
      <c r="BFF11" s="813"/>
      <c r="BFG11" s="813"/>
      <c r="BFH11" s="813"/>
      <c r="BFI11" s="813"/>
      <c r="BFJ11" s="813"/>
      <c r="BFK11" s="813"/>
      <c r="BFL11" s="813"/>
      <c r="BFM11" s="813"/>
      <c r="BFN11" s="813"/>
      <c r="BFO11" s="813"/>
      <c r="BFP11" s="813"/>
      <c r="BFQ11" s="813"/>
      <c r="BFR11" s="813"/>
      <c r="BFS11" s="813"/>
      <c r="BFT11" s="813"/>
      <c r="BFU11" s="813"/>
      <c r="BFV11" s="813"/>
      <c r="BFW11" s="813"/>
      <c r="BFX11" s="813"/>
      <c r="BFY11" s="813"/>
      <c r="BFZ11" s="813"/>
      <c r="BGA11" s="813"/>
      <c r="BGB11" s="813"/>
      <c r="BGC11" s="813"/>
      <c r="BGD11" s="813"/>
      <c r="BGE11" s="813"/>
      <c r="BGF11" s="813"/>
      <c r="BGG11" s="813"/>
      <c r="BGH11" s="813"/>
      <c r="BGI11" s="813"/>
      <c r="BGJ11" s="813"/>
      <c r="BGK11" s="813"/>
      <c r="BGL11" s="813"/>
      <c r="BGM11" s="813"/>
      <c r="BGN11" s="813"/>
      <c r="BGO11" s="813"/>
      <c r="BGP11" s="813"/>
      <c r="BGQ11" s="813"/>
      <c r="BGR11" s="813"/>
      <c r="BGS11" s="813"/>
      <c r="BGT11" s="813"/>
      <c r="BGU11" s="813"/>
      <c r="BGV11" s="813"/>
      <c r="BGW11" s="813"/>
      <c r="BGX11" s="813"/>
      <c r="BGY11" s="813"/>
      <c r="BGZ11" s="813"/>
      <c r="BHA11" s="813"/>
      <c r="BHB11" s="813"/>
      <c r="BHC11" s="813"/>
      <c r="BHD11" s="813"/>
      <c r="BHE11" s="813"/>
      <c r="BHF11" s="813"/>
      <c r="BHG11" s="813"/>
      <c r="BHH11" s="813"/>
      <c r="BHI11" s="813"/>
      <c r="BHJ11" s="813"/>
      <c r="BHK11" s="813"/>
      <c r="BHL11" s="813"/>
      <c r="BHM11" s="813"/>
      <c r="BHN11" s="813"/>
      <c r="BHO11" s="813"/>
      <c r="BHP11" s="813"/>
      <c r="BHQ11" s="813"/>
      <c r="BHR11" s="813"/>
      <c r="BHS11" s="813"/>
      <c r="BHT11" s="813"/>
      <c r="BHU11" s="813"/>
      <c r="BHV11" s="813"/>
      <c r="BHW11" s="813"/>
      <c r="BHX11" s="813"/>
      <c r="BHY11" s="813"/>
      <c r="BHZ11" s="813"/>
      <c r="BIA11" s="813"/>
      <c r="BIB11" s="813"/>
      <c r="BIC11" s="813"/>
      <c r="BID11" s="813"/>
      <c r="BIE11" s="813"/>
      <c r="BIF11" s="813"/>
      <c r="BIG11" s="813"/>
      <c r="BIH11" s="813"/>
      <c r="BII11" s="813"/>
      <c r="BIJ11" s="813"/>
      <c r="BIK11" s="813"/>
      <c r="BIL11" s="813"/>
      <c r="BIM11" s="813"/>
      <c r="BIN11" s="813"/>
      <c r="BIO11" s="813"/>
      <c r="BIP11" s="813"/>
      <c r="BIQ11" s="813"/>
      <c r="BIR11" s="813"/>
      <c r="BIS11" s="813"/>
      <c r="BIT11" s="813"/>
      <c r="BIU11" s="813"/>
      <c r="BIV11" s="813"/>
      <c r="BIW11" s="813"/>
      <c r="BIX11" s="813"/>
      <c r="BIY11" s="813"/>
      <c r="BIZ11" s="813"/>
      <c r="BJA11" s="813"/>
      <c r="BJB11" s="813"/>
      <c r="BJC11" s="813"/>
      <c r="BJD11" s="813"/>
      <c r="BJE11" s="813"/>
      <c r="BJF11" s="813"/>
      <c r="BJG11" s="813"/>
      <c r="BJH11" s="813"/>
      <c r="BJI11" s="813"/>
      <c r="BJJ11" s="813"/>
      <c r="BJK11" s="813"/>
      <c r="BJL11" s="813"/>
      <c r="BJM11" s="813"/>
      <c r="BJN11" s="813"/>
      <c r="BJO11" s="813"/>
      <c r="BJP11" s="813"/>
      <c r="BJQ11" s="813"/>
      <c r="BJR11" s="813"/>
      <c r="BJS11" s="813"/>
      <c r="BJT11" s="813"/>
      <c r="BJU11" s="813"/>
      <c r="BJV11" s="813"/>
      <c r="BJW11" s="813"/>
      <c r="BJX11" s="813"/>
      <c r="BJY11" s="813"/>
      <c r="BJZ11" s="813"/>
      <c r="BKA11" s="813"/>
      <c r="BKB11" s="813"/>
      <c r="BKC11" s="813"/>
      <c r="BKD11" s="813"/>
      <c r="BKE11" s="813"/>
      <c r="BKF11" s="813"/>
      <c r="BKG11" s="813"/>
      <c r="BKH11" s="813"/>
      <c r="BKI11" s="813"/>
      <c r="BKJ11" s="813"/>
      <c r="BKK11" s="813"/>
      <c r="BKL11" s="813"/>
      <c r="BKM11" s="813"/>
      <c r="BKN11" s="813"/>
      <c r="BKO11" s="813"/>
      <c r="BKP11" s="813"/>
      <c r="BKQ11" s="813"/>
      <c r="BKR11" s="813"/>
      <c r="BKS11" s="813"/>
      <c r="BKT11" s="813"/>
      <c r="BKU11" s="813"/>
      <c r="BKV11" s="813"/>
      <c r="BKW11" s="813"/>
      <c r="BKX11" s="813"/>
      <c r="BKY11" s="813"/>
      <c r="BKZ11" s="813"/>
      <c r="BLA11" s="813"/>
      <c r="BLB11" s="813"/>
      <c r="BLC11" s="813"/>
      <c r="BLD11" s="813"/>
      <c r="BLE11" s="813"/>
      <c r="BLF11" s="813"/>
      <c r="BLG11" s="813"/>
      <c r="BLH11" s="813"/>
      <c r="BLI11" s="813"/>
      <c r="BLJ11" s="813"/>
      <c r="BLK11" s="813"/>
      <c r="BLL11" s="813"/>
      <c r="BLM11" s="813"/>
      <c r="BLN11" s="813"/>
      <c r="BLO11" s="813"/>
      <c r="BLP11" s="813"/>
      <c r="BLQ11" s="813"/>
      <c r="BLR11" s="813"/>
      <c r="BLS11" s="813"/>
      <c r="BLT11" s="813"/>
      <c r="BLU11" s="813"/>
      <c r="BLV11" s="813"/>
      <c r="BLW11" s="813"/>
      <c r="BLX11" s="813"/>
      <c r="BLY11" s="813"/>
      <c r="BLZ11" s="813"/>
      <c r="BMA11" s="813"/>
      <c r="BMB11" s="813"/>
      <c r="BMC11" s="813"/>
      <c r="BMD11" s="813"/>
      <c r="BME11" s="813"/>
      <c r="BMF11" s="813"/>
      <c r="BMG11" s="813"/>
      <c r="BMH11" s="813"/>
      <c r="BMI11" s="813"/>
      <c r="BMJ11" s="813"/>
      <c r="BMK11" s="813"/>
      <c r="BML11" s="813"/>
      <c r="BMM11" s="813"/>
      <c r="BMN11" s="813"/>
      <c r="BMO11" s="813"/>
      <c r="BMP11" s="813"/>
      <c r="BMQ11" s="813"/>
      <c r="BMR11" s="813"/>
      <c r="BMS11" s="813"/>
      <c r="BMT11" s="813"/>
      <c r="BMU11" s="813"/>
      <c r="BMV11" s="813"/>
      <c r="BMW11" s="813"/>
      <c r="BMX11" s="813"/>
      <c r="BMY11" s="813"/>
      <c r="BMZ11" s="813"/>
      <c r="BNA11" s="813"/>
      <c r="BNB11" s="813"/>
      <c r="BNC11" s="813"/>
      <c r="BND11" s="813"/>
      <c r="BNE11" s="813"/>
      <c r="BNF11" s="813"/>
      <c r="BNG11" s="813"/>
      <c r="BNH11" s="813"/>
      <c r="BNI11" s="813"/>
      <c r="BNJ11" s="813"/>
      <c r="BNK11" s="813"/>
      <c r="BNL11" s="813"/>
      <c r="BNM11" s="813"/>
      <c r="BNN11" s="813"/>
      <c r="BNO11" s="813"/>
      <c r="BNP11" s="813"/>
      <c r="BNQ11" s="813"/>
      <c r="BNR11" s="813"/>
      <c r="BNS11" s="813"/>
      <c r="BNT11" s="813"/>
      <c r="BNU11" s="813"/>
      <c r="BNV11" s="813"/>
      <c r="BNW11" s="813"/>
      <c r="BNX11" s="813"/>
      <c r="BNY11" s="813"/>
      <c r="BNZ11" s="813"/>
      <c r="BOA11" s="813"/>
      <c r="BOB11" s="813"/>
      <c r="BOC11" s="813"/>
      <c r="BOD11" s="813"/>
      <c r="BOE11" s="813"/>
      <c r="BOF11" s="813"/>
      <c r="BOG11" s="813"/>
      <c r="BOH11" s="813"/>
      <c r="BOI11" s="813"/>
      <c r="BOJ11" s="813"/>
      <c r="BOK11" s="813"/>
      <c r="BOL11" s="813"/>
      <c r="BOM11" s="813"/>
      <c r="BON11" s="813"/>
      <c r="BOO11" s="813"/>
      <c r="BOP11" s="813"/>
      <c r="BOQ11" s="813"/>
      <c r="BOR11" s="813"/>
      <c r="BOS11" s="813"/>
      <c r="BOT11" s="813"/>
      <c r="BOU11" s="813"/>
      <c r="BOV11" s="813"/>
      <c r="BOW11" s="813"/>
      <c r="BOX11" s="813"/>
      <c r="BOY11" s="813"/>
      <c r="BOZ11" s="813"/>
      <c r="BPA11" s="813"/>
      <c r="BPB11" s="813"/>
      <c r="BPC11" s="813"/>
      <c r="BPD11" s="813"/>
      <c r="BPE11" s="813"/>
      <c r="BPF11" s="813"/>
      <c r="BPG11" s="813"/>
      <c r="BPH11" s="813"/>
      <c r="BPI11" s="813"/>
      <c r="BPJ11" s="813"/>
      <c r="BPK11" s="813"/>
      <c r="BPL11" s="813"/>
      <c r="BPM11" s="813"/>
      <c r="BPN11" s="813"/>
      <c r="BPO11" s="813"/>
      <c r="BPP11" s="813"/>
      <c r="BPQ11" s="813"/>
      <c r="BPR11" s="813"/>
      <c r="BPS11" s="813"/>
      <c r="BPT11" s="813"/>
      <c r="BPU11" s="813"/>
      <c r="BPV11" s="813"/>
      <c r="BPW11" s="813"/>
      <c r="BPX11" s="813"/>
      <c r="BPY11" s="813"/>
      <c r="BPZ11" s="813"/>
      <c r="BQA11" s="813"/>
      <c r="BQB11" s="813"/>
      <c r="BQC11" s="813"/>
      <c r="BQD11" s="813"/>
      <c r="BQE11" s="813"/>
      <c r="BQF11" s="813"/>
      <c r="BQG11" s="813"/>
      <c r="BQH11" s="813"/>
      <c r="BQI11" s="813"/>
      <c r="BQJ11" s="813"/>
      <c r="BQK11" s="813"/>
      <c r="BQL11" s="813"/>
      <c r="BQM11" s="813"/>
      <c r="BQN11" s="813"/>
      <c r="BQO11" s="813"/>
      <c r="BQP11" s="813"/>
      <c r="BQQ11" s="813"/>
      <c r="BQR11" s="813"/>
      <c r="BQS11" s="813"/>
      <c r="BQT11" s="813"/>
      <c r="BQU11" s="813"/>
      <c r="BQV11" s="813"/>
      <c r="BQW11" s="813"/>
      <c r="BQX11" s="813"/>
      <c r="BQY11" s="813"/>
      <c r="BQZ11" s="813"/>
      <c r="BRA11" s="813"/>
      <c r="BRB11" s="813"/>
      <c r="BRC11" s="813"/>
      <c r="BRD11" s="813"/>
      <c r="BRE11" s="813"/>
      <c r="BRF11" s="813"/>
      <c r="BRG11" s="813"/>
      <c r="BRH11" s="813"/>
      <c r="BRI11" s="813"/>
      <c r="BRJ11" s="813"/>
      <c r="BRK11" s="813"/>
      <c r="BRL11" s="813"/>
      <c r="BRM11" s="813"/>
      <c r="BRN11" s="813"/>
      <c r="BRO11" s="813"/>
      <c r="BRP11" s="813"/>
      <c r="BRQ11" s="813"/>
      <c r="BRR11" s="813"/>
      <c r="BRS11" s="813"/>
      <c r="BRT11" s="813"/>
      <c r="BRU11" s="813"/>
      <c r="BRV11" s="813"/>
      <c r="BRW11" s="813"/>
      <c r="BRX11" s="813"/>
      <c r="BRY11" s="813"/>
      <c r="BRZ11" s="813"/>
      <c r="BSA11" s="813"/>
      <c r="BSB11" s="813"/>
      <c r="BSC11" s="813"/>
      <c r="BSD11" s="813"/>
      <c r="BSE11" s="813"/>
      <c r="BSF11" s="813"/>
      <c r="BSG11" s="813"/>
      <c r="BSH11" s="813"/>
      <c r="BSI11" s="813"/>
      <c r="BSJ11" s="813"/>
      <c r="BSK11" s="813"/>
      <c r="BSL11" s="813"/>
      <c r="BSM11" s="813"/>
      <c r="BSN11" s="813"/>
      <c r="BSO11" s="813"/>
      <c r="BSP11" s="813"/>
      <c r="BSQ11" s="813"/>
      <c r="BSR11" s="813"/>
      <c r="BSS11" s="813"/>
      <c r="BST11" s="813"/>
      <c r="BSU11" s="813"/>
      <c r="BSV11" s="813"/>
      <c r="BSW11" s="813"/>
      <c r="BSX11" s="813"/>
      <c r="BSY11" s="813"/>
      <c r="BSZ11" s="813"/>
      <c r="BTA11" s="813"/>
      <c r="BTB11" s="813"/>
      <c r="BTC11" s="813"/>
      <c r="BTD11" s="813"/>
      <c r="BTE11" s="813"/>
      <c r="BTF11" s="813"/>
      <c r="BTG11" s="813"/>
      <c r="BTH11" s="813"/>
      <c r="BTI11" s="813"/>
      <c r="BTJ11" s="813"/>
      <c r="BTK11" s="813"/>
      <c r="BTL11" s="813"/>
      <c r="BTM11" s="813"/>
      <c r="BTN11" s="813"/>
      <c r="BTO11" s="813"/>
      <c r="BTP11" s="813"/>
      <c r="BTQ11" s="813"/>
      <c r="BTR11" s="813"/>
      <c r="BTS11" s="813"/>
      <c r="BTT11" s="813"/>
      <c r="BTU11" s="813"/>
      <c r="BTV11" s="813"/>
      <c r="BTW11" s="813"/>
      <c r="BTX11" s="813"/>
      <c r="BTY11" s="813"/>
      <c r="BTZ11" s="813"/>
      <c r="BUA11" s="813"/>
      <c r="BUB11" s="813"/>
      <c r="BUC11" s="813"/>
      <c r="BUD11" s="813"/>
      <c r="BUE11" s="813"/>
      <c r="BUF11" s="813"/>
      <c r="BUG11" s="813"/>
      <c r="BUH11" s="813"/>
      <c r="BUI11" s="813"/>
      <c r="BUJ11" s="813"/>
      <c r="BUK11" s="813"/>
      <c r="BUL11" s="813"/>
      <c r="BUM11" s="813"/>
      <c r="BUN11" s="813"/>
      <c r="BUO11" s="813"/>
      <c r="BUP11" s="813"/>
      <c r="BUQ11" s="813"/>
      <c r="BUR11" s="813"/>
      <c r="BUS11" s="813"/>
      <c r="BUT11" s="813"/>
      <c r="BUU11" s="813"/>
      <c r="BUV11" s="813"/>
      <c r="BUW11" s="813"/>
      <c r="BUX11" s="813"/>
      <c r="BUY11" s="813"/>
      <c r="BUZ11" s="813"/>
      <c r="BVA11" s="813"/>
      <c r="BVB11" s="813"/>
      <c r="BVC11" s="813"/>
      <c r="BVD11" s="813"/>
      <c r="BVE11" s="813"/>
      <c r="BVF11" s="813"/>
      <c r="BVG11" s="813"/>
      <c r="BVH11" s="813"/>
      <c r="BVI11" s="813"/>
      <c r="BVJ11" s="813"/>
      <c r="BVK11" s="813"/>
      <c r="BVL11" s="813"/>
      <c r="BVM11" s="813"/>
      <c r="BVN11" s="813"/>
      <c r="BVO11" s="813"/>
      <c r="BVP11" s="813"/>
      <c r="BVQ11" s="813"/>
      <c r="BVR11" s="813"/>
      <c r="BVS11" s="813"/>
      <c r="BVT11" s="813"/>
      <c r="BVU11" s="813"/>
      <c r="BVV11" s="813"/>
      <c r="BVW11" s="813"/>
      <c r="BVX11" s="813"/>
      <c r="BVY11" s="813"/>
      <c r="BVZ11" s="813"/>
      <c r="BWA11" s="813"/>
      <c r="BWB11" s="813"/>
      <c r="BWC11" s="813"/>
      <c r="BWD11" s="813"/>
      <c r="BWE11" s="813"/>
      <c r="BWF11" s="813"/>
      <c r="BWG11" s="813"/>
      <c r="BWH11" s="813"/>
      <c r="BWI11" s="813"/>
      <c r="BWJ11" s="813"/>
      <c r="BWK11" s="813"/>
      <c r="BWL11" s="813"/>
      <c r="BWM11" s="813"/>
      <c r="BWN11" s="813"/>
      <c r="BWO11" s="813"/>
      <c r="BWP11" s="813"/>
      <c r="BWQ11" s="813"/>
      <c r="BWR11" s="813"/>
      <c r="BWS11" s="813"/>
      <c r="BWT11" s="813"/>
      <c r="BWU11" s="813"/>
      <c r="BWV11" s="813"/>
      <c r="BWW11" s="813"/>
      <c r="BWX11" s="813"/>
      <c r="BWY11" s="813"/>
      <c r="BWZ11" s="813"/>
      <c r="BXA11" s="813"/>
      <c r="BXB11" s="813"/>
      <c r="BXC11" s="813"/>
      <c r="BXD11" s="813"/>
      <c r="BXE11" s="813"/>
      <c r="BXF11" s="813"/>
      <c r="BXG11" s="813"/>
      <c r="BXH11" s="813"/>
      <c r="BXI11" s="813"/>
      <c r="BXJ11" s="813"/>
      <c r="BXK11" s="813"/>
      <c r="BXL11" s="813"/>
      <c r="BXM11" s="813"/>
      <c r="BXN11" s="813"/>
      <c r="BXO11" s="813"/>
      <c r="BXP11" s="813"/>
      <c r="BXQ11" s="813"/>
      <c r="BXR11" s="813"/>
      <c r="BXS11" s="813"/>
      <c r="BXT11" s="813"/>
      <c r="BXU11" s="813"/>
      <c r="BXV11" s="813"/>
      <c r="BXW11" s="813"/>
      <c r="BXX11" s="813"/>
      <c r="BXY11" s="813"/>
      <c r="BXZ11" s="813"/>
      <c r="BYA11" s="813"/>
      <c r="BYB11" s="813"/>
      <c r="BYC11" s="813"/>
      <c r="BYD11" s="813"/>
      <c r="BYE11" s="813"/>
      <c r="BYF11" s="813"/>
      <c r="BYG11" s="813"/>
      <c r="BYH11" s="813"/>
      <c r="BYI11" s="813"/>
      <c r="BYJ11" s="813"/>
      <c r="BYK11" s="813"/>
      <c r="BYL11" s="813"/>
      <c r="BYM11" s="813"/>
      <c r="BYN11" s="813"/>
      <c r="BYO11" s="813"/>
      <c r="BYP11" s="813"/>
      <c r="BYQ11" s="813"/>
      <c r="BYR11" s="813"/>
      <c r="BYS11" s="813"/>
      <c r="BYT11" s="813"/>
      <c r="BYU11" s="813"/>
      <c r="BYV11" s="813"/>
      <c r="BYW11" s="813"/>
      <c r="BYX11" s="813"/>
      <c r="BYY11" s="813"/>
      <c r="BYZ11" s="813"/>
      <c r="BZA11" s="813"/>
      <c r="BZB11" s="813"/>
      <c r="BZC11" s="813"/>
      <c r="BZD11" s="813"/>
      <c r="BZE11" s="813"/>
      <c r="BZF11" s="813"/>
      <c r="BZG11" s="813"/>
      <c r="BZH11" s="813"/>
      <c r="BZI11" s="813"/>
      <c r="BZJ11" s="813"/>
      <c r="BZK11" s="813"/>
      <c r="BZL11" s="813"/>
      <c r="BZM11" s="813"/>
      <c r="BZN11" s="813"/>
      <c r="BZO11" s="813"/>
      <c r="BZP11" s="813"/>
      <c r="BZQ11" s="813"/>
      <c r="BZR11" s="813"/>
      <c r="BZS11" s="813"/>
      <c r="BZT11" s="813"/>
      <c r="BZU11" s="813"/>
      <c r="BZV11" s="813"/>
      <c r="BZW11" s="813"/>
      <c r="BZX11" s="813"/>
      <c r="BZY11" s="813"/>
      <c r="BZZ11" s="813"/>
      <c r="CAA11" s="813"/>
      <c r="CAB11" s="813"/>
      <c r="CAC11" s="813"/>
      <c r="CAD11" s="813"/>
      <c r="CAE11" s="813"/>
      <c r="CAF11" s="813"/>
      <c r="CAG11" s="813"/>
      <c r="CAH11" s="813"/>
      <c r="CAI11" s="813"/>
      <c r="CAJ11" s="813"/>
      <c r="CAK11" s="813"/>
      <c r="CAL11" s="813"/>
      <c r="CAM11" s="813"/>
      <c r="CAN11" s="813"/>
      <c r="CAO11" s="813"/>
      <c r="CAP11" s="813"/>
      <c r="CAQ11" s="813"/>
      <c r="CAR11" s="813"/>
      <c r="CAS11" s="813"/>
      <c r="CAT11" s="813"/>
      <c r="CAU11" s="813"/>
      <c r="CAV11" s="813"/>
      <c r="CAW11" s="813"/>
      <c r="CAX11" s="813"/>
      <c r="CAY11" s="813"/>
      <c r="CAZ11" s="813"/>
      <c r="CBA11" s="813"/>
      <c r="CBB11" s="813"/>
      <c r="CBC11" s="813"/>
      <c r="CBD11" s="813"/>
      <c r="CBE11" s="813"/>
      <c r="CBF11" s="813"/>
      <c r="CBG11" s="813"/>
      <c r="CBH11" s="813"/>
      <c r="CBI11" s="813"/>
      <c r="CBJ11" s="813"/>
      <c r="CBK11" s="813"/>
      <c r="CBL11" s="813"/>
      <c r="CBM11" s="813"/>
      <c r="CBN11" s="813"/>
      <c r="CBO11" s="813"/>
      <c r="CBP11" s="813"/>
      <c r="CBQ11" s="813"/>
      <c r="CBR11" s="813"/>
      <c r="CBS11" s="813"/>
      <c r="CBT11" s="813"/>
      <c r="CBU11" s="813"/>
      <c r="CBV11" s="813"/>
      <c r="CBW11" s="813"/>
      <c r="CBX11" s="813"/>
      <c r="CBY11" s="813"/>
      <c r="CBZ11" s="813"/>
      <c r="CCA11" s="813"/>
      <c r="CCB11" s="813"/>
      <c r="CCC11" s="813"/>
      <c r="CCD11" s="813"/>
      <c r="CCE11" s="813"/>
      <c r="CCF11" s="813"/>
      <c r="CCG11" s="813"/>
      <c r="CCH11" s="813"/>
      <c r="CCI11" s="813"/>
      <c r="CCJ11" s="813"/>
      <c r="CCK11" s="813"/>
      <c r="CCL11" s="813"/>
      <c r="CCM11" s="813"/>
      <c r="CCN11" s="813"/>
      <c r="CCO11" s="813"/>
      <c r="CCP11" s="813"/>
      <c r="CCQ11" s="813"/>
      <c r="CCR11" s="813"/>
      <c r="CCS11" s="813"/>
      <c r="CCT11" s="813"/>
      <c r="CCU11" s="813"/>
      <c r="CCV11" s="813"/>
      <c r="CCW11" s="813"/>
      <c r="CCX11" s="813"/>
      <c r="CCY11" s="813"/>
      <c r="CCZ11" s="813"/>
      <c r="CDA11" s="813"/>
      <c r="CDB11" s="813"/>
      <c r="CDC11" s="813"/>
      <c r="CDD11" s="813"/>
      <c r="CDE11" s="813"/>
      <c r="CDF11" s="813"/>
      <c r="CDG11" s="813"/>
      <c r="CDH11" s="813"/>
      <c r="CDI11" s="813"/>
      <c r="CDJ11" s="813"/>
      <c r="CDK11" s="813"/>
      <c r="CDL11" s="813"/>
      <c r="CDM11" s="813"/>
      <c r="CDN11" s="813"/>
      <c r="CDO11" s="813"/>
      <c r="CDP11" s="813"/>
      <c r="CDQ11" s="813"/>
      <c r="CDR11" s="813"/>
      <c r="CDS11" s="813"/>
      <c r="CDT11" s="813"/>
      <c r="CDU11" s="813"/>
      <c r="CDV11" s="813"/>
      <c r="CDW11" s="813"/>
      <c r="CDX11" s="813"/>
      <c r="CDY11" s="813"/>
      <c r="CDZ11" s="813"/>
      <c r="CEA11" s="813"/>
      <c r="CEB11" s="813"/>
      <c r="CEC11" s="813"/>
      <c r="CED11" s="813"/>
      <c r="CEE11" s="813"/>
      <c r="CEF11" s="813"/>
      <c r="CEG11" s="813"/>
      <c r="CEH11" s="813"/>
      <c r="CEI11" s="813"/>
      <c r="CEJ11" s="813"/>
      <c r="CEK11" s="813"/>
      <c r="CEL11" s="813"/>
      <c r="CEM11" s="813"/>
      <c r="CEN11" s="813"/>
      <c r="CEO11" s="813"/>
      <c r="CEP11" s="813"/>
      <c r="CEQ11" s="813"/>
      <c r="CER11" s="813"/>
      <c r="CES11" s="813"/>
      <c r="CET11" s="813"/>
      <c r="CEU11" s="813"/>
      <c r="CEV11" s="813"/>
      <c r="CEW11" s="813"/>
      <c r="CEX11" s="813"/>
      <c r="CEY11" s="813"/>
      <c r="CEZ11" s="813"/>
      <c r="CFA11" s="813"/>
      <c r="CFB11" s="813"/>
      <c r="CFC11" s="813"/>
      <c r="CFD11" s="813"/>
      <c r="CFE11" s="813"/>
      <c r="CFF11" s="813"/>
      <c r="CFG11" s="813"/>
      <c r="CFH11" s="813"/>
      <c r="CFI11" s="813"/>
      <c r="CFJ11" s="813"/>
      <c r="CFK11" s="813"/>
      <c r="CFL11" s="813"/>
      <c r="CFM11" s="813"/>
      <c r="CFN11" s="813"/>
      <c r="CFO11" s="813"/>
      <c r="CFP11" s="813"/>
      <c r="CFQ11" s="813"/>
      <c r="CFR11" s="813"/>
      <c r="CFS11" s="813"/>
      <c r="CFT11" s="813"/>
      <c r="CFU11" s="813"/>
      <c r="CFV11" s="813"/>
      <c r="CFW11" s="813"/>
      <c r="CFX11" s="813"/>
      <c r="CFY11" s="813"/>
      <c r="CFZ11" s="813"/>
      <c r="CGA11" s="813"/>
      <c r="CGB11" s="813"/>
      <c r="CGC11" s="813"/>
      <c r="CGD11" s="813"/>
      <c r="CGE11" s="813"/>
      <c r="CGF11" s="813"/>
      <c r="CGG11" s="813"/>
      <c r="CGH11" s="813"/>
      <c r="CGI11" s="813"/>
      <c r="CGJ11" s="813"/>
      <c r="CGK11" s="813"/>
      <c r="CGL11" s="813"/>
      <c r="CGM11" s="813"/>
      <c r="CGN11" s="813"/>
      <c r="CGO11" s="813"/>
      <c r="CGP11" s="813"/>
      <c r="CGQ11" s="813"/>
      <c r="CGR11" s="813"/>
      <c r="CGS11" s="813"/>
      <c r="CGT11" s="813"/>
      <c r="CGU11" s="813"/>
      <c r="CGV11" s="813"/>
      <c r="CGW11" s="813"/>
      <c r="CGX11" s="813"/>
      <c r="CGY11" s="813"/>
      <c r="CGZ11" s="813"/>
      <c r="CHA11" s="813"/>
      <c r="CHB11" s="813"/>
      <c r="CHC11" s="813"/>
      <c r="CHD11" s="813"/>
      <c r="CHE11" s="813"/>
      <c r="CHF11" s="813"/>
      <c r="CHG11" s="813"/>
      <c r="CHH11" s="813"/>
      <c r="CHI11" s="813"/>
      <c r="CHJ11" s="813"/>
      <c r="CHK11" s="813"/>
      <c r="CHL11" s="813"/>
      <c r="CHM11" s="813"/>
      <c r="CHN11" s="813"/>
      <c r="CHO11" s="813"/>
      <c r="CHP11" s="813"/>
      <c r="CHQ11" s="813"/>
      <c r="CHR11" s="813"/>
      <c r="CHS11" s="813"/>
      <c r="CHT11" s="813"/>
      <c r="CHU11" s="813"/>
      <c r="CHV11" s="813"/>
      <c r="CHW11" s="813"/>
      <c r="CHX11" s="813"/>
      <c r="CHY11" s="813"/>
      <c r="CHZ11" s="813"/>
      <c r="CIA11" s="813"/>
      <c r="CIB11" s="813"/>
      <c r="CIC11" s="813"/>
      <c r="CID11" s="813"/>
      <c r="CIE11" s="813"/>
      <c r="CIF11" s="813"/>
      <c r="CIG11" s="813"/>
      <c r="CIH11" s="813"/>
      <c r="CII11" s="813"/>
      <c r="CIJ11" s="813"/>
      <c r="CIK11" s="813"/>
      <c r="CIL11" s="813"/>
      <c r="CIM11" s="813"/>
      <c r="CIN11" s="813"/>
      <c r="CIO11" s="813"/>
      <c r="CIP11" s="813"/>
      <c r="CIQ11" s="813"/>
      <c r="CIR11" s="813"/>
      <c r="CIS11" s="813"/>
      <c r="CIT11" s="813"/>
      <c r="CIU11" s="813"/>
      <c r="CIV11" s="813"/>
      <c r="CIW11" s="813"/>
      <c r="CIX11" s="813"/>
      <c r="CIY11" s="813"/>
      <c r="CIZ11" s="813"/>
      <c r="CJA11" s="813"/>
      <c r="CJB11" s="813"/>
      <c r="CJC11" s="813"/>
      <c r="CJD11" s="813"/>
      <c r="CJE11" s="813"/>
      <c r="CJF11" s="813"/>
      <c r="CJG11" s="813"/>
      <c r="CJH11" s="813"/>
      <c r="CJI11" s="813"/>
      <c r="CJJ11" s="813"/>
      <c r="CJK11" s="813"/>
      <c r="CJL11" s="813"/>
      <c r="CJM11" s="813"/>
      <c r="CJN11" s="813"/>
      <c r="CJO11" s="813"/>
      <c r="CJP11" s="813"/>
      <c r="CJQ11" s="813"/>
      <c r="CJR11" s="813"/>
      <c r="CJS11" s="813"/>
      <c r="CJT11" s="813"/>
      <c r="CJU11" s="813"/>
      <c r="CJV11" s="813"/>
      <c r="CJW11" s="813"/>
      <c r="CJX11" s="813"/>
      <c r="CJY11" s="813"/>
      <c r="CJZ11" s="813"/>
      <c r="CKA11" s="813"/>
      <c r="CKB11" s="813"/>
      <c r="CKC11" s="813"/>
      <c r="CKD11" s="813"/>
      <c r="CKE11" s="813"/>
      <c r="CKF11" s="813"/>
      <c r="CKG11" s="813"/>
      <c r="CKH11" s="813"/>
      <c r="CKI11" s="813"/>
      <c r="CKJ11" s="813"/>
      <c r="CKK11" s="813"/>
      <c r="CKL11" s="813"/>
      <c r="CKM11" s="813"/>
      <c r="CKN11" s="813"/>
      <c r="CKO11" s="813"/>
      <c r="CKP11" s="813"/>
      <c r="CKQ11" s="813"/>
      <c r="CKR11" s="813"/>
      <c r="CKS11" s="813"/>
      <c r="CKT11" s="813"/>
      <c r="CKU11" s="813"/>
      <c r="CKV11" s="813"/>
      <c r="CKW11" s="813"/>
      <c r="CKX11" s="813"/>
      <c r="CKY11" s="813"/>
      <c r="CKZ11" s="813"/>
      <c r="CLA11" s="813"/>
      <c r="CLB11" s="813"/>
      <c r="CLC11" s="813"/>
      <c r="CLD11" s="813"/>
      <c r="CLE11" s="813"/>
      <c r="CLF11" s="813"/>
      <c r="CLG11" s="813"/>
      <c r="CLH11" s="813"/>
      <c r="CLI11" s="813"/>
      <c r="CLJ11" s="813"/>
      <c r="CLK11" s="813"/>
      <c r="CLL11" s="813"/>
      <c r="CLM11" s="813"/>
      <c r="CLN11" s="813"/>
      <c r="CLO11" s="813"/>
      <c r="CLP11" s="813"/>
      <c r="CLQ11" s="813"/>
      <c r="CLR11" s="813"/>
      <c r="CLS11" s="813"/>
      <c r="CLT11" s="813"/>
      <c r="CLU11" s="813"/>
      <c r="CLV11" s="813"/>
      <c r="CLW11" s="813"/>
      <c r="CLX11" s="813"/>
      <c r="CLY11" s="813"/>
      <c r="CLZ11" s="813"/>
      <c r="CMA11" s="813"/>
      <c r="CMB11" s="813"/>
      <c r="CMC11" s="813"/>
      <c r="CMD11" s="813"/>
      <c r="CME11" s="813"/>
      <c r="CMF11" s="813"/>
      <c r="CMG11" s="813"/>
      <c r="CMH11" s="813"/>
      <c r="CMI11" s="813"/>
      <c r="CMJ11" s="813"/>
      <c r="CMK11" s="813"/>
      <c r="CML11" s="813"/>
      <c r="CMM11" s="813"/>
      <c r="CMN11" s="813"/>
      <c r="CMO11" s="813"/>
      <c r="CMP11" s="813"/>
      <c r="CMQ11" s="813"/>
      <c r="CMR11" s="813"/>
      <c r="CMS11" s="813"/>
      <c r="CMT11" s="813"/>
      <c r="CMU11" s="813"/>
      <c r="CMV11" s="813"/>
      <c r="CMW11" s="813"/>
      <c r="CMX11" s="813"/>
      <c r="CMY11" s="813"/>
      <c r="CMZ11" s="813"/>
      <c r="CNA11" s="813"/>
      <c r="CNB11" s="813"/>
      <c r="CNC11" s="813"/>
      <c r="CND11" s="813"/>
      <c r="CNE11" s="813"/>
      <c r="CNF11" s="813"/>
      <c r="CNG11" s="813"/>
      <c r="CNH11" s="813"/>
      <c r="CNI11" s="813"/>
      <c r="CNJ11" s="813"/>
      <c r="CNK11" s="813"/>
      <c r="CNL11" s="813"/>
      <c r="CNM11" s="813"/>
      <c r="CNN11" s="813"/>
      <c r="CNO11" s="813"/>
      <c r="CNP11" s="813"/>
      <c r="CNQ11" s="813"/>
      <c r="CNR11" s="813"/>
      <c r="CNS11" s="813"/>
      <c r="CNT11" s="813"/>
      <c r="CNU11" s="813"/>
      <c r="CNV11" s="813"/>
      <c r="CNW11" s="813"/>
      <c r="CNX11" s="813"/>
      <c r="CNY11" s="813"/>
      <c r="CNZ11" s="813"/>
      <c r="COA11" s="813"/>
      <c r="COB11" s="813"/>
      <c r="COC11" s="813"/>
      <c r="COD11" s="813"/>
      <c r="COE11" s="813"/>
      <c r="COF11" s="813"/>
      <c r="COG11" s="813"/>
      <c r="COH11" s="813"/>
      <c r="COI11" s="813"/>
      <c r="COJ11" s="813"/>
      <c r="COK11" s="813"/>
      <c r="COL11" s="813"/>
      <c r="COM11" s="813"/>
      <c r="CON11" s="813"/>
      <c r="COO11" s="813"/>
      <c r="COP11" s="813"/>
      <c r="COQ11" s="813"/>
      <c r="COR11" s="813"/>
      <c r="COS11" s="813"/>
      <c r="COT11" s="813"/>
      <c r="COU11" s="813"/>
      <c r="COV11" s="813"/>
      <c r="COW11" s="813"/>
      <c r="COX11" s="813"/>
      <c r="COY11" s="813"/>
      <c r="COZ11" s="813"/>
      <c r="CPA11" s="813"/>
      <c r="CPB11" s="813"/>
      <c r="CPC11" s="813"/>
      <c r="CPD11" s="813"/>
      <c r="CPE11" s="813"/>
      <c r="CPF11" s="813"/>
      <c r="CPG11" s="813"/>
      <c r="CPH11" s="813"/>
      <c r="CPI11" s="813"/>
      <c r="CPJ11" s="813"/>
      <c r="CPK11" s="813"/>
      <c r="CPL11" s="813"/>
      <c r="CPM11" s="813"/>
      <c r="CPN11" s="813"/>
      <c r="CPO11" s="813"/>
      <c r="CPP11" s="813"/>
      <c r="CPQ11" s="813"/>
      <c r="CPR11" s="813"/>
      <c r="CPS11" s="813"/>
      <c r="CPT11" s="813"/>
      <c r="CPU11" s="813"/>
      <c r="CPV11" s="813"/>
      <c r="CPW11" s="813"/>
      <c r="CPX11" s="813"/>
      <c r="CPY11" s="813"/>
      <c r="CPZ11" s="813"/>
      <c r="CQA11" s="813"/>
      <c r="CQB11" s="813"/>
      <c r="CQC11" s="813"/>
      <c r="CQD11" s="813"/>
      <c r="CQE11" s="813"/>
      <c r="CQF11" s="813"/>
      <c r="CQG11" s="813"/>
      <c r="CQH11" s="813"/>
      <c r="CQI11" s="813"/>
      <c r="CQJ11" s="813"/>
      <c r="CQK11" s="813"/>
      <c r="CQL11" s="813"/>
      <c r="CQM11" s="813"/>
      <c r="CQN11" s="813"/>
      <c r="CQO11" s="813"/>
      <c r="CQP11" s="813"/>
      <c r="CQQ11" s="813"/>
      <c r="CQR11" s="813"/>
      <c r="CQS11" s="813"/>
      <c r="CQT11" s="813"/>
      <c r="CQU11" s="813"/>
      <c r="CQV11" s="813"/>
      <c r="CQW11" s="813"/>
      <c r="CQX11" s="813"/>
      <c r="CQY11" s="813"/>
      <c r="CQZ11" s="813"/>
      <c r="CRA11" s="813"/>
      <c r="CRB11" s="813"/>
      <c r="CRC11" s="813"/>
      <c r="CRD11" s="813"/>
      <c r="CRE11" s="813"/>
      <c r="CRF11" s="813"/>
      <c r="CRG11" s="813"/>
      <c r="CRH11" s="813"/>
      <c r="CRI11" s="813"/>
      <c r="CRJ11" s="813"/>
      <c r="CRK11" s="813"/>
      <c r="CRL11" s="813"/>
      <c r="CRM11" s="813"/>
      <c r="CRN11" s="813"/>
      <c r="CRO11" s="813"/>
      <c r="CRP11" s="813"/>
      <c r="CRQ11" s="813"/>
      <c r="CRR11" s="813"/>
      <c r="CRS11" s="813"/>
      <c r="CRT11" s="813"/>
      <c r="CRU11" s="813"/>
      <c r="CRV11" s="813"/>
      <c r="CRW11" s="813"/>
      <c r="CRX11" s="813"/>
      <c r="CRY11" s="813"/>
      <c r="CRZ11" s="813"/>
      <c r="CSA11" s="813"/>
      <c r="CSB11" s="813"/>
      <c r="CSC11" s="813"/>
      <c r="CSD11" s="813"/>
      <c r="CSE11" s="813"/>
      <c r="CSF11" s="813"/>
      <c r="CSG11" s="813"/>
      <c r="CSH11" s="813"/>
      <c r="CSI11" s="813"/>
      <c r="CSJ11" s="813"/>
      <c r="CSK11" s="813"/>
      <c r="CSL11" s="813"/>
      <c r="CSM11" s="813"/>
      <c r="CSN11" s="813"/>
      <c r="CSO11" s="813"/>
      <c r="CSP11" s="813"/>
      <c r="CSQ11" s="813"/>
      <c r="CSR11" s="813"/>
      <c r="CSS11" s="813"/>
      <c r="CST11" s="813"/>
      <c r="CSU11" s="813"/>
      <c r="CSV11" s="813"/>
      <c r="CSW11" s="813"/>
      <c r="CSX11" s="813"/>
      <c r="CSY11" s="813"/>
      <c r="CSZ11" s="813"/>
      <c r="CTA11" s="813"/>
      <c r="CTB11" s="813"/>
      <c r="CTC11" s="813"/>
      <c r="CTD11" s="813"/>
      <c r="CTE11" s="813"/>
      <c r="CTF11" s="813"/>
      <c r="CTG11" s="813"/>
      <c r="CTH11" s="813"/>
      <c r="CTI11" s="813"/>
      <c r="CTJ11" s="813"/>
      <c r="CTK11" s="813"/>
      <c r="CTL11" s="813"/>
      <c r="CTM11" s="813"/>
      <c r="CTN11" s="813"/>
      <c r="CTO11" s="813"/>
      <c r="CTP11" s="813"/>
      <c r="CTQ11" s="813"/>
      <c r="CTR11" s="813"/>
      <c r="CTS11" s="813"/>
      <c r="CTT11" s="813"/>
      <c r="CTU11" s="813"/>
      <c r="CTV11" s="813"/>
      <c r="CTW11" s="813"/>
      <c r="CTX11" s="813"/>
      <c r="CTY11" s="813"/>
      <c r="CTZ11" s="813"/>
      <c r="CUA11" s="813"/>
      <c r="CUB11" s="813"/>
      <c r="CUC11" s="813"/>
      <c r="CUD11" s="813"/>
      <c r="CUE11" s="813"/>
      <c r="CUF11" s="813"/>
      <c r="CUG11" s="813"/>
      <c r="CUH11" s="813"/>
      <c r="CUI11" s="813"/>
      <c r="CUJ11" s="813"/>
      <c r="CUK11" s="813"/>
      <c r="CUL11" s="813"/>
      <c r="CUM11" s="813"/>
      <c r="CUN11" s="813"/>
      <c r="CUO11" s="813"/>
      <c r="CUP11" s="813"/>
      <c r="CUQ11" s="813"/>
      <c r="CUR11" s="813"/>
      <c r="CUS11" s="813"/>
      <c r="CUT11" s="813"/>
      <c r="CUU11" s="813"/>
      <c r="CUV11" s="813"/>
      <c r="CUW11" s="813"/>
      <c r="CUX11" s="813"/>
      <c r="CUY11" s="813"/>
      <c r="CUZ11" s="813"/>
      <c r="CVA11" s="813"/>
      <c r="CVB11" s="813"/>
      <c r="CVC11" s="813"/>
      <c r="CVD11" s="813"/>
      <c r="CVE11" s="813"/>
      <c r="CVF11" s="813"/>
      <c r="CVG11" s="813"/>
      <c r="CVH11" s="813"/>
      <c r="CVI11" s="813"/>
      <c r="CVJ11" s="813"/>
      <c r="CVK11" s="813"/>
      <c r="CVL11" s="813"/>
      <c r="CVM11" s="813"/>
      <c r="CVN11" s="813"/>
      <c r="CVO11" s="813"/>
      <c r="CVP11" s="813"/>
      <c r="CVQ11" s="813"/>
      <c r="CVR11" s="813"/>
      <c r="CVS11" s="813"/>
      <c r="CVT11" s="813"/>
      <c r="CVU11" s="813"/>
      <c r="CVV11" s="813"/>
      <c r="CVW11" s="813"/>
      <c r="CVX11" s="813"/>
      <c r="CVY11" s="813"/>
      <c r="CVZ11" s="813"/>
      <c r="CWA11" s="813"/>
      <c r="CWB11" s="813"/>
      <c r="CWC11" s="813"/>
      <c r="CWD11" s="813"/>
      <c r="CWE11" s="813"/>
      <c r="CWF11" s="813"/>
      <c r="CWG11" s="813"/>
      <c r="CWH11" s="813"/>
      <c r="CWI11" s="813"/>
      <c r="CWJ11" s="813"/>
      <c r="CWK11" s="813"/>
      <c r="CWL11" s="813"/>
      <c r="CWM11" s="813"/>
      <c r="CWN11" s="813"/>
      <c r="CWO11" s="813"/>
      <c r="CWP11" s="813"/>
      <c r="CWQ11" s="813"/>
      <c r="CWR11" s="813"/>
      <c r="CWS11" s="813"/>
      <c r="CWT11" s="813"/>
      <c r="CWU11" s="813"/>
      <c r="CWV11" s="813"/>
      <c r="CWW11" s="813"/>
      <c r="CWX11" s="813"/>
      <c r="CWY11" s="813"/>
      <c r="CWZ11" s="813"/>
      <c r="CXA11" s="813"/>
      <c r="CXB11" s="813"/>
      <c r="CXC11" s="813"/>
      <c r="CXD11" s="813"/>
      <c r="CXE11" s="813"/>
      <c r="CXF11" s="813"/>
      <c r="CXG11" s="813"/>
      <c r="CXH11" s="813"/>
      <c r="CXI11" s="813"/>
      <c r="CXJ11" s="813"/>
      <c r="CXK11" s="813"/>
      <c r="CXL11" s="813"/>
      <c r="CXM11" s="813"/>
      <c r="CXN11" s="813"/>
      <c r="CXO11" s="813"/>
      <c r="CXP11" s="813"/>
      <c r="CXQ11" s="813"/>
      <c r="CXR11" s="813"/>
      <c r="CXS11" s="813"/>
      <c r="CXT11" s="813"/>
      <c r="CXU11" s="813"/>
      <c r="CXV11" s="813"/>
      <c r="CXW11" s="813"/>
      <c r="CXX11" s="813"/>
      <c r="CXY11" s="813"/>
      <c r="CXZ11" s="813"/>
      <c r="CYA11" s="813"/>
      <c r="CYB11" s="813"/>
      <c r="CYC11" s="813"/>
      <c r="CYD11" s="813"/>
      <c r="CYE11" s="813"/>
      <c r="CYF11" s="813"/>
      <c r="CYG11" s="813"/>
      <c r="CYH11" s="813"/>
      <c r="CYI11" s="813"/>
      <c r="CYJ11" s="813"/>
      <c r="CYK11" s="813"/>
      <c r="CYL11" s="813"/>
      <c r="CYM11" s="813"/>
      <c r="CYN11" s="813"/>
      <c r="CYO11" s="813"/>
      <c r="CYP11" s="813"/>
      <c r="CYQ11" s="813"/>
      <c r="CYR11" s="813"/>
      <c r="CYS11" s="813"/>
      <c r="CYT11" s="813"/>
      <c r="CYU11" s="813"/>
      <c r="CYV11" s="813"/>
      <c r="CYW11" s="813"/>
      <c r="CYX11" s="813"/>
      <c r="CYY11" s="813"/>
      <c r="CYZ11" s="813"/>
      <c r="CZA11" s="813"/>
      <c r="CZB11" s="813"/>
      <c r="CZC11" s="813"/>
      <c r="CZD11" s="813"/>
      <c r="CZE11" s="813"/>
      <c r="CZF11" s="813"/>
      <c r="CZG11" s="813"/>
      <c r="CZH11" s="813"/>
      <c r="CZI11" s="813"/>
      <c r="CZJ11" s="813"/>
      <c r="CZK11" s="813"/>
      <c r="CZL11" s="813"/>
      <c r="CZM11" s="813"/>
      <c r="CZN11" s="813"/>
      <c r="CZO11" s="813"/>
      <c r="CZP11" s="813"/>
      <c r="CZQ11" s="813"/>
      <c r="CZR11" s="813"/>
      <c r="CZS11" s="813"/>
      <c r="CZT11" s="813"/>
      <c r="CZU11" s="813"/>
      <c r="CZV11" s="813"/>
      <c r="CZW11" s="813"/>
      <c r="CZX11" s="813"/>
      <c r="CZY11" s="813"/>
      <c r="CZZ11" s="813"/>
      <c r="DAA11" s="813"/>
      <c r="DAB11" s="813"/>
      <c r="DAC11" s="813"/>
      <c r="DAD11" s="813"/>
      <c r="DAE11" s="813"/>
      <c r="DAF11" s="813"/>
      <c r="DAG11" s="813"/>
      <c r="DAH11" s="813"/>
      <c r="DAI11" s="813"/>
      <c r="DAJ11" s="813"/>
      <c r="DAK11" s="813"/>
      <c r="DAL11" s="813"/>
      <c r="DAM11" s="813"/>
      <c r="DAN11" s="813"/>
      <c r="DAO11" s="813"/>
      <c r="DAP11" s="813"/>
      <c r="DAQ11" s="813"/>
      <c r="DAR11" s="813"/>
      <c r="DAS11" s="813"/>
      <c r="DAT11" s="813"/>
      <c r="DAU11" s="813"/>
      <c r="DAV11" s="813"/>
      <c r="DAW11" s="813"/>
      <c r="DAX11" s="813"/>
      <c r="DAY11" s="813"/>
      <c r="DAZ11" s="813"/>
      <c r="DBA11" s="813"/>
      <c r="DBB11" s="813"/>
      <c r="DBC11" s="813"/>
      <c r="DBD11" s="813"/>
      <c r="DBE11" s="813"/>
      <c r="DBF11" s="813"/>
      <c r="DBG11" s="813"/>
      <c r="DBH11" s="813"/>
      <c r="DBI11" s="813"/>
      <c r="DBJ11" s="813"/>
      <c r="DBK11" s="813"/>
      <c r="DBL11" s="813"/>
      <c r="DBM11" s="813"/>
      <c r="DBN11" s="813"/>
      <c r="DBO11" s="813"/>
      <c r="DBP11" s="813"/>
      <c r="DBQ11" s="813"/>
      <c r="DBR11" s="813"/>
      <c r="DBS11" s="813"/>
      <c r="DBT11" s="813"/>
      <c r="DBU11" s="813"/>
      <c r="DBV11" s="813"/>
      <c r="DBW11" s="813"/>
      <c r="DBX11" s="813"/>
      <c r="DBY11" s="813"/>
      <c r="DBZ11" s="813"/>
      <c r="DCA11" s="813"/>
      <c r="DCB11" s="813"/>
      <c r="DCC11" s="813"/>
      <c r="DCD11" s="813"/>
      <c r="DCE11" s="813"/>
      <c r="DCF11" s="813"/>
      <c r="DCG11" s="813"/>
      <c r="DCH11" s="813"/>
      <c r="DCI11" s="813"/>
      <c r="DCJ11" s="813"/>
      <c r="DCK11" s="813"/>
      <c r="DCL11" s="813"/>
      <c r="DCM11" s="813"/>
      <c r="DCN11" s="813"/>
      <c r="DCO11" s="813"/>
      <c r="DCP11" s="813"/>
      <c r="DCQ11" s="813"/>
      <c r="DCR11" s="813"/>
      <c r="DCS11" s="813"/>
      <c r="DCT11" s="813"/>
      <c r="DCU11" s="813"/>
      <c r="DCV11" s="813"/>
      <c r="DCW11" s="813"/>
      <c r="DCX11" s="813"/>
      <c r="DCY11" s="813"/>
      <c r="DCZ11" s="813"/>
      <c r="DDA11" s="813"/>
      <c r="DDB11" s="813"/>
      <c r="DDC11" s="813"/>
      <c r="DDD11" s="813"/>
      <c r="DDE11" s="813"/>
      <c r="DDF11" s="813"/>
      <c r="DDG11" s="813"/>
      <c r="DDH11" s="813"/>
      <c r="DDI11" s="813"/>
      <c r="DDJ11" s="813"/>
      <c r="DDK11" s="813"/>
      <c r="DDL11" s="813"/>
      <c r="DDM11" s="813"/>
      <c r="DDN11" s="813"/>
      <c r="DDO11" s="813"/>
      <c r="DDP11" s="813"/>
      <c r="DDQ11" s="813"/>
      <c r="DDR11" s="813"/>
      <c r="DDS11" s="813"/>
      <c r="DDT11" s="813"/>
      <c r="DDU11" s="813"/>
      <c r="DDV11" s="813"/>
      <c r="DDW11" s="813"/>
      <c r="DDX11" s="813"/>
      <c r="DDY11" s="813"/>
      <c r="DDZ11" s="813"/>
      <c r="DEA11" s="813"/>
      <c r="DEB11" s="813"/>
      <c r="DEC11" s="813"/>
      <c r="DED11" s="813"/>
      <c r="DEE11" s="813"/>
      <c r="DEF11" s="813"/>
      <c r="DEG11" s="813"/>
      <c r="DEH11" s="813"/>
      <c r="DEI11" s="813"/>
      <c r="DEJ11" s="813"/>
      <c r="DEK11" s="813"/>
      <c r="DEL11" s="813"/>
      <c r="DEM11" s="813"/>
      <c r="DEN11" s="813"/>
      <c r="DEO11" s="813"/>
      <c r="DEP11" s="813"/>
      <c r="DEQ11" s="813"/>
      <c r="DER11" s="813"/>
      <c r="DES11" s="813"/>
      <c r="DET11" s="813"/>
      <c r="DEU11" s="813"/>
      <c r="DEV11" s="813"/>
      <c r="DEW11" s="813"/>
      <c r="DEX11" s="813"/>
      <c r="DEY11" s="813"/>
      <c r="DEZ11" s="813"/>
      <c r="DFA11" s="813"/>
      <c r="DFB11" s="813"/>
      <c r="DFC11" s="813"/>
      <c r="DFD11" s="813"/>
      <c r="DFE11" s="813"/>
      <c r="DFF11" s="813"/>
      <c r="DFG11" s="813"/>
      <c r="DFH11" s="813"/>
      <c r="DFI11" s="813"/>
      <c r="DFJ11" s="813"/>
      <c r="DFK11" s="813"/>
      <c r="DFL11" s="813"/>
      <c r="DFM11" s="813"/>
      <c r="DFN11" s="813"/>
      <c r="DFO11" s="813"/>
      <c r="DFP11" s="813"/>
      <c r="DFQ11" s="813"/>
      <c r="DFR11" s="813"/>
      <c r="DFS11" s="813"/>
      <c r="DFT11" s="813"/>
      <c r="DFU11" s="813"/>
      <c r="DFV11" s="813"/>
      <c r="DFW11" s="813"/>
      <c r="DFX11" s="813"/>
      <c r="DFY11" s="813"/>
      <c r="DFZ11" s="813"/>
      <c r="DGA11" s="813"/>
      <c r="DGB11" s="813"/>
      <c r="DGC11" s="813"/>
      <c r="DGD11" s="813"/>
      <c r="DGE11" s="813"/>
      <c r="DGF11" s="813"/>
      <c r="DGG11" s="813"/>
      <c r="DGH11" s="813"/>
      <c r="DGI11" s="813"/>
      <c r="DGJ11" s="813"/>
      <c r="DGK11" s="813"/>
      <c r="DGL11" s="813"/>
      <c r="DGM11" s="813"/>
      <c r="DGN11" s="813"/>
      <c r="DGO11" s="813"/>
      <c r="DGP11" s="813"/>
      <c r="DGQ11" s="813"/>
      <c r="DGR11" s="813"/>
      <c r="DGS11" s="813"/>
      <c r="DGT11" s="813"/>
      <c r="DGU11" s="813"/>
      <c r="DGV11" s="813"/>
      <c r="DGW11" s="813"/>
      <c r="DGX11" s="813"/>
      <c r="DGY11" s="813"/>
      <c r="DGZ11" s="813"/>
      <c r="DHA11" s="813"/>
      <c r="DHB11" s="813"/>
      <c r="DHC11" s="813"/>
      <c r="DHD11" s="813"/>
      <c r="DHE11" s="813"/>
      <c r="DHF11" s="813"/>
      <c r="DHG11" s="813"/>
      <c r="DHH11" s="813"/>
      <c r="DHI11" s="813"/>
      <c r="DHJ11" s="813"/>
      <c r="DHK11" s="813"/>
      <c r="DHL11" s="813"/>
      <c r="DHM11" s="813"/>
      <c r="DHN11" s="813"/>
      <c r="DHO11" s="813"/>
      <c r="DHP11" s="813"/>
      <c r="DHQ11" s="813"/>
      <c r="DHR11" s="813"/>
      <c r="DHS11" s="813"/>
      <c r="DHT11" s="813"/>
      <c r="DHU11" s="813"/>
      <c r="DHV11" s="813"/>
      <c r="DHW11" s="813"/>
      <c r="DHX11" s="813"/>
      <c r="DHY11" s="813"/>
      <c r="DHZ11" s="813"/>
      <c r="DIA11" s="813"/>
      <c r="DIB11" s="813"/>
      <c r="DIC11" s="813"/>
      <c r="DID11" s="813"/>
      <c r="DIE11" s="813"/>
      <c r="DIF11" s="813"/>
      <c r="DIG11" s="813"/>
      <c r="DIH11" s="813"/>
      <c r="DII11" s="813"/>
      <c r="DIJ11" s="813"/>
      <c r="DIK11" s="813"/>
      <c r="DIL11" s="813"/>
      <c r="DIM11" s="813"/>
      <c r="DIN11" s="813"/>
      <c r="DIO11" s="813"/>
      <c r="DIP11" s="813"/>
      <c r="DIQ11" s="813"/>
      <c r="DIR11" s="813"/>
      <c r="DIS11" s="813"/>
      <c r="DIT11" s="813"/>
      <c r="DIU11" s="813"/>
      <c r="DIV11" s="813"/>
      <c r="DIW11" s="813"/>
      <c r="DIX11" s="813"/>
      <c r="DIY11" s="813"/>
      <c r="DIZ11" s="813"/>
      <c r="DJA11" s="813"/>
      <c r="DJB11" s="813"/>
      <c r="DJC11" s="813"/>
      <c r="DJD11" s="813"/>
      <c r="DJE11" s="813"/>
      <c r="DJF11" s="813"/>
      <c r="DJG11" s="813"/>
      <c r="DJH11" s="813"/>
      <c r="DJI11" s="813"/>
      <c r="DJJ11" s="813"/>
      <c r="DJK11" s="813"/>
      <c r="DJL11" s="813"/>
      <c r="DJM11" s="813"/>
      <c r="DJN11" s="813"/>
      <c r="DJO11" s="813"/>
      <c r="DJP11" s="813"/>
      <c r="DJQ11" s="813"/>
      <c r="DJR11" s="813"/>
      <c r="DJS11" s="813"/>
      <c r="DJT11" s="813"/>
      <c r="DJU11" s="813"/>
      <c r="DJV11" s="813"/>
      <c r="DJW11" s="813"/>
      <c r="DJX11" s="813"/>
      <c r="DJY11" s="813"/>
      <c r="DJZ11" s="813"/>
      <c r="DKA11" s="813"/>
      <c r="DKB11" s="813"/>
      <c r="DKC11" s="813"/>
      <c r="DKD11" s="813"/>
      <c r="DKE11" s="813"/>
      <c r="DKF11" s="813"/>
      <c r="DKG11" s="813"/>
      <c r="DKH11" s="813"/>
      <c r="DKI11" s="813"/>
      <c r="DKJ11" s="813"/>
      <c r="DKK11" s="813"/>
      <c r="DKL11" s="813"/>
      <c r="DKM11" s="813"/>
      <c r="DKN11" s="813"/>
      <c r="DKO11" s="813"/>
      <c r="DKP11" s="813"/>
      <c r="DKQ11" s="813"/>
      <c r="DKR11" s="813"/>
      <c r="DKS11" s="813"/>
      <c r="DKT11" s="813"/>
      <c r="DKU11" s="813"/>
      <c r="DKV11" s="813"/>
      <c r="DKW11" s="813"/>
      <c r="DKX11" s="813"/>
      <c r="DKY11" s="813"/>
      <c r="DKZ11" s="813"/>
      <c r="DLA11" s="813"/>
      <c r="DLB11" s="813"/>
      <c r="DLC11" s="813"/>
      <c r="DLD11" s="813"/>
      <c r="DLE11" s="813"/>
      <c r="DLF11" s="813"/>
      <c r="DLG11" s="813"/>
      <c r="DLH11" s="813"/>
      <c r="DLI11" s="813"/>
      <c r="DLJ11" s="813"/>
      <c r="DLK11" s="813"/>
      <c r="DLL11" s="813"/>
      <c r="DLM11" s="813"/>
      <c r="DLN11" s="813"/>
      <c r="DLO11" s="813"/>
      <c r="DLP11" s="813"/>
      <c r="DLQ11" s="813"/>
      <c r="DLR11" s="813"/>
      <c r="DLS11" s="813"/>
      <c r="DLT11" s="813"/>
      <c r="DLU11" s="813"/>
      <c r="DLV11" s="813"/>
      <c r="DLW11" s="813"/>
      <c r="DLX11" s="813"/>
      <c r="DLY11" s="813"/>
      <c r="DLZ11" s="813"/>
      <c r="DMA11" s="813"/>
      <c r="DMB11" s="813"/>
      <c r="DMC11" s="813"/>
      <c r="DMD11" s="813"/>
      <c r="DME11" s="813"/>
      <c r="DMF11" s="813"/>
      <c r="DMG11" s="813"/>
      <c r="DMH11" s="813"/>
      <c r="DMI11" s="813"/>
      <c r="DMJ11" s="813"/>
      <c r="DMK11" s="813"/>
      <c r="DML11" s="813"/>
      <c r="DMM11" s="813"/>
      <c r="DMN11" s="813"/>
      <c r="DMO11" s="813"/>
      <c r="DMP11" s="813"/>
      <c r="DMQ11" s="813"/>
      <c r="DMR11" s="813"/>
      <c r="DMS11" s="813"/>
      <c r="DMT11" s="813"/>
      <c r="DMU11" s="813"/>
      <c r="DMV11" s="813"/>
      <c r="DMW11" s="813"/>
      <c r="DMX11" s="813"/>
      <c r="DMY11" s="813"/>
      <c r="DMZ11" s="813"/>
      <c r="DNA11" s="813"/>
      <c r="DNB11" s="813"/>
      <c r="DNC11" s="813"/>
      <c r="DND11" s="813"/>
      <c r="DNE11" s="813"/>
      <c r="DNF11" s="813"/>
      <c r="DNG11" s="813"/>
      <c r="DNH11" s="813"/>
      <c r="DNI11" s="813"/>
      <c r="DNJ11" s="813"/>
      <c r="DNK11" s="813"/>
      <c r="DNL11" s="813"/>
      <c r="DNM11" s="813"/>
      <c r="DNN11" s="813"/>
      <c r="DNO11" s="813"/>
      <c r="DNP11" s="813"/>
      <c r="DNQ11" s="813"/>
      <c r="DNR11" s="813"/>
      <c r="DNS11" s="813"/>
      <c r="DNT11" s="813"/>
      <c r="DNU11" s="813"/>
      <c r="DNV11" s="813"/>
      <c r="DNW11" s="813"/>
      <c r="DNX11" s="813"/>
      <c r="DNY11" s="813"/>
      <c r="DNZ11" s="813"/>
      <c r="DOA11" s="813"/>
      <c r="DOB11" s="813"/>
      <c r="DOC11" s="813"/>
      <c r="DOD11" s="813"/>
      <c r="DOE11" s="813"/>
      <c r="DOF11" s="813"/>
      <c r="DOG11" s="813"/>
      <c r="DOH11" s="813"/>
      <c r="DOI11" s="813"/>
      <c r="DOJ11" s="813"/>
      <c r="DOK11" s="813"/>
      <c r="DOL11" s="813"/>
      <c r="DOM11" s="813"/>
      <c r="DON11" s="813"/>
      <c r="DOO11" s="813"/>
      <c r="DOP11" s="813"/>
      <c r="DOQ11" s="813"/>
      <c r="DOR11" s="813"/>
      <c r="DOS11" s="813"/>
      <c r="DOT11" s="813"/>
      <c r="DOU11" s="813"/>
      <c r="DOV11" s="813"/>
      <c r="DOW11" s="813"/>
      <c r="DOX11" s="813"/>
      <c r="DOY11" s="813"/>
      <c r="DOZ11" s="813"/>
      <c r="DPA11" s="813"/>
      <c r="DPB11" s="813"/>
      <c r="DPC11" s="813"/>
      <c r="DPD11" s="813"/>
      <c r="DPE11" s="813"/>
      <c r="DPF11" s="813"/>
      <c r="DPG11" s="813"/>
      <c r="DPH11" s="813"/>
      <c r="DPI11" s="813"/>
      <c r="DPJ11" s="813"/>
      <c r="DPK11" s="813"/>
      <c r="DPL11" s="813"/>
      <c r="DPM11" s="813"/>
      <c r="DPN11" s="813"/>
      <c r="DPO11" s="813"/>
      <c r="DPP11" s="813"/>
      <c r="DPQ11" s="813"/>
      <c r="DPR11" s="813"/>
      <c r="DPS11" s="813"/>
      <c r="DPT11" s="813"/>
      <c r="DPU11" s="813"/>
      <c r="DPV11" s="813"/>
      <c r="DPW11" s="813"/>
      <c r="DPX11" s="813"/>
      <c r="DPY11" s="813"/>
      <c r="DPZ11" s="813"/>
      <c r="DQA11" s="813"/>
      <c r="DQB11" s="813"/>
      <c r="DQC11" s="813"/>
      <c r="DQD11" s="813"/>
      <c r="DQE11" s="813"/>
      <c r="DQF11" s="813"/>
      <c r="DQG11" s="813"/>
      <c r="DQH11" s="813"/>
      <c r="DQI11" s="813"/>
      <c r="DQJ11" s="813"/>
      <c r="DQK11" s="813"/>
      <c r="DQL11" s="813"/>
      <c r="DQM11" s="813"/>
      <c r="DQN11" s="813"/>
      <c r="DQO11" s="813"/>
      <c r="DQP11" s="813"/>
      <c r="DQQ11" s="813"/>
      <c r="DQR11" s="813"/>
      <c r="DQS11" s="813"/>
      <c r="DQT11" s="813"/>
      <c r="DQU11" s="813"/>
      <c r="DQV11" s="813"/>
      <c r="DQW11" s="813"/>
      <c r="DQX11" s="813"/>
      <c r="DQY11" s="813"/>
      <c r="DQZ11" s="813"/>
      <c r="DRA11" s="813"/>
      <c r="DRB11" s="813"/>
      <c r="DRC11" s="813"/>
      <c r="DRD11" s="813"/>
      <c r="DRE11" s="813"/>
      <c r="DRF11" s="813"/>
      <c r="DRG11" s="813"/>
      <c r="DRH11" s="813"/>
      <c r="DRI11" s="813"/>
      <c r="DRJ11" s="813"/>
      <c r="DRK11" s="813"/>
      <c r="DRL11" s="813"/>
      <c r="DRM11" s="813"/>
      <c r="DRN11" s="813"/>
      <c r="DRO11" s="813"/>
      <c r="DRP11" s="813"/>
      <c r="DRQ11" s="813"/>
      <c r="DRR11" s="813"/>
      <c r="DRS11" s="813"/>
      <c r="DRT11" s="813"/>
      <c r="DRU11" s="813"/>
      <c r="DRV11" s="813"/>
      <c r="DRW11" s="813"/>
      <c r="DRX11" s="813"/>
      <c r="DRY11" s="813"/>
      <c r="DRZ11" s="813"/>
      <c r="DSA11" s="813"/>
      <c r="DSB11" s="813"/>
      <c r="DSC11" s="813"/>
      <c r="DSD11" s="813"/>
      <c r="DSE11" s="813"/>
      <c r="DSF11" s="813"/>
      <c r="DSG11" s="813"/>
      <c r="DSH11" s="813"/>
      <c r="DSI11" s="813"/>
      <c r="DSJ11" s="813"/>
      <c r="DSK11" s="813"/>
      <c r="DSL11" s="813"/>
      <c r="DSM11" s="813"/>
      <c r="DSN11" s="813"/>
      <c r="DSO11" s="813"/>
      <c r="DSP11" s="813"/>
      <c r="DSQ11" s="813"/>
      <c r="DSR11" s="813"/>
      <c r="DSS11" s="813"/>
      <c r="DST11" s="813"/>
      <c r="DSU11" s="813"/>
      <c r="DSV11" s="813"/>
      <c r="DSW11" s="813"/>
      <c r="DSX11" s="813"/>
      <c r="DSY11" s="813"/>
      <c r="DSZ11" s="813"/>
      <c r="DTA11" s="813"/>
      <c r="DTB11" s="813"/>
      <c r="DTC11" s="813"/>
      <c r="DTD11" s="813"/>
      <c r="DTE11" s="813"/>
      <c r="DTF11" s="813"/>
      <c r="DTG11" s="813"/>
      <c r="DTH11" s="813"/>
      <c r="DTI11" s="813"/>
      <c r="DTJ11" s="813"/>
      <c r="DTK11" s="813"/>
      <c r="DTL11" s="813"/>
      <c r="DTM11" s="813"/>
      <c r="DTN11" s="813"/>
      <c r="DTO11" s="813"/>
      <c r="DTP11" s="813"/>
      <c r="DTQ11" s="813"/>
      <c r="DTR11" s="813"/>
      <c r="DTS11" s="813"/>
      <c r="DTT11" s="813"/>
      <c r="DTU11" s="813"/>
      <c r="DTV11" s="813"/>
      <c r="DTW11" s="813"/>
      <c r="DTX11" s="813"/>
      <c r="DTY11" s="813"/>
      <c r="DTZ11" s="813"/>
      <c r="DUA11" s="813"/>
      <c r="DUB11" s="813"/>
      <c r="DUC11" s="813"/>
      <c r="DUD11" s="813"/>
      <c r="DUE11" s="813"/>
      <c r="DUF11" s="813"/>
      <c r="DUG11" s="813"/>
      <c r="DUH11" s="813"/>
      <c r="DUI11" s="813"/>
      <c r="DUJ11" s="813"/>
      <c r="DUK11" s="813"/>
      <c r="DUL11" s="813"/>
      <c r="DUM11" s="813"/>
      <c r="DUN11" s="813"/>
      <c r="DUO11" s="813"/>
      <c r="DUP11" s="813"/>
      <c r="DUQ11" s="813"/>
      <c r="DUR11" s="813"/>
      <c r="DUS11" s="813"/>
      <c r="DUT11" s="813"/>
      <c r="DUU11" s="813"/>
      <c r="DUV11" s="813"/>
      <c r="DUW11" s="813"/>
      <c r="DUX11" s="813"/>
      <c r="DUY11" s="813"/>
      <c r="DUZ11" s="813"/>
      <c r="DVA11" s="813"/>
      <c r="DVB11" s="813"/>
      <c r="DVC11" s="813"/>
      <c r="DVD11" s="813"/>
      <c r="DVE11" s="813"/>
      <c r="DVF11" s="813"/>
      <c r="DVG11" s="813"/>
      <c r="DVH11" s="813"/>
      <c r="DVI11" s="813"/>
      <c r="DVJ11" s="813"/>
      <c r="DVK11" s="813"/>
      <c r="DVL11" s="813"/>
      <c r="DVM11" s="813"/>
      <c r="DVN11" s="813"/>
      <c r="DVO11" s="813"/>
      <c r="DVP11" s="813"/>
      <c r="DVQ11" s="813"/>
      <c r="DVR11" s="813"/>
      <c r="DVS11" s="813"/>
      <c r="DVT11" s="813"/>
      <c r="DVU11" s="813"/>
      <c r="DVV11" s="813"/>
      <c r="DVW11" s="813"/>
      <c r="DVX11" s="813"/>
      <c r="DVY11" s="813"/>
      <c r="DVZ11" s="813"/>
      <c r="DWA11" s="813"/>
      <c r="DWB11" s="813"/>
      <c r="DWC11" s="813"/>
      <c r="DWD11" s="813"/>
      <c r="DWE11" s="813"/>
      <c r="DWF11" s="813"/>
      <c r="DWG11" s="813"/>
      <c r="DWH11" s="813"/>
      <c r="DWI11" s="813"/>
      <c r="DWJ11" s="813"/>
      <c r="DWK11" s="813"/>
      <c r="DWL11" s="813"/>
      <c r="DWM11" s="813"/>
      <c r="DWN11" s="813"/>
      <c r="DWO11" s="813"/>
      <c r="DWP11" s="813"/>
      <c r="DWQ11" s="813"/>
      <c r="DWR11" s="813"/>
      <c r="DWS11" s="813"/>
      <c r="DWT11" s="813"/>
      <c r="DWU11" s="813"/>
      <c r="DWV11" s="813"/>
      <c r="DWW11" s="813"/>
      <c r="DWX11" s="813"/>
      <c r="DWY11" s="813"/>
      <c r="DWZ11" s="813"/>
      <c r="DXA11" s="813"/>
      <c r="DXB11" s="813"/>
      <c r="DXC11" s="813"/>
      <c r="DXD11" s="813"/>
      <c r="DXE11" s="813"/>
      <c r="DXF11" s="813"/>
      <c r="DXG11" s="813"/>
      <c r="DXH11" s="813"/>
      <c r="DXI11" s="813"/>
      <c r="DXJ11" s="813"/>
      <c r="DXK11" s="813"/>
      <c r="DXL11" s="813"/>
      <c r="DXM11" s="813"/>
      <c r="DXN11" s="813"/>
      <c r="DXO11" s="813"/>
      <c r="DXP11" s="813"/>
      <c r="DXQ11" s="813"/>
      <c r="DXR11" s="813"/>
      <c r="DXS11" s="813"/>
      <c r="DXT11" s="813"/>
      <c r="DXU11" s="813"/>
      <c r="DXV11" s="813"/>
      <c r="DXW11" s="813"/>
      <c r="DXX11" s="813"/>
      <c r="DXY11" s="813"/>
      <c r="DXZ11" s="813"/>
      <c r="DYA11" s="813"/>
      <c r="DYB11" s="813"/>
      <c r="DYC11" s="813"/>
      <c r="DYD11" s="813"/>
      <c r="DYE11" s="813"/>
      <c r="DYF11" s="813"/>
      <c r="DYG11" s="813"/>
      <c r="DYH11" s="813"/>
      <c r="DYI11" s="813"/>
      <c r="DYJ11" s="813"/>
      <c r="DYK11" s="813"/>
      <c r="DYL11" s="813"/>
      <c r="DYM11" s="813"/>
      <c r="DYN11" s="813"/>
      <c r="DYO11" s="813"/>
      <c r="DYP11" s="813"/>
      <c r="DYQ11" s="813"/>
      <c r="DYR11" s="813"/>
      <c r="DYS11" s="813"/>
      <c r="DYT11" s="813"/>
      <c r="DYU11" s="813"/>
      <c r="DYV11" s="813"/>
      <c r="DYW11" s="813"/>
      <c r="DYX11" s="813"/>
      <c r="DYY11" s="813"/>
      <c r="DYZ11" s="813"/>
      <c r="DZA11" s="813"/>
      <c r="DZB11" s="813"/>
      <c r="DZC11" s="813"/>
      <c r="DZD11" s="813"/>
      <c r="DZE11" s="813"/>
      <c r="DZF11" s="813"/>
      <c r="DZG11" s="813"/>
      <c r="DZH11" s="813"/>
      <c r="DZI11" s="813"/>
      <c r="DZJ11" s="813"/>
      <c r="DZK11" s="813"/>
      <c r="DZL11" s="813"/>
      <c r="DZM11" s="813"/>
      <c r="DZN11" s="813"/>
      <c r="DZO11" s="813"/>
      <c r="DZP11" s="813"/>
      <c r="DZQ11" s="813"/>
      <c r="DZR11" s="813"/>
      <c r="DZS11" s="813"/>
      <c r="DZT11" s="813"/>
      <c r="DZU11" s="813"/>
      <c r="DZV11" s="813"/>
      <c r="DZW11" s="813"/>
      <c r="DZX11" s="813"/>
      <c r="DZY11" s="813"/>
      <c r="DZZ11" s="813"/>
      <c r="EAA11" s="813"/>
      <c r="EAB11" s="813"/>
      <c r="EAC11" s="813"/>
      <c r="EAD11" s="813"/>
      <c r="EAE11" s="813"/>
      <c r="EAF11" s="813"/>
      <c r="EAG11" s="813"/>
      <c r="EAH11" s="813"/>
      <c r="EAI11" s="813"/>
      <c r="EAJ11" s="813"/>
      <c r="EAK11" s="813"/>
      <c r="EAL11" s="813"/>
      <c r="EAM11" s="813"/>
      <c r="EAN11" s="813"/>
      <c r="EAO11" s="813"/>
      <c r="EAP11" s="813"/>
      <c r="EAQ11" s="813"/>
      <c r="EAR11" s="813"/>
      <c r="EAS11" s="813"/>
      <c r="EAT11" s="813"/>
      <c r="EAU11" s="813"/>
      <c r="EAV11" s="813"/>
      <c r="EAW11" s="813"/>
      <c r="EAX11" s="813"/>
      <c r="EAY11" s="813"/>
      <c r="EAZ11" s="813"/>
      <c r="EBA11" s="813"/>
      <c r="EBB11" s="813"/>
      <c r="EBC11" s="813"/>
      <c r="EBD11" s="813"/>
      <c r="EBE11" s="813"/>
      <c r="EBF11" s="813"/>
      <c r="EBG11" s="813"/>
      <c r="EBH11" s="813"/>
      <c r="EBI11" s="813"/>
      <c r="EBJ11" s="813"/>
      <c r="EBK11" s="813"/>
      <c r="EBL11" s="813"/>
      <c r="EBM11" s="813"/>
      <c r="EBN11" s="813"/>
      <c r="EBO11" s="813"/>
      <c r="EBP11" s="813"/>
      <c r="EBQ11" s="813"/>
      <c r="EBR11" s="813"/>
      <c r="EBS11" s="813"/>
      <c r="EBT11" s="813"/>
      <c r="EBU11" s="813"/>
      <c r="EBV11" s="813"/>
      <c r="EBW11" s="813"/>
      <c r="EBX11" s="813"/>
      <c r="EBY11" s="813"/>
      <c r="EBZ11" s="813"/>
      <c r="ECA11" s="813"/>
      <c r="ECB11" s="813"/>
      <c r="ECC11" s="813"/>
      <c r="ECD11" s="813"/>
      <c r="ECE11" s="813"/>
      <c r="ECF11" s="813"/>
      <c r="ECG11" s="813"/>
      <c r="ECH11" s="813"/>
      <c r="ECI11" s="813"/>
      <c r="ECJ11" s="813"/>
      <c r="ECK11" s="813"/>
      <c r="ECL11" s="813"/>
      <c r="ECM11" s="813"/>
      <c r="ECN11" s="813"/>
      <c r="ECO11" s="813"/>
      <c r="ECP11" s="813"/>
      <c r="ECQ11" s="813"/>
      <c r="ECR11" s="813"/>
      <c r="ECS11" s="813"/>
      <c r="ECT11" s="813"/>
      <c r="ECU11" s="813"/>
      <c r="ECV11" s="813"/>
      <c r="ECW11" s="813"/>
      <c r="ECX11" s="813"/>
      <c r="ECY11" s="813"/>
      <c r="ECZ11" s="813"/>
      <c r="EDA11" s="813"/>
      <c r="EDB11" s="813"/>
      <c r="EDC11" s="813"/>
      <c r="EDD11" s="813"/>
      <c r="EDE11" s="813"/>
      <c r="EDF11" s="813"/>
      <c r="EDG11" s="813"/>
      <c r="EDH11" s="813"/>
      <c r="EDI11" s="813"/>
      <c r="EDJ11" s="813"/>
      <c r="EDK11" s="813"/>
      <c r="EDL11" s="813"/>
      <c r="EDM11" s="813"/>
      <c r="EDN11" s="813"/>
      <c r="EDO11" s="813"/>
      <c r="EDP11" s="813"/>
      <c r="EDQ11" s="813"/>
      <c r="EDR11" s="813"/>
      <c r="EDS11" s="813"/>
      <c r="EDT11" s="813"/>
      <c r="EDU11" s="813"/>
      <c r="EDV11" s="813"/>
      <c r="EDW11" s="813"/>
      <c r="EDX11" s="813"/>
      <c r="EDY11" s="813"/>
      <c r="EDZ11" s="813"/>
      <c r="EEA11" s="813"/>
      <c r="EEB11" s="813"/>
      <c r="EEC11" s="813"/>
      <c r="EED11" s="813"/>
      <c r="EEE11" s="813"/>
      <c r="EEF11" s="813"/>
      <c r="EEG11" s="813"/>
      <c r="EEH11" s="813"/>
      <c r="EEI11" s="813"/>
      <c r="EEJ11" s="813"/>
      <c r="EEK11" s="813"/>
      <c r="EEL11" s="813"/>
      <c r="EEM11" s="813"/>
      <c r="EEN11" s="813"/>
      <c r="EEO11" s="813"/>
      <c r="EEP11" s="813"/>
      <c r="EEQ11" s="813"/>
      <c r="EER11" s="813"/>
      <c r="EES11" s="813"/>
      <c r="EET11" s="813"/>
      <c r="EEU11" s="813"/>
      <c r="EEV11" s="813"/>
      <c r="EEW11" s="813"/>
      <c r="EEX11" s="813"/>
      <c r="EEY11" s="813"/>
      <c r="EEZ11" s="813"/>
      <c r="EFA11" s="813"/>
      <c r="EFB11" s="813"/>
      <c r="EFC11" s="813"/>
      <c r="EFD11" s="813"/>
      <c r="EFE11" s="813"/>
      <c r="EFF11" s="813"/>
      <c r="EFG11" s="813"/>
      <c r="EFH11" s="813"/>
      <c r="EFI11" s="813"/>
      <c r="EFJ11" s="813"/>
      <c r="EFK11" s="813"/>
      <c r="EFL11" s="813"/>
      <c r="EFM11" s="813"/>
      <c r="EFN11" s="813"/>
      <c r="EFO11" s="813"/>
      <c r="EFP11" s="813"/>
      <c r="EFQ11" s="813"/>
      <c r="EFR11" s="813"/>
      <c r="EFS11" s="813"/>
      <c r="EFT11" s="813"/>
      <c r="EFU11" s="813"/>
      <c r="EFV11" s="813"/>
      <c r="EFW11" s="813"/>
      <c r="EFX11" s="813"/>
      <c r="EFY11" s="813"/>
      <c r="EFZ11" s="813"/>
      <c r="EGA11" s="813"/>
      <c r="EGB11" s="813"/>
      <c r="EGC11" s="813"/>
      <c r="EGD11" s="813"/>
      <c r="EGE11" s="813"/>
      <c r="EGF11" s="813"/>
      <c r="EGG11" s="813"/>
      <c r="EGH11" s="813"/>
      <c r="EGI11" s="813"/>
      <c r="EGJ11" s="813"/>
      <c r="EGK11" s="813"/>
      <c r="EGL11" s="813"/>
      <c r="EGM11" s="813"/>
      <c r="EGN11" s="813"/>
      <c r="EGO11" s="813"/>
      <c r="EGP11" s="813"/>
      <c r="EGQ11" s="813"/>
      <c r="EGR11" s="813"/>
      <c r="EGS11" s="813"/>
      <c r="EGT11" s="813"/>
      <c r="EGU11" s="813"/>
      <c r="EGV11" s="813"/>
      <c r="EGW11" s="813"/>
      <c r="EGX11" s="813"/>
      <c r="EGY11" s="813"/>
      <c r="EGZ11" s="813"/>
      <c r="EHA11" s="813"/>
      <c r="EHB11" s="813"/>
      <c r="EHC11" s="813"/>
      <c r="EHD11" s="813"/>
      <c r="EHE11" s="813"/>
      <c r="EHF11" s="813"/>
      <c r="EHG11" s="813"/>
      <c r="EHH11" s="813"/>
      <c r="EHI11" s="813"/>
      <c r="EHJ11" s="813"/>
      <c r="EHK11" s="813"/>
      <c r="EHL11" s="813"/>
      <c r="EHM11" s="813"/>
      <c r="EHN11" s="813"/>
      <c r="EHO11" s="813"/>
      <c r="EHP11" s="813"/>
      <c r="EHQ11" s="813"/>
      <c r="EHR11" s="813"/>
      <c r="EHS11" s="813"/>
      <c r="EHT11" s="813"/>
      <c r="EHU11" s="813"/>
      <c r="EHV11" s="813"/>
      <c r="EHW11" s="813"/>
      <c r="EHX11" s="813"/>
      <c r="EHY11" s="813"/>
      <c r="EHZ11" s="813"/>
      <c r="EIA11" s="813"/>
      <c r="EIB11" s="813"/>
      <c r="EIC11" s="813"/>
      <c r="EID11" s="813"/>
      <c r="EIE11" s="813"/>
      <c r="EIF11" s="813"/>
      <c r="EIG11" s="813"/>
      <c r="EIH11" s="813"/>
      <c r="EII11" s="813"/>
      <c r="EIJ11" s="813"/>
      <c r="EIK11" s="813"/>
      <c r="EIL11" s="813"/>
      <c r="EIM11" s="813"/>
      <c r="EIN11" s="813"/>
      <c r="EIO11" s="813"/>
      <c r="EIP11" s="813"/>
      <c r="EIQ11" s="813"/>
      <c r="EIR11" s="813"/>
      <c r="EIS11" s="813"/>
      <c r="EIT11" s="813"/>
      <c r="EIU11" s="813"/>
      <c r="EIV11" s="813"/>
      <c r="EIW11" s="813"/>
      <c r="EIX11" s="813"/>
      <c r="EIY11" s="813"/>
      <c r="EIZ11" s="813"/>
      <c r="EJA11" s="813"/>
      <c r="EJB11" s="813"/>
      <c r="EJC11" s="813"/>
      <c r="EJD11" s="813"/>
      <c r="EJE11" s="813"/>
      <c r="EJF11" s="813"/>
      <c r="EJG11" s="813"/>
      <c r="EJH11" s="813"/>
      <c r="EJI11" s="813"/>
      <c r="EJJ11" s="813"/>
      <c r="EJK11" s="813"/>
      <c r="EJL11" s="813"/>
      <c r="EJM11" s="813"/>
      <c r="EJN11" s="813"/>
      <c r="EJO11" s="813"/>
      <c r="EJP11" s="813"/>
      <c r="EJQ11" s="813"/>
      <c r="EJR11" s="813"/>
      <c r="EJS11" s="813"/>
      <c r="EJT11" s="813"/>
      <c r="EJU11" s="813"/>
      <c r="EJV11" s="813"/>
      <c r="EJW11" s="813"/>
      <c r="EJX11" s="813"/>
      <c r="EJY11" s="813"/>
      <c r="EJZ11" s="813"/>
      <c r="EKA11" s="813"/>
      <c r="EKB11" s="813"/>
      <c r="EKC11" s="813"/>
      <c r="EKD11" s="813"/>
      <c r="EKE11" s="813"/>
      <c r="EKF11" s="813"/>
      <c r="EKG11" s="813"/>
      <c r="EKH11" s="813"/>
      <c r="EKI11" s="813"/>
      <c r="EKJ11" s="813"/>
      <c r="EKK11" s="813"/>
      <c r="EKL11" s="813"/>
      <c r="EKM11" s="813"/>
      <c r="EKN11" s="813"/>
      <c r="EKO11" s="813"/>
      <c r="EKP11" s="813"/>
      <c r="EKQ11" s="813"/>
      <c r="EKR11" s="813"/>
      <c r="EKS11" s="813"/>
      <c r="EKT11" s="813"/>
      <c r="EKU11" s="813"/>
      <c r="EKV11" s="813"/>
      <c r="EKW11" s="813"/>
      <c r="EKX11" s="813"/>
      <c r="EKY11" s="813"/>
      <c r="EKZ11" s="813"/>
      <c r="ELA11" s="813"/>
      <c r="ELB11" s="813"/>
      <c r="ELC11" s="813"/>
      <c r="ELD11" s="813"/>
      <c r="ELE11" s="813"/>
      <c r="ELF11" s="813"/>
      <c r="ELG11" s="813"/>
      <c r="ELH11" s="813"/>
      <c r="ELI11" s="813"/>
      <c r="ELJ11" s="813"/>
      <c r="ELK11" s="813"/>
      <c r="ELL11" s="813"/>
      <c r="ELM11" s="813"/>
      <c r="ELN11" s="813"/>
      <c r="ELO11" s="813"/>
      <c r="ELP11" s="813"/>
      <c r="ELQ11" s="813"/>
      <c r="ELR11" s="813"/>
      <c r="ELS11" s="813"/>
      <c r="ELT11" s="813"/>
      <c r="ELU11" s="813"/>
      <c r="ELV11" s="813"/>
      <c r="ELW11" s="813"/>
      <c r="ELX11" s="813"/>
      <c r="ELY11" s="813"/>
      <c r="ELZ11" s="813"/>
      <c r="EMA11" s="813"/>
      <c r="EMB11" s="813"/>
      <c r="EMC11" s="813"/>
      <c r="EMD11" s="813"/>
      <c r="EME11" s="813"/>
      <c r="EMF11" s="813"/>
      <c r="EMG11" s="813"/>
      <c r="EMH11" s="813"/>
      <c r="EMI11" s="813"/>
      <c r="EMJ11" s="813"/>
      <c r="EMK11" s="813"/>
      <c r="EML11" s="813"/>
      <c r="EMM11" s="813"/>
      <c r="EMN11" s="813"/>
      <c r="EMO11" s="813"/>
      <c r="EMP11" s="813"/>
      <c r="EMQ11" s="813"/>
      <c r="EMR11" s="813"/>
      <c r="EMS11" s="813"/>
      <c r="EMT11" s="813"/>
      <c r="EMU11" s="813"/>
      <c r="EMV11" s="813"/>
      <c r="EMW11" s="813"/>
      <c r="EMX11" s="813"/>
      <c r="EMY11" s="813"/>
      <c r="EMZ11" s="813"/>
      <c r="ENA11" s="813"/>
      <c r="ENB11" s="813"/>
      <c r="ENC11" s="813"/>
      <c r="END11" s="813"/>
      <c r="ENE11" s="813"/>
      <c r="ENF11" s="813"/>
      <c r="ENG11" s="813"/>
      <c r="ENH11" s="813"/>
      <c r="ENI11" s="813"/>
      <c r="ENJ11" s="813"/>
      <c r="ENK11" s="813"/>
      <c r="ENL11" s="813"/>
      <c r="ENM11" s="813"/>
      <c r="ENN11" s="813"/>
      <c r="ENO11" s="813"/>
      <c r="ENP11" s="813"/>
      <c r="ENQ11" s="813"/>
      <c r="ENR11" s="813"/>
      <c r="ENS11" s="813"/>
      <c r="ENT11" s="813"/>
      <c r="ENU11" s="813"/>
      <c r="ENV11" s="813"/>
      <c r="ENW11" s="813"/>
      <c r="ENX11" s="813"/>
      <c r="ENY11" s="813"/>
      <c r="ENZ11" s="813"/>
      <c r="EOA11" s="813"/>
      <c r="EOB11" s="813"/>
      <c r="EOC11" s="813"/>
      <c r="EOD11" s="813"/>
      <c r="EOE11" s="813"/>
      <c r="EOF11" s="813"/>
      <c r="EOG11" s="813"/>
      <c r="EOH11" s="813"/>
      <c r="EOI11" s="813"/>
      <c r="EOJ11" s="813"/>
      <c r="EOK11" s="813"/>
      <c r="EOL11" s="813"/>
      <c r="EOM11" s="813"/>
      <c r="EON11" s="813"/>
      <c r="EOO11" s="813"/>
      <c r="EOP11" s="813"/>
      <c r="EOQ11" s="813"/>
      <c r="EOR11" s="813"/>
      <c r="EOS11" s="813"/>
      <c r="EOT11" s="813"/>
      <c r="EOU11" s="813"/>
      <c r="EOV11" s="813"/>
      <c r="EOW11" s="813"/>
      <c r="EOX11" s="813"/>
      <c r="EOY11" s="813"/>
      <c r="EOZ11" s="813"/>
      <c r="EPA11" s="813"/>
      <c r="EPB11" s="813"/>
      <c r="EPC11" s="813"/>
      <c r="EPD11" s="813"/>
      <c r="EPE11" s="813"/>
      <c r="EPF11" s="813"/>
      <c r="EPG11" s="813"/>
      <c r="EPH11" s="813"/>
      <c r="EPI11" s="813"/>
      <c r="EPJ11" s="813"/>
      <c r="EPK11" s="813"/>
      <c r="EPL11" s="813"/>
      <c r="EPM11" s="813"/>
      <c r="EPN11" s="813"/>
      <c r="EPO11" s="813"/>
      <c r="EPP11" s="813"/>
      <c r="EPQ11" s="813"/>
      <c r="EPR11" s="813"/>
      <c r="EPS11" s="813"/>
      <c r="EPT11" s="813"/>
      <c r="EPU11" s="813"/>
      <c r="EPV11" s="813"/>
      <c r="EPW11" s="813"/>
      <c r="EPX11" s="813"/>
      <c r="EPY11" s="813"/>
      <c r="EPZ11" s="813"/>
      <c r="EQA11" s="813"/>
      <c r="EQB11" s="813"/>
      <c r="EQC11" s="813"/>
      <c r="EQD11" s="813"/>
      <c r="EQE11" s="813"/>
      <c r="EQF11" s="813"/>
      <c r="EQG11" s="813"/>
      <c r="EQH11" s="813"/>
      <c r="EQI11" s="813"/>
      <c r="EQJ11" s="813"/>
      <c r="EQK11" s="813"/>
      <c r="EQL11" s="813"/>
      <c r="EQM11" s="813"/>
      <c r="EQN11" s="813"/>
      <c r="EQO11" s="813"/>
      <c r="EQP11" s="813"/>
      <c r="EQQ11" s="813"/>
      <c r="EQR11" s="813"/>
      <c r="EQS11" s="813"/>
      <c r="EQT11" s="813"/>
      <c r="EQU11" s="813"/>
      <c r="EQV11" s="813"/>
      <c r="EQW11" s="813"/>
      <c r="EQX11" s="813"/>
      <c r="EQY11" s="813"/>
      <c r="EQZ11" s="813"/>
      <c r="ERA11" s="813"/>
      <c r="ERB11" s="813"/>
      <c r="ERC11" s="813"/>
      <c r="ERD11" s="813"/>
      <c r="ERE11" s="813"/>
      <c r="ERF11" s="813"/>
      <c r="ERG11" s="813"/>
      <c r="ERH11" s="813"/>
      <c r="ERI11" s="813"/>
      <c r="ERJ11" s="813"/>
      <c r="ERK11" s="813"/>
      <c r="ERL11" s="813"/>
      <c r="ERM11" s="813"/>
      <c r="ERN11" s="813"/>
      <c r="ERO11" s="813"/>
      <c r="ERP11" s="813"/>
      <c r="ERQ11" s="813"/>
      <c r="ERR11" s="813"/>
      <c r="ERS11" s="813"/>
      <c r="ERT11" s="813"/>
      <c r="ERU11" s="813"/>
      <c r="ERV11" s="813"/>
      <c r="ERW11" s="813"/>
      <c r="ERX11" s="813"/>
      <c r="ERY11" s="813"/>
      <c r="ERZ11" s="813"/>
      <c r="ESA11" s="813"/>
      <c r="ESB11" s="813"/>
      <c r="ESC11" s="813"/>
      <c r="ESD11" s="813"/>
      <c r="ESE11" s="813"/>
      <c r="ESF11" s="813"/>
      <c r="ESG11" s="813"/>
      <c r="ESH11" s="813"/>
      <c r="ESI11" s="813"/>
      <c r="ESJ11" s="813"/>
      <c r="ESK11" s="813"/>
      <c r="ESL11" s="813"/>
      <c r="ESM11" s="813"/>
      <c r="ESN11" s="813"/>
      <c r="ESO11" s="813"/>
      <c r="ESP11" s="813"/>
      <c r="ESQ11" s="813"/>
      <c r="ESR11" s="813"/>
      <c r="ESS11" s="813"/>
      <c r="EST11" s="813"/>
      <c r="ESU11" s="813"/>
      <c r="ESV11" s="813"/>
      <c r="ESW11" s="813"/>
      <c r="ESX11" s="813"/>
      <c r="ESY11" s="813"/>
      <c r="ESZ11" s="813"/>
      <c r="ETA11" s="813"/>
      <c r="ETB11" s="813"/>
      <c r="ETC11" s="813"/>
      <c r="ETD11" s="813"/>
      <c r="ETE11" s="813"/>
      <c r="ETF11" s="813"/>
      <c r="ETG11" s="813"/>
      <c r="ETH11" s="813"/>
      <c r="ETI11" s="813"/>
      <c r="ETJ11" s="813"/>
      <c r="ETK11" s="813"/>
      <c r="ETL11" s="813"/>
      <c r="ETM11" s="813"/>
      <c r="ETN11" s="813"/>
      <c r="ETO11" s="813"/>
      <c r="ETP11" s="813"/>
      <c r="ETQ11" s="813"/>
      <c r="ETR11" s="813"/>
      <c r="ETS11" s="813"/>
      <c r="ETT11" s="813"/>
      <c r="ETU11" s="813"/>
      <c r="ETV11" s="813"/>
      <c r="ETW11" s="813"/>
      <c r="ETX11" s="813"/>
      <c r="ETY11" s="813"/>
      <c r="ETZ11" s="813"/>
      <c r="EUA11" s="813"/>
      <c r="EUB11" s="813"/>
      <c r="EUC11" s="813"/>
      <c r="EUD11" s="813"/>
      <c r="EUE11" s="813"/>
      <c r="EUF11" s="813"/>
      <c r="EUG11" s="813"/>
      <c r="EUH11" s="813"/>
      <c r="EUI11" s="813"/>
      <c r="EUJ11" s="813"/>
      <c r="EUK11" s="813"/>
      <c r="EUL11" s="813"/>
      <c r="EUM11" s="813"/>
      <c r="EUN11" s="813"/>
      <c r="EUO11" s="813"/>
      <c r="EUP11" s="813"/>
      <c r="EUQ11" s="813"/>
      <c r="EUR11" s="813"/>
      <c r="EUS11" s="813"/>
      <c r="EUT11" s="813"/>
      <c r="EUU11" s="813"/>
      <c r="EUV11" s="813"/>
      <c r="EUW11" s="813"/>
      <c r="EUX11" s="813"/>
      <c r="EUY11" s="813"/>
      <c r="EUZ11" s="813"/>
      <c r="EVA11" s="813"/>
      <c r="EVB11" s="813"/>
      <c r="EVC11" s="813"/>
      <c r="EVD11" s="813"/>
      <c r="EVE11" s="813"/>
      <c r="EVF11" s="813"/>
      <c r="EVG11" s="813"/>
      <c r="EVH11" s="813"/>
      <c r="EVI11" s="813"/>
      <c r="EVJ11" s="813"/>
      <c r="EVK11" s="813"/>
      <c r="EVL11" s="813"/>
      <c r="EVM11" s="813"/>
      <c r="EVN11" s="813"/>
      <c r="EVO11" s="813"/>
      <c r="EVP11" s="813"/>
      <c r="EVQ11" s="813"/>
      <c r="EVR11" s="813"/>
      <c r="EVS11" s="813"/>
      <c r="EVT11" s="813"/>
      <c r="EVU11" s="813"/>
      <c r="EVV11" s="813"/>
      <c r="EVW11" s="813"/>
      <c r="EVX11" s="813"/>
      <c r="EVY11" s="813"/>
      <c r="EVZ11" s="813"/>
      <c r="EWA11" s="813"/>
      <c r="EWB11" s="813"/>
      <c r="EWC11" s="813"/>
      <c r="EWD11" s="813"/>
      <c r="EWE11" s="813"/>
      <c r="EWF11" s="813"/>
      <c r="EWG11" s="813"/>
      <c r="EWH11" s="813"/>
      <c r="EWI11" s="813"/>
      <c r="EWJ11" s="813"/>
      <c r="EWK11" s="813"/>
      <c r="EWL11" s="813"/>
      <c r="EWM11" s="813"/>
      <c r="EWN11" s="813"/>
      <c r="EWO11" s="813"/>
      <c r="EWP11" s="813"/>
      <c r="EWQ11" s="813"/>
      <c r="EWR11" s="813"/>
      <c r="EWS11" s="813"/>
      <c r="EWT11" s="813"/>
      <c r="EWU11" s="813"/>
      <c r="EWV11" s="813"/>
      <c r="EWW11" s="813"/>
      <c r="EWX11" s="813"/>
      <c r="EWY11" s="813"/>
      <c r="EWZ11" s="813"/>
      <c r="EXA11" s="813"/>
      <c r="EXB11" s="813"/>
      <c r="EXC11" s="813"/>
      <c r="EXD11" s="813"/>
      <c r="EXE11" s="813"/>
      <c r="EXF11" s="813"/>
      <c r="EXG11" s="813"/>
      <c r="EXH11" s="813"/>
      <c r="EXI11" s="813"/>
      <c r="EXJ11" s="813"/>
      <c r="EXK11" s="813"/>
      <c r="EXL11" s="813"/>
      <c r="EXM11" s="813"/>
      <c r="EXN11" s="813"/>
      <c r="EXO11" s="813"/>
      <c r="EXP11" s="813"/>
      <c r="EXQ11" s="813"/>
      <c r="EXR11" s="813"/>
      <c r="EXS11" s="813"/>
      <c r="EXT11" s="813"/>
      <c r="EXU11" s="813"/>
      <c r="EXV11" s="813"/>
      <c r="EXW11" s="813"/>
      <c r="EXX11" s="813"/>
      <c r="EXY11" s="813"/>
      <c r="EXZ11" s="813"/>
      <c r="EYA11" s="813"/>
      <c r="EYB11" s="813"/>
      <c r="EYC11" s="813"/>
      <c r="EYD11" s="813"/>
      <c r="EYE11" s="813"/>
      <c r="EYF11" s="813"/>
      <c r="EYG11" s="813"/>
      <c r="EYH11" s="813"/>
      <c r="EYI11" s="813"/>
      <c r="EYJ11" s="813"/>
      <c r="EYK11" s="813"/>
      <c r="EYL11" s="813"/>
      <c r="EYM11" s="813"/>
      <c r="EYN11" s="813"/>
      <c r="EYO11" s="813"/>
      <c r="EYP11" s="813"/>
      <c r="EYQ11" s="813"/>
      <c r="EYR11" s="813"/>
      <c r="EYS11" s="813"/>
      <c r="EYT11" s="813"/>
      <c r="EYU11" s="813"/>
      <c r="EYV11" s="813"/>
      <c r="EYW11" s="813"/>
      <c r="EYX11" s="813"/>
      <c r="EYY11" s="813"/>
      <c r="EYZ11" s="813"/>
      <c r="EZA11" s="813"/>
      <c r="EZB11" s="813"/>
      <c r="EZC11" s="813"/>
      <c r="EZD11" s="813"/>
      <c r="EZE11" s="813"/>
      <c r="EZF11" s="813"/>
      <c r="EZG11" s="813"/>
      <c r="EZH11" s="813"/>
      <c r="EZI11" s="813"/>
      <c r="EZJ11" s="813"/>
      <c r="EZK11" s="813"/>
      <c r="EZL11" s="813"/>
      <c r="EZM11" s="813"/>
      <c r="EZN11" s="813"/>
      <c r="EZO11" s="813"/>
      <c r="EZP11" s="813"/>
      <c r="EZQ11" s="813"/>
      <c r="EZR11" s="813"/>
      <c r="EZS11" s="813"/>
      <c r="EZT11" s="813"/>
      <c r="EZU11" s="813"/>
      <c r="EZV11" s="813"/>
      <c r="EZW11" s="813"/>
      <c r="EZX11" s="813"/>
      <c r="EZY11" s="813"/>
      <c r="EZZ11" s="813"/>
      <c r="FAA11" s="813"/>
      <c r="FAB11" s="813"/>
      <c r="FAC11" s="813"/>
      <c r="FAD11" s="813"/>
      <c r="FAE11" s="813"/>
      <c r="FAF11" s="813"/>
      <c r="FAG11" s="813"/>
      <c r="FAH11" s="813"/>
      <c r="FAI11" s="813"/>
      <c r="FAJ11" s="813"/>
      <c r="FAK11" s="813"/>
      <c r="FAL11" s="813"/>
      <c r="FAM11" s="813"/>
      <c r="FAN11" s="813"/>
      <c r="FAO11" s="813"/>
      <c r="FAP11" s="813"/>
      <c r="FAQ11" s="813"/>
      <c r="FAR11" s="813"/>
      <c r="FAS11" s="813"/>
      <c r="FAT11" s="813"/>
      <c r="FAU11" s="813"/>
      <c r="FAV11" s="813"/>
      <c r="FAW11" s="813"/>
      <c r="FAX11" s="813"/>
      <c r="FAY11" s="813"/>
      <c r="FAZ11" s="813"/>
      <c r="FBA11" s="813"/>
      <c r="FBB11" s="813"/>
      <c r="FBC11" s="813"/>
      <c r="FBD11" s="813"/>
      <c r="FBE11" s="813"/>
      <c r="FBF11" s="813"/>
      <c r="FBG11" s="813"/>
      <c r="FBH11" s="813"/>
      <c r="FBI11" s="813"/>
      <c r="FBJ11" s="813"/>
      <c r="FBK11" s="813"/>
      <c r="FBL11" s="813"/>
      <c r="FBM11" s="813"/>
      <c r="FBN11" s="813"/>
      <c r="FBO11" s="813"/>
      <c r="FBP11" s="813"/>
      <c r="FBQ11" s="813"/>
      <c r="FBR11" s="813"/>
      <c r="FBS11" s="813"/>
      <c r="FBT11" s="813"/>
      <c r="FBU11" s="813"/>
      <c r="FBV11" s="813"/>
      <c r="FBW11" s="813"/>
      <c r="FBX11" s="813"/>
      <c r="FBY11" s="813"/>
      <c r="FBZ11" s="813"/>
      <c r="FCA11" s="813"/>
      <c r="FCB11" s="813"/>
      <c r="FCC11" s="813"/>
      <c r="FCD11" s="813"/>
      <c r="FCE11" s="813"/>
      <c r="FCF11" s="813"/>
      <c r="FCG11" s="813"/>
      <c r="FCH11" s="813"/>
      <c r="FCI11" s="813"/>
      <c r="FCJ11" s="813"/>
      <c r="FCK11" s="813"/>
      <c r="FCL11" s="813"/>
      <c r="FCM11" s="813"/>
      <c r="FCN11" s="813"/>
      <c r="FCO11" s="813"/>
      <c r="FCP11" s="813"/>
      <c r="FCQ11" s="813"/>
      <c r="FCR11" s="813"/>
      <c r="FCS11" s="813"/>
      <c r="FCT11" s="813"/>
      <c r="FCU11" s="813"/>
      <c r="FCV11" s="813"/>
      <c r="FCW11" s="813"/>
      <c r="FCX11" s="813"/>
      <c r="FCY11" s="813"/>
      <c r="FCZ11" s="813"/>
      <c r="FDA11" s="813"/>
      <c r="FDB11" s="813"/>
      <c r="FDC11" s="813"/>
      <c r="FDD11" s="813"/>
      <c r="FDE11" s="813"/>
      <c r="FDF11" s="813"/>
      <c r="FDG11" s="813"/>
      <c r="FDH11" s="813"/>
      <c r="FDI11" s="813"/>
      <c r="FDJ11" s="813"/>
      <c r="FDK11" s="813"/>
      <c r="FDL11" s="813"/>
      <c r="FDM11" s="813"/>
      <c r="FDN11" s="813"/>
      <c r="FDO11" s="813"/>
      <c r="FDP11" s="813"/>
      <c r="FDQ11" s="813"/>
      <c r="FDR11" s="813"/>
      <c r="FDS11" s="813"/>
      <c r="FDT11" s="813"/>
      <c r="FDU11" s="813"/>
      <c r="FDV11" s="813"/>
      <c r="FDW11" s="813"/>
      <c r="FDX11" s="813"/>
      <c r="FDY11" s="813"/>
      <c r="FDZ11" s="813"/>
      <c r="FEA11" s="813"/>
      <c r="FEB11" s="813"/>
      <c r="FEC11" s="813"/>
      <c r="FED11" s="813"/>
      <c r="FEE11" s="813"/>
      <c r="FEF11" s="813"/>
      <c r="FEG11" s="813"/>
      <c r="FEH11" s="813"/>
      <c r="FEI11" s="813"/>
      <c r="FEJ11" s="813"/>
      <c r="FEK11" s="813"/>
      <c r="FEL11" s="813"/>
      <c r="FEM11" s="813"/>
      <c r="FEN11" s="813"/>
      <c r="FEO11" s="813"/>
      <c r="FEP11" s="813"/>
      <c r="FEQ11" s="813"/>
      <c r="FER11" s="813"/>
      <c r="FES11" s="813"/>
      <c r="FET11" s="813"/>
      <c r="FEU11" s="813"/>
      <c r="FEV11" s="813"/>
      <c r="FEW11" s="813"/>
      <c r="FEX11" s="813"/>
      <c r="FEY11" s="813"/>
      <c r="FEZ11" s="813"/>
      <c r="FFA11" s="813"/>
      <c r="FFB11" s="813"/>
      <c r="FFC11" s="813"/>
      <c r="FFD11" s="813"/>
      <c r="FFE11" s="813"/>
      <c r="FFF11" s="813"/>
      <c r="FFG11" s="813"/>
      <c r="FFH11" s="813"/>
      <c r="FFI11" s="813"/>
      <c r="FFJ11" s="813"/>
      <c r="FFK11" s="813"/>
      <c r="FFL11" s="813"/>
      <c r="FFM11" s="813"/>
      <c r="FFN11" s="813"/>
      <c r="FFO11" s="813"/>
      <c r="FFP11" s="813"/>
      <c r="FFQ11" s="813"/>
      <c r="FFR11" s="813"/>
      <c r="FFS11" s="813"/>
      <c r="FFT11" s="813"/>
      <c r="FFU11" s="813"/>
      <c r="FFV11" s="813"/>
      <c r="FFW11" s="813"/>
      <c r="FFX11" s="813"/>
      <c r="FFY11" s="813"/>
      <c r="FFZ11" s="813"/>
      <c r="FGA11" s="813"/>
      <c r="FGB11" s="813"/>
      <c r="FGC11" s="813"/>
      <c r="FGD11" s="813"/>
      <c r="FGE11" s="813"/>
      <c r="FGF11" s="813"/>
      <c r="FGG11" s="813"/>
      <c r="FGH11" s="813"/>
      <c r="FGI11" s="813"/>
      <c r="FGJ11" s="813"/>
      <c r="FGK11" s="813"/>
      <c r="FGL11" s="813"/>
      <c r="FGM11" s="813"/>
      <c r="FGN11" s="813"/>
      <c r="FGO11" s="813"/>
      <c r="FGP11" s="813"/>
      <c r="FGQ11" s="813"/>
      <c r="FGR11" s="813"/>
      <c r="FGS11" s="813"/>
      <c r="FGT11" s="813"/>
      <c r="FGU11" s="813"/>
      <c r="FGV11" s="813"/>
      <c r="FGW11" s="813"/>
      <c r="FGX11" s="813"/>
      <c r="FGY11" s="813"/>
      <c r="FGZ11" s="813"/>
      <c r="FHA11" s="813"/>
      <c r="FHB11" s="813"/>
      <c r="FHC11" s="813"/>
      <c r="FHD11" s="813"/>
      <c r="FHE11" s="813"/>
      <c r="FHF11" s="813"/>
      <c r="FHG11" s="813"/>
      <c r="FHH11" s="813"/>
      <c r="FHI11" s="813"/>
      <c r="FHJ11" s="813"/>
      <c r="FHK11" s="813"/>
      <c r="FHL11" s="813"/>
      <c r="FHM11" s="813"/>
      <c r="FHN11" s="813"/>
      <c r="FHO11" s="813"/>
      <c r="FHP11" s="813"/>
      <c r="FHQ11" s="813"/>
      <c r="FHR11" s="813"/>
      <c r="FHS11" s="813"/>
      <c r="FHT11" s="813"/>
      <c r="FHU11" s="813"/>
      <c r="FHV11" s="813"/>
      <c r="FHW11" s="813"/>
      <c r="FHX11" s="813"/>
      <c r="FHY11" s="813"/>
      <c r="FHZ11" s="813"/>
      <c r="FIA11" s="813"/>
      <c r="FIB11" s="813"/>
      <c r="FIC11" s="813"/>
      <c r="FID11" s="813"/>
      <c r="FIE11" s="813"/>
      <c r="FIF11" s="813"/>
      <c r="FIG11" s="813"/>
      <c r="FIH11" s="813"/>
      <c r="FII11" s="813"/>
      <c r="FIJ11" s="813"/>
      <c r="FIK11" s="813"/>
      <c r="FIL11" s="813"/>
      <c r="FIM11" s="813"/>
      <c r="FIN11" s="813"/>
      <c r="FIO11" s="813"/>
      <c r="FIP11" s="813"/>
      <c r="FIQ11" s="813"/>
      <c r="FIR11" s="813"/>
      <c r="FIS11" s="813"/>
      <c r="FIT11" s="813"/>
      <c r="FIU11" s="813"/>
      <c r="FIV11" s="813"/>
      <c r="FIW11" s="813"/>
      <c r="FIX11" s="813"/>
      <c r="FIY11" s="813"/>
      <c r="FIZ11" s="813"/>
      <c r="FJA11" s="813"/>
      <c r="FJB11" s="813"/>
      <c r="FJC11" s="813"/>
      <c r="FJD11" s="813"/>
      <c r="FJE11" s="813"/>
      <c r="FJF11" s="813"/>
      <c r="FJG11" s="813"/>
      <c r="FJH11" s="813"/>
      <c r="FJI11" s="813"/>
      <c r="FJJ11" s="813"/>
      <c r="FJK11" s="813"/>
      <c r="FJL11" s="813"/>
      <c r="FJM11" s="813"/>
      <c r="FJN11" s="813"/>
      <c r="FJO11" s="813"/>
      <c r="FJP11" s="813"/>
      <c r="FJQ11" s="813"/>
      <c r="FJR11" s="813"/>
      <c r="FJS11" s="813"/>
      <c r="FJT11" s="813"/>
      <c r="FJU11" s="813"/>
      <c r="FJV11" s="813"/>
      <c r="FJW11" s="813"/>
      <c r="FJX11" s="813"/>
      <c r="FJY11" s="813"/>
      <c r="FJZ11" s="813"/>
      <c r="FKA11" s="813"/>
      <c r="FKB11" s="813"/>
      <c r="FKC11" s="813"/>
      <c r="FKD11" s="813"/>
      <c r="FKE11" s="813"/>
      <c r="FKF11" s="813"/>
      <c r="FKG11" s="813"/>
      <c r="FKH11" s="813"/>
      <c r="FKI11" s="813"/>
      <c r="FKJ11" s="813"/>
      <c r="FKK11" s="813"/>
      <c r="FKL11" s="813"/>
      <c r="FKM11" s="813"/>
      <c r="FKN11" s="813"/>
      <c r="FKO11" s="813"/>
      <c r="FKP11" s="813"/>
      <c r="FKQ11" s="813"/>
      <c r="FKR11" s="813"/>
      <c r="FKS11" s="813"/>
      <c r="FKT11" s="813"/>
      <c r="FKU11" s="813"/>
      <c r="FKV11" s="813"/>
      <c r="FKW11" s="813"/>
      <c r="FKX11" s="813"/>
      <c r="FKY11" s="813"/>
      <c r="FKZ11" s="813"/>
      <c r="FLA11" s="813"/>
      <c r="FLB11" s="813"/>
      <c r="FLC11" s="813"/>
      <c r="FLD11" s="813"/>
      <c r="FLE11" s="813"/>
      <c r="FLF11" s="813"/>
      <c r="FLG11" s="813"/>
      <c r="FLH11" s="813"/>
      <c r="FLI11" s="813"/>
      <c r="FLJ11" s="813"/>
      <c r="FLK11" s="813"/>
      <c r="FLL11" s="813"/>
      <c r="FLM11" s="813"/>
      <c r="FLN11" s="813"/>
      <c r="FLO11" s="813"/>
      <c r="FLP11" s="813"/>
      <c r="FLQ11" s="813"/>
      <c r="FLR11" s="813"/>
      <c r="FLS11" s="813"/>
      <c r="FLT11" s="813"/>
      <c r="FLU11" s="813"/>
      <c r="FLV11" s="813"/>
      <c r="FLW11" s="813"/>
      <c r="FLX11" s="813"/>
      <c r="FLY11" s="813"/>
      <c r="FLZ11" s="813"/>
      <c r="FMA11" s="813"/>
      <c r="FMB11" s="813"/>
      <c r="FMC11" s="813"/>
      <c r="FMD11" s="813"/>
      <c r="FME11" s="813"/>
      <c r="FMF11" s="813"/>
      <c r="FMG11" s="813"/>
      <c r="FMH11" s="813"/>
      <c r="FMI11" s="813"/>
      <c r="FMJ11" s="813"/>
      <c r="FMK11" s="813"/>
      <c r="FML11" s="813"/>
      <c r="FMM11" s="813"/>
      <c r="FMN11" s="813"/>
      <c r="FMO11" s="813"/>
      <c r="FMP11" s="813"/>
      <c r="FMQ11" s="813"/>
      <c r="FMR11" s="813"/>
      <c r="FMS11" s="813"/>
      <c r="FMT11" s="813"/>
      <c r="FMU11" s="813"/>
      <c r="FMV11" s="813"/>
      <c r="FMW11" s="813"/>
      <c r="FMX11" s="813"/>
      <c r="FMY11" s="813"/>
      <c r="FMZ11" s="813"/>
      <c r="FNA11" s="813"/>
      <c r="FNB11" s="813"/>
      <c r="FNC11" s="813"/>
      <c r="FND11" s="813"/>
      <c r="FNE11" s="813"/>
      <c r="FNF11" s="813"/>
      <c r="FNG11" s="813"/>
      <c r="FNH11" s="813"/>
      <c r="FNI11" s="813"/>
      <c r="FNJ11" s="813"/>
      <c r="FNK11" s="813"/>
      <c r="FNL11" s="813"/>
      <c r="FNM11" s="813"/>
      <c r="FNN11" s="813"/>
      <c r="FNO11" s="813"/>
      <c r="FNP11" s="813"/>
      <c r="FNQ11" s="813"/>
      <c r="FNR11" s="813"/>
      <c r="FNS11" s="813"/>
      <c r="FNT11" s="813"/>
      <c r="FNU11" s="813"/>
      <c r="FNV11" s="813"/>
      <c r="FNW11" s="813"/>
      <c r="FNX11" s="813"/>
      <c r="FNY11" s="813"/>
      <c r="FNZ11" s="813"/>
      <c r="FOA11" s="813"/>
      <c r="FOB11" s="813"/>
      <c r="FOC11" s="813"/>
      <c r="FOD11" s="813"/>
      <c r="FOE11" s="813"/>
      <c r="FOF11" s="813"/>
      <c r="FOG11" s="813"/>
      <c r="FOH11" s="813"/>
      <c r="FOI11" s="813"/>
      <c r="FOJ11" s="813"/>
      <c r="FOK11" s="813"/>
      <c r="FOL11" s="813"/>
      <c r="FOM11" s="813"/>
      <c r="FON11" s="813"/>
      <c r="FOO11" s="813"/>
      <c r="FOP11" s="813"/>
      <c r="FOQ11" s="813"/>
      <c r="FOR11" s="813"/>
      <c r="FOS11" s="813"/>
      <c r="FOT11" s="813"/>
      <c r="FOU11" s="813"/>
      <c r="FOV11" s="813"/>
      <c r="FOW11" s="813"/>
      <c r="FOX11" s="813"/>
      <c r="FOY11" s="813"/>
      <c r="FOZ11" s="813"/>
      <c r="FPA11" s="813"/>
      <c r="FPB11" s="813"/>
      <c r="FPC11" s="813"/>
      <c r="FPD11" s="813"/>
      <c r="FPE11" s="813"/>
      <c r="FPF11" s="813"/>
      <c r="FPG11" s="813"/>
      <c r="FPH11" s="813"/>
      <c r="FPI11" s="813"/>
      <c r="FPJ11" s="813"/>
      <c r="FPK11" s="813"/>
      <c r="FPL11" s="813"/>
      <c r="FPM11" s="813"/>
      <c r="FPN11" s="813"/>
      <c r="FPO11" s="813"/>
      <c r="FPP11" s="813"/>
      <c r="FPQ11" s="813"/>
      <c r="FPR11" s="813"/>
      <c r="FPS11" s="813"/>
      <c r="FPT11" s="813"/>
      <c r="FPU11" s="813"/>
      <c r="FPV11" s="813"/>
      <c r="FPW11" s="813"/>
      <c r="FPX11" s="813"/>
      <c r="FPY11" s="813"/>
      <c r="FPZ11" s="813"/>
      <c r="FQA11" s="813"/>
      <c r="FQB11" s="813"/>
      <c r="FQC11" s="813"/>
      <c r="FQD11" s="813"/>
      <c r="FQE11" s="813"/>
      <c r="FQF11" s="813"/>
      <c r="FQG11" s="813"/>
      <c r="FQH11" s="813"/>
      <c r="FQI11" s="813"/>
      <c r="FQJ11" s="813"/>
      <c r="FQK11" s="813"/>
      <c r="FQL11" s="813"/>
      <c r="FQM11" s="813"/>
      <c r="FQN11" s="813"/>
      <c r="FQO11" s="813"/>
      <c r="FQP11" s="813"/>
      <c r="FQQ11" s="813"/>
      <c r="FQR11" s="813"/>
      <c r="FQS11" s="813"/>
      <c r="FQT11" s="813"/>
      <c r="FQU11" s="813"/>
      <c r="FQV11" s="813"/>
      <c r="FQW11" s="813"/>
      <c r="FQX11" s="813"/>
      <c r="FQY11" s="813"/>
      <c r="FQZ11" s="813"/>
      <c r="FRA11" s="813"/>
      <c r="FRB11" s="813"/>
      <c r="FRC11" s="813"/>
      <c r="FRD11" s="813"/>
      <c r="FRE11" s="813"/>
      <c r="FRF11" s="813"/>
      <c r="FRG11" s="813"/>
      <c r="FRH11" s="813"/>
      <c r="FRI11" s="813"/>
      <c r="FRJ11" s="813"/>
      <c r="FRK11" s="813"/>
      <c r="FRL11" s="813"/>
      <c r="FRM11" s="813"/>
      <c r="FRN11" s="813"/>
      <c r="FRO11" s="813"/>
      <c r="FRP11" s="813"/>
      <c r="FRQ11" s="813"/>
      <c r="FRR11" s="813"/>
      <c r="FRS11" s="813"/>
      <c r="FRT11" s="813"/>
      <c r="FRU11" s="813"/>
      <c r="FRV11" s="813"/>
      <c r="FRW11" s="813"/>
      <c r="FRX11" s="813"/>
      <c r="FRY11" s="813"/>
      <c r="FRZ11" s="813"/>
      <c r="FSA11" s="813"/>
      <c r="FSB11" s="813"/>
      <c r="FSC11" s="813"/>
      <c r="FSD11" s="813"/>
      <c r="FSE11" s="813"/>
      <c r="FSF11" s="813"/>
      <c r="FSG11" s="813"/>
      <c r="FSH11" s="813"/>
      <c r="FSI11" s="813"/>
      <c r="FSJ11" s="813"/>
      <c r="FSK11" s="813"/>
      <c r="FSL11" s="813"/>
      <c r="FSM11" s="813"/>
      <c r="FSN11" s="813"/>
      <c r="FSO11" s="813"/>
      <c r="FSP11" s="813"/>
      <c r="FSQ11" s="813"/>
      <c r="FSR11" s="813"/>
      <c r="FSS11" s="813"/>
      <c r="FST11" s="813"/>
      <c r="FSU11" s="813"/>
      <c r="FSV11" s="813"/>
      <c r="FSW11" s="813"/>
      <c r="FSX11" s="813"/>
      <c r="FSY11" s="813"/>
      <c r="FSZ11" s="813"/>
      <c r="FTA11" s="813"/>
      <c r="FTB11" s="813"/>
      <c r="FTC11" s="813"/>
      <c r="FTD11" s="813"/>
      <c r="FTE11" s="813"/>
      <c r="FTF11" s="813"/>
      <c r="FTG11" s="813"/>
      <c r="FTH11" s="813"/>
      <c r="FTI11" s="813"/>
      <c r="FTJ11" s="813"/>
      <c r="FTK11" s="813"/>
      <c r="FTL11" s="813"/>
      <c r="FTM11" s="813"/>
      <c r="FTN11" s="813"/>
      <c r="FTO11" s="813"/>
      <c r="FTP11" s="813"/>
      <c r="FTQ11" s="813"/>
      <c r="FTR11" s="813"/>
      <c r="FTS11" s="813"/>
      <c r="FTT11" s="813"/>
      <c r="FTU11" s="813"/>
      <c r="FTV11" s="813"/>
      <c r="FTW11" s="813"/>
      <c r="FTX11" s="813"/>
      <c r="FTY11" s="813"/>
      <c r="FTZ11" s="813"/>
      <c r="FUA11" s="813"/>
      <c r="FUB11" s="813"/>
      <c r="FUC11" s="813"/>
      <c r="FUD11" s="813"/>
      <c r="FUE11" s="813"/>
      <c r="FUF11" s="813"/>
      <c r="FUG11" s="813"/>
      <c r="FUH11" s="813"/>
      <c r="FUI11" s="813"/>
      <c r="FUJ11" s="813"/>
      <c r="FUK11" s="813"/>
      <c r="FUL11" s="813"/>
      <c r="FUM11" s="813"/>
      <c r="FUN11" s="813"/>
      <c r="FUO11" s="813"/>
      <c r="FUP11" s="813"/>
      <c r="FUQ11" s="813"/>
      <c r="FUR11" s="813"/>
      <c r="FUS11" s="813"/>
      <c r="FUT11" s="813"/>
      <c r="FUU11" s="813"/>
      <c r="FUV11" s="813"/>
      <c r="FUW11" s="813"/>
      <c r="FUX11" s="813"/>
      <c r="FUY11" s="813"/>
      <c r="FUZ11" s="813"/>
      <c r="FVA11" s="813"/>
      <c r="FVB11" s="813"/>
      <c r="FVC11" s="813"/>
      <c r="FVD11" s="813"/>
      <c r="FVE11" s="813"/>
      <c r="FVF11" s="813"/>
      <c r="FVG11" s="813"/>
      <c r="FVH11" s="813"/>
      <c r="FVI11" s="813"/>
      <c r="FVJ11" s="813"/>
      <c r="FVK11" s="813"/>
      <c r="FVL11" s="813"/>
      <c r="FVM11" s="813"/>
      <c r="FVN11" s="813"/>
      <c r="FVO11" s="813"/>
      <c r="FVP11" s="813"/>
      <c r="FVQ11" s="813"/>
      <c r="FVR11" s="813"/>
      <c r="FVS11" s="813"/>
      <c r="FVT11" s="813"/>
      <c r="FVU11" s="813"/>
      <c r="FVV11" s="813"/>
      <c r="FVW11" s="813"/>
      <c r="FVX11" s="813"/>
      <c r="FVY11" s="813"/>
      <c r="FVZ11" s="813"/>
      <c r="FWA11" s="813"/>
      <c r="FWB11" s="813"/>
      <c r="FWC11" s="813"/>
      <c r="FWD11" s="813"/>
      <c r="FWE11" s="813"/>
      <c r="FWF11" s="813"/>
      <c r="FWG11" s="813"/>
      <c r="FWH11" s="813"/>
      <c r="FWI11" s="813"/>
      <c r="FWJ11" s="813"/>
      <c r="FWK11" s="813"/>
      <c r="FWL11" s="813"/>
      <c r="FWM11" s="813"/>
      <c r="FWN11" s="813"/>
      <c r="FWO11" s="813"/>
      <c r="FWP11" s="813"/>
      <c r="FWQ11" s="813"/>
      <c r="FWR11" s="813"/>
      <c r="FWS11" s="813"/>
      <c r="FWT11" s="813"/>
      <c r="FWU11" s="813"/>
      <c r="FWV11" s="813"/>
      <c r="FWW11" s="813"/>
      <c r="FWX11" s="813"/>
      <c r="FWY11" s="813"/>
      <c r="FWZ11" s="813"/>
      <c r="FXA11" s="813"/>
      <c r="FXB11" s="813"/>
      <c r="FXC11" s="813"/>
      <c r="FXD11" s="813"/>
      <c r="FXE11" s="813"/>
      <c r="FXF11" s="813"/>
      <c r="FXG11" s="813"/>
      <c r="FXH11" s="813"/>
      <c r="FXI11" s="813"/>
      <c r="FXJ11" s="813"/>
      <c r="FXK11" s="813"/>
      <c r="FXL11" s="813"/>
      <c r="FXM11" s="813"/>
      <c r="FXN11" s="813"/>
      <c r="FXO11" s="813"/>
      <c r="FXP11" s="813"/>
      <c r="FXQ11" s="813"/>
      <c r="FXR11" s="813"/>
      <c r="FXS11" s="813"/>
      <c r="FXT11" s="813"/>
      <c r="FXU11" s="813"/>
      <c r="FXV11" s="813"/>
      <c r="FXW11" s="813"/>
      <c r="FXX11" s="813"/>
      <c r="FXY11" s="813"/>
      <c r="FXZ11" s="813"/>
      <c r="FYA11" s="813"/>
      <c r="FYB11" s="813"/>
      <c r="FYC11" s="813"/>
      <c r="FYD11" s="813"/>
      <c r="FYE11" s="813"/>
      <c r="FYF11" s="813"/>
      <c r="FYG11" s="813"/>
      <c r="FYH11" s="813"/>
      <c r="FYI11" s="813"/>
      <c r="FYJ11" s="813"/>
      <c r="FYK11" s="813"/>
      <c r="FYL11" s="813"/>
      <c r="FYM11" s="813"/>
      <c r="FYN11" s="813"/>
      <c r="FYO11" s="813"/>
      <c r="FYP11" s="813"/>
      <c r="FYQ11" s="813"/>
      <c r="FYR11" s="813"/>
      <c r="FYS11" s="813"/>
      <c r="FYT11" s="813"/>
      <c r="FYU11" s="813"/>
      <c r="FYV11" s="813"/>
      <c r="FYW11" s="813"/>
      <c r="FYX11" s="813"/>
      <c r="FYY11" s="813"/>
      <c r="FYZ11" s="813"/>
      <c r="FZA11" s="813"/>
      <c r="FZB11" s="813"/>
      <c r="FZC11" s="813"/>
      <c r="FZD11" s="813"/>
      <c r="FZE11" s="813"/>
      <c r="FZF11" s="813"/>
      <c r="FZG11" s="813"/>
      <c r="FZH11" s="813"/>
      <c r="FZI11" s="813"/>
      <c r="FZJ11" s="813"/>
      <c r="FZK11" s="813"/>
      <c r="FZL11" s="813"/>
      <c r="FZM11" s="813"/>
      <c r="FZN11" s="813"/>
      <c r="FZO11" s="813"/>
      <c r="FZP11" s="813"/>
      <c r="FZQ11" s="813"/>
      <c r="FZR11" s="813"/>
      <c r="FZS11" s="813"/>
      <c r="FZT11" s="813"/>
      <c r="FZU11" s="813"/>
      <c r="FZV11" s="813"/>
      <c r="FZW11" s="813"/>
      <c r="FZX11" s="813"/>
      <c r="FZY11" s="813"/>
      <c r="FZZ11" s="813"/>
      <c r="GAA11" s="813"/>
      <c r="GAB11" s="813"/>
      <c r="GAC11" s="813"/>
      <c r="GAD11" s="813"/>
      <c r="GAE11" s="813"/>
      <c r="GAF11" s="813"/>
      <c r="GAG11" s="813"/>
      <c r="GAH11" s="813"/>
      <c r="GAI11" s="813"/>
      <c r="GAJ11" s="813"/>
      <c r="GAK11" s="813"/>
      <c r="GAL11" s="813"/>
      <c r="GAM11" s="813"/>
      <c r="GAN11" s="813"/>
      <c r="GAO11" s="813"/>
      <c r="GAP11" s="813"/>
      <c r="GAQ11" s="813"/>
      <c r="GAR11" s="813"/>
      <c r="GAS11" s="813"/>
      <c r="GAT11" s="813"/>
      <c r="GAU11" s="813"/>
      <c r="GAV11" s="813"/>
      <c r="GAW11" s="813"/>
      <c r="GAX11" s="813"/>
      <c r="GAY11" s="813"/>
      <c r="GAZ11" s="813"/>
      <c r="GBA11" s="813"/>
      <c r="GBB11" s="813"/>
      <c r="GBC11" s="813"/>
      <c r="GBD11" s="813"/>
      <c r="GBE11" s="813"/>
      <c r="GBF11" s="813"/>
      <c r="GBG11" s="813"/>
      <c r="GBH11" s="813"/>
      <c r="GBI11" s="813"/>
      <c r="GBJ11" s="813"/>
      <c r="GBK11" s="813"/>
      <c r="GBL11" s="813"/>
      <c r="GBM11" s="813"/>
      <c r="GBN11" s="813"/>
      <c r="GBO11" s="813"/>
      <c r="GBP11" s="813"/>
      <c r="GBQ11" s="813"/>
      <c r="GBR11" s="813"/>
      <c r="GBS11" s="813"/>
      <c r="GBT11" s="813"/>
      <c r="GBU11" s="813"/>
      <c r="GBV11" s="813"/>
      <c r="GBW11" s="813"/>
      <c r="GBX11" s="813"/>
      <c r="GBY11" s="813"/>
      <c r="GBZ11" s="813"/>
      <c r="GCA11" s="813"/>
      <c r="GCB11" s="813"/>
      <c r="GCC11" s="813"/>
      <c r="GCD11" s="813"/>
      <c r="GCE11" s="813"/>
      <c r="GCF11" s="813"/>
      <c r="GCG11" s="813"/>
      <c r="GCH11" s="813"/>
      <c r="GCI11" s="813"/>
      <c r="GCJ11" s="813"/>
      <c r="GCK11" s="813"/>
      <c r="GCL11" s="813"/>
      <c r="GCM11" s="813"/>
      <c r="GCN11" s="813"/>
      <c r="GCO11" s="813"/>
      <c r="GCP11" s="813"/>
      <c r="GCQ11" s="813"/>
      <c r="GCR11" s="813"/>
      <c r="GCS11" s="813"/>
      <c r="GCT11" s="813"/>
      <c r="GCU11" s="813"/>
      <c r="GCV11" s="813"/>
      <c r="GCW11" s="813"/>
      <c r="GCX11" s="813"/>
      <c r="GCY11" s="813"/>
      <c r="GCZ11" s="813"/>
      <c r="GDA11" s="813"/>
      <c r="GDB11" s="813"/>
      <c r="GDC11" s="813"/>
      <c r="GDD11" s="813"/>
      <c r="GDE11" s="813"/>
      <c r="GDF11" s="813"/>
      <c r="GDG11" s="813"/>
      <c r="GDH11" s="813"/>
      <c r="GDI11" s="813"/>
      <c r="GDJ11" s="813"/>
      <c r="GDK11" s="813"/>
      <c r="GDL11" s="813"/>
      <c r="GDM11" s="813"/>
      <c r="GDN11" s="813"/>
      <c r="GDO11" s="813"/>
      <c r="GDP11" s="813"/>
      <c r="GDQ11" s="813"/>
      <c r="GDR11" s="813"/>
      <c r="GDS11" s="813"/>
      <c r="GDT11" s="813"/>
      <c r="GDU11" s="813"/>
      <c r="GDV11" s="813"/>
      <c r="GDW11" s="813"/>
      <c r="GDX11" s="813"/>
      <c r="GDY11" s="813"/>
      <c r="GDZ11" s="813"/>
      <c r="GEA11" s="813"/>
      <c r="GEB11" s="813"/>
      <c r="GEC11" s="813"/>
      <c r="GED11" s="813"/>
      <c r="GEE11" s="813"/>
      <c r="GEF11" s="813"/>
      <c r="GEG11" s="813"/>
      <c r="GEH11" s="813"/>
      <c r="GEI11" s="813"/>
      <c r="GEJ11" s="813"/>
      <c r="GEK11" s="813"/>
      <c r="GEL11" s="813"/>
      <c r="GEM11" s="813"/>
      <c r="GEN11" s="813"/>
      <c r="GEO11" s="813"/>
      <c r="GEP11" s="813"/>
      <c r="GEQ11" s="813"/>
      <c r="GER11" s="813"/>
      <c r="GES11" s="813"/>
      <c r="GET11" s="813"/>
      <c r="GEU11" s="813"/>
      <c r="GEV11" s="813"/>
      <c r="GEW11" s="813"/>
      <c r="GEX11" s="813"/>
      <c r="GEY11" s="813"/>
      <c r="GEZ11" s="813"/>
      <c r="GFA11" s="813"/>
      <c r="GFB11" s="813"/>
      <c r="GFC11" s="813"/>
      <c r="GFD11" s="813"/>
      <c r="GFE11" s="813"/>
      <c r="GFF11" s="813"/>
      <c r="GFG11" s="813"/>
      <c r="GFH11" s="813"/>
      <c r="GFI11" s="813"/>
      <c r="GFJ11" s="813"/>
      <c r="GFK11" s="813"/>
      <c r="GFL11" s="813"/>
      <c r="GFM11" s="813"/>
      <c r="GFN11" s="813"/>
      <c r="GFO11" s="813"/>
      <c r="GFP11" s="813"/>
      <c r="GFQ11" s="813"/>
      <c r="GFR11" s="813"/>
      <c r="GFS11" s="813"/>
      <c r="GFT11" s="813"/>
      <c r="GFU11" s="813"/>
      <c r="GFV11" s="813"/>
      <c r="GFW11" s="813"/>
      <c r="GFX11" s="813"/>
      <c r="GFY11" s="813"/>
      <c r="GFZ11" s="813"/>
      <c r="GGA11" s="813"/>
      <c r="GGB11" s="813"/>
      <c r="GGC11" s="813"/>
      <c r="GGD11" s="813"/>
      <c r="GGE11" s="813"/>
      <c r="GGF11" s="813"/>
      <c r="GGG11" s="813"/>
      <c r="GGH11" s="813"/>
      <c r="GGI11" s="813"/>
      <c r="GGJ11" s="813"/>
      <c r="GGK11" s="813"/>
      <c r="GGL11" s="813"/>
      <c r="GGM11" s="813"/>
      <c r="GGN11" s="813"/>
      <c r="GGO11" s="813"/>
      <c r="GGP11" s="813"/>
      <c r="GGQ11" s="813"/>
      <c r="GGR11" s="813"/>
      <c r="GGS11" s="813"/>
      <c r="GGT11" s="813"/>
      <c r="GGU11" s="813"/>
      <c r="GGV11" s="813"/>
      <c r="GGW11" s="813"/>
      <c r="GGX11" s="813"/>
      <c r="GGY11" s="813"/>
      <c r="GGZ11" s="813"/>
      <c r="GHA11" s="813"/>
      <c r="GHB11" s="813"/>
      <c r="GHC11" s="813"/>
      <c r="GHD11" s="813"/>
      <c r="GHE11" s="813"/>
      <c r="GHF11" s="813"/>
      <c r="GHG11" s="813"/>
      <c r="GHH11" s="813"/>
      <c r="GHI11" s="813"/>
      <c r="GHJ11" s="813"/>
      <c r="GHK11" s="813"/>
      <c r="GHL11" s="813"/>
      <c r="GHM11" s="813"/>
      <c r="GHN11" s="813"/>
      <c r="GHO11" s="813"/>
      <c r="GHP11" s="813"/>
      <c r="GHQ11" s="813"/>
      <c r="GHR11" s="813"/>
      <c r="GHS11" s="813"/>
      <c r="GHT11" s="813"/>
      <c r="GHU11" s="813"/>
      <c r="GHV11" s="813"/>
      <c r="GHW11" s="813"/>
      <c r="GHX11" s="813"/>
      <c r="GHY11" s="813"/>
      <c r="GHZ11" s="813"/>
      <c r="GIA11" s="813"/>
      <c r="GIB11" s="813"/>
      <c r="GIC11" s="813"/>
      <c r="GID11" s="813"/>
      <c r="GIE11" s="813"/>
      <c r="GIF11" s="813"/>
      <c r="GIG11" s="813"/>
      <c r="GIH11" s="813"/>
      <c r="GII11" s="813"/>
      <c r="GIJ11" s="813"/>
      <c r="GIK11" s="813"/>
      <c r="GIL11" s="813"/>
      <c r="GIM11" s="813"/>
      <c r="GIN11" s="813"/>
      <c r="GIO11" s="813"/>
      <c r="GIP11" s="813"/>
      <c r="GIQ11" s="813"/>
      <c r="GIR11" s="813"/>
      <c r="GIS11" s="813"/>
      <c r="GIT11" s="813"/>
      <c r="GIU11" s="813"/>
      <c r="GIV11" s="813"/>
      <c r="GIW11" s="813"/>
      <c r="GIX11" s="813"/>
      <c r="GIY11" s="813"/>
      <c r="GIZ11" s="813"/>
      <c r="GJA11" s="813"/>
      <c r="GJB11" s="813"/>
      <c r="GJC11" s="813"/>
      <c r="GJD11" s="813"/>
      <c r="GJE11" s="813"/>
      <c r="GJF11" s="813"/>
      <c r="GJG11" s="813"/>
      <c r="GJH11" s="813"/>
      <c r="GJI11" s="813"/>
      <c r="GJJ11" s="813"/>
      <c r="GJK11" s="813"/>
      <c r="GJL11" s="813"/>
      <c r="GJM11" s="813"/>
      <c r="GJN11" s="813"/>
      <c r="GJO11" s="813"/>
      <c r="GJP11" s="813"/>
      <c r="GJQ11" s="813"/>
      <c r="GJR11" s="813"/>
      <c r="GJS11" s="813"/>
      <c r="GJT11" s="813"/>
      <c r="GJU11" s="813"/>
      <c r="GJV11" s="813"/>
      <c r="GJW11" s="813"/>
      <c r="GJX11" s="813"/>
      <c r="GJY11" s="813"/>
      <c r="GJZ11" s="813"/>
      <c r="GKA11" s="813"/>
      <c r="GKB11" s="813"/>
      <c r="GKC11" s="813"/>
      <c r="GKD11" s="813"/>
      <c r="GKE11" s="813"/>
      <c r="GKF11" s="813"/>
      <c r="GKG11" s="813"/>
      <c r="GKH11" s="813"/>
      <c r="GKI11" s="813"/>
      <c r="GKJ11" s="813"/>
      <c r="GKK11" s="813"/>
      <c r="GKL11" s="813"/>
      <c r="GKM11" s="813"/>
      <c r="GKN11" s="813"/>
      <c r="GKO11" s="813"/>
      <c r="GKP11" s="813"/>
      <c r="GKQ11" s="813"/>
      <c r="GKR11" s="813"/>
      <c r="GKS11" s="813"/>
      <c r="GKT11" s="813"/>
      <c r="GKU11" s="813"/>
      <c r="GKV11" s="813"/>
      <c r="GKW11" s="813"/>
      <c r="GKX11" s="813"/>
      <c r="GKY11" s="813"/>
      <c r="GKZ11" s="813"/>
      <c r="GLA11" s="813"/>
      <c r="GLB11" s="813"/>
      <c r="GLC11" s="813"/>
      <c r="GLD11" s="813"/>
      <c r="GLE11" s="813"/>
      <c r="GLF11" s="813"/>
      <c r="GLG11" s="813"/>
      <c r="GLH11" s="813"/>
      <c r="GLI11" s="813"/>
      <c r="GLJ11" s="813"/>
      <c r="GLK11" s="813"/>
      <c r="GLL11" s="813"/>
      <c r="GLM11" s="813"/>
      <c r="GLN11" s="813"/>
      <c r="GLO11" s="813"/>
      <c r="GLP11" s="813"/>
      <c r="GLQ11" s="813"/>
      <c r="GLR11" s="813"/>
      <c r="GLS11" s="813"/>
      <c r="GLT11" s="813"/>
      <c r="GLU11" s="813"/>
      <c r="GLV11" s="813"/>
      <c r="GLW11" s="813"/>
      <c r="GLX11" s="813"/>
      <c r="GLY11" s="813"/>
      <c r="GLZ11" s="813"/>
      <c r="GMA11" s="813"/>
      <c r="GMB11" s="813"/>
      <c r="GMC11" s="813"/>
      <c r="GMD11" s="813"/>
      <c r="GME11" s="813"/>
      <c r="GMF11" s="813"/>
      <c r="GMG11" s="813"/>
      <c r="GMH11" s="813"/>
      <c r="GMI11" s="813"/>
      <c r="GMJ11" s="813"/>
      <c r="GMK11" s="813"/>
      <c r="GML11" s="813"/>
      <c r="GMM11" s="813"/>
      <c r="GMN11" s="813"/>
      <c r="GMO11" s="813"/>
      <c r="GMP11" s="813"/>
      <c r="GMQ11" s="813"/>
      <c r="GMR11" s="813"/>
      <c r="GMS11" s="813"/>
      <c r="GMT11" s="813"/>
      <c r="GMU11" s="813"/>
      <c r="GMV11" s="813"/>
      <c r="GMW11" s="813"/>
      <c r="GMX11" s="813"/>
      <c r="GMY11" s="813"/>
      <c r="GMZ11" s="813"/>
      <c r="GNA11" s="813"/>
      <c r="GNB11" s="813"/>
      <c r="GNC11" s="813"/>
      <c r="GND11" s="813"/>
      <c r="GNE11" s="813"/>
      <c r="GNF11" s="813"/>
      <c r="GNG11" s="813"/>
      <c r="GNH11" s="813"/>
      <c r="GNI11" s="813"/>
      <c r="GNJ11" s="813"/>
      <c r="GNK11" s="813"/>
      <c r="GNL11" s="813"/>
      <c r="GNM11" s="813"/>
      <c r="GNN11" s="813"/>
      <c r="GNO11" s="813"/>
      <c r="GNP11" s="813"/>
      <c r="GNQ11" s="813"/>
      <c r="GNR11" s="813"/>
      <c r="GNS11" s="813"/>
      <c r="GNT11" s="813"/>
      <c r="GNU11" s="813"/>
      <c r="GNV11" s="813"/>
      <c r="GNW11" s="813"/>
      <c r="GNX11" s="813"/>
      <c r="GNY11" s="813"/>
      <c r="GNZ11" s="813"/>
      <c r="GOA11" s="813"/>
      <c r="GOB11" s="813"/>
      <c r="GOC11" s="813"/>
      <c r="GOD11" s="813"/>
      <c r="GOE11" s="813"/>
      <c r="GOF11" s="813"/>
      <c r="GOG11" s="813"/>
      <c r="GOH11" s="813"/>
      <c r="GOI11" s="813"/>
      <c r="GOJ11" s="813"/>
      <c r="GOK11" s="813"/>
      <c r="GOL11" s="813"/>
      <c r="GOM11" s="813"/>
      <c r="GON11" s="813"/>
      <c r="GOO11" s="813"/>
      <c r="GOP11" s="813"/>
      <c r="GOQ11" s="813"/>
      <c r="GOR11" s="813"/>
      <c r="GOS11" s="813"/>
      <c r="GOT11" s="813"/>
      <c r="GOU11" s="813"/>
      <c r="GOV11" s="813"/>
      <c r="GOW11" s="813"/>
      <c r="GOX11" s="813"/>
      <c r="GOY11" s="813"/>
      <c r="GOZ11" s="813"/>
      <c r="GPA11" s="813"/>
      <c r="GPB11" s="813"/>
      <c r="GPC11" s="813"/>
      <c r="GPD11" s="813"/>
      <c r="GPE11" s="813"/>
      <c r="GPF11" s="813"/>
      <c r="GPG11" s="813"/>
      <c r="GPH11" s="813"/>
      <c r="GPI11" s="813"/>
      <c r="GPJ11" s="813"/>
      <c r="GPK11" s="813"/>
      <c r="GPL11" s="813"/>
      <c r="GPM11" s="813"/>
      <c r="GPN11" s="813"/>
      <c r="GPO11" s="813"/>
      <c r="GPP11" s="813"/>
      <c r="GPQ11" s="813"/>
      <c r="GPR11" s="813"/>
      <c r="GPS11" s="813"/>
      <c r="GPT11" s="813"/>
      <c r="GPU11" s="813"/>
      <c r="GPV11" s="813"/>
      <c r="GPW11" s="813"/>
      <c r="GPX11" s="813"/>
      <c r="GPY11" s="813"/>
      <c r="GPZ11" s="813"/>
      <c r="GQA11" s="813"/>
      <c r="GQB11" s="813"/>
      <c r="GQC11" s="813"/>
      <c r="GQD11" s="813"/>
      <c r="GQE11" s="813"/>
      <c r="GQF11" s="813"/>
      <c r="GQG11" s="813"/>
      <c r="GQH11" s="813"/>
      <c r="GQI11" s="813"/>
      <c r="GQJ11" s="813"/>
      <c r="GQK11" s="813"/>
      <c r="GQL11" s="813"/>
      <c r="GQM11" s="813"/>
      <c r="GQN11" s="813"/>
      <c r="GQO11" s="813"/>
      <c r="GQP11" s="813"/>
      <c r="GQQ11" s="813"/>
      <c r="GQR11" s="813"/>
      <c r="GQS11" s="813"/>
      <c r="GQT11" s="813"/>
      <c r="GQU11" s="813"/>
      <c r="GQV11" s="813"/>
      <c r="GQW11" s="813"/>
      <c r="GQX11" s="813"/>
      <c r="GQY11" s="813"/>
      <c r="GQZ11" s="813"/>
      <c r="GRA11" s="813"/>
      <c r="GRB11" s="813"/>
      <c r="GRC11" s="813"/>
      <c r="GRD11" s="813"/>
      <c r="GRE11" s="813"/>
      <c r="GRF11" s="813"/>
      <c r="GRG11" s="813"/>
      <c r="GRH11" s="813"/>
      <c r="GRI11" s="813"/>
      <c r="GRJ11" s="813"/>
      <c r="GRK11" s="813"/>
      <c r="GRL11" s="813"/>
      <c r="GRM11" s="813"/>
      <c r="GRN11" s="813"/>
      <c r="GRO11" s="813"/>
      <c r="GRP11" s="813"/>
      <c r="GRQ11" s="813"/>
      <c r="GRR11" s="813"/>
      <c r="GRS11" s="813"/>
      <c r="GRT11" s="813"/>
      <c r="GRU11" s="813"/>
      <c r="GRV11" s="813"/>
      <c r="GRW11" s="813"/>
      <c r="GRX11" s="813"/>
      <c r="GRY11" s="813"/>
      <c r="GRZ11" s="813"/>
      <c r="GSA11" s="813"/>
      <c r="GSB11" s="813"/>
      <c r="GSC11" s="813"/>
      <c r="GSD11" s="813"/>
      <c r="GSE11" s="813"/>
      <c r="GSF11" s="813"/>
      <c r="GSG11" s="813"/>
      <c r="GSH11" s="813"/>
      <c r="GSI11" s="813"/>
      <c r="GSJ11" s="813"/>
      <c r="GSK11" s="813"/>
      <c r="GSL11" s="813"/>
      <c r="GSM11" s="813"/>
      <c r="GSN11" s="813"/>
      <c r="GSO11" s="813"/>
      <c r="GSP11" s="813"/>
      <c r="GSQ11" s="813"/>
      <c r="GSR11" s="813"/>
      <c r="GSS11" s="813"/>
      <c r="GST11" s="813"/>
      <c r="GSU11" s="813"/>
      <c r="GSV11" s="813"/>
      <c r="GSW11" s="813"/>
      <c r="GSX11" s="813"/>
      <c r="GSY11" s="813"/>
      <c r="GSZ11" s="813"/>
      <c r="GTA11" s="813"/>
      <c r="GTB11" s="813"/>
      <c r="GTC11" s="813"/>
      <c r="GTD11" s="813"/>
      <c r="GTE11" s="813"/>
      <c r="GTF11" s="813"/>
      <c r="GTG11" s="813"/>
      <c r="GTH11" s="813"/>
      <c r="GTI11" s="813"/>
      <c r="GTJ11" s="813"/>
      <c r="GTK11" s="813"/>
      <c r="GTL11" s="813"/>
      <c r="GTM11" s="813"/>
      <c r="GTN11" s="813"/>
      <c r="GTO11" s="813"/>
      <c r="GTP11" s="813"/>
      <c r="GTQ11" s="813"/>
      <c r="GTR11" s="813"/>
      <c r="GTS11" s="813"/>
      <c r="GTT11" s="813"/>
      <c r="GTU11" s="813"/>
      <c r="GTV11" s="813"/>
      <c r="GTW11" s="813"/>
      <c r="GTX11" s="813"/>
      <c r="GTY11" s="813"/>
      <c r="GTZ11" s="813"/>
      <c r="GUA11" s="813"/>
      <c r="GUB11" s="813"/>
      <c r="GUC11" s="813"/>
      <c r="GUD11" s="813"/>
      <c r="GUE11" s="813"/>
      <c r="GUF11" s="813"/>
      <c r="GUG11" s="813"/>
      <c r="GUH11" s="813"/>
      <c r="GUI11" s="813"/>
      <c r="GUJ11" s="813"/>
      <c r="GUK11" s="813"/>
      <c r="GUL11" s="813"/>
      <c r="GUM11" s="813"/>
      <c r="GUN11" s="813"/>
      <c r="GUO11" s="813"/>
      <c r="GUP11" s="813"/>
      <c r="GUQ11" s="813"/>
      <c r="GUR11" s="813"/>
      <c r="GUS11" s="813"/>
      <c r="GUT11" s="813"/>
      <c r="GUU11" s="813"/>
      <c r="GUV11" s="813"/>
      <c r="GUW11" s="813"/>
      <c r="GUX11" s="813"/>
      <c r="GUY11" s="813"/>
      <c r="GUZ11" s="813"/>
      <c r="GVA11" s="813"/>
      <c r="GVB11" s="813"/>
      <c r="GVC11" s="813"/>
      <c r="GVD11" s="813"/>
      <c r="GVE11" s="813"/>
      <c r="GVF11" s="813"/>
      <c r="GVG11" s="813"/>
      <c r="GVH11" s="813"/>
      <c r="GVI11" s="813"/>
      <c r="GVJ11" s="813"/>
      <c r="GVK11" s="813"/>
      <c r="GVL11" s="813"/>
      <c r="GVM11" s="813"/>
      <c r="GVN11" s="813"/>
      <c r="GVO11" s="813"/>
      <c r="GVP11" s="813"/>
      <c r="GVQ11" s="813"/>
      <c r="GVR11" s="813"/>
      <c r="GVS11" s="813"/>
      <c r="GVT11" s="813"/>
      <c r="GVU11" s="813"/>
      <c r="GVV11" s="813"/>
      <c r="GVW11" s="813"/>
      <c r="GVX11" s="813"/>
      <c r="GVY11" s="813"/>
      <c r="GVZ11" s="813"/>
      <c r="GWA11" s="813"/>
      <c r="GWB11" s="813"/>
      <c r="GWC11" s="813"/>
      <c r="GWD11" s="813"/>
      <c r="GWE11" s="813"/>
      <c r="GWF11" s="813"/>
      <c r="GWG11" s="813"/>
      <c r="GWH11" s="813"/>
      <c r="GWI11" s="813"/>
      <c r="GWJ11" s="813"/>
      <c r="GWK11" s="813"/>
      <c r="GWL11" s="813"/>
      <c r="GWM11" s="813"/>
      <c r="GWN11" s="813"/>
      <c r="GWO11" s="813"/>
      <c r="GWP11" s="813"/>
      <c r="GWQ11" s="813"/>
      <c r="GWR11" s="813"/>
      <c r="GWS11" s="813"/>
      <c r="GWT11" s="813"/>
      <c r="GWU11" s="813"/>
      <c r="GWV11" s="813"/>
      <c r="GWW11" s="813"/>
      <c r="GWX11" s="813"/>
      <c r="GWY11" s="813"/>
      <c r="GWZ11" s="813"/>
      <c r="GXA11" s="813"/>
      <c r="GXB11" s="813"/>
      <c r="GXC11" s="813"/>
      <c r="GXD11" s="813"/>
      <c r="GXE11" s="813"/>
      <c r="GXF11" s="813"/>
      <c r="GXG11" s="813"/>
      <c r="GXH11" s="813"/>
      <c r="GXI11" s="813"/>
      <c r="GXJ11" s="813"/>
      <c r="GXK11" s="813"/>
      <c r="GXL11" s="813"/>
      <c r="GXM11" s="813"/>
      <c r="GXN11" s="813"/>
      <c r="GXO11" s="813"/>
      <c r="GXP11" s="813"/>
      <c r="GXQ11" s="813"/>
      <c r="GXR11" s="813"/>
      <c r="GXS11" s="813"/>
      <c r="GXT11" s="813"/>
      <c r="GXU11" s="813"/>
      <c r="GXV11" s="813"/>
      <c r="GXW11" s="813"/>
      <c r="GXX11" s="813"/>
      <c r="GXY11" s="813"/>
      <c r="GXZ11" s="813"/>
      <c r="GYA11" s="813"/>
      <c r="GYB11" s="813"/>
      <c r="GYC11" s="813"/>
      <c r="GYD11" s="813"/>
      <c r="GYE11" s="813"/>
      <c r="GYF11" s="813"/>
      <c r="GYG11" s="813"/>
      <c r="GYH11" s="813"/>
      <c r="GYI11" s="813"/>
      <c r="GYJ11" s="813"/>
      <c r="GYK11" s="813"/>
      <c r="GYL11" s="813"/>
      <c r="GYM11" s="813"/>
      <c r="GYN11" s="813"/>
      <c r="GYO11" s="813"/>
      <c r="GYP11" s="813"/>
      <c r="GYQ11" s="813"/>
      <c r="GYR11" s="813"/>
      <c r="GYS11" s="813"/>
      <c r="GYT11" s="813"/>
      <c r="GYU11" s="813"/>
      <c r="GYV11" s="813"/>
      <c r="GYW11" s="813"/>
      <c r="GYX11" s="813"/>
      <c r="GYY11" s="813"/>
      <c r="GYZ11" s="813"/>
      <c r="GZA11" s="813"/>
      <c r="GZB11" s="813"/>
      <c r="GZC11" s="813"/>
      <c r="GZD11" s="813"/>
      <c r="GZE11" s="813"/>
      <c r="GZF11" s="813"/>
      <c r="GZG11" s="813"/>
      <c r="GZH11" s="813"/>
      <c r="GZI11" s="813"/>
      <c r="GZJ11" s="813"/>
      <c r="GZK11" s="813"/>
      <c r="GZL11" s="813"/>
      <c r="GZM11" s="813"/>
      <c r="GZN11" s="813"/>
      <c r="GZO11" s="813"/>
      <c r="GZP11" s="813"/>
      <c r="GZQ11" s="813"/>
      <c r="GZR11" s="813"/>
      <c r="GZS11" s="813"/>
      <c r="GZT11" s="813"/>
      <c r="GZU11" s="813"/>
      <c r="GZV11" s="813"/>
      <c r="GZW11" s="813"/>
      <c r="GZX11" s="813"/>
      <c r="GZY11" s="813"/>
      <c r="GZZ11" s="813"/>
      <c r="HAA11" s="813"/>
      <c r="HAB11" s="813"/>
      <c r="HAC11" s="813"/>
      <c r="HAD11" s="813"/>
      <c r="HAE11" s="813"/>
      <c r="HAF11" s="813"/>
      <c r="HAG11" s="813"/>
      <c r="HAH11" s="813"/>
      <c r="HAI11" s="813"/>
      <c r="HAJ11" s="813"/>
      <c r="HAK11" s="813"/>
      <c r="HAL11" s="813"/>
      <c r="HAM11" s="813"/>
      <c r="HAN11" s="813"/>
      <c r="HAO11" s="813"/>
      <c r="HAP11" s="813"/>
      <c r="HAQ11" s="813"/>
      <c r="HAR11" s="813"/>
      <c r="HAS11" s="813"/>
      <c r="HAT11" s="813"/>
      <c r="HAU11" s="813"/>
      <c r="HAV11" s="813"/>
      <c r="HAW11" s="813"/>
      <c r="HAX11" s="813"/>
      <c r="HAY11" s="813"/>
      <c r="HAZ11" s="813"/>
      <c r="HBA11" s="813"/>
      <c r="HBB11" s="813"/>
      <c r="HBC11" s="813"/>
      <c r="HBD11" s="813"/>
      <c r="HBE11" s="813"/>
      <c r="HBF11" s="813"/>
      <c r="HBG11" s="813"/>
      <c r="HBH11" s="813"/>
      <c r="HBI11" s="813"/>
      <c r="HBJ11" s="813"/>
      <c r="HBK11" s="813"/>
      <c r="HBL11" s="813"/>
      <c r="HBM11" s="813"/>
      <c r="HBN11" s="813"/>
      <c r="HBO11" s="813"/>
      <c r="HBP11" s="813"/>
      <c r="HBQ11" s="813"/>
      <c r="HBR11" s="813"/>
      <c r="HBS11" s="813"/>
      <c r="HBT11" s="813"/>
      <c r="HBU11" s="813"/>
      <c r="HBV11" s="813"/>
      <c r="HBW11" s="813"/>
      <c r="HBX11" s="813"/>
      <c r="HBY11" s="813"/>
      <c r="HBZ11" s="813"/>
      <c r="HCA11" s="813"/>
      <c r="HCB11" s="813"/>
      <c r="HCC11" s="813"/>
      <c r="HCD11" s="813"/>
      <c r="HCE11" s="813"/>
      <c r="HCF11" s="813"/>
      <c r="HCG11" s="813"/>
      <c r="HCH11" s="813"/>
      <c r="HCI11" s="813"/>
      <c r="HCJ11" s="813"/>
      <c r="HCK11" s="813"/>
      <c r="HCL11" s="813"/>
      <c r="HCM11" s="813"/>
      <c r="HCN11" s="813"/>
      <c r="HCO11" s="813"/>
      <c r="HCP11" s="813"/>
      <c r="HCQ11" s="813"/>
      <c r="HCR11" s="813"/>
      <c r="HCS11" s="813"/>
      <c r="HCT11" s="813"/>
      <c r="HCU11" s="813"/>
      <c r="HCV11" s="813"/>
      <c r="HCW11" s="813"/>
      <c r="HCX11" s="813"/>
      <c r="HCY11" s="813"/>
      <c r="HCZ11" s="813"/>
      <c r="HDA11" s="813"/>
      <c r="HDB11" s="813"/>
      <c r="HDC11" s="813"/>
      <c r="HDD11" s="813"/>
      <c r="HDE11" s="813"/>
      <c r="HDF11" s="813"/>
      <c r="HDG11" s="813"/>
      <c r="HDH11" s="813"/>
      <c r="HDI11" s="813"/>
      <c r="HDJ11" s="813"/>
      <c r="HDK11" s="813"/>
      <c r="HDL11" s="813"/>
      <c r="HDM11" s="813"/>
      <c r="HDN11" s="813"/>
      <c r="HDO11" s="813"/>
      <c r="HDP11" s="813"/>
      <c r="HDQ11" s="813"/>
      <c r="HDR11" s="813"/>
      <c r="HDS11" s="813"/>
      <c r="HDT11" s="813"/>
      <c r="HDU11" s="813"/>
      <c r="HDV11" s="813"/>
      <c r="HDW11" s="813"/>
      <c r="HDX11" s="813"/>
      <c r="HDY11" s="813"/>
      <c r="HDZ11" s="813"/>
      <c r="HEA11" s="813"/>
      <c r="HEB11" s="813"/>
      <c r="HEC11" s="813"/>
      <c r="HED11" s="813"/>
      <c r="HEE11" s="813"/>
      <c r="HEF11" s="813"/>
      <c r="HEG11" s="813"/>
      <c r="HEH11" s="813"/>
      <c r="HEI11" s="813"/>
      <c r="HEJ11" s="813"/>
      <c r="HEK11" s="813"/>
      <c r="HEL11" s="813"/>
      <c r="HEM11" s="813"/>
      <c r="HEN11" s="813"/>
      <c r="HEO11" s="813"/>
      <c r="HEP11" s="813"/>
      <c r="HEQ11" s="813"/>
      <c r="HER11" s="813"/>
      <c r="HES11" s="813"/>
      <c r="HET11" s="813"/>
      <c r="HEU11" s="813"/>
      <c r="HEV11" s="813"/>
      <c r="HEW11" s="813"/>
      <c r="HEX11" s="813"/>
      <c r="HEY11" s="813"/>
      <c r="HEZ11" s="813"/>
      <c r="HFA11" s="813"/>
      <c r="HFB11" s="813"/>
      <c r="HFC11" s="813"/>
      <c r="HFD11" s="813"/>
      <c r="HFE11" s="813"/>
      <c r="HFF11" s="813"/>
      <c r="HFG11" s="813"/>
      <c r="HFH11" s="813"/>
      <c r="HFI11" s="813"/>
      <c r="HFJ11" s="813"/>
      <c r="HFK11" s="813"/>
      <c r="HFL11" s="813"/>
      <c r="HFM11" s="813"/>
      <c r="HFN11" s="813"/>
      <c r="HFO11" s="813"/>
      <c r="HFP11" s="813"/>
      <c r="HFQ11" s="813"/>
      <c r="HFR11" s="813"/>
      <c r="HFS11" s="813"/>
      <c r="HFT11" s="813"/>
      <c r="HFU11" s="813"/>
      <c r="HFV11" s="813"/>
      <c r="HFW11" s="813"/>
      <c r="HFX11" s="813"/>
      <c r="HFY11" s="813"/>
      <c r="HFZ11" s="813"/>
      <c r="HGA11" s="813"/>
      <c r="HGB11" s="813"/>
      <c r="HGC11" s="813"/>
      <c r="HGD11" s="813"/>
      <c r="HGE11" s="813"/>
      <c r="HGF11" s="813"/>
      <c r="HGG11" s="813"/>
      <c r="HGH11" s="813"/>
      <c r="HGI11" s="813"/>
      <c r="HGJ11" s="813"/>
      <c r="HGK11" s="813"/>
      <c r="HGL11" s="813"/>
      <c r="HGM11" s="813"/>
      <c r="HGN11" s="813"/>
      <c r="HGO11" s="813"/>
      <c r="HGP11" s="813"/>
      <c r="HGQ11" s="813"/>
      <c r="HGR11" s="813"/>
      <c r="HGS11" s="813"/>
      <c r="HGT11" s="813"/>
      <c r="HGU11" s="813"/>
      <c r="HGV11" s="813"/>
      <c r="HGW11" s="813"/>
      <c r="HGX11" s="813"/>
      <c r="HGY11" s="813"/>
      <c r="HGZ11" s="813"/>
      <c r="HHA11" s="813"/>
      <c r="HHB11" s="813"/>
      <c r="HHC11" s="813"/>
      <c r="HHD11" s="813"/>
      <c r="HHE11" s="813"/>
      <c r="HHF11" s="813"/>
      <c r="HHG11" s="813"/>
      <c r="HHH11" s="813"/>
      <c r="HHI11" s="813"/>
      <c r="HHJ11" s="813"/>
      <c r="HHK11" s="813"/>
      <c r="HHL11" s="813"/>
      <c r="HHM11" s="813"/>
      <c r="HHN11" s="813"/>
      <c r="HHO11" s="813"/>
      <c r="HHP11" s="813"/>
      <c r="HHQ11" s="813"/>
      <c r="HHR11" s="813"/>
      <c r="HHS11" s="813"/>
      <c r="HHT11" s="813"/>
      <c r="HHU11" s="813"/>
      <c r="HHV11" s="813"/>
      <c r="HHW11" s="813"/>
      <c r="HHX11" s="813"/>
      <c r="HHY11" s="813"/>
      <c r="HHZ11" s="813"/>
      <c r="HIA11" s="813"/>
      <c r="HIB11" s="813"/>
      <c r="HIC11" s="813"/>
      <c r="HID11" s="813"/>
      <c r="HIE11" s="813"/>
      <c r="HIF11" s="813"/>
      <c r="HIG11" s="813"/>
      <c r="HIH11" s="813"/>
      <c r="HII11" s="813"/>
      <c r="HIJ11" s="813"/>
      <c r="HIK11" s="813"/>
      <c r="HIL11" s="813"/>
      <c r="HIM11" s="813"/>
      <c r="HIN11" s="813"/>
      <c r="HIO11" s="813"/>
      <c r="HIP11" s="813"/>
      <c r="HIQ11" s="813"/>
      <c r="HIR11" s="813"/>
      <c r="HIS11" s="813"/>
      <c r="HIT11" s="813"/>
      <c r="HIU11" s="813"/>
      <c r="HIV11" s="813"/>
      <c r="HIW11" s="813"/>
      <c r="HIX11" s="813"/>
      <c r="HIY11" s="813"/>
      <c r="HIZ11" s="813"/>
      <c r="HJA11" s="813"/>
      <c r="HJB11" s="813"/>
      <c r="HJC11" s="813"/>
      <c r="HJD11" s="813"/>
      <c r="HJE11" s="813"/>
      <c r="HJF11" s="813"/>
      <c r="HJG11" s="813"/>
      <c r="HJH11" s="813"/>
      <c r="HJI11" s="813"/>
      <c r="HJJ11" s="813"/>
      <c r="HJK11" s="813"/>
      <c r="HJL11" s="813"/>
      <c r="HJM11" s="813"/>
      <c r="HJN11" s="813"/>
      <c r="HJO11" s="813"/>
      <c r="HJP11" s="813"/>
      <c r="HJQ11" s="813"/>
      <c r="HJR11" s="813"/>
      <c r="HJS11" s="813"/>
      <c r="HJT11" s="813"/>
      <c r="HJU11" s="813"/>
      <c r="HJV11" s="813"/>
      <c r="HJW11" s="813"/>
      <c r="HJX11" s="813"/>
      <c r="HJY11" s="813"/>
      <c r="HJZ11" s="813"/>
      <c r="HKA11" s="813"/>
      <c r="HKB11" s="813"/>
      <c r="HKC11" s="813"/>
      <c r="HKD11" s="813"/>
      <c r="HKE11" s="813"/>
      <c r="HKF11" s="813"/>
      <c r="HKG11" s="813"/>
      <c r="HKH11" s="813"/>
      <c r="HKI11" s="813"/>
      <c r="HKJ11" s="813"/>
      <c r="HKK11" s="813"/>
      <c r="HKL11" s="813"/>
      <c r="HKM11" s="813"/>
      <c r="HKN11" s="813"/>
      <c r="HKO11" s="813"/>
      <c r="HKP11" s="813"/>
      <c r="HKQ11" s="813"/>
      <c r="HKR11" s="813"/>
      <c r="HKS11" s="813"/>
      <c r="HKT11" s="813"/>
      <c r="HKU11" s="813"/>
      <c r="HKV11" s="813"/>
      <c r="HKW11" s="813"/>
      <c r="HKX11" s="813"/>
      <c r="HKY11" s="813"/>
      <c r="HKZ11" s="813"/>
      <c r="HLA11" s="813"/>
      <c r="HLB11" s="813"/>
      <c r="HLC11" s="813"/>
      <c r="HLD11" s="813"/>
      <c r="HLE11" s="813"/>
      <c r="HLF11" s="813"/>
      <c r="HLG11" s="813"/>
      <c r="HLH11" s="813"/>
      <c r="HLI11" s="813"/>
      <c r="HLJ11" s="813"/>
      <c r="HLK11" s="813"/>
      <c r="HLL11" s="813"/>
      <c r="HLM11" s="813"/>
      <c r="HLN11" s="813"/>
      <c r="HLO11" s="813"/>
      <c r="HLP11" s="813"/>
      <c r="HLQ11" s="813"/>
      <c r="HLR11" s="813"/>
      <c r="HLS11" s="813"/>
      <c r="HLT11" s="813"/>
      <c r="HLU11" s="813"/>
      <c r="HLV11" s="813"/>
      <c r="HLW11" s="813"/>
      <c r="HLX11" s="813"/>
      <c r="HLY11" s="813"/>
      <c r="HLZ11" s="813"/>
      <c r="HMA11" s="813"/>
      <c r="HMB11" s="813"/>
      <c r="HMC11" s="813"/>
      <c r="HMD11" s="813"/>
      <c r="HME11" s="813"/>
      <c r="HMF11" s="813"/>
      <c r="HMG11" s="813"/>
      <c r="HMH11" s="813"/>
      <c r="HMI11" s="813"/>
      <c r="HMJ11" s="813"/>
      <c r="HMK11" s="813"/>
      <c r="HML11" s="813"/>
      <c r="HMM11" s="813"/>
      <c r="HMN11" s="813"/>
      <c r="HMO11" s="813"/>
      <c r="HMP11" s="813"/>
      <c r="HMQ11" s="813"/>
      <c r="HMR11" s="813"/>
      <c r="HMS11" s="813"/>
      <c r="HMT11" s="813"/>
      <c r="HMU11" s="813"/>
      <c r="HMV11" s="813"/>
      <c r="HMW11" s="813"/>
      <c r="HMX11" s="813"/>
      <c r="HMY11" s="813"/>
      <c r="HMZ11" s="813"/>
      <c r="HNA11" s="813"/>
      <c r="HNB11" s="813"/>
      <c r="HNC11" s="813"/>
      <c r="HND11" s="813"/>
      <c r="HNE11" s="813"/>
      <c r="HNF11" s="813"/>
      <c r="HNG11" s="813"/>
      <c r="HNH11" s="813"/>
      <c r="HNI11" s="813"/>
      <c r="HNJ11" s="813"/>
      <c r="HNK11" s="813"/>
      <c r="HNL11" s="813"/>
      <c r="HNM11" s="813"/>
      <c r="HNN11" s="813"/>
      <c r="HNO11" s="813"/>
      <c r="HNP11" s="813"/>
      <c r="HNQ11" s="813"/>
      <c r="HNR11" s="813"/>
      <c r="HNS11" s="813"/>
      <c r="HNT11" s="813"/>
      <c r="HNU11" s="813"/>
      <c r="HNV11" s="813"/>
      <c r="HNW11" s="813"/>
      <c r="HNX11" s="813"/>
      <c r="HNY11" s="813"/>
      <c r="HNZ11" s="813"/>
      <c r="HOA11" s="813"/>
      <c r="HOB11" s="813"/>
      <c r="HOC11" s="813"/>
      <c r="HOD11" s="813"/>
      <c r="HOE11" s="813"/>
      <c r="HOF11" s="813"/>
      <c r="HOG11" s="813"/>
      <c r="HOH11" s="813"/>
      <c r="HOI11" s="813"/>
      <c r="HOJ11" s="813"/>
      <c r="HOK11" s="813"/>
      <c r="HOL11" s="813"/>
      <c r="HOM11" s="813"/>
      <c r="HON11" s="813"/>
      <c r="HOO11" s="813"/>
      <c r="HOP11" s="813"/>
      <c r="HOQ11" s="813"/>
      <c r="HOR11" s="813"/>
      <c r="HOS11" s="813"/>
      <c r="HOT11" s="813"/>
      <c r="HOU11" s="813"/>
      <c r="HOV11" s="813"/>
      <c r="HOW11" s="813"/>
      <c r="HOX11" s="813"/>
      <c r="HOY11" s="813"/>
      <c r="HOZ11" s="813"/>
      <c r="HPA11" s="813"/>
      <c r="HPB11" s="813"/>
      <c r="HPC11" s="813"/>
      <c r="HPD11" s="813"/>
      <c r="HPE11" s="813"/>
      <c r="HPF11" s="813"/>
      <c r="HPG11" s="813"/>
      <c r="HPH11" s="813"/>
      <c r="HPI11" s="813"/>
      <c r="HPJ11" s="813"/>
      <c r="HPK11" s="813"/>
      <c r="HPL11" s="813"/>
      <c r="HPM11" s="813"/>
      <c r="HPN11" s="813"/>
      <c r="HPO11" s="813"/>
      <c r="HPP11" s="813"/>
      <c r="HPQ11" s="813"/>
      <c r="HPR11" s="813"/>
      <c r="HPS11" s="813"/>
      <c r="HPT11" s="813"/>
      <c r="HPU11" s="813"/>
      <c r="HPV11" s="813"/>
      <c r="HPW11" s="813"/>
      <c r="HPX11" s="813"/>
      <c r="HPY11" s="813"/>
      <c r="HPZ11" s="813"/>
      <c r="HQA11" s="813"/>
      <c r="HQB11" s="813"/>
      <c r="HQC11" s="813"/>
      <c r="HQD11" s="813"/>
      <c r="HQE11" s="813"/>
      <c r="HQF11" s="813"/>
      <c r="HQG11" s="813"/>
      <c r="HQH11" s="813"/>
      <c r="HQI11" s="813"/>
      <c r="HQJ11" s="813"/>
      <c r="HQK11" s="813"/>
      <c r="HQL11" s="813"/>
      <c r="HQM11" s="813"/>
      <c r="HQN11" s="813"/>
      <c r="HQO11" s="813"/>
      <c r="HQP11" s="813"/>
      <c r="HQQ11" s="813"/>
      <c r="HQR11" s="813"/>
      <c r="HQS11" s="813"/>
      <c r="HQT11" s="813"/>
      <c r="HQU11" s="813"/>
      <c r="HQV11" s="813"/>
      <c r="HQW11" s="813"/>
      <c r="HQX11" s="813"/>
      <c r="HQY11" s="813"/>
      <c r="HQZ11" s="813"/>
      <c r="HRA11" s="813"/>
      <c r="HRB11" s="813"/>
      <c r="HRC11" s="813"/>
      <c r="HRD11" s="813"/>
      <c r="HRE11" s="813"/>
      <c r="HRF11" s="813"/>
      <c r="HRG11" s="813"/>
      <c r="HRH11" s="813"/>
      <c r="HRI11" s="813"/>
      <c r="HRJ11" s="813"/>
      <c r="HRK11" s="813"/>
      <c r="HRL11" s="813"/>
      <c r="HRM11" s="813"/>
      <c r="HRN11" s="813"/>
      <c r="HRO11" s="813"/>
      <c r="HRP11" s="813"/>
      <c r="HRQ11" s="813"/>
      <c r="HRR11" s="813"/>
      <c r="HRS11" s="813"/>
      <c r="HRT11" s="813"/>
      <c r="HRU11" s="813"/>
      <c r="HRV11" s="813"/>
      <c r="HRW11" s="813"/>
      <c r="HRX11" s="813"/>
      <c r="HRY11" s="813"/>
      <c r="HRZ11" s="813"/>
      <c r="HSA11" s="813"/>
      <c r="HSB11" s="813"/>
      <c r="HSC11" s="813"/>
      <c r="HSD11" s="813"/>
      <c r="HSE11" s="813"/>
      <c r="HSF11" s="813"/>
      <c r="HSG11" s="813"/>
      <c r="HSH11" s="813"/>
      <c r="HSI11" s="813"/>
      <c r="HSJ11" s="813"/>
      <c r="HSK11" s="813"/>
      <c r="HSL11" s="813"/>
      <c r="HSM11" s="813"/>
      <c r="HSN11" s="813"/>
      <c r="HSO11" s="813"/>
      <c r="HSP11" s="813"/>
      <c r="HSQ11" s="813"/>
      <c r="HSR11" s="813"/>
      <c r="HSS11" s="813"/>
      <c r="HST11" s="813"/>
      <c r="HSU11" s="813"/>
      <c r="HSV11" s="813"/>
      <c r="HSW11" s="813"/>
      <c r="HSX11" s="813"/>
      <c r="HSY11" s="813"/>
      <c r="HSZ11" s="813"/>
      <c r="HTA11" s="813"/>
      <c r="HTB11" s="813"/>
      <c r="HTC11" s="813"/>
      <c r="HTD11" s="813"/>
      <c r="HTE11" s="813"/>
      <c r="HTF11" s="813"/>
      <c r="HTG11" s="813"/>
      <c r="HTH11" s="813"/>
      <c r="HTI11" s="813"/>
      <c r="HTJ11" s="813"/>
      <c r="HTK11" s="813"/>
      <c r="HTL11" s="813"/>
      <c r="HTM11" s="813"/>
      <c r="HTN11" s="813"/>
      <c r="HTO11" s="813"/>
      <c r="HTP11" s="813"/>
      <c r="HTQ11" s="813"/>
      <c r="HTR11" s="813"/>
      <c r="HTS11" s="813"/>
      <c r="HTT11" s="813"/>
      <c r="HTU11" s="813"/>
      <c r="HTV11" s="813"/>
      <c r="HTW11" s="813"/>
      <c r="HTX11" s="813"/>
      <c r="HTY11" s="813"/>
      <c r="HTZ11" s="813"/>
      <c r="HUA11" s="813"/>
      <c r="HUB11" s="813"/>
      <c r="HUC11" s="813"/>
      <c r="HUD11" s="813"/>
      <c r="HUE11" s="813"/>
      <c r="HUF11" s="813"/>
      <c r="HUG11" s="813"/>
      <c r="HUH11" s="813"/>
      <c r="HUI11" s="813"/>
      <c r="HUJ11" s="813"/>
      <c r="HUK11" s="813"/>
      <c r="HUL11" s="813"/>
      <c r="HUM11" s="813"/>
      <c r="HUN11" s="813"/>
      <c r="HUO11" s="813"/>
      <c r="HUP11" s="813"/>
      <c r="HUQ11" s="813"/>
      <c r="HUR11" s="813"/>
      <c r="HUS11" s="813"/>
      <c r="HUT11" s="813"/>
      <c r="HUU11" s="813"/>
      <c r="HUV11" s="813"/>
      <c r="HUW11" s="813"/>
      <c r="HUX11" s="813"/>
      <c r="HUY11" s="813"/>
      <c r="HUZ11" s="813"/>
      <c r="HVA11" s="813"/>
      <c r="HVB11" s="813"/>
      <c r="HVC11" s="813"/>
      <c r="HVD11" s="813"/>
      <c r="HVE11" s="813"/>
      <c r="HVF11" s="813"/>
      <c r="HVG11" s="813"/>
      <c r="HVH11" s="813"/>
      <c r="HVI11" s="813"/>
      <c r="HVJ11" s="813"/>
      <c r="HVK11" s="813"/>
      <c r="HVL11" s="813"/>
      <c r="HVM11" s="813"/>
      <c r="HVN11" s="813"/>
      <c r="HVO11" s="813"/>
      <c r="HVP11" s="813"/>
      <c r="HVQ11" s="813"/>
      <c r="HVR11" s="813"/>
      <c r="HVS11" s="813"/>
      <c r="HVT11" s="813"/>
      <c r="HVU11" s="813"/>
      <c r="HVV11" s="813"/>
      <c r="HVW11" s="813"/>
      <c r="HVX11" s="813"/>
      <c r="HVY11" s="813"/>
      <c r="HVZ11" s="813"/>
      <c r="HWA11" s="813"/>
      <c r="HWB11" s="813"/>
      <c r="HWC11" s="813"/>
      <c r="HWD11" s="813"/>
      <c r="HWE11" s="813"/>
      <c r="HWF11" s="813"/>
      <c r="HWG11" s="813"/>
      <c r="HWH11" s="813"/>
      <c r="HWI11" s="813"/>
      <c r="HWJ11" s="813"/>
      <c r="HWK11" s="813"/>
      <c r="HWL11" s="813"/>
      <c r="HWM11" s="813"/>
      <c r="HWN11" s="813"/>
      <c r="HWO11" s="813"/>
      <c r="HWP11" s="813"/>
      <c r="HWQ11" s="813"/>
      <c r="HWR11" s="813"/>
      <c r="HWS11" s="813"/>
      <c r="HWT11" s="813"/>
      <c r="HWU11" s="813"/>
      <c r="HWV11" s="813"/>
      <c r="HWW11" s="813"/>
      <c r="HWX11" s="813"/>
      <c r="HWY11" s="813"/>
      <c r="HWZ11" s="813"/>
      <c r="HXA11" s="813"/>
      <c r="HXB11" s="813"/>
      <c r="HXC11" s="813"/>
      <c r="HXD11" s="813"/>
      <c r="HXE11" s="813"/>
      <c r="HXF11" s="813"/>
      <c r="HXG11" s="813"/>
      <c r="HXH11" s="813"/>
      <c r="HXI11" s="813"/>
      <c r="HXJ11" s="813"/>
      <c r="HXK11" s="813"/>
      <c r="HXL11" s="813"/>
      <c r="HXM11" s="813"/>
      <c r="HXN11" s="813"/>
      <c r="HXO11" s="813"/>
      <c r="HXP11" s="813"/>
      <c r="HXQ11" s="813"/>
      <c r="HXR11" s="813"/>
      <c r="HXS11" s="813"/>
      <c r="HXT11" s="813"/>
      <c r="HXU11" s="813"/>
      <c r="HXV11" s="813"/>
      <c r="HXW11" s="813"/>
      <c r="HXX11" s="813"/>
      <c r="HXY11" s="813"/>
      <c r="HXZ11" s="813"/>
      <c r="HYA11" s="813"/>
      <c r="HYB11" s="813"/>
      <c r="HYC11" s="813"/>
      <c r="HYD11" s="813"/>
      <c r="HYE11" s="813"/>
      <c r="HYF11" s="813"/>
      <c r="HYG11" s="813"/>
      <c r="HYH11" s="813"/>
      <c r="HYI11" s="813"/>
      <c r="HYJ11" s="813"/>
      <c r="HYK11" s="813"/>
      <c r="HYL11" s="813"/>
      <c r="HYM11" s="813"/>
      <c r="HYN11" s="813"/>
      <c r="HYO11" s="813"/>
      <c r="HYP11" s="813"/>
      <c r="HYQ11" s="813"/>
      <c r="HYR11" s="813"/>
      <c r="HYS11" s="813"/>
      <c r="HYT11" s="813"/>
      <c r="HYU11" s="813"/>
      <c r="HYV11" s="813"/>
      <c r="HYW11" s="813"/>
      <c r="HYX11" s="813"/>
      <c r="HYY11" s="813"/>
      <c r="HYZ11" s="813"/>
      <c r="HZA11" s="813"/>
      <c r="HZB11" s="813"/>
      <c r="HZC11" s="813"/>
      <c r="HZD11" s="813"/>
      <c r="HZE11" s="813"/>
      <c r="HZF11" s="813"/>
      <c r="HZG11" s="813"/>
      <c r="HZH11" s="813"/>
      <c r="HZI11" s="813"/>
      <c r="HZJ11" s="813"/>
      <c r="HZK11" s="813"/>
      <c r="HZL11" s="813"/>
      <c r="HZM11" s="813"/>
      <c r="HZN11" s="813"/>
      <c r="HZO11" s="813"/>
      <c r="HZP11" s="813"/>
      <c r="HZQ11" s="813"/>
      <c r="HZR11" s="813"/>
      <c r="HZS11" s="813"/>
      <c r="HZT11" s="813"/>
      <c r="HZU11" s="813"/>
      <c r="HZV11" s="813"/>
      <c r="HZW11" s="813"/>
      <c r="HZX11" s="813"/>
      <c r="HZY11" s="813"/>
      <c r="HZZ11" s="813"/>
      <c r="IAA11" s="813"/>
      <c r="IAB11" s="813"/>
      <c r="IAC11" s="813"/>
      <c r="IAD11" s="813"/>
      <c r="IAE11" s="813"/>
      <c r="IAF11" s="813"/>
      <c r="IAG11" s="813"/>
      <c r="IAH11" s="813"/>
      <c r="IAI11" s="813"/>
      <c r="IAJ11" s="813"/>
      <c r="IAK11" s="813"/>
      <c r="IAL11" s="813"/>
      <c r="IAM11" s="813"/>
      <c r="IAN11" s="813"/>
      <c r="IAO11" s="813"/>
      <c r="IAP11" s="813"/>
      <c r="IAQ11" s="813"/>
      <c r="IAR11" s="813"/>
      <c r="IAS11" s="813"/>
      <c r="IAT11" s="813"/>
      <c r="IAU11" s="813"/>
      <c r="IAV11" s="813"/>
      <c r="IAW11" s="813"/>
      <c r="IAX11" s="813"/>
      <c r="IAY11" s="813"/>
      <c r="IAZ11" s="813"/>
      <c r="IBA11" s="813"/>
      <c r="IBB11" s="813"/>
      <c r="IBC11" s="813"/>
      <c r="IBD11" s="813"/>
      <c r="IBE11" s="813"/>
      <c r="IBF11" s="813"/>
      <c r="IBG11" s="813"/>
      <c r="IBH11" s="813"/>
      <c r="IBI11" s="813"/>
      <c r="IBJ11" s="813"/>
      <c r="IBK11" s="813"/>
      <c r="IBL11" s="813"/>
      <c r="IBM11" s="813"/>
      <c r="IBN11" s="813"/>
      <c r="IBO11" s="813"/>
      <c r="IBP11" s="813"/>
      <c r="IBQ11" s="813"/>
      <c r="IBR11" s="813"/>
      <c r="IBS11" s="813"/>
      <c r="IBT11" s="813"/>
      <c r="IBU11" s="813"/>
      <c r="IBV11" s="813"/>
      <c r="IBW11" s="813"/>
      <c r="IBX11" s="813"/>
      <c r="IBY11" s="813"/>
      <c r="IBZ11" s="813"/>
      <c r="ICA11" s="813"/>
      <c r="ICB11" s="813"/>
      <c r="ICC11" s="813"/>
      <c r="ICD11" s="813"/>
      <c r="ICE11" s="813"/>
      <c r="ICF11" s="813"/>
      <c r="ICG11" s="813"/>
      <c r="ICH11" s="813"/>
      <c r="ICI11" s="813"/>
      <c r="ICJ11" s="813"/>
      <c r="ICK11" s="813"/>
      <c r="ICL11" s="813"/>
      <c r="ICM11" s="813"/>
      <c r="ICN11" s="813"/>
      <c r="ICO11" s="813"/>
      <c r="ICP11" s="813"/>
      <c r="ICQ11" s="813"/>
      <c r="ICR11" s="813"/>
      <c r="ICS11" s="813"/>
      <c r="ICT11" s="813"/>
      <c r="ICU11" s="813"/>
      <c r="ICV11" s="813"/>
      <c r="ICW11" s="813"/>
      <c r="ICX11" s="813"/>
      <c r="ICY11" s="813"/>
      <c r="ICZ11" s="813"/>
      <c r="IDA11" s="813"/>
      <c r="IDB11" s="813"/>
      <c r="IDC11" s="813"/>
      <c r="IDD11" s="813"/>
      <c r="IDE11" s="813"/>
      <c r="IDF11" s="813"/>
      <c r="IDG11" s="813"/>
      <c r="IDH11" s="813"/>
      <c r="IDI11" s="813"/>
      <c r="IDJ11" s="813"/>
      <c r="IDK11" s="813"/>
      <c r="IDL11" s="813"/>
      <c r="IDM11" s="813"/>
      <c r="IDN11" s="813"/>
      <c r="IDO11" s="813"/>
      <c r="IDP11" s="813"/>
      <c r="IDQ11" s="813"/>
      <c r="IDR11" s="813"/>
      <c r="IDS11" s="813"/>
      <c r="IDT11" s="813"/>
      <c r="IDU11" s="813"/>
      <c r="IDV11" s="813"/>
      <c r="IDW11" s="813"/>
      <c r="IDX11" s="813"/>
      <c r="IDY11" s="813"/>
      <c r="IDZ11" s="813"/>
      <c r="IEA11" s="813"/>
      <c r="IEB11" s="813"/>
      <c r="IEC11" s="813"/>
      <c r="IED11" s="813"/>
      <c r="IEE11" s="813"/>
      <c r="IEF11" s="813"/>
      <c r="IEG11" s="813"/>
      <c r="IEH11" s="813"/>
      <c r="IEI11" s="813"/>
      <c r="IEJ11" s="813"/>
      <c r="IEK11" s="813"/>
      <c r="IEL11" s="813"/>
      <c r="IEM11" s="813"/>
      <c r="IEN11" s="813"/>
      <c r="IEO11" s="813"/>
      <c r="IEP11" s="813"/>
      <c r="IEQ11" s="813"/>
      <c r="IER11" s="813"/>
      <c r="IES11" s="813"/>
      <c r="IET11" s="813"/>
      <c r="IEU11" s="813"/>
      <c r="IEV11" s="813"/>
      <c r="IEW11" s="813"/>
      <c r="IEX11" s="813"/>
      <c r="IEY11" s="813"/>
      <c r="IEZ11" s="813"/>
      <c r="IFA11" s="813"/>
      <c r="IFB11" s="813"/>
      <c r="IFC11" s="813"/>
      <c r="IFD11" s="813"/>
      <c r="IFE11" s="813"/>
      <c r="IFF11" s="813"/>
      <c r="IFG11" s="813"/>
      <c r="IFH11" s="813"/>
      <c r="IFI11" s="813"/>
      <c r="IFJ11" s="813"/>
      <c r="IFK11" s="813"/>
      <c r="IFL11" s="813"/>
      <c r="IFM11" s="813"/>
      <c r="IFN11" s="813"/>
      <c r="IFO11" s="813"/>
      <c r="IFP11" s="813"/>
      <c r="IFQ11" s="813"/>
      <c r="IFR11" s="813"/>
      <c r="IFS11" s="813"/>
      <c r="IFT11" s="813"/>
      <c r="IFU11" s="813"/>
      <c r="IFV11" s="813"/>
      <c r="IFW11" s="813"/>
      <c r="IFX11" s="813"/>
      <c r="IFY11" s="813"/>
      <c r="IFZ11" s="813"/>
      <c r="IGA11" s="813"/>
      <c r="IGB11" s="813"/>
      <c r="IGC11" s="813"/>
      <c r="IGD11" s="813"/>
      <c r="IGE11" s="813"/>
      <c r="IGF11" s="813"/>
      <c r="IGG11" s="813"/>
      <c r="IGH11" s="813"/>
      <c r="IGI11" s="813"/>
      <c r="IGJ11" s="813"/>
      <c r="IGK11" s="813"/>
      <c r="IGL11" s="813"/>
      <c r="IGM11" s="813"/>
      <c r="IGN11" s="813"/>
      <c r="IGO11" s="813"/>
      <c r="IGP11" s="813"/>
      <c r="IGQ11" s="813"/>
      <c r="IGR11" s="813"/>
      <c r="IGS11" s="813"/>
      <c r="IGT11" s="813"/>
      <c r="IGU11" s="813"/>
      <c r="IGV11" s="813"/>
      <c r="IGW11" s="813"/>
      <c r="IGX11" s="813"/>
      <c r="IGY11" s="813"/>
      <c r="IGZ11" s="813"/>
      <c r="IHA11" s="813"/>
      <c r="IHB11" s="813"/>
      <c r="IHC11" s="813"/>
      <c r="IHD11" s="813"/>
      <c r="IHE11" s="813"/>
      <c r="IHF11" s="813"/>
      <c r="IHG11" s="813"/>
      <c r="IHH11" s="813"/>
      <c r="IHI11" s="813"/>
      <c r="IHJ11" s="813"/>
      <c r="IHK11" s="813"/>
      <c r="IHL11" s="813"/>
      <c r="IHM11" s="813"/>
      <c r="IHN11" s="813"/>
      <c r="IHO11" s="813"/>
      <c r="IHP11" s="813"/>
      <c r="IHQ11" s="813"/>
      <c r="IHR11" s="813"/>
      <c r="IHS11" s="813"/>
      <c r="IHT11" s="813"/>
      <c r="IHU11" s="813"/>
      <c r="IHV11" s="813"/>
      <c r="IHW11" s="813"/>
      <c r="IHX11" s="813"/>
      <c r="IHY11" s="813"/>
      <c r="IHZ11" s="813"/>
      <c r="IIA11" s="813"/>
      <c r="IIB11" s="813"/>
      <c r="IIC11" s="813"/>
      <c r="IID11" s="813"/>
      <c r="IIE11" s="813"/>
      <c r="IIF11" s="813"/>
      <c r="IIG11" s="813"/>
      <c r="IIH11" s="813"/>
      <c r="III11" s="813"/>
      <c r="IIJ11" s="813"/>
      <c r="IIK11" s="813"/>
      <c r="IIL11" s="813"/>
      <c r="IIM11" s="813"/>
      <c r="IIN11" s="813"/>
      <c r="IIO11" s="813"/>
      <c r="IIP11" s="813"/>
      <c r="IIQ11" s="813"/>
      <c r="IIR11" s="813"/>
      <c r="IIS11" s="813"/>
      <c r="IIT11" s="813"/>
      <c r="IIU11" s="813"/>
      <c r="IIV11" s="813"/>
      <c r="IIW11" s="813"/>
      <c r="IIX11" s="813"/>
      <c r="IIY11" s="813"/>
      <c r="IIZ11" s="813"/>
      <c r="IJA11" s="813"/>
      <c r="IJB11" s="813"/>
      <c r="IJC11" s="813"/>
      <c r="IJD11" s="813"/>
      <c r="IJE11" s="813"/>
      <c r="IJF11" s="813"/>
      <c r="IJG11" s="813"/>
      <c r="IJH11" s="813"/>
      <c r="IJI11" s="813"/>
      <c r="IJJ11" s="813"/>
      <c r="IJK11" s="813"/>
      <c r="IJL11" s="813"/>
      <c r="IJM11" s="813"/>
      <c r="IJN11" s="813"/>
      <c r="IJO11" s="813"/>
      <c r="IJP11" s="813"/>
      <c r="IJQ11" s="813"/>
      <c r="IJR11" s="813"/>
      <c r="IJS11" s="813"/>
      <c r="IJT11" s="813"/>
      <c r="IJU11" s="813"/>
      <c r="IJV11" s="813"/>
      <c r="IJW11" s="813"/>
      <c r="IJX11" s="813"/>
      <c r="IJY11" s="813"/>
      <c r="IJZ11" s="813"/>
      <c r="IKA11" s="813"/>
      <c r="IKB11" s="813"/>
      <c r="IKC11" s="813"/>
      <c r="IKD11" s="813"/>
      <c r="IKE11" s="813"/>
      <c r="IKF11" s="813"/>
      <c r="IKG11" s="813"/>
      <c r="IKH11" s="813"/>
      <c r="IKI11" s="813"/>
      <c r="IKJ11" s="813"/>
      <c r="IKK11" s="813"/>
      <c r="IKL11" s="813"/>
      <c r="IKM11" s="813"/>
      <c r="IKN11" s="813"/>
      <c r="IKO11" s="813"/>
      <c r="IKP11" s="813"/>
      <c r="IKQ11" s="813"/>
      <c r="IKR11" s="813"/>
      <c r="IKS11" s="813"/>
      <c r="IKT11" s="813"/>
      <c r="IKU11" s="813"/>
      <c r="IKV11" s="813"/>
      <c r="IKW11" s="813"/>
      <c r="IKX11" s="813"/>
      <c r="IKY11" s="813"/>
      <c r="IKZ11" s="813"/>
      <c r="ILA11" s="813"/>
      <c r="ILB11" s="813"/>
      <c r="ILC11" s="813"/>
      <c r="ILD11" s="813"/>
      <c r="ILE11" s="813"/>
      <c r="ILF11" s="813"/>
      <c r="ILG11" s="813"/>
      <c r="ILH11" s="813"/>
      <c r="ILI11" s="813"/>
      <c r="ILJ11" s="813"/>
      <c r="ILK11" s="813"/>
      <c r="ILL11" s="813"/>
      <c r="ILM11" s="813"/>
      <c r="ILN11" s="813"/>
      <c r="ILO11" s="813"/>
      <c r="ILP11" s="813"/>
      <c r="ILQ11" s="813"/>
      <c r="ILR11" s="813"/>
      <c r="ILS11" s="813"/>
      <c r="ILT11" s="813"/>
      <c r="ILU11" s="813"/>
      <c r="ILV11" s="813"/>
      <c r="ILW11" s="813"/>
      <c r="ILX11" s="813"/>
      <c r="ILY11" s="813"/>
      <c r="ILZ11" s="813"/>
      <c r="IMA11" s="813"/>
      <c r="IMB11" s="813"/>
      <c r="IMC11" s="813"/>
      <c r="IMD11" s="813"/>
      <c r="IME11" s="813"/>
      <c r="IMF11" s="813"/>
      <c r="IMG11" s="813"/>
      <c r="IMH11" s="813"/>
      <c r="IMI11" s="813"/>
      <c r="IMJ11" s="813"/>
      <c r="IMK11" s="813"/>
      <c r="IML11" s="813"/>
      <c r="IMM11" s="813"/>
      <c r="IMN11" s="813"/>
      <c r="IMO11" s="813"/>
      <c r="IMP11" s="813"/>
      <c r="IMQ11" s="813"/>
      <c r="IMR11" s="813"/>
      <c r="IMS11" s="813"/>
      <c r="IMT11" s="813"/>
      <c r="IMU11" s="813"/>
      <c r="IMV11" s="813"/>
      <c r="IMW11" s="813"/>
      <c r="IMX11" s="813"/>
      <c r="IMY11" s="813"/>
      <c r="IMZ11" s="813"/>
      <c r="INA11" s="813"/>
      <c r="INB11" s="813"/>
      <c r="INC11" s="813"/>
      <c r="IND11" s="813"/>
      <c r="INE11" s="813"/>
      <c r="INF11" s="813"/>
      <c r="ING11" s="813"/>
      <c r="INH11" s="813"/>
      <c r="INI11" s="813"/>
      <c r="INJ11" s="813"/>
      <c r="INK11" s="813"/>
      <c r="INL11" s="813"/>
      <c r="INM11" s="813"/>
      <c r="INN11" s="813"/>
      <c r="INO11" s="813"/>
      <c r="INP11" s="813"/>
      <c r="INQ11" s="813"/>
      <c r="INR11" s="813"/>
      <c r="INS11" s="813"/>
      <c r="INT11" s="813"/>
      <c r="INU11" s="813"/>
      <c r="INV11" s="813"/>
      <c r="INW11" s="813"/>
      <c r="INX11" s="813"/>
      <c r="INY11" s="813"/>
      <c r="INZ11" s="813"/>
      <c r="IOA11" s="813"/>
      <c r="IOB11" s="813"/>
      <c r="IOC11" s="813"/>
      <c r="IOD11" s="813"/>
      <c r="IOE11" s="813"/>
      <c r="IOF11" s="813"/>
      <c r="IOG11" s="813"/>
      <c r="IOH11" s="813"/>
      <c r="IOI11" s="813"/>
      <c r="IOJ11" s="813"/>
      <c r="IOK11" s="813"/>
      <c r="IOL11" s="813"/>
      <c r="IOM11" s="813"/>
      <c r="ION11" s="813"/>
      <c r="IOO11" s="813"/>
      <c r="IOP11" s="813"/>
      <c r="IOQ11" s="813"/>
      <c r="IOR11" s="813"/>
      <c r="IOS11" s="813"/>
      <c r="IOT11" s="813"/>
      <c r="IOU11" s="813"/>
      <c r="IOV11" s="813"/>
      <c r="IOW11" s="813"/>
      <c r="IOX11" s="813"/>
      <c r="IOY11" s="813"/>
      <c r="IOZ11" s="813"/>
      <c r="IPA11" s="813"/>
      <c r="IPB11" s="813"/>
      <c r="IPC11" s="813"/>
      <c r="IPD11" s="813"/>
      <c r="IPE11" s="813"/>
      <c r="IPF11" s="813"/>
      <c r="IPG11" s="813"/>
      <c r="IPH11" s="813"/>
      <c r="IPI11" s="813"/>
      <c r="IPJ11" s="813"/>
      <c r="IPK11" s="813"/>
      <c r="IPL11" s="813"/>
      <c r="IPM11" s="813"/>
      <c r="IPN11" s="813"/>
      <c r="IPO11" s="813"/>
      <c r="IPP11" s="813"/>
      <c r="IPQ11" s="813"/>
      <c r="IPR11" s="813"/>
      <c r="IPS11" s="813"/>
      <c r="IPT11" s="813"/>
      <c r="IPU11" s="813"/>
      <c r="IPV11" s="813"/>
      <c r="IPW11" s="813"/>
      <c r="IPX11" s="813"/>
      <c r="IPY11" s="813"/>
      <c r="IPZ11" s="813"/>
      <c r="IQA11" s="813"/>
      <c r="IQB11" s="813"/>
      <c r="IQC11" s="813"/>
      <c r="IQD11" s="813"/>
      <c r="IQE11" s="813"/>
      <c r="IQF11" s="813"/>
      <c r="IQG11" s="813"/>
      <c r="IQH11" s="813"/>
      <c r="IQI11" s="813"/>
      <c r="IQJ11" s="813"/>
      <c r="IQK11" s="813"/>
      <c r="IQL11" s="813"/>
      <c r="IQM11" s="813"/>
      <c r="IQN11" s="813"/>
      <c r="IQO11" s="813"/>
      <c r="IQP11" s="813"/>
      <c r="IQQ11" s="813"/>
      <c r="IQR11" s="813"/>
      <c r="IQS11" s="813"/>
      <c r="IQT11" s="813"/>
      <c r="IQU11" s="813"/>
      <c r="IQV11" s="813"/>
      <c r="IQW11" s="813"/>
      <c r="IQX11" s="813"/>
      <c r="IQY11" s="813"/>
      <c r="IQZ11" s="813"/>
      <c r="IRA11" s="813"/>
      <c r="IRB11" s="813"/>
      <c r="IRC11" s="813"/>
      <c r="IRD11" s="813"/>
      <c r="IRE11" s="813"/>
      <c r="IRF11" s="813"/>
      <c r="IRG11" s="813"/>
      <c r="IRH11" s="813"/>
      <c r="IRI11" s="813"/>
      <c r="IRJ11" s="813"/>
      <c r="IRK11" s="813"/>
      <c r="IRL11" s="813"/>
      <c r="IRM11" s="813"/>
      <c r="IRN11" s="813"/>
      <c r="IRO11" s="813"/>
      <c r="IRP11" s="813"/>
      <c r="IRQ11" s="813"/>
      <c r="IRR11" s="813"/>
      <c r="IRS11" s="813"/>
      <c r="IRT11" s="813"/>
      <c r="IRU11" s="813"/>
      <c r="IRV11" s="813"/>
      <c r="IRW11" s="813"/>
      <c r="IRX11" s="813"/>
      <c r="IRY11" s="813"/>
      <c r="IRZ11" s="813"/>
      <c r="ISA11" s="813"/>
      <c r="ISB11" s="813"/>
      <c r="ISC11" s="813"/>
      <c r="ISD11" s="813"/>
      <c r="ISE11" s="813"/>
      <c r="ISF11" s="813"/>
      <c r="ISG11" s="813"/>
      <c r="ISH11" s="813"/>
      <c r="ISI11" s="813"/>
      <c r="ISJ11" s="813"/>
      <c r="ISK11" s="813"/>
      <c r="ISL11" s="813"/>
      <c r="ISM11" s="813"/>
      <c r="ISN11" s="813"/>
      <c r="ISO11" s="813"/>
      <c r="ISP11" s="813"/>
      <c r="ISQ11" s="813"/>
      <c r="ISR11" s="813"/>
      <c r="ISS11" s="813"/>
      <c r="IST11" s="813"/>
      <c r="ISU11" s="813"/>
      <c r="ISV11" s="813"/>
      <c r="ISW11" s="813"/>
      <c r="ISX11" s="813"/>
      <c r="ISY11" s="813"/>
      <c r="ISZ11" s="813"/>
      <c r="ITA11" s="813"/>
      <c r="ITB11" s="813"/>
      <c r="ITC11" s="813"/>
      <c r="ITD11" s="813"/>
      <c r="ITE11" s="813"/>
      <c r="ITF11" s="813"/>
      <c r="ITG11" s="813"/>
      <c r="ITH11" s="813"/>
      <c r="ITI11" s="813"/>
      <c r="ITJ11" s="813"/>
      <c r="ITK11" s="813"/>
      <c r="ITL11" s="813"/>
      <c r="ITM11" s="813"/>
      <c r="ITN11" s="813"/>
      <c r="ITO11" s="813"/>
      <c r="ITP11" s="813"/>
      <c r="ITQ11" s="813"/>
      <c r="ITR11" s="813"/>
      <c r="ITS11" s="813"/>
      <c r="ITT11" s="813"/>
      <c r="ITU11" s="813"/>
      <c r="ITV11" s="813"/>
      <c r="ITW11" s="813"/>
      <c r="ITX11" s="813"/>
      <c r="ITY11" s="813"/>
      <c r="ITZ11" s="813"/>
      <c r="IUA11" s="813"/>
      <c r="IUB11" s="813"/>
      <c r="IUC11" s="813"/>
      <c r="IUD11" s="813"/>
      <c r="IUE11" s="813"/>
      <c r="IUF11" s="813"/>
      <c r="IUG11" s="813"/>
      <c r="IUH11" s="813"/>
      <c r="IUI11" s="813"/>
      <c r="IUJ11" s="813"/>
      <c r="IUK11" s="813"/>
      <c r="IUL11" s="813"/>
      <c r="IUM11" s="813"/>
      <c r="IUN11" s="813"/>
      <c r="IUO11" s="813"/>
      <c r="IUP11" s="813"/>
      <c r="IUQ11" s="813"/>
      <c r="IUR11" s="813"/>
      <c r="IUS11" s="813"/>
      <c r="IUT11" s="813"/>
      <c r="IUU11" s="813"/>
      <c r="IUV11" s="813"/>
      <c r="IUW11" s="813"/>
      <c r="IUX11" s="813"/>
      <c r="IUY11" s="813"/>
      <c r="IUZ11" s="813"/>
      <c r="IVA11" s="813"/>
      <c r="IVB11" s="813"/>
      <c r="IVC11" s="813"/>
      <c r="IVD11" s="813"/>
      <c r="IVE11" s="813"/>
      <c r="IVF11" s="813"/>
      <c r="IVG11" s="813"/>
      <c r="IVH11" s="813"/>
      <c r="IVI11" s="813"/>
      <c r="IVJ11" s="813"/>
      <c r="IVK11" s="813"/>
      <c r="IVL11" s="813"/>
      <c r="IVM11" s="813"/>
      <c r="IVN11" s="813"/>
      <c r="IVO11" s="813"/>
      <c r="IVP11" s="813"/>
      <c r="IVQ11" s="813"/>
      <c r="IVR11" s="813"/>
      <c r="IVS11" s="813"/>
      <c r="IVT11" s="813"/>
      <c r="IVU11" s="813"/>
      <c r="IVV11" s="813"/>
      <c r="IVW11" s="813"/>
      <c r="IVX11" s="813"/>
      <c r="IVY11" s="813"/>
      <c r="IVZ11" s="813"/>
      <c r="IWA11" s="813"/>
      <c r="IWB11" s="813"/>
      <c r="IWC11" s="813"/>
      <c r="IWD11" s="813"/>
      <c r="IWE11" s="813"/>
      <c r="IWF11" s="813"/>
      <c r="IWG11" s="813"/>
      <c r="IWH11" s="813"/>
      <c r="IWI11" s="813"/>
      <c r="IWJ11" s="813"/>
      <c r="IWK11" s="813"/>
      <c r="IWL11" s="813"/>
      <c r="IWM11" s="813"/>
      <c r="IWN11" s="813"/>
      <c r="IWO11" s="813"/>
      <c r="IWP11" s="813"/>
      <c r="IWQ11" s="813"/>
      <c r="IWR11" s="813"/>
      <c r="IWS11" s="813"/>
      <c r="IWT11" s="813"/>
      <c r="IWU11" s="813"/>
      <c r="IWV11" s="813"/>
      <c r="IWW11" s="813"/>
      <c r="IWX11" s="813"/>
      <c r="IWY11" s="813"/>
      <c r="IWZ11" s="813"/>
      <c r="IXA11" s="813"/>
      <c r="IXB11" s="813"/>
      <c r="IXC11" s="813"/>
      <c r="IXD11" s="813"/>
      <c r="IXE11" s="813"/>
      <c r="IXF11" s="813"/>
      <c r="IXG11" s="813"/>
      <c r="IXH11" s="813"/>
      <c r="IXI11" s="813"/>
      <c r="IXJ11" s="813"/>
      <c r="IXK11" s="813"/>
      <c r="IXL11" s="813"/>
      <c r="IXM11" s="813"/>
      <c r="IXN11" s="813"/>
      <c r="IXO11" s="813"/>
      <c r="IXP11" s="813"/>
      <c r="IXQ11" s="813"/>
      <c r="IXR11" s="813"/>
      <c r="IXS11" s="813"/>
      <c r="IXT11" s="813"/>
      <c r="IXU11" s="813"/>
      <c r="IXV11" s="813"/>
      <c r="IXW11" s="813"/>
      <c r="IXX11" s="813"/>
      <c r="IXY11" s="813"/>
      <c r="IXZ11" s="813"/>
      <c r="IYA11" s="813"/>
      <c r="IYB11" s="813"/>
      <c r="IYC11" s="813"/>
      <c r="IYD11" s="813"/>
      <c r="IYE11" s="813"/>
      <c r="IYF11" s="813"/>
      <c r="IYG11" s="813"/>
      <c r="IYH11" s="813"/>
      <c r="IYI11" s="813"/>
      <c r="IYJ11" s="813"/>
      <c r="IYK11" s="813"/>
      <c r="IYL11" s="813"/>
      <c r="IYM11" s="813"/>
      <c r="IYN11" s="813"/>
      <c r="IYO11" s="813"/>
      <c r="IYP11" s="813"/>
      <c r="IYQ11" s="813"/>
      <c r="IYR11" s="813"/>
      <c r="IYS11" s="813"/>
      <c r="IYT11" s="813"/>
      <c r="IYU11" s="813"/>
      <c r="IYV11" s="813"/>
      <c r="IYW11" s="813"/>
      <c r="IYX11" s="813"/>
      <c r="IYY11" s="813"/>
      <c r="IYZ11" s="813"/>
      <c r="IZA11" s="813"/>
      <c r="IZB11" s="813"/>
      <c r="IZC11" s="813"/>
      <c r="IZD11" s="813"/>
      <c r="IZE11" s="813"/>
      <c r="IZF11" s="813"/>
      <c r="IZG11" s="813"/>
      <c r="IZH11" s="813"/>
      <c r="IZI11" s="813"/>
      <c r="IZJ11" s="813"/>
      <c r="IZK11" s="813"/>
      <c r="IZL11" s="813"/>
      <c r="IZM11" s="813"/>
      <c r="IZN11" s="813"/>
      <c r="IZO11" s="813"/>
      <c r="IZP11" s="813"/>
      <c r="IZQ11" s="813"/>
      <c r="IZR11" s="813"/>
      <c r="IZS11" s="813"/>
      <c r="IZT11" s="813"/>
      <c r="IZU11" s="813"/>
      <c r="IZV11" s="813"/>
      <c r="IZW11" s="813"/>
      <c r="IZX11" s="813"/>
      <c r="IZY11" s="813"/>
      <c r="IZZ11" s="813"/>
      <c r="JAA11" s="813"/>
      <c r="JAB11" s="813"/>
      <c r="JAC11" s="813"/>
      <c r="JAD11" s="813"/>
      <c r="JAE11" s="813"/>
      <c r="JAF11" s="813"/>
      <c r="JAG11" s="813"/>
      <c r="JAH11" s="813"/>
      <c r="JAI11" s="813"/>
      <c r="JAJ11" s="813"/>
      <c r="JAK11" s="813"/>
      <c r="JAL11" s="813"/>
      <c r="JAM11" s="813"/>
      <c r="JAN11" s="813"/>
      <c r="JAO11" s="813"/>
      <c r="JAP11" s="813"/>
      <c r="JAQ11" s="813"/>
      <c r="JAR11" s="813"/>
      <c r="JAS11" s="813"/>
      <c r="JAT11" s="813"/>
      <c r="JAU11" s="813"/>
      <c r="JAV11" s="813"/>
      <c r="JAW11" s="813"/>
      <c r="JAX11" s="813"/>
      <c r="JAY11" s="813"/>
      <c r="JAZ11" s="813"/>
      <c r="JBA11" s="813"/>
      <c r="JBB11" s="813"/>
      <c r="JBC11" s="813"/>
      <c r="JBD11" s="813"/>
      <c r="JBE11" s="813"/>
      <c r="JBF11" s="813"/>
      <c r="JBG11" s="813"/>
      <c r="JBH11" s="813"/>
      <c r="JBI11" s="813"/>
      <c r="JBJ11" s="813"/>
      <c r="JBK11" s="813"/>
      <c r="JBL11" s="813"/>
      <c r="JBM11" s="813"/>
      <c r="JBN11" s="813"/>
      <c r="JBO11" s="813"/>
      <c r="JBP11" s="813"/>
      <c r="JBQ11" s="813"/>
      <c r="JBR11" s="813"/>
      <c r="JBS11" s="813"/>
      <c r="JBT11" s="813"/>
      <c r="JBU11" s="813"/>
      <c r="JBV11" s="813"/>
      <c r="JBW11" s="813"/>
      <c r="JBX11" s="813"/>
      <c r="JBY11" s="813"/>
      <c r="JBZ11" s="813"/>
      <c r="JCA11" s="813"/>
      <c r="JCB11" s="813"/>
      <c r="JCC11" s="813"/>
      <c r="JCD11" s="813"/>
      <c r="JCE11" s="813"/>
      <c r="JCF11" s="813"/>
      <c r="JCG11" s="813"/>
      <c r="JCH11" s="813"/>
      <c r="JCI11" s="813"/>
      <c r="JCJ11" s="813"/>
      <c r="JCK11" s="813"/>
      <c r="JCL11" s="813"/>
      <c r="JCM11" s="813"/>
      <c r="JCN11" s="813"/>
      <c r="JCO11" s="813"/>
      <c r="JCP11" s="813"/>
      <c r="JCQ11" s="813"/>
      <c r="JCR11" s="813"/>
      <c r="JCS11" s="813"/>
      <c r="JCT11" s="813"/>
      <c r="JCU11" s="813"/>
      <c r="JCV11" s="813"/>
      <c r="JCW11" s="813"/>
      <c r="JCX11" s="813"/>
      <c r="JCY11" s="813"/>
      <c r="JCZ11" s="813"/>
      <c r="JDA11" s="813"/>
      <c r="JDB11" s="813"/>
      <c r="JDC11" s="813"/>
      <c r="JDD11" s="813"/>
      <c r="JDE11" s="813"/>
      <c r="JDF11" s="813"/>
      <c r="JDG11" s="813"/>
      <c r="JDH11" s="813"/>
      <c r="JDI11" s="813"/>
      <c r="JDJ11" s="813"/>
      <c r="JDK11" s="813"/>
      <c r="JDL11" s="813"/>
      <c r="JDM11" s="813"/>
      <c r="JDN11" s="813"/>
      <c r="JDO11" s="813"/>
      <c r="JDP11" s="813"/>
      <c r="JDQ11" s="813"/>
      <c r="JDR11" s="813"/>
      <c r="JDS11" s="813"/>
      <c r="JDT11" s="813"/>
      <c r="JDU11" s="813"/>
      <c r="JDV11" s="813"/>
      <c r="JDW11" s="813"/>
      <c r="JDX11" s="813"/>
      <c r="JDY11" s="813"/>
      <c r="JDZ11" s="813"/>
      <c r="JEA11" s="813"/>
      <c r="JEB11" s="813"/>
      <c r="JEC11" s="813"/>
      <c r="JED11" s="813"/>
      <c r="JEE11" s="813"/>
      <c r="JEF11" s="813"/>
      <c r="JEG11" s="813"/>
      <c r="JEH11" s="813"/>
      <c r="JEI11" s="813"/>
      <c r="JEJ11" s="813"/>
      <c r="JEK11" s="813"/>
      <c r="JEL11" s="813"/>
      <c r="JEM11" s="813"/>
      <c r="JEN11" s="813"/>
      <c r="JEO11" s="813"/>
      <c r="JEP11" s="813"/>
      <c r="JEQ11" s="813"/>
      <c r="JER11" s="813"/>
      <c r="JES11" s="813"/>
      <c r="JET11" s="813"/>
      <c r="JEU11" s="813"/>
      <c r="JEV11" s="813"/>
      <c r="JEW11" s="813"/>
      <c r="JEX11" s="813"/>
      <c r="JEY11" s="813"/>
      <c r="JEZ11" s="813"/>
      <c r="JFA11" s="813"/>
      <c r="JFB11" s="813"/>
      <c r="JFC11" s="813"/>
      <c r="JFD11" s="813"/>
      <c r="JFE11" s="813"/>
      <c r="JFF11" s="813"/>
      <c r="JFG11" s="813"/>
      <c r="JFH11" s="813"/>
      <c r="JFI11" s="813"/>
      <c r="JFJ11" s="813"/>
      <c r="JFK11" s="813"/>
      <c r="JFL11" s="813"/>
      <c r="JFM11" s="813"/>
      <c r="JFN11" s="813"/>
      <c r="JFO11" s="813"/>
      <c r="JFP11" s="813"/>
      <c r="JFQ11" s="813"/>
      <c r="JFR11" s="813"/>
      <c r="JFS11" s="813"/>
      <c r="JFT11" s="813"/>
      <c r="JFU11" s="813"/>
      <c r="JFV11" s="813"/>
      <c r="JFW11" s="813"/>
      <c r="JFX11" s="813"/>
      <c r="JFY11" s="813"/>
      <c r="JFZ11" s="813"/>
      <c r="JGA11" s="813"/>
      <c r="JGB11" s="813"/>
      <c r="JGC11" s="813"/>
      <c r="JGD11" s="813"/>
      <c r="JGE11" s="813"/>
      <c r="JGF11" s="813"/>
      <c r="JGG11" s="813"/>
      <c r="JGH11" s="813"/>
      <c r="JGI11" s="813"/>
      <c r="JGJ11" s="813"/>
      <c r="JGK11" s="813"/>
      <c r="JGL11" s="813"/>
      <c r="JGM11" s="813"/>
      <c r="JGN11" s="813"/>
      <c r="JGO11" s="813"/>
      <c r="JGP11" s="813"/>
      <c r="JGQ11" s="813"/>
      <c r="JGR11" s="813"/>
      <c r="JGS11" s="813"/>
      <c r="JGT11" s="813"/>
      <c r="JGU11" s="813"/>
      <c r="JGV11" s="813"/>
      <c r="JGW11" s="813"/>
      <c r="JGX11" s="813"/>
      <c r="JGY11" s="813"/>
      <c r="JGZ11" s="813"/>
      <c r="JHA11" s="813"/>
      <c r="JHB11" s="813"/>
      <c r="JHC11" s="813"/>
      <c r="JHD11" s="813"/>
      <c r="JHE11" s="813"/>
      <c r="JHF11" s="813"/>
      <c r="JHG11" s="813"/>
      <c r="JHH11" s="813"/>
      <c r="JHI11" s="813"/>
      <c r="JHJ11" s="813"/>
      <c r="JHK11" s="813"/>
      <c r="JHL11" s="813"/>
      <c r="JHM11" s="813"/>
      <c r="JHN11" s="813"/>
      <c r="JHO11" s="813"/>
      <c r="JHP11" s="813"/>
      <c r="JHQ11" s="813"/>
      <c r="JHR11" s="813"/>
      <c r="JHS11" s="813"/>
      <c r="JHT11" s="813"/>
      <c r="JHU11" s="813"/>
      <c r="JHV11" s="813"/>
      <c r="JHW11" s="813"/>
      <c r="JHX11" s="813"/>
      <c r="JHY11" s="813"/>
      <c r="JHZ11" s="813"/>
      <c r="JIA11" s="813"/>
      <c r="JIB11" s="813"/>
      <c r="JIC11" s="813"/>
      <c r="JID11" s="813"/>
      <c r="JIE11" s="813"/>
      <c r="JIF11" s="813"/>
      <c r="JIG11" s="813"/>
      <c r="JIH11" s="813"/>
      <c r="JII11" s="813"/>
      <c r="JIJ11" s="813"/>
      <c r="JIK11" s="813"/>
      <c r="JIL11" s="813"/>
      <c r="JIM11" s="813"/>
      <c r="JIN11" s="813"/>
      <c r="JIO11" s="813"/>
      <c r="JIP11" s="813"/>
      <c r="JIQ11" s="813"/>
      <c r="JIR11" s="813"/>
      <c r="JIS11" s="813"/>
      <c r="JIT11" s="813"/>
      <c r="JIU11" s="813"/>
      <c r="JIV11" s="813"/>
      <c r="JIW11" s="813"/>
      <c r="JIX11" s="813"/>
      <c r="JIY11" s="813"/>
      <c r="JIZ11" s="813"/>
      <c r="JJA11" s="813"/>
      <c r="JJB11" s="813"/>
      <c r="JJC11" s="813"/>
      <c r="JJD11" s="813"/>
      <c r="JJE11" s="813"/>
      <c r="JJF11" s="813"/>
      <c r="JJG11" s="813"/>
      <c r="JJH11" s="813"/>
      <c r="JJI11" s="813"/>
      <c r="JJJ11" s="813"/>
      <c r="JJK11" s="813"/>
      <c r="JJL11" s="813"/>
      <c r="JJM11" s="813"/>
      <c r="JJN11" s="813"/>
      <c r="JJO11" s="813"/>
      <c r="JJP11" s="813"/>
      <c r="JJQ11" s="813"/>
      <c r="JJR11" s="813"/>
      <c r="JJS11" s="813"/>
      <c r="JJT11" s="813"/>
      <c r="JJU11" s="813"/>
      <c r="JJV11" s="813"/>
      <c r="JJW11" s="813"/>
      <c r="JJX11" s="813"/>
      <c r="JJY11" s="813"/>
      <c r="JJZ11" s="813"/>
      <c r="JKA11" s="813"/>
      <c r="JKB11" s="813"/>
      <c r="JKC11" s="813"/>
      <c r="JKD11" s="813"/>
      <c r="JKE11" s="813"/>
      <c r="JKF11" s="813"/>
      <c r="JKG11" s="813"/>
      <c r="JKH11" s="813"/>
      <c r="JKI11" s="813"/>
      <c r="JKJ11" s="813"/>
      <c r="JKK11" s="813"/>
      <c r="JKL11" s="813"/>
      <c r="JKM11" s="813"/>
      <c r="JKN11" s="813"/>
      <c r="JKO11" s="813"/>
      <c r="JKP11" s="813"/>
      <c r="JKQ11" s="813"/>
      <c r="JKR11" s="813"/>
      <c r="JKS11" s="813"/>
      <c r="JKT11" s="813"/>
      <c r="JKU11" s="813"/>
      <c r="JKV11" s="813"/>
      <c r="JKW11" s="813"/>
      <c r="JKX11" s="813"/>
      <c r="JKY11" s="813"/>
      <c r="JKZ11" s="813"/>
      <c r="JLA11" s="813"/>
      <c r="JLB11" s="813"/>
      <c r="JLC11" s="813"/>
      <c r="JLD11" s="813"/>
      <c r="JLE11" s="813"/>
      <c r="JLF11" s="813"/>
      <c r="JLG11" s="813"/>
      <c r="JLH11" s="813"/>
      <c r="JLI11" s="813"/>
      <c r="JLJ11" s="813"/>
      <c r="JLK11" s="813"/>
      <c r="JLL11" s="813"/>
      <c r="JLM11" s="813"/>
      <c r="JLN11" s="813"/>
      <c r="JLO11" s="813"/>
      <c r="JLP11" s="813"/>
      <c r="JLQ11" s="813"/>
      <c r="JLR11" s="813"/>
      <c r="JLS11" s="813"/>
      <c r="JLT11" s="813"/>
      <c r="JLU11" s="813"/>
      <c r="JLV11" s="813"/>
      <c r="JLW11" s="813"/>
      <c r="JLX11" s="813"/>
      <c r="JLY11" s="813"/>
      <c r="JLZ11" s="813"/>
      <c r="JMA11" s="813"/>
      <c r="JMB11" s="813"/>
      <c r="JMC11" s="813"/>
      <c r="JMD11" s="813"/>
      <c r="JME11" s="813"/>
      <c r="JMF11" s="813"/>
      <c r="JMG11" s="813"/>
      <c r="JMH11" s="813"/>
      <c r="JMI11" s="813"/>
      <c r="JMJ11" s="813"/>
      <c r="JMK11" s="813"/>
      <c r="JML11" s="813"/>
      <c r="JMM11" s="813"/>
      <c r="JMN11" s="813"/>
      <c r="JMO11" s="813"/>
      <c r="JMP11" s="813"/>
      <c r="JMQ11" s="813"/>
      <c r="JMR11" s="813"/>
      <c r="JMS11" s="813"/>
      <c r="JMT11" s="813"/>
      <c r="JMU11" s="813"/>
      <c r="JMV11" s="813"/>
      <c r="JMW11" s="813"/>
      <c r="JMX11" s="813"/>
      <c r="JMY11" s="813"/>
      <c r="JMZ11" s="813"/>
      <c r="JNA11" s="813"/>
      <c r="JNB11" s="813"/>
      <c r="JNC11" s="813"/>
      <c r="JND11" s="813"/>
      <c r="JNE11" s="813"/>
      <c r="JNF11" s="813"/>
      <c r="JNG11" s="813"/>
      <c r="JNH11" s="813"/>
      <c r="JNI11" s="813"/>
      <c r="JNJ11" s="813"/>
      <c r="JNK11" s="813"/>
      <c r="JNL11" s="813"/>
      <c r="JNM11" s="813"/>
      <c r="JNN11" s="813"/>
      <c r="JNO11" s="813"/>
      <c r="JNP11" s="813"/>
      <c r="JNQ11" s="813"/>
      <c r="JNR11" s="813"/>
      <c r="JNS11" s="813"/>
      <c r="JNT11" s="813"/>
      <c r="JNU11" s="813"/>
      <c r="JNV11" s="813"/>
      <c r="JNW11" s="813"/>
      <c r="JNX11" s="813"/>
      <c r="JNY11" s="813"/>
      <c r="JNZ11" s="813"/>
      <c r="JOA11" s="813"/>
      <c r="JOB11" s="813"/>
      <c r="JOC11" s="813"/>
      <c r="JOD11" s="813"/>
      <c r="JOE11" s="813"/>
      <c r="JOF11" s="813"/>
      <c r="JOG11" s="813"/>
      <c r="JOH11" s="813"/>
      <c r="JOI11" s="813"/>
      <c r="JOJ11" s="813"/>
      <c r="JOK11" s="813"/>
      <c r="JOL11" s="813"/>
      <c r="JOM11" s="813"/>
      <c r="JON11" s="813"/>
      <c r="JOO11" s="813"/>
      <c r="JOP11" s="813"/>
      <c r="JOQ11" s="813"/>
      <c r="JOR11" s="813"/>
      <c r="JOS11" s="813"/>
      <c r="JOT11" s="813"/>
      <c r="JOU11" s="813"/>
      <c r="JOV11" s="813"/>
      <c r="JOW11" s="813"/>
      <c r="JOX11" s="813"/>
      <c r="JOY11" s="813"/>
      <c r="JOZ11" s="813"/>
      <c r="JPA11" s="813"/>
      <c r="JPB11" s="813"/>
      <c r="JPC11" s="813"/>
      <c r="JPD11" s="813"/>
      <c r="JPE11" s="813"/>
      <c r="JPF11" s="813"/>
      <c r="JPG11" s="813"/>
      <c r="JPH11" s="813"/>
      <c r="JPI11" s="813"/>
      <c r="JPJ11" s="813"/>
      <c r="JPK11" s="813"/>
      <c r="JPL11" s="813"/>
      <c r="JPM11" s="813"/>
      <c r="JPN11" s="813"/>
      <c r="JPO11" s="813"/>
      <c r="JPP11" s="813"/>
      <c r="JPQ11" s="813"/>
      <c r="JPR11" s="813"/>
      <c r="JPS11" s="813"/>
      <c r="JPT11" s="813"/>
      <c r="JPU11" s="813"/>
      <c r="JPV11" s="813"/>
      <c r="JPW11" s="813"/>
      <c r="JPX11" s="813"/>
      <c r="JPY11" s="813"/>
      <c r="JPZ11" s="813"/>
      <c r="JQA11" s="813"/>
      <c r="JQB11" s="813"/>
      <c r="JQC11" s="813"/>
      <c r="JQD11" s="813"/>
      <c r="JQE11" s="813"/>
      <c r="JQF11" s="813"/>
      <c r="JQG11" s="813"/>
      <c r="JQH11" s="813"/>
      <c r="JQI11" s="813"/>
      <c r="JQJ11" s="813"/>
      <c r="JQK11" s="813"/>
      <c r="JQL11" s="813"/>
      <c r="JQM11" s="813"/>
      <c r="JQN11" s="813"/>
      <c r="JQO11" s="813"/>
      <c r="JQP11" s="813"/>
      <c r="JQQ11" s="813"/>
      <c r="JQR11" s="813"/>
      <c r="JQS11" s="813"/>
      <c r="JQT11" s="813"/>
      <c r="JQU11" s="813"/>
      <c r="JQV11" s="813"/>
      <c r="JQW11" s="813"/>
      <c r="JQX11" s="813"/>
      <c r="JQY11" s="813"/>
      <c r="JQZ11" s="813"/>
      <c r="JRA11" s="813"/>
      <c r="JRB11" s="813"/>
      <c r="JRC11" s="813"/>
      <c r="JRD11" s="813"/>
      <c r="JRE11" s="813"/>
      <c r="JRF11" s="813"/>
      <c r="JRG11" s="813"/>
      <c r="JRH11" s="813"/>
      <c r="JRI11" s="813"/>
      <c r="JRJ11" s="813"/>
      <c r="JRK11" s="813"/>
      <c r="JRL11" s="813"/>
      <c r="JRM11" s="813"/>
      <c r="JRN11" s="813"/>
      <c r="JRO11" s="813"/>
      <c r="JRP11" s="813"/>
      <c r="JRQ11" s="813"/>
      <c r="JRR11" s="813"/>
      <c r="JRS11" s="813"/>
      <c r="JRT11" s="813"/>
      <c r="JRU11" s="813"/>
      <c r="JRV11" s="813"/>
      <c r="JRW11" s="813"/>
      <c r="JRX11" s="813"/>
      <c r="JRY11" s="813"/>
      <c r="JRZ11" s="813"/>
      <c r="JSA11" s="813"/>
      <c r="JSB11" s="813"/>
      <c r="JSC11" s="813"/>
      <c r="JSD11" s="813"/>
      <c r="JSE11" s="813"/>
      <c r="JSF11" s="813"/>
      <c r="JSG11" s="813"/>
      <c r="JSH11" s="813"/>
      <c r="JSI11" s="813"/>
      <c r="JSJ11" s="813"/>
      <c r="JSK11" s="813"/>
      <c r="JSL11" s="813"/>
      <c r="JSM11" s="813"/>
      <c r="JSN11" s="813"/>
      <c r="JSO11" s="813"/>
      <c r="JSP11" s="813"/>
      <c r="JSQ11" s="813"/>
      <c r="JSR11" s="813"/>
      <c r="JSS11" s="813"/>
      <c r="JST11" s="813"/>
      <c r="JSU11" s="813"/>
      <c r="JSV11" s="813"/>
      <c r="JSW11" s="813"/>
      <c r="JSX11" s="813"/>
      <c r="JSY11" s="813"/>
      <c r="JSZ11" s="813"/>
      <c r="JTA11" s="813"/>
      <c r="JTB11" s="813"/>
      <c r="JTC11" s="813"/>
      <c r="JTD11" s="813"/>
      <c r="JTE11" s="813"/>
      <c r="JTF11" s="813"/>
      <c r="JTG11" s="813"/>
      <c r="JTH11" s="813"/>
      <c r="JTI11" s="813"/>
      <c r="JTJ11" s="813"/>
      <c r="JTK11" s="813"/>
      <c r="JTL11" s="813"/>
      <c r="JTM11" s="813"/>
      <c r="JTN11" s="813"/>
      <c r="JTO11" s="813"/>
      <c r="JTP11" s="813"/>
      <c r="JTQ11" s="813"/>
      <c r="JTR11" s="813"/>
      <c r="JTS11" s="813"/>
      <c r="JTT11" s="813"/>
      <c r="JTU11" s="813"/>
      <c r="JTV11" s="813"/>
      <c r="JTW11" s="813"/>
      <c r="JTX11" s="813"/>
      <c r="JTY11" s="813"/>
      <c r="JTZ11" s="813"/>
      <c r="JUA11" s="813"/>
      <c r="JUB11" s="813"/>
      <c r="JUC11" s="813"/>
      <c r="JUD11" s="813"/>
      <c r="JUE11" s="813"/>
      <c r="JUF11" s="813"/>
      <c r="JUG11" s="813"/>
      <c r="JUH11" s="813"/>
      <c r="JUI11" s="813"/>
      <c r="JUJ11" s="813"/>
      <c r="JUK11" s="813"/>
      <c r="JUL11" s="813"/>
      <c r="JUM11" s="813"/>
      <c r="JUN11" s="813"/>
      <c r="JUO11" s="813"/>
      <c r="JUP11" s="813"/>
      <c r="JUQ11" s="813"/>
      <c r="JUR11" s="813"/>
      <c r="JUS11" s="813"/>
      <c r="JUT11" s="813"/>
      <c r="JUU11" s="813"/>
      <c r="JUV11" s="813"/>
      <c r="JUW11" s="813"/>
      <c r="JUX11" s="813"/>
      <c r="JUY11" s="813"/>
      <c r="JUZ11" s="813"/>
      <c r="JVA11" s="813"/>
      <c r="JVB11" s="813"/>
      <c r="JVC11" s="813"/>
      <c r="JVD11" s="813"/>
      <c r="JVE11" s="813"/>
      <c r="JVF11" s="813"/>
      <c r="JVG11" s="813"/>
      <c r="JVH11" s="813"/>
      <c r="JVI11" s="813"/>
      <c r="JVJ11" s="813"/>
      <c r="JVK11" s="813"/>
      <c r="JVL11" s="813"/>
      <c r="JVM11" s="813"/>
      <c r="JVN11" s="813"/>
      <c r="JVO11" s="813"/>
      <c r="JVP11" s="813"/>
      <c r="JVQ11" s="813"/>
      <c r="JVR11" s="813"/>
      <c r="JVS11" s="813"/>
      <c r="JVT11" s="813"/>
      <c r="JVU11" s="813"/>
      <c r="JVV11" s="813"/>
      <c r="JVW11" s="813"/>
      <c r="JVX11" s="813"/>
      <c r="JVY11" s="813"/>
      <c r="JVZ11" s="813"/>
      <c r="JWA11" s="813"/>
      <c r="JWB11" s="813"/>
      <c r="JWC11" s="813"/>
      <c r="JWD11" s="813"/>
      <c r="JWE11" s="813"/>
      <c r="JWF11" s="813"/>
      <c r="JWG11" s="813"/>
      <c r="JWH11" s="813"/>
      <c r="JWI11" s="813"/>
      <c r="JWJ11" s="813"/>
      <c r="JWK11" s="813"/>
      <c r="JWL11" s="813"/>
      <c r="JWM11" s="813"/>
      <c r="JWN11" s="813"/>
      <c r="JWO11" s="813"/>
      <c r="JWP11" s="813"/>
      <c r="JWQ11" s="813"/>
      <c r="JWR11" s="813"/>
      <c r="JWS11" s="813"/>
      <c r="JWT11" s="813"/>
      <c r="JWU11" s="813"/>
      <c r="JWV11" s="813"/>
      <c r="JWW11" s="813"/>
      <c r="JWX11" s="813"/>
      <c r="JWY11" s="813"/>
      <c r="JWZ11" s="813"/>
      <c r="JXA11" s="813"/>
      <c r="JXB11" s="813"/>
      <c r="JXC11" s="813"/>
      <c r="JXD11" s="813"/>
      <c r="JXE11" s="813"/>
      <c r="JXF11" s="813"/>
      <c r="JXG11" s="813"/>
      <c r="JXH11" s="813"/>
      <c r="JXI11" s="813"/>
      <c r="JXJ11" s="813"/>
      <c r="JXK11" s="813"/>
      <c r="JXL11" s="813"/>
      <c r="JXM11" s="813"/>
      <c r="JXN11" s="813"/>
      <c r="JXO11" s="813"/>
      <c r="JXP11" s="813"/>
      <c r="JXQ11" s="813"/>
      <c r="JXR11" s="813"/>
      <c r="JXS11" s="813"/>
      <c r="JXT11" s="813"/>
      <c r="JXU11" s="813"/>
      <c r="JXV11" s="813"/>
      <c r="JXW11" s="813"/>
      <c r="JXX11" s="813"/>
      <c r="JXY11" s="813"/>
      <c r="JXZ11" s="813"/>
      <c r="JYA11" s="813"/>
      <c r="JYB11" s="813"/>
      <c r="JYC11" s="813"/>
      <c r="JYD11" s="813"/>
      <c r="JYE11" s="813"/>
      <c r="JYF11" s="813"/>
      <c r="JYG11" s="813"/>
      <c r="JYH11" s="813"/>
      <c r="JYI11" s="813"/>
      <c r="JYJ11" s="813"/>
      <c r="JYK11" s="813"/>
      <c r="JYL11" s="813"/>
      <c r="JYM11" s="813"/>
      <c r="JYN11" s="813"/>
      <c r="JYO11" s="813"/>
      <c r="JYP11" s="813"/>
      <c r="JYQ11" s="813"/>
      <c r="JYR11" s="813"/>
      <c r="JYS11" s="813"/>
      <c r="JYT11" s="813"/>
      <c r="JYU11" s="813"/>
      <c r="JYV11" s="813"/>
      <c r="JYW11" s="813"/>
      <c r="JYX11" s="813"/>
      <c r="JYY11" s="813"/>
      <c r="JYZ11" s="813"/>
      <c r="JZA11" s="813"/>
      <c r="JZB11" s="813"/>
      <c r="JZC11" s="813"/>
      <c r="JZD11" s="813"/>
      <c r="JZE11" s="813"/>
      <c r="JZF11" s="813"/>
      <c r="JZG11" s="813"/>
      <c r="JZH11" s="813"/>
      <c r="JZI11" s="813"/>
      <c r="JZJ11" s="813"/>
      <c r="JZK11" s="813"/>
      <c r="JZL11" s="813"/>
      <c r="JZM11" s="813"/>
      <c r="JZN11" s="813"/>
      <c r="JZO11" s="813"/>
      <c r="JZP11" s="813"/>
      <c r="JZQ11" s="813"/>
      <c r="JZR11" s="813"/>
      <c r="JZS11" s="813"/>
      <c r="JZT11" s="813"/>
      <c r="JZU11" s="813"/>
      <c r="JZV11" s="813"/>
      <c r="JZW11" s="813"/>
      <c r="JZX11" s="813"/>
      <c r="JZY11" s="813"/>
      <c r="JZZ11" s="813"/>
      <c r="KAA11" s="813"/>
      <c r="KAB11" s="813"/>
      <c r="KAC11" s="813"/>
      <c r="KAD11" s="813"/>
      <c r="KAE11" s="813"/>
      <c r="KAF11" s="813"/>
      <c r="KAG11" s="813"/>
      <c r="KAH11" s="813"/>
      <c r="KAI11" s="813"/>
      <c r="KAJ11" s="813"/>
      <c r="KAK11" s="813"/>
      <c r="KAL11" s="813"/>
      <c r="KAM11" s="813"/>
      <c r="KAN11" s="813"/>
      <c r="KAO11" s="813"/>
      <c r="KAP11" s="813"/>
      <c r="KAQ11" s="813"/>
      <c r="KAR11" s="813"/>
      <c r="KAS11" s="813"/>
      <c r="KAT11" s="813"/>
      <c r="KAU11" s="813"/>
      <c r="KAV11" s="813"/>
      <c r="KAW11" s="813"/>
      <c r="KAX11" s="813"/>
      <c r="KAY11" s="813"/>
      <c r="KAZ11" s="813"/>
      <c r="KBA11" s="813"/>
      <c r="KBB11" s="813"/>
      <c r="KBC11" s="813"/>
      <c r="KBD11" s="813"/>
      <c r="KBE11" s="813"/>
      <c r="KBF11" s="813"/>
      <c r="KBG11" s="813"/>
      <c r="KBH11" s="813"/>
      <c r="KBI11" s="813"/>
      <c r="KBJ11" s="813"/>
      <c r="KBK11" s="813"/>
      <c r="KBL11" s="813"/>
      <c r="KBM11" s="813"/>
      <c r="KBN11" s="813"/>
      <c r="KBO11" s="813"/>
      <c r="KBP11" s="813"/>
      <c r="KBQ11" s="813"/>
      <c r="KBR11" s="813"/>
      <c r="KBS11" s="813"/>
      <c r="KBT11" s="813"/>
      <c r="KBU11" s="813"/>
      <c r="KBV11" s="813"/>
      <c r="KBW11" s="813"/>
      <c r="KBX11" s="813"/>
      <c r="KBY11" s="813"/>
      <c r="KBZ11" s="813"/>
      <c r="KCA11" s="813"/>
      <c r="KCB11" s="813"/>
      <c r="KCC11" s="813"/>
      <c r="KCD11" s="813"/>
      <c r="KCE11" s="813"/>
      <c r="KCF11" s="813"/>
      <c r="KCG11" s="813"/>
      <c r="KCH11" s="813"/>
      <c r="KCI11" s="813"/>
      <c r="KCJ11" s="813"/>
      <c r="KCK11" s="813"/>
      <c r="KCL11" s="813"/>
      <c r="KCM11" s="813"/>
      <c r="KCN11" s="813"/>
      <c r="KCO11" s="813"/>
      <c r="KCP11" s="813"/>
      <c r="KCQ11" s="813"/>
      <c r="KCR11" s="813"/>
      <c r="KCS11" s="813"/>
      <c r="KCT11" s="813"/>
      <c r="KCU11" s="813"/>
      <c r="KCV11" s="813"/>
      <c r="KCW11" s="813"/>
      <c r="KCX11" s="813"/>
      <c r="KCY11" s="813"/>
      <c r="KCZ11" s="813"/>
      <c r="KDA11" s="813"/>
      <c r="KDB11" s="813"/>
      <c r="KDC11" s="813"/>
      <c r="KDD11" s="813"/>
      <c r="KDE11" s="813"/>
      <c r="KDF11" s="813"/>
      <c r="KDG11" s="813"/>
      <c r="KDH11" s="813"/>
      <c r="KDI11" s="813"/>
      <c r="KDJ11" s="813"/>
      <c r="KDK11" s="813"/>
      <c r="KDL11" s="813"/>
      <c r="KDM11" s="813"/>
      <c r="KDN11" s="813"/>
      <c r="KDO11" s="813"/>
      <c r="KDP11" s="813"/>
      <c r="KDQ11" s="813"/>
      <c r="KDR11" s="813"/>
      <c r="KDS11" s="813"/>
      <c r="KDT11" s="813"/>
      <c r="KDU11" s="813"/>
      <c r="KDV11" s="813"/>
      <c r="KDW11" s="813"/>
      <c r="KDX11" s="813"/>
      <c r="KDY11" s="813"/>
      <c r="KDZ11" s="813"/>
      <c r="KEA11" s="813"/>
      <c r="KEB11" s="813"/>
      <c r="KEC11" s="813"/>
      <c r="KED11" s="813"/>
      <c r="KEE11" s="813"/>
      <c r="KEF11" s="813"/>
      <c r="KEG11" s="813"/>
      <c r="KEH11" s="813"/>
      <c r="KEI11" s="813"/>
      <c r="KEJ11" s="813"/>
      <c r="KEK11" s="813"/>
      <c r="KEL11" s="813"/>
      <c r="KEM11" s="813"/>
      <c r="KEN11" s="813"/>
      <c r="KEO11" s="813"/>
      <c r="KEP11" s="813"/>
      <c r="KEQ11" s="813"/>
      <c r="KER11" s="813"/>
      <c r="KES11" s="813"/>
      <c r="KET11" s="813"/>
      <c r="KEU11" s="813"/>
      <c r="KEV11" s="813"/>
      <c r="KEW11" s="813"/>
      <c r="KEX11" s="813"/>
      <c r="KEY11" s="813"/>
      <c r="KEZ11" s="813"/>
      <c r="KFA11" s="813"/>
      <c r="KFB11" s="813"/>
      <c r="KFC11" s="813"/>
      <c r="KFD11" s="813"/>
      <c r="KFE11" s="813"/>
      <c r="KFF11" s="813"/>
      <c r="KFG11" s="813"/>
      <c r="KFH11" s="813"/>
      <c r="KFI11" s="813"/>
      <c r="KFJ11" s="813"/>
      <c r="KFK11" s="813"/>
      <c r="KFL11" s="813"/>
      <c r="KFM11" s="813"/>
      <c r="KFN11" s="813"/>
      <c r="KFO11" s="813"/>
      <c r="KFP11" s="813"/>
      <c r="KFQ11" s="813"/>
      <c r="KFR11" s="813"/>
      <c r="KFS11" s="813"/>
      <c r="KFT11" s="813"/>
      <c r="KFU11" s="813"/>
      <c r="KFV11" s="813"/>
      <c r="KFW11" s="813"/>
      <c r="KFX11" s="813"/>
      <c r="KFY11" s="813"/>
      <c r="KFZ11" s="813"/>
      <c r="KGA11" s="813"/>
      <c r="KGB11" s="813"/>
      <c r="KGC11" s="813"/>
      <c r="KGD11" s="813"/>
      <c r="KGE11" s="813"/>
      <c r="KGF11" s="813"/>
      <c r="KGG11" s="813"/>
      <c r="KGH11" s="813"/>
      <c r="KGI11" s="813"/>
      <c r="KGJ11" s="813"/>
      <c r="KGK11" s="813"/>
      <c r="KGL11" s="813"/>
      <c r="KGM11" s="813"/>
      <c r="KGN11" s="813"/>
      <c r="KGO11" s="813"/>
      <c r="KGP11" s="813"/>
      <c r="KGQ11" s="813"/>
      <c r="KGR11" s="813"/>
      <c r="KGS11" s="813"/>
      <c r="KGT11" s="813"/>
      <c r="KGU11" s="813"/>
      <c r="KGV11" s="813"/>
      <c r="KGW11" s="813"/>
      <c r="KGX11" s="813"/>
      <c r="KGY11" s="813"/>
      <c r="KGZ11" s="813"/>
      <c r="KHA11" s="813"/>
      <c r="KHB11" s="813"/>
      <c r="KHC11" s="813"/>
      <c r="KHD11" s="813"/>
      <c r="KHE11" s="813"/>
      <c r="KHF11" s="813"/>
      <c r="KHG11" s="813"/>
      <c r="KHH11" s="813"/>
      <c r="KHI11" s="813"/>
      <c r="KHJ11" s="813"/>
      <c r="KHK11" s="813"/>
      <c r="KHL11" s="813"/>
      <c r="KHM11" s="813"/>
      <c r="KHN11" s="813"/>
      <c r="KHO11" s="813"/>
      <c r="KHP11" s="813"/>
      <c r="KHQ11" s="813"/>
      <c r="KHR11" s="813"/>
      <c r="KHS11" s="813"/>
      <c r="KHT11" s="813"/>
      <c r="KHU11" s="813"/>
      <c r="KHV11" s="813"/>
      <c r="KHW11" s="813"/>
      <c r="KHX11" s="813"/>
      <c r="KHY11" s="813"/>
      <c r="KHZ11" s="813"/>
      <c r="KIA11" s="813"/>
      <c r="KIB11" s="813"/>
      <c r="KIC11" s="813"/>
      <c r="KID11" s="813"/>
      <c r="KIE11" s="813"/>
      <c r="KIF11" s="813"/>
      <c r="KIG11" s="813"/>
      <c r="KIH11" s="813"/>
      <c r="KII11" s="813"/>
      <c r="KIJ11" s="813"/>
      <c r="KIK11" s="813"/>
      <c r="KIL11" s="813"/>
      <c r="KIM11" s="813"/>
      <c r="KIN11" s="813"/>
      <c r="KIO11" s="813"/>
      <c r="KIP11" s="813"/>
      <c r="KIQ11" s="813"/>
      <c r="KIR11" s="813"/>
      <c r="KIS11" s="813"/>
      <c r="KIT11" s="813"/>
      <c r="KIU11" s="813"/>
      <c r="KIV11" s="813"/>
      <c r="KIW11" s="813"/>
      <c r="KIX11" s="813"/>
      <c r="KIY11" s="813"/>
      <c r="KIZ11" s="813"/>
      <c r="KJA11" s="813"/>
      <c r="KJB11" s="813"/>
      <c r="KJC11" s="813"/>
      <c r="KJD11" s="813"/>
      <c r="KJE11" s="813"/>
      <c r="KJF11" s="813"/>
      <c r="KJG11" s="813"/>
      <c r="KJH11" s="813"/>
      <c r="KJI11" s="813"/>
      <c r="KJJ11" s="813"/>
      <c r="KJK11" s="813"/>
      <c r="KJL11" s="813"/>
      <c r="KJM11" s="813"/>
      <c r="KJN11" s="813"/>
      <c r="KJO11" s="813"/>
      <c r="KJP11" s="813"/>
      <c r="KJQ11" s="813"/>
      <c r="KJR11" s="813"/>
      <c r="KJS11" s="813"/>
      <c r="KJT11" s="813"/>
      <c r="KJU11" s="813"/>
      <c r="KJV11" s="813"/>
      <c r="KJW11" s="813"/>
      <c r="KJX11" s="813"/>
      <c r="KJY11" s="813"/>
      <c r="KJZ11" s="813"/>
      <c r="KKA11" s="813"/>
      <c r="KKB11" s="813"/>
      <c r="KKC11" s="813"/>
      <c r="KKD11" s="813"/>
      <c r="KKE11" s="813"/>
      <c r="KKF11" s="813"/>
      <c r="KKG11" s="813"/>
      <c r="KKH11" s="813"/>
      <c r="KKI11" s="813"/>
      <c r="KKJ11" s="813"/>
      <c r="KKK11" s="813"/>
      <c r="KKL11" s="813"/>
      <c r="KKM11" s="813"/>
      <c r="KKN11" s="813"/>
      <c r="KKO11" s="813"/>
      <c r="KKP11" s="813"/>
      <c r="KKQ11" s="813"/>
      <c r="KKR11" s="813"/>
      <c r="KKS11" s="813"/>
      <c r="KKT11" s="813"/>
      <c r="KKU11" s="813"/>
      <c r="KKV11" s="813"/>
      <c r="KKW11" s="813"/>
      <c r="KKX11" s="813"/>
      <c r="KKY11" s="813"/>
      <c r="KKZ11" s="813"/>
      <c r="KLA11" s="813"/>
      <c r="KLB11" s="813"/>
      <c r="KLC11" s="813"/>
      <c r="KLD11" s="813"/>
      <c r="KLE11" s="813"/>
      <c r="KLF11" s="813"/>
      <c r="KLG11" s="813"/>
      <c r="KLH11" s="813"/>
      <c r="KLI11" s="813"/>
      <c r="KLJ11" s="813"/>
      <c r="KLK11" s="813"/>
      <c r="KLL11" s="813"/>
      <c r="KLM11" s="813"/>
      <c r="KLN11" s="813"/>
      <c r="KLO11" s="813"/>
      <c r="KLP11" s="813"/>
      <c r="KLQ11" s="813"/>
      <c r="KLR11" s="813"/>
      <c r="KLS11" s="813"/>
      <c r="KLT11" s="813"/>
      <c r="KLU11" s="813"/>
      <c r="KLV11" s="813"/>
      <c r="KLW11" s="813"/>
      <c r="KLX11" s="813"/>
      <c r="KLY11" s="813"/>
      <c r="KLZ11" s="813"/>
      <c r="KMA11" s="813"/>
      <c r="KMB11" s="813"/>
      <c r="KMC11" s="813"/>
      <c r="KMD11" s="813"/>
      <c r="KME11" s="813"/>
      <c r="KMF11" s="813"/>
      <c r="KMG11" s="813"/>
      <c r="KMH11" s="813"/>
      <c r="KMI11" s="813"/>
      <c r="KMJ11" s="813"/>
      <c r="KMK11" s="813"/>
      <c r="KML11" s="813"/>
      <c r="KMM11" s="813"/>
      <c r="KMN11" s="813"/>
      <c r="KMO11" s="813"/>
      <c r="KMP11" s="813"/>
      <c r="KMQ11" s="813"/>
      <c r="KMR11" s="813"/>
      <c r="KMS11" s="813"/>
      <c r="KMT11" s="813"/>
      <c r="KMU11" s="813"/>
      <c r="KMV11" s="813"/>
      <c r="KMW11" s="813"/>
      <c r="KMX11" s="813"/>
      <c r="KMY11" s="813"/>
      <c r="KMZ11" s="813"/>
      <c r="KNA11" s="813"/>
      <c r="KNB11" s="813"/>
      <c r="KNC11" s="813"/>
      <c r="KND11" s="813"/>
      <c r="KNE11" s="813"/>
      <c r="KNF11" s="813"/>
      <c r="KNG11" s="813"/>
      <c r="KNH11" s="813"/>
      <c r="KNI11" s="813"/>
      <c r="KNJ11" s="813"/>
      <c r="KNK11" s="813"/>
      <c r="KNL11" s="813"/>
      <c r="KNM11" s="813"/>
      <c r="KNN11" s="813"/>
      <c r="KNO11" s="813"/>
      <c r="KNP11" s="813"/>
      <c r="KNQ11" s="813"/>
      <c r="KNR11" s="813"/>
      <c r="KNS11" s="813"/>
      <c r="KNT11" s="813"/>
      <c r="KNU11" s="813"/>
      <c r="KNV11" s="813"/>
      <c r="KNW11" s="813"/>
      <c r="KNX11" s="813"/>
      <c r="KNY11" s="813"/>
      <c r="KNZ11" s="813"/>
      <c r="KOA11" s="813"/>
      <c r="KOB11" s="813"/>
      <c r="KOC11" s="813"/>
      <c r="KOD11" s="813"/>
      <c r="KOE11" s="813"/>
      <c r="KOF11" s="813"/>
      <c r="KOG11" s="813"/>
      <c r="KOH11" s="813"/>
      <c r="KOI11" s="813"/>
      <c r="KOJ11" s="813"/>
      <c r="KOK11" s="813"/>
      <c r="KOL11" s="813"/>
      <c r="KOM11" s="813"/>
      <c r="KON11" s="813"/>
      <c r="KOO11" s="813"/>
      <c r="KOP11" s="813"/>
      <c r="KOQ11" s="813"/>
      <c r="KOR11" s="813"/>
      <c r="KOS11" s="813"/>
      <c r="KOT11" s="813"/>
      <c r="KOU11" s="813"/>
      <c r="KOV11" s="813"/>
      <c r="KOW11" s="813"/>
      <c r="KOX11" s="813"/>
      <c r="KOY11" s="813"/>
      <c r="KOZ11" s="813"/>
      <c r="KPA11" s="813"/>
      <c r="KPB11" s="813"/>
      <c r="KPC11" s="813"/>
      <c r="KPD11" s="813"/>
      <c r="KPE11" s="813"/>
      <c r="KPF11" s="813"/>
      <c r="KPG11" s="813"/>
      <c r="KPH11" s="813"/>
      <c r="KPI11" s="813"/>
      <c r="KPJ11" s="813"/>
      <c r="KPK11" s="813"/>
      <c r="KPL11" s="813"/>
      <c r="KPM11" s="813"/>
      <c r="KPN11" s="813"/>
      <c r="KPO11" s="813"/>
      <c r="KPP11" s="813"/>
      <c r="KPQ11" s="813"/>
      <c r="KPR11" s="813"/>
      <c r="KPS11" s="813"/>
      <c r="KPT11" s="813"/>
      <c r="KPU11" s="813"/>
      <c r="KPV11" s="813"/>
      <c r="KPW11" s="813"/>
      <c r="KPX11" s="813"/>
      <c r="KPY11" s="813"/>
      <c r="KPZ11" s="813"/>
      <c r="KQA11" s="813"/>
      <c r="KQB11" s="813"/>
      <c r="KQC11" s="813"/>
      <c r="KQD11" s="813"/>
      <c r="KQE11" s="813"/>
      <c r="KQF11" s="813"/>
      <c r="KQG11" s="813"/>
      <c r="KQH11" s="813"/>
      <c r="KQI11" s="813"/>
      <c r="KQJ11" s="813"/>
      <c r="KQK11" s="813"/>
      <c r="KQL11" s="813"/>
      <c r="KQM11" s="813"/>
      <c r="KQN11" s="813"/>
      <c r="KQO11" s="813"/>
      <c r="KQP11" s="813"/>
      <c r="KQQ11" s="813"/>
      <c r="KQR11" s="813"/>
      <c r="KQS11" s="813"/>
      <c r="KQT11" s="813"/>
      <c r="KQU11" s="813"/>
      <c r="KQV11" s="813"/>
      <c r="KQW11" s="813"/>
      <c r="KQX11" s="813"/>
      <c r="KQY11" s="813"/>
      <c r="KQZ11" s="813"/>
      <c r="KRA11" s="813"/>
      <c r="KRB11" s="813"/>
      <c r="KRC11" s="813"/>
      <c r="KRD11" s="813"/>
      <c r="KRE11" s="813"/>
      <c r="KRF11" s="813"/>
      <c r="KRG11" s="813"/>
      <c r="KRH11" s="813"/>
      <c r="KRI11" s="813"/>
      <c r="KRJ11" s="813"/>
      <c r="KRK11" s="813"/>
      <c r="KRL11" s="813"/>
      <c r="KRM11" s="813"/>
      <c r="KRN11" s="813"/>
      <c r="KRO11" s="813"/>
      <c r="KRP11" s="813"/>
      <c r="KRQ11" s="813"/>
      <c r="KRR11" s="813"/>
      <c r="KRS11" s="813"/>
      <c r="KRT11" s="813"/>
      <c r="KRU11" s="813"/>
      <c r="KRV11" s="813"/>
      <c r="KRW11" s="813"/>
      <c r="KRX11" s="813"/>
      <c r="KRY11" s="813"/>
      <c r="KRZ11" s="813"/>
      <c r="KSA11" s="813"/>
      <c r="KSB11" s="813"/>
      <c r="KSC11" s="813"/>
      <c r="KSD11" s="813"/>
      <c r="KSE11" s="813"/>
      <c r="KSF11" s="813"/>
      <c r="KSG11" s="813"/>
      <c r="KSH11" s="813"/>
      <c r="KSI11" s="813"/>
      <c r="KSJ11" s="813"/>
      <c r="KSK11" s="813"/>
      <c r="KSL11" s="813"/>
      <c r="KSM11" s="813"/>
      <c r="KSN11" s="813"/>
      <c r="KSO11" s="813"/>
      <c r="KSP11" s="813"/>
      <c r="KSQ11" s="813"/>
      <c r="KSR11" s="813"/>
      <c r="KSS11" s="813"/>
      <c r="KST11" s="813"/>
      <c r="KSU11" s="813"/>
      <c r="KSV11" s="813"/>
      <c r="KSW11" s="813"/>
      <c r="KSX11" s="813"/>
      <c r="KSY11" s="813"/>
      <c r="KSZ11" s="813"/>
      <c r="KTA11" s="813"/>
      <c r="KTB11" s="813"/>
      <c r="KTC11" s="813"/>
      <c r="KTD11" s="813"/>
      <c r="KTE11" s="813"/>
      <c r="KTF11" s="813"/>
      <c r="KTG11" s="813"/>
      <c r="KTH11" s="813"/>
      <c r="KTI11" s="813"/>
      <c r="KTJ11" s="813"/>
      <c r="KTK11" s="813"/>
      <c r="KTL11" s="813"/>
      <c r="KTM11" s="813"/>
      <c r="KTN11" s="813"/>
      <c r="KTO11" s="813"/>
      <c r="KTP11" s="813"/>
      <c r="KTQ11" s="813"/>
      <c r="KTR11" s="813"/>
      <c r="KTS11" s="813"/>
      <c r="KTT11" s="813"/>
      <c r="KTU11" s="813"/>
      <c r="KTV11" s="813"/>
      <c r="KTW11" s="813"/>
      <c r="KTX11" s="813"/>
      <c r="KTY11" s="813"/>
      <c r="KTZ11" s="813"/>
      <c r="KUA11" s="813"/>
      <c r="KUB11" s="813"/>
      <c r="KUC11" s="813"/>
      <c r="KUD11" s="813"/>
      <c r="KUE11" s="813"/>
      <c r="KUF11" s="813"/>
      <c r="KUG11" s="813"/>
      <c r="KUH11" s="813"/>
      <c r="KUI11" s="813"/>
      <c r="KUJ11" s="813"/>
      <c r="KUK11" s="813"/>
      <c r="KUL11" s="813"/>
      <c r="KUM11" s="813"/>
      <c r="KUN11" s="813"/>
      <c r="KUO11" s="813"/>
      <c r="KUP11" s="813"/>
      <c r="KUQ11" s="813"/>
      <c r="KUR11" s="813"/>
      <c r="KUS11" s="813"/>
      <c r="KUT11" s="813"/>
      <c r="KUU11" s="813"/>
      <c r="KUV11" s="813"/>
      <c r="KUW11" s="813"/>
      <c r="KUX11" s="813"/>
      <c r="KUY11" s="813"/>
      <c r="KUZ11" s="813"/>
      <c r="KVA11" s="813"/>
      <c r="KVB11" s="813"/>
      <c r="KVC11" s="813"/>
      <c r="KVD11" s="813"/>
      <c r="KVE11" s="813"/>
      <c r="KVF11" s="813"/>
      <c r="KVG11" s="813"/>
      <c r="KVH11" s="813"/>
      <c r="KVI11" s="813"/>
      <c r="KVJ11" s="813"/>
      <c r="KVK11" s="813"/>
      <c r="KVL11" s="813"/>
      <c r="KVM11" s="813"/>
      <c r="KVN11" s="813"/>
      <c r="KVO11" s="813"/>
      <c r="KVP11" s="813"/>
      <c r="KVQ11" s="813"/>
      <c r="KVR11" s="813"/>
      <c r="KVS11" s="813"/>
      <c r="KVT11" s="813"/>
      <c r="KVU11" s="813"/>
      <c r="KVV11" s="813"/>
      <c r="KVW11" s="813"/>
      <c r="KVX11" s="813"/>
      <c r="KVY11" s="813"/>
      <c r="KVZ11" s="813"/>
      <c r="KWA11" s="813"/>
      <c r="KWB11" s="813"/>
      <c r="KWC11" s="813"/>
      <c r="KWD11" s="813"/>
      <c r="KWE11" s="813"/>
      <c r="KWF11" s="813"/>
      <c r="KWG11" s="813"/>
      <c r="KWH11" s="813"/>
      <c r="KWI11" s="813"/>
      <c r="KWJ11" s="813"/>
      <c r="KWK11" s="813"/>
      <c r="KWL11" s="813"/>
      <c r="KWM11" s="813"/>
      <c r="KWN11" s="813"/>
      <c r="KWO11" s="813"/>
      <c r="KWP11" s="813"/>
      <c r="KWQ11" s="813"/>
      <c r="KWR11" s="813"/>
      <c r="KWS11" s="813"/>
      <c r="KWT11" s="813"/>
      <c r="KWU11" s="813"/>
      <c r="KWV11" s="813"/>
      <c r="KWW11" s="813"/>
      <c r="KWX11" s="813"/>
      <c r="KWY11" s="813"/>
      <c r="KWZ11" s="813"/>
      <c r="KXA11" s="813"/>
      <c r="KXB11" s="813"/>
      <c r="KXC11" s="813"/>
      <c r="KXD11" s="813"/>
      <c r="KXE11" s="813"/>
      <c r="KXF11" s="813"/>
      <c r="KXG11" s="813"/>
      <c r="KXH11" s="813"/>
      <c r="KXI11" s="813"/>
      <c r="KXJ11" s="813"/>
      <c r="KXK11" s="813"/>
      <c r="KXL11" s="813"/>
      <c r="KXM11" s="813"/>
      <c r="KXN11" s="813"/>
      <c r="KXO11" s="813"/>
      <c r="KXP11" s="813"/>
      <c r="KXQ11" s="813"/>
      <c r="KXR11" s="813"/>
      <c r="KXS11" s="813"/>
      <c r="KXT11" s="813"/>
      <c r="KXU11" s="813"/>
      <c r="KXV11" s="813"/>
      <c r="KXW11" s="813"/>
      <c r="KXX11" s="813"/>
      <c r="KXY11" s="813"/>
      <c r="KXZ11" s="813"/>
      <c r="KYA11" s="813"/>
      <c r="KYB11" s="813"/>
      <c r="KYC11" s="813"/>
      <c r="KYD11" s="813"/>
      <c r="KYE11" s="813"/>
      <c r="KYF11" s="813"/>
      <c r="KYG11" s="813"/>
      <c r="KYH11" s="813"/>
      <c r="KYI11" s="813"/>
      <c r="KYJ11" s="813"/>
      <c r="KYK11" s="813"/>
      <c r="KYL11" s="813"/>
      <c r="KYM11" s="813"/>
      <c r="KYN11" s="813"/>
      <c r="KYO11" s="813"/>
      <c r="KYP11" s="813"/>
      <c r="KYQ11" s="813"/>
      <c r="KYR11" s="813"/>
      <c r="KYS11" s="813"/>
      <c r="KYT11" s="813"/>
      <c r="KYU11" s="813"/>
      <c r="KYV11" s="813"/>
      <c r="KYW11" s="813"/>
      <c r="KYX11" s="813"/>
      <c r="KYY11" s="813"/>
      <c r="KYZ11" s="813"/>
      <c r="KZA11" s="813"/>
      <c r="KZB11" s="813"/>
      <c r="KZC11" s="813"/>
      <c r="KZD11" s="813"/>
      <c r="KZE11" s="813"/>
      <c r="KZF11" s="813"/>
      <c r="KZG11" s="813"/>
      <c r="KZH11" s="813"/>
      <c r="KZI11" s="813"/>
      <c r="KZJ11" s="813"/>
      <c r="KZK11" s="813"/>
      <c r="KZL11" s="813"/>
      <c r="KZM11" s="813"/>
      <c r="KZN11" s="813"/>
      <c r="KZO11" s="813"/>
      <c r="KZP11" s="813"/>
      <c r="KZQ11" s="813"/>
      <c r="KZR11" s="813"/>
      <c r="KZS11" s="813"/>
      <c r="KZT11" s="813"/>
      <c r="KZU11" s="813"/>
      <c r="KZV11" s="813"/>
      <c r="KZW11" s="813"/>
      <c r="KZX11" s="813"/>
      <c r="KZY11" s="813"/>
      <c r="KZZ11" s="813"/>
      <c r="LAA11" s="813"/>
      <c r="LAB11" s="813"/>
      <c r="LAC11" s="813"/>
      <c r="LAD11" s="813"/>
      <c r="LAE11" s="813"/>
      <c r="LAF11" s="813"/>
      <c r="LAG11" s="813"/>
      <c r="LAH11" s="813"/>
      <c r="LAI11" s="813"/>
      <c r="LAJ11" s="813"/>
      <c r="LAK11" s="813"/>
      <c r="LAL11" s="813"/>
      <c r="LAM11" s="813"/>
      <c r="LAN11" s="813"/>
      <c r="LAO11" s="813"/>
      <c r="LAP11" s="813"/>
      <c r="LAQ11" s="813"/>
      <c r="LAR11" s="813"/>
      <c r="LAS11" s="813"/>
      <c r="LAT11" s="813"/>
      <c r="LAU11" s="813"/>
      <c r="LAV11" s="813"/>
      <c r="LAW11" s="813"/>
      <c r="LAX11" s="813"/>
      <c r="LAY11" s="813"/>
      <c r="LAZ11" s="813"/>
      <c r="LBA11" s="813"/>
      <c r="LBB11" s="813"/>
      <c r="LBC11" s="813"/>
      <c r="LBD11" s="813"/>
      <c r="LBE11" s="813"/>
      <c r="LBF11" s="813"/>
      <c r="LBG11" s="813"/>
      <c r="LBH11" s="813"/>
      <c r="LBI11" s="813"/>
      <c r="LBJ11" s="813"/>
      <c r="LBK11" s="813"/>
      <c r="LBL11" s="813"/>
      <c r="LBM11" s="813"/>
      <c r="LBN11" s="813"/>
      <c r="LBO11" s="813"/>
      <c r="LBP11" s="813"/>
      <c r="LBQ11" s="813"/>
      <c r="LBR11" s="813"/>
      <c r="LBS11" s="813"/>
      <c r="LBT11" s="813"/>
      <c r="LBU11" s="813"/>
      <c r="LBV11" s="813"/>
      <c r="LBW11" s="813"/>
      <c r="LBX11" s="813"/>
      <c r="LBY11" s="813"/>
      <c r="LBZ11" s="813"/>
      <c r="LCA11" s="813"/>
      <c r="LCB11" s="813"/>
      <c r="LCC11" s="813"/>
      <c r="LCD11" s="813"/>
      <c r="LCE11" s="813"/>
      <c r="LCF11" s="813"/>
      <c r="LCG11" s="813"/>
      <c r="LCH11" s="813"/>
      <c r="LCI11" s="813"/>
      <c r="LCJ11" s="813"/>
      <c r="LCK11" s="813"/>
      <c r="LCL11" s="813"/>
      <c r="LCM11" s="813"/>
      <c r="LCN11" s="813"/>
      <c r="LCO11" s="813"/>
      <c r="LCP11" s="813"/>
      <c r="LCQ11" s="813"/>
      <c r="LCR11" s="813"/>
      <c r="LCS11" s="813"/>
      <c r="LCT11" s="813"/>
      <c r="LCU11" s="813"/>
      <c r="LCV11" s="813"/>
      <c r="LCW11" s="813"/>
      <c r="LCX11" s="813"/>
      <c r="LCY11" s="813"/>
      <c r="LCZ11" s="813"/>
      <c r="LDA11" s="813"/>
      <c r="LDB11" s="813"/>
      <c r="LDC11" s="813"/>
      <c r="LDD11" s="813"/>
      <c r="LDE11" s="813"/>
      <c r="LDF11" s="813"/>
      <c r="LDG11" s="813"/>
      <c r="LDH11" s="813"/>
      <c r="LDI11" s="813"/>
      <c r="LDJ11" s="813"/>
      <c r="LDK11" s="813"/>
      <c r="LDL11" s="813"/>
      <c r="LDM11" s="813"/>
      <c r="LDN11" s="813"/>
      <c r="LDO11" s="813"/>
      <c r="LDP11" s="813"/>
      <c r="LDQ11" s="813"/>
      <c r="LDR11" s="813"/>
      <c r="LDS11" s="813"/>
      <c r="LDT11" s="813"/>
      <c r="LDU11" s="813"/>
      <c r="LDV11" s="813"/>
      <c r="LDW11" s="813"/>
      <c r="LDX11" s="813"/>
      <c r="LDY11" s="813"/>
      <c r="LDZ11" s="813"/>
      <c r="LEA11" s="813"/>
      <c r="LEB11" s="813"/>
      <c r="LEC11" s="813"/>
      <c r="LED11" s="813"/>
      <c r="LEE11" s="813"/>
      <c r="LEF11" s="813"/>
      <c r="LEG11" s="813"/>
      <c r="LEH11" s="813"/>
      <c r="LEI11" s="813"/>
      <c r="LEJ11" s="813"/>
      <c r="LEK11" s="813"/>
      <c r="LEL11" s="813"/>
      <c r="LEM11" s="813"/>
      <c r="LEN11" s="813"/>
      <c r="LEO11" s="813"/>
      <c r="LEP11" s="813"/>
      <c r="LEQ11" s="813"/>
      <c r="LER11" s="813"/>
      <c r="LES11" s="813"/>
      <c r="LET11" s="813"/>
      <c r="LEU11" s="813"/>
      <c r="LEV11" s="813"/>
      <c r="LEW11" s="813"/>
      <c r="LEX11" s="813"/>
      <c r="LEY11" s="813"/>
      <c r="LEZ11" s="813"/>
      <c r="LFA11" s="813"/>
      <c r="LFB11" s="813"/>
      <c r="LFC11" s="813"/>
      <c r="LFD11" s="813"/>
      <c r="LFE11" s="813"/>
      <c r="LFF11" s="813"/>
      <c r="LFG11" s="813"/>
      <c r="LFH11" s="813"/>
      <c r="LFI11" s="813"/>
      <c r="LFJ11" s="813"/>
      <c r="LFK11" s="813"/>
      <c r="LFL11" s="813"/>
      <c r="LFM11" s="813"/>
      <c r="LFN11" s="813"/>
      <c r="LFO11" s="813"/>
      <c r="LFP11" s="813"/>
      <c r="LFQ11" s="813"/>
      <c r="LFR11" s="813"/>
      <c r="LFS11" s="813"/>
      <c r="LFT11" s="813"/>
      <c r="LFU11" s="813"/>
      <c r="LFV11" s="813"/>
      <c r="LFW11" s="813"/>
      <c r="LFX11" s="813"/>
      <c r="LFY11" s="813"/>
      <c r="LFZ11" s="813"/>
      <c r="LGA11" s="813"/>
      <c r="LGB11" s="813"/>
      <c r="LGC11" s="813"/>
      <c r="LGD11" s="813"/>
      <c r="LGE11" s="813"/>
      <c r="LGF11" s="813"/>
      <c r="LGG11" s="813"/>
      <c r="LGH11" s="813"/>
      <c r="LGI11" s="813"/>
      <c r="LGJ11" s="813"/>
      <c r="LGK11" s="813"/>
      <c r="LGL11" s="813"/>
      <c r="LGM11" s="813"/>
      <c r="LGN11" s="813"/>
      <c r="LGO11" s="813"/>
      <c r="LGP11" s="813"/>
      <c r="LGQ11" s="813"/>
      <c r="LGR11" s="813"/>
      <c r="LGS11" s="813"/>
      <c r="LGT11" s="813"/>
      <c r="LGU11" s="813"/>
      <c r="LGV11" s="813"/>
      <c r="LGW11" s="813"/>
      <c r="LGX11" s="813"/>
      <c r="LGY11" s="813"/>
      <c r="LGZ11" s="813"/>
      <c r="LHA11" s="813"/>
      <c r="LHB11" s="813"/>
      <c r="LHC11" s="813"/>
      <c r="LHD11" s="813"/>
      <c r="LHE11" s="813"/>
      <c r="LHF11" s="813"/>
      <c r="LHG11" s="813"/>
      <c r="LHH11" s="813"/>
      <c r="LHI11" s="813"/>
      <c r="LHJ11" s="813"/>
      <c r="LHK11" s="813"/>
      <c r="LHL11" s="813"/>
      <c r="LHM11" s="813"/>
      <c r="LHN11" s="813"/>
      <c r="LHO11" s="813"/>
      <c r="LHP11" s="813"/>
      <c r="LHQ11" s="813"/>
      <c r="LHR11" s="813"/>
      <c r="LHS11" s="813"/>
      <c r="LHT11" s="813"/>
      <c r="LHU11" s="813"/>
      <c r="LHV11" s="813"/>
      <c r="LHW11" s="813"/>
      <c r="LHX11" s="813"/>
      <c r="LHY11" s="813"/>
      <c r="LHZ11" s="813"/>
      <c r="LIA11" s="813"/>
      <c r="LIB11" s="813"/>
      <c r="LIC11" s="813"/>
      <c r="LID11" s="813"/>
      <c r="LIE11" s="813"/>
      <c r="LIF11" s="813"/>
      <c r="LIG11" s="813"/>
      <c r="LIH11" s="813"/>
      <c r="LII11" s="813"/>
      <c r="LIJ11" s="813"/>
      <c r="LIK11" s="813"/>
      <c r="LIL11" s="813"/>
      <c r="LIM11" s="813"/>
      <c r="LIN11" s="813"/>
      <c r="LIO11" s="813"/>
      <c r="LIP11" s="813"/>
      <c r="LIQ11" s="813"/>
      <c r="LIR11" s="813"/>
      <c r="LIS11" s="813"/>
      <c r="LIT11" s="813"/>
      <c r="LIU11" s="813"/>
      <c r="LIV11" s="813"/>
      <c r="LIW11" s="813"/>
      <c r="LIX11" s="813"/>
      <c r="LIY11" s="813"/>
      <c r="LIZ11" s="813"/>
      <c r="LJA11" s="813"/>
      <c r="LJB11" s="813"/>
      <c r="LJC11" s="813"/>
      <c r="LJD11" s="813"/>
      <c r="LJE11" s="813"/>
      <c r="LJF11" s="813"/>
      <c r="LJG11" s="813"/>
      <c r="LJH11" s="813"/>
      <c r="LJI11" s="813"/>
      <c r="LJJ11" s="813"/>
      <c r="LJK11" s="813"/>
      <c r="LJL11" s="813"/>
      <c r="LJM11" s="813"/>
      <c r="LJN11" s="813"/>
      <c r="LJO11" s="813"/>
      <c r="LJP11" s="813"/>
      <c r="LJQ11" s="813"/>
      <c r="LJR11" s="813"/>
      <c r="LJS11" s="813"/>
      <c r="LJT11" s="813"/>
      <c r="LJU11" s="813"/>
      <c r="LJV11" s="813"/>
      <c r="LJW11" s="813"/>
      <c r="LJX11" s="813"/>
      <c r="LJY11" s="813"/>
      <c r="LJZ11" s="813"/>
      <c r="LKA11" s="813"/>
      <c r="LKB11" s="813"/>
      <c r="LKC11" s="813"/>
      <c r="LKD11" s="813"/>
      <c r="LKE11" s="813"/>
      <c r="LKF11" s="813"/>
      <c r="LKG11" s="813"/>
      <c r="LKH11" s="813"/>
      <c r="LKI11" s="813"/>
      <c r="LKJ11" s="813"/>
      <c r="LKK11" s="813"/>
      <c r="LKL11" s="813"/>
      <c r="LKM11" s="813"/>
      <c r="LKN11" s="813"/>
      <c r="LKO11" s="813"/>
      <c r="LKP11" s="813"/>
      <c r="LKQ11" s="813"/>
      <c r="LKR11" s="813"/>
      <c r="LKS11" s="813"/>
      <c r="LKT11" s="813"/>
      <c r="LKU11" s="813"/>
      <c r="LKV11" s="813"/>
      <c r="LKW11" s="813"/>
      <c r="LKX11" s="813"/>
      <c r="LKY11" s="813"/>
      <c r="LKZ11" s="813"/>
      <c r="LLA11" s="813"/>
      <c r="LLB11" s="813"/>
      <c r="LLC11" s="813"/>
      <c r="LLD11" s="813"/>
      <c r="LLE11" s="813"/>
      <c r="LLF11" s="813"/>
      <c r="LLG11" s="813"/>
      <c r="LLH11" s="813"/>
      <c r="LLI11" s="813"/>
      <c r="LLJ11" s="813"/>
      <c r="LLK11" s="813"/>
      <c r="LLL11" s="813"/>
      <c r="LLM11" s="813"/>
      <c r="LLN11" s="813"/>
      <c r="LLO11" s="813"/>
      <c r="LLP11" s="813"/>
      <c r="LLQ11" s="813"/>
      <c r="LLR11" s="813"/>
      <c r="LLS11" s="813"/>
      <c r="LLT11" s="813"/>
      <c r="LLU11" s="813"/>
      <c r="LLV11" s="813"/>
      <c r="LLW11" s="813"/>
      <c r="LLX11" s="813"/>
      <c r="LLY11" s="813"/>
      <c r="LLZ11" s="813"/>
      <c r="LMA11" s="813"/>
      <c r="LMB11" s="813"/>
      <c r="LMC11" s="813"/>
      <c r="LMD11" s="813"/>
      <c r="LME11" s="813"/>
      <c r="LMF11" s="813"/>
      <c r="LMG11" s="813"/>
      <c r="LMH11" s="813"/>
      <c r="LMI11" s="813"/>
      <c r="LMJ11" s="813"/>
      <c r="LMK11" s="813"/>
      <c r="LML11" s="813"/>
      <c r="LMM11" s="813"/>
      <c r="LMN11" s="813"/>
      <c r="LMO11" s="813"/>
      <c r="LMP11" s="813"/>
      <c r="LMQ11" s="813"/>
      <c r="LMR11" s="813"/>
      <c r="LMS11" s="813"/>
      <c r="LMT11" s="813"/>
      <c r="LMU11" s="813"/>
      <c r="LMV11" s="813"/>
      <c r="LMW11" s="813"/>
      <c r="LMX11" s="813"/>
      <c r="LMY11" s="813"/>
      <c r="LMZ11" s="813"/>
      <c r="LNA11" s="813"/>
      <c r="LNB11" s="813"/>
      <c r="LNC11" s="813"/>
      <c r="LND11" s="813"/>
      <c r="LNE11" s="813"/>
      <c r="LNF11" s="813"/>
      <c r="LNG11" s="813"/>
      <c r="LNH11" s="813"/>
      <c r="LNI11" s="813"/>
      <c r="LNJ11" s="813"/>
      <c r="LNK11" s="813"/>
      <c r="LNL11" s="813"/>
      <c r="LNM11" s="813"/>
      <c r="LNN11" s="813"/>
      <c r="LNO11" s="813"/>
      <c r="LNP11" s="813"/>
      <c r="LNQ11" s="813"/>
      <c r="LNR11" s="813"/>
      <c r="LNS11" s="813"/>
      <c r="LNT11" s="813"/>
      <c r="LNU11" s="813"/>
      <c r="LNV11" s="813"/>
      <c r="LNW11" s="813"/>
      <c r="LNX11" s="813"/>
      <c r="LNY11" s="813"/>
      <c r="LNZ11" s="813"/>
      <c r="LOA11" s="813"/>
      <c r="LOB11" s="813"/>
      <c r="LOC11" s="813"/>
      <c r="LOD11" s="813"/>
      <c r="LOE11" s="813"/>
      <c r="LOF11" s="813"/>
      <c r="LOG11" s="813"/>
      <c r="LOH11" s="813"/>
      <c r="LOI11" s="813"/>
      <c r="LOJ11" s="813"/>
      <c r="LOK11" s="813"/>
      <c r="LOL11" s="813"/>
      <c r="LOM11" s="813"/>
      <c r="LON11" s="813"/>
      <c r="LOO11" s="813"/>
      <c r="LOP11" s="813"/>
      <c r="LOQ11" s="813"/>
      <c r="LOR11" s="813"/>
      <c r="LOS11" s="813"/>
      <c r="LOT11" s="813"/>
      <c r="LOU11" s="813"/>
      <c r="LOV11" s="813"/>
      <c r="LOW11" s="813"/>
      <c r="LOX11" s="813"/>
      <c r="LOY11" s="813"/>
      <c r="LOZ11" s="813"/>
      <c r="LPA11" s="813"/>
      <c r="LPB11" s="813"/>
      <c r="LPC11" s="813"/>
      <c r="LPD11" s="813"/>
      <c r="LPE11" s="813"/>
      <c r="LPF11" s="813"/>
      <c r="LPG11" s="813"/>
      <c r="LPH11" s="813"/>
      <c r="LPI11" s="813"/>
      <c r="LPJ11" s="813"/>
      <c r="LPK11" s="813"/>
      <c r="LPL11" s="813"/>
      <c r="LPM11" s="813"/>
      <c r="LPN11" s="813"/>
      <c r="LPO11" s="813"/>
      <c r="LPP11" s="813"/>
      <c r="LPQ11" s="813"/>
      <c r="LPR11" s="813"/>
      <c r="LPS11" s="813"/>
      <c r="LPT11" s="813"/>
      <c r="LPU11" s="813"/>
      <c r="LPV11" s="813"/>
      <c r="LPW11" s="813"/>
      <c r="LPX11" s="813"/>
      <c r="LPY11" s="813"/>
      <c r="LPZ11" s="813"/>
      <c r="LQA11" s="813"/>
      <c r="LQB11" s="813"/>
      <c r="LQC11" s="813"/>
      <c r="LQD11" s="813"/>
      <c r="LQE11" s="813"/>
      <c r="LQF11" s="813"/>
      <c r="LQG11" s="813"/>
      <c r="LQH11" s="813"/>
      <c r="LQI11" s="813"/>
      <c r="LQJ11" s="813"/>
      <c r="LQK11" s="813"/>
      <c r="LQL11" s="813"/>
      <c r="LQM11" s="813"/>
      <c r="LQN11" s="813"/>
      <c r="LQO11" s="813"/>
      <c r="LQP11" s="813"/>
      <c r="LQQ11" s="813"/>
      <c r="LQR11" s="813"/>
      <c r="LQS11" s="813"/>
      <c r="LQT11" s="813"/>
      <c r="LQU11" s="813"/>
      <c r="LQV11" s="813"/>
      <c r="LQW11" s="813"/>
      <c r="LQX11" s="813"/>
      <c r="LQY11" s="813"/>
      <c r="LQZ11" s="813"/>
      <c r="LRA11" s="813"/>
      <c r="LRB11" s="813"/>
      <c r="LRC11" s="813"/>
      <c r="LRD11" s="813"/>
      <c r="LRE11" s="813"/>
      <c r="LRF11" s="813"/>
      <c r="LRG11" s="813"/>
      <c r="LRH11" s="813"/>
      <c r="LRI11" s="813"/>
      <c r="LRJ11" s="813"/>
      <c r="LRK11" s="813"/>
      <c r="LRL11" s="813"/>
      <c r="LRM11" s="813"/>
      <c r="LRN11" s="813"/>
      <c r="LRO11" s="813"/>
      <c r="LRP11" s="813"/>
      <c r="LRQ11" s="813"/>
      <c r="LRR11" s="813"/>
      <c r="LRS11" s="813"/>
      <c r="LRT11" s="813"/>
      <c r="LRU11" s="813"/>
      <c r="LRV11" s="813"/>
      <c r="LRW11" s="813"/>
      <c r="LRX11" s="813"/>
      <c r="LRY11" s="813"/>
      <c r="LRZ11" s="813"/>
      <c r="LSA11" s="813"/>
      <c r="LSB11" s="813"/>
      <c r="LSC11" s="813"/>
      <c r="LSD11" s="813"/>
      <c r="LSE11" s="813"/>
      <c r="LSF11" s="813"/>
      <c r="LSG11" s="813"/>
      <c r="LSH11" s="813"/>
      <c r="LSI11" s="813"/>
      <c r="LSJ11" s="813"/>
      <c r="LSK11" s="813"/>
      <c r="LSL11" s="813"/>
      <c r="LSM11" s="813"/>
      <c r="LSN11" s="813"/>
      <c r="LSO11" s="813"/>
      <c r="LSP11" s="813"/>
      <c r="LSQ11" s="813"/>
      <c r="LSR11" s="813"/>
      <c r="LSS11" s="813"/>
      <c r="LST11" s="813"/>
      <c r="LSU11" s="813"/>
      <c r="LSV11" s="813"/>
      <c r="LSW11" s="813"/>
      <c r="LSX11" s="813"/>
      <c r="LSY11" s="813"/>
      <c r="LSZ11" s="813"/>
      <c r="LTA11" s="813"/>
      <c r="LTB11" s="813"/>
      <c r="LTC11" s="813"/>
      <c r="LTD11" s="813"/>
      <c r="LTE11" s="813"/>
      <c r="LTF11" s="813"/>
      <c r="LTG11" s="813"/>
      <c r="LTH11" s="813"/>
      <c r="LTI11" s="813"/>
      <c r="LTJ11" s="813"/>
      <c r="LTK11" s="813"/>
      <c r="LTL11" s="813"/>
      <c r="LTM11" s="813"/>
      <c r="LTN11" s="813"/>
      <c r="LTO11" s="813"/>
      <c r="LTP11" s="813"/>
      <c r="LTQ11" s="813"/>
      <c r="LTR11" s="813"/>
      <c r="LTS11" s="813"/>
      <c r="LTT11" s="813"/>
      <c r="LTU11" s="813"/>
      <c r="LTV11" s="813"/>
      <c r="LTW11" s="813"/>
      <c r="LTX11" s="813"/>
      <c r="LTY11" s="813"/>
      <c r="LTZ11" s="813"/>
      <c r="LUA11" s="813"/>
      <c r="LUB11" s="813"/>
      <c r="LUC11" s="813"/>
      <c r="LUD11" s="813"/>
      <c r="LUE11" s="813"/>
      <c r="LUF11" s="813"/>
      <c r="LUG11" s="813"/>
      <c r="LUH11" s="813"/>
      <c r="LUI11" s="813"/>
      <c r="LUJ11" s="813"/>
      <c r="LUK11" s="813"/>
      <c r="LUL11" s="813"/>
      <c r="LUM11" s="813"/>
      <c r="LUN11" s="813"/>
      <c r="LUO11" s="813"/>
      <c r="LUP11" s="813"/>
      <c r="LUQ11" s="813"/>
      <c r="LUR11" s="813"/>
      <c r="LUS11" s="813"/>
      <c r="LUT11" s="813"/>
      <c r="LUU11" s="813"/>
      <c r="LUV11" s="813"/>
      <c r="LUW11" s="813"/>
      <c r="LUX11" s="813"/>
      <c r="LUY11" s="813"/>
      <c r="LUZ11" s="813"/>
      <c r="LVA11" s="813"/>
      <c r="LVB11" s="813"/>
      <c r="LVC11" s="813"/>
      <c r="LVD11" s="813"/>
      <c r="LVE11" s="813"/>
      <c r="LVF11" s="813"/>
      <c r="LVG11" s="813"/>
      <c r="LVH11" s="813"/>
      <c r="LVI11" s="813"/>
      <c r="LVJ11" s="813"/>
      <c r="LVK11" s="813"/>
      <c r="LVL11" s="813"/>
      <c r="LVM11" s="813"/>
      <c r="LVN11" s="813"/>
      <c r="LVO11" s="813"/>
      <c r="LVP11" s="813"/>
      <c r="LVQ11" s="813"/>
      <c r="LVR11" s="813"/>
      <c r="LVS11" s="813"/>
      <c r="LVT11" s="813"/>
      <c r="LVU11" s="813"/>
      <c r="LVV11" s="813"/>
      <c r="LVW11" s="813"/>
      <c r="LVX11" s="813"/>
      <c r="LVY11" s="813"/>
      <c r="LVZ11" s="813"/>
      <c r="LWA11" s="813"/>
      <c r="LWB11" s="813"/>
      <c r="LWC11" s="813"/>
      <c r="LWD11" s="813"/>
      <c r="LWE11" s="813"/>
      <c r="LWF11" s="813"/>
      <c r="LWG11" s="813"/>
      <c r="LWH11" s="813"/>
      <c r="LWI11" s="813"/>
      <c r="LWJ11" s="813"/>
      <c r="LWK11" s="813"/>
      <c r="LWL11" s="813"/>
      <c r="LWM11" s="813"/>
      <c r="LWN11" s="813"/>
      <c r="LWO11" s="813"/>
      <c r="LWP11" s="813"/>
      <c r="LWQ11" s="813"/>
      <c r="LWR11" s="813"/>
      <c r="LWS11" s="813"/>
      <c r="LWT11" s="813"/>
      <c r="LWU11" s="813"/>
      <c r="LWV11" s="813"/>
      <c r="LWW11" s="813"/>
      <c r="LWX11" s="813"/>
      <c r="LWY11" s="813"/>
      <c r="LWZ11" s="813"/>
      <c r="LXA11" s="813"/>
      <c r="LXB11" s="813"/>
      <c r="LXC11" s="813"/>
      <c r="LXD11" s="813"/>
      <c r="LXE11" s="813"/>
      <c r="LXF11" s="813"/>
      <c r="LXG11" s="813"/>
      <c r="LXH11" s="813"/>
      <c r="LXI11" s="813"/>
      <c r="LXJ11" s="813"/>
      <c r="LXK11" s="813"/>
      <c r="LXL11" s="813"/>
      <c r="LXM11" s="813"/>
      <c r="LXN11" s="813"/>
      <c r="LXO11" s="813"/>
      <c r="LXP11" s="813"/>
      <c r="LXQ11" s="813"/>
      <c r="LXR11" s="813"/>
      <c r="LXS11" s="813"/>
      <c r="LXT11" s="813"/>
      <c r="LXU11" s="813"/>
      <c r="LXV11" s="813"/>
      <c r="LXW11" s="813"/>
      <c r="LXX11" s="813"/>
      <c r="LXY11" s="813"/>
      <c r="LXZ11" s="813"/>
      <c r="LYA11" s="813"/>
      <c r="LYB11" s="813"/>
      <c r="LYC11" s="813"/>
      <c r="LYD11" s="813"/>
      <c r="LYE11" s="813"/>
      <c r="LYF11" s="813"/>
      <c r="LYG11" s="813"/>
      <c r="LYH11" s="813"/>
      <c r="LYI11" s="813"/>
      <c r="LYJ11" s="813"/>
      <c r="LYK11" s="813"/>
      <c r="LYL11" s="813"/>
      <c r="LYM11" s="813"/>
      <c r="LYN11" s="813"/>
      <c r="LYO11" s="813"/>
      <c r="LYP11" s="813"/>
      <c r="LYQ11" s="813"/>
      <c r="LYR11" s="813"/>
      <c r="LYS11" s="813"/>
      <c r="LYT11" s="813"/>
      <c r="LYU11" s="813"/>
      <c r="LYV11" s="813"/>
      <c r="LYW11" s="813"/>
      <c r="LYX11" s="813"/>
      <c r="LYY11" s="813"/>
      <c r="LYZ11" s="813"/>
      <c r="LZA11" s="813"/>
      <c r="LZB11" s="813"/>
      <c r="LZC11" s="813"/>
      <c r="LZD11" s="813"/>
      <c r="LZE11" s="813"/>
      <c r="LZF11" s="813"/>
      <c r="LZG11" s="813"/>
      <c r="LZH11" s="813"/>
      <c r="LZI11" s="813"/>
      <c r="LZJ11" s="813"/>
      <c r="LZK11" s="813"/>
      <c r="LZL11" s="813"/>
      <c r="LZM11" s="813"/>
      <c r="LZN11" s="813"/>
      <c r="LZO11" s="813"/>
      <c r="LZP11" s="813"/>
      <c r="LZQ11" s="813"/>
      <c r="LZR11" s="813"/>
      <c r="LZS11" s="813"/>
      <c r="LZT11" s="813"/>
      <c r="LZU11" s="813"/>
      <c r="LZV11" s="813"/>
      <c r="LZW11" s="813"/>
      <c r="LZX11" s="813"/>
      <c r="LZY11" s="813"/>
      <c r="LZZ11" s="813"/>
      <c r="MAA11" s="813"/>
      <c r="MAB11" s="813"/>
      <c r="MAC11" s="813"/>
      <c r="MAD11" s="813"/>
      <c r="MAE11" s="813"/>
      <c r="MAF11" s="813"/>
      <c r="MAG11" s="813"/>
      <c r="MAH11" s="813"/>
      <c r="MAI11" s="813"/>
      <c r="MAJ11" s="813"/>
      <c r="MAK11" s="813"/>
      <c r="MAL11" s="813"/>
      <c r="MAM11" s="813"/>
      <c r="MAN11" s="813"/>
      <c r="MAO11" s="813"/>
      <c r="MAP11" s="813"/>
      <c r="MAQ11" s="813"/>
      <c r="MAR11" s="813"/>
      <c r="MAS11" s="813"/>
      <c r="MAT11" s="813"/>
      <c r="MAU11" s="813"/>
      <c r="MAV11" s="813"/>
      <c r="MAW11" s="813"/>
      <c r="MAX11" s="813"/>
      <c r="MAY11" s="813"/>
      <c r="MAZ11" s="813"/>
      <c r="MBA11" s="813"/>
      <c r="MBB11" s="813"/>
      <c r="MBC11" s="813"/>
      <c r="MBD11" s="813"/>
      <c r="MBE11" s="813"/>
      <c r="MBF11" s="813"/>
      <c r="MBG11" s="813"/>
      <c r="MBH11" s="813"/>
      <c r="MBI11" s="813"/>
      <c r="MBJ11" s="813"/>
      <c r="MBK11" s="813"/>
      <c r="MBL11" s="813"/>
      <c r="MBM11" s="813"/>
      <c r="MBN11" s="813"/>
      <c r="MBO11" s="813"/>
      <c r="MBP11" s="813"/>
      <c r="MBQ11" s="813"/>
      <c r="MBR11" s="813"/>
      <c r="MBS11" s="813"/>
      <c r="MBT11" s="813"/>
      <c r="MBU11" s="813"/>
      <c r="MBV11" s="813"/>
      <c r="MBW11" s="813"/>
      <c r="MBX11" s="813"/>
      <c r="MBY11" s="813"/>
      <c r="MBZ11" s="813"/>
      <c r="MCA11" s="813"/>
      <c r="MCB11" s="813"/>
      <c r="MCC11" s="813"/>
      <c r="MCD11" s="813"/>
      <c r="MCE11" s="813"/>
      <c r="MCF11" s="813"/>
      <c r="MCG11" s="813"/>
      <c r="MCH11" s="813"/>
      <c r="MCI11" s="813"/>
      <c r="MCJ11" s="813"/>
      <c r="MCK11" s="813"/>
      <c r="MCL11" s="813"/>
      <c r="MCM11" s="813"/>
      <c r="MCN11" s="813"/>
      <c r="MCO11" s="813"/>
      <c r="MCP11" s="813"/>
      <c r="MCQ11" s="813"/>
      <c r="MCR11" s="813"/>
      <c r="MCS11" s="813"/>
      <c r="MCT11" s="813"/>
      <c r="MCU11" s="813"/>
      <c r="MCV11" s="813"/>
      <c r="MCW11" s="813"/>
      <c r="MCX11" s="813"/>
      <c r="MCY11" s="813"/>
      <c r="MCZ11" s="813"/>
      <c r="MDA11" s="813"/>
      <c r="MDB11" s="813"/>
      <c r="MDC11" s="813"/>
      <c r="MDD11" s="813"/>
      <c r="MDE11" s="813"/>
      <c r="MDF11" s="813"/>
      <c r="MDG11" s="813"/>
      <c r="MDH11" s="813"/>
      <c r="MDI11" s="813"/>
      <c r="MDJ11" s="813"/>
      <c r="MDK11" s="813"/>
      <c r="MDL11" s="813"/>
      <c r="MDM11" s="813"/>
      <c r="MDN11" s="813"/>
      <c r="MDO11" s="813"/>
      <c r="MDP11" s="813"/>
      <c r="MDQ11" s="813"/>
      <c r="MDR11" s="813"/>
      <c r="MDS11" s="813"/>
      <c r="MDT11" s="813"/>
      <c r="MDU11" s="813"/>
      <c r="MDV11" s="813"/>
      <c r="MDW11" s="813"/>
      <c r="MDX11" s="813"/>
      <c r="MDY11" s="813"/>
      <c r="MDZ11" s="813"/>
      <c r="MEA11" s="813"/>
      <c r="MEB11" s="813"/>
      <c r="MEC11" s="813"/>
      <c r="MED11" s="813"/>
      <c r="MEE11" s="813"/>
      <c r="MEF11" s="813"/>
      <c r="MEG11" s="813"/>
      <c r="MEH11" s="813"/>
      <c r="MEI11" s="813"/>
      <c r="MEJ11" s="813"/>
      <c r="MEK11" s="813"/>
      <c r="MEL11" s="813"/>
      <c r="MEM11" s="813"/>
      <c r="MEN11" s="813"/>
      <c r="MEO11" s="813"/>
      <c r="MEP11" s="813"/>
      <c r="MEQ11" s="813"/>
      <c r="MER11" s="813"/>
      <c r="MES11" s="813"/>
      <c r="MET11" s="813"/>
      <c r="MEU11" s="813"/>
      <c r="MEV11" s="813"/>
      <c r="MEW11" s="813"/>
      <c r="MEX11" s="813"/>
      <c r="MEY11" s="813"/>
      <c r="MEZ11" s="813"/>
      <c r="MFA11" s="813"/>
      <c r="MFB11" s="813"/>
      <c r="MFC11" s="813"/>
      <c r="MFD11" s="813"/>
      <c r="MFE11" s="813"/>
      <c r="MFF11" s="813"/>
      <c r="MFG11" s="813"/>
      <c r="MFH11" s="813"/>
      <c r="MFI11" s="813"/>
      <c r="MFJ11" s="813"/>
      <c r="MFK11" s="813"/>
      <c r="MFL11" s="813"/>
      <c r="MFM11" s="813"/>
      <c r="MFN11" s="813"/>
      <c r="MFO11" s="813"/>
      <c r="MFP11" s="813"/>
      <c r="MFQ11" s="813"/>
      <c r="MFR11" s="813"/>
      <c r="MFS11" s="813"/>
      <c r="MFT11" s="813"/>
      <c r="MFU11" s="813"/>
      <c r="MFV11" s="813"/>
      <c r="MFW11" s="813"/>
      <c r="MFX11" s="813"/>
      <c r="MFY11" s="813"/>
      <c r="MFZ11" s="813"/>
      <c r="MGA11" s="813"/>
      <c r="MGB11" s="813"/>
      <c r="MGC11" s="813"/>
      <c r="MGD11" s="813"/>
      <c r="MGE11" s="813"/>
      <c r="MGF11" s="813"/>
      <c r="MGG11" s="813"/>
      <c r="MGH11" s="813"/>
      <c r="MGI11" s="813"/>
      <c r="MGJ11" s="813"/>
      <c r="MGK11" s="813"/>
      <c r="MGL11" s="813"/>
      <c r="MGM11" s="813"/>
      <c r="MGN11" s="813"/>
      <c r="MGO11" s="813"/>
      <c r="MGP11" s="813"/>
      <c r="MGQ11" s="813"/>
      <c r="MGR11" s="813"/>
      <c r="MGS11" s="813"/>
      <c r="MGT11" s="813"/>
      <c r="MGU11" s="813"/>
      <c r="MGV11" s="813"/>
      <c r="MGW11" s="813"/>
      <c r="MGX11" s="813"/>
      <c r="MGY11" s="813"/>
      <c r="MGZ11" s="813"/>
      <c r="MHA11" s="813"/>
      <c r="MHB11" s="813"/>
      <c r="MHC11" s="813"/>
      <c r="MHD11" s="813"/>
      <c r="MHE11" s="813"/>
      <c r="MHF11" s="813"/>
      <c r="MHG11" s="813"/>
      <c r="MHH11" s="813"/>
      <c r="MHI11" s="813"/>
      <c r="MHJ11" s="813"/>
      <c r="MHK11" s="813"/>
      <c r="MHL11" s="813"/>
      <c r="MHM11" s="813"/>
      <c r="MHN11" s="813"/>
      <c r="MHO11" s="813"/>
      <c r="MHP11" s="813"/>
      <c r="MHQ11" s="813"/>
      <c r="MHR11" s="813"/>
      <c r="MHS11" s="813"/>
      <c r="MHT11" s="813"/>
      <c r="MHU11" s="813"/>
      <c r="MHV11" s="813"/>
      <c r="MHW11" s="813"/>
      <c r="MHX11" s="813"/>
      <c r="MHY11" s="813"/>
      <c r="MHZ11" s="813"/>
      <c r="MIA11" s="813"/>
      <c r="MIB11" s="813"/>
      <c r="MIC11" s="813"/>
      <c r="MID11" s="813"/>
      <c r="MIE11" s="813"/>
      <c r="MIF11" s="813"/>
      <c r="MIG11" s="813"/>
      <c r="MIH11" s="813"/>
      <c r="MII11" s="813"/>
      <c r="MIJ11" s="813"/>
      <c r="MIK11" s="813"/>
      <c r="MIL11" s="813"/>
      <c r="MIM11" s="813"/>
      <c r="MIN11" s="813"/>
      <c r="MIO11" s="813"/>
      <c r="MIP11" s="813"/>
      <c r="MIQ11" s="813"/>
      <c r="MIR11" s="813"/>
      <c r="MIS11" s="813"/>
      <c r="MIT11" s="813"/>
      <c r="MIU11" s="813"/>
      <c r="MIV11" s="813"/>
      <c r="MIW11" s="813"/>
      <c r="MIX11" s="813"/>
      <c r="MIY11" s="813"/>
      <c r="MIZ11" s="813"/>
      <c r="MJA11" s="813"/>
      <c r="MJB11" s="813"/>
      <c r="MJC11" s="813"/>
      <c r="MJD11" s="813"/>
      <c r="MJE11" s="813"/>
      <c r="MJF11" s="813"/>
      <c r="MJG11" s="813"/>
      <c r="MJH11" s="813"/>
      <c r="MJI11" s="813"/>
      <c r="MJJ11" s="813"/>
      <c r="MJK11" s="813"/>
      <c r="MJL11" s="813"/>
      <c r="MJM11" s="813"/>
      <c r="MJN11" s="813"/>
      <c r="MJO11" s="813"/>
      <c r="MJP11" s="813"/>
      <c r="MJQ11" s="813"/>
      <c r="MJR11" s="813"/>
      <c r="MJS11" s="813"/>
      <c r="MJT11" s="813"/>
      <c r="MJU11" s="813"/>
      <c r="MJV11" s="813"/>
      <c r="MJW11" s="813"/>
      <c r="MJX11" s="813"/>
      <c r="MJY11" s="813"/>
      <c r="MJZ11" s="813"/>
      <c r="MKA11" s="813"/>
      <c r="MKB11" s="813"/>
      <c r="MKC11" s="813"/>
      <c r="MKD11" s="813"/>
      <c r="MKE11" s="813"/>
      <c r="MKF11" s="813"/>
      <c r="MKG11" s="813"/>
      <c r="MKH11" s="813"/>
      <c r="MKI11" s="813"/>
      <c r="MKJ11" s="813"/>
      <c r="MKK11" s="813"/>
      <c r="MKL11" s="813"/>
      <c r="MKM11" s="813"/>
      <c r="MKN11" s="813"/>
      <c r="MKO11" s="813"/>
      <c r="MKP11" s="813"/>
      <c r="MKQ11" s="813"/>
      <c r="MKR11" s="813"/>
      <c r="MKS11" s="813"/>
      <c r="MKT11" s="813"/>
      <c r="MKU11" s="813"/>
      <c r="MKV11" s="813"/>
      <c r="MKW11" s="813"/>
      <c r="MKX11" s="813"/>
      <c r="MKY11" s="813"/>
      <c r="MKZ11" s="813"/>
      <c r="MLA11" s="813"/>
      <c r="MLB11" s="813"/>
      <c r="MLC11" s="813"/>
      <c r="MLD11" s="813"/>
      <c r="MLE11" s="813"/>
      <c r="MLF11" s="813"/>
      <c r="MLG11" s="813"/>
      <c r="MLH11" s="813"/>
      <c r="MLI11" s="813"/>
      <c r="MLJ11" s="813"/>
      <c r="MLK11" s="813"/>
      <c r="MLL11" s="813"/>
      <c r="MLM11" s="813"/>
      <c r="MLN11" s="813"/>
      <c r="MLO11" s="813"/>
      <c r="MLP11" s="813"/>
      <c r="MLQ11" s="813"/>
      <c r="MLR11" s="813"/>
      <c r="MLS11" s="813"/>
      <c r="MLT11" s="813"/>
      <c r="MLU11" s="813"/>
      <c r="MLV11" s="813"/>
      <c r="MLW11" s="813"/>
      <c r="MLX11" s="813"/>
      <c r="MLY11" s="813"/>
      <c r="MLZ11" s="813"/>
      <c r="MMA11" s="813"/>
      <c r="MMB11" s="813"/>
      <c r="MMC11" s="813"/>
      <c r="MMD11" s="813"/>
      <c r="MME11" s="813"/>
      <c r="MMF11" s="813"/>
      <c r="MMG11" s="813"/>
      <c r="MMH11" s="813"/>
      <c r="MMI11" s="813"/>
      <c r="MMJ11" s="813"/>
      <c r="MMK11" s="813"/>
      <c r="MML11" s="813"/>
      <c r="MMM11" s="813"/>
      <c r="MMN11" s="813"/>
      <c r="MMO11" s="813"/>
      <c r="MMP11" s="813"/>
      <c r="MMQ11" s="813"/>
      <c r="MMR11" s="813"/>
      <c r="MMS11" s="813"/>
      <c r="MMT11" s="813"/>
      <c r="MMU11" s="813"/>
      <c r="MMV11" s="813"/>
      <c r="MMW11" s="813"/>
      <c r="MMX11" s="813"/>
      <c r="MMY11" s="813"/>
      <c r="MMZ11" s="813"/>
      <c r="MNA11" s="813"/>
      <c r="MNB11" s="813"/>
      <c r="MNC11" s="813"/>
      <c r="MND11" s="813"/>
      <c r="MNE11" s="813"/>
      <c r="MNF11" s="813"/>
      <c r="MNG11" s="813"/>
      <c r="MNH11" s="813"/>
      <c r="MNI11" s="813"/>
      <c r="MNJ11" s="813"/>
      <c r="MNK11" s="813"/>
      <c r="MNL11" s="813"/>
      <c r="MNM11" s="813"/>
      <c r="MNN11" s="813"/>
      <c r="MNO11" s="813"/>
      <c r="MNP11" s="813"/>
      <c r="MNQ11" s="813"/>
      <c r="MNR11" s="813"/>
      <c r="MNS11" s="813"/>
      <c r="MNT11" s="813"/>
      <c r="MNU11" s="813"/>
      <c r="MNV11" s="813"/>
      <c r="MNW11" s="813"/>
      <c r="MNX11" s="813"/>
      <c r="MNY11" s="813"/>
      <c r="MNZ11" s="813"/>
      <c r="MOA11" s="813"/>
      <c r="MOB11" s="813"/>
      <c r="MOC11" s="813"/>
      <c r="MOD11" s="813"/>
      <c r="MOE11" s="813"/>
      <c r="MOF11" s="813"/>
      <c r="MOG11" s="813"/>
      <c r="MOH11" s="813"/>
      <c r="MOI11" s="813"/>
      <c r="MOJ11" s="813"/>
      <c r="MOK11" s="813"/>
      <c r="MOL11" s="813"/>
      <c r="MOM11" s="813"/>
      <c r="MON11" s="813"/>
      <c r="MOO11" s="813"/>
      <c r="MOP11" s="813"/>
      <c r="MOQ11" s="813"/>
      <c r="MOR11" s="813"/>
      <c r="MOS11" s="813"/>
      <c r="MOT11" s="813"/>
      <c r="MOU11" s="813"/>
      <c r="MOV11" s="813"/>
      <c r="MOW11" s="813"/>
      <c r="MOX11" s="813"/>
      <c r="MOY11" s="813"/>
      <c r="MOZ11" s="813"/>
      <c r="MPA11" s="813"/>
      <c r="MPB11" s="813"/>
      <c r="MPC11" s="813"/>
      <c r="MPD11" s="813"/>
      <c r="MPE11" s="813"/>
      <c r="MPF11" s="813"/>
      <c r="MPG11" s="813"/>
      <c r="MPH11" s="813"/>
      <c r="MPI11" s="813"/>
      <c r="MPJ11" s="813"/>
      <c r="MPK11" s="813"/>
      <c r="MPL11" s="813"/>
      <c r="MPM11" s="813"/>
      <c r="MPN11" s="813"/>
      <c r="MPO11" s="813"/>
      <c r="MPP11" s="813"/>
      <c r="MPQ11" s="813"/>
      <c r="MPR11" s="813"/>
      <c r="MPS11" s="813"/>
      <c r="MPT11" s="813"/>
      <c r="MPU11" s="813"/>
      <c r="MPV11" s="813"/>
      <c r="MPW11" s="813"/>
      <c r="MPX11" s="813"/>
      <c r="MPY11" s="813"/>
      <c r="MPZ11" s="813"/>
      <c r="MQA11" s="813"/>
      <c r="MQB11" s="813"/>
      <c r="MQC11" s="813"/>
      <c r="MQD11" s="813"/>
      <c r="MQE11" s="813"/>
      <c r="MQF11" s="813"/>
      <c r="MQG11" s="813"/>
      <c r="MQH11" s="813"/>
      <c r="MQI11" s="813"/>
      <c r="MQJ11" s="813"/>
      <c r="MQK11" s="813"/>
      <c r="MQL11" s="813"/>
      <c r="MQM11" s="813"/>
      <c r="MQN11" s="813"/>
      <c r="MQO11" s="813"/>
      <c r="MQP11" s="813"/>
      <c r="MQQ11" s="813"/>
      <c r="MQR11" s="813"/>
      <c r="MQS11" s="813"/>
      <c r="MQT11" s="813"/>
      <c r="MQU11" s="813"/>
      <c r="MQV11" s="813"/>
      <c r="MQW11" s="813"/>
      <c r="MQX11" s="813"/>
      <c r="MQY11" s="813"/>
      <c r="MQZ11" s="813"/>
      <c r="MRA11" s="813"/>
      <c r="MRB11" s="813"/>
      <c r="MRC11" s="813"/>
      <c r="MRD11" s="813"/>
      <c r="MRE11" s="813"/>
      <c r="MRF11" s="813"/>
      <c r="MRG11" s="813"/>
      <c r="MRH11" s="813"/>
      <c r="MRI11" s="813"/>
      <c r="MRJ11" s="813"/>
      <c r="MRK11" s="813"/>
      <c r="MRL11" s="813"/>
      <c r="MRM11" s="813"/>
      <c r="MRN11" s="813"/>
      <c r="MRO11" s="813"/>
      <c r="MRP11" s="813"/>
      <c r="MRQ11" s="813"/>
      <c r="MRR11" s="813"/>
      <c r="MRS11" s="813"/>
      <c r="MRT11" s="813"/>
      <c r="MRU11" s="813"/>
      <c r="MRV11" s="813"/>
      <c r="MRW11" s="813"/>
      <c r="MRX11" s="813"/>
      <c r="MRY11" s="813"/>
      <c r="MRZ11" s="813"/>
      <c r="MSA11" s="813"/>
      <c r="MSB11" s="813"/>
      <c r="MSC11" s="813"/>
      <c r="MSD11" s="813"/>
      <c r="MSE11" s="813"/>
      <c r="MSF11" s="813"/>
      <c r="MSG11" s="813"/>
      <c r="MSH11" s="813"/>
      <c r="MSI11" s="813"/>
      <c r="MSJ11" s="813"/>
      <c r="MSK11" s="813"/>
      <c r="MSL11" s="813"/>
      <c r="MSM11" s="813"/>
      <c r="MSN11" s="813"/>
      <c r="MSO11" s="813"/>
      <c r="MSP11" s="813"/>
      <c r="MSQ11" s="813"/>
      <c r="MSR11" s="813"/>
      <c r="MSS11" s="813"/>
      <c r="MST11" s="813"/>
      <c r="MSU11" s="813"/>
      <c r="MSV11" s="813"/>
      <c r="MSW11" s="813"/>
      <c r="MSX11" s="813"/>
      <c r="MSY11" s="813"/>
      <c r="MSZ11" s="813"/>
      <c r="MTA11" s="813"/>
      <c r="MTB11" s="813"/>
      <c r="MTC11" s="813"/>
      <c r="MTD11" s="813"/>
      <c r="MTE11" s="813"/>
      <c r="MTF11" s="813"/>
      <c r="MTG11" s="813"/>
      <c r="MTH11" s="813"/>
      <c r="MTI11" s="813"/>
      <c r="MTJ11" s="813"/>
      <c r="MTK11" s="813"/>
      <c r="MTL11" s="813"/>
      <c r="MTM11" s="813"/>
      <c r="MTN11" s="813"/>
      <c r="MTO11" s="813"/>
      <c r="MTP11" s="813"/>
      <c r="MTQ11" s="813"/>
      <c r="MTR11" s="813"/>
      <c r="MTS11" s="813"/>
      <c r="MTT11" s="813"/>
      <c r="MTU11" s="813"/>
      <c r="MTV11" s="813"/>
      <c r="MTW11" s="813"/>
      <c r="MTX11" s="813"/>
      <c r="MTY11" s="813"/>
      <c r="MTZ11" s="813"/>
      <c r="MUA11" s="813"/>
      <c r="MUB11" s="813"/>
      <c r="MUC11" s="813"/>
      <c r="MUD11" s="813"/>
      <c r="MUE11" s="813"/>
      <c r="MUF11" s="813"/>
      <c r="MUG11" s="813"/>
      <c r="MUH11" s="813"/>
      <c r="MUI11" s="813"/>
      <c r="MUJ11" s="813"/>
      <c r="MUK11" s="813"/>
      <c r="MUL11" s="813"/>
      <c r="MUM11" s="813"/>
      <c r="MUN11" s="813"/>
      <c r="MUO11" s="813"/>
      <c r="MUP11" s="813"/>
      <c r="MUQ11" s="813"/>
      <c r="MUR11" s="813"/>
      <c r="MUS11" s="813"/>
      <c r="MUT11" s="813"/>
      <c r="MUU11" s="813"/>
      <c r="MUV11" s="813"/>
      <c r="MUW11" s="813"/>
      <c r="MUX11" s="813"/>
      <c r="MUY11" s="813"/>
      <c r="MUZ11" s="813"/>
      <c r="MVA11" s="813"/>
      <c r="MVB11" s="813"/>
      <c r="MVC11" s="813"/>
      <c r="MVD11" s="813"/>
      <c r="MVE11" s="813"/>
      <c r="MVF11" s="813"/>
      <c r="MVG11" s="813"/>
      <c r="MVH11" s="813"/>
      <c r="MVI11" s="813"/>
      <c r="MVJ11" s="813"/>
      <c r="MVK11" s="813"/>
      <c r="MVL11" s="813"/>
      <c r="MVM11" s="813"/>
      <c r="MVN11" s="813"/>
      <c r="MVO11" s="813"/>
      <c r="MVP11" s="813"/>
      <c r="MVQ11" s="813"/>
      <c r="MVR11" s="813"/>
      <c r="MVS11" s="813"/>
      <c r="MVT11" s="813"/>
      <c r="MVU11" s="813"/>
      <c r="MVV11" s="813"/>
      <c r="MVW11" s="813"/>
      <c r="MVX11" s="813"/>
      <c r="MVY11" s="813"/>
      <c r="MVZ11" s="813"/>
      <c r="MWA11" s="813"/>
      <c r="MWB11" s="813"/>
      <c r="MWC11" s="813"/>
      <c r="MWD11" s="813"/>
      <c r="MWE11" s="813"/>
      <c r="MWF11" s="813"/>
      <c r="MWG11" s="813"/>
      <c r="MWH11" s="813"/>
      <c r="MWI11" s="813"/>
      <c r="MWJ11" s="813"/>
      <c r="MWK11" s="813"/>
      <c r="MWL11" s="813"/>
      <c r="MWM11" s="813"/>
      <c r="MWN11" s="813"/>
      <c r="MWO11" s="813"/>
      <c r="MWP11" s="813"/>
      <c r="MWQ11" s="813"/>
      <c r="MWR11" s="813"/>
      <c r="MWS11" s="813"/>
      <c r="MWT11" s="813"/>
      <c r="MWU11" s="813"/>
      <c r="MWV11" s="813"/>
      <c r="MWW11" s="813"/>
      <c r="MWX11" s="813"/>
      <c r="MWY11" s="813"/>
      <c r="MWZ11" s="813"/>
      <c r="MXA11" s="813"/>
      <c r="MXB11" s="813"/>
      <c r="MXC11" s="813"/>
      <c r="MXD11" s="813"/>
      <c r="MXE11" s="813"/>
      <c r="MXF11" s="813"/>
      <c r="MXG11" s="813"/>
      <c r="MXH11" s="813"/>
      <c r="MXI11" s="813"/>
      <c r="MXJ11" s="813"/>
      <c r="MXK11" s="813"/>
      <c r="MXL11" s="813"/>
      <c r="MXM11" s="813"/>
      <c r="MXN11" s="813"/>
      <c r="MXO11" s="813"/>
      <c r="MXP11" s="813"/>
      <c r="MXQ11" s="813"/>
      <c r="MXR11" s="813"/>
      <c r="MXS11" s="813"/>
      <c r="MXT11" s="813"/>
      <c r="MXU11" s="813"/>
      <c r="MXV11" s="813"/>
      <c r="MXW11" s="813"/>
      <c r="MXX11" s="813"/>
      <c r="MXY11" s="813"/>
      <c r="MXZ11" s="813"/>
      <c r="MYA11" s="813"/>
      <c r="MYB11" s="813"/>
      <c r="MYC11" s="813"/>
      <c r="MYD11" s="813"/>
      <c r="MYE11" s="813"/>
      <c r="MYF11" s="813"/>
      <c r="MYG11" s="813"/>
      <c r="MYH11" s="813"/>
      <c r="MYI11" s="813"/>
      <c r="MYJ11" s="813"/>
      <c r="MYK11" s="813"/>
      <c r="MYL11" s="813"/>
      <c r="MYM11" s="813"/>
      <c r="MYN11" s="813"/>
      <c r="MYO11" s="813"/>
      <c r="MYP11" s="813"/>
      <c r="MYQ11" s="813"/>
      <c r="MYR11" s="813"/>
      <c r="MYS11" s="813"/>
      <c r="MYT11" s="813"/>
      <c r="MYU11" s="813"/>
      <c r="MYV11" s="813"/>
      <c r="MYW11" s="813"/>
      <c r="MYX11" s="813"/>
      <c r="MYY11" s="813"/>
      <c r="MYZ11" s="813"/>
      <c r="MZA11" s="813"/>
      <c r="MZB11" s="813"/>
      <c r="MZC11" s="813"/>
      <c r="MZD11" s="813"/>
      <c r="MZE11" s="813"/>
      <c r="MZF11" s="813"/>
      <c r="MZG11" s="813"/>
      <c r="MZH11" s="813"/>
      <c r="MZI11" s="813"/>
      <c r="MZJ11" s="813"/>
      <c r="MZK11" s="813"/>
      <c r="MZL11" s="813"/>
      <c r="MZM11" s="813"/>
      <c r="MZN11" s="813"/>
      <c r="MZO11" s="813"/>
      <c r="MZP11" s="813"/>
      <c r="MZQ11" s="813"/>
      <c r="MZR11" s="813"/>
      <c r="MZS11" s="813"/>
      <c r="MZT11" s="813"/>
      <c r="MZU11" s="813"/>
      <c r="MZV11" s="813"/>
      <c r="MZW11" s="813"/>
      <c r="MZX11" s="813"/>
      <c r="MZY11" s="813"/>
      <c r="MZZ11" s="813"/>
      <c r="NAA11" s="813"/>
      <c r="NAB11" s="813"/>
      <c r="NAC11" s="813"/>
      <c r="NAD11" s="813"/>
      <c r="NAE11" s="813"/>
      <c r="NAF11" s="813"/>
      <c r="NAG11" s="813"/>
      <c r="NAH11" s="813"/>
      <c r="NAI11" s="813"/>
      <c r="NAJ11" s="813"/>
      <c r="NAK11" s="813"/>
      <c r="NAL11" s="813"/>
      <c r="NAM11" s="813"/>
      <c r="NAN11" s="813"/>
      <c r="NAO11" s="813"/>
      <c r="NAP11" s="813"/>
      <c r="NAQ11" s="813"/>
      <c r="NAR11" s="813"/>
      <c r="NAS11" s="813"/>
      <c r="NAT11" s="813"/>
      <c r="NAU11" s="813"/>
      <c r="NAV11" s="813"/>
      <c r="NAW11" s="813"/>
      <c r="NAX11" s="813"/>
      <c r="NAY11" s="813"/>
      <c r="NAZ11" s="813"/>
      <c r="NBA11" s="813"/>
      <c r="NBB11" s="813"/>
      <c r="NBC11" s="813"/>
      <c r="NBD11" s="813"/>
      <c r="NBE11" s="813"/>
      <c r="NBF11" s="813"/>
      <c r="NBG11" s="813"/>
      <c r="NBH11" s="813"/>
      <c r="NBI11" s="813"/>
      <c r="NBJ11" s="813"/>
      <c r="NBK11" s="813"/>
      <c r="NBL11" s="813"/>
      <c r="NBM11" s="813"/>
      <c r="NBN11" s="813"/>
      <c r="NBO11" s="813"/>
      <c r="NBP11" s="813"/>
      <c r="NBQ11" s="813"/>
      <c r="NBR11" s="813"/>
      <c r="NBS11" s="813"/>
      <c r="NBT11" s="813"/>
      <c r="NBU11" s="813"/>
      <c r="NBV11" s="813"/>
      <c r="NBW11" s="813"/>
      <c r="NBX11" s="813"/>
      <c r="NBY11" s="813"/>
      <c r="NBZ11" s="813"/>
      <c r="NCA11" s="813"/>
      <c r="NCB11" s="813"/>
      <c r="NCC11" s="813"/>
      <c r="NCD11" s="813"/>
      <c r="NCE11" s="813"/>
      <c r="NCF11" s="813"/>
      <c r="NCG11" s="813"/>
      <c r="NCH11" s="813"/>
      <c r="NCI11" s="813"/>
      <c r="NCJ11" s="813"/>
      <c r="NCK11" s="813"/>
      <c r="NCL11" s="813"/>
      <c r="NCM11" s="813"/>
      <c r="NCN11" s="813"/>
      <c r="NCO11" s="813"/>
      <c r="NCP11" s="813"/>
      <c r="NCQ11" s="813"/>
      <c r="NCR11" s="813"/>
      <c r="NCS11" s="813"/>
      <c r="NCT11" s="813"/>
      <c r="NCU11" s="813"/>
      <c r="NCV11" s="813"/>
      <c r="NCW11" s="813"/>
      <c r="NCX11" s="813"/>
      <c r="NCY11" s="813"/>
      <c r="NCZ11" s="813"/>
      <c r="NDA11" s="813"/>
      <c r="NDB11" s="813"/>
      <c r="NDC11" s="813"/>
      <c r="NDD11" s="813"/>
      <c r="NDE11" s="813"/>
      <c r="NDF11" s="813"/>
      <c r="NDG11" s="813"/>
      <c r="NDH11" s="813"/>
      <c r="NDI11" s="813"/>
      <c r="NDJ11" s="813"/>
      <c r="NDK11" s="813"/>
      <c r="NDL11" s="813"/>
      <c r="NDM11" s="813"/>
      <c r="NDN11" s="813"/>
      <c r="NDO11" s="813"/>
      <c r="NDP11" s="813"/>
      <c r="NDQ11" s="813"/>
      <c r="NDR11" s="813"/>
      <c r="NDS11" s="813"/>
      <c r="NDT11" s="813"/>
      <c r="NDU11" s="813"/>
      <c r="NDV11" s="813"/>
      <c r="NDW11" s="813"/>
      <c r="NDX11" s="813"/>
      <c r="NDY11" s="813"/>
      <c r="NDZ11" s="813"/>
      <c r="NEA11" s="813"/>
      <c r="NEB11" s="813"/>
      <c r="NEC11" s="813"/>
      <c r="NED11" s="813"/>
      <c r="NEE11" s="813"/>
      <c r="NEF11" s="813"/>
      <c r="NEG11" s="813"/>
      <c r="NEH11" s="813"/>
      <c r="NEI11" s="813"/>
      <c r="NEJ11" s="813"/>
      <c r="NEK11" s="813"/>
      <c r="NEL11" s="813"/>
      <c r="NEM11" s="813"/>
      <c r="NEN11" s="813"/>
      <c r="NEO11" s="813"/>
      <c r="NEP11" s="813"/>
      <c r="NEQ11" s="813"/>
      <c r="NER11" s="813"/>
      <c r="NES11" s="813"/>
      <c r="NET11" s="813"/>
      <c r="NEU11" s="813"/>
      <c r="NEV11" s="813"/>
      <c r="NEW11" s="813"/>
      <c r="NEX11" s="813"/>
      <c r="NEY11" s="813"/>
      <c r="NEZ11" s="813"/>
      <c r="NFA11" s="813"/>
      <c r="NFB11" s="813"/>
      <c r="NFC11" s="813"/>
      <c r="NFD11" s="813"/>
      <c r="NFE11" s="813"/>
      <c r="NFF11" s="813"/>
      <c r="NFG11" s="813"/>
      <c r="NFH11" s="813"/>
      <c r="NFI11" s="813"/>
      <c r="NFJ11" s="813"/>
      <c r="NFK11" s="813"/>
      <c r="NFL11" s="813"/>
      <c r="NFM11" s="813"/>
      <c r="NFN11" s="813"/>
      <c r="NFO11" s="813"/>
      <c r="NFP11" s="813"/>
      <c r="NFQ11" s="813"/>
      <c r="NFR11" s="813"/>
      <c r="NFS11" s="813"/>
      <c r="NFT11" s="813"/>
      <c r="NFU11" s="813"/>
      <c r="NFV11" s="813"/>
      <c r="NFW11" s="813"/>
      <c r="NFX11" s="813"/>
      <c r="NFY11" s="813"/>
      <c r="NFZ11" s="813"/>
      <c r="NGA11" s="813"/>
      <c r="NGB11" s="813"/>
      <c r="NGC11" s="813"/>
      <c r="NGD11" s="813"/>
      <c r="NGE11" s="813"/>
      <c r="NGF11" s="813"/>
      <c r="NGG11" s="813"/>
      <c r="NGH11" s="813"/>
      <c r="NGI11" s="813"/>
      <c r="NGJ11" s="813"/>
      <c r="NGK11" s="813"/>
      <c r="NGL11" s="813"/>
      <c r="NGM11" s="813"/>
      <c r="NGN11" s="813"/>
      <c r="NGO11" s="813"/>
      <c r="NGP11" s="813"/>
      <c r="NGQ11" s="813"/>
      <c r="NGR11" s="813"/>
      <c r="NGS11" s="813"/>
      <c r="NGT11" s="813"/>
      <c r="NGU11" s="813"/>
      <c r="NGV11" s="813"/>
      <c r="NGW11" s="813"/>
      <c r="NGX11" s="813"/>
      <c r="NGY11" s="813"/>
      <c r="NGZ11" s="813"/>
      <c r="NHA11" s="813"/>
      <c r="NHB11" s="813"/>
      <c r="NHC11" s="813"/>
      <c r="NHD11" s="813"/>
      <c r="NHE11" s="813"/>
      <c r="NHF11" s="813"/>
      <c r="NHG11" s="813"/>
      <c r="NHH11" s="813"/>
      <c r="NHI11" s="813"/>
      <c r="NHJ11" s="813"/>
      <c r="NHK11" s="813"/>
      <c r="NHL11" s="813"/>
      <c r="NHM11" s="813"/>
      <c r="NHN11" s="813"/>
      <c r="NHO11" s="813"/>
      <c r="NHP11" s="813"/>
      <c r="NHQ11" s="813"/>
      <c r="NHR11" s="813"/>
      <c r="NHS11" s="813"/>
      <c r="NHT11" s="813"/>
      <c r="NHU11" s="813"/>
      <c r="NHV11" s="813"/>
      <c r="NHW11" s="813"/>
      <c r="NHX11" s="813"/>
      <c r="NHY11" s="813"/>
      <c r="NHZ11" s="813"/>
      <c r="NIA11" s="813"/>
      <c r="NIB11" s="813"/>
      <c r="NIC11" s="813"/>
      <c r="NID11" s="813"/>
      <c r="NIE11" s="813"/>
      <c r="NIF11" s="813"/>
      <c r="NIG11" s="813"/>
      <c r="NIH11" s="813"/>
      <c r="NII11" s="813"/>
      <c r="NIJ11" s="813"/>
      <c r="NIK11" s="813"/>
      <c r="NIL11" s="813"/>
      <c r="NIM11" s="813"/>
      <c r="NIN11" s="813"/>
      <c r="NIO11" s="813"/>
      <c r="NIP11" s="813"/>
      <c r="NIQ11" s="813"/>
      <c r="NIR11" s="813"/>
      <c r="NIS11" s="813"/>
      <c r="NIT11" s="813"/>
      <c r="NIU11" s="813"/>
      <c r="NIV11" s="813"/>
      <c r="NIW11" s="813"/>
      <c r="NIX11" s="813"/>
      <c r="NIY11" s="813"/>
      <c r="NIZ11" s="813"/>
      <c r="NJA11" s="813"/>
      <c r="NJB11" s="813"/>
      <c r="NJC11" s="813"/>
      <c r="NJD11" s="813"/>
      <c r="NJE11" s="813"/>
      <c r="NJF11" s="813"/>
      <c r="NJG11" s="813"/>
      <c r="NJH11" s="813"/>
      <c r="NJI11" s="813"/>
      <c r="NJJ11" s="813"/>
      <c r="NJK11" s="813"/>
      <c r="NJL11" s="813"/>
      <c r="NJM11" s="813"/>
      <c r="NJN11" s="813"/>
      <c r="NJO11" s="813"/>
      <c r="NJP11" s="813"/>
      <c r="NJQ11" s="813"/>
      <c r="NJR11" s="813"/>
      <c r="NJS11" s="813"/>
      <c r="NJT11" s="813"/>
      <c r="NJU11" s="813"/>
      <c r="NJV11" s="813"/>
      <c r="NJW11" s="813"/>
      <c r="NJX11" s="813"/>
      <c r="NJY11" s="813"/>
      <c r="NJZ11" s="813"/>
      <c r="NKA11" s="813"/>
      <c r="NKB11" s="813"/>
      <c r="NKC11" s="813"/>
      <c r="NKD11" s="813"/>
      <c r="NKE11" s="813"/>
      <c r="NKF11" s="813"/>
      <c r="NKG11" s="813"/>
      <c r="NKH11" s="813"/>
      <c r="NKI11" s="813"/>
      <c r="NKJ11" s="813"/>
      <c r="NKK11" s="813"/>
      <c r="NKL11" s="813"/>
      <c r="NKM11" s="813"/>
      <c r="NKN11" s="813"/>
      <c r="NKO11" s="813"/>
      <c r="NKP11" s="813"/>
      <c r="NKQ11" s="813"/>
      <c r="NKR11" s="813"/>
      <c r="NKS11" s="813"/>
      <c r="NKT11" s="813"/>
      <c r="NKU11" s="813"/>
      <c r="NKV11" s="813"/>
      <c r="NKW11" s="813"/>
      <c r="NKX11" s="813"/>
      <c r="NKY11" s="813"/>
      <c r="NKZ11" s="813"/>
      <c r="NLA11" s="813"/>
      <c r="NLB11" s="813"/>
      <c r="NLC11" s="813"/>
      <c r="NLD11" s="813"/>
      <c r="NLE11" s="813"/>
      <c r="NLF11" s="813"/>
      <c r="NLG11" s="813"/>
      <c r="NLH11" s="813"/>
      <c r="NLI11" s="813"/>
      <c r="NLJ11" s="813"/>
      <c r="NLK11" s="813"/>
      <c r="NLL11" s="813"/>
      <c r="NLM11" s="813"/>
      <c r="NLN11" s="813"/>
      <c r="NLO11" s="813"/>
      <c r="NLP11" s="813"/>
      <c r="NLQ11" s="813"/>
      <c r="NLR11" s="813"/>
      <c r="NLS11" s="813"/>
      <c r="NLT11" s="813"/>
      <c r="NLU11" s="813"/>
      <c r="NLV11" s="813"/>
      <c r="NLW11" s="813"/>
      <c r="NLX11" s="813"/>
      <c r="NLY11" s="813"/>
      <c r="NLZ11" s="813"/>
      <c r="NMA11" s="813"/>
      <c r="NMB11" s="813"/>
      <c r="NMC11" s="813"/>
      <c r="NMD11" s="813"/>
      <c r="NME11" s="813"/>
      <c r="NMF11" s="813"/>
      <c r="NMG11" s="813"/>
      <c r="NMH11" s="813"/>
      <c r="NMI11" s="813"/>
      <c r="NMJ11" s="813"/>
      <c r="NMK11" s="813"/>
      <c r="NML11" s="813"/>
      <c r="NMM11" s="813"/>
      <c r="NMN11" s="813"/>
      <c r="NMO11" s="813"/>
      <c r="NMP11" s="813"/>
      <c r="NMQ11" s="813"/>
      <c r="NMR11" s="813"/>
      <c r="NMS11" s="813"/>
      <c r="NMT11" s="813"/>
      <c r="NMU11" s="813"/>
      <c r="NMV11" s="813"/>
      <c r="NMW11" s="813"/>
      <c r="NMX11" s="813"/>
      <c r="NMY11" s="813"/>
      <c r="NMZ11" s="813"/>
      <c r="NNA11" s="813"/>
      <c r="NNB11" s="813"/>
      <c r="NNC11" s="813"/>
      <c r="NND11" s="813"/>
      <c r="NNE11" s="813"/>
      <c r="NNF11" s="813"/>
      <c r="NNG11" s="813"/>
      <c r="NNH11" s="813"/>
      <c r="NNI11" s="813"/>
      <c r="NNJ11" s="813"/>
      <c r="NNK11" s="813"/>
      <c r="NNL11" s="813"/>
      <c r="NNM11" s="813"/>
      <c r="NNN11" s="813"/>
      <c r="NNO11" s="813"/>
      <c r="NNP11" s="813"/>
      <c r="NNQ11" s="813"/>
      <c r="NNR11" s="813"/>
      <c r="NNS11" s="813"/>
      <c r="NNT11" s="813"/>
      <c r="NNU11" s="813"/>
      <c r="NNV11" s="813"/>
      <c r="NNW11" s="813"/>
      <c r="NNX11" s="813"/>
      <c r="NNY11" s="813"/>
      <c r="NNZ11" s="813"/>
      <c r="NOA11" s="813"/>
      <c r="NOB11" s="813"/>
      <c r="NOC11" s="813"/>
      <c r="NOD11" s="813"/>
      <c r="NOE11" s="813"/>
      <c r="NOF11" s="813"/>
      <c r="NOG11" s="813"/>
      <c r="NOH11" s="813"/>
      <c r="NOI11" s="813"/>
      <c r="NOJ11" s="813"/>
      <c r="NOK11" s="813"/>
      <c r="NOL11" s="813"/>
      <c r="NOM11" s="813"/>
      <c r="NON11" s="813"/>
      <c r="NOO11" s="813"/>
      <c r="NOP11" s="813"/>
      <c r="NOQ11" s="813"/>
      <c r="NOR11" s="813"/>
      <c r="NOS11" s="813"/>
      <c r="NOT11" s="813"/>
      <c r="NOU11" s="813"/>
      <c r="NOV11" s="813"/>
      <c r="NOW11" s="813"/>
      <c r="NOX11" s="813"/>
      <c r="NOY11" s="813"/>
      <c r="NOZ11" s="813"/>
      <c r="NPA11" s="813"/>
      <c r="NPB11" s="813"/>
      <c r="NPC11" s="813"/>
      <c r="NPD11" s="813"/>
      <c r="NPE11" s="813"/>
      <c r="NPF11" s="813"/>
      <c r="NPG11" s="813"/>
      <c r="NPH11" s="813"/>
      <c r="NPI11" s="813"/>
      <c r="NPJ11" s="813"/>
      <c r="NPK11" s="813"/>
      <c r="NPL11" s="813"/>
      <c r="NPM11" s="813"/>
      <c r="NPN11" s="813"/>
      <c r="NPO11" s="813"/>
      <c r="NPP11" s="813"/>
      <c r="NPQ11" s="813"/>
      <c r="NPR11" s="813"/>
      <c r="NPS11" s="813"/>
      <c r="NPT11" s="813"/>
      <c r="NPU11" s="813"/>
      <c r="NPV11" s="813"/>
      <c r="NPW11" s="813"/>
      <c r="NPX11" s="813"/>
      <c r="NPY11" s="813"/>
      <c r="NPZ11" s="813"/>
      <c r="NQA11" s="813"/>
      <c r="NQB11" s="813"/>
      <c r="NQC11" s="813"/>
      <c r="NQD11" s="813"/>
      <c r="NQE11" s="813"/>
      <c r="NQF11" s="813"/>
      <c r="NQG11" s="813"/>
      <c r="NQH11" s="813"/>
      <c r="NQI11" s="813"/>
      <c r="NQJ11" s="813"/>
      <c r="NQK11" s="813"/>
      <c r="NQL11" s="813"/>
      <c r="NQM11" s="813"/>
      <c r="NQN11" s="813"/>
      <c r="NQO11" s="813"/>
      <c r="NQP11" s="813"/>
      <c r="NQQ11" s="813"/>
      <c r="NQR11" s="813"/>
      <c r="NQS11" s="813"/>
      <c r="NQT11" s="813"/>
      <c r="NQU11" s="813"/>
      <c r="NQV11" s="813"/>
      <c r="NQW11" s="813"/>
      <c r="NQX11" s="813"/>
      <c r="NQY11" s="813"/>
      <c r="NQZ11" s="813"/>
      <c r="NRA11" s="813"/>
      <c r="NRB11" s="813"/>
      <c r="NRC11" s="813"/>
      <c r="NRD11" s="813"/>
      <c r="NRE11" s="813"/>
      <c r="NRF11" s="813"/>
      <c r="NRG11" s="813"/>
      <c r="NRH11" s="813"/>
      <c r="NRI11" s="813"/>
      <c r="NRJ11" s="813"/>
      <c r="NRK11" s="813"/>
      <c r="NRL11" s="813"/>
      <c r="NRM11" s="813"/>
      <c r="NRN11" s="813"/>
      <c r="NRO11" s="813"/>
      <c r="NRP11" s="813"/>
      <c r="NRQ11" s="813"/>
      <c r="NRR11" s="813"/>
      <c r="NRS11" s="813"/>
      <c r="NRT11" s="813"/>
      <c r="NRU11" s="813"/>
      <c r="NRV11" s="813"/>
      <c r="NRW11" s="813"/>
      <c r="NRX11" s="813"/>
      <c r="NRY11" s="813"/>
      <c r="NRZ11" s="813"/>
      <c r="NSA11" s="813"/>
      <c r="NSB11" s="813"/>
      <c r="NSC11" s="813"/>
      <c r="NSD11" s="813"/>
      <c r="NSE11" s="813"/>
      <c r="NSF11" s="813"/>
      <c r="NSG11" s="813"/>
      <c r="NSH11" s="813"/>
      <c r="NSI11" s="813"/>
      <c r="NSJ11" s="813"/>
      <c r="NSK11" s="813"/>
      <c r="NSL11" s="813"/>
      <c r="NSM11" s="813"/>
      <c r="NSN11" s="813"/>
      <c r="NSO11" s="813"/>
      <c r="NSP11" s="813"/>
      <c r="NSQ11" s="813"/>
      <c r="NSR11" s="813"/>
      <c r="NSS11" s="813"/>
      <c r="NST11" s="813"/>
      <c r="NSU11" s="813"/>
      <c r="NSV11" s="813"/>
      <c r="NSW11" s="813"/>
      <c r="NSX11" s="813"/>
      <c r="NSY11" s="813"/>
      <c r="NSZ11" s="813"/>
      <c r="NTA11" s="813"/>
      <c r="NTB11" s="813"/>
      <c r="NTC11" s="813"/>
      <c r="NTD11" s="813"/>
      <c r="NTE11" s="813"/>
      <c r="NTF11" s="813"/>
      <c r="NTG11" s="813"/>
      <c r="NTH11" s="813"/>
      <c r="NTI11" s="813"/>
      <c r="NTJ11" s="813"/>
      <c r="NTK11" s="813"/>
      <c r="NTL11" s="813"/>
      <c r="NTM11" s="813"/>
      <c r="NTN11" s="813"/>
      <c r="NTO11" s="813"/>
      <c r="NTP11" s="813"/>
      <c r="NTQ11" s="813"/>
      <c r="NTR11" s="813"/>
      <c r="NTS11" s="813"/>
      <c r="NTT11" s="813"/>
      <c r="NTU11" s="813"/>
      <c r="NTV11" s="813"/>
      <c r="NTW11" s="813"/>
      <c r="NTX11" s="813"/>
      <c r="NTY11" s="813"/>
      <c r="NTZ11" s="813"/>
      <c r="NUA11" s="813"/>
      <c r="NUB11" s="813"/>
      <c r="NUC11" s="813"/>
      <c r="NUD11" s="813"/>
      <c r="NUE11" s="813"/>
      <c r="NUF11" s="813"/>
      <c r="NUG11" s="813"/>
      <c r="NUH11" s="813"/>
      <c r="NUI11" s="813"/>
      <c r="NUJ11" s="813"/>
      <c r="NUK11" s="813"/>
      <c r="NUL11" s="813"/>
      <c r="NUM11" s="813"/>
      <c r="NUN11" s="813"/>
      <c r="NUO11" s="813"/>
      <c r="NUP11" s="813"/>
      <c r="NUQ11" s="813"/>
      <c r="NUR11" s="813"/>
      <c r="NUS11" s="813"/>
      <c r="NUT11" s="813"/>
      <c r="NUU11" s="813"/>
      <c r="NUV11" s="813"/>
      <c r="NUW11" s="813"/>
      <c r="NUX11" s="813"/>
      <c r="NUY11" s="813"/>
      <c r="NUZ11" s="813"/>
      <c r="NVA11" s="813"/>
      <c r="NVB11" s="813"/>
      <c r="NVC11" s="813"/>
      <c r="NVD11" s="813"/>
      <c r="NVE11" s="813"/>
      <c r="NVF11" s="813"/>
      <c r="NVG11" s="813"/>
      <c r="NVH11" s="813"/>
      <c r="NVI11" s="813"/>
      <c r="NVJ11" s="813"/>
      <c r="NVK11" s="813"/>
      <c r="NVL11" s="813"/>
      <c r="NVM11" s="813"/>
      <c r="NVN11" s="813"/>
      <c r="NVO11" s="813"/>
      <c r="NVP11" s="813"/>
      <c r="NVQ11" s="813"/>
      <c r="NVR11" s="813"/>
      <c r="NVS11" s="813"/>
      <c r="NVT11" s="813"/>
      <c r="NVU11" s="813"/>
      <c r="NVV11" s="813"/>
      <c r="NVW11" s="813"/>
      <c r="NVX11" s="813"/>
      <c r="NVY11" s="813"/>
      <c r="NVZ11" s="813"/>
      <c r="NWA11" s="813"/>
      <c r="NWB11" s="813"/>
      <c r="NWC11" s="813"/>
      <c r="NWD11" s="813"/>
      <c r="NWE11" s="813"/>
      <c r="NWF11" s="813"/>
      <c r="NWG11" s="813"/>
      <c r="NWH11" s="813"/>
      <c r="NWI11" s="813"/>
      <c r="NWJ11" s="813"/>
      <c r="NWK11" s="813"/>
      <c r="NWL11" s="813"/>
      <c r="NWM11" s="813"/>
      <c r="NWN11" s="813"/>
      <c r="NWO11" s="813"/>
      <c r="NWP11" s="813"/>
      <c r="NWQ11" s="813"/>
      <c r="NWR11" s="813"/>
      <c r="NWS11" s="813"/>
      <c r="NWT11" s="813"/>
      <c r="NWU11" s="813"/>
      <c r="NWV11" s="813"/>
      <c r="NWW11" s="813"/>
      <c r="NWX11" s="813"/>
      <c r="NWY11" s="813"/>
      <c r="NWZ11" s="813"/>
      <c r="NXA11" s="813"/>
      <c r="NXB11" s="813"/>
      <c r="NXC11" s="813"/>
      <c r="NXD11" s="813"/>
      <c r="NXE11" s="813"/>
      <c r="NXF11" s="813"/>
      <c r="NXG11" s="813"/>
      <c r="NXH11" s="813"/>
      <c r="NXI11" s="813"/>
      <c r="NXJ11" s="813"/>
      <c r="NXK11" s="813"/>
      <c r="NXL11" s="813"/>
      <c r="NXM11" s="813"/>
      <c r="NXN11" s="813"/>
      <c r="NXO11" s="813"/>
      <c r="NXP11" s="813"/>
      <c r="NXQ11" s="813"/>
      <c r="NXR11" s="813"/>
      <c r="NXS11" s="813"/>
      <c r="NXT11" s="813"/>
      <c r="NXU11" s="813"/>
      <c r="NXV11" s="813"/>
      <c r="NXW11" s="813"/>
      <c r="NXX11" s="813"/>
      <c r="NXY11" s="813"/>
      <c r="NXZ11" s="813"/>
      <c r="NYA11" s="813"/>
      <c r="NYB11" s="813"/>
      <c r="NYC11" s="813"/>
      <c r="NYD11" s="813"/>
      <c r="NYE11" s="813"/>
      <c r="NYF11" s="813"/>
      <c r="NYG11" s="813"/>
      <c r="NYH11" s="813"/>
      <c r="NYI11" s="813"/>
      <c r="NYJ11" s="813"/>
      <c r="NYK11" s="813"/>
      <c r="NYL11" s="813"/>
      <c r="NYM11" s="813"/>
      <c r="NYN11" s="813"/>
      <c r="NYO11" s="813"/>
      <c r="NYP11" s="813"/>
      <c r="NYQ11" s="813"/>
      <c r="NYR11" s="813"/>
      <c r="NYS11" s="813"/>
      <c r="NYT11" s="813"/>
      <c r="NYU11" s="813"/>
      <c r="NYV11" s="813"/>
      <c r="NYW11" s="813"/>
      <c r="NYX11" s="813"/>
      <c r="NYY11" s="813"/>
      <c r="NYZ11" s="813"/>
      <c r="NZA11" s="813"/>
      <c r="NZB11" s="813"/>
      <c r="NZC11" s="813"/>
      <c r="NZD11" s="813"/>
      <c r="NZE11" s="813"/>
      <c r="NZF11" s="813"/>
      <c r="NZG11" s="813"/>
      <c r="NZH11" s="813"/>
      <c r="NZI11" s="813"/>
      <c r="NZJ11" s="813"/>
      <c r="NZK11" s="813"/>
      <c r="NZL11" s="813"/>
      <c r="NZM11" s="813"/>
      <c r="NZN11" s="813"/>
      <c r="NZO11" s="813"/>
      <c r="NZP11" s="813"/>
      <c r="NZQ11" s="813"/>
      <c r="NZR11" s="813"/>
      <c r="NZS11" s="813"/>
      <c r="NZT11" s="813"/>
      <c r="NZU11" s="813"/>
      <c r="NZV11" s="813"/>
      <c r="NZW11" s="813"/>
      <c r="NZX11" s="813"/>
      <c r="NZY11" s="813"/>
      <c r="NZZ11" s="813"/>
      <c r="OAA11" s="813"/>
      <c r="OAB11" s="813"/>
      <c r="OAC11" s="813"/>
      <c r="OAD11" s="813"/>
      <c r="OAE11" s="813"/>
      <c r="OAF11" s="813"/>
      <c r="OAG11" s="813"/>
      <c r="OAH11" s="813"/>
      <c r="OAI11" s="813"/>
      <c r="OAJ11" s="813"/>
      <c r="OAK11" s="813"/>
      <c r="OAL11" s="813"/>
      <c r="OAM11" s="813"/>
      <c r="OAN11" s="813"/>
      <c r="OAO11" s="813"/>
      <c r="OAP11" s="813"/>
      <c r="OAQ11" s="813"/>
      <c r="OAR11" s="813"/>
      <c r="OAS11" s="813"/>
      <c r="OAT11" s="813"/>
      <c r="OAU11" s="813"/>
      <c r="OAV11" s="813"/>
      <c r="OAW11" s="813"/>
      <c r="OAX11" s="813"/>
      <c r="OAY11" s="813"/>
      <c r="OAZ11" s="813"/>
      <c r="OBA11" s="813"/>
      <c r="OBB11" s="813"/>
      <c r="OBC11" s="813"/>
      <c r="OBD11" s="813"/>
      <c r="OBE11" s="813"/>
      <c r="OBF11" s="813"/>
      <c r="OBG11" s="813"/>
      <c r="OBH11" s="813"/>
      <c r="OBI11" s="813"/>
      <c r="OBJ11" s="813"/>
      <c r="OBK11" s="813"/>
      <c r="OBL11" s="813"/>
      <c r="OBM11" s="813"/>
      <c r="OBN11" s="813"/>
      <c r="OBO11" s="813"/>
      <c r="OBP11" s="813"/>
      <c r="OBQ11" s="813"/>
      <c r="OBR11" s="813"/>
      <c r="OBS11" s="813"/>
      <c r="OBT11" s="813"/>
      <c r="OBU11" s="813"/>
      <c r="OBV11" s="813"/>
      <c r="OBW11" s="813"/>
      <c r="OBX11" s="813"/>
      <c r="OBY11" s="813"/>
      <c r="OBZ11" s="813"/>
      <c r="OCA11" s="813"/>
      <c r="OCB11" s="813"/>
      <c r="OCC11" s="813"/>
      <c r="OCD11" s="813"/>
      <c r="OCE11" s="813"/>
      <c r="OCF11" s="813"/>
      <c r="OCG11" s="813"/>
      <c r="OCH11" s="813"/>
      <c r="OCI11" s="813"/>
      <c r="OCJ11" s="813"/>
      <c r="OCK11" s="813"/>
      <c r="OCL11" s="813"/>
      <c r="OCM11" s="813"/>
      <c r="OCN11" s="813"/>
      <c r="OCO11" s="813"/>
      <c r="OCP11" s="813"/>
      <c r="OCQ11" s="813"/>
      <c r="OCR11" s="813"/>
      <c r="OCS11" s="813"/>
      <c r="OCT11" s="813"/>
      <c r="OCU11" s="813"/>
      <c r="OCV11" s="813"/>
      <c r="OCW11" s="813"/>
      <c r="OCX11" s="813"/>
      <c r="OCY11" s="813"/>
      <c r="OCZ11" s="813"/>
      <c r="ODA11" s="813"/>
      <c r="ODB11" s="813"/>
      <c r="ODC11" s="813"/>
      <c r="ODD11" s="813"/>
      <c r="ODE11" s="813"/>
      <c r="ODF11" s="813"/>
      <c r="ODG11" s="813"/>
      <c r="ODH11" s="813"/>
      <c r="ODI11" s="813"/>
      <c r="ODJ11" s="813"/>
      <c r="ODK11" s="813"/>
      <c r="ODL11" s="813"/>
      <c r="ODM11" s="813"/>
      <c r="ODN11" s="813"/>
      <c r="ODO11" s="813"/>
      <c r="ODP11" s="813"/>
      <c r="ODQ11" s="813"/>
      <c r="ODR11" s="813"/>
      <c r="ODS11" s="813"/>
      <c r="ODT11" s="813"/>
      <c r="ODU11" s="813"/>
      <c r="ODV11" s="813"/>
      <c r="ODW11" s="813"/>
      <c r="ODX11" s="813"/>
      <c r="ODY11" s="813"/>
      <c r="ODZ11" s="813"/>
      <c r="OEA11" s="813"/>
      <c r="OEB11" s="813"/>
      <c r="OEC11" s="813"/>
      <c r="OED11" s="813"/>
      <c r="OEE11" s="813"/>
      <c r="OEF11" s="813"/>
      <c r="OEG11" s="813"/>
      <c r="OEH11" s="813"/>
      <c r="OEI11" s="813"/>
      <c r="OEJ11" s="813"/>
      <c r="OEK11" s="813"/>
      <c r="OEL11" s="813"/>
      <c r="OEM11" s="813"/>
      <c r="OEN11" s="813"/>
      <c r="OEO11" s="813"/>
      <c r="OEP11" s="813"/>
      <c r="OEQ11" s="813"/>
      <c r="OER11" s="813"/>
      <c r="OES11" s="813"/>
      <c r="OET11" s="813"/>
      <c r="OEU11" s="813"/>
      <c r="OEV11" s="813"/>
      <c r="OEW11" s="813"/>
      <c r="OEX11" s="813"/>
      <c r="OEY11" s="813"/>
      <c r="OEZ11" s="813"/>
      <c r="OFA11" s="813"/>
      <c r="OFB11" s="813"/>
      <c r="OFC11" s="813"/>
      <c r="OFD11" s="813"/>
      <c r="OFE11" s="813"/>
      <c r="OFF11" s="813"/>
      <c r="OFG11" s="813"/>
      <c r="OFH11" s="813"/>
      <c r="OFI11" s="813"/>
      <c r="OFJ11" s="813"/>
      <c r="OFK11" s="813"/>
      <c r="OFL11" s="813"/>
      <c r="OFM11" s="813"/>
      <c r="OFN11" s="813"/>
      <c r="OFO11" s="813"/>
      <c r="OFP11" s="813"/>
      <c r="OFQ11" s="813"/>
      <c r="OFR11" s="813"/>
      <c r="OFS11" s="813"/>
      <c r="OFT11" s="813"/>
      <c r="OFU11" s="813"/>
      <c r="OFV11" s="813"/>
      <c r="OFW11" s="813"/>
      <c r="OFX11" s="813"/>
      <c r="OFY11" s="813"/>
      <c r="OFZ11" s="813"/>
      <c r="OGA11" s="813"/>
      <c r="OGB11" s="813"/>
      <c r="OGC11" s="813"/>
      <c r="OGD11" s="813"/>
      <c r="OGE11" s="813"/>
      <c r="OGF11" s="813"/>
      <c r="OGG11" s="813"/>
      <c r="OGH11" s="813"/>
      <c r="OGI11" s="813"/>
      <c r="OGJ11" s="813"/>
      <c r="OGK11" s="813"/>
      <c r="OGL11" s="813"/>
      <c r="OGM11" s="813"/>
      <c r="OGN11" s="813"/>
      <c r="OGO11" s="813"/>
      <c r="OGP11" s="813"/>
      <c r="OGQ11" s="813"/>
      <c r="OGR11" s="813"/>
      <c r="OGS11" s="813"/>
      <c r="OGT11" s="813"/>
      <c r="OGU11" s="813"/>
      <c r="OGV11" s="813"/>
      <c r="OGW11" s="813"/>
      <c r="OGX11" s="813"/>
      <c r="OGY11" s="813"/>
      <c r="OGZ11" s="813"/>
      <c r="OHA11" s="813"/>
      <c r="OHB11" s="813"/>
      <c r="OHC11" s="813"/>
      <c r="OHD11" s="813"/>
      <c r="OHE11" s="813"/>
      <c r="OHF11" s="813"/>
      <c r="OHG11" s="813"/>
      <c r="OHH11" s="813"/>
      <c r="OHI11" s="813"/>
      <c r="OHJ11" s="813"/>
      <c r="OHK11" s="813"/>
      <c r="OHL11" s="813"/>
      <c r="OHM11" s="813"/>
      <c r="OHN11" s="813"/>
      <c r="OHO11" s="813"/>
      <c r="OHP11" s="813"/>
      <c r="OHQ11" s="813"/>
      <c r="OHR11" s="813"/>
      <c r="OHS11" s="813"/>
      <c r="OHT11" s="813"/>
      <c r="OHU11" s="813"/>
      <c r="OHV11" s="813"/>
      <c r="OHW11" s="813"/>
      <c r="OHX11" s="813"/>
      <c r="OHY11" s="813"/>
      <c r="OHZ11" s="813"/>
      <c r="OIA11" s="813"/>
      <c r="OIB11" s="813"/>
      <c r="OIC11" s="813"/>
      <c r="OID11" s="813"/>
      <c r="OIE11" s="813"/>
      <c r="OIF11" s="813"/>
      <c r="OIG11" s="813"/>
      <c r="OIH11" s="813"/>
      <c r="OII11" s="813"/>
      <c r="OIJ11" s="813"/>
      <c r="OIK11" s="813"/>
      <c r="OIL11" s="813"/>
      <c r="OIM11" s="813"/>
      <c r="OIN11" s="813"/>
      <c r="OIO11" s="813"/>
      <c r="OIP11" s="813"/>
      <c r="OIQ11" s="813"/>
      <c r="OIR11" s="813"/>
      <c r="OIS11" s="813"/>
      <c r="OIT11" s="813"/>
      <c r="OIU11" s="813"/>
      <c r="OIV11" s="813"/>
      <c r="OIW11" s="813"/>
      <c r="OIX11" s="813"/>
      <c r="OIY11" s="813"/>
      <c r="OIZ11" s="813"/>
      <c r="OJA11" s="813"/>
      <c r="OJB11" s="813"/>
      <c r="OJC11" s="813"/>
      <c r="OJD11" s="813"/>
      <c r="OJE11" s="813"/>
      <c r="OJF11" s="813"/>
      <c r="OJG11" s="813"/>
      <c r="OJH11" s="813"/>
      <c r="OJI11" s="813"/>
      <c r="OJJ11" s="813"/>
      <c r="OJK11" s="813"/>
      <c r="OJL11" s="813"/>
      <c r="OJM11" s="813"/>
      <c r="OJN11" s="813"/>
      <c r="OJO11" s="813"/>
      <c r="OJP11" s="813"/>
      <c r="OJQ11" s="813"/>
      <c r="OJR11" s="813"/>
      <c r="OJS11" s="813"/>
      <c r="OJT11" s="813"/>
      <c r="OJU11" s="813"/>
      <c r="OJV11" s="813"/>
      <c r="OJW11" s="813"/>
      <c r="OJX11" s="813"/>
      <c r="OJY11" s="813"/>
      <c r="OJZ11" s="813"/>
      <c r="OKA11" s="813"/>
      <c r="OKB11" s="813"/>
      <c r="OKC11" s="813"/>
      <c r="OKD11" s="813"/>
      <c r="OKE11" s="813"/>
      <c r="OKF11" s="813"/>
      <c r="OKG11" s="813"/>
      <c r="OKH11" s="813"/>
      <c r="OKI11" s="813"/>
      <c r="OKJ11" s="813"/>
      <c r="OKK11" s="813"/>
      <c r="OKL11" s="813"/>
      <c r="OKM11" s="813"/>
      <c r="OKN11" s="813"/>
      <c r="OKO11" s="813"/>
      <c r="OKP11" s="813"/>
      <c r="OKQ11" s="813"/>
      <c r="OKR11" s="813"/>
      <c r="OKS11" s="813"/>
      <c r="OKT11" s="813"/>
      <c r="OKU11" s="813"/>
      <c r="OKV11" s="813"/>
      <c r="OKW11" s="813"/>
      <c r="OKX11" s="813"/>
      <c r="OKY11" s="813"/>
      <c r="OKZ11" s="813"/>
      <c r="OLA11" s="813"/>
      <c r="OLB11" s="813"/>
      <c r="OLC11" s="813"/>
      <c r="OLD11" s="813"/>
      <c r="OLE11" s="813"/>
      <c r="OLF11" s="813"/>
      <c r="OLG11" s="813"/>
      <c r="OLH11" s="813"/>
      <c r="OLI11" s="813"/>
      <c r="OLJ11" s="813"/>
      <c r="OLK11" s="813"/>
      <c r="OLL11" s="813"/>
      <c r="OLM11" s="813"/>
      <c r="OLN11" s="813"/>
      <c r="OLO11" s="813"/>
      <c r="OLP11" s="813"/>
      <c r="OLQ11" s="813"/>
      <c r="OLR11" s="813"/>
      <c r="OLS11" s="813"/>
      <c r="OLT11" s="813"/>
      <c r="OLU11" s="813"/>
      <c r="OLV11" s="813"/>
      <c r="OLW11" s="813"/>
      <c r="OLX11" s="813"/>
      <c r="OLY11" s="813"/>
      <c r="OLZ11" s="813"/>
      <c r="OMA11" s="813"/>
      <c r="OMB11" s="813"/>
      <c r="OMC11" s="813"/>
      <c r="OMD11" s="813"/>
      <c r="OME11" s="813"/>
      <c r="OMF11" s="813"/>
      <c r="OMG11" s="813"/>
      <c r="OMH11" s="813"/>
      <c r="OMI11" s="813"/>
      <c r="OMJ11" s="813"/>
      <c r="OMK11" s="813"/>
      <c r="OML11" s="813"/>
      <c r="OMM11" s="813"/>
      <c r="OMN11" s="813"/>
      <c r="OMO11" s="813"/>
      <c r="OMP11" s="813"/>
      <c r="OMQ11" s="813"/>
      <c r="OMR11" s="813"/>
      <c r="OMS11" s="813"/>
      <c r="OMT11" s="813"/>
      <c r="OMU11" s="813"/>
      <c r="OMV11" s="813"/>
      <c r="OMW11" s="813"/>
      <c r="OMX11" s="813"/>
      <c r="OMY11" s="813"/>
      <c r="OMZ11" s="813"/>
      <c r="ONA11" s="813"/>
      <c r="ONB11" s="813"/>
      <c r="ONC11" s="813"/>
      <c r="OND11" s="813"/>
      <c r="ONE11" s="813"/>
      <c r="ONF11" s="813"/>
      <c r="ONG11" s="813"/>
      <c r="ONH11" s="813"/>
      <c r="ONI11" s="813"/>
      <c r="ONJ11" s="813"/>
      <c r="ONK11" s="813"/>
      <c r="ONL11" s="813"/>
      <c r="ONM11" s="813"/>
      <c r="ONN11" s="813"/>
      <c r="ONO11" s="813"/>
      <c r="ONP11" s="813"/>
      <c r="ONQ11" s="813"/>
      <c r="ONR11" s="813"/>
      <c r="ONS11" s="813"/>
      <c r="ONT11" s="813"/>
      <c r="ONU11" s="813"/>
      <c r="ONV11" s="813"/>
      <c r="ONW11" s="813"/>
      <c r="ONX11" s="813"/>
      <c r="ONY11" s="813"/>
      <c r="ONZ11" s="813"/>
      <c r="OOA11" s="813"/>
      <c r="OOB11" s="813"/>
      <c r="OOC11" s="813"/>
      <c r="OOD11" s="813"/>
      <c r="OOE11" s="813"/>
      <c r="OOF11" s="813"/>
      <c r="OOG11" s="813"/>
      <c r="OOH11" s="813"/>
      <c r="OOI11" s="813"/>
      <c r="OOJ11" s="813"/>
      <c r="OOK11" s="813"/>
      <c r="OOL11" s="813"/>
      <c r="OOM11" s="813"/>
      <c r="OON11" s="813"/>
      <c r="OOO11" s="813"/>
      <c r="OOP11" s="813"/>
      <c r="OOQ11" s="813"/>
      <c r="OOR11" s="813"/>
      <c r="OOS11" s="813"/>
      <c r="OOT11" s="813"/>
      <c r="OOU11" s="813"/>
      <c r="OOV11" s="813"/>
      <c r="OOW11" s="813"/>
      <c r="OOX11" s="813"/>
      <c r="OOY11" s="813"/>
      <c r="OOZ11" s="813"/>
      <c r="OPA11" s="813"/>
      <c r="OPB11" s="813"/>
      <c r="OPC11" s="813"/>
      <c r="OPD11" s="813"/>
      <c r="OPE11" s="813"/>
      <c r="OPF11" s="813"/>
      <c r="OPG11" s="813"/>
      <c r="OPH11" s="813"/>
      <c r="OPI11" s="813"/>
      <c r="OPJ11" s="813"/>
      <c r="OPK11" s="813"/>
      <c r="OPL11" s="813"/>
      <c r="OPM11" s="813"/>
      <c r="OPN11" s="813"/>
      <c r="OPO11" s="813"/>
      <c r="OPP11" s="813"/>
      <c r="OPQ11" s="813"/>
      <c r="OPR11" s="813"/>
      <c r="OPS11" s="813"/>
      <c r="OPT11" s="813"/>
      <c r="OPU11" s="813"/>
      <c r="OPV11" s="813"/>
      <c r="OPW11" s="813"/>
      <c r="OPX11" s="813"/>
      <c r="OPY11" s="813"/>
      <c r="OPZ11" s="813"/>
      <c r="OQA11" s="813"/>
      <c r="OQB11" s="813"/>
      <c r="OQC11" s="813"/>
      <c r="OQD11" s="813"/>
      <c r="OQE11" s="813"/>
      <c r="OQF11" s="813"/>
      <c r="OQG11" s="813"/>
      <c r="OQH11" s="813"/>
      <c r="OQI11" s="813"/>
      <c r="OQJ11" s="813"/>
      <c r="OQK11" s="813"/>
      <c r="OQL11" s="813"/>
      <c r="OQM11" s="813"/>
      <c r="OQN11" s="813"/>
      <c r="OQO11" s="813"/>
      <c r="OQP11" s="813"/>
      <c r="OQQ11" s="813"/>
      <c r="OQR11" s="813"/>
      <c r="OQS11" s="813"/>
      <c r="OQT11" s="813"/>
      <c r="OQU11" s="813"/>
      <c r="OQV11" s="813"/>
      <c r="OQW11" s="813"/>
      <c r="OQX11" s="813"/>
      <c r="OQY11" s="813"/>
      <c r="OQZ11" s="813"/>
      <c r="ORA11" s="813"/>
      <c r="ORB11" s="813"/>
      <c r="ORC11" s="813"/>
      <c r="ORD11" s="813"/>
      <c r="ORE11" s="813"/>
      <c r="ORF11" s="813"/>
      <c r="ORG11" s="813"/>
      <c r="ORH11" s="813"/>
      <c r="ORI11" s="813"/>
      <c r="ORJ11" s="813"/>
      <c r="ORK11" s="813"/>
      <c r="ORL11" s="813"/>
      <c r="ORM11" s="813"/>
      <c r="ORN11" s="813"/>
      <c r="ORO11" s="813"/>
      <c r="ORP11" s="813"/>
      <c r="ORQ11" s="813"/>
      <c r="ORR11" s="813"/>
      <c r="ORS11" s="813"/>
      <c r="ORT11" s="813"/>
      <c r="ORU11" s="813"/>
      <c r="ORV11" s="813"/>
      <c r="ORW11" s="813"/>
      <c r="ORX11" s="813"/>
      <c r="ORY11" s="813"/>
      <c r="ORZ11" s="813"/>
      <c r="OSA11" s="813"/>
      <c r="OSB11" s="813"/>
      <c r="OSC11" s="813"/>
      <c r="OSD11" s="813"/>
      <c r="OSE11" s="813"/>
      <c r="OSF11" s="813"/>
      <c r="OSG11" s="813"/>
      <c r="OSH11" s="813"/>
      <c r="OSI11" s="813"/>
      <c r="OSJ11" s="813"/>
      <c r="OSK11" s="813"/>
      <c r="OSL11" s="813"/>
      <c r="OSM11" s="813"/>
      <c r="OSN11" s="813"/>
      <c r="OSO11" s="813"/>
      <c r="OSP11" s="813"/>
      <c r="OSQ11" s="813"/>
      <c r="OSR11" s="813"/>
      <c r="OSS11" s="813"/>
      <c r="OST11" s="813"/>
      <c r="OSU11" s="813"/>
      <c r="OSV11" s="813"/>
      <c r="OSW11" s="813"/>
      <c r="OSX11" s="813"/>
      <c r="OSY11" s="813"/>
      <c r="OSZ11" s="813"/>
      <c r="OTA11" s="813"/>
      <c r="OTB11" s="813"/>
      <c r="OTC11" s="813"/>
      <c r="OTD11" s="813"/>
      <c r="OTE11" s="813"/>
      <c r="OTF11" s="813"/>
      <c r="OTG11" s="813"/>
      <c r="OTH11" s="813"/>
      <c r="OTI11" s="813"/>
      <c r="OTJ11" s="813"/>
      <c r="OTK11" s="813"/>
      <c r="OTL11" s="813"/>
      <c r="OTM11" s="813"/>
      <c r="OTN11" s="813"/>
      <c r="OTO11" s="813"/>
      <c r="OTP11" s="813"/>
      <c r="OTQ11" s="813"/>
      <c r="OTR11" s="813"/>
      <c r="OTS11" s="813"/>
      <c r="OTT11" s="813"/>
      <c r="OTU11" s="813"/>
      <c r="OTV11" s="813"/>
      <c r="OTW11" s="813"/>
      <c r="OTX11" s="813"/>
      <c r="OTY11" s="813"/>
      <c r="OTZ11" s="813"/>
      <c r="OUA11" s="813"/>
      <c r="OUB11" s="813"/>
      <c r="OUC11" s="813"/>
      <c r="OUD11" s="813"/>
      <c r="OUE11" s="813"/>
      <c r="OUF11" s="813"/>
      <c r="OUG11" s="813"/>
      <c r="OUH11" s="813"/>
      <c r="OUI11" s="813"/>
      <c r="OUJ11" s="813"/>
      <c r="OUK11" s="813"/>
      <c r="OUL11" s="813"/>
      <c r="OUM11" s="813"/>
      <c r="OUN11" s="813"/>
      <c r="OUO11" s="813"/>
      <c r="OUP11" s="813"/>
      <c r="OUQ11" s="813"/>
      <c r="OUR11" s="813"/>
      <c r="OUS11" s="813"/>
      <c r="OUT11" s="813"/>
      <c r="OUU11" s="813"/>
      <c r="OUV11" s="813"/>
      <c r="OUW11" s="813"/>
      <c r="OUX11" s="813"/>
      <c r="OUY11" s="813"/>
      <c r="OUZ11" s="813"/>
      <c r="OVA11" s="813"/>
      <c r="OVB11" s="813"/>
      <c r="OVC11" s="813"/>
      <c r="OVD11" s="813"/>
      <c r="OVE11" s="813"/>
      <c r="OVF11" s="813"/>
      <c r="OVG11" s="813"/>
      <c r="OVH11" s="813"/>
      <c r="OVI11" s="813"/>
      <c r="OVJ11" s="813"/>
      <c r="OVK11" s="813"/>
      <c r="OVL11" s="813"/>
      <c r="OVM11" s="813"/>
      <c r="OVN11" s="813"/>
      <c r="OVO11" s="813"/>
      <c r="OVP11" s="813"/>
      <c r="OVQ11" s="813"/>
      <c r="OVR11" s="813"/>
      <c r="OVS11" s="813"/>
      <c r="OVT11" s="813"/>
      <c r="OVU11" s="813"/>
      <c r="OVV11" s="813"/>
      <c r="OVW11" s="813"/>
      <c r="OVX11" s="813"/>
      <c r="OVY11" s="813"/>
      <c r="OVZ11" s="813"/>
      <c r="OWA11" s="813"/>
      <c r="OWB11" s="813"/>
      <c r="OWC11" s="813"/>
      <c r="OWD11" s="813"/>
      <c r="OWE11" s="813"/>
      <c r="OWF11" s="813"/>
      <c r="OWG11" s="813"/>
      <c r="OWH11" s="813"/>
      <c r="OWI11" s="813"/>
      <c r="OWJ11" s="813"/>
      <c r="OWK11" s="813"/>
      <c r="OWL11" s="813"/>
      <c r="OWM11" s="813"/>
      <c r="OWN11" s="813"/>
      <c r="OWO11" s="813"/>
      <c r="OWP11" s="813"/>
      <c r="OWQ11" s="813"/>
      <c r="OWR11" s="813"/>
      <c r="OWS11" s="813"/>
      <c r="OWT11" s="813"/>
      <c r="OWU11" s="813"/>
      <c r="OWV11" s="813"/>
      <c r="OWW11" s="813"/>
      <c r="OWX11" s="813"/>
      <c r="OWY11" s="813"/>
      <c r="OWZ11" s="813"/>
      <c r="OXA11" s="813"/>
      <c r="OXB11" s="813"/>
      <c r="OXC11" s="813"/>
      <c r="OXD11" s="813"/>
      <c r="OXE11" s="813"/>
      <c r="OXF11" s="813"/>
      <c r="OXG11" s="813"/>
      <c r="OXH11" s="813"/>
      <c r="OXI11" s="813"/>
      <c r="OXJ11" s="813"/>
      <c r="OXK11" s="813"/>
      <c r="OXL11" s="813"/>
      <c r="OXM11" s="813"/>
      <c r="OXN11" s="813"/>
      <c r="OXO11" s="813"/>
      <c r="OXP11" s="813"/>
      <c r="OXQ11" s="813"/>
      <c r="OXR11" s="813"/>
      <c r="OXS11" s="813"/>
      <c r="OXT11" s="813"/>
      <c r="OXU11" s="813"/>
      <c r="OXV11" s="813"/>
      <c r="OXW11" s="813"/>
      <c r="OXX11" s="813"/>
      <c r="OXY11" s="813"/>
      <c r="OXZ11" s="813"/>
      <c r="OYA11" s="813"/>
      <c r="OYB11" s="813"/>
      <c r="OYC11" s="813"/>
      <c r="OYD11" s="813"/>
      <c r="OYE11" s="813"/>
      <c r="OYF11" s="813"/>
      <c r="OYG11" s="813"/>
      <c r="OYH11" s="813"/>
      <c r="OYI11" s="813"/>
      <c r="OYJ11" s="813"/>
      <c r="OYK11" s="813"/>
      <c r="OYL11" s="813"/>
      <c r="OYM11" s="813"/>
      <c r="OYN11" s="813"/>
      <c r="OYO11" s="813"/>
      <c r="OYP11" s="813"/>
      <c r="OYQ11" s="813"/>
      <c r="OYR11" s="813"/>
      <c r="OYS11" s="813"/>
      <c r="OYT11" s="813"/>
      <c r="OYU11" s="813"/>
      <c r="OYV11" s="813"/>
      <c r="OYW11" s="813"/>
      <c r="OYX11" s="813"/>
      <c r="OYY11" s="813"/>
      <c r="OYZ11" s="813"/>
      <c r="OZA11" s="813"/>
      <c r="OZB11" s="813"/>
      <c r="OZC11" s="813"/>
      <c r="OZD11" s="813"/>
      <c r="OZE11" s="813"/>
      <c r="OZF11" s="813"/>
      <c r="OZG11" s="813"/>
      <c r="OZH11" s="813"/>
      <c r="OZI11" s="813"/>
      <c r="OZJ11" s="813"/>
      <c r="OZK11" s="813"/>
      <c r="OZL11" s="813"/>
      <c r="OZM11" s="813"/>
      <c r="OZN11" s="813"/>
      <c r="OZO11" s="813"/>
      <c r="OZP11" s="813"/>
      <c r="OZQ11" s="813"/>
      <c r="OZR11" s="813"/>
      <c r="OZS11" s="813"/>
      <c r="OZT11" s="813"/>
      <c r="OZU11" s="813"/>
      <c r="OZV11" s="813"/>
      <c r="OZW11" s="813"/>
      <c r="OZX11" s="813"/>
      <c r="OZY11" s="813"/>
      <c r="OZZ11" s="813"/>
      <c r="PAA11" s="813"/>
      <c r="PAB11" s="813"/>
      <c r="PAC11" s="813"/>
      <c r="PAD11" s="813"/>
      <c r="PAE11" s="813"/>
      <c r="PAF11" s="813"/>
      <c r="PAG11" s="813"/>
      <c r="PAH11" s="813"/>
      <c r="PAI11" s="813"/>
      <c r="PAJ11" s="813"/>
      <c r="PAK11" s="813"/>
      <c r="PAL11" s="813"/>
      <c r="PAM11" s="813"/>
      <c r="PAN11" s="813"/>
      <c r="PAO11" s="813"/>
      <c r="PAP11" s="813"/>
      <c r="PAQ11" s="813"/>
      <c r="PAR11" s="813"/>
      <c r="PAS11" s="813"/>
      <c r="PAT11" s="813"/>
      <c r="PAU11" s="813"/>
      <c r="PAV11" s="813"/>
      <c r="PAW11" s="813"/>
      <c r="PAX11" s="813"/>
      <c r="PAY11" s="813"/>
      <c r="PAZ11" s="813"/>
      <c r="PBA11" s="813"/>
      <c r="PBB11" s="813"/>
      <c r="PBC11" s="813"/>
      <c r="PBD11" s="813"/>
      <c r="PBE11" s="813"/>
      <c r="PBF11" s="813"/>
      <c r="PBG11" s="813"/>
      <c r="PBH11" s="813"/>
      <c r="PBI11" s="813"/>
      <c r="PBJ11" s="813"/>
      <c r="PBK11" s="813"/>
      <c r="PBL11" s="813"/>
      <c r="PBM11" s="813"/>
      <c r="PBN11" s="813"/>
      <c r="PBO11" s="813"/>
      <c r="PBP11" s="813"/>
      <c r="PBQ11" s="813"/>
      <c r="PBR11" s="813"/>
      <c r="PBS11" s="813"/>
      <c r="PBT11" s="813"/>
      <c r="PBU11" s="813"/>
      <c r="PBV11" s="813"/>
      <c r="PBW11" s="813"/>
      <c r="PBX11" s="813"/>
      <c r="PBY11" s="813"/>
      <c r="PBZ11" s="813"/>
      <c r="PCA11" s="813"/>
      <c r="PCB11" s="813"/>
      <c r="PCC11" s="813"/>
      <c r="PCD11" s="813"/>
      <c r="PCE11" s="813"/>
      <c r="PCF11" s="813"/>
      <c r="PCG11" s="813"/>
      <c r="PCH11" s="813"/>
      <c r="PCI11" s="813"/>
      <c r="PCJ11" s="813"/>
      <c r="PCK11" s="813"/>
      <c r="PCL11" s="813"/>
      <c r="PCM11" s="813"/>
      <c r="PCN11" s="813"/>
      <c r="PCO11" s="813"/>
      <c r="PCP11" s="813"/>
      <c r="PCQ11" s="813"/>
      <c r="PCR11" s="813"/>
      <c r="PCS11" s="813"/>
      <c r="PCT11" s="813"/>
      <c r="PCU11" s="813"/>
      <c r="PCV11" s="813"/>
      <c r="PCW11" s="813"/>
      <c r="PCX11" s="813"/>
      <c r="PCY11" s="813"/>
      <c r="PCZ11" s="813"/>
      <c r="PDA11" s="813"/>
      <c r="PDB11" s="813"/>
      <c r="PDC11" s="813"/>
      <c r="PDD11" s="813"/>
      <c r="PDE11" s="813"/>
      <c r="PDF11" s="813"/>
      <c r="PDG11" s="813"/>
      <c r="PDH11" s="813"/>
      <c r="PDI11" s="813"/>
      <c r="PDJ11" s="813"/>
      <c r="PDK11" s="813"/>
      <c r="PDL11" s="813"/>
      <c r="PDM11" s="813"/>
      <c r="PDN11" s="813"/>
      <c r="PDO11" s="813"/>
      <c r="PDP11" s="813"/>
      <c r="PDQ11" s="813"/>
      <c r="PDR11" s="813"/>
      <c r="PDS11" s="813"/>
      <c r="PDT11" s="813"/>
      <c r="PDU11" s="813"/>
      <c r="PDV11" s="813"/>
      <c r="PDW11" s="813"/>
      <c r="PDX11" s="813"/>
      <c r="PDY11" s="813"/>
      <c r="PDZ11" s="813"/>
      <c r="PEA11" s="813"/>
      <c r="PEB11" s="813"/>
      <c r="PEC11" s="813"/>
      <c r="PED11" s="813"/>
      <c r="PEE11" s="813"/>
      <c r="PEF11" s="813"/>
      <c r="PEG11" s="813"/>
      <c r="PEH11" s="813"/>
      <c r="PEI11" s="813"/>
      <c r="PEJ11" s="813"/>
      <c r="PEK11" s="813"/>
      <c r="PEL11" s="813"/>
      <c r="PEM11" s="813"/>
      <c r="PEN11" s="813"/>
      <c r="PEO11" s="813"/>
      <c r="PEP11" s="813"/>
      <c r="PEQ11" s="813"/>
      <c r="PER11" s="813"/>
      <c r="PES11" s="813"/>
      <c r="PET11" s="813"/>
      <c r="PEU11" s="813"/>
      <c r="PEV11" s="813"/>
      <c r="PEW11" s="813"/>
      <c r="PEX11" s="813"/>
      <c r="PEY11" s="813"/>
      <c r="PEZ11" s="813"/>
      <c r="PFA11" s="813"/>
      <c r="PFB11" s="813"/>
      <c r="PFC11" s="813"/>
      <c r="PFD11" s="813"/>
      <c r="PFE11" s="813"/>
      <c r="PFF11" s="813"/>
      <c r="PFG11" s="813"/>
      <c r="PFH11" s="813"/>
      <c r="PFI11" s="813"/>
      <c r="PFJ11" s="813"/>
      <c r="PFK11" s="813"/>
      <c r="PFL11" s="813"/>
      <c r="PFM11" s="813"/>
      <c r="PFN11" s="813"/>
      <c r="PFO11" s="813"/>
      <c r="PFP11" s="813"/>
      <c r="PFQ11" s="813"/>
      <c r="PFR11" s="813"/>
      <c r="PFS11" s="813"/>
      <c r="PFT11" s="813"/>
      <c r="PFU11" s="813"/>
      <c r="PFV11" s="813"/>
      <c r="PFW11" s="813"/>
      <c r="PFX11" s="813"/>
      <c r="PFY11" s="813"/>
      <c r="PFZ11" s="813"/>
      <c r="PGA11" s="813"/>
      <c r="PGB11" s="813"/>
      <c r="PGC11" s="813"/>
      <c r="PGD11" s="813"/>
      <c r="PGE11" s="813"/>
      <c r="PGF11" s="813"/>
      <c r="PGG11" s="813"/>
      <c r="PGH11" s="813"/>
      <c r="PGI11" s="813"/>
      <c r="PGJ11" s="813"/>
      <c r="PGK11" s="813"/>
      <c r="PGL11" s="813"/>
      <c r="PGM11" s="813"/>
      <c r="PGN11" s="813"/>
      <c r="PGO11" s="813"/>
      <c r="PGP11" s="813"/>
      <c r="PGQ11" s="813"/>
      <c r="PGR11" s="813"/>
      <c r="PGS11" s="813"/>
      <c r="PGT11" s="813"/>
      <c r="PGU11" s="813"/>
      <c r="PGV11" s="813"/>
      <c r="PGW11" s="813"/>
      <c r="PGX11" s="813"/>
      <c r="PGY11" s="813"/>
      <c r="PGZ11" s="813"/>
      <c r="PHA11" s="813"/>
      <c r="PHB11" s="813"/>
      <c r="PHC11" s="813"/>
      <c r="PHD11" s="813"/>
      <c r="PHE11" s="813"/>
      <c r="PHF11" s="813"/>
      <c r="PHG11" s="813"/>
      <c r="PHH11" s="813"/>
      <c r="PHI11" s="813"/>
      <c r="PHJ11" s="813"/>
      <c r="PHK11" s="813"/>
      <c r="PHL11" s="813"/>
      <c r="PHM11" s="813"/>
      <c r="PHN11" s="813"/>
      <c r="PHO11" s="813"/>
      <c r="PHP11" s="813"/>
      <c r="PHQ11" s="813"/>
      <c r="PHR11" s="813"/>
      <c r="PHS11" s="813"/>
      <c r="PHT11" s="813"/>
      <c r="PHU11" s="813"/>
      <c r="PHV11" s="813"/>
      <c r="PHW11" s="813"/>
      <c r="PHX11" s="813"/>
      <c r="PHY11" s="813"/>
      <c r="PHZ11" s="813"/>
      <c r="PIA11" s="813"/>
      <c r="PIB11" s="813"/>
      <c r="PIC11" s="813"/>
      <c r="PID11" s="813"/>
      <c r="PIE11" s="813"/>
      <c r="PIF11" s="813"/>
      <c r="PIG11" s="813"/>
      <c r="PIH11" s="813"/>
      <c r="PII11" s="813"/>
      <c r="PIJ11" s="813"/>
      <c r="PIK11" s="813"/>
      <c r="PIL11" s="813"/>
      <c r="PIM11" s="813"/>
      <c r="PIN11" s="813"/>
      <c r="PIO11" s="813"/>
      <c r="PIP11" s="813"/>
      <c r="PIQ11" s="813"/>
      <c r="PIR11" s="813"/>
      <c r="PIS11" s="813"/>
      <c r="PIT11" s="813"/>
      <c r="PIU11" s="813"/>
      <c r="PIV11" s="813"/>
      <c r="PIW11" s="813"/>
      <c r="PIX11" s="813"/>
      <c r="PIY11" s="813"/>
      <c r="PIZ11" s="813"/>
      <c r="PJA11" s="813"/>
      <c r="PJB11" s="813"/>
      <c r="PJC11" s="813"/>
      <c r="PJD11" s="813"/>
      <c r="PJE11" s="813"/>
      <c r="PJF11" s="813"/>
      <c r="PJG11" s="813"/>
      <c r="PJH11" s="813"/>
      <c r="PJI11" s="813"/>
      <c r="PJJ11" s="813"/>
      <c r="PJK11" s="813"/>
      <c r="PJL11" s="813"/>
      <c r="PJM11" s="813"/>
      <c r="PJN11" s="813"/>
      <c r="PJO11" s="813"/>
      <c r="PJP11" s="813"/>
      <c r="PJQ11" s="813"/>
      <c r="PJR11" s="813"/>
      <c r="PJS11" s="813"/>
      <c r="PJT11" s="813"/>
      <c r="PJU11" s="813"/>
      <c r="PJV11" s="813"/>
      <c r="PJW11" s="813"/>
      <c r="PJX11" s="813"/>
      <c r="PJY11" s="813"/>
      <c r="PJZ11" s="813"/>
      <c r="PKA11" s="813"/>
      <c r="PKB11" s="813"/>
      <c r="PKC11" s="813"/>
      <c r="PKD11" s="813"/>
      <c r="PKE11" s="813"/>
      <c r="PKF11" s="813"/>
      <c r="PKG11" s="813"/>
      <c r="PKH11" s="813"/>
      <c r="PKI11" s="813"/>
      <c r="PKJ11" s="813"/>
      <c r="PKK11" s="813"/>
      <c r="PKL11" s="813"/>
      <c r="PKM11" s="813"/>
      <c r="PKN11" s="813"/>
      <c r="PKO11" s="813"/>
      <c r="PKP11" s="813"/>
      <c r="PKQ11" s="813"/>
      <c r="PKR11" s="813"/>
      <c r="PKS11" s="813"/>
      <c r="PKT11" s="813"/>
      <c r="PKU11" s="813"/>
      <c r="PKV11" s="813"/>
      <c r="PKW11" s="813"/>
      <c r="PKX11" s="813"/>
      <c r="PKY11" s="813"/>
      <c r="PKZ11" s="813"/>
      <c r="PLA11" s="813"/>
      <c r="PLB11" s="813"/>
      <c r="PLC11" s="813"/>
      <c r="PLD11" s="813"/>
      <c r="PLE11" s="813"/>
      <c r="PLF11" s="813"/>
      <c r="PLG11" s="813"/>
      <c r="PLH11" s="813"/>
      <c r="PLI11" s="813"/>
      <c r="PLJ11" s="813"/>
      <c r="PLK11" s="813"/>
      <c r="PLL11" s="813"/>
      <c r="PLM11" s="813"/>
      <c r="PLN11" s="813"/>
      <c r="PLO11" s="813"/>
      <c r="PLP11" s="813"/>
      <c r="PLQ11" s="813"/>
      <c r="PLR11" s="813"/>
      <c r="PLS11" s="813"/>
      <c r="PLT11" s="813"/>
      <c r="PLU11" s="813"/>
      <c r="PLV11" s="813"/>
      <c r="PLW11" s="813"/>
      <c r="PLX11" s="813"/>
      <c r="PLY11" s="813"/>
      <c r="PLZ11" s="813"/>
      <c r="PMA11" s="813"/>
      <c r="PMB11" s="813"/>
      <c r="PMC11" s="813"/>
      <c r="PMD11" s="813"/>
      <c r="PME11" s="813"/>
      <c r="PMF11" s="813"/>
      <c r="PMG11" s="813"/>
      <c r="PMH11" s="813"/>
      <c r="PMI11" s="813"/>
      <c r="PMJ11" s="813"/>
      <c r="PMK11" s="813"/>
      <c r="PML11" s="813"/>
      <c r="PMM11" s="813"/>
      <c r="PMN11" s="813"/>
      <c r="PMO11" s="813"/>
      <c r="PMP11" s="813"/>
      <c r="PMQ11" s="813"/>
      <c r="PMR11" s="813"/>
      <c r="PMS11" s="813"/>
      <c r="PMT11" s="813"/>
      <c r="PMU11" s="813"/>
      <c r="PMV11" s="813"/>
      <c r="PMW11" s="813"/>
      <c r="PMX11" s="813"/>
      <c r="PMY11" s="813"/>
      <c r="PMZ11" s="813"/>
      <c r="PNA11" s="813"/>
      <c r="PNB11" s="813"/>
      <c r="PNC11" s="813"/>
      <c r="PND11" s="813"/>
      <c r="PNE11" s="813"/>
      <c r="PNF11" s="813"/>
      <c r="PNG11" s="813"/>
      <c r="PNH11" s="813"/>
      <c r="PNI11" s="813"/>
      <c r="PNJ11" s="813"/>
      <c r="PNK11" s="813"/>
      <c r="PNL11" s="813"/>
      <c r="PNM11" s="813"/>
      <c r="PNN11" s="813"/>
      <c r="PNO11" s="813"/>
      <c r="PNP11" s="813"/>
      <c r="PNQ11" s="813"/>
      <c r="PNR11" s="813"/>
      <c r="PNS11" s="813"/>
      <c r="PNT11" s="813"/>
      <c r="PNU11" s="813"/>
      <c r="PNV11" s="813"/>
      <c r="PNW11" s="813"/>
      <c r="PNX11" s="813"/>
      <c r="PNY11" s="813"/>
      <c r="PNZ11" s="813"/>
      <c r="POA11" s="813"/>
      <c r="POB11" s="813"/>
      <c r="POC11" s="813"/>
      <c r="POD11" s="813"/>
      <c r="POE11" s="813"/>
      <c r="POF11" s="813"/>
      <c r="POG11" s="813"/>
      <c r="POH11" s="813"/>
      <c r="POI11" s="813"/>
      <c r="POJ11" s="813"/>
      <c r="POK11" s="813"/>
      <c r="POL11" s="813"/>
      <c r="POM11" s="813"/>
      <c r="PON11" s="813"/>
      <c r="POO11" s="813"/>
      <c r="POP11" s="813"/>
      <c r="POQ11" s="813"/>
      <c r="POR11" s="813"/>
      <c r="POS11" s="813"/>
      <c r="POT11" s="813"/>
      <c r="POU11" s="813"/>
      <c r="POV11" s="813"/>
      <c r="POW11" s="813"/>
      <c r="POX11" s="813"/>
      <c r="POY11" s="813"/>
      <c r="POZ11" s="813"/>
      <c r="PPA11" s="813"/>
      <c r="PPB11" s="813"/>
      <c r="PPC11" s="813"/>
      <c r="PPD11" s="813"/>
      <c r="PPE11" s="813"/>
      <c r="PPF11" s="813"/>
      <c r="PPG11" s="813"/>
      <c r="PPH11" s="813"/>
      <c r="PPI11" s="813"/>
      <c r="PPJ11" s="813"/>
      <c r="PPK11" s="813"/>
      <c r="PPL11" s="813"/>
      <c r="PPM11" s="813"/>
      <c r="PPN11" s="813"/>
      <c r="PPO11" s="813"/>
      <c r="PPP11" s="813"/>
      <c r="PPQ11" s="813"/>
      <c r="PPR11" s="813"/>
      <c r="PPS11" s="813"/>
      <c r="PPT11" s="813"/>
      <c r="PPU11" s="813"/>
      <c r="PPV11" s="813"/>
      <c r="PPW11" s="813"/>
      <c r="PPX11" s="813"/>
      <c r="PPY11" s="813"/>
      <c r="PPZ11" s="813"/>
      <c r="PQA11" s="813"/>
      <c r="PQB11" s="813"/>
      <c r="PQC11" s="813"/>
      <c r="PQD11" s="813"/>
      <c r="PQE11" s="813"/>
      <c r="PQF11" s="813"/>
      <c r="PQG11" s="813"/>
      <c r="PQH11" s="813"/>
      <c r="PQI11" s="813"/>
      <c r="PQJ11" s="813"/>
      <c r="PQK11" s="813"/>
      <c r="PQL11" s="813"/>
      <c r="PQM11" s="813"/>
      <c r="PQN11" s="813"/>
      <c r="PQO11" s="813"/>
      <c r="PQP11" s="813"/>
      <c r="PQQ11" s="813"/>
      <c r="PQR11" s="813"/>
      <c r="PQS11" s="813"/>
      <c r="PQT11" s="813"/>
      <c r="PQU11" s="813"/>
      <c r="PQV11" s="813"/>
      <c r="PQW11" s="813"/>
      <c r="PQX11" s="813"/>
      <c r="PQY11" s="813"/>
      <c r="PQZ11" s="813"/>
      <c r="PRA11" s="813"/>
      <c r="PRB11" s="813"/>
      <c r="PRC11" s="813"/>
      <c r="PRD11" s="813"/>
      <c r="PRE11" s="813"/>
      <c r="PRF11" s="813"/>
      <c r="PRG11" s="813"/>
      <c r="PRH11" s="813"/>
      <c r="PRI11" s="813"/>
      <c r="PRJ11" s="813"/>
      <c r="PRK11" s="813"/>
      <c r="PRL11" s="813"/>
      <c r="PRM11" s="813"/>
      <c r="PRN11" s="813"/>
      <c r="PRO11" s="813"/>
      <c r="PRP11" s="813"/>
      <c r="PRQ11" s="813"/>
      <c r="PRR11" s="813"/>
      <c r="PRS11" s="813"/>
      <c r="PRT11" s="813"/>
      <c r="PRU11" s="813"/>
      <c r="PRV11" s="813"/>
      <c r="PRW11" s="813"/>
      <c r="PRX11" s="813"/>
      <c r="PRY11" s="813"/>
      <c r="PRZ11" s="813"/>
      <c r="PSA11" s="813"/>
      <c r="PSB11" s="813"/>
      <c r="PSC11" s="813"/>
      <c r="PSD11" s="813"/>
      <c r="PSE11" s="813"/>
      <c r="PSF11" s="813"/>
      <c r="PSG11" s="813"/>
      <c r="PSH11" s="813"/>
      <c r="PSI11" s="813"/>
      <c r="PSJ11" s="813"/>
      <c r="PSK11" s="813"/>
      <c r="PSL11" s="813"/>
      <c r="PSM11" s="813"/>
      <c r="PSN11" s="813"/>
      <c r="PSO11" s="813"/>
      <c r="PSP11" s="813"/>
      <c r="PSQ11" s="813"/>
      <c r="PSR11" s="813"/>
      <c r="PSS11" s="813"/>
      <c r="PST11" s="813"/>
      <c r="PSU11" s="813"/>
      <c r="PSV11" s="813"/>
      <c r="PSW11" s="813"/>
      <c r="PSX11" s="813"/>
      <c r="PSY11" s="813"/>
      <c r="PSZ11" s="813"/>
      <c r="PTA11" s="813"/>
      <c r="PTB11" s="813"/>
      <c r="PTC11" s="813"/>
      <c r="PTD11" s="813"/>
      <c r="PTE11" s="813"/>
      <c r="PTF11" s="813"/>
      <c r="PTG11" s="813"/>
      <c r="PTH11" s="813"/>
      <c r="PTI11" s="813"/>
      <c r="PTJ11" s="813"/>
      <c r="PTK11" s="813"/>
      <c r="PTL11" s="813"/>
      <c r="PTM11" s="813"/>
      <c r="PTN11" s="813"/>
      <c r="PTO11" s="813"/>
      <c r="PTP11" s="813"/>
      <c r="PTQ11" s="813"/>
      <c r="PTR11" s="813"/>
      <c r="PTS11" s="813"/>
      <c r="PTT11" s="813"/>
      <c r="PTU11" s="813"/>
      <c r="PTV11" s="813"/>
      <c r="PTW11" s="813"/>
      <c r="PTX11" s="813"/>
      <c r="PTY11" s="813"/>
      <c r="PTZ11" s="813"/>
      <c r="PUA11" s="813"/>
      <c r="PUB11" s="813"/>
      <c r="PUC11" s="813"/>
      <c r="PUD11" s="813"/>
      <c r="PUE11" s="813"/>
      <c r="PUF11" s="813"/>
      <c r="PUG11" s="813"/>
      <c r="PUH11" s="813"/>
      <c r="PUI11" s="813"/>
      <c r="PUJ11" s="813"/>
      <c r="PUK11" s="813"/>
      <c r="PUL11" s="813"/>
      <c r="PUM11" s="813"/>
      <c r="PUN11" s="813"/>
      <c r="PUO11" s="813"/>
      <c r="PUP11" s="813"/>
      <c r="PUQ11" s="813"/>
      <c r="PUR11" s="813"/>
      <c r="PUS11" s="813"/>
      <c r="PUT11" s="813"/>
      <c r="PUU11" s="813"/>
      <c r="PUV11" s="813"/>
      <c r="PUW11" s="813"/>
      <c r="PUX11" s="813"/>
      <c r="PUY11" s="813"/>
      <c r="PUZ11" s="813"/>
      <c r="PVA11" s="813"/>
      <c r="PVB11" s="813"/>
      <c r="PVC11" s="813"/>
      <c r="PVD11" s="813"/>
      <c r="PVE11" s="813"/>
      <c r="PVF11" s="813"/>
      <c r="PVG11" s="813"/>
      <c r="PVH11" s="813"/>
      <c r="PVI11" s="813"/>
      <c r="PVJ11" s="813"/>
      <c r="PVK11" s="813"/>
      <c r="PVL11" s="813"/>
      <c r="PVM11" s="813"/>
      <c r="PVN11" s="813"/>
      <c r="PVO11" s="813"/>
      <c r="PVP11" s="813"/>
      <c r="PVQ11" s="813"/>
      <c r="PVR11" s="813"/>
      <c r="PVS11" s="813"/>
      <c r="PVT11" s="813"/>
      <c r="PVU11" s="813"/>
      <c r="PVV11" s="813"/>
      <c r="PVW11" s="813"/>
      <c r="PVX11" s="813"/>
      <c r="PVY11" s="813"/>
      <c r="PVZ11" s="813"/>
      <c r="PWA11" s="813"/>
      <c r="PWB11" s="813"/>
      <c r="PWC11" s="813"/>
      <c r="PWD11" s="813"/>
      <c r="PWE11" s="813"/>
      <c r="PWF11" s="813"/>
      <c r="PWG11" s="813"/>
      <c r="PWH11" s="813"/>
      <c r="PWI11" s="813"/>
      <c r="PWJ11" s="813"/>
      <c r="PWK11" s="813"/>
      <c r="PWL11" s="813"/>
      <c r="PWM11" s="813"/>
      <c r="PWN11" s="813"/>
      <c r="PWO11" s="813"/>
      <c r="PWP11" s="813"/>
      <c r="PWQ11" s="813"/>
      <c r="PWR11" s="813"/>
      <c r="PWS11" s="813"/>
      <c r="PWT11" s="813"/>
      <c r="PWU11" s="813"/>
      <c r="PWV11" s="813"/>
      <c r="PWW11" s="813"/>
      <c r="PWX11" s="813"/>
      <c r="PWY11" s="813"/>
      <c r="PWZ11" s="813"/>
      <c r="PXA11" s="813"/>
      <c r="PXB11" s="813"/>
      <c r="PXC11" s="813"/>
      <c r="PXD11" s="813"/>
      <c r="PXE11" s="813"/>
      <c r="PXF11" s="813"/>
      <c r="PXG11" s="813"/>
      <c r="PXH11" s="813"/>
      <c r="PXI11" s="813"/>
      <c r="PXJ11" s="813"/>
      <c r="PXK11" s="813"/>
      <c r="PXL11" s="813"/>
      <c r="PXM11" s="813"/>
      <c r="PXN11" s="813"/>
      <c r="PXO11" s="813"/>
      <c r="PXP11" s="813"/>
      <c r="PXQ11" s="813"/>
      <c r="PXR11" s="813"/>
      <c r="PXS11" s="813"/>
      <c r="PXT11" s="813"/>
      <c r="PXU11" s="813"/>
      <c r="PXV11" s="813"/>
      <c r="PXW11" s="813"/>
      <c r="PXX11" s="813"/>
      <c r="PXY11" s="813"/>
      <c r="PXZ11" s="813"/>
      <c r="PYA11" s="813"/>
      <c r="PYB11" s="813"/>
      <c r="PYC11" s="813"/>
      <c r="PYD11" s="813"/>
      <c r="PYE11" s="813"/>
      <c r="PYF11" s="813"/>
      <c r="PYG11" s="813"/>
      <c r="PYH11" s="813"/>
      <c r="PYI11" s="813"/>
      <c r="PYJ11" s="813"/>
      <c r="PYK11" s="813"/>
      <c r="PYL11" s="813"/>
      <c r="PYM11" s="813"/>
      <c r="PYN11" s="813"/>
      <c r="PYO11" s="813"/>
      <c r="PYP11" s="813"/>
      <c r="PYQ11" s="813"/>
      <c r="PYR11" s="813"/>
      <c r="PYS11" s="813"/>
      <c r="PYT11" s="813"/>
      <c r="PYU11" s="813"/>
      <c r="PYV11" s="813"/>
      <c r="PYW11" s="813"/>
      <c r="PYX11" s="813"/>
      <c r="PYY11" s="813"/>
      <c r="PYZ11" s="813"/>
      <c r="PZA11" s="813"/>
      <c r="PZB11" s="813"/>
      <c r="PZC11" s="813"/>
      <c r="PZD11" s="813"/>
      <c r="PZE11" s="813"/>
      <c r="PZF11" s="813"/>
      <c r="PZG11" s="813"/>
      <c r="PZH11" s="813"/>
      <c r="PZI11" s="813"/>
      <c r="PZJ11" s="813"/>
      <c r="PZK11" s="813"/>
      <c r="PZL11" s="813"/>
      <c r="PZM11" s="813"/>
      <c r="PZN11" s="813"/>
      <c r="PZO11" s="813"/>
      <c r="PZP11" s="813"/>
      <c r="PZQ11" s="813"/>
      <c r="PZR11" s="813"/>
      <c r="PZS11" s="813"/>
      <c r="PZT11" s="813"/>
      <c r="PZU11" s="813"/>
      <c r="PZV11" s="813"/>
      <c r="PZW11" s="813"/>
      <c r="PZX11" s="813"/>
      <c r="PZY11" s="813"/>
      <c r="PZZ11" s="813"/>
      <c r="QAA11" s="813"/>
      <c r="QAB11" s="813"/>
      <c r="QAC11" s="813"/>
      <c r="QAD11" s="813"/>
      <c r="QAE11" s="813"/>
      <c r="QAF11" s="813"/>
      <c r="QAG11" s="813"/>
      <c r="QAH11" s="813"/>
      <c r="QAI11" s="813"/>
      <c r="QAJ11" s="813"/>
      <c r="QAK11" s="813"/>
      <c r="QAL11" s="813"/>
      <c r="QAM11" s="813"/>
      <c r="QAN11" s="813"/>
      <c r="QAO11" s="813"/>
      <c r="QAP11" s="813"/>
      <c r="QAQ11" s="813"/>
      <c r="QAR11" s="813"/>
      <c r="QAS11" s="813"/>
      <c r="QAT11" s="813"/>
      <c r="QAU11" s="813"/>
      <c r="QAV11" s="813"/>
      <c r="QAW11" s="813"/>
      <c r="QAX11" s="813"/>
      <c r="QAY11" s="813"/>
      <c r="QAZ11" s="813"/>
      <c r="QBA11" s="813"/>
      <c r="QBB11" s="813"/>
      <c r="QBC11" s="813"/>
      <c r="QBD11" s="813"/>
      <c r="QBE11" s="813"/>
      <c r="QBF11" s="813"/>
      <c r="QBG11" s="813"/>
      <c r="QBH11" s="813"/>
      <c r="QBI11" s="813"/>
      <c r="QBJ11" s="813"/>
      <c r="QBK11" s="813"/>
      <c r="QBL11" s="813"/>
      <c r="QBM11" s="813"/>
      <c r="QBN11" s="813"/>
      <c r="QBO11" s="813"/>
      <c r="QBP11" s="813"/>
      <c r="QBQ11" s="813"/>
      <c r="QBR11" s="813"/>
      <c r="QBS11" s="813"/>
      <c r="QBT11" s="813"/>
      <c r="QBU11" s="813"/>
      <c r="QBV11" s="813"/>
      <c r="QBW11" s="813"/>
      <c r="QBX11" s="813"/>
      <c r="QBY11" s="813"/>
      <c r="QBZ11" s="813"/>
      <c r="QCA11" s="813"/>
      <c r="QCB11" s="813"/>
      <c r="QCC11" s="813"/>
      <c r="QCD11" s="813"/>
      <c r="QCE11" s="813"/>
      <c r="QCF11" s="813"/>
      <c r="QCG11" s="813"/>
      <c r="QCH11" s="813"/>
      <c r="QCI11" s="813"/>
      <c r="QCJ11" s="813"/>
      <c r="QCK11" s="813"/>
      <c r="QCL11" s="813"/>
      <c r="QCM11" s="813"/>
      <c r="QCN11" s="813"/>
      <c r="QCO11" s="813"/>
      <c r="QCP11" s="813"/>
      <c r="QCQ11" s="813"/>
      <c r="QCR11" s="813"/>
      <c r="QCS11" s="813"/>
      <c r="QCT11" s="813"/>
      <c r="QCU11" s="813"/>
      <c r="QCV11" s="813"/>
      <c r="QCW11" s="813"/>
      <c r="QCX11" s="813"/>
      <c r="QCY11" s="813"/>
      <c r="QCZ11" s="813"/>
      <c r="QDA11" s="813"/>
      <c r="QDB11" s="813"/>
      <c r="QDC11" s="813"/>
      <c r="QDD11" s="813"/>
      <c r="QDE11" s="813"/>
      <c r="QDF11" s="813"/>
      <c r="QDG11" s="813"/>
      <c r="QDH11" s="813"/>
      <c r="QDI11" s="813"/>
      <c r="QDJ11" s="813"/>
      <c r="QDK11" s="813"/>
      <c r="QDL11" s="813"/>
      <c r="QDM11" s="813"/>
      <c r="QDN11" s="813"/>
      <c r="QDO11" s="813"/>
      <c r="QDP11" s="813"/>
      <c r="QDQ11" s="813"/>
      <c r="QDR11" s="813"/>
      <c r="QDS11" s="813"/>
      <c r="QDT11" s="813"/>
      <c r="QDU11" s="813"/>
      <c r="QDV11" s="813"/>
      <c r="QDW11" s="813"/>
      <c r="QDX11" s="813"/>
      <c r="QDY11" s="813"/>
      <c r="QDZ11" s="813"/>
      <c r="QEA11" s="813"/>
      <c r="QEB11" s="813"/>
      <c r="QEC11" s="813"/>
      <c r="QED11" s="813"/>
      <c r="QEE11" s="813"/>
      <c r="QEF11" s="813"/>
      <c r="QEG11" s="813"/>
      <c r="QEH11" s="813"/>
      <c r="QEI11" s="813"/>
      <c r="QEJ11" s="813"/>
      <c r="QEK11" s="813"/>
      <c r="QEL11" s="813"/>
      <c r="QEM11" s="813"/>
      <c r="QEN11" s="813"/>
      <c r="QEO11" s="813"/>
      <c r="QEP11" s="813"/>
      <c r="QEQ11" s="813"/>
      <c r="QER11" s="813"/>
      <c r="QES11" s="813"/>
      <c r="QET11" s="813"/>
      <c r="QEU11" s="813"/>
      <c r="QEV11" s="813"/>
      <c r="QEW11" s="813"/>
      <c r="QEX11" s="813"/>
      <c r="QEY11" s="813"/>
      <c r="QEZ11" s="813"/>
      <c r="QFA11" s="813"/>
      <c r="QFB11" s="813"/>
      <c r="QFC11" s="813"/>
      <c r="QFD11" s="813"/>
      <c r="QFE11" s="813"/>
      <c r="QFF11" s="813"/>
      <c r="QFG11" s="813"/>
      <c r="QFH11" s="813"/>
      <c r="QFI11" s="813"/>
      <c r="QFJ11" s="813"/>
      <c r="QFK11" s="813"/>
      <c r="QFL11" s="813"/>
      <c r="QFM11" s="813"/>
      <c r="QFN11" s="813"/>
      <c r="QFO11" s="813"/>
      <c r="QFP11" s="813"/>
      <c r="QFQ11" s="813"/>
      <c r="QFR11" s="813"/>
      <c r="QFS11" s="813"/>
      <c r="QFT11" s="813"/>
      <c r="QFU11" s="813"/>
      <c r="QFV11" s="813"/>
      <c r="QFW11" s="813"/>
      <c r="QFX11" s="813"/>
      <c r="QFY11" s="813"/>
      <c r="QFZ11" s="813"/>
      <c r="QGA11" s="813"/>
      <c r="QGB11" s="813"/>
      <c r="QGC11" s="813"/>
      <c r="QGD11" s="813"/>
      <c r="QGE11" s="813"/>
      <c r="QGF11" s="813"/>
      <c r="QGG11" s="813"/>
      <c r="QGH11" s="813"/>
      <c r="QGI11" s="813"/>
      <c r="QGJ11" s="813"/>
      <c r="QGK11" s="813"/>
      <c r="QGL11" s="813"/>
      <c r="QGM11" s="813"/>
      <c r="QGN11" s="813"/>
      <c r="QGO11" s="813"/>
      <c r="QGP11" s="813"/>
      <c r="QGQ11" s="813"/>
      <c r="QGR11" s="813"/>
      <c r="QGS11" s="813"/>
      <c r="QGT11" s="813"/>
      <c r="QGU11" s="813"/>
      <c r="QGV11" s="813"/>
      <c r="QGW11" s="813"/>
      <c r="QGX11" s="813"/>
      <c r="QGY11" s="813"/>
      <c r="QGZ11" s="813"/>
      <c r="QHA11" s="813"/>
      <c r="QHB11" s="813"/>
      <c r="QHC11" s="813"/>
      <c r="QHD11" s="813"/>
      <c r="QHE11" s="813"/>
      <c r="QHF11" s="813"/>
      <c r="QHG11" s="813"/>
      <c r="QHH11" s="813"/>
      <c r="QHI11" s="813"/>
      <c r="QHJ11" s="813"/>
      <c r="QHK11" s="813"/>
      <c r="QHL11" s="813"/>
      <c r="QHM11" s="813"/>
      <c r="QHN11" s="813"/>
      <c r="QHO11" s="813"/>
      <c r="QHP11" s="813"/>
      <c r="QHQ11" s="813"/>
      <c r="QHR11" s="813"/>
      <c r="QHS11" s="813"/>
      <c r="QHT11" s="813"/>
      <c r="QHU11" s="813"/>
      <c r="QHV11" s="813"/>
      <c r="QHW11" s="813"/>
      <c r="QHX11" s="813"/>
      <c r="QHY11" s="813"/>
      <c r="QHZ11" s="813"/>
      <c r="QIA11" s="813"/>
      <c r="QIB11" s="813"/>
      <c r="QIC11" s="813"/>
      <c r="QID11" s="813"/>
      <c r="QIE11" s="813"/>
      <c r="QIF11" s="813"/>
      <c r="QIG11" s="813"/>
      <c r="QIH11" s="813"/>
      <c r="QII11" s="813"/>
      <c r="QIJ11" s="813"/>
      <c r="QIK11" s="813"/>
      <c r="QIL11" s="813"/>
      <c r="QIM11" s="813"/>
      <c r="QIN11" s="813"/>
      <c r="QIO11" s="813"/>
      <c r="QIP11" s="813"/>
      <c r="QIQ11" s="813"/>
      <c r="QIR11" s="813"/>
      <c r="QIS11" s="813"/>
      <c r="QIT11" s="813"/>
      <c r="QIU11" s="813"/>
      <c r="QIV11" s="813"/>
      <c r="QIW11" s="813"/>
      <c r="QIX11" s="813"/>
      <c r="QIY11" s="813"/>
      <c r="QIZ11" s="813"/>
      <c r="QJA11" s="813"/>
      <c r="QJB11" s="813"/>
      <c r="QJC11" s="813"/>
      <c r="QJD11" s="813"/>
      <c r="QJE11" s="813"/>
      <c r="QJF11" s="813"/>
      <c r="QJG11" s="813"/>
      <c r="QJH11" s="813"/>
      <c r="QJI11" s="813"/>
      <c r="QJJ11" s="813"/>
      <c r="QJK11" s="813"/>
      <c r="QJL11" s="813"/>
      <c r="QJM11" s="813"/>
      <c r="QJN11" s="813"/>
      <c r="QJO11" s="813"/>
      <c r="QJP11" s="813"/>
      <c r="QJQ11" s="813"/>
      <c r="QJR11" s="813"/>
      <c r="QJS11" s="813"/>
      <c r="QJT11" s="813"/>
      <c r="QJU11" s="813"/>
      <c r="QJV11" s="813"/>
      <c r="QJW11" s="813"/>
      <c r="QJX11" s="813"/>
      <c r="QJY11" s="813"/>
      <c r="QJZ11" s="813"/>
      <c r="QKA11" s="813"/>
      <c r="QKB11" s="813"/>
      <c r="QKC11" s="813"/>
      <c r="QKD11" s="813"/>
      <c r="QKE11" s="813"/>
      <c r="QKF11" s="813"/>
      <c r="QKG11" s="813"/>
      <c r="QKH11" s="813"/>
      <c r="QKI11" s="813"/>
      <c r="QKJ11" s="813"/>
      <c r="QKK11" s="813"/>
      <c r="QKL11" s="813"/>
      <c r="QKM11" s="813"/>
      <c r="QKN11" s="813"/>
      <c r="QKO11" s="813"/>
      <c r="QKP11" s="813"/>
      <c r="QKQ11" s="813"/>
      <c r="QKR11" s="813"/>
      <c r="QKS11" s="813"/>
      <c r="QKT11" s="813"/>
      <c r="QKU11" s="813"/>
      <c r="QKV11" s="813"/>
      <c r="QKW11" s="813"/>
      <c r="QKX11" s="813"/>
      <c r="QKY11" s="813"/>
      <c r="QKZ11" s="813"/>
      <c r="QLA11" s="813"/>
      <c r="QLB11" s="813"/>
      <c r="QLC11" s="813"/>
      <c r="QLD11" s="813"/>
      <c r="QLE11" s="813"/>
      <c r="QLF11" s="813"/>
      <c r="QLG11" s="813"/>
      <c r="QLH11" s="813"/>
      <c r="QLI11" s="813"/>
      <c r="QLJ11" s="813"/>
      <c r="QLK11" s="813"/>
      <c r="QLL11" s="813"/>
      <c r="QLM11" s="813"/>
      <c r="QLN11" s="813"/>
      <c r="QLO11" s="813"/>
      <c r="QLP11" s="813"/>
      <c r="QLQ11" s="813"/>
      <c r="QLR11" s="813"/>
      <c r="QLS11" s="813"/>
      <c r="QLT11" s="813"/>
      <c r="QLU11" s="813"/>
      <c r="QLV11" s="813"/>
      <c r="QLW11" s="813"/>
      <c r="QLX11" s="813"/>
      <c r="QLY11" s="813"/>
      <c r="QLZ11" s="813"/>
      <c r="QMA11" s="813"/>
      <c r="QMB11" s="813"/>
      <c r="QMC11" s="813"/>
      <c r="QMD11" s="813"/>
      <c r="QME11" s="813"/>
      <c r="QMF11" s="813"/>
      <c r="QMG11" s="813"/>
      <c r="QMH11" s="813"/>
      <c r="QMI11" s="813"/>
      <c r="QMJ11" s="813"/>
      <c r="QMK11" s="813"/>
      <c r="QML11" s="813"/>
      <c r="QMM11" s="813"/>
      <c r="QMN11" s="813"/>
      <c r="QMO11" s="813"/>
      <c r="QMP11" s="813"/>
      <c r="QMQ11" s="813"/>
      <c r="QMR11" s="813"/>
      <c r="QMS11" s="813"/>
      <c r="QMT11" s="813"/>
      <c r="QMU11" s="813"/>
      <c r="QMV11" s="813"/>
      <c r="QMW11" s="813"/>
      <c r="QMX11" s="813"/>
      <c r="QMY11" s="813"/>
      <c r="QMZ11" s="813"/>
      <c r="QNA11" s="813"/>
      <c r="QNB11" s="813"/>
      <c r="QNC11" s="813"/>
      <c r="QND11" s="813"/>
      <c r="QNE11" s="813"/>
      <c r="QNF11" s="813"/>
      <c r="QNG11" s="813"/>
      <c r="QNH11" s="813"/>
      <c r="QNI11" s="813"/>
      <c r="QNJ11" s="813"/>
      <c r="QNK11" s="813"/>
      <c r="QNL11" s="813"/>
      <c r="QNM11" s="813"/>
      <c r="QNN11" s="813"/>
      <c r="QNO11" s="813"/>
      <c r="QNP11" s="813"/>
      <c r="QNQ11" s="813"/>
      <c r="QNR11" s="813"/>
      <c r="QNS11" s="813"/>
      <c r="QNT11" s="813"/>
      <c r="QNU11" s="813"/>
      <c r="QNV11" s="813"/>
      <c r="QNW11" s="813"/>
      <c r="QNX11" s="813"/>
      <c r="QNY11" s="813"/>
      <c r="QNZ11" s="813"/>
      <c r="QOA11" s="813"/>
      <c r="QOB11" s="813"/>
      <c r="QOC11" s="813"/>
      <c r="QOD11" s="813"/>
      <c r="QOE11" s="813"/>
      <c r="QOF11" s="813"/>
      <c r="QOG11" s="813"/>
      <c r="QOH11" s="813"/>
      <c r="QOI11" s="813"/>
      <c r="QOJ11" s="813"/>
      <c r="QOK11" s="813"/>
      <c r="QOL11" s="813"/>
      <c r="QOM11" s="813"/>
      <c r="QON11" s="813"/>
      <c r="QOO11" s="813"/>
      <c r="QOP11" s="813"/>
      <c r="QOQ11" s="813"/>
      <c r="QOR11" s="813"/>
      <c r="QOS11" s="813"/>
      <c r="QOT11" s="813"/>
      <c r="QOU11" s="813"/>
      <c r="QOV11" s="813"/>
      <c r="QOW11" s="813"/>
      <c r="QOX11" s="813"/>
      <c r="QOY11" s="813"/>
      <c r="QOZ11" s="813"/>
      <c r="QPA11" s="813"/>
      <c r="QPB11" s="813"/>
      <c r="QPC11" s="813"/>
      <c r="QPD11" s="813"/>
      <c r="QPE11" s="813"/>
      <c r="QPF11" s="813"/>
      <c r="QPG11" s="813"/>
      <c r="QPH11" s="813"/>
      <c r="QPI11" s="813"/>
      <c r="QPJ11" s="813"/>
      <c r="QPK11" s="813"/>
      <c r="QPL11" s="813"/>
      <c r="QPM11" s="813"/>
      <c r="QPN11" s="813"/>
      <c r="QPO11" s="813"/>
      <c r="QPP11" s="813"/>
      <c r="QPQ11" s="813"/>
      <c r="QPR11" s="813"/>
      <c r="QPS11" s="813"/>
      <c r="QPT11" s="813"/>
      <c r="QPU11" s="813"/>
      <c r="QPV11" s="813"/>
      <c r="QPW11" s="813"/>
      <c r="QPX11" s="813"/>
      <c r="QPY11" s="813"/>
      <c r="QPZ11" s="813"/>
      <c r="QQA11" s="813"/>
      <c r="QQB11" s="813"/>
      <c r="QQC11" s="813"/>
      <c r="QQD11" s="813"/>
      <c r="QQE11" s="813"/>
      <c r="QQF11" s="813"/>
      <c r="QQG11" s="813"/>
      <c r="QQH11" s="813"/>
      <c r="QQI11" s="813"/>
      <c r="QQJ11" s="813"/>
      <c r="QQK11" s="813"/>
      <c r="QQL11" s="813"/>
      <c r="QQM11" s="813"/>
      <c r="QQN11" s="813"/>
      <c r="QQO11" s="813"/>
      <c r="QQP11" s="813"/>
      <c r="QQQ11" s="813"/>
      <c r="QQR11" s="813"/>
      <c r="QQS11" s="813"/>
      <c r="QQT11" s="813"/>
      <c r="QQU11" s="813"/>
      <c r="QQV11" s="813"/>
      <c r="QQW11" s="813"/>
      <c r="QQX11" s="813"/>
      <c r="QQY11" s="813"/>
      <c r="QQZ11" s="813"/>
      <c r="QRA11" s="813"/>
      <c r="QRB11" s="813"/>
      <c r="QRC11" s="813"/>
      <c r="QRD11" s="813"/>
      <c r="QRE11" s="813"/>
      <c r="QRF11" s="813"/>
      <c r="QRG11" s="813"/>
      <c r="QRH11" s="813"/>
      <c r="QRI11" s="813"/>
      <c r="QRJ11" s="813"/>
      <c r="QRK11" s="813"/>
      <c r="QRL11" s="813"/>
      <c r="QRM11" s="813"/>
      <c r="QRN11" s="813"/>
      <c r="QRO11" s="813"/>
      <c r="QRP11" s="813"/>
      <c r="QRQ11" s="813"/>
      <c r="QRR11" s="813"/>
      <c r="QRS11" s="813"/>
      <c r="QRT11" s="813"/>
      <c r="QRU11" s="813"/>
      <c r="QRV11" s="813"/>
      <c r="QRW11" s="813"/>
      <c r="QRX11" s="813"/>
      <c r="QRY11" s="813"/>
      <c r="QRZ11" s="813"/>
      <c r="QSA11" s="813"/>
      <c r="QSB11" s="813"/>
      <c r="QSC11" s="813"/>
      <c r="QSD11" s="813"/>
      <c r="QSE11" s="813"/>
      <c r="QSF11" s="813"/>
      <c r="QSG11" s="813"/>
      <c r="QSH11" s="813"/>
      <c r="QSI11" s="813"/>
      <c r="QSJ11" s="813"/>
      <c r="QSK11" s="813"/>
      <c r="QSL11" s="813"/>
      <c r="QSM11" s="813"/>
      <c r="QSN11" s="813"/>
      <c r="QSO11" s="813"/>
      <c r="QSP11" s="813"/>
      <c r="QSQ11" s="813"/>
      <c r="QSR11" s="813"/>
      <c r="QSS11" s="813"/>
      <c r="QST11" s="813"/>
      <c r="QSU11" s="813"/>
      <c r="QSV11" s="813"/>
      <c r="QSW11" s="813"/>
      <c r="QSX11" s="813"/>
      <c r="QSY11" s="813"/>
      <c r="QSZ11" s="813"/>
      <c r="QTA11" s="813"/>
      <c r="QTB11" s="813"/>
      <c r="QTC11" s="813"/>
      <c r="QTD11" s="813"/>
      <c r="QTE11" s="813"/>
      <c r="QTF11" s="813"/>
      <c r="QTG11" s="813"/>
      <c r="QTH11" s="813"/>
      <c r="QTI11" s="813"/>
      <c r="QTJ11" s="813"/>
      <c r="QTK11" s="813"/>
      <c r="QTL11" s="813"/>
      <c r="QTM11" s="813"/>
      <c r="QTN11" s="813"/>
      <c r="QTO11" s="813"/>
      <c r="QTP11" s="813"/>
      <c r="QTQ11" s="813"/>
      <c r="QTR11" s="813"/>
      <c r="QTS11" s="813"/>
      <c r="QTT11" s="813"/>
      <c r="QTU11" s="813"/>
      <c r="QTV11" s="813"/>
      <c r="QTW11" s="813"/>
      <c r="QTX11" s="813"/>
      <c r="QTY11" s="813"/>
      <c r="QTZ11" s="813"/>
      <c r="QUA11" s="813"/>
      <c r="QUB11" s="813"/>
      <c r="QUC11" s="813"/>
      <c r="QUD11" s="813"/>
      <c r="QUE11" s="813"/>
      <c r="QUF11" s="813"/>
      <c r="QUG11" s="813"/>
      <c r="QUH11" s="813"/>
      <c r="QUI11" s="813"/>
      <c r="QUJ11" s="813"/>
      <c r="QUK11" s="813"/>
      <c r="QUL11" s="813"/>
      <c r="QUM11" s="813"/>
      <c r="QUN11" s="813"/>
      <c r="QUO11" s="813"/>
      <c r="QUP11" s="813"/>
      <c r="QUQ11" s="813"/>
      <c r="QUR11" s="813"/>
      <c r="QUS11" s="813"/>
      <c r="QUT11" s="813"/>
      <c r="QUU11" s="813"/>
      <c r="QUV11" s="813"/>
      <c r="QUW11" s="813"/>
      <c r="QUX11" s="813"/>
      <c r="QUY11" s="813"/>
      <c r="QUZ11" s="813"/>
      <c r="QVA11" s="813"/>
      <c r="QVB11" s="813"/>
      <c r="QVC11" s="813"/>
      <c r="QVD11" s="813"/>
      <c r="QVE11" s="813"/>
      <c r="QVF11" s="813"/>
      <c r="QVG11" s="813"/>
      <c r="QVH11" s="813"/>
      <c r="QVI11" s="813"/>
      <c r="QVJ11" s="813"/>
      <c r="QVK11" s="813"/>
      <c r="QVL11" s="813"/>
      <c r="QVM11" s="813"/>
      <c r="QVN11" s="813"/>
      <c r="QVO11" s="813"/>
      <c r="QVP11" s="813"/>
      <c r="QVQ11" s="813"/>
      <c r="QVR11" s="813"/>
      <c r="QVS11" s="813"/>
      <c r="QVT11" s="813"/>
      <c r="QVU11" s="813"/>
      <c r="QVV11" s="813"/>
      <c r="QVW11" s="813"/>
      <c r="QVX11" s="813"/>
      <c r="QVY11" s="813"/>
      <c r="QVZ11" s="813"/>
      <c r="QWA11" s="813"/>
      <c r="QWB11" s="813"/>
      <c r="QWC11" s="813"/>
      <c r="QWD11" s="813"/>
      <c r="QWE11" s="813"/>
      <c r="QWF11" s="813"/>
      <c r="QWG11" s="813"/>
      <c r="QWH11" s="813"/>
      <c r="QWI11" s="813"/>
      <c r="QWJ11" s="813"/>
      <c r="QWK11" s="813"/>
      <c r="QWL11" s="813"/>
      <c r="QWM11" s="813"/>
      <c r="QWN11" s="813"/>
      <c r="QWO11" s="813"/>
      <c r="QWP11" s="813"/>
      <c r="QWQ11" s="813"/>
      <c r="QWR11" s="813"/>
      <c r="QWS11" s="813"/>
      <c r="QWT11" s="813"/>
      <c r="QWU11" s="813"/>
      <c r="QWV11" s="813"/>
      <c r="QWW11" s="813"/>
      <c r="QWX11" s="813"/>
      <c r="QWY11" s="813"/>
      <c r="QWZ11" s="813"/>
      <c r="QXA11" s="813"/>
      <c r="QXB11" s="813"/>
      <c r="QXC11" s="813"/>
      <c r="QXD11" s="813"/>
      <c r="QXE11" s="813"/>
      <c r="QXF11" s="813"/>
      <c r="QXG11" s="813"/>
      <c r="QXH11" s="813"/>
      <c r="QXI11" s="813"/>
      <c r="QXJ11" s="813"/>
      <c r="QXK11" s="813"/>
      <c r="QXL11" s="813"/>
      <c r="QXM11" s="813"/>
      <c r="QXN11" s="813"/>
      <c r="QXO11" s="813"/>
      <c r="QXP11" s="813"/>
      <c r="QXQ11" s="813"/>
      <c r="QXR11" s="813"/>
      <c r="QXS11" s="813"/>
      <c r="QXT11" s="813"/>
      <c r="QXU11" s="813"/>
      <c r="QXV11" s="813"/>
      <c r="QXW11" s="813"/>
      <c r="QXX11" s="813"/>
      <c r="QXY11" s="813"/>
      <c r="QXZ11" s="813"/>
      <c r="QYA11" s="813"/>
      <c r="QYB11" s="813"/>
      <c r="QYC11" s="813"/>
      <c r="QYD11" s="813"/>
      <c r="QYE11" s="813"/>
      <c r="QYF11" s="813"/>
      <c r="QYG11" s="813"/>
      <c r="QYH11" s="813"/>
      <c r="QYI11" s="813"/>
      <c r="QYJ11" s="813"/>
      <c r="QYK11" s="813"/>
      <c r="QYL11" s="813"/>
      <c r="QYM11" s="813"/>
      <c r="QYN11" s="813"/>
      <c r="QYO11" s="813"/>
      <c r="QYP11" s="813"/>
      <c r="QYQ11" s="813"/>
      <c r="QYR11" s="813"/>
      <c r="QYS11" s="813"/>
      <c r="QYT11" s="813"/>
      <c r="QYU11" s="813"/>
      <c r="QYV11" s="813"/>
      <c r="QYW11" s="813"/>
      <c r="QYX11" s="813"/>
      <c r="QYY11" s="813"/>
      <c r="QYZ11" s="813"/>
      <c r="QZA11" s="813"/>
      <c r="QZB11" s="813"/>
      <c r="QZC11" s="813"/>
      <c r="QZD11" s="813"/>
      <c r="QZE11" s="813"/>
      <c r="QZF11" s="813"/>
      <c r="QZG11" s="813"/>
      <c r="QZH11" s="813"/>
      <c r="QZI11" s="813"/>
      <c r="QZJ11" s="813"/>
      <c r="QZK11" s="813"/>
      <c r="QZL11" s="813"/>
      <c r="QZM11" s="813"/>
      <c r="QZN11" s="813"/>
      <c r="QZO11" s="813"/>
      <c r="QZP11" s="813"/>
      <c r="QZQ11" s="813"/>
      <c r="QZR11" s="813"/>
      <c r="QZS11" s="813"/>
      <c r="QZT11" s="813"/>
      <c r="QZU11" s="813"/>
      <c r="QZV11" s="813"/>
      <c r="QZW11" s="813"/>
      <c r="QZX11" s="813"/>
      <c r="QZY11" s="813"/>
      <c r="QZZ11" s="813"/>
      <c r="RAA11" s="813"/>
      <c r="RAB11" s="813"/>
      <c r="RAC11" s="813"/>
      <c r="RAD11" s="813"/>
      <c r="RAE11" s="813"/>
      <c r="RAF11" s="813"/>
      <c r="RAG11" s="813"/>
      <c r="RAH11" s="813"/>
      <c r="RAI11" s="813"/>
      <c r="RAJ11" s="813"/>
      <c r="RAK11" s="813"/>
      <c r="RAL11" s="813"/>
      <c r="RAM11" s="813"/>
      <c r="RAN11" s="813"/>
      <c r="RAO11" s="813"/>
      <c r="RAP11" s="813"/>
      <c r="RAQ11" s="813"/>
      <c r="RAR11" s="813"/>
      <c r="RAS11" s="813"/>
      <c r="RAT11" s="813"/>
      <c r="RAU11" s="813"/>
      <c r="RAV11" s="813"/>
      <c r="RAW11" s="813"/>
      <c r="RAX11" s="813"/>
      <c r="RAY11" s="813"/>
      <c r="RAZ11" s="813"/>
      <c r="RBA11" s="813"/>
      <c r="RBB11" s="813"/>
      <c r="RBC11" s="813"/>
      <c r="RBD11" s="813"/>
      <c r="RBE11" s="813"/>
      <c r="RBF11" s="813"/>
      <c r="RBG11" s="813"/>
      <c r="RBH11" s="813"/>
      <c r="RBI11" s="813"/>
      <c r="RBJ11" s="813"/>
      <c r="RBK11" s="813"/>
      <c r="RBL11" s="813"/>
      <c r="RBM11" s="813"/>
      <c r="RBN11" s="813"/>
      <c r="RBO11" s="813"/>
      <c r="RBP11" s="813"/>
      <c r="RBQ11" s="813"/>
      <c r="RBR11" s="813"/>
      <c r="RBS11" s="813"/>
      <c r="RBT11" s="813"/>
      <c r="RBU11" s="813"/>
      <c r="RBV11" s="813"/>
      <c r="RBW11" s="813"/>
      <c r="RBX11" s="813"/>
      <c r="RBY11" s="813"/>
      <c r="RBZ11" s="813"/>
      <c r="RCA11" s="813"/>
      <c r="RCB11" s="813"/>
      <c r="RCC11" s="813"/>
      <c r="RCD11" s="813"/>
      <c r="RCE11" s="813"/>
      <c r="RCF11" s="813"/>
      <c r="RCG11" s="813"/>
      <c r="RCH11" s="813"/>
      <c r="RCI11" s="813"/>
      <c r="RCJ11" s="813"/>
      <c r="RCK11" s="813"/>
      <c r="RCL11" s="813"/>
      <c r="RCM11" s="813"/>
      <c r="RCN11" s="813"/>
      <c r="RCO11" s="813"/>
      <c r="RCP11" s="813"/>
      <c r="RCQ11" s="813"/>
      <c r="RCR11" s="813"/>
      <c r="RCS11" s="813"/>
      <c r="RCT11" s="813"/>
      <c r="RCU11" s="813"/>
      <c r="RCV11" s="813"/>
      <c r="RCW11" s="813"/>
      <c r="RCX11" s="813"/>
      <c r="RCY11" s="813"/>
      <c r="RCZ11" s="813"/>
      <c r="RDA11" s="813"/>
      <c r="RDB11" s="813"/>
      <c r="RDC11" s="813"/>
      <c r="RDD11" s="813"/>
      <c r="RDE11" s="813"/>
      <c r="RDF11" s="813"/>
      <c r="RDG11" s="813"/>
      <c r="RDH11" s="813"/>
      <c r="RDI11" s="813"/>
      <c r="RDJ11" s="813"/>
      <c r="RDK11" s="813"/>
      <c r="RDL11" s="813"/>
      <c r="RDM11" s="813"/>
      <c r="RDN11" s="813"/>
      <c r="RDO11" s="813"/>
      <c r="RDP11" s="813"/>
      <c r="RDQ11" s="813"/>
      <c r="RDR11" s="813"/>
      <c r="RDS11" s="813"/>
      <c r="RDT11" s="813"/>
      <c r="RDU11" s="813"/>
      <c r="RDV11" s="813"/>
      <c r="RDW11" s="813"/>
      <c r="RDX11" s="813"/>
      <c r="RDY11" s="813"/>
      <c r="RDZ11" s="813"/>
      <c r="REA11" s="813"/>
      <c r="REB11" s="813"/>
      <c r="REC11" s="813"/>
      <c r="RED11" s="813"/>
      <c r="REE11" s="813"/>
      <c r="REF11" s="813"/>
      <c r="REG11" s="813"/>
      <c r="REH11" s="813"/>
      <c r="REI11" s="813"/>
      <c r="REJ11" s="813"/>
      <c r="REK11" s="813"/>
      <c r="REL11" s="813"/>
      <c r="REM11" s="813"/>
      <c r="REN11" s="813"/>
      <c r="REO11" s="813"/>
      <c r="REP11" s="813"/>
      <c r="REQ11" s="813"/>
      <c r="RER11" s="813"/>
      <c r="RES11" s="813"/>
      <c r="RET11" s="813"/>
      <c r="REU11" s="813"/>
      <c r="REV11" s="813"/>
      <c r="REW11" s="813"/>
      <c r="REX11" s="813"/>
      <c r="REY11" s="813"/>
      <c r="REZ11" s="813"/>
      <c r="RFA11" s="813"/>
      <c r="RFB11" s="813"/>
      <c r="RFC11" s="813"/>
      <c r="RFD11" s="813"/>
      <c r="RFE11" s="813"/>
      <c r="RFF11" s="813"/>
      <c r="RFG11" s="813"/>
      <c r="RFH11" s="813"/>
      <c r="RFI11" s="813"/>
      <c r="RFJ11" s="813"/>
      <c r="RFK11" s="813"/>
      <c r="RFL11" s="813"/>
      <c r="RFM11" s="813"/>
      <c r="RFN11" s="813"/>
      <c r="RFO11" s="813"/>
      <c r="RFP11" s="813"/>
      <c r="RFQ11" s="813"/>
      <c r="RFR11" s="813"/>
      <c r="RFS11" s="813"/>
      <c r="RFT11" s="813"/>
      <c r="RFU11" s="813"/>
      <c r="RFV11" s="813"/>
      <c r="RFW11" s="813"/>
      <c r="RFX11" s="813"/>
      <c r="RFY11" s="813"/>
      <c r="RFZ11" s="813"/>
      <c r="RGA11" s="813"/>
      <c r="RGB11" s="813"/>
      <c r="RGC11" s="813"/>
      <c r="RGD11" s="813"/>
      <c r="RGE11" s="813"/>
      <c r="RGF11" s="813"/>
      <c r="RGG11" s="813"/>
      <c r="RGH11" s="813"/>
      <c r="RGI11" s="813"/>
      <c r="RGJ11" s="813"/>
      <c r="RGK11" s="813"/>
      <c r="RGL11" s="813"/>
      <c r="RGM11" s="813"/>
      <c r="RGN11" s="813"/>
      <c r="RGO11" s="813"/>
      <c r="RGP11" s="813"/>
      <c r="RGQ11" s="813"/>
      <c r="RGR11" s="813"/>
      <c r="RGS11" s="813"/>
      <c r="RGT11" s="813"/>
      <c r="RGU11" s="813"/>
      <c r="RGV11" s="813"/>
      <c r="RGW11" s="813"/>
      <c r="RGX11" s="813"/>
      <c r="RGY11" s="813"/>
      <c r="RGZ11" s="813"/>
      <c r="RHA11" s="813"/>
      <c r="RHB11" s="813"/>
      <c r="RHC11" s="813"/>
      <c r="RHD11" s="813"/>
      <c r="RHE11" s="813"/>
      <c r="RHF11" s="813"/>
      <c r="RHG11" s="813"/>
      <c r="RHH11" s="813"/>
      <c r="RHI11" s="813"/>
      <c r="RHJ11" s="813"/>
      <c r="RHK11" s="813"/>
      <c r="RHL11" s="813"/>
      <c r="RHM11" s="813"/>
      <c r="RHN11" s="813"/>
      <c r="RHO11" s="813"/>
      <c r="RHP11" s="813"/>
      <c r="RHQ11" s="813"/>
      <c r="RHR11" s="813"/>
      <c r="RHS11" s="813"/>
      <c r="RHT11" s="813"/>
      <c r="RHU11" s="813"/>
      <c r="RHV11" s="813"/>
      <c r="RHW11" s="813"/>
      <c r="RHX11" s="813"/>
      <c r="RHY11" s="813"/>
      <c r="RHZ11" s="813"/>
      <c r="RIA11" s="813"/>
      <c r="RIB11" s="813"/>
      <c r="RIC11" s="813"/>
      <c r="RID11" s="813"/>
      <c r="RIE11" s="813"/>
      <c r="RIF11" s="813"/>
      <c r="RIG11" s="813"/>
      <c r="RIH11" s="813"/>
      <c r="RII11" s="813"/>
      <c r="RIJ11" s="813"/>
      <c r="RIK11" s="813"/>
      <c r="RIL11" s="813"/>
      <c r="RIM11" s="813"/>
      <c r="RIN11" s="813"/>
      <c r="RIO11" s="813"/>
      <c r="RIP11" s="813"/>
      <c r="RIQ11" s="813"/>
      <c r="RIR11" s="813"/>
      <c r="RIS11" s="813"/>
      <c r="RIT11" s="813"/>
      <c r="RIU11" s="813"/>
      <c r="RIV11" s="813"/>
      <c r="RIW11" s="813"/>
      <c r="RIX11" s="813"/>
      <c r="RIY11" s="813"/>
      <c r="RIZ11" s="813"/>
      <c r="RJA11" s="813"/>
      <c r="RJB11" s="813"/>
      <c r="RJC11" s="813"/>
      <c r="RJD11" s="813"/>
      <c r="RJE11" s="813"/>
      <c r="RJF11" s="813"/>
      <c r="RJG11" s="813"/>
      <c r="RJH11" s="813"/>
      <c r="RJI11" s="813"/>
      <c r="RJJ11" s="813"/>
      <c r="RJK11" s="813"/>
      <c r="RJL11" s="813"/>
      <c r="RJM11" s="813"/>
      <c r="RJN11" s="813"/>
      <c r="RJO11" s="813"/>
      <c r="RJP11" s="813"/>
      <c r="RJQ11" s="813"/>
      <c r="RJR11" s="813"/>
      <c r="RJS11" s="813"/>
      <c r="RJT11" s="813"/>
      <c r="RJU11" s="813"/>
      <c r="RJV11" s="813"/>
      <c r="RJW11" s="813"/>
      <c r="RJX11" s="813"/>
      <c r="RJY11" s="813"/>
      <c r="RJZ11" s="813"/>
      <c r="RKA11" s="813"/>
      <c r="RKB11" s="813"/>
      <c r="RKC11" s="813"/>
      <c r="RKD11" s="813"/>
      <c r="RKE11" s="813"/>
      <c r="RKF11" s="813"/>
      <c r="RKG11" s="813"/>
      <c r="RKH11" s="813"/>
      <c r="RKI11" s="813"/>
      <c r="RKJ11" s="813"/>
      <c r="RKK11" s="813"/>
      <c r="RKL11" s="813"/>
      <c r="RKM11" s="813"/>
      <c r="RKN11" s="813"/>
      <c r="RKO11" s="813"/>
      <c r="RKP11" s="813"/>
      <c r="RKQ11" s="813"/>
      <c r="RKR11" s="813"/>
      <c r="RKS11" s="813"/>
      <c r="RKT11" s="813"/>
      <c r="RKU11" s="813"/>
      <c r="RKV11" s="813"/>
      <c r="RKW11" s="813"/>
      <c r="RKX11" s="813"/>
      <c r="RKY11" s="813"/>
      <c r="RKZ11" s="813"/>
      <c r="RLA11" s="813"/>
      <c r="RLB11" s="813"/>
      <c r="RLC11" s="813"/>
      <c r="RLD11" s="813"/>
      <c r="RLE11" s="813"/>
      <c r="RLF11" s="813"/>
      <c r="RLG11" s="813"/>
      <c r="RLH11" s="813"/>
      <c r="RLI11" s="813"/>
      <c r="RLJ11" s="813"/>
      <c r="RLK11" s="813"/>
      <c r="RLL11" s="813"/>
      <c r="RLM11" s="813"/>
      <c r="RLN11" s="813"/>
      <c r="RLO11" s="813"/>
      <c r="RLP11" s="813"/>
      <c r="RLQ11" s="813"/>
      <c r="RLR11" s="813"/>
      <c r="RLS11" s="813"/>
      <c r="RLT11" s="813"/>
      <c r="RLU11" s="813"/>
      <c r="RLV11" s="813"/>
      <c r="RLW11" s="813"/>
      <c r="RLX11" s="813"/>
      <c r="RLY11" s="813"/>
      <c r="RLZ11" s="813"/>
      <c r="RMA11" s="813"/>
      <c r="RMB11" s="813"/>
      <c r="RMC11" s="813"/>
      <c r="RMD11" s="813"/>
      <c r="RME11" s="813"/>
      <c r="RMF11" s="813"/>
      <c r="RMG11" s="813"/>
      <c r="RMH11" s="813"/>
      <c r="RMI11" s="813"/>
      <c r="RMJ11" s="813"/>
      <c r="RMK11" s="813"/>
      <c r="RML11" s="813"/>
      <c r="RMM11" s="813"/>
      <c r="RMN11" s="813"/>
      <c r="RMO11" s="813"/>
      <c r="RMP11" s="813"/>
      <c r="RMQ11" s="813"/>
      <c r="RMR11" s="813"/>
      <c r="RMS11" s="813"/>
      <c r="RMT11" s="813"/>
      <c r="RMU11" s="813"/>
      <c r="RMV11" s="813"/>
      <c r="RMW11" s="813"/>
      <c r="RMX11" s="813"/>
      <c r="RMY11" s="813"/>
      <c r="RMZ11" s="813"/>
      <c r="RNA11" s="813"/>
      <c r="RNB11" s="813"/>
      <c r="RNC11" s="813"/>
      <c r="RND11" s="813"/>
      <c r="RNE11" s="813"/>
      <c r="RNF11" s="813"/>
      <c r="RNG11" s="813"/>
      <c r="RNH11" s="813"/>
      <c r="RNI11" s="813"/>
      <c r="RNJ11" s="813"/>
      <c r="RNK11" s="813"/>
      <c r="RNL11" s="813"/>
      <c r="RNM11" s="813"/>
      <c r="RNN11" s="813"/>
      <c r="RNO11" s="813"/>
      <c r="RNP11" s="813"/>
      <c r="RNQ11" s="813"/>
      <c r="RNR11" s="813"/>
      <c r="RNS11" s="813"/>
      <c r="RNT11" s="813"/>
      <c r="RNU11" s="813"/>
      <c r="RNV11" s="813"/>
      <c r="RNW11" s="813"/>
      <c r="RNX11" s="813"/>
      <c r="RNY11" s="813"/>
      <c r="RNZ11" s="813"/>
      <c r="ROA11" s="813"/>
      <c r="ROB11" s="813"/>
      <c r="ROC11" s="813"/>
      <c r="ROD11" s="813"/>
      <c r="ROE11" s="813"/>
      <c r="ROF11" s="813"/>
      <c r="ROG11" s="813"/>
      <c r="ROH11" s="813"/>
      <c r="ROI11" s="813"/>
      <c r="ROJ11" s="813"/>
      <c r="ROK11" s="813"/>
      <c r="ROL11" s="813"/>
      <c r="ROM11" s="813"/>
      <c r="RON11" s="813"/>
      <c r="ROO11" s="813"/>
      <c r="ROP11" s="813"/>
      <c r="ROQ11" s="813"/>
      <c r="ROR11" s="813"/>
      <c r="ROS11" s="813"/>
      <c r="ROT11" s="813"/>
      <c r="ROU11" s="813"/>
      <c r="ROV11" s="813"/>
      <c r="ROW11" s="813"/>
      <c r="ROX11" s="813"/>
      <c r="ROY11" s="813"/>
      <c r="ROZ11" s="813"/>
      <c r="RPA11" s="813"/>
      <c r="RPB11" s="813"/>
      <c r="RPC11" s="813"/>
      <c r="RPD11" s="813"/>
      <c r="RPE11" s="813"/>
      <c r="RPF11" s="813"/>
      <c r="RPG11" s="813"/>
      <c r="RPH11" s="813"/>
      <c r="RPI11" s="813"/>
      <c r="RPJ11" s="813"/>
      <c r="RPK11" s="813"/>
      <c r="RPL11" s="813"/>
      <c r="RPM11" s="813"/>
      <c r="RPN11" s="813"/>
      <c r="RPO11" s="813"/>
      <c r="RPP11" s="813"/>
      <c r="RPQ11" s="813"/>
      <c r="RPR11" s="813"/>
      <c r="RPS11" s="813"/>
      <c r="RPT11" s="813"/>
      <c r="RPU11" s="813"/>
      <c r="RPV11" s="813"/>
      <c r="RPW11" s="813"/>
      <c r="RPX11" s="813"/>
      <c r="RPY11" s="813"/>
      <c r="RPZ11" s="813"/>
      <c r="RQA11" s="813"/>
      <c r="RQB11" s="813"/>
      <c r="RQC11" s="813"/>
      <c r="RQD11" s="813"/>
      <c r="RQE11" s="813"/>
      <c r="RQF11" s="813"/>
      <c r="RQG11" s="813"/>
      <c r="RQH11" s="813"/>
      <c r="RQI11" s="813"/>
      <c r="RQJ11" s="813"/>
      <c r="RQK11" s="813"/>
      <c r="RQL11" s="813"/>
      <c r="RQM11" s="813"/>
      <c r="RQN11" s="813"/>
      <c r="RQO11" s="813"/>
      <c r="RQP11" s="813"/>
      <c r="RQQ11" s="813"/>
      <c r="RQR11" s="813"/>
      <c r="RQS11" s="813"/>
      <c r="RQT11" s="813"/>
      <c r="RQU11" s="813"/>
      <c r="RQV11" s="813"/>
      <c r="RQW11" s="813"/>
      <c r="RQX11" s="813"/>
      <c r="RQY11" s="813"/>
      <c r="RQZ11" s="813"/>
      <c r="RRA11" s="813"/>
      <c r="RRB11" s="813"/>
      <c r="RRC11" s="813"/>
      <c r="RRD11" s="813"/>
      <c r="RRE11" s="813"/>
      <c r="RRF11" s="813"/>
      <c r="RRG11" s="813"/>
      <c r="RRH11" s="813"/>
      <c r="RRI11" s="813"/>
      <c r="RRJ11" s="813"/>
      <c r="RRK11" s="813"/>
      <c r="RRL11" s="813"/>
      <c r="RRM11" s="813"/>
      <c r="RRN11" s="813"/>
      <c r="RRO11" s="813"/>
      <c r="RRP11" s="813"/>
      <c r="RRQ11" s="813"/>
      <c r="RRR11" s="813"/>
      <c r="RRS11" s="813"/>
      <c r="RRT11" s="813"/>
      <c r="RRU11" s="813"/>
      <c r="RRV11" s="813"/>
      <c r="RRW11" s="813"/>
      <c r="RRX11" s="813"/>
      <c r="RRY11" s="813"/>
      <c r="RRZ11" s="813"/>
      <c r="RSA11" s="813"/>
      <c r="RSB11" s="813"/>
      <c r="RSC11" s="813"/>
      <c r="RSD11" s="813"/>
      <c r="RSE11" s="813"/>
      <c r="RSF11" s="813"/>
      <c r="RSG11" s="813"/>
      <c r="RSH11" s="813"/>
      <c r="RSI11" s="813"/>
      <c r="RSJ11" s="813"/>
      <c r="RSK11" s="813"/>
      <c r="RSL11" s="813"/>
      <c r="RSM11" s="813"/>
      <c r="RSN11" s="813"/>
      <c r="RSO11" s="813"/>
      <c r="RSP11" s="813"/>
      <c r="RSQ11" s="813"/>
      <c r="RSR11" s="813"/>
      <c r="RSS11" s="813"/>
      <c r="RST11" s="813"/>
      <c r="RSU11" s="813"/>
      <c r="RSV11" s="813"/>
      <c r="RSW11" s="813"/>
      <c r="RSX11" s="813"/>
      <c r="RSY11" s="813"/>
      <c r="RSZ11" s="813"/>
      <c r="RTA11" s="813"/>
      <c r="RTB11" s="813"/>
      <c r="RTC11" s="813"/>
      <c r="RTD11" s="813"/>
      <c r="RTE11" s="813"/>
      <c r="RTF11" s="813"/>
      <c r="RTG11" s="813"/>
      <c r="RTH11" s="813"/>
      <c r="RTI11" s="813"/>
      <c r="RTJ11" s="813"/>
      <c r="RTK11" s="813"/>
      <c r="RTL11" s="813"/>
      <c r="RTM11" s="813"/>
      <c r="RTN11" s="813"/>
      <c r="RTO11" s="813"/>
      <c r="RTP11" s="813"/>
      <c r="RTQ11" s="813"/>
      <c r="RTR11" s="813"/>
      <c r="RTS11" s="813"/>
      <c r="RTT11" s="813"/>
      <c r="RTU11" s="813"/>
      <c r="RTV11" s="813"/>
      <c r="RTW11" s="813"/>
      <c r="RTX11" s="813"/>
      <c r="RTY11" s="813"/>
      <c r="RTZ11" s="813"/>
      <c r="RUA11" s="813"/>
      <c r="RUB11" s="813"/>
      <c r="RUC11" s="813"/>
      <c r="RUD11" s="813"/>
      <c r="RUE11" s="813"/>
      <c r="RUF11" s="813"/>
      <c r="RUG11" s="813"/>
      <c r="RUH11" s="813"/>
      <c r="RUI11" s="813"/>
      <c r="RUJ11" s="813"/>
      <c r="RUK11" s="813"/>
      <c r="RUL11" s="813"/>
      <c r="RUM11" s="813"/>
      <c r="RUN11" s="813"/>
      <c r="RUO11" s="813"/>
      <c r="RUP11" s="813"/>
      <c r="RUQ11" s="813"/>
      <c r="RUR11" s="813"/>
      <c r="RUS11" s="813"/>
      <c r="RUT11" s="813"/>
      <c r="RUU11" s="813"/>
      <c r="RUV11" s="813"/>
      <c r="RUW11" s="813"/>
      <c r="RUX11" s="813"/>
      <c r="RUY11" s="813"/>
      <c r="RUZ11" s="813"/>
      <c r="RVA11" s="813"/>
      <c r="RVB11" s="813"/>
      <c r="RVC11" s="813"/>
      <c r="RVD11" s="813"/>
      <c r="RVE11" s="813"/>
      <c r="RVF11" s="813"/>
      <c r="RVG11" s="813"/>
      <c r="RVH11" s="813"/>
      <c r="RVI11" s="813"/>
      <c r="RVJ11" s="813"/>
      <c r="RVK11" s="813"/>
      <c r="RVL11" s="813"/>
      <c r="RVM11" s="813"/>
      <c r="RVN11" s="813"/>
      <c r="RVO11" s="813"/>
      <c r="RVP11" s="813"/>
      <c r="RVQ11" s="813"/>
      <c r="RVR11" s="813"/>
      <c r="RVS11" s="813"/>
      <c r="RVT11" s="813"/>
      <c r="RVU11" s="813"/>
      <c r="RVV11" s="813"/>
      <c r="RVW11" s="813"/>
      <c r="RVX11" s="813"/>
      <c r="RVY11" s="813"/>
      <c r="RVZ11" s="813"/>
      <c r="RWA11" s="813"/>
      <c r="RWB11" s="813"/>
      <c r="RWC11" s="813"/>
      <c r="RWD11" s="813"/>
      <c r="RWE11" s="813"/>
      <c r="RWF11" s="813"/>
      <c r="RWG11" s="813"/>
      <c r="RWH11" s="813"/>
      <c r="RWI11" s="813"/>
      <c r="RWJ11" s="813"/>
      <c r="RWK11" s="813"/>
      <c r="RWL11" s="813"/>
      <c r="RWM11" s="813"/>
      <c r="RWN11" s="813"/>
      <c r="RWO11" s="813"/>
      <c r="RWP11" s="813"/>
      <c r="RWQ11" s="813"/>
      <c r="RWR11" s="813"/>
      <c r="RWS11" s="813"/>
      <c r="RWT11" s="813"/>
      <c r="RWU11" s="813"/>
      <c r="RWV11" s="813"/>
      <c r="RWW11" s="813"/>
      <c r="RWX11" s="813"/>
      <c r="RWY11" s="813"/>
      <c r="RWZ11" s="813"/>
      <c r="RXA11" s="813"/>
      <c r="RXB11" s="813"/>
      <c r="RXC11" s="813"/>
      <c r="RXD11" s="813"/>
      <c r="RXE11" s="813"/>
      <c r="RXF11" s="813"/>
      <c r="RXG11" s="813"/>
      <c r="RXH11" s="813"/>
      <c r="RXI11" s="813"/>
      <c r="RXJ11" s="813"/>
      <c r="RXK11" s="813"/>
      <c r="RXL11" s="813"/>
      <c r="RXM11" s="813"/>
      <c r="RXN11" s="813"/>
      <c r="RXO11" s="813"/>
      <c r="RXP11" s="813"/>
      <c r="RXQ11" s="813"/>
      <c r="RXR11" s="813"/>
      <c r="RXS11" s="813"/>
      <c r="RXT11" s="813"/>
      <c r="RXU11" s="813"/>
      <c r="RXV11" s="813"/>
      <c r="RXW11" s="813"/>
      <c r="RXX11" s="813"/>
      <c r="RXY11" s="813"/>
      <c r="RXZ11" s="813"/>
      <c r="RYA11" s="813"/>
      <c r="RYB11" s="813"/>
      <c r="RYC11" s="813"/>
      <c r="RYD11" s="813"/>
      <c r="RYE11" s="813"/>
      <c r="RYF11" s="813"/>
      <c r="RYG11" s="813"/>
      <c r="RYH11" s="813"/>
      <c r="RYI11" s="813"/>
      <c r="RYJ11" s="813"/>
      <c r="RYK11" s="813"/>
      <c r="RYL11" s="813"/>
      <c r="RYM11" s="813"/>
      <c r="RYN11" s="813"/>
      <c r="RYO11" s="813"/>
      <c r="RYP11" s="813"/>
      <c r="RYQ11" s="813"/>
      <c r="RYR11" s="813"/>
      <c r="RYS11" s="813"/>
      <c r="RYT11" s="813"/>
      <c r="RYU11" s="813"/>
      <c r="RYV11" s="813"/>
      <c r="RYW11" s="813"/>
      <c r="RYX11" s="813"/>
      <c r="RYY11" s="813"/>
      <c r="RYZ11" s="813"/>
      <c r="RZA11" s="813"/>
      <c r="RZB11" s="813"/>
      <c r="RZC11" s="813"/>
      <c r="RZD11" s="813"/>
      <c r="RZE11" s="813"/>
      <c r="RZF11" s="813"/>
      <c r="RZG11" s="813"/>
      <c r="RZH11" s="813"/>
      <c r="RZI11" s="813"/>
      <c r="RZJ11" s="813"/>
      <c r="RZK11" s="813"/>
      <c r="RZL11" s="813"/>
      <c r="RZM11" s="813"/>
      <c r="RZN11" s="813"/>
      <c r="RZO11" s="813"/>
      <c r="RZP11" s="813"/>
      <c r="RZQ11" s="813"/>
      <c r="RZR11" s="813"/>
      <c r="RZS11" s="813"/>
      <c r="RZT11" s="813"/>
      <c r="RZU11" s="813"/>
      <c r="RZV11" s="813"/>
      <c r="RZW11" s="813"/>
      <c r="RZX11" s="813"/>
      <c r="RZY11" s="813"/>
      <c r="RZZ11" s="813"/>
      <c r="SAA11" s="813"/>
      <c r="SAB11" s="813"/>
      <c r="SAC11" s="813"/>
      <c r="SAD11" s="813"/>
      <c r="SAE11" s="813"/>
      <c r="SAF11" s="813"/>
      <c r="SAG11" s="813"/>
      <c r="SAH11" s="813"/>
      <c r="SAI11" s="813"/>
      <c r="SAJ11" s="813"/>
      <c r="SAK11" s="813"/>
      <c r="SAL11" s="813"/>
      <c r="SAM11" s="813"/>
      <c r="SAN11" s="813"/>
      <c r="SAO11" s="813"/>
      <c r="SAP11" s="813"/>
      <c r="SAQ11" s="813"/>
      <c r="SAR11" s="813"/>
      <c r="SAS11" s="813"/>
      <c r="SAT11" s="813"/>
      <c r="SAU11" s="813"/>
      <c r="SAV11" s="813"/>
      <c r="SAW11" s="813"/>
      <c r="SAX11" s="813"/>
      <c r="SAY11" s="813"/>
      <c r="SAZ11" s="813"/>
      <c r="SBA11" s="813"/>
      <c r="SBB11" s="813"/>
      <c r="SBC11" s="813"/>
      <c r="SBD11" s="813"/>
      <c r="SBE11" s="813"/>
      <c r="SBF11" s="813"/>
      <c r="SBG11" s="813"/>
      <c r="SBH11" s="813"/>
      <c r="SBI11" s="813"/>
      <c r="SBJ11" s="813"/>
      <c r="SBK11" s="813"/>
      <c r="SBL11" s="813"/>
      <c r="SBM11" s="813"/>
      <c r="SBN11" s="813"/>
      <c r="SBO11" s="813"/>
      <c r="SBP11" s="813"/>
      <c r="SBQ11" s="813"/>
      <c r="SBR11" s="813"/>
      <c r="SBS11" s="813"/>
      <c r="SBT11" s="813"/>
      <c r="SBU11" s="813"/>
      <c r="SBV11" s="813"/>
      <c r="SBW11" s="813"/>
      <c r="SBX11" s="813"/>
      <c r="SBY11" s="813"/>
      <c r="SBZ11" s="813"/>
      <c r="SCA11" s="813"/>
      <c r="SCB11" s="813"/>
      <c r="SCC11" s="813"/>
      <c r="SCD11" s="813"/>
      <c r="SCE11" s="813"/>
      <c r="SCF11" s="813"/>
      <c r="SCG11" s="813"/>
      <c r="SCH11" s="813"/>
      <c r="SCI11" s="813"/>
      <c r="SCJ11" s="813"/>
      <c r="SCK11" s="813"/>
      <c r="SCL11" s="813"/>
      <c r="SCM11" s="813"/>
      <c r="SCN11" s="813"/>
      <c r="SCO11" s="813"/>
      <c r="SCP11" s="813"/>
      <c r="SCQ11" s="813"/>
      <c r="SCR11" s="813"/>
      <c r="SCS11" s="813"/>
      <c r="SCT11" s="813"/>
      <c r="SCU11" s="813"/>
      <c r="SCV11" s="813"/>
      <c r="SCW11" s="813"/>
      <c r="SCX11" s="813"/>
      <c r="SCY11" s="813"/>
      <c r="SCZ11" s="813"/>
      <c r="SDA11" s="813"/>
      <c r="SDB11" s="813"/>
      <c r="SDC11" s="813"/>
      <c r="SDD11" s="813"/>
      <c r="SDE11" s="813"/>
      <c r="SDF11" s="813"/>
      <c r="SDG11" s="813"/>
      <c r="SDH11" s="813"/>
      <c r="SDI11" s="813"/>
      <c r="SDJ11" s="813"/>
      <c r="SDK11" s="813"/>
      <c r="SDL11" s="813"/>
      <c r="SDM11" s="813"/>
      <c r="SDN11" s="813"/>
      <c r="SDO11" s="813"/>
      <c r="SDP11" s="813"/>
      <c r="SDQ11" s="813"/>
      <c r="SDR11" s="813"/>
      <c r="SDS11" s="813"/>
      <c r="SDT11" s="813"/>
      <c r="SDU11" s="813"/>
      <c r="SDV11" s="813"/>
      <c r="SDW11" s="813"/>
      <c r="SDX11" s="813"/>
      <c r="SDY11" s="813"/>
      <c r="SDZ11" s="813"/>
      <c r="SEA11" s="813"/>
      <c r="SEB11" s="813"/>
      <c r="SEC11" s="813"/>
      <c r="SED11" s="813"/>
      <c r="SEE11" s="813"/>
      <c r="SEF11" s="813"/>
      <c r="SEG11" s="813"/>
      <c r="SEH11" s="813"/>
      <c r="SEI11" s="813"/>
      <c r="SEJ11" s="813"/>
      <c r="SEK11" s="813"/>
      <c r="SEL11" s="813"/>
      <c r="SEM11" s="813"/>
      <c r="SEN11" s="813"/>
      <c r="SEO11" s="813"/>
      <c r="SEP11" s="813"/>
      <c r="SEQ11" s="813"/>
      <c r="SER11" s="813"/>
      <c r="SES11" s="813"/>
      <c r="SET11" s="813"/>
      <c r="SEU11" s="813"/>
      <c r="SEV11" s="813"/>
      <c r="SEW11" s="813"/>
      <c r="SEX11" s="813"/>
      <c r="SEY11" s="813"/>
      <c r="SEZ11" s="813"/>
      <c r="SFA11" s="813"/>
      <c r="SFB11" s="813"/>
      <c r="SFC11" s="813"/>
      <c r="SFD11" s="813"/>
      <c r="SFE11" s="813"/>
      <c r="SFF11" s="813"/>
      <c r="SFG11" s="813"/>
      <c r="SFH11" s="813"/>
      <c r="SFI11" s="813"/>
      <c r="SFJ11" s="813"/>
      <c r="SFK11" s="813"/>
      <c r="SFL11" s="813"/>
      <c r="SFM11" s="813"/>
      <c r="SFN11" s="813"/>
      <c r="SFO11" s="813"/>
      <c r="SFP11" s="813"/>
      <c r="SFQ11" s="813"/>
      <c r="SFR11" s="813"/>
      <c r="SFS11" s="813"/>
      <c r="SFT11" s="813"/>
      <c r="SFU11" s="813"/>
      <c r="SFV11" s="813"/>
      <c r="SFW11" s="813"/>
      <c r="SFX11" s="813"/>
      <c r="SFY11" s="813"/>
      <c r="SFZ11" s="813"/>
      <c r="SGA11" s="813"/>
      <c r="SGB11" s="813"/>
      <c r="SGC11" s="813"/>
      <c r="SGD11" s="813"/>
      <c r="SGE11" s="813"/>
      <c r="SGF11" s="813"/>
      <c r="SGG11" s="813"/>
      <c r="SGH11" s="813"/>
      <c r="SGI11" s="813"/>
      <c r="SGJ11" s="813"/>
      <c r="SGK11" s="813"/>
      <c r="SGL11" s="813"/>
      <c r="SGM11" s="813"/>
      <c r="SGN11" s="813"/>
      <c r="SGO11" s="813"/>
      <c r="SGP11" s="813"/>
      <c r="SGQ11" s="813"/>
      <c r="SGR11" s="813"/>
      <c r="SGS11" s="813"/>
      <c r="SGT11" s="813"/>
      <c r="SGU11" s="813"/>
      <c r="SGV11" s="813"/>
      <c r="SGW11" s="813"/>
      <c r="SGX11" s="813"/>
      <c r="SGY11" s="813"/>
      <c r="SGZ11" s="813"/>
      <c r="SHA11" s="813"/>
      <c r="SHB11" s="813"/>
      <c r="SHC11" s="813"/>
      <c r="SHD11" s="813"/>
      <c r="SHE11" s="813"/>
      <c r="SHF11" s="813"/>
      <c r="SHG11" s="813"/>
      <c r="SHH11" s="813"/>
      <c r="SHI11" s="813"/>
      <c r="SHJ11" s="813"/>
      <c r="SHK11" s="813"/>
      <c r="SHL11" s="813"/>
      <c r="SHM11" s="813"/>
      <c r="SHN11" s="813"/>
      <c r="SHO11" s="813"/>
      <c r="SHP11" s="813"/>
      <c r="SHQ11" s="813"/>
      <c r="SHR11" s="813"/>
      <c r="SHS11" s="813"/>
      <c r="SHT11" s="813"/>
      <c r="SHU11" s="813"/>
      <c r="SHV11" s="813"/>
      <c r="SHW11" s="813"/>
      <c r="SHX11" s="813"/>
      <c r="SHY11" s="813"/>
      <c r="SHZ11" s="813"/>
      <c r="SIA11" s="813"/>
      <c r="SIB11" s="813"/>
      <c r="SIC11" s="813"/>
      <c r="SID11" s="813"/>
      <c r="SIE11" s="813"/>
      <c r="SIF11" s="813"/>
      <c r="SIG11" s="813"/>
      <c r="SIH11" s="813"/>
      <c r="SII11" s="813"/>
      <c r="SIJ11" s="813"/>
      <c r="SIK11" s="813"/>
      <c r="SIL11" s="813"/>
      <c r="SIM11" s="813"/>
      <c r="SIN11" s="813"/>
      <c r="SIO11" s="813"/>
      <c r="SIP11" s="813"/>
      <c r="SIQ11" s="813"/>
      <c r="SIR11" s="813"/>
      <c r="SIS11" s="813"/>
      <c r="SIT11" s="813"/>
      <c r="SIU11" s="813"/>
      <c r="SIV11" s="813"/>
      <c r="SIW11" s="813"/>
      <c r="SIX11" s="813"/>
      <c r="SIY11" s="813"/>
      <c r="SIZ11" s="813"/>
      <c r="SJA11" s="813"/>
      <c r="SJB11" s="813"/>
      <c r="SJC11" s="813"/>
      <c r="SJD11" s="813"/>
      <c r="SJE11" s="813"/>
      <c r="SJF11" s="813"/>
      <c r="SJG11" s="813"/>
      <c r="SJH11" s="813"/>
      <c r="SJI11" s="813"/>
      <c r="SJJ11" s="813"/>
      <c r="SJK11" s="813"/>
      <c r="SJL11" s="813"/>
      <c r="SJM11" s="813"/>
      <c r="SJN11" s="813"/>
      <c r="SJO11" s="813"/>
      <c r="SJP11" s="813"/>
      <c r="SJQ11" s="813"/>
      <c r="SJR11" s="813"/>
      <c r="SJS11" s="813"/>
      <c r="SJT11" s="813"/>
      <c r="SJU11" s="813"/>
      <c r="SJV11" s="813"/>
      <c r="SJW11" s="813"/>
      <c r="SJX11" s="813"/>
      <c r="SJY11" s="813"/>
      <c r="SJZ11" s="813"/>
      <c r="SKA11" s="813"/>
      <c r="SKB11" s="813"/>
      <c r="SKC11" s="813"/>
      <c r="SKD11" s="813"/>
      <c r="SKE11" s="813"/>
      <c r="SKF11" s="813"/>
      <c r="SKG11" s="813"/>
      <c r="SKH11" s="813"/>
      <c r="SKI11" s="813"/>
      <c r="SKJ11" s="813"/>
      <c r="SKK11" s="813"/>
      <c r="SKL11" s="813"/>
      <c r="SKM11" s="813"/>
      <c r="SKN11" s="813"/>
      <c r="SKO11" s="813"/>
      <c r="SKP11" s="813"/>
      <c r="SKQ11" s="813"/>
      <c r="SKR11" s="813"/>
      <c r="SKS11" s="813"/>
      <c r="SKT11" s="813"/>
      <c r="SKU11" s="813"/>
      <c r="SKV11" s="813"/>
      <c r="SKW11" s="813"/>
      <c r="SKX11" s="813"/>
      <c r="SKY11" s="813"/>
      <c r="SKZ11" s="813"/>
      <c r="SLA11" s="813"/>
      <c r="SLB11" s="813"/>
      <c r="SLC11" s="813"/>
      <c r="SLD11" s="813"/>
      <c r="SLE11" s="813"/>
      <c r="SLF11" s="813"/>
      <c r="SLG11" s="813"/>
      <c r="SLH11" s="813"/>
      <c r="SLI11" s="813"/>
      <c r="SLJ11" s="813"/>
      <c r="SLK11" s="813"/>
      <c r="SLL11" s="813"/>
      <c r="SLM11" s="813"/>
      <c r="SLN11" s="813"/>
      <c r="SLO11" s="813"/>
      <c r="SLP11" s="813"/>
      <c r="SLQ11" s="813"/>
      <c r="SLR11" s="813"/>
      <c r="SLS11" s="813"/>
      <c r="SLT11" s="813"/>
      <c r="SLU11" s="813"/>
      <c r="SLV11" s="813"/>
      <c r="SLW11" s="813"/>
      <c r="SLX11" s="813"/>
      <c r="SLY11" s="813"/>
      <c r="SLZ11" s="813"/>
      <c r="SMA11" s="813"/>
      <c r="SMB11" s="813"/>
      <c r="SMC11" s="813"/>
      <c r="SMD11" s="813"/>
      <c r="SME11" s="813"/>
      <c r="SMF11" s="813"/>
      <c r="SMG11" s="813"/>
      <c r="SMH11" s="813"/>
      <c r="SMI11" s="813"/>
      <c r="SMJ11" s="813"/>
      <c r="SMK11" s="813"/>
      <c r="SML11" s="813"/>
      <c r="SMM11" s="813"/>
      <c r="SMN11" s="813"/>
      <c r="SMO11" s="813"/>
      <c r="SMP11" s="813"/>
      <c r="SMQ11" s="813"/>
      <c r="SMR11" s="813"/>
      <c r="SMS11" s="813"/>
      <c r="SMT11" s="813"/>
      <c r="SMU11" s="813"/>
      <c r="SMV11" s="813"/>
      <c r="SMW11" s="813"/>
      <c r="SMX11" s="813"/>
      <c r="SMY11" s="813"/>
      <c r="SMZ11" s="813"/>
      <c r="SNA11" s="813"/>
      <c r="SNB11" s="813"/>
      <c r="SNC11" s="813"/>
      <c r="SND11" s="813"/>
      <c r="SNE11" s="813"/>
      <c r="SNF11" s="813"/>
      <c r="SNG11" s="813"/>
      <c r="SNH11" s="813"/>
      <c r="SNI11" s="813"/>
      <c r="SNJ11" s="813"/>
      <c r="SNK11" s="813"/>
      <c r="SNL11" s="813"/>
      <c r="SNM11" s="813"/>
      <c r="SNN11" s="813"/>
      <c r="SNO11" s="813"/>
      <c r="SNP11" s="813"/>
      <c r="SNQ11" s="813"/>
      <c r="SNR11" s="813"/>
      <c r="SNS11" s="813"/>
      <c r="SNT11" s="813"/>
      <c r="SNU11" s="813"/>
      <c r="SNV11" s="813"/>
      <c r="SNW11" s="813"/>
      <c r="SNX11" s="813"/>
      <c r="SNY11" s="813"/>
      <c r="SNZ11" s="813"/>
      <c r="SOA11" s="813"/>
      <c r="SOB11" s="813"/>
      <c r="SOC11" s="813"/>
      <c r="SOD11" s="813"/>
      <c r="SOE11" s="813"/>
      <c r="SOF11" s="813"/>
      <c r="SOG11" s="813"/>
      <c r="SOH11" s="813"/>
      <c r="SOI11" s="813"/>
      <c r="SOJ11" s="813"/>
      <c r="SOK11" s="813"/>
      <c r="SOL11" s="813"/>
      <c r="SOM11" s="813"/>
      <c r="SON11" s="813"/>
      <c r="SOO11" s="813"/>
      <c r="SOP11" s="813"/>
      <c r="SOQ11" s="813"/>
      <c r="SOR11" s="813"/>
      <c r="SOS11" s="813"/>
      <c r="SOT11" s="813"/>
      <c r="SOU11" s="813"/>
      <c r="SOV11" s="813"/>
      <c r="SOW11" s="813"/>
      <c r="SOX11" s="813"/>
      <c r="SOY11" s="813"/>
      <c r="SOZ11" s="813"/>
      <c r="SPA11" s="813"/>
      <c r="SPB11" s="813"/>
      <c r="SPC11" s="813"/>
      <c r="SPD11" s="813"/>
      <c r="SPE11" s="813"/>
      <c r="SPF11" s="813"/>
      <c r="SPG11" s="813"/>
      <c r="SPH11" s="813"/>
      <c r="SPI11" s="813"/>
      <c r="SPJ11" s="813"/>
      <c r="SPK11" s="813"/>
      <c r="SPL11" s="813"/>
      <c r="SPM11" s="813"/>
      <c r="SPN11" s="813"/>
      <c r="SPO11" s="813"/>
      <c r="SPP11" s="813"/>
      <c r="SPQ11" s="813"/>
      <c r="SPR11" s="813"/>
      <c r="SPS11" s="813"/>
      <c r="SPT11" s="813"/>
      <c r="SPU11" s="813"/>
      <c r="SPV11" s="813"/>
      <c r="SPW11" s="813"/>
      <c r="SPX11" s="813"/>
      <c r="SPY11" s="813"/>
      <c r="SPZ11" s="813"/>
      <c r="SQA11" s="813"/>
      <c r="SQB11" s="813"/>
      <c r="SQC11" s="813"/>
      <c r="SQD11" s="813"/>
      <c r="SQE11" s="813"/>
      <c r="SQF11" s="813"/>
      <c r="SQG11" s="813"/>
      <c r="SQH11" s="813"/>
      <c r="SQI11" s="813"/>
      <c r="SQJ11" s="813"/>
      <c r="SQK11" s="813"/>
      <c r="SQL11" s="813"/>
      <c r="SQM11" s="813"/>
      <c r="SQN11" s="813"/>
      <c r="SQO11" s="813"/>
      <c r="SQP11" s="813"/>
      <c r="SQQ11" s="813"/>
      <c r="SQR11" s="813"/>
      <c r="SQS11" s="813"/>
      <c r="SQT11" s="813"/>
      <c r="SQU11" s="813"/>
      <c r="SQV11" s="813"/>
      <c r="SQW11" s="813"/>
      <c r="SQX11" s="813"/>
      <c r="SQY11" s="813"/>
      <c r="SQZ11" s="813"/>
      <c r="SRA11" s="813"/>
      <c r="SRB11" s="813"/>
      <c r="SRC11" s="813"/>
      <c r="SRD11" s="813"/>
      <c r="SRE11" s="813"/>
      <c r="SRF11" s="813"/>
      <c r="SRG11" s="813"/>
      <c r="SRH11" s="813"/>
      <c r="SRI11" s="813"/>
      <c r="SRJ11" s="813"/>
      <c r="SRK11" s="813"/>
      <c r="SRL11" s="813"/>
      <c r="SRM11" s="813"/>
      <c r="SRN11" s="813"/>
      <c r="SRO11" s="813"/>
      <c r="SRP11" s="813"/>
      <c r="SRQ11" s="813"/>
      <c r="SRR11" s="813"/>
      <c r="SRS11" s="813"/>
      <c r="SRT11" s="813"/>
      <c r="SRU11" s="813"/>
      <c r="SRV11" s="813"/>
      <c r="SRW11" s="813"/>
      <c r="SRX11" s="813"/>
      <c r="SRY11" s="813"/>
      <c r="SRZ11" s="813"/>
      <c r="SSA11" s="813"/>
      <c r="SSB11" s="813"/>
      <c r="SSC11" s="813"/>
      <c r="SSD11" s="813"/>
      <c r="SSE11" s="813"/>
      <c r="SSF11" s="813"/>
      <c r="SSG11" s="813"/>
      <c r="SSH11" s="813"/>
      <c r="SSI11" s="813"/>
      <c r="SSJ11" s="813"/>
      <c r="SSK11" s="813"/>
      <c r="SSL11" s="813"/>
      <c r="SSM11" s="813"/>
      <c r="SSN11" s="813"/>
      <c r="SSO11" s="813"/>
      <c r="SSP11" s="813"/>
      <c r="SSQ11" s="813"/>
      <c r="SSR11" s="813"/>
      <c r="SSS11" s="813"/>
      <c r="SST11" s="813"/>
      <c r="SSU11" s="813"/>
      <c r="SSV11" s="813"/>
      <c r="SSW11" s="813"/>
      <c r="SSX11" s="813"/>
      <c r="SSY11" s="813"/>
      <c r="SSZ11" s="813"/>
      <c r="STA11" s="813"/>
      <c r="STB11" s="813"/>
      <c r="STC11" s="813"/>
      <c r="STD11" s="813"/>
      <c r="STE11" s="813"/>
      <c r="STF11" s="813"/>
      <c r="STG11" s="813"/>
      <c r="STH11" s="813"/>
      <c r="STI11" s="813"/>
      <c r="STJ11" s="813"/>
      <c r="STK11" s="813"/>
      <c r="STL11" s="813"/>
      <c r="STM11" s="813"/>
      <c r="STN11" s="813"/>
      <c r="STO11" s="813"/>
      <c r="STP11" s="813"/>
      <c r="STQ11" s="813"/>
      <c r="STR11" s="813"/>
      <c r="STS11" s="813"/>
      <c r="STT11" s="813"/>
      <c r="STU11" s="813"/>
      <c r="STV11" s="813"/>
      <c r="STW11" s="813"/>
      <c r="STX11" s="813"/>
      <c r="STY11" s="813"/>
      <c r="STZ11" s="813"/>
      <c r="SUA11" s="813"/>
      <c r="SUB11" s="813"/>
      <c r="SUC11" s="813"/>
      <c r="SUD11" s="813"/>
      <c r="SUE11" s="813"/>
      <c r="SUF11" s="813"/>
      <c r="SUG11" s="813"/>
      <c r="SUH11" s="813"/>
      <c r="SUI11" s="813"/>
      <c r="SUJ11" s="813"/>
      <c r="SUK11" s="813"/>
      <c r="SUL11" s="813"/>
      <c r="SUM11" s="813"/>
      <c r="SUN11" s="813"/>
      <c r="SUO11" s="813"/>
      <c r="SUP11" s="813"/>
      <c r="SUQ11" s="813"/>
      <c r="SUR11" s="813"/>
      <c r="SUS11" s="813"/>
      <c r="SUT11" s="813"/>
      <c r="SUU11" s="813"/>
      <c r="SUV11" s="813"/>
      <c r="SUW11" s="813"/>
      <c r="SUX11" s="813"/>
      <c r="SUY11" s="813"/>
      <c r="SUZ11" s="813"/>
      <c r="SVA11" s="813"/>
      <c r="SVB11" s="813"/>
      <c r="SVC11" s="813"/>
      <c r="SVD11" s="813"/>
      <c r="SVE11" s="813"/>
      <c r="SVF11" s="813"/>
      <c r="SVG11" s="813"/>
      <c r="SVH11" s="813"/>
      <c r="SVI11" s="813"/>
      <c r="SVJ11" s="813"/>
      <c r="SVK11" s="813"/>
      <c r="SVL11" s="813"/>
      <c r="SVM11" s="813"/>
      <c r="SVN11" s="813"/>
      <c r="SVO11" s="813"/>
      <c r="SVP11" s="813"/>
      <c r="SVQ11" s="813"/>
      <c r="SVR11" s="813"/>
      <c r="SVS11" s="813"/>
      <c r="SVT11" s="813"/>
      <c r="SVU11" s="813"/>
      <c r="SVV11" s="813"/>
      <c r="SVW11" s="813"/>
      <c r="SVX11" s="813"/>
      <c r="SVY11" s="813"/>
      <c r="SVZ11" s="813"/>
      <c r="SWA11" s="813"/>
      <c r="SWB11" s="813"/>
      <c r="SWC11" s="813"/>
      <c r="SWD11" s="813"/>
      <c r="SWE11" s="813"/>
      <c r="SWF11" s="813"/>
      <c r="SWG11" s="813"/>
      <c r="SWH11" s="813"/>
      <c r="SWI11" s="813"/>
      <c r="SWJ11" s="813"/>
      <c r="SWK11" s="813"/>
      <c r="SWL11" s="813"/>
      <c r="SWM11" s="813"/>
      <c r="SWN11" s="813"/>
      <c r="SWO11" s="813"/>
      <c r="SWP11" s="813"/>
      <c r="SWQ11" s="813"/>
      <c r="SWR11" s="813"/>
      <c r="SWS11" s="813"/>
      <c r="SWT11" s="813"/>
      <c r="SWU11" s="813"/>
      <c r="SWV11" s="813"/>
      <c r="SWW11" s="813"/>
      <c r="SWX11" s="813"/>
      <c r="SWY11" s="813"/>
      <c r="SWZ11" s="813"/>
      <c r="SXA11" s="813"/>
      <c r="SXB11" s="813"/>
      <c r="SXC11" s="813"/>
      <c r="SXD11" s="813"/>
      <c r="SXE11" s="813"/>
      <c r="SXF11" s="813"/>
      <c r="SXG11" s="813"/>
      <c r="SXH11" s="813"/>
      <c r="SXI11" s="813"/>
      <c r="SXJ11" s="813"/>
      <c r="SXK11" s="813"/>
      <c r="SXL11" s="813"/>
      <c r="SXM11" s="813"/>
      <c r="SXN11" s="813"/>
      <c r="SXO11" s="813"/>
      <c r="SXP11" s="813"/>
      <c r="SXQ11" s="813"/>
      <c r="SXR11" s="813"/>
      <c r="SXS11" s="813"/>
      <c r="SXT11" s="813"/>
      <c r="SXU11" s="813"/>
      <c r="SXV11" s="813"/>
      <c r="SXW11" s="813"/>
      <c r="SXX11" s="813"/>
      <c r="SXY11" s="813"/>
      <c r="SXZ11" s="813"/>
      <c r="SYA11" s="813"/>
      <c r="SYB11" s="813"/>
      <c r="SYC11" s="813"/>
      <c r="SYD11" s="813"/>
      <c r="SYE11" s="813"/>
      <c r="SYF11" s="813"/>
      <c r="SYG11" s="813"/>
      <c r="SYH11" s="813"/>
      <c r="SYI11" s="813"/>
      <c r="SYJ11" s="813"/>
      <c r="SYK11" s="813"/>
      <c r="SYL11" s="813"/>
      <c r="SYM11" s="813"/>
      <c r="SYN11" s="813"/>
      <c r="SYO11" s="813"/>
      <c r="SYP11" s="813"/>
      <c r="SYQ11" s="813"/>
      <c r="SYR11" s="813"/>
      <c r="SYS11" s="813"/>
      <c r="SYT11" s="813"/>
      <c r="SYU11" s="813"/>
      <c r="SYV11" s="813"/>
      <c r="SYW11" s="813"/>
      <c r="SYX11" s="813"/>
      <c r="SYY11" s="813"/>
      <c r="SYZ11" s="813"/>
      <c r="SZA11" s="813"/>
      <c r="SZB11" s="813"/>
      <c r="SZC11" s="813"/>
      <c r="SZD11" s="813"/>
      <c r="SZE11" s="813"/>
      <c r="SZF11" s="813"/>
      <c r="SZG11" s="813"/>
      <c r="SZH11" s="813"/>
      <c r="SZI11" s="813"/>
      <c r="SZJ11" s="813"/>
      <c r="SZK11" s="813"/>
      <c r="SZL11" s="813"/>
      <c r="SZM11" s="813"/>
      <c r="SZN11" s="813"/>
      <c r="SZO11" s="813"/>
      <c r="SZP11" s="813"/>
      <c r="SZQ11" s="813"/>
      <c r="SZR11" s="813"/>
      <c r="SZS11" s="813"/>
      <c r="SZT11" s="813"/>
      <c r="SZU11" s="813"/>
      <c r="SZV11" s="813"/>
      <c r="SZW11" s="813"/>
      <c r="SZX11" s="813"/>
      <c r="SZY11" s="813"/>
      <c r="SZZ11" s="813"/>
      <c r="TAA11" s="813"/>
      <c r="TAB11" s="813"/>
      <c r="TAC11" s="813"/>
      <c r="TAD11" s="813"/>
      <c r="TAE11" s="813"/>
      <c r="TAF11" s="813"/>
      <c r="TAG11" s="813"/>
      <c r="TAH11" s="813"/>
      <c r="TAI11" s="813"/>
      <c r="TAJ11" s="813"/>
      <c r="TAK11" s="813"/>
      <c r="TAL11" s="813"/>
      <c r="TAM11" s="813"/>
      <c r="TAN11" s="813"/>
      <c r="TAO11" s="813"/>
      <c r="TAP11" s="813"/>
      <c r="TAQ11" s="813"/>
      <c r="TAR11" s="813"/>
      <c r="TAS11" s="813"/>
      <c r="TAT11" s="813"/>
      <c r="TAU11" s="813"/>
      <c r="TAV11" s="813"/>
      <c r="TAW11" s="813"/>
      <c r="TAX11" s="813"/>
      <c r="TAY11" s="813"/>
      <c r="TAZ11" s="813"/>
      <c r="TBA11" s="813"/>
      <c r="TBB11" s="813"/>
      <c r="TBC11" s="813"/>
      <c r="TBD11" s="813"/>
      <c r="TBE11" s="813"/>
      <c r="TBF11" s="813"/>
      <c r="TBG11" s="813"/>
      <c r="TBH11" s="813"/>
      <c r="TBI11" s="813"/>
      <c r="TBJ11" s="813"/>
      <c r="TBK11" s="813"/>
      <c r="TBL11" s="813"/>
      <c r="TBM11" s="813"/>
      <c r="TBN11" s="813"/>
      <c r="TBO11" s="813"/>
      <c r="TBP11" s="813"/>
      <c r="TBQ11" s="813"/>
      <c r="TBR11" s="813"/>
      <c r="TBS11" s="813"/>
      <c r="TBT11" s="813"/>
      <c r="TBU11" s="813"/>
      <c r="TBV11" s="813"/>
      <c r="TBW11" s="813"/>
      <c r="TBX11" s="813"/>
      <c r="TBY11" s="813"/>
      <c r="TBZ11" s="813"/>
      <c r="TCA11" s="813"/>
      <c r="TCB11" s="813"/>
      <c r="TCC11" s="813"/>
      <c r="TCD11" s="813"/>
      <c r="TCE11" s="813"/>
      <c r="TCF11" s="813"/>
      <c r="TCG11" s="813"/>
      <c r="TCH11" s="813"/>
      <c r="TCI11" s="813"/>
      <c r="TCJ11" s="813"/>
      <c r="TCK11" s="813"/>
      <c r="TCL11" s="813"/>
      <c r="TCM11" s="813"/>
      <c r="TCN11" s="813"/>
      <c r="TCO11" s="813"/>
      <c r="TCP11" s="813"/>
      <c r="TCQ11" s="813"/>
      <c r="TCR11" s="813"/>
      <c r="TCS11" s="813"/>
      <c r="TCT11" s="813"/>
      <c r="TCU11" s="813"/>
      <c r="TCV11" s="813"/>
      <c r="TCW11" s="813"/>
      <c r="TCX11" s="813"/>
      <c r="TCY11" s="813"/>
      <c r="TCZ11" s="813"/>
      <c r="TDA11" s="813"/>
      <c r="TDB11" s="813"/>
      <c r="TDC11" s="813"/>
      <c r="TDD11" s="813"/>
      <c r="TDE11" s="813"/>
      <c r="TDF11" s="813"/>
      <c r="TDG11" s="813"/>
      <c r="TDH11" s="813"/>
      <c r="TDI11" s="813"/>
      <c r="TDJ11" s="813"/>
      <c r="TDK11" s="813"/>
      <c r="TDL11" s="813"/>
      <c r="TDM11" s="813"/>
      <c r="TDN11" s="813"/>
      <c r="TDO11" s="813"/>
      <c r="TDP11" s="813"/>
      <c r="TDQ11" s="813"/>
      <c r="TDR11" s="813"/>
      <c r="TDS11" s="813"/>
      <c r="TDT11" s="813"/>
      <c r="TDU11" s="813"/>
      <c r="TDV11" s="813"/>
      <c r="TDW11" s="813"/>
      <c r="TDX11" s="813"/>
      <c r="TDY11" s="813"/>
      <c r="TDZ11" s="813"/>
      <c r="TEA11" s="813"/>
      <c r="TEB11" s="813"/>
      <c r="TEC11" s="813"/>
      <c r="TED11" s="813"/>
      <c r="TEE11" s="813"/>
      <c r="TEF11" s="813"/>
      <c r="TEG11" s="813"/>
      <c r="TEH11" s="813"/>
      <c r="TEI11" s="813"/>
      <c r="TEJ11" s="813"/>
      <c r="TEK11" s="813"/>
      <c r="TEL11" s="813"/>
      <c r="TEM11" s="813"/>
      <c r="TEN11" s="813"/>
      <c r="TEO11" s="813"/>
      <c r="TEP11" s="813"/>
      <c r="TEQ11" s="813"/>
      <c r="TER11" s="813"/>
      <c r="TES11" s="813"/>
      <c r="TET11" s="813"/>
      <c r="TEU11" s="813"/>
      <c r="TEV11" s="813"/>
      <c r="TEW11" s="813"/>
      <c r="TEX11" s="813"/>
      <c r="TEY11" s="813"/>
      <c r="TEZ11" s="813"/>
      <c r="TFA11" s="813"/>
      <c r="TFB11" s="813"/>
      <c r="TFC11" s="813"/>
      <c r="TFD11" s="813"/>
      <c r="TFE11" s="813"/>
      <c r="TFF11" s="813"/>
      <c r="TFG11" s="813"/>
      <c r="TFH11" s="813"/>
      <c r="TFI11" s="813"/>
      <c r="TFJ11" s="813"/>
      <c r="TFK11" s="813"/>
      <c r="TFL11" s="813"/>
      <c r="TFM11" s="813"/>
      <c r="TFN11" s="813"/>
      <c r="TFO11" s="813"/>
      <c r="TFP11" s="813"/>
      <c r="TFQ11" s="813"/>
      <c r="TFR11" s="813"/>
      <c r="TFS11" s="813"/>
      <c r="TFT11" s="813"/>
      <c r="TFU11" s="813"/>
      <c r="TFV11" s="813"/>
      <c r="TFW11" s="813"/>
      <c r="TFX11" s="813"/>
      <c r="TFY11" s="813"/>
      <c r="TFZ11" s="813"/>
      <c r="TGA11" s="813"/>
      <c r="TGB11" s="813"/>
      <c r="TGC11" s="813"/>
      <c r="TGD11" s="813"/>
      <c r="TGE11" s="813"/>
      <c r="TGF11" s="813"/>
      <c r="TGG11" s="813"/>
      <c r="TGH11" s="813"/>
      <c r="TGI11" s="813"/>
      <c r="TGJ11" s="813"/>
      <c r="TGK11" s="813"/>
      <c r="TGL11" s="813"/>
      <c r="TGM11" s="813"/>
      <c r="TGN11" s="813"/>
      <c r="TGO11" s="813"/>
      <c r="TGP11" s="813"/>
      <c r="TGQ11" s="813"/>
      <c r="TGR11" s="813"/>
      <c r="TGS11" s="813"/>
      <c r="TGT11" s="813"/>
      <c r="TGU11" s="813"/>
      <c r="TGV11" s="813"/>
      <c r="TGW11" s="813"/>
      <c r="TGX11" s="813"/>
      <c r="TGY11" s="813"/>
      <c r="TGZ11" s="813"/>
      <c r="THA11" s="813"/>
      <c r="THB11" s="813"/>
      <c r="THC11" s="813"/>
      <c r="THD11" s="813"/>
      <c r="THE11" s="813"/>
      <c r="THF11" s="813"/>
      <c r="THG11" s="813"/>
      <c r="THH11" s="813"/>
      <c r="THI11" s="813"/>
      <c r="THJ11" s="813"/>
      <c r="THK11" s="813"/>
      <c r="THL11" s="813"/>
      <c r="THM11" s="813"/>
      <c r="THN11" s="813"/>
      <c r="THO11" s="813"/>
      <c r="THP11" s="813"/>
      <c r="THQ11" s="813"/>
      <c r="THR11" s="813"/>
      <c r="THS11" s="813"/>
      <c r="THT11" s="813"/>
      <c r="THU11" s="813"/>
      <c r="THV11" s="813"/>
      <c r="THW11" s="813"/>
      <c r="THX11" s="813"/>
      <c r="THY11" s="813"/>
      <c r="THZ11" s="813"/>
      <c r="TIA11" s="813"/>
      <c r="TIB11" s="813"/>
      <c r="TIC11" s="813"/>
      <c r="TID11" s="813"/>
      <c r="TIE11" s="813"/>
      <c r="TIF11" s="813"/>
      <c r="TIG11" s="813"/>
      <c r="TIH11" s="813"/>
      <c r="TII11" s="813"/>
      <c r="TIJ11" s="813"/>
      <c r="TIK11" s="813"/>
      <c r="TIL11" s="813"/>
      <c r="TIM11" s="813"/>
      <c r="TIN11" s="813"/>
      <c r="TIO11" s="813"/>
      <c r="TIP11" s="813"/>
      <c r="TIQ11" s="813"/>
      <c r="TIR11" s="813"/>
      <c r="TIS11" s="813"/>
      <c r="TIT11" s="813"/>
      <c r="TIU11" s="813"/>
      <c r="TIV11" s="813"/>
      <c r="TIW11" s="813"/>
      <c r="TIX11" s="813"/>
      <c r="TIY11" s="813"/>
      <c r="TIZ11" s="813"/>
      <c r="TJA11" s="813"/>
      <c r="TJB11" s="813"/>
      <c r="TJC11" s="813"/>
      <c r="TJD11" s="813"/>
      <c r="TJE11" s="813"/>
      <c r="TJF11" s="813"/>
      <c r="TJG11" s="813"/>
      <c r="TJH11" s="813"/>
      <c r="TJI11" s="813"/>
      <c r="TJJ11" s="813"/>
      <c r="TJK11" s="813"/>
      <c r="TJL11" s="813"/>
      <c r="TJM11" s="813"/>
      <c r="TJN11" s="813"/>
      <c r="TJO11" s="813"/>
      <c r="TJP11" s="813"/>
      <c r="TJQ11" s="813"/>
      <c r="TJR11" s="813"/>
      <c r="TJS11" s="813"/>
      <c r="TJT11" s="813"/>
      <c r="TJU11" s="813"/>
      <c r="TJV11" s="813"/>
      <c r="TJW11" s="813"/>
      <c r="TJX11" s="813"/>
      <c r="TJY11" s="813"/>
      <c r="TJZ11" s="813"/>
      <c r="TKA11" s="813"/>
      <c r="TKB11" s="813"/>
      <c r="TKC11" s="813"/>
      <c r="TKD11" s="813"/>
      <c r="TKE11" s="813"/>
      <c r="TKF11" s="813"/>
      <c r="TKG11" s="813"/>
      <c r="TKH11" s="813"/>
      <c r="TKI11" s="813"/>
      <c r="TKJ11" s="813"/>
      <c r="TKK11" s="813"/>
      <c r="TKL11" s="813"/>
      <c r="TKM11" s="813"/>
      <c r="TKN11" s="813"/>
      <c r="TKO11" s="813"/>
      <c r="TKP11" s="813"/>
      <c r="TKQ11" s="813"/>
      <c r="TKR11" s="813"/>
      <c r="TKS11" s="813"/>
      <c r="TKT11" s="813"/>
      <c r="TKU11" s="813"/>
      <c r="TKV11" s="813"/>
      <c r="TKW11" s="813"/>
      <c r="TKX11" s="813"/>
      <c r="TKY11" s="813"/>
      <c r="TKZ11" s="813"/>
      <c r="TLA11" s="813"/>
      <c r="TLB11" s="813"/>
      <c r="TLC11" s="813"/>
      <c r="TLD11" s="813"/>
      <c r="TLE11" s="813"/>
      <c r="TLF11" s="813"/>
      <c r="TLG11" s="813"/>
      <c r="TLH11" s="813"/>
      <c r="TLI11" s="813"/>
      <c r="TLJ11" s="813"/>
      <c r="TLK11" s="813"/>
      <c r="TLL11" s="813"/>
      <c r="TLM11" s="813"/>
      <c r="TLN11" s="813"/>
      <c r="TLO11" s="813"/>
      <c r="TLP11" s="813"/>
      <c r="TLQ11" s="813"/>
      <c r="TLR11" s="813"/>
      <c r="TLS11" s="813"/>
      <c r="TLT11" s="813"/>
      <c r="TLU11" s="813"/>
      <c r="TLV11" s="813"/>
      <c r="TLW11" s="813"/>
      <c r="TLX11" s="813"/>
      <c r="TLY11" s="813"/>
      <c r="TLZ11" s="813"/>
      <c r="TMA11" s="813"/>
      <c r="TMB11" s="813"/>
      <c r="TMC11" s="813"/>
      <c r="TMD11" s="813"/>
      <c r="TME11" s="813"/>
      <c r="TMF11" s="813"/>
      <c r="TMG11" s="813"/>
      <c r="TMH11" s="813"/>
      <c r="TMI11" s="813"/>
      <c r="TMJ11" s="813"/>
      <c r="TMK11" s="813"/>
      <c r="TML11" s="813"/>
      <c r="TMM11" s="813"/>
      <c r="TMN11" s="813"/>
      <c r="TMO11" s="813"/>
      <c r="TMP11" s="813"/>
      <c r="TMQ11" s="813"/>
      <c r="TMR11" s="813"/>
      <c r="TMS11" s="813"/>
      <c r="TMT11" s="813"/>
      <c r="TMU11" s="813"/>
      <c r="TMV11" s="813"/>
      <c r="TMW11" s="813"/>
      <c r="TMX11" s="813"/>
      <c r="TMY11" s="813"/>
      <c r="TMZ11" s="813"/>
      <c r="TNA11" s="813"/>
      <c r="TNB11" s="813"/>
      <c r="TNC11" s="813"/>
      <c r="TND11" s="813"/>
      <c r="TNE11" s="813"/>
      <c r="TNF11" s="813"/>
      <c r="TNG11" s="813"/>
      <c r="TNH11" s="813"/>
      <c r="TNI11" s="813"/>
      <c r="TNJ11" s="813"/>
      <c r="TNK11" s="813"/>
      <c r="TNL11" s="813"/>
      <c r="TNM11" s="813"/>
      <c r="TNN11" s="813"/>
      <c r="TNO11" s="813"/>
      <c r="TNP11" s="813"/>
      <c r="TNQ11" s="813"/>
      <c r="TNR11" s="813"/>
      <c r="TNS11" s="813"/>
      <c r="TNT11" s="813"/>
      <c r="TNU11" s="813"/>
      <c r="TNV11" s="813"/>
      <c r="TNW11" s="813"/>
      <c r="TNX11" s="813"/>
      <c r="TNY11" s="813"/>
      <c r="TNZ11" s="813"/>
      <c r="TOA11" s="813"/>
      <c r="TOB11" s="813"/>
      <c r="TOC11" s="813"/>
      <c r="TOD11" s="813"/>
      <c r="TOE11" s="813"/>
      <c r="TOF11" s="813"/>
      <c r="TOG11" s="813"/>
      <c r="TOH11" s="813"/>
      <c r="TOI11" s="813"/>
      <c r="TOJ11" s="813"/>
      <c r="TOK11" s="813"/>
      <c r="TOL11" s="813"/>
      <c r="TOM11" s="813"/>
      <c r="TON11" s="813"/>
      <c r="TOO11" s="813"/>
      <c r="TOP11" s="813"/>
      <c r="TOQ11" s="813"/>
      <c r="TOR11" s="813"/>
      <c r="TOS11" s="813"/>
      <c r="TOT11" s="813"/>
      <c r="TOU11" s="813"/>
      <c r="TOV11" s="813"/>
      <c r="TOW11" s="813"/>
      <c r="TOX11" s="813"/>
      <c r="TOY11" s="813"/>
      <c r="TOZ11" s="813"/>
      <c r="TPA11" s="813"/>
      <c r="TPB11" s="813"/>
      <c r="TPC11" s="813"/>
      <c r="TPD11" s="813"/>
      <c r="TPE11" s="813"/>
      <c r="TPF11" s="813"/>
      <c r="TPG11" s="813"/>
      <c r="TPH11" s="813"/>
      <c r="TPI11" s="813"/>
      <c r="TPJ11" s="813"/>
      <c r="TPK11" s="813"/>
      <c r="TPL11" s="813"/>
      <c r="TPM11" s="813"/>
      <c r="TPN11" s="813"/>
      <c r="TPO11" s="813"/>
      <c r="TPP11" s="813"/>
      <c r="TPQ11" s="813"/>
      <c r="TPR11" s="813"/>
      <c r="TPS11" s="813"/>
      <c r="TPT11" s="813"/>
      <c r="TPU11" s="813"/>
      <c r="TPV11" s="813"/>
      <c r="TPW11" s="813"/>
      <c r="TPX11" s="813"/>
      <c r="TPY11" s="813"/>
      <c r="TPZ11" s="813"/>
      <c r="TQA11" s="813"/>
      <c r="TQB11" s="813"/>
      <c r="TQC11" s="813"/>
      <c r="TQD11" s="813"/>
      <c r="TQE11" s="813"/>
      <c r="TQF11" s="813"/>
      <c r="TQG11" s="813"/>
      <c r="TQH11" s="813"/>
      <c r="TQI11" s="813"/>
      <c r="TQJ11" s="813"/>
      <c r="TQK11" s="813"/>
      <c r="TQL11" s="813"/>
      <c r="TQM11" s="813"/>
      <c r="TQN11" s="813"/>
      <c r="TQO11" s="813"/>
      <c r="TQP11" s="813"/>
      <c r="TQQ11" s="813"/>
      <c r="TQR11" s="813"/>
      <c r="TQS11" s="813"/>
      <c r="TQT11" s="813"/>
      <c r="TQU11" s="813"/>
      <c r="TQV11" s="813"/>
      <c r="TQW11" s="813"/>
      <c r="TQX11" s="813"/>
      <c r="TQY11" s="813"/>
      <c r="TQZ11" s="813"/>
      <c r="TRA11" s="813"/>
      <c r="TRB11" s="813"/>
      <c r="TRC11" s="813"/>
      <c r="TRD11" s="813"/>
      <c r="TRE11" s="813"/>
      <c r="TRF11" s="813"/>
      <c r="TRG11" s="813"/>
      <c r="TRH11" s="813"/>
      <c r="TRI11" s="813"/>
      <c r="TRJ11" s="813"/>
      <c r="TRK11" s="813"/>
      <c r="TRL11" s="813"/>
      <c r="TRM11" s="813"/>
      <c r="TRN11" s="813"/>
      <c r="TRO11" s="813"/>
      <c r="TRP11" s="813"/>
      <c r="TRQ11" s="813"/>
      <c r="TRR11" s="813"/>
      <c r="TRS11" s="813"/>
      <c r="TRT11" s="813"/>
      <c r="TRU11" s="813"/>
      <c r="TRV11" s="813"/>
      <c r="TRW11" s="813"/>
      <c r="TRX11" s="813"/>
      <c r="TRY11" s="813"/>
      <c r="TRZ11" s="813"/>
      <c r="TSA11" s="813"/>
      <c r="TSB11" s="813"/>
      <c r="TSC11" s="813"/>
      <c r="TSD11" s="813"/>
      <c r="TSE11" s="813"/>
      <c r="TSF11" s="813"/>
      <c r="TSG11" s="813"/>
      <c r="TSH11" s="813"/>
      <c r="TSI11" s="813"/>
      <c r="TSJ11" s="813"/>
      <c r="TSK11" s="813"/>
      <c r="TSL11" s="813"/>
      <c r="TSM11" s="813"/>
      <c r="TSN11" s="813"/>
      <c r="TSO11" s="813"/>
      <c r="TSP11" s="813"/>
      <c r="TSQ11" s="813"/>
      <c r="TSR11" s="813"/>
      <c r="TSS11" s="813"/>
      <c r="TST11" s="813"/>
      <c r="TSU11" s="813"/>
      <c r="TSV11" s="813"/>
      <c r="TSW11" s="813"/>
      <c r="TSX11" s="813"/>
      <c r="TSY11" s="813"/>
      <c r="TSZ11" s="813"/>
      <c r="TTA11" s="813"/>
      <c r="TTB11" s="813"/>
      <c r="TTC11" s="813"/>
      <c r="TTD11" s="813"/>
      <c r="TTE11" s="813"/>
      <c r="TTF11" s="813"/>
      <c r="TTG11" s="813"/>
      <c r="TTH11" s="813"/>
      <c r="TTI11" s="813"/>
      <c r="TTJ11" s="813"/>
      <c r="TTK11" s="813"/>
      <c r="TTL11" s="813"/>
      <c r="TTM11" s="813"/>
      <c r="TTN11" s="813"/>
      <c r="TTO11" s="813"/>
      <c r="TTP11" s="813"/>
      <c r="TTQ11" s="813"/>
      <c r="TTR11" s="813"/>
      <c r="TTS11" s="813"/>
      <c r="TTT11" s="813"/>
      <c r="TTU11" s="813"/>
      <c r="TTV11" s="813"/>
      <c r="TTW11" s="813"/>
      <c r="TTX11" s="813"/>
      <c r="TTY11" s="813"/>
      <c r="TTZ11" s="813"/>
      <c r="TUA11" s="813"/>
      <c r="TUB11" s="813"/>
      <c r="TUC11" s="813"/>
      <c r="TUD11" s="813"/>
      <c r="TUE11" s="813"/>
      <c r="TUF11" s="813"/>
      <c r="TUG11" s="813"/>
      <c r="TUH11" s="813"/>
      <c r="TUI11" s="813"/>
      <c r="TUJ11" s="813"/>
      <c r="TUK11" s="813"/>
      <c r="TUL11" s="813"/>
      <c r="TUM11" s="813"/>
      <c r="TUN11" s="813"/>
      <c r="TUO11" s="813"/>
      <c r="TUP11" s="813"/>
      <c r="TUQ11" s="813"/>
      <c r="TUR11" s="813"/>
      <c r="TUS11" s="813"/>
      <c r="TUT11" s="813"/>
      <c r="TUU11" s="813"/>
      <c r="TUV11" s="813"/>
      <c r="TUW11" s="813"/>
      <c r="TUX11" s="813"/>
      <c r="TUY11" s="813"/>
      <c r="TUZ11" s="813"/>
      <c r="TVA11" s="813"/>
      <c r="TVB11" s="813"/>
      <c r="TVC11" s="813"/>
      <c r="TVD11" s="813"/>
      <c r="TVE11" s="813"/>
      <c r="TVF11" s="813"/>
      <c r="TVG11" s="813"/>
      <c r="TVH11" s="813"/>
      <c r="TVI11" s="813"/>
      <c r="TVJ11" s="813"/>
      <c r="TVK11" s="813"/>
      <c r="TVL11" s="813"/>
      <c r="TVM11" s="813"/>
      <c r="TVN11" s="813"/>
      <c r="TVO11" s="813"/>
      <c r="TVP11" s="813"/>
      <c r="TVQ11" s="813"/>
      <c r="TVR11" s="813"/>
      <c r="TVS11" s="813"/>
      <c r="TVT11" s="813"/>
      <c r="TVU11" s="813"/>
      <c r="TVV11" s="813"/>
      <c r="TVW11" s="813"/>
      <c r="TVX11" s="813"/>
      <c r="TVY11" s="813"/>
      <c r="TVZ11" s="813"/>
      <c r="TWA11" s="813"/>
      <c r="TWB11" s="813"/>
      <c r="TWC11" s="813"/>
      <c r="TWD11" s="813"/>
      <c r="TWE11" s="813"/>
      <c r="TWF11" s="813"/>
      <c r="TWG11" s="813"/>
      <c r="TWH11" s="813"/>
      <c r="TWI11" s="813"/>
      <c r="TWJ11" s="813"/>
      <c r="TWK11" s="813"/>
      <c r="TWL11" s="813"/>
      <c r="TWM11" s="813"/>
      <c r="TWN11" s="813"/>
      <c r="TWO11" s="813"/>
      <c r="TWP11" s="813"/>
      <c r="TWQ11" s="813"/>
      <c r="TWR11" s="813"/>
      <c r="TWS11" s="813"/>
      <c r="TWT11" s="813"/>
      <c r="TWU11" s="813"/>
      <c r="TWV11" s="813"/>
      <c r="TWW11" s="813"/>
      <c r="TWX11" s="813"/>
      <c r="TWY11" s="813"/>
      <c r="TWZ11" s="813"/>
      <c r="TXA11" s="813"/>
      <c r="TXB11" s="813"/>
      <c r="TXC11" s="813"/>
      <c r="TXD11" s="813"/>
      <c r="TXE11" s="813"/>
      <c r="TXF11" s="813"/>
      <c r="TXG11" s="813"/>
      <c r="TXH11" s="813"/>
      <c r="TXI11" s="813"/>
      <c r="TXJ11" s="813"/>
      <c r="TXK11" s="813"/>
      <c r="TXL11" s="813"/>
      <c r="TXM11" s="813"/>
      <c r="TXN11" s="813"/>
      <c r="TXO11" s="813"/>
      <c r="TXP11" s="813"/>
      <c r="TXQ11" s="813"/>
      <c r="TXR11" s="813"/>
      <c r="TXS11" s="813"/>
      <c r="TXT11" s="813"/>
      <c r="TXU11" s="813"/>
      <c r="TXV11" s="813"/>
      <c r="TXW11" s="813"/>
      <c r="TXX11" s="813"/>
      <c r="TXY11" s="813"/>
      <c r="TXZ11" s="813"/>
      <c r="TYA11" s="813"/>
      <c r="TYB11" s="813"/>
      <c r="TYC11" s="813"/>
      <c r="TYD11" s="813"/>
      <c r="TYE11" s="813"/>
      <c r="TYF11" s="813"/>
      <c r="TYG11" s="813"/>
      <c r="TYH11" s="813"/>
      <c r="TYI11" s="813"/>
      <c r="TYJ11" s="813"/>
      <c r="TYK11" s="813"/>
      <c r="TYL11" s="813"/>
      <c r="TYM11" s="813"/>
      <c r="TYN11" s="813"/>
      <c r="TYO11" s="813"/>
      <c r="TYP11" s="813"/>
      <c r="TYQ11" s="813"/>
      <c r="TYR11" s="813"/>
      <c r="TYS11" s="813"/>
      <c r="TYT11" s="813"/>
      <c r="TYU11" s="813"/>
      <c r="TYV11" s="813"/>
      <c r="TYW11" s="813"/>
      <c r="TYX11" s="813"/>
      <c r="TYY11" s="813"/>
      <c r="TYZ11" s="813"/>
      <c r="TZA11" s="813"/>
      <c r="TZB11" s="813"/>
      <c r="TZC11" s="813"/>
      <c r="TZD11" s="813"/>
      <c r="TZE11" s="813"/>
      <c r="TZF11" s="813"/>
      <c r="TZG11" s="813"/>
      <c r="TZH11" s="813"/>
      <c r="TZI11" s="813"/>
      <c r="TZJ11" s="813"/>
      <c r="TZK11" s="813"/>
      <c r="TZL11" s="813"/>
      <c r="TZM11" s="813"/>
      <c r="TZN11" s="813"/>
      <c r="TZO11" s="813"/>
      <c r="TZP11" s="813"/>
      <c r="TZQ11" s="813"/>
      <c r="TZR11" s="813"/>
      <c r="TZS11" s="813"/>
      <c r="TZT11" s="813"/>
      <c r="TZU11" s="813"/>
      <c r="TZV11" s="813"/>
      <c r="TZW11" s="813"/>
      <c r="TZX11" s="813"/>
      <c r="TZY11" s="813"/>
      <c r="TZZ11" s="813"/>
      <c r="UAA11" s="813"/>
      <c r="UAB11" s="813"/>
      <c r="UAC11" s="813"/>
      <c r="UAD11" s="813"/>
      <c r="UAE11" s="813"/>
      <c r="UAF11" s="813"/>
      <c r="UAG11" s="813"/>
      <c r="UAH11" s="813"/>
      <c r="UAI11" s="813"/>
      <c r="UAJ11" s="813"/>
      <c r="UAK11" s="813"/>
      <c r="UAL11" s="813"/>
      <c r="UAM11" s="813"/>
      <c r="UAN11" s="813"/>
      <c r="UAO11" s="813"/>
      <c r="UAP11" s="813"/>
      <c r="UAQ11" s="813"/>
      <c r="UAR11" s="813"/>
      <c r="UAS11" s="813"/>
      <c r="UAT11" s="813"/>
      <c r="UAU11" s="813"/>
      <c r="UAV11" s="813"/>
      <c r="UAW11" s="813"/>
      <c r="UAX11" s="813"/>
      <c r="UAY11" s="813"/>
      <c r="UAZ11" s="813"/>
      <c r="UBA11" s="813"/>
      <c r="UBB11" s="813"/>
      <c r="UBC11" s="813"/>
      <c r="UBD11" s="813"/>
      <c r="UBE11" s="813"/>
      <c r="UBF11" s="813"/>
      <c r="UBG11" s="813"/>
      <c r="UBH11" s="813"/>
      <c r="UBI11" s="813"/>
      <c r="UBJ11" s="813"/>
      <c r="UBK11" s="813"/>
      <c r="UBL11" s="813"/>
      <c r="UBM11" s="813"/>
      <c r="UBN11" s="813"/>
      <c r="UBO11" s="813"/>
      <c r="UBP11" s="813"/>
      <c r="UBQ11" s="813"/>
      <c r="UBR11" s="813"/>
      <c r="UBS11" s="813"/>
      <c r="UBT11" s="813"/>
      <c r="UBU11" s="813"/>
      <c r="UBV11" s="813"/>
      <c r="UBW11" s="813"/>
      <c r="UBX11" s="813"/>
      <c r="UBY11" s="813"/>
      <c r="UBZ11" s="813"/>
      <c r="UCA11" s="813"/>
      <c r="UCB11" s="813"/>
      <c r="UCC11" s="813"/>
      <c r="UCD11" s="813"/>
      <c r="UCE11" s="813"/>
      <c r="UCF11" s="813"/>
      <c r="UCG11" s="813"/>
      <c r="UCH11" s="813"/>
      <c r="UCI11" s="813"/>
      <c r="UCJ11" s="813"/>
      <c r="UCK11" s="813"/>
      <c r="UCL11" s="813"/>
      <c r="UCM11" s="813"/>
      <c r="UCN11" s="813"/>
      <c r="UCO11" s="813"/>
      <c r="UCP11" s="813"/>
      <c r="UCQ11" s="813"/>
      <c r="UCR11" s="813"/>
      <c r="UCS11" s="813"/>
      <c r="UCT11" s="813"/>
      <c r="UCU11" s="813"/>
      <c r="UCV11" s="813"/>
      <c r="UCW11" s="813"/>
      <c r="UCX11" s="813"/>
      <c r="UCY11" s="813"/>
      <c r="UCZ11" s="813"/>
      <c r="UDA11" s="813"/>
      <c r="UDB11" s="813"/>
      <c r="UDC11" s="813"/>
      <c r="UDD11" s="813"/>
      <c r="UDE11" s="813"/>
      <c r="UDF11" s="813"/>
      <c r="UDG11" s="813"/>
      <c r="UDH11" s="813"/>
      <c r="UDI11" s="813"/>
      <c r="UDJ11" s="813"/>
      <c r="UDK11" s="813"/>
      <c r="UDL11" s="813"/>
      <c r="UDM11" s="813"/>
      <c r="UDN11" s="813"/>
      <c r="UDO11" s="813"/>
      <c r="UDP11" s="813"/>
      <c r="UDQ11" s="813"/>
      <c r="UDR11" s="813"/>
      <c r="UDS11" s="813"/>
      <c r="UDT11" s="813"/>
      <c r="UDU11" s="813"/>
      <c r="UDV11" s="813"/>
      <c r="UDW11" s="813"/>
      <c r="UDX11" s="813"/>
      <c r="UDY11" s="813"/>
      <c r="UDZ11" s="813"/>
      <c r="UEA11" s="813"/>
      <c r="UEB11" s="813"/>
      <c r="UEC11" s="813"/>
      <c r="UED11" s="813"/>
      <c r="UEE11" s="813"/>
      <c r="UEF11" s="813"/>
      <c r="UEG11" s="813"/>
      <c r="UEH11" s="813"/>
      <c r="UEI11" s="813"/>
      <c r="UEJ11" s="813"/>
      <c r="UEK11" s="813"/>
      <c r="UEL11" s="813"/>
      <c r="UEM11" s="813"/>
      <c r="UEN11" s="813"/>
      <c r="UEO11" s="813"/>
      <c r="UEP11" s="813"/>
      <c r="UEQ11" s="813"/>
      <c r="UER11" s="813"/>
      <c r="UES11" s="813"/>
      <c r="UET11" s="813"/>
      <c r="UEU11" s="813"/>
      <c r="UEV11" s="813"/>
      <c r="UEW11" s="813"/>
      <c r="UEX11" s="813"/>
      <c r="UEY11" s="813"/>
      <c r="UEZ11" s="813"/>
      <c r="UFA11" s="813"/>
      <c r="UFB11" s="813"/>
      <c r="UFC11" s="813"/>
      <c r="UFD11" s="813"/>
      <c r="UFE11" s="813"/>
      <c r="UFF11" s="813"/>
      <c r="UFG11" s="813"/>
      <c r="UFH11" s="813"/>
      <c r="UFI11" s="813"/>
      <c r="UFJ11" s="813"/>
      <c r="UFK11" s="813"/>
      <c r="UFL11" s="813"/>
      <c r="UFM11" s="813"/>
      <c r="UFN11" s="813"/>
      <c r="UFO11" s="813"/>
      <c r="UFP11" s="813"/>
      <c r="UFQ11" s="813"/>
      <c r="UFR11" s="813"/>
      <c r="UFS11" s="813"/>
      <c r="UFT11" s="813"/>
      <c r="UFU11" s="813"/>
      <c r="UFV11" s="813"/>
      <c r="UFW11" s="813"/>
      <c r="UFX11" s="813"/>
      <c r="UFY11" s="813"/>
      <c r="UFZ11" s="813"/>
      <c r="UGA11" s="813"/>
      <c r="UGB11" s="813"/>
      <c r="UGC11" s="813"/>
      <c r="UGD11" s="813"/>
      <c r="UGE11" s="813"/>
      <c r="UGF11" s="813"/>
      <c r="UGG11" s="813"/>
      <c r="UGH11" s="813"/>
      <c r="UGI11" s="813"/>
      <c r="UGJ11" s="813"/>
      <c r="UGK11" s="813"/>
      <c r="UGL11" s="813"/>
      <c r="UGM11" s="813"/>
      <c r="UGN11" s="813"/>
      <c r="UGO11" s="813"/>
      <c r="UGP11" s="813"/>
      <c r="UGQ11" s="813"/>
      <c r="UGR11" s="813"/>
      <c r="UGS11" s="813"/>
      <c r="UGT11" s="813"/>
      <c r="UGU11" s="813"/>
      <c r="UGV11" s="813"/>
      <c r="UGW11" s="813"/>
      <c r="UGX11" s="813"/>
      <c r="UGY11" s="813"/>
      <c r="UGZ11" s="813"/>
      <c r="UHA11" s="813"/>
      <c r="UHB11" s="813"/>
      <c r="UHC11" s="813"/>
      <c r="UHD11" s="813"/>
      <c r="UHE11" s="813"/>
      <c r="UHF11" s="813"/>
      <c r="UHG11" s="813"/>
      <c r="UHH11" s="813"/>
      <c r="UHI11" s="813"/>
      <c r="UHJ11" s="813"/>
      <c r="UHK11" s="813"/>
      <c r="UHL11" s="813"/>
      <c r="UHM11" s="813"/>
      <c r="UHN11" s="813"/>
      <c r="UHO11" s="813"/>
      <c r="UHP11" s="813"/>
      <c r="UHQ11" s="813"/>
      <c r="UHR11" s="813"/>
      <c r="UHS11" s="813"/>
      <c r="UHT11" s="813"/>
      <c r="UHU11" s="813"/>
      <c r="UHV11" s="813"/>
      <c r="UHW11" s="813"/>
      <c r="UHX11" s="813"/>
      <c r="UHY11" s="813"/>
      <c r="UHZ11" s="813"/>
      <c r="UIA11" s="813"/>
      <c r="UIB11" s="813"/>
      <c r="UIC11" s="813"/>
      <c r="UID11" s="813"/>
      <c r="UIE11" s="813"/>
      <c r="UIF11" s="813"/>
      <c r="UIG11" s="813"/>
      <c r="UIH11" s="813"/>
      <c r="UII11" s="813"/>
      <c r="UIJ11" s="813"/>
      <c r="UIK11" s="813"/>
      <c r="UIL11" s="813"/>
      <c r="UIM11" s="813"/>
      <c r="UIN11" s="813"/>
      <c r="UIO11" s="813"/>
      <c r="UIP11" s="813"/>
      <c r="UIQ11" s="813"/>
      <c r="UIR11" s="813"/>
      <c r="UIS11" s="813"/>
      <c r="UIT11" s="813"/>
      <c r="UIU11" s="813"/>
      <c r="UIV11" s="813"/>
      <c r="UIW11" s="813"/>
      <c r="UIX11" s="813"/>
      <c r="UIY11" s="813"/>
      <c r="UIZ11" s="813"/>
      <c r="UJA11" s="813"/>
      <c r="UJB11" s="813"/>
      <c r="UJC11" s="813"/>
      <c r="UJD11" s="813"/>
      <c r="UJE11" s="813"/>
      <c r="UJF11" s="813"/>
      <c r="UJG11" s="813"/>
      <c r="UJH11" s="813"/>
      <c r="UJI11" s="813"/>
      <c r="UJJ11" s="813"/>
      <c r="UJK11" s="813"/>
      <c r="UJL11" s="813"/>
      <c r="UJM11" s="813"/>
      <c r="UJN11" s="813"/>
      <c r="UJO11" s="813"/>
      <c r="UJP11" s="813"/>
      <c r="UJQ11" s="813"/>
      <c r="UJR11" s="813"/>
      <c r="UJS11" s="813"/>
      <c r="UJT11" s="813"/>
      <c r="UJU11" s="813"/>
      <c r="UJV11" s="813"/>
      <c r="UJW11" s="813"/>
      <c r="UJX11" s="813"/>
      <c r="UJY11" s="813"/>
      <c r="UJZ11" s="813"/>
      <c r="UKA11" s="813"/>
      <c r="UKB11" s="813"/>
      <c r="UKC11" s="813"/>
      <c r="UKD11" s="813"/>
      <c r="UKE11" s="813"/>
      <c r="UKF11" s="813"/>
      <c r="UKG11" s="813"/>
      <c r="UKH11" s="813"/>
      <c r="UKI11" s="813"/>
      <c r="UKJ11" s="813"/>
      <c r="UKK11" s="813"/>
      <c r="UKL11" s="813"/>
      <c r="UKM11" s="813"/>
      <c r="UKN11" s="813"/>
      <c r="UKO11" s="813"/>
      <c r="UKP11" s="813"/>
      <c r="UKQ11" s="813"/>
      <c r="UKR11" s="813"/>
      <c r="UKS11" s="813"/>
      <c r="UKT11" s="813"/>
      <c r="UKU11" s="813"/>
      <c r="UKV11" s="813"/>
      <c r="UKW11" s="813"/>
      <c r="UKX11" s="813"/>
      <c r="UKY11" s="813"/>
      <c r="UKZ11" s="813"/>
      <c r="ULA11" s="813"/>
      <c r="ULB11" s="813"/>
      <c r="ULC11" s="813"/>
      <c r="ULD11" s="813"/>
      <c r="ULE11" s="813"/>
      <c r="ULF11" s="813"/>
      <c r="ULG11" s="813"/>
      <c r="ULH11" s="813"/>
      <c r="ULI11" s="813"/>
      <c r="ULJ11" s="813"/>
      <c r="ULK11" s="813"/>
      <c r="ULL11" s="813"/>
      <c r="ULM11" s="813"/>
      <c r="ULN11" s="813"/>
      <c r="ULO11" s="813"/>
      <c r="ULP11" s="813"/>
      <c r="ULQ11" s="813"/>
      <c r="ULR11" s="813"/>
      <c r="ULS11" s="813"/>
      <c r="ULT11" s="813"/>
      <c r="ULU11" s="813"/>
      <c r="ULV11" s="813"/>
      <c r="ULW11" s="813"/>
      <c r="ULX11" s="813"/>
      <c r="ULY11" s="813"/>
      <c r="ULZ11" s="813"/>
      <c r="UMA11" s="813"/>
      <c r="UMB11" s="813"/>
      <c r="UMC11" s="813"/>
      <c r="UMD11" s="813"/>
      <c r="UME11" s="813"/>
      <c r="UMF11" s="813"/>
      <c r="UMG11" s="813"/>
      <c r="UMH11" s="813"/>
      <c r="UMI11" s="813"/>
      <c r="UMJ11" s="813"/>
      <c r="UMK11" s="813"/>
      <c r="UML11" s="813"/>
      <c r="UMM11" s="813"/>
      <c r="UMN11" s="813"/>
      <c r="UMO11" s="813"/>
      <c r="UMP11" s="813"/>
      <c r="UMQ11" s="813"/>
      <c r="UMR11" s="813"/>
      <c r="UMS11" s="813"/>
      <c r="UMT11" s="813"/>
      <c r="UMU11" s="813"/>
      <c r="UMV11" s="813"/>
      <c r="UMW11" s="813"/>
      <c r="UMX11" s="813"/>
      <c r="UMY11" s="813"/>
      <c r="UMZ11" s="813"/>
      <c r="UNA11" s="813"/>
      <c r="UNB11" s="813"/>
      <c r="UNC11" s="813"/>
      <c r="UND11" s="813"/>
      <c r="UNE11" s="813"/>
      <c r="UNF11" s="813"/>
      <c r="UNG11" s="813"/>
      <c r="UNH11" s="813"/>
      <c r="UNI11" s="813"/>
      <c r="UNJ11" s="813"/>
      <c r="UNK11" s="813"/>
      <c r="UNL11" s="813"/>
      <c r="UNM11" s="813"/>
      <c r="UNN11" s="813"/>
      <c r="UNO11" s="813"/>
      <c r="UNP11" s="813"/>
      <c r="UNQ11" s="813"/>
      <c r="UNR11" s="813"/>
      <c r="UNS11" s="813"/>
      <c r="UNT11" s="813"/>
      <c r="UNU11" s="813"/>
      <c r="UNV11" s="813"/>
      <c r="UNW11" s="813"/>
      <c r="UNX11" s="813"/>
      <c r="UNY11" s="813"/>
      <c r="UNZ11" s="813"/>
      <c r="UOA11" s="813"/>
      <c r="UOB11" s="813"/>
      <c r="UOC11" s="813"/>
      <c r="UOD11" s="813"/>
      <c r="UOE11" s="813"/>
      <c r="UOF11" s="813"/>
      <c r="UOG11" s="813"/>
      <c r="UOH11" s="813"/>
      <c r="UOI11" s="813"/>
      <c r="UOJ11" s="813"/>
      <c r="UOK11" s="813"/>
      <c r="UOL11" s="813"/>
      <c r="UOM11" s="813"/>
      <c r="UON11" s="813"/>
      <c r="UOO11" s="813"/>
      <c r="UOP11" s="813"/>
      <c r="UOQ11" s="813"/>
      <c r="UOR11" s="813"/>
      <c r="UOS11" s="813"/>
      <c r="UOT11" s="813"/>
      <c r="UOU11" s="813"/>
      <c r="UOV11" s="813"/>
      <c r="UOW11" s="813"/>
      <c r="UOX11" s="813"/>
      <c r="UOY11" s="813"/>
      <c r="UOZ11" s="813"/>
      <c r="UPA11" s="813"/>
      <c r="UPB11" s="813"/>
      <c r="UPC11" s="813"/>
      <c r="UPD11" s="813"/>
      <c r="UPE11" s="813"/>
      <c r="UPF11" s="813"/>
      <c r="UPG11" s="813"/>
      <c r="UPH11" s="813"/>
      <c r="UPI11" s="813"/>
      <c r="UPJ11" s="813"/>
      <c r="UPK11" s="813"/>
      <c r="UPL11" s="813"/>
      <c r="UPM11" s="813"/>
      <c r="UPN11" s="813"/>
      <c r="UPO11" s="813"/>
      <c r="UPP11" s="813"/>
      <c r="UPQ11" s="813"/>
      <c r="UPR11" s="813"/>
      <c r="UPS11" s="813"/>
      <c r="UPT11" s="813"/>
      <c r="UPU11" s="813"/>
      <c r="UPV11" s="813"/>
      <c r="UPW11" s="813"/>
      <c r="UPX11" s="813"/>
      <c r="UPY11" s="813"/>
      <c r="UPZ11" s="813"/>
      <c r="UQA11" s="813"/>
      <c r="UQB11" s="813"/>
      <c r="UQC11" s="813"/>
      <c r="UQD11" s="813"/>
      <c r="UQE11" s="813"/>
      <c r="UQF11" s="813"/>
      <c r="UQG11" s="813"/>
      <c r="UQH11" s="813"/>
      <c r="UQI11" s="813"/>
      <c r="UQJ11" s="813"/>
      <c r="UQK11" s="813"/>
      <c r="UQL11" s="813"/>
      <c r="UQM11" s="813"/>
      <c r="UQN11" s="813"/>
      <c r="UQO11" s="813"/>
      <c r="UQP11" s="813"/>
      <c r="UQQ11" s="813"/>
      <c r="UQR11" s="813"/>
      <c r="UQS11" s="813"/>
      <c r="UQT11" s="813"/>
      <c r="UQU11" s="813"/>
      <c r="UQV11" s="813"/>
      <c r="UQW11" s="813"/>
      <c r="UQX11" s="813"/>
      <c r="UQY11" s="813"/>
      <c r="UQZ11" s="813"/>
      <c r="URA11" s="813"/>
      <c r="URB11" s="813"/>
      <c r="URC11" s="813"/>
      <c r="URD11" s="813"/>
      <c r="URE11" s="813"/>
      <c r="URF11" s="813"/>
      <c r="URG11" s="813"/>
      <c r="URH11" s="813"/>
      <c r="URI11" s="813"/>
      <c r="URJ11" s="813"/>
      <c r="URK11" s="813"/>
      <c r="URL11" s="813"/>
      <c r="URM11" s="813"/>
      <c r="URN11" s="813"/>
      <c r="URO11" s="813"/>
      <c r="URP11" s="813"/>
      <c r="URQ11" s="813"/>
      <c r="URR11" s="813"/>
      <c r="URS11" s="813"/>
      <c r="URT11" s="813"/>
      <c r="URU11" s="813"/>
      <c r="URV11" s="813"/>
      <c r="URW11" s="813"/>
      <c r="URX11" s="813"/>
      <c r="URY11" s="813"/>
      <c r="URZ11" s="813"/>
      <c r="USA11" s="813"/>
      <c r="USB11" s="813"/>
      <c r="USC11" s="813"/>
      <c r="USD11" s="813"/>
      <c r="USE11" s="813"/>
      <c r="USF11" s="813"/>
      <c r="USG11" s="813"/>
      <c r="USH11" s="813"/>
      <c r="USI11" s="813"/>
      <c r="USJ11" s="813"/>
      <c r="USK11" s="813"/>
      <c r="USL11" s="813"/>
      <c r="USM11" s="813"/>
      <c r="USN11" s="813"/>
      <c r="USO11" s="813"/>
      <c r="USP11" s="813"/>
      <c r="USQ11" s="813"/>
      <c r="USR11" s="813"/>
      <c r="USS11" s="813"/>
      <c r="UST11" s="813"/>
      <c r="USU11" s="813"/>
      <c r="USV11" s="813"/>
      <c r="USW11" s="813"/>
      <c r="USX11" s="813"/>
      <c r="USY11" s="813"/>
      <c r="USZ11" s="813"/>
      <c r="UTA11" s="813"/>
      <c r="UTB11" s="813"/>
      <c r="UTC11" s="813"/>
      <c r="UTD11" s="813"/>
      <c r="UTE11" s="813"/>
      <c r="UTF11" s="813"/>
      <c r="UTG11" s="813"/>
      <c r="UTH11" s="813"/>
      <c r="UTI11" s="813"/>
      <c r="UTJ11" s="813"/>
      <c r="UTK11" s="813"/>
      <c r="UTL11" s="813"/>
      <c r="UTM11" s="813"/>
      <c r="UTN11" s="813"/>
      <c r="UTO11" s="813"/>
      <c r="UTP11" s="813"/>
      <c r="UTQ11" s="813"/>
      <c r="UTR11" s="813"/>
      <c r="UTS11" s="813"/>
      <c r="UTT11" s="813"/>
      <c r="UTU11" s="813"/>
      <c r="UTV11" s="813"/>
      <c r="UTW11" s="813"/>
      <c r="UTX11" s="813"/>
      <c r="UTY11" s="813"/>
      <c r="UTZ11" s="813"/>
      <c r="UUA11" s="813"/>
      <c r="UUB11" s="813"/>
      <c r="UUC11" s="813"/>
      <c r="UUD11" s="813"/>
      <c r="UUE11" s="813"/>
      <c r="UUF11" s="813"/>
      <c r="UUG11" s="813"/>
      <c r="UUH11" s="813"/>
      <c r="UUI11" s="813"/>
      <c r="UUJ11" s="813"/>
      <c r="UUK11" s="813"/>
      <c r="UUL11" s="813"/>
      <c r="UUM11" s="813"/>
      <c r="UUN11" s="813"/>
      <c r="UUO11" s="813"/>
      <c r="UUP11" s="813"/>
      <c r="UUQ11" s="813"/>
      <c r="UUR11" s="813"/>
      <c r="UUS11" s="813"/>
      <c r="UUT11" s="813"/>
      <c r="UUU11" s="813"/>
      <c r="UUV11" s="813"/>
      <c r="UUW11" s="813"/>
      <c r="UUX11" s="813"/>
      <c r="UUY11" s="813"/>
      <c r="UUZ11" s="813"/>
      <c r="UVA11" s="813"/>
      <c r="UVB11" s="813"/>
      <c r="UVC11" s="813"/>
      <c r="UVD11" s="813"/>
      <c r="UVE11" s="813"/>
      <c r="UVF11" s="813"/>
      <c r="UVG11" s="813"/>
      <c r="UVH11" s="813"/>
      <c r="UVI11" s="813"/>
      <c r="UVJ11" s="813"/>
      <c r="UVK11" s="813"/>
      <c r="UVL11" s="813"/>
      <c r="UVM11" s="813"/>
      <c r="UVN11" s="813"/>
      <c r="UVO11" s="813"/>
      <c r="UVP11" s="813"/>
      <c r="UVQ11" s="813"/>
      <c r="UVR11" s="813"/>
      <c r="UVS11" s="813"/>
      <c r="UVT11" s="813"/>
      <c r="UVU11" s="813"/>
      <c r="UVV11" s="813"/>
      <c r="UVW11" s="813"/>
      <c r="UVX11" s="813"/>
      <c r="UVY11" s="813"/>
      <c r="UVZ11" s="813"/>
      <c r="UWA11" s="813"/>
      <c r="UWB11" s="813"/>
      <c r="UWC11" s="813"/>
      <c r="UWD11" s="813"/>
      <c r="UWE11" s="813"/>
      <c r="UWF11" s="813"/>
      <c r="UWG11" s="813"/>
      <c r="UWH11" s="813"/>
      <c r="UWI11" s="813"/>
      <c r="UWJ11" s="813"/>
      <c r="UWK11" s="813"/>
      <c r="UWL11" s="813"/>
      <c r="UWM11" s="813"/>
      <c r="UWN11" s="813"/>
      <c r="UWO11" s="813"/>
      <c r="UWP11" s="813"/>
      <c r="UWQ11" s="813"/>
      <c r="UWR11" s="813"/>
      <c r="UWS11" s="813"/>
      <c r="UWT11" s="813"/>
      <c r="UWU11" s="813"/>
      <c r="UWV11" s="813"/>
      <c r="UWW11" s="813"/>
      <c r="UWX11" s="813"/>
      <c r="UWY11" s="813"/>
      <c r="UWZ11" s="813"/>
      <c r="UXA11" s="813"/>
      <c r="UXB11" s="813"/>
      <c r="UXC11" s="813"/>
      <c r="UXD11" s="813"/>
      <c r="UXE11" s="813"/>
      <c r="UXF11" s="813"/>
      <c r="UXG11" s="813"/>
      <c r="UXH11" s="813"/>
      <c r="UXI11" s="813"/>
      <c r="UXJ11" s="813"/>
      <c r="UXK11" s="813"/>
      <c r="UXL11" s="813"/>
      <c r="UXM11" s="813"/>
      <c r="UXN11" s="813"/>
      <c r="UXO11" s="813"/>
      <c r="UXP11" s="813"/>
      <c r="UXQ11" s="813"/>
      <c r="UXR11" s="813"/>
      <c r="UXS11" s="813"/>
      <c r="UXT11" s="813"/>
      <c r="UXU11" s="813"/>
      <c r="UXV11" s="813"/>
      <c r="UXW11" s="813"/>
      <c r="UXX11" s="813"/>
      <c r="UXY11" s="813"/>
      <c r="UXZ11" s="813"/>
      <c r="UYA11" s="813"/>
      <c r="UYB11" s="813"/>
      <c r="UYC11" s="813"/>
      <c r="UYD11" s="813"/>
      <c r="UYE11" s="813"/>
      <c r="UYF11" s="813"/>
      <c r="UYG11" s="813"/>
      <c r="UYH11" s="813"/>
      <c r="UYI11" s="813"/>
      <c r="UYJ11" s="813"/>
      <c r="UYK11" s="813"/>
      <c r="UYL11" s="813"/>
      <c r="UYM11" s="813"/>
      <c r="UYN11" s="813"/>
      <c r="UYO11" s="813"/>
      <c r="UYP11" s="813"/>
      <c r="UYQ11" s="813"/>
      <c r="UYR11" s="813"/>
      <c r="UYS11" s="813"/>
      <c r="UYT11" s="813"/>
      <c r="UYU11" s="813"/>
      <c r="UYV11" s="813"/>
      <c r="UYW11" s="813"/>
      <c r="UYX11" s="813"/>
      <c r="UYY11" s="813"/>
      <c r="UYZ11" s="813"/>
      <c r="UZA11" s="813"/>
      <c r="UZB11" s="813"/>
      <c r="UZC11" s="813"/>
      <c r="UZD11" s="813"/>
      <c r="UZE11" s="813"/>
      <c r="UZF11" s="813"/>
      <c r="UZG11" s="813"/>
      <c r="UZH11" s="813"/>
      <c r="UZI11" s="813"/>
      <c r="UZJ11" s="813"/>
      <c r="UZK11" s="813"/>
      <c r="UZL11" s="813"/>
      <c r="UZM11" s="813"/>
      <c r="UZN11" s="813"/>
      <c r="UZO11" s="813"/>
      <c r="UZP11" s="813"/>
      <c r="UZQ11" s="813"/>
      <c r="UZR11" s="813"/>
      <c r="UZS11" s="813"/>
      <c r="UZT11" s="813"/>
      <c r="UZU11" s="813"/>
      <c r="UZV11" s="813"/>
      <c r="UZW11" s="813"/>
      <c r="UZX11" s="813"/>
      <c r="UZY11" s="813"/>
      <c r="UZZ11" s="813"/>
      <c r="VAA11" s="813"/>
      <c r="VAB11" s="813"/>
      <c r="VAC11" s="813"/>
      <c r="VAD11" s="813"/>
      <c r="VAE11" s="813"/>
      <c r="VAF11" s="813"/>
      <c r="VAG11" s="813"/>
      <c r="VAH11" s="813"/>
      <c r="VAI11" s="813"/>
      <c r="VAJ11" s="813"/>
      <c r="VAK11" s="813"/>
      <c r="VAL11" s="813"/>
      <c r="VAM11" s="813"/>
      <c r="VAN11" s="813"/>
      <c r="VAO11" s="813"/>
      <c r="VAP11" s="813"/>
      <c r="VAQ11" s="813"/>
      <c r="VAR11" s="813"/>
      <c r="VAS11" s="813"/>
      <c r="VAT11" s="813"/>
      <c r="VAU11" s="813"/>
      <c r="VAV11" s="813"/>
      <c r="VAW11" s="813"/>
      <c r="VAX11" s="813"/>
      <c r="VAY11" s="813"/>
      <c r="VAZ11" s="813"/>
      <c r="VBA11" s="813"/>
      <c r="VBB11" s="813"/>
      <c r="VBC11" s="813"/>
      <c r="VBD11" s="813"/>
      <c r="VBE11" s="813"/>
      <c r="VBF11" s="813"/>
      <c r="VBG11" s="813"/>
      <c r="VBH11" s="813"/>
      <c r="VBI11" s="813"/>
      <c r="VBJ11" s="813"/>
      <c r="VBK11" s="813"/>
      <c r="VBL11" s="813"/>
      <c r="VBM11" s="813"/>
      <c r="VBN11" s="813"/>
      <c r="VBO11" s="813"/>
      <c r="VBP11" s="813"/>
      <c r="VBQ11" s="813"/>
      <c r="VBR11" s="813"/>
      <c r="VBS11" s="813"/>
      <c r="VBT11" s="813"/>
      <c r="VBU11" s="813"/>
      <c r="VBV11" s="813"/>
      <c r="VBW11" s="813"/>
      <c r="VBX11" s="813"/>
      <c r="VBY11" s="813"/>
      <c r="VBZ11" s="813"/>
      <c r="VCA11" s="813"/>
      <c r="VCB11" s="813"/>
      <c r="VCC11" s="813"/>
      <c r="VCD11" s="813"/>
      <c r="VCE11" s="813"/>
      <c r="VCF11" s="813"/>
      <c r="VCG11" s="813"/>
      <c r="VCH11" s="813"/>
      <c r="VCI11" s="813"/>
      <c r="VCJ11" s="813"/>
      <c r="VCK11" s="813"/>
      <c r="VCL11" s="813"/>
      <c r="VCM11" s="813"/>
      <c r="VCN11" s="813"/>
      <c r="VCO11" s="813"/>
      <c r="VCP11" s="813"/>
      <c r="VCQ11" s="813"/>
      <c r="VCR11" s="813"/>
      <c r="VCS11" s="813"/>
      <c r="VCT11" s="813"/>
      <c r="VCU11" s="813"/>
      <c r="VCV11" s="813"/>
      <c r="VCW11" s="813"/>
      <c r="VCX11" s="813"/>
      <c r="VCY11" s="813"/>
      <c r="VCZ11" s="813"/>
      <c r="VDA11" s="813"/>
      <c r="VDB11" s="813"/>
      <c r="VDC11" s="813"/>
      <c r="VDD11" s="813"/>
      <c r="VDE11" s="813"/>
      <c r="VDF11" s="813"/>
      <c r="VDG11" s="813"/>
      <c r="VDH11" s="813"/>
      <c r="VDI11" s="813"/>
      <c r="VDJ11" s="813"/>
      <c r="VDK11" s="813"/>
      <c r="VDL11" s="813"/>
      <c r="VDM11" s="813"/>
      <c r="VDN11" s="813"/>
      <c r="VDO11" s="813"/>
      <c r="VDP11" s="813"/>
      <c r="VDQ11" s="813"/>
      <c r="VDR11" s="813"/>
      <c r="VDS11" s="813"/>
      <c r="VDT11" s="813"/>
      <c r="VDU11" s="813"/>
      <c r="VDV11" s="813"/>
      <c r="VDW11" s="813"/>
      <c r="VDX11" s="813"/>
      <c r="VDY11" s="813"/>
      <c r="VDZ11" s="813"/>
      <c r="VEA11" s="813"/>
      <c r="VEB11" s="813"/>
      <c r="VEC11" s="813"/>
      <c r="VED11" s="813"/>
      <c r="VEE11" s="813"/>
      <c r="VEF11" s="813"/>
      <c r="VEG11" s="813"/>
      <c r="VEH11" s="813"/>
      <c r="VEI11" s="813"/>
      <c r="VEJ11" s="813"/>
      <c r="VEK11" s="813"/>
      <c r="VEL11" s="813"/>
      <c r="VEM11" s="813"/>
      <c r="VEN11" s="813"/>
      <c r="VEO11" s="813"/>
      <c r="VEP11" s="813"/>
      <c r="VEQ11" s="813"/>
      <c r="VER11" s="813"/>
      <c r="VES11" s="813"/>
      <c r="VET11" s="813"/>
      <c r="VEU11" s="813"/>
      <c r="VEV11" s="813"/>
      <c r="VEW11" s="813"/>
      <c r="VEX11" s="813"/>
      <c r="VEY11" s="813"/>
      <c r="VEZ11" s="813"/>
      <c r="VFA11" s="813"/>
      <c r="VFB11" s="813"/>
      <c r="VFC11" s="813"/>
      <c r="VFD11" s="813"/>
      <c r="VFE11" s="813"/>
      <c r="VFF11" s="813"/>
      <c r="VFG11" s="813"/>
      <c r="VFH11" s="813"/>
      <c r="VFI11" s="813"/>
      <c r="VFJ11" s="813"/>
      <c r="VFK11" s="813"/>
      <c r="VFL11" s="813"/>
      <c r="VFM11" s="813"/>
      <c r="VFN11" s="813"/>
      <c r="VFO11" s="813"/>
      <c r="VFP11" s="813"/>
      <c r="VFQ11" s="813"/>
      <c r="VFR11" s="813"/>
      <c r="VFS11" s="813"/>
      <c r="VFT11" s="813"/>
      <c r="VFU11" s="813"/>
      <c r="VFV11" s="813"/>
      <c r="VFW11" s="813"/>
      <c r="VFX11" s="813"/>
      <c r="VFY11" s="813"/>
      <c r="VFZ11" s="813"/>
      <c r="VGA11" s="813"/>
      <c r="VGB11" s="813"/>
      <c r="VGC11" s="813"/>
      <c r="VGD11" s="813"/>
      <c r="VGE11" s="813"/>
      <c r="VGF11" s="813"/>
      <c r="VGG11" s="813"/>
      <c r="VGH11" s="813"/>
      <c r="VGI11" s="813"/>
      <c r="VGJ11" s="813"/>
      <c r="VGK11" s="813"/>
      <c r="VGL11" s="813"/>
      <c r="VGM11" s="813"/>
      <c r="VGN11" s="813"/>
      <c r="VGO11" s="813"/>
      <c r="VGP11" s="813"/>
      <c r="VGQ11" s="813"/>
      <c r="VGR11" s="813"/>
      <c r="VGS11" s="813"/>
      <c r="VGT11" s="813"/>
      <c r="VGU11" s="813"/>
      <c r="VGV11" s="813"/>
      <c r="VGW11" s="813"/>
      <c r="VGX11" s="813"/>
      <c r="VGY11" s="813"/>
      <c r="VGZ11" s="813"/>
      <c r="VHA11" s="813"/>
      <c r="VHB11" s="813"/>
      <c r="VHC11" s="813"/>
      <c r="VHD11" s="813"/>
      <c r="VHE11" s="813"/>
      <c r="VHF11" s="813"/>
      <c r="VHG11" s="813"/>
      <c r="VHH11" s="813"/>
      <c r="VHI11" s="813"/>
      <c r="VHJ11" s="813"/>
      <c r="VHK11" s="813"/>
      <c r="VHL11" s="813"/>
      <c r="VHM11" s="813"/>
      <c r="VHN11" s="813"/>
      <c r="VHO11" s="813"/>
      <c r="VHP11" s="813"/>
      <c r="VHQ11" s="813"/>
      <c r="VHR11" s="813"/>
      <c r="VHS11" s="813"/>
      <c r="VHT11" s="813"/>
      <c r="VHU11" s="813"/>
      <c r="VHV11" s="813"/>
      <c r="VHW11" s="813"/>
      <c r="VHX11" s="813"/>
      <c r="VHY11" s="813"/>
      <c r="VHZ11" s="813"/>
      <c r="VIA11" s="813"/>
      <c r="VIB11" s="813"/>
      <c r="VIC11" s="813"/>
      <c r="VID11" s="813"/>
      <c r="VIE11" s="813"/>
      <c r="VIF11" s="813"/>
      <c r="VIG11" s="813"/>
      <c r="VIH11" s="813"/>
      <c r="VII11" s="813"/>
      <c r="VIJ11" s="813"/>
      <c r="VIK11" s="813"/>
      <c r="VIL11" s="813"/>
      <c r="VIM11" s="813"/>
      <c r="VIN11" s="813"/>
      <c r="VIO11" s="813"/>
      <c r="VIP11" s="813"/>
      <c r="VIQ11" s="813"/>
      <c r="VIR11" s="813"/>
      <c r="VIS11" s="813"/>
      <c r="VIT11" s="813"/>
      <c r="VIU11" s="813"/>
      <c r="VIV11" s="813"/>
      <c r="VIW11" s="813"/>
      <c r="VIX11" s="813"/>
      <c r="VIY11" s="813"/>
      <c r="VIZ11" s="813"/>
      <c r="VJA11" s="813"/>
      <c r="VJB11" s="813"/>
      <c r="VJC11" s="813"/>
      <c r="VJD11" s="813"/>
      <c r="VJE11" s="813"/>
      <c r="VJF11" s="813"/>
      <c r="VJG11" s="813"/>
      <c r="VJH11" s="813"/>
      <c r="VJI11" s="813"/>
      <c r="VJJ11" s="813"/>
      <c r="VJK11" s="813"/>
      <c r="VJL11" s="813"/>
      <c r="VJM11" s="813"/>
      <c r="VJN11" s="813"/>
      <c r="VJO11" s="813"/>
      <c r="VJP11" s="813"/>
      <c r="VJQ11" s="813"/>
      <c r="VJR11" s="813"/>
      <c r="VJS11" s="813"/>
      <c r="VJT11" s="813"/>
      <c r="VJU11" s="813"/>
      <c r="VJV11" s="813"/>
      <c r="VJW11" s="813"/>
      <c r="VJX11" s="813"/>
      <c r="VJY11" s="813"/>
      <c r="VJZ11" s="813"/>
      <c r="VKA11" s="813"/>
      <c r="VKB11" s="813"/>
      <c r="VKC11" s="813"/>
      <c r="VKD11" s="813"/>
      <c r="VKE11" s="813"/>
      <c r="VKF11" s="813"/>
      <c r="VKG11" s="813"/>
      <c r="VKH11" s="813"/>
      <c r="VKI11" s="813"/>
      <c r="VKJ11" s="813"/>
      <c r="VKK11" s="813"/>
      <c r="VKL11" s="813"/>
      <c r="VKM11" s="813"/>
      <c r="VKN11" s="813"/>
      <c r="VKO11" s="813"/>
      <c r="VKP11" s="813"/>
      <c r="VKQ11" s="813"/>
      <c r="VKR11" s="813"/>
      <c r="VKS11" s="813"/>
      <c r="VKT11" s="813"/>
      <c r="VKU11" s="813"/>
      <c r="VKV11" s="813"/>
      <c r="VKW11" s="813"/>
      <c r="VKX11" s="813"/>
      <c r="VKY11" s="813"/>
      <c r="VKZ11" s="813"/>
      <c r="VLA11" s="813"/>
      <c r="VLB11" s="813"/>
      <c r="VLC11" s="813"/>
      <c r="VLD11" s="813"/>
      <c r="VLE11" s="813"/>
      <c r="VLF11" s="813"/>
      <c r="VLG11" s="813"/>
      <c r="VLH11" s="813"/>
      <c r="VLI11" s="813"/>
      <c r="VLJ11" s="813"/>
      <c r="VLK11" s="813"/>
      <c r="VLL11" s="813"/>
      <c r="VLM11" s="813"/>
      <c r="VLN11" s="813"/>
      <c r="VLO11" s="813"/>
      <c r="VLP11" s="813"/>
      <c r="VLQ11" s="813"/>
      <c r="VLR11" s="813"/>
      <c r="VLS11" s="813"/>
      <c r="VLT11" s="813"/>
      <c r="VLU11" s="813"/>
      <c r="VLV11" s="813"/>
      <c r="VLW11" s="813"/>
      <c r="VLX11" s="813"/>
      <c r="VLY11" s="813"/>
      <c r="VLZ11" s="813"/>
      <c r="VMA11" s="813"/>
      <c r="VMB11" s="813"/>
      <c r="VMC11" s="813"/>
      <c r="VMD11" s="813"/>
      <c r="VME11" s="813"/>
      <c r="VMF11" s="813"/>
      <c r="VMG11" s="813"/>
      <c r="VMH11" s="813"/>
      <c r="VMI11" s="813"/>
      <c r="VMJ11" s="813"/>
      <c r="VMK11" s="813"/>
      <c r="VML11" s="813"/>
      <c r="VMM11" s="813"/>
      <c r="VMN11" s="813"/>
      <c r="VMO11" s="813"/>
      <c r="VMP11" s="813"/>
      <c r="VMQ11" s="813"/>
      <c r="VMR11" s="813"/>
      <c r="VMS11" s="813"/>
      <c r="VMT11" s="813"/>
      <c r="VMU11" s="813"/>
      <c r="VMV11" s="813"/>
      <c r="VMW11" s="813"/>
      <c r="VMX11" s="813"/>
      <c r="VMY11" s="813"/>
      <c r="VMZ11" s="813"/>
      <c r="VNA11" s="813"/>
      <c r="VNB11" s="813"/>
      <c r="VNC11" s="813"/>
      <c r="VND11" s="813"/>
      <c r="VNE11" s="813"/>
      <c r="VNF11" s="813"/>
      <c r="VNG11" s="813"/>
      <c r="VNH11" s="813"/>
      <c r="VNI11" s="813"/>
      <c r="VNJ11" s="813"/>
      <c r="VNK11" s="813"/>
      <c r="VNL11" s="813"/>
      <c r="VNM11" s="813"/>
      <c r="VNN11" s="813"/>
      <c r="VNO11" s="813"/>
      <c r="VNP11" s="813"/>
      <c r="VNQ11" s="813"/>
      <c r="VNR11" s="813"/>
      <c r="VNS11" s="813"/>
      <c r="VNT11" s="813"/>
      <c r="VNU11" s="813"/>
      <c r="VNV11" s="813"/>
      <c r="VNW11" s="813"/>
      <c r="VNX11" s="813"/>
      <c r="VNY11" s="813"/>
      <c r="VNZ11" s="813"/>
      <c r="VOA11" s="813"/>
      <c r="VOB11" s="813"/>
      <c r="VOC11" s="813"/>
      <c r="VOD11" s="813"/>
      <c r="VOE11" s="813"/>
      <c r="VOF11" s="813"/>
      <c r="VOG11" s="813"/>
      <c r="VOH11" s="813"/>
      <c r="VOI11" s="813"/>
      <c r="VOJ11" s="813"/>
      <c r="VOK11" s="813"/>
      <c r="VOL11" s="813"/>
      <c r="VOM11" s="813"/>
      <c r="VON11" s="813"/>
      <c r="VOO11" s="813"/>
      <c r="VOP11" s="813"/>
      <c r="VOQ11" s="813"/>
      <c r="VOR11" s="813"/>
      <c r="VOS11" s="813"/>
      <c r="VOT11" s="813"/>
      <c r="VOU11" s="813"/>
      <c r="VOV11" s="813"/>
      <c r="VOW11" s="813"/>
      <c r="VOX11" s="813"/>
      <c r="VOY11" s="813"/>
      <c r="VOZ11" s="813"/>
      <c r="VPA11" s="813"/>
      <c r="VPB11" s="813"/>
      <c r="VPC11" s="813"/>
      <c r="VPD11" s="813"/>
      <c r="VPE11" s="813"/>
      <c r="VPF11" s="813"/>
      <c r="VPG11" s="813"/>
      <c r="VPH11" s="813"/>
      <c r="VPI11" s="813"/>
      <c r="VPJ11" s="813"/>
      <c r="VPK11" s="813"/>
      <c r="VPL11" s="813"/>
      <c r="VPM11" s="813"/>
      <c r="VPN11" s="813"/>
      <c r="VPO11" s="813"/>
      <c r="VPP11" s="813"/>
      <c r="VPQ11" s="813"/>
      <c r="VPR11" s="813"/>
      <c r="VPS11" s="813"/>
      <c r="VPT11" s="813"/>
      <c r="VPU11" s="813"/>
      <c r="VPV11" s="813"/>
      <c r="VPW11" s="813"/>
      <c r="VPX11" s="813"/>
      <c r="VPY11" s="813"/>
      <c r="VPZ11" s="813"/>
      <c r="VQA11" s="813"/>
      <c r="VQB11" s="813"/>
      <c r="VQC11" s="813"/>
      <c r="VQD11" s="813"/>
      <c r="VQE11" s="813"/>
      <c r="VQF11" s="813"/>
      <c r="VQG11" s="813"/>
      <c r="VQH11" s="813"/>
      <c r="VQI11" s="813"/>
      <c r="VQJ11" s="813"/>
      <c r="VQK11" s="813"/>
      <c r="VQL11" s="813"/>
      <c r="VQM11" s="813"/>
      <c r="VQN11" s="813"/>
      <c r="VQO11" s="813"/>
      <c r="VQP11" s="813"/>
      <c r="VQQ11" s="813"/>
      <c r="VQR11" s="813"/>
      <c r="VQS11" s="813"/>
      <c r="VQT11" s="813"/>
      <c r="VQU11" s="813"/>
      <c r="VQV11" s="813"/>
      <c r="VQW11" s="813"/>
      <c r="VQX11" s="813"/>
      <c r="VQY11" s="813"/>
      <c r="VQZ11" s="813"/>
      <c r="VRA11" s="813"/>
      <c r="VRB11" s="813"/>
      <c r="VRC11" s="813"/>
      <c r="VRD11" s="813"/>
      <c r="VRE11" s="813"/>
      <c r="VRF11" s="813"/>
      <c r="VRG11" s="813"/>
      <c r="VRH11" s="813"/>
      <c r="VRI11" s="813"/>
      <c r="VRJ11" s="813"/>
      <c r="VRK11" s="813"/>
      <c r="VRL11" s="813"/>
      <c r="VRM11" s="813"/>
      <c r="VRN11" s="813"/>
      <c r="VRO11" s="813"/>
      <c r="VRP11" s="813"/>
      <c r="VRQ11" s="813"/>
      <c r="VRR11" s="813"/>
      <c r="VRS11" s="813"/>
      <c r="VRT11" s="813"/>
      <c r="VRU11" s="813"/>
      <c r="VRV11" s="813"/>
      <c r="VRW11" s="813"/>
      <c r="VRX11" s="813"/>
      <c r="VRY11" s="813"/>
      <c r="VRZ11" s="813"/>
      <c r="VSA11" s="813"/>
      <c r="VSB11" s="813"/>
      <c r="VSC11" s="813"/>
      <c r="VSD11" s="813"/>
      <c r="VSE11" s="813"/>
      <c r="VSF11" s="813"/>
      <c r="VSG11" s="813"/>
      <c r="VSH11" s="813"/>
      <c r="VSI11" s="813"/>
      <c r="VSJ11" s="813"/>
      <c r="VSK11" s="813"/>
      <c r="VSL11" s="813"/>
      <c r="VSM11" s="813"/>
      <c r="VSN11" s="813"/>
      <c r="VSO11" s="813"/>
      <c r="VSP11" s="813"/>
      <c r="VSQ11" s="813"/>
      <c r="VSR11" s="813"/>
      <c r="VSS11" s="813"/>
      <c r="VST11" s="813"/>
      <c r="VSU11" s="813"/>
      <c r="VSV11" s="813"/>
      <c r="VSW11" s="813"/>
      <c r="VSX11" s="813"/>
      <c r="VSY11" s="813"/>
      <c r="VSZ11" s="813"/>
      <c r="VTA11" s="813"/>
      <c r="VTB11" s="813"/>
      <c r="VTC11" s="813"/>
      <c r="VTD11" s="813"/>
      <c r="VTE11" s="813"/>
      <c r="VTF11" s="813"/>
      <c r="VTG11" s="813"/>
      <c r="VTH11" s="813"/>
      <c r="VTI11" s="813"/>
      <c r="VTJ11" s="813"/>
      <c r="VTK11" s="813"/>
      <c r="VTL11" s="813"/>
      <c r="VTM11" s="813"/>
      <c r="VTN11" s="813"/>
      <c r="VTO11" s="813"/>
      <c r="VTP11" s="813"/>
      <c r="VTQ11" s="813"/>
      <c r="VTR11" s="813"/>
      <c r="VTS11" s="813"/>
      <c r="VTT11" s="813"/>
      <c r="VTU11" s="813"/>
      <c r="VTV11" s="813"/>
      <c r="VTW11" s="813"/>
      <c r="VTX11" s="813"/>
      <c r="VTY11" s="813"/>
      <c r="VTZ11" s="813"/>
      <c r="VUA11" s="813"/>
      <c r="VUB11" s="813"/>
      <c r="VUC11" s="813"/>
      <c r="VUD11" s="813"/>
      <c r="VUE11" s="813"/>
      <c r="VUF11" s="813"/>
      <c r="VUG11" s="813"/>
      <c r="VUH11" s="813"/>
      <c r="VUI11" s="813"/>
      <c r="VUJ11" s="813"/>
      <c r="VUK11" s="813"/>
      <c r="VUL11" s="813"/>
      <c r="VUM11" s="813"/>
      <c r="VUN11" s="813"/>
      <c r="VUO11" s="813"/>
      <c r="VUP11" s="813"/>
      <c r="VUQ11" s="813"/>
      <c r="VUR11" s="813"/>
      <c r="VUS11" s="813"/>
      <c r="VUT11" s="813"/>
      <c r="VUU11" s="813"/>
      <c r="VUV11" s="813"/>
      <c r="VUW11" s="813"/>
      <c r="VUX11" s="813"/>
      <c r="VUY11" s="813"/>
      <c r="VUZ11" s="813"/>
      <c r="VVA11" s="813"/>
      <c r="VVB11" s="813"/>
      <c r="VVC11" s="813"/>
      <c r="VVD11" s="813"/>
      <c r="VVE11" s="813"/>
      <c r="VVF11" s="813"/>
      <c r="VVG11" s="813"/>
      <c r="VVH11" s="813"/>
      <c r="VVI11" s="813"/>
      <c r="VVJ11" s="813"/>
      <c r="VVK11" s="813"/>
      <c r="VVL11" s="813"/>
      <c r="VVM11" s="813"/>
      <c r="VVN11" s="813"/>
      <c r="VVO11" s="813"/>
      <c r="VVP11" s="813"/>
      <c r="VVQ11" s="813"/>
      <c r="VVR11" s="813"/>
      <c r="VVS11" s="813"/>
      <c r="VVT11" s="813"/>
      <c r="VVU11" s="813"/>
      <c r="VVV11" s="813"/>
      <c r="VVW11" s="813"/>
      <c r="VVX11" s="813"/>
      <c r="VVY11" s="813"/>
      <c r="VVZ11" s="813"/>
      <c r="VWA11" s="813"/>
      <c r="VWB11" s="813"/>
      <c r="VWC11" s="813"/>
      <c r="VWD11" s="813"/>
      <c r="VWE11" s="813"/>
      <c r="VWF11" s="813"/>
      <c r="VWG11" s="813"/>
      <c r="VWH11" s="813"/>
      <c r="VWI11" s="813"/>
      <c r="VWJ11" s="813"/>
      <c r="VWK11" s="813"/>
      <c r="VWL11" s="813"/>
      <c r="VWM11" s="813"/>
      <c r="VWN11" s="813"/>
      <c r="VWO11" s="813"/>
      <c r="VWP11" s="813"/>
      <c r="VWQ11" s="813"/>
      <c r="VWR11" s="813"/>
      <c r="VWS11" s="813"/>
      <c r="VWT11" s="813"/>
      <c r="VWU11" s="813"/>
      <c r="VWV11" s="813"/>
      <c r="VWW11" s="813"/>
      <c r="VWX11" s="813"/>
      <c r="VWY11" s="813"/>
      <c r="VWZ11" s="813"/>
      <c r="VXA11" s="813"/>
      <c r="VXB11" s="813"/>
      <c r="VXC11" s="813"/>
      <c r="VXD11" s="813"/>
      <c r="VXE11" s="813"/>
      <c r="VXF11" s="813"/>
      <c r="VXG11" s="813"/>
      <c r="VXH11" s="813"/>
      <c r="VXI11" s="813"/>
      <c r="VXJ11" s="813"/>
      <c r="VXK11" s="813"/>
      <c r="VXL11" s="813"/>
      <c r="VXM11" s="813"/>
      <c r="VXN11" s="813"/>
      <c r="VXO11" s="813"/>
      <c r="VXP11" s="813"/>
      <c r="VXQ11" s="813"/>
      <c r="VXR11" s="813"/>
      <c r="VXS11" s="813"/>
      <c r="VXT11" s="813"/>
      <c r="VXU11" s="813"/>
      <c r="VXV11" s="813"/>
      <c r="VXW11" s="813"/>
      <c r="VXX11" s="813"/>
      <c r="VXY11" s="813"/>
      <c r="VXZ11" s="813"/>
      <c r="VYA11" s="813"/>
      <c r="VYB11" s="813"/>
      <c r="VYC11" s="813"/>
      <c r="VYD11" s="813"/>
      <c r="VYE11" s="813"/>
      <c r="VYF11" s="813"/>
      <c r="VYG11" s="813"/>
      <c r="VYH11" s="813"/>
      <c r="VYI11" s="813"/>
      <c r="VYJ11" s="813"/>
      <c r="VYK11" s="813"/>
      <c r="VYL11" s="813"/>
      <c r="VYM11" s="813"/>
      <c r="VYN11" s="813"/>
      <c r="VYO11" s="813"/>
      <c r="VYP11" s="813"/>
      <c r="VYQ11" s="813"/>
      <c r="VYR11" s="813"/>
      <c r="VYS11" s="813"/>
      <c r="VYT11" s="813"/>
      <c r="VYU11" s="813"/>
      <c r="VYV11" s="813"/>
      <c r="VYW11" s="813"/>
      <c r="VYX11" s="813"/>
      <c r="VYY11" s="813"/>
      <c r="VYZ11" s="813"/>
      <c r="VZA11" s="813"/>
      <c r="VZB11" s="813"/>
      <c r="VZC11" s="813"/>
      <c r="VZD11" s="813"/>
      <c r="VZE11" s="813"/>
      <c r="VZF11" s="813"/>
      <c r="VZG11" s="813"/>
      <c r="VZH11" s="813"/>
      <c r="VZI11" s="813"/>
      <c r="VZJ11" s="813"/>
      <c r="VZK11" s="813"/>
      <c r="VZL11" s="813"/>
      <c r="VZM11" s="813"/>
      <c r="VZN11" s="813"/>
      <c r="VZO11" s="813"/>
      <c r="VZP11" s="813"/>
      <c r="VZQ11" s="813"/>
      <c r="VZR11" s="813"/>
      <c r="VZS11" s="813"/>
      <c r="VZT11" s="813"/>
      <c r="VZU11" s="813"/>
      <c r="VZV11" s="813"/>
      <c r="VZW11" s="813"/>
      <c r="VZX11" s="813"/>
      <c r="VZY11" s="813"/>
      <c r="VZZ11" s="813"/>
      <c r="WAA11" s="813"/>
      <c r="WAB11" s="813"/>
      <c r="WAC11" s="813"/>
      <c r="WAD11" s="813"/>
      <c r="WAE11" s="813"/>
      <c r="WAF11" s="813"/>
      <c r="WAG11" s="813"/>
      <c r="WAH11" s="813"/>
      <c r="WAI11" s="813"/>
      <c r="WAJ11" s="813"/>
      <c r="WAK11" s="813"/>
      <c r="WAL11" s="813"/>
      <c r="WAM11" s="813"/>
      <c r="WAN11" s="813"/>
      <c r="WAO11" s="813"/>
      <c r="WAP11" s="813"/>
      <c r="WAQ11" s="813"/>
      <c r="WAR11" s="813"/>
      <c r="WAS11" s="813"/>
      <c r="WAT11" s="813"/>
      <c r="WAU11" s="813"/>
      <c r="WAV11" s="813"/>
      <c r="WAW11" s="813"/>
      <c r="WAX11" s="813"/>
      <c r="WAY11" s="813"/>
      <c r="WAZ11" s="813"/>
      <c r="WBA11" s="813"/>
      <c r="WBB11" s="813"/>
      <c r="WBC11" s="813"/>
      <c r="WBD11" s="813"/>
      <c r="WBE11" s="813"/>
      <c r="WBF11" s="813"/>
      <c r="WBG11" s="813"/>
      <c r="WBH11" s="813"/>
      <c r="WBI11" s="813"/>
      <c r="WBJ11" s="813"/>
      <c r="WBK11" s="813"/>
      <c r="WBL11" s="813"/>
      <c r="WBM11" s="813"/>
      <c r="WBN11" s="813"/>
      <c r="WBO11" s="813"/>
      <c r="WBP11" s="813"/>
      <c r="WBQ11" s="813"/>
      <c r="WBR11" s="813"/>
      <c r="WBS11" s="813"/>
      <c r="WBT11" s="813"/>
      <c r="WBU11" s="813"/>
      <c r="WBV11" s="813"/>
      <c r="WBW11" s="813"/>
      <c r="WBX11" s="813"/>
      <c r="WBY11" s="813"/>
      <c r="WBZ11" s="813"/>
      <c r="WCA11" s="813"/>
      <c r="WCB11" s="813"/>
      <c r="WCC11" s="813"/>
      <c r="WCD11" s="813"/>
      <c r="WCE11" s="813"/>
      <c r="WCF11" s="813"/>
      <c r="WCG11" s="813"/>
      <c r="WCH11" s="813"/>
      <c r="WCI11" s="813"/>
      <c r="WCJ11" s="813"/>
      <c r="WCK11" s="813"/>
      <c r="WCL11" s="813"/>
      <c r="WCM11" s="813"/>
      <c r="WCN11" s="813"/>
      <c r="WCO11" s="813"/>
      <c r="WCP11" s="813"/>
      <c r="WCQ11" s="813"/>
      <c r="WCR11" s="813"/>
      <c r="WCS11" s="813"/>
      <c r="WCT11" s="813"/>
      <c r="WCU11" s="813"/>
      <c r="WCV11" s="813"/>
      <c r="WCW11" s="813"/>
      <c r="WCX11" s="813"/>
      <c r="WCY11" s="813"/>
      <c r="WCZ11" s="813"/>
      <c r="WDA11" s="813"/>
      <c r="WDB11" s="813"/>
      <c r="WDC11" s="813"/>
      <c r="WDD11" s="813"/>
      <c r="WDE11" s="813"/>
      <c r="WDF11" s="813"/>
      <c r="WDG11" s="813"/>
      <c r="WDH11" s="813"/>
      <c r="WDI11" s="813"/>
      <c r="WDJ11" s="813"/>
      <c r="WDK11" s="813"/>
      <c r="WDL11" s="813"/>
      <c r="WDM11" s="813"/>
      <c r="WDN11" s="813"/>
      <c r="WDO11" s="813"/>
      <c r="WDP11" s="813"/>
      <c r="WDQ11" s="813"/>
      <c r="WDR11" s="813"/>
      <c r="WDS11" s="813"/>
      <c r="WDT11" s="813"/>
      <c r="WDU11" s="813"/>
      <c r="WDV11" s="813"/>
      <c r="WDW11" s="813"/>
      <c r="WDX11" s="813"/>
      <c r="WDY11" s="813"/>
      <c r="WDZ11" s="813"/>
      <c r="WEA11" s="813"/>
      <c r="WEB11" s="813"/>
      <c r="WEC11" s="813"/>
      <c r="WED11" s="813"/>
      <c r="WEE11" s="813"/>
      <c r="WEF11" s="813"/>
      <c r="WEG11" s="813"/>
      <c r="WEH11" s="813"/>
      <c r="WEI11" s="813"/>
      <c r="WEJ11" s="813"/>
      <c r="WEK11" s="813"/>
      <c r="WEL11" s="813"/>
      <c r="WEM11" s="813"/>
      <c r="WEN11" s="813"/>
      <c r="WEO11" s="813"/>
      <c r="WEP11" s="813"/>
      <c r="WEQ11" s="813"/>
      <c r="WER11" s="813"/>
      <c r="WES11" s="813"/>
      <c r="WET11" s="813"/>
      <c r="WEU11" s="813"/>
      <c r="WEV11" s="813"/>
      <c r="WEW11" s="813"/>
      <c r="WEX11" s="813"/>
      <c r="WEY11" s="813"/>
      <c r="WEZ11" s="813"/>
      <c r="WFA11" s="813"/>
      <c r="WFB11" s="813"/>
      <c r="WFC11" s="813"/>
      <c r="WFD11" s="813"/>
      <c r="WFE11" s="813"/>
      <c r="WFF11" s="813"/>
      <c r="WFG11" s="813"/>
      <c r="WFH11" s="813"/>
      <c r="WFI11" s="813"/>
      <c r="WFJ11" s="813"/>
      <c r="WFK11" s="813"/>
      <c r="WFL11" s="813"/>
      <c r="WFM11" s="813"/>
      <c r="WFN11" s="813"/>
      <c r="WFO11" s="813"/>
      <c r="WFP11" s="813"/>
      <c r="WFQ11" s="813"/>
      <c r="WFR11" s="813"/>
      <c r="WFS11" s="813"/>
      <c r="WFT11" s="813"/>
      <c r="WFU11" s="813"/>
      <c r="WFV11" s="813"/>
      <c r="WFW11" s="813"/>
      <c r="WFX11" s="813"/>
      <c r="WFY11" s="813"/>
      <c r="WFZ11" s="813"/>
      <c r="WGA11" s="813"/>
      <c r="WGB11" s="813"/>
      <c r="WGC11" s="813"/>
      <c r="WGD11" s="813"/>
      <c r="WGE11" s="813"/>
      <c r="WGF11" s="813"/>
      <c r="WGG11" s="813"/>
      <c r="WGH11" s="813"/>
      <c r="WGI11" s="813"/>
      <c r="WGJ11" s="813"/>
      <c r="WGK11" s="813"/>
      <c r="WGL11" s="813"/>
      <c r="WGM11" s="813"/>
      <c r="WGN11" s="813"/>
      <c r="WGO11" s="813"/>
      <c r="WGP11" s="813"/>
      <c r="WGQ11" s="813"/>
      <c r="WGR11" s="813"/>
      <c r="WGS11" s="813"/>
      <c r="WGT11" s="813"/>
      <c r="WGU11" s="813"/>
      <c r="WGV11" s="813"/>
      <c r="WGW11" s="813"/>
      <c r="WGX11" s="813"/>
      <c r="WGY11" s="813"/>
      <c r="WGZ11" s="813"/>
      <c r="WHA11" s="813"/>
      <c r="WHB11" s="813"/>
      <c r="WHC11" s="813"/>
      <c r="WHD11" s="813"/>
      <c r="WHE11" s="813"/>
      <c r="WHF11" s="813"/>
      <c r="WHG11" s="813"/>
      <c r="WHH11" s="813"/>
      <c r="WHI11" s="813"/>
      <c r="WHJ11" s="813"/>
      <c r="WHK11" s="813"/>
      <c r="WHL11" s="813"/>
      <c r="WHM11" s="813"/>
      <c r="WHN11" s="813"/>
      <c r="WHO11" s="813"/>
      <c r="WHP11" s="813"/>
      <c r="WHQ11" s="813"/>
      <c r="WHR11" s="813"/>
      <c r="WHS11" s="813"/>
      <c r="WHT11" s="813"/>
      <c r="WHU11" s="813"/>
      <c r="WHV11" s="813"/>
      <c r="WHW11" s="813"/>
      <c r="WHX11" s="813"/>
      <c r="WHY11" s="813"/>
      <c r="WHZ11" s="813"/>
      <c r="WIA11" s="813"/>
      <c r="WIB11" s="813"/>
      <c r="WIC11" s="813"/>
      <c r="WID11" s="813"/>
      <c r="WIE11" s="813"/>
      <c r="WIF11" s="813"/>
      <c r="WIG11" s="813"/>
      <c r="WIH11" s="813"/>
      <c r="WII11" s="813"/>
      <c r="WIJ11" s="813"/>
      <c r="WIK11" s="813"/>
      <c r="WIL11" s="813"/>
      <c r="WIM11" s="813"/>
      <c r="WIN11" s="813"/>
      <c r="WIO11" s="813"/>
      <c r="WIP11" s="813"/>
      <c r="WIQ11" s="813"/>
      <c r="WIR11" s="813"/>
      <c r="WIS11" s="813"/>
      <c r="WIT11" s="813"/>
      <c r="WIU11" s="813"/>
      <c r="WIV11" s="813"/>
      <c r="WIW11" s="813"/>
      <c r="WIX11" s="813"/>
      <c r="WIY11" s="813"/>
      <c r="WIZ11" s="813"/>
      <c r="WJA11" s="813"/>
      <c r="WJB11" s="813"/>
      <c r="WJC11" s="813"/>
      <c r="WJD11" s="813"/>
      <c r="WJE11" s="813"/>
      <c r="WJF11" s="813"/>
      <c r="WJG11" s="813"/>
      <c r="WJH11" s="813"/>
      <c r="WJI11" s="813"/>
      <c r="WJJ11" s="813"/>
      <c r="WJK11" s="813"/>
      <c r="WJL11" s="813"/>
      <c r="WJM11" s="813"/>
      <c r="WJN11" s="813"/>
      <c r="WJO11" s="813"/>
      <c r="WJP11" s="813"/>
      <c r="WJQ11" s="813"/>
      <c r="WJR11" s="813"/>
      <c r="WJS11" s="813"/>
      <c r="WJT11" s="813"/>
      <c r="WJU11" s="813"/>
      <c r="WJV11" s="813"/>
      <c r="WJW11" s="813"/>
      <c r="WJX11" s="813"/>
      <c r="WJY11" s="813"/>
      <c r="WJZ11" s="813"/>
      <c r="WKA11" s="813"/>
      <c r="WKB11" s="813"/>
      <c r="WKC11" s="813"/>
      <c r="WKD11" s="813"/>
      <c r="WKE11" s="813"/>
      <c r="WKF11" s="813"/>
      <c r="WKG11" s="813"/>
      <c r="WKH11" s="813"/>
      <c r="WKI11" s="813"/>
      <c r="WKJ11" s="813"/>
      <c r="WKK11" s="813"/>
      <c r="WKL11" s="813"/>
      <c r="WKM11" s="813"/>
      <c r="WKN11" s="813"/>
      <c r="WKO11" s="813"/>
      <c r="WKP11" s="813"/>
      <c r="WKQ11" s="813"/>
      <c r="WKR11" s="813"/>
      <c r="WKS11" s="813"/>
      <c r="WKT11" s="813"/>
      <c r="WKU11" s="813"/>
      <c r="WKV11" s="813"/>
      <c r="WKW11" s="813"/>
      <c r="WKX11" s="813"/>
      <c r="WKY11" s="813"/>
      <c r="WKZ11" s="813"/>
      <c r="WLA11" s="813"/>
      <c r="WLB11" s="813"/>
      <c r="WLC11" s="813"/>
      <c r="WLD11" s="813"/>
      <c r="WLE11" s="813"/>
      <c r="WLF11" s="813"/>
      <c r="WLG11" s="813"/>
      <c r="WLH11" s="813"/>
      <c r="WLI11" s="813"/>
      <c r="WLJ11" s="813"/>
      <c r="WLK11" s="813"/>
      <c r="WLL11" s="813"/>
      <c r="WLM11" s="813"/>
      <c r="WLN11" s="813"/>
      <c r="WLO11" s="813"/>
      <c r="WLP11" s="813"/>
      <c r="WLQ11" s="813"/>
      <c r="WLR11" s="813"/>
      <c r="WLS11" s="813"/>
      <c r="WLT11" s="813"/>
      <c r="WLU11" s="813"/>
      <c r="WLV11" s="813"/>
      <c r="WLW11" s="813"/>
      <c r="WLX11" s="813"/>
      <c r="WLY11" s="813"/>
      <c r="WLZ11" s="813"/>
      <c r="WMA11" s="813"/>
      <c r="WMB11" s="813"/>
      <c r="WMC11" s="813"/>
      <c r="WMD11" s="813"/>
      <c r="WME11" s="813"/>
      <c r="WMF11" s="813"/>
      <c r="WMG11" s="813"/>
      <c r="WMH11" s="813"/>
      <c r="WMI11" s="813"/>
      <c r="WMJ11" s="813"/>
      <c r="WMK11" s="813"/>
      <c r="WML11" s="813"/>
      <c r="WMM11" s="813"/>
      <c r="WMN11" s="813"/>
      <c r="WMO11" s="813"/>
      <c r="WMP11" s="813"/>
      <c r="WMQ11" s="813"/>
      <c r="WMR11" s="813"/>
      <c r="WMS11" s="813"/>
      <c r="WMT11" s="813"/>
      <c r="WMU11" s="813"/>
      <c r="WMV11" s="813"/>
      <c r="WMW11" s="813"/>
      <c r="WMX11" s="813"/>
      <c r="WMY11" s="813"/>
      <c r="WMZ11" s="813"/>
      <c r="WNA11" s="813"/>
      <c r="WNB11" s="813"/>
      <c r="WNC11" s="813"/>
      <c r="WND11" s="813"/>
      <c r="WNE11" s="813"/>
      <c r="WNF11" s="813"/>
      <c r="WNG11" s="813"/>
      <c r="WNH11" s="813"/>
      <c r="WNI11" s="813"/>
      <c r="WNJ11" s="813"/>
      <c r="WNK11" s="813"/>
      <c r="WNL11" s="813"/>
      <c r="WNM11" s="813"/>
      <c r="WNN11" s="813"/>
      <c r="WNO11" s="813"/>
      <c r="WNP11" s="813"/>
      <c r="WNQ11" s="813"/>
      <c r="WNR11" s="813"/>
      <c r="WNS11" s="813"/>
      <c r="WNT11" s="813"/>
      <c r="WNU11" s="813"/>
      <c r="WNV11" s="813"/>
      <c r="WNW11" s="813"/>
      <c r="WNX11" s="813"/>
      <c r="WNY11" s="813"/>
      <c r="WNZ11" s="813"/>
      <c r="WOA11" s="813"/>
      <c r="WOB11" s="813"/>
      <c r="WOC11" s="813"/>
      <c r="WOD11" s="813"/>
      <c r="WOE11" s="813"/>
      <c r="WOF11" s="813"/>
      <c r="WOG11" s="813"/>
      <c r="WOH11" s="813"/>
      <c r="WOI11" s="813"/>
      <c r="WOJ11" s="813"/>
      <c r="WOK11" s="813"/>
      <c r="WOL11" s="813"/>
      <c r="WOM11" s="813"/>
      <c r="WON11" s="813"/>
      <c r="WOO11" s="813"/>
      <c r="WOP11" s="813"/>
      <c r="WOQ11" s="813"/>
      <c r="WOR11" s="813"/>
      <c r="WOS11" s="813"/>
      <c r="WOT11" s="813"/>
      <c r="WOU11" s="813"/>
      <c r="WOV11" s="813"/>
      <c r="WOW11" s="813"/>
      <c r="WOX11" s="813"/>
      <c r="WOY11" s="813"/>
      <c r="WOZ11" s="813"/>
      <c r="WPA11" s="813"/>
      <c r="WPB11" s="813"/>
      <c r="WPC11" s="813"/>
      <c r="WPD11" s="813"/>
      <c r="WPE11" s="813"/>
      <c r="WPF11" s="813"/>
      <c r="WPG11" s="813"/>
      <c r="WPH11" s="813"/>
      <c r="WPI11" s="813"/>
      <c r="WPJ11" s="813"/>
      <c r="WPK11" s="813"/>
      <c r="WPL11" s="813"/>
      <c r="WPM11" s="813"/>
      <c r="WPN11" s="813"/>
      <c r="WPO11" s="813"/>
      <c r="WPP11" s="813"/>
      <c r="WPQ11" s="813"/>
      <c r="WPR11" s="813"/>
      <c r="WPS11" s="813"/>
      <c r="WPT11" s="813"/>
      <c r="WPU11" s="813"/>
      <c r="WPV11" s="813"/>
      <c r="WPW11" s="813"/>
      <c r="WPX11" s="813"/>
      <c r="WPY11" s="813"/>
      <c r="WPZ11" s="813"/>
      <c r="WQA11" s="813"/>
      <c r="WQB11" s="813"/>
      <c r="WQC11" s="813"/>
      <c r="WQD11" s="813"/>
      <c r="WQE11" s="813"/>
      <c r="WQF11" s="813"/>
      <c r="WQG11" s="813"/>
      <c r="WQH11" s="813"/>
      <c r="WQI11" s="813"/>
      <c r="WQJ11" s="813"/>
      <c r="WQK11" s="813"/>
      <c r="WQL11" s="813"/>
      <c r="WQM11" s="813"/>
      <c r="WQN11" s="813"/>
      <c r="WQO11" s="813"/>
      <c r="WQP11" s="813"/>
      <c r="WQQ11" s="813"/>
      <c r="WQR11" s="813"/>
      <c r="WQS11" s="813"/>
      <c r="WQT11" s="813"/>
      <c r="WQU11" s="813"/>
      <c r="WQV11" s="813"/>
      <c r="WQW11" s="813"/>
      <c r="WQX11" s="813"/>
      <c r="WQY11" s="813"/>
      <c r="WQZ11" s="813"/>
      <c r="WRA11" s="813"/>
      <c r="WRB11" s="813"/>
      <c r="WRC11" s="813"/>
      <c r="WRD11" s="813"/>
      <c r="WRE11" s="813"/>
      <c r="WRF11" s="813"/>
      <c r="WRG11" s="813"/>
      <c r="WRH11" s="813"/>
      <c r="WRI11" s="813"/>
      <c r="WRJ11" s="813"/>
      <c r="WRK11" s="813"/>
      <c r="WRL11" s="813"/>
      <c r="WRM11" s="813"/>
      <c r="WRN11" s="813"/>
      <c r="WRO11" s="813"/>
      <c r="WRP11" s="813"/>
      <c r="WRQ11" s="813"/>
      <c r="WRR11" s="813"/>
      <c r="WRS11" s="813"/>
      <c r="WRT11" s="813"/>
      <c r="WRU11" s="813"/>
      <c r="WRV11" s="813"/>
      <c r="WRW11" s="813"/>
      <c r="WRX11" s="813"/>
      <c r="WRY11" s="813"/>
      <c r="WRZ11" s="813"/>
      <c r="WSA11" s="813"/>
      <c r="WSB11" s="813"/>
      <c r="WSC11" s="813"/>
      <c r="WSD11" s="813"/>
      <c r="WSE11" s="813"/>
      <c r="WSF11" s="813"/>
      <c r="WSG11" s="813"/>
      <c r="WSH11" s="813"/>
      <c r="WSI11" s="813"/>
      <c r="WSJ11" s="813"/>
      <c r="WSK11" s="813"/>
      <c r="WSL11" s="813"/>
      <c r="WSM11" s="813"/>
      <c r="WSN11" s="813"/>
      <c r="WSO11" s="813"/>
      <c r="WSP11" s="813"/>
      <c r="WSQ11" s="813"/>
      <c r="WSR11" s="813"/>
      <c r="WSS11" s="813"/>
      <c r="WST11" s="813"/>
      <c r="WSU11" s="813"/>
      <c r="WSV11" s="813"/>
      <c r="WSW11" s="813"/>
      <c r="WSX11" s="813"/>
      <c r="WSY11" s="813"/>
      <c r="WSZ11" s="813"/>
      <c r="WTA11" s="813"/>
      <c r="WTB11" s="813"/>
      <c r="WTC11" s="813"/>
      <c r="WTD11" s="813"/>
      <c r="WTE11" s="813"/>
      <c r="WTF11" s="813"/>
      <c r="WTG11" s="813"/>
      <c r="WTH11" s="813"/>
      <c r="WTI11" s="813"/>
      <c r="WTJ11" s="813"/>
      <c r="WTK11" s="813"/>
      <c r="WTL11" s="813"/>
      <c r="WTM11" s="813"/>
      <c r="WTN11" s="813"/>
      <c r="WTO11" s="813"/>
      <c r="WTP11" s="813"/>
      <c r="WTQ11" s="813"/>
      <c r="WTR11" s="813"/>
      <c r="WTS11" s="813"/>
      <c r="WTT11" s="813"/>
      <c r="WTU11" s="813"/>
      <c r="WTV11" s="813"/>
      <c r="WTW11" s="813"/>
      <c r="WTX11" s="813"/>
      <c r="WTY11" s="813"/>
      <c r="WTZ11" s="813"/>
      <c r="WUA11" s="813"/>
      <c r="WUB11" s="813"/>
      <c r="WUC11" s="813"/>
      <c r="WUD11" s="813"/>
      <c r="WUE11" s="813"/>
      <c r="WUF11" s="813"/>
      <c r="WUG11" s="813"/>
      <c r="WUH11" s="813"/>
      <c r="WUI11" s="813"/>
      <c r="WUJ11" s="813"/>
      <c r="WUK11" s="813"/>
      <c r="WUL11" s="813"/>
      <c r="WUM11" s="813"/>
      <c r="WUN11" s="813"/>
      <c r="WUO11" s="813"/>
      <c r="WUP11" s="813"/>
      <c r="WUQ11" s="813"/>
      <c r="WUR11" s="813"/>
      <c r="WUS11" s="813"/>
      <c r="WUT11" s="813"/>
      <c r="WUU11" s="813"/>
      <c r="WUV11" s="813"/>
      <c r="WUW11" s="813"/>
      <c r="WUX11" s="813"/>
      <c r="WUY11" s="813"/>
      <c r="WUZ11" s="813"/>
      <c r="WVA11" s="813"/>
      <c r="WVB11" s="813"/>
      <c r="WVC11" s="813"/>
      <c r="WVD11" s="813"/>
      <c r="WVE11" s="813"/>
      <c r="WVF11" s="813"/>
      <c r="WVG11" s="813"/>
      <c r="WVH11" s="813"/>
      <c r="WVI11" s="813"/>
      <c r="WVJ11" s="813"/>
      <c r="WVK11" s="813"/>
      <c r="WVL11" s="813"/>
      <c r="WVM11" s="813"/>
      <c r="WVN11" s="813"/>
      <c r="WVO11" s="813"/>
      <c r="WVP11" s="813"/>
      <c r="WVQ11" s="813"/>
      <c r="WVR11" s="813"/>
      <c r="WVS11" s="813"/>
      <c r="WVT11" s="813"/>
      <c r="WVU11" s="813"/>
      <c r="WVV11" s="813"/>
      <c r="WVW11" s="813"/>
      <c r="WVX11" s="813"/>
      <c r="WVY11" s="813"/>
      <c r="WVZ11" s="813"/>
      <c r="WWA11" s="813"/>
      <c r="WWB11" s="813"/>
      <c r="WWC11" s="813"/>
      <c r="WWD11" s="813"/>
      <c r="WWE11" s="813"/>
      <c r="WWF11" s="813"/>
      <c r="WWG11" s="813"/>
      <c r="WWH11" s="813"/>
      <c r="WWI11" s="813"/>
      <c r="WWJ11" s="813"/>
      <c r="WWK11" s="813"/>
      <c r="WWL11" s="813"/>
      <c r="WWM11" s="813"/>
      <c r="WWN11" s="813"/>
      <c r="WWO11" s="813"/>
      <c r="WWP11" s="813"/>
      <c r="WWQ11" s="813"/>
      <c r="WWR11" s="813"/>
      <c r="WWS11" s="813"/>
      <c r="WWT11" s="813"/>
      <c r="WWU11" s="813"/>
      <c r="WWV11" s="813"/>
      <c r="WWW11" s="813"/>
      <c r="WWX11" s="813"/>
      <c r="WWY11" s="813"/>
      <c r="WWZ11" s="813"/>
      <c r="WXA11" s="813"/>
      <c r="WXB11" s="813"/>
      <c r="WXC11" s="813"/>
      <c r="WXD11" s="813"/>
      <c r="WXE11" s="813"/>
      <c r="WXF11" s="813"/>
      <c r="WXG11" s="813"/>
      <c r="WXH11" s="813"/>
      <c r="WXI11" s="813"/>
      <c r="WXJ11" s="813"/>
      <c r="WXK11" s="813"/>
      <c r="WXL11" s="813"/>
      <c r="WXM11" s="813"/>
      <c r="WXN11" s="813"/>
      <c r="WXO11" s="813"/>
      <c r="WXP11" s="813"/>
      <c r="WXQ11" s="813"/>
      <c r="WXR11" s="813"/>
      <c r="WXS11" s="813"/>
      <c r="WXT11" s="813"/>
      <c r="WXU11" s="813"/>
      <c r="WXV11" s="813"/>
      <c r="WXW11" s="813"/>
      <c r="WXX11" s="813"/>
      <c r="WXY11" s="813"/>
      <c r="WXZ11" s="813"/>
      <c r="WYA11" s="813"/>
      <c r="WYB11" s="813"/>
      <c r="WYC11" s="813"/>
      <c r="WYD11" s="813"/>
      <c r="WYE11" s="813"/>
      <c r="WYF11" s="813"/>
      <c r="WYG11" s="813"/>
      <c r="WYH11" s="813"/>
      <c r="WYI11" s="813"/>
      <c r="WYJ11" s="813"/>
      <c r="WYK11" s="813"/>
      <c r="WYL11" s="813"/>
      <c r="WYM11" s="813"/>
      <c r="WYN11" s="813"/>
      <c r="WYO11" s="813"/>
      <c r="WYP11" s="813"/>
      <c r="WYQ11" s="813"/>
      <c r="WYR11" s="813"/>
      <c r="WYS11" s="813"/>
      <c r="WYT11" s="813"/>
      <c r="WYU11" s="813"/>
      <c r="WYV11" s="813"/>
      <c r="WYW11" s="813"/>
      <c r="WYX11" s="813"/>
      <c r="WYY11" s="813"/>
      <c r="WYZ11" s="813"/>
      <c r="WZA11" s="813"/>
      <c r="WZB11" s="813"/>
      <c r="WZC11" s="813"/>
      <c r="WZD11" s="813"/>
      <c r="WZE11" s="813"/>
      <c r="WZF11" s="813"/>
      <c r="WZG11" s="813"/>
      <c r="WZH11" s="813"/>
      <c r="WZI11" s="813"/>
      <c r="WZJ11" s="813"/>
      <c r="WZK11" s="813"/>
      <c r="WZL11" s="813"/>
      <c r="WZM11" s="813"/>
      <c r="WZN11" s="813"/>
      <c r="WZO11" s="813"/>
      <c r="WZP11" s="813"/>
      <c r="WZQ11" s="813"/>
      <c r="WZR11" s="813"/>
      <c r="WZS11" s="813"/>
      <c r="WZT11" s="813"/>
      <c r="WZU11" s="813"/>
      <c r="WZV11" s="813"/>
      <c r="WZW11" s="813"/>
      <c r="WZX11" s="813"/>
      <c r="WZY11" s="813"/>
      <c r="WZZ11" s="813"/>
      <c r="XAA11" s="813"/>
      <c r="XAB11" s="813"/>
      <c r="XAC11" s="813"/>
      <c r="XAD11" s="813"/>
      <c r="XAE11" s="813"/>
      <c r="XAF11" s="813"/>
      <c r="XAG11" s="813"/>
      <c r="XAH11" s="813"/>
      <c r="XAI11" s="813"/>
      <c r="XAJ11" s="813"/>
      <c r="XAK11" s="813"/>
      <c r="XAL11" s="813"/>
      <c r="XAM11" s="813"/>
      <c r="XAN11" s="813"/>
      <c r="XAO11" s="813"/>
      <c r="XAP11" s="813"/>
      <c r="XAQ11" s="813"/>
      <c r="XAR11" s="813"/>
      <c r="XAS11" s="813"/>
      <c r="XAT11" s="813"/>
      <c r="XAU11" s="813"/>
      <c r="XAV11" s="813"/>
      <c r="XAW11" s="813"/>
      <c r="XAX11" s="813"/>
      <c r="XAY11" s="813"/>
      <c r="XAZ11" s="813"/>
      <c r="XBA11" s="813"/>
      <c r="XBB11" s="813"/>
      <c r="XBC11" s="813"/>
      <c r="XBD11" s="813"/>
      <c r="XBE11" s="813"/>
      <c r="XBF11" s="813"/>
      <c r="XBG11" s="813"/>
      <c r="XBH11" s="813"/>
      <c r="XBI11" s="813"/>
      <c r="XBJ11" s="813"/>
      <c r="XBK11" s="813"/>
      <c r="XBL11" s="813"/>
      <c r="XBM11" s="813"/>
      <c r="XBN11" s="813"/>
      <c r="XBO11" s="813"/>
      <c r="XBP11" s="813"/>
      <c r="XBQ11" s="813"/>
      <c r="XBR11" s="813"/>
      <c r="XBS11" s="813"/>
      <c r="XBT11" s="813"/>
      <c r="XBU11" s="813"/>
      <c r="XBV11" s="813"/>
      <c r="XBW11" s="813"/>
      <c r="XBX11" s="813"/>
      <c r="XBY11" s="813"/>
      <c r="XBZ11" s="813"/>
      <c r="XCA11" s="813"/>
      <c r="XCB11" s="813"/>
      <c r="XCC11" s="813"/>
      <c r="XCD11" s="813"/>
      <c r="XCE11" s="813"/>
      <c r="XCF11" s="813"/>
      <c r="XCG11" s="813"/>
      <c r="XCH11" s="813"/>
      <c r="XCI11" s="813"/>
      <c r="XCJ11" s="813"/>
      <c r="XCK11" s="813"/>
      <c r="XCL11" s="813"/>
      <c r="XCM11" s="813"/>
      <c r="XCN11" s="813"/>
      <c r="XCO11" s="813"/>
      <c r="XCP11" s="813"/>
      <c r="XCQ11" s="813"/>
      <c r="XCR11" s="813"/>
      <c r="XCS11" s="813"/>
      <c r="XCT11" s="813"/>
      <c r="XCU11" s="813"/>
      <c r="XCV11" s="813"/>
      <c r="XCW11" s="813"/>
      <c r="XCX11" s="813"/>
      <c r="XCY11" s="813"/>
      <c r="XCZ11" s="813"/>
      <c r="XDA11" s="813"/>
      <c r="XDB11" s="813"/>
      <c r="XDC11" s="813"/>
      <c r="XDD11" s="813"/>
      <c r="XDE11" s="813"/>
      <c r="XDF11" s="813"/>
      <c r="XDG11" s="813"/>
      <c r="XDH11" s="813"/>
      <c r="XDI11" s="813"/>
      <c r="XDJ11" s="813"/>
      <c r="XDK11" s="813"/>
      <c r="XDL11" s="813"/>
      <c r="XDM11" s="813"/>
      <c r="XDN11" s="813"/>
      <c r="XDO11" s="813"/>
      <c r="XDP11" s="813"/>
      <c r="XDQ11" s="813"/>
      <c r="XDR11" s="813"/>
      <c r="XDS11" s="813"/>
      <c r="XDT11" s="813"/>
      <c r="XDU11" s="813"/>
      <c r="XDV11" s="813"/>
      <c r="XDW11" s="813"/>
      <c r="XDX11" s="813"/>
      <c r="XDY11" s="813"/>
      <c r="XDZ11" s="813"/>
      <c r="XEA11" s="813"/>
      <c r="XEB11" s="813"/>
      <c r="XEC11" s="813"/>
      <c r="XED11" s="813"/>
      <c r="XEE11" s="813"/>
      <c r="XEF11" s="813"/>
      <c r="XEG11" s="813"/>
      <c r="XEH11" s="813"/>
      <c r="XEI11" s="813"/>
      <c r="XEJ11" s="813"/>
      <c r="XEK11" s="813"/>
      <c r="XEL11" s="813"/>
      <c r="XEM11" s="813"/>
      <c r="XEN11" s="813"/>
      <c r="XEO11" s="813"/>
      <c r="XEP11" s="813"/>
      <c r="XEQ11" s="813"/>
      <c r="XER11" s="813"/>
      <c r="XES11" s="813"/>
      <c r="XET11" s="813"/>
      <c r="XEU11" s="813"/>
      <c r="XEV11" s="813"/>
      <c r="XEW11" s="813"/>
      <c r="XEX11" s="813"/>
      <c r="XEY11" s="813"/>
      <c r="XEZ11" s="813"/>
      <c r="XFA11" s="813"/>
      <c r="XFB11" s="813"/>
      <c r="XFC11" s="813"/>
      <c r="XFD11" s="813"/>
    </row>
    <row r="12" spans="1:16384">
      <c r="A12" s="820" t="s">
        <v>736</v>
      </c>
      <c r="B12" s="819">
        <v>122.91</v>
      </c>
      <c r="C12" s="819">
        <v>7.46</v>
      </c>
      <c r="D12" s="818">
        <v>131.78209000000001</v>
      </c>
      <c r="E12" s="818">
        <v>7.22</v>
      </c>
      <c r="F12" s="822">
        <v>143.84</v>
      </c>
      <c r="G12" s="823">
        <v>9.15</v>
      </c>
      <c r="H12" s="822">
        <v>147.62</v>
      </c>
      <c r="I12" s="821">
        <v>2.63</v>
      </c>
      <c r="J12" s="813"/>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c r="AT12" s="813"/>
      <c r="AU12" s="813"/>
      <c r="AV12" s="813"/>
      <c r="AW12" s="813"/>
      <c r="AX12" s="813"/>
      <c r="AY12" s="813"/>
      <c r="AZ12" s="813"/>
      <c r="BA12" s="813"/>
      <c r="BB12" s="813"/>
      <c r="BC12" s="813"/>
      <c r="BD12" s="813"/>
      <c r="BE12" s="813"/>
      <c r="BF12" s="813"/>
      <c r="BG12" s="813"/>
      <c r="BH12" s="813"/>
      <c r="BI12" s="813"/>
      <c r="BJ12" s="813"/>
      <c r="BK12" s="813"/>
      <c r="BL12" s="813"/>
      <c r="BM12" s="813"/>
      <c r="BN12" s="813"/>
      <c r="BO12" s="813"/>
      <c r="BP12" s="813"/>
      <c r="BQ12" s="813"/>
      <c r="BR12" s="813"/>
      <c r="BS12" s="813"/>
      <c r="BT12" s="813"/>
      <c r="BU12" s="813"/>
      <c r="BV12" s="813"/>
      <c r="BW12" s="813"/>
      <c r="BX12" s="813"/>
      <c r="BY12" s="813"/>
      <c r="BZ12" s="813"/>
      <c r="CA12" s="813"/>
      <c r="CB12" s="813"/>
      <c r="CC12" s="813"/>
      <c r="CD12" s="813"/>
      <c r="CE12" s="813"/>
      <c r="CF12" s="813"/>
      <c r="CG12" s="813"/>
      <c r="CH12" s="813"/>
      <c r="CI12" s="813"/>
      <c r="CJ12" s="813"/>
      <c r="CK12" s="813"/>
      <c r="CL12" s="813"/>
      <c r="CM12" s="813"/>
      <c r="CN12" s="813"/>
      <c r="CO12" s="813"/>
      <c r="CP12" s="813"/>
      <c r="CQ12" s="813"/>
      <c r="CR12" s="813"/>
      <c r="CS12" s="813"/>
      <c r="CT12" s="813"/>
      <c r="CU12" s="813"/>
      <c r="CV12" s="813"/>
      <c r="CW12" s="813"/>
      <c r="CX12" s="813"/>
      <c r="CY12" s="813"/>
      <c r="CZ12" s="813"/>
      <c r="DA12" s="813"/>
      <c r="DB12" s="813"/>
      <c r="DC12" s="813"/>
      <c r="DD12" s="813"/>
      <c r="DE12" s="813"/>
      <c r="DF12" s="813"/>
      <c r="DG12" s="813"/>
      <c r="DH12" s="813"/>
      <c r="DI12" s="813"/>
      <c r="DJ12" s="813"/>
      <c r="DK12" s="813"/>
      <c r="DL12" s="813"/>
      <c r="DM12" s="813"/>
      <c r="DN12" s="813"/>
      <c r="DO12" s="813"/>
      <c r="DP12" s="813"/>
      <c r="DQ12" s="813"/>
      <c r="DR12" s="813"/>
      <c r="DS12" s="813"/>
      <c r="DT12" s="813"/>
      <c r="DU12" s="813"/>
      <c r="DV12" s="813"/>
      <c r="DW12" s="813"/>
      <c r="DX12" s="813"/>
      <c r="DY12" s="813"/>
      <c r="DZ12" s="813"/>
      <c r="EA12" s="813"/>
      <c r="EB12" s="813"/>
      <c r="EC12" s="813"/>
      <c r="ED12" s="813"/>
      <c r="EE12" s="813"/>
      <c r="EF12" s="813"/>
      <c r="EG12" s="813"/>
      <c r="EH12" s="813"/>
      <c r="EI12" s="813"/>
      <c r="EJ12" s="813"/>
      <c r="EK12" s="813"/>
      <c r="EL12" s="813"/>
      <c r="EM12" s="813"/>
      <c r="EN12" s="813"/>
      <c r="EO12" s="813"/>
      <c r="EP12" s="813"/>
      <c r="EQ12" s="813"/>
      <c r="ER12" s="813"/>
      <c r="ES12" s="813"/>
      <c r="ET12" s="813"/>
      <c r="EU12" s="813"/>
      <c r="EV12" s="813"/>
      <c r="EW12" s="813"/>
      <c r="EX12" s="813"/>
      <c r="EY12" s="813"/>
      <c r="EZ12" s="813"/>
      <c r="FA12" s="813"/>
      <c r="FB12" s="813"/>
      <c r="FC12" s="813"/>
      <c r="FD12" s="813"/>
      <c r="FE12" s="813"/>
      <c r="FF12" s="813"/>
      <c r="FG12" s="813"/>
      <c r="FH12" s="813"/>
      <c r="FI12" s="813"/>
      <c r="FJ12" s="813"/>
      <c r="FK12" s="813"/>
      <c r="FL12" s="813"/>
      <c r="FM12" s="813"/>
      <c r="FN12" s="813"/>
      <c r="FO12" s="813"/>
      <c r="FP12" s="813"/>
      <c r="FQ12" s="813"/>
      <c r="FR12" s="813"/>
      <c r="FS12" s="813"/>
      <c r="FT12" s="813"/>
      <c r="FU12" s="813"/>
      <c r="FV12" s="813"/>
      <c r="FW12" s="813"/>
      <c r="FX12" s="813"/>
      <c r="FY12" s="813"/>
      <c r="FZ12" s="813"/>
      <c r="GA12" s="813"/>
      <c r="GB12" s="813"/>
      <c r="GC12" s="813"/>
      <c r="GD12" s="813"/>
      <c r="GE12" s="813"/>
      <c r="GF12" s="813"/>
      <c r="GG12" s="813"/>
      <c r="GH12" s="813"/>
      <c r="GI12" s="813"/>
      <c r="GJ12" s="813"/>
      <c r="GK12" s="813"/>
      <c r="GL12" s="813"/>
      <c r="GM12" s="813"/>
      <c r="GN12" s="813"/>
      <c r="GO12" s="813"/>
      <c r="GP12" s="813"/>
      <c r="GQ12" s="813"/>
      <c r="GR12" s="813"/>
      <c r="GS12" s="813"/>
      <c r="GT12" s="813"/>
      <c r="GU12" s="813"/>
      <c r="GV12" s="813"/>
      <c r="GW12" s="813"/>
      <c r="GX12" s="813"/>
      <c r="GY12" s="813"/>
      <c r="GZ12" s="813"/>
      <c r="HA12" s="813"/>
      <c r="HB12" s="813"/>
      <c r="HC12" s="813"/>
      <c r="HD12" s="813"/>
      <c r="HE12" s="813"/>
      <c r="HF12" s="813"/>
      <c r="HG12" s="813"/>
      <c r="HH12" s="813"/>
      <c r="HI12" s="813"/>
      <c r="HJ12" s="813"/>
      <c r="HK12" s="813"/>
      <c r="HL12" s="813"/>
      <c r="HM12" s="813"/>
      <c r="HN12" s="813"/>
      <c r="HO12" s="813"/>
      <c r="HP12" s="813"/>
      <c r="HQ12" s="813"/>
      <c r="HR12" s="813"/>
      <c r="HS12" s="813"/>
      <c r="HT12" s="813"/>
      <c r="HU12" s="813"/>
      <c r="HV12" s="813"/>
      <c r="HW12" s="813"/>
      <c r="HX12" s="813"/>
      <c r="HY12" s="813"/>
      <c r="HZ12" s="813"/>
      <c r="IA12" s="813"/>
      <c r="IB12" s="813"/>
      <c r="IC12" s="813"/>
      <c r="ID12" s="813"/>
      <c r="IE12" s="813"/>
      <c r="IF12" s="813"/>
      <c r="IG12" s="813"/>
      <c r="IH12" s="813"/>
      <c r="II12" s="813"/>
      <c r="IJ12" s="813"/>
      <c r="IK12" s="813"/>
      <c r="IL12" s="813"/>
      <c r="IM12" s="813"/>
      <c r="IN12" s="813"/>
      <c r="IO12" s="813"/>
      <c r="IP12" s="813"/>
      <c r="IQ12" s="813"/>
      <c r="IR12" s="813"/>
      <c r="IS12" s="813"/>
      <c r="IT12" s="813"/>
      <c r="IU12" s="813"/>
      <c r="IV12" s="813"/>
      <c r="IW12" s="813"/>
      <c r="IX12" s="813"/>
      <c r="IY12" s="813"/>
      <c r="IZ12" s="813"/>
      <c r="JA12" s="813"/>
      <c r="JB12" s="813"/>
      <c r="JC12" s="813"/>
      <c r="JD12" s="813"/>
      <c r="JE12" s="813"/>
      <c r="JF12" s="813"/>
      <c r="JG12" s="813"/>
      <c r="JH12" s="813"/>
      <c r="JI12" s="813"/>
      <c r="JJ12" s="813"/>
      <c r="JK12" s="813"/>
      <c r="JL12" s="813"/>
      <c r="JM12" s="813"/>
      <c r="JN12" s="813"/>
      <c r="JO12" s="813"/>
      <c r="JP12" s="813"/>
      <c r="JQ12" s="813"/>
      <c r="JR12" s="813"/>
      <c r="JS12" s="813"/>
      <c r="JT12" s="813"/>
      <c r="JU12" s="813"/>
      <c r="JV12" s="813"/>
      <c r="JW12" s="813"/>
      <c r="JX12" s="813"/>
      <c r="JY12" s="813"/>
      <c r="JZ12" s="813"/>
      <c r="KA12" s="813"/>
      <c r="KB12" s="813"/>
      <c r="KC12" s="813"/>
      <c r="KD12" s="813"/>
      <c r="KE12" s="813"/>
      <c r="KF12" s="813"/>
      <c r="KG12" s="813"/>
      <c r="KH12" s="813"/>
      <c r="KI12" s="813"/>
      <c r="KJ12" s="813"/>
      <c r="KK12" s="813"/>
      <c r="KL12" s="813"/>
      <c r="KM12" s="813"/>
      <c r="KN12" s="813"/>
      <c r="KO12" s="813"/>
      <c r="KP12" s="813"/>
      <c r="KQ12" s="813"/>
      <c r="KR12" s="813"/>
      <c r="KS12" s="813"/>
      <c r="KT12" s="813"/>
      <c r="KU12" s="813"/>
      <c r="KV12" s="813"/>
      <c r="KW12" s="813"/>
      <c r="KX12" s="813"/>
      <c r="KY12" s="813"/>
      <c r="KZ12" s="813"/>
      <c r="LA12" s="813"/>
      <c r="LB12" s="813"/>
      <c r="LC12" s="813"/>
      <c r="LD12" s="813"/>
      <c r="LE12" s="813"/>
      <c r="LF12" s="813"/>
      <c r="LG12" s="813"/>
      <c r="LH12" s="813"/>
      <c r="LI12" s="813"/>
      <c r="LJ12" s="813"/>
      <c r="LK12" s="813"/>
      <c r="LL12" s="813"/>
      <c r="LM12" s="813"/>
      <c r="LN12" s="813"/>
      <c r="LO12" s="813"/>
      <c r="LP12" s="813"/>
      <c r="LQ12" s="813"/>
      <c r="LR12" s="813"/>
      <c r="LS12" s="813"/>
      <c r="LT12" s="813"/>
      <c r="LU12" s="813"/>
      <c r="LV12" s="813"/>
      <c r="LW12" s="813"/>
      <c r="LX12" s="813"/>
      <c r="LY12" s="813"/>
      <c r="LZ12" s="813"/>
      <c r="MA12" s="813"/>
      <c r="MB12" s="813"/>
      <c r="MC12" s="813"/>
      <c r="MD12" s="813"/>
      <c r="ME12" s="813"/>
      <c r="MF12" s="813"/>
      <c r="MG12" s="813"/>
      <c r="MH12" s="813"/>
      <c r="MI12" s="813"/>
      <c r="MJ12" s="813"/>
      <c r="MK12" s="813"/>
      <c r="ML12" s="813"/>
      <c r="MM12" s="813"/>
      <c r="MN12" s="813"/>
      <c r="MO12" s="813"/>
      <c r="MP12" s="813"/>
      <c r="MQ12" s="813"/>
      <c r="MR12" s="813"/>
      <c r="MS12" s="813"/>
      <c r="MT12" s="813"/>
      <c r="MU12" s="813"/>
      <c r="MV12" s="813"/>
      <c r="MW12" s="813"/>
      <c r="MX12" s="813"/>
      <c r="MY12" s="813"/>
      <c r="MZ12" s="813"/>
      <c r="NA12" s="813"/>
      <c r="NB12" s="813"/>
      <c r="NC12" s="813"/>
      <c r="ND12" s="813"/>
      <c r="NE12" s="813"/>
      <c r="NF12" s="813"/>
      <c r="NG12" s="813"/>
      <c r="NH12" s="813"/>
      <c r="NI12" s="813"/>
      <c r="NJ12" s="813"/>
      <c r="NK12" s="813"/>
      <c r="NL12" s="813"/>
      <c r="NM12" s="813"/>
      <c r="NN12" s="813"/>
      <c r="NO12" s="813"/>
      <c r="NP12" s="813"/>
      <c r="NQ12" s="813"/>
      <c r="NR12" s="813"/>
      <c r="NS12" s="813"/>
      <c r="NT12" s="813"/>
      <c r="NU12" s="813"/>
      <c r="NV12" s="813"/>
      <c r="NW12" s="813"/>
      <c r="NX12" s="813"/>
      <c r="NY12" s="813"/>
      <c r="NZ12" s="813"/>
      <c r="OA12" s="813"/>
      <c r="OB12" s="813"/>
      <c r="OC12" s="813"/>
      <c r="OD12" s="813"/>
      <c r="OE12" s="813"/>
      <c r="OF12" s="813"/>
      <c r="OG12" s="813"/>
      <c r="OH12" s="813"/>
      <c r="OI12" s="813"/>
      <c r="OJ12" s="813"/>
      <c r="OK12" s="813"/>
      <c r="OL12" s="813"/>
      <c r="OM12" s="813"/>
      <c r="ON12" s="813"/>
      <c r="OO12" s="813"/>
      <c r="OP12" s="813"/>
      <c r="OQ12" s="813"/>
      <c r="OR12" s="813"/>
      <c r="OS12" s="813"/>
      <c r="OT12" s="813"/>
      <c r="OU12" s="813"/>
      <c r="OV12" s="813"/>
      <c r="OW12" s="813"/>
      <c r="OX12" s="813"/>
      <c r="OY12" s="813"/>
      <c r="OZ12" s="813"/>
      <c r="PA12" s="813"/>
      <c r="PB12" s="813"/>
      <c r="PC12" s="813"/>
      <c r="PD12" s="813"/>
      <c r="PE12" s="813"/>
      <c r="PF12" s="813"/>
      <c r="PG12" s="813"/>
      <c r="PH12" s="813"/>
      <c r="PI12" s="813"/>
      <c r="PJ12" s="813"/>
      <c r="PK12" s="813"/>
      <c r="PL12" s="813"/>
      <c r="PM12" s="813"/>
      <c r="PN12" s="813"/>
      <c r="PO12" s="813"/>
      <c r="PP12" s="813"/>
      <c r="PQ12" s="813"/>
      <c r="PR12" s="813"/>
      <c r="PS12" s="813"/>
      <c r="PT12" s="813"/>
      <c r="PU12" s="813"/>
      <c r="PV12" s="813"/>
      <c r="PW12" s="813"/>
      <c r="PX12" s="813"/>
      <c r="PY12" s="813"/>
      <c r="PZ12" s="813"/>
      <c r="QA12" s="813"/>
      <c r="QB12" s="813"/>
      <c r="QC12" s="813"/>
      <c r="QD12" s="813"/>
      <c r="QE12" s="813"/>
      <c r="QF12" s="813"/>
      <c r="QG12" s="813"/>
      <c r="QH12" s="813"/>
      <c r="QI12" s="813"/>
      <c r="QJ12" s="813"/>
      <c r="QK12" s="813"/>
      <c r="QL12" s="813"/>
      <c r="QM12" s="813"/>
      <c r="QN12" s="813"/>
      <c r="QO12" s="813"/>
      <c r="QP12" s="813"/>
      <c r="QQ12" s="813"/>
      <c r="QR12" s="813"/>
      <c r="QS12" s="813"/>
      <c r="QT12" s="813"/>
      <c r="QU12" s="813"/>
      <c r="QV12" s="813"/>
      <c r="QW12" s="813"/>
      <c r="QX12" s="813"/>
      <c r="QY12" s="813"/>
      <c r="QZ12" s="813"/>
      <c r="RA12" s="813"/>
      <c r="RB12" s="813"/>
      <c r="RC12" s="813"/>
      <c r="RD12" s="813"/>
      <c r="RE12" s="813"/>
      <c r="RF12" s="813"/>
      <c r="RG12" s="813"/>
      <c r="RH12" s="813"/>
      <c r="RI12" s="813"/>
      <c r="RJ12" s="813"/>
      <c r="RK12" s="813"/>
      <c r="RL12" s="813"/>
      <c r="RM12" s="813"/>
      <c r="RN12" s="813"/>
      <c r="RO12" s="813"/>
      <c r="RP12" s="813"/>
      <c r="RQ12" s="813"/>
      <c r="RR12" s="813"/>
      <c r="RS12" s="813"/>
      <c r="RT12" s="813"/>
      <c r="RU12" s="813"/>
      <c r="RV12" s="813"/>
      <c r="RW12" s="813"/>
      <c r="RX12" s="813"/>
      <c r="RY12" s="813"/>
      <c r="RZ12" s="813"/>
      <c r="SA12" s="813"/>
      <c r="SB12" s="813"/>
      <c r="SC12" s="813"/>
      <c r="SD12" s="813"/>
      <c r="SE12" s="813"/>
      <c r="SF12" s="813"/>
      <c r="SG12" s="813"/>
      <c r="SH12" s="813"/>
      <c r="SI12" s="813"/>
      <c r="SJ12" s="813"/>
      <c r="SK12" s="813"/>
      <c r="SL12" s="813"/>
      <c r="SM12" s="813"/>
      <c r="SN12" s="813"/>
      <c r="SO12" s="813"/>
      <c r="SP12" s="813"/>
      <c r="SQ12" s="813"/>
      <c r="SR12" s="813"/>
      <c r="SS12" s="813"/>
      <c r="ST12" s="813"/>
      <c r="SU12" s="813"/>
      <c r="SV12" s="813"/>
      <c r="SW12" s="813"/>
      <c r="SX12" s="813"/>
      <c r="SY12" s="813"/>
      <c r="SZ12" s="813"/>
      <c r="TA12" s="813"/>
      <c r="TB12" s="813"/>
      <c r="TC12" s="813"/>
      <c r="TD12" s="813"/>
      <c r="TE12" s="813"/>
      <c r="TF12" s="813"/>
      <c r="TG12" s="813"/>
      <c r="TH12" s="813"/>
      <c r="TI12" s="813"/>
      <c r="TJ12" s="813"/>
      <c r="TK12" s="813"/>
      <c r="TL12" s="813"/>
      <c r="TM12" s="813"/>
      <c r="TN12" s="813"/>
      <c r="TO12" s="813"/>
      <c r="TP12" s="813"/>
      <c r="TQ12" s="813"/>
      <c r="TR12" s="813"/>
      <c r="TS12" s="813"/>
      <c r="TT12" s="813"/>
      <c r="TU12" s="813"/>
      <c r="TV12" s="813"/>
      <c r="TW12" s="813"/>
      <c r="TX12" s="813"/>
      <c r="TY12" s="813"/>
      <c r="TZ12" s="813"/>
      <c r="UA12" s="813"/>
      <c r="UB12" s="813"/>
      <c r="UC12" s="813"/>
      <c r="UD12" s="813"/>
      <c r="UE12" s="813"/>
      <c r="UF12" s="813"/>
      <c r="UG12" s="813"/>
      <c r="UH12" s="813"/>
      <c r="UI12" s="813"/>
      <c r="UJ12" s="813"/>
      <c r="UK12" s="813"/>
      <c r="UL12" s="813"/>
      <c r="UM12" s="813"/>
      <c r="UN12" s="813"/>
      <c r="UO12" s="813"/>
      <c r="UP12" s="813"/>
      <c r="UQ12" s="813"/>
      <c r="UR12" s="813"/>
      <c r="US12" s="813"/>
      <c r="UT12" s="813"/>
      <c r="UU12" s="813"/>
      <c r="UV12" s="813"/>
      <c r="UW12" s="813"/>
      <c r="UX12" s="813"/>
      <c r="UY12" s="813"/>
      <c r="UZ12" s="813"/>
      <c r="VA12" s="813"/>
      <c r="VB12" s="813"/>
      <c r="VC12" s="813"/>
      <c r="VD12" s="813"/>
      <c r="VE12" s="813"/>
      <c r="VF12" s="813"/>
      <c r="VG12" s="813"/>
      <c r="VH12" s="813"/>
      <c r="VI12" s="813"/>
      <c r="VJ12" s="813"/>
      <c r="VK12" s="813"/>
      <c r="VL12" s="813"/>
      <c r="VM12" s="813"/>
      <c r="VN12" s="813"/>
      <c r="VO12" s="813"/>
      <c r="VP12" s="813"/>
      <c r="VQ12" s="813"/>
      <c r="VR12" s="813"/>
      <c r="VS12" s="813"/>
      <c r="VT12" s="813"/>
      <c r="VU12" s="813"/>
      <c r="VV12" s="813"/>
      <c r="VW12" s="813"/>
      <c r="VX12" s="813"/>
      <c r="VY12" s="813"/>
      <c r="VZ12" s="813"/>
      <c r="WA12" s="813"/>
      <c r="WB12" s="813"/>
      <c r="WC12" s="813"/>
      <c r="WD12" s="813"/>
      <c r="WE12" s="813"/>
      <c r="WF12" s="813"/>
      <c r="WG12" s="813"/>
      <c r="WH12" s="813"/>
      <c r="WI12" s="813"/>
      <c r="WJ12" s="813"/>
      <c r="WK12" s="813"/>
      <c r="WL12" s="813"/>
      <c r="WM12" s="813"/>
      <c r="WN12" s="813"/>
      <c r="WO12" s="813"/>
      <c r="WP12" s="813"/>
      <c r="WQ12" s="813"/>
      <c r="WR12" s="813"/>
      <c r="WS12" s="813"/>
      <c r="WT12" s="813"/>
      <c r="WU12" s="813"/>
      <c r="WV12" s="813"/>
      <c r="WW12" s="813"/>
      <c r="WX12" s="813"/>
      <c r="WY12" s="813"/>
      <c r="WZ12" s="813"/>
      <c r="XA12" s="813"/>
      <c r="XB12" s="813"/>
      <c r="XC12" s="813"/>
      <c r="XD12" s="813"/>
      <c r="XE12" s="813"/>
      <c r="XF12" s="813"/>
      <c r="XG12" s="813"/>
      <c r="XH12" s="813"/>
      <c r="XI12" s="813"/>
      <c r="XJ12" s="813"/>
      <c r="XK12" s="813"/>
      <c r="XL12" s="813"/>
      <c r="XM12" s="813"/>
      <c r="XN12" s="813"/>
      <c r="XO12" s="813"/>
      <c r="XP12" s="813"/>
      <c r="XQ12" s="813"/>
      <c r="XR12" s="813"/>
      <c r="XS12" s="813"/>
      <c r="XT12" s="813"/>
      <c r="XU12" s="813"/>
      <c r="XV12" s="813"/>
      <c r="XW12" s="813"/>
      <c r="XX12" s="813"/>
      <c r="XY12" s="813"/>
      <c r="XZ12" s="813"/>
      <c r="YA12" s="813"/>
      <c r="YB12" s="813"/>
      <c r="YC12" s="813"/>
      <c r="YD12" s="813"/>
      <c r="YE12" s="813"/>
      <c r="YF12" s="813"/>
      <c r="YG12" s="813"/>
      <c r="YH12" s="813"/>
      <c r="YI12" s="813"/>
      <c r="YJ12" s="813"/>
      <c r="YK12" s="813"/>
      <c r="YL12" s="813"/>
      <c r="YM12" s="813"/>
      <c r="YN12" s="813"/>
      <c r="YO12" s="813"/>
      <c r="YP12" s="813"/>
      <c r="YQ12" s="813"/>
      <c r="YR12" s="813"/>
      <c r="YS12" s="813"/>
      <c r="YT12" s="813"/>
      <c r="YU12" s="813"/>
      <c r="YV12" s="813"/>
      <c r="YW12" s="813"/>
      <c r="YX12" s="813"/>
      <c r="YY12" s="813"/>
      <c r="YZ12" s="813"/>
      <c r="ZA12" s="813"/>
      <c r="ZB12" s="813"/>
      <c r="ZC12" s="813"/>
      <c r="ZD12" s="813"/>
      <c r="ZE12" s="813"/>
      <c r="ZF12" s="813"/>
      <c r="ZG12" s="813"/>
      <c r="ZH12" s="813"/>
      <c r="ZI12" s="813"/>
      <c r="ZJ12" s="813"/>
      <c r="ZK12" s="813"/>
      <c r="ZL12" s="813"/>
      <c r="ZM12" s="813"/>
      <c r="ZN12" s="813"/>
      <c r="ZO12" s="813"/>
      <c r="ZP12" s="813"/>
      <c r="ZQ12" s="813"/>
      <c r="ZR12" s="813"/>
      <c r="ZS12" s="813"/>
      <c r="ZT12" s="813"/>
      <c r="ZU12" s="813"/>
      <c r="ZV12" s="813"/>
      <c r="ZW12" s="813"/>
      <c r="ZX12" s="813"/>
      <c r="ZY12" s="813"/>
      <c r="ZZ12" s="813"/>
      <c r="AAA12" s="813"/>
      <c r="AAB12" s="813"/>
      <c r="AAC12" s="813"/>
      <c r="AAD12" s="813"/>
      <c r="AAE12" s="813"/>
      <c r="AAF12" s="813"/>
      <c r="AAG12" s="813"/>
      <c r="AAH12" s="813"/>
      <c r="AAI12" s="813"/>
      <c r="AAJ12" s="813"/>
      <c r="AAK12" s="813"/>
      <c r="AAL12" s="813"/>
      <c r="AAM12" s="813"/>
      <c r="AAN12" s="813"/>
      <c r="AAO12" s="813"/>
      <c r="AAP12" s="813"/>
      <c r="AAQ12" s="813"/>
      <c r="AAR12" s="813"/>
      <c r="AAS12" s="813"/>
      <c r="AAT12" s="813"/>
      <c r="AAU12" s="813"/>
      <c r="AAV12" s="813"/>
      <c r="AAW12" s="813"/>
      <c r="AAX12" s="813"/>
      <c r="AAY12" s="813"/>
      <c r="AAZ12" s="813"/>
      <c r="ABA12" s="813"/>
      <c r="ABB12" s="813"/>
      <c r="ABC12" s="813"/>
      <c r="ABD12" s="813"/>
      <c r="ABE12" s="813"/>
      <c r="ABF12" s="813"/>
      <c r="ABG12" s="813"/>
      <c r="ABH12" s="813"/>
      <c r="ABI12" s="813"/>
      <c r="ABJ12" s="813"/>
      <c r="ABK12" s="813"/>
      <c r="ABL12" s="813"/>
      <c r="ABM12" s="813"/>
      <c r="ABN12" s="813"/>
      <c r="ABO12" s="813"/>
      <c r="ABP12" s="813"/>
      <c r="ABQ12" s="813"/>
      <c r="ABR12" s="813"/>
      <c r="ABS12" s="813"/>
      <c r="ABT12" s="813"/>
      <c r="ABU12" s="813"/>
      <c r="ABV12" s="813"/>
      <c r="ABW12" s="813"/>
      <c r="ABX12" s="813"/>
      <c r="ABY12" s="813"/>
      <c r="ABZ12" s="813"/>
      <c r="ACA12" s="813"/>
      <c r="ACB12" s="813"/>
      <c r="ACC12" s="813"/>
      <c r="ACD12" s="813"/>
      <c r="ACE12" s="813"/>
      <c r="ACF12" s="813"/>
      <c r="ACG12" s="813"/>
      <c r="ACH12" s="813"/>
      <c r="ACI12" s="813"/>
      <c r="ACJ12" s="813"/>
      <c r="ACK12" s="813"/>
      <c r="ACL12" s="813"/>
      <c r="ACM12" s="813"/>
      <c r="ACN12" s="813"/>
      <c r="ACO12" s="813"/>
      <c r="ACP12" s="813"/>
      <c r="ACQ12" s="813"/>
      <c r="ACR12" s="813"/>
      <c r="ACS12" s="813"/>
      <c r="ACT12" s="813"/>
      <c r="ACU12" s="813"/>
      <c r="ACV12" s="813"/>
      <c r="ACW12" s="813"/>
      <c r="ACX12" s="813"/>
      <c r="ACY12" s="813"/>
      <c r="ACZ12" s="813"/>
      <c r="ADA12" s="813"/>
      <c r="ADB12" s="813"/>
      <c r="ADC12" s="813"/>
      <c r="ADD12" s="813"/>
      <c r="ADE12" s="813"/>
      <c r="ADF12" s="813"/>
      <c r="ADG12" s="813"/>
      <c r="ADH12" s="813"/>
      <c r="ADI12" s="813"/>
      <c r="ADJ12" s="813"/>
      <c r="ADK12" s="813"/>
      <c r="ADL12" s="813"/>
      <c r="ADM12" s="813"/>
      <c r="ADN12" s="813"/>
      <c r="ADO12" s="813"/>
      <c r="ADP12" s="813"/>
      <c r="ADQ12" s="813"/>
      <c r="ADR12" s="813"/>
      <c r="ADS12" s="813"/>
      <c r="ADT12" s="813"/>
      <c r="ADU12" s="813"/>
      <c r="ADV12" s="813"/>
      <c r="ADW12" s="813"/>
      <c r="ADX12" s="813"/>
      <c r="ADY12" s="813"/>
      <c r="ADZ12" s="813"/>
      <c r="AEA12" s="813"/>
      <c r="AEB12" s="813"/>
      <c r="AEC12" s="813"/>
      <c r="AED12" s="813"/>
      <c r="AEE12" s="813"/>
      <c r="AEF12" s="813"/>
      <c r="AEG12" s="813"/>
      <c r="AEH12" s="813"/>
      <c r="AEI12" s="813"/>
      <c r="AEJ12" s="813"/>
      <c r="AEK12" s="813"/>
      <c r="AEL12" s="813"/>
      <c r="AEM12" s="813"/>
      <c r="AEN12" s="813"/>
      <c r="AEO12" s="813"/>
      <c r="AEP12" s="813"/>
      <c r="AEQ12" s="813"/>
      <c r="AER12" s="813"/>
      <c r="AES12" s="813"/>
      <c r="AET12" s="813"/>
      <c r="AEU12" s="813"/>
      <c r="AEV12" s="813"/>
      <c r="AEW12" s="813"/>
      <c r="AEX12" s="813"/>
      <c r="AEY12" s="813"/>
      <c r="AEZ12" s="813"/>
      <c r="AFA12" s="813"/>
      <c r="AFB12" s="813"/>
      <c r="AFC12" s="813"/>
      <c r="AFD12" s="813"/>
      <c r="AFE12" s="813"/>
      <c r="AFF12" s="813"/>
      <c r="AFG12" s="813"/>
      <c r="AFH12" s="813"/>
      <c r="AFI12" s="813"/>
      <c r="AFJ12" s="813"/>
      <c r="AFK12" s="813"/>
      <c r="AFL12" s="813"/>
      <c r="AFM12" s="813"/>
      <c r="AFN12" s="813"/>
      <c r="AFO12" s="813"/>
      <c r="AFP12" s="813"/>
      <c r="AFQ12" s="813"/>
      <c r="AFR12" s="813"/>
      <c r="AFS12" s="813"/>
      <c r="AFT12" s="813"/>
      <c r="AFU12" s="813"/>
      <c r="AFV12" s="813"/>
      <c r="AFW12" s="813"/>
      <c r="AFX12" s="813"/>
      <c r="AFY12" s="813"/>
      <c r="AFZ12" s="813"/>
      <c r="AGA12" s="813"/>
      <c r="AGB12" s="813"/>
      <c r="AGC12" s="813"/>
      <c r="AGD12" s="813"/>
      <c r="AGE12" s="813"/>
      <c r="AGF12" s="813"/>
      <c r="AGG12" s="813"/>
      <c r="AGH12" s="813"/>
      <c r="AGI12" s="813"/>
      <c r="AGJ12" s="813"/>
      <c r="AGK12" s="813"/>
      <c r="AGL12" s="813"/>
      <c r="AGM12" s="813"/>
      <c r="AGN12" s="813"/>
      <c r="AGO12" s="813"/>
      <c r="AGP12" s="813"/>
      <c r="AGQ12" s="813"/>
      <c r="AGR12" s="813"/>
      <c r="AGS12" s="813"/>
      <c r="AGT12" s="813"/>
      <c r="AGU12" s="813"/>
      <c r="AGV12" s="813"/>
      <c r="AGW12" s="813"/>
      <c r="AGX12" s="813"/>
      <c r="AGY12" s="813"/>
      <c r="AGZ12" s="813"/>
      <c r="AHA12" s="813"/>
      <c r="AHB12" s="813"/>
      <c r="AHC12" s="813"/>
      <c r="AHD12" s="813"/>
      <c r="AHE12" s="813"/>
      <c r="AHF12" s="813"/>
      <c r="AHG12" s="813"/>
      <c r="AHH12" s="813"/>
      <c r="AHI12" s="813"/>
      <c r="AHJ12" s="813"/>
      <c r="AHK12" s="813"/>
      <c r="AHL12" s="813"/>
      <c r="AHM12" s="813"/>
      <c r="AHN12" s="813"/>
      <c r="AHO12" s="813"/>
      <c r="AHP12" s="813"/>
      <c r="AHQ12" s="813"/>
      <c r="AHR12" s="813"/>
      <c r="AHS12" s="813"/>
      <c r="AHT12" s="813"/>
      <c r="AHU12" s="813"/>
      <c r="AHV12" s="813"/>
      <c r="AHW12" s="813"/>
      <c r="AHX12" s="813"/>
      <c r="AHY12" s="813"/>
      <c r="AHZ12" s="813"/>
      <c r="AIA12" s="813"/>
      <c r="AIB12" s="813"/>
      <c r="AIC12" s="813"/>
      <c r="AID12" s="813"/>
      <c r="AIE12" s="813"/>
      <c r="AIF12" s="813"/>
      <c r="AIG12" s="813"/>
      <c r="AIH12" s="813"/>
      <c r="AII12" s="813"/>
      <c r="AIJ12" s="813"/>
      <c r="AIK12" s="813"/>
      <c r="AIL12" s="813"/>
      <c r="AIM12" s="813"/>
      <c r="AIN12" s="813"/>
      <c r="AIO12" s="813"/>
      <c r="AIP12" s="813"/>
      <c r="AIQ12" s="813"/>
      <c r="AIR12" s="813"/>
      <c r="AIS12" s="813"/>
      <c r="AIT12" s="813"/>
      <c r="AIU12" s="813"/>
      <c r="AIV12" s="813"/>
      <c r="AIW12" s="813"/>
      <c r="AIX12" s="813"/>
      <c r="AIY12" s="813"/>
      <c r="AIZ12" s="813"/>
      <c r="AJA12" s="813"/>
      <c r="AJB12" s="813"/>
      <c r="AJC12" s="813"/>
      <c r="AJD12" s="813"/>
      <c r="AJE12" s="813"/>
      <c r="AJF12" s="813"/>
      <c r="AJG12" s="813"/>
      <c r="AJH12" s="813"/>
      <c r="AJI12" s="813"/>
      <c r="AJJ12" s="813"/>
      <c r="AJK12" s="813"/>
      <c r="AJL12" s="813"/>
      <c r="AJM12" s="813"/>
      <c r="AJN12" s="813"/>
      <c r="AJO12" s="813"/>
      <c r="AJP12" s="813"/>
      <c r="AJQ12" s="813"/>
      <c r="AJR12" s="813"/>
      <c r="AJS12" s="813"/>
      <c r="AJT12" s="813"/>
      <c r="AJU12" s="813"/>
      <c r="AJV12" s="813"/>
      <c r="AJW12" s="813"/>
      <c r="AJX12" s="813"/>
      <c r="AJY12" s="813"/>
      <c r="AJZ12" s="813"/>
      <c r="AKA12" s="813"/>
      <c r="AKB12" s="813"/>
      <c r="AKC12" s="813"/>
      <c r="AKD12" s="813"/>
      <c r="AKE12" s="813"/>
      <c r="AKF12" s="813"/>
      <c r="AKG12" s="813"/>
      <c r="AKH12" s="813"/>
      <c r="AKI12" s="813"/>
      <c r="AKJ12" s="813"/>
      <c r="AKK12" s="813"/>
      <c r="AKL12" s="813"/>
      <c r="AKM12" s="813"/>
      <c r="AKN12" s="813"/>
      <c r="AKO12" s="813"/>
      <c r="AKP12" s="813"/>
      <c r="AKQ12" s="813"/>
      <c r="AKR12" s="813"/>
      <c r="AKS12" s="813"/>
      <c r="AKT12" s="813"/>
      <c r="AKU12" s="813"/>
      <c r="AKV12" s="813"/>
      <c r="AKW12" s="813"/>
      <c r="AKX12" s="813"/>
      <c r="AKY12" s="813"/>
      <c r="AKZ12" s="813"/>
      <c r="ALA12" s="813"/>
      <c r="ALB12" s="813"/>
      <c r="ALC12" s="813"/>
      <c r="ALD12" s="813"/>
      <c r="ALE12" s="813"/>
      <c r="ALF12" s="813"/>
      <c r="ALG12" s="813"/>
      <c r="ALH12" s="813"/>
      <c r="ALI12" s="813"/>
      <c r="ALJ12" s="813"/>
      <c r="ALK12" s="813"/>
      <c r="ALL12" s="813"/>
      <c r="ALM12" s="813"/>
      <c r="ALN12" s="813"/>
      <c r="ALO12" s="813"/>
      <c r="ALP12" s="813"/>
      <c r="ALQ12" s="813"/>
      <c r="ALR12" s="813"/>
      <c r="ALS12" s="813"/>
      <c r="ALT12" s="813"/>
      <c r="ALU12" s="813"/>
      <c r="ALV12" s="813"/>
      <c r="ALW12" s="813"/>
      <c r="ALX12" s="813"/>
      <c r="ALY12" s="813"/>
      <c r="ALZ12" s="813"/>
      <c r="AMA12" s="813"/>
      <c r="AMB12" s="813"/>
      <c r="AMC12" s="813"/>
      <c r="AMD12" s="813"/>
      <c r="AME12" s="813"/>
      <c r="AMF12" s="813"/>
      <c r="AMG12" s="813"/>
      <c r="AMH12" s="813"/>
      <c r="AMI12" s="813"/>
      <c r="AMJ12" s="813"/>
      <c r="AMK12" s="813"/>
      <c r="AML12" s="813"/>
      <c r="AMM12" s="813"/>
      <c r="AMN12" s="813"/>
      <c r="AMO12" s="813"/>
      <c r="AMP12" s="813"/>
      <c r="AMQ12" s="813"/>
      <c r="AMR12" s="813"/>
      <c r="AMS12" s="813"/>
      <c r="AMT12" s="813"/>
      <c r="AMU12" s="813"/>
      <c r="AMV12" s="813"/>
      <c r="AMW12" s="813"/>
      <c r="AMX12" s="813"/>
      <c r="AMY12" s="813"/>
      <c r="AMZ12" s="813"/>
      <c r="ANA12" s="813"/>
      <c r="ANB12" s="813"/>
      <c r="ANC12" s="813"/>
      <c r="AND12" s="813"/>
      <c r="ANE12" s="813"/>
      <c r="ANF12" s="813"/>
      <c r="ANG12" s="813"/>
      <c r="ANH12" s="813"/>
      <c r="ANI12" s="813"/>
      <c r="ANJ12" s="813"/>
      <c r="ANK12" s="813"/>
      <c r="ANL12" s="813"/>
      <c r="ANM12" s="813"/>
      <c r="ANN12" s="813"/>
      <c r="ANO12" s="813"/>
      <c r="ANP12" s="813"/>
      <c r="ANQ12" s="813"/>
      <c r="ANR12" s="813"/>
      <c r="ANS12" s="813"/>
      <c r="ANT12" s="813"/>
      <c r="ANU12" s="813"/>
      <c r="ANV12" s="813"/>
      <c r="ANW12" s="813"/>
      <c r="ANX12" s="813"/>
      <c r="ANY12" s="813"/>
      <c r="ANZ12" s="813"/>
      <c r="AOA12" s="813"/>
      <c r="AOB12" s="813"/>
      <c r="AOC12" s="813"/>
      <c r="AOD12" s="813"/>
      <c r="AOE12" s="813"/>
      <c r="AOF12" s="813"/>
      <c r="AOG12" s="813"/>
      <c r="AOH12" s="813"/>
      <c r="AOI12" s="813"/>
      <c r="AOJ12" s="813"/>
      <c r="AOK12" s="813"/>
      <c r="AOL12" s="813"/>
      <c r="AOM12" s="813"/>
      <c r="AON12" s="813"/>
      <c r="AOO12" s="813"/>
      <c r="AOP12" s="813"/>
      <c r="AOQ12" s="813"/>
      <c r="AOR12" s="813"/>
      <c r="AOS12" s="813"/>
      <c r="AOT12" s="813"/>
      <c r="AOU12" s="813"/>
      <c r="AOV12" s="813"/>
      <c r="AOW12" s="813"/>
      <c r="AOX12" s="813"/>
      <c r="AOY12" s="813"/>
      <c r="AOZ12" s="813"/>
      <c r="APA12" s="813"/>
      <c r="APB12" s="813"/>
      <c r="APC12" s="813"/>
      <c r="APD12" s="813"/>
      <c r="APE12" s="813"/>
      <c r="APF12" s="813"/>
      <c r="APG12" s="813"/>
      <c r="APH12" s="813"/>
      <c r="API12" s="813"/>
      <c r="APJ12" s="813"/>
      <c r="APK12" s="813"/>
      <c r="APL12" s="813"/>
      <c r="APM12" s="813"/>
      <c r="APN12" s="813"/>
      <c r="APO12" s="813"/>
      <c r="APP12" s="813"/>
      <c r="APQ12" s="813"/>
      <c r="APR12" s="813"/>
      <c r="APS12" s="813"/>
      <c r="APT12" s="813"/>
      <c r="APU12" s="813"/>
      <c r="APV12" s="813"/>
      <c r="APW12" s="813"/>
      <c r="APX12" s="813"/>
      <c r="APY12" s="813"/>
      <c r="APZ12" s="813"/>
      <c r="AQA12" s="813"/>
      <c r="AQB12" s="813"/>
      <c r="AQC12" s="813"/>
      <c r="AQD12" s="813"/>
      <c r="AQE12" s="813"/>
      <c r="AQF12" s="813"/>
      <c r="AQG12" s="813"/>
      <c r="AQH12" s="813"/>
      <c r="AQI12" s="813"/>
      <c r="AQJ12" s="813"/>
      <c r="AQK12" s="813"/>
      <c r="AQL12" s="813"/>
      <c r="AQM12" s="813"/>
      <c r="AQN12" s="813"/>
      <c r="AQO12" s="813"/>
      <c r="AQP12" s="813"/>
      <c r="AQQ12" s="813"/>
      <c r="AQR12" s="813"/>
      <c r="AQS12" s="813"/>
      <c r="AQT12" s="813"/>
      <c r="AQU12" s="813"/>
      <c r="AQV12" s="813"/>
      <c r="AQW12" s="813"/>
      <c r="AQX12" s="813"/>
      <c r="AQY12" s="813"/>
      <c r="AQZ12" s="813"/>
      <c r="ARA12" s="813"/>
      <c r="ARB12" s="813"/>
      <c r="ARC12" s="813"/>
      <c r="ARD12" s="813"/>
      <c r="ARE12" s="813"/>
      <c r="ARF12" s="813"/>
      <c r="ARG12" s="813"/>
      <c r="ARH12" s="813"/>
      <c r="ARI12" s="813"/>
      <c r="ARJ12" s="813"/>
      <c r="ARK12" s="813"/>
      <c r="ARL12" s="813"/>
      <c r="ARM12" s="813"/>
      <c r="ARN12" s="813"/>
      <c r="ARO12" s="813"/>
      <c r="ARP12" s="813"/>
      <c r="ARQ12" s="813"/>
      <c r="ARR12" s="813"/>
      <c r="ARS12" s="813"/>
      <c r="ART12" s="813"/>
      <c r="ARU12" s="813"/>
      <c r="ARV12" s="813"/>
      <c r="ARW12" s="813"/>
      <c r="ARX12" s="813"/>
      <c r="ARY12" s="813"/>
      <c r="ARZ12" s="813"/>
      <c r="ASA12" s="813"/>
      <c r="ASB12" s="813"/>
      <c r="ASC12" s="813"/>
      <c r="ASD12" s="813"/>
      <c r="ASE12" s="813"/>
      <c r="ASF12" s="813"/>
      <c r="ASG12" s="813"/>
      <c r="ASH12" s="813"/>
      <c r="ASI12" s="813"/>
      <c r="ASJ12" s="813"/>
      <c r="ASK12" s="813"/>
      <c r="ASL12" s="813"/>
      <c r="ASM12" s="813"/>
      <c r="ASN12" s="813"/>
      <c r="ASO12" s="813"/>
      <c r="ASP12" s="813"/>
      <c r="ASQ12" s="813"/>
      <c r="ASR12" s="813"/>
      <c r="ASS12" s="813"/>
      <c r="AST12" s="813"/>
      <c r="ASU12" s="813"/>
      <c r="ASV12" s="813"/>
      <c r="ASW12" s="813"/>
      <c r="ASX12" s="813"/>
      <c r="ASY12" s="813"/>
      <c r="ASZ12" s="813"/>
      <c r="ATA12" s="813"/>
      <c r="ATB12" s="813"/>
      <c r="ATC12" s="813"/>
      <c r="ATD12" s="813"/>
      <c r="ATE12" s="813"/>
      <c r="ATF12" s="813"/>
      <c r="ATG12" s="813"/>
      <c r="ATH12" s="813"/>
      <c r="ATI12" s="813"/>
      <c r="ATJ12" s="813"/>
      <c r="ATK12" s="813"/>
      <c r="ATL12" s="813"/>
      <c r="ATM12" s="813"/>
      <c r="ATN12" s="813"/>
      <c r="ATO12" s="813"/>
      <c r="ATP12" s="813"/>
      <c r="ATQ12" s="813"/>
      <c r="ATR12" s="813"/>
      <c r="ATS12" s="813"/>
      <c r="ATT12" s="813"/>
      <c r="ATU12" s="813"/>
      <c r="ATV12" s="813"/>
      <c r="ATW12" s="813"/>
      <c r="ATX12" s="813"/>
      <c r="ATY12" s="813"/>
      <c r="ATZ12" s="813"/>
      <c r="AUA12" s="813"/>
      <c r="AUB12" s="813"/>
      <c r="AUC12" s="813"/>
      <c r="AUD12" s="813"/>
      <c r="AUE12" s="813"/>
      <c r="AUF12" s="813"/>
      <c r="AUG12" s="813"/>
      <c r="AUH12" s="813"/>
      <c r="AUI12" s="813"/>
      <c r="AUJ12" s="813"/>
      <c r="AUK12" s="813"/>
      <c r="AUL12" s="813"/>
      <c r="AUM12" s="813"/>
      <c r="AUN12" s="813"/>
      <c r="AUO12" s="813"/>
      <c r="AUP12" s="813"/>
      <c r="AUQ12" s="813"/>
      <c r="AUR12" s="813"/>
      <c r="AUS12" s="813"/>
      <c r="AUT12" s="813"/>
      <c r="AUU12" s="813"/>
      <c r="AUV12" s="813"/>
      <c r="AUW12" s="813"/>
      <c r="AUX12" s="813"/>
      <c r="AUY12" s="813"/>
      <c r="AUZ12" s="813"/>
      <c r="AVA12" s="813"/>
      <c r="AVB12" s="813"/>
      <c r="AVC12" s="813"/>
      <c r="AVD12" s="813"/>
      <c r="AVE12" s="813"/>
      <c r="AVF12" s="813"/>
      <c r="AVG12" s="813"/>
      <c r="AVH12" s="813"/>
      <c r="AVI12" s="813"/>
      <c r="AVJ12" s="813"/>
      <c r="AVK12" s="813"/>
      <c r="AVL12" s="813"/>
      <c r="AVM12" s="813"/>
      <c r="AVN12" s="813"/>
      <c r="AVO12" s="813"/>
      <c r="AVP12" s="813"/>
      <c r="AVQ12" s="813"/>
      <c r="AVR12" s="813"/>
      <c r="AVS12" s="813"/>
      <c r="AVT12" s="813"/>
      <c r="AVU12" s="813"/>
      <c r="AVV12" s="813"/>
      <c r="AVW12" s="813"/>
      <c r="AVX12" s="813"/>
      <c r="AVY12" s="813"/>
      <c r="AVZ12" s="813"/>
      <c r="AWA12" s="813"/>
      <c r="AWB12" s="813"/>
      <c r="AWC12" s="813"/>
      <c r="AWD12" s="813"/>
      <c r="AWE12" s="813"/>
      <c r="AWF12" s="813"/>
      <c r="AWG12" s="813"/>
      <c r="AWH12" s="813"/>
      <c r="AWI12" s="813"/>
      <c r="AWJ12" s="813"/>
      <c r="AWK12" s="813"/>
      <c r="AWL12" s="813"/>
      <c r="AWM12" s="813"/>
      <c r="AWN12" s="813"/>
      <c r="AWO12" s="813"/>
      <c r="AWP12" s="813"/>
      <c r="AWQ12" s="813"/>
      <c r="AWR12" s="813"/>
      <c r="AWS12" s="813"/>
      <c r="AWT12" s="813"/>
      <c r="AWU12" s="813"/>
      <c r="AWV12" s="813"/>
      <c r="AWW12" s="813"/>
      <c r="AWX12" s="813"/>
      <c r="AWY12" s="813"/>
      <c r="AWZ12" s="813"/>
      <c r="AXA12" s="813"/>
      <c r="AXB12" s="813"/>
      <c r="AXC12" s="813"/>
      <c r="AXD12" s="813"/>
      <c r="AXE12" s="813"/>
      <c r="AXF12" s="813"/>
      <c r="AXG12" s="813"/>
      <c r="AXH12" s="813"/>
      <c r="AXI12" s="813"/>
      <c r="AXJ12" s="813"/>
      <c r="AXK12" s="813"/>
      <c r="AXL12" s="813"/>
      <c r="AXM12" s="813"/>
      <c r="AXN12" s="813"/>
      <c r="AXO12" s="813"/>
      <c r="AXP12" s="813"/>
      <c r="AXQ12" s="813"/>
      <c r="AXR12" s="813"/>
      <c r="AXS12" s="813"/>
      <c r="AXT12" s="813"/>
      <c r="AXU12" s="813"/>
      <c r="AXV12" s="813"/>
      <c r="AXW12" s="813"/>
      <c r="AXX12" s="813"/>
      <c r="AXY12" s="813"/>
      <c r="AXZ12" s="813"/>
      <c r="AYA12" s="813"/>
      <c r="AYB12" s="813"/>
      <c r="AYC12" s="813"/>
      <c r="AYD12" s="813"/>
      <c r="AYE12" s="813"/>
      <c r="AYF12" s="813"/>
      <c r="AYG12" s="813"/>
      <c r="AYH12" s="813"/>
      <c r="AYI12" s="813"/>
      <c r="AYJ12" s="813"/>
      <c r="AYK12" s="813"/>
      <c r="AYL12" s="813"/>
      <c r="AYM12" s="813"/>
      <c r="AYN12" s="813"/>
      <c r="AYO12" s="813"/>
      <c r="AYP12" s="813"/>
      <c r="AYQ12" s="813"/>
      <c r="AYR12" s="813"/>
      <c r="AYS12" s="813"/>
      <c r="AYT12" s="813"/>
      <c r="AYU12" s="813"/>
      <c r="AYV12" s="813"/>
      <c r="AYW12" s="813"/>
      <c r="AYX12" s="813"/>
      <c r="AYY12" s="813"/>
      <c r="AYZ12" s="813"/>
      <c r="AZA12" s="813"/>
      <c r="AZB12" s="813"/>
      <c r="AZC12" s="813"/>
      <c r="AZD12" s="813"/>
      <c r="AZE12" s="813"/>
      <c r="AZF12" s="813"/>
      <c r="AZG12" s="813"/>
      <c r="AZH12" s="813"/>
      <c r="AZI12" s="813"/>
      <c r="AZJ12" s="813"/>
      <c r="AZK12" s="813"/>
      <c r="AZL12" s="813"/>
      <c r="AZM12" s="813"/>
      <c r="AZN12" s="813"/>
      <c r="AZO12" s="813"/>
      <c r="AZP12" s="813"/>
      <c r="AZQ12" s="813"/>
      <c r="AZR12" s="813"/>
      <c r="AZS12" s="813"/>
      <c r="AZT12" s="813"/>
      <c r="AZU12" s="813"/>
      <c r="AZV12" s="813"/>
      <c r="AZW12" s="813"/>
      <c r="AZX12" s="813"/>
      <c r="AZY12" s="813"/>
      <c r="AZZ12" s="813"/>
      <c r="BAA12" s="813"/>
      <c r="BAB12" s="813"/>
      <c r="BAC12" s="813"/>
      <c r="BAD12" s="813"/>
      <c r="BAE12" s="813"/>
      <c r="BAF12" s="813"/>
      <c r="BAG12" s="813"/>
      <c r="BAH12" s="813"/>
      <c r="BAI12" s="813"/>
      <c r="BAJ12" s="813"/>
      <c r="BAK12" s="813"/>
      <c r="BAL12" s="813"/>
      <c r="BAM12" s="813"/>
      <c r="BAN12" s="813"/>
      <c r="BAO12" s="813"/>
      <c r="BAP12" s="813"/>
      <c r="BAQ12" s="813"/>
      <c r="BAR12" s="813"/>
      <c r="BAS12" s="813"/>
      <c r="BAT12" s="813"/>
      <c r="BAU12" s="813"/>
      <c r="BAV12" s="813"/>
      <c r="BAW12" s="813"/>
      <c r="BAX12" s="813"/>
      <c r="BAY12" s="813"/>
      <c r="BAZ12" s="813"/>
      <c r="BBA12" s="813"/>
      <c r="BBB12" s="813"/>
      <c r="BBC12" s="813"/>
      <c r="BBD12" s="813"/>
      <c r="BBE12" s="813"/>
      <c r="BBF12" s="813"/>
      <c r="BBG12" s="813"/>
      <c r="BBH12" s="813"/>
      <c r="BBI12" s="813"/>
      <c r="BBJ12" s="813"/>
      <c r="BBK12" s="813"/>
      <c r="BBL12" s="813"/>
      <c r="BBM12" s="813"/>
      <c r="BBN12" s="813"/>
      <c r="BBO12" s="813"/>
      <c r="BBP12" s="813"/>
      <c r="BBQ12" s="813"/>
      <c r="BBR12" s="813"/>
      <c r="BBS12" s="813"/>
      <c r="BBT12" s="813"/>
      <c r="BBU12" s="813"/>
      <c r="BBV12" s="813"/>
      <c r="BBW12" s="813"/>
      <c r="BBX12" s="813"/>
      <c r="BBY12" s="813"/>
      <c r="BBZ12" s="813"/>
      <c r="BCA12" s="813"/>
      <c r="BCB12" s="813"/>
      <c r="BCC12" s="813"/>
      <c r="BCD12" s="813"/>
      <c r="BCE12" s="813"/>
      <c r="BCF12" s="813"/>
      <c r="BCG12" s="813"/>
      <c r="BCH12" s="813"/>
      <c r="BCI12" s="813"/>
      <c r="BCJ12" s="813"/>
      <c r="BCK12" s="813"/>
      <c r="BCL12" s="813"/>
      <c r="BCM12" s="813"/>
      <c r="BCN12" s="813"/>
      <c r="BCO12" s="813"/>
      <c r="BCP12" s="813"/>
      <c r="BCQ12" s="813"/>
      <c r="BCR12" s="813"/>
      <c r="BCS12" s="813"/>
      <c r="BCT12" s="813"/>
      <c r="BCU12" s="813"/>
      <c r="BCV12" s="813"/>
      <c r="BCW12" s="813"/>
      <c r="BCX12" s="813"/>
      <c r="BCY12" s="813"/>
      <c r="BCZ12" s="813"/>
      <c r="BDA12" s="813"/>
      <c r="BDB12" s="813"/>
      <c r="BDC12" s="813"/>
      <c r="BDD12" s="813"/>
      <c r="BDE12" s="813"/>
      <c r="BDF12" s="813"/>
      <c r="BDG12" s="813"/>
      <c r="BDH12" s="813"/>
      <c r="BDI12" s="813"/>
      <c r="BDJ12" s="813"/>
      <c r="BDK12" s="813"/>
      <c r="BDL12" s="813"/>
      <c r="BDM12" s="813"/>
      <c r="BDN12" s="813"/>
      <c r="BDO12" s="813"/>
      <c r="BDP12" s="813"/>
      <c r="BDQ12" s="813"/>
      <c r="BDR12" s="813"/>
      <c r="BDS12" s="813"/>
      <c r="BDT12" s="813"/>
      <c r="BDU12" s="813"/>
      <c r="BDV12" s="813"/>
      <c r="BDW12" s="813"/>
      <c r="BDX12" s="813"/>
      <c r="BDY12" s="813"/>
      <c r="BDZ12" s="813"/>
      <c r="BEA12" s="813"/>
      <c r="BEB12" s="813"/>
      <c r="BEC12" s="813"/>
      <c r="BED12" s="813"/>
      <c r="BEE12" s="813"/>
      <c r="BEF12" s="813"/>
      <c r="BEG12" s="813"/>
      <c r="BEH12" s="813"/>
      <c r="BEI12" s="813"/>
      <c r="BEJ12" s="813"/>
      <c r="BEK12" s="813"/>
      <c r="BEL12" s="813"/>
      <c r="BEM12" s="813"/>
      <c r="BEN12" s="813"/>
      <c r="BEO12" s="813"/>
      <c r="BEP12" s="813"/>
      <c r="BEQ12" s="813"/>
      <c r="BER12" s="813"/>
      <c r="BES12" s="813"/>
      <c r="BET12" s="813"/>
      <c r="BEU12" s="813"/>
      <c r="BEV12" s="813"/>
      <c r="BEW12" s="813"/>
      <c r="BEX12" s="813"/>
      <c r="BEY12" s="813"/>
      <c r="BEZ12" s="813"/>
      <c r="BFA12" s="813"/>
      <c r="BFB12" s="813"/>
      <c r="BFC12" s="813"/>
      <c r="BFD12" s="813"/>
      <c r="BFE12" s="813"/>
      <c r="BFF12" s="813"/>
      <c r="BFG12" s="813"/>
      <c r="BFH12" s="813"/>
      <c r="BFI12" s="813"/>
      <c r="BFJ12" s="813"/>
      <c r="BFK12" s="813"/>
      <c r="BFL12" s="813"/>
      <c r="BFM12" s="813"/>
      <c r="BFN12" s="813"/>
      <c r="BFO12" s="813"/>
      <c r="BFP12" s="813"/>
      <c r="BFQ12" s="813"/>
      <c r="BFR12" s="813"/>
      <c r="BFS12" s="813"/>
      <c r="BFT12" s="813"/>
      <c r="BFU12" s="813"/>
      <c r="BFV12" s="813"/>
      <c r="BFW12" s="813"/>
      <c r="BFX12" s="813"/>
      <c r="BFY12" s="813"/>
      <c r="BFZ12" s="813"/>
      <c r="BGA12" s="813"/>
      <c r="BGB12" s="813"/>
      <c r="BGC12" s="813"/>
      <c r="BGD12" s="813"/>
      <c r="BGE12" s="813"/>
      <c r="BGF12" s="813"/>
      <c r="BGG12" s="813"/>
      <c r="BGH12" s="813"/>
      <c r="BGI12" s="813"/>
      <c r="BGJ12" s="813"/>
      <c r="BGK12" s="813"/>
      <c r="BGL12" s="813"/>
      <c r="BGM12" s="813"/>
      <c r="BGN12" s="813"/>
      <c r="BGO12" s="813"/>
      <c r="BGP12" s="813"/>
      <c r="BGQ12" s="813"/>
      <c r="BGR12" s="813"/>
      <c r="BGS12" s="813"/>
      <c r="BGT12" s="813"/>
      <c r="BGU12" s="813"/>
      <c r="BGV12" s="813"/>
      <c r="BGW12" s="813"/>
      <c r="BGX12" s="813"/>
      <c r="BGY12" s="813"/>
      <c r="BGZ12" s="813"/>
      <c r="BHA12" s="813"/>
      <c r="BHB12" s="813"/>
      <c r="BHC12" s="813"/>
      <c r="BHD12" s="813"/>
      <c r="BHE12" s="813"/>
      <c r="BHF12" s="813"/>
      <c r="BHG12" s="813"/>
      <c r="BHH12" s="813"/>
      <c r="BHI12" s="813"/>
      <c r="BHJ12" s="813"/>
      <c r="BHK12" s="813"/>
      <c r="BHL12" s="813"/>
      <c r="BHM12" s="813"/>
      <c r="BHN12" s="813"/>
      <c r="BHO12" s="813"/>
      <c r="BHP12" s="813"/>
      <c r="BHQ12" s="813"/>
      <c r="BHR12" s="813"/>
      <c r="BHS12" s="813"/>
      <c r="BHT12" s="813"/>
      <c r="BHU12" s="813"/>
      <c r="BHV12" s="813"/>
      <c r="BHW12" s="813"/>
      <c r="BHX12" s="813"/>
      <c r="BHY12" s="813"/>
      <c r="BHZ12" s="813"/>
      <c r="BIA12" s="813"/>
      <c r="BIB12" s="813"/>
      <c r="BIC12" s="813"/>
      <c r="BID12" s="813"/>
      <c r="BIE12" s="813"/>
      <c r="BIF12" s="813"/>
      <c r="BIG12" s="813"/>
      <c r="BIH12" s="813"/>
      <c r="BII12" s="813"/>
      <c r="BIJ12" s="813"/>
      <c r="BIK12" s="813"/>
      <c r="BIL12" s="813"/>
      <c r="BIM12" s="813"/>
      <c r="BIN12" s="813"/>
      <c r="BIO12" s="813"/>
      <c r="BIP12" s="813"/>
      <c r="BIQ12" s="813"/>
      <c r="BIR12" s="813"/>
      <c r="BIS12" s="813"/>
      <c r="BIT12" s="813"/>
      <c r="BIU12" s="813"/>
      <c r="BIV12" s="813"/>
      <c r="BIW12" s="813"/>
      <c r="BIX12" s="813"/>
      <c r="BIY12" s="813"/>
      <c r="BIZ12" s="813"/>
      <c r="BJA12" s="813"/>
      <c r="BJB12" s="813"/>
      <c r="BJC12" s="813"/>
      <c r="BJD12" s="813"/>
      <c r="BJE12" s="813"/>
      <c r="BJF12" s="813"/>
      <c r="BJG12" s="813"/>
      <c r="BJH12" s="813"/>
      <c r="BJI12" s="813"/>
      <c r="BJJ12" s="813"/>
      <c r="BJK12" s="813"/>
      <c r="BJL12" s="813"/>
      <c r="BJM12" s="813"/>
      <c r="BJN12" s="813"/>
      <c r="BJO12" s="813"/>
      <c r="BJP12" s="813"/>
      <c r="BJQ12" s="813"/>
      <c r="BJR12" s="813"/>
      <c r="BJS12" s="813"/>
      <c r="BJT12" s="813"/>
      <c r="BJU12" s="813"/>
      <c r="BJV12" s="813"/>
      <c r="BJW12" s="813"/>
      <c r="BJX12" s="813"/>
      <c r="BJY12" s="813"/>
      <c r="BJZ12" s="813"/>
      <c r="BKA12" s="813"/>
      <c r="BKB12" s="813"/>
      <c r="BKC12" s="813"/>
      <c r="BKD12" s="813"/>
      <c r="BKE12" s="813"/>
      <c r="BKF12" s="813"/>
      <c r="BKG12" s="813"/>
      <c r="BKH12" s="813"/>
      <c r="BKI12" s="813"/>
      <c r="BKJ12" s="813"/>
      <c r="BKK12" s="813"/>
      <c r="BKL12" s="813"/>
      <c r="BKM12" s="813"/>
      <c r="BKN12" s="813"/>
      <c r="BKO12" s="813"/>
      <c r="BKP12" s="813"/>
      <c r="BKQ12" s="813"/>
      <c r="BKR12" s="813"/>
      <c r="BKS12" s="813"/>
      <c r="BKT12" s="813"/>
      <c r="BKU12" s="813"/>
      <c r="BKV12" s="813"/>
      <c r="BKW12" s="813"/>
      <c r="BKX12" s="813"/>
      <c r="BKY12" s="813"/>
      <c r="BKZ12" s="813"/>
      <c r="BLA12" s="813"/>
      <c r="BLB12" s="813"/>
      <c r="BLC12" s="813"/>
      <c r="BLD12" s="813"/>
      <c r="BLE12" s="813"/>
      <c r="BLF12" s="813"/>
      <c r="BLG12" s="813"/>
      <c r="BLH12" s="813"/>
      <c r="BLI12" s="813"/>
      <c r="BLJ12" s="813"/>
      <c r="BLK12" s="813"/>
      <c r="BLL12" s="813"/>
      <c r="BLM12" s="813"/>
      <c r="BLN12" s="813"/>
      <c r="BLO12" s="813"/>
      <c r="BLP12" s="813"/>
      <c r="BLQ12" s="813"/>
      <c r="BLR12" s="813"/>
      <c r="BLS12" s="813"/>
      <c r="BLT12" s="813"/>
      <c r="BLU12" s="813"/>
      <c r="BLV12" s="813"/>
      <c r="BLW12" s="813"/>
      <c r="BLX12" s="813"/>
      <c r="BLY12" s="813"/>
      <c r="BLZ12" s="813"/>
      <c r="BMA12" s="813"/>
      <c r="BMB12" s="813"/>
      <c r="BMC12" s="813"/>
      <c r="BMD12" s="813"/>
      <c r="BME12" s="813"/>
      <c r="BMF12" s="813"/>
      <c r="BMG12" s="813"/>
      <c r="BMH12" s="813"/>
      <c r="BMI12" s="813"/>
      <c r="BMJ12" s="813"/>
      <c r="BMK12" s="813"/>
      <c r="BML12" s="813"/>
      <c r="BMM12" s="813"/>
      <c r="BMN12" s="813"/>
      <c r="BMO12" s="813"/>
      <c r="BMP12" s="813"/>
      <c r="BMQ12" s="813"/>
      <c r="BMR12" s="813"/>
      <c r="BMS12" s="813"/>
      <c r="BMT12" s="813"/>
      <c r="BMU12" s="813"/>
      <c r="BMV12" s="813"/>
      <c r="BMW12" s="813"/>
      <c r="BMX12" s="813"/>
      <c r="BMY12" s="813"/>
      <c r="BMZ12" s="813"/>
      <c r="BNA12" s="813"/>
      <c r="BNB12" s="813"/>
      <c r="BNC12" s="813"/>
      <c r="BND12" s="813"/>
      <c r="BNE12" s="813"/>
      <c r="BNF12" s="813"/>
      <c r="BNG12" s="813"/>
      <c r="BNH12" s="813"/>
      <c r="BNI12" s="813"/>
      <c r="BNJ12" s="813"/>
      <c r="BNK12" s="813"/>
      <c r="BNL12" s="813"/>
      <c r="BNM12" s="813"/>
      <c r="BNN12" s="813"/>
      <c r="BNO12" s="813"/>
      <c r="BNP12" s="813"/>
      <c r="BNQ12" s="813"/>
      <c r="BNR12" s="813"/>
      <c r="BNS12" s="813"/>
      <c r="BNT12" s="813"/>
      <c r="BNU12" s="813"/>
      <c r="BNV12" s="813"/>
      <c r="BNW12" s="813"/>
      <c r="BNX12" s="813"/>
      <c r="BNY12" s="813"/>
      <c r="BNZ12" s="813"/>
      <c r="BOA12" s="813"/>
      <c r="BOB12" s="813"/>
      <c r="BOC12" s="813"/>
      <c r="BOD12" s="813"/>
      <c r="BOE12" s="813"/>
      <c r="BOF12" s="813"/>
      <c r="BOG12" s="813"/>
      <c r="BOH12" s="813"/>
      <c r="BOI12" s="813"/>
      <c r="BOJ12" s="813"/>
      <c r="BOK12" s="813"/>
      <c r="BOL12" s="813"/>
      <c r="BOM12" s="813"/>
      <c r="BON12" s="813"/>
      <c r="BOO12" s="813"/>
      <c r="BOP12" s="813"/>
      <c r="BOQ12" s="813"/>
      <c r="BOR12" s="813"/>
      <c r="BOS12" s="813"/>
      <c r="BOT12" s="813"/>
      <c r="BOU12" s="813"/>
      <c r="BOV12" s="813"/>
      <c r="BOW12" s="813"/>
      <c r="BOX12" s="813"/>
      <c r="BOY12" s="813"/>
      <c r="BOZ12" s="813"/>
      <c r="BPA12" s="813"/>
      <c r="BPB12" s="813"/>
      <c r="BPC12" s="813"/>
      <c r="BPD12" s="813"/>
      <c r="BPE12" s="813"/>
      <c r="BPF12" s="813"/>
      <c r="BPG12" s="813"/>
      <c r="BPH12" s="813"/>
      <c r="BPI12" s="813"/>
      <c r="BPJ12" s="813"/>
      <c r="BPK12" s="813"/>
      <c r="BPL12" s="813"/>
      <c r="BPM12" s="813"/>
      <c r="BPN12" s="813"/>
      <c r="BPO12" s="813"/>
      <c r="BPP12" s="813"/>
      <c r="BPQ12" s="813"/>
      <c r="BPR12" s="813"/>
      <c r="BPS12" s="813"/>
      <c r="BPT12" s="813"/>
      <c r="BPU12" s="813"/>
      <c r="BPV12" s="813"/>
      <c r="BPW12" s="813"/>
      <c r="BPX12" s="813"/>
      <c r="BPY12" s="813"/>
      <c r="BPZ12" s="813"/>
      <c r="BQA12" s="813"/>
      <c r="BQB12" s="813"/>
      <c r="BQC12" s="813"/>
      <c r="BQD12" s="813"/>
      <c r="BQE12" s="813"/>
      <c r="BQF12" s="813"/>
      <c r="BQG12" s="813"/>
      <c r="BQH12" s="813"/>
      <c r="BQI12" s="813"/>
      <c r="BQJ12" s="813"/>
      <c r="BQK12" s="813"/>
      <c r="BQL12" s="813"/>
      <c r="BQM12" s="813"/>
      <c r="BQN12" s="813"/>
      <c r="BQO12" s="813"/>
      <c r="BQP12" s="813"/>
      <c r="BQQ12" s="813"/>
      <c r="BQR12" s="813"/>
      <c r="BQS12" s="813"/>
      <c r="BQT12" s="813"/>
      <c r="BQU12" s="813"/>
      <c r="BQV12" s="813"/>
      <c r="BQW12" s="813"/>
      <c r="BQX12" s="813"/>
      <c r="BQY12" s="813"/>
      <c r="BQZ12" s="813"/>
      <c r="BRA12" s="813"/>
      <c r="BRB12" s="813"/>
      <c r="BRC12" s="813"/>
      <c r="BRD12" s="813"/>
      <c r="BRE12" s="813"/>
      <c r="BRF12" s="813"/>
      <c r="BRG12" s="813"/>
      <c r="BRH12" s="813"/>
      <c r="BRI12" s="813"/>
      <c r="BRJ12" s="813"/>
      <c r="BRK12" s="813"/>
      <c r="BRL12" s="813"/>
      <c r="BRM12" s="813"/>
      <c r="BRN12" s="813"/>
      <c r="BRO12" s="813"/>
      <c r="BRP12" s="813"/>
      <c r="BRQ12" s="813"/>
      <c r="BRR12" s="813"/>
      <c r="BRS12" s="813"/>
      <c r="BRT12" s="813"/>
      <c r="BRU12" s="813"/>
      <c r="BRV12" s="813"/>
      <c r="BRW12" s="813"/>
      <c r="BRX12" s="813"/>
      <c r="BRY12" s="813"/>
      <c r="BRZ12" s="813"/>
      <c r="BSA12" s="813"/>
      <c r="BSB12" s="813"/>
      <c r="BSC12" s="813"/>
      <c r="BSD12" s="813"/>
      <c r="BSE12" s="813"/>
      <c r="BSF12" s="813"/>
      <c r="BSG12" s="813"/>
      <c r="BSH12" s="813"/>
      <c r="BSI12" s="813"/>
      <c r="BSJ12" s="813"/>
      <c r="BSK12" s="813"/>
      <c r="BSL12" s="813"/>
      <c r="BSM12" s="813"/>
      <c r="BSN12" s="813"/>
      <c r="BSO12" s="813"/>
      <c r="BSP12" s="813"/>
      <c r="BSQ12" s="813"/>
      <c r="BSR12" s="813"/>
      <c r="BSS12" s="813"/>
      <c r="BST12" s="813"/>
      <c r="BSU12" s="813"/>
      <c r="BSV12" s="813"/>
      <c r="BSW12" s="813"/>
      <c r="BSX12" s="813"/>
      <c r="BSY12" s="813"/>
      <c r="BSZ12" s="813"/>
      <c r="BTA12" s="813"/>
      <c r="BTB12" s="813"/>
      <c r="BTC12" s="813"/>
      <c r="BTD12" s="813"/>
      <c r="BTE12" s="813"/>
      <c r="BTF12" s="813"/>
      <c r="BTG12" s="813"/>
      <c r="BTH12" s="813"/>
      <c r="BTI12" s="813"/>
      <c r="BTJ12" s="813"/>
      <c r="BTK12" s="813"/>
      <c r="BTL12" s="813"/>
      <c r="BTM12" s="813"/>
      <c r="BTN12" s="813"/>
      <c r="BTO12" s="813"/>
      <c r="BTP12" s="813"/>
      <c r="BTQ12" s="813"/>
      <c r="BTR12" s="813"/>
      <c r="BTS12" s="813"/>
      <c r="BTT12" s="813"/>
      <c r="BTU12" s="813"/>
      <c r="BTV12" s="813"/>
      <c r="BTW12" s="813"/>
      <c r="BTX12" s="813"/>
      <c r="BTY12" s="813"/>
      <c r="BTZ12" s="813"/>
      <c r="BUA12" s="813"/>
      <c r="BUB12" s="813"/>
      <c r="BUC12" s="813"/>
      <c r="BUD12" s="813"/>
      <c r="BUE12" s="813"/>
      <c r="BUF12" s="813"/>
      <c r="BUG12" s="813"/>
      <c r="BUH12" s="813"/>
      <c r="BUI12" s="813"/>
      <c r="BUJ12" s="813"/>
      <c r="BUK12" s="813"/>
      <c r="BUL12" s="813"/>
      <c r="BUM12" s="813"/>
      <c r="BUN12" s="813"/>
      <c r="BUO12" s="813"/>
      <c r="BUP12" s="813"/>
      <c r="BUQ12" s="813"/>
      <c r="BUR12" s="813"/>
      <c r="BUS12" s="813"/>
      <c r="BUT12" s="813"/>
      <c r="BUU12" s="813"/>
      <c r="BUV12" s="813"/>
      <c r="BUW12" s="813"/>
      <c r="BUX12" s="813"/>
      <c r="BUY12" s="813"/>
      <c r="BUZ12" s="813"/>
      <c r="BVA12" s="813"/>
      <c r="BVB12" s="813"/>
      <c r="BVC12" s="813"/>
      <c r="BVD12" s="813"/>
      <c r="BVE12" s="813"/>
      <c r="BVF12" s="813"/>
      <c r="BVG12" s="813"/>
      <c r="BVH12" s="813"/>
      <c r="BVI12" s="813"/>
      <c r="BVJ12" s="813"/>
      <c r="BVK12" s="813"/>
      <c r="BVL12" s="813"/>
      <c r="BVM12" s="813"/>
      <c r="BVN12" s="813"/>
      <c r="BVO12" s="813"/>
      <c r="BVP12" s="813"/>
      <c r="BVQ12" s="813"/>
      <c r="BVR12" s="813"/>
      <c r="BVS12" s="813"/>
      <c r="BVT12" s="813"/>
      <c r="BVU12" s="813"/>
      <c r="BVV12" s="813"/>
      <c r="BVW12" s="813"/>
      <c r="BVX12" s="813"/>
      <c r="BVY12" s="813"/>
      <c r="BVZ12" s="813"/>
      <c r="BWA12" s="813"/>
      <c r="BWB12" s="813"/>
      <c r="BWC12" s="813"/>
      <c r="BWD12" s="813"/>
      <c r="BWE12" s="813"/>
      <c r="BWF12" s="813"/>
      <c r="BWG12" s="813"/>
      <c r="BWH12" s="813"/>
      <c r="BWI12" s="813"/>
      <c r="BWJ12" s="813"/>
      <c r="BWK12" s="813"/>
      <c r="BWL12" s="813"/>
      <c r="BWM12" s="813"/>
      <c r="BWN12" s="813"/>
      <c r="BWO12" s="813"/>
      <c r="BWP12" s="813"/>
      <c r="BWQ12" s="813"/>
      <c r="BWR12" s="813"/>
      <c r="BWS12" s="813"/>
      <c r="BWT12" s="813"/>
      <c r="BWU12" s="813"/>
      <c r="BWV12" s="813"/>
      <c r="BWW12" s="813"/>
      <c r="BWX12" s="813"/>
      <c r="BWY12" s="813"/>
      <c r="BWZ12" s="813"/>
      <c r="BXA12" s="813"/>
      <c r="BXB12" s="813"/>
      <c r="BXC12" s="813"/>
      <c r="BXD12" s="813"/>
      <c r="BXE12" s="813"/>
      <c r="BXF12" s="813"/>
      <c r="BXG12" s="813"/>
      <c r="BXH12" s="813"/>
      <c r="BXI12" s="813"/>
      <c r="BXJ12" s="813"/>
      <c r="BXK12" s="813"/>
      <c r="BXL12" s="813"/>
      <c r="BXM12" s="813"/>
      <c r="BXN12" s="813"/>
      <c r="BXO12" s="813"/>
      <c r="BXP12" s="813"/>
      <c r="BXQ12" s="813"/>
      <c r="BXR12" s="813"/>
      <c r="BXS12" s="813"/>
      <c r="BXT12" s="813"/>
      <c r="BXU12" s="813"/>
      <c r="BXV12" s="813"/>
      <c r="BXW12" s="813"/>
      <c r="BXX12" s="813"/>
      <c r="BXY12" s="813"/>
      <c r="BXZ12" s="813"/>
      <c r="BYA12" s="813"/>
      <c r="BYB12" s="813"/>
      <c r="BYC12" s="813"/>
      <c r="BYD12" s="813"/>
      <c r="BYE12" s="813"/>
      <c r="BYF12" s="813"/>
      <c r="BYG12" s="813"/>
      <c r="BYH12" s="813"/>
      <c r="BYI12" s="813"/>
      <c r="BYJ12" s="813"/>
      <c r="BYK12" s="813"/>
      <c r="BYL12" s="813"/>
      <c r="BYM12" s="813"/>
      <c r="BYN12" s="813"/>
      <c r="BYO12" s="813"/>
      <c r="BYP12" s="813"/>
      <c r="BYQ12" s="813"/>
      <c r="BYR12" s="813"/>
      <c r="BYS12" s="813"/>
      <c r="BYT12" s="813"/>
      <c r="BYU12" s="813"/>
      <c r="BYV12" s="813"/>
      <c r="BYW12" s="813"/>
      <c r="BYX12" s="813"/>
      <c r="BYY12" s="813"/>
      <c r="BYZ12" s="813"/>
      <c r="BZA12" s="813"/>
      <c r="BZB12" s="813"/>
      <c r="BZC12" s="813"/>
      <c r="BZD12" s="813"/>
      <c r="BZE12" s="813"/>
      <c r="BZF12" s="813"/>
      <c r="BZG12" s="813"/>
      <c r="BZH12" s="813"/>
      <c r="BZI12" s="813"/>
      <c r="BZJ12" s="813"/>
      <c r="BZK12" s="813"/>
      <c r="BZL12" s="813"/>
      <c r="BZM12" s="813"/>
      <c r="BZN12" s="813"/>
      <c r="BZO12" s="813"/>
      <c r="BZP12" s="813"/>
      <c r="BZQ12" s="813"/>
      <c r="BZR12" s="813"/>
      <c r="BZS12" s="813"/>
      <c r="BZT12" s="813"/>
      <c r="BZU12" s="813"/>
      <c r="BZV12" s="813"/>
      <c r="BZW12" s="813"/>
      <c r="BZX12" s="813"/>
      <c r="BZY12" s="813"/>
      <c r="BZZ12" s="813"/>
      <c r="CAA12" s="813"/>
      <c r="CAB12" s="813"/>
      <c r="CAC12" s="813"/>
      <c r="CAD12" s="813"/>
      <c r="CAE12" s="813"/>
      <c r="CAF12" s="813"/>
      <c r="CAG12" s="813"/>
      <c r="CAH12" s="813"/>
      <c r="CAI12" s="813"/>
      <c r="CAJ12" s="813"/>
      <c r="CAK12" s="813"/>
      <c r="CAL12" s="813"/>
      <c r="CAM12" s="813"/>
      <c r="CAN12" s="813"/>
      <c r="CAO12" s="813"/>
      <c r="CAP12" s="813"/>
      <c r="CAQ12" s="813"/>
      <c r="CAR12" s="813"/>
      <c r="CAS12" s="813"/>
      <c r="CAT12" s="813"/>
      <c r="CAU12" s="813"/>
      <c r="CAV12" s="813"/>
      <c r="CAW12" s="813"/>
      <c r="CAX12" s="813"/>
      <c r="CAY12" s="813"/>
      <c r="CAZ12" s="813"/>
      <c r="CBA12" s="813"/>
      <c r="CBB12" s="813"/>
      <c r="CBC12" s="813"/>
      <c r="CBD12" s="813"/>
      <c r="CBE12" s="813"/>
      <c r="CBF12" s="813"/>
      <c r="CBG12" s="813"/>
      <c r="CBH12" s="813"/>
      <c r="CBI12" s="813"/>
      <c r="CBJ12" s="813"/>
      <c r="CBK12" s="813"/>
      <c r="CBL12" s="813"/>
      <c r="CBM12" s="813"/>
      <c r="CBN12" s="813"/>
      <c r="CBO12" s="813"/>
      <c r="CBP12" s="813"/>
      <c r="CBQ12" s="813"/>
      <c r="CBR12" s="813"/>
      <c r="CBS12" s="813"/>
      <c r="CBT12" s="813"/>
      <c r="CBU12" s="813"/>
      <c r="CBV12" s="813"/>
      <c r="CBW12" s="813"/>
      <c r="CBX12" s="813"/>
      <c r="CBY12" s="813"/>
      <c r="CBZ12" s="813"/>
      <c r="CCA12" s="813"/>
      <c r="CCB12" s="813"/>
      <c r="CCC12" s="813"/>
      <c r="CCD12" s="813"/>
      <c r="CCE12" s="813"/>
      <c r="CCF12" s="813"/>
      <c r="CCG12" s="813"/>
      <c r="CCH12" s="813"/>
      <c r="CCI12" s="813"/>
      <c r="CCJ12" s="813"/>
      <c r="CCK12" s="813"/>
      <c r="CCL12" s="813"/>
      <c r="CCM12" s="813"/>
      <c r="CCN12" s="813"/>
      <c r="CCO12" s="813"/>
      <c r="CCP12" s="813"/>
      <c r="CCQ12" s="813"/>
      <c r="CCR12" s="813"/>
      <c r="CCS12" s="813"/>
      <c r="CCT12" s="813"/>
      <c r="CCU12" s="813"/>
      <c r="CCV12" s="813"/>
      <c r="CCW12" s="813"/>
      <c r="CCX12" s="813"/>
      <c r="CCY12" s="813"/>
      <c r="CCZ12" s="813"/>
      <c r="CDA12" s="813"/>
      <c r="CDB12" s="813"/>
      <c r="CDC12" s="813"/>
      <c r="CDD12" s="813"/>
      <c r="CDE12" s="813"/>
      <c r="CDF12" s="813"/>
      <c r="CDG12" s="813"/>
      <c r="CDH12" s="813"/>
      <c r="CDI12" s="813"/>
      <c r="CDJ12" s="813"/>
      <c r="CDK12" s="813"/>
      <c r="CDL12" s="813"/>
      <c r="CDM12" s="813"/>
      <c r="CDN12" s="813"/>
      <c r="CDO12" s="813"/>
      <c r="CDP12" s="813"/>
      <c r="CDQ12" s="813"/>
      <c r="CDR12" s="813"/>
      <c r="CDS12" s="813"/>
      <c r="CDT12" s="813"/>
      <c r="CDU12" s="813"/>
      <c r="CDV12" s="813"/>
      <c r="CDW12" s="813"/>
      <c r="CDX12" s="813"/>
      <c r="CDY12" s="813"/>
      <c r="CDZ12" s="813"/>
      <c r="CEA12" s="813"/>
      <c r="CEB12" s="813"/>
      <c r="CEC12" s="813"/>
      <c r="CED12" s="813"/>
      <c r="CEE12" s="813"/>
      <c r="CEF12" s="813"/>
      <c r="CEG12" s="813"/>
      <c r="CEH12" s="813"/>
      <c r="CEI12" s="813"/>
      <c r="CEJ12" s="813"/>
      <c r="CEK12" s="813"/>
      <c r="CEL12" s="813"/>
      <c r="CEM12" s="813"/>
      <c r="CEN12" s="813"/>
      <c r="CEO12" s="813"/>
      <c r="CEP12" s="813"/>
      <c r="CEQ12" s="813"/>
      <c r="CER12" s="813"/>
      <c r="CES12" s="813"/>
      <c r="CET12" s="813"/>
      <c r="CEU12" s="813"/>
      <c r="CEV12" s="813"/>
      <c r="CEW12" s="813"/>
      <c r="CEX12" s="813"/>
      <c r="CEY12" s="813"/>
      <c r="CEZ12" s="813"/>
      <c r="CFA12" s="813"/>
      <c r="CFB12" s="813"/>
      <c r="CFC12" s="813"/>
      <c r="CFD12" s="813"/>
      <c r="CFE12" s="813"/>
      <c r="CFF12" s="813"/>
      <c r="CFG12" s="813"/>
      <c r="CFH12" s="813"/>
      <c r="CFI12" s="813"/>
      <c r="CFJ12" s="813"/>
      <c r="CFK12" s="813"/>
      <c r="CFL12" s="813"/>
      <c r="CFM12" s="813"/>
      <c r="CFN12" s="813"/>
      <c r="CFO12" s="813"/>
      <c r="CFP12" s="813"/>
      <c r="CFQ12" s="813"/>
      <c r="CFR12" s="813"/>
      <c r="CFS12" s="813"/>
      <c r="CFT12" s="813"/>
      <c r="CFU12" s="813"/>
      <c r="CFV12" s="813"/>
      <c r="CFW12" s="813"/>
      <c r="CFX12" s="813"/>
      <c r="CFY12" s="813"/>
      <c r="CFZ12" s="813"/>
      <c r="CGA12" s="813"/>
      <c r="CGB12" s="813"/>
      <c r="CGC12" s="813"/>
      <c r="CGD12" s="813"/>
      <c r="CGE12" s="813"/>
      <c r="CGF12" s="813"/>
      <c r="CGG12" s="813"/>
      <c r="CGH12" s="813"/>
      <c r="CGI12" s="813"/>
      <c r="CGJ12" s="813"/>
      <c r="CGK12" s="813"/>
      <c r="CGL12" s="813"/>
      <c r="CGM12" s="813"/>
      <c r="CGN12" s="813"/>
      <c r="CGO12" s="813"/>
      <c r="CGP12" s="813"/>
      <c r="CGQ12" s="813"/>
      <c r="CGR12" s="813"/>
      <c r="CGS12" s="813"/>
      <c r="CGT12" s="813"/>
      <c r="CGU12" s="813"/>
      <c r="CGV12" s="813"/>
      <c r="CGW12" s="813"/>
      <c r="CGX12" s="813"/>
      <c r="CGY12" s="813"/>
      <c r="CGZ12" s="813"/>
      <c r="CHA12" s="813"/>
      <c r="CHB12" s="813"/>
      <c r="CHC12" s="813"/>
      <c r="CHD12" s="813"/>
      <c r="CHE12" s="813"/>
      <c r="CHF12" s="813"/>
      <c r="CHG12" s="813"/>
      <c r="CHH12" s="813"/>
      <c r="CHI12" s="813"/>
      <c r="CHJ12" s="813"/>
      <c r="CHK12" s="813"/>
      <c r="CHL12" s="813"/>
      <c r="CHM12" s="813"/>
      <c r="CHN12" s="813"/>
      <c r="CHO12" s="813"/>
      <c r="CHP12" s="813"/>
      <c r="CHQ12" s="813"/>
      <c r="CHR12" s="813"/>
      <c r="CHS12" s="813"/>
      <c r="CHT12" s="813"/>
      <c r="CHU12" s="813"/>
      <c r="CHV12" s="813"/>
      <c r="CHW12" s="813"/>
      <c r="CHX12" s="813"/>
      <c r="CHY12" s="813"/>
      <c r="CHZ12" s="813"/>
      <c r="CIA12" s="813"/>
      <c r="CIB12" s="813"/>
      <c r="CIC12" s="813"/>
      <c r="CID12" s="813"/>
      <c r="CIE12" s="813"/>
      <c r="CIF12" s="813"/>
      <c r="CIG12" s="813"/>
      <c r="CIH12" s="813"/>
      <c r="CII12" s="813"/>
      <c r="CIJ12" s="813"/>
      <c r="CIK12" s="813"/>
      <c r="CIL12" s="813"/>
      <c r="CIM12" s="813"/>
      <c r="CIN12" s="813"/>
      <c r="CIO12" s="813"/>
      <c r="CIP12" s="813"/>
      <c r="CIQ12" s="813"/>
      <c r="CIR12" s="813"/>
      <c r="CIS12" s="813"/>
      <c r="CIT12" s="813"/>
      <c r="CIU12" s="813"/>
      <c r="CIV12" s="813"/>
      <c r="CIW12" s="813"/>
      <c r="CIX12" s="813"/>
      <c r="CIY12" s="813"/>
      <c r="CIZ12" s="813"/>
      <c r="CJA12" s="813"/>
      <c r="CJB12" s="813"/>
      <c r="CJC12" s="813"/>
      <c r="CJD12" s="813"/>
      <c r="CJE12" s="813"/>
      <c r="CJF12" s="813"/>
      <c r="CJG12" s="813"/>
      <c r="CJH12" s="813"/>
      <c r="CJI12" s="813"/>
      <c r="CJJ12" s="813"/>
      <c r="CJK12" s="813"/>
      <c r="CJL12" s="813"/>
      <c r="CJM12" s="813"/>
      <c r="CJN12" s="813"/>
      <c r="CJO12" s="813"/>
      <c r="CJP12" s="813"/>
      <c r="CJQ12" s="813"/>
      <c r="CJR12" s="813"/>
      <c r="CJS12" s="813"/>
      <c r="CJT12" s="813"/>
      <c r="CJU12" s="813"/>
      <c r="CJV12" s="813"/>
      <c r="CJW12" s="813"/>
      <c r="CJX12" s="813"/>
      <c r="CJY12" s="813"/>
      <c r="CJZ12" s="813"/>
      <c r="CKA12" s="813"/>
      <c r="CKB12" s="813"/>
      <c r="CKC12" s="813"/>
      <c r="CKD12" s="813"/>
      <c r="CKE12" s="813"/>
      <c r="CKF12" s="813"/>
      <c r="CKG12" s="813"/>
      <c r="CKH12" s="813"/>
      <c r="CKI12" s="813"/>
      <c r="CKJ12" s="813"/>
      <c r="CKK12" s="813"/>
      <c r="CKL12" s="813"/>
      <c r="CKM12" s="813"/>
      <c r="CKN12" s="813"/>
      <c r="CKO12" s="813"/>
      <c r="CKP12" s="813"/>
      <c r="CKQ12" s="813"/>
      <c r="CKR12" s="813"/>
      <c r="CKS12" s="813"/>
      <c r="CKT12" s="813"/>
      <c r="CKU12" s="813"/>
      <c r="CKV12" s="813"/>
      <c r="CKW12" s="813"/>
      <c r="CKX12" s="813"/>
      <c r="CKY12" s="813"/>
      <c r="CKZ12" s="813"/>
      <c r="CLA12" s="813"/>
      <c r="CLB12" s="813"/>
      <c r="CLC12" s="813"/>
      <c r="CLD12" s="813"/>
      <c r="CLE12" s="813"/>
      <c r="CLF12" s="813"/>
      <c r="CLG12" s="813"/>
      <c r="CLH12" s="813"/>
      <c r="CLI12" s="813"/>
      <c r="CLJ12" s="813"/>
      <c r="CLK12" s="813"/>
      <c r="CLL12" s="813"/>
      <c r="CLM12" s="813"/>
      <c r="CLN12" s="813"/>
      <c r="CLO12" s="813"/>
      <c r="CLP12" s="813"/>
      <c r="CLQ12" s="813"/>
      <c r="CLR12" s="813"/>
      <c r="CLS12" s="813"/>
      <c r="CLT12" s="813"/>
      <c r="CLU12" s="813"/>
      <c r="CLV12" s="813"/>
      <c r="CLW12" s="813"/>
      <c r="CLX12" s="813"/>
      <c r="CLY12" s="813"/>
      <c r="CLZ12" s="813"/>
      <c r="CMA12" s="813"/>
      <c r="CMB12" s="813"/>
      <c r="CMC12" s="813"/>
      <c r="CMD12" s="813"/>
      <c r="CME12" s="813"/>
      <c r="CMF12" s="813"/>
      <c r="CMG12" s="813"/>
      <c r="CMH12" s="813"/>
      <c r="CMI12" s="813"/>
      <c r="CMJ12" s="813"/>
      <c r="CMK12" s="813"/>
      <c r="CML12" s="813"/>
      <c r="CMM12" s="813"/>
      <c r="CMN12" s="813"/>
      <c r="CMO12" s="813"/>
      <c r="CMP12" s="813"/>
      <c r="CMQ12" s="813"/>
      <c r="CMR12" s="813"/>
      <c r="CMS12" s="813"/>
      <c r="CMT12" s="813"/>
      <c r="CMU12" s="813"/>
      <c r="CMV12" s="813"/>
      <c r="CMW12" s="813"/>
      <c r="CMX12" s="813"/>
      <c r="CMY12" s="813"/>
      <c r="CMZ12" s="813"/>
      <c r="CNA12" s="813"/>
      <c r="CNB12" s="813"/>
      <c r="CNC12" s="813"/>
      <c r="CND12" s="813"/>
      <c r="CNE12" s="813"/>
      <c r="CNF12" s="813"/>
      <c r="CNG12" s="813"/>
      <c r="CNH12" s="813"/>
      <c r="CNI12" s="813"/>
      <c r="CNJ12" s="813"/>
      <c r="CNK12" s="813"/>
      <c r="CNL12" s="813"/>
      <c r="CNM12" s="813"/>
      <c r="CNN12" s="813"/>
      <c r="CNO12" s="813"/>
      <c r="CNP12" s="813"/>
      <c r="CNQ12" s="813"/>
      <c r="CNR12" s="813"/>
      <c r="CNS12" s="813"/>
      <c r="CNT12" s="813"/>
      <c r="CNU12" s="813"/>
      <c r="CNV12" s="813"/>
      <c r="CNW12" s="813"/>
      <c r="CNX12" s="813"/>
      <c r="CNY12" s="813"/>
      <c r="CNZ12" s="813"/>
      <c r="COA12" s="813"/>
      <c r="COB12" s="813"/>
      <c r="COC12" s="813"/>
      <c r="COD12" s="813"/>
      <c r="COE12" s="813"/>
      <c r="COF12" s="813"/>
      <c r="COG12" s="813"/>
      <c r="COH12" s="813"/>
      <c r="COI12" s="813"/>
      <c r="COJ12" s="813"/>
      <c r="COK12" s="813"/>
      <c r="COL12" s="813"/>
      <c r="COM12" s="813"/>
      <c r="CON12" s="813"/>
      <c r="COO12" s="813"/>
      <c r="COP12" s="813"/>
      <c r="COQ12" s="813"/>
      <c r="COR12" s="813"/>
      <c r="COS12" s="813"/>
      <c r="COT12" s="813"/>
      <c r="COU12" s="813"/>
      <c r="COV12" s="813"/>
      <c r="COW12" s="813"/>
      <c r="COX12" s="813"/>
      <c r="COY12" s="813"/>
      <c r="COZ12" s="813"/>
      <c r="CPA12" s="813"/>
      <c r="CPB12" s="813"/>
      <c r="CPC12" s="813"/>
      <c r="CPD12" s="813"/>
      <c r="CPE12" s="813"/>
      <c r="CPF12" s="813"/>
      <c r="CPG12" s="813"/>
      <c r="CPH12" s="813"/>
      <c r="CPI12" s="813"/>
      <c r="CPJ12" s="813"/>
      <c r="CPK12" s="813"/>
      <c r="CPL12" s="813"/>
      <c r="CPM12" s="813"/>
      <c r="CPN12" s="813"/>
      <c r="CPO12" s="813"/>
      <c r="CPP12" s="813"/>
      <c r="CPQ12" s="813"/>
      <c r="CPR12" s="813"/>
      <c r="CPS12" s="813"/>
      <c r="CPT12" s="813"/>
      <c r="CPU12" s="813"/>
      <c r="CPV12" s="813"/>
      <c r="CPW12" s="813"/>
      <c r="CPX12" s="813"/>
      <c r="CPY12" s="813"/>
      <c r="CPZ12" s="813"/>
      <c r="CQA12" s="813"/>
      <c r="CQB12" s="813"/>
      <c r="CQC12" s="813"/>
      <c r="CQD12" s="813"/>
      <c r="CQE12" s="813"/>
      <c r="CQF12" s="813"/>
      <c r="CQG12" s="813"/>
      <c r="CQH12" s="813"/>
      <c r="CQI12" s="813"/>
      <c r="CQJ12" s="813"/>
      <c r="CQK12" s="813"/>
      <c r="CQL12" s="813"/>
      <c r="CQM12" s="813"/>
      <c r="CQN12" s="813"/>
      <c r="CQO12" s="813"/>
      <c r="CQP12" s="813"/>
      <c r="CQQ12" s="813"/>
      <c r="CQR12" s="813"/>
      <c r="CQS12" s="813"/>
      <c r="CQT12" s="813"/>
      <c r="CQU12" s="813"/>
      <c r="CQV12" s="813"/>
      <c r="CQW12" s="813"/>
      <c r="CQX12" s="813"/>
      <c r="CQY12" s="813"/>
      <c r="CQZ12" s="813"/>
      <c r="CRA12" s="813"/>
      <c r="CRB12" s="813"/>
      <c r="CRC12" s="813"/>
      <c r="CRD12" s="813"/>
      <c r="CRE12" s="813"/>
      <c r="CRF12" s="813"/>
      <c r="CRG12" s="813"/>
      <c r="CRH12" s="813"/>
      <c r="CRI12" s="813"/>
      <c r="CRJ12" s="813"/>
      <c r="CRK12" s="813"/>
      <c r="CRL12" s="813"/>
      <c r="CRM12" s="813"/>
      <c r="CRN12" s="813"/>
      <c r="CRO12" s="813"/>
      <c r="CRP12" s="813"/>
      <c r="CRQ12" s="813"/>
      <c r="CRR12" s="813"/>
      <c r="CRS12" s="813"/>
      <c r="CRT12" s="813"/>
      <c r="CRU12" s="813"/>
      <c r="CRV12" s="813"/>
      <c r="CRW12" s="813"/>
      <c r="CRX12" s="813"/>
      <c r="CRY12" s="813"/>
      <c r="CRZ12" s="813"/>
      <c r="CSA12" s="813"/>
      <c r="CSB12" s="813"/>
      <c r="CSC12" s="813"/>
      <c r="CSD12" s="813"/>
      <c r="CSE12" s="813"/>
      <c r="CSF12" s="813"/>
      <c r="CSG12" s="813"/>
      <c r="CSH12" s="813"/>
      <c r="CSI12" s="813"/>
      <c r="CSJ12" s="813"/>
      <c r="CSK12" s="813"/>
      <c r="CSL12" s="813"/>
      <c r="CSM12" s="813"/>
      <c r="CSN12" s="813"/>
      <c r="CSO12" s="813"/>
      <c r="CSP12" s="813"/>
      <c r="CSQ12" s="813"/>
      <c r="CSR12" s="813"/>
      <c r="CSS12" s="813"/>
      <c r="CST12" s="813"/>
      <c r="CSU12" s="813"/>
      <c r="CSV12" s="813"/>
      <c r="CSW12" s="813"/>
      <c r="CSX12" s="813"/>
      <c r="CSY12" s="813"/>
      <c r="CSZ12" s="813"/>
      <c r="CTA12" s="813"/>
      <c r="CTB12" s="813"/>
      <c r="CTC12" s="813"/>
      <c r="CTD12" s="813"/>
      <c r="CTE12" s="813"/>
      <c r="CTF12" s="813"/>
      <c r="CTG12" s="813"/>
      <c r="CTH12" s="813"/>
      <c r="CTI12" s="813"/>
      <c r="CTJ12" s="813"/>
      <c r="CTK12" s="813"/>
      <c r="CTL12" s="813"/>
      <c r="CTM12" s="813"/>
      <c r="CTN12" s="813"/>
      <c r="CTO12" s="813"/>
      <c r="CTP12" s="813"/>
      <c r="CTQ12" s="813"/>
      <c r="CTR12" s="813"/>
      <c r="CTS12" s="813"/>
      <c r="CTT12" s="813"/>
      <c r="CTU12" s="813"/>
      <c r="CTV12" s="813"/>
      <c r="CTW12" s="813"/>
      <c r="CTX12" s="813"/>
      <c r="CTY12" s="813"/>
      <c r="CTZ12" s="813"/>
      <c r="CUA12" s="813"/>
      <c r="CUB12" s="813"/>
      <c r="CUC12" s="813"/>
      <c r="CUD12" s="813"/>
      <c r="CUE12" s="813"/>
      <c r="CUF12" s="813"/>
      <c r="CUG12" s="813"/>
      <c r="CUH12" s="813"/>
      <c r="CUI12" s="813"/>
      <c r="CUJ12" s="813"/>
      <c r="CUK12" s="813"/>
      <c r="CUL12" s="813"/>
      <c r="CUM12" s="813"/>
      <c r="CUN12" s="813"/>
      <c r="CUO12" s="813"/>
      <c r="CUP12" s="813"/>
      <c r="CUQ12" s="813"/>
      <c r="CUR12" s="813"/>
      <c r="CUS12" s="813"/>
      <c r="CUT12" s="813"/>
      <c r="CUU12" s="813"/>
      <c r="CUV12" s="813"/>
      <c r="CUW12" s="813"/>
      <c r="CUX12" s="813"/>
      <c r="CUY12" s="813"/>
      <c r="CUZ12" s="813"/>
      <c r="CVA12" s="813"/>
      <c r="CVB12" s="813"/>
      <c r="CVC12" s="813"/>
      <c r="CVD12" s="813"/>
      <c r="CVE12" s="813"/>
      <c r="CVF12" s="813"/>
      <c r="CVG12" s="813"/>
      <c r="CVH12" s="813"/>
      <c r="CVI12" s="813"/>
      <c r="CVJ12" s="813"/>
      <c r="CVK12" s="813"/>
      <c r="CVL12" s="813"/>
      <c r="CVM12" s="813"/>
      <c r="CVN12" s="813"/>
      <c r="CVO12" s="813"/>
      <c r="CVP12" s="813"/>
      <c r="CVQ12" s="813"/>
      <c r="CVR12" s="813"/>
      <c r="CVS12" s="813"/>
      <c r="CVT12" s="813"/>
      <c r="CVU12" s="813"/>
      <c r="CVV12" s="813"/>
      <c r="CVW12" s="813"/>
      <c r="CVX12" s="813"/>
      <c r="CVY12" s="813"/>
      <c r="CVZ12" s="813"/>
      <c r="CWA12" s="813"/>
      <c r="CWB12" s="813"/>
      <c r="CWC12" s="813"/>
      <c r="CWD12" s="813"/>
      <c r="CWE12" s="813"/>
      <c r="CWF12" s="813"/>
      <c r="CWG12" s="813"/>
      <c r="CWH12" s="813"/>
      <c r="CWI12" s="813"/>
      <c r="CWJ12" s="813"/>
      <c r="CWK12" s="813"/>
      <c r="CWL12" s="813"/>
      <c r="CWM12" s="813"/>
      <c r="CWN12" s="813"/>
      <c r="CWO12" s="813"/>
      <c r="CWP12" s="813"/>
      <c r="CWQ12" s="813"/>
      <c r="CWR12" s="813"/>
      <c r="CWS12" s="813"/>
      <c r="CWT12" s="813"/>
      <c r="CWU12" s="813"/>
      <c r="CWV12" s="813"/>
      <c r="CWW12" s="813"/>
      <c r="CWX12" s="813"/>
      <c r="CWY12" s="813"/>
      <c r="CWZ12" s="813"/>
      <c r="CXA12" s="813"/>
      <c r="CXB12" s="813"/>
      <c r="CXC12" s="813"/>
      <c r="CXD12" s="813"/>
      <c r="CXE12" s="813"/>
      <c r="CXF12" s="813"/>
      <c r="CXG12" s="813"/>
      <c r="CXH12" s="813"/>
      <c r="CXI12" s="813"/>
      <c r="CXJ12" s="813"/>
      <c r="CXK12" s="813"/>
      <c r="CXL12" s="813"/>
      <c r="CXM12" s="813"/>
      <c r="CXN12" s="813"/>
      <c r="CXO12" s="813"/>
      <c r="CXP12" s="813"/>
      <c r="CXQ12" s="813"/>
      <c r="CXR12" s="813"/>
      <c r="CXS12" s="813"/>
      <c r="CXT12" s="813"/>
      <c r="CXU12" s="813"/>
      <c r="CXV12" s="813"/>
      <c r="CXW12" s="813"/>
      <c r="CXX12" s="813"/>
      <c r="CXY12" s="813"/>
      <c r="CXZ12" s="813"/>
      <c r="CYA12" s="813"/>
      <c r="CYB12" s="813"/>
      <c r="CYC12" s="813"/>
      <c r="CYD12" s="813"/>
      <c r="CYE12" s="813"/>
      <c r="CYF12" s="813"/>
      <c r="CYG12" s="813"/>
      <c r="CYH12" s="813"/>
      <c r="CYI12" s="813"/>
      <c r="CYJ12" s="813"/>
      <c r="CYK12" s="813"/>
      <c r="CYL12" s="813"/>
      <c r="CYM12" s="813"/>
      <c r="CYN12" s="813"/>
      <c r="CYO12" s="813"/>
      <c r="CYP12" s="813"/>
      <c r="CYQ12" s="813"/>
      <c r="CYR12" s="813"/>
      <c r="CYS12" s="813"/>
      <c r="CYT12" s="813"/>
      <c r="CYU12" s="813"/>
      <c r="CYV12" s="813"/>
      <c r="CYW12" s="813"/>
      <c r="CYX12" s="813"/>
      <c r="CYY12" s="813"/>
      <c r="CYZ12" s="813"/>
      <c r="CZA12" s="813"/>
      <c r="CZB12" s="813"/>
      <c r="CZC12" s="813"/>
      <c r="CZD12" s="813"/>
      <c r="CZE12" s="813"/>
      <c r="CZF12" s="813"/>
      <c r="CZG12" s="813"/>
      <c r="CZH12" s="813"/>
      <c r="CZI12" s="813"/>
      <c r="CZJ12" s="813"/>
      <c r="CZK12" s="813"/>
      <c r="CZL12" s="813"/>
      <c r="CZM12" s="813"/>
      <c r="CZN12" s="813"/>
      <c r="CZO12" s="813"/>
      <c r="CZP12" s="813"/>
      <c r="CZQ12" s="813"/>
      <c r="CZR12" s="813"/>
      <c r="CZS12" s="813"/>
      <c r="CZT12" s="813"/>
      <c r="CZU12" s="813"/>
      <c r="CZV12" s="813"/>
      <c r="CZW12" s="813"/>
      <c r="CZX12" s="813"/>
      <c r="CZY12" s="813"/>
      <c r="CZZ12" s="813"/>
      <c r="DAA12" s="813"/>
      <c r="DAB12" s="813"/>
      <c r="DAC12" s="813"/>
      <c r="DAD12" s="813"/>
      <c r="DAE12" s="813"/>
      <c r="DAF12" s="813"/>
      <c r="DAG12" s="813"/>
      <c r="DAH12" s="813"/>
      <c r="DAI12" s="813"/>
      <c r="DAJ12" s="813"/>
      <c r="DAK12" s="813"/>
      <c r="DAL12" s="813"/>
      <c r="DAM12" s="813"/>
      <c r="DAN12" s="813"/>
      <c r="DAO12" s="813"/>
      <c r="DAP12" s="813"/>
      <c r="DAQ12" s="813"/>
      <c r="DAR12" s="813"/>
      <c r="DAS12" s="813"/>
      <c r="DAT12" s="813"/>
      <c r="DAU12" s="813"/>
      <c r="DAV12" s="813"/>
      <c r="DAW12" s="813"/>
      <c r="DAX12" s="813"/>
      <c r="DAY12" s="813"/>
      <c r="DAZ12" s="813"/>
      <c r="DBA12" s="813"/>
      <c r="DBB12" s="813"/>
      <c r="DBC12" s="813"/>
      <c r="DBD12" s="813"/>
      <c r="DBE12" s="813"/>
      <c r="DBF12" s="813"/>
      <c r="DBG12" s="813"/>
      <c r="DBH12" s="813"/>
      <c r="DBI12" s="813"/>
      <c r="DBJ12" s="813"/>
      <c r="DBK12" s="813"/>
      <c r="DBL12" s="813"/>
      <c r="DBM12" s="813"/>
      <c r="DBN12" s="813"/>
      <c r="DBO12" s="813"/>
      <c r="DBP12" s="813"/>
      <c r="DBQ12" s="813"/>
      <c r="DBR12" s="813"/>
      <c r="DBS12" s="813"/>
      <c r="DBT12" s="813"/>
      <c r="DBU12" s="813"/>
      <c r="DBV12" s="813"/>
      <c r="DBW12" s="813"/>
      <c r="DBX12" s="813"/>
      <c r="DBY12" s="813"/>
      <c r="DBZ12" s="813"/>
      <c r="DCA12" s="813"/>
      <c r="DCB12" s="813"/>
      <c r="DCC12" s="813"/>
      <c r="DCD12" s="813"/>
      <c r="DCE12" s="813"/>
      <c r="DCF12" s="813"/>
      <c r="DCG12" s="813"/>
      <c r="DCH12" s="813"/>
      <c r="DCI12" s="813"/>
      <c r="DCJ12" s="813"/>
      <c r="DCK12" s="813"/>
      <c r="DCL12" s="813"/>
      <c r="DCM12" s="813"/>
      <c r="DCN12" s="813"/>
      <c r="DCO12" s="813"/>
      <c r="DCP12" s="813"/>
      <c r="DCQ12" s="813"/>
      <c r="DCR12" s="813"/>
      <c r="DCS12" s="813"/>
      <c r="DCT12" s="813"/>
      <c r="DCU12" s="813"/>
      <c r="DCV12" s="813"/>
      <c r="DCW12" s="813"/>
      <c r="DCX12" s="813"/>
      <c r="DCY12" s="813"/>
      <c r="DCZ12" s="813"/>
      <c r="DDA12" s="813"/>
      <c r="DDB12" s="813"/>
      <c r="DDC12" s="813"/>
      <c r="DDD12" s="813"/>
      <c r="DDE12" s="813"/>
      <c r="DDF12" s="813"/>
      <c r="DDG12" s="813"/>
      <c r="DDH12" s="813"/>
      <c r="DDI12" s="813"/>
      <c r="DDJ12" s="813"/>
      <c r="DDK12" s="813"/>
      <c r="DDL12" s="813"/>
      <c r="DDM12" s="813"/>
      <c r="DDN12" s="813"/>
      <c r="DDO12" s="813"/>
      <c r="DDP12" s="813"/>
      <c r="DDQ12" s="813"/>
      <c r="DDR12" s="813"/>
      <c r="DDS12" s="813"/>
      <c r="DDT12" s="813"/>
      <c r="DDU12" s="813"/>
      <c r="DDV12" s="813"/>
      <c r="DDW12" s="813"/>
      <c r="DDX12" s="813"/>
      <c r="DDY12" s="813"/>
      <c r="DDZ12" s="813"/>
      <c r="DEA12" s="813"/>
      <c r="DEB12" s="813"/>
      <c r="DEC12" s="813"/>
      <c r="DED12" s="813"/>
      <c r="DEE12" s="813"/>
      <c r="DEF12" s="813"/>
      <c r="DEG12" s="813"/>
      <c r="DEH12" s="813"/>
      <c r="DEI12" s="813"/>
      <c r="DEJ12" s="813"/>
      <c r="DEK12" s="813"/>
      <c r="DEL12" s="813"/>
      <c r="DEM12" s="813"/>
      <c r="DEN12" s="813"/>
      <c r="DEO12" s="813"/>
      <c r="DEP12" s="813"/>
      <c r="DEQ12" s="813"/>
      <c r="DER12" s="813"/>
      <c r="DES12" s="813"/>
      <c r="DET12" s="813"/>
      <c r="DEU12" s="813"/>
      <c r="DEV12" s="813"/>
      <c r="DEW12" s="813"/>
      <c r="DEX12" s="813"/>
      <c r="DEY12" s="813"/>
      <c r="DEZ12" s="813"/>
      <c r="DFA12" s="813"/>
      <c r="DFB12" s="813"/>
      <c r="DFC12" s="813"/>
      <c r="DFD12" s="813"/>
      <c r="DFE12" s="813"/>
      <c r="DFF12" s="813"/>
      <c r="DFG12" s="813"/>
      <c r="DFH12" s="813"/>
      <c r="DFI12" s="813"/>
      <c r="DFJ12" s="813"/>
      <c r="DFK12" s="813"/>
      <c r="DFL12" s="813"/>
      <c r="DFM12" s="813"/>
      <c r="DFN12" s="813"/>
      <c r="DFO12" s="813"/>
      <c r="DFP12" s="813"/>
      <c r="DFQ12" s="813"/>
      <c r="DFR12" s="813"/>
      <c r="DFS12" s="813"/>
      <c r="DFT12" s="813"/>
      <c r="DFU12" s="813"/>
      <c r="DFV12" s="813"/>
      <c r="DFW12" s="813"/>
      <c r="DFX12" s="813"/>
      <c r="DFY12" s="813"/>
      <c r="DFZ12" s="813"/>
      <c r="DGA12" s="813"/>
      <c r="DGB12" s="813"/>
      <c r="DGC12" s="813"/>
      <c r="DGD12" s="813"/>
      <c r="DGE12" s="813"/>
      <c r="DGF12" s="813"/>
      <c r="DGG12" s="813"/>
      <c r="DGH12" s="813"/>
      <c r="DGI12" s="813"/>
      <c r="DGJ12" s="813"/>
      <c r="DGK12" s="813"/>
      <c r="DGL12" s="813"/>
      <c r="DGM12" s="813"/>
      <c r="DGN12" s="813"/>
      <c r="DGO12" s="813"/>
      <c r="DGP12" s="813"/>
      <c r="DGQ12" s="813"/>
      <c r="DGR12" s="813"/>
      <c r="DGS12" s="813"/>
      <c r="DGT12" s="813"/>
      <c r="DGU12" s="813"/>
      <c r="DGV12" s="813"/>
      <c r="DGW12" s="813"/>
      <c r="DGX12" s="813"/>
      <c r="DGY12" s="813"/>
      <c r="DGZ12" s="813"/>
      <c r="DHA12" s="813"/>
      <c r="DHB12" s="813"/>
      <c r="DHC12" s="813"/>
      <c r="DHD12" s="813"/>
      <c r="DHE12" s="813"/>
      <c r="DHF12" s="813"/>
      <c r="DHG12" s="813"/>
      <c r="DHH12" s="813"/>
      <c r="DHI12" s="813"/>
      <c r="DHJ12" s="813"/>
      <c r="DHK12" s="813"/>
      <c r="DHL12" s="813"/>
      <c r="DHM12" s="813"/>
      <c r="DHN12" s="813"/>
      <c r="DHO12" s="813"/>
      <c r="DHP12" s="813"/>
      <c r="DHQ12" s="813"/>
      <c r="DHR12" s="813"/>
      <c r="DHS12" s="813"/>
      <c r="DHT12" s="813"/>
      <c r="DHU12" s="813"/>
      <c r="DHV12" s="813"/>
      <c r="DHW12" s="813"/>
      <c r="DHX12" s="813"/>
      <c r="DHY12" s="813"/>
      <c r="DHZ12" s="813"/>
      <c r="DIA12" s="813"/>
      <c r="DIB12" s="813"/>
      <c r="DIC12" s="813"/>
      <c r="DID12" s="813"/>
      <c r="DIE12" s="813"/>
      <c r="DIF12" s="813"/>
      <c r="DIG12" s="813"/>
      <c r="DIH12" s="813"/>
      <c r="DII12" s="813"/>
      <c r="DIJ12" s="813"/>
      <c r="DIK12" s="813"/>
      <c r="DIL12" s="813"/>
      <c r="DIM12" s="813"/>
      <c r="DIN12" s="813"/>
      <c r="DIO12" s="813"/>
      <c r="DIP12" s="813"/>
      <c r="DIQ12" s="813"/>
      <c r="DIR12" s="813"/>
      <c r="DIS12" s="813"/>
      <c r="DIT12" s="813"/>
      <c r="DIU12" s="813"/>
      <c r="DIV12" s="813"/>
      <c r="DIW12" s="813"/>
      <c r="DIX12" s="813"/>
      <c r="DIY12" s="813"/>
      <c r="DIZ12" s="813"/>
      <c r="DJA12" s="813"/>
      <c r="DJB12" s="813"/>
      <c r="DJC12" s="813"/>
      <c r="DJD12" s="813"/>
      <c r="DJE12" s="813"/>
      <c r="DJF12" s="813"/>
      <c r="DJG12" s="813"/>
      <c r="DJH12" s="813"/>
      <c r="DJI12" s="813"/>
      <c r="DJJ12" s="813"/>
      <c r="DJK12" s="813"/>
      <c r="DJL12" s="813"/>
      <c r="DJM12" s="813"/>
      <c r="DJN12" s="813"/>
      <c r="DJO12" s="813"/>
      <c r="DJP12" s="813"/>
      <c r="DJQ12" s="813"/>
      <c r="DJR12" s="813"/>
      <c r="DJS12" s="813"/>
      <c r="DJT12" s="813"/>
      <c r="DJU12" s="813"/>
      <c r="DJV12" s="813"/>
      <c r="DJW12" s="813"/>
      <c r="DJX12" s="813"/>
      <c r="DJY12" s="813"/>
      <c r="DJZ12" s="813"/>
      <c r="DKA12" s="813"/>
      <c r="DKB12" s="813"/>
      <c r="DKC12" s="813"/>
      <c r="DKD12" s="813"/>
      <c r="DKE12" s="813"/>
      <c r="DKF12" s="813"/>
      <c r="DKG12" s="813"/>
      <c r="DKH12" s="813"/>
      <c r="DKI12" s="813"/>
      <c r="DKJ12" s="813"/>
      <c r="DKK12" s="813"/>
      <c r="DKL12" s="813"/>
      <c r="DKM12" s="813"/>
      <c r="DKN12" s="813"/>
      <c r="DKO12" s="813"/>
      <c r="DKP12" s="813"/>
      <c r="DKQ12" s="813"/>
      <c r="DKR12" s="813"/>
      <c r="DKS12" s="813"/>
      <c r="DKT12" s="813"/>
      <c r="DKU12" s="813"/>
      <c r="DKV12" s="813"/>
      <c r="DKW12" s="813"/>
      <c r="DKX12" s="813"/>
      <c r="DKY12" s="813"/>
      <c r="DKZ12" s="813"/>
      <c r="DLA12" s="813"/>
      <c r="DLB12" s="813"/>
      <c r="DLC12" s="813"/>
      <c r="DLD12" s="813"/>
      <c r="DLE12" s="813"/>
      <c r="DLF12" s="813"/>
      <c r="DLG12" s="813"/>
      <c r="DLH12" s="813"/>
      <c r="DLI12" s="813"/>
      <c r="DLJ12" s="813"/>
      <c r="DLK12" s="813"/>
      <c r="DLL12" s="813"/>
      <c r="DLM12" s="813"/>
      <c r="DLN12" s="813"/>
      <c r="DLO12" s="813"/>
      <c r="DLP12" s="813"/>
      <c r="DLQ12" s="813"/>
      <c r="DLR12" s="813"/>
      <c r="DLS12" s="813"/>
      <c r="DLT12" s="813"/>
      <c r="DLU12" s="813"/>
      <c r="DLV12" s="813"/>
      <c r="DLW12" s="813"/>
      <c r="DLX12" s="813"/>
      <c r="DLY12" s="813"/>
      <c r="DLZ12" s="813"/>
      <c r="DMA12" s="813"/>
      <c r="DMB12" s="813"/>
      <c r="DMC12" s="813"/>
      <c r="DMD12" s="813"/>
      <c r="DME12" s="813"/>
      <c r="DMF12" s="813"/>
      <c r="DMG12" s="813"/>
      <c r="DMH12" s="813"/>
      <c r="DMI12" s="813"/>
      <c r="DMJ12" s="813"/>
      <c r="DMK12" s="813"/>
      <c r="DML12" s="813"/>
      <c r="DMM12" s="813"/>
      <c r="DMN12" s="813"/>
      <c r="DMO12" s="813"/>
      <c r="DMP12" s="813"/>
      <c r="DMQ12" s="813"/>
      <c r="DMR12" s="813"/>
      <c r="DMS12" s="813"/>
      <c r="DMT12" s="813"/>
      <c r="DMU12" s="813"/>
      <c r="DMV12" s="813"/>
      <c r="DMW12" s="813"/>
      <c r="DMX12" s="813"/>
      <c r="DMY12" s="813"/>
      <c r="DMZ12" s="813"/>
      <c r="DNA12" s="813"/>
      <c r="DNB12" s="813"/>
      <c r="DNC12" s="813"/>
      <c r="DND12" s="813"/>
      <c r="DNE12" s="813"/>
      <c r="DNF12" s="813"/>
      <c r="DNG12" s="813"/>
      <c r="DNH12" s="813"/>
      <c r="DNI12" s="813"/>
      <c r="DNJ12" s="813"/>
      <c r="DNK12" s="813"/>
      <c r="DNL12" s="813"/>
      <c r="DNM12" s="813"/>
      <c r="DNN12" s="813"/>
      <c r="DNO12" s="813"/>
      <c r="DNP12" s="813"/>
      <c r="DNQ12" s="813"/>
      <c r="DNR12" s="813"/>
      <c r="DNS12" s="813"/>
      <c r="DNT12" s="813"/>
      <c r="DNU12" s="813"/>
      <c r="DNV12" s="813"/>
      <c r="DNW12" s="813"/>
      <c r="DNX12" s="813"/>
      <c r="DNY12" s="813"/>
      <c r="DNZ12" s="813"/>
      <c r="DOA12" s="813"/>
      <c r="DOB12" s="813"/>
      <c r="DOC12" s="813"/>
      <c r="DOD12" s="813"/>
      <c r="DOE12" s="813"/>
      <c r="DOF12" s="813"/>
      <c r="DOG12" s="813"/>
      <c r="DOH12" s="813"/>
      <c r="DOI12" s="813"/>
      <c r="DOJ12" s="813"/>
      <c r="DOK12" s="813"/>
      <c r="DOL12" s="813"/>
      <c r="DOM12" s="813"/>
      <c r="DON12" s="813"/>
      <c r="DOO12" s="813"/>
      <c r="DOP12" s="813"/>
      <c r="DOQ12" s="813"/>
      <c r="DOR12" s="813"/>
      <c r="DOS12" s="813"/>
      <c r="DOT12" s="813"/>
      <c r="DOU12" s="813"/>
      <c r="DOV12" s="813"/>
      <c r="DOW12" s="813"/>
      <c r="DOX12" s="813"/>
      <c r="DOY12" s="813"/>
      <c r="DOZ12" s="813"/>
      <c r="DPA12" s="813"/>
      <c r="DPB12" s="813"/>
      <c r="DPC12" s="813"/>
      <c r="DPD12" s="813"/>
      <c r="DPE12" s="813"/>
      <c r="DPF12" s="813"/>
      <c r="DPG12" s="813"/>
      <c r="DPH12" s="813"/>
      <c r="DPI12" s="813"/>
      <c r="DPJ12" s="813"/>
      <c r="DPK12" s="813"/>
      <c r="DPL12" s="813"/>
      <c r="DPM12" s="813"/>
      <c r="DPN12" s="813"/>
      <c r="DPO12" s="813"/>
      <c r="DPP12" s="813"/>
      <c r="DPQ12" s="813"/>
      <c r="DPR12" s="813"/>
      <c r="DPS12" s="813"/>
      <c r="DPT12" s="813"/>
      <c r="DPU12" s="813"/>
      <c r="DPV12" s="813"/>
      <c r="DPW12" s="813"/>
      <c r="DPX12" s="813"/>
      <c r="DPY12" s="813"/>
      <c r="DPZ12" s="813"/>
      <c r="DQA12" s="813"/>
      <c r="DQB12" s="813"/>
      <c r="DQC12" s="813"/>
      <c r="DQD12" s="813"/>
      <c r="DQE12" s="813"/>
      <c r="DQF12" s="813"/>
      <c r="DQG12" s="813"/>
      <c r="DQH12" s="813"/>
      <c r="DQI12" s="813"/>
      <c r="DQJ12" s="813"/>
      <c r="DQK12" s="813"/>
      <c r="DQL12" s="813"/>
      <c r="DQM12" s="813"/>
      <c r="DQN12" s="813"/>
      <c r="DQO12" s="813"/>
      <c r="DQP12" s="813"/>
      <c r="DQQ12" s="813"/>
      <c r="DQR12" s="813"/>
      <c r="DQS12" s="813"/>
      <c r="DQT12" s="813"/>
      <c r="DQU12" s="813"/>
      <c r="DQV12" s="813"/>
      <c r="DQW12" s="813"/>
      <c r="DQX12" s="813"/>
      <c r="DQY12" s="813"/>
      <c r="DQZ12" s="813"/>
      <c r="DRA12" s="813"/>
      <c r="DRB12" s="813"/>
      <c r="DRC12" s="813"/>
      <c r="DRD12" s="813"/>
      <c r="DRE12" s="813"/>
      <c r="DRF12" s="813"/>
      <c r="DRG12" s="813"/>
      <c r="DRH12" s="813"/>
      <c r="DRI12" s="813"/>
      <c r="DRJ12" s="813"/>
      <c r="DRK12" s="813"/>
      <c r="DRL12" s="813"/>
      <c r="DRM12" s="813"/>
      <c r="DRN12" s="813"/>
      <c r="DRO12" s="813"/>
      <c r="DRP12" s="813"/>
      <c r="DRQ12" s="813"/>
      <c r="DRR12" s="813"/>
      <c r="DRS12" s="813"/>
      <c r="DRT12" s="813"/>
      <c r="DRU12" s="813"/>
      <c r="DRV12" s="813"/>
      <c r="DRW12" s="813"/>
      <c r="DRX12" s="813"/>
      <c r="DRY12" s="813"/>
      <c r="DRZ12" s="813"/>
      <c r="DSA12" s="813"/>
      <c r="DSB12" s="813"/>
      <c r="DSC12" s="813"/>
      <c r="DSD12" s="813"/>
      <c r="DSE12" s="813"/>
      <c r="DSF12" s="813"/>
      <c r="DSG12" s="813"/>
      <c r="DSH12" s="813"/>
      <c r="DSI12" s="813"/>
      <c r="DSJ12" s="813"/>
      <c r="DSK12" s="813"/>
      <c r="DSL12" s="813"/>
      <c r="DSM12" s="813"/>
      <c r="DSN12" s="813"/>
      <c r="DSO12" s="813"/>
      <c r="DSP12" s="813"/>
      <c r="DSQ12" s="813"/>
      <c r="DSR12" s="813"/>
      <c r="DSS12" s="813"/>
      <c r="DST12" s="813"/>
      <c r="DSU12" s="813"/>
      <c r="DSV12" s="813"/>
      <c r="DSW12" s="813"/>
      <c r="DSX12" s="813"/>
      <c r="DSY12" s="813"/>
      <c r="DSZ12" s="813"/>
      <c r="DTA12" s="813"/>
      <c r="DTB12" s="813"/>
      <c r="DTC12" s="813"/>
      <c r="DTD12" s="813"/>
      <c r="DTE12" s="813"/>
      <c r="DTF12" s="813"/>
      <c r="DTG12" s="813"/>
      <c r="DTH12" s="813"/>
      <c r="DTI12" s="813"/>
      <c r="DTJ12" s="813"/>
      <c r="DTK12" s="813"/>
      <c r="DTL12" s="813"/>
      <c r="DTM12" s="813"/>
      <c r="DTN12" s="813"/>
      <c r="DTO12" s="813"/>
      <c r="DTP12" s="813"/>
      <c r="DTQ12" s="813"/>
      <c r="DTR12" s="813"/>
      <c r="DTS12" s="813"/>
      <c r="DTT12" s="813"/>
      <c r="DTU12" s="813"/>
      <c r="DTV12" s="813"/>
      <c r="DTW12" s="813"/>
      <c r="DTX12" s="813"/>
      <c r="DTY12" s="813"/>
      <c r="DTZ12" s="813"/>
      <c r="DUA12" s="813"/>
      <c r="DUB12" s="813"/>
      <c r="DUC12" s="813"/>
      <c r="DUD12" s="813"/>
      <c r="DUE12" s="813"/>
      <c r="DUF12" s="813"/>
      <c r="DUG12" s="813"/>
      <c r="DUH12" s="813"/>
      <c r="DUI12" s="813"/>
      <c r="DUJ12" s="813"/>
      <c r="DUK12" s="813"/>
      <c r="DUL12" s="813"/>
      <c r="DUM12" s="813"/>
      <c r="DUN12" s="813"/>
      <c r="DUO12" s="813"/>
      <c r="DUP12" s="813"/>
      <c r="DUQ12" s="813"/>
      <c r="DUR12" s="813"/>
      <c r="DUS12" s="813"/>
      <c r="DUT12" s="813"/>
      <c r="DUU12" s="813"/>
      <c r="DUV12" s="813"/>
      <c r="DUW12" s="813"/>
      <c r="DUX12" s="813"/>
      <c r="DUY12" s="813"/>
      <c r="DUZ12" s="813"/>
      <c r="DVA12" s="813"/>
      <c r="DVB12" s="813"/>
      <c r="DVC12" s="813"/>
      <c r="DVD12" s="813"/>
      <c r="DVE12" s="813"/>
      <c r="DVF12" s="813"/>
      <c r="DVG12" s="813"/>
      <c r="DVH12" s="813"/>
      <c r="DVI12" s="813"/>
      <c r="DVJ12" s="813"/>
      <c r="DVK12" s="813"/>
      <c r="DVL12" s="813"/>
      <c r="DVM12" s="813"/>
      <c r="DVN12" s="813"/>
      <c r="DVO12" s="813"/>
      <c r="DVP12" s="813"/>
      <c r="DVQ12" s="813"/>
      <c r="DVR12" s="813"/>
      <c r="DVS12" s="813"/>
      <c r="DVT12" s="813"/>
      <c r="DVU12" s="813"/>
      <c r="DVV12" s="813"/>
      <c r="DVW12" s="813"/>
      <c r="DVX12" s="813"/>
      <c r="DVY12" s="813"/>
      <c r="DVZ12" s="813"/>
      <c r="DWA12" s="813"/>
      <c r="DWB12" s="813"/>
      <c r="DWC12" s="813"/>
      <c r="DWD12" s="813"/>
      <c r="DWE12" s="813"/>
      <c r="DWF12" s="813"/>
      <c r="DWG12" s="813"/>
      <c r="DWH12" s="813"/>
      <c r="DWI12" s="813"/>
      <c r="DWJ12" s="813"/>
      <c r="DWK12" s="813"/>
      <c r="DWL12" s="813"/>
      <c r="DWM12" s="813"/>
      <c r="DWN12" s="813"/>
      <c r="DWO12" s="813"/>
      <c r="DWP12" s="813"/>
      <c r="DWQ12" s="813"/>
      <c r="DWR12" s="813"/>
      <c r="DWS12" s="813"/>
      <c r="DWT12" s="813"/>
      <c r="DWU12" s="813"/>
      <c r="DWV12" s="813"/>
      <c r="DWW12" s="813"/>
      <c r="DWX12" s="813"/>
      <c r="DWY12" s="813"/>
      <c r="DWZ12" s="813"/>
      <c r="DXA12" s="813"/>
      <c r="DXB12" s="813"/>
      <c r="DXC12" s="813"/>
      <c r="DXD12" s="813"/>
      <c r="DXE12" s="813"/>
      <c r="DXF12" s="813"/>
      <c r="DXG12" s="813"/>
      <c r="DXH12" s="813"/>
      <c r="DXI12" s="813"/>
      <c r="DXJ12" s="813"/>
      <c r="DXK12" s="813"/>
      <c r="DXL12" s="813"/>
      <c r="DXM12" s="813"/>
      <c r="DXN12" s="813"/>
      <c r="DXO12" s="813"/>
      <c r="DXP12" s="813"/>
      <c r="DXQ12" s="813"/>
      <c r="DXR12" s="813"/>
      <c r="DXS12" s="813"/>
      <c r="DXT12" s="813"/>
      <c r="DXU12" s="813"/>
      <c r="DXV12" s="813"/>
      <c r="DXW12" s="813"/>
      <c r="DXX12" s="813"/>
      <c r="DXY12" s="813"/>
      <c r="DXZ12" s="813"/>
      <c r="DYA12" s="813"/>
      <c r="DYB12" s="813"/>
      <c r="DYC12" s="813"/>
      <c r="DYD12" s="813"/>
      <c r="DYE12" s="813"/>
      <c r="DYF12" s="813"/>
      <c r="DYG12" s="813"/>
      <c r="DYH12" s="813"/>
      <c r="DYI12" s="813"/>
      <c r="DYJ12" s="813"/>
      <c r="DYK12" s="813"/>
      <c r="DYL12" s="813"/>
      <c r="DYM12" s="813"/>
      <c r="DYN12" s="813"/>
      <c r="DYO12" s="813"/>
      <c r="DYP12" s="813"/>
      <c r="DYQ12" s="813"/>
      <c r="DYR12" s="813"/>
      <c r="DYS12" s="813"/>
      <c r="DYT12" s="813"/>
      <c r="DYU12" s="813"/>
      <c r="DYV12" s="813"/>
      <c r="DYW12" s="813"/>
      <c r="DYX12" s="813"/>
      <c r="DYY12" s="813"/>
      <c r="DYZ12" s="813"/>
      <c r="DZA12" s="813"/>
      <c r="DZB12" s="813"/>
      <c r="DZC12" s="813"/>
      <c r="DZD12" s="813"/>
      <c r="DZE12" s="813"/>
      <c r="DZF12" s="813"/>
      <c r="DZG12" s="813"/>
      <c r="DZH12" s="813"/>
      <c r="DZI12" s="813"/>
      <c r="DZJ12" s="813"/>
      <c r="DZK12" s="813"/>
      <c r="DZL12" s="813"/>
      <c r="DZM12" s="813"/>
      <c r="DZN12" s="813"/>
      <c r="DZO12" s="813"/>
      <c r="DZP12" s="813"/>
      <c r="DZQ12" s="813"/>
      <c r="DZR12" s="813"/>
      <c r="DZS12" s="813"/>
      <c r="DZT12" s="813"/>
      <c r="DZU12" s="813"/>
      <c r="DZV12" s="813"/>
      <c r="DZW12" s="813"/>
      <c r="DZX12" s="813"/>
      <c r="DZY12" s="813"/>
      <c r="DZZ12" s="813"/>
      <c r="EAA12" s="813"/>
      <c r="EAB12" s="813"/>
      <c r="EAC12" s="813"/>
      <c r="EAD12" s="813"/>
      <c r="EAE12" s="813"/>
      <c r="EAF12" s="813"/>
      <c r="EAG12" s="813"/>
      <c r="EAH12" s="813"/>
      <c r="EAI12" s="813"/>
      <c r="EAJ12" s="813"/>
      <c r="EAK12" s="813"/>
      <c r="EAL12" s="813"/>
      <c r="EAM12" s="813"/>
      <c r="EAN12" s="813"/>
      <c r="EAO12" s="813"/>
      <c r="EAP12" s="813"/>
      <c r="EAQ12" s="813"/>
      <c r="EAR12" s="813"/>
      <c r="EAS12" s="813"/>
      <c r="EAT12" s="813"/>
      <c r="EAU12" s="813"/>
      <c r="EAV12" s="813"/>
      <c r="EAW12" s="813"/>
      <c r="EAX12" s="813"/>
      <c r="EAY12" s="813"/>
      <c r="EAZ12" s="813"/>
      <c r="EBA12" s="813"/>
      <c r="EBB12" s="813"/>
      <c r="EBC12" s="813"/>
      <c r="EBD12" s="813"/>
      <c r="EBE12" s="813"/>
      <c r="EBF12" s="813"/>
      <c r="EBG12" s="813"/>
      <c r="EBH12" s="813"/>
      <c r="EBI12" s="813"/>
      <c r="EBJ12" s="813"/>
      <c r="EBK12" s="813"/>
      <c r="EBL12" s="813"/>
      <c r="EBM12" s="813"/>
      <c r="EBN12" s="813"/>
      <c r="EBO12" s="813"/>
      <c r="EBP12" s="813"/>
      <c r="EBQ12" s="813"/>
      <c r="EBR12" s="813"/>
      <c r="EBS12" s="813"/>
      <c r="EBT12" s="813"/>
      <c r="EBU12" s="813"/>
      <c r="EBV12" s="813"/>
      <c r="EBW12" s="813"/>
      <c r="EBX12" s="813"/>
      <c r="EBY12" s="813"/>
      <c r="EBZ12" s="813"/>
      <c r="ECA12" s="813"/>
      <c r="ECB12" s="813"/>
      <c r="ECC12" s="813"/>
      <c r="ECD12" s="813"/>
      <c r="ECE12" s="813"/>
      <c r="ECF12" s="813"/>
      <c r="ECG12" s="813"/>
      <c r="ECH12" s="813"/>
      <c r="ECI12" s="813"/>
      <c r="ECJ12" s="813"/>
      <c r="ECK12" s="813"/>
      <c r="ECL12" s="813"/>
      <c r="ECM12" s="813"/>
      <c r="ECN12" s="813"/>
      <c r="ECO12" s="813"/>
      <c r="ECP12" s="813"/>
      <c r="ECQ12" s="813"/>
      <c r="ECR12" s="813"/>
      <c r="ECS12" s="813"/>
      <c r="ECT12" s="813"/>
      <c r="ECU12" s="813"/>
      <c r="ECV12" s="813"/>
      <c r="ECW12" s="813"/>
      <c r="ECX12" s="813"/>
      <c r="ECY12" s="813"/>
      <c r="ECZ12" s="813"/>
      <c r="EDA12" s="813"/>
      <c r="EDB12" s="813"/>
      <c r="EDC12" s="813"/>
      <c r="EDD12" s="813"/>
      <c r="EDE12" s="813"/>
      <c r="EDF12" s="813"/>
      <c r="EDG12" s="813"/>
      <c r="EDH12" s="813"/>
      <c r="EDI12" s="813"/>
      <c r="EDJ12" s="813"/>
      <c r="EDK12" s="813"/>
      <c r="EDL12" s="813"/>
      <c r="EDM12" s="813"/>
      <c r="EDN12" s="813"/>
      <c r="EDO12" s="813"/>
      <c r="EDP12" s="813"/>
      <c r="EDQ12" s="813"/>
      <c r="EDR12" s="813"/>
      <c r="EDS12" s="813"/>
      <c r="EDT12" s="813"/>
      <c r="EDU12" s="813"/>
      <c r="EDV12" s="813"/>
      <c r="EDW12" s="813"/>
      <c r="EDX12" s="813"/>
      <c r="EDY12" s="813"/>
      <c r="EDZ12" s="813"/>
      <c r="EEA12" s="813"/>
      <c r="EEB12" s="813"/>
      <c r="EEC12" s="813"/>
      <c r="EED12" s="813"/>
      <c r="EEE12" s="813"/>
      <c r="EEF12" s="813"/>
      <c r="EEG12" s="813"/>
      <c r="EEH12" s="813"/>
      <c r="EEI12" s="813"/>
      <c r="EEJ12" s="813"/>
      <c r="EEK12" s="813"/>
      <c r="EEL12" s="813"/>
      <c r="EEM12" s="813"/>
      <c r="EEN12" s="813"/>
      <c r="EEO12" s="813"/>
      <c r="EEP12" s="813"/>
      <c r="EEQ12" s="813"/>
      <c r="EER12" s="813"/>
      <c r="EES12" s="813"/>
      <c r="EET12" s="813"/>
      <c r="EEU12" s="813"/>
      <c r="EEV12" s="813"/>
      <c r="EEW12" s="813"/>
      <c r="EEX12" s="813"/>
      <c r="EEY12" s="813"/>
      <c r="EEZ12" s="813"/>
      <c r="EFA12" s="813"/>
      <c r="EFB12" s="813"/>
      <c r="EFC12" s="813"/>
      <c r="EFD12" s="813"/>
      <c r="EFE12" s="813"/>
      <c r="EFF12" s="813"/>
      <c r="EFG12" s="813"/>
      <c r="EFH12" s="813"/>
      <c r="EFI12" s="813"/>
      <c r="EFJ12" s="813"/>
      <c r="EFK12" s="813"/>
      <c r="EFL12" s="813"/>
      <c r="EFM12" s="813"/>
      <c r="EFN12" s="813"/>
      <c r="EFO12" s="813"/>
      <c r="EFP12" s="813"/>
      <c r="EFQ12" s="813"/>
      <c r="EFR12" s="813"/>
      <c r="EFS12" s="813"/>
      <c r="EFT12" s="813"/>
      <c r="EFU12" s="813"/>
      <c r="EFV12" s="813"/>
      <c r="EFW12" s="813"/>
      <c r="EFX12" s="813"/>
      <c r="EFY12" s="813"/>
      <c r="EFZ12" s="813"/>
      <c r="EGA12" s="813"/>
      <c r="EGB12" s="813"/>
      <c r="EGC12" s="813"/>
      <c r="EGD12" s="813"/>
      <c r="EGE12" s="813"/>
      <c r="EGF12" s="813"/>
      <c r="EGG12" s="813"/>
      <c r="EGH12" s="813"/>
      <c r="EGI12" s="813"/>
      <c r="EGJ12" s="813"/>
      <c r="EGK12" s="813"/>
      <c r="EGL12" s="813"/>
      <c r="EGM12" s="813"/>
      <c r="EGN12" s="813"/>
      <c r="EGO12" s="813"/>
      <c r="EGP12" s="813"/>
      <c r="EGQ12" s="813"/>
      <c r="EGR12" s="813"/>
      <c r="EGS12" s="813"/>
      <c r="EGT12" s="813"/>
      <c r="EGU12" s="813"/>
      <c r="EGV12" s="813"/>
      <c r="EGW12" s="813"/>
      <c r="EGX12" s="813"/>
      <c r="EGY12" s="813"/>
      <c r="EGZ12" s="813"/>
      <c r="EHA12" s="813"/>
      <c r="EHB12" s="813"/>
      <c r="EHC12" s="813"/>
      <c r="EHD12" s="813"/>
      <c r="EHE12" s="813"/>
      <c r="EHF12" s="813"/>
      <c r="EHG12" s="813"/>
      <c r="EHH12" s="813"/>
      <c r="EHI12" s="813"/>
      <c r="EHJ12" s="813"/>
      <c r="EHK12" s="813"/>
      <c r="EHL12" s="813"/>
      <c r="EHM12" s="813"/>
      <c r="EHN12" s="813"/>
      <c r="EHO12" s="813"/>
      <c r="EHP12" s="813"/>
      <c r="EHQ12" s="813"/>
      <c r="EHR12" s="813"/>
      <c r="EHS12" s="813"/>
      <c r="EHT12" s="813"/>
      <c r="EHU12" s="813"/>
      <c r="EHV12" s="813"/>
      <c r="EHW12" s="813"/>
      <c r="EHX12" s="813"/>
      <c r="EHY12" s="813"/>
      <c r="EHZ12" s="813"/>
      <c r="EIA12" s="813"/>
      <c r="EIB12" s="813"/>
      <c r="EIC12" s="813"/>
      <c r="EID12" s="813"/>
      <c r="EIE12" s="813"/>
      <c r="EIF12" s="813"/>
      <c r="EIG12" s="813"/>
      <c r="EIH12" s="813"/>
      <c r="EII12" s="813"/>
      <c r="EIJ12" s="813"/>
      <c r="EIK12" s="813"/>
      <c r="EIL12" s="813"/>
      <c r="EIM12" s="813"/>
      <c r="EIN12" s="813"/>
      <c r="EIO12" s="813"/>
      <c r="EIP12" s="813"/>
      <c r="EIQ12" s="813"/>
      <c r="EIR12" s="813"/>
      <c r="EIS12" s="813"/>
      <c r="EIT12" s="813"/>
      <c r="EIU12" s="813"/>
      <c r="EIV12" s="813"/>
      <c r="EIW12" s="813"/>
      <c r="EIX12" s="813"/>
      <c r="EIY12" s="813"/>
      <c r="EIZ12" s="813"/>
      <c r="EJA12" s="813"/>
      <c r="EJB12" s="813"/>
      <c r="EJC12" s="813"/>
      <c r="EJD12" s="813"/>
      <c r="EJE12" s="813"/>
      <c r="EJF12" s="813"/>
      <c r="EJG12" s="813"/>
      <c r="EJH12" s="813"/>
      <c r="EJI12" s="813"/>
      <c r="EJJ12" s="813"/>
      <c r="EJK12" s="813"/>
      <c r="EJL12" s="813"/>
      <c r="EJM12" s="813"/>
      <c r="EJN12" s="813"/>
      <c r="EJO12" s="813"/>
      <c r="EJP12" s="813"/>
      <c r="EJQ12" s="813"/>
      <c r="EJR12" s="813"/>
      <c r="EJS12" s="813"/>
      <c r="EJT12" s="813"/>
      <c r="EJU12" s="813"/>
      <c r="EJV12" s="813"/>
      <c r="EJW12" s="813"/>
      <c r="EJX12" s="813"/>
      <c r="EJY12" s="813"/>
      <c r="EJZ12" s="813"/>
      <c r="EKA12" s="813"/>
      <c r="EKB12" s="813"/>
      <c r="EKC12" s="813"/>
      <c r="EKD12" s="813"/>
      <c r="EKE12" s="813"/>
      <c r="EKF12" s="813"/>
      <c r="EKG12" s="813"/>
      <c r="EKH12" s="813"/>
      <c r="EKI12" s="813"/>
      <c r="EKJ12" s="813"/>
      <c r="EKK12" s="813"/>
      <c r="EKL12" s="813"/>
      <c r="EKM12" s="813"/>
      <c r="EKN12" s="813"/>
      <c r="EKO12" s="813"/>
      <c r="EKP12" s="813"/>
      <c r="EKQ12" s="813"/>
      <c r="EKR12" s="813"/>
      <c r="EKS12" s="813"/>
      <c r="EKT12" s="813"/>
      <c r="EKU12" s="813"/>
      <c r="EKV12" s="813"/>
      <c r="EKW12" s="813"/>
      <c r="EKX12" s="813"/>
      <c r="EKY12" s="813"/>
      <c r="EKZ12" s="813"/>
      <c r="ELA12" s="813"/>
      <c r="ELB12" s="813"/>
      <c r="ELC12" s="813"/>
      <c r="ELD12" s="813"/>
      <c r="ELE12" s="813"/>
      <c r="ELF12" s="813"/>
      <c r="ELG12" s="813"/>
      <c r="ELH12" s="813"/>
      <c r="ELI12" s="813"/>
      <c r="ELJ12" s="813"/>
      <c r="ELK12" s="813"/>
      <c r="ELL12" s="813"/>
      <c r="ELM12" s="813"/>
      <c r="ELN12" s="813"/>
      <c r="ELO12" s="813"/>
      <c r="ELP12" s="813"/>
      <c r="ELQ12" s="813"/>
      <c r="ELR12" s="813"/>
      <c r="ELS12" s="813"/>
      <c r="ELT12" s="813"/>
      <c r="ELU12" s="813"/>
      <c r="ELV12" s="813"/>
      <c r="ELW12" s="813"/>
      <c r="ELX12" s="813"/>
      <c r="ELY12" s="813"/>
      <c r="ELZ12" s="813"/>
      <c r="EMA12" s="813"/>
      <c r="EMB12" s="813"/>
      <c r="EMC12" s="813"/>
      <c r="EMD12" s="813"/>
      <c r="EME12" s="813"/>
      <c r="EMF12" s="813"/>
      <c r="EMG12" s="813"/>
      <c r="EMH12" s="813"/>
      <c r="EMI12" s="813"/>
      <c r="EMJ12" s="813"/>
      <c r="EMK12" s="813"/>
      <c r="EML12" s="813"/>
      <c r="EMM12" s="813"/>
      <c r="EMN12" s="813"/>
      <c r="EMO12" s="813"/>
      <c r="EMP12" s="813"/>
      <c r="EMQ12" s="813"/>
      <c r="EMR12" s="813"/>
      <c r="EMS12" s="813"/>
      <c r="EMT12" s="813"/>
      <c r="EMU12" s="813"/>
      <c r="EMV12" s="813"/>
      <c r="EMW12" s="813"/>
      <c r="EMX12" s="813"/>
      <c r="EMY12" s="813"/>
      <c r="EMZ12" s="813"/>
      <c r="ENA12" s="813"/>
      <c r="ENB12" s="813"/>
      <c r="ENC12" s="813"/>
      <c r="END12" s="813"/>
      <c r="ENE12" s="813"/>
      <c r="ENF12" s="813"/>
      <c r="ENG12" s="813"/>
      <c r="ENH12" s="813"/>
      <c r="ENI12" s="813"/>
      <c r="ENJ12" s="813"/>
      <c r="ENK12" s="813"/>
      <c r="ENL12" s="813"/>
      <c r="ENM12" s="813"/>
      <c r="ENN12" s="813"/>
      <c r="ENO12" s="813"/>
      <c r="ENP12" s="813"/>
      <c r="ENQ12" s="813"/>
      <c r="ENR12" s="813"/>
      <c r="ENS12" s="813"/>
      <c r="ENT12" s="813"/>
      <c r="ENU12" s="813"/>
      <c r="ENV12" s="813"/>
      <c r="ENW12" s="813"/>
      <c r="ENX12" s="813"/>
      <c r="ENY12" s="813"/>
      <c r="ENZ12" s="813"/>
      <c r="EOA12" s="813"/>
      <c r="EOB12" s="813"/>
      <c r="EOC12" s="813"/>
      <c r="EOD12" s="813"/>
      <c r="EOE12" s="813"/>
      <c r="EOF12" s="813"/>
      <c r="EOG12" s="813"/>
      <c r="EOH12" s="813"/>
      <c r="EOI12" s="813"/>
      <c r="EOJ12" s="813"/>
      <c r="EOK12" s="813"/>
      <c r="EOL12" s="813"/>
      <c r="EOM12" s="813"/>
      <c r="EON12" s="813"/>
      <c r="EOO12" s="813"/>
      <c r="EOP12" s="813"/>
      <c r="EOQ12" s="813"/>
      <c r="EOR12" s="813"/>
      <c r="EOS12" s="813"/>
      <c r="EOT12" s="813"/>
      <c r="EOU12" s="813"/>
      <c r="EOV12" s="813"/>
      <c r="EOW12" s="813"/>
      <c r="EOX12" s="813"/>
      <c r="EOY12" s="813"/>
      <c r="EOZ12" s="813"/>
      <c r="EPA12" s="813"/>
      <c r="EPB12" s="813"/>
      <c r="EPC12" s="813"/>
      <c r="EPD12" s="813"/>
      <c r="EPE12" s="813"/>
      <c r="EPF12" s="813"/>
      <c r="EPG12" s="813"/>
      <c r="EPH12" s="813"/>
      <c r="EPI12" s="813"/>
      <c r="EPJ12" s="813"/>
      <c r="EPK12" s="813"/>
      <c r="EPL12" s="813"/>
      <c r="EPM12" s="813"/>
      <c r="EPN12" s="813"/>
      <c r="EPO12" s="813"/>
      <c r="EPP12" s="813"/>
      <c r="EPQ12" s="813"/>
      <c r="EPR12" s="813"/>
      <c r="EPS12" s="813"/>
      <c r="EPT12" s="813"/>
      <c r="EPU12" s="813"/>
      <c r="EPV12" s="813"/>
      <c r="EPW12" s="813"/>
      <c r="EPX12" s="813"/>
      <c r="EPY12" s="813"/>
      <c r="EPZ12" s="813"/>
      <c r="EQA12" s="813"/>
      <c r="EQB12" s="813"/>
      <c r="EQC12" s="813"/>
      <c r="EQD12" s="813"/>
      <c r="EQE12" s="813"/>
      <c r="EQF12" s="813"/>
      <c r="EQG12" s="813"/>
      <c r="EQH12" s="813"/>
      <c r="EQI12" s="813"/>
      <c r="EQJ12" s="813"/>
      <c r="EQK12" s="813"/>
      <c r="EQL12" s="813"/>
      <c r="EQM12" s="813"/>
      <c r="EQN12" s="813"/>
      <c r="EQO12" s="813"/>
      <c r="EQP12" s="813"/>
      <c r="EQQ12" s="813"/>
      <c r="EQR12" s="813"/>
      <c r="EQS12" s="813"/>
      <c r="EQT12" s="813"/>
      <c r="EQU12" s="813"/>
      <c r="EQV12" s="813"/>
      <c r="EQW12" s="813"/>
      <c r="EQX12" s="813"/>
      <c r="EQY12" s="813"/>
      <c r="EQZ12" s="813"/>
      <c r="ERA12" s="813"/>
      <c r="ERB12" s="813"/>
      <c r="ERC12" s="813"/>
      <c r="ERD12" s="813"/>
      <c r="ERE12" s="813"/>
      <c r="ERF12" s="813"/>
      <c r="ERG12" s="813"/>
      <c r="ERH12" s="813"/>
      <c r="ERI12" s="813"/>
      <c r="ERJ12" s="813"/>
      <c r="ERK12" s="813"/>
      <c r="ERL12" s="813"/>
      <c r="ERM12" s="813"/>
      <c r="ERN12" s="813"/>
      <c r="ERO12" s="813"/>
      <c r="ERP12" s="813"/>
      <c r="ERQ12" s="813"/>
      <c r="ERR12" s="813"/>
      <c r="ERS12" s="813"/>
      <c r="ERT12" s="813"/>
      <c r="ERU12" s="813"/>
      <c r="ERV12" s="813"/>
      <c r="ERW12" s="813"/>
      <c r="ERX12" s="813"/>
      <c r="ERY12" s="813"/>
      <c r="ERZ12" s="813"/>
      <c r="ESA12" s="813"/>
      <c r="ESB12" s="813"/>
      <c r="ESC12" s="813"/>
      <c r="ESD12" s="813"/>
      <c r="ESE12" s="813"/>
      <c r="ESF12" s="813"/>
      <c r="ESG12" s="813"/>
      <c r="ESH12" s="813"/>
      <c r="ESI12" s="813"/>
      <c r="ESJ12" s="813"/>
      <c r="ESK12" s="813"/>
      <c r="ESL12" s="813"/>
      <c r="ESM12" s="813"/>
      <c r="ESN12" s="813"/>
      <c r="ESO12" s="813"/>
      <c r="ESP12" s="813"/>
      <c r="ESQ12" s="813"/>
      <c r="ESR12" s="813"/>
      <c r="ESS12" s="813"/>
      <c r="EST12" s="813"/>
      <c r="ESU12" s="813"/>
      <c r="ESV12" s="813"/>
      <c r="ESW12" s="813"/>
      <c r="ESX12" s="813"/>
      <c r="ESY12" s="813"/>
      <c r="ESZ12" s="813"/>
      <c r="ETA12" s="813"/>
      <c r="ETB12" s="813"/>
      <c r="ETC12" s="813"/>
      <c r="ETD12" s="813"/>
      <c r="ETE12" s="813"/>
      <c r="ETF12" s="813"/>
      <c r="ETG12" s="813"/>
      <c r="ETH12" s="813"/>
      <c r="ETI12" s="813"/>
      <c r="ETJ12" s="813"/>
      <c r="ETK12" s="813"/>
      <c r="ETL12" s="813"/>
      <c r="ETM12" s="813"/>
      <c r="ETN12" s="813"/>
      <c r="ETO12" s="813"/>
      <c r="ETP12" s="813"/>
      <c r="ETQ12" s="813"/>
      <c r="ETR12" s="813"/>
      <c r="ETS12" s="813"/>
      <c r="ETT12" s="813"/>
      <c r="ETU12" s="813"/>
      <c r="ETV12" s="813"/>
      <c r="ETW12" s="813"/>
      <c r="ETX12" s="813"/>
      <c r="ETY12" s="813"/>
      <c r="ETZ12" s="813"/>
      <c r="EUA12" s="813"/>
      <c r="EUB12" s="813"/>
      <c r="EUC12" s="813"/>
      <c r="EUD12" s="813"/>
      <c r="EUE12" s="813"/>
      <c r="EUF12" s="813"/>
      <c r="EUG12" s="813"/>
      <c r="EUH12" s="813"/>
      <c r="EUI12" s="813"/>
      <c r="EUJ12" s="813"/>
      <c r="EUK12" s="813"/>
      <c r="EUL12" s="813"/>
      <c r="EUM12" s="813"/>
      <c r="EUN12" s="813"/>
      <c r="EUO12" s="813"/>
      <c r="EUP12" s="813"/>
      <c r="EUQ12" s="813"/>
      <c r="EUR12" s="813"/>
      <c r="EUS12" s="813"/>
      <c r="EUT12" s="813"/>
      <c r="EUU12" s="813"/>
      <c r="EUV12" s="813"/>
      <c r="EUW12" s="813"/>
      <c r="EUX12" s="813"/>
      <c r="EUY12" s="813"/>
      <c r="EUZ12" s="813"/>
      <c r="EVA12" s="813"/>
      <c r="EVB12" s="813"/>
      <c r="EVC12" s="813"/>
      <c r="EVD12" s="813"/>
      <c r="EVE12" s="813"/>
      <c r="EVF12" s="813"/>
      <c r="EVG12" s="813"/>
      <c r="EVH12" s="813"/>
      <c r="EVI12" s="813"/>
      <c r="EVJ12" s="813"/>
      <c r="EVK12" s="813"/>
      <c r="EVL12" s="813"/>
      <c r="EVM12" s="813"/>
      <c r="EVN12" s="813"/>
      <c r="EVO12" s="813"/>
      <c r="EVP12" s="813"/>
      <c r="EVQ12" s="813"/>
      <c r="EVR12" s="813"/>
      <c r="EVS12" s="813"/>
      <c r="EVT12" s="813"/>
      <c r="EVU12" s="813"/>
      <c r="EVV12" s="813"/>
      <c r="EVW12" s="813"/>
      <c r="EVX12" s="813"/>
      <c r="EVY12" s="813"/>
      <c r="EVZ12" s="813"/>
      <c r="EWA12" s="813"/>
      <c r="EWB12" s="813"/>
      <c r="EWC12" s="813"/>
      <c r="EWD12" s="813"/>
      <c r="EWE12" s="813"/>
      <c r="EWF12" s="813"/>
      <c r="EWG12" s="813"/>
      <c r="EWH12" s="813"/>
      <c r="EWI12" s="813"/>
      <c r="EWJ12" s="813"/>
      <c r="EWK12" s="813"/>
      <c r="EWL12" s="813"/>
      <c r="EWM12" s="813"/>
      <c r="EWN12" s="813"/>
      <c r="EWO12" s="813"/>
      <c r="EWP12" s="813"/>
      <c r="EWQ12" s="813"/>
      <c r="EWR12" s="813"/>
      <c r="EWS12" s="813"/>
      <c r="EWT12" s="813"/>
      <c r="EWU12" s="813"/>
      <c r="EWV12" s="813"/>
      <c r="EWW12" s="813"/>
      <c r="EWX12" s="813"/>
      <c r="EWY12" s="813"/>
      <c r="EWZ12" s="813"/>
      <c r="EXA12" s="813"/>
      <c r="EXB12" s="813"/>
      <c r="EXC12" s="813"/>
      <c r="EXD12" s="813"/>
      <c r="EXE12" s="813"/>
      <c r="EXF12" s="813"/>
      <c r="EXG12" s="813"/>
      <c r="EXH12" s="813"/>
      <c r="EXI12" s="813"/>
      <c r="EXJ12" s="813"/>
      <c r="EXK12" s="813"/>
      <c r="EXL12" s="813"/>
      <c r="EXM12" s="813"/>
      <c r="EXN12" s="813"/>
      <c r="EXO12" s="813"/>
      <c r="EXP12" s="813"/>
      <c r="EXQ12" s="813"/>
      <c r="EXR12" s="813"/>
      <c r="EXS12" s="813"/>
      <c r="EXT12" s="813"/>
      <c r="EXU12" s="813"/>
      <c r="EXV12" s="813"/>
      <c r="EXW12" s="813"/>
      <c r="EXX12" s="813"/>
      <c r="EXY12" s="813"/>
      <c r="EXZ12" s="813"/>
      <c r="EYA12" s="813"/>
      <c r="EYB12" s="813"/>
      <c r="EYC12" s="813"/>
      <c r="EYD12" s="813"/>
      <c r="EYE12" s="813"/>
      <c r="EYF12" s="813"/>
      <c r="EYG12" s="813"/>
      <c r="EYH12" s="813"/>
      <c r="EYI12" s="813"/>
      <c r="EYJ12" s="813"/>
      <c r="EYK12" s="813"/>
      <c r="EYL12" s="813"/>
      <c r="EYM12" s="813"/>
      <c r="EYN12" s="813"/>
      <c r="EYO12" s="813"/>
      <c r="EYP12" s="813"/>
      <c r="EYQ12" s="813"/>
      <c r="EYR12" s="813"/>
      <c r="EYS12" s="813"/>
      <c r="EYT12" s="813"/>
      <c r="EYU12" s="813"/>
      <c r="EYV12" s="813"/>
      <c r="EYW12" s="813"/>
      <c r="EYX12" s="813"/>
      <c r="EYY12" s="813"/>
      <c r="EYZ12" s="813"/>
      <c r="EZA12" s="813"/>
      <c r="EZB12" s="813"/>
      <c r="EZC12" s="813"/>
      <c r="EZD12" s="813"/>
      <c r="EZE12" s="813"/>
      <c r="EZF12" s="813"/>
      <c r="EZG12" s="813"/>
      <c r="EZH12" s="813"/>
      <c r="EZI12" s="813"/>
      <c r="EZJ12" s="813"/>
      <c r="EZK12" s="813"/>
      <c r="EZL12" s="813"/>
      <c r="EZM12" s="813"/>
      <c r="EZN12" s="813"/>
      <c r="EZO12" s="813"/>
      <c r="EZP12" s="813"/>
      <c r="EZQ12" s="813"/>
      <c r="EZR12" s="813"/>
      <c r="EZS12" s="813"/>
      <c r="EZT12" s="813"/>
      <c r="EZU12" s="813"/>
      <c r="EZV12" s="813"/>
      <c r="EZW12" s="813"/>
      <c r="EZX12" s="813"/>
      <c r="EZY12" s="813"/>
      <c r="EZZ12" s="813"/>
      <c r="FAA12" s="813"/>
      <c r="FAB12" s="813"/>
      <c r="FAC12" s="813"/>
      <c r="FAD12" s="813"/>
      <c r="FAE12" s="813"/>
      <c r="FAF12" s="813"/>
      <c r="FAG12" s="813"/>
      <c r="FAH12" s="813"/>
      <c r="FAI12" s="813"/>
      <c r="FAJ12" s="813"/>
      <c r="FAK12" s="813"/>
      <c r="FAL12" s="813"/>
      <c r="FAM12" s="813"/>
      <c r="FAN12" s="813"/>
      <c r="FAO12" s="813"/>
      <c r="FAP12" s="813"/>
      <c r="FAQ12" s="813"/>
      <c r="FAR12" s="813"/>
      <c r="FAS12" s="813"/>
      <c r="FAT12" s="813"/>
      <c r="FAU12" s="813"/>
      <c r="FAV12" s="813"/>
      <c r="FAW12" s="813"/>
      <c r="FAX12" s="813"/>
      <c r="FAY12" s="813"/>
      <c r="FAZ12" s="813"/>
      <c r="FBA12" s="813"/>
      <c r="FBB12" s="813"/>
      <c r="FBC12" s="813"/>
      <c r="FBD12" s="813"/>
      <c r="FBE12" s="813"/>
      <c r="FBF12" s="813"/>
      <c r="FBG12" s="813"/>
      <c r="FBH12" s="813"/>
      <c r="FBI12" s="813"/>
      <c r="FBJ12" s="813"/>
      <c r="FBK12" s="813"/>
      <c r="FBL12" s="813"/>
      <c r="FBM12" s="813"/>
      <c r="FBN12" s="813"/>
      <c r="FBO12" s="813"/>
      <c r="FBP12" s="813"/>
      <c r="FBQ12" s="813"/>
      <c r="FBR12" s="813"/>
      <c r="FBS12" s="813"/>
      <c r="FBT12" s="813"/>
      <c r="FBU12" s="813"/>
      <c r="FBV12" s="813"/>
      <c r="FBW12" s="813"/>
      <c r="FBX12" s="813"/>
      <c r="FBY12" s="813"/>
      <c r="FBZ12" s="813"/>
      <c r="FCA12" s="813"/>
      <c r="FCB12" s="813"/>
      <c r="FCC12" s="813"/>
      <c r="FCD12" s="813"/>
      <c r="FCE12" s="813"/>
      <c r="FCF12" s="813"/>
      <c r="FCG12" s="813"/>
      <c r="FCH12" s="813"/>
      <c r="FCI12" s="813"/>
      <c r="FCJ12" s="813"/>
      <c r="FCK12" s="813"/>
      <c r="FCL12" s="813"/>
      <c r="FCM12" s="813"/>
      <c r="FCN12" s="813"/>
      <c r="FCO12" s="813"/>
      <c r="FCP12" s="813"/>
      <c r="FCQ12" s="813"/>
      <c r="FCR12" s="813"/>
      <c r="FCS12" s="813"/>
      <c r="FCT12" s="813"/>
      <c r="FCU12" s="813"/>
      <c r="FCV12" s="813"/>
      <c r="FCW12" s="813"/>
      <c r="FCX12" s="813"/>
      <c r="FCY12" s="813"/>
      <c r="FCZ12" s="813"/>
      <c r="FDA12" s="813"/>
      <c r="FDB12" s="813"/>
      <c r="FDC12" s="813"/>
      <c r="FDD12" s="813"/>
      <c r="FDE12" s="813"/>
      <c r="FDF12" s="813"/>
      <c r="FDG12" s="813"/>
      <c r="FDH12" s="813"/>
      <c r="FDI12" s="813"/>
      <c r="FDJ12" s="813"/>
      <c r="FDK12" s="813"/>
      <c r="FDL12" s="813"/>
      <c r="FDM12" s="813"/>
      <c r="FDN12" s="813"/>
      <c r="FDO12" s="813"/>
      <c r="FDP12" s="813"/>
      <c r="FDQ12" s="813"/>
      <c r="FDR12" s="813"/>
      <c r="FDS12" s="813"/>
      <c r="FDT12" s="813"/>
      <c r="FDU12" s="813"/>
      <c r="FDV12" s="813"/>
      <c r="FDW12" s="813"/>
      <c r="FDX12" s="813"/>
      <c r="FDY12" s="813"/>
      <c r="FDZ12" s="813"/>
      <c r="FEA12" s="813"/>
      <c r="FEB12" s="813"/>
      <c r="FEC12" s="813"/>
      <c r="FED12" s="813"/>
      <c r="FEE12" s="813"/>
      <c r="FEF12" s="813"/>
      <c r="FEG12" s="813"/>
      <c r="FEH12" s="813"/>
      <c r="FEI12" s="813"/>
      <c r="FEJ12" s="813"/>
      <c r="FEK12" s="813"/>
      <c r="FEL12" s="813"/>
      <c r="FEM12" s="813"/>
      <c r="FEN12" s="813"/>
      <c r="FEO12" s="813"/>
      <c r="FEP12" s="813"/>
      <c r="FEQ12" s="813"/>
      <c r="FER12" s="813"/>
      <c r="FES12" s="813"/>
      <c r="FET12" s="813"/>
      <c r="FEU12" s="813"/>
      <c r="FEV12" s="813"/>
      <c r="FEW12" s="813"/>
      <c r="FEX12" s="813"/>
      <c r="FEY12" s="813"/>
      <c r="FEZ12" s="813"/>
      <c r="FFA12" s="813"/>
      <c r="FFB12" s="813"/>
      <c r="FFC12" s="813"/>
      <c r="FFD12" s="813"/>
      <c r="FFE12" s="813"/>
      <c r="FFF12" s="813"/>
      <c r="FFG12" s="813"/>
      <c r="FFH12" s="813"/>
      <c r="FFI12" s="813"/>
      <c r="FFJ12" s="813"/>
      <c r="FFK12" s="813"/>
      <c r="FFL12" s="813"/>
      <c r="FFM12" s="813"/>
      <c r="FFN12" s="813"/>
      <c r="FFO12" s="813"/>
      <c r="FFP12" s="813"/>
      <c r="FFQ12" s="813"/>
      <c r="FFR12" s="813"/>
      <c r="FFS12" s="813"/>
      <c r="FFT12" s="813"/>
      <c r="FFU12" s="813"/>
      <c r="FFV12" s="813"/>
      <c r="FFW12" s="813"/>
      <c r="FFX12" s="813"/>
      <c r="FFY12" s="813"/>
      <c r="FFZ12" s="813"/>
      <c r="FGA12" s="813"/>
      <c r="FGB12" s="813"/>
      <c r="FGC12" s="813"/>
      <c r="FGD12" s="813"/>
      <c r="FGE12" s="813"/>
      <c r="FGF12" s="813"/>
      <c r="FGG12" s="813"/>
      <c r="FGH12" s="813"/>
      <c r="FGI12" s="813"/>
      <c r="FGJ12" s="813"/>
      <c r="FGK12" s="813"/>
      <c r="FGL12" s="813"/>
      <c r="FGM12" s="813"/>
      <c r="FGN12" s="813"/>
      <c r="FGO12" s="813"/>
      <c r="FGP12" s="813"/>
      <c r="FGQ12" s="813"/>
      <c r="FGR12" s="813"/>
      <c r="FGS12" s="813"/>
      <c r="FGT12" s="813"/>
      <c r="FGU12" s="813"/>
      <c r="FGV12" s="813"/>
      <c r="FGW12" s="813"/>
      <c r="FGX12" s="813"/>
      <c r="FGY12" s="813"/>
      <c r="FGZ12" s="813"/>
      <c r="FHA12" s="813"/>
      <c r="FHB12" s="813"/>
      <c r="FHC12" s="813"/>
      <c r="FHD12" s="813"/>
      <c r="FHE12" s="813"/>
      <c r="FHF12" s="813"/>
      <c r="FHG12" s="813"/>
      <c r="FHH12" s="813"/>
      <c r="FHI12" s="813"/>
      <c r="FHJ12" s="813"/>
      <c r="FHK12" s="813"/>
      <c r="FHL12" s="813"/>
      <c r="FHM12" s="813"/>
      <c r="FHN12" s="813"/>
      <c r="FHO12" s="813"/>
      <c r="FHP12" s="813"/>
      <c r="FHQ12" s="813"/>
      <c r="FHR12" s="813"/>
      <c r="FHS12" s="813"/>
      <c r="FHT12" s="813"/>
      <c r="FHU12" s="813"/>
      <c r="FHV12" s="813"/>
      <c r="FHW12" s="813"/>
      <c r="FHX12" s="813"/>
      <c r="FHY12" s="813"/>
      <c r="FHZ12" s="813"/>
      <c r="FIA12" s="813"/>
      <c r="FIB12" s="813"/>
      <c r="FIC12" s="813"/>
      <c r="FID12" s="813"/>
      <c r="FIE12" s="813"/>
      <c r="FIF12" s="813"/>
      <c r="FIG12" s="813"/>
      <c r="FIH12" s="813"/>
      <c r="FII12" s="813"/>
      <c r="FIJ12" s="813"/>
      <c r="FIK12" s="813"/>
      <c r="FIL12" s="813"/>
      <c r="FIM12" s="813"/>
      <c r="FIN12" s="813"/>
      <c r="FIO12" s="813"/>
      <c r="FIP12" s="813"/>
      <c r="FIQ12" s="813"/>
      <c r="FIR12" s="813"/>
      <c r="FIS12" s="813"/>
      <c r="FIT12" s="813"/>
      <c r="FIU12" s="813"/>
      <c r="FIV12" s="813"/>
      <c r="FIW12" s="813"/>
      <c r="FIX12" s="813"/>
      <c r="FIY12" s="813"/>
      <c r="FIZ12" s="813"/>
      <c r="FJA12" s="813"/>
      <c r="FJB12" s="813"/>
      <c r="FJC12" s="813"/>
      <c r="FJD12" s="813"/>
      <c r="FJE12" s="813"/>
      <c r="FJF12" s="813"/>
      <c r="FJG12" s="813"/>
      <c r="FJH12" s="813"/>
      <c r="FJI12" s="813"/>
      <c r="FJJ12" s="813"/>
      <c r="FJK12" s="813"/>
      <c r="FJL12" s="813"/>
      <c r="FJM12" s="813"/>
      <c r="FJN12" s="813"/>
      <c r="FJO12" s="813"/>
      <c r="FJP12" s="813"/>
      <c r="FJQ12" s="813"/>
      <c r="FJR12" s="813"/>
      <c r="FJS12" s="813"/>
      <c r="FJT12" s="813"/>
      <c r="FJU12" s="813"/>
      <c r="FJV12" s="813"/>
      <c r="FJW12" s="813"/>
      <c r="FJX12" s="813"/>
      <c r="FJY12" s="813"/>
      <c r="FJZ12" s="813"/>
      <c r="FKA12" s="813"/>
      <c r="FKB12" s="813"/>
      <c r="FKC12" s="813"/>
      <c r="FKD12" s="813"/>
      <c r="FKE12" s="813"/>
      <c r="FKF12" s="813"/>
      <c r="FKG12" s="813"/>
      <c r="FKH12" s="813"/>
      <c r="FKI12" s="813"/>
      <c r="FKJ12" s="813"/>
      <c r="FKK12" s="813"/>
      <c r="FKL12" s="813"/>
      <c r="FKM12" s="813"/>
      <c r="FKN12" s="813"/>
      <c r="FKO12" s="813"/>
      <c r="FKP12" s="813"/>
      <c r="FKQ12" s="813"/>
      <c r="FKR12" s="813"/>
      <c r="FKS12" s="813"/>
      <c r="FKT12" s="813"/>
      <c r="FKU12" s="813"/>
      <c r="FKV12" s="813"/>
      <c r="FKW12" s="813"/>
      <c r="FKX12" s="813"/>
      <c r="FKY12" s="813"/>
      <c r="FKZ12" s="813"/>
      <c r="FLA12" s="813"/>
      <c r="FLB12" s="813"/>
      <c r="FLC12" s="813"/>
      <c r="FLD12" s="813"/>
      <c r="FLE12" s="813"/>
      <c r="FLF12" s="813"/>
      <c r="FLG12" s="813"/>
      <c r="FLH12" s="813"/>
      <c r="FLI12" s="813"/>
      <c r="FLJ12" s="813"/>
      <c r="FLK12" s="813"/>
      <c r="FLL12" s="813"/>
      <c r="FLM12" s="813"/>
      <c r="FLN12" s="813"/>
      <c r="FLO12" s="813"/>
      <c r="FLP12" s="813"/>
      <c r="FLQ12" s="813"/>
      <c r="FLR12" s="813"/>
      <c r="FLS12" s="813"/>
      <c r="FLT12" s="813"/>
      <c r="FLU12" s="813"/>
      <c r="FLV12" s="813"/>
      <c r="FLW12" s="813"/>
      <c r="FLX12" s="813"/>
      <c r="FLY12" s="813"/>
      <c r="FLZ12" s="813"/>
      <c r="FMA12" s="813"/>
      <c r="FMB12" s="813"/>
      <c r="FMC12" s="813"/>
      <c r="FMD12" s="813"/>
      <c r="FME12" s="813"/>
      <c r="FMF12" s="813"/>
      <c r="FMG12" s="813"/>
      <c r="FMH12" s="813"/>
      <c r="FMI12" s="813"/>
      <c r="FMJ12" s="813"/>
      <c r="FMK12" s="813"/>
      <c r="FML12" s="813"/>
      <c r="FMM12" s="813"/>
      <c r="FMN12" s="813"/>
      <c r="FMO12" s="813"/>
      <c r="FMP12" s="813"/>
      <c r="FMQ12" s="813"/>
      <c r="FMR12" s="813"/>
      <c r="FMS12" s="813"/>
      <c r="FMT12" s="813"/>
      <c r="FMU12" s="813"/>
      <c r="FMV12" s="813"/>
      <c r="FMW12" s="813"/>
      <c r="FMX12" s="813"/>
      <c r="FMY12" s="813"/>
      <c r="FMZ12" s="813"/>
      <c r="FNA12" s="813"/>
      <c r="FNB12" s="813"/>
      <c r="FNC12" s="813"/>
      <c r="FND12" s="813"/>
      <c r="FNE12" s="813"/>
      <c r="FNF12" s="813"/>
      <c r="FNG12" s="813"/>
      <c r="FNH12" s="813"/>
      <c r="FNI12" s="813"/>
      <c r="FNJ12" s="813"/>
      <c r="FNK12" s="813"/>
      <c r="FNL12" s="813"/>
      <c r="FNM12" s="813"/>
      <c r="FNN12" s="813"/>
      <c r="FNO12" s="813"/>
      <c r="FNP12" s="813"/>
      <c r="FNQ12" s="813"/>
      <c r="FNR12" s="813"/>
      <c r="FNS12" s="813"/>
      <c r="FNT12" s="813"/>
      <c r="FNU12" s="813"/>
      <c r="FNV12" s="813"/>
      <c r="FNW12" s="813"/>
      <c r="FNX12" s="813"/>
      <c r="FNY12" s="813"/>
      <c r="FNZ12" s="813"/>
      <c r="FOA12" s="813"/>
      <c r="FOB12" s="813"/>
      <c r="FOC12" s="813"/>
      <c r="FOD12" s="813"/>
      <c r="FOE12" s="813"/>
      <c r="FOF12" s="813"/>
      <c r="FOG12" s="813"/>
      <c r="FOH12" s="813"/>
      <c r="FOI12" s="813"/>
      <c r="FOJ12" s="813"/>
      <c r="FOK12" s="813"/>
      <c r="FOL12" s="813"/>
      <c r="FOM12" s="813"/>
      <c r="FON12" s="813"/>
      <c r="FOO12" s="813"/>
      <c r="FOP12" s="813"/>
      <c r="FOQ12" s="813"/>
      <c r="FOR12" s="813"/>
      <c r="FOS12" s="813"/>
      <c r="FOT12" s="813"/>
      <c r="FOU12" s="813"/>
      <c r="FOV12" s="813"/>
      <c r="FOW12" s="813"/>
      <c r="FOX12" s="813"/>
      <c r="FOY12" s="813"/>
      <c r="FOZ12" s="813"/>
      <c r="FPA12" s="813"/>
      <c r="FPB12" s="813"/>
      <c r="FPC12" s="813"/>
      <c r="FPD12" s="813"/>
      <c r="FPE12" s="813"/>
      <c r="FPF12" s="813"/>
      <c r="FPG12" s="813"/>
      <c r="FPH12" s="813"/>
      <c r="FPI12" s="813"/>
      <c r="FPJ12" s="813"/>
      <c r="FPK12" s="813"/>
      <c r="FPL12" s="813"/>
      <c r="FPM12" s="813"/>
      <c r="FPN12" s="813"/>
      <c r="FPO12" s="813"/>
      <c r="FPP12" s="813"/>
      <c r="FPQ12" s="813"/>
      <c r="FPR12" s="813"/>
      <c r="FPS12" s="813"/>
      <c r="FPT12" s="813"/>
      <c r="FPU12" s="813"/>
      <c r="FPV12" s="813"/>
      <c r="FPW12" s="813"/>
      <c r="FPX12" s="813"/>
      <c r="FPY12" s="813"/>
      <c r="FPZ12" s="813"/>
      <c r="FQA12" s="813"/>
      <c r="FQB12" s="813"/>
      <c r="FQC12" s="813"/>
      <c r="FQD12" s="813"/>
      <c r="FQE12" s="813"/>
      <c r="FQF12" s="813"/>
      <c r="FQG12" s="813"/>
      <c r="FQH12" s="813"/>
      <c r="FQI12" s="813"/>
      <c r="FQJ12" s="813"/>
      <c r="FQK12" s="813"/>
      <c r="FQL12" s="813"/>
      <c r="FQM12" s="813"/>
      <c r="FQN12" s="813"/>
      <c r="FQO12" s="813"/>
      <c r="FQP12" s="813"/>
      <c r="FQQ12" s="813"/>
      <c r="FQR12" s="813"/>
      <c r="FQS12" s="813"/>
      <c r="FQT12" s="813"/>
      <c r="FQU12" s="813"/>
      <c r="FQV12" s="813"/>
      <c r="FQW12" s="813"/>
      <c r="FQX12" s="813"/>
      <c r="FQY12" s="813"/>
      <c r="FQZ12" s="813"/>
      <c r="FRA12" s="813"/>
      <c r="FRB12" s="813"/>
      <c r="FRC12" s="813"/>
      <c r="FRD12" s="813"/>
      <c r="FRE12" s="813"/>
      <c r="FRF12" s="813"/>
      <c r="FRG12" s="813"/>
      <c r="FRH12" s="813"/>
      <c r="FRI12" s="813"/>
      <c r="FRJ12" s="813"/>
      <c r="FRK12" s="813"/>
      <c r="FRL12" s="813"/>
      <c r="FRM12" s="813"/>
      <c r="FRN12" s="813"/>
      <c r="FRO12" s="813"/>
      <c r="FRP12" s="813"/>
      <c r="FRQ12" s="813"/>
      <c r="FRR12" s="813"/>
      <c r="FRS12" s="813"/>
      <c r="FRT12" s="813"/>
      <c r="FRU12" s="813"/>
      <c r="FRV12" s="813"/>
      <c r="FRW12" s="813"/>
      <c r="FRX12" s="813"/>
      <c r="FRY12" s="813"/>
      <c r="FRZ12" s="813"/>
      <c r="FSA12" s="813"/>
      <c r="FSB12" s="813"/>
      <c r="FSC12" s="813"/>
      <c r="FSD12" s="813"/>
      <c r="FSE12" s="813"/>
      <c r="FSF12" s="813"/>
      <c r="FSG12" s="813"/>
      <c r="FSH12" s="813"/>
      <c r="FSI12" s="813"/>
      <c r="FSJ12" s="813"/>
      <c r="FSK12" s="813"/>
      <c r="FSL12" s="813"/>
      <c r="FSM12" s="813"/>
      <c r="FSN12" s="813"/>
      <c r="FSO12" s="813"/>
      <c r="FSP12" s="813"/>
      <c r="FSQ12" s="813"/>
      <c r="FSR12" s="813"/>
      <c r="FSS12" s="813"/>
      <c r="FST12" s="813"/>
      <c r="FSU12" s="813"/>
      <c r="FSV12" s="813"/>
      <c r="FSW12" s="813"/>
      <c r="FSX12" s="813"/>
      <c r="FSY12" s="813"/>
      <c r="FSZ12" s="813"/>
      <c r="FTA12" s="813"/>
      <c r="FTB12" s="813"/>
      <c r="FTC12" s="813"/>
      <c r="FTD12" s="813"/>
      <c r="FTE12" s="813"/>
      <c r="FTF12" s="813"/>
      <c r="FTG12" s="813"/>
      <c r="FTH12" s="813"/>
      <c r="FTI12" s="813"/>
      <c r="FTJ12" s="813"/>
      <c r="FTK12" s="813"/>
      <c r="FTL12" s="813"/>
      <c r="FTM12" s="813"/>
      <c r="FTN12" s="813"/>
      <c r="FTO12" s="813"/>
      <c r="FTP12" s="813"/>
      <c r="FTQ12" s="813"/>
      <c r="FTR12" s="813"/>
      <c r="FTS12" s="813"/>
      <c r="FTT12" s="813"/>
      <c r="FTU12" s="813"/>
      <c r="FTV12" s="813"/>
      <c r="FTW12" s="813"/>
      <c r="FTX12" s="813"/>
      <c r="FTY12" s="813"/>
      <c r="FTZ12" s="813"/>
      <c r="FUA12" s="813"/>
      <c r="FUB12" s="813"/>
      <c r="FUC12" s="813"/>
      <c r="FUD12" s="813"/>
      <c r="FUE12" s="813"/>
      <c r="FUF12" s="813"/>
      <c r="FUG12" s="813"/>
      <c r="FUH12" s="813"/>
      <c r="FUI12" s="813"/>
      <c r="FUJ12" s="813"/>
      <c r="FUK12" s="813"/>
      <c r="FUL12" s="813"/>
      <c r="FUM12" s="813"/>
      <c r="FUN12" s="813"/>
      <c r="FUO12" s="813"/>
      <c r="FUP12" s="813"/>
      <c r="FUQ12" s="813"/>
      <c r="FUR12" s="813"/>
      <c r="FUS12" s="813"/>
      <c r="FUT12" s="813"/>
      <c r="FUU12" s="813"/>
      <c r="FUV12" s="813"/>
      <c r="FUW12" s="813"/>
      <c r="FUX12" s="813"/>
      <c r="FUY12" s="813"/>
      <c r="FUZ12" s="813"/>
      <c r="FVA12" s="813"/>
      <c r="FVB12" s="813"/>
      <c r="FVC12" s="813"/>
      <c r="FVD12" s="813"/>
      <c r="FVE12" s="813"/>
      <c r="FVF12" s="813"/>
      <c r="FVG12" s="813"/>
      <c r="FVH12" s="813"/>
      <c r="FVI12" s="813"/>
      <c r="FVJ12" s="813"/>
      <c r="FVK12" s="813"/>
      <c r="FVL12" s="813"/>
      <c r="FVM12" s="813"/>
      <c r="FVN12" s="813"/>
      <c r="FVO12" s="813"/>
      <c r="FVP12" s="813"/>
      <c r="FVQ12" s="813"/>
      <c r="FVR12" s="813"/>
      <c r="FVS12" s="813"/>
      <c r="FVT12" s="813"/>
      <c r="FVU12" s="813"/>
      <c r="FVV12" s="813"/>
      <c r="FVW12" s="813"/>
      <c r="FVX12" s="813"/>
      <c r="FVY12" s="813"/>
      <c r="FVZ12" s="813"/>
      <c r="FWA12" s="813"/>
      <c r="FWB12" s="813"/>
      <c r="FWC12" s="813"/>
      <c r="FWD12" s="813"/>
      <c r="FWE12" s="813"/>
      <c r="FWF12" s="813"/>
      <c r="FWG12" s="813"/>
      <c r="FWH12" s="813"/>
      <c r="FWI12" s="813"/>
      <c r="FWJ12" s="813"/>
      <c r="FWK12" s="813"/>
      <c r="FWL12" s="813"/>
      <c r="FWM12" s="813"/>
      <c r="FWN12" s="813"/>
      <c r="FWO12" s="813"/>
      <c r="FWP12" s="813"/>
      <c r="FWQ12" s="813"/>
      <c r="FWR12" s="813"/>
      <c r="FWS12" s="813"/>
      <c r="FWT12" s="813"/>
      <c r="FWU12" s="813"/>
      <c r="FWV12" s="813"/>
      <c r="FWW12" s="813"/>
      <c r="FWX12" s="813"/>
      <c r="FWY12" s="813"/>
      <c r="FWZ12" s="813"/>
      <c r="FXA12" s="813"/>
      <c r="FXB12" s="813"/>
      <c r="FXC12" s="813"/>
      <c r="FXD12" s="813"/>
      <c r="FXE12" s="813"/>
      <c r="FXF12" s="813"/>
      <c r="FXG12" s="813"/>
      <c r="FXH12" s="813"/>
      <c r="FXI12" s="813"/>
      <c r="FXJ12" s="813"/>
      <c r="FXK12" s="813"/>
      <c r="FXL12" s="813"/>
      <c r="FXM12" s="813"/>
      <c r="FXN12" s="813"/>
      <c r="FXO12" s="813"/>
      <c r="FXP12" s="813"/>
      <c r="FXQ12" s="813"/>
      <c r="FXR12" s="813"/>
      <c r="FXS12" s="813"/>
      <c r="FXT12" s="813"/>
      <c r="FXU12" s="813"/>
      <c r="FXV12" s="813"/>
      <c r="FXW12" s="813"/>
      <c r="FXX12" s="813"/>
      <c r="FXY12" s="813"/>
      <c r="FXZ12" s="813"/>
      <c r="FYA12" s="813"/>
      <c r="FYB12" s="813"/>
      <c r="FYC12" s="813"/>
      <c r="FYD12" s="813"/>
      <c r="FYE12" s="813"/>
      <c r="FYF12" s="813"/>
      <c r="FYG12" s="813"/>
      <c r="FYH12" s="813"/>
      <c r="FYI12" s="813"/>
      <c r="FYJ12" s="813"/>
      <c r="FYK12" s="813"/>
      <c r="FYL12" s="813"/>
      <c r="FYM12" s="813"/>
      <c r="FYN12" s="813"/>
      <c r="FYO12" s="813"/>
      <c r="FYP12" s="813"/>
      <c r="FYQ12" s="813"/>
      <c r="FYR12" s="813"/>
      <c r="FYS12" s="813"/>
      <c r="FYT12" s="813"/>
      <c r="FYU12" s="813"/>
      <c r="FYV12" s="813"/>
      <c r="FYW12" s="813"/>
      <c r="FYX12" s="813"/>
      <c r="FYY12" s="813"/>
      <c r="FYZ12" s="813"/>
      <c r="FZA12" s="813"/>
      <c r="FZB12" s="813"/>
      <c r="FZC12" s="813"/>
      <c r="FZD12" s="813"/>
      <c r="FZE12" s="813"/>
      <c r="FZF12" s="813"/>
      <c r="FZG12" s="813"/>
      <c r="FZH12" s="813"/>
      <c r="FZI12" s="813"/>
      <c r="FZJ12" s="813"/>
      <c r="FZK12" s="813"/>
      <c r="FZL12" s="813"/>
      <c r="FZM12" s="813"/>
      <c r="FZN12" s="813"/>
      <c r="FZO12" s="813"/>
      <c r="FZP12" s="813"/>
      <c r="FZQ12" s="813"/>
      <c r="FZR12" s="813"/>
      <c r="FZS12" s="813"/>
      <c r="FZT12" s="813"/>
      <c r="FZU12" s="813"/>
      <c r="FZV12" s="813"/>
      <c r="FZW12" s="813"/>
      <c r="FZX12" s="813"/>
      <c r="FZY12" s="813"/>
      <c r="FZZ12" s="813"/>
      <c r="GAA12" s="813"/>
      <c r="GAB12" s="813"/>
      <c r="GAC12" s="813"/>
      <c r="GAD12" s="813"/>
      <c r="GAE12" s="813"/>
      <c r="GAF12" s="813"/>
      <c r="GAG12" s="813"/>
      <c r="GAH12" s="813"/>
      <c r="GAI12" s="813"/>
      <c r="GAJ12" s="813"/>
      <c r="GAK12" s="813"/>
      <c r="GAL12" s="813"/>
      <c r="GAM12" s="813"/>
      <c r="GAN12" s="813"/>
      <c r="GAO12" s="813"/>
      <c r="GAP12" s="813"/>
      <c r="GAQ12" s="813"/>
      <c r="GAR12" s="813"/>
      <c r="GAS12" s="813"/>
      <c r="GAT12" s="813"/>
      <c r="GAU12" s="813"/>
      <c r="GAV12" s="813"/>
      <c r="GAW12" s="813"/>
      <c r="GAX12" s="813"/>
      <c r="GAY12" s="813"/>
      <c r="GAZ12" s="813"/>
      <c r="GBA12" s="813"/>
      <c r="GBB12" s="813"/>
      <c r="GBC12" s="813"/>
      <c r="GBD12" s="813"/>
      <c r="GBE12" s="813"/>
      <c r="GBF12" s="813"/>
      <c r="GBG12" s="813"/>
      <c r="GBH12" s="813"/>
      <c r="GBI12" s="813"/>
      <c r="GBJ12" s="813"/>
      <c r="GBK12" s="813"/>
      <c r="GBL12" s="813"/>
      <c r="GBM12" s="813"/>
      <c r="GBN12" s="813"/>
      <c r="GBO12" s="813"/>
      <c r="GBP12" s="813"/>
      <c r="GBQ12" s="813"/>
      <c r="GBR12" s="813"/>
      <c r="GBS12" s="813"/>
      <c r="GBT12" s="813"/>
      <c r="GBU12" s="813"/>
      <c r="GBV12" s="813"/>
      <c r="GBW12" s="813"/>
      <c r="GBX12" s="813"/>
      <c r="GBY12" s="813"/>
      <c r="GBZ12" s="813"/>
      <c r="GCA12" s="813"/>
      <c r="GCB12" s="813"/>
      <c r="GCC12" s="813"/>
      <c r="GCD12" s="813"/>
      <c r="GCE12" s="813"/>
      <c r="GCF12" s="813"/>
      <c r="GCG12" s="813"/>
      <c r="GCH12" s="813"/>
      <c r="GCI12" s="813"/>
      <c r="GCJ12" s="813"/>
      <c r="GCK12" s="813"/>
      <c r="GCL12" s="813"/>
      <c r="GCM12" s="813"/>
      <c r="GCN12" s="813"/>
      <c r="GCO12" s="813"/>
      <c r="GCP12" s="813"/>
      <c r="GCQ12" s="813"/>
      <c r="GCR12" s="813"/>
      <c r="GCS12" s="813"/>
      <c r="GCT12" s="813"/>
      <c r="GCU12" s="813"/>
      <c r="GCV12" s="813"/>
      <c r="GCW12" s="813"/>
      <c r="GCX12" s="813"/>
      <c r="GCY12" s="813"/>
      <c r="GCZ12" s="813"/>
      <c r="GDA12" s="813"/>
      <c r="GDB12" s="813"/>
      <c r="GDC12" s="813"/>
      <c r="GDD12" s="813"/>
      <c r="GDE12" s="813"/>
      <c r="GDF12" s="813"/>
      <c r="GDG12" s="813"/>
      <c r="GDH12" s="813"/>
      <c r="GDI12" s="813"/>
      <c r="GDJ12" s="813"/>
      <c r="GDK12" s="813"/>
      <c r="GDL12" s="813"/>
      <c r="GDM12" s="813"/>
      <c r="GDN12" s="813"/>
      <c r="GDO12" s="813"/>
      <c r="GDP12" s="813"/>
      <c r="GDQ12" s="813"/>
      <c r="GDR12" s="813"/>
      <c r="GDS12" s="813"/>
      <c r="GDT12" s="813"/>
      <c r="GDU12" s="813"/>
      <c r="GDV12" s="813"/>
      <c r="GDW12" s="813"/>
      <c r="GDX12" s="813"/>
      <c r="GDY12" s="813"/>
      <c r="GDZ12" s="813"/>
      <c r="GEA12" s="813"/>
      <c r="GEB12" s="813"/>
      <c r="GEC12" s="813"/>
      <c r="GED12" s="813"/>
      <c r="GEE12" s="813"/>
      <c r="GEF12" s="813"/>
      <c r="GEG12" s="813"/>
      <c r="GEH12" s="813"/>
      <c r="GEI12" s="813"/>
      <c r="GEJ12" s="813"/>
      <c r="GEK12" s="813"/>
      <c r="GEL12" s="813"/>
      <c r="GEM12" s="813"/>
      <c r="GEN12" s="813"/>
      <c r="GEO12" s="813"/>
      <c r="GEP12" s="813"/>
      <c r="GEQ12" s="813"/>
      <c r="GER12" s="813"/>
      <c r="GES12" s="813"/>
      <c r="GET12" s="813"/>
      <c r="GEU12" s="813"/>
      <c r="GEV12" s="813"/>
      <c r="GEW12" s="813"/>
      <c r="GEX12" s="813"/>
      <c r="GEY12" s="813"/>
      <c r="GEZ12" s="813"/>
      <c r="GFA12" s="813"/>
      <c r="GFB12" s="813"/>
      <c r="GFC12" s="813"/>
      <c r="GFD12" s="813"/>
      <c r="GFE12" s="813"/>
      <c r="GFF12" s="813"/>
      <c r="GFG12" s="813"/>
      <c r="GFH12" s="813"/>
      <c r="GFI12" s="813"/>
      <c r="GFJ12" s="813"/>
      <c r="GFK12" s="813"/>
      <c r="GFL12" s="813"/>
      <c r="GFM12" s="813"/>
      <c r="GFN12" s="813"/>
      <c r="GFO12" s="813"/>
      <c r="GFP12" s="813"/>
      <c r="GFQ12" s="813"/>
      <c r="GFR12" s="813"/>
      <c r="GFS12" s="813"/>
      <c r="GFT12" s="813"/>
      <c r="GFU12" s="813"/>
      <c r="GFV12" s="813"/>
      <c r="GFW12" s="813"/>
      <c r="GFX12" s="813"/>
      <c r="GFY12" s="813"/>
      <c r="GFZ12" s="813"/>
      <c r="GGA12" s="813"/>
      <c r="GGB12" s="813"/>
      <c r="GGC12" s="813"/>
      <c r="GGD12" s="813"/>
      <c r="GGE12" s="813"/>
      <c r="GGF12" s="813"/>
      <c r="GGG12" s="813"/>
      <c r="GGH12" s="813"/>
      <c r="GGI12" s="813"/>
      <c r="GGJ12" s="813"/>
      <c r="GGK12" s="813"/>
      <c r="GGL12" s="813"/>
      <c r="GGM12" s="813"/>
      <c r="GGN12" s="813"/>
      <c r="GGO12" s="813"/>
      <c r="GGP12" s="813"/>
      <c r="GGQ12" s="813"/>
      <c r="GGR12" s="813"/>
      <c r="GGS12" s="813"/>
      <c r="GGT12" s="813"/>
      <c r="GGU12" s="813"/>
      <c r="GGV12" s="813"/>
      <c r="GGW12" s="813"/>
      <c r="GGX12" s="813"/>
      <c r="GGY12" s="813"/>
      <c r="GGZ12" s="813"/>
      <c r="GHA12" s="813"/>
      <c r="GHB12" s="813"/>
      <c r="GHC12" s="813"/>
      <c r="GHD12" s="813"/>
      <c r="GHE12" s="813"/>
      <c r="GHF12" s="813"/>
      <c r="GHG12" s="813"/>
      <c r="GHH12" s="813"/>
      <c r="GHI12" s="813"/>
      <c r="GHJ12" s="813"/>
      <c r="GHK12" s="813"/>
      <c r="GHL12" s="813"/>
      <c r="GHM12" s="813"/>
      <c r="GHN12" s="813"/>
      <c r="GHO12" s="813"/>
      <c r="GHP12" s="813"/>
      <c r="GHQ12" s="813"/>
      <c r="GHR12" s="813"/>
      <c r="GHS12" s="813"/>
      <c r="GHT12" s="813"/>
      <c r="GHU12" s="813"/>
      <c r="GHV12" s="813"/>
      <c r="GHW12" s="813"/>
      <c r="GHX12" s="813"/>
      <c r="GHY12" s="813"/>
      <c r="GHZ12" s="813"/>
      <c r="GIA12" s="813"/>
      <c r="GIB12" s="813"/>
      <c r="GIC12" s="813"/>
      <c r="GID12" s="813"/>
      <c r="GIE12" s="813"/>
      <c r="GIF12" s="813"/>
      <c r="GIG12" s="813"/>
      <c r="GIH12" s="813"/>
      <c r="GII12" s="813"/>
      <c r="GIJ12" s="813"/>
      <c r="GIK12" s="813"/>
      <c r="GIL12" s="813"/>
      <c r="GIM12" s="813"/>
      <c r="GIN12" s="813"/>
      <c r="GIO12" s="813"/>
      <c r="GIP12" s="813"/>
      <c r="GIQ12" s="813"/>
      <c r="GIR12" s="813"/>
      <c r="GIS12" s="813"/>
      <c r="GIT12" s="813"/>
      <c r="GIU12" s="813"/>
      <c r="GIV12" s="813"/>
      <c r="GIW12" s="813"/>
      <c r="GIX12" s="813"/>
      <c r="GIY12" s="813"/>
      <c r="GIZ12" s="813"/>
      <c r="GJA12" s="813"/>
      <c r="GJB12" s="813"/>
      <c r="GJC12" s="813"/>
      <c r="GJD12" s="813"/>
      <c r="GJE12" s="813"/>
      <c r="GJF12" s="813"/>
      <c r="GJG12" s="813"/>
      <c r="GJH12" s="813"/>
      <c r="GJI12" s="813"/>
      <c r="GJJ12" s="813"/>
      <c r="GJK12" s="813"/>
      <c r="GJL12" s="813"/>
      <c r="GJM12" s="813"/>
      <c r="GJN12" s="813"/>
      <c r="GJO12" s="813"/>
      <c r="GJP12" s="813"/>
      <c r="GJQ12" s="813"/>
      <c r="GJR12" s="813"/>
      <c r="GJS12" s="813"/>
      <c r="GJT12" s="813"/>
      <c r="GJU12" s="813"/>
      <c r="GJV12" s="813"/>
      <c r="GJW12" s="813"/>
      <c r="GJX12" s="813"/>
      <c r="GJY12" s="813"/>
      <c r="GJZ12" s="813"/>
      <c r="GKA12" s="813"/>
      <c r="GKB12" s="813"/>
      <c r="GKC12" s="813"/>
      <c r="GKD12" s="813"/>
      <c r="GKE12" s="813"/>
      <c r="GKF12" s="813"/>
      <c r="GKG12" s="813"/>
      <c r="GKH12" s="813"/>
      <c r="GKI12" s="813"/>
      <c r="GKJ12" s="813"/>
      <c r="GKK12" s="813"/>
      <c r="GKL12" s="813"/>
      <c r="GKM12" s="813"/>
      <c r="GKN12" s="813"/>
      <c r="GKO12" s="813"/>
      <c r="GKP12" s="813"/>
      <c r="GKQ12" s="813"/>
      <c r="GKR12" s="813"/>
      <c r="GKS12" s="813"/>
      <c r="GKT12" s="813"/>
      <c r="GKU12" s="813"/>
      <c r="GKV12" s="813"/>
      <c r="GKW12" s="813"/>
      <c r="GKX12" s="813"/>
      <c r="GKY12" s="813"/>
      <c r="GKZ12" s="813"/>
      <c r="GLA12" s="813"/>
      <c r="GLB12" s="813"/>
      <c r="GLC12" s="813"/>
      <c r="GLD12" s="813"/>
      <c r="GLE12" s="813"/>
      <c r="GLF12" s="813"/>
      <c r="GLG12" s="813"/>
      <c r="GLH12" s="813"/>
      <c r="GLI12" s="813"/>
      <c r="GLJ12" s="813"/>
      <c r="GLK12" s="813"/>
      <c r="GLL12" s="813"/>
      <c r="GLM12" s="813"/>
      <c r="GLN12" s="813"/>
      <c r="GLO12" s="813"/>
      <c r="GLP12" s="813"/>
      <c r="GLQ12" s="813"/>
      <c r="GLR12" s="813"/>
      <c r="GLS12" s="813"/>
      <c r="GLT12" s="813"/>
      <c r="GLU12" s="813"/>
      <c r="GLV12" s="813"/>
      <c r="GLW12" s="813"/>
      <c r="GLX12" s="813"/>
      <c r="GLY12" s="813"/>
      <c r="GLZ12" s="813"/>
      <c r="GMA12" s="813"/>
      <c r="GMB12" s="813"/>
      <c r="GMC12" s="813"/>
      <c r="GMD12" s="813"/>
      <c r="GME12" s="813"/>
      <c r="GMF12" s="813"/>
      <c r="GMG12" s="813"/>
      <c r="GMH12" s="813"/>
      <c r="GMI12" s="813"/>
      <c r="GMJ12" s="813"/>
      <c r="GMK12" s="813"/>
      <c r="GML12" s="813"/>
      <c r="GMM12" s="813"/>
      <c r="GMN12" s="813"/>
      <c r="GMO12" s="813"/>
      <c r="GMP12" s="813"/>
      <c r="GMQ12" s="813"/>
      <c r="GMR12" s="813"/>
      <c r="GMS12" s="813"/>
      <c r="GMT12" s="813"/>
      <c r="GMU12" s="813"/>
      <c r="GMV12" s="813"/>
      <c r="GMW12" s="813"/>
      <c r="GMX12" s="813"/>
      <c r="GMY12" s="813"/>
      <c r="GMZ12" s="813"/>
      <c r="GNA12" s="813"/>
      <c r="GNB12" s="813"/>
      <c r="GNC12" s="813"/>
      <c r="GND12" s="813"/>
      <c r="GNE12" s="813"/>
      <c r="GNF12" s="813"/>
      <c r="GNG12" s="813"/>
      <c r="GNH12" s="813"/>
      <c r="GNI12" s="813"/>
      <c r="GNJ12" s="813"/>
      <c r="GNK12" s="813"/>
      <c r="GNL12" s="813"/>
      <c r="GNM12" s="813"/>
      <c r="GNN12" s="813"/>
      <c r="GNO12" s="813"/>
      <c r="GNP12" s="813"/>
      <c r="GNQ12" s="813"/>
      <c r="GNR12" s="813"/>
      <c r="GNS12" s="813"/>
      <c r="GNT12" s="813"/>
      <c r="GNU12" s="813"/>
      <c r="GNV12" s="813"/>
      <c r="GNW12" s="813"/>
      <c r="GNX12" s="813"/>
      <c r="GNY12" s="813"/>
      <c r="GNZ12" s="813"/>
      <c r="GOA12" s="813"/>
      <c r="GOB12" s="813"/>
      <c r="GOC12" s="813"/>
      <c r="GOD12" s="813"/>
      <c r="GOE12" s="813"/>
      <c r="GOF12" s="813"/>
      <c r="GOG12" s="813"/>
      <c r="GOH12" s="813"/>
      <c r="GOI12" s="813"/>
      <c r="GOJ12" s="813"/>
      <c r="GOK12" s="813"/>
      <c r="GOL12" s="813"/>
      <c r="GOM12" s="813"/>
      <c r="GON12" s="813"/>
      <c r="GOO12" s="813"/>
      <c r="GOP12" s="813"/>
      <c r="GOQ12" s="813"/>
      <c r="GOR12" s="813"/>
      <c r="GOS12" s="813"/>
      <c r="GOT12" s="813"/>
      <c r="GOU12" s="813"/>
      <c r="GOV12" s="813"/>
      <c r="GOW12" s="813"/>
      <c r="GOX12" s="813"/>
      <c r="GOY12" s="813"/>
      <c r="GOZ12" s="813"/>
      <c r="GPA12" s="813"/>
      <c r="GPB12" s="813"/>
      <c r="GPC12" s="813"/>
      <c r="GPD12" s="813"/>
      <c r="GPE12" s="813"/>
      <c r="GPF12" s="813"/>
      <c r="GPG12" s="813"/>
      <c r="GPH12" s="813"/>
      <c r="GPI12" s="813"/>
      <c r="GPJ12" s="813"/>
      <c r="GPK12" s="813"/>
      <c r="GPL12" s="813"/>
      <c r="GPM12" s="813"/>
      <c r="GPN12" s="813"/>
      <c r="GPO12" s="813"/>
      <c r="GPP12" s="813"/>
      <c r="GPQ12" s="813"/>
      <c r="GPR12" s="813"/>
      <c r="GPS12" s="813"/>
      <c r="GPT12" s="813"/>
      <c r="GPU12" s="813"/>
      <c r="GPV12" s="813"/>
      <c r="GPW12" s="813"/>
      <c r="GPX12" s="813"/>
      <c r="GPY12" s="813"/>
      <c r="GPZ12" s="813"/>
      <c r="GQA12" s="813"/>
      <c r="GQB12" s="813"/>
      <c r="GQC12" s="813"/>
      <c r="GQD12" s="813"/>
      <c r="GQE12" s="813"/>
      <c r="GQF12" s="813"/>
      <c r="GQG12" s="813"/>
      <c r="GQH12" s="813"/>
      <c r="GQI12" s="813"/>
      <c r="GQJ12" s="813"/>
      <c r="GQK12" s="813"/>
      <c r="GQL12" s="813"/>
      <c r="GQM12" s="813"/>
      <c r="GQN12" s="813"/>
      <c r="GQO12" s="813"/>
      <c r="GQP12" s="813"/>
      <c r="GQQ12" s="813"/>
      <c r="GQR12" s="813"/>
      <c r="GQS12" s="813"/>
      <c r="GQT12" s="813"/>
      <c r="GQU12" s="813"/>
      <c r="GQV12" s="813"/>
      <c r="GQW12" s="813"/>
      <c r="GQX12" s="813"/>
      <c r="GQY12" s="813"/>
      <c r="GQZ12" s="813"/>
      <c r="GRA12" s="813"/>
      <c r="GRB12" s="813"/>
      <c r="GRC12" s="813"/>
      <c r="GRD12" s="813"/>
      <c r="GRE12" s="813"/>
      <c r="GRF12" s="813"/>
      <c r="GRG12" s="813"/>
      <c r="GRH12" s="813"/>
      <c r="GRI12" s="813"/>
      <c r="GRJ12" s="813"/>
      <c r="GRK12" s="813"/>
      <c r="GRL12" s="813"/>
      <c r="GRM12" s="813"/>
      <c r="GRN12" s="813"/>
      <c r="GRO12" s="813"/>
      <c r="GRP12" s="813"/>
      <c r="GRQ12" s="813"/>
      <c r="GRR12" s="813"/>
      <c r="GRS12" s="813"/>
      <c r="GRT12" s="813"/>
      <c r="GRU12" s="813"/>
      <c r="GRV12" s="813"/>
      <c r="GRW12" s="813"/>
      <c r="GRX12" s="813"/>
      <c r="GRY12" s="813"/>
      <c r="GRZ12" s="813"/>
      <c r="GSA12" s="813"/>
      <c r="GSB12" s="813"/>
      <c r="GSC12" s="813"/>
      <c r="GSD12" s="813"/>
      <c r="GSE12" s="813"/>
      <c r="GSF12" s="813"/>
      <c r="GSG12" s="813"/>
      <c r="GSH12" s="813"/>
      <c r="GSI12" s="813"/>
      <c r="GSJ12" s="813"/>
      <c r="GSK12" s="813"/>
      <c r="GSL12" s="813"/>
      <c r="GSM12" s="813"/>
      <c r="GSN12" s="813"/>
      <c r="GSO12" s="813"/>
      <c r="GSP12" s="813"/>
      <c r="GSQ12" s="813"/>
      <c r="GSR12" s="813"/>
      <c r="GSS12" s="813"/>
      <c r="GST12" s="813"/>
      <c r="GSU12" s="813"/>
      <c r="GSV12" s="813"/>
      <c r="GSW12" s="813"/>
      <c r="GSX12" s="813"/>
      <c r="GSY12" s="813"/>
      <c r="GSZ12" s="813"/>
      <c r="GTA12" s="813"/>
      <c r="GTB12" s="813"/>
      <c r="GTC12" s="813"/>
      <c r="GTD12" s="813"/>
      <c r="GTE12" s="813"/>
      <c r="GTF12" s="813"/>
      <c r="GTG12" s="813"/>
      <c r="GTH12" s="813"/>
      <c r="GTI12" s="813"/>
      <c r="GTJ12" s="813"/>
      <c r="GTK12" s="813"/>
      <c r="GTL12" s="813"/>
      <c r="GTM12" s="813"/>
      <c r="GTN12" s="813"/>
      <c r="GTO12" s="813"/>
      <c r="GTP12" s="813"/>
      <c r="GTQ12" s="813"/>
      <c r="GTR12" s="813"/>
      <c r="GTS12" s="813"/>
      <c r="GTT12" s="813"/>
      <c r="GTU12" s="813"/>
      <c r="GTV12" s="813"/>
      <c r="GTW12" s="813"/>
      <c r="GTX12" s="813"/>
      <c r="GTY12" s="813"/>
      <c r="GTZ12" s="813"/>
      <c r="GUA12" s="813"/>
      <c r="GUB12" s="813"/>
      <c r="GUC12" s="813"/>
      <c r="GUD12" s="813"/>
      <c r="GUE12" s="813"/>
      <c r="GUF12" s="813"/>
      <c r="GUG12" s="813"/>
      <c r="GUH12" s="813"/>
      <c r="GUI12" s="813"/>
      <c r="GUJ12" s="813"/>
      <c r="GUK12" s="813"/>
      <c r="GUL12" s="813"/>
      <c r="GUM12" s="813"/>
      <c r="GUN12" s="813"/>
      <c r="GUO12" s="813"/>
      <c r="GUP12" s="813"/>
      <c r="GUQ12" s="813"/>
      <c r="GUR12" s="813"/>
      <c r="GUS12" s="813"/>
      <c r="GUT12" s="813"/>
      <c r="GUU12" s="813"/>
      <c r="GUV12" s="813"/>
      <c r="GUW12" s="813"/>
      <c r="GUX12" s="813"/>
      <c r="GUY12" s="813"/>
      <c r="GUZ12" s="813"/>
      <c r="GVA12" s="813"/>
      <c r="GVB12" s="813"/>
      <c r="GVC12" s="813"/>
      <c r="GVD12" s="813"/>
      <c r="GVE12" s="813"/>
      <c r="GVF12" s="813"/>
      <c r="GVG12" s="813"/>
      <c r="GVH12" s="813"/>
      <c r="GVI12" s="813"/>
      <c r="GVJ12" s="813"/>
      <c r="GVK12" s="813"/>
      <c r="GVL12" s="813"/>
      <c r="GVM12" s="813"/>
      <c r="GVN12" s="813"/>
      <c r="GVO12" s="813"/>
      <c r="GVP12" s="813"/>
      <c r="GVQ12" s="813"/>
      <c r="GVR12" s="813"/>
      <c r="GVS12" s="813"/>
      <c r="GVT12" s="813"/>
      <c r="GVU12" s="813"/>
      <c r="GVV12" s="813"/>
      <c r="GVW12" s="813"/>
      <c r="GVX12" s="813"/>
      <c r="GVY12" s="813"/>
      <c r="GVZ12" s="813"/>
      <c r="GWA12" s="813"/>
      <c r="GWB12" s="813"/>
      <c r="GWC12" s="813"/>
      <c r="GWD12" s="813"/>
      <c r="GWE12" s="813"/>
      <c r="GWF12" s="813"/>
      <c r="GWG12" s="813"/>
      <c r="GWH12" s="813"/>
      <c r="GWI12" s="813"/>
      <c r="GWJ12" s="813"/>
      <c r="GWK12" s="813"/>
      <c r="GWL12" s="813"/>
      <c r="GWM12" s="813"/>
      <c r="GWN12" s="813"/>
      <c r="GWO12" s="813"/>
      <c r="GWP12" s="813"/>
      <c r="GWQ12" s="813"/>
      <c r="GWR12" s="813"/>
      <c r="GWS12" s="813"/>
      <c r="GWT12" s="813"/>
      <c r="GWU12" s="813"/>
      <c r="GWV12" s="813"/>
      <c r="GWW12" s="813"/>
      <c r="GWX12" s="813"/>
      <c r="GWY12" s="813"/>
      <c r="GWZ12" s="813"/>
      <c r="GXA12" s="813"/>
      <c r="GXB12" s="813"/>
      <c r="GXC12" s="813"/>
      <c r="GXD12" s="813"/>
      <c r="GXE12" s="813"/>
      <c r="GXF12" s="813"/>
      <c r="GXG12" s="813"/>
      <c r="GXH12" s="813"/>
      <c r="GXI12" s="813"/>
      <c r="GXJ12" s="813"/>
      <c r="GXK12" s="813"/>
      <c r="GXL12" s="813"/>
      <c r="GXM12" s="813"/>
      <c r="GXN12" s="813"/>
      <c r="GXO12" s="813"/>
      <c r="GXP12" s="813"/>
      <c r="GXQ12" s="813"/>
      <c r="GXR12" s="813"/>
      <c r="GXS12" s="813"/>
      <c r="GXT12" s="813"/>
      <c r="GXU12" s="813"/>
      <c r="GXV12" s="813"/>
      <c r="GXW12" s="813"/>
      <c r="GXX12" s="813"/>
      <c r="GXY12" s="813"/>
      <c r="GXZ12" s="813"/>
      <c r="GYA12" s="813"/>
      <c r="GYB12" s="813"/>
      <c r="GYC12" s="813"/>
      <c r="GYD12" s="813"/>
      <c r="GYE12" s="813"/>
      <c r="GYF12" s="813"/>
      <c r="GYG12" s="813"/>
      <c r="GYH12" s="813"/>
      <c r="GYI12" s="813"/>
      <c r="GYJ12" s="813"/>
      <c r="GYK12" s="813"/>
      <c r="GYL12" s="813"/>
      <c r="GYM12" s="813"/>
      <c r="GYN12" s="813"/>
      <c r="GYO12" s="813"/>
      <c r="GYP12" s="813"/>
      <c r="GYQ12" s="813"/>
      <c r="GYR12" s="813"/>
      <c r="GYS12" s="813"/>
      <c r="GYT12" s="813"/>
      <c r="GYU12" s="813"/>
      <c r="GYV12" s="813"/>
      <c r="GYW12" s="813"/>
      <c r="GYX12" s="813"/>
      <c r="GYY12" s="813"/>
      <c r="GYZ12" s="813"/>
      <c r="GZA12" s="813"/>
      <c r="GZB12" s="813"/>
      <c r="GZC12" s="813"/>
      <c r="GZD12" s="813"/>
      <c r="GZE12" s="813"/>
      <c r="GZF12" s="813"/>
      <c r="GZG12" s="813"/>
      <c r="GZH12" s="813"/>
      <c r="GZI12" s="813"/>
      <c r="GZJ12" s="813"/>
      <c r="GZK12" s="813"/>
      <c r="GZL12" s="813"/>
      <c r="GZM12" s="813"/>
      <c r="GZN12" s="813"/>
      <c r="GZO12" s="813"/>
      <c r="GZP12" s="813"/>
      <c r="GZQ12" s="813"/>
      <c r="GZR12" s="813"/>
      <c r="GZS12" s="813"/>
      <c r="GZT12" s="813"/>
      <c r="GZU12" s="813"/>
      <c r="GZV12" s="813"/>
      <c r="GZW12" s="813"/>
      <c r="GZX12" s="813"/>
      <c r="GZY12" s="813"/>
      <c r="GZZ12" s="813"/>
      <c r="HAA12" s="813"/>
      <c r="HAB12" s="813"/>
      <c r="HAC12" s="813"/>
      <c r="HAD12" s="813"/>
      <c r="HAE12" s="813"/>
      <c r="HAF12" s="813"/>
      <c r="HAG12" s="813"/>
      <c r="HAH12" s="813"/>
      <c r="HAI12" s="813"/>
      <c r="HAJ12" s="813"/>
      <c r="HAK12" s="813"/>
      <c r="HAL12" s="813"/>
      <c r="HAM12" s="813"/>
      <c r="HAN12" s="813"/>
      <c r="HAO12" s="813"/>
      <c r="HAP12" s="813"/>
      <c r="HAQ12" s="813"/>
      <c r="HAR12" s="813"/>
      <c r="HAS12" s="813"/>
      <c r="HAT12" s="813"/>
      <c r="HAU12" s="813"/>
      <c r="HAV12" s="813"/>
      <c r="HAW12" s="813"/>
      <c r="HAX12" s="813"/>
      <c r="HAY12" s="813"/>
      <c r="HAZ12" s="813"/>
      <c r="HBA12" s="813"/>
      <c r="HBB12" s="813"/>
      <c r="HBC12" s="813"/>
      <c r="HBD12" s="813"/>
      <c r="HBE12" s="813"/>
      <c r="HBF12" s="813"/>
      <c r="HBG12" s="813"/>
      <c r="HBH12" s="813"/>
      <c r="HBI12" s="813"/>
      <c r="HBJ12" s="813"/>
      <c r="HBK12" s="813"/>
      <c r="HBL12" s="813"/>
      <c r="HBM12" s="813"/>
      <c r="HBN12" s="813"/>
      <c r="HBO12" s="813"/>
      <c r="HBP12" s="813"/>
      <c r="HBQ12" s="813"/>
      <c r="HBR12" s="813"/>
      <c r="HBS12" s="813"/>
      <c r="HBT12" s="813"/>
      <c r="HBU12" s="813"/>
      <c r="HBV12" s="813"/>
      <c r="HBW12" s="813"/>
      <c r="HBX12" s="813"/>
      <c r="HBY12" s="813"/>
      <c r="HBZ12" s="813"/>
      <c r="HCA12" s="813"/>
      <c r="HCB12" s="813"/>
      <c r="HCC12" s="813"/>
      <c r="HCD12" s="813"/>
      <c r="HCE12" s="813"/>
      <c r="HCF12" s="813"/>
      <c r="HCG12" s="813"/>
      <c r="HCH12" s="813"/>
      <c r="HCI12" s="813"/>
      <c r="HCJ12" s="813"/>
      <c r="HCK12" s="813"/>
      <c r="HCL12" s="813"/>
      <c r="HCM12" s="813"/>
      <c r="HCN12" s="813"/>
      <c r="HCO12" s="813"/>
      <c r="HCP12" s="813"/>
      <c r="HCQ12" s="813"/>
      <c r="HCR12" s="813"/>
      <c r="HCS12" s="813"/>
      <c r="HCT12" s="813"/>
      <c r="HCU12" s="813"/>
      <c r="HCV12" s="813"/>
      <c r="HCW12" s="813"/>
      <c r="HCX12" s="813"/>
      <c r="HCY12" s="813"/>
      <c r="HCZ12" s="813"/>
      <c r="HDA12" s="813"/>
      <c r="HDB12" s="813"/>
      <c r="HDC12" s="813"/>
      <c r="HDD12" s="813"/>
      <c r="HDE12" s="813"/>
      <c r="HDF12" s="813"/>
      <c r="HDG12" s="813"/>
      <c r="HDH12" s="813"/>
      <c r="HDI12" s="813"/>
      <c r="HDJ12" s="813"/>
      <c r="HDK12" s="813"/>
      <c r="HDL12" s="813"/>
      <c r="HDM12" s="813"/>
      <c r="HDN12" s="813"/>
      <c r="HDO12" s="813"/>
      <c r="HDP12" s="813"/>
      <c r="HDQ12" s="813"/>
      <c r="HDR12" s="813"/>
      <c r="HDS12" s="813"/>
      <c r="HDT12" s="813"/>
      <c r="HDU12" s="813"/>
      <c r="HDV12" s="813"/>
      <c r="HDW12" s="813"/>
      <c r="HDX12" s="813"/>
      <c r="HDY12" s="813"/>
      <c r="HDZ12" s="813"/>
      <c r="HEA12" s="813"/>
      <c r="HEB12" s="813"/>
      <c r="HEC12" s="813"/>
      <c r="HED12" s="813"/>
      <c r="HEE12" s="813"/>
      <c r="HEF12" s="813"/>
      <c r="HEG12" s="813"/>
      <c r="HEH12" s="813"/>
      <c r="HEI12" s="813"/>
      <c r="HEJ12" s="813"/>
      <c r="HEK12" s="813"/>
      <c r="HEL12" s="813"/>
      <c r="HEM12" s="813"/>
      <c r="HEN12" s="813"/>
      <c r="HEO12" s="813"/>
      <c r="HEP12" s="813"/>
      <c r="HEQ12" s="813"/>
      <c r="HER12" s="813"/>
      <c r="HES12" s="813"/>
      <c r="HET12" s="813"/>
      <c r="HEU12" s="813"/>
      <c r="HEV12" s="813"/>
      <c r="HEW12" s="813"/>
      <c r="HEX12" s="813"/>
      <c r="HEY12" s="813"/>
      <c r="HEZ12" s="813"/>
      <c r="HFA12" s="813"/>
      <c r="HFB12" s="813"/>
      <c r="HFC12" s="813"/>
      <c r="HFD12" s="813"/>
      <c r="HFE12" s="813"/>
      <c r="HFF12" s="813"/>
      <c r="HFG12" s="813"/>
      <c r="HFH12" s="813"/>
      <c r="HFI12" s="813"/>
      <c r="HFJ12" s="813"/>
      <c r="HFK12" s="813"/>
      <c r="HFL12" s="813"/>
      <c r="HFM12" s="813"/>
      <c r="HFN12" s="813"/>
      <c r="HFO12" s="813"/>
      <c r="HFP12" s="813"/>
      <c r="HFQ12" s="813"/>
      <c r="HFR12" s="813"/>
      <c r="HFS12" s="813"/>
      <c r="HFT12" s="813"/>
      <c r="HFU12" s="813"/>
      <c r="HFV12" s="813"/>
      <c r="HFW12" s="813"/>
      <c r="HFX12" s="813"/>
      <c r="HFY12" s="813"/>
      <c r="HFZ12" s="813"/>
      <c r="HGA12" s="813"/>
      <c r="HGB12" s="813"/>
      <c r="HGC12" s="813"/>
      <c r="HGD12" s="813"/>
      <c r="HGE12" s="813"/>
      <c r="HGF12" s="813"/>
      <c r="HGG12" s="813"/>
      <c r="HGH12" s="813"/>
      <c r="HGI12" s="813"/>
      <c r="HGJ12" s="813"/>
      <c r="HGK12" s="813"/>
      <c r="HGL12" s="813"/>
      <c r="HGM12" s="813"/>
      <c r="HGN12" s="813"/>
      <c r="HGO12" s="813"/>
      <c r="HGP12" s="813"/>
      <c r="HGQ12" s="813"/>
      <c r="HGR12" s="813"/>
      <c r="HGS12" s="813"/>
      <c r="HGT12" s="813"/>
      <c r="HGU12" s="813"/>
      <c r="HGV12" s="813"/>
      <c r="HGW12" s="813"/>
      <c r="HGX12" s="813"/>
      <c r="HGY12" s="813"/>
      <c r="HGZ12" s="813"/>
      <c r="HHA12" s="813"/>
      <c r="HHB12" s="813"/>
      <c r="HHC12" s="813"/>
      <c r="HHD12" s="813"/>
      <c r="HHE12" s="813"/>
      <c r="HHF12" s="813"/>
      <c r="HHG12" s="813"/>
      <c r="HHH12" s="813"/>
      <c r="HHI12" s="813"/>
      <c r="HHJ12" s="813"/>
      <c r="HHK12" s="813"/>
      <c r="HHL12" s="813"/>
      <c r="HHM12" s="813"/>
      <c r="HHN12" s="813"/>
      <c r="HHO12" s="813"/>
      <c r="HHP12" s="813"/>
      <c r="HHQ12" s="813"/>
      <c r="HHR12" s="813"/>
      <c r="HHS12" s="813"/>
      <c r="HHT12" s="813"/>
      <c r="HHU12" s="813"/>
      <c r="HHV12" s="813"/>
      <c r="HHW12" s="813"/>
      <c r="HHX12" s="813"/>
      <c r="HHY12" s="813"/>
      <c r="HHZ12" s="813"/>
      <c r="HIA12" s="813"/>
      <c r="HIB12" s="813"/>
      <c r="HIC12" s="813"/>
      <c r="HID12" s="813"/>
      <c r="HIE12" s="813"/>
      <c r="HIF12" s="813"/>
      <c r="HIG12" s="813"/>
      <c r="HIH12" s="813"/>
      <c r="HII12" s="813"/>
      <c r="HIJ12" s="813"/>
      <c r="HIK12" s="813"/>
      <c r="HIL12" s="813"/>
      <c r="HIM12" s="813"/>
      <c r="HIN12" s="813"/>
      <c r="HIO12" s="813"/>
      <c r="HIP12" s="813"/>
      <c r="HIQ12" s="813"/>
      <c r="HIR12" s="813"/>
      <c r="HIS12" s="813"/>
      <c r="HIT12" s="813"/>
      <c r="HIU12" s="813"/>
      <c r="HIV12" s="813"/>
      <c r="HIW12" s="813"/>
      <c r="HIX12" s="813"/>
      <c r="HIY12" s="813"/>
      <c r="HIZ12" s="813"/>
      <c r="HJA12" s="813"/>
      <c r="HJB12" s="813"/>
      <c r="HJC12" s="813"/>
      <c r="HJD12" s="813"/>
      <c r="HJE12" s="813"/>
      <c r="HJF12" s="813"/>
      <c r="HJG12" s="813"/>
      <c r="HJH12" s="813"/>
      <c r="HJI12" s="813"/>
      <c r="HJJ12" s="813"/>
      <c r="HJK12" s="813"/>
      <c r="HJL12" s="813"/>
      <c r="HJM12" s="813"/>
      <c r="HJN12" s="813"/>
      <c r="HJO12" s="813"/>
      <c r="HJP12" s="813"/>
      <c r="HJQ12" s="813"/>
      <c r="HJR12" s="813"/>
      <c r="HJS12" s="813"/>
      <c r="HJT12" s="813"/>
      <c r="HJU12" s="813"/>
      <c r="HJV12" s="813"/>
      <c r="HJW12" s="813"/>
      <c r="HJX12" s="813"/>
      <c r="HJY12" s="813"/>
      <c r="HJZ12" s="813"/>
      <c r="HKA12" s="813"/>
      <c r="HKB12" s="813"/>
      <c r="HKC12" s="813"/>
      <c r="HKD12" s="813"/>
      <c r="HKE12" s="813"/>
      <c r="HKF12" s="813"/>
      <c r="HKG12" s="813"/>
      <c r="HKH12" s="813"/>
      <c r="HKI12" s="813"/>
      <c r="HKJ12" s="813"/>
      <c r="HKK12" s="813"/>
      <c r="HKL12" s="813"/>
      <c r="HKM12" s="813"/>
      <c r="HKN12" s="813"/>
      <c r="HKO12" s="813"/>
      <c r="HKP12" s="813"/>
      <c r="HKQ12" s="813"/>
      <c r="HKR12" s="813"/>
      <c r="HKS12" s="813"/>
      <c r="HKT12" s="813"/>
      <c r="HKU12" s="813"/>
      <c r="HKV12" s="813"/>
      <c r="HKW12" s="813"/>
      <c r="HKX12" s="813"/>
      <c r="HKY12" s="813"/>
      <c r="HKZ12" s="813"/>
      <c r="HLA12" s="813"/>
      <c r="HLB12" s="813"/>
      <c r="HLC12" s="813"/>
      <c r="HLD12" s="813"/>
      <c r="HLE12" s="813"/>
      <c r="HLF12" s="813"/>
      <c r="HLG12" s="813"/>
      <c r="HLH12" s="813"/>
      <c r="HLI12" s="813"/>
      <c r="HLJ12" s="813"/>
      <c r="HLK12" s="813"/>
      <c r="HLL12" s="813"/>
      <c r="HLM12" s="813"/>
      <c r="HLN12" s="813"/>
      <c r="HLO12" s="813"/>
      <c r="HLP12" s="813"/>
      <c r="HLQ12" s="813"/>
      <c r="HLR12" s="813"/>
      <c r="HLS12" s="813"/>
      <c r="HLT12" s="813"/>
      <c r="HLU12" s="813"/>
      <c r="HLV12" s="813"/>
      <c r="HLW12" s="813"/>
      <c r="HLX12" s="813"/>
      <c r="HLY12" s="813"/>
      <c r="HLZ12" s="813"/>
      <c r="HMA12" s="813"/>
      <c r="HMB12" s="813"/>
      <c r="HMC12" s="813"/>
      <c r="HMD12" s="813"/>
      <c r="HME12" s="813"/>
      <c r="HMF12" s="813"/>
      <c r="HMG12" s="813"/>
      <c r="HMH12" s="813"/>
      <c r="HMI12" s="813"/>
      <c r="HMJ12" s="813"/>
      <c r="HMK12" s="813"/>
      <c r="HML12" s="813"/>
      <c r="HMM12" s="813"/>
      <c r="HMN12" s="813"/>
      <c r="HMO12" s="813"/>
      <c r="HMP12" s="813"/>
      <c r="HMQ12" s="813"/>
      <c r="HMR12" s="813"/>
      <c r="HMS12" s="813"/>
      <c r="HMT12" s="813"/>
      <c r="HMU12" s="813"/>
      <c r="HMV12" s="813"/>
      <c r="HMW12" s="813"/>
      <c r="HMX12" s="813"/>
      <c r="HMY12" s="813"/>
      <c r="HMZ12" s="813"/>
      <c r="HNA12" s="813"/>
      <c r="HNB12" s="813"/>
      <c r="HNC12" s="813"/>
      <c r="HND12" s="813"/>
      <c r="HNE12" s="813"/>
      <c r="HNF12" s="813"/>
      <c r="HNG12" s="813"/>
      <c r="HNH12" s="813"/>
      <c r="HNI12" s="813"/>
      <c r="HNJ12" s="813"/>
      <c r="HNK12" s="813"/>
      <c r="HNL12" s="813"/>
      <c r="HNM12" s="813"/>
      <c r="HNN12" s="813"/>
      <c r="HNO12" s="813"/>
      <c r="HNP12" s="813"/>
      <c r="HNQ12" s="813"/>
      <c r="HNR12" s="813"/>
      <c r="HNS12" s="813"/>
      <c r="HNT12" s="813"/>
      <c r="HNU12" s="813"/>
      <c r="HNV12" s="813"/>
      <c r="HNW12" s="813"/>
      <c r="HNX12" s="813"/>
      <c r="HNY12" s="813"/>
      <c r="HNZ12" s="813"/>
      <c r="HOA12" s="813"/>
      <c r="HOB12" s="813"/>
      <c r="HOC12" s="813"/>
      <c r="HOD12" s="813"/>
      <c r="HOE12" s="813"/>
      <c r="HOF12" s="813"/>
      <c r="HOG12" s="813"/>
      <c r="HOH12" s="813"/>
      <c r="HOI12" s="813"/>
      <c r="HOJ12" s="813"/>
      <c r="HOK12" s="813"/>
      <c r="HOL12" s="813"/>
      <c r="HOM12" s="813"/>
      <c r="HON12" s="813"/>
      <c r="HOO12" s="813"/>
      <c r="HOP12" s="813"/>
      <c r="HOQ12" s="813"/>
      <c r="HOR12" s="813"/>
      <c r="HOS12" s="813"/>
      <c r="HOT12" s="813"/>
      <c r="HOU12" s="813"/>
      <c r="HOV12" s="813"/>
      <c r="HOW12" s="813"/>
      <c r="HOX12" s="813"/>
      <c r="HOY12" s="813"/>
      <c r="HOZ12" s="813"/>
      <c r="HPA12" s="813"/>
      <c r="HPB12" s="813"/>
      <c r="HPC12" s="813"/>
      <c r="HPD12" s="813"/>
      <c r="HPE12" s="813"/>
      <c r="HPF12" s="813"/>
      <c r="HPG12" s="813"/>
      <c r="HPH12" s="813"/>
      <c r="HPI12" s="813"/>
      <c r="HPJ12" s="813"/>
      <c r="HPK12" s="813"/>
      <c r="HPL12" s="813"/>
      <c r="HPM12" s="813"/>
      <c r="HPN12" s="813"/>
      <c r="HPO12" s="813"/>
      <c r="HPP12" s="813"/>
      <c r="HPQ12" s="813"/>
      <c r="HPR12" s="813"/>
      <c r="HPS12" s="813"/>
      <c r="HPT12" s="813"/>
      <c r="HPU12" s="813"/>
      <c r="HPV12" s="813"/>
      <c r="HPW12" s="813"/>
      <c r="HPX12" s="813"/>
      <c r="HPY12" s="813"/>
      <c r="HPZ12" s="813"/>
      <c r="HQA12" s="813"/>
      <c r="HQB12" s="813"/>
      <c r="HQC12" s="813"/>
      <c r="HQD12" s="813"/>
      <c r="HQE12" s="813"/>
      <c r="HQF12" s="813"/>
      <c r="HQG12" s="813"/>
      <c r="HQH12" s="813"/>
      <c r="HQI12" s="813"/>
      <c r="HQJ12" s="813"/>
      <c r="HQK12" s="813"/>
      <c r="HQL12" s="813"/>
      <c r="HQM12" s="813"/>
      <c r="HQN12" s="813"/>
      <c r="HQO12" s="813"/>
      <c r="HQP12" s="813"/>
      <c r="HQQ12" s="813"/>
      <c r="HQR12" s="813"/>
      <c r="HQS12" s="813"/>
      <c r="HQT12" s="813"/>
      <c r="HQU12" s="813"/>
      <c r="HQV12" s="813"/>
      <c r="HQW12" s="813"/>
      <c r="HQX12" s="813"/>
      <c r="HQY12" s="813"/>
      <c r="HQZ12" s="813"/>
      <c r="HRA12" s="813"/>
      <c r="HRB12" s="813"/>
      <c r="HRC12" s="813"/>
      <c r="HRD12" s="813"/>
      <c r="HRE12" s="813"/>
      <c r="HRF12" s="813"/>
      <c r="HRG12" s="813"/>
      <c r="HRH12" s="813"/>
      <c r="HRI12" s="813"/>
      <c r="HRJ12" s="813"/>
      <c r="HRK12" s="813"/>
      <c r="HRL12" s="813"/>
      <c r="HRM12" s="813"/>
      <c r="HRN12" s="813"/>
      <c r="HRO12" s="813"/>
      <c r="HRP12" s="813"/>
      <c r="HRQ12" s="813"/>
      <c r="HRR12" s="813"/>
      <c r="HRS12" s="813"/>
      <c r="HRT12" s="813"/>
      <c r="HRU12" s="813"/>
      <c r="HRV12" s="813"/>
      <c r="HRW12" s="813"/>
      <c r="HRX12" s="813"/>
      <c r="HRY12" s="813"/>
      <c r="HRZ12" s="813"/>
      <c r="HSA12" s="813"/>
      <c r="HSB12" s="813"/>
      <c r="HSC12" s="813"/>
      <c r="HSD12" s="813"/>
      <c r="HSE12" s="813"/>
      <c r="HSF12" s="813"/>
      <c r="HSG12" s="813"/>
      <c r="HSH12" s="813"/>
      <c r="HSI12" s="813"/>
      <c r="HSJ12" s="813"/>
      <c r="HSK12" s="813"/>
      <c r="HSL12" s="813"/>
      <c r="HSM12" s="813"/>
      <c r="HSN12" s="813"/>
      <c r="HSO12" s="813"/>
      <c r="HSP12" s="813"/>
      <c r="HSQ12" s="813"/>
      <c r="HSR12" s="813"/>
      <c r="HSS12" s="813"/>
      <c r="HST12" s="813"/>
      <c r="HSU12" s="813"/>
      <c r="HSV12" s="813"/>
      <c r="HSW12" s="813"/>
      <c r="HSX12" s="813"/>
      <c r="HSY12" s="813"/>
      <c r="HSZ12" s="813"/>
      <c r="HTA12" s="813"/>
      <c r="HTB12" s="813"/>
      <c r="HTC12" s="813"/>
      <c r="HTD12" s="813"/>
      <c r="HTE12" s="813"/>
      <c r="HTF12" s="813"/>
      <c r="HTG12" s="813"/>
      <c r="HTH12" s="813"/>
      <c r="HTI12" s="813"/>
      <c r="HTJ12" s="813"/>
      <c r="HTK12" s="813"/>
      <c r="HTL12" s="813"/>
      <c r="HTM12" s="813"/>
      <c r="HTN12" s="813"/>
      <c r="HTO12" s="813"/>
      <c r="HTP12" s="813"/>
      <c r="HTQ12" s="813"/>
      <c r="HTR12" s="813"/>
      <c r="HTS12" s="813"/>
      <c r="HTT12" s="813"/>
      <c r="HTU12" s="813"/>
      <c r="HTV12" s="813"/>
      <c r="HTW12" s="813"/>
      <c r="HTX12" s="813"/>
      <c r="HTY12" s="813"/>
      <c r="HTZ12" s="813"/>
      <c r="HUA12" s="813"/>
      <c r="HUB12" s="813"/>
      <c r="HUC12" s="813"/>
      <c r="HUD12" s="813"/>
      <c r="HUE12" s="813"/>
      <c r="HUF12" s="813"/>
      <c r="HUG12" s="813"/>
      <c r="HUH12" s="813"/>
      <c r="HUI12" s="813"/>
      <c r="HUJ12" s="813"/>
      <c r="HUK12" s="813"/>
      <c r="HUL12" s="813"/>
      <c r="HUM12" s="813"/>
      <c r="HUN12" s="813"/>
      <c r="HUO12" s="813"/>
      <c r="HUP12" s="813"/>
      <c r="HUQ12" s="813"/>
      <c r="HUR12" s="813"/>
      <c r="HUS12" s="813"/>
      <c r="HUT12" s="813"/>
      <c r="HUU12" s="813"/>
      <c r="HUV12" s="813"/>
      <c r="HUW12" s="813"/>
      <c r="HUX12" s="813"/>
      <c r="HUY12" s="813"/>
      <c r="HUZ12" s="813"/>
      <c r="HVA12" s="813"/>
      <c r="HVB12" s="813"/>
      <c r="HVC12" s="813"/>
      <c r="HVD12" s="813"/>
      <c r="HVE12" s="813"/>
      <c r="HVF12" s="813"/>
      <c r="HVG12" s="813"/>
      <c r="HVH12" s="813"/>
      <c r="HVI12" s="813"/>
      <c r="HVJ12" s="813"/>
      <c r="HVK12" s="813"/>
      <c r="HVL12" s="813"/>
      <c r="HVM12" s="813"/>
      <c r="HVN12" s="813"/>
      <c r="HVO12" s="813"/>
      <c r="HVP12" s="813"/>
      <c r="HVQ12" s="813"/>
      <c r="HVR12" s="813"/>
      <c r="HVS12" s="813"/>
      <c r="HVT12" s="813"/>
      <c r="HVU12" s="813"/>
      <c r="HVV12" s="813"/>
      <c r="HVW12" s="813"/>
      <c r="HVX12" s="813"/>
      <c r="HVY12" s="813"/>
      <c r="HVZ12" s="813"/>
      <c r="HWA12" s="813"/>
      <c r="HWB12" s="813"/>
      <c r="HWC12" s="813"/>
      <c r="HWD12" s="813"/>
      <c r="HWE12" s="813"/>
      <c r="HWF12" s="813"/>
      <c r="HWG12" s="813"/>
      <c r="HWH12" s="813"/>
      <c r="HWI12" s="813"/>
      <c r="HWJ12" s="813"/>
      <c r="HWK12" s="813"/>
      <c r="HWL12" s="813"/>
      <c r="HWM12" s="813"/>
      <c r="HWN12" s="813"/>
      <c r="HWO12" s="813"/>
      <c r="HWP12" s="813"/>
      <c r="HWQ12" s="813"/>
      <c r="HWR12" s="813"/>
      <c r="HWS12" s="813"/>
      <c r="HWT12" s="813"/>
      <c r="HWU12" s="813"/>
      <c r="HWV12" s="813"/>
      <c r="HWW12" s="813"/>
      <c r="HWX12" s="813"/>
      <c r="HWY12" s="813"/>
      <c r="HWZ12" s="813"/>
      <c r="HXA12" s="813"/>
      <c r="HXB12" s="813"/>
      <c r="HXC12" s="813"/>
      <c r="HXD12" s="813"/>
      <c r="HXE12" s="813"/>
      <c r="HXF12" s="813"/>
      <c r="HXG12" s="813"/>
      <c r="HXH12" s="813"/>
      <c r="HXI12" s="813"/>
      <c r="HXJ12" s="813"/>
      <c r="HXK12" s="813"/>
      <c r="HXL12" s="813"/>
      <c r="HXM12" s="813"/>
      <c r="HXN12" s="813"/>
      <c r="HXO12" s="813"/>
      <c r="HXP12" s="813"/>
      <c r="HXQ12" s="813"/>
      <c r="HXR12" s="813"/>
      <c r="HXS12" s="813"/>
      <c r="HXT12" s="813"/>
      <c r="HXU12" s="813"/>
      <c r="HXV12" s="813"/>
      <c r="HXW12" s="813"/>
      <c r="HXX12" s="813"/>
      <c r="HXY12" s="813"/>
      <c r="HXZ12" s="813"/>
      <c r="HYA12" s="813"/>
      <c r="HYB12" s="813"/>
      <c r="HYC12" s="813"/>
      <c r="HYD12" s="813"/>
      <c r="HYE12" s="813"/>
      <c r="HYF12" s="813"/>
      <c r="HYG12" s="813"/>
      <c r="HYH12" s="813"/>
      <c r="HYI12" s="813"/>
      <c r="HYJ12" s="813"/>
      <c r="HYK12" s="813"/>
      <c r="HYL12" s="813"/>
      <c r="HYM12" s="813"/>
      <c r="HYN12" s="813"/>
      <c r="HYO12" s="813"/>
      <c r="HYP12" s="813"/>
      <c r="HYQ12" s="813"/>
      <c r="HYR12" s="813"/>
      <c r="HYS12" s="813"/>
      <c r="HYT12" s="813"/>
      <c r="HYU12" s="813"/>
      <c r="HYV12" s="813"/>
      <c r="HYW12" s="813"/>
      <c r="HYX12" s="813"/>
      <c r="HYY12" s="813"/>
      <c r="HYZ12" s="813"/>
      <c r="HZA12" s="813"/>
      <c r="HZB12" s="813"/>
      <c r="HZC12" s="813"/>
      <c r="HZD12" s="813"/>
      <c r="HZE12" s="813"/>
      <c r="HZF12" s="813"/>
      <c r="HZG12" s="813"/>
      <c r="HZH12" s="813"/>
      <c r="HZI12" s="813"/>
      <c r="HZJ12" s="813"/>
      <c r="HZK12" s="813"/>
      <c r="HZL12" s="813"/>
      <c r="HZM12" s="813"/>
      <c r="HZN12" s="813"/>
      <c r="HZO12" s="813"/>
      <c r="HZP12" s="813"/>
      <c r="HZQ12" s="813"/>
      <c r="HZR12" s="813"/>
      <c r="HZS12" s="813"/>
      <c r="HZT12" s="813"/>
      <c r="HZU12" s="813"/>
      <c r="HZV12" s="813"/>
      <c r="HZW12" s="813"/>
      <c r="HZX12" s="813"/>
      <c r="HZY12" s="813"/>
      <c r="HZZ12" s="813"/>
      <c r="IAA12" s="813"/>
      <c r="IAB12" s="813"/>
      <c r="IAC12" s="813"/>
      <c r="IAD12" s="813"/>
      <c r="IAE12" s="813"/>
      <c r="IAF12" s="813"/>
      <c r="IAG12" s="813"/>
      <c r="IAH12" s="813"/>
      <c r="IAI12" s="813"/>
      <c r="IAJ12" s="813"/>
      <c r="IAK12" s="813"/>
      <c r="IAL12" s="813"/>
      <c r="IAM12" s="813"/>
      <c r="IAN12" s="813"/>
      <c r="IAO12" s="813"/>
      <c r="IAP12" s="813"/>
      <c r="IAQ12" s="813"/>
      <c r="IAR12" s="813"/>
      <c r="IAS12" s="813"/>
      <c r="IAT12" s="813"/>
      <c r="IAU12" s="813"/>
      <c r="IAV12" s="813"/>
      <c r="IAW12" s="813"/>
      <c r="IAX12" s="813"/>
      <c r="IAY12" s="813"/>
      <c r="IAZ12" s="813"/>
      <c r="IBA12" s="813"/>
      <c r="IBB12" s="813"/>
      <c r="IBC12" s="813"/>
      <c r="IBD12" s="813"/>
      <c r="IBE12" s="813"/>
      <c r="IBF12" s="813"/>
      <c r="IBG12" s="813"/>
      <c r="IBH12" s="813"/>
      <c r="IBI12" s="813"/>
      <c r="IBJ12" s="813"/>
      <c r="IBK12" s="813"/>
      <c r="IBL12" s="813"/>
      <c r="IBM12" s="813"/>
      <c r="IBN12" s="813"/>
      <c r="IBO12" s="813"/>
      <c r="IBP12" s="813"/>
      <c r="IBQ12" s="813"/>
      <c r="IBR12" s="813"/>
      <c r="IBS12" s="813"/>
      <c r="IBT12" s="813"/>
      <c r="IBU12" s="813"/>
      <c r="IBV12" s="813"/>
      <c r="IBW12" s="813"/>
      <c r="IBX12" s="813"/>
      <c r="IBY12" s="813"/>
      <c r="IBZ12" s="813"/>
      <c r="ICA12" s="813"/>
      <c r="ICB12" s="813"/>
      <c r="ICC12" s="813"/>
      <c r="ICD12" s="813"/>
      <c r="ICE12" s="813"/>
      <c r="ICF12" s="813"/>
      <c r="ICG12" s="813"/>
      <c r="ICH12" s="813"/>
      <c r="ICI12" s="813"/>
      <c r="ICJ12" s="813"/>
      <c r="ICK12" s="813"/>
      <c r="ICL12" s="813"/>
      <c r="ICM12" s="813"/>
      <c r="ICN12" s="813"/>
      <c r="ICO12" s="813"/>
      <c r="ICP12" s="813"/>
      <c r="ICQ12" s="813"/>
      <c r="ICR12" s="813"/>
      <c r="ICS12" s="813"/>
      <c r="ICT12" s="813"/>
      <c r="ICU12" s="813"/>
      <c r="ICV12" s="813"/>
      <c r="ICW12" s="813"/>
      <c r="ICX12" s="813"/>
      <c r="ICY12" s="813"/>
      <c r="ICZ12" s="813"/>
      <c r="IDA12" s="813"/>
      <c r="IDB12" s="813"/>
      <c r="IDC12" s="813"/>
      <c r="IDD12" s="813"/>
      <c r="IDE12" s="813"/>
      <c r="IDF12" s="813"/>
      <c r="IDG12" s="813"/>
      <c r="IDH12" s="813"/>
      <c r="IDI12" s="813"/>
      <c r="IDJ12" s="813"/>
      <c r="IDK12" s="813"/>
      <c r="IDL12" s="813"/>
      <c r="IDM12" s="813"/>
      <c r="IDN12" s="813"/>
      <c r="IDO12" s="813"/>
      <c r="IDP12" s="813"/>
      <c r="IDQ12" s="813"/>
      <c r="IDR12" s="813"/>
      <c r="IDS12" s="813"/>
      <c r="IDT12" s="813"/>
      <c r="IDU12" s="813"/>
      <c r="IDV12" s="813"/>
      <c r="IDW12" s="813"/>
      <c r="IDX12" s="813"/>
      <c r="IDY12" s="813"/>
      <c r="IDZ12" s="813"/>
      <c r="IEA12" s="813"/>
      <c r="IEB12" s="813"/>
      <c r="IEC12" s="813"/>
      <c r="IED12" s="813"/>
      <c r="IEE12" s="813"/>
      <c r="IEF12" s="813"/>
      <c r="IEG12" s="813"/>
      <c r="IEH12" s="813"/>
      <c r="IEI12" s="813"/>
      <c r="IEJ12" s="813"/>
      <c r="IEK12" s="813"/>
      <c r="IEL12" s="813"/>
      <c r="IEM12" s="813"/>
      <c r="IEN12" s="813"/>
      <c r="IEO12" s="813"/>
      <c r="IEP12" s="813"/>
      <c r="IEQ12" s="813"/>
      <c r="IER12" s="813"/>
      <c r="IES12" s="813"/>
      <c r="IET12" s="813"/>
      <c r="IEU12" s="813"/>
      <c r="IEV12" s="813"/>
      <c r="IEW12" s="813"/>
      <c r="IEX12" s="813"/>
      <c r="IEY12" s="813"/>
      <c r="IEZ12" s="813"/>
      <c r="IFA12" s="813"/>
      <c r="IFB12" s="813"/>
      <c r="IFC12" s="813"/>
      <c r="IFD12" s="813"/>
      <c r="IFE12" s="813"/>
      <c r="IFF12" s="813"/>
      <c r="IFG12" s="813"/>
      <c r="IFH12" s="813"/>
      <c r="IFI12" s="813"/>
      <c r="IFJ12" s="813"/>
      <c r="IFK12" s="813"/>
      <c r="IFL12" s="813"/>
      <c r="IFM12" s="813"/>
      <c r="IFN12" s="813"/>
      <c r="IFO12" s="813"/>
      <c r="IFP12" s="813"/>
      <c r="IFQ12" s="813"/>
      <c r="IFR12" s="813"/>
      <c r="IFS12" s="813"/>
      <c r="IFT12" s="813"/>
      <c r="IFU12" s="813"/>
      <c r="IFV12" s="813"/>
      <c r="IFW12" s="813"/>
      <c r="IFX12" s="813"/>
      <c r="IFY12" s="813"/>
      <c r="IFZ12" s="813"/>
      <c r="IGA12" s="813"/>
      <c r="IGB12" s="813"/>
      <c r="IGC12" s="813"/>
      <c r="IGD12" s="813"/>
      <c r="IGE12" s="813"/>
      <c r="IGF12" s="813"/>
      <c r="IGG12" s="813"/>
      <c r="IGH12" s="813"/>
      <c r="IGI12" s="813"/>
      <c r="IGJ12" s="813"/>
      <c r="IGK12" s="813"/>
      <c r="IGL12" s="813"/>
      <c r="IGM12" s="813"/>
      <c r="IGN12" s="813"/>
      <c r="IGO12" s="813"/>
      <c r="IGP12" s="813"/>
      <c r="IGQ12" s="813"/>
      <c r="IGR12" s="813"/>
      <c r="IGS12" s="813"/>
      <c r="IGT12" s="813"/>
      <c r="IGU12" s="813"/>
      <c r="IGV12" s="813"/>
      <c r="IGW12" s="813"/>
      <c r="IGX12" s="813"/>
      <c r="IGY12" s="813"/>
      <c r="IGZ12" s="813"/>
      <c r="IHA12" s="813"/>
      <c r="IHB12" s="813"/>
      <c r="IHC12" s="813"/>
      <c r="IHD12" s="813"/>
      <c r="IHE12" s="813"/>
      <c r="IHF12" s="813"/>
      <c r="IHG12" s="813"/>
      <c r="IHH12" s="813"/>
      <c r="IHI12" s="813"/>
      <c r="IHJ12" s="813"/>
      <c r="IHK12" s="813"/>
      <c r="IHL12" s="813"/>
      <c r="IHM12" s="813"/>
      <c r="IHN12" s="813"/>
      <c r="IHO12" s="813"/>
      <c r="IHP12" s="813"/>
      <c r="IHQ12" s="813"/>
      <c r="IHR12" s="813"/>
      <c r="IHS12" s="813"/>
      <c r="IHT12" s="813"/>
      <c r="IHU12" s="813"/>
      <c r="IHV12" s="813"/>
      <c r="IHW12" s="813"/>
      <c r="IHX12" s="813"/>
      <c r="IHY12" s="813"/>
      <c r="IHZ12" s="813"/>
      <c r="IIA12" s="813"/>
      <c r="IIB12" s="813"/>
      <c r="IIC12" s="813"/>
      <c r="IID12" s="813"/>
      <c r="IIE12" s="813"/>
      <c r="IIF12" s="813"/>
      <c r="IIG12" s="813"/>
      <c r="IIH12" s="813"/>
      <c r="III12" s="813"/>
      <c r="IIJ12" s="813"/>
      <c r="IIK12" s="813"/>
      <c r="IIL12" s="813"/>
      <c r="IIM12" s="813"/>
      <c r="IIN12" s="813"/>
      <c r="IIO12" s="813"/>
      <c r="IIP12" s="813"/>
      <c r="IIQ12" s="813"/>
      <c r="IIR12" s="813"/>
      <c r="IIS12" s="813"/>
      <c r="IIT12" s="813"/>
      <c r="IIU12" s="813"/>
      <c r="IIV12" s="813"/>
      <c r="IIW12" s="813"/>
      <c r="IIX12" s="813"/>
      <c r="IIY12" s="813"/>
      <c r="IIZ12" s="813"/>
      <c r="IJA12" s="813"/>
      <c r="IJB12" s="813"/>
      <c r="IJC12" s="813"/>
      <c r="IJD12" s="813"/>
      <c r="IJE12" s="813"/>
      <c r="IJF12" s="813"/>
      <c r="IJG12" s="813"/>
      <c r="IJH12" s="813"/>
      <c r="IJI12" s="813"/>
      <c r="IJJ12" s="813"/>
      <c r="IJK12" s="813"/>
      <c r="IJL12" s="813"/>
      <c r="IJM12" s="813"/>
      <c r="IJN12" s="813"/>
      <c r="IJO12" s="813"/>
      <c r="IJP12" s="813"/>
      <c r="IJQ12" s="813"/>
      <c r="IJR12" s="813"/>
      <c r="IJS12" s="813"/>
      <c r="IJT12" s="813"/>
      <c r="IJU12" s="813"/>
      <c r="IJV12" s="813"/>
      <c r="IJW12" s="813"/>
      <c r="IJX12" s="813"/>
      <c r="IJY12" s="813"/>
      <c r="IJZ12" s="813"/>
      <c r="IKA12" s="813"/>
      <c r="IKB12" s="813"/>
      <c r="IKC12" s="813"/>
      <c r="IKD12" s="813"/>
      <c r="IKE12" s="813"/>
      <c r="IKF12" s="813"/>
      <c r="IKG12" s="813"/>
      <c r="IKH12" s="813"/>
      <c r="IKI12" s="813"/>
      <c r="IKJ12" s="813"/>
      <c r="IKK12" s="813"/>
      <c r="IKL12" s="813"/>
      <c r="IKM12" s="813"/>
      <c r="IKN12" s="813"/>
      <c r="IKO12" s="813"/>
      <c r="IKP12" s="813"/>
      <c r="IKQ12" s="813"/>
      <c r="IKR12" s="813"/>
      <c r="IKS12" s="813"/>
      <c r="IKT12" s="813"/>
      <c r="IKU12" s="813"/>
      <c r="IKV12" s="813"/>
      <c r="IKW12" s="813"/>
      <c r="IKX12" s="813"/>
      <c r="IKY12" s="813"/>
      <c r="IKZ12" s="813"/>
      <c r="ILA12" s="813"/>
      <c r="ILB12" s="813"/>
      <c r="ILC12" s="813"/>
      <c r="ILD12" s="813"/>
      <c r="ILE12" s="813"/>
      <c r="ILF12" s="813"/>
      <c r="ILG12" s="813"/>
      <c r="ILH12" s="813"/>
      <c r="ILI12" s="813"/>
      <c r="ILJ12" s="813"/>
      <c r="ILK12" s="813"/>
      <c r="ILL12" s="813"/>
      <c r="ILM12" s="813"/>
      <c r="ILN12" s="813"/>
      <c r="ILO12" s="813"/>
      <c r="ILP12" s="813"/>
      <c r="ILQ12" s="813"/>
      <c r="ILR12" s="813"/>
      <c r="ILS12" s="813"/>
      <c r="ILT12" s="813"/>
      <c r="ILU12" s="813"/>
      <c r="ILV12" s="813"/>
      <c r="ILW12" s="813"/>
      <c r="ILX12" s="813"/>
      <c r="ILY12" s="813"/>
      <c r="ILZ12" s="813"/>
      <c r="IMA12" s="813"/>
      <c r="IMB12" s="813"/>
      <c r="IMC12" s="813"/>
      <c r="IMD12" s="813"/>
      <c r="IME12" s="813"/>
      <c r="IMF12" s="813"/>
      <c r="IMG12" s="813"/>
      <c r="IMH12" s="813"/>
      <c r="IMI12" s="813"/>
      <c r="IMJ12" s="813"/>
      <c r="IMK12" s="813"/>
      <c r="IML12" s="813"/>
      <c r="IMM12" s="813"/>
      <c r="IMN12" s="813"/>
      <c r="IMO12" s="813"/>
      <c r="IMP12" s="813"/>
      <c r="IMQ12" s="813"/>
      <c r="IMR12" s="813"/>
      <c r="IMS12" s="813"/>
      <c r="IMT12" s="813"/>
      <c r="IMU12" s="813"/>
      <c r="IMV12" s="813"/>
      <c r="IMW12" s="813"/>
      <c r="IMX12" s="813"/>
      <c r="IMY12" s="813"/>
      <c r="IMZ12" s="813"/>
      <c r="INA12" s="813"/>
      <c r="INB12" s="813"/>
      <c r="INC12" s="813"/>
      <c r="IND12" s="813"/>
      <c r="INE12" s="813"/>
      <c r="INF12" s="813"/>
      <c r="ING12" s="813"/>
      <c r="INH12" s="813"/>
      <c r="INI12" s="813"/>
      <c r="INJ12" s="813"/>
      <c r="INK12" s="813"/>
      <c r="INL12" s="813"/>
      <c r="INM12" s="813"/>
      <c r="INN12" s="813"/>
      <c r="INO12" s="813"/>
      <c r="INP12" s="813"/>
      <c r="INQ12" s="813"/>
      <c r="INR12" s="813"/>
      <c r="INS12" s="813"/>
      <c r="INT12" s="813"/>
      <c r="INU12" s="813"/>
      <c r="INV12" s="813"/>
      <c r="INW12" s="813"/>
      <c r="INX12" s="813"/>
      <c r="INY12" s="813"/>
      <c r="INZ12" s="813"/>
      <c r="IOA12" s="813"/>
      <c r="IOB12" s="813"/>
      <c r="IOC12" s="813"/>
      <c r="IOD12" s="813"/>
      <c r="IOE12" s="813"/>
      <c r="IOF12" s="813"/>
      <c r="IOG12" s="813"/>
      <c r="IOH12" s="813"/>
      <c r="IOI12" s="813"/>
      <c r="IOJ12" s="813"/>
      <c r="IOK12" s="813"/>
      <c r="IOL12" s="813"/>
      <c r="IOM12" s="813"/>
      <c r="ION12" s="813"/>
      <c r="IOO12" s="813"/>
      <c r="IOP12" s="813"/>
      <c r="IOQ12" s="813"/>
      <c r="IOR12" s="813"/>
      <c r="IOS12" s="813"/>
      <c r="IOT12" s="813"/>
      <c r="IOU12" s="813"/>
      <c r="IOV12" s="813"/>
      <c r="IOW12" s="813"/>
      <c r="IOX12" s="813"/>
      <c r="IOY12" s="813"/>
      <c r="IOZ12" s="813"/>
      <c r="IPA12" s="813"/>
      <c r="IPB12" s="813"/>
      <c r="IPC12" s="813"/>
      <c r="IPD12" s="813"/>
      <c r="IPE12" s="813"/>
      <c r="IPF12" s="813"/>
      <c r="IPG12" s="813"/>
      <c r="IPH12" s="813"/>
      <c r="IPI12" s="813"/>
      <c r="IPJ12" s="813"/>
      <c r="IPK12" s="813"/>
      <c r="IPL12" s="813"/>
      <c r="IPM12" s="813"/>
      <c r="IPN12" s="813"/>
      <c r="IPO12" s="813"/>
      <c r="IPP12" s="813"/>
      <c r="IPQ12" s="813"/>
      <c r="IPR12" s="813"/>
      <c r="IPS12" s="813"/>
      <c r="IPT12" s="813"/>
      <c r="IPU12" s="813"/>
      <c r="IPV12" s="813"/>
      <c r="IPW12" s="813"/>
      <c r="IPX12" s="813"/>
      <c r="IPY12" s="813"/>
      <c r="IPZ12" s="813"/>
      <c r="IQA12" s="813"/>
      <c r="IQB12" s="813"/>
      <c r="IQC12" s="813"/>
      <c r="IQD12" s="813"/>
      <c r="IQE12" s="813"/>
      <c r="IQF12" s="813"/>
      <c r="IQG12" s="813"/>
      <c r="IQH12" s="813"/>
      <c r="IQI12" s="813"/>
      <c r="IQJ12" s="813"/>
      <c r="IQK12" s="813"/>
      <c r="IQL12" s="813"/>
      <c r="IQM12" s="813"/>
      <c r="IQN12" s="813"/>
      <c r="IQO12" s="813"/>
      <c r="IQP12" s="813"/>
      <c r="IQQ12" s="813"/>
      <c r="IQR12" s="813"/>
      <c r="IQS12" s="813"/>
      <c r="IQT12" s="813"/>
      <c r="IQU12" s="813"/>
      <c r="IQV12" s="813"/>
      <c r="IQW12" s="813"/>
      <c r="IQX12" s="813"/>
      <c r="IQY12" s="813"/>
      <c r="IQZ12" s="813"/>
      <c r="IRA12" s="813"/>
      <c r="IRB12" s="813"/>
      <c r="IRC12" s="813"/>
      <c r="IRD12" s="813"/>
      <c r="IRE12" s="813"/>
      <c r="IRF12" s="813"/>
      <c r="IRG12" s="813"/>
      <c r="IRH12" s="813"/>
      <c r="IRI12" s="813"/>
      <c r="IRJ12" s="813"/>
      <c r="IRK12" s="813"/>
      <c r="IRL12" s="813"/>
      <c r="IRM12" s="813"/>
      <c r="IRN12" s="813"/>
      <c r="IRO12" s="813"/>
      <c r="IRP12" s="813"/>
      <c r="IRQ12" s="813"/>
      <c r="IRR12" s="813"/>
      <c r="IRS12" s="813"/>
      <c r="IRT12" s="813"/>
      <c r="IRU12" s="813"/>
      <c r="IRV12" s="813"/>
      <c r="IRW12" s="813"/>
      <c r="IRX12" s="813"/>
      <c r="IRY12" s="813"/>
      <c r="IRZ12" s="813"/>
      <c r="ISA12" s="813"/>
      <c r="ISB12" s="813"/>
      <c r="ISC12" s="813"/>
      <c r="ISD12" s="813"/>
      <c r="ISE12" s="813"/>
      <c r="ISF12" s="813"/>
      <c r="ISG12" s="813"/>
      <c r="ISH12" s="813"/>
      <c r="ISI12" s="813"/>
      <c r="ISJ12" s="813"/>
      <c r="ISK12" s="813"/>
      <c r="ISL12" s="813"/>
      <c r="ISM12" s="813"/>
      <c r="ISN12" s="813"/>
      <c r="ISO12" s="813"/>
      <c r="ISP12" s="813"/>
      <c r="ISQ12" s="813"/>
      <c r="ISR12" s="813"/>
      <c r="ISS12" s="813"/>
      <c r="IST12" s="813"/>
      <c r="ISU12" s="813"/>
      <c r="ISV12" s="813"/>
      <c r="ISW12" s="813"/>
      <c r="ISX12" s="813"/>
      <c r="ISY12" s="813"/>
      <c r="ISZ12" s="813"/>
      <c r="ITA12" s="813"/>
      <c r="ITB12" s="813"/>
      <c r="ITC12" s="813"/>
      <c r="ITD12" s="813"/>
      <c r="ITE12" s="813"/>
      <c r="ITF12" s="813"/>
      <c r="ITG12" s="813"/>
      <c r="ITH12" s="813"/>
      <c r="ITI12" s="813"/>
      <c r="ITJ12" s="813"/>
      <c r="ITK12" s="813"/>
      <c r="ITL12" s="813"/>
      <c r="ITM12" s="813"/>
      <c r="ITN12" s="813"/>
      <c r="ITO12" s="813"/>
      <c r="ITP12" s="813"/>
      <c r="ITQ12" s="813"/>
      <c r="ITR12" s="813"/>
      <c r="ITS12" s="813"/>
      <c r="ITT12" s="813"/>
      <c r="ITU12" s="813"/>
      <c r="ITV12" s="813"/>
      <c r="ITW12" s="813"/>
      <c r="ITX12" s="813"/>
      <c r="ITY12" s="813"/>
      <c r="ITZ12" s="813"/>
      <c r="IUA12" s="813"/>
      <c r="IUB12" s="813"/>
      <c r="IUC12" s="813"/>
      <c r="IUD12" s="813"/>
      <c r="IUE12" s="813"/>
      <c r="IUF12" s="813"/>
      <c r="IUG12" s="813"/>
      <c r="IUH12" s="813"/>
      <c r="IUI12" s="813"/>
      <c r="IUJ12" s="813"/>
      <c r="IUK12" s="813"/>
      <c r="IUL12" s="813"/>
      <c r="IUM12" s="813"/>
      <c r="IUN12" s="813"/>
      <c r="IUO12" s="813"/>
      <c r="IUP12" s="813"/>
      <c r="IUQ12" s="813"/>
      <c r="IUR12" s="813"/>
      <c r="IUS12" s="813"/>
      <c r="IUT12" s="813"/>
      <c r="IUU12" s="813"/>
      <c r="IUV12" s="813"/>
      <c r="IUW12" s="813"/>
      <c r="IUX12" s="813"/>
      <c r="IUY12" s="813"/>
      <c r="IUZ12" s="813"/>
      <c r="IVA12" s="813"/>
      <c r="IVB12" s="813"/>
      <c r="IVC12" s="813"/>
      <c r="IVD12" s="813"/>
      <c r="IVE12" s="813"/>
      <c r="IVF12" s="813"/>
      <c r="IVG12" s="813"/>
      <c r="IVH12" s="813"/>
      <c r="IVI12" s="813"/>
      <c r="IVJ12" s="813"/>
      <c r="IVK12" s="813"/>
      <c r="IVL12" s="813"/>
      <c r="IVM12" s="813"/>
      <c r="IVN12" s="813"/>
      <c r="IVO12" s="813"/>
      <c r="IVP12" s="813"/>
      <c r="IVQ12" s="813"/>
      <c r="IVR12" s="813"/>
      <c r="IVS12" s="813"/>
      <c r="IVT12" s="813"/>
      <c r="IVU12" s="813"/>
      <c r="IVV12" s="813"/>
      <c r="IVW12" s="813"/>
      <c r="IVX12" s="813"/>
      <c r="IVY12" s="813"/>
      <c r="IVZ12" s="813"/>
      <c r="IWA12" s="813"/>
      <c r="IWB12" s="813"/>
      <c r="IWC12" s="813"/>
      <c r="IWD12" s="813"/>
      <c r="IWE12" s="813"/>
      <c r="IWF12" s="813"/>
      <c r="IWG12" s="813"/>
      <c r="IWH12" s="813"/>
      <c r="IWI12" s="813"/>
      <c r="IWJ12" s="813"/>
      <c r="IWK12" s="813"/>
      <c r="IWL12" s="813"/>
      <c r="IWM12" s="813"/>
      <c r="IWN12" s="813"/>
      <c r="IWO12" s="813"/>
      <c r="IWP12" s="813"/>
      <c r="IWQ12" s="813"/>
      <c r="IWR12" s="813"/>
      <c r="IWS12" s="813"/>
      <c r="IWT12" s="813"/>
      <c r="IWU12" s="813"/>
      <c r="IWV12" s="813"/>
      <c r="IWW12" s="813"/>
      <c r="IWX12" s="813"/>
      <c r="IWY12" s="813"/>
      <c r="IWZ12" s="813"/>
      <c r="IXA12" s="813"/>
      <c r="IXB12" s="813"/>
      <c r="IXC12" s="813"/>
      <c r="IXD12" s="813"/>
      <c r="IXE12" s="813"/>
      <c r="IXF12" s="813"/>
      <c r="IXG12" s="813"/>
      <c r="IXH12" s="813"/>
      <c r="IXI12" s="813"/>
      <c r="IXJ12" s="813"/>
      <c r="IXK12" s="813"/>
      <c r="IXL12" s="813"/>
      <c r="IXM12" s="813"/>
      <c r="IXN12" s="813"/>
      <c r="IXO12" s="813"/>
      <c r="IXP12" s="813"/>
      <c r="IXQ12" s="813"/>
      <c r="IXR12" s="813"/>
      <c r="IXS12" s="813"/>
      <c r="IXT12" s="813"/>
      <c r="IXU12" s="813"/>
      <c r="IXV12" s="813"/>
      <c r="IXW12" s="813"/>
      <c r="IXX12" s="813"/>
      <c r="IXY12" s="813"/>
      <c r="IXZ12" s="813"/>
      <c r="IYA12" s="813"/>
      <c r="IYB12" s="813"/>
      <c r="IYC12" s="813"/>
      <c r="IYD12" s="813"/>
      <c r="IYE12" s="813"/>
      <c r="IYF12" s="813"/>
      <c r="IYG12" s="813"/>
      <c r="IYH12" s="813"/>
      <c r="IYI12" s="813"/>
      <c r="IYJ12" s="813"/>
      <c r="IYK12" s="813"/>
      <c r="IYL12" s="813"/>
      <c r="IYM12" s="813"/>
      <c r="IYN12" s="813"/>
      <c r="IYO12" s="813"/>
      <c r="IYP12" s="813"/>
      <c r="IYQ12" s="813"/>
      <c r="IYR12" s="813"/>
      <c r="IYS12" s="813"/>
      <c r="IYT12" s="813"/>
      <c r="IYU12" s="813"/>
      <c r="IYV12" s="813"/>
      <c r="IYW12" s="813"/>
      <c r="IYX12" s="813"/>
      <c r="IYY12" s="813"/>
      <c r="IYZ12" s="813"/>
      <c r="IZA12" s="813"/>
      <c r="IZB12" s="813"/>
      <c r="IZC12" s="813"/>
      <c r="IZD12" s="813"/>
      <c r="IZE12" s="813"/>
      <c r="IZF12" s="813"/>
      <c r="IZG12" s="813"/>
      <c r="IZH12" s="813"/>
      <c r="IZI12" s="813"/>
      <c r="IZJ12" s="813"/>
      <c r="IZK12" s="813"/>
      <c r="IZL12" s="813"/>
      <c r="IZM12" s="813"/>
      <c r="IZN12" s="813"/>
      <c r="IZO12" s="813"/>
      <c r="IZP12" s="813"/>
      <c r="IZQ12" s="813"/>
      <c r="IZR12" s="813"/>
      <c r="IZS12" s="813"/>
      <c r="IZT12" s="813"/>
      <c r="IZU12" s="813"/>
      <c r="IZV12" s="813"/>
      <c r="IZW12" s="813"/>
      <c r="IZX12" s="813"/>
      <c r="IZY12" s="813"/>
      <c r="IZZ12" s="813"/>
      <c r="JAA12" s="813"/>
      <c r="JAB12" s="813"/>
      <c r="JAC12" s="813"/>
      <c r="JAD12" s="813"/>
      <c r="JAE12" s="813"/>
      <c r="JAF12" s="813"/>
      <c r="JAG12" s="813"/>
      <c r="JAH12" s="813"/>
      <c r="JAI12" s="813"/>
      <c r="JAJ12" s="813"/>
      <c r="JAK12" s="813"/>
      <c r="JAL12" s="813"/>
      <c r="JAM12" s="813"/>
      <c r="JAN12" s="813"/>
      <c r="JAO12" s="813"/>
      <c r="JAP12" s="813"/>
      <c r="JAQ12" s="813"/>
      <c r="JAR12" s="813"/>
      <c r="JAS12" s="813"/>
      <c r="JAT12" s="813"/>
      <c r="JAU12" s="813"/>
      <c r="JAV12" s="813"/>
      <c r="JAW12" s="813"/>
      <c r="JAX12" s="813"/>
      <c r="JAY12" s="813"/>
      <c r="JAZ12" s="813"/>
      <c r="JBA12" s="813"/>
      <c r="JBB12" s="813"/>
      <c r="JBC12" s="813"/>
      <c r="JBD12" s="813"/>
      <c r="JBE12" s="813"/>
      <c r="JBF12" s="813"/>
      <c r="JBG12" s="813"/>
      <c r="JBH12" s="813"/>
      <c r="JBI12" s="813"/>
      <c r="JBJ12" s="813"/>
      <c r="JBK12" s="813"/>
      <c r="JBL12" s="813"/>
      <c r="JBM12" s="813"/>
      <c r="JBN12" s="813"/>
      <c r="JBO12" s="813"/>
      <c r="JBP12" s="813"/>
      <c r="JBQ12" s="813"/>
      <c r="JBR12" s="813"/>
      <c r="JBS12" s="813"/>
      <c r="JBT12" s="813"/>
      <c r="JBU12" s="813"/>
      <c r="JBV12" s="813"/>
      <c r="JBW12" s="813"/>
      <c r="JBX12" s="813"/>
      <c r="JBY12" s="813"/>
      <c r="JBZ12" s="813"/>
      <c r="JCA12" s="813"/>
      <c r="JCB12" s="813"/>
      <c r="JCC12" s="813"/>
      <c r="JCD12" s="813"/>
      <c r="JCE12" s="813"/>
      <c r="JCF12" s="813"/>
      <c r="JCG12" s="813"/>
      <c r="JCH12" s="813"/>
      <c r="JCI12" s="813"/>
      <c r="JCJ12" s="813"/>
      <c r="JCK12" s="813"/>
      <c r="JCL12" s="813"/>
      <c r="JCM12" s="813"/>
      <c r="JCN12" s="813"/>
      <c r="JCO12" s="813"/>
      <c r="JCP12" s="813"/>
      <c r="JCQ12" s="813"/>
      <c r="JCR12" s="813"/>
      <c r="JCS12" s="813"/>
      <c r="JCT12" s="813"/>
      <c r="JCU12" s="813"/>
      <c r="JCV12" s="813"/>
      <c r="JCW12" s="813"/>
      <c r="JCX12" s="813"/>
      <c r="JCY12" s="813"/>
      <c r="JCZ12" s="813"/>
      <c r="JDA12" s="813"/>
      <c r="JDB12" s="813"/>
      <c r="JDC12" s="813"/>
      <c r="JDD12" s="813"/>
      <c r="JDE12" s="813"/>
      <c r="JDF12" s="813"/>
      <c r="JDG12" s="813"/>
      <c r="JDH12" s="813"/>
      <c r="JDI12" s="813"/>
      <c r="JDJ12" s="813"/>
      <c r="JDK12" s="813"/>
      <c r="JDL12" s="813"/>
      <c r="JDM12" s="813"/>
      <c r="JDN12" s="813"/>
      <c r="JDO12" s="813"/>
      <c r="JDP12" s="813"/>
      <c r="JDQ12" s="813"/>
      <c r="JDR12" s="813"/>
      <c r="JDS12" s="813"/>
      <c r="JDT12" s="813"/>
      <c r="JDU12" s="813"/>
      <c r="JDV12" s="813"/>
      <c r="JDW12" s="813"/>
      <c r="JDX12" s="813"/>
      <c r="JDY12" s="813"/>
      <c r="JDZ12" s="813"/>
      <c r="JEA12" s="813"/>
      <c r="JEB12" s="813"/>
      <c r="JEC12" s="813"/>
      <c r="JED12" s="813"/>
      <c r="JEE12" s="813"/>
      <c r="JEF12" s="813"/>
      <c r="JEG12" s="813"/>
      <c r="JEH12" s="813"/>
      <c r="JEI12" s="813"/>
      <c r="JEJ12" s="813"/>
      <c r="JEK12" s="813"/>
      <c r="JEL12" s="813"/>
      <c r="JEM12" s="813"/>
      <c r="JEN12" s="813"/>
      <c r="JEO12" s="813"/>
      <c r="JEP12" s="813"/>
      <c r="JEQ12" s="813"/>
      <c r="JER12" s="813"/>
      <c r="JES12" s="813"/>
      <c r="JET12" s="813"/>
      <c r="JEU12" s="813"/>
      <c r="JEV12" s="813"/>
      <c r="JEW12" s="813"/>
      <c r="JEX12" s="813"/>
      <c r="JEY12" s="813"/>
      <c r="JEZ12" s="813"/>
      <c r="JFA12" s="813"/>
      <c r="JFB12" s="813"/>
      <c r="JFC12" s="813"/>
      <c r="JFD12" s="813"/>
      <c r="JFE12" s="813"/>
      <c r="JFF12" s="813"/>
      <c r="JFG12" s="813"/>
      <c r="JFH12" s="813"/>
      <c r="JFI12" s="813"/>
      <c r="JFJ12" s="813"/>
      <c r="JFK12" s="813"/>
      <c r="JFL12" s="813"/>
      <c r="JFM12" s="813"/>
      <c r="JFN12" s="813"/>
      <c r="JFO12" s="813"/>
      <c r="JFP12" s="813"/>
      <c r="JFQ12" s="813"/>
      <c r="JFR12" s="813"/>
      <c r="JFS12" s="813"/>
      <c r="JFT12" s="813"/>
      <c r="JFU12" s="813"/>
      <c r="JFV12" s="813"/>
      <c r="JFW12" s="813"/>
      <c r="JFX12" s="813"/>
      <c r="JFY12" s="813"/>
      <c r="JFZ12" s="813"/>
      <c r="JGA12" s="813"/>
      <c r="JGB12" s="813"/>
      <c r="JGC12" s="813"/>
      <c r="JGD12" s="813"/>
      <c r="JGE12" s="813"/>
      <c r="JGF12" s="813"/>
      <c r="JGG12" s="813"/>
      <c r="JGH12" s="813"/>
      <c r="JGI12" s="813"/>
      <c r="JGJ12" s="813"/>
      <c r="JGK12" s="813"/>
      <c r="JGL12" s="813"/>
      <c r="JGM12" s="813"/>
      <c r="JGN12" s="813"/>
      <c r="JGO12" s="813"/>
      <c r="JGP12" s="813"/>
      <c r="JGQ12" s="813"/>
      <c r="JGR12" s="813"/>
      <c r="JGS12" s="813"/>
      <c r="JGT12" s="813"/>
      <c r="JGU12" s="813"/>
      <c r="JGV12" s="813"/>
      <c r="JGW12" s="813"/>
      <c r="JGX12" s="813"/>
      <c r="JGY12" s="813"/>
      <c r="JGZ12" s="813"/>
      <c r="JHA12" s="813"/>
      <c r="JHB12" s="813"/>
      <c r="JHC12" s="813"/>
      <c r="JHD12" s="813"/>
      <c r="JHE12" s="813"/>
      <c r="JHF12" s="813"/>
      <c r="JHG12" s="813"/>
      <c r="JHH12" s="813"/>
      <c r="JHI12" s="813"/>
      <c r="JHJ12" s="813"/>
      <c r="JHK12" s="813"/>
      <c r="JHL12" s="813"/>
      <c r="JHM12" s="813"/>
      <c r="JHN12" s="813"/>
      <c r="JHO12" s="813"/>
      <c r="JHP12" s="813"/>
      <c r="JHQ12" s="813"/>
      <c r="JHR12" s="813"/>
      <c r="JHS12" s="813"/>
      <c r="JHT12" s="813"/>
      <c r="JHU12" s="813"/>
      <c r="JHV12" s="813"/>
      <c r="JHW12" s="813"/>
      <c r="JHX12" s="813"/>
      <c r="JHY12" s="813"/>
      <c r="JHZ12" s="813"/>
      <c r="JIA12" s="813"/>
      <c r="JIB12" s="813"/>
      <c r="JIC12" s="813"/>
      <c r="JID12" s="813"/>
      <c r="JIE12" s="813"/>
      <c r="JIF12" s="813"/>
      <c r="JIG12" s="813"/>
      <c r="JIH12" s="813"/>
      <c r="JII12" s="813"/>
      <c r="JIJ12" s="813"/>
      <c r="JIK12" s="813"/>
      <c r="JIL12" s="813"/>
      <c r="JIM12" s="813"/>
      <c r="JIN12" s="813"/>
      <c r="JIO12" s="813"/>
      <c r="JIP12" s="813"/>
      <c r="JIQ12" s="813"/>
      <c r="JIR12" s="813"/>
      <c r="JIS12" s="813"/>
      <c r="JIT12" s="813"/>
      <c r="JIU12" s="813"/>
      <c r="JIV12" s="813"/>
      <c r="JIW12" s="813"/>
      <c r="JIX12" s="813"/>
      <c r="JIY12" s="813"/>
      <c r="JIZ12" s="813"/>
      <c r="JJA12" s="813"/>
      <c r="JJB12" s="813"/>
      <c r="JJC12" s="813"/>
      <c r="JJD12" s="813"/>
      <c r="JJE12" s="813"/>
      <c r="JJF12" s="813"/>
      <c r="JJG12" s="813"/>
      <c r="JJH12" s="813"/>
      <c r="JJI12" s="813"/>
      <c r="JJJ12" s="813"/>
      <c r="JJK12" s="813"/>
      <c r="JJL12" s="813"/>
      <c r="JJM12" s="813"/>
      <c r="JJN12" s="813"/>
      <c r="JJO12" s="813"/>
      <c r="JJP12" s="813"/>
      <c r="JJQ12" s="813"/>
      <c r="JJR12" s="813"/>
      <c r="JJS12" s="813"/>
      <c r="JJT12" s="813"/>
      <c r="JJU12" s="813"/>
      <c r="JJV12" s="813"/>
      <c r="JJW12" s="813"/>
      <c r="JJX12" s="813"/>
      <c r="JJY12" s="813"/>
      <c r="JJZ12" s="813"/>
      <c r="JKA12" s="813"/>
      <c r="JKB12" s="813"/>
      <c r="JKC12" s="813"/>
      <c r="JKD12" s="813"/>
      <c r="JKE12" s="813"/>
      <c r="JKF12" s="813"/>
      <c r="JKG12" s="813"/>
      <c r="JKH12" s="813"/>
      <c r="JKI12" s="813"/>
      <c r="JKJ12" s="813"/>
      <c r="JKK12" s="813"/>
      <c r="JKL12" s="813"/>
      <c r="JKM12" s="813"/>
      <c r="JKN12" s="813"/>
      <c r="JKO12" s="813"/>
      <c r="JKP12" s="813"/>
      <c r="JKQ12" s="813"/>
      <c r="JKR12" s="813"/>
      <c r="JKS12" s="813"/>
      <c r="JKT12" s="813"/>
      <c r="JKU12" s="813"/>
      <c r="JKV12" s="813"/>
      <c r="JKW12" s="813"/>
      <c r="JKX12" s="813"/>
      <c r="JKY12" s="813"/>
      <c r="JKZ12" s="813"/>
      <c r="JLA12" s="813"/>
      <c r="JLB12" s="813"/>
      <c r="JLC12" s="813"/>
      <c r="JLD12" s="813"/>
      <c r="JLE12" s="813"/>
      <c r="JLF12" s="813"/>
      <c r="JLG12" s="813"/>
      <c r="JLH12" s="813"/>
      <c r="JLI12" s="813"/>
      <c r="JLJ12" s="813"/>
      <c r="JLK12" s="813"/>
      <c r="JLL12" s="813"/>
      <c r="JLM12" s="813"/>
      <c r="JLN12" s="813"/>
      <c r="JLO12" s="813"/>
      <c r="JLP12" s="813"/>
      <c r="JLQ12" s="813"/>
      <c r="JLR12" s="813"/>
      <c r="JLS12" s="813"/>
      <c r="JLT12" s="813"/>
      <c r="JLU12" s="813"/>
      <c r="JLV12" s="813"/>
      <c r="JLW12" s="813"/>
      <c r="JLX12" s="813"/>
      <c r="JLY12" s="813"/>
      <c r="JLZ12" s="813"/>
      <c r="JMA12" s="813"/>
      <c r="JMB12" s="813"/>
      <c r="JMC12" s="813"/>
      <c r="JMD12" s="813"/>
      <c r="JME12" s="813"/>
      <c r="JMF12" s="813"/>
      <c r="JMG12" s="813"/>
      <c r="JMH12" s="813"/>
      <c r="JMI12" s="813"/>
      <c r="JMJ12" s="813"/>
      <c r="JMK12" s="813"/>
      <c r="JML12" s="813"/>
      <c r="JMM12" s="813"/>
      <c r="JMN12" s="813"/>
      <c r="JMO12" s="813"/>
      <c r="JMP12" s="813"/>
      <c r="JMQ12" s="813"/>
      <c r="JMR12" s="813"/>
      <c r="JMS12" s="813"/>
      <c r="JMT12" s="813"/>
      <c r="JMU12" s="813"/>
      <c r="JMV12" s="813"/>
      <c r="JMW12" s="813"/>
      <c r="JMX12" s="813"/>
      <c r="JMY12" s="813"/>
      <c r="JMZ12" s="813"/>
      <c r="JNA12" s="813"/>
      <c r="JNB12" s="813"/>
      <c r="JNC12" s="813"/>
      <c r="JND12" s="813"/>
      <c r="JNE12" s="813"/>
      <c r="JNF12" s="813"/>
      <c r="JNG12" s="813"/>
      <c r="JNH12" s="813"/>
      <c r="JNI12" s="813"/>
      <c r="JNJ12" s="813"/>
      <c r="JNK12" s="813"/>
      <c r="JNL12" s="813"/>
      <c r="JNM12" s="813"/>
      <c r="JNN12" s="813"/>
      <c r="JNO12" s="813"/>
      <c r="JNP12" s="813"/>
      <c r="JNQ12" s="813"/>
      <c r="JNR12" s="813"/>
      <c r="JNS12" s="813"/>
      <c r="JNT12" s="813"/>
      <c r="JNU12" s="813"/>
      <c r="JNV12" s="813"/>
      <c r="JNW12" s="813"/>
      <c r="JNX12" s="813"/>
      <c r="JNY12" s="813"/>
      <c r="JNZ12" s="813"/>
      <c r="JOA12" s="813"/>
      <c r="JOB12" s="813"/>
      <c r="JOC12" s="813"/>
      <c r="JOD12" s="813"/>
      <c r="JOE12" s="813"/>
      <c r="JOF12" s="813"/>
      <c r="JOG12" s="813"/>
      <c r="JOH12" s="813"/>
      <c r="JOI12" s="813"/>
      <c r="JOJ12" s="813"/>
      <c r="JOK12" s="813"/>
      <c r="JOL12" s="813"/>
      <c r="JOM12" s="813"/>
      <c r="JON12" s="813"/>
      <c r="JOO12" s="813"/>
      <c r="JOP12" s="813"/>
      <c r="JOQ12" s="813"/>
      <c r="JOR12" s="813"/>
      <c r="JOS12" s="813"/>
      <c r="JOT12" s="813"/>
      <c r="JOU12" s="813"/>
      <c r="JOV12" s="813"/>
      <c r="JOW12" s="813"/>
      <c r="JOX12" s="813"/>
      <c r="JOY12" s="813"/>
      <c r="JOZ12" s="813"/>
      <c r="JPA12" s="813"/>
      <c r="JPB12" s="813"/>
      <c r="JPC12" s="813"/>
      <c r="JPD12" s="813"/>
      <c r="JPE12" s="813"/>
      <c r="JPF12" s="813"/>
      <c r="JPG12" s="813"/>
      <c r="JPH12" s="813"/>
      <c r="JPI12" s="813"/>
      <c r="JPJ12" s="813"/>
      <c r="JPK12" s="813"/>
      <c r="JPL12" s="813"/>
      <c r="JPM12" s="813"/>
      <c r="JPN12" s="813"/>
      <c r="JPO12" s="813"/>
      <c r="JPP12" s="813"/>
      <c r="JPQ12" s="813"/>
      <c r="JPR12" s="813"/>
      <c r="JPS12" s="813"/>
      <c r="JPT12" s="813"/>
      <c r="JPU12" s="813"/>
      <c r="JPV12" s="813"/>
      <c r="JPW12" s="813"/>
      <c r="JPX12" s="813"/>
      <c r="JPY12" s="813"/>
      <c r="JPZ12" s="813"/>
      <c r="JQA12" s="813"/>
      <c r="JQB12" s="813"/>
      <c r="JQC12" s="813"/>
      <c r="JQD12" s="813"/>
      <c r="JQE12" s="813"/>
      <c r="JQF12" s="813"/>
      <c r="JQG12" s="813"/>
      <c r="JQH12" s="813"/>
      <c r="JQI12" s="813"/>
      <c r="JQJ12" s="813"/>
      <c r="JQK12" s="813"/>
      <c r="JQL12" s="813"/>
      <c r="JQM12" s="813"/>
      <c r="JQN12" s="813"/>
      <c r="JQO12" s="813"/>
      <c r="JQP12" s="813"/>
      <c r="JQQ12" s="813"/>
      <c r="JQR12" s="813"/>
      <c r="JQS12" s="813"/>
      <c r="JQT12" s="813"/>
      <c r="JQU12" s="813"/>
      <c r="JQV12" s="813"/>
      <c r="JQW12" s="813"/>
      <c r="JQX12" s="813"/>
      <c r="JQY12" s="813"/>
      <c r="JQZ12" s="813"/>
      <c r="JRA12" s="813"/>
      <c r="JRB12" s="813"/>
      <c r="JRC12" s="813"/>
      <c r="JRD12" s="813"/>
      <c r="JRE12" s="813"/>
      <c r="JRF12" s="813"/>
      <c r="JRG12" s="813"/>
      <c r="JRH12" s="813"/>
      <c r="JRI12" s="813"/>
      <c r="JRJ12" s="813"/>
      <c r="JRK12" s="813"/>
      <c r="JRL12" s="813"/>
      <c r="JRM12" s="813"/>
      <c r="JRN12" s="813"/>
      <c r="JRO12" s="813"/>
      <c r="JRP12" s="813"/>
      <c r="JRQ12" s="813"/>
      <c r="JRR12" s="813"/>
      <c r="JRS12" s="813"/>
      <c r="JRT12" s="813"/>
      <c r="JRU12" s="813"/>
      <c r="JRV12" s="813"/>
      <c r="JRW12" s="813"/>
      <c r="JRX12" s="813"/>
      <c r="JRY12" s="813"/>
      <c r="JRZ12" s="813"/>
      <c r="JSA12" s="813"/>
      <c r="JSB12" s="813"/>
      <c r="JSC12" s="813"/>
      <c r="JSD12" s="813"/>
      <c r="JSE12" s="813"/>
      <c r="JSF12" s="813"/>
      <c r="JSG12" s="813"/>
      <c r="JSH12" s="813"/>
      <c r="JSI12" s="813"/>
      <c r="JSJ12" s="813"/>
      <c r="JSK12" s="813"/>
      <c r="JSL12" s="813"/>
      <c r="JSM12" s="813"/>
      <c r="JSN12" s="813"/>
      <c r="JSO12" s="813"/>
      <c r="JSP12" s="813"/>
      <c r="JSQ12" s="813"/>
      <c r="JSR12" s="813"/>
      <c r="JSS12" s="813"/>
      <c r="JST12" s="813"/>
      <c r="JSU12" s="813"/>
      <c r="JSV12" s="813"/>
      <c r="JSW12" s="813"/>
      <c r="JSX12" s="813"/>
      <c r="JSY12" s="813"/>
      <c r="JSZ12" s="813"/>
      <c r="JTA12" s="813"/>
      <c r="JTB12" s="813"/>
      <c r="JTC12" s="813"/>
      <c r="JTD12" s="813"/>
      <c r="JTE12" s="813"/>
      <c r="JTF12" s="813"/>
      <c r="JTG12" s="813"/>
      <c r="JTH12" s="813"/>
      <c r="JTI12" s="813"/>
      <c r="JTJ12" s="813"/>
      <c r="JTK12" s="813"/>
      <c r="JTL12" s="813"/>
      <c r="JTM12" s="813"/>
      <c r="JTN12" s="813"/>
      <c r="JTO12" s="813"/>
      <c r="JTP12" s="813"/>
      <c r="JTQ12" s="813"/>
      <c r="JTR12" s="813"/>
      <c r="JTS12" s="813"/>
      <c r="JTT12" s="813"/>
      <c r="JTU12" s="813"/>
      <c r="JTV12" s="813"/>
      <c r="JTW12" s="813"/>
      <c r="JTX12" s="813"/>
      <c r="JTY12" s="813"/>
      <c r="JTZ12" s="813"/>
      <c r="JUA12" s="813"/>
      <c r="JUB12" s="813"/>
      <c r="JUC12" s="813"/>
      <c r="JUD12" s="813"/>
      <c r="JUE12" s="813"/>
      <c r="JUF12" s="813"/>
      <c r="JUG12" s="813"/>
      <c r="JUH12" s="813"/>
      <c r="JUI12" s="813"/>
      <c r="JUJ12" s="813"/>
      <c r="JUK12" s="813"/>
      <c r="JUL12" s="813"/>
      <c r="JUM12" s="813"/>
      <c r="JUN12" s="813"/>
      <c r="JUO12" s="813"/>
      <c r="JUP12" s="813"/>
      <c r="JUQ12" s="813"/>
      <c r="JUR12" s="813"/>
      <c r="JUS12" s="813"/>
      <c r="JUT12" s="813"/>
      <c r="JUU12" s="813"/>
      <c r="JUV12" s="813"/>
      <c r="JUW12" s="813"/>
      <c r="JUX12" s="813"/>
      <c r="JUY12" s="813"/>
      <c r="JUZ12" s="813"/>
      <c r="JVA12" s="813"/>
      <c r="JVB12" s="813"/>
      <c r="JVC12" s="813"/>
      <c r="JVD12" s="813"/>
      <c r="JVE12" s="813"/>
      <c r="JVF12" s="813"/>
      <c r="JVG12" s="813"/>
      <c r="JVH12" s="813"/>
      <c r="JVI12" s="813"/>
      <c r="JVJ12" s="813"/>
      <c r="JVK12" s="813"/>
      <c r="JVL12" s="813"/>
      <c r="JVM12" s="813"/>
      <c r="JVN12" s="813"/>
      <c r="JVO12" s="813"/>
      <c r="JVP12" s="813"/>
      <c r="JVQ12" s="813"/>
      <c r="JVR12" s="813"/>
      <c r="JVS12" s="813"/>
      <c r="JVT12" s="813"/>
      <c r="JVU12" s="813"/>
      <c r="JVV12" s="813"/>
      <c r="JVW12" s="813"/>
      <c r="JVX12" s="813"/>
      <c r="JVY12" s="813"/>
      <c r="JVZ12" s="813"/>
      <c r="JWA12" s="813"/>
      <c r="JWB12" s="813"/>
      <c r="JWC12" s="813"/>
      <c r="JWD12" s="813"/>
      <c r="JWE12" s="813"/>
      <c r="JWF12" s="813"/>
      <c r="JWG12" s="813"/>
      <c r="JWH12" s="813"/>
      <c r="JWI12" s="813"/>
      <c r="JWJ12" s="813"/>
      <c r="JWK12" s="813"/>
      <c r="JWL12" s="813"/>
      <c r="JWM12" s="813"/>
      <c r="JWN12" s="813"/>
      <c r="JWO12" s="813"/>
      <c r="JWP12" s="813"/>
      <c r="JWQ12" s="813"/>
      <c r="JWR12" s="813"/>
      <c r="JWS12" s="813"/>
      <c r="JWT12" s="813"/>
      <c r="JWU12" s="813"/>
      <c r="JWV12" s="813"/>
      <c r="JWW12" s="813"/>
      <c r="JWX12" s="813"/>
      <c r="JWY12" s="813"/>
      <c r="JWZ12" s="813"/>
      <c r="JXA12" s="813"/>
      <c r="JXB12" s="813"/>
      <c r="JXC12" s="813"/>
      <c r="JXD12" s="813"/>
      <c r="JXE12" s="813"/>
      <c r="JXF12" s="813"/>
      <c r="JXG12" s="813"/>
      <c r="JXH12" s="813"/>
      <c r="JXI12" s="813"/>
      <c r="JXJ12" s="813"/>
      <c r="JXK12" s="813"/>
      <c r="JXL12" s="813"/>
      <c r="JXM12" s="813"/>
      <c r="JXN12" s="813"/>
      <c r="JXO12" s="813"/>
      <c r="JXP12" s="813"/>
      <c r="JXQ12" s="813"/>
      <c r="JXR12" s="813"/>
      <c r="JXS12" s="813"/>
      <c r="JXT12" s="813"/>
      <c r="JXU12" s="813"/>
      <c r="JXV12" s="813"/>
      <c r="JXW12" s="813"/>
      <c r="JXX12" s="813"/>
      <c r="JXY12" s="813"/>
      <c r="JXZ12" s="813"/>
      <c r="JYA12" s="813"/>
      <c r="JYB12" s="813"/>
      <c r="JYC12" s="813"/>
      <c r="JYD12" s="813"/>
      <c r="JYE12" s="813"/>
      <c r="JYF12" s="813"/>
      <c r="JYG12" s="813"/>
      <c r="JYH12" s="813"/>
      <c r="JYI12" s="813"/>
      <c r="JYJ12" s="813"/>
      <c r="JYK12" s="813"/>
      <c r="JYL12" s="813"/>
      <c r="JYM12" s="813"/>
      <c r="JYN12" s="813"/>
      <c r="JYO12" s="813"/>
      <c r="JYP12" s="813"/>
      <c r="JYQ12" s="813"/>
      <c r="JYR12" s="813"/>
      <c r="JYS12" s="813"/>
      <c r="JYT12" s="813"/>
      <c r="JYU12" s="813"/>
      <c r="JYV12" s="813"/>
      <c r="JYW12" s="813"/>
      <c r="JYX12" s="813"/>
      <c r="JYY12" s="813"/>
      <c r="JYZ12" s="813"/>
      <c r="JZA12" s="813"/>
      <c r="JZB12" s="813"/>
      <c r="JZC12" s="813"/>
      <c r="JZD12" s="813"/>
      <c r="JZE12" s="813"/>
      <c r="JZF12" s="813"/>
      <c r="JZG12" s="813"/>
      <c r="JZH12" s="813"/>
      <c r="JZI12" s="813"/>
      <c r="JZJ12" s="813"/>
      <c r="JZK12" s="813"/>
      <c r="JZL12" s="813"/>
      <c r="JZM12" s="813"/>
      <c r="JZN12" s="813"/>
      <c r="JZO12" s="813"/>
      <c r="JZP12" s="813"/>
      <c r="JZQ12" s="813"/>
      <c r="JZR12" s="813"/>
      <c r="JZS12" s="813"/>
      <c r="JZT12" s="813"/>
      <c r="JZU12" s="813"/>
      <c r="JZV12" s="813"/>
      <c r="JZW12" s="813"/>
      <c r="JZX12" s="813"/>
      <c r="JZY12" s="813"/>
      <c r="JZZ12" s="813"/>
      <c r="KAA12" s="813"/>
      <c r="KAB12" s="813"/>
      <c r="KAC12" s="813"/>
      <c r="KAD12" s="813"/>
      <c r="KAE12" s="813"/>
      <c r="KAF12" s="813"/>
      <c r="KAG12" s="813"/>
      <c r="KAH12" s="813"/>
      <c r="KAI12" s="813"/>
      <c r="KAJ12" s="813"/>
      <c r="KAK12" s="813"/>
      <c r="KAL12" s="813"/>
      <c r="KAM12" s="813"/>
      <c r="KAN12" s="813"/>
      <c r="KAO12" s="813"/>
      <c r="KAP12" s="813"/>
      <c r="KAQ12" s="813"/>
      <c r="KAR12" s="813"/>
      <c r="KAS12" s="813"/>
      <c r="KAT12" s="813"/>
      <c r="KAU12" s="813"/>
      <c r="KAV12" s="813"/>
      <c r="KAW12" s="813"/>
      <c r="KAX12" s="813"/>
      <c r="KAY12" s="813"/>
      <c r="KAZ12" s="813"/>
      <c r="KBA12" s="813"/>
      <c r="KBB12" s="813"/>
      <c r="KBC12" s="813"/>
      <c r="KBD12" s="813"/>
      <c r="KBE12" s="813"/>
      <c r="KBF12" s="813"/>
      <c r="KBG12" s="813"/>
      <c r="KBH12" s="813"/>
      <c r="KBI12" s="813"/>
      <c r="KBJ12" s="813"/>
      <c r="KBK12" s="813"/>
      <c r="KBL12" s="813"/>
      <c r="KBM12" s="813"/>
      <c r="KBN12" s="813"/>
      <c r="KBO12" s="813"/>
      <c r="KBP12" s="813"/>
      <c r="KBQ12" s="813"/>
      <c r="KBR12" s="813"/>
      <c r="KBS12" s="813"/>
      <c r="KBT12" s="813"/>
      <c r="KBU12" s="813"/>
      <c r="KBV12" s="813"/>
      <c r="KBW12" s="813"/>
      <c r="KBX12" s="813"/>
      <c r="KBY12" s="813"/>
      <c r="KBZ12" s="813"/>
      <c r="KCA12" s="813"/>
      <c r="KCB12" s="813"/>
      <c r="KCC12" s="813"/>
      <c r="KCD12" s="813"/>
      <c r="KCE12" s="813"/>
      <c r="KCF12" s="813"/>
      <c r="KCG12" s="813"/>
      <c r="KCH12" s="813"/>
      <c r="KCI12" s="813"/>
      <c r="KCJ12" s="813"/>
      <c r="KCK12" s="813"/>
      <c r="KCL12" s="813"/>
      <c r="KCM12" s="813"/>
      <c r="KCN12" s="813"/>
      <c r="KCO12" s="813"/>
      <c r="KCP12" s="813"/>
      <c r="KCQ12" s="813"/>
      <c r="KCR12" s="813"/>
      <c r="KCS12" s="813"/>
      <c r="KCT12" s="813"/>
      <c r="KCU12" s="813"/>
      <c r="KCV12" s="813"/>
      <c r="KCW12" s="813"/>
      <c r="KCX12" s="813"/>
      <c r="KCY12" s="813"/>
      <c r="KCZ12" s="813"/>
      <c r="KDA12" s="813"/>
      <c r="KDB12" s="813"/>
      <c r="KDC12" s="813"/>
      <c r="KDD12" s="813"/>
      <c r="KDE12" s="813"/>
      <c r="KDF12" s="813"/>
      <c r="KDG12" s="813"/>
      <c r="KDH12" s="813"/>
      <c r="KDI12" s="813"/>
      <c r="KDJ12" s="813"/>
      <c r="KDK12" s="813"/>
      <c r="KDL12" s="813"/>
      <c r="KDM12" s="813"/>
      <c r="KDN12" s="813"/>
      <c r="KDO12" s="813"/>
      <c r="KDP12" s="813"/>
      <c r="KDQ12" s="813"/>
      <c r="KDR12" s="813"/>
      <c r="KDS12" s="813"/>
      <c r="KDT12" s="813"/>
      <c r="KDU12" s="813"/>
      <c r="KDV12" s="813"/>
      <c r="KDW12" s="813"/>
      <c r="KDX12" s="813"/>
      <c r="KDY12" s="813"/>
      <c r="KDZ12" s="813"/>
      <c r="KEA12" s="813"/>
      <c r="KEB12" s="813"/>
      <c r="KEC12" s="813"/>
      <c r="KED12" s="813"/>
      <c r="KEE12" s="813"/>
      <c r="KEF12" s="813"/>
      <c r="KEG12" s="813"/>
      <c r="KEH12" s="813"/>
      <c r="KEI12" s="813"/>
      <c r="KEJ12" s="813"/>
      <c r="KEK12" s="813"/>
      <c r="KEL12" s="813"/>
      <c r="KEM12" s="813"/>
      <c r="KEN12" s="813"/>
      <c r="KEO12" s="813"/>
      <c r="KEP12" s="813"/>
      <c r="KEQ12" s="813"/>
      <c r="KER12" s="813"/>
      <c r="KES12" s="813"/>
      <c r="KET12" s="813"/>
      <c r="KEU12" s="813"/>
      <c r="KEV12" s="813"/>
      <c r="KEW12" s="813"/>
      <c r="KEX12" s="813"/>
      <c r="KEY12" s="813"/>
      <c r="KEZ12" s="813"/>
      <c r="KFA12" s="813"/>
      <c r="KFB12" s="813"/>
      <c r="KFC12" s="813"/>
      <c r="KFD12" s="813"/>
      <c r="KFE12" s="813"/>
      <c r="KFF12" s="813"/>
      <c r="KFG12" s="813"/>
      <c r="KFH12" s="813"/>
      <c r="KFI12" s="813"/>
      <c r="KFJ12" s="813"/>
      <c r="KFK12" s="813"/>
      <c r="KFL12" s="813"/>
      <c r="KFM12" s="813"/>
      <c r="KFN12" s="813"/>
      <c r="KFO12" s="813"/>
      <c r="KFP12" s="813"/>
      <c r="KFQ12" s="813"/>
      <c r="KFR12" s="813"/>
      <c r="KFS12" s="813"/>
      <c r="KFT12" s="813"/>
      <c r="KFU12" s="813"/>
      <c r="KFV12" s="813"/>
      <c r="KFW12" s="813"/>
      <c r="KFX12" s="813"/>
      <c r="KFY12" s="813"/>
      <c r="KFZ12" s="813"/>
      <c r="KGA12" s="813"/>
      <c r="KGB12" s="813"/>
      <c r="KGC12" s="813"/>
      <c r="KGD12" s="813"/>
      <c r="KGE12" s="813"/>
      <c r="KGF12" s="813"/>
      <c r="KGG12" s="813"/>
      <c r="KGH12" s="813"/>
      <c r="KGI12" s="813"/>
      <c r="KGJ12" s="813"/>
      <c r="KGK12" s="813"/>
      <c r="KGL12" s="813"/>
      <c r="KGM12" s="813"/>
      <c r="KGN12" s="813"/>
      <c r="KGO12" s="813"/>
      <c r="KGP12" s="813"/>
      <c r="KGQ12" s="813"/>
      <c r="KGR12" s="813"/>
      <c r="KGS12" s="813"/>
      <c r="KGT12" s="813"/>
      <c r="KGU12" s="813"/>
      <c r="KGV12" s="813"/>
      <c r="KGW12" s="813"/>
      <c r="KGX12" s="813"/>
      <c r="KGY12" s="813"/>
      <c r="KGZ12" s="813"/>
      <c r="KHA12" s="813"/>
      <c r="KHB12" s="813"/>
      <c r="KHC12" s="813"/>
      <c r="KHD12" s="813"/>
      <c r="KHE12" s="813"/>
      <c r="KHF12" s="813"/>
      <c r="KHG12" s="813"/>
      <c r="KHH12" s="813"/>
      <c r="KHI12" s="813"/>
      <c r="KHJ12" s="813"/>
      <c r="KHK12" s="813"/>
      <c r="KHL12" s="813"/>
      <c r="KHM12" s="813"/>
      <c r="KHN12" s="813"/>
      <c r="KHO12" s="813"/>
      <c r="KHP12" s="813"/>
      <c r="KHQ12" s="813"/>
      <c r="KHR12" s="813"/>
      <c r="KHS12" s="813"/>
      <c r="KHT12" s="813"/>
      <c r="KHU12" s="813"/>
      <c r="KHV12" s="813"/>
      <c r="KHW12" s="813"/>
      <c r="KHX12" s="813"/>
      <c r="KHY12" s="813"/>
      <c r="KHZ12" s="813"/>
      <c r="KIA12" s="813"/>
      <c r="KIB12" s="813"/>
      <c r="KIC12" s="813"/>
      <c r="KID12" s="813"/>
      <c r="KIE12" s="813"/>
      <c r="KIF12" s="813"/>
      <c r="KIG12" s="813"/>
      <c r="KIH12" s="813"/>
      <c r="KII12" s="813"/>
      <c r="KIJ12" s="813"/>
      <c r="KIK12" s="813"/>
      <c r="KIL12" s="813"/>
      <c r="KIM12" s="813"/>
      <c r="KIN12" s="813"/>
      <c r="KIO12" s="813"/>
      <c r="KIP12" s="813"/>
      <c r="KIQ12" s="813"/>
      <c r="KIR12" s="813"/>
      <c r="KIS12" s="813"/>
      <c r="KIT12" s="813"/>
      <c r="KIU12" s="813"/>
      <c r="KIV12" s="813"/>
      <c r="KIW12" s="813"/>
      <c r="KIX12" s="813"/>
      <c r="KIY12" s="813"/>
      <c r="KIZ12" s="813"/>
      <c r="KJA12" s="813"/>
      <c r="KJB12" s="813"/>
      <c r="KJC12" s="813"/>
      <c r="KJD12" s="813"/>
      <c r="KJE12" s="813"/>
      <c r="KJF12" s="813"/>
      <c r="KJG12" s="813"/>
      <c r="KJH12" s="813"/>
      <c r="KJI12" s="813"/>
      <c r="KJJ12" s="813"/>
      <c r="KJK12" s="813"/>
      <c r="KJL12" s="813"/>
      <c r="KJM12" s="813"/>
      <c r="KJN12" s="813"/>
      <c r="KJO12" s="813"/>
      <c r="KJP12" s="813"/>
      <c r="KJQ12" s="813"/>
      <c r="KJR12" s="813"/>
      <c r="KJS12" s="813"/>
      <c r="KJT12" s="813"/>
      <c r="KJU12" s="813"/>
      <c r="KJV12" s="813"/>
      <c r="KJW12" s="813"/>
      <c r="KJX12" s="813"/>
      <c r="KJY12" s="813"/>
      <c r="KJZ12" s="813"/>
      <c r="KKA12" s="813"/>
      <c r="KKB12" s="813"/>
      <c r="KKC12" s="813"/>
      <c r="KKD12" s="813"/>
      <c r="KKE12" s="813"/>
      <c r="KKF12" s="813"/>
      <c r="KKG12" s="813"/>
      <c r="KKH12" s="813"/>
      <c r="KKI12" s="813"/>
      <c r="KKJ12" s="813"/>
      <c r="KKK12" s="813"/>
      <c r="KKL12" s="813"/>
      <c r="KKM12" s="813"/>
      <c r="KKN12" s="813"/>
      <c r="KKO12" s="813"/>
      <c r="KKP12" s="813"/>
      <c r="KKQ12" s="813"/>
      <c r="KKR12" s="813"/>
      <c r="KKS12" s="813"/>
      <c r="KKT12" s="813"/>
      <c r="KKU12" s="813"/>
      <c r="KKV12" s="813"/>
      <c r="KKW12" s="813"/>
      <c r="KKX12" s="813"/>
      <c r="KKY12" s="813"/>
      <c r="KKZ12" s="813"/>
      <c r="KLA12" s="813"/>
      <c r="KLB12" s="813"/>
      <c r="KLC12" s="813"/>
      <c r="KLD12" s="813"/>
      <c r="KLE12" s="813"/>
      <c r="KLF12" s="813"/>
      <c r="KLG12" s="813"/>
      <c r="KLH12" s="813"/>
      <c r="KLI12" s="813"/>
      <c r="KLJ12" s="813"/>
      <c r="KLK12" s="813"/>
      <c r="KLL12" s="813"/>
      <c r="KLM12" s="813"/>
      <c r="KLN12" s="813"/>
      <c r="KLO12" s="813"/>
      <c r="KLP12" s="813"/>
      <c r="KLQ12" s="813"/>
      <c r="KLR12" s="813"/>
      <c r="KLS12" s="813"/>
      <c r="KLT12" s="813"/>
      <c r="KLU12" s="813"/>
      <c r="KLV12" s="813"/>
      <c r="KLW12" s="813"/>
      <c r="KLX12" s="813"/>
      <c r="KLY12" s="813"/>
      <c r="KLZ12" s="813"/>
      <c r="KMA12" s="813"/>
      <c r="KMB12" s="813"/>
      <c r="KMC12" s="813"/>
      <c r="KMD12" s="813"/>
      <c r="KME12" s="813"/>
      <c r="KMF12" s="813"/>
      <c r="KMG12" s="813"/>
      <c r="KMH12" s="813"/>
      <c r="KMI12" s="813"/>
      <c r="KMJ12" s="813"/>
      <c r="KMK12" s="813"/>
      <c r="KML12" s="813"/>
      <c r="KMM12" s="813"/>
      <c r="KMN12" s="813"/>
      <c r="KMO12" s="813"/>
      <c r="KMP12" s="813"/>
      <c r="KMQ12" s="813"/>
      <c r="KMR12" s="813"/>
      <c r="KMS12" s="813"/>
      <c r="KMT12" s="813"/>
      <c r="KMU12" s="813"/>
      <c r="KMV12" s="813"/>
      <c r="KMW12" s="813"/>
      <c r="KMX12" s="813"/>
      <c r="KMY12" s="813"/>
      <c r="KMZ12" s="813"/>
      <c r="KNA12" s="813"/>
      <c r="KNB12" s="813"/>
      <c r="KNC12" s="813"/>
      <c r="KND12" s="813"/>
      <c r="KNE12" s="813"/>
      <c r="KNF12" s="813"/>
      <c r="KNG12" s="813"/>
      <c r="KNH12" s="813"/>
      <c r="KNI12" s="813"/>
      <c r="KNJ12" s="813"/>
      <c r="KNK12" s="813"/>
      <c r="KNL12" s="813"/>
      <c r="KNM12" s="813"/>
      <c r="KNN12" s="813"/>
      <c r="KNO12" s="813"/>
      <c r="KNP12" s="813"/>
      <c r="KNQ12" s="813"/>
      <c r="KNR12" s="813"/>
      <c r="KNS12" s="813"/>
      <c r="KNT12" s="813"/>
      <c r="KNU12" s="813"/>
      <c r="KNV12" s="813"/>
      <c r="KNW12" s="813"/>
      <c r="KNX12" s="813"/>
      <c r="KNY12" s="813"/>
      <c r="KNZ12" s="813"/>
      <c r="KOA12" s="813"/>
      <c r="KOB12" s="813"/>
      <c r="KOC12" s="813"/>
      <c r="KOD12" s="813"/>
      <c r="KOE12" s="813"/>
      <c r="KOF12" s="813"/>
      <c r="KOG12" s="813"/>
      <c r="KOH12" s="813"/>
      <c r="KOI12" s="813"/>
      <c r="KOJ12" s="813"/>
      <c r="KOK12" s="813"/>
      <c r="KOL12" s="813"/>
      <c r="KOM12" s="813"/>
      <c r="KON12" s="813"/>
      <c r="KOO12" s="813"/>
      <c r="KOP12" s="813"/>
      <c r="KOQ12" s="813"/>
      <c r="KOR12" s="813"/>
      <c r="KOS12" s="813"/>
      <c r="KOT12" s="813"/>
      <c r="KOU12" s="813"/>
      <c r="KOV12" s="813"/>
      <c r="KOW12" s="813"/>
      <c r="KOX12" s="813"/>
      <c r="KOY12" s="813"/>
      <c r="KOZ12" s="813"/>
      <c r="KPA12" s="813"/>
      <c r="KPB12" s="813"/>
      <c r="KPC12" s="813"/>
      <c r="KPD12" s="813"/>
      <c r="KPE12" s="813"/>
      <c r="KPF12" s="813"/>
      <c r="KPG12" s="813"/>
      <c r="KPH12" s="813"/>
      <c r="KPI12" s="813"/>
      <c r="KPJ12" s="813"/>
      <c r="KPK12" s="813"/>
      <c r="KPL12" s="813"/>
      <c r="KPM12" s="813"/>
      <c r="KPN12" s="813"/>
      <c r="KPO12" s="813"/>
      <c r="KPP12" s="813"/>
      <c r="KPQ12" s="813"/>
      <c r="KPR12" s="813"/>
      <c r="KPS12" s="813"/>
      <c r="KPT12" s="813"/>
      <c r="KPU12" s="813"/>
      <c r="KPV12" s="813"/>
      <c r="KPW12" s="813"/>
      <c r="KPX12" s="813"/>
      <c r="KPY12" s="813"/>
      <c r="KPZ12" s="813"/>
      <c r="KQA12" s="813"/>
      <c r="KQB12" s="813"/>
      <c r="KQC12" s="813"/>
      <c r="KQD12" s="813"/>
      <c r="KQE12" s="813"/>
      <c r="KQF12" s="813"/>
      <c r="KQG12" s="813"/>
      <c r="KQH12" s="813"/>
      <c r="KQI12" s="813"/>
      <c r="KQJ12" s="813"/>
      <c r="KQK12" s="813"/>
      <c r="KQL12" s="813"/>
      <c r="KQM12" s="813"/>
      <c r="KQN12" s="813"/>
      <c r="KQO12" s="813"/>
      <c r="KQP12" s="813"/>
      <c r="KQQ12" s="813"/>
      <c r="KQR12" s="813"/>
      <c r="KQS12" s="813"/>
      <c r="KQT12" s="813"/>
      <c r="KQU12" s="813"/>
      <c r="KQV12" s="813"/>
      <c r="KQW12" s="813"/>
      <c r="KQX12" s="813"/>
      <c r="KQY12" s="813"/>
      <c r="KQZ12" s="813"/>
      <c r="KRA12" s="813"/>
      <c r="KRB12" s="813"/>
      <c r="KRC12" s="813"/>
      <c r="KRD12" s="813"/>
      <c r="KRE12" s="813"/>
      <c r="KRF12" s="813"/>
      <c r="KRG12" s="813"/>
      <c r="KRH12" s="813"/>
      <c r="KRI12" s="813"/>
      <c r="KRJ12" s="813"/>
      <c r="KRK12" s="813"/>
      <c r="KRL12" s="813"/>
      <c r="KRM12" s="813"/>
      <c r="KRN12" s="813"/>
      <c r="KRO12" s="813"/>
      <c r="KRP12" s="813"/>
      <c r="KRQ12" s="813"/>
      <c r="KRR12" s="813"/>
      <c r="KRS12" s="813"/>
      <c r="KRT12" s="813"/>
      <c r="KRU12" s="813"/>
      <c r="KRV12" s="813"/>
      <c r="KRW12" s="813"/>
      <c r="KRX12" s="813"/>
      <c r="KRY12" s="813"/>
      <c r="KRZ12" s="813"/>
      <c r="KSA12" s="813"/>
      <c r="KSB12" s="813"/>
      <c r="KSC12" s="813"/>
      <c r="KSD12" s="813"/>
      <c r="KSE12" s="813"/>
      <c r="KSF12" s="813"/>
      <c r="KSG12" s="813"/>
      <c r="KSH12" s="813"/>
      <c r="KSI12" s="813"/>
      <c r="KSJ12" s="813"/>
      <c r="KSK12" s="813"/>
      <c r="KSL12" s="813"/>
      <c r="KSM12" s="813"/>
      <c r="KSN12" s="813"/>
      <c r="KSO12" s="813"/>
      <c r="KSP12" s="813"/>
      <c r="KSQ12" s="813"/>
      <c r="KSR12" s="813"/>
      <c r="KSS12" s="813"/>
      <c r="KST12" s="813"/>
      <c r="KSU12" s="813"/>
      <c r="KSV12" s="813"/>
      <c r="KSW12" s="813"/>
      <c r="KSX12" s="813"/>
      <c r="KSY12" s="813"/>
      <c r="KSZ12" s="813"/>
      <c r="KTA12" s="813"/>
      <c r="KTB12" s="813"/>
      <c r="KTC12" s="813"/>
      <c r="KTD12" s="813"/>
      <c r="KTE12" s="813"/>
      <c r="KTF12" s="813"/>
      <c r="KTG12" s="813"/>
      <c r="KTH12" s="813"/>
      <c r="KTI12" s="813"/>
      <c r="KTJ12" s="813"/>
      <c r="KTK12" s="813"/>
      <c r="KTL12" s="813"/>
      <c r="KTM12" s="813"/>
      <c r="KTN12" s="813"/>
      <c r="KTO12" s="813"/>
      <c r="KTP12" s="813"/>
      <c r="KTQ12" s="813"/>
      <c r="KTR12" s="813"/>
      <c r="KTS12" s="813"/>
      <c r="KTT12" s="813"/>
      <c r="KTU12" s="813"/>
      <c r="KTV12" s="813"/>
      <c r="KTW12" s="813"/>
      <c r="KTX12" s="813"/>
      <c r="KTY12" s="813"/>
      <c r="KTZ12" s="813"/>
      <c r="KUA12" s="813"/>
      <c r="KUB12" s="813"/>
      <c r="KUC12" s="813"/>
      <c r="KUD12" s="813"/>
      <c r="KUE12" s="813"/>
      <c r="KUF12" s="813"/>
      <c r="KUG12" s="813"/>
      <c r="KUH12" s="813"/>
      <c r="KUI12" s="813"/>
      <c r="KUJ12" s="813"/>
      <c r="KUK12" s="813"/>
      <c r="KUL12" s="813"/>
      <c r="KUM12" s="813"/>
      <c r="KUN12" s="813"/>
      <c r="KUO12" s="813"/>
      <c r="KUP12" s="813"/>
      <c r="KUQ12" s="813"/>
      <c r="KUR12" s="813"/>
      <c r="KUS12" s="813"/>
      <c r="KUT12" s="813"/>
      <c r="KUU12" s="813"/>
      <c r="KUV12" s="813"/>
      <c r="KUW12" s="813"/>
      <c r="KUX12" s="813"/>
      <c r="KUY12" s="813"/>
      <c r="KUZ12" s="813"/>
      <c r="KVA12" s="813"/>
      <c r="KVB12" s="813"/>
      <c r="KVC12" s="813"/>
      <c r="KVD12" s="813"/>
      <c r="KVE12" s="813"/>
      <c r="KVF12" s="813"/>
      <c r="KVG12" s="813"/>
      <c r="KVH12" s="813"/>
      <c r="KVI12" s="813"/>
      <c r="KVJ12" s="813"/>
      <c r="KVK12" s="813"/>
      <c r="KVL12" s="813"/>
      <c r="KVM12" s="813"/>
      <c r="KVN12" s="813"/>
      <c r="KVO12" s="813"/>
      <c r="KVP12" s="813"/>
      <c r="KVQ12" s="813"/>
      <c r="KVR12" s="813"/>
      <c r="KVS12" s="813"/>
      <c r="KVT12" s="813"/>
      <c r="KVU12" s="813"/>
      <c r="KVV12" s="813"/>
      <c r="KVW12" s="813"/>
      <c r="KVX12" s="813"/>
      <c r="KVY12" s="813"/>
      <c r="KVZ12" s="813"/>
      <c r="KWA12" s="813"/>
      <c r="KWB12" s="813"/>
      <c r="KWC12" s="813"/>
      <c r="KWD12" s="813"/>
      <c r="KWE12" s="813"/>
      <c r="KWF12" s="813"/>
      <c r="KWG12" s="813"/>
      <c r="KWH12" s="813"/>
      <c r="KWI12" s="813"/>
      <c r="KWJ12" s="813"/>
      <c r="KWK12" s="813"/>
      <c r="KWL12" s="813"/>
      <c r="KWM12" s="813"/>
      <c r="KWN12" s="813"/>
      <c r="KWO12" s="813"/>
      <c r="KWP12" s="813"/>
      <c r="KWQ12" s="813"/>
      <c r="KWR12" s="813"/>
      <c r="KWS12" s="813"/>
      <c r="KWT12" s="813"/>
      <c r="KWU12" s="813"/>
      <c r="KWV12" s="813"/>
      <c r="KWW12" s="813"/>
      <c r="KWX12" s="813"/>
      <c r="KWY12" s="813"/>
      <c r="KWZ12" s="813"/>
      <c r="KXA12" s="813"/>
      <c r="KXB12" s="813"/>
      <c r="KXC12" s="813"/>
      <c r="KXD12" s="813"/>
      <c r="KXE12" s="813"/>
      <c r="KXF12" s="813"/>
      <c r="KXG12" s="813"/>
      <c r="KXH12" s="813"/>
      <c r="KXI12" s="813"/>
      <c r="KXJ12" s="813"/>
      <c r="KXK12" s="813"/>
      <c r="KXL12" s="813"/>
      <c r="KXM12" s="813"/>
      <c r="KXN12" s="813"/>
      <c r="KXO12" s="813"/>
      <c r="KXP12" s="813"/>
      <c r="KXQ12" s="813"/>
      <c r="KXR12" s="813"/>
      <c r="KXS12" s="813"/>
      <c r="KXT12" s="813"/>
      <c r="KXU12" s="813"/>
      <c r="KXV12" s="813"/>
      <c r="KXW12" s="813"/>
      <c r="KXX12" s="813"/>
      <c r="KXY12" s="813"/>
      <c r="KXZ12" s="813"/>
      <c r="KYA12" s="813"/>
      <c r="KYB12" s="813"/>
      <c r="KYC12" s="813"/>
      <c r="KYD12" s="813"/>
      <c r="KYE12" s="813"/>
      <c r="KYF12" s="813"/>
      <c r="KYG12" s="813"/>
      <c r="KYH12" s="813"/>
      <c r="KYI12" s="813"/>
      <c r="KYJ12" s="813"/>
      <c r="KYK12" s="813"/>
      <c r="KYL12" s="813"/>
      <c r="KYM12" s="813"/>
      <c r="KYN12" s="813"/>
      <c r="KYO12" s="813"/>
      <c r="KYP12" s="813"/>
      <c r="KYQ12" s="813"/>
      <c r="KYR12" s="813"/>
      <c r="KYS12" s="813"/>
      <c r="KYT12" s="813"/>
      <c r="KYU12" s="813"/>
      <c r="KYV12" s="813"/>
      <c r="KYW12" s="813"/>
      <c r="KYX12" s="813"/>
      <c r="KYY12" s="813"/>
      <c r="KYZ12" s="813"/>
      <c r="KZA12" s="813"/>
      <c r="KZB12" s="813"/>
      <c r="KZC12" s="813"/>
      <c r="KZD12" s="813"/>
      <c r="KZE12" s="813"/>
      <c r="KZF12" s="813"/>
      <c r="KZG12" s="813"/>
      <c r="KZH12" s="813"/>
      <c r="KZI12" s="813"/>
      <c r="KZJ12" s="813"/>
      <c r="KZK12" s="813"/>
      <c r="KZL12" s="813"/>
      <c r="KZM12" s="813"/>
      <c r="KZN12" s="813"/>
      <c r="KZO12" s="813"/>
      <c r="KZP12" s="813"/>
      <c r="KZQ12" s="813"/>
      <c r="KZR12" s="813"/>
      <c r="KZS12" s="813"/>
      <c r="KZT12" s="813"/>
      <c r="KZU12" s="813"/>
      <c r="KZV12" s="813"/>
      <c r="KZW12" s="813"/>
      <c r="KZX12" s="813"/>
      <c r="KZY12" s="813"/>
      <c r="KZZ12" s="813"/>
      <c r="LAA12" s="813"/>
      <c r="LAB12" s="813"/>
      <c r="LAC12" s="813"/>
      <c r="LAD12" s="813"/>
      <c r="LAE12" s="813"/>
      <c r="LAF12" s="813"/>
      <c r="LAG12" s="813"/>
      <c r="LAH12" s="813"/>
      <c r="LAI12" s="813"/>
      <c r="LAJ12" s="813"/>
      <c r="LAK12" s="813"/>
      <c r="LAL12" s="813"/>
      <c r="LAM12" s="813"/>
      <c r="LAN12" s="813"/>
      <c r="LAO12" s="813"/>
      <c r="LAP12" s="813"/>
      <c r="LAQ12" s="813"/>
      <c r="LAR12" s="813"/>
      <c r="LAS12" s="813"/>
      <c r="LAT12" s="813"/>
      <c r="LAU12" s="813"/>
      <c r="LAV12" s="813"/>
      <c r="LAW12" s="813"/>
      <c r="LAX12" s="813"/>
      <c r="LAY12" s="813"/>
      <c r="LAZ12" s="813"/>
      <c r="LBA12" s="813"/>
      <c r="LBB12" s="813"/>
      <c r="LBC12" s="813"/>
      <c r="LBD12" s="813"/>
      <c r="LBE12" s="813"/>
      <c r="LBF12" s="813"/>
      <c r="LBG12" s="813"/>
      <c r="LBH12" s="813"/>
      <c r="LBI12" s="813"/>
      <c r="LBJ12" s="813"/>
      <c r="LBK12" s="813"/>
      <c r="LBL12" s="813"/>
      <c r="LBM12" s="813"/>
      <c r="LBN12" s="813"/>
      <c r="LBO12" s="813"/>
      <c r="LBP12" s="813"/>
      <c r="LBQ12" s="813"/>
      <c r="LBR12" s="813"/>
      <c r="LBS12" s="813"/>
      <c r="LBT12" s="813"/>
      <c r="LBU12" s="813"/>
      <c r="LBV12" s="813"/>
      <c r="LBW12" s="813"/>
      <c r="LBX12" s="813"/>
      <c r="LBY12" s="813"/>
      <c r="LBZ12" s="813"/>
      <c r="LCA12" s="813"/>
      <c r="LCB12" s="813"/>
      <c r="LCC12" s="813"/>
      <c r="LCD12" s="813"/>
      <c r="LCE12" s="813"/>
      <c r="LCF12" s="813"/>
      <c r="LCG12" s="813"/>
      <c r="LCH12" s="813"/>
      <c r="LCI12" s="813"/>
      <c r="LCJ12" s="813"/>
      <c r="LCK12" s="813"/>
      <c r="LCL12" s="813"/>
      <c r="LCM12" s="813"/>
      <c r="LCN12" s="813"/>
      <c r="LCO12" s="813"/>
      <c r="LCP12" s="813"/>
      <c r="LCQ12" s="813"/>
      <c r="LCR12" s="813"/>
      <c r="LCS12" s="813"/>
      <c r="LCT12" s="813"/>
      <c r="LCU12" s="813"/>
      <c r="LCV12" s="813"/>
      <c r="LCW12" s="813"/>
      <c r="LCX12" s="813"/>
      <c r="LCY12" s="813"/>
      <c r="LCZ12" s="813"/>
      <c r="LDA12" s="813"/>
      <c r="LDB12" s="813"/>
      <c r="LDC12" s="813"/>
      <c r="LDD12" s="813"/>
      <c r="LDE12" s="813"/>
      <c r="LDF12" s="813"/>
      <c r="LDG12" s="813"/>
      <c r="LDH12" s="813"/>
      <c r="LDI12" s="813"/>
      <c r="LDJ12" s="813"/>
      <c r="LDK12" s="813"/>
      <c r="LDL12" s="813"/>
      <c r="LDM12" s="813"/>
      <c r="LDN12" s="813"/>
      <c r="LDO12" s="813"/>
      <c r="LDP12" s="813"/>
      <c r="LDQ12" s="813"/>
      <c r="LDR12" s="813"/>
      <c r="LDS12" s="813"/>
      <c r="LDT12" s="813"/>
      <c r="LDU12" s="813"/>
      <c r="LDV12" s="813"/>
      <c r="LDW12" s="813"/>
      <c r="LDX12" s="813"/>
      <c r="LDY12" s="813"/>
      <c r="LDZ12" s="813"/>
      <c r="LEA12" s="813"/>
      <c r="LEB12" s="813"/>
      <c r="LEC12" s="813"/>
      <c r="LED12" s="813"/>
      <c r="LEE12" s="813"/>
      <c r="LEF12" s="813"/>
      <c r="LEG12" s="813"/>
      <c r="LEH12" s="813"/>
      <c r="LEI12" s="813"/>
      <c r="LEJ12" s="813"/>
      <c r="LEK12" s="813"/>
      <c r="LEL12" s="813"/>
      <c r="LEM12" s="813"/>
      <c r="LEN12" s="813"/>
      <c r="LEO12" s="813"/>
      <c r="LEP12" s="813"/>
      <c r="LEQ12" s="813"/>
      <c r="LER12" s="813"/>
      <c r="LES12" s="813"/>
      <c r="LET12" s="813"/>
      <c r="LEU12" s="813"/>
      <c r="LEV12" s="813"/>
      <c r="LEW12" s="813"/>
      <c r="LEX12" s="813"/>
      <c r="LEY12" s="813"/>
      <c r="LEZ12" s="813"/>
      <c r="LFA12" s="813"/>
      <c r="LFB12" s="813"/>
      <c r="LFC12" s="813"/>
      <c r="LFD12" s="813"/>
      <c r="LFE12" s="813"/>
      <c r="LFF12" s="813"/>
      <c r="LFG12" s="813"/>
      <c r="LFH12" s="813"/>
      <c r="LFI12" s="813"/>
      <c r="LFJ12" s="813"/>
      <c r="LFK12" s="813"/>
      <c r="LFL12" s="813"/>
      <c r="LFM12" s="813"/>
      <c r="LFN12" s="813"/>
      <c r="LFO12" s="813"/>
      <c r="LFP12" s="813"/>
      <c r="LFQ12" s="813"/>
      <c r="LFR12" s="813"/>
      <c r="LFS12" s="813"/>
      <c r="LFT12" s="813"/>
      <c r="LFU12" s="813"/>
      <c r="LFV12" s="813"/>
      <c r="LFW12" s="813"/>
      <c r="LFX12" s="813"/>
      <c r="LFY12" s="813"/>
      <c r="LFZ12" s="813"/>
      <c r="LGA12" s="813"/>
      <c r="LGB12" s="813"/>
      <c r="LGC12" s="813"/>
      <c r="LGD12" s="813"/>
      <c r="LGE12" s="813"/>
      <c r="LGF12" s="813"/>
      <c r="LGG12" s="813"/>
      <c r="LGH12" s="813"/>
      <c r="LGI12" s="813"/>
      <c r="LGJ12" s="813"/>
      <c r="LGK12" s="813"/>
      <c r="LGL12" s="813"/>
      <c r="LGM12" s="813"/>
      <c r="LGN12" s="813"/>
      <c r="LGO12" s="813"/>
      <c r="LGP12" s="813"/>
      <c r="LGQ12" s="813"/>
      <c r="LGR12" s="813"/>
      <c r="LGS12" s="813"/>
      <c r="LGT12" s="813"/>
      <c r="LGU12" s="813"/>
      <c r="LGV12" s="813"/>
      <c r="LGW12" s="813"/>
      <c r="LGX12" s="813"/>
      <c r="LGY12" s="813"/>
      <c r="LGZ12" s="813"/>
      <c r="LHA12" s="813"/>
      <c r="LHB12" s="813"/>
      <c r="LHC12" s="813"/>
      <c r="LHD12" s="813"/>
      <c r="LHE12" s="813"/>
      <c r="LHF12" s="813"/>
      <c r="LHG12" s="813"/>
      <c r="LHH12" s="813"/>
      <c r="LHI12" s="813"/>
      <c r="LHJ12" s="813"/>
      <c r="LHK12" s="813"/>
      <c r="LHL12" s="813"/>
      <c r="LHM12" s="813"/>
      <c r="LHN12" s="813"/>
      <c r="LHO12" s="813"/>
      <c r="LHP12" s="813"/>
      <c r="LHQ12" s="813"/>
      <c r="LHR12" s="813"/>
      <c r="LHS12" s="813"/>
      <c r="LHT12" s="813"/>
      <c r="LHU12" s="813"/>
      <c r="LHV12" s="813"/>
      <c r="LHW12" s="813"/>
      <c r="LHX12" s="813"/>
      <c r="LHY12" s="813"/>
      <c r="LHZ12" s="813"/>
      <c r="LIA12" s="813"/>
      <c r="LIB12" s="813"/>
      <c r="LIC12" s="813"/>
      <c r="LID12" s="813"/>
      <c r="LIE12" s="813"/>
      <c r="LIF12" s="813"/>
      <c r="LIG12" s="813"/>
      <c r="LIH12" s="813"/>
      <c r="LII12" s="813"/>
      <c r="LIJ12" s="813"/>
      <c r="LIK12" s="813"/>
      <c r="LIL12" s="813"/>
      <c r="LIM12" s="813"/>
      <c r="LIN12" s="813"/>
      <c r="LIO12" s="813"/>
      <c r="LIP12" s="813"/>
      <c r="LIQ12" s="813"/>
      <c r="LIR12" s="813"/>
      <c r="LIS12" s="813"/>
      <c r="LIT12" s="813"/>
      <c r="LIU12" s="813"/>
      <c r="LIV12" s="813"/>
      <c r="LIW12" s="813"/>
      <c r="LIX12" s="813"/>
      <c r="LIY12" s="813"/>
      <c r="LIZ12" s="813"/>
      <c r="LJA12" s="813"/>
      <c r="LJB12" s="813"/>
      <c r="LJC12" s="813"/>
      <c r="LJD12" s="813"/>
      <c r="LJE12" s="813"/>
      <c r="LJF12" s="813"/>
      <c r="LJG12" s="813"/>
      <c r="LJH12" s="813"/>
      <c r="LJI12" s="813"/>
      <c r="LJJ12" s="813"/>
      <c r="LJK12" s="813"/>
      <c r="LJL12" s="813"/>
      <c r="LJM12" s="813"/>
      <c r="LJN12" s="813"/>
      <c r="LJO12" s="813"/>
      <c r="LJP12" s="813"/>
      <c r="LJQ12" s="813"/>
      <c r="LJR12" s="813"/>
      <c r="LJS12" s="813"/>
      <c r="LJT12" s="813"/>
      <c r="LJU12" s="813"/>
      <c r="LJV12" s="813"/>
      <c r="LJW12" s="813"/>
      <c r="LJX12" s="813"/>
      <c r="LJY12" s="813"/>
      <c r="LJZ12" s="813"/>
      <c r="LKA12" s="813"/>
      <c r="LKB12" s="813"/>
      <c r="LKC12" s="813"/>
      <c r="LKD12" s="813"/>
      <c r="LKE12" s="813"/>
      <c r="LKF12" s="813"/>
      <c r="LKG12" s="813"/>
      <c r="LKH12" s="813"/>
      <c r="LKI12" s="813"/>
      <c r="LKJ12" s="813"/>
      <c r="LKK12" s="813"/>
      <c r="LKL12" s="813"/>
      <c r="LKM12" s="813"/>
      <c r="LKN12" s="813"/>
      <c r="LKO12" s="813"/>
      <c r="LKP12" s="813"/>
      <c r="LKQ12" s="813"/>
      <c r="LKR12" s="813"/>
      <c r="LKS12" s="813"/>
      <c r="LKT12" s="813"/>
      <c r="LKU12" s="813"/>
      <c r="LKV12" s="813"/>
      <c r="LKW12" s="813"/>
      <c r="LKX12" s="813"/>
      <c r="LKY12" s="813"/>
      <c r="LKZ12" s="813"/>
      <c r="LLA12" s="813"/>
      <c r="LLB12" s="813"/>
      <c r="LLC12" s="813"/>
      <c r="LLD12" s="813"/>
      <c r="LLE12" s="813"/>
      <c r="LLF12" s="813"/>
      <c r="LLG12" s="813"/>
      <c r="LLH12" s="813"/>
      <c r="LLI12" s="813"/>
      <c r="LLJ12" s="813"/>
      <c r="LLK12" s="813"/>
      <c r="LLL12" s="813"/>
      <c r="LLM12" s="813"/>
      <c r="LLN12" s="813"/>
      <c r="LLO12" s="813"/>
      <c r="LLP12" s="813"/>
      <c r="LLQ12" s="813"/>
      <c r="LLR12" s="813"/>
      <c r="LLS12" s="813"/>
      <c r="LLT12" s="813"/>
      <c r="LLU12" s="813"/>
      <c r="LLV12" s="813"/>
      <c r="LLW12" s="813"/>
      <c r="LLX12" s="813"/>
      <c r="LLY12" s="813"/>
      <c r="LLZ12" s="813"/>
      <c r="LMA12" s="813"/>
      <c r="LMB12" s="813"/>
      <c r="LMC12" s="813"/>
      <c r="LMD12" s="813"/>
      <c r="LME12" s="813"/>
      <c r="LMF12" s="813"/>
      <c r="LMG12" s="813"/>
      <c r="LMH12" s="813"/>
      <c r="LMI12" s="813"/>
      <c r="LMJ12" s="813"/>
      <c r="LMK12" s="813"/>
      <c r="LML12" s="813"/>
      <c r="LMM12" s="813"/>
      <c r="LMN12" s="813"/>
      <c r="LMO12" s="813"/>
      <c r="LMP12" s="813"/>
      <c r="LMQ12" s="813"/>
      <c r="LMR12" s="813"/>
      <c r="LMS12" s="813"/>
      <c r="LMT12" s="813"/>
      <c r="LMU12" s="813"/>
      <c r="LMV12" s="813"/>
      <c r="LMW12" s="813"/>
      <c r="LMX12" s="813"/>
      <c r="LMY12" s="813"/>
      <c r="LMZ12" s="813"/>
      <c r="LNA12" s="813"/>
      <c r="LNB12" s="813"/>
      <c r="LNC12" s="813"/>
      <c r="LND12" s="813"/>
      <c r="LNE12" s="813"/>
      <c r="LNF12" s="813"/>
      <c r="LNG12" s="813"/>
      <c r="LNH12" s="813"/>
      <c r="LNI12" s="813"/>
      <c r="LNJ12" s="813"/>
      <c r="LNK12" s="813"/>
      <c r="LNL12" s="813"/>
      <c r="LNM12" s="813"/>
      <c r="LNN12" s="813"/>
      <c r="LNO12" s="813"/>
      <c r="LNP12" s="813"/>
      <c r="LNQ12" s="813"/>
      <c r="LNR12" s="813"/>
      <c r="LNS12" s="813"/>
      <c r="LNT12" s="813"/>
      <c r="LNU12" s="813"/>
      <c r="LNV12" s="813"/>
      <c r="LNW12" s="813"/>
      <c r="LNX12" s="813"/>
      <c r="LNY12" s="813"/>
      <c r="LNZ12" s="813"/>
      <c r="LOA12" s="813"/>
      <c r="LOB12" s="813"/>
      <c r="LOC12" s="813"/>
      <c r="LOD12" s="813"/>
      <c r="LOE12" s="813"/>
      <c r="LOF12" s="813"/>
      <c r="LOG12" s="813"/>
      <c r="LOH12" s="813"/>
      <c r="LOI12" s="813"/>
      <c r="LOJ12" s="813"/>
      <c r="LOK12" s="813"/>
      <c r="LOL12" s="813"/>
      <c r="LOM12" s="813"/>
      <c r="LON12" s="813"/>
      <c r="LOO12" s="813"/>
      <c r="LOP12" s="813"/>
      <c r="LOQ12" s="813"/>
      <c r="LOR12" s="813"/>
      <c r="LOS12" s="813"/>
      <c r="LOT12" s="813"/>
      <c r="LOU12" s="813"/>
      <c r="LOV12" s="813"/>
      <c r="LOW12" s="813"/>
      <c r="LOX12" s="813"/>
      <c r="LOY12" s="813"/>
      <c r="LOZ12" s="813"/>
      <c r="LPA12" s="813"/>
      <c r="LPB12" s="813"/>
      <c r="LPC12" s="813"/>
      <c r="LPD12" s="813"/>
      <c r="LPE12" s="813"/>
      <c r="LPF12" s="813"/>
      <c r="LPG12" s="813"/>
      <c r="LPH12" s="813"/>
      <c r="LPI12" s="813"/>
      <c r="LPJ12" s="813"/>
      <c r="LPK12" s="813"/>
      <c r="LPL12" s="813"/>
      <c r="LPM12" s="813"/>
      <c r="LPN12" s="813"/>
      <c r="LPO12" s="813"/>
      <c r="LPP12" s="813"/>
      <c r="LPQ12" s="813"/>
      <c r="LPR12" s="813"/>
      <c r="LPS12" s="813"/>
      <c r="LPT12" s="813"/>
      <c r="LPU12" s="813"/>
      <c r="LPV12" s="813"/>
      <c r="LPW12" s="813"/>
      <c r="LPX12" s="813"/>
      <c r="LPY12" s="813"/>
      <c r="LPZ12" s="813"/>
      <c r="LQA12" s="813"/>
      <c r="LQB12" s="813"/>
      <c r="LQC12" s="813"/>
      <c r="LQD12" s="813"/>
      <c r="LQE12" s="813"/>
      <c r="LQF12" s="813"/>
      <c r="LQG12" s="813"/>
      <c r="LQH12" s="813"/>
      <c r="LQI12" s="813"/>
      <c r="LQJ12" s="813"/>
      <c r="LQK12" s="813"/>
      <c r="LQL12" s="813"/>
      <c r="LQM12" s="813"/>
      <c r="LQN12" s="813"/>
      <c r="LQO12" s="813"/>
      <c r="LQP12" s="813"/>
      <c r="LQQ12" s="813"/>
      <c r="LQR12" s="813"/>
      <c r="LQS12" s="813"/>
      <c r="LQT12" s="813"/>
      <c r="LQU12" s="813"/>
      <c r="LQV12" s="813"/>
      <c r="LQW12" s="813"/>
      <c r="LQX12" s="813"/>
      <c r="LQY12" s="813"/>
      <c r="LQZ12" s="813"/>
      <c r="LRA12" s="813"/>
      <c r="LRB12" s="813"/>
      <c r="LRC12" s="813"/>
      <c r="LRD12" s="813"/>
      <c r="LRE12" s="813"/>
      <c r="LRF12" s="813"/>
      <c r="LRG12" s="813"/>
      <c r="LRH12" s="813"/>
      <c r="LRI12" s="813"/>
      <c r="LRJ12" s="813"/>
      <c r="LRK12" s="813"/>
      <c r="LRL12" s="813"/>
      <c r="LRM12" s="813"/>
      <c r="LRN12" s="813"/>
      <c r="LRO12" s="813"/>
      <c r="LRP12" s="813"/>
      <c r="LRQ12" s="813"/>
      <c r="LRR12" s="813"/>
      <c r="LRS12" s="813"/>
      <c r="LRT12" s="813"/>
      <c r="LRU12" s="813"/>
      <c r="LRV12" s="813"/>
      <c r="LRW12" s="813"/>
      <c r="LRX12" s="813"/>
      <c r="LRY12" s="813"/>
      <c r="LRZ12" s="813"/>
      <c r="LSA12" s="813"/>
      <c r="LSB12" s="813"/>
      <c r="LSC12" s="813"/>
      <c r="LSD12" s="813"/>
      <c r="LSE12" s="813"/>
      <c r="LSF12" s="813"/>
      <c r="LSG12" s="813"/>
      <c r="LSH12" s="813"/>
      <c r="LSI12" s="813"/>
      <c r="LSJ12" s="813"/>
      <c r="LSK12" s="813"/>
      <c r="LSL12" s="813"/>
      <c r="LSM12" s="813"/>
      <c r="LSN12" s="813"/>
      <c r="LSO12" s="813"/>
      <c r="LSP12" s="813"/>
      <c r="LSQ12" s="813"/>
      <c r="LSR12" s="813"/>
      <c r="LSS12" s="813"/>
      <c r="LST12" s="813"/>
      <c r="LSU12" s="813"/>
      <c r="LSV12" s="813"/>
      <c r="LSW12" s="813"/>
      <c r="LSX12" s="813"/>
      <c r="LSY12" s="813"/>
      <c r="LSZ12" s="813"/>
      <c r="LTA12" s="813"/>
      <c r="LTB12" s="813"/>
      <c r="LTC12" s="813"/>
      <c r="LTD12" s="813"/>
      <c r="LTE12" s="813"/>
      <c r="LTF12" s="813"/>
      <c r="LTG12" s="813"/>
      <c r="LTH12" s="813"/>
      <c r="LTI12" s="813"/>
      <c r="LTJ12" s="813"/>
      <c r="LTK12" s="813"/>
      <c r="LTL12" s="813"/>
      <c r="LTM12" s="813"/>
      <c r="LTN12" s="813"/>
      <c r="LTO12" s="813"/>
      <c r="LTP12" s="813"/>
      <c r="LTQ12" s="813"/>
      <c r="LTR12" s="813"/>
      <c r="LTS12" s="813"/>
      <c r="LTT12" s="813"/>
      <c r="LTU12" s="813"/>
      <c r="LTV12" s="813"/>
      <c r="LTW12" s="813"/>
      <c r="LTX12" s="813"/>
      <c r="LTY12" s="813"/>
      <c r="LTZ12" s="813"/>
      <c r="LUA12" s="813"/>
      <c r="LUB12" s="813"/>
      <c r="LUC12" s="813"/>
      <c r="LUD12" s="813"/>
      <c r="LUE12" s="813"/>
      <c r="LUF12" s="813"/>
      <c r="LUG12" s="813"/>
      <c r="LUH12" s="813"/>
      <c r="LUI12" s="813"/>
      <c r="LUJ12" s="813"/>
      <c r="LUK12" s="813"/>
      <c r="LUL12" s="813"/>
      <c r="LUM12" s="813"/>
      <c r="LUN12" s="813"/>
      <c r="LUO12" s="813"/>
      <c r="LUP12" s="813"/>
      <c r="LUQ12" s="813"/>
      <c r="LUR12" s="813"/>
      <c r="LUS12" s="813"/>
      <c r="LUT12" s="813"/>
      <c r="LUU12" s="813"/>
      <c r="LUV12" s="813"/>
      <c r="LUW12" s="813"/>
      <c r="LUX12" s="813"/>
      <c r="LUY12" s="813"/>
      <c r="LUZ12" s="813"/>
      <c r="LVA12" s="813"/>
      <c r="LVB12" s="813"/>
      <c r="LVC12" s="813"/>
      <c r="LVD12" s="813"/>
      <c r="LVE12" s="813"/>
      <c r="LVF12" s="813"/>
      <c r="LVG12" s="813"/>
      <c r="LVH12" s="813"/>
      <c r="LVI12" s="813"/>
      <c r="LVJ12" s="813"/>
      <c r="LVK12" s="813"/>
      <c r="LVL12" s="813"/>
      <c r="LVM12" s="813"/>
      <c r="LVN12" s="813"/>
      <c r="LVO12" s="813"/>
      <c r="LVP12" s="813"/>
      <c r="LVQ12" s="813"/>
      <c r="LVR12" s="813"/>
      <c r="LVS12" s="813"/>
      <c r="LVT12" s="813"/>
      <c r="LVU12" s="813"/>
      <c r="LVV12" s="813"/>
      <c r="LVW12" s="813"/>
      <c r="LVX12" s="813"/>
      <c r="LVY12" s="813"/>
      <c r="LVZ12" s="813"/>
      <c r="LWA12" s="813"/>
      <c r="LWB12" s="813"/>
      <c r="LWC12" s="813"/>
      <c r="LWD12" s="813"/>
      <c r="LWE12" s="813"/>
      <c r="LWF12" s="813"/>
      <c r="LWG12" s="813"/>
      <c r="LWH12" s="813"/>
      <c r="LWI12" s="813"/>
      <c r="LWJ12" s="813"/>
      <c r="LWK12" s="813"/>
      <c r="LWL12" s="813"/>
      <c r="LWM12" s="813"/>
      <c r="LWN12" s="813"/>
      <c r="LWO12" s="813"/>
      <c r="LWP12" s="813"/>
      <c r="LWQ12" s="813"/>
      <c r="LWR12" s="813"/>
      <c r="LWS12" s="813"/>
      <c r="LWT12" s="813"/>
      <c r="LWU12" s="813"/>
      <c r="LWV12" s="813"/>
      <c r="LWW12" s="813"/>
      <c r="LWX12" s="813"/>
      <c r="LWY12" s="813"/>
      <c r="LWZ12" s="813"/>
      <c r="LXA12" s="813"/>
      <c r="LXB12" s="813"/>
      <c r="LXC12" s="813"/>
      <c r="LXD12" s="813"/>
      <c r="LXE12" s="813"/>
      <c r="LXF12" s="813"/>
      <c r="LXG12" s="813"/>
      <c r="LXH12" s="813"/>
      <c r="LXI12" s="813"/>
      <c r="LXJ12" s="813"/>
      <c r="LXK12" s="813"/>
      <c r="LXL12" s="813"/>
      <c r="LXM12" s="813"/>
      <c r="LXN12" s="813"/>
      <c r="LXO12" s="813"/>
      <c r="LXP12" s="813"/>
      <c r="LXQ12" s="813"/>
      <c r="LXR12" s="813"/>
      <c r="LXS12" s="813"/>
      <c r="LXT12" s="813"/>
      <c r="LXU12" s="813"/>
      <c r="LXV12" s="813"/>
      <c r="LXW12" s="813"/>
      <c r="LXX12" s="813"/>
      <c r="LXY12" s="813"/>
      <c r="LXZ12" s="813"/>
      <c r="LYA12" s="813"/>
      <c r="LYB12" s="813"/>
      <c r="LYC12" s="813"/>
      <c r="LYD12" s="813"/>
      <c r="LYE12" s="813"/>
      <c r="LYF12" s="813"/>
      <c r="LYG12" s="813"/>
      <c r="LYH12" s="813"/>
      <c r="LYI12" s="813"/>
      <c r="LYJ12" s="813"/>
      <c r="LYK12" s="813"/>
      <c r="LYL12" s="813"/>
      <c r="LYM12" s="813"/>
      <c r="LYN12" s="813"/>
      <c r="LYO12" s="813"/>
      <c r="LYP12" s="813"/>
      <c r="LYQ12" s="813"/>
      <c r="LYR12" s="813"/>
      <c r="LYS12" s="813"/>
      <c r="LYT12" s="813"/>
      <c r="LYU12" s="813"/>
      <c r="LYV12" s="813"/>
      <c r="LYW12" s="813"/>
      <c r="LYX12" s="813"/>
      <c r="LYY12" s="813"/>
      <c r="LYZ12" s="813"/>
      <c r="LZA12" s="813"/>
      <c r="LZB12" s="813"/>
      <c r="LZC12" s="813"/>
      <c r="LZD12" s="813"/>
      <c r="LZE12" s="813"/>
      <c r="LZF12" s="813"/>
      <c r="LZG12" s="813"/>
      <c r="LZH12" s="813"/>
      <c r="LZI12" s="813"/>
      <c r="LZJ12" s="813"/>
      <c r="LZK12" s="813"/>
      <c r="LZL12" s="813"/>
      <c r="LZM12" s="813"/>
      <c r="LZN12" s="813"/>
      <c r="LZO12" s="813"/>
      <c r="LZP12" s="813"/>
      <c r="LZQ12" s="813"/>
      <c r="LZR12" s="813"/>
      <c r="LZS12" s="813"/>
      <c r="LZT12" s="813"/>
      <c r="LZU12" s="813"/>
      <c r="LZV12" s="813"/>
      <c r="LZW12" s="813"/>
      <c r="LZX12" s="813"/>
      <c r="LZY12" s="813"/>
      <c r="LZZ12" s="813"/>
      <c r="MAA12" s="813"/>
      <c r="MAB12" s="813"/>
      <c r="MAC12" s="813"/>
      <c r="MAD12" s="813"/>
      <c r="MAE12" s="813"/>
      <c r="MAF12" s="813"/>
      <c r="MAG12" s="813"/>
      <c r="MAH12" s="813"/>
      <c r="MAI12" s="813"/>
      <c r="MAJ12" s="813"/>
      <c r="MAK12" s="813"/>
      <c r="MAL12" s="813"/>
      <c r="MAM12" s="813"/>
      <c r="MAN12" s="813"/>
      <c r="MAO12" s="813"/>
      <c r="MAP12" s="813"/>
      <c r="MAQ12" s="813"/>
      <c r="MAR12" s="813"/>
      <c r="MAS12" s="813"/>
      <c r="MAT12" s="813"/>
      <c r="MAU12" s="813"/>
      <c r="MAV12" s="813"/>
      <c r="MAW12" s="813"/>
      <c r="MAX12" s="813"/>
      <c r="MAY12" s="813"/>
      <c r="MAZ12" s="813"/>
      <c r="MBA12" s="813"/>
      <c r="MBB12" s="813"/>
      <c r="MBC12" s="813"/>
      <c r="MBD12" s="813"/>
      <c r="MBE12" s="813"/>
      <c r="MBF12" s="813"/>
      <c r="MBG12" s="813"/>
      <c r="MBH12" s="813"/>
      <c r="MBI12" s="813"/>
      <c r="MBJ12" s="813"/>
      <c r="MBK12" s="813"/>
      <c r="MBL12" s="813"/>
      <c r="MBM12" s="813"/>
      <c r="MBN12" s="813"/>
      <c r="MBO12" s="813"/>
      <c r="MBP12" s="813"/>
      <c r="MBQ12" s="813"/>
      <c r="MBR12" s="813"/>
      <c r="MBS12" s="813"/>
      <c r="MBT12" s="813"/>
      <c r="MBU12" s="813"/>
      <c r="MBV12" s="813"/>
      <c r="MBW12" s="813"/>
      <c r="MBX12" s="813"/>
      <c r="MBY12" s="813"/>
      <c r="MBZ12" s="813"/>
      <c r="MCA12" s="813"/>
      <c r="MCB12" s="813"/>
      <c r="MCC12" s="813"/>
      <c r="MCD12" s="813"/>
      <c r="MCE12" s="813"/>
      <c r="MCF12" s="813"/>
      <c r="MCG12" s="813"/>
      <c r="MCH12" s="813"/>
      <c r="MCI12" s="813"/>
      <c r="MCJ12" s="813"/>
      <c r="MCK12" s="813"/>
      <c r="MCL12" s="813"/>
      <c r="MCM12" s="813"/>
      <c r="MCN12" s="813"/>
      <c r="MCO12" s="813"/>
      <c r="MCP12" s="813"/>
      <c r="MCQ12" s="813"/>
      <c r="MCR12" s="813"/>
      <c r="MCS12" s="813"/>
      <c r="MCT12" s="813"/>
      <c r="MCU12" s="813"/>
      <c r="MCV12" s="813"/>
      <c r="MCW12" s="813"/>
      <c r="MCX12" s="813"/>
      <c r="MCY12" s="813"/>
      <c r="MCZ12" s="813"/>
      <c r="MDA12" s="813"/>
      <c r="MDB12" s="813"/>
      <c r="MDC12" s="813"/>
      <c r="MDD12" s="813"/>
      <c r="MDE12" s="813"/>
      <c r="MDF12" s="813"/>
      <c r="MDG12" s="813"/>
      <c r="MDH12" s="813"/>
      <c r="MDI12" s="813"/>
      <c r="MDJ12" s="813"/>
      <c r="MDK12" s="813"/>
      <c r="MDL12" s="813"/>
      <c r="MDM12" s="813"/>
      <c r="MDN12" s="813"/>
      <c r="MDO12" s="813"/>
      <c r="MDP12" s="813"/>
      <c r="MDQ12" s="813"/>
      <c r="MDR12" s="813"/>
      <c r="MDS12" s="813"/>
      <c r="MDT12" s="813"/>
      <c r="MDU12" s="813"/>
      <c r="MDV12" s="813"/>
      <c r="MDW12" s="813"/>
      <c r="MDX12" s="813"/>
      <c r="MDY12" s="813"/>
      <c r="MDZ12" s="813"/>
      <c r="MEA12" s="813"/>
      <c r="MEB12" s="813"/>
      <c r="MEC12" s="813"/>
      <c r="MED12" s="813"/>
      <c r="MEE12" s="813"/>
      <c r="MEF12" s="813"/>
      <c r="MEG12" s="813"/>
      <c r="MEH12" s="813"/>
      <c r="MEI12" s="813"/>
      <c r="MEJ12" s="813"/>
      <c r="MEK12" s="813"/>
      <c r="MEL12" s="813"/>
      <c r="MEM12" s="813"/>
      <c r="MEN12" s="813"/>
      <c r="MEO12" s="813"/>
      <c r="MEP12" s="813"/>
      <c r="MEQ12" s="813"/>
      <c r="MER12" s="813"/>
      <c r="MES12" s="813"/>
      <c r="MET12" s="813"/>
      <c r="MEU12" s="813"/>
      <c r="MEV12" s="813"/>
      <c r="MEW12" s="813"/>
      <c r="MEX12" s="813"/>
      <c r="MEY12" s="813"/>
      <c r="MEZ12" s="813"/>
      <c r="MFA12" s="813"/>
      <c r="MFB12" s="813"/>
      <c r="MFC12" s="813"/>
      <c r="MFD12" s="813"/>
      <c r="MFE12" s="813"/>
      <c r="MFF12" s="813"/>
      <c r="MFG12" s="813"/>
      <c r="MFH12" s="813"/>
      <c r="MFI12" s="813"/>
      <c r="MFJ12" s="813"/>
      <c r="MFK12" s="813"/>
      <c r="MFL12" s="813"/>
      <c r="MFM12" s="813"/>
      <c r="MFN12" s="813"/>
      <c r="MFO12" s="813"/>
      <c r="MFP12" s="813"/>
      <c r="MFQ12" s="813"/>
      <c r="MFR12" s="813"/>
      <c r="MFS12" s="813"/>
      <c r="MFT12" s="813"/>
      <c r="MFU12" s="813"/>
      <c r="MFV12" s="813"/>
      <c r="MFW12" s="813"/>
      <c r="MFX12" s="813"/>
      <c r="MFY12" s="813"/>
      <c r="MFZ12" s="813"/>
      <c r="MGA12" s="813"/>
      <c r="MGB12" s="813"/>
      <c r="MGC12" s="813"/>
      <c r="MGD12" s="813"/>
      <c r="MGE12" s="813"/>
      <c r="MGF12" s="813"/>
      <c r="MGG12" s="813"/>
      <c r="MGH12" s="813"/>
      <c r="MGI12" s="813"/>
      <c r="MGJ12" s="813"/>
      <c r="MGK12" s="813"/>
      <c r="MGL12" s="813"/>
      <c r="MGM12" s="813"/>
      <c r="MGN12" s="813"/>
      <c r="MGO12" s="813"/>
      <c r="MGP12" s="813"/>
      <c r="MGQ12" s="813"/>
      <c r="MGR12" s="813"/>
      <c r="MGS12" s="813"/>
      <c r="MGT12" s="813"/>
      <c r="MGU12" s="813"/>
      <c r="MGV12" s="813"/>
      <c r="MGW12" s="813"/>
      <c r="MGX12" s="813"/>
      <c r="MGY12" s="813"/>
      <c r="MGZ12" s="813"/>
      <c r="MHA12" s="813"/>
      <c r="MHB12" s="813"/>
      <c r="MHC12" s="813"/>
      <c r="MHD12" s="813"/>
      <c r="MHE12" s="813"/>
      <c r="MHF12" s="813"/>
      <c r="MHG12" s="813"/>
      <c r="MHH12" s="813"/>
      <c r="MHI12" s="813"/>
      <c r="MHJ12" s="813"/>
      <c r="MHK12" s="813"/>
      <c r="MHL12" s="813"/>
      <c r="MHM12" s="813"/>
      <c r="MHN12" s="813"/>
      <c r="MHO12" s="813"/>
      <c r="MHP12" s="813"/>
      <c r="MHQ12" s="813"/>
      <c r="MHR12" s="813"/>
      <c r="MHS12" s="813"/>
      <c r="MHT12" s="813"/>
      <c r="MHU12" s="813"/>
      <c r="MHV12" s="813"/>
      <c r="MHW12" s="813"/>
      <c r="MHX12" s="813"/>
      <c r="MHY12" s="813"/>
      <c r="MHZ12" s="813"/>
      <c r="MIA12" s="813"/>
      <c r="MIB12" s="813"/>
      <c r="MIC12" s="813"/>
      <c r="MID12" s="813"/>
      <c r="MIE12" s="813"/>
      <c r="MIF12" s="813"/>
      <c r="MIG12" s="813"/>
      <c r="MIH12" s="813"/>
      <c r="MII12" s="813"/>
      <c r="MIJ12" s="813"/>
      <c r="MIK12" s="813"/>
      <c r="MIL12" s="813"/>
      <c r="MIM12" s="813"/>
      <c r="MIN12" s="813"/>
      <c r="MIO12" s="813"/>
      <c r="MIP12" s="813"/>
      <c r="MIQ12" s="813"/>
      <c r="MIR12" s="813"/>
      <c r="MIS12" s="813"/>
      <c r="MIT12" s="813"/>
      <c r="MIU12" s="813"/>
      <c r="MIV12" s="813"/>
      <c r="MIW12" s="813"/>
      <c r="MIX12" s="813"/>
      <c r="MIY12" s="813"/>
      <c r="MIZ12" s="813"/>
      <c r="MJA12" s="813"/>
      <c r="MJB12" s="813"/>
      <c r="MJC12" s="813"/>
      <c r="MJD12" s="813"/>
      <c r="MJE12" s="813"/>
      <c r="MJF12" s="813"/>
      <c r="MJG12" s="813"/>
      <c r="MJH12" s="813"/>
      <c r="MJI12" s="813"/>
      <c r="MJJ12" s="813"/>
      <c r="MJK12" s="813"/>
      <c r="MJL12" s="813"/>
      <c r="MJM12" s="813"/>
      <c r="MJN12" s="813"/>
      <c r="MJO12" s="813"/>
      <c r="MJP12" s="813"/>
      <c r="MJQ12" s="813"/>
      <c r="MJR12" s="813"/>
      <c r="MJS12" s="813"/>
      <c r="MJT12" s="813"/>
      <c r="MJU12" s="813"/>
      <c r="MJV12" s="813"/>
      <c r="MJW12" s="813"/>
      <c r="MJX12" s="813"/>
      <c r="MJY12" s="813"/>
      <c r="MJZ12" s="813"/>
      <c r="MKA12" s="813"/>
      <c r="MKB12" s="813"/>
      <c r="MKC12" s="813"/>
      <c r="MKD12" s="813"/>
      <c r="MKE12" s="813"/>
      <c r="MKF12" s="813"/>
      <c r="MKG12" s="813"/>
      <c r="MKH12" s="813"/>
      <c r="MKI12" s="813"/>
      <c r="MKJ12" s="813"/>
      <c r="MKK12" s="813"/>
      <c r="MKL12" s="813"/>
      <c r="MKM12" s="813"/>
      <c r="MKN12" s="813"/>
      <c r="MKO12" s="813"/>
      <c r="MKP12" s="813"/>
      <c r="MKQ12" s="813"/>
      <c r="MKR12" s="813"/>
      <c r="MKS12" s="813"/>
      <c r="MKT12" s="813"/>
      <c r="MKU12" s="813"/>
      <c r="MKV12" s="813"/>
      <c r="MKW12" s="813"/>
      <c r="MKX12" s="813"/>
      <c r="MKY12" s="813"/>
      <c r="MKZ12" s="813"/>
      <c r="MLA12" s="813"/>
      <c r="MLB12" s="813"/>
      <c r="MLC12" s="813"/>
      <c r="MLD12" s="813"/>
      <c r="MLE12" s="813"/>
      <c r="MLF12" s="813"/>
      <c r="MLG12" s="813"/>
      <c r="MLH12" s="813"/>
      <c r="MLI12" s="813"/>
      <c r="MLJ12" s="813"/>
      <c r="MLK12" s="813"/>
      <c r="MLL12" s="813"/>
      <c r="MLM12" s="813"/>
      <c r="MLN12" s="813"/>
      <c r="MLO12" s="813"/>
      <c r="MLP12" s="813"/>
      <c r="MLQ12" s="813"/>
      <c r="MLR12" s="813"/>
      <c r="MLS12" s="813"/>
      <c r="MLT12" s="813"/>
      <c r="MLU12" s="813"/>
      <c r="MLV12" s="813"/>
      <c r="MLW12" s="813"/>
      <c r="MLX12" s="813"/>
      <c r="MLY12" s="813"/>
      <c r="MLZ12" s="813"/>
      <c r="MMA12" s="813"/>
      <c r="MMB12" s="813"/>
      <c r="MMC12" s="813"/>
      <c r="MMD12" s="813"/>
      <c r="MME12" s="813"/>
      <c r="MMF12" s="813"/>
      <c r="MMG12" s="813"/>
      <c r="MMH12" s="813"/>
      <c r="MMI12" s="813"/>
      <c r="MMJ12" s="813"/>
      <c r="MMK12" s="813"/>
      <c r="MML12" s="813"/>
      <c r="MMM12" s="813"/>
      <c r="MMN12" s="813"/>
      <c r="MMO12" s="813"/>
      <c r="MMP12" s="813"/>
      <c r="MMQ12" s="813"/>
      <c r="MMR12" s="813"/>
      <c r="MMS12" s="813"/>
      <c r="MMT12" s="813"/>
      <c r="MMU12" s="813"/>
      <c r="MMV12" s="813"/>
      <c r="MMW12" s="813"/>
      <c r="MMX12" s="813"/>
      <c r="MMY12" s="813"/>
      <c r="MMZ12" s="813"/>
      <c r="MNA12" s="813"/>
      <c r="MNB12" s="813"/>
      <c r="MNC12" s="813"/>
      <c r="MND12" s="813"/>
      <c r="MNE12" s="813"/>
      <c r="MNF12" s="813"/>
      <c r="MNG12" s="813"/>
      <c r="MNH12" s="813"/>
      <c r="MNI12" s="813"/>
      <c r="MNJ12" s="813"/>
      <c r="MNK12" s="813"/>
      <c r="MNL12" s="813"/>
      <c r="MNM12" s="813"/>
      <c r="MNN12" s="813"/>
      <c r="MNO12" s="813"/>
      <c r="MNP12" s="813"/>
      <c r="MNQ12" s="813"/>
      <c r="MNR12" s="813"/>
      <c r="MNS12" s="813"/>
      <c r="MNT12" s="813"/>
      <c r="MNU12" s="813"/>
      <c r="MNV12" s="813"/>
      <c r="MNW12" s="813"/>
      <c r="MNX12" s="813"/>
      <c r="MNY12" s="813"/>
      <c r="MNZ12" s="813"/>
      <c r="MOA12" s="813"/>
      <c r="MOB12" s="813"/>
      <c r="MOC12" s="813"/>
      <c r="MOD12" s="813"/>
      <c r="MOE12" s="813"/>
      <c r="MOF12" s="813"/>
      <c r="MOG12" s="813"/>
      <c r="MOH12" s="813"/>
      <c r="MOI12" s="813"/>
      <c r="MOJ12" s="813"/>
      <c r="MOK12" s="813"/>
      <c r="MOL12" s="813"/>
      <c r="MOM12" s="813"/>
      <c r="MON12" s="813"/>
      <c r="MOO12" s="813"/>
      <c r="MOP12" s="813"/>
      <c r="MOQ12" s="813"/>
      <c r="MOR12" s="813"/>
      <c r="MOS12" s="813"/>
      <c r="MOT12" s="813"/>
      <c r="MOU12" s="813"/>
      <c r="MOV12" s="813"/>
      <c r="MOW12" s="813"/>
      <c r="MOX12" s="813"/>
      <c r="MOY12" s="813"/>
      <c r="MOZ12" s="813"/>
      <c r="MPA12" s="813"/>
      <c r="MPB12" s="813"/>
      <c r="MPC12" s="813"/>
      <c r="MPD12" s="813"/>
      <c r="MPE12" s="813"/>
      <c r="MPF12" s="813"/>
      <c r="MPG12" s="813"/>
      <c r="MPH12" s="813"/>
      <c r="MPI12" s="813"/>
      <c r="MPJ12" s="813"/>
      <c r="MPK12" s="813"/>
      <c r="MPL12" s="813"/>
      <c r="MPM12" s="813"/>
      <c r="MPN12" s="813"/>
      <c r="MPO12" s="813"/>
      <c r="MPP12" s="813"/>
      <c r="MPQ12" s="813"/>
      <c r="MPR12" s="813"/>
      <c r="MPS12" s="813"/>
      <c r="MPT12" s="813"/>
      <c r="MPU12" s="813"/>
      <c r="MPV12" s="813"/>
      <c r="MPW12" s="813"/>
      <c r="MPX12" s="813"/>
      <c r="MPY12" s="813"/>
      <c r="MPZ12" s="813"/>
      <c r="MQA12" s="813"/>
      <c r="MQB12" s="813"/>
      <c r="MQC12" s="813"/>
      <c r="MQD12" s="813"/>
      <c r="MQE12" s="813"/>
      <c r="MQF12" s="813"/>
      <c r="MQG12" s="813"/>
      <c r="MQH12" s="813"/>
      <c r="MQI12" s="813"/>
      <c r="MQJ12" s="813"/>
      <c r="MQK12" s="813"/>
      <c r="MQL12" s="813"/>
      <c r="MQM12" s="813"/>
      <c r="MQN12" s="813"/>
      <c r="MQO12" s="813"/>
      <c r="MQP12" s="813"/>
      <c r="MQQ12" s="813"/>
      <c r="MQR12" s="813"/>
      <c r="MQS12" s="813"/>
      <c r="MQT12" s="813"/>
      <c r="MQU12" s="813"/>
      <c r="MQV12" s="813"/>
      <c r="MQW12" s="813"/>
      <c r="MQX12" s="813"/>
      <c r="MQY12" s="813"/>
      <c r="MQZ12" s="813"/>
      <c r="MRA12" s="813"/>
      <c r="MRB12" s="813"/>
      <c r="MRC12" s="813"/>
      <c r="MRD12" s="813"/>
      <c r="MRE12" s="813"/>
      <c r="MRF12" s="813"/>
      <c r="MRG12" s="813"/>
      <c r="MRH12" s="813"/>
      <c r="MRI12" s="813"/>
      <c r="MRJ12" s="813"/>
      <c r="MRK12" s="813"/>
      <c r="MRL12" s="813"/>
      <c r="MRM12" s="813"/>
      <c r="MRN12" s="813"/>
      <c r="MRO12" s="813"/>
      <c r="MRP12" s="813"/>
      <c r="MRQ12" s="813"/>
      <c r="MRR12" s="813"/>
      <c r="MRS12" s="813"/>
      <c r="MRT12" s="813"/>
      <c r="MRU12" s="813"/>
      <c r="MRV12" s="813"/>
      <c r="MRW12" s="813"/>
      <c r="MRX12" s="813"/>
      <c r="MRY12" s="813"/>
      <c r="MRZ12" s="813"/>
      <c r="MSA12" s="813"/>
      <c r="MSB12" s="813"/>
      <c r="MSC12" s="813"/>
      <c r="MSD12" s="813"/>
      <c r="MSE12" s="813"/>
      <c r="MSF12" s="813"/>
      <c r="MSG12" s="813"/>
      <c r="MSH12" s="813"/>
      <c r="MSI12" s="813"/>
      <c r="MSJ12" s="813"/>
      <c r="MSK12" s="813"/>
      <c r="MSL12" s="813"/>
      <c r="MSM12" s="813"/>
      <c r="MSN12" s="813"/>
      <c r="MSO12" s="813"/>
      <c r="MSP12" s="813"/>
      <c r="MSQ12" s="813"/>
      <c r="MSR12" s="813"/>
      <c r="MSS12" s="813"/>
      <c r="MST12" s="813"/>
      <c r="MSU12" s="813"/>
      <c r="MSV12" s="813"/>
      <c r="MSW12" s="813"/>
      <c r="MSX12" s="813"/>
      <c r="MSY12" s="813"/>
      <c r="MSZ12" s="813"/>
      <c r="MTA12" s="813"/>
      <c r="MTB12" s="813"/>
      <c r="MTC12" s="813"/>
      <c r="MTD12" s="813"/>
      <c r="MTE12" s="813"/>
      <c r="MTF12" s="813"/>
      <c r="MTG12" s="813"/>
      <c r="MTH12" s="813"/>
      <c r="MTI12" s="813"/>
      <c r="MTJ12" s="813"/>
      <c r="MTK12" s="813"/>
      <c r="MTL12" s="813"/>
      <c r="MTM12" s="813"/>
      <c r="MTN12" s="813"/>
      <c r="MTO12" s="813"/>
      <c r="MTP12" s="813"/>
      <c r="MTQ12" s="813"/>
      <c r="MTR12" s="813"/>
      <c r="MTS12" s="813"/>
      <c r="MTT12" s="813"/>
      <c r="MTU12" s="813"/>
      <c r="MTV12" s="813"/>
      <c r="MTW12" s="813"/>
      <c r="MTX12" s="813"/>
      <c r="MTY12" s="813"/>
      <c r="MTZ12" s="813"/>
      <c r="MUA12" s="813"/>
      <c r="MUB12" s="813"/>
      <c r="MUC12" s="813"/>
      <c r="MUD12" s="813"/>
      <c r="MUE12" s="813"/>
      <c r="MUF12" s="813"/>
      <c r="MUG12" s="813"/>
      <c r="MUH12" s="813"/>
      <c r="MUI12" s="813"/>
      <c r="MUJ12" s="813"/>
      <c r="MUK12" s="813"/>
      <c r="MUL12" s="813"/>
      <c r="MUM12" s="813"/>
      <c r="MUN12" s="813"/>
      <c r="MUO12" s="813"/>
      <c r="MUP12" s="813"/>
      <c r="MUQ12" s="813"/>
      <c r="MUR12" s="813"/>
      <c r="MUS12" s="813"/>
      <c r="MUT12" s="813"/>
      <c r="MUU12" s="813"/>
      <c r="MUV12" s="813"/>
      <c r="MUW12" s="813"/>
      <c r="MUX12" s="813"/>
      <c r="MUY12" s="813"/>
      <c r="MUZ12" s="813"/>
      <c r="MVA12" s="813"/>
      <c r="MVB12" s="813"/>
      <c r="MVC12" s="813"/>
      <c r="MVD12" s="813"/>
      <c r="MVE12" s="813"/>
      <c r="MVF12" s="813"/>
      <c r="MVG12" s="813"/>
      <c r="MVH12" s="813"/>
      <c r="MVI12" s="813"/>
      <c r="MVJ12" s="813"/>
      <c r="MVK12" s="813"/>
      <c r="MVL12" s="813"/>
      <c r="MVM12" s="813"/>
      <c r="MVN12" s="813"/>
      <c r="MVO12" s="813"/>
      <c r="MVP12" s="813"/>
      <c r="MVQ12" s="813"/>
      <c r="MVR12" s="813"/>
      <c r="MVS12" s="813"/>
      <c r="MVT12" s="813"/>
      <c r="MVU12" s="813"/>
      <c r="MVV12" s="813"/>
      <c r="MVW12" s="813"/>
      <c r="MVX12" s="813"/>
      <c r="MVY12" s="813"/>
      <c r="MVZ12" s="813"/>
      <c r="MWA12" s="813"/>
      <c r="MWB12" s="813"/>
      <c r="MWC12" s="813"/>
      <c r="MWD12" s="813"/>
      <c r="MWE12" s="813"/>
      <c r="MWF12" s="813"/>
      <c r="MWG12" s="813"/>
      <c r="MWH12" s="813"/>
      <c r="MWI12" s="813"/>
      <c r="MWJ12" s="813"/>
      <c r="MWK12" s="813"/>
      <c r="MWL12" s="813"/>
      <c r="MWM12" s="813"/>
      <c r="MWN12" s="813"/>
      <c r="MWO12" s="813"/>
      <c r="MWP12" s="813"/>
      <c r="MWQ12" s="813"/>
      <c r="MWR12" s="813"/>
      <c r="MWS12" s="813"/>
      <c r="MWT12" s="813"/>
      <c r="MWU12" s="813"/>
      <c r="MWV12" s="813"/>
      <c r="MWW12" s="813"/>
      <c r="MWX12" s="813"/>
      <c r="MWY12" s="813"/>
      <c r="MWZ12" s="813"/>
      <c r="MXA12" s="813"/>
      <c r="MXB12" s="813"/>
      <c r="MXC12" s="813"/>
      <c r="MXD12" s="813"/>
      <c r="MXE12" s="813"/>
      <c r="MXF12" s="813"/>
      <c r="MXG12" s="813"/>
      <c r="MXH12" s="813"/>
      <c r="MXI12" s="813"/>
      <c r="MXJ12" s="813"/>
      <c r="MXK12" s="813"/>
      <c r="MXL12" s="813"/>
      <c r="MXM12" s="813"/>
      <c r="MXN12" s="813"/>
      <c r="MXO12" s="813"/>
      <c r="MXP12" s="813"/>
      <c r="MXQ12" s="813"/>
      <c r="MXR12" s="813"/>
      <c r="MXS12" s="813"/>
      <c r="MXT12" s="813"/>
      <c r="MXU12" s="813"/>
      <c r="MXV12" s="813"/>
      <c r="MXW12" s="813"/>
      <c r="MXX12" s="813"/>
      <c r="MXY12" s="813"/>
      <c r="MXZ12" s="813"/>
      <c r="MYA12" s="813"/>
      <c r="MYB12" s="813"/>
      <c r="MYC12" s="813"/>
      <c r="MYD12" s="813"/>
      <c r="MYE12" s="813"/>
      <c r="MYF12" s="813"/>
      <c r="MYG12" s="813"/>
      <c r="MYH12" s="813"/>
      <c r="MYI12" s="813"/>
      <c r="MYJ12" s="813"/>
      <c r="MYK12" s="813"/>
      <c r="MYL12" s="813"/>
      <c r="MYM12" s="813"/>
      <c r="MYN12" s="813"/>
      <c r="MYO12" s="813"/>
      <c r="MYP12" s="813"/>
      <c r="MYQ12" s="813"/>
      <c r="MYR12" s="813"/>
      <c r="MYS12" s="813"/>
      <c r="MYT12" s="813"/>
      <c r="MYU12" s="813"/>
      <c r="MYV12" s="813"/>
      <c r="MYW12" s="813"/>
      <c r="MYX12" s="813"/>
      <c r="MYY12" s="813"/>
      <c r="MYZ12" s="813"/>
      <c r="MZA12" s="813"/>
      <c r="MZB12" s="813"/>
      <c r="MZC12" s="813"/>
      <c r="MZD12" s="813"/>
      <c r="MZE12" s="813"/>
      <c r="MZF12" s="813"/>
      <c r="MZG12" s="813"/>
      <c r="MZH12" s="813"/>
      <c r="MZI12" s="813"/>
      <c r="MZJ12" s="813"/>
      <c r="MZK12" s="813"/>
      <c r="MZL12" s="813"/>
      <c r="MZM12" s="813"/>
      <c r="MZN12" s="813"/>
      <c r="MZO12" s="813"/>
      <c r="MZP12" s="813"/>
      <c r="MZQ12" s="813"/>
      <c r="MZR12" s="813"/>
      <c r="MZS12" s="813"/>
      <c r="MZT12" s="813"/>
      <c r="MZU12" s="813"/>
      <c r="MZV12" s="813"/>
      <c r="MZW12" s="813"/>
      <c r="MZX12" s="813"/>
      <c r="MZY12" s="813"/>
      <c r="MZZ12" s="813"/>
      <c r="NAA12" s="813"/>
      <c r="NAB12" s="813"/>
      <c r="NAC12" s="813"/>
      <c r="NAD12" s="813"/>
      <c r="NAE12" s="813"/>
      <c r="NAF12" s="813"/>
      <c r="NAG12" s="813"/>
      <c r="NAH12" s="813"/>
      <c r="NAI12" s="813"/>
      <c r="NAJ12" s="813"/>
      <c r="NAK12" s="813"/>
      <c r="NAL12" s="813"/>
      <c r="NAM12" s="813"/>
      <c r="NAN12" s="813"/>
      <c r="NAO12" s="813"/>
      <c r="NAP12" s="813"/>
      <c r="NAQ12" s="813"/>
      <c r="NAR12" s="813"/>
      <c r="NAS12" s="813"/>
      <c r="NAT12" s="813"/>
      <c r="NAU12" s="813"/>
      <c r="NAV12" s="813"/>
      <c r="NAW12" s="813"/>
      <c r="NAX12" s="813"/>
      <c r="NAY12" s="813"/>
      <c r="NAZ12" s="813"/>
      <c r="NBA12" s="813"/>
      <c r="NBB12" s="813"/>
      <c r="NBC12" s="813"/>
      <c r="NBD12" s="813"/>
      <c r="NBE12" s="813"/>
      <c r="NBF12" s="813"/>
      <c r="NBG12" s="813"/>
      <c r="NBH12" s="813"/>
      <c r="NBI12" s="813"/>
      <c r="NBJ12" s="813"/>
      <c r="NBK12" s="813"/>
      <c r="NBL12" s="813"/>
      <c r="NBM12" s="813"/>
      <c r="NBN12" s="813"/>
      <c r="NBO12" s="813"/>
      <c r="NBP12" s="813"/>
      <c r="NBQ12" s="813"/>
      <c r="NBR12" s="813"/>
      <c r="NBS12" s="813"/>
      <c r="NBT12" s="813"/>
      <c r="NBU12" s="813"/>
      <c r="NBV12" s="813"/>
      <c r="NBW12" s="813"/>
      <c r="NBX12" s="813"/>
      <c r="NBY12" s="813"/>
      <c r="NBZ12" s="813"/>
      <c r="NCA12" s="813"/>
      <c r="NCB12" s="813"/>
      <c r="NCC12" s="813"/>
      <c r="NCD12" s="813"/>
      <c r="NCE12" s="813"/>
      <c r="NCF12" s="813"/>
      <c r="NCG12" s="813"/>
      <c r="NCH12" s="813"/>
      <c r="NCI12" s="813"/>
      <c r="NCJ12" s="813"/>
      <c r="NCK12" s="813"/>
      <c r="NCL12" s="813"/>
      <c r="NCM12" s="813"/>
      <c r="NCN12" s="813"/>
      <c r="NCO12" s="813"/>
      <c r="NCP12" s="813"/>
      <c r="NCQ12" s="813"/>
      <c r="NCR12" s="813"/>
      <c r="NCS12" s="813"/>
      <c r="NCT12" s="813"/>
      <c r="NCU12" s="813"/>
      <c r="NCV12" s="813"/>
      <c r="NCW12" s="813"/>
      <c r="NCX12" s="813"/>
      <c r="NCY12" s="813"/>
      <c r="NCZ12" s="813"/>
      <c r="NDA12" s="813"/>
      <c r="NDB12" s="813"/>
      <c r="NDC12" s="813"/>
      <c r="NDD12" s="813"/>
      <c r="NDE12" s="813"/>
      <c r="NDF12" s="813"/>
      <c r="NDG12" s="813"/>
      <c r="NDH12" s="813"/>
      <c r="NDI12" s="813"/>
      <c r="NDJ12" s="813"/>
      <c r="NDK12" s="813"/>
      <c r="NDL12" s="813"/>
      <c r="NDM12" s="813"/>
      <c r="NDN12" s="813"/>
      <c r="NDO12" s="813"/>
      <c r="NDP12" s="813"/>
      <c r="NDQ12" s="813"/>
      <c r="NDR12" s="813"/>
      <c r="NDS12" s="813"/>
      <c r="NDT12" s="813"/>
      <c r="NDU12" s="813"/>
      <c r="NDV12" s="813"/>
      <c r="NDW12" s="813"/>
      <c r="NDX12" s="813"/>
      <c r="NDY12" s="813"/>
      <c r="NDZ12" s="813"/>
      <c r="NEA12" s="813"/>
      <c r="NEB12" s="813"/>
      <c r="NEC12" s="813"/>
      <c r="NED12" s="813"/>
      <c r="NEE12" s="813"/>
      <c r="NEF12" s="813"/>
      <c r="NEG12" s="813"/>
      <c r="NEH12" s="813"/>
      <c r="NEI12" s="813"/>
      <c r="NEJ12" s="813"/>
      <c r="NEK12" s="813"/>
      <c r="NEL12" s="813"/>
      <c r="NEM12" s="813"/>
      <c r="NEN12" s="813"/>
      <c r="NEO12" s="813"/>
      <c r="NEP12" s="813"/>
      <c r="NEQ12" s="813"/>
      <c r="NER12" s="813"/>
      <c r="NES12" s="813"/>
      <c r="NET12" s="813"/>
      <c r="NEU12" s="813"/>
      <c r="NEV12" s="813"/>
      <c r="NEW12" s="813"/>
      <c r="NEX12" s="813"/>
      <c r="NEY12" s="813"/>
      <c r="NEZ12" s="813"/>
      <c r="NFA12" s="813"/>
      <c r="NFB12" s="813"/>
      <c r="NFC12" s="813"/>
      <c r="NFD12" s="813"/>
      <c r="NFE12" s="813"/>
      <c r="NFF12" s="813"/>
      <c r="NFG12" s="813"/>
      <c r="NFH12" s="813"/>
      <c r="NFI12" s="813"/>
      <c r="NFJ12" s="813"/>
      <c r="NFK12" s="813"/>
      <c r="NFL12" s="813"/>
      <c r="NFM12" s="813"/>
      <c r="NFN12" s="813"/>
      <c r="NFO12" s="813"/>
      <c r="NFP12" s="813"/>
      <c r="NFQ12" s="813"/>
      <c r="NFR12" s="813"/>
      <c r="NFS12" s="813"/>
      <c r="NFT12" s="813"/>
      <c r="NFU12" s="813"/>
      <c r="NFV12" s="813"/>
      <c r="NFW12" s="813"/>
      <c r="NFX12" s="813"/>
      <c r="NFY12" s="813"/>
      <c r="NFZ12" s="813"/>
      <c r="NGA12" s="813"/>
      <c r="NGB12" s="813"/>
      <c r="NGC12" s="813"/>
      <c r="NGD12" s="813"/>
      <c r="NGE12" s="813"/>
      <c r="NGF12" s="813"/>
      <c r="NGG12" s="813"/>
      <c r="NGH12" s="813"/>
      <c r="NGI12" s="813"/>
      <c r="NGJ12" s="813"/>
      <c r="NGK12" s="813"/>
      <c r="NGL12" s="813"/>
      <c r="NGM12" s="813"/>
      <c r="NGN12" s="813"/>
      <c r="NGO12" s="813"/>
      <c r="NGP12" s="813"/>
      <c r="NGQ12" s="813"/>
      <c r="NGR12" s="813"/>
      <c r="NGS12" s="813"/>
      <c r="NGT12" s="813"/>
      <c r="NGU12" s="813"/>
      <c r="NGV12" s="813"/>
      <c r="NGW12" s="813"/>
      <c r="NGX12" s="813"/>
      <c r="NGY12" s="813"/>
      <c r="NGZ12" s="813"/>
      <c r="NHA12" s="813"/>
      <c r="NHB12" s="813"/>
      <c r="NHC12" s="813"/>
      <c r="NHD12" s="813"/>
      <c r="NHE12" s="813"/>
      <c r="NHF12" s="813"/>
      <c r="NHG12" s="813"/>
      <c r="NHH12" s="813"/>
      <c r="NHI12" s="813"/>
      <c r="NHJ12" s="813"/>
      <c r="NHK12" s="813"/>
      <c r="NHL12" s="813"/>
      <c r="NHM12" s="813"/>
      <c r="NHN12" s="813"/>
      <c r="NHO12" s="813"/>
      <c r="NHP12" s="813"/>
      <c r="NHQ12" s="813"/>
      <c r="NHR12" s="813"/>
      <c r="NHS12" s="813"/>
      <c r="NHT12" s="813"/>
      <c r="NHU12" s="813"/>
      <c r="NHV12" s="813"/>
      <c r="NHW12" s="813"/>
      <c r="NHX12" s="813"/>
      <c r="NHY12" s="813"/>
      <c r="NHZ12" s="813"/>
      <c r="NIA12" s="813"/>
      <c r="NIB12" s="813"/>
      <c r="NIC12" s="813"/>
      <c r="NID12" s="813"/>
      <c r="NIE12" s="813"/>
      <c r="NIF12" s="813"/>
      <c r="NIG12" s="813"/>
      <c r="NIH12" s="813"/>
      <c r="NII12" s="813"/>
      <c r="NIJ12" s="813"/>
      <c r="NIK12" s="813"/>
      <c r="NIL12" s="813"/>
      <c r="NIM12" s="813"/>
      <c r="NIN12" s="813"/>
      <c r="NIO12" s="813"/>
      <c r="NIP12" s="813"/>
      <c r="NIQ12" s="813"/>
      <c r="NIR12" s="813"/>
      <c r="NIS12" s="813"/>
      <c r="NIT12" s="813"/>
      <c r="NIU12" s="813"/>
      <c r="NIV12" s="813"/>
      <c r="NIW12" s="813"/>
      <c r="NIX12" s="813"/>
      <c r="NIY12" s="813"/>
      <c r="NIZ12" s="813"/>
      <c r="NJA12" s="813"/>
      <c r="NJB12" s="813"/>
      <c r="NJC12" s="813"/>
      <c r="NJD12" s="813"/>
      <c r="NJE12" s="813"/>
      <c r="NJF12" s="813"/>
      <c r="NJG12" s="813"/>
      <c r="NJH12" s="813"/>
      <c r="NJI12" s="813"/>
      <c r="NJJ12" s="813"/>
      <c r="NJK12" s="813"/>
      <c r="NJL12" s="813"/>
      <c r="NJM12" s="813"/>
      <c r="NJN12" s="813"/>
      <c r="NJO12" s="813"/>
      <c r="NJP12" s="813"/>
      <c r="NJQ12" s="813"/>
      <c r="NJR12" s="813"/>
      <c r="NJS12" s="813"/>
      <c r="NJT12" s="813"/>
      <c r="NJU12" s="813"/>
      <c r="NJV12" s="813"/>
      <c r="NJW12" s="813"/>
      <c r="NJX12" s="813"/>
      <c r="NJY12" s="813"/>
      <c r="NJZ12" s="813"/>
      <c r="NKA12" s="813"/>
      <c r="NKB12" s="813"/>
      <c r="NKC12" s="813"/>
      <c r="NKD12" s="813"/>
      <c r="NKE12" s="813"/>
      <c r="NKF12" s="813"/>
      <c r="NKG12" s="813"/>
      <c r="NKH12" s="813"/>
      <c r="NKI12" s="813"/>
      <c r="NKJ12" s="813"/>
      <c r="NKK12" s="813"/>
      <c r="NKL12" s="813"/>
      <c r="NKM12" s="813"/>
      <c r="NKN12" s="813"/>
      <c r="NKO12" s="813"/>
      <c r="NKP12" s="813"/>
      <c r="NKQ12" s="813"/>
      <c r="NKR12" s="813"/>
      <c r="NKS12" s="813"/>
      <c r="NKT12" s="813"/>
      <c r="NKU12" s="813"/>
      <c r="NKV12" s="813"/>
      <c r="NKW12" s="813"/>
      <c r="NKX12" s="813"/>
      <c r="NKY12" s="813"/>
      <c r="NKZ12" s="813"/>
      <c r="NLA12" s="813"/>
      <c r="NLB12" s="813"/>
      <c r="NLC12" s="813"/>
      <c r="NLD12" s="813"/>
      <c r="NLE12" s="813"/>
      <c r="NLF12" s="813"/>
      <c r="NLG12" s="813"/>
      <c r="NLH12" s="813"/>
      <c r="NLI12" s="813"/>
      <c r="NLJ12" s="813"/>
      <c r="NLK12" s="813"/>
      <c r="NLL12" s="813"/>
      <c r="NLM12" s="813"/>
      <c r="NLN12" s="813"/>
      <c r="NLO12" s="813"/>
      <c r="NLP12" s="813"/>
      <c r="NLQ12" s="813"/>
      <c r="NLR12" s="813"/>
      <c r="NLS12" s="813"/>
      <c r="NLT12" s="813"/>
      <c r="NLU12" s="813"/>
      <c r="NLV12" s="813"/>
      <c r="NLW12" s="813"/>
      <c r="NLX12" s="813"/>
      <c r="NLY12" s="813"/>
      <c r="NLZ12" s="813"/>
      <c r="NMA12" s="813"/>
      <c r="NMB12" s="813"/>
      <c r="NMC12" s="813"/>
      <c r="NMD12" s="813"/>
      <c r="NME12" s="813"/>
      <c r="NMF12" s="813"/>
      <c r="NMG12" s="813"/>
      <c r="NMH12" s="813"/>
      <c r="NMI12" s="813"/>
      <c r="NMJ12" s="813"/>
      <c r="NMK12" s="813"/>
      <c r="NML12" s="813"/>
      <c r="NMM12" s="813"/>
      <c r="NMN12" s="813"/>
      <c r="NMO12" s="813"/>
      <c r="NMP12" s="813"/>
      <c r="NMQ12" s="813"/>
      <c r="NMR12" s="813"/>
      <c r="NMS12" s="813"/>
      <c r="NMT12" s="813"/>
      <c r="NMU12" s="813"/>
      <c r="NMV12" s="813"/>
      <c r="NMW12" s="813"/>
      <c r="NMX12" s="813"/>
      <c r="NMY12" s="813"/>
      <c r="NMZ12" s="813"/>
      <c r="NNA12" s="813"/>
      <c r="NNB12" s="813"/>
      <c r="NNC12" s="813"/>
      <c r="NND12" s="813"/>
      <c r="NNE12" s="813"/>
      <c r="NNF12" s="813"/>
      <c r="NNG12" s="813"/>
      <c r="NNH12" s="813"/>
      <c r="NNI12" s="813"/>
      <c r="NNJ12" s="813"/>
      <c r="NNK12" s="813"/>
      <c r="NNL12" s="813"/>
      <c r="NNM12" s="813"/>
      <c r="NNN12" s="813"/>
      <c r="NNO12" s="813"/>
      <c r="NNP12" s="813"/>
      <c r="NNQ12" s="813"/>
      <c r="NNR12" s="813"/>
      <c r="NNS12" s="813"/>
      <c r="NNT12" s="813"/>
      <c r="NNU12" s="813"/>
      <c r="NNV12" s="813"/>
      <c r="NNW12" s="813"/>
      <c r="NNX12" s="813"/>
      <c r="NNY12" s="813"/>
      <c r="NNZ12" s="813"/>
      <c r="NOA12" s="813"/>
      <c r="NOB12" s="813"/>
      <c r="NOC12" s="813"/>
      <c r="NOD12" s="813"/>
      <c r="NOE12" s="813"/>
      <c r="NOF12" s="813"/>
      <c r="NOG12" s="813"/>
      <c r="NOH12" s="813"/>
      <c r="NOI12" s="813"/>
      <c r="NOJ12" s="813"/>
      <c r="NOK12" s="813"/>
      <c r="NOL12" s="813"/>
      <c r="NOM12" s="813"/>
      <c r="NON12" s="813"/>
      <c r="NOO12" s="813"/>
      <c r="NOP12" s="813"/>
      <c r="NOQ12" s="813"/>
      <c r="NOR12" s="813"/>
      <c r="NOS12" s="813"/>
      <c r="NOT12" s="813"/>
      <c r="NOU12" s="813"/>
      <c r="NOV12" s="813"/>
      <c r="NOW12" s="813"/>
      <c r="NOX12" s="813"/>
      <c r="NOY12" s="813"/>
      <c r="NOZ12" s="813"/>
      <c r="NPA12" s="813"/>
      <c r="NPB12" s="813"/>
      <c r="NPC12" s="813"/>
      <c r="NPD12" s="813"/>
      <c r="NPE12" s="813"/>
      <c r="NPF12" s="813"/>
      <c r="NPG12" s="813"/>
      <c r="NPH12" s="813"/>
      <c r="NPI12" s="813"/>
      <c r="NPJ12" s="813"/>
      <c r="NPK12" s="813"/>
      <c r="NPL12" s="813"/>
      <c r="NPM12" s="813"/>
      <c r="NPN12" s="813"/>
      <c r="NPO12" s="813"/>
      <c r="NPP12" s="813"/>
      <c r="NPQ12" s="813"/>
      <c r="NPR12" s="813"/>
      <c r="NPS12" s="813"/>
      <c r="NPT12" s="813"/>
      <c r="NPU12" s="813"/>
      <c r="NPV12" s="813"/>
      <c r="NPW12" s="813"/>
      <c r="NPX12" s="813"/>
      <c r="NPY12" s="813"/>
      <c r="NPZ12" s="813"/>
      <c r="NQA12" s="813"/>
      <c r="NQB12" s="813"/>
      <c r="NQC12" s="813"/>
      <c r="NQD12" s="813"/>
      <c r="NQE12" s="813"/>
      <c r="NQF12" s="813"/>
      <c r="NQG12" s="813"/>
      <c r="NQH12" s="813"/>
      <c r="NQI12" s="813"/>
      <c r="NQJ12" s="813"/>
      <c r="NQK12" s="813"/>
      <c r="NQL12" s="813"/>
      <c r="NQM12" s="813"/>
      <c r="NQN12" s="813"/>
      <c r="NQO12" s="813"/>
      <c r="NQP12" s="813"/>
      <c r="NQQ12" s="813"/>
      <c r="NQR12" s="813"/>
      <c r="NQS12" s="813"/>
      <c r="NQT12" s="813"/>
      <c r="NQU12" s="813"/>
      <c r="NQV12" s="813"/>
      <c r="NQW12" s="813"/>
      <c r="NQX12" s="813"/>
      <c r="NQY12" s="813"/>
      <c r="NQZ12" s="813"/>
      <c r="NRA12" s="813"/>
      <c r="NRB12" s="813"/>
      <c r="NRC12" s="813"/>
      <c r="NRD12" s="813"/>
      <c r="NRE12" s="813"/>
      <c r="NRF12" s="813"/>
      <c r="NRG12" s="813"/>
      <c r="NRH12" s="813"/>
      <c r="NRI12" s="813"/>
      <c r="NRJ12" s="813"/>
      <c r="NRK12" s="813"/>
      <c r="NRL12" s="813"/>
      <c r="NRM12" s="813"/>
      <c r="NRN12" s="813"/>
      <c r="NRO12" s="813"/>
      <c r="NRP12" s="813"/>
      <c r="NRQ12" s="813"/>
      <c r="NRR12" s="813"/>
      <c r="NRS12" s="813"/>
      <c r="NRT12" s="813"/>
      <c r="NRU12" s="813"/>
      <c r="NRV12" s="813"/>
      <c r="NRW12" s="813"/>
      <c r="NRX12" s="813"/>
      <c r="NRY12" s="813"/>
      <c r="NRZ12" s="813"/>
      <c r="NSA12" s="813"/>
      <c r="NSB12" s="813"/>
      <c r="NSC12" s="813"/>
      <c r="NSD12" s="813"/>
      <c r="NSE12" s="813"/>
      <c r="NSF12" s="813"/>
      <c r="NSG12" s="813"/>
      <c r="NSH12" s="813"/>
      <c r="NSI12" s="813"/>
      <c r="NSJ12" s="813"/>
      <c r="NSK12" s="813"/>
      <c r="NSL12" s="813"/>
      <c r="NSM12" s="813"/>
      <c r="NSN12" s="813"/>
      <c r="NSO12" s="813"/>
      <c r="NSP12" s="813"/>
      <c r="NSQ12" s="813"/>
      <c r="NSR12" s="813"/>
      <c r="NSS12" s="813"/>
      <c r="NST12" s="813"/>
      <c r="NSU12" s="813"/>
      <c r="NSV12" s="813"/>
      <c r="NSW12" s="813"/>
      <c r="NSX12" s="813"/>
      <c r="NSY12" s="813"/>
      <c r="NSZ12" s="813"/>
      <c r="NTA12" s="813"/>
      <c r="NTB12" s="813"/>
      <c r="NTC12" s="813"/>
      <c r="NTD12" s="813"/>
      <c r="NTE12" s="813"/>
      <c r="NTF12" s="813"/>
      <c r="NTG12" s="813"/>
      <c r="NTH12" s="813"/>
      <c r="NTI12" s="813"/>
      <c r="NTJ12" s="813"/>
      <c r="NTK12" s="813"/>
      <c r="NTL12" s="813"/>
      <c r="NTM12" s="813"/>
      <c r="NTN12" s="813"/>
      <c r="NTO12" s="813"/>
      <c r="NTP12" s="813"/>
      <c r="NTQ12" s="813"/>
      <c r="NTR12" s="813"/>
      <c r="NTS12" s="813"/>
      <c r="NTT12" s="813"/>
      <c r="NTU12" s="813"/>
      <c r="NTV12" s="813"/>
      <c r="NTW12" s="813"/>
      <c r="NTX12" s="813"/>
      <c r="NTY12" s="813"/>
      <c r="NTZ12" s="813"/>
      <c r="NUA12" s="813"/>
      <c r="NUB12" s="813"/>
      <c r="NUC12" s="813"/>
      <c r="NUD12" s="813"/>
      <c r="NUE12" s="813"/>
      <c r="NUF12" s="813"/>
      <c r="NUG12" s="813"/>
      <c r="NUH12" s="813"/>
      <c r="NUI12" s="813"/>
      <c r="NUJ12" s="813"/>
      <c r="NUK12" s="813"/>
      <c r="NUL12" s="813"/>
      <c r="NUM12" s="813"/>
      <c r="NUN12" s="813"/>
      <c r="NUO12" s="813"/>
      <c r="NUP12" s="813"/>
      <c r="NUQ12" s="813"/>
      <c r="NUR12" s="813"/>
      <c r="NUS12" s="813"/>
      <c r="NUT12" s="813"/>
      <c r="NUU12" s="813"/>
      <c r="NUV12" s="813"/>
      <c r="NUW12" s="813"/>
      <c r="NUX12" s="813"/>
      <c r="NUY12" s="813"/>
      <c r="NUZ12" s="813"/>
      <c r="NVA12" s="813"/>
      <c r="NVB12" s="813"/>
      <c r="NVC12" s="813"/>
      <c r="NVD12" s="813"/>
      <c r="NVE12" s="813"/>
      <c r="NVF12" s="813"/>
      <c r="NVG12" s="813"/>
      <c r="NVH12" s="813"/>
      <c r="NVI12" s="813"/>
      <c r="NVJ12" s="813"/>
      <c r="NVK12" s="813"/>
      <c r="NVL12" s="813"/>
      <c r="NVM12" s="813"/>
      <c r="NVN12" s="813"/>
      <c r="NVO12" s="813"/>
      <c r="NVP12" s="813"/>
      <c r="NVQ12" s="813"/>
      <c r="NVR12" s="813"/>
      <c r="NVS12" s="813"/>
      <c r="NVT12" s="813"/>
      <c r="NVU12" s="813"/>
      <c r="NVV12" s="813"/>
      <c r="NVW12" s="813"/>
      <c r="NVX12" s="813"/>
      <c r="NVY12" s="813"/>
      <c r="NVZ12" s="813"/>
      <c r="NWA12" s="813"/>
      <c r="NWB12" s="813"/>
      <c r="NWC12" s="813"/>
      <c r="NWD12" s="813"/>
      <c r="NWE12" s="813"/>
      <c r="NWF12" s="813"/>
      <c r="NWG12" s="813"/>
      <c r="NWH12" s="813"/>
      <c r="NWI12" s="813"/>
      <c r="NWJ12" s="813"/>
      <c r="NWK12" s="813"/>
      <c r="NWL12" s="813"/>
      <c r="NWM12" s="813"/>
      <c r="NWN12" s="813"/>
      <c r="NWO12" s="813"/>
      <c r="NWP12" s="813"/>
      <c r="NWQ12" s="813"/>
      <c r="NWR12" s="813"/>
      <c r="NWS12" s="813"/>
      <c r="NWT12" s="813"/>
      <c r="NWU12" s="813"/>
      <c r="NWV12" s="813"/>
      <c r="NWW12" s="813"/>
      <c r="NWX12" s="813"/>
      <c r="NWY12" s="813"/>
      <c r="NWZ12" s="813"/>
      <c r="NXA12" s="813"/>
      <c r="NXB12" s="813"/>
      <c r="NXC12" s="813"/>
      <c r="NXD12" s="813"/>
      <c r="NXE12" s="813"/>
      <c r="NXF12" s="813"/>
      <c r="NXG12" s="813"/>
      <c r="NXH12" s="813"/>
      <c r="NXI12" s="813"/>
      <c r="NXJ12" s="813"/>
      <c r="NXK12" s="813"/>
      <c r="NXL12" s="813"/>
      <c r="NXM12" s="813"/>
      <c r="NXN12" s="813"/>
      <c r="NXO12" s="813"/>
      <c r="NXP12" s="813"/>
      <c r="NXQ12" s="813"/>
      <c r="NXR12" s="813"/>
      <c r="NXS12" s="813"/>
      <c r="NXT12" s="813"/>
      <c r="NXU12" s="813"/>
      <c r="NXV12" s="813"/>
      <c r="NXW12" s="813"/>
      <c r="NXX12" s="813"/>
      <c r="NXY12" s="813"/>
      <c r="NXZ12" s="813"/>
      <c r="NYA12" s="813"/>
      <c r="NYB12" s="813"/>
      <c r="NYC12" s="813"/>
      <c r="NYD12" s="813"/>
      <c r="NYE12" s="813"/>
      <c r="NYF12" s="813"/>
      <c r="NYG12" s="813"/>
      <c r="NYH12" s="813"/>
      <c r="NYI12" s="813"/>
      <c r="NYJ12" s="813"/>
      <c r="NYK12" s="813"/>
      <c r="NYL12" s="813"/>
      <c r="NYM12" s="813"/>
      <c r="NYN12" s="813"/>
      <c r="NYO12" s="813"/>
      <c r="NYP12" s="813"/>
      <c r="NYQ12" s="813"/>
      <c r="NYR12" s="813"/>
      <c r="NYS12" s="813"/>
      <c r="NYT12" s="813"/>
      <c r="NYU12" s="813"/>
      <c r="NYV12" s="813"/>
      <c r="NYW12" s="813"/>
      <c r="NYX12" s="813"/>
      <c r="NYY12" s="813"/>
      <c r="NYZ12" s="813"/>
      <c r="NZA12" s="813"/>
      <c r="NZB12" s="813"/>
      <c r="NZC12" s="813"/>
      <c r="NZD12" s="813"/>
      <c r="NZE12" s="813"/>
      <c r="NZF12" s="813"/>
      <c r="NZG12" s="813"/>
      <c r="NZH12" s="813"/>
      <c r="NZI12" s="813"/>
      <c r="NZJ12" s="813"/>
      <c r="NZK12" s="813"/>
      <c r="NZL12" s="813"/>
      <c r="NZM12" s="813"/>
      <c r="NZN12" s="813"/>
      <c r="NZO12" s="813"/>
      <c r="NZP12" s="813"/>
      <c r="NZQ12" s="813"/>
      <c r="NZR12" s="813"/>
      <c r="NZS12" s="813"/>
      <c r="NZT12" s="813"/>
      <c r="NZU12" s="813"/>
      <c r="NZV12" s="813"/>
      <c r="NZW12" s="813"/>
      <c r="NZX12" s="813"/>
      <c r="NZY12" s="813"/>
      <c r="NZZ12" s="813"/>
      <c r="OAA12" s="813"/>
      <c r="OAB12" s="813"/>
      <c r="OAC12" s="813"/>
      <c r="OAD12" s="813"/>
      <c r="OAE12" s="813"/>
      <c r="OAF12" s="813"/>
      <c r="OAG12" s="813"/>
      <c r="OAH12" s="813"/>
      <c r="OAI12" s="813"/>
      <c r="OAJ12" s="813"/>
      <c r="OAK12" s="813"/>
      <c r="OAL12" s="813"/>
      <c r="OAM12" s="813"/>
      <c r="OAN12" s="813"/>
      <c r="OAO12" s="813"/>
      <c r="OAP12" s="813"/>
      <c r="OAQ12" s="813"/>
      <c r="OAR12" s="813"/>
      <c r="OAS12" s="813"/>
      <c r="OAT12" s="813"/>
      <c r="OAU12" s="813"/>
      <c r="OAV12" s="813"/>
      <c r="OAW12" s="813"/>
      <c r="OAX12" s="813"/>
      <c r="OAY12" s="813"/>
      <c r="OAZ12" s="813"/>
      <c r="OBA12" s="813"/>
      <c r="OBB12" s="813"/>
      <c r="OBC12" s="813"/>
      <c r="OBD12" s="813"/>
      <c r="OBE12" s="813"/>
      <c r="OBF12" s="813"/>
      <c r="OBG12" s="813"/>
      <c r="OBH12" s="813"/>
      <c r="OBI12" s="813"/>
      <c r="OBJ12" s="813"/>
      <c r="OBK12" s="813"/>
      <c r="OBL12" s="813"/>
      <c r="OBM12" s="813"/>
      <c r="OBN12" s="813"/>
      <c r="OBO12" s="813"/>
      <c r="OBP12" s="813"/>
      <c r="OBQ12" s="813"/>
      <c r="OBR12" s="813"/>
      <c r="OBS12" s="813"/>
      <c r="OBT12" s="813"/>
      <c r="OBU12" s="813"/>
      <c r="OBV12" s="813"/>
      <c r="OBW12" s="813"/>
      <c r="OBX12" s="813"/>
      <c r="OBY12" s="813"/>
      <c r="OBZ12" s="813"/>
      <c r="OCA12" s="813"/>
      <c r="OCB12" s="813"/>
      <c r="OCC12" s="813"/>
      <c r="OCD12" s="813"/>
      <c r="OCE12" s="813"/>
      <c r="OCF12" s="813"/>
      <c r="OCG12" s="813"/>
      <c r="OCH12" s="813"/>
      <c r="OCI12" s="813"/>
      <c r="OCJ12" s="813"/>
      <c r="OCK12" s="813"/>
      <c r="OCL12" s="813"/>
      <c r="OCM12" s="813"/>
      <c r="OCN12" s="813"/>
      <c r="OCO12" s="813"/>
      <c r="OCP12" s="813"/>
      <c r="OCQ12" s="813"/>
      <c r="OCR12" s="813"/>
      <c r="OCS12" s="813"/>
      <c r="OCT12" s="813"/>
      <c r="OCU12" s="813"/>
      <c r="OCV12" s="813"/>
      <c r="OCW12" s="813"/>
      <c r="OCX12" s="813"/>
      <c r="OCY12" s="813"/>
      <c r="OCZ12" s="813"/>
      <c r="ODA12" s="813"/>
      <c r="ODB12" s="813"/>
      <c r="ODC12" s="813"/>
      <c r="ODD12" s="813"/>
      <c r="ODE12" s="813"/>
      <c r="ODF12" s="813"/>
      <c r="ODG12" s="813"/>
      <c r="ODH12" s="813"/>
      <c r="ODI12" s="813"/>
      <c r="ODJ12" s="813"/>
      <c r="ODK12" s="813"/>
      <c r="ODL12" s="813"/>
      <c r="ODM12" s="813"/>
      <c r="ODN12" s="813"/>
      <c r="ODO12" s="813"/>
      <c r="ODP12" s="813"/>
      <c r="ODQ12" s="813"/>
      <c r="ODR12" s="813"/>
      <c r="ODS12" s="813"/>
      <c r="ODT12" s="813"/>
      <c r="ODU12" s="813"/>
      <c r="ODV12" s="813"/>
      <c r="ODW12" s="813"/>
      <c r="ODX12" s="813"/>
      <c r="ODY12" s="813"/>
      <c r="ODZ12" s="813"/>
      <c r="OEA12" s="813"/>
      <c r="OEB12" s="813"/>
      <c r="OEC12" s="813"/>
      <c r="OED12" s="813"/>
      <c r="OEE12" s="813"/>
      <c r="OEF12" s="813"/>
      <c r="OEG12" s="813"/>
      <c r="OEH12" s="813"/>
      <c r="OEI12" s="813"/>
      <c r="OEJ12" s="813"/>
      <c r="OEK12" s="813"/>
      <c r="OEL12" s="813"/>
      <c r="OEM12" s="813"/>
      <c r="OEN12" s="813"/>
      <c r="OEO12" s="813"/>
      <c r="OEP12" s="813"/>
      <c r="OEQ12" s="813"/>
      <c r="OER12" s="813"/>
      <c r="OES12" s="813"/>
      <c r="OET12" s="813"/>
      <c r="OEU12" s="813"/>
      <c r="OEV12" s="813"/>
      <c r="OEW12" s="813"/>
      <c r="OEX12" s="813"/>
      <c r="OEY12" s="813"/>
      <c r="OEZ12" s="813"/>
      <c r="OFA12" s="813"/>
      <c r="OFB12" s="813"/>
      <c r="OFC12" s="813"/>
      <c r="OFD12" s="813"/>
      <c r="OFE12" s="813"/>
      <c r="OFF12" s="813"/>
      <c r="OFG12" s="813"/>
      <c r="OFH12" s="813"/>
      <c r="OFI12" s="813"/>
      <c r="OFJ12" s="813"/>
      <c r="OFK12" s="813"/>
      <c r="OFL12" s="813"/>
      <c r="OFM12" s="813"/>
      <c r="OFN12" s="813"/>
      <c r="OFO12" s="813"/>
      <c r="OFP12" s="813"/>
      <c r="OFQ12" s="813"/>
      <c r="OFR12" s="813"/>
      <c r="OFS12" s="813"/>
      <c r="OFT12" s="813"/>
      <c r="OFU12" s="813"/>
      <c r="OFV12" s="813"/>
      <c r="OFW12" s="813"/>
      <c r="OFX12" s="813"/>
      <c r="OFY12" s="813"/>
      <c r="OFZ12" s="813"/>
      <c r="OGA12" s="813"/>
      <c r="OGB12" s="813"/>
      <c r="OGC12" s="813"/>
      <c r="OGD12" s="813"/>
      <c r="OGE12" s="813"/>
      <c r="OGF12" s="813"/>
      <c r="OGG12" s="813"/>
      <c r="OGH12" s="813"/>
      <c r="OGI12" s="813"/>
      <c r="OGJ12" s="813"/>
      <c r="OGK12" s="813"/>
      <c r="OGL12" s="813"/>
      <c r="OGM12" s="813"/>
      <c r="OGN12" s="813"/>
      <c r="OGO12" s="813"/>
      <c r="OGP12" s="813"/>
      <c r="OGQ12" s="813"/>
      <c r="OGR12" s="813"/>
      <c r="OGS12" s="813"/>
      <c r="OGT12" s="813"/>
      <c r="OGU12" s="813"/>
      <c r="OGV12" s="813"/>
      <c r="OGW12" s="813"/>
      <c r="OGX12" s="813"/>
      <c r="OGY12" s="813"/>
      <c r="OGZ12" s="813"/>
      <c r="OHA12" s="813"/>
      <c r="OHB12" s="813"/>
      <c r="OHC12" s="813"/>
      <c r="OHD12" s="813"/>
      <c r="OHE12" s="813"/>
      <c r="OHF12" s="813"/>
      <c r="OHG12" s="813"/>
      <c r="OHH12" s="813"/>
      <c r="OHI12" s="813"/>
      <c r="OHJ12" s="813"/>
      <c r="OHK12" s="813"/>
      <c r="OHL12" s="813"/>
      <c r="OHM12" s="813"/>
      <c r="OHN12" s="813"/>
      <c r="OHO12" s="813"/>
      <c r="OHP12" s="813"/>
      <c r="OHQ12" s="813"/>
      <c r="OHR12" s="813"/>
      <c r="OHS12" s="813"/>
      <c r="OHT12" s="813"/>
      <c r="OHU12" s="813"/>
      <c r="OHV12" s="813"/>
      <c r="OHW12" s="813"/>
      <c r="OHX12" s="813"/>
      <c r="OHY12" s="813"/>
      <c r="OHZ12" s="813"/>
      <c r="OIA12" s="813"/>
      <c r="OIB12" s="813"/>
      <c r="OIC12" s="813"/>
      <c r="OID12" s="813"/>
      <c r="OIE12" s="813"/>
      <c r="OIF12" s="813"/>
      <c r="OIG12" s="813"/>
      <c r="OIH12" s="813"/>
      <c r="OII12" s="813"/>
      <c r="OIJ12" s="813"/>
      <c r="OIK12" s="813"/>
      <c r="OIL12" s="813"/>
      <c r="OIM12" s="813"/>
      <c r="OIN12" s="813"/>
      <c r="OIO12" s="813"/>
      <c r="OIP12" s="813"/>
      <c r="OIQ12" s="813"/>
      <c r="OIR12" s="813"/>
      <c r="OIS12" s="813"/>
      <c r="OIT12" s="813"/>
      <c r="OIU12" s="813"/>
      <c r="OIV12" s="813"/>
      <c r="OIW12" s="813"/>
      <c r="OIX12" s="813"/>
      <c r="OIY12" s="813"/>
      <c r="OIZ12" s="813"/>
      <c r="OJA12" s="813"/>
      <c r="OJB12" s="813"/>
      <c r="OJC12" s="813"/>
      <c r="OJD12" s="813"/>
      <c r="OJE12" s="813"/>
      <c r="OJF12" s="813"/>
      <c r="OJG12" s="813"/>
      <c r="OJH12" s="813"/>
      <c r="OJI12" s="813"/>
      <c r="OJJ12" s="813"/>
      <c r="OJK12" s="813"/>
      <c r="OJL12" s="813"/>
      <c r="OJM12" s="813"/>
      <c r="OJN12" s="813"/>
      <c r="OJO12" s="813"/>
      <c r="OJP12" s="813"/>
      <c r="OJQ12" s="813"/>
      <c r="OJR12" s="813"/>
      <c r="OJS12" s="813"/>
      <c r="OJT12" s="813"/>
      <c r="OJU12" s="813"/>
      <c r="OJV12" s="813"/>
      <c r="OJW12" s="813"/>
      <c r="OJX12" s="813"/>
      <c r="OJY12" s="813"/>
      <c r="OJZ12" s="813"/>
      <c r="OKA12" s="813"/>
      <c r="OKB12" s="813"/>
      <c r="OKC12" s="813"/>
      <c r="OKD12" s="813"/>
      <c r="OKE12" s="813"/>
      <c r="OKF12" s="813"/>
      <c r="OKG12" s="813"/>
      <c r="OKH12" s="813"/>
      <c r="OKI12" s="813"/>
      <c r="OKJ12" s="813"/>
      <c r="OKK12" s="813"/>
      <c r="OKL12" s="813"/>
      <c r="OKM12" s="813"/>
      <c r="OKN12" s="813"/>
      <c r="OKO12" s="813"/>
      <c r="OKP12" s="813"/>
      <c r="OKQ12" s="813"/>
      <c r="OKR12" s="813"/>
      <c r="OKS12" s="813"/>
      <c r="OKT12" s="813"/>
      <c r="OKU12" s="813"/>
      <c r="OKV12" s="813"/>
      <c r="OKW12" s="813"/>
      <c r="OKX12" s="813"/>
      <c r="OKY12" s="813"/>
      <c r="OKZ12" s="813"/>
      <c r="OLA12" s="813"/>
      <c r="OLB12" s="813"/>
      <c r="OLC12" s="813"/>
      <c r="OLD12" s="813"/>
      <c r="OLE12" s="813"/>
      <c r="OLF12" s="813"/>
      <c r="OLG12" s="813"/>
      <c r="OLH12" s="813"/>
      <c r="OLI12" s="813"/>
      <c r="OLJ12" s="813"/>
      <c r="OLK12" s="813"/>
      <c r="OLL12" s="813"/>
      <c r="OLM12" s="813"/>
      <c r="OLN12" s="813"/>
      <c r="OLO12" s="813"/>
      <c r="OLP12" s="813"/>
      <c r="OLQ12" s="813"/>
      <c r="OLR12" s="813"/>
      <c r="OLS12" s="813"/>
      <c r="OLT12" s="813"/>
      <c r="OLU12" s="813"/>
      <c r="OLV12" s="813"/>
      <c r="OLW12" s="813"/>
      <c r="OLX12" s="813"/>
      <c r="OLY12" s="813"/>
      <c r="OLZ12" s="813"/>
      <c r="OMA12" s="813"/>
      <c r="OMB12" s="813"/>
      <c r="OMC12" s="813"/>
      <c r="OMD12" s="813"/>
      <c r="OME12" s="813"/>
      <c r="OMF12" s="813"/>
      <c r="OMG12" s="813"/>
      <c r="OMH12" s="813"/>
      <c r="OMI12" s="813"/>
      <c r="OMJ12" s="813"/>
      <c r="OMK12" s="813"/>
      <c r="OML12" s="813"/>
      <c r="OMM12" s="813"/>
      <c r="OMN12" s="813"/>
      <c r="OMO12" s="813"/>
      <c r="OMP12" s="813"/>
      <c r="OMQ12" s="813"/>
      <c r="OMR12" s="813"/>
      <c r="OMS12" s="813"/>
      <c r="OMT12" s="813"/>
      <c r="OMU12" s="813"/>
      <c r="OMV12" s="813"/>
      <c r="OMW12" s="813"/>
      <c r="OMX12" s="813"/>
      <c r="OMY12" s="813"/>
      <c r="OMZ12" s="813"/>
      <c r="ONA12" s="813"/>
      <c r="ONB12" s="813"/>
      <c r="ONC12" s="813"/>
      <c r="OND12" s="813"/>
      <c r="ONE12" s="813"/>
      <c r="ONF12" s="813"/>
      <c r="ONG12" s="813"/>
      <c r="ONH12" s="813"/>
      <c r="ONI12" s="813"/>
      <c r="ONJ12" s="813"/>
      <c r="ONK12" s="813"/>
      <c r="ONL12" s="813"/>
      <c r="ONM12" s="813"/>
      <c r="ONN12" s="813"/>
      <c r="ONO12" s="813"/>
      <c r="ONP12" s="813"/>
      <c r="ONQ12" s="813"/>
      <c r="ONR12" s="813"/>
      <c r="ONS12" s="813"/>
      <c r="ONT12" s="813"/>
      <c r="ONU12" s="813"/>
      <c r="ONV12" s="813"/>
      <c r="ONW12" s="813"/>
      <c r="ONX12" s="813"/>
      <c r="ONY12" s="813"/>
      <c r="ONZ12" s="813"/>
      <c r="OOA12" s="813"/>
      <c r="OOB12" s="813"/>
      <c r="OOC12" s="813"/>
      <c r="OOD12" s="813"/>
      <c r="OOE12" s="813"/>
      <c r="OOF12" s="813"/>
      <c r="OOG12" s="813"/>
      <c r="OOH12" s="813"/>
      <c r="OOI12" s="813"/>
      <c r="OOJ12" s="813"/>
      <c r="OOK12" s="813"/>
      <c r="OOL12" s="813"/>
      <c r="OOM12" s="813"/>
      <c r="OON12" s="813"/>
      <c r="OOO12" s="813"/>
      <c r="OOP12" s="813"/>
      <c r="OOQ12" s="813"/>
      <c r="OOR12" s="813"/>
      <c r="OOS12" s="813"/>
      <c r="OOT12" s="813"/>
      <c r="OOU12" s="813"/>
      <c r="OOV12" s="813"/>
      <c r="OOW12" s="813"/>
      <c r="OOX12" s="813"/>
      <c r="OOY12" s="813"/>
      <c r="OOZ12" s="813"/>
      <c r="OPA12" s="813"/>
      <c r="OPB12" s="813"/>
      <c r="OPC12" s="813"/>
      <c r="OPD12" s="813"/>
      <c r="OPE12" s="813"/>
      <c r="OPF12" s="813"/>
      <c r="OPG12" s="813"/>
      <c r="OPH12" s="813"/>
      <c r="OPI12" s="813"/>
      <c r="OPJ12" s="813"/>
      <c r="OPK12" s="813"/>
      <c r="OPL12" s="813"/>
      <c r="OPM12" s="813"/>
      <c r="OPN12" s="813"/>
      <c r="OPO12" s="813"/>
      <c r="OPP12" s="813"/>
      <c r="OPQ12" s="813"/>
      <c r="OPR12" s="813"/>
      <c r="OPS12" s="813"/>
      <c r="OPT12" s="813"/>
      <c r="OPU12" s="813"/>
      <c r="OPV12" s="813"/>
      <c r="OPW12" s="813"/>
      <c r="OPX12" s="813"/>
      <c r="OPY12" s="813"/>
      <c r="OPZ12" s="813"/>
      <c r="OQA12" s="813"/>
      <c r="OQB12" s="813"/>
      <c r="OQC12" s="813"/>
      <c r="OQD12" s="813"/>
      <c r="OQE12" s="813"/>
      <c r="OQF12" s="813"/>
      <c r="OQG12" s="813"/>
      <c r="OQH12" s="813"/>
      <c r="OQI12" s="813"/>
      <c r="OQJ12" s="813"/>
      <c r="OQK12" s="813"/>
      <c r="OQL12" s="813"/>
      <c r="OQM12" s="813"/>
      <c r="OQN12" s="813"/>
      <c r="OQO12" s="813"/>
      <c r="OQP12" s="813"/>
      <c r="OQQ12" s="813"/>
      <c r="OQR12" s="813"/>
      <c r="OQS12" s="813"/>
      <c r="OQT12" s="813"/>
      <c r="OQU12" s="813"/>
      <c r="OQV12" s="813"/>
      <c r="OQW12" s="813"/>
      <c r="OQX12" s="813"/>
      <c r="OQY12" s="813"/>
      <c r="OQZ12" s="813"/>
      <c r="ORA12" s="813"/>
      <c r="ORB12" s="813"/>
      <c r="ORC12" s="813"/>
      <c r="ORD12" s="813"/>
      <c r="ORE12" s="813"/>
      <c r="ORF12" s="813"/>
      <c r="ORG12" s="813"/>
      <c r="ORH12" s="813"/>
      <c r="ORI12" s="813"/>
      <c r="ORJ12" s="813"/>
      <c r="ORK12" s="813"/>
      <c r="ORL12" s="813"/>
      <c r="ORM12" s="813"/>
      <c r="ORN12" s="813"/>
      <c r="ORO12" s="813"/>
      <c r="ORP12" s="813"/>
      <c r="ORQ12" s="813"/>
      <c r="ORR12" s="813"/>
      <c r="ORS12" s="813"/>
      <c r="ORT12" s="813"/>
      <c r="ORU12" s="813"/>
      <c r="ORV12" s="813"/>
      <c r="ORW12" s="813"/>
      <c r="ORX12" s="813"/>
      <c r="ORY12" s="813"/>
      <c r="ORZ12" s="813"/>
      <c r="OSA12" s="813"/>
      <c r="OSB12" s="813"/>
      <c r="OSC12" s="813"/>
      <c r="OSD12" s="813"/>
      <c r="OSE12" s="813"/>
      <c r="OSF12" s="813"/>
      <c r="OSG12" s="813"/>
      <c r="OSH12" s="813"/>
      <c r="OSI12" s="813"/>
      <c r="OSJ12" s="813"/>
      <c r="OSK12" s="813"/>
      <c r="OSL12" s="813"/>
      <c r="OSM12" s="813"/>
      <c r="OSN12" s="813"/>
      <c r="OSO12" s="813"/>
      <c r="OSP12" s="813"/>
      <c r="OSQ12" s="813"/>
      <c r="OSR12" s="813"/>
      <c r="OSS12" s="813"/>
      <c r="OST12" s="813"/>
      <c r="OSU12" s="813"/>
      <c r="OSV12" s="813"/>
      <c r="OSW12" s="813"/>
      <c r="OSX12" s="813"/>
      <c r="OSY12" s="813"/>
      <c r="OSZ12" s="813"/>
      <c r="OTA12" s="813"/>
      <c r="OTB12" s="813"/>
      <c r="OTC12" s="813"/>
      <c r="OTD12" s="813"/>
      <c r="OTE12" s="813"/>
      <c r="OTF12" s="813"/>
      <c r="OTG12" s="813"/>
      <c r="OTH12" s="813"/>
      <c r="OTI12" s="813"/>
      <c r="OTJ12" s="813"/>
      <c r="OTK12" s="813"/>
      <c r="OTL12" s="813"/>
      <c r="OTM12" s="813"/>
      <c r="OTN12" s="813"/>
      <c r="OTO12" s="813"/>
      <c r="OTP12" s="813"/>
      <c r="OTQ12" s="813"/>
      <c r="OTR12" s="813"/>
      <c r="OTS12" s="813"/>
      <c r="OTT12" s="813"/>
      <c r="OTU12" s="813"/>
      <c r="OTV12" s="813"/>
      <c r="OTW12" s="813"/>
      <c r="OTX12" s="813"/>
      <c r="OTY12" s="813"/>
      <c r="OTZ12" s="813"/>
      <c r="OUA12" s="813"/>
      <c r="OUB12" s="813"/>
      <c r="OUC12" s="813"/>
      <c r="OUD12" s="813"/>
      <c r="OUE12" s="813"/>
      <c r="OUF12" s="813"/>
      <c r="OUG12" s="813"/>
      <c r="OUH12" s="813"/>
      <c r="OUI12" s="813"/>
      <c r="OUJ12" s="813"/>
      <c r="OUK12" s="813"/>
      <c r="OUL12" s="813"/>
      <c r="OUM12" s="813"/>
      <c r="OUN12" s="813"/>
      <c r="OUO12" s="813"/>
      <c r="OUP12" s="813"/>
      <c r="OUQ12" s="813"/>
      <c r="OUR12" s="813"/>
      <c r="OUS12" s="813"/>
      <c r="OUT12" s="813"/>
      <c r="OUU12" s="813"/>
      <c r="OUV12" s="813"/>
      <c r="OUW12" s="813"/>
      <c r="OUX12" s="813"/>
      <c r="OUY12" s="813"/>
      <c r="OUZ12" s="813"/>
      <c r="OVA12" s="813"/>
      <c r="OVB12" s="813"/>
      <c r="OVC12" s="813"/>
      <c r="OVD12" s="813"/>
      <c r="OVE12" s="813"/>
      <c r="OVF12" s="813"/>
      <c r="OVG12" s="813"/>
      <c r="OVH12" s="813"/>
      <c r="OVI12" s="813"/>
      <c r="OVJ12" s="813"/>
      <c r="OVK12" s="813"/>
      <c r="OVL12" s="813"/>
      <c r="OVM12" s="813"/>
      <c r="OVN12" s="813"/>
      <c r="OVO12" s="813"/>
      <c r="OVP12" s="813"/>
      <c r="OVQ12" s="813"/>
      <c r="OVR12" s="813"/>
      <c r="OVS12" s="813"/>
      <c r="OVT12" s="813"/>
      <c r="OVU12" s="813"/>
      <c r="OVV12" s="813"/>
      <c r="OVW12" s="813"/>
      <c r="OVX12" s="813"/>
      <c r="OVY12" s="813"/>
      <c r="OVZ12" s="813"/>
      <c r="OWA12" s="813"/>
      <c r="OWB12" s="813"/>
      <c r="OWC12" s="813"/>
      <c r="OWD12" s="813"/>
      <c r="OWE12" s="813"/>
      <c r="OWF12" s="813"/>
      <c r="OWG12" s="813"/>
      <c r="OWH12" s="813"/>
      <c r="OWI12" s="813"/>
      <c r="OWJ12" s="813"/>
      <c r="OWK12" s="813"/>
      <c r="OWL12" s="813"/>
      <c r="OWM12" s="813"/>
      <c r="OWN12" s="813"/>
      <c r="OWO12" s="813"/>
      <c r="OWP12" s="813"/>
      <c r="OWQ12" s="813"/>
      <c r="OWR12" s="813"/>
      <c r="OWS12" s="813"/>
      <c r="OWT12" s="813"/>
      <c r="OWU12" s="813"/>
      <c r="OWV12" s="813"/>
      <c r="OWW12" s="813"/>
      <c r="OWX12" s="813"/>
      <c r="OWY12" s="813"/>
      <c r="OWZ12" s="813"/>
      <c r="OXA12" s="813"/>
      <c r="OXB12" s="813"/>
      <c r="OXC12" s="813"/>
      <c r="OXD12" s="813"/>
      <c r="OXE12" s="813"/>
      <c r="OXF12" s="813"/>
      <c r="OXG12" s="813"/>
      <c r="OXH12" s="813"/>
      <c r="OXI12" s="813"/>
      <c r="OXJ12" s="813"/>
      <c r="OXK12" s="813"/>
      <c r="OXL12" s="813"/>
      <c r="OXM12" s="813"/>
      <c r="OXN12" s="813"/>
      <c r="OXO12" s="813"/>
      <c r="OXP12" s="813"/>
      <c r="OXQ12" s="813"/>
      <c r="OXR12" s="813"/>
      <c r="OXS12" s="813"/>
      <c r="OXT12" s="813"/>
      <c r="OXU12" s="813"/>
      <c r="OXV12" s="813"/>
      <c r="OXW12" s="813"/>
      <c r="OXX12" s="813"/>
      <c r="OXY12" s="813"/>
      <c r="OXZ12" s="813"/>
      <c r="OYA12" s="813"/>
      <c r="OYB12" s="813"/>
      <c r="OYC12" s="813"/>
      <c r="OYD12" s="813"/>
      <c r="OYE12" s="813"/>
      <c r="OYF12" s="813"/>
      <c r="OYG12" s="813"/>
      <c r="OYH12" s="813"/>
      <c r="OYI12" s="813"/>
      <c r="OYJ12" s="813"/>
      <c r="OYK12" s="813"/>
      <c r="OYL12" s="813"/>
      <c r="OYM12" s="813"/>
      <c r="OYN12" s="813"/>
      <c r="OYO12" s="813"/>
      <c r="OYP12" s="813"/>
      <c r="OYQ12" s="813"/>
      <c r="OYR12" s="813"/>
      <c r="OYS12" s="813"/>
      <c r="OYT12" s="813"/>
      <c r="OYU12" s="813"/>
      <c r="OYV12" s="813"/>
      <c r="OYW12" s="813"/>
      <c r="OYX12" s="813"/>
      <c r="OYY12" s="813"/>
      <c r="OYZ12" s="813"/>
      <c r="OZA12" s="813"/>
      <c r="OZB12" s="813"/>
      <c r="OZC12" s="813"/>
      <c r="OZD12" s="813"/>
      <c r="OZE12" s="813"/>
      <c r="OZF12" s="813"/>
      <c r="OZG12" s="813"/>
      <c r="OZH12" s="813"/>
      <c r="OZI12" s="813"/>
      <c r="OZJ12" s="813"/>
      <c r="OZK12" s="813"/>
      <c r="OZL12" s="813"/>
      <c r="OZM12" s="813"/>
      <c r="OZN12" s="813"/>
      <c r="OZO12" s="813"/>
      <c r="OZP12" s="813"/>
      <c r="OZQ12" s="813"/>
      <c r="OZR12" s="813"/>
      <c r="OZS12" s="813"/>
      <c r="OZT12" s="813"/>
      <c r="OZU12" s="813"/>
      <c r="OZV12" s="813"/>
      <c r="OZW12" s="813"/>
      <c r="OZX12" s="813"/>
      <c r="OZY12" s="813"/>
      <c r="OZZ12" s="813"/>
      <c r="PAA12" s="813"/>
      <c r="PAB12" s="813"/>
      <c r="PAC12" s="813"/>
      <c r="PAD12" s="813"/>
      <c r="PAE12" s="813"/>
      <c r="PAF12" s="813"/>
      <c r="PAG12" s="813"/>
      <c r="PAH12" s="813"/>
      <c r="PAI12" s="813"/>
      <c r="PAJ12" s="813"/>
      <c r="PAK12" s="813"/>
      <c r="PAL12" s="813"/>
      <c r="PAM12" s="813"/>
      <c r="PAN12" s="813"/>
      <c r="PAO12" s="813"/>
      <c r="PAP12" s="813"/>
      <c r="PAQ12" s="813"/>
      <c r="PAR12" s="813"/>
      <c r="PAS12" s="813"/>
      <c r="PAT12" s="813"/>
      <c r="PAU12" s="813"/>
      <c r="PAV12" s="813"/>
      <c r="PAW12" s="813"/>
      <c r="PAX12" s="813"/>
      <c r="PAY12" s="813"/>
      <c r="PAZ12" s="813"/>
      <c r="PBA12" s="813"/>
      <c r="PBB12" s="813"/>
      <c r="PBC12" s="813"/>
      <c r="PBD12" s="813"/>
      <c r="PBE12" s="813"/>
      <c r="PBF12" s="813"/>
      <c r="PBG12" s="813"/>
      <c r="PBH12" s="813"/>
      <c r="PBI12" s="813"/>
      <c r="PBJ12" s="813"/>
      <c r="PBK12" s="813"/>
      <c r="PBL12" s="813"/>
      <c r="PBM12" s="813"/>
      <c r="PBN12" s="813"/>
      <c r="PBO12" s="813"/>
      <c r="PBP12" s="813"/>
      <c r="PBQ12" s="813"/>
      <c r="PBR12" s="813"/>
      <c r="PBS12" s="813"/>
      <c r="PBT12" s="813"/>
      <c r="PBU12" s="813"/>
      <c r="PBV12" s="813"/>
      <c r="PBW12" s="813"/>
      <c r="PBX12" s="813"/>
      <c r="PBY12" s="813"/>
      <c r="PBZ12" s="813"/>
      <c r="PCA12" s="813"/>
      <c r="PCB12" s="813"/>
      <c r="PCC12" s="813"/>
      <c r="PCD12" s="813"/>
      <c r="PCE12" s="813"/>
      <c r="PCF12" s="813"/>
      <c r="PCG12" s="813"/>
      <c r="PCH12" s="813"/>
      <c r="PCI12" s="813"/>
      <c r="PCJ12" s="813"/>
      <c r="PCK12" s="813"/>
      <c r="PCL12" s="813"/>
      <c r="PCM12" s="813"/>
      <c r="PCN12" s="813"/>
      <c r="PCO12" s="813"/>
      <c r="PCP12" s="813"/>
      <c r="PCQ12" s="813"/>
      <c r="PCR12" s="813"/>
      <c r="PCS12" s="813"/>
      <c r="PCT12" s="813"/>
      <c r="PCU12" s="813"/>
      <c r="PCV12" s="813"/>
      <c r="PCW12" s="813"/>
      <c r="PCX12" s="813"/>
      <c r="PCY12" s="813"/>
      <c r="PCZ12" s="813"/>
      <c r="PDA12" s="813"/>
      <c r="PDB12" s="813"/>
      <c r="PDC12" s="813"/>
      <c r="PDD12" s="813"/>
      <c r="PDE12" s="813"/>
      <c r="PDF12" s="813"/>
      <c r="PDG12" s="813"/>
      <c r="PDH12" s="813"/>
      <c r="PDI12" s="813"/>
      <c r="PDJ12" s="813"/>
      <c r="PDK12" s="813"/>
      <c r="PDL12" s="813"/>
      <c r="PDM12" s="813"/>
      <c r="PDN12" s="813"/>
      <c r="PDO12" s="813"/>
      <c r="PDP12" s="813"/>
      <c r="PDQ12" s="813"/>
      <c r="PDR12" s="813"/>
      <c r="PDS12" s="813"/>
      <c r="PDT12" s="813"/>
      <c r="PDU12" s="813"/>
      <c r="PDV12" s="813"/>
      <c r="PDW12" s="813"/>
      <c r="PDX12" s="813"/>
      <c r="PDY12" s="813"/>
      <c r="PDZ12" s="813"/>
      <c r="PEA12" s="813"/>
      <c r="PEB12" s="813"/>
      <c r="PEC12" s="813"/>
      <c r="PED12" s="813"/>
      <c r="PEE12" s="813"/>
      <c r="PEF12" s="813"/>
      <c r="PEG12" s="813"/>
      <c r="PEH12" s="813"/>
      <c r="PEI12" s="813"/>
      <c r="PEJ12" s="813"/>
      <c r="PEK12" s="813"/>
      <c r="PEL12" s="813"/>
      <c r="PEM12" s="813"/>
      <c r="PEN12" s="813"/>
      <c r="PEO12" s="813"/>
      <c r="PEP12" s="813"/>
      <c r="PEQ12" s="813"/>
      <c r="PER12" s="813"/>
      <c r="PES12" s="813"/>
      <c r="PET12" s="813"/>
      <c r="PEU12" s="813"/>
      <c r="PEV12" s="813"/>
      <c r="PEW12" s="813"/>
      <c r="PEX12" s="813"/>
      <c r="PEY12" s="813"/>
      <c r="PEZ12" s="813"/>
      <c r="PFA12" s="813"/>
      <c r="PFB12" s="813"/>
      <c r="PFC12" s="813"/>
      <c r="PFD12" s="813"/>
      <c r="PFE12" s="813"/>
      <c r="PFF12" s="813"/>
      <c r="PFG12" s="813"/>
      <c r="PFH12" s="813"/>
      <c r="PFI12" s="813"/>
      <c r="PFJ12" s="813"/>
      <c r="PFK12" s="813"/>
      <c r="PFL12" s="813"/>
      <c r="PFM12" s="813"/>
      <c r="PFN12" s="813"/>
      <c r="PFO12" s="813"/>
      <c r="PFP12" s="813"/>
      <c r="PFQ12" s="813"/>
      <c r="PFR12" s="813"/>
      <c r="PFS12" s="813"/>
      <c r="PFT12" s="813"/>
      <c r="PFU12" s="813"/>
      <c r="PFV12" s="813"/>
      <c r="PFW12" s="813"/>
      <c r="PFX12" s="813"/>
      <c r="PFY12" s="813"/>
      <c r="PFZ12" s="813"/>
      <c r="PGA12" s="813"/>
      <c r="PGB12" s="813"/>
      <c r="PGC12" s="813"/>
      <c r="PGD12" s="813"/>
      <c r="PGE12" s="813"/>
      <c r="PGF12" s="813"/>
      <c r="PGG12" s="813"/>
      <c r="PGH12" s="813"/>
      <c r="PGI12" s="813"/>
      <c r="PGJ12" s="813"/>
      <c r="PGK12" s="813"/>
      <c r="PGL12" s="813"/>
      <c r="PGM12" s="813"/>
      <c r="PGN12" s="813"/>
      <c r="PGO12" s="813"/>
      <c r="PGP12" s="813"/>
      <c r="PGQ12" s="813"/>
      <c r="PGR12" s="813"/>
      <c r="PGS12" s="813"/>
      <c r="PGT12" s="813"/>
      <c r="PGU12" s="813"/>
      <c r="PGV12" s="813"/>
      <c r="PGW12" s="813"/>
      <c r="PGX12" s="813"/>
      <c r="PGY12" s="813"/>
      <c r="PGZ12" s="813"/>
      <c r="PHA12" s="813"/>
      <c r="PHB12" s="813"/>
      <c r="PHC12" s="813"/>
      <c r="PHD12" s="813"/>
      <c r="PHE12" s="813"/>
      <c r="PHF12" s="813"/>
      <c r="PHG12" s="813"/>
      <c r="PHH12" s="813"/>
      <c r="PHI12" s="813"/>
      <c r="PHJ12" s="813"/>
      <c r="PHK12" s="813"/>
      <c r="PHL12" s="813"/>
      <c r="PHM12" s="813"/>
      <c r="PHN12" s="813"/>
      <c r="PHO12" s="813"/>
      <c r="PHP12" s="813"/>
      <c r="PHQ12" s="813"/>
      <c r="PHR12" s="813"/>
      <c r="PHS12" s="813"/>
      <c r="PHT12" s="813"/>
      <c r="PHU12" s="813"/>
      <c r="PHV12" s="813"/>
      <c r="PHW12" s="813"/>
      <c r="PHX12" s="813"/>
      <c r="PHY12" s="813"/>
      <c r="PHZ12" s="813"/>
      <c r="PIA12" s="813"/>
      <c r="PIB12" s="813"/>
      <c r="PIC12" s="813"/>
      <c r="PID12" s="813"/>
      <c r="PIE12" s="813"/>
      <c r="PIF12" s="813"/>
      <c r="PIG12" s="813"/>
      <c r="PIH12" s="813"/>
      <c r="PII12" s="813"/>
      <c r="PIJ12" s="813"/>
      <c r="PIK12" s="813"/>
      <c r="PIL12" s="813"/>
      <c r="PIM12" s="813"/>
      <c r="PIN12" s="813"/>
      <c r="PIO12" s="813"/>
      <c r="PIP12" s="813"/>
      <c r="PIQ12" s="813"/>
      <c r="PIR12" s="813"/>
      <c r="PIS12" s="813"/>
      <c r="PIT12" s="813"/>
      <c r="PIU12" s="813"/>
      <c r="PIV12" s="813"/>
      <c r="PIW12" s="813"/>
      <c r="PIX12" s="813"/>
      <c r="PIY12" s="813"/>
      <c r="PIZ12" s="813"/>
      <c r="PJA12" s="813"/>
      <c r="PJB12" s="813"/>
      <c r="PJC12" s="813"/>
      <c r="PJD12" s="813"/>
      <c r="PJE12" s="813"/>
      <c r="PJF12" s="813"/>
      <c r="PJG12" s="813"/>
      <c r="PJH12" s="813"/>
      <c r="PJI12" s="813"/>
      <c r="PJJ12" s="813"/>
      <c r="PJK12" s="813"/>
      <c r="PJL12" s="813"/>
      <c r="PJM12" s="813"/>
      <c r="PJN12" s="813"/>
      <c r="PJO12" s="813"/>
      <c r="PJP12" s="813"/>
      <c r="PJQ12" s="813"/>
      <c r="PJR12" s="813"/>
      <c r="PJS12" s="813"/>
      <c r="PJT12" s="813"/>
      <c r="PJU12" s="813"/>
      <c r="PJV12" s="813"/>
      <c r="PJW12" s="813"/>
      <c r="PJX12" s="813"/>
      <c r="PJY12" s="813"/>
      <c r="PJZ12" s="813"/>
      <c r="PKA12" s="813"/>
      <c r="PKB12" s="813"/>
      <c r="PKC12" s="813"/>
      <c r="PKD12" s="813"/>
      <c r="PKE12" s="813"/>
      <c r="PKF12" s="813"/>
      <c r="PKG12" s="813"/>
      <c r="PKH12" s="813"/>
      <c r="PKI12" s="813"/>
      <c r="PKJ12" s="813"/>
      <c r="PKK12" s="813"/>
      <c r="PKL12" s="813"/>
      <c r="PKM12" s="813"/>
      <c r="PKN12" s="813"/>
      <c r="PKO12" s="813"/>
      <c r="PKP12" s="813"/>
      <c r="PKQ12" s="813"/>
      <c r="PKR12" s="813"/>
      <c r="PKS12" s="813"/>
      <c r="PKT12" s="813"/>
      <c r="PKU12" s="813"/>
      <c r="PKV12" s="813"/>
      <c r="PKW12" s="813"/>
      <c r="PKX12" s="813"/>
      <c r="PKY12" s="813"/>
      <c r="PKZ12" s="813"/>
      <c r="PLA12" s="813"/>
      <c r="PLB12" s="813"/>
      <c r="PLC12" s="813"/>
      <c r="PLD12" s="813"/>
      <c r="PLE12" s="813"/>
      <c r="PLF12" s="813"/>
      <c r="PLG12" s="813"/>
      <c r="PLH12" s="813"/>
      <c r="PLI12" s="813"/>
      <c r="PLJ12" s="813"/>
      <c r="PLK12" s="813"/>
      <c r="PLL12" s="813"/>
      <c r="PLM12" s="813"/>
      <c r="PLN12" s="813"/>
      <c r="PLO12" s="813"/>
      <c r="PLP12" s="813"/>
      <c r="PLQ12" s="813"/>
      <c r="PLR12" s="813"/>
      <c r="PLS12" s="813"/>
      <c r="PLT12" s="813"/>
      <c r="PLU12" s="813"/>
      <c r="PLV12" s="813"/>
      <c r="PLW12" s="813"/>
      <c r="PLX12" s="813"/>
      <c r="PLY12" s="813"/>
      <c r="PLZ12" s="813"/>
      <c r="PMA12" s="813"/>
      <c r="PMB12" s="813"/>
      <c r="PMC12" s="813"/>
      <c r="PMD12" s="813"/>
      <c r="PME12" s="813"/>
      <c r="PMF12" s="813"/>
      <c r="PMG12" s="813"/>
      <c r="PMH12" s="813"/>
      <c r="PMI12" s="813"/>
      <c r="PMJ12" s="813"/>
      <c r="PMK12" s="813"/>
      <c r="PML12" s="813"/>
      <c r="PMM12" s="813"/>
      <c r="PMN12" s="813"/>
      <c r="PMO12" s="813"/>
      <c r="PMP12" s="813"/>
      <c r="PMQ12" s="813"/>
      <c r="PMR12" s="813"/>
      <c r="PMS12" s="813"/>
      <c r="PMT12" s="813"/>
      <c r="PMU12" s="813"/>
      <c r="PMV12" s="813"/>
      <c r="PMW12" s="813"/>
      <c r="PMX12" s="813"/>
      <c r="PMY12" s="813"/>
      <c r="PMZ12" s="813"/>
      <c r="PNA12" s="813"/>
      <c r="PNB12" s="813"/>
      <c r="PNC12" s="813"/>
      <c r="PND12" s="813"/>
      <c r="PNE12" s="813"/>
      <c r="PNF12" s="813"/>
      <c r="PNG12" s="813"/>
      <c r="PNH12" s="813"/>
      <c r="PNI12" s="813"/>
      <c r="PNJ12" s="813"/>
      <c r="PNK12" s="813"/>
      <c r="PNL12" s="813"/>
      <c r="PNM12" s="813"/>
      <c r="PNN12" s="813"/>
      <c r="PNO12" s="813"/>
      <c r="PNP12" s="813"/>
      <c r="PNQ12" s="813"/>
      <c r="PNR12" s="813"/>
      <c r="PNS12" s="813"/>
      <c r="PNT12" s="813"/>
      <c r="PNU12" s="813"/>
      <c r="PNV12" s="813"/>
      <c r="PNW12" s="813"/>
      <c r="PNX12" s="813"/>
      <c r="PNY12" s="813"/>
      <c r="PNZ12" s="813"/>
      <c r="POA12" s="813"/>
      <c r="POB12" s="813"/>
      <c r="POC12" s="813"/>
      <c r="POD12" s="813"/>
      <c r="POE12" s="813"/>
      <c r="POF12" s="813"/>
      <c r="POG12" s="813"/>
      <c r="POH12" s="813"/>
      <c r="POI12" s="813"/>
      <c r="POJ12" s="813"/>
      <c r="POK12" s="813"/>
      <c r="POL12" s="813"/>
      <c r="POM12" s="813"/>
      <c r="PON12" s="813"/>
      <c r="POO12" s="813"/>
      <c r="POP12" s="813"/>
      <c r="POQ12" s="813"/>
      <c r="POR12" s="813"/>
      <c r="POS12" s="813"/>
      <c r="POT12" s="813"/>
      <c r="POU12" s="813"/>
      <c r="POV12" s="813"/>
      <c r="POW12" s="813"/>
      <c r="POX12" s="813"/>
      <c r="POY12" s="813"/>
      <c r="POZ12" s="813"/>
      <c r="PPA12" s="813"/>
      <c r="PPB12" s="813"/>
      <c r="PPC12" s="813"/>
      <c r="PPD12" s="813"/>
      <c r="PPE12" s="813"/>
      <c r="PPF12" s="813"/>
      <c r="PPG12" s="813"/>
      <c r="PPH12" s="813"/>
      <c r="PPI12" s="813"/>
      <c r="PPJ12" s="813"/>
      <c r="PPK12" s="813"/>
      <c r="PPL12" s="813"/>
      <c r="PPM12" s="813"/>
      <c r="PPN12" s="813"/>
      <c r="PPO12" s="813"/>
      <c r="PPP12" s="813"/>
      <c r="PPQ12" s="813"/>
      <c r="PPR12" s="813"/>
      <c r="PPS12" s="813"/>
      <c r="PPT12" s="813"/>
      <c r="PPU12" s="813"/>
      <c r="PPV12" s="813"/>
      <c r="PPW12" s="813"/>
      <c r="PPX12" s="813"/>
      <c r="PPY12" s="813"/>
      <c r="PPZ12" s="813"/>
      <c r="PQA12" s="813"/>
      <c r="PQB12" s="813"/>
      <c r="PQC12" s="813"/>
      <c r="PQD12" s="813"/>
      <c r="PQE12" s="813"/>
      <c r="PQF12" s="813"/>
      <c r="PQG12" s="813"/>
      <c r="PQH12" s="813"/>
      <c r="PQI12" s="813"/>
      <c r="PQJ12" s="813"/>
      <c r="PQK12" s="813"/>
      <c r="PQL12" s="813"/>
      <c r="PQM12" s="813"/>
      <c r="PQN12" s="813"/>
      <c r="PQO12" s="813"/>
      <c r="PQP12" s="813"/>
      <c r="PQQ12" s="813"/>
      <c r="PQR12" s="813"/>
      <c r="PQS12" s="813"/>
      <c r="PQT12" s="813"/>
      <c r="PQU12" s="813"/>
      <c r="PQV12" s="813"/>
      <c r="PQW12" s="813"/>
      <c r="PQX12" s="813"/>
      <c r="PQY12" s="813"/>
      <c r="PQZ12" s="813"/>
      <c r="PRA12" s="813"/>
      <c r="PRB12" s="813"/>
      <c r="PRC12" s="813"/>
      <c r="PRD12" s="813"/>
      <c r="PRE12" s="813"/>
      <c r="PRF12" s="813"/>
      <c r="PRG12" s="813"/>
      <c r="PRH12" s="813"/>
      <c r="PRI12" s="813"/>
      <c r="PRJ12" s="813"/>
      <c r="PRK12" s="813"/>
      <c r="PRL12" s="813"/>
      <c r="PRM12" s="813"/>
      <c r="PRN12" s="813"/>
      <c r="PRO12" s="813"/>
      <c r="PRP12" s="813"/>
      <c r="PRQ12" s="813"/>
      <c r="PRR12" s="813"/>
      <c r="PRS12" s="813"/>
      <c r="PRT12" s="813"/>
      <c r="PRU12" s="813"/>
      <c r="PRV12" s="813"/>
      <c r="PRW12" s="813"/>
      <c r="PRX12" s="813"/>
      <c r="PRY12" s="813"/>
      <c r="PRZ12" s="813"/>
      <c r="PSA12" s="813"/>
      <c r="PSB12" s="813"/>
      <c r="PSC12" s="813"/>
      <c r="PSD12" s="813"/>
      <c r="PSE12" s="813"/>
      <c r="PSF12" s="813"/>
      <c r="PSG12" s="813"/>
      <c r="PSH12" s="813"/>
      <c r="PSI12" s="813"/>
      <c r="PSJ12" s="813"/>
      <c r="PSK12" s="813"/>
      <c r="PSL12" s="813"/>
      <c r="PSM12" s="813"/>
      <c r="PSN12" s="813"/>
      <c r="PSO12" s="813"/>
      <c r="PSP12" s="813"/>
      <c r="PSQ12" s="813"/>
      <c r="PSR12" s="813"/>
      <c r="PSS12" s="813"/>
      <c r="PST12" s="813"/>
      <c r="PSU12" s="813"/>
      <c r="PSV12" s="813"/>
      <c r="PSW12" s="813"/>
      <c r="PSX12" s="813"/>
      <c r="PSY12" s="813"/>
      <c r="PSZ12" s="813"/>
      <c r="PTA12" s="813"/>
      <c r="PTB12" s="813"/>
      <c r="PTC12" s="813"/>
      <c r="PTD12" s="813"/>
      <c r="PTE12" s="813"/>
      <c r="PTF12" s="813"/>
      <c r="PTG12" s="813"/>
      <c r="PTH12" s="813"/>
      <c r="PTI12" s="813"/>
      <c r="PTJ12" s="813"/>
      <c r="PTK12" s="813"/>
      <c r="PTL12" s="813"/>
      <c r="PTM12" s="813"/>
      <c r="PTN12" s="813"/>
      <c r="PTO12" s="813"/>
      <c r="PTP12" s="813"/>
      <c r="PTQ12" s="813"/>
      <c r="PTR12" s="813"/>
      <c r="PTS12" s="813"/>
      <c r="PTT12" s="813"/>
      <c r="PTU12" s="813"/>
      <c r="PTV12" s="813"/>
      <c r="PTW12" s="813"/>
      <c r="PTX12" s="813"/>
      <c r="PTY12" s="813"/>
      <c r="PTZ12" s="813"/>
      <c r="PUA12" s="813"/>
      <c r="PUB12" s="813"/>
      <c r="PUC12" s="813"/>
      <c r="PUD12" s="813"/>
      <c r="PUE12" s="813"/>
      <c r="PUF12" s="813"/>
      <c r="PUG12" s="813"/>
      <c r="PUH12" s="813"/>
      <c r="PUI12" s="813"/>
      <c r="PUJ12" s="813"/>
      <c r="PUK12" s="813"/>
      <c r="PUL12" s="813"/>
      <c r="PUM12" s="813"/>
      <c r="PUN12" s="813"/>
      <c r="PUO12" s="813"/>
      <c r="PUP12" s="813"/>
      <c r="PUQ12" s="813"/>
      <c r="PUR12" s="813"/>
      <c r="PUS12" s="813"/>
      <c r="PUT12" s="813"/>
      <c r="PUU12" s="813"/>
      <c r="PUV12" s="813"/>
      <c r="PUW12" s="813"/>
      <c r="PUX12" s="813"/>
      <c r="PUY12" s="813"/>
      <c r="PUZ12" s="813"/>
      <c r="PVA12" s="813"/>
      <c r="PVB12" s="813"/>
      <c r="PVC12" s="813"/>
      <c r="PVD12" s="813"/>
      <c r="PVE12" s="813"/>
      <c r="PVF12" s="813"/>
      <c r="PVG12" s="813"/>
      <c r="PVH12" s="813"/>
      <c r="PVI12" s="813"/>
      <c r="PVJ12" s="813"/>
      <c r="PVK12" s="813"/>
      <c r="PVL12" s="813"/>
      <c r="PVM12" s="813"/>
      <c r="PVN12" s="813"/>
      <c r="PVO12" s="813"/>
      <c r="PVP12" s="813"/>
      <c r="PVQ12" s="813"/>
      <c r="PVR12" s="813"/>
      <c r="PVS12" s="813"/>
      <c r="PVT12" s="813"/>
      <c r="PVU12" s="813"/>
      <c r="PVV12" s="813"/>
      <c r="PVW12" s="813"/>
      <c r="PVX12" s="813"/>
      <c r="PVY12" s="813"/>
      <c r="PVZ12" s="813"/>
      <c r="PWA12" s="813"/>
      <c r="PWB12" s="813"/>
      <c r="PWC12" s="813"/>
      <c r="PWD12" s="813"/>
      <c r="PWE12" s="813"/>
      <c r="PWF12" s="813"/>
      <c r="PWG12" s="813"/>
      <c r="PWH12" s="813"/>
      <c r="PWI12" s="813"/>
      <c r="PWJ12" s="813"/>
      <c r="PWK12" s="813"/>
      <c r="PWL12" s="813"/>
      <c r="PWM12" s="813"/>
      <c r="PWN12" s="813"/>
      <c r="PWO12" s="813"/>
      <c r="PWP12" s="813"/>
      <c r="PWQ12" s="813"/>
      <c r="PWR12" s="813"/>
      <c r="PWS12" s="813"/>
      <c r="PWT12" s="813"/>
      <c r="PWU12" s="813"/>
      <c r="PWV12" s="813"/>
      <c r="PWW12" s="813"/>
      <c r="PWX12" s="813"/>
      <c r="PWY12" s="813"/>
      <c r="PWZ12" s="813"/>
      <c r="PXA12" s="813"/>
      <c r="PXB12" s="813"/>
      <c r="PXC12" s="813"/>
      <c r="PXD12" s="813"/>
      <c r="PXE12" s="813"/>
      <c r="PXF12" s="813"/>
      <c r="PXG12" s="813"/>
      <c r="PXH12" s="813"/>
      <c r="PXI12" s="813"/>
      <c r="PXJ12" s="813"/>
      <c r="PXK12" s="813"/>
      <c r="PXL12" s="813"/>
      <c r="PXM12" s="813"/>
      <c r="PXN12" s="813"/>
      <c r="PXO12" s="813"/>
      <c r="PXP12" s="813"/>
      <c r="PXQ12" s="813"/>
      <c r="PXR12" s="813"/>
      <c r="PXS12" s="813"/>
      <c r="PXT12" s="813"/>
      <c r="PXU12" s="813"/>
      <c r="PXV12" s="813"/>
      <c r="PXW12" s="813"/>
      <c r="PXX12" s="813"/>
      <c r="PXY12" s="813"/>
      <c r="PXZ12" s="813"/>
      <c r="PYA12" s="813"/>
      <c r="PYB12" s="813"/>
      <c r="PYC12" s="813"/>
      <c r="PYD12" s="813"/>
      <c r="PYE12" s="813"/>
      <c r="PYF12" s="813"/>
      <c r="PYG12" s="813"/>
      <c r="PYH12" s="813"/>
      <c r="PYI12" s="813"/>
      <c r="PYJ12" s="813"/>
      <c r="PYK12" s="813"/>
      <c r="PYL12" s="813"/>
      <c r="PYM12" s="813"/>
      <c r="PYN12" s="813"/>
      <c r="PYO12" s="813"/>
      <c r="PYP12" s="813"/>
      <c r="PYQ12" s="813"/>
      <c r="PYR12" s="813"/>
      <c r="PYS12" s="813"/>
      <c r="PYT12" s="813"/>
      <c r="PYU12" s="813"/>
      <c r="PYV12" s="813"/>
      <c r="PYW12" s="813"/>
      <c r="PYX12" s="813"/>
      <c r="PYY12" s="813"/>
      <c r="PYZ12" s="813"/>
      <c r="PZA12" s="813"/>
      <c r="PZB12" s="813"/>
      <c r="PZC12" s="813"/>
      <c r="PZD12" s="813"/>
      <c r="PZE12" s="813"/>
      <c r="PZF12" s="813"/>
      <c r="PZG12" s="813"/>
      <c r="PZH12" s="813"/>
      <c r="PZI12" s="813"/>
      <c r="PZJ12" s="813"/>
      <c r="PZK12" s="813"/>
      <c r="PZL12" s="813"/>
      <c r="PZM12" s="813"/>
      <c r="PZN12" s="813"/>
      <c r="PZO12" s="813"/>
      <c r="PZP12" s="813"/>
      <c r="PZQ12" s="813"/>
      <c r="PZR12" s="813"/>
      <c r="PZS12" s="813"/>
      <c r="PZT12" s="813"/>
      <c r="PZU12" s="813"/>
      <c r="PZV12" s="813"/>
      <c r="PZW12" s="813"/>
      <c r="PZX12" s="813"/>
      <c r="PZY12" s="813"/>
      <c r="PZZ12" s="813"/>
      <c r="QAA12" s="813"/>
      <c r="QAB12" s="813"/>
      <c r="QAC12" s="813"/>
      <c r="QAD12" s="813"/>
      <c r="QAE12" s="813"/>
      <c r="QAF12" s="813"/>
      <c r="QAG12" s="813"/>
      <c r="QAH12" s="813"/>
      <c r="QAI12" s="813"/>
      <c r="QAJ12" s="813"/>
      <c r="QAK12" s="813"/>
      <c r="QAL12" s="813"/>
      <c r="QAM12" s="813"/>
      <c r="QAN12" s="813"/>
      <c r="QAO12" s="813"/>
      <c r="QAP12" s="813"/>
      <c r="QAQ12" s="813"/>
      <c r="QAR12" s="813"/>
      <c r="QAS12" s="813"/>
      <c r="QAT12" s="813"/>
      <c r="QAU12" s="813"/>
      <c r="QAV12" s="813"/>
      <c r="QAW12" s="813"/>
      <c r="QAX12" s="813"/>
      <c r="QAY12" s="813"/>
      <c r="QAZ12" s="813"/>
      <c r="QBA12" s="813"/>
      <c r="QBB12" s="813"/>
      <c r="QBC12" s="813"/>
      <c r="QBD12" s="813"/>
      <c r="QBE12" s="813"/>
      <c r="QBF12" s="813"/>
      <c r="QBG12" s="813"/>
      <c r="QBH12" s="813"/>
      <c r="QBI12" s="813"/>
      <c r="QBJ12" s="813"/>
      <c r="QBK12" s="813"/>
      <c r="QBL12" s="813"/>
      <c r="QBM12" s="813"/>
      <c r="QBN12" s="813"/>
      <c r="QBO12" s="813"/>
      <c r="QBP12" s="813"/>
      <c r="QBQ12" s="813"/>
      <c r="QBR12" s="813"/>
      <c r="QBS12" s="813"/>
      <c r="QBT12" s="813"/>
      <c r="QBU12" s="813"/>
      <c r="QBV12" s="813"/>
      <c r="QBW12" s="813"/>
      <c r="QBX12" s="813"/>
      <c r="QBY12" s="813"/>
      <c r="QBZ12" s="813"/>
      <c r="QCA12" s="813"/>
      <c r="QCB12" s="813"/>
      <c r="QCC12" s="813"/>
      <c r="QCD12" s="813"/>
      <c r="QCE12" s="813"/>
      <c r="QCF12" s="813"/>
      <c r="QCG12" s="813"/>
      <c r="QCH12" s="813"/>
      <c r="QCI12" s="813"/>
      <c r="QCJ12" s="813"/>
      <c r="QCK12" s="813"/>
      <c r="QCL12" s="813"/>
      <c r="QCM12" s="813"/>
      <c r="QCN12" s="813"/>
      <c r="QCO12" s="813"/>
      <c r="QCP12" s="813"/>
      <c r="QCQ12" s="813"/>
      <c r="QCR12" s="813"/>
      <c r="QCS12" s="813"/>
      <c r="QCT12" s="813"/>
      <c r="QCU12" s="813"/>
      <c r="QCV12" s="813"/>
      <c r="QCW12" s="813"/>
      <c r="QCX12" s="813"/>
      <c r="QCY12" s="813"/>
      <c r="QCZ12" s="813"/>
      <c r="QDA12" s="813"/>
      <c r="QDB12" s="813"/>
      <c r="QDC12" s="813"/>
      <c r="QDD12" s="813"/>
      <c r="QDE12" s="813"/>
      <c r="QDF12" s="813"/>
      <c r="QDG12" s="813"/>
      <c r="QDH12" s="813"/>
      <c r="QDI12" s="813"/>
      <c r="QDJ12" s="813"/>
      <c r="QDK12" s="813"/>
      <c r="QDL12" s="813"/>
      <c r="QDM12" s="813"/>
      <c r="QDN12" s="813"/>
      <c r="QDO12" s="813"/>
      <c r="QDP12" s="813"/>
      <c r="QDQ12" s="813"/>
      <c r="QDR12" s="813"/>
      <c r="QDS12" s="813"/>
      <c r="QDT12" s="813"/>
      <c r="QDU12" s="813"/>
      <c r="QDV12" s="813"/>
      <c r="QDW12" s="813"/>
      <c r="QDX12" s="813"/>
      <c r="QDY12" s="813"/>
      <c r="QDZ12" s="813"/>
      <c r="QEA12" s="813"/>
      <c r="QEB12" s="813"/>
      <c r="QEC12" s="813"/>
      <c r="QED12" s="813"/>
      <c r="QEE12" s="813"/>
      <c r="QEF12" s="813"/>
      <c r="QEG12" s="813"/>
      <c r="QEH12" s="813"/>
      <c r="QEI12" s="813"/>
      <c r="QEJ12" s="813"/>
      <c r="QEK12" s="813"/>
      <c r="QEL12" s="813"/>
      <c r="QEM12" s="813"/>
      <c r="QEN12" s="813"/>
      <c r="QEO12" s="813"/>
      <c r="QEP12" s="813"/>
      <c r="QEQ12" s="813"/>
      <c r="QER12" s="813"/>
      <c r="QES12" s="813"/>
      <c r="QET12" s="813"/>
      <c r="QEU12" s="813"/>
      <c r="QEV12" s="813"/>
      <c r="QEW12" s="813"/>
      <c r="QEX12" s="813"/>
      <c r="QEY12" s="813"/>
      <c r="QEZ12" s="813"/>
      <c r="QFA12" s="813"/>
      <c r="QFB12" s="813"/>
      <c r="QFC12" s="813"/>
      <c r="QFD12" s="813"/>
      <c r="QFE12" s="813"/>
      <c r="QFF12" s="813"/>
      <c r="QFG12" s="813"/>
      <c r="QFH12" s="813"/>
      <c r="QFI12" s="813"/>
      <c r="QFJ12" s="813"/>
      <c r="QFK12" s="813"/>
      <c r="QFL12" s="813"/>
      <c r="QFM12" s="813"/>
      <c r="QFN12" s="813"/>
      <c r="QFO12" s="813"/>
      <c r="QFP12" s="813"/>
      <c r="QFQ12" s="813"/>
      <c r="QFR12" s="813"/>
      <c r="QFS12" s="813"/>
      <c r="QFT12" s="813"/>
      <c r="QFU12" s="813"/>
      <c r="QFV12" s="813"/>
      <c r="QFW12" s="813"/>
      <c r="QFX12" s="813"/>
      <c r="QFY12" s="813"/>
      <c r="QFZ12" s="813"/>
      <c r="QGA12" s="813"/>
      <c r="QGB12" s="813"/>
      <c r="QGC12" s="813"/>
      <c r="QGD12" s="813"/>
      <c r="QGE12" s="813"/>
      <c r="QGF12" s="813"/>
      <c r="QGG12" s="813"/>
      <c r="QGH12" s="813"/>
      <c r="QGI12" s="813"/>
      <c r="QGJ12" s="813"/>
      <c r="QGK12" s="813"/>
      <c r="QGL12" s="813"/>
      <c r="QGM12" s="813"/>
      <c r="QGN12" s="813"/>
      <c r="QGO12" s="813"/>
      <c r="QGP12" s="813"/>
      <c r="QGQ12" s="813"/>
      <c r="QGR12" s="813"/>
      <c r="QGS12" s="813"/>
      <c r="QGT12" s="813"/>
      <c r="QGU12" s="813"/>
      <c r="QGV12" s="813"/>
      <c r="QGW12" s="813"/>
      <c r="QGX12" s="813"/>
      <c r="QGY12" s="813"/>
      <c r="QGZ12" s="813"/>
      <c r="QHA12" s="813"/>
      <c r="QHB12" s="813"/>
      <c r="QHC12" s="813"/>
      <c r="QHD12" s="813"/>
      <c r="QHE12" s="813"/>
      <c r="QHF12" s="813"/>
      <c r="QHG12" s="813"/>
      <c r="QHH12" s="813"/>
      <c r="QHI12" s="813"/>
      <c r="QHJ12" s="813"/>
      <c r="QHK12" s="813"/>
      <c r="QHL12" s="813"/>
      <c r="QHM12" s="813"/>
      <c r="QHN12" s="813"/>
      <c r="QHO12" s="813"/>
      <c r="QHP12" s="813"/>
      <c r="QHQ12" s="813"/>
      <c r="QHR12" s="813"/>
      <c r="QHS12" s="813"/>
      <c r="QHT12" s="813"/>
      <c r="QHU12" s="813"/>
      <c r="QHV12" s="813"/>
      <c r="QHW12" s="813"/>
      <c r="QHX12" s="813"/>
      <c r="QHY12" s="813"/>
      <c r="QHZ12" s="813"/>
      <c r="QIA12" s="813"/>
      <c r="QIB12" s="813"/>
      <c r="QIC12" s="813"/>
      <c r="QID12" s="813"/>
      <c r="QIE12" s="813"/>
      <c r="QIF12" s="813"/>
      <c r="QIG12" s="813"/>
      <c r="QIH12" s="813"/>
      <c r="QII12" s="813"/>
      <c r="QIJ12" s="813"/>
      <c r="QIK12" s="813"/>
      <c r="QIL12" s="813"/>
      <c r="QIM12" s="813"/>
      <c r="QIN12" s="813"/>
      <c r="QIO12" s="813"/>
      <c r="QIP12" s="813"/>
      <c r="QIQ12" s="813"/>
      <c r="QIR12" s="813"/>
      <c r="QIS12" s="813"/>
      <c r="QIT12" s="813"/>
      <c r="QIU12" s="813"/>
      <c r="QIV12" s="813"/>
      <c r="QIW12" s="813"/>
      <c r="QIX12" s="813"/>
      <c r="QIY12" s="813"/>
      <c r="QIZ12" s="813"/>
      <c r="QJA12" s="813"/>
      <c r="QJB12" s="813"/>
      <c r="QJC12" s="813"/>
      <c r="QJD12" s="813"/>
      <c r="QJE12" s="813"/>
      <c r="QJF12" s="813"/>
      <c r="QJG12" s="813"/>
      <c r="QJH12" s="813"/>
      <c r="QJI12" s="813"/>
      <c r="QJJ12" s="813"/>
      <c r="QJK12" s="813"/>
      <c r="QJL12" s="813"/>
      <c r="QJM12" s="813"/>
      <c r="QJN12" s="813"/>
      <c r="QJO12" s="813"/>
      <c r="QJP12" s="813"/>
      <c r="QJQ12" s="813"/>
      <c r="QJR12" s="813"/>
      <c r="QJS12" s="813"/>
      <c r="QJT12" s="813"/>
      <c r="QJU12" s="813"/>
      <c r="QJV12" s="813"/>
      <c r="QJW12" s="813"/>
      <c r="QJX12" s="813"/>
      <c r="QJY12" s="813"/>
      <c r="QJZ12" s="813"/>
      <c r="QKA12" s="813"/>
      <c r="QKB12" s="813"/>
      <c r="QKC12" s="813"/>
      <c r="QKD12" s="813"/>
      <c r="QKE12" s="813"/>
      <c r="QKF12" s="813"/>
      <c r="QKG12" s="813"/>
      <c r="QKH12" s="813"/>
      <c r="QKI12" s="813"/>
      <c r="QKJ12" s="813"/>
      <c r="QKK12" s="813"/>
      <c r="QKL12" s="813"/>
      <c r="QKM12" s="813"/>
      <c r="QKN12" s="813"/>
      <c r="QKO12" s="813"/>
      <c r="QKP12" s="813"/>
      <c r="QKQ12" s="813"/>
      <c r="QKR12" s="813"/>
      <c r="QKS12" s="813"/>
      <c r="QKT12" s="813"/>
      <c r="QKU12" s="813"/>
      <c r="QKV12" s="813"/>
      <c r="QKW12" s="813"/>
      <c r="QKX12" s="813"/>
      <c r="QKY12" s="813"/>
      <c r="QKZ12" s="813"/>
      <c r="QLA12" s="813"/>
      <c r="QLB12" s="813"/>
      <c r="QLC12" s="813"/>
      <c r="QLD12" s="813"/>
      <c r="QLE12" s="813"/>
      <c r="QLF12" s="813"/>
      <c r="QLG12" s="813"/>
      <c r="QLH12" s="813"/>
      <c r="QLI12" s="813"/>
      <c r="QLJ12" s="813"/>
      <c r="QLK12" s="813"/>
      <c r="QLL12" s="813"/>
      <c r="QLM12" s="813"/>
      <c r="QLN12" s="813"/>
      <c r="QLO12" s="813"/>
      <c r="QLP12" s="813"/>
      <c r="QLQ12" s="813"/>
      <c r="QLR12" s="813"/>
      <c r="QLS12" s="813"/>
      <c r="QLT12" s="813"/>
      <c r="QLU12" s="813"/>
      <c r="QLV12" s="813"/>
      <c r="QLW12" s="813"/>
      <c r="QLX12" s="813"/>
      <c r="QLY12" s="813"/>
      <c r="QLZ12" s="813"/>
      <c r="QMA12" s="813"/>
      <c r="QMB12" s="813"/>
      <c r="QMC12" s="813"/>
      <c r="QMD12" s="813"/>
      <c r="QME12" s="813"/>
      <c r="QMF12" s="813"/>
      <c r="QMG12" s="813"/>
      <c r="QMH12" s="813"/>
      <c r="QMI12" s="813"/>
      <c r="QMJ12" s="813"/>
      <c r="QMK12" s="813"/>
      <c r="QML12" s="813"/>
      <c r="QMM12" s="813"/>
      <c r="QMN12" s="813"/>
      <c r="QMO12" s="813"/>
      <c r="QMP12" s="813"/>
      <c r="QMQ12" s="813"/>
      <c r="QMR12" s="813"/>
      <c r="QMS12" s="813"/>
      <c r="QMT12" s="813"/>
      <c r="QMU12" s="813"/>
      <c r="QMV12" s="813"/>
      <c r="QMW12" s="813"/>
      <c r="QMX12" s="813"/>
      <c r="QMY12" s="813"/>
      <c r="QMZ12" s="813"/>
      <c r="QNA12" s="813"/>
      <c r="QNB12" s="813"/>
      <c r="QNC12" s="813"/>
      <c r="QND12" s="813"/>
      <c r="QNE12" s="813"/>
      <c r="QNF12" s="813"/>
      <c r="QNG12" s="813"/>
      <c r="QNH12" s="813"/>
      <c r="QNI12" s="813"/>
      <c r="QNJ12" s="813"/>
      <c r="QNK12" s="813"/>
      <c r="QNL12" s="813"/>
      <c r="QNM12" s="813"/>
      <c r="QNN12" s="813"/>
      <c r="QNO12" s="813"/>
      <c r="QNP12" s="813"/>
      <c r="QNQ12" s="813"/>
      <c r="QNR12" s="813"/>
      <c r="QNS12" s="813"/>
      <c r="QNT12" s="813"/>
      <c r="QNU12" s="813"/>
      <c r="QNV12" s="813"/>
      <c r="QNW12" s="813"/>
      <c r="QNX12" s="813"/>
      <c r="QNY12" s="813"/>
      <c r="QNZ12" s="813"/>
      <c r="QOA12" s="813"/>
      <c r="QOB12" s="813"/>
      <c r="QOC12" s="813"/>
      <c r="QOD12" s="813"/>
      <c r="QOE12" s="813"/>
      <c r="QOF12" s="813"/>
      <c r="QOG12" s="813"/>
      <c r="QOH12" s="813"/>
      <c r="QOI12" s="813"/>
      <c r="QOJ12" s="813"/>
      <c r="QOK12" s="813"/>
      <c r="QOL12" s="813"/>
      <c r="QOM12" s="813"/>
      <c r="QON12" s="813"/>
      <c r="QOO12" s="813"/>
      <c r="QOP12" s="813"/>
      <c r="QOQ12" s="813"/>
      <c r="QOR12" s="813"/>
      <c r="QOS12" s="813"/>
      <c r="QOT12" s="813"/>
      <c r="QOU12" s="813"/>
      <c r="QOV12" s="813"/>
      <c r="QOW12" s="813"/>
      <c r="QOX12" s="813"/>
      <c r="QOY12" s="813"/>
      <c r="QOZ12" s="813"/>
      <c r="QPA12" s="813"/>
      <c r="QPB12" s="813"/>
      <c r="QPC12" s="813"/>
      <c r="QPD12" s="813"/>
      <c r="QPE12" s="813"/>
      <c r="QPF12" s="813"/>
      <c r="QPG12" s="813"/>
      <c r="QPH12" s="813"/>
      <c r="QPI12" s="813"/>
      <c r="QPJ12" s="813"/>
      <c r="QPK12" s="813"/>
      <c r="QPL12" s="813"/>
      <c r="QPM12" s="813"/>
      <c r="QPN12" s="813"/>
      <c r="QPO12" s="813"/>
      <c r="QPP12" s="813"/>
      <c r="QPQ12" s="813"/>
      <c r="QPR12" s="813"/>
      <c r="QPS12" s="813"/>
      <c r="QPT12" s="813"/>
      <c r="QPU12" s="813"/>
      <c r="QPV12" s="813"/>
      <c r="QPW12" s="813"/>
      <c r="QPX12" s="813"/>
      <c r="QPY12" s="813"/>
      <c r="QPZ12" s="813"/>
      <c r="QQA12" s="813"/>
      <c r="QQB12" s="813"/>
      <c r="QQC12" s="813"/>
      <c r="QQD12" s="813"/>
      <c r="QQE12" s="813"/>
      <c r="QQF12" s="813"/>
      <c r="QQG12" s="813"/>
      <c r="QQH12" s="813"/>
      <c r="QQI12" s="813"/>
      <c r="QQJ12" s="813"/>
      <c r="QQK12" s="813"/>
      <c r="QQL12" s="813"/>
      <c r="QQM12" s="813"/>
      <c r="QQN12" s="813"/>
      <c r="QQO12" s="813"/>
      <c r="QQP12" s="813"/>
      <c r="QQQ12" s="813"/>
      <c r="QQR12" s="813"/>
      <c r="QQS12" s="813"/>
      <c r="QQT12" s="813"/>
      <c r="QQU12" s="813"/>
      <c r="QQV12" s="813"/>
      <c r="QQW12" s="813"/>
      <c r="QQX12" s="813"/>
      <c r="QQY12" s="813"/>
      <c r="QQZ12" s="813"/>
      <c r="QRA12" s="813"/>
      <c r="QRB12" s="813"/>
      <c r="QRC12" s="813"/>
      <c r="QRD12" s="813"/>
      <c r="QRE12" s="813"/>
      <c r="QRF12" s="813"/>
      <c r="QRG12" s="813"/>
      <c r="QRH12" s="813"/>
      <c r="QRI12" s="813"/>
      <c r="QRJ12" s="813"/>
      <c r="QRK12" s="813"/>
      <c r="QRL12" s="813"/>
      <c r="QRM12" s="813"/>
      <c r="QRN12" s="813"/>
      <c r="QRO12" s="813"/>
      <c r="QRP12" s="813"/>
      <c r="QRQ12" s="813"/>
      <c r="QRR12" s="813"/>
      <c r="QRS12" s="813"/>
      <c r="QRT12" s="813"/>
      <c r="QRU12" s="813"/>
      <c r="QRV12" s="813"/>
      <c r="QRW12" s="813"/>
      <c r="QRX12" s="813"/>
      <c r="QRY12" s="813"/>
      <c r="QRZ12" s="813"/>
      <c r="QSA12" s="813"/>
      <c r="QSB12" s="813"/>
      <c r="QSC12" s="813"/>
      <c r="QSD12" s="813"/>
      <c r="QSE12" s="813"/>
      <c r="QSF12" s="813"/>
      <c r="QSG12" s="813"/>
      <c r="QSH12" s="813"/>
      <c r="QSI12" s="813"/>
      <c r="QSJ12" s="813"/>
      <c r="QSK12" s="813"/>
      <c r="QSL12" s="813"/>
      <c r="QSM12" s="813"/>
      <c r="QSN12" s="813"/>
      <c r="QSO12" s="813"/>
      <c r="QSP12" s="813"/>
      <c r="QSQ12" s="813"/>
      <c r="QSR12" s="813"/>
      <c r="QSS12" s="813"/>
      <c r="QST12" s="813"/>
      <c r="QSU12" s="813"/>
      <c r="QSV12" s="813"/>
      <c r="QSW12" s="813"/>
      <c r="QSX12" s="813"/>
      <c r="QSY12" s="813"/>
      <c r="QSZ12" s="813"/>
      <c r="QTA12" s="813"/>
      <c r="QTB12" s="813"/>
      <c r="QTC12" s="813"/>
      <c r="QTD12" s="813"/>
      <c r="QTE12" s="813"/>
      <c r="QTF12" s="813"/>
      <c r="QTG12" s="813"/>
      <c r="QTH12" s="813"/>
      <c r="QTI12" s="813"/>
      <c r="QTJ12" s="813"/>
      <c r="QTK12" s="813"/>
      <c r="QTL12" s="813"/>
      <c r="QTM12" s="813"/>
      <c r="QTN12" s="813"/>
      <c r="QTO12" s="813"/>
      <c r="QTP12" s="813"/>
      <c r="QTQ12" s="813"/>
      <c r="QTR12" s="813"/>
      <c r="QTS12" s="813"/>
      <c r="QTT12" s="813"/>
      <c r="QTU12" s="813"/>
      <c r="QTV12" s="813"/>
      <c r="QTW12" s="813"/>
      <c r="QTX12" s="813"/>
      <c r="QTY12" s="813"/>
      <c r="QTZ12" s="813"/>
      <c r="QUA12" s="813"/>
      <c r="QUB12" s="813"/>
      <c r="QUC12" s="813"/>
      <c r="QUD12" s="813"/>
      <c r="QUE12" s="813"/>
      <c r="QUF12" s="813"/>
      <c r="QUG12" s="813"/>
      <c r="QUH12" s="813"/>
      <c r="QUI12" s="813"/>
      <c r="QUJ12" s="813"/>
      <c r="QUK12" s="813"/>
      <c r="QUL12" s="813"/>
      <c r="QUM12" s="813"/>
      <c r="QUN12" s="813"/>
      <c r="QUO12" s="813"/>
      <c r="QUP12" s="813"/>
      <c r="QUQ12" s="813"/>
      <c r="QUR12" s="813"/>
      <c r="QUS12" s="813"/>
      <c r="QUT12" s="813"/>
      <c r="QUU12" s="813"/>
      <c r="QUV12" s="813"/>
      <c r="QUW12" s="813"/>
      <c r="QUX12" s="813"/>
      <c r="QUY12" s="813"/>
      <c r="QUZ12" s="813"/>
      <c r="QVA12" s="813"/>
      <c r="QVB12" s="813"/>
      <c r="QVC12" s="813"/>
      <c r="QVD12" s="813"/>
      <c r="QVE12" s="813"/>
      <c r="QVF12" s="813"/>
      <c r="QVG12" s="813"/>
      <c r="QVH12" s="813"/>
      <c r="QVI12" s="813"/>
      <c r="QVJ12" s="813"/>
      <c r="QVK12" s="813"/>
      <c r="QVL12" s="813"/>
      <c r="QVM12" s="813"/>
      <c r="QVN12" s="813"/>
      <c r="QVO12" s="813"/>
      <c r="QVP12" s="813"/>
      <c r="QVQ12" s="813"/>
      <c r="QVR12" s="813"/>
      <c r="QVS12" s="813"/>
      <c r="QVT12" s="813"/>
      <c r="QVU12" s="813"/>
      <c r="QVV12" s="813"/>
      <c r="QVW12" s="813"/>
      <c r="QVX12" s="813"/>
      <c r="QVY12" s="813"/>
      <c r="QVZ12" s="813"/>
      <c r="QWA12" s="813"/>
      <c r="QWB12" s="813"/>
      <c r="QWC12" s="813"/>
      <c r="QWD12" s="813"/>
      <c r="QWE12" s="813"/>
      <c r="QWF12" s="813"/>
      <c r="QWG12" s="813"/>
      <c r="QWH12" s="813"/>
      <c r="QWI12" s="813"/>
      <c r="QWJ12" s="813"/>
      <c r="QWK12" s="813"/>
      <c r="QWL12" s="813"/>
      <c r="QWM12" s="813"/>
      <c r="QWN12" s="813"/>
      <c r="QWO12" s="813"/>
      <c r="QWP12" s="813"/>
      <c r="QWQ12" s="813"/>
      <c r="QWR12" s="813"/>
      <c r="QWS12" s="813"/>
      <c r="QWT12" s="813"/>
      <c r="QWU12" s="813"/>
      <c r="QWV12" s="813"/>
      <c r="QWW12" s="813"/>
      <c r="QWX12" s="813"/>
      <c r="QWY12" s="813"/>
      <c r="QWZ12" s="813"/>
      <c r="QXA12" s="813"/>
      <c r="QXB12" s="813"/>
      <c r="QXC12" s="813"/>
      <c r="QXD12" s="813"/>
      <c r="QXE12" s="813"/>
      <c r="QXF12" s="813"/>
      <c r="QXG12" s="813"/>
      <c r="QXH12" s="813"/>
      <c r="QXI12" s="813"/>
      <c r="QXJ12" s="813"/>
      <c r="QXK12" s="813"/>
      <c r="QXL12" s="813"/>
      <c r="QXM12" s="813"/>
      <c r="QXN12" s="813"/>
      <c r="QXO12" s="813"/>
      <c r="QXP12" s="813"/>
      <c r="QXQ12" s="813"/>
      <c r="QXR12" s="813"/>
      <c r="QXS12" s="813"/>
      <c r="QXT12" s="813"/>
      <c r="QXU12" s="813"/>
      <c r="QXV12" s="813"/>
      <c r="QXW12" s="813"/>
      <c r="QXX12" s="813"/>
      <c r="QXY12" s="813"/>
      <c r="QXZ12" s="813"/>
      <c r="QYA12" s="813"/>
      <c r="QYB12" s="813"/>
      <c r="QYC12" s="813"/>
      <c r="QYD12" s="813"/>
      <c r="QYE12" s="813"/>
      <c r="QYF12" s="813"/>
      <c r="QYG12" s="813"/>
      <c r="QYH12" s="813"/>
      <c r="QYI12" s="813"/>
      <c r="QYJ12" s="813"/>
      <c r="QYK12" s="813"/>
      <c r="QYL12" s="813"/>
      <c r="QYM12" s="813"/>
      <c r="QYN12" s="813"/>
      <c r="QYO12" s="813"/>
      <c r="QYP12" s="813"/>
      <c r="QYQ12" s="813"/>
      <c r="QYR12" s="813"/>
      <c r="QYS12" s="813"/>
      <c r="QYT12" s="813"/>
      <c r="QYU12" s="813"/>
      <c r="QYV12" s="813"/>
      <c r="QYW12" s="813"/>
      <c r="QYX12" s="813"/>
      <c r="QYY12" s="813"/>
      <c r="QYZ12" s="813"/>
      <c r="QZA12" s="813"/>
      <c r="QZB12" s="813"/>
      <c r="QZC12" s="813"/>
      <c r="QZD12" s="813"/>
      <c r="QZE12" s="813"/>
      <c r="QZF12" s="813"/>
      <c r="QZG12" s="813"/>
      <c r="QZH12" s="813"/>
      <c r="QZI12" s="813"/>
      <c r="QZJ12" s="813"/>
      <c r="QZK12" s="813"/>
      <c r="QZL12" s="813"/>
      <c r="QZM12" s="813"/>
      <c r="QZN12" s="813"/>
      <c r="QZO12" s="813"/>
      <c r="QZP12" s="813"/>
      <c r="QZQ12" s="813"/>
      <c r="QZR12" s="813"/>
      <c r="QZS12" s="813"/>
      <c r="QZT12" s="813"/>
      <c r="QZU12" s="813"/>
      <c r="QZV12" s="813"/>
      <c r="QZW12" s="813"/>
      <c r="QZX12" s="813"/>
      <c r="QZY12" s="813"/>
      <c r="QZZ12" s="813"/>
      <c r="RAA12" s="813"/>
      <c r="RAB12" s="813"/>
      <c r="RAC12" s="813"/>
      <c r="RAD12" s="813"/>
      <c r="RAE12" s="813"/>
      <c r="RAF12" s="813"/>
      <c r="RAG12" s="813"/>
      <c r="RAH12" s="813"/>
      <c r="RAI12" s="813"/>
      <c r="RAJ12" s="813"/>
      <c r="RAK12" s="813"/>
      <c r="RAL12" s="813"/>
      <c r="RAM12" s="813"/>
      <c r="RAN12" s="813"/>
      <c r="RAO12" s="813"/>
      <c r="RAP12" s="813"/>
      <c r="RAQ12" s="813"/>
      <c r="RAR12" s="813"/>
      <c r="RAS12" s="813"/>
      <c r="RAT12" s="813"/>
      <c r="RAU12" s="813"/>
      <c r="RAV12" s="813"/>
      <c r="RAW12" s="813"/>
      <c r="RAX12" s="813"/>
      <c r="RAY12" s="813"/>
      <c r="RAZ12" s="813"/>
      <c r="RBA12" s="813"/>
      <c r="RBB12" s="813"/>
      <c r="RBC12" s="813"/>
      <c r="RBD12" s="813"/>
      <c r="RBE12" s="813"/>
      <c r="RBF12" s="813"/>
      <c r="RBG12" s="813"/>
      <c r="RBH12" s="813"/>
      <c r="RBI12" s="813"/>
      <c r="RBJ12" s="813"/>
      <c r="RBK12" s="813"/>
      <c r="RBL12" s="813"/>
      <c r="RBM12" s="813"/>
      <c r="RBN12" s="813"/>
      <c r="RBO12" s="813"/>
      <c r="RBP12" s="813"/>
      <c r="RBQ12" s="813"/>
      <c r="RBR12" s="813"/>
      <c r="RBS12" s="813"/>
      <c r="RBT12" s="813"/>
      <c r="RBU12" s="813"/>
      <c r="RBV12" s="813"/>
      <c r="RBW12" s="813"/>
      <c r="RBX12" s="813"/>
      <c r="RBY12" s="813"/>
      <c r="RBZ12" s="813"/>
      <c r="RCA12" s="813"/>
      <c r="RCB12" s="813"/>
      <c r="RCC12" s="813"/>
      <c r="RCD12" s="813"/>
      <c r="RCE12" s="813"/>
      <c r="RCF12" s="813"/>
      <c r="RCG12" s="813"/>
      <c r="RCH12" s="813"/>
      <c r="RCI12" s="813"/>
      <c r="RCJ12" s="813"/>
      <c r="RCK12" s="813"/>
      <c r="RCL12" s="813"/>
      <c r="RCM12" s="813"/>
      <c r="RCN12" s="813"/>
      <c r="RCO12" s="813"/>
      <c r="RCP12" s="813"/>
      <c r="RCQ12" s="813"/>
      <c r="RCR12" s="813"/>
      <c r="RCS12" s="813"/>
      <c r="RCT12" s="813"/>
      <c r="RCU12" s="813"/>
      <c r="RCV12" s="813"/>
      <c r="RCW12" s="813"/>
      <c r="RCX12" s="813"/>
      <c r="RCY12" s="813"/>
      <c r="RCZ12" s="813"/>
      <c r="RDA12" s="813"/>
      <c r="RDB12" s="813"/>
      <c r="RDC12" s="813"/>
      <c r="RDD12" s="813"/>
      <c r="RDE12" s="813"/>
      <c r="RDF12" s="813"/>
      <c r="RDG12" s="813"/>
      <c r="RDH12" s="813"/>
      <c r="RDI12" s="813"/>
      <c r="RDJ12" s="813"/>
      <c r="RDK12" s="813"/>
      <c r="RDL12" s="813"/>
      <c r="RDM12" s="813"/>
      <c r="RDN12" s="813"/>
      <c r="RDO12" s="813"/>
      <c r="RDP12" s="813"/>
      <c r="RDQ12" s="813"/>
      <c r="RDR12" s="813"/>
      <c r="RDS12" s="813"/>
      <c r="RDT12" s="813"/>
      <c r="RDU12" s="813"/>
      <c r="RDV12" s="813"/>
      <c r="RDW12" s="813"/>
      <c r="RDX12" s="813"/>
      <c r="RDY12" s="813"/>
      <c r="RDZ12" s="813"/>
      <c r="REA12" s="813"/>
      <c r="REB12" s="813"/>
      <c r="REC12" s="813"/>
      <c r="RED12" s="813"/>
      <c r="REE12" s="813"/>
      <c r="REF12" s="813"/>
      <c r="REG12" s="813"/>
      <c r="REH12" s="813"/>
      <c r="REI12" s="813"/>
      <c r="REJ12" s="813"/>
      <c r="REK12" s="813"/>
      <c r="REL12" s="813"/>
      <c r="REM12" s="813"/>
      <c r="REN12" s="813"/>
      <c r="REO12" s="813"/>
      <c r="REP12" s="813"/>
      <c r="REQ12" s="813"/>
      <c r="RER12" s="813"/>
      <c r="RES12" s="813"/>
      <c r="RET12" s="813"/>
      <c r="REU12" s="813"/>
      <c r="REV12" s="813"/>
      <c r="REW12" s="813"/>
      <c r="REX12" s="813"/>
      <c r="REY12" s="813"/>
      <c r="REZ12" s="813"/>
      <c r="RFA12" s="813"/>
      <c r="RFB12" s="813"/>
      <c r="RFC12" s="813"/>
      <c r="RFD12" s="813"/>
      <c r="RFE12" s="813"/>
      <c r="RFF12" s="813"/>
      <c r="RFG12" s="813"/>
      <c r="RFH12" s="813"/>
      <c r="RFI12" s="813"/>
      <c r="RFJ12" s="813"/>
      <c r="RFK12" s="813"/>
      <c r="RFL12" s="813"/>
      <c r="RFM12" s="813"/>
      <c r="RFN12" s="813"/>
      <c r="RFO12" s="813"/>
      <c r="RFP12" s="813"/>
      <c r="RFQ12" s="813"/>
      <c r="RFR12" s="813"/>
      <c r="RFS12" s="813"/>
      <c r="RFT12" s="813"/>
      <c r="RFU12" s="813"/>
      <c r="RFV12" s="813"/>
      <c r="RFW12" s="813"/>
      <c r="RFX12" s="813"/>
      <c r="RFY12" s="813"/>
      <c r="RFZ12" s="813"/>
      <c r="RGA12" s="813"/>
      <c r="RGB12" s="813"/>
      <c r="RGC12" s="813"/>
      <c r="RGD12" s="813"/>
      <c r="RGE12" s="813"/>
      <c r="RGF12" s="813"/>
      <c r="RGG12" s="813"/>
      <c r="RGH12" s="813"/>
      <c r="RGI12" s="813"/>
      <c r="RGJ12" s="813"/>
      <c r="RGK12" s="813"/>
      <c r="RGL12" s="813"/>
      <c r="RGM12" s="813"/>
      <c r="RGN12" s="813"/>
      <c r="RGO12" s="813"/>
      <c r="RGP12" s="813"/>
      <c r="RGQ12" s="813"/>
      <c r="RGR12" s="813"/>
      <c r="RGS12" s="813"/>
      <c r="RGT12" s="813"/>
      <c r="RGU12" s="813"/>
      <c r="RGV12" s="813"/>
      <c r="RGW12" s="813"/>
      <c r="RGX12" s="813"/>
      <c r="RGY12" s="813"/>
      <c r="RGZ12" s="813"/>
      <c r="RHA12" s="813"/>
      <c r="RHB12" s="813"/>
      <c r="RHC12" s="813"/>
      <c r="RHD12" s="813"/>
      <c r="RHE12" s="813"/>
      <c r="RHF12" s="813"/>
      <c r="RHG12" s="813"/>
      <c r="RHH12" s="813"/>
      <c r="RHI12" s="813"/>
      <c r="RHJ12" s="813"/>
      <c r="RHK12" s="813"/>
      <c r="RHL12" s="813"/>
      <c r="RHM12" s="813"/>
      <c r="RHN12" s="813"/>
      <c r="RHO12" s="813"/>
      <c r="RHP12" s="813"/>
      <c r="RHQ12" s="813"/>
      <c r="RHR12" s="813"/>
      <c r="RHS12" s="813"/>
      <c r="RHT12" s="813"/>
      <c r="RHU12" s="813"/>
      <c r="RHV12" s="813"/>
      <c r="RHW12" s="813"/>
      <c r="RHX12" s="813"/>
      <c r="RHY12" s="813"/>
      <c r="RHZ12" s="813"/>
      <c r="RIA12" s="813"/>
      <c r="RIB12" s="813"/>
      <c r="RIC12" s="813"/>
      <c r="RID12" s="813"/>
      <c r="RIE12" s="813"/>
      <c r="RIF12" s="813"/>
      <c r="RIG12" s="813"/>
      <c r="RIH12" s="813"/>
      <c r="RII12" s="813"/>
      <c r="RIJ12" s="813"/>
      <c r="RIK12" s="813"/>
      <c r="RIL12" s="813"/>
      <c r="RIM12" s="813"/>
      <c r="RIN12" s="813"/>
      <c r="RIO12" s="813"/>
      <c r="RIP12" s="813"/>
      <c r="RIQ12" s="813"/>
      <c r="RIR12" s="813"/>
      <c r="RIS12" s="813"/>
      <c r="RIT12" s="813"/>
      <c r="RIU12" s="813"/>
      <c r="RIV12" s="813"/>
      <c r="RIW12" s="813"/>
      <c r="RIX12" s="813"/>
      <c r="RIY12" s="813"/>
      <c r="RIZ12" s="813"/>
      <c r="RJA12" s="813"/>
      <c r="RJB12" s="813"/>
      <c r="RJC12" s="813"/>
      <c r="RJD12" s="813"/>
      <c r="RJE12" s="813"/>
      <c r="RJF12" s="813"/>
      <c r="RJG12" s="813"/>
      <c r="RJH12" s="813"/>
      <c r="RJI12" s="813"/>
      <c r="RJJ12" s="813"/>
      <c r="RJK12" s="813"/>
      <c r="RJL12" s="813"/>
      <c r="RJM12" s="813"/>
      <c r="RJN12" s="813"/>
      <c r="RJO12" s="813"/>
      <c r="RJP12" s="813"/>
      <c r="RJQ12" s="813"/>
      <c r="RJR12" s="813"/>
      <c r="RJS12" s="813"/>
      <c r="RJT12" s="813"/>
      <c r="RJU12" s="813"/>
      <c r="RJV12" s="813"/>
      <c r="RJW12" s="813"/>
      <c r="RJX12" s="813"/>
      <c r="RJY12" s="813"/>
      <c r="RJZ12" s="813"/>
      <c r="RKA12" s="813"/>
      <c r="RKB12" s="813"/>
      <c r="RKC12" s="813"/>
      <c r="RKD12" s="813"/>
      <c r="RKE12" s="813"/>
      <c r="RKF12" s="813"/>
      <c r="RKG12" s="813"/>
      <c r="RKH12" s="813"/>
      <c r="RKI12" s="813"/>
      <c r="RKJ12" s="813"/>
      <c r="RKK12" s="813"/>
      <c r="RKL12" s="813"/>
      <c r="RKM12" s="813"/>
      <c r="RKN12" s="813"/>
      <c r="RKO12" s="813"/>
      <c r="RKP12" s="813"/>
      <c r="RKQ12" s="813"/>
      <c r="RKR12" s="813"/>
      <c r="RKS12" s="813"/>
      <c r="RKT12" s="813"/>
      <c r="RKU12" s="813"/>
      <c r="RKV12" s="813"/>
      <c r="RKW12" s="813"/>
      <c r="RKX12" s="813"/>
      <c r="RKY12" s="813"/>
      <c r="RKZ12" s="813"/>
      <c r="RLA12" s="813"/>
      <c r="RLB12" s="813"/>
      <c r="RLC12" s="813"/>
      <c r="RLD12" s="813"/>
      <c r="RLE12" s="813"/>
      <c r="RLF12" s="813"/>
      <c r="RLG12" s="813"/>
      <c r="RLH12" s="813"/>
      <c r="RLI12" s="813"/>
      <c r="RLJ12" s="813"/>
      <c r="RLK12" s="813"/>
      <c r="RLL12" s="813"/>
      <c r="RLM12" s="813"/>
      <c r="RLN12" s="813"/>
      <c r="RLO12" s="813"/>
      <c r="RLP12" s="813"/>
      <c r="RLQ12" s="813"/>
      <c r="RLR12" s="813"/>
      <c r="RLS12" s="813"/>
      <c r="RLT12" s="813"/>
      <c r="RLU12" s="813"/>
      <c r="RLV12" s="813"/>
      <c r="RLW12" s="813"/>
      <c r="RLX12" s="813"/>
      <c r="RLY12" s="813"/>
      <c r="RLZ12" s="813"/>
      <c r="RMA12" s="813"/>
      <c r="RMB12" s="813"/>
      <c r="RMC12" s="813"/>
      <c r="RMD12" s="813"/>
      <c r="RME12" s="813"/>
      <c r="RMF12" s="813"/>
      <c r="RMG12" s="813"/>
      <c r="RMH12" s="813"/>
      <c r="RMI12" s="813"/>
      <c r="RMJ12" s="813"/>
      <c r="RMK12" s="813"/>
      <c r="RML12" s="813"/>
      <c r="RMM12" s="813"/>
      <c r="RMN12" s="813"/>
      <c r="RMO12" s="813"/>
      <c r="RMP12" s="813"/>
      <c r="RMQ12" s="813"/>
      <c r="RMR12" s="813"/>
      <c r="RMS12" s="813"/>
      <c r="RMT12" s="813"/>
      <c r="RMU12" s="813"/>
      <c r="RMV12" s="813"/>
      <c r="RMW12" s="813"/>
      <c r="RMX12" s="813"/>
      <c r="RMY12" s="813"/>
      <c r="RMZ12" s="813"/>
      <c r="RNA12" s="813"/>
      <c r="RNB12" s="813"/>
      <c r="RNC12" s="813"/>
      <c r="RND12" s="813"/>
      <c r="RNE12" s="813"/>
      <c r="RNF12" s="813"/>
      <c r="RNG12" s="813"/>
      <c r="RNH12" s="813"/>
      <c r="RNI12" s="813"/>
      <c r="RNJ12" s="813"/>
      <c r="RNK12" s="813"/>
      <c r="RNL12" s="813"/>
      <c r="RNM12" s="813"/>
      <c r="RNN12" s="813"/>
      <c r="RNO12" s="813"/>
      <c r="RNP12" s="813"/>
      <c r="RNQ12" s="813"/>
      <c r="RNR12" s="813"/>
      <c r="RNS12" s="813"/>
      <c r="RNT12" s="813"/>
      <c r="RNU12" s="813"/>
      <c r="RNV12" s="813"/>
      <c r="RNW12" s="813"/>
      <c r="RNX12" s="813"/>
      <c r="RNY12" s="813"/>
      <c r="RNZ12" s="813"/>
      <c r="ROA12" s="813"/>
      <c r="ROB12" s="813"/>
      <c r="ROC12" s="813"/>
      <c r="ROD12" s="813"/>
      <c r="ROE12" s="813"/>
      <c r="ROF12" s="813"/>
      <c r="ROG12" s="813"/>
      <c r="ROH12" s="813"/>
      <c r="ROI12" s="813"/>
      <c r="ROJ12" s="813"/>
      <c r="ROK12" s="813"/>
      <c r="ROL12" s="813"/>
      <c r="ROM12" s="813"/>
      <c r="RON12" s="813"/>
      <c r="ROO12" s="813"/>
      <c r="ROP12" s="813"/>
      <c r="ROQ12" s="813"/>
      <c r="ROR12" s="813"/>
      <c r="ROS12" s="813"/>
      <c r="ROT12" s="813"/>
      <c r="ROU12" s="813"/>
      <c r="ROV12" s="813"/>
      <c r="ROW12" s="813"/>
      <c r="ROX12" s="813"/>
      <c r="ROY12" s="813"/>
      <c r="ROZ12" s="813"/>
      <c r="RPA12" s="813"/>
      <c r="RPB12" s="813"/>
      <c r="RPC12" s="813"/>
      <c r="RPD12" s="813"/>
      <c r="RPE12" s="813"/>
      <c r="RPF12" s="813"/>
      <c r="RPG12" s="813"/>
      <c r="RPH12" s="813"/>
      <c r="RPI12" s="813"/>
      <c r="RPJ12" s="813"/>
      <c r="RPK12" s="813"/>
      <c r="RPL12" s="813"/>
      <c r="RPM12" s="813"/>
      <c r="RPN12" s="813"/>
      <c r="RPO12" s="813"/>
      <c r="RPP12" s="813"/>
      <c r="RPQ12" s="813"/>
      <c r="RPR12" s="813"/>
      <c r="RPS12" s="813"/>
      <c r="RPT12" s="813"/>
      <c r="RPU12" s="813"/>
      <c r="RPV12" s="813"/>
      <c r="RPW12" s="813"/>
      <c r="RPX12" s="813"/>
      <c r="RPY12" s="813"/>
      <c r="RPZ12" s="813"/>
      <c r="RQA12" s="813"/>
      <c r="RQB12" s="813"/>
      <c r="RQC12" s="813"/>
      <c r="RQD12" s="813"/>
      <c r="RQE12" s="813"/>
      <c r="RQF12" s="813"/>
      <c r="RQG12" s="813"/>
      <c r="RQH12" s="813"/>
      <c r="RQI12" s="813"/>
      <c r="RQJ12" s="813"/>
      <c r="RQK12" s="813"/>
      <c r="RQL12" s="813"/>
      <c r="RQM12" s="813"/>
      <c r="RQN12" s="813"/>
      <c r="RQO12" s="813"/>
      <c r="RQP12" s="813"/>
      <c r="RQQ12" s="813"/>
      <c r="RQR12" s="813"/>
      <c r="RQS12" s="813"/>
      <c r="RQT12" s="813"/>
      <c r="RQU12" s="813"/>
      <c r="RQV12" s="813"/>
      <c r="RQW12" s="813"/>
      <c r="RQX12" s="813"/>
      <c r="RQY12" s="813"/>
      <c r="RQZ12" s="813"/>
      <c r="RRA12" s="813"/>
      <c r="RRB12" s="813"/>
      <c r="RRC12" s="813"/>
      <c r="RRD12" s="813"/>
      <c r="RRE12" s="813"/>
      <c r="RRF12" s="813"/>
      <c r="RRG12" s="813"/>
      <c r="RRH12" s="813"/>
      <c r="RRI12" s="813"/>
      <c r="RRJ12" s="813"/>
      <c r="RRK12" s="813"/>
      <c r="RRL12" s="813"/>
      <c r="RRM12" s="813"/>
      <c r="RRN12" s="813"/>
      <c r="RRO12" s="813"/>
      <c r="RRP12" s="813"/>
      <c r="RRQ12" s="813"/>
      <c r="RRR12" s="813"/>
      <c r="RRS12" s="813"/>
      <c r="RRT12" s="813"/>
      <c r="RRU12" s="813"/>
      <c r="RRV12" s="813"/>
      <c r="RRW12" s="813"/>
      <c r="RRX12" s="813"/>
      <c r="RRY12" s="813"/>
      <c r="RRZ12" s="813"/>
      <c r="RSA12" s="813"/>
      <c r="RSB12" s="813"/>
      <c r="RSC12" s="813"/>
      <c r="RSD12" s="813"/>
      <c r="RSE12" s="813"/>
      <c r="RSF12" s="813"/>
      <c r="RSG12" s="813"/>
      <c r="RSH12" s="813"/>
      <c r="RSI12" s="813"/>
      <c r="RSJ12" s="813"/>
      <c r="RSK12" s="813"/>
      <c r="RSL12" s="813"/>
      <c r="RSM12" s="813"/>
      <c r="RSN12" s="813"/>
      <c r="RSO12" s="813"/>
      <c r="RSP12" s="813"/>
      <c r="RSQ12" s="813"/>
      <c r="RSR12" s="813"/>
      <c r="RSS12" s="813"/>
      <c r="RST12" s="813"/>
      <c r="RSU12" s="813"/>
      <c r="RSV12" s="813"/>
      <c r="RSW12" s="813"/>
      <c r="RSX12" s="813"/>
      <c r="RSY12" s="813"/>
      <c r="RSZ12" s="813"/>
      <c r="RTA12" s="813"/>
      <c r="RTB12" s="813"/>
      <c r="RTC12" s="813"/>
      <c r="RTD12" s="813"/>
      <c r="RTE12" s="813"/>
      <c r="RTF12" s="813"/>
      <c r="RTG12" s="813"/>
      <c r="RTH12" s="813"/>
      <c r="RTI12" s="813"/>
      <c r="RTJ12" s="813"/>
      <c r="RTK12" s="813"/>
      <c r="RTL12" s="813"/>
      <c r="RTM12" s="813"/>
      <c r="RTN12" s="813"/>
      <c r="RTO12" s="813"/>
      <c r="RTP12" s="813"/>
      <c r="RTQ12" s="813"/>
      <c r="RTR12" s="813"/>
      <c r="RTS12" s="813"/>
      <c r="RTT12" s="813"/>
      <c r="RTU12" s="813"/>
      <c r="RTV12" s="813"/>
      <c r="RTW12" s="813"/>
      <c r="RTX12" s="813"/>
      <c r="RTY12" s="813"/>
      <c r="RTZ12" s="813"/>
      <c r="RUA12" s="813"/>
      <c r="RUB12" s="813"/>
      <c r="RUC12" s="813"/>
      <c r="RUD12" s="813"/>
      <c r="RUE12" s="813"/>
      <c r="RUF12" s="813"/>
      <c r="RUG12" s="813"/>
      <c r="RUH12" s="813"/>
      <c r="RUI12" s="813"/>
      <c r="RUJ12" s="813"/>
      <c r="RUK12" s="813"/>
      <c r="RUL12" s="813"/>
      <c r="RUM12" s="813"/>
      <c r="RUN12" s="813"/>
      <c r="RUO12" s="813"/>
      <c r="RUP12" s="813"/>
      <c r="RUQ12" s="813"/>
      <c r="RUR12" s="813"/>
      <c r="RUS12" s="813"/>
      <c r="RUT12" s="813"/>
      <c r="RUU12" s="813"/>
      <c r="RUV12" s="813"/>
      <c r="RUW12" s="813"/>
      <c r="RUX12" s="813"/>
      <c r="RUY12" s="813"/>
      <c r="RUZ12" s="813"/>
      <c r="RVA12" s="813"/>
      <c r="RVB12" s="813"/>
      <c r="RVC12" s="813"/>
      <c r="RVD12" s="813"/>
      <c r="RVE12" s="813"/>
      <c r="RVF12" s="813"/>
      <c r="RVG12" s="813"/>
      <c r="RVH12" s="813"/>
      <c r="RVI12" s="813"/>
      <c r="RVJ12" s="813"/>
      <c r="RVK12" s="813"/>
      <c r="RVL12" s="813"/>
      <c r="RVM12" s="813"/>
      <c r="RVN12" s="813"/>
      <c r="RVO12" s="813"/>
      <c r="RVP12" s="813"/>
      <c r="RVQ12" s="813"/>
      <c r="RVR12" s="813"/>
      <c r="RVS12" s="813"/>
      <c r="RVT12" s="813"/>
      <c r="RVU12" s="813"/>
      <c r="RVV12" s="813"/>
      <c r="RVW12" s="813"/>
      <c r="RVX12" s="813"/>
      <c r="RVY12" s="813"/>
      <c r="RVZ12" s="813"/>
      <c r="RWA12" s="813"/>
      <c r="RWB12" s="813"/>
      <c r="RWC12" s="813"/>
      <c r="RWD12" s="813"/>
      <c r="RWE12" s="813"/>
      <c r="RWF12" s="813"/>
      <c r="RWG12" s="813"/>
      <c r="RWH12" s="813"/>
      <c r="RWI12" s="813"/>
      <c r="RWJ12" s="813"/>
      <c r="RWK12" s="813"/>
      <c r="RWL12" s="813"/>
      <c r="RWM12" s="813"/>
      <c r="RWN12" s="813"/>
      <c r="RWO12" s="813"/>
      <c r="RWP12" s="813"/>
      <c r="RWQ12" s="813"/>
      <c r="RWR12" s="813"/>
      <c r="RWS12" s="813"/>
      <c r="RWT12" s="813"/>
      <c r="RWU12" s="813"/>
      <c r="RWV12" s="813"/>
      <c r="RWW12" s="813"/>
      <c r="RWX12" s="813"/>
      <c r="RWY12" s="813"/>
      <c r="RWZ12" s="813"/>
      <c r="RXA12" s="813"/>
      <c r="RXB12" s="813"/>
      <c r="RXC12" s="813"/>
      <c r="RXD12" s="813"/>
      <c r="RXE12" s="813"/>
      <c r="RXF12" s="813"/>
      <c r="RXG12" s="813"/>
      <c r="RXH12" s="813"/>
      <c r="RXI12" s="813"/>
      <c r="RXJ12" s="813"/>
      <c r="RXK12" s="813"/>
      <c r="RXL12" s="813"/>
      <c r="RXM12" s="813"/>
      <c r="RXN12" s="813"/>
      <c r="RXO12" s="813"/>
      <c r="RXP12" s="813"/>
      <c r="RXQ12" s="813"/>
      <c r="RXR12" s="813"/>
      <c r="RXS12" s="813"/>
      <c r="RXT12" s="813"/>
      <c r="RXU12" s="813"/>
      <c r="RXV12" s="813"/>
      <c r="RXW12" s="813"/>
      <c r="RXX12" s="813"/>
      <c r="RXY12" s="813"/>
      <c r="RXZ12" s="813"/>
      <c r="RYA12" s="813"/>
      <c r="RYB12" s="813"/>
      <c r="RYC12" s="813"/>
      <c r="RYD12" s="813"/>
      <c r="RYE12" s="813"/>
      <c r="RYF12" s="813"/>
      <c r="RYG12" s="813"/>
      <c r="RYH12" s="813"/>
      <c r="RYI12" s="813"/>
      <c r="RYJ12" s="813"/>
      <c r="RYK12" s="813"/>
      <c r="RYL12" s="813"/>
      <c r="RYM12" s="813"/>
      <c r="RYN12" s="813"/>
      <c r="RYO12" s="813"/>
      <c r="RYP12" s="813"/>
      <c r="RYQ12" s="813"/>
      <c r="RYR12" s="813"/>
      <c r="RYS12" s="813"/>
      <c r="RYT12" s="813"/>
      <c r="RYU12" s="813"/>
      <c r="RYV12" s="813"/>
      <c r="RYW12" s="813"/>
      <c r="RYX12" s="813"/>
      <c r="RYY12" s="813"/>
      <c r="RYZ12" s="813"/>
      <c r="RZA12" s="813"/>
      <c r="RZB12" s="813"/>
      <c r="RZC12" s="813"/>
      <c r="RZD12" s="813"/>
      <c r="RZE12" s="813"/>
      <c r="RZF12" s="813"/>
      <c r="RZG12" s="813"/>
      <c r="RZH12" s="813"/>
      <c r="RZI12" s="813"/>
      <c r="RZJ12" s="813"/>
      <c r="RZK12" s="813"/>
      <c r="RZL12" s="813"/>
      <c r="RZM12" s="813"/>
      <c r="RZN12" s="813"/>
      <c r="RZO12" s="813"/>
      <c r="RZP12" s="813"/>
      <c r="RZQ12" s="813"/>
      <c r="RZR12" s="813"/>
      <c r="RZS12" s="813"/>
      <c r="RZT12" s="813"/>
      <c r="RZU12" s="813"/>
      <c r="RZV12" s="813"/>
      <c r="RZW12" s="813"/>
      <c r="RZX12" s="813"/>
      <c r="RZY12" s="813"/>
      <c r="RZZ12" s="813"/>
      <c r="SAA12" s="813"/>
      <c r="SAB12" s="813"/>
      <c r="SAC12" s="813"/>
      <c r="SAD12" s="813"/>
      <c r="SAE12" s="813"/>
      <c r="SAF12" s="813"/>
      <c r="SAG12" s="813"/>
      <c r="SAH12" s="813"/>
      <c r="SAI12" s="813"/>
      <c r="SAJ12" s="813"/>
      <c r="SAK12" s="813"/>
      <c r="SAL12" s="813"/>
      <c r="SAM12" s="813"/>
      <c r="SAN12" s="813"/>
      <c r="SAO12" s="813"/>
      <c r="SAP12" s="813"/>
      <c r="SAQ12" s="813"/>
      <c r="SAR12" s="813"/>
      <c r="SAS12" s="813"/>
      <c r="SAT12" s="813"/>
      <c r="SAU12" s="813"/>
      <c r="SAV12" s="813"/>
      <c r="SAW12" s="813"/>
      <c r="SAX12" s="813"/>
      <c r="SAY12" s="813"/>
      <c r="SAZ12" s="813"/>
      <c r="SBA12" s="813"/>
      <c r="SBB12" s="813"/>
      <c r="SBC12" s="813"/>
      <c r="SBD12" s="813"/>
      <c r="SBE12" s="813"/>
      <c r="SBF12" s="813"/>
      <c r="SBG12" s="813"/>
      <c r="SBH12" s="813"/>
      <c r="SBI12" s="813"/>
      <c r="SBJ12" s="813"/>
      <c r="SBK12" s="813"/>
      <c r="SBL12" s="813"/>
      <c r="SBM12" s="813"/>
      <c r="SBN12" s="813"/>
      <c r="SBO12" s="813"/>
      <c r="SBP12" s="813"/>
      <c r="SBQ12" s="813"/>
      <c r="SBR12" s="813"/>
      <c r="SBS12" s="813"/>
      <c r="SBT12" s="813"/>
      <c r="SBU12" s="813"/>
      <c r="SBV12" s="813"/>
      <c r="SBW12" s="813"/>
      <c r="SBX12" s="813"/>
      <c r="SBY12" s="813"/>
      <c r="SBZ12" s="813"/>
      <c r="SCA12" s="813"/>
      <c r="SCB12" s="813"/>
      <c r="SCC12" s="813"/>
      <c r="SCD12" s="813"/>
      <c r="SCE12" s="813"/>
      <c r="SCF12" s="813"/>
      <c r="SCG12" s="813"/>
      <c r="SCH12" s="813"/>
      <c r="SCI12" s="813"/>
      <c r="SCJ12" s="813"/>
      <c r="SCK12" s="813"/>
      <c r="SCL12" s="813"/>
      <c r="SCM12" s="813"/>
      <c r="SCN12" s="813"/>
      <c r="SCO12" s="813"/>
      <c r="SCP12" s="813"/>
      <c r="SCQ12" s="813"/>
      <c r="SCR12" s="813"/>
      <c r="SCS12" s="813"/>
      <c r="SCT12" s="813"/>
      <c r="SCU12" s="813"/>
      <c r="SCV12" s="813"/>
      <c r="SCW12" s="813"/>
      <c r="SCX12" s="813"/>
      <c r="SCY12" s="813"/>
      <c r="SCZ12" s="813"/>
      <c r="SDA12" s="813"/>
      <c r="SDB12" s="813"/>
      <c r="SDC12" s="813"/>
      <c r="SDD12" s="813"/>
      <c r="SDE12" s="813"/>
      <c r="SDF12" s="813"/>
      <c r="SDG12" s="813"/>
      <c r="SDH12" s="813"/>
      <c r="SDI12" s="813"/>
      <c r="SDJ12" s="813"/>
      <c r="SDK12" s="813"/>
      <c r="SDL12" s="813"/>
      <c r="SDM12" s="813"/>
      <c r="SDN12" s="813"/>
      <c r="SDO12" s="813"/>
      <c r="SDP12" s="813"/>
      <c r="SDQ12" s="813"/>
      <c r="SDR12" s="813"/>
      <c r="SDS12" s="813"/>
      <c r="SDT12" s="813"/>
      <c r="SDU12" s="813"/>
      <c r="SDV12" s="813"/>
      <c r="SDW12" s="813"/>
      <c r="SDX12" s="813"/>
      <c r="SDY12" s="813"/>
      <c r="SDZ12" s="813"/>
      <c r="SEA12" s="813"/>
      <c r="SEB12" s="813"/>
      <c r="SEC12" s="813"/>
      <c r="SED12" s="813"/>
      <c r="SEE12" s="813"/>
      <c r="SEF12" s="813"/>
      <c r="SEG12" s="813"/>
      <c r="SEH12" s="813"/>
      <c r="SEI12" s="813"/>
      <c r="SEJ12" s="813"/>
      <c r="SEK12" s="813"/>
      <c r="SEL12" s="813"/>
      <c r="SEM12" s="813"/>
      <c r="SEN12" s="813"/>
      <c r="SEO12" s="813"/>
      <c r="SEP12" s="813"/>
      <c r="SEQ12" s="813"/>
      <c r="SER12" s="813"/>
      <c r="SES12" s="813"/>
      <c r="SET12" s="813"/>
      <c r="SEU12" s="813"/>
      <c r="SEV12" s="813"/>
      <c r="SEW12" s="813"/>
      <c r="SEX12" s="813"/>
      <c r="SEY12" s="813"/>
      <c r="SEZ12" s="813"/>
      <c r="SFA12" s="813"/>
      <c r="SFB12" s="813"/>
      <c r="SFC12" s="813"/>
      <c r="SFD12" s="813"/>
      <c r="SFE12" s="813"/>
      <c r="SFF12" s="813"/>
      <c r="SFG12" s="813"/>
      <c r="SFH12" s="813"/>
      <c r="SFI12" s="813"/>
      <c r="SFJ12" s="813"/>
      <c r="SFK12" s="813"/>
      <c r="SFL12" s="813"/>
      <c r="SFM12" s="813"/>
      <c r="SFN12" s="813"/>
      <c r="SFO12" s="813"/>
      <c r="SFP12" s="813"/>
      <c r="SFQ12" s="813"/>
      <c r="SFR12" s="813"/>
      <c r="SFS12" s="813"/>
      <c r="SFT12" s="813"/>
      <c r="SFU12" s="813"/>
      <c r="SFV12" s="813"/>
      <c r="SFW12" s="813"/>
      <c r="SFX12" s="813"/>
      <c r="SFY12" s="813"/>
      <c r="SFZ12" s="813"/>
      <c r="SGA12" s="813"/>
      <c r="SGB12" s="813"/>
      <c r="SGC12" s="813"/>
      <c r="SGD12" s="813"/>
      <c r="SGE12" s="813"/>
      <c r="SGF12" s="813"/>
      <c r="SGG12" s="813"/>
      <c r="SGH12" s="813"/>
      <c r="SGI12" s="813"/>
      <c r="SGJ12" s="813"/>
      <c r="SGK12" s="813"/>
      <c r="SGL12" s="813"/>
      <c r="SGM12" s="813"/>
      <c r="SGN12" s="813"/>
      <c r="SGO12" s="813"/>
      <c r="SGP12" s="813"/>
      <c r="SGQ12" s="813"/>
      <c r="SGR12" s="813"/>
      <c r="SGS12" s="813"/>
      <c r="SGT12" s="813"/>
      <c r="SGU12" s="813"/>
      <c r="SGV12" s="813"/>
      <c r="SGW12" s="813"/>
      <c r="SGX12" s="813"/>
      <c r="SGY12" s="813"/>
      <c r="SGZ12" s="813"/>
      <c r="SHA12" s="813"/>
      <c r="SHB12" s="813"/>
      <c r="SHC12" s="813"/>
      <c r="SHD12" s="813"/>
      <c r="SHE12" s="813"/>
      <c r="SHF12" s="813"/>
      <c r="SHG12" s="813"/>
      <c r="SHH12" s="813"/>
      <c r="SHI12" s="813"/>
      <c r="SHJ12" s="813"/>
      <c r="SHK12" s="813"/>
      <c r="SHL12" s="813"/>
      <c r="SHM12" s="813"/>
      <c r="SHN12" s="813"/>
      <c r="SHO12" s="813"/>
      <c r="SHP12" s="813"/>
      <c r="SHQ12" s="813"/>
      <c r="SHR12" s="813"/>
      <c r="SHS12" s="813"/>
      <c r="SHT12" s="813"/>
      <c r="SHU12" s="813"/>
      <c r="SHV12" s="813"/>
      <c r="SHW12" s="813"/>
      <c r="SHX12" s="813"/>
      <c r="SHY12" s="813"/>
      <c r="SHZ12" s="813"/>
      <c r="SIA12" s="813"/>
      <c r="SIB12" s="813"/>
      <c r="SIC12" s="813"/>
      <c r="SID12" s="813"/>
      <c r="SIE12" s="813"/>
      <c r="SIF12" s="813"/>
      <c r="SIG12" s="813"/>
      <c r="SIH12" s="813"/>
      <c r="SII12" s="813"/>
      <c r="SIJ12" s="813"/>
      <c r="SIK12" s="813"/>
      <c r="SIL12" s="813"/>
      <c r="SIM12" s="813"/>
      <c r="SIN12" s="813"/>
      <c r="SIO12" s="813"/>
      <c r="SIP12" s="813"/>
      <c r="SIQ12" s="813"/>
      <c r="SIR12" s="813"/>
      <c r="SIS12" s="813"/>
      <c r="SIT12" s="813"/>
      <c r="SIU12" s="813"/>
      <c r="SIV12" s="813"/>
      <c r="SIW12" s="813"/>
      <c r="SIX12" s="813"/>
      <c r="SIY12" s="813"/>
      <c r="SIZ12" s="813"/>
      <c r="SJA12" s="813"/>
      <c r="SJB12" s="813"/>
      <c r="SJC12" s="813"/>
      <c r="SJD12" s="813"/>
      <c r="SJE12" s="813"/>
      <c r="SJF12" s="813"/>
      <c r="SJG12" s="813"/>
      <c r="SJH12" s="813"/>
      <c r="SJI12" s="813"/>
      <c r="SJJ12" s="813"/>
      <c r="SJK12" s="813"/>
      <c r="SJL12" s="813"/>
      <c r="SJM12" s="813"/>
      <c r="SJN12" s="813"/>
      <c r="SJO12" s="813"/>
      <c r="SJP12" s="813"/>
      <c r="SJQ12" s="813"/>
      <c r="SJR12" s="813"/>
      <c r="SJS12" s="813"/>
      <c r="SJT12" s="813"/>
      <c r="SJU12" s="813"/>
      <c r="SJV12" s="813"/>
      <c r="SJW12" s="813"/>
      <c r="SJX12" s="813"/>
      <c r="SJY12" s="813"/>
      <c r="SJZ12" s="813"/>
      <c r="SKA12" s="813"/>
      <c r="SKB12" s="813"/>
      <c r="SKC12" s="813"/>
      <c r="SKD12" s="813"/>
      <c r="SKE12" s="813"/>
      <c r="SKF12" s="813"/>
      <c r="SKG12" s="813"/>
      <c r="SKH12" s="813"/>
      <c r="SKI12" s="813"/>
      <c r="SKJ12" s="813"/>
      <c r="SKK12" s="813"/>
      <c r="SKL12" s="813"/>
      <c r="SKM12" s="813"/>
      <c r="SKN12" s="813"/>
      <c r="SKO12" s="813"/>
      <c r="SKP12" s="813"/>
      <c r="SKQ12" s="813"/>
      <c r="SKR12" s="813"/>
      <c r="SKS12" s="813"/>
      <c r="SKT12" s="813"/>
      <c r="SKU12" s="813"/>
      <c r="SKV12" s="813"/>
      <c r="SKW12" s="813"/>
      <c r="SKX12" s="813"/>
      <c r="SKY12" s="813"/>
      <c r="SKZ12" s="813"/>
      <c r="SLA12" s="813"/>
      <c r="SLB12" s="813"/>
      <c r="SLC12" s="813"/>
      <c r="SLD12" s="813"/>
      <c r="SLE12" s="813"/>
      <c r="SLF12" s="813"/>
      <c r="SLG12" s="813"/>
      <c r="SLH12" s="813"/>
      <c r="SLI12" s="813"/>
      <c r="SLJ12" s="813"/>
      <c r="SLK12" s="813"/>
      <c r="SLL12" s="813"/>
      <c r="SLM12" s="813"/>
      <c r="SLN12" s="813"/>
      <c r="SLO12" s="813"/>
      <c r="SLP12" s="813"/>
      <c r="SLQ12" s="813"/>
      <c r="SLR12" s="813"/>
      <c r="SLS12" s="813"/>
      <c r="SLT12" s="813"/>
      <c r="SLU12" s="813"/>
      <c r="SLV12" s="813"/>
      <c r="SLW12" s="813"/>
      <c r="SLX12" s="813"/>
      <c r="SLY12" s="813"/>
      <c r="SLZ12" s="813"/>
      <c r="SMA12" s="813"/>
      <c r="SMB12" s="813"/>
      <c r="SMC12" s="813"/>
      <c r="SMD12" s="813"/>
      <c r="SME12" s="813"/>
      <c r="SMF12" s="813"/>
      <c r="SMG12" s="813"/>
      <c r="SMH12" s="813"/>
      <c r="SMI12" s="813"/>
      <c r="SMJ12" s="813"/>
      <c r="SMK12" s="813"/>
      <c r="SML12" s="813"/>
      <c r="SMM12" s="813"/>
      <c r="SMN12" s="813"/>
      <c r="SMO12" s="813"/>
      <c r="SMP12" s="813"/>
      <c r="SMQ12" s="813"/>
      <c r="SMR12" s="813"/>
      <c r="SMS12" s="813"/>
      <c r="SMT12" s="813"/>
      <c r="SMU12" s="813"/>
      <c r="SMV12" s="813"/>
      <c r="SMW12" s="813"/>
      <c r="SMX12" s="813"/>
      <c r="SMY12" s="813"/>
      <c r="SMZ12" s="813"/>
      <c r="SNA12" s="813"/>
      <c r="SNB12" s="813"/>
      <c r="SNC12" s="813"/>
      <c r="SND12" s="813"/>
      <c r="SNE12" s="813"/>
      <c r="SNF12" s="813"/>
      <c r="SNG12" s="813"/>
      <c r="SNH12" s="813"/>
      <c r="SNI12" s="813"/>
      <c r="SNJ12" s="813"/>
      <c r="SNK12" s="813"/>
      <c r="SNL12" s="813"/>
      <c r="SNM12" s="813"/>
      <c r="SNN12" s="813"/>
      <c r="SNO12" s="813"/>
      <c r="SNP12" s="813"/>
      <c r="SNQ12" s="813"/>
      <c r="SNR12" s="813"/>
      <c r="SNS12" s="813"/>
      <c r="SNT12" s="813"/>
      <c r="SNU12" s="813"/>
      <c r="SNV12" s="813"/>
      <c r="SNW12" s="813"/>
      <c r="SNX12" s="813"/>
      <c r="SNY12" s="813"/>
      <c r="SNZ12" s="813"/>
      <c r="SOA12" s="813"/>
      <c r="SOB12" s="813"/>
      <c r="SOC12" s="813"/>
      <c r="SOD12" s="813"/>
      <c r="SOE12" s="813"/>
      <c r="SOF12" s="813"/>
      <c r="SOG12" s="813"/>
      <c r="SOH12" s="813"/>
      <c r="SOI12" s="813"/>
      <c r="SOJ12" s="813"/>
      <c r="SOK12" s="813"/>
      <c r="SOL12" s="813"/>
      <c r="SOM12" s="813"/>
      <c r="SON12" s="813"/>
      <c r="SOO12" s="813"/>
      <c r="SOP12" s="813"/>
      <c r="SOQ12" s="813"/>
      <c r="SOR12" s="813"/>
      <c r="SOS12" s="813"/>
      <c r="SOT12" s="813"/>
      <c r="SOU12" s="813"/>
      <c r="SOV12" s="813"/>
      <c r="SOW12" s="813"/>
      <c r="SOX12" s="813"/>
      <c r="SOY12" s="813"/>
      <c r="SOZ12" s="813"/>
      <c r="SPA12" s="813"/>
      <c r="SPB12" s="813"/>
      <c r="SPC12" s="813"/>
      <c r="SPD12" s="813"/>
      <c r="SPE12" s="813"/>
      <c r="SPF12" s="813"/>
      <c r="SPG12" s="813"/>
      <c r="SPH12" s="813"/>
      <c r="SPI12" s="813"/>
      <c r="SPJ12" s="813"/>
      <c r="SPK12" s="813"/>
      <c r="SPL12" s="813"/>
      <c r="SPM12" s="813"/>
      <c r="SPN12" s="813"/>
      <c r="SPO12" s="813"/>
      <c r="SPP12" s="813"/>
      <c r="SPQ12" s="813"/>
      <c r="SPR12" s="813"/>
      <c r="SPS12" s="813"/>
      <c r="SPT12" s="813"/>
      <c r="SPU12" s="813"/>
      <c r="SPV12" s="813"/>
      <c r="SPW12" s="813"/>
      <c r="SPX12" s="813"/>
      <c r="SPY12" s="813"/>
      <c r="SPZ12" s="813"/>
      <c r="SQA12" s="813"/>
      <c r="SQB12" s="813"/>
      <c r="SQC12" s="813"/>
      <c r="SQD12" s="813"/>
      <c r="SQE12" s="813"/>
      <c r="SQF12" s="813"/>
      <c r="SQG12" s="813"/>
      <c r="SQH12" s="813"/>
      <c r="SQI12" s="813"/>
      <c r="SQJ12" s="813"/>
      <c r="SQK12" s="813"/>
      <c r="SQL12" s="813"/>
      <c r="SQM12" s="813"/>
      <c r="SQN12" s="813"/>
      <c r="SQO12" s="813"/>
      <c r="SQP12" s="813"/>
      <c r="SQQ12" s="813"/>
      <c r="SQR12" s="813"/>
      <c r="SQS12" s="813"/>
      <c r="SQT12" s="813"/>
      <c r="SQU12" s="813"/>
      <c r="SQV12" s="813"/>
      <c r="SQW12" s="813"/>
      <c r="SQX12" s="813"/>
      <c r="SQY12" s="813"/>
      <c r="SQZ12" s="813"/>
      <c r="SRA12" s="813"/>
      <c r="SRB12" s="813"/>
      <c r="SRC12" s="813"/>
      <c r="SRD12" s="813"/>
      <c r="SRE12" s="813"/>
      <c r="SRF12" s="813"/>
      <c r="SRG12" s="813"/>
      <c r="SRH12" s="813"/>
      <c r="SRI12" s="813"/>
      <c r="SRJ12" s="813"/>
      <c r="SRK12" s="813"/>
      <c r="SRL12" s="813"/>
      <c r="SRM12" s="813"/>
      <c r="SRN12" s="813"/>
      <c r="SRO12" s="813"/>
      <c r="SRP12" s="813"/>
      <c r="SRQ12" s="813"/>
      <c r="SRR12" s="813"/>
      <c r="SRS12" s="813"/>
      <c r="SRT12" s="813"/>
      <c r="SRU12" s="813"/>
      <c r="SRV12" s="813"/>
      <c r="SRW12" s="813"/>
      <c r="SRX12" s="813"/>
      <c r="SRY12" s="813"/>
      <c r="SRZ12" s="813"/>
      <c r="SSA12" s="813"/>
      <c r="SSB12" s="813"/>
      <c r="SSC12" s="813"/>
      <c r="SSD12" s="813"/>
      <c r="SSE12" s="813"/>
      <c r="SSF12" s="813"/>
      <c r="SSG12" s="813"/>
      <c r="SSH12" s="813"/>
      <c r="SSI12" s="813"/>
      <c r="SSJ12" s="813"/>
      <c r="SSK12" s="813"/>
      <c r="SSL12" s="813"/>
      <c r="SSM12" s="813"/>
      <c r="SSN12" s="813"/>
      <c r="SSO12" s="813"/>
      <c r="SSP12" s="813"/>
      <c r="SSQ12" s="813"/>
      <c r="SSR12" s="813"/>
      <c r="SSS12" s="813"/>
      <c r="SST12" s="813"/>
      <c r="SSU12" s="813"/>
      <c r="SSV12" s="813"/>
      <c r="SSW12" s="813"/>
      <c r="SSX12" s="813"/>
      <c r="SSY12" s="813"/>
      <c r="SSZ12" s="813"/>
      <c r="STA12" s="813"/>
      <c r="STB12" s="813"/>
      <c r="STC12" s="813"/>
      <c r="STD12" s="813"/>
      <c r="STE12" s="813"/>
      <c r="STF12" s="813"/>
      <c r="STG12" s="813"/>
      <c r="STH12" s="813"/>
      <c r="STI12" s="813"/>
      <c r="STJ12" s="813"/>
      <c r="STK12" s="813"/>
      <c r="STL12" s="813"/>
      <c r="STM12" s="813"/>
      <c r="STN12" s="813"/>
      <c r="STO12" s="813"/>
      <c r="STP12" s="813"/>
      <c r="STQ12" s="813"/>
      <c r="STR12" s="813"/>
      <c r="STS12" s="813"/>
      <c r="STT12" s="813"/>
      <c r="STU12" s="813"/>
      <c r="STV12" s="813"/>
      <c r="STW12" s="813"/>
      <c r="STX12" s="813"/>
      <c r="STY12" s="813"/>
      <c r="STZ12" s="813"/>
      <c r="SUA12" s="813"/>
      <c r="SUB12" s="813"/>
      <c r="SUC12" s="813"/>
      <c r="SUD12" s="813"/>
      <c r="SUE12" s="813"/>
      <c r="SUF12" s="813"/>
      <c r="SUG12" s="813"/>
      <c r="SUH12" s="813"/>
      <c r="SUI12" s="813"/>
      <c r="SUJ12" s="813"/>
      <c r="SUK12" s="813"/>
      <c r="SUL12" s="813"/>
      <c r="SUM12" s="813"/>
      <c r="SUN12" s="813"/>
      <c r="SUO12" s="813"/>
      <c r="SUP12" s="813"/>
      <c r="SUQ12" s="813"/>
      <c r="SUR12" s="813"/>
      <c r="SUS12" s="813"/>
      <c r="SUT12" s="813"/>
      <c r="SUU12" s="813"/>
      <c r="SUV12" s="813"/>
      <c r="SUW12" s="813"/>
      <c r="SUX12" s="813"/>
      <c r="SUY12" s="813"/>
      <c r="SUZ12" s="813"/>
      <c r="SVA12" s="813"/>
      <c r="SVB12" s="813"/>
      <c r="SVC12" s="813"/>
      <c r="SVD12" s="813"/>
      <c r="SVE12" s="813"/>
      <c r="SVF12" s="813"/>
      <c r="SVG12" s="813"/>
      <c r="SVH12" s="813"/>
      <c r="SVI12" s="813"/>
      <c r="SVJ12" s="813"/>
      <c r="SVK12" s="813"/>
      <c r="SVL12" s="813"/>
      <c r="SVM12" s="813"/>
      <c r="SVN12" s="813"/>
      <c r="SVO12" s="813"/>
      <c r="SVP12" s="813"/>
      <c r="SVQ12" s="813"/>
      <c r="SVR12" s="813"/>
      <c r="SVS12" s="813"/>
      <c r="SVT12" s="813"/>
      <c r="SVU12" s="813"/>
      <c r="SVV12" s="813"/>
      <c r="SVW12" s="813"/>
      <c r="SVX12" s="813"/>
      <c r="SVY12" s="813"/>
      <c r="SVZ12" s="813"/>
      <c r="SWA12" s="813"/>
      <c r="SWB12" s="813"/>
      <c r="SWC12" s="813"/>
      <c r="SWD12" s="813"/>
      <c r="SWE12" s="813"/>
      <c r="SWF12" s="813"/>
      <c r="SWG12" s="813"/>
      <c r="SWH12" s="813"/>
      <c r="SWI12" s="813"/>
      <c r="SWJ12" s="813"/>
      <c r="SWK12" s="813"/>
      <c r="SWL12" s="813"/>
      <c r="SWM12" s="813"/>
      <c r="SWN12" s="813"/>
      <c r="SWO12" s="813"/>
      <c r="SWP12" s="813"/>
      <c r="SWQ12" s="813"/>
      <c r="SWR12" s="813"/>
      <c r="SWS12" s="813"/>
      <c r="SWT12" s="813"/>
      <c r="SWU12" s="813"/>
      <c r="SWV12" s="813"/>
      <c r="SWW12" s="813"/>
      <c r="SWX12" s="813"/>
      <c r="SWY12" s="813"/>
      <c r="SWZ12" s="813"/>
      <c r="SXA12" s="813"/>
      <c r="SXB12" s="813"/>
      <c r="SXC12" s="813"/>
      <c r="SXD12" s="813"/>
      <c r="SXE12" s="813"/>
      <c r="SXF12" s="813"/>
      <c r="SXG12" s="813"/>
      <c r="SXH12" s="813"/>
      <c r="SXI12" s="813"/>
      <c r="SXJ12" s="813"/>
      <c r="SXK12" s="813"/>
      <c r="SXL12" s="813"/>
      <c r="SXM12" s="813"/>
      <c r="SXN12" s="813"/>
      <c r="SXO12" s="813"/>
      <c r="SXP12" s="813"/>
      <c r="SXQ12" s="813"/>
      <c r="SXR12" s="813"/>
      <c r="SXS12" s="813"/>
      <c r="SXT12" s="813"/>
      <c r="SXU12" s="813"/>
      <c r="SXV12" s="813"/>
      <c r="SXW12" s="813"/>
      <c r="SXX12" s="813"/>
      <c r="SXY12" s="813"/>
      <c r="SXZ12" s="813"/>
      <c r="SYA12" s="813"/>
      <c r="SYB12" s="813"/>
      <c r="SYC12" s="813"/>
      <c r="SYD12" s="813"/>
      <c r="SYE12" s="813"/>
      <c r="SYF12" s="813"/>
      <c r="SYG12" s="813"/>
      <c r="SYH12" s="813"/>
      <c r="SYI12" s="813"/>
      <c r="SYJ12" s="813"/>
      <c r="SYK12" s="813"/>
      <c r="SYL12" s="813"/>
      <c r="SYM12" s="813"/>
      <c r="SYN12" s="813"/>
      <c r="SYO12" s="813"/>
      <c r="SYP12" s="813"/>
      <c r="SYQ12" s="813"/>
      <c r="SYR12" s="813"/>
      <c r="SYS12" s="813"/>
      <c r="SYT12" s="813"/>
      <c r="SYU12" s="813"/>
      <c r="SYV12" s="813"/>
      <c r="SYW12" s="813"/>
      <c r="SYX12" s="813"/>
      <c r="SYY12" s="813"/>
      <c r="SYZ12" s="813"/>
      <c r="SZA12" s="813"/>
      <c r="SZB12" s="813"/>
      <c r="SZC12" s="813"/>
      <c r="SZD12" s="813"/>
      <c r="SZE12" s="813"/>
      <c r="SZF12" s="813"/>
      <c r="SZG12" s="813"/>
      <c r="SZH12" s="813"/>
      <c r="SZI12" s="813"/>
      <c r="SZJ12" s="813"/>
      <c r="SZK12" s="813"/>
      <c r="SZL12" s="813"/>
      <c r="SZM12" s="813"/>
      <c r="SZN12" s="813"/>
      <c r="SZO12" s="813"/>
      <c r="SZP12" s="813"/>
      <c r="SZQ12" s="813"/>
      <c r="SZR12" s="813"/>
      <c r="SZS12" s="813"/>
      <c r="SZT12" s="813"/>
      <c r="SZU12" s="813"/>
      <c r="SZV12" s="813"/>
      <c r="SZW12" s="813"/>
      <c r="SZX12" s="813"/>
      <c r="SZY12" s="813"/>
      <c r="SZZ12" s="813"/>
      <c r="TAA12" s="813"/>
      <c r="TAB12" s="813"/>
      <c r="TAC12" s="813"/>
      <c r="TAD12" s="813"/>
      <c r="TAE12" s="813"/>
      <c r="TAF12" s="813"/>
      <c r="TAG12" s="813"/>
      <c r="TAH12" s="813"/>
      <c r="TAI12" s="813"/>
      <c r="TAJ12" s="813"/>
      <c r="TAK12" s="813"/>
      <c r="TAL12" s="813"/>
      <c r="TAM12" s="813"/>
      <c r="TAN12" s="813"/>
      <c r="TAO12" s="813"/>
      <c r="TAP12" s="813"/>
      <c r="TAQ12" s="813"/>
      <c r="TAR12" s="813"/>
      <c r="TAS12" s="813"/>
      <c r="TAT12" s="813"/>
      <c r="TAU12" s="813"/>
      <c r="TAV12" s="813"/>
      <c r="TAW12" s="813"/>
      <c r="TAX12" s="813"/>
      <c r="TAY12" s="813"/>
      <c r="TAZ12" s="813"/>
      <c r="TBA12" s="813"/>
      <c r="TBB12" s="813"/>
      <c r="TBC12" s="813"/>
      <c r="TBD12" s="813"/>
      <c r="TBE12" s="813"/>
      <c r="TBF12" s="813"/>
      <c r="TBG12" s="813"/>
      <c r="TBH12" s="813"/>
      <c r="TBI12" s="813"/>
      <c r="TBJ12" s="813"/>
      <c r="TBK12" s="813"/>
      <c r="TBL12" s="813"/>
      <c r="TBM12" s="813"/>
      <c r="TBN12" s="813"/>
      <c r="TBO12" s="813"/>
      <c r="TBP12" s="813"/>
      <c r="TBQ12" s="813"/>
      <c r="TBR12" s="813"/>
      <c r="TBS12" s="813"/>
      <c r="TBT12" s="813"/>
      <c r="TBU12" s="813"/>
      <c r="TBV12" s="813"/>
      <c r="TBW12" s="813"/>
      <c r="TBX12" s="813"/>
      <c r="TBY12" s="813"/>
      <c r="TBZ12" s="813"/>
      <c r="TCA12" s="813"/>
      <c r="TCB12" s="813"/>
      <c r="TCC12" s="813"/>
      <c r="TCD12" s="813"/>
      <c r="TCE12" s="813"/>
      <c r="TCF12" s="813"/>
      <c r="TCG12" s="813"/>
      <c r="TCH12" s="813"/>
      <c r="TCI12" s="813"/>
      <c r="TCJ12" s="813"/>
      <c r="TCK12" s="813"/>
      <c r="TCL12" s="813"/>
      <c r="TCM12" s="813"/>
      <c r="TCN12" s="813"/>
      <c r="TCO12" s="813"/>
      <c r="TCP12" s="813"/>
      <c r="TCQ12" s="813"/>
      <c r="TCR12" s="813"/>
      <c r="TCS12" s="813"/>
      <c r="TCT12" s="813"/>
      <c r="TCU12" s="813"/>
      <c r="TCV12" s="813"/>
      <c r="TCW12" s="813"/>
      <c r="TCX12" s="813"/>
      <c r="TCY12" s="813"/>
      <c r="TCZ12" s="813"/>
      <c r="TDA12" s="813"/>
      <c r="TDB12" s="813"/>
      <c r="TDC12" s="813"/>
      <c r="TDD12" s="813"/>
      <c r="TDE12" s="813"/>
      <c r="TDF12" s="813"/>
      <c r="TDG12" s="813"/>
      <c r="TDH12" s="813"/>
      <c r="TDI12" s="813"/>
      <c r="TDJ12" s="813"/>
      <c r="TDK12" s="813"/>
      <c r="TDL12" s="813"/>
      <c r="TDM12" s="813"/>
      <c r="TDN12" s="813"/>
      <c r="TDO12" s="813"/>
      <c r="TDP12" s="813"/>
      <c r="TDQ12" s="813"/>
      <c r="TDR12" s="813"/>
      <c r="TDS12" s="813"/>
      <c r="TDT12" s="813"/>
      <c r="TDU12" s="813"/>
      <c r="TDV12" s="813"/>
      <c r="TDW12" s="813"/>
      <c r="TDX12" s="813"/>
      <c r="TDY12" s="813"/>
      <c r="TDZ12" s="813"/>
      <c r="TEA12" s="813"/>
      <c r="TEB12" s="813"/>
      <c r="TEC12" s="813"/>
      <c r="TED12" s="813"/>
      <c r="TEE12" s="813"/>
      <c r="TEF12" s="813"/>
      <c r="TEG12" s="813"/>
      <c r="TEH12" s="813"/>
      <c r="TEI12" s="813"/>
      <c r="TEJ12" s="813"/>
      <c r="TEK12" s="813"/>
      <c r="TEL12" s="813"/>
      <c r="TEM12" s="813"/>
      <c r="TEN12" s="813"/>
      <c r="TEO12" s="813"/>
      <c r="TEP12" s="813"/>
      <c r="TEQ12" s="813"/>
      <c r="TER12" s="813"/>
      <c r="TES12" s="813"/>
      <c r="TET12" s="813"/>
      <c r="TEU12" s="813"/>
      <c r="TEV12" s="813"/>
      <c r="TEW12" s="813"/>
      <c r="TEX12" s="813"/>
      <c r="TEY12" s="813"/>
      <c r="TEZ12" s="813"/>
      <c r="TFA12" s="813"/>
      <c r="TFB12" s="813"/>
      <c r="TFC12" s="813"/>
      <c r="TFD12" s="813"/>
      <c r="TFE12" s="813"/>
      <c r="TFF12" s="813"/>
      <c r="TFG12" s="813"/>
      <c r="TFH12" s="813"/>
      <c r="TFI12" s="813"/>
      <c r="TFJ12" s="813"/>
      <c r="TFK12" s="813"/>
      <c r="TFL12" s="813"/>
      <c r="TFM12" s="813"/>
      <c r="TFN12" s="813"/>
      <c r="TFO12" s="813"/>
      <c r="TFP12" s="813"/>
      <c r="TFQ12" s="813"/>
      <c r="TFR12" s="813"/>
      <c r="TFS12" s="813"/>
      <c r="TFT12" s="813"/>
      <c r="TFU12" s="813"/>
      <c r="TFV12" s="813"/>
      <c r="TFW12" s="813"/>
      <c r="TFX12" s="813"/>
      <c r="TFY12" s="813"/>
      <c r="TFZ12" s="813"/>
      <c r="TGA12" s="813"/>
      <c r="TGB12" s="813"/>
      <c r="TGC12" s="813"/>
      <c r="TGD12" s="813"/>
      <c r="TGE12" s="813"/>
      <c r="TGF12" s="813"/>
      <c r="TGG12" s="813"/>
      <c r="TGH12" s="813"/>
      <c r="TGI12" s="813"/>
      <c r="TGJ12" s="813"/>
      <c r="TGK12" s="813"/>
      <c r="TGL12" s="813"/>
      <c r="TGM12" s="813"/>
      <c r="TGN12" s="813"/>
      <c r="TGO12" s="813"/>
      <c r="TGP12" s="813"/>
      <c r="TGQ12" s="813"/>
      <c r="TGR12" s="813"/>
      <c r="TGS12" s="813"/>
      <c r="TGT12" s="813"/>
      <c r="TGU12" s="813"/>
      <c r="TGV12" s="813"/>
      <c r="TGW12" s="813"/>
      <c r="TGX12" s="813"/>
      <c r="TGY12" s="813"/>
      <c r="TGZ12" s="813"/>
      <c r="THA12" s="813"/>
      <c r="THB12" s="813"/>
      <c r="THC12" s="813"/>
      <c r="THD12" s="813"/>
      <c r="THE12" s="813"/>
      <c r="THF12" s="813"/>
      <c r="THG12" s="813"/>
      <c r="THH12" s="813"/>
      <c r="THI12" s="813"/>
      <c r="THJ12" s="813"/>
      <c r="THK12" s="813"/>
      <c r="THL12" s="813"/>
      <c r="THM12" s="813"/>
      <c r="THN12" s="813"/>
      <c r="THO12" s="813"/>
      <c r="THP12" s="813"/>
      <c r="THQ12" s="813"/>
      <c r="THR12" s="813"/>
      <c r="THS12" s="813"/>
      <c r="THT12" s="813"/>
      <c r="THU12" s="813"/>
      <c r="THV12" s="813"/>
      <c r="THW12" s="813"/>
      <c r="THX12" s="813"/>
      <c r="THY12" s="813"/>
      <c r="THZ12" s="813"/>
      <c r="TIA12" s="813"/>
      <c r="TIB12" s="813"/>
      <c r="TIC12" s="813"/>
      <c r="TID12" s="813"/>
      <c r="TIE12" s="813"/>
      <c r="TIF12" s="813"/>
      <c r="TIG12" s="813"/>
      <c r="TIH12" s="813"/>
      <c r="TII12" s="813"/>
      <c r="TIJ12" s="813"/>
      <c r="TIK12" s="813"/>
      <c r="TIL12" s="813"/>
      <c r="TIM12" s="813"/>
      <c r="TIN12" s="813"/>
      <c r="TIO12" s="813"/>
      <c r="TIP12" s="813"/>
      <c r="TIQ12" s="813"/>
      <c r="TIR12" s="813"/>
      <c r="TIS12" s="813"/>
      <c r="TIT12" s="813"/>
      <c r="TIU12" s="813"/>
      <c r="TIV12" s="813"/>
      <c r="TIW12" s="813"/>
      <c r="TIX12" s="813"/>
      <c r="TIY12" s="813"/>
      <c r="TIZ12" s="813"/>
      <c r="TJA12" s="813"/>
      <c r="TJB12" s="813"/>
      <c r="TJC12" s="813"/>
      <c r="TJD12" s="813"/>
      <c r="TJE12" s="813"/>
      <c r="TJF12" s="813"/>
      <c r="TJG12" s="813"/>
      <c r="TJH12" s="813"/>
      <c r="TJI12" s="813"/>
      <c r="TJJ12" s="813"/>
      <c r="TJK12" s="813"/>
      <c r="TJL12" s="813"/>
      <c r="TJM12" s="813"/>
      <c r="TJN12" s="813"/>
      <c r="TJO12" s="813"/>
      <c r="TJP12" s="813"/>
      <c r="TJQ12" s="813"/>
      <c r="TJR12" s="813"/>
      <c r="TJS12" s="813"/>
      <c r="TJT12" s="813"/>
      <c r="TJU12" s="813"/>
      <c r="TJV12" s="813"/>
      <c r="TJW12" s="813"/>
      <c r="TJX12" s="813"/>
      <c r="TJY12" s="813"/>
      <c r="TJZ12" s="813"/>
      <c r="TKA12" s="813"/>
      <c r="TKB12" s="813"/>
      <c r="TKC12" s="813"/>
      <c r="TKD12" s="813"/>
      <c r="TKE12" s="813"/>
      <c r="TKF12" s="813"/>
      <c r="TKG12" s="813"/>
      <c r="TKH12" s="813"/>
      <c r="TKI12" s="813"/>
      <c r="TKJ12" s="813"/>
      <c r="TKK12" s="813"/>
      <c r="TKL12" s="813"/>
      <c r="TKM12" s="813"/>
      <c r="TKN12" s="813"/>
      <c r="TKO12" s="813"/>
      <c r="TKP12" s="813"/>
      <c r="TKQ12" s="813"/>
      <c r="TKR12" s="813"/>
      <c r="TKS12" s="813"/>
      <c r="TKT12" s="813"/>
      <c r="TKU12" s="813"/>
      <c r="TKV12" s="813"/>
      <c r="TKW12" s="813"/>
      <c r="TKX12" s="813"/>
      <c r="TKY12" s="813"/>
      <c r="TKZ12" s="813"/>
      <c r="TLA12" s="813"/>
      <c r="TLB12" s="813"/>
      <c r="TLC12" s="813"/>
      <c r="TLD12" s="813"/>
      <c r="TLE12" s="813"/>
      <c r="TLF12" s="813"/>
      <c r="TLG12" s="813"/>
      <c r="TLH12" s="813"/>
      <c r="TLI12" s="813"/>
      <c r="TLJ12" s="813"/>
      <c r="TLK12" s="813"/>
      <c r="TLL12" s="813"/>
      <c r="TLM12" s="813"/>
      <c r="TLN12" s="813"/>
      <c r="TLO12" s="813"/>
      <c r="TLP12" s="813"/>
      <c r="TLQ12" s="813"/>
      <c r="TLR12" s="813"/>
      <c r="TLS12" s="813"/>
      <c r="TLT12" s="813"/>
      <c r="TLU12" s="813"/>
      <c r="TLV12" s="813"/>
      <c r="TLW12" s="813"/>
      <c r="TLX12" s="813"/>
      <c r="TLY12" s="813"/>
      <c r="TLZ12" s="813"/>
      <c r="TMA12" s="813"/>
      <c r="TMB12" s="813"/>
      <c r="TMC12" s="813"/>
      <c r="TMD12" s="813"/>
      <c r="TME12" s="813"/>
      <c r="TMF12" s="813"/>
      <c r="TMG12" s="813"/>
      <c r="TMH12" s="813"/>
      <c r="TMI12" s="813"/>
      <c r="TMJ12" s="813"/>
      <c r="TMK12" s="813"/>
      <c r="TML12" s="813"/>
      <c r="TMM12" s="813"/>
      <c r="TMN12" s="813"/>
      <c r="TMO12" s="813"/>
      <c r="TMP12" s="813"/>
      <c r="TMQ12" s="813"/>
      <c r="TMR12" s="813"/>
      <c r="TMS12" s="813"/>
      <c r="TMT12" s="813"/>
      <c r="TMU12" s="813"/>
      <c r="TMV12" s="813"/>
      <c r="TMW12" s="813"/>
      <c r="TMX12" s="813"/>
      <c r="TMY12" s="813"/>
      <c r="TMZ12" s="813"/>
      <c r="TNA12" s="813"/>
      <c r="TNB12" s="813"/>
      <c r="TNC12" s="813"/>
      <c r="TND12" s="813"/>
      <c r="TNE12" s="813"/>
      <c r="TNF12" s="813"/>
      <c r="TNG12" s="813"/>
      <c r="TNH12" s="813"/>
      <c r="TNI12" s="813"/>
      <c r="TNJ12" s="813"/>
      <c r="TNK12" s="813"/>
      <c r="TNL12" s="813"/>
      <c r="TNM12" s="813"/>
      <c r="TNN12" s="813"/>
      <c r="TNO12" s="813"/>
      <c r="TNP12" s="813"/>
      <c r="TNQ12" s="813"/>
      <c r="TNR12" s="813"/>
      <c r="TNS12" s="813"/>
      <c r="TNT12" s="813"/>
      <c r="TNU12" s="813"/>
      <c r="TNV12" s="813"/>
      <c r="TNW12" s="813"/>
      <c r="TNX12" s="813"/>
      <c r="TNY12" s="813"/>
      <c r="TNZ12" s="813"/>
      <c r="TOA12" s="813"/>
      <c r="TOB12" s="813"/>
      <c r="TOC12" s="813"/>
      <c r="TOD12" s="813"/>
      <c r="TOE12" s="813"/>
      <c r="TOF12" s="813"/>
      <c r="TOG12" s="813"/>
      <c r="TOH12" s="813"/>
      <c r="TOI12" s="813"/>
      <c r="TOJ12" s="813"/>
      <c r="TOK12" s="813"/>
      <c r="TOL12" s="813"/>
      <c r="TOM12" s="813"/>
      <c r="TON12" s="813"/>
      <c r="TOO12" s="813"/>
      <c r="TOP12" s="813"/>
      <c r="TOQ12" s="813"/>
      <c r="TOR12" s="813"/>
      <c r="TOS12" s="813"/>
      <c r="TOT12" s="813"/>
      <c r="TOU12" s="813"/>
      <c r="TOV12" s="813"/>
      <c r="TOW12" s="813"/>
      <c r="TOX12" s="813"/>
      <c r="TOY12" s="813"/>
      <c r="TOZ12" s="813"/>
      <c r="TPA12" s="813"/>
      <c r="TPB12" s="813"/>
      <c r="TPC12" s="813"/>
      <c r="TPD12" s="813"/>
      <c r="TPE12" s="813"/>
      <c r="TPF12" s="813"/>
      <c r="TPG12" s="813"/>
      <c r="TPH12" s="813"/>
      <c r="TPI12" s="813"/>
      <c r="TPJ12" s="813"/>
      <c r="TPK12" s="813"/>
      <c r="TPL12" s="813"/>
      <c r="TPM12" s="813"/>
      <c r="TPN12" s="813"/>
      <c r="TPO12" s="813"/>
      <c r="TPP12" s="813"/>
      <c r="TPQ12" s="813"/>
      <c r="TPR12" s="813"/>
      <c r="TPS12" s="813"/>
      <c r="TPT12" s="813"/>
      <c r="TPU12" s="813"/>
      <c r="TPV12" s="813"/>
      <c r="TPW12" s="813"/>
      <c r="TPX12" s="813"/>
      <c r="TPY12" s="813"/>
      <c r="TPZ12" s="813"/>
      <c r="TQA12" s="813"/>
      <c r="TQB12" s="813"/>
      <c r="TQC12" s="813"/>
      <c r="TQD12" s="813"/>
      <c r="TQE12" s="813"/>
      <c r="TQF12" s="813"/>
      <c r="TQG12" s="813"/>
      <c r="TQH12" s="813"/>
      <c r="TQI12" s="813"/>
      <c r="TQJ12" s="813"/>
      <c r="TQK12" s="813"/>
      <c r="TQL12" s="813"/>
      <c r="TQM12" s="813"/>
      <c r="TQN12" s="813"/>
      <c r="TQO12" s="813"/>
      <c r="TQP12" s="813"/>
      <c r="TQQ12" s="813"/>
      <c r="TQR12" s="813"/>
      <c r="TQS12" s="813"/>
      <c r="TQT12" s="813"/>
      <c r="TQU12" s="813"/>
      <c r="TQV12" s="813"/>
      <c r="TQW12" s="813"/>
      <c r="TQX12" s="813"/>
      <c r="TQY12" s="813"/>
      <c r="TQZ12" s="813"/>
      <c r="TRA12" s="813"/>
      <c r="TRB12" s="813"/>
      <c r="TRC12" s="813"/>
      <c r="TRD12" s="813"/>
      <c r="TRE12" s="813"/>
      <c r="TRF12" s="813"/>
      <c r="TRG12" s="813"/>
      <c r="TRH12" s="813"/>
      <c r="TRI12" s="813"/>
      <c r="TRJ12" s="813"/>
      <c r="TRK12" s="813"/>
      <c r="TRL12" s="813"/>
      <c r="TRM12" s="813"/>
      <c r="TRN12" s="813"/>
      <c r="TRO12" s="813"/>
      <c r="TRP12" s="813"/>
      <c r="TRQ12" s="813"/>
      <c r="TRR12" s="813"/>
      <c r="TRS12" s="813"/>
      <c r="TRT12" s="813"/>
      <c r="TRU12" s="813"/>
      <c r="TRV12" s="813"/>
      <c r="TRW12" s="813"/>
      <c r="TRX12" s="813"/>
      <c r="TRY12" s="813"/>
      <c r="TRZ12" s="813"/>
      <c r="TSA12" s="813"/>
      <c r="TSB12" s="813"/>
      <c r="TSC12" s="813"/>
      <c r="TSD12" s="813"/>
      <c r="TSE12" s="813"/>
      <c r="TSF12" s="813"/>
      <c r="TSG12" s="813"/>
      <c r="TSH12" s="813"/>
      <c r="TSI12" s="813"/>
      <c r="TSJ12" s="813"/>
      <c r="TSK12" s="813"/>
      <c r="TSL12" s="813"/>
      <c r="TSM12" s="813"/>
      <c r="TSN12" s="813"/>
      <c r="TSO12" s="813"/>
      <c r="TSP12" s="813"/>
      <c r="TSQ12" s="813"/>
      <c r="TSR12" s="813"/>
      <c r="TSS12" s="813"/>
      <c r="TST12" s="813"/>
      <c r="TSU12" s="813"/>
      <c r="TSV12" s="813"/>
      <c r="TSW12" s="813"/>
      <c r="TSX12" s="813"/>
      <c r="TSY12" s="813"/>
      <c r="TSZ12" s="813"/>
      <c r="TTA12" s="813"/>
      <c r="TTB12" s="813"/>
      <c r="TTC12" s="813"/>
      <c r="TTD12" s="813"/>
      <c r="TTE12" s="813"/>
      <c r="TTF12" s="813"/>
      <c r="TTG12" s="813"/>
      <c r="TTH12" s="813"/>
      <c r="TTI12" s="813"/>
      <c r="TTJ12" s="813"/>
      <c r="TTK12" s="813"/>
      <c r="TTL12" s="813"/>
      <c r="TTM12" s="813"/>
      <c r="TTN12" s="813"/>
      <c r="TTO12" s="813"/>
      <c r="TTP12" s="813"/>
      <c r="TTQ12" s="813"/>
      <c r="TTR12" s="813"/>
      <c r="TTS12" s="813"/>
      <c r="TTT12" s="813"/>
      <c r="TTU12" s="813"/>
      <c r="TTV12" s="813"/>
      <c r="TTW12" s="813"/>
      <c r="TTX12" s="813"/>
      <c r="TTY12" s="813"/>
      <c r="TTZ12" s="813"/>
      <c r="TUA12" s="813"/>
      <c r="TUB12" s="813"/>
      <c r="TUC12" s="813"/>
      <c r="TUD12" s="813"/>
      <c r="TUE12" s="813"/>
      <c r="TUF12" s="813"/>
      <c r="TUG12" s="813"/>
      <c r="TUH12" s="813"/>
      <c r="TUI12" s="813"/>
      <c r="TUJ12" s="813"/>
      <c r="TUK12" s="813"/>
      <c r="TUL12" s="813"/>
      <c r="TUM12" s="813"/>
      <c r="TUN12" s="813"/>
      <c r="TUO12" s="813"/>
      <c r="TUP12" s="813"/>
      <c r="TUQ12" s="813"/>
      <c r="TUR12" s="813"/>
      <c r="TUS12" s="813"/>
      <c r="TUT12" s="813"/>
      <c r="TUU12" s="813"/>
      <c r="TUV12" s="813"/>
      <c r="TUW12" s="813"/>
      <c r="TUX12" s="813"/>
      <c r="TUY12" s="813"/>
      <c r="TUZ12" s="813"/>
      <c r="TVA12" s="813"/>
      <c r="TVB12" s="813"/>
      <c r="TVC12" s="813"/>
      <c r="TVD12" s="813"/>
      <c r="TVE12" s="813"/>
      <c r="TVF12" s="813"/>
      <c r="TVG12" s="813"/>
      <c r="TVH12" s="813"/>
      <c r="TVI12" s="813"/>
      <c r="TVJ12" s="813"/>
      <c r="TVK12" s="813"/>
      <c r="TVL12" s="813"/>
      <c r="TVM12" s="813"/>
      <c r="TVN12" s="813"/>
      <c r="TVO12" s="813"/>
      <c r="TVP12" s="813"/>
      <c r="TVQ12" s="813"/>
      <c r="TVR12" s="813"/>
      <c r="TVS12" s="813"/>
      <c r="TVT12" s="813"/>
      <c r="TVU12" s="813"/>
      <c r="TVV12" s="813"/>
      <c r="TVW12" s="813"/>
      <c r="TVX12" s="813"/>
      <c r="TVY12" s="813"/>
      <c r="TVZ12" s="813"/>
      <c r="TWA12" s="813"/>
      <c r="TWB12" s="813"/>
      <c r="TWC12" s="813"/>
      <c r="TWD12" s="813"/>
      <c r="TWE12" s="813"/>
      <c r="TWF12" s="813"/>
      <c r="TWG12" s="813"/>
      <c r="TWH12" s="813"/>
      <c r="TWI12" s="813"/>
      <c r="TWJ12" s="813"/>
      <c r="TWK12" s="813"/>
      <c r="TWL12" s="813"/>
      <c r="TWM12" s="813"/>
      <c r="TWN12" s="813"/>
      <c r="TWO12" s="813"/>
      <c r="TWP12" s="813"/>
      <c r="TWQ12" s="813"/>
      <c r="TWR12" s="813"/>
      <c r="TWS12" s="813"/>
      <c r="TWT12" s="813"/>
      <c r="TWU12" s="813"/>
      <c r="TWV12" s="813"/>
      <c r="TWW12" s="813"/>
      <c r="TWX12" s="813"/>
      <c r="TWY12" s="813"/>
      <c r="TWZ12" s="813"/>
      <c r="TXA12" s="813"/>
      <c r="TXB12" s="813"/>
      <c r="TXC12" s="813"/>
      <c r="TXD12" s="813"/>
      <c r="TXE12" s="813"/>
      <c r="TXF12" s="813"/>
      <c r="TXG12" s="813"/>
      <c r="TXH12" s="813"/>
      <c r="TXI12" s="813"/>
      <c r="TXJ12" s="813"/>
      <c r="TXK12" s="813"/>
      <c r="TXL12" s="813"/>
      <c r="TXM12" s="813"/>
      <c r="TXN12" s="813"/>
      <c r="TXO12" s="813"/>
      <c r="TXP12" s="813"/>
      <c r="TXQ12" s="813"/>
      <c r="TXR12" s="813"/>
      <c r="TXS12" s="813"/>
      <c r="TXT12" s="813"/>
      <c r="TXU12" s="813"/>
      <c r="TXV12" s="813"/>
      <c r="TXW12" s="813"/>
      <c r="TXX12" s="813"/>
      <c r="TXY12" s="813"/>
      <c r="TXZ12" s="813"/>
      <c r="TYA12" s="813"/>
      <c r="TYB12" s="813"/>
      <c r="TYC12" s="813"/>
      <c r="TYD12" s="813"/>
      <c r="TYE12" s="813"/>
      <c r="TYF12" s="813"/>
      <c r="TYG12" s="813"/>
      <c r="TYH12" s="813"/>
      <c r="TYI12" s="813"/>
      <c r="TYJ12" s="813"/>
      <c r="TYK12" s="813"/>
      <c r="TYL12" s="813"/>
      <c r="TYM12" s="813"/>
      <c r="TYN12" s="813"/>
      <c r="TYO12" s="813"/>
      <c r="TYP12" s="813"/>
      <c r="TYQ12" s="813"/>
      <c r="TYR12" s="813"/>
      <c r="TYS12" s="813"/>
      <c r="TYT12" s="813"/>
      <c r="TYU12" s="813"/>
      <c r="TYV12" s="813"/>
      <c r="TYW12" s="813"/>
      <c r="TYX12" s="813"/>
      <c r="TYY12" s="813"/>
      <c r="TYZ12" s="813"/>
      <c r="TZA12" s="813"/>
      <c r="TZB12" s="813"/>
      <c r="TZC12" s="813"/>
      <c r="TZD12" s="813"/>
      <c r="TZE12" s="813"/>
      <c r="TZF12" s="813"/>
      <c r="TZG12" s="813"/>
      <c r="TZH12" s="813"/>
      <c r="TZI12" s="813"/>
      <c r="TZJ12" s="813"/>
      <c r="TZK12" s="813"/>
      <c r="TZL12" s="813"/>
      <c r="TZM12" s="813"/>
      <c r="TZN12" s="813"/>
      <c r="TZO12" s="813"/>
      <c r="TZP12" s="813"/>
      <c r="TZQ12" s="813"/>
      <c r="TZR12" s="813"/>
      <c r="TZS12" s="813"/>
      <c r="TZT12" s="813"/>
      <c r="TZU12" s="813"/>
      <c r="TZV12" s="813"/>
      <c r="TZW12" s="813"/>
      <c r="TZX12" s="813"/>
      <c r="TZY12" s="813"/>
      <c r="TZZ12" s="813"/>
      <c r="UAA12" s="813"/>
      <c r="UAB12" s="813"/>
      <c r="UAC12" s="813"/>
      <c r="UAD12" s="813"/>
      <c r="UAE12" s="813"/>
      <c r="UAF12" s="813"/>
      <c r="UAG12" s="813"/>
      <c r="UAH12" s="813"/>
      <c r="UAI12" s="813"/>
      <c r="UAJ12" s="813"/>
      <c r="UAK12" s="813"/>
      <c r="UAL12" s="813"/>
      <c r="UAM12" s="813"/>
      <c r="UAN12" s="813"/>
      <c r="UAO12" s="813"/>
      <c r="UAP12" s="813"/>
      <c r="UAQ12" s="813"/>
      <c r="UAR12" s="813"/>
      <c r="UAS12" s="813"/>
      <c r="UAT12" s="813"/>
      <c r="UAU12" s="813"/>
      <c r="UAV12" s="813"/>
      <c r="UAW12" s="813"/>
      <c r="UAX12" s="813"/>
      <c r="UAY12" s="813"/>
      <c r="UAZ12" s="813"/>
      <c r="UBA12" s="813"/>
      <c r="UBB12" s="813"/>
      <c r="UBC12" s="813"/>
      <c r="UBD12" s="813"/>
      <c r="UBE12" s="813"/>
      <c r="UBF12" s="813"/>
      <c r="UBG12" s="813"/>
      <c r="UBH12" s="813"/>
      <c r="UBI12" s="813"/>
      <c r="UBJ12" s="813"/>
      <c r="UBK12" s="813"/>
      <c r="UBL12" s="813"/>
      <c r="UBM12" s="813"/>
      <c r="UBN12" s="813"/>
      <c r="UBO12" s="813"/>
      <c r="UBP12" s="813"/>
      <c r="UBQ12" s="813"/>
      <c r="UBR12" s="813"/>
      <c r="UBS12" s="813"/>
      <c r="UBT12" s="813"/>
      <c r="UBU12" s="813"/>
      <c r="UBV12" s="813"/>
      <c r="UBW12" s="813"/>
      <c r="UBX12" s="813"/>
      <c r="UBY12" s="813"/>
      <c r="UBZ12" s="813"/>
      <c r="UCA12" s="813"/>
      <c r="UCB12" s="813"/>
      <c r="UCC12" s="813"/>
      <c r="UCD12" s="813"/>
      <c r="UCE12" s="813"/>
      <c r="UCF12" s="813"/>
      <c r="UCG12" s="813"/>
      <c r="UCH12" s="813"/>
      <c r="UCI12" s="813"/>
      <c r="UCJ12" s="813"/>
      <c r="UCK12" s="813"/>
      <c r="UCL12" s="813"/>
      <c r="UCM12" s="813"/>
      <c r="UCN12" s="813"/>
      <c r="UCO12" s="813"/>
      <c r="UCP12" s="813"/>
      <c r="UCQ12" s="813"/>
      <c r="UCR12" s="813"/>
      <c r="UCS12" s="813"/>
      <c r="UCT12" s="813"/>
      <c r="UCU12" s="813"/>
      <c r="UCV12" s="813"/>
      <c r="UCW12" s="813"/>
      <c r="UCX12" s="813"/>
      <c r="UCY12" s="813"/>
      <c r="UCZ12" s="813"/>
      <c r="UDA12" s="813"/>
      <c r="UDB12" s="813"/>
      <c r="UDC12" s="813"/>
      <c r="UDD12" s="813"/>
      <c r="UDE12" s="813"/>
      <c r="UDF12" s="813"/>
      <c r="UDG12" s="813"/>
      <c r="UDH12" s="813"/>
      <c r="UDI12" s="813"/>
      <c r="UDJ12" s="813"/>
      <c r="UDK12" s="813"/>
      <c r="UDL12" s="813"/>
      <c r="UDM12" s="813"/>
      <c r="UDN12" s="813"/>
      <c r="UDO12" s="813"/>
      <c r="UDP12" s="813"/>
      <c r="UDQ12" s="813"/>
      <c r="UDR12" s="813"/>
      <c r="UDS12" s="813"/>
      <c r="UDT12" s="813"/>
      <c r="UDU12" s="813"/>
      <c r="UDV12" s="813"/>
      <c r="UDW12" s="813"/>
      <c r="UDX12" s="813"/>
      <c r="UDY12" s="813"/>
      <c r="UDZ12" s="813"/>
      <c r="UEA12" s="813"/>
      <c r="UEB12" s="813"/>
      <c r="UEC12" s="813"/>
      <c r="UED12" s="813"/>
      <c r="UEE12" s="813"/>
      <c r="UEF12" s="813"/>
      <c r="UEG12" s="813"/>
      <c r="UEH12" s="813"/>
      <c r="UEI12" s="813"/>
      <c r="UEJ12" s="813"/>
      <c r="UEK12" s="813"/>
      <c r="UEL12" s="813"/>
      <c r="UEM12" s="813"/>
      <c r="UEN12" s="813"/>
      <c r="UEO12" s="813"/>
      <c r="UEP12" s="813"/>
      <c r="UEQ12" s="813"/>
      <c r="UER12" s="813"/>
      <c r="UES12" s="813"/>
      <c r="UET12" s="813"/>
      <c r="UEU12" s="813"/>
      <c r="UEV12" s="813"/>
      <c r="UEW12" s="813"/>
      <c r="UEX12" s="813"/>
      <c r="UEY12" s="813"/>
      <c r="UEZ12" s="813"/>
      <c r="UFA12" s="813"/>
      <c r="UFB12" s="813"/>
      <c r="UFC12" s="813"/>
      <c r="UFD12" s="813"/>
      <c r="UFE12" s="813"/>
      <c r="UFF12" s="813"/>
      <c r="UFG12" s="813"/>
      <c r="UFH12" s="813"/>
      <c r="UFI12" s="813"/>
      <c r="UFJ12" s="813"/>
      <c r="UFK12" s="813"/>
      <c r="UFL12" s="813"/>
      <c r="UFM12" s="813"/>
      <c r="UFN12" s="813"/>
      <c r="UFO12" s="813"/>
      <c r="UFP12" s="813"/>
      <c r="UFQ12" s="813"/>
      <c r="UFR12" s="813"/>
      <c r="UFS12" s="813"/>
      <c r="UFT12" s="813"/>
      <c r="UFU12" s="813"/>
      <c r="UFV12" s="813"/>
      <c r="UFW12" s="813"/>
      <c r="UFX12" s="813"/>
      <c r="UFY12" s="813"/>
      <c r="UFZ12" s="813"/>
      <c r="UGA12" s="813"/>
      <c r="UGB12" s="813"/>
      <c r="UGC12" s="813"/>
      <c r="UGD12" s="813"/>
      <c r="UGE12" s="813"/>
      <c r="UGF12" s="813"/>
      <c r="UGG12" s="813"/>
      <c r="UGH12" s="813"/>
      <c r="UGI12" s="813"/>
      <c r="UGJ12" s="813"/>
      <c r="UGK12" s="813"/>
      <c r="UGL12" s="813"/>
      <c r="UGM12" s="813"/>
      <c r="UGN12" s="813"/>
      <c r="UGO12" s="813"/>
      <c r="UGP12" s="813"/>
      <c r="UGQ12" s="813"/>
      <c r="UGR12" s="813"/>
      <c r="UGS12" s="813"/>
      <c r="UGT12" s="813"/>
      <c r="UGU12" s="813"/>
      <c r="UGV12" s="813"/>
      <c r="UGW12" s="813"/>
      <c r="UGX12" s="813"/>
      <c r="UGY12" s="813"/>
      <c r="UGZ12" s="813"/>
      <c r="UHA12" s="813"/>
      <c r="UHB12" s="813"/>
      <c r="UHC12" s="813"/>
      <c r="UHD12" s="813"/>
      <c r="UHE12" s="813"/>
      <c r="UHF12" s="813"/>
      <c r="UHG12" s="813"/>
      <c r="UHH12" s="813"/>
      <c r="UHI12" s="813"/>
      <c r="UHJ12" s="813"/>
      <c r="UHK12" s="813"/>
      <c r="UHL12" s="813"/>
      <c r="UHM12" s="813"/>
      <c r="UHN12" s="813"/>
      <c r="UHO12" s="813"/>
      <c r="UHP12" s="813"/>
      <c r="UHQ12" s="813"/>
      <c r="UHR12" s="813"/>
      <c r="UHS12" s="813"/>
      <c r="UHT12" s="813"/>
      <c r="UHU12" s="813"/>
      <c r="UHV12" s="813"/>
      <c r="UHW12" s="813"/>
      <c r="UHX12" s="813"/>
      <c r="UHY12" s="813"/>
      <c r="UHZ12" s="813"/>
      <c r="UIA12" s="813"/>
      <c r="UIB12" s="813"/>
      <c r="UIC12" s="813"/>
      <c r="UID12" s="813"/>
      <c r="UIE12" s="813"/>
      <c r="UIF12" s="813"/>
      <c r="UIG12" s="813"/>
      <c r="UIH12" s="813"/>
      <c r="UII12" s="813"/>
      <c r="UIJ12" s="813"/>
      <c r="UIK12" s="813"/>
      <c r="UIL12" s="813"/>
      <c r="UIM12" s="813"/>
      <c r="UIN12" s="813"/>
      <c r="UIO12" s="813"/>
      <c r="UIP12" s="813"/>
      <c r="UIQ12" s="813"/>
      <c r="UIR12" s="813"/>
      <c r="UIS12" s="813"/>
      <c r="UIT12" s="813"/>
      <c r="UIU12" s="813"/>
      <c r="UIV12" s="813"/>
      <c r="UIW12" s="813"/>
      <c r="UIX12" s="813"/>
      <c r="UIY12" s="813"/>
      <c r="UIZ12" s="813"/>
      <c r="UJA12" s="813"/>
      <c r="UJB12" s="813"/>
      <c r="UJC12" s="813"/>
      <c r="UJD12" s="813"/>
      <c r="UJE12" s="813"/>
      <c r="UJF12" s="813"/>
      <c r="UJG12" s="813"/>
      <c r="UJH12" s="813"/>
      <c r="UJI12" s="813"/>
      <c r="UJJ12" s="813"/>
      <c r="UJK12" s="813"/>
      <c r="UJL12" s="813"/>
      <c r="UJM12" s="813"/>
      <c r="UJN12" s="813"/>
      <c r="UJO12" s="813"/>
      <c r="UJP12" s="813"/>
      <c r="UJQ12" s="813"/>
      <c r="UJR12" s="813"/>
      <c r="UJS12" s="813"/>
      <c r="UJT12" s="813"/>
      <c r="UJU12" s="813"/>
      <c r="UJV12" s="813"/>
      <c r="UJW12" s="813"/>
      <c r="UJX12" s="813"/>
      <c r="UJY12" s="813"/>
      <c r="UJZ12" s="813"/>
      <c r="UKA12" s="813"/>
      <c r="UKB12" s="813"/>
      <c r="UKC12" s="813"/>
      <c r="UKD12" s="813"/>
      <c r="UKE12" s="813"/>
      <c r="UKF12" s="813"/>
      <c r="UKG12" s="813"/>
      <c r="UKH12" s="813"/>
      <c r="UKI12" s="813"/>
      <c r="UKJ12" s="813"/>
      <c r="UKK12" s="813"/>
      <c r="UKL12" s="813"/>
      <c r="UKM12" s="813"/>
      <c r="UKN12" s="813"/>
      <c r="UKO12" s="813"/>
      <c r="UKP12" s="813"/>
      <c r="UKQ12" s="813"/>
      <c r="UKR12" s="813"/>
      <c r="UKS12" s="813"/>
      <c r="UKT12" s="813"/>
      <c r="UKU12" s="813"/>
      <c r="UKV12" s="813"/>
      <c r="UKW12" s="813"/>
      <c r="UKX12" s="813"/>
      <c r="UKY12" s="813"/>
      <c r="UKZ12" s="813"/>
      <c r="ULA12" s="813"/>
      <c r="ULB12" s="813"/>
      <c r="ULC12" s="813"/>
      <c r="ULD12" s="813"/>
      <c r="ULE12" s="813"/>
      <c r="ULF12" s="813"/>
      <c r="ULG12" s="813"/>
      <c r="ULH12" s="813"/>
      <c r="ULI12" s="813"/>
      <c r="ULJ12" s="813"/>
      <c r="ULK12" s="813"/>
      <c r="ULL12" s="813"/>
      <c r="ULM12" s="813"/>
      <c r="ULN12" s="813"/>
      <c r="ULO12" s="813"/>
      <c r="ULP12" s="813"/>
      <c r="ULQ12" s="813"/>
      <c r="ULR12" s="813"/>
      <c r="ULS12" s="813"/>
      <c r="ULT12" s="813"/>
      <c r="ULU12" s="813"/>
      <c r="ULV12" s="813"/>
      <c r="ULW12" s="813"/>
      <c r="ULX12" s="813"/>
      <c r="ULY12" s="813"/>
      <c r="ULZ12" s="813"/>
      <c r="UMA12" s="813"/>
      <c r="UMB12" s="813"/>
      <c r="UMC12" s="813"/>
      <c r="UMD12" s="813"/>
      <c r="UME12" s="813"/>
      <c r="UMF12" s="813"/>
      <c r="UMG12" s="813"/>
      <c r="UMH12" s="813"/>
      <c r="UMI12" s="813"/>
      <c r="UMJ12" s="813"/>
      <c r="UMK12" s="813"/>
      <c r="UML12" s="813"/>
      <c r="UMM12" s="813"/>
      <c r="UMN12" s="813"/>
      <c r="UMO12" s="813"/>
      <c r="UMP12" s="813"/>
      <c r="UMQ12" s="813"/>
      <c r="UMR12" s="813"/>
      <c r="UMS12" s="813"/>
      <c r="UMT12" s="813"/>
      <c r="UMU12" s="813"/>
      <c r="UMV12" s="813"/>
      <c r="UMW12" s="813"/>
      <c r="UMX12" s="813"/>
      <c r="UMY12" s="813"/>
      <c r="UMZ12" s="813"/>
      <c r="UNA12" s="813"/>
      <c r="UNB12" s="813"/>
      <c r="UNC12" s="813"/>
      <c r="UND12" s="813"/>
      <c r="UNE12" s="813"/>
      <c r="UNF12" s="813"/>
      <c r="UNG12" s="813"/>
      <c r="UNH12" s="813"/>
      <c r="UNI12" s="813"/>
      <c r="UNJ12" s="813"/>
      <c r="UNK12" s="813"/>
      <c r="UNL12" s="813"/>
      <c r="UNM12" s="813"/>
      <c r="UNN12" s="813"/>
      <c r="UNO12" s="813"/>
      <c r="UNP12" s="813"/>
      <c r="UNQ12" s="813"/>
      <c r="UNR12" s="813"/>
      <c r="UNS12" s="813"/>
      <c r="UNT12" s="813"/>
      <c r="UNU12" s="813"/>
      <c r="UNV12" s="813"/>
      <c r="UNW12" s="813"/>
      <c r="UNX12" s="813"/>
      <c r="UNY12" s="813"/>
      <c r="UNZ12" s="813"/>
      <c r="UOA12" s="813"/>
      <c r="UOB12" s="813"/>
      <c r="UOC12" s="813"/>
      <c r="UOD12" s="813"/>
      <c r="UOE12" s="813"/>
      <c r="UOF12" s="813"/>
      <c r="UOG12" s="813"/>
      <c r="UOH12" s="813"/>
      <c r="UOI12" s="813"/>
      <c r="UOJ12" s="813"/>
      <c r="UOK12" s="813"/>
      <c r="UOL12" s="813"/>
      <c r="UOM12" s="813"/>
      <c r="UON12" s="813"/>
      <c r="UOO12" s="813"/>
      <c r="UOP12" s="813"/>
      <c r="UOQ12" s="813"/>
      <c r="UOR12" s="813"/>
      <c r="UOS12" s="813"/>
      <c r="UOT12" s="813"/>
      <c r="UOU12" s="813"/>
      <c r="UOV12" s="813"/>
      <c r="UOW12" s="813"/>
      <c r="UOX12" s="813"/>
      <c r="UOY12" s="813"/>
      <c r="UOZ12" s="813"/>
      <c r="UPA12" s="813"/>
      <c r="UPB12" s="813"/>
      <c r="UPC12" s="813"/>
      <c r="UPD12" s="813"/>
      <c r="UPE12" s="813"/>
      <c r="UPF12" s="813"/>
      <c r="UPG12" s="813"/>
      <c r="UPH12" s="813"/>
      <c r="UPI12" s="813"/>
      <c r="UPJ12" s="813"/>
      <c r="UPK12" s="813"/>
      <c r="UPL12" s="813"/>
      <c r="UPM12" s="813"/>
      <c r="UPN12" s="813"/>
      <c r="UPO12" s="813"/>
      <c r="UPP12" s="813"/>
      <c r="UPQ12" s="813"/>
      <c r="UPR12" s="813"/>
      <c r="UPS12" s="813"/>
      <c r="UPT12" s="813"/>
      <c r="UPU12" s="813"/>
      <c r="UPV12" s="813"/>
      <c r="UPW12" s="813"/>
      <c r="UPX12" s="813"/>
      <c r="UPY12" s="813"/>
      <c r="UPZ12" s="813"/>
      <c r="UQA12" s="813"/>
      <c r="UQB12" s="813"/>
      <c r="UQC12" s="813"/>
      <c r="UQD12" s="813"/>
      <c r="UQE12" s="813"/>
      <c r="UQF12" s="813"/>
      <c r="UQG12" s="813"/>
      <c r="UQH12" s="813"/>
      <c r="UQI12" s="813"/>
      <c r="UQJ12" s="813"/>
      <c r="UQK12" s="813"/>
      <c r="UQL12" s="813"/>
      <c r="UQM12" s="813"/>
      <c r="UQN12" s="813"/>
      <c r="UQO12" s="813"/>
      <c r="UQP12" s="813"/>
      <c r="UQQ12" s="813"/>
      <c r="UQR12" s="813"/>
      <c r="UQS12" s="813"/>
      <c r="UQT12" s="813"/>
      <c r="UQU12" s="813"/>
      <c r="UQV12" s="813"/>
      <c r="UQW12" s="813"/>
      <c r="UQX12" s="813"/>
      <c r="UQY12" s="813"/>
      <c r="UQZ12" s="813"/>
      <c r="URA12" s="813"/>
      <c r="URB12" s="813"/>
      <c r="URC12" s="813"/>
      <c r="URD12" s="813"/>
      <c r="URE12" s="813"/>
      <c r="URF12" s="813"/>
      <c r="URG12" s="813"/>
      <c r="URH12" s="813"/>
      <c r="URI12" s="813"/>
      <c r="URJ12" s="813"/>
      <c r="URK12" s="813"/>
      <c r="URL12" s="813"/>
      <c r="URM12" s="813"/>
      <c r="URN12" s="813"/>
      <c r="URO12" s="813"/>
      <c r="URP12" s="813"/>
      <c r="URQ12" s="813"/>
      <c r="URR12" s="813"/>
      <c r="URS12" s="813"/>
      <c r="URT12" s="813"/>
      <c r="URU12" s="813"/>
      <c r="URV12" s="813"/>
      <c r="URW12" s="813"/>
      <c r="URX12" s="813"/>
      <c r="URY12" s="813"/>
      <c r="URZ12" s="813"/>
      <c r="USA12" s="813"/>
      <c r="USB12" s="813"/>
      <c r="USC12" s="813"/>
      <c r="USD12" s="813"/>
      <c r="USE12" s="813"/>
      <c r="USF12" s="813"/>
      <c r="USG12" s="813"/>
      <c r="USH12" s="813"/>
      <c r="USI12" s="813"/>
      <c r="USJ12" s="813"/>
      <c r="USK12" s="813"/>
      <c r="USL12" s="813"/>
      <c r="USM12" s="813"/>
      <c r="USN12" s="813"/>
      <c r="USO12" s="813"/>
      <c r="USP12" s="813"/>
      <c r="USQ12" s="813"/>
      <c r="USR12" s="813"/>
      <c r="USS12" s="813"/>
      <c r="UST12" s="813"/>
      <c r="USU12" s="813"/>
      <c r="USV12" s="813"/>
      <c r="USW12" s="813"/>
      <c r="USX12" s="813"/>
      <c r="USY12" s="813"/>
      <c r="USZ12" s="813"/>
      <c r="UTA12" s="813"/>
      <c r="UTB12" s="813"/>
      <c r="UTC12" s="813"/>
      <c r="UTD12" s="813"/>
      <c r="UTE12" s="813"/>
      <c r="UTF12" s="813"/>
      <c r="UTG12" s="813"/>
      <c r="UTH12" s="813"/>
      <c r="UTI12" s="813"/>
      <c r="UTJ12" s="813"/>
      <c r="UTK12" s="813"/>
      <c r="UTL12" s="813"/>
      <c r="UTM12" s="813"/>
      <c r="UTN12" s="813"/>
      <c r="UTO12" s="813"/>
      <c r="UTP12" s="813"/>
      <c r="UTQ12" s="813"/>
      <c r="UTR12" s="813"/>
      <c r="UTS12" s="813"/>
      <c r="UTT12" s="813"/>
      <c r="UTU12" s="813"/>
      <c r="UTV12" s="813"/>
      <c r="UTW12" s="813"/>
      <c r="UTX12" s="813"/>
      <c r="UTY12" s="813"/>
      <c r="UTZ12" s="813"/>
      <c r="UUA12" s="813"/>
      <c r="UUB12" s="813"/>
      <c r="UUC12" s="813"/>
      <c r="UUD12" s="813"/>
      <c r="UUE12" s="813"/>
      <c r="UUF12" s="813"/>
      <c r="UUG12" s="813"/>
      <c r="UUH12" s="813"/>
      <c r="UUI12" s="813"/>
      <c r="UUJ12" s="813"/>
      <c r="UUK12" s="813"/>
      <c r="UUL12" s="813"/>
      <c r="UUM12" s="813"/>
      <c r="UUN12" s="813"/>
      <c r="UUO12" s="813"/>
      <c r="UUP12" s="813"/>
      <c r="UUQ12" s="813"/>
      <c r="UUR12" s="813"/>
      <c r="UUS12" s="813"/>
      <c r="UUT12" s="813"/>
      <c r="UUU12" s="813"/>
      <c r="UUV12" s="813"/>
      <c r="UUW12" s="813"/>
      <c r="UUX12" s="813"/>
      <c r="UUY12" s="813"/>
      <c r="UUZ12" s="813"/>
      <c r="UVA12" s="813"/>
      <c r="UVB12" s="813"/>
      <c r="UVC12" s="813"/>
      <c r="UVD12" s="813"/>
      <c r="UVE12" s="813"/>
      <c r="UVF12" s="813"/>
      <c r="UVG12" s="813"/>
      <c r="UVH12" s="813"/>
      <c r="UVI12" s="813"/>
      <c r="UVJ12" s="813"/>
      <c r="UVK12" s="813"/>
      <c r="UVL12" s="813"/>
      <c r="UVM12" s="813"/>
      <c r="UVN12" s="813"/>
      <c r="UVO12" s="813"/>
      <c r="UVP12" s="813"/>
      <c r="UVQ12" s="813"/>
      <c r="UVR12" s="813"/>
      <c r="UVS12" s="813"/>
      <c r="UVT12" s="813"/>
      <c r="UVU12" s="813"/>
      <c r="UVV12" s="813"/>
      <c r="UVW12" s="813"/>
      <c r="UVX12" s="813"/>
      <c r="UVY12" s="813"/>
      <c r="UVZ12" s="813"/>
      <c r="UWA12" s="813"/>
      <c r="UWB12" s="813"/>
      <c r="UWC12" s="813"/>
      <c r="UWD12" s="813"/>
      <c r="UWE12" s="813"/>
      <c r="UWF12" s="813"/>
      <c r="UWG12" s="813"/>
      <c r="UWH12" s="813"/>
      <c r="UWI12" s="813"/>
      <c r="UWJ12" s="813"/>
      <c r="UWK12" s="813"/>
      <c r="UWL12" s="813"/>
      <c r="UWM12" s="813"/>
      <c r="UWN12" s="813"/>
      <c r="UWO12" s="813"/>
      <c r="UWP12" s="813"/>
      <c r="UWQ12" s="813"/>
      <c r="UWR12" s="813"/>
      <c r="UWS12" s="813"/>
      <c r="UWT12" s="813"/>
      <c r="UWU12" s="813"/>
      <c r="UWV12" s="813"/>
      <c r="UWW12" s="813"/>
      <c r="UWX12" s="813"/>
      <c r="UWY12" s="813"/>
      <c r="UWZ12" s="813"/>
      <c r="UXA12" s="813"/>
      <c r="UXB12" s="813"/>
      <c r="UXC12" s="813"/>
      <c r="UXD12" s="813"/>
      <c r="UXE12" s="813"/>
      <c r="UXF12" s="813"/>
      <c r="UXG12" s="813"/>
      <c r="UXH12" s="813"/>
      <c r="UXI12" s="813"/>
      <c r="UXJ12" s="813"/>
      <c r="UXK12" s="813"/>
      <c r="UXL12" s="813"/>
      <c r="UXM12" s="813"/>
      <c r="UXN12" s="813"/>
      <c r="UXO12" s="813"/>
      <c r="UXP12" s="813"/>
      <c r="UXQ12" s="813"/>
      <c r="UXR12" s="813"/>
      <c r="UXS12" s="813"/>
      <c r="UXT12" s="813"/>
      <c r="UXU12" s="813"/>
      <c r="UXV12" s="813"/>
      <c r="UXW12" s="813"/>
      <c r="UXX12" s="813"/>
      <c r="UXY12" s="813"/>
      <c r="UXZ12" s="813"/>
      <c r="UYA12" s="813"/>
      <c r="UYB12" s="813"/>
      <c r="UYC12" s="813"/>
      <c r="UYD12" s="813"/>
      <c r="UYE12" s="813"/>
      <c r="UYF12" s="813"/>
      <c r="UYG12" s="813"/>
      <c r="UYH12" s="813"/>
      <c r="UYI12" s="813"/>
      <c r="UYJ12" s="813"/>
      <c r="UYK12" s="813"/>
      <c r="UYL12" s="813"/>
      <c r="UYM12" s="813"/>
      <c r="UYN12" s="813"/>
      <c r="UYO12" s="813"/>
      <c r="UYP12" s="813"/>
      <c r="UYQ12" s="813"/>
      <c r="UYR12" s="813"/>
      <c r="UYS12" s="813"/>
      <c r="UYT12" s="813"/>
      <c r="UYU12" s="813"/>
      <c r="UYV12" s="813"/>
      <c r="UYW12" s="813"/>
      <c r="UYX12" s="813"/>
      <c r="UYY12" s="813"/>
      <c r="UYZ12" s="813"/>
      <c r="UZA12" s="813"/>
      <c r="UZB12" s="813"/>
      <c r="UZC12" s="813"/>
      <c r="UZD12" s="813"/>
      <c r="UZE12" s="813"/>
      <c r="UZF12" s="813"/>
      <c r="UZG12" s="813"/>
      <c r="UZH12" s="813"/>
      <c r="UZI12" s="813"/>
      <c r="UZJ12" s="813"/>
      <c r="UZK12" s="813"/>
      <c r="UZL12" s="813"/>
      <c r="UZM12" s="813"/>
      <c r="UZN12" s="813"/>
      <c r="UZO12" s="813"/>
      <c r="UZP12" s="813"/>
      <c r="UZQ12" s="813"/>
      <c r="UZR12" s="813"/>
      <c r="UZS12" s="813"/>
      <c r="UZT12" s="813"/>
      <c r="UZU12" s="813"/>
      <c r="UZV12" s="813"/>
      <c r="UZW12" s="813"/>
      <c r="UZX12" s="813"/>
      <c r="UZY12" s="813"/>
      <c r="UZZ12" s="813"/>
      <c r="VAA12" s="813"/>
      <c r="VAB12" s="813"/>
      <c r="VAC12" s="813"/>
      <c r="VAD12" s="813"/>
      <c r="VAE12" s="813"/>
      <c r="VAF12" s="813"/>
      <c r="VAG12" s="813"/>
      <c r="VAH12" s="813"/>
      <c r="VAI12" s="813"/>
      <c r="VAJ12" s="813"/>
      <c r="VAK12" s="813"/>
      <c r="VAL12" s="813"/>
      <c r="VAM12" s="813"/>
      <c r="VAN12" s="813"/>
      <c r="VAO12" s="813"/>
      <c r="VAP12" s="813"/>
      <c r="VAQ12" s="813"/>
      <c r="VAR12" s="813"/>
      <c r="VAS12" s="813"/>
      <c r="VAT12" s="813"/>
      <c r="VAU12" s="813"/>
      <c r="VAV12" s="813"/>
      <c r="VAW12" s="813"/>
      <c r="VAX12" s="813"/>
      <c r="VAY12" s="813"/>
      <c r="VAZ12" s="813"/>
      <c r="VBA12" s="813"/>
      <c r="VBB12" s="813"/>
      <c r="VBC12" s="813"/>
      <c r="VBD12" s="813"/>
      <c r="VBE12" s="813"/>
      <c r="VBF12" s="813"/>
      <c r="VBG12" s="813"/>
      <c r="VBH12" s="813"/>
      <c r="VBI12" s="813"/>
      <c r="VBJ12" s="813"/>
      <c r="VBK12" s="813"/>
      <c r="VBL12" s="813"/>
      <c r="VBM12" s="813"/>
      <c r="VBN12" s="813"/>
      <c r="VBO12" s="813"/>
      <c r="VBP12" s="813"/>
      <c r="VBQ12" s="813"/>
      <c r="VBR12" s="813"/>
      <c r="VBS12" s="813"/>
      <c r="VBT12" s="813"/>
      <c r="VBU12" s="813"/>
      <c r="VBV12" s="813"/>
      <c r="VBW12" s="813"/>
      <c r="VBX12" s="813"/>
      <c r="VBY12" s="813"/>
      <c r="VBZ12" s="813"/>
      <c r="VCA12" s="813"/>
      <c r="VCB12" s="813"/>
      <c r="VCC12" s="813"/>
      <c r="VCD12" s="813"/>
      <c r="VCE12" s="813"/>
      <c r="VCF12" s="813"/>
      <c r="VCG12" s="813"/>
      <c r="VCH12" s="813"/>
      <c r="VCI12" s="813"/>
      <c r="VCJ12" s="813"/>
      <c r="VCK12" s="813"/>
      <c r="VCL12" s="813"/>
      <c r="VCM12" s="813"/>
      <c r="VCN12" s="813"/>
      <c r="VCO12" s="813"/>
      <c r="VCP12" s="813"/>
      <c r="VCQ12" s="813"/>
      <c r="VCR12" s="813"/>
      <c r="VCS12" s="813"/>
      <c r="VCT12" s="813"/>
      <c r="VCU12" s="813"/>
      <c r="VCV12" s="813"/>
      <c r="VCW12" s="813"/>
      <c r="VCX12" s="813"/>
      <c r="VCY12" s="813"/>
      <c r="VCZ12" s="813"/>
      <c r="VDA12" s="813"/>
      <c r="VDB12" s="813"/>
      <c r="VDC12" s="813"/>
      <c r="VDD12" s="813"/>
      <c r="VDE12" s="813"/>
      <c r="VDF12" s="813"/>
      <c r="VDG12" s="813"/>
      <c r="VDH12" s="813"/>
      <c r="VDI12" s="813"/>
      <c r="VDJ12" s="813"/>
      <c r="VDK12" s="813"/>
      <c r="VDL12" s="813"/>
      <c r="VDM12" s="813"/>
      <c r="VDN12" s="813"/>
      <c r="VDO12" s="813"/>
      <c r="VDP12" s="813"/>
      <c r="VDQ12" s="813"/>
      <c r="VDR12" s="813"/>
      <c r="VDS12" s="813"/>
      <c r="VDT12" s="813"/>
      <c r="VDU12" s="813"/>
      <c r="VDV12" s="813"/>
      <c r="VDW12" s="813"/>
      <c r="VDX12" s="813"/>
      <c r="VDY12" s="813"/>
      <c r="VDZ12" s="813"/>
      <c r="VEA12" s="813"/>
      <c r="VEB12" s="813"/>
      <c r="VEC12" s="813"/>
      <c r="VED12" s="813"/>
      <c r="VEE12" s="813"/>
      <c r="VEF12" s="813"/>
      <c r="VEG12" s="813"/>
      <c r="VEH12" s="813"/>
      <c r="VEI12" s="813"/>
      <c r="VEJ12" s="813"/>
      <c r="VEK12" s="813"/>
      <c r="VEL12" s="813"/>
      <c r="VEM12" s="813"/>
      <c r="VEN12" s="813"/>
      <c r="VEO12" s="813"/>
      <c r="VEP12" s="813"/>
      <c r="VEQ12" s="813"/>
      <c r="VER12" s="813"/>
      <c r="VES12" s="813"/>
      <c r="VET12" s="813"/>
      <c r="VEU12" s="813"/>
      <c r="VEV12" s="813"/>
      <c r="VEW12" s="813"/>
      <c r="VEX12" s="813"/>
      <c r="VEY12" s="813"/>
      <c r="VEZ12" s="813"/>
      <c r="VFA12" s="813"/>
      <c r="VFB12" s="813"/>
      <c r="VFC12" s="813"/>
      <c r="VFD12" s="813"/>
      <c r="VFE12" s="813"/>
      <c r="VFF12" s="813"/>
      <c r="VFG12" s="813"/>
      <c r="VFH12" s="813"/>
      <c r="VFI12" s="813"/>
      <c r="VFJ12" s="813"/>
      <c r="VFK12" s="813"/>
      <c r="VFL12" s="813"/>
      <c r="VFM12" s="813"/>
      <c r="VFN12" s="813"/>
      <c r="VFO12" s="813"/>
      <c r="VFP12" s="813"/>
      <c r="VFQ12" s="813"/>
      <c r="VFR12" s="813"/>
      <c r="VFS12" s="813"/>
      <c r="VFT12" s="813"/>
      <c r="VFU12" s="813"/>
      <c r="VFV12" s="813"/>
      <c r="VFW12" s="813"/>
      <c r="VFX12" s="813"/>
      <c r="VFY12" s="813"/>
      <c r="VFZ12" s="813"/>
      <c r="VGA12" s="813"/>
      <c r="VGB12" s="813"/>
      <c r="VGC12" s="813"/>
      <c r="VGD12" s="813"/>
      <c r="VGE12" s="813"/>
      <c r="VGF12" s="813"/>
      <c r="VGG12" s="813"/>
      <c r="VGH12" s="813"/>
      <c r="VGI12" s="813"/>
      <c r="VGJ12" s="813"/>
      <c r="VGK12" s="813"/>
      <c r="VGL12" s="813"/>
      <c r="VGM12" s="813"/>
      <c r="VGN12" s="813"/>
      <c r="VGO12" s="813"/>
      <c r="VGP12" s="813"/>
      <c r="VGQ12" s="813"/>
      <c r="VGR12" s="813"/>
      <c r="VGS12" s="813"/>
      <c r="VGT12" s="813"/>
      <c r="VGU12" s="813"/>
      <c r="VGV12" s="813"/>
      <c r="VGW12" s="813"/>
      <c r="VGX12" s="813"/>
      <c r="VGY12" s="813"/>
      <c r="VGZ12" s="813"/>
      <c r="VHA12" s="813"/>
      <c r="VHB12" s="813"/>
      <c r="VHC12" s="813"/>
      <c r="VHD12" s="813"/>
      <c r="VHE12" s="813"/>
      <c r="VHF12" s="813"/>
      <c r="VHG12" s="813"/>
      <c r="VHH12" s="813"/>
      <c r="VHI12" s="813"/>
      <c r="VHJ12" s="813"/>
      <c r="VHK12" s="813"/>
      <c r="VHL12" s="813"/>
      <c r="VHM12" s="813"/>
      <c r="VHN12" s="813"/>
      <c r="VHO12" s="813"/>
      <c r="VHP12" s="813"/>
      <c r="VHQ12" s="813"/>
      <c r="VHR12" s="813"/>
      <c r="VHS12" s="813"/>
      <c r="VHT12" s="813"/>
      <c r="VHU12" s="813"/>
      <c r="VHV12" s="813"/>
      <c r="VHW12" s="813"/>
      <c r="VHX12" s="813"/>
      <c r="VHY12" s="813"/>
      <c r="VHZ12" s="813"/>
      <c r="VIA12" s="813"/>
      <c r="VIB12" s="813"/>
      <c r="VIC12" s="813"/>
      <c r="VID12" s="813"/>
      <c r="VIE12" s="813"/>
      <c r="VIF12" s="813"/>
      <c r="VIG12" s="813"/>
      <c r="VIH12" s="813"/>
      <c r="VII12" s="813"/>
      <c r="VIJ12" s="813"/>
      <c r="VIK12" s="813"/>
      <c r="VIL12" s="813"/>
      <c r="VIM12" s="813"/>
      <c r="VIN12" s="813"/>
      <c r="VIO12" s="813"/>
      <c r="VIP12" s="813"/>
      <c r="VIQ12" s="813"/>
      <c r="VIR12" s="813"/>
      <c r="VIS12" s="813"/>
      <c r="VIT12" s="813"/>
      <c r="VIU12" s="813"/>
      <c r="VIV12" s="813"/>
      <c r="VIW12" s="813"/>
      <c r="VIX12" s="813"/>
      <c r="VIY12" s="813"/>
      <c r="VIZ12" s="813"/>
      <c r="VJA12" s="813"/>
      <c r="VJB12" s="813"/>
      <c r="VJC12" s="813"/>
      <c r="VJD12" s="813"/>
      <c r="VJE12" s="813"/>
      <c r="VJF12" s="813"/>
      <c r="VJG12" s="813"/>
      <c r="VJH12" s="813"/>
      <c r="VJI12" s="813"/>
      <c r="VJJ12" s="813"/>
      <c r="VJK12" s="813"/>
      <c r="VJL12" s="813"/>
      <c r="VJM12" s="813"/>
      <c r="VJN12" s="813"/>
      <c r="VJO12" s="813"/>
      <c r="VJP12" s="813"/>
      <c r="VJQ12" s="813"/>
      <c r="VJR12" s="813"/>
      <c r="VJS12" s="813"/>
      <c r="VJT12" s="813"/>
      <c r="VJU12" s="813"/>
      <c r="VJV12" s="813"/>
      <c r="VJW12" s="813"/>
      <c r="VJX12" s="813"/>
      <c r="VJY12" s="813"/>
      <c r="VJZ12" s="813"/>
      <c r="VKA12" s="813"/>
      <c r="VKB12" s="813"/>
      <c r="VKC12" s="813"/>
      <c r="VKD12" s="813"/>
      <c r="VKE12" s="813"/>
      <c r="VKF12" s="813"/>
      <c r="VKG12" s="813"/>
      <c r="VKH12" s="813"/>
      <c r="VKI12" s="813"/>
      <c r="VKJ12" s="813"/>
      <c r="VKK12" s="813"/>
      <c r="VKL12" s="813"/>
      <c r="VKM12" s="813"/>
      <c r="VKN12" s="813"/>
      <c r="VKO12" s="813"/>
      <c r="VKP12" s="813"/>
      <c r="VKQ12" s="813"/>
      <c r="VKR12" s="813"/>
      <c r="VKS12" s="813"/>
      <c r="VKT12" s="813"/>
      <c r="VKU12" s="813"/>
      <c r="VKV12" s="813"/>
      <c r="VKW12" s="813"/>
      <c r="VKX12" s="813"/>
      <c r="VKY12" s="813"/>
      <c r="VKZ12" s="813"/>
      <c r="VLA12" s="813"/>
      <c r="VLB12" s="813"/>
      <c r="VLC12" s="813"/>
      <c r="VLD12" s="813"/>
      <c r="VLE12" s="813"/>
      <c r="VLF12" s="813"/>
      <c r="VLG12" s="813"/>
      <c r="VLH12" s="813"/>
      <c r="VLI12" s="813"/>
      <c r="VLJ12" s="813"/>
      <c r="VLK12" s="813"/>
      <c r="VLL12" s="813"/>
      <c r="VLM12" s="813"/>
      <c r="VLN12" s="813"/>
      <c r="VLO12" s="813"/>
      <c r="VLP12" s="813"/>
      <c r="VLQ12" s="813"/>
      <c r="VLR12" s="813"/>
      <c r="VLS12" s="813"/>
      <c r="VLT12" s="813"/>
      <c r="VLU12" s="813"/>
      <c r="VLV12" s="813"/>
      <c r="VLW12" s="813"/>
      <c r="VLX12" s="813"/>
      <c r="VLY12" s="813"/>
      <c r="VLZ12" s="813"/>
      <c r="VMA12" s="813"/>
      <c r="VMB12" s="813"/>
      <c r="VMC12" s="813"/>
      <c r="VMD12" s="813"/>
      <c r="VME12" s="813"/>
      <c r="VMF12" s="813"/>
      <c r="VMG12" s="813"/>
      <c r="VMH12" s="813"/>
      <c r="VMI12" s="813"/>
      <c r="VMJ12" s="813"/>
      <c r="VMK12" s="813"/>
      <c r="VML12" s="813"/>
      <c r="VMM12" s="813"/>
      <c r="VMN12" s="813"/>
      <c r="VMO12" s="813"/>
      <c r="VMP12" s="813"/>
      <c r="VMQ12" s="813"/>
      <c r="VMR12" s="813"/>
      <c r="VMS12" s="813"/>
      <c r="VMT12" s="813"/>
      <c r="VMU12" s="813"/>
      <c r="VMV12" s="813"/>
      <c r="VMW12" s="813"/>
      <c r="VMX12" s="813"/>
      <c r="VMY12" s="813"/>
      <c r="VMZ12" s="813"/>
      <c r="VNA12" s="813"/>
      <c r="VNB12" s="813"/>
      <c r="VNC12" s="813"/>
      <c r="VND12" s="813"/>
      <c r="VNE12" s="813"/>
      <c r="VNF12" s="813"/>
      <c r="VNG12" s="813"/>
      <c r="VNH12" s="813"/>
      <c r="VNI12" s="813"/>
      <c r="VNJ12" s="813"/>
      <c r="VNK12" s="813"/>
      <c r="VNL12" s="813"/>
      <c r="VNM12" s="813"/>
      <c r="VNN12" s="813"/>
      <c r="VNO12" s="813"/>
      <c r="VNP12" s="813"/>
      <c r="VNQ12" s="813"/>
      <c r="VNR12" s="813"/>
      <c r="VNS12" s="813"/>
      <c r="VNT12" s="813"/>
      <c r="VNU12" s="813"/>
      <c r="VNV12" s="813"/>
      <c r="VNW12" s="813"/>
      <c r="VNX12" s="813"/>
      <c r="VNY12" s="813"/>
      <c r="VNZ12" s="813"/>
      <c r="VOA12" s="813"/>
      <c r="VOB12" s="813"/>
      <c r="VOC12" s="813"/>
      <c r="VOD12" s="813"/>
      <c r="VOE12" s="813"/>
      <c r="VOF12" s="813"/>
      <c r="VOG12" s="813"/>
      <c r="VOH12" s="813"/>
      <c r="VOI12" s="813"/>
      <c r="VOJ12" s="813"/>
      <c r="VOK12" s="813"/>
      <c r="VOL12" s="813"/>
      <c r="VOM12" s="813"/>
      <c r="VON12" s="813"/>
      <c r="VOO12" s="813"/>
      <c r="VOP12" s="813"/>
      <c r="VOQ12" s="813"/>
      <c r="VOR12" s="813"/>
      <c r="VOS12" s="813"/>
      <c r="VOT12" s="813"/>
      <c r="VOU12" s="813"/>
      <c r="VOV12" s="813"/>
      <c r="VOW12" s="813"/>
      <c r="VOX12" s="813"/>
      <c r="VOY12" s="813"/>
      <c r="VOZ12" s="813"/>
      <c r="VPA12" s="813"/>
      <c r="VPB12" s="813"/>
      <c r="VPC12" s="813"/>
      <c r="VPD12" s="813"/>
      <c r="VPE12" s="813"/>
      <c r="VPF12" s="813"/>
      <c r="VPG12" s="813"/>
      <c r="VPH12" s="813"/>
      <c r="VPI12" s="813"/>
      <c r="VPJ12" s="813"/>
      <c r="VPK12" s="813"/>
      <c r="VPL12" s="813"/>
      <c r="VPM12" s="813"/>
      <c r="VPN12" s="813"/>
      <c r="VPO12" s="813"/>
      <c r="VPP12" s="813"/>
      <c r="VPQ12" s="813"/>
      <c r="VPR12" s="813"/>
      <c r="VPS12" s="813"/>
      <c r="VPT12" s="813"/>
      <c r="VPU12" s="813"/>
      <c r="VPV12" s="813"/>
      <c r="VPW12" s="813"/>
      <c r="VPX12" s="813"/>
      <c r="VPY12" s="813"/>
      <c r="VPZ12" s="813"/>
      <c r="VQA12" s="813"/>
      <c r="VQB12" s="813"/>
      <c r="VQC12" s="813"/>
      <c r="VQD12" s="813"/>
      <c r="VQE12" s="813"/>
      <c r="VQF12" s="813"/>
      <c r="VQG12" s="813"/>
      <c r="VQH12" s="813"/>
      <c r="VQI12" s="813"/>
      <c r="VQJ12" s="813"/>
      <c r="VQK12" s="813"/>
      <c r="VQL12" s="813"/>
      <c r="VQM12" s="813"/>
      <c r="VQN12" s="813"/>
      <c r="VQO12" s="813"/>
      <c r="VQP12" s="813"/>
      <c r="VQQ12" s="813"/>
      <c r="VQR12" s="813"/>
      <c r="VQS12" s="813"/>
      <c r="VQT12" s="813"/>
      <c r="VQU12" s="813"/>
      <c r="VQV12" s="813"/>
      <c r="VQW12" s="813"/>
      <c r="VQX12" s="813"/>
      <c r="VQY12" s="813"/>
      <c r="VQZ12" s="813"/>
      <c r="VRA12" s="813"/>
      <c r="VRB12" s="813"/>
      <c r="VRC12" s="813"/>
      <c r="VRD12" s="813"/>
      <c r="VRE12" s="813"/>
      <c r="VRF12" s="813"/>
      <c r="VRG12" s="813"/>
      <c r="VRH12" s="813"/>
      <c r="VRI12" s="813"/>
      <c r="VRJ12" s="813"/>
      <c r="VRK12" s="813"/>
      <c r="VRL12" s="813"/>
      <c r="VRM12" s="813"/>
      <c r="VRN12" s="813"/>
      <c r="VRO12" s="813"/>
      <c r="VRP12" s="813"/>
      <c r="VRQ12" s="813"/>
      <c r="VRR12" s="813"/>
      <c r="VRS12" s="813"/>
      <c r="VRT12" s="813"/>
      <c r="VRU12" s="813"/>
      <c r="VRV12" s="813"/>
      <c r="VRW12" s="813"/>
      <c r="VRX12" s="813"/>
      <c r="VRY12" s="813"/>
      <c r="VRZ12" s="813"/>
      <c r="VSA12" s="813"/>
      <c r="VSB12" s="813"/>
      <c r="VSC12" s="813"/>
      <c r="VSD12" s="813"/>
      <c r="VSE12" s="813"/>
      <c r="VSF12" s="813"/>
      <c r="VSG12" s="813"/>
      <c r="VSH12" s="813"/>
      <c r="VSI12" s="813"/>
      <c r="VSJ12" s="813"/>
      <c r="VSK12" s="813"/>
      <c r="VSL12" s="813"/>
      <c r="VSM12" s="813"/>
      <c r="VSN12" s="813"/>
      <c r="VSO12" s="813"/>
      <c r="VSP12" s="813"/>
      <c r="VSQ12" s="813"/>
      <c r="VSR12" s="813"/>
      <c r="VSS12" s="813"/>
      <c r="VST12" s="813"/>
      <c r="VSU12" s="813"/>
      <c r="VSV12" s="813"/>
      <c r="VSW12" s="813"/>
      <c r="VSX12" s="813"/>
      <c r="VSY12" s="813"/>
      <c r="VSZ12" s="813"/>
      <c r="VTA12" s="813"/>
      <c r="VTB12" s="813"/>
      <c r="VTC12" s="813"/>
      <c r="VTD12" s="813"/>
      <c r="VTE12" s="813"/>
      <c r="VTF12" s="813"/>
      <c r="VTG12" s="813"/>
      <c r="VTH12" s="813"/>
      <c r="VTI12" s="813"/>
      <c r="VTJ12" s="813"/>
      <c r="VTK12" s="813"/>
      <c r="VTL12" s="813"/>
      <c r="VTM12" s="813"/>
      <c r="VTN12" s="813"/>
      <c r="VTO12" s="813"/>
      <c r="VTP12" s="813"/>
      <c r="VTQ12" s="813"/>
      <c r="VTR12" s="813"/>
      <c r="VTS12" s="813"/>
      <c r="VTT12" s="813"/>
      <c r="VTU12" s="813"/>
      <c r="VTV12" s="813"/>
      <c r="VTW12" s="813"/>
      <c r="VTX12" s="813"/>
      <c r="VTY12" s="813"/>
      <c r="VTZ12" s="813"/>
      <c r="VUA12" s="813"/>
      <c r="VUB12" s="813"/>
      <c r="VUC12" s="813"/>
      <c r="VUD12" s="813"/>
      <c r="VUE12" s="813"/>
      <c r="VUF12" s="813"/>
      <c r="VUG12" s="813"/>
      <c r="VUH12" s="813"/>
      <c r="VUI12" s="813"/>
      <c r="VUJ12" s="813"/>
      <c r="VUK12" s="813"/>
      <c r="VUL12" s="813"/>
      <c r="VUM12" s="813"/>
      <c r="VUN12" s="813"/>
      <c r="VUO12" s="813"/>
      <c r="VUP12" s="813"/>
      <c r="VUQ12" s="813"/>
      <c r="VUR12" s="813"/>
      <c r="VUS12" s="813"/>
      <c r="VUT12" s="813"/>
      <c r="VUU12" s="813"/>
      <c r="VUV12" s="813"/>
      <c r="VUW12" s="813"/>
      <c r="VUX12" s="813"/>
      <c r="VUY12" s="813"/>
      <c r="VUZ12" s="813"/>
      <c r="VVA12" s="813"/>
      <c r="VVB12" s="813"/>
      <c r="VVC12" s="813"/>
      <c r="VVD12" s="813"/>
      <c r="VVE12" s="813"/>
      <c r="VVF12" s="813"/>
      <c r="VVG12" s="813"/>
      <c r="VVH12" s="813"/>
      <c r="VVI12" s="813"/>
      <c r="VVJ12" s="813"/>
      <c r="VVK12" s="813"/>
      <c r="VVL12" s="813"/>
      <c r="VVM12" s="813"/>
      <c r="VVN12" s="813"/>
      <c r="VVO12" s="813"/>
      <c r="VVP12" s="813"/>
      <c r="VVQ12" s="813"/>
      <c r="VVR12" s="813"/>
      <c r="VVS12" s="813"/>
      <c r="VVT12" s="813"/>
      <c r="VVU12" s="813"/>
      <c r="VVV12" s="813"/>
      <c r="VVW12" s="813"/>
      <c r="VVX12" s="813"/>
      <c r="VVY12" s="813"/>
      <c r="VVZ12" s="813"/>
      <c r="VWA12" s="813"/>
      <c r="VWB12" s="813"/>
      <c r="VWC12" s="813"/>
      <c r="VWD12" s="813"/>
      <c r="VWE12" s="813"/>
      <c r="VWF12" s="813"/>
      <c r="VWG12" s="813"/>
      <c r="VWH12" s="813"/>
      <c r="VWI12" s="813"/>
      <c r="VWJ12" s="813"/>
      <c r="VWK12" s="813"/>
      <c r="VWL12" s="813"/>
      <c r="VWM12" s="813"/>
      <c r="VWN12" s="813"/>
      <c r="VWO12" s="813"/>
      <c r="VWP12" s="813"/>
      <c r="VWQ12" s="813"/>
      <c r="VWR12" s="813"/>
      <c r="VWS12" s="813"/>
      <c r="VWT12" s="813"/>
      <c r="VWU12" s="813"/>
      <c r="VWV12" s="813"/>
      <c r="VWW12" s="813"/>
      <c r="VWX12" s="813"/>
      <c r="VWY12" s="813"/>
      <c r="VWZ12" s="813"/>
      <c r="VXA12" s="813"/>
      <c r="VXB12" s="813"/>
      <c r="VXC12" s="813"/>
      <c r="VXD12" s="813"/>
      <c r="VXE12" s="813"/>
      <c r="VXF12" s="813"/>
      <c r="VXG12" s="813"/>
      <c r="VXH12" s="813"/>
      <c r="VXI12" s="813"/>
      <c r="VXJ12" s="813"/>
      <c r="VXK12" s="813"/>
      <c r="VXL12" s="813"/>
      <c r="VXM12" s="813"/>
      <c r="VXN12" s="813"/>
      <c r="VXO12" s="813"/>
      <c r="VXP12" s="813"/>
      <c r="VXQ12" s="813"/>
      <c r="VXR12" s="813"/>
      <c r="VXS12" s="813"/>
      <c r="VXT12" s="813"/>
      <c r="VXU12" s="813"/>
      <c r="VXV12" s="813"/>
      <c r="VXW12" s="813"/>
      <c r="VXX12" s="813"/>
      <c r="VXY12" s="813"/>
      <c r="VXZ12" s="813"/>
      <c r="VYA12" s="813"/>
      <c r="VYB12" s="813"/>
      <c r="VYC12" s="813"/>
      <c r="VYD12" s="813"/>
      <c r="VYE12" s="813"/>
      <c r="VYF12" s="813"/>
      <c r="VYG12" s="813"/>
      <c r="VYH12" s="813"/>
      <c r="VYI12" s="813"/>
      <c r="VYJ12" s="813"/>
      <c r="VYK12" s="813"/>
      <c r="VYL12" s="813"/>
      <c r="VYM12" s="813"/>
      <c r="VYN12" s="813"/>
      <c r="VYO12" s="813"/>
      <c r="VYP12" s="813"/>
      <c r="VYQ12" s="813"/>
      <c r="VYR12" s="813"/>
      <c r="VYS12" s="813"/>
      <c r="VYT12" s="813"/>
      <c r="VYU12" s="813"/>
      <c r="VYV12" s="813"/>
      <c r="VYW12" s="813"/>
      <c r="VYX12" s="813"/>
      <c r="VYY12" s="813"/>
      <c r="VYZ12" s="813"/>
      <c r="VZA12" s="813"/>
      <c r="VZB12" s="813"/>
      <c r="VZC12" s="813"/>
      <c r="VZD12" s="813"/>
      <c r="VZE12" s="813"/>
      <c r="VZF12" s="813"/>
      <c r="VZG12" s="813"/>
      <c r="VZH12" s="813"/>
      <c r="VZI12" s="813"/>
      <c r="VZJ12" s="813"/>
      <c r="VZK12" s="813"/>
      <c r="VZL12" s="813"/>
      <c r="VZM12" s="813"/>
      <c r="VZN12" s="813"/>
      <c r="VZO12" s="813"/>
      <c r="VZP12" s="813"/>
      <c r="VZQ12" s="813"/>
      <c r="VZR12" s="813"/>
      <c r="VZS12" s="813"/>
      <c r="VZT12" s="813"/>
      <c r="VZU12" s="813"/>
      <c r="VZV12" s="813"/>
      <c r="VZW12" s="813"/>
      <c r="VZX12" s="813"/>
      <c r="VZY12" s="813"/>
      <c r="VZZ12" s="813"/>
      <c r="WAA12" s="813"/>
      <c r="WAB12" s="813"/>
      <c r="WAC12" s="813"/>
      <c r="WAD12" s="813"/>
      <c r="WAE12" s="813"/>
      <c r="WAF12" s="813"/>
      <c r="WAG12" s="813"/>
      <c r="WAH12" s="813"/>
      <c r="WAI12" s="813"/>
      <c r="WAJ12" s="813"/>
      <c r="WAK12" s="813"/>
      <c r="WAL12" s="813"/>
      <c r="WAM12" s="813"/>
      <c r="WAN12" s="813"/>
      <c r="WAO12" s="813"/>
      <c r="WAP12" s="813"/>
      <c r="WAQ12" s="813"/>
      <c r="WAR12" s="813"/>
      <c r="WAS12" s="813"/>
      <c r="WAT12" s="813"/>
      <c r="WAU12" s="813"/>
      <c r="WAV12" s="813"/>
      <c r="WAW12" s="813"/>
      <c r="WAX12" s="813"/>
      <c r="WAY12" s="813"/>
      <c r="WAZ12" s="813"/>
      <c r="WBA12" s="813"/>
      <c r="WBB12" s="813"/>
      <c r="WBC12" s="813"/>
      <c r="WBD12" s="813"/>
      <c r="WBE12" s="813"/>
      <c r="WBF12" s="813"/>
      <c r="WBG12" s="813"/>
      <c r="WBH12" s="813"/>
      <c r="WBI12" s="813"/>
      <c r="WBJ12" s="813"/>
      <c r="WBK12" s="813"/>
      <c r="WBL12" s="813"/>
      <c r="WBM12" s="813"/>
      <c r="WBN12" s="813"/>
      <c r="WBO12" s="813"/>
      <c r="WBP12" s="813"/>
      <c r="WBQ12" s="813"/>
      <c r="WBR12" s="813"/>
      <c r="WBS12" s="813"/>
      <c r="WBT12" s="813"/>
      <c r="WBU12" s="813"/>
      <c r="WBV12" s="813"/>
      <c r="WBW12" s="813"/>
      <c r="WBX12" s="813"/>
      <c r="WBY12" s="813"/>
      <c r="WBZ12" s="813"/>
      <c r="WCA12" s="813"/>
      <c r="WCB12" s="813"/>
      <c r="WCC12" s="813"/>
      <c r="WCD12" s="813"/>
      <c r="WCE12" s="813"/>
      <c r="WCF12" s="813"/>
      <c r="WCG12" s="813"/>
      <c r="WCH12" s="813"/>
      <c r="WCI12" s="813"/>
      <c r="WCJ12" s="813"/>
      <c r="WCK12" s="813"/>
      <c r="WCL12" s="813"/>
      <c r="WCM12" s="813"/>
      <c r="WCN12" s="813"/>
      <c r="WCO12" s="813"/>
      <c r="WCP12" s="813"/>
      <c r="WCQ12" s="813"/>
      <c r="WCR12" s="813"/>
      <c r="WCS12" s="813"/>
      <c r="WCT12" s="813"/>
      <c r="WCU12" s="813"/>
      <c r="WCV12" s="813"/>
      <c r="WCW12" s="813"/>
      <c r="WCX12" s="813"/>
      <c r="WCY12" s="813"/>
      <c r="WCZ12" s="813"/>
      <c r="WDA12" s="813"/>
      <c r="WDB12" s="813"/>
      <c r="WDC12" s="813"/>
      <c r="WDD12" s="813"/>
      <c r="WDE12" s="813"/>
      <c r="WDF12" s="813"/>
      <c r="WDG12" s="813"/>
      <c r="WDH12" s="813"/>
      <c r="WDI12" s="813"/>
      <c r="WDJ12" s="813"/>
      <c r="WDK12" s="813"/>
      <c r="WDL12" s="813"/>
      <c r="WDM12" s="813"/>
      <c r="WDN12" s="813"/>
      <c r="WDO12" s="813"/>
      <c r="WDP12" s="813"/>
      <c r="WDQ12" s="813"/>
      <c r="WDR12" s="813"/>
      <c r="WDS12" s="813"/>
      <c r="WDT12" s="813"/>
      <c r="WDU12" s="813"/>
      <c r="WDV12" s="813"/>
      <c r="WDW12" s="813"/>
      <c r="WDX12" s="813"/>
      <c r="WDY12" s="813"/>
      <c r="WDZ12" s="813"/>
      <c r="WEA12" s="813"/>
      <c r="WEB12" s="813"/>
      <c r="WEC12" s="813"/>
      <c r="WED12" s="813"/>
      <c r="WEE12" s="813"/>
      <c r="WEF12" s="813"/>
      <c r="WEG12" s="813"/>
      <c r="WEH12" s="813"/>
      <c r="WEI12" s="813"/>
      <c r="WEJ12" s="813"/>
      <c r="WEK12" s="813"/>
      <c r="WEL12" s="813"/>
      <c r="WEM12" s="813"/>
      <c r="WEN12" s="813"/>
      <c r="WEO12" s="813"/>
      <c r="WEP12" s="813"/>
      <c r="WEQ12" s="813"/>
      <c r="WER12" s="813"/>
      <c r="WES12" s="813"/>
      <c r="WET12" s="813"/>
      <c r="WEU12" s="813"/>
      <c r="WEV12" s="813"/>
      <c r="WEW12" s="813"/>
      <c r="WEX12" s="813"/>
      <c r="WEY12" s="813"/>
      <c r="WEZ12" s="813"/>
      <c r="WFA12" s="813"/>
      <c r="WFB12" s="813"/>
      <c r="WFC12" s="813"/>
      <c r="WFD12" s="813"/>
      <c r="WFE12" s="813"/>
      <c r="WFF12" s="813"/>
      <c r="WFG12" s="813"/>
      <c r="WFH12" s="813"/>
      <c r="WFI12" s="813"/>
      <c r="WFJ12" s="813"/>
      <c r="WFK12" s="813"/>
      <c r="WFL12" s="813"/>
      <c r="WFM12" s="813"/>
      <c r="WFN12" s="813"/>
      <c r="WFO12" s="813"/>
      <c r="WFP12" s="813"/>
      <c r="WFQ12" s="813"/>
      <c r="WFR12" s="813"/>
      <c r="WFS12" s="813"/>
      <c r="WFT12" s="813"/>
      <c r="WFU12" s="813"/>
      <c r="WFV12" s="813"/>
      <c r="WFW12" s="813"/>
      <c r="WFX12" s="813"/>
      <c r="WFY12" s="813"/>
      <c r="WFZ12" s="813"/>
      <c r="WGA12" s="813"/>
      <c r="WGB12" s="813"/>
      <c r="WGC12" s="813"/>
      <c r="WGD12" s="813"/>
      <c r="WGE12" s="813"/>
      <c r="WGF12" s="813"/>
      <c r="WGG12" s="813"/>
      <c r="WGH12" s="813"/>
      <c r="WGI12" s="813"/>
      <c r="WGJ12" s="813"/>
      <c r="WGK12" s="813"/>
      <c r="WGL12" s="813"/>
      <c r="WGM12" s="813"/>
      <c r="WGN12" s="813"/>
      <c r="WGO12" s="813"/>
      <c r="WGP12" s="813"/>
      <c r="WGQ12" s="813"/>
      <c r="WGR12" s="813"/>
      <c r="WGS12" s="813"/>
      <c r="WGT12" s="813"/>
      <c r="WGU12" s="813"/>
      <c r="WGV12" s="813"/>
      <c r="WGW12" s="813"/>
      <c r="WGX12" s="813"/>
      <c r="WGY12" s="813"/>
      <c r="WGZ12" s="813"/>
      <c r="WHA12" s="813"/>
      <c r="WHB12" s="813"/>
      <c r="WHC12" s="813"/>
      <c r="WHD12" s="813"/>
      <c r="WHE12" s="813"/>
      <c r="WHF12" s="813"/>
      <c r="WHG12" s="813"/>
      <c r="WHH12" s="813"/>
      <c r="WHI12" s="813"/>
      <c r="WHJ12" s="813"/>
      <c r="WHK12" s="813"/>
      <c r="WHL12" s="813"/>
      <c r="WHM12" s="813"/>
      <c r="WHN12" s="813"/>
      <c r="WHO12" s="813"/>
      <c r="WHP12" s="813"/>
      <c r="WHQ12" s="813"/>
      <c r="WHR12" s="813"/>
      <c r="WHS12" s="813"/>
      <c r="WHT12" s="813"/>
      <c r="WHU12" s="813"/>
      <c r="WHV12" s="813"/>
      <c r="WHW12" s="813"/>
      <c r="WHX12" s="813"/>
      <c r="WHY12" s="813"/>
      <c r="WHZ12" s="813"/>
      <c r="WIA12" s="813"/>
      <c r="WIB12" s="813"/>
      <c r="WIC12" s="813"/>
      <c r="WID12" s="813"/>
      <c r="WIE12" s="813"/>
      <c r="WIF12" s="813"/>
      <c r="WIG12" s="813"/>
      <c r="WIH12" s="813"/>
      <c r="WII12" s="813"/>
      <c r="WIJ12" s="813"/>
      <c r="WIK12" s="813"/>
      <c r="WIL12" s="813"/>
      <c r="WIM12" s="813"/>
      <c r="WIN12" s="813"/>
      <c r="WIO12" s="813"/>
      <c r="WIP12" s="813"/>
      <c r="WIQ12" s="813"/>
      <c r="WIR12" s="813"/>
      <c r="WIS12" s="813"/>
      <c r="WIT12" s="813"/>
      <c r="WIU12" s="813"/>
      <c r="WIV12" s="813"/>
      <c r="WIW12" s="813"/>
      <c r="WIX12" s="813"/>
      <c r="WIY12" s="813"/>
      <c r="WIZ12" s="813"/>
      <c r="WJA12" s="813"/>
      <c r="WJB12" s="813"/>
      <c r="WJC12" s="813"/>
      <c r="WJD12" s="813"/>
      <c r="WJE12" s="813"/>
      <c r="WJF12" s="813"/>
      <c r="WJG12" s="813"/>
      <c r="WJH12" s="813"/>
      <c r="WJI12" s="813"/>
      <c r="WJJ12" s="813"/>
      <c r="WJK12" s="813"/>
      <c r="WJL12" s="813"/>
      <c r="WJM12" s="813"/>
      <c r="WJN12" s="813"/>
      <c r="WJO12" s="813"/>
      <c r="WJP12" s="813"/>
      <c r="WJQ12" s="813"/>
      <c r="WJR12" s="813"/>
      <c r="WJS12" s="813"/>
      <c r="WJT12" s="813"/>
      <c r="WJU12" s="813"/>
      <c r="WJV12" s="813"/>
      <c r="WJW12" s="813"/>
      <c r="WJX12" s="813"/>
      <c r="WJY12" s="813"/>
      <c r="WJZ12" s="813"/>
      <c r="WKA12" s="813"/>
      <c r="WKB12" s="813"/>
      <c r="WKC12" s="813"/>
      <c r="WKD12" s="813"/>
      <c r="WKE12" s="813"/>
      <c r="WKF12" s="813"/>
      <c r="WKG12" s="813"/>
      <c r="WKH12" s="813"/>
      <c r="WKI12" s="813"/>
      <c r="WKJ12" s="813"/>
      <c r="WKK12" s="813"/>
      <c r="WKL12" s="813"/>
      <c r="WKM12" s="813"/>
      <c r="WKN12" s="813"/>
      <c r="WKO12" s="813"/>
      <c r="WKP12" s="813"/>
      <c r="WKQ12" s="813"/>
      <c r="WKR12" s="813"/>
      <c r="WKS12" s="813"/>
      <c r="WKT12" s="813"/>
      <c r="WKU12" s="813"/>
      <c r="WKV12" s="813"/>
      <c r="WKW12" s="813"/>
      <c r="WKX12" s="813"/>
      <c r="WKY12" s="813"/>
      <c r="WKZ12" s="813"/>
      <c r="WLA12" s="813"/>
      <c r="WLB12" s="813"/>
      <c r="WLC12" s="813"/>
      <c r="WLD12" s="813"/>
      <c r="WLE12" s="813"/>
      <c r="WLF12" s="813"/>
      <c r="WLG12" s="813"/>
      <c r="WLH12" s="813"/>
      <c r="WLI12" s="813"/>
      <c r="WLJ12" s="813"/>
      <c r="WLK12" s="813"/>
      <c r="WLL12" s="813"/>
      <c r="WLM12" s="813"/>
      <c r="WLN12" s="813"/>
      <c r="WLO12" s="813"/>
      <c r="WLP12" s="813"/>
      <c r="WLQ12" s="813"/>
      <c r="WLR12" s="813"/>
      <c r="WLS12" s="813"/>
      <c r="WLT12" s="813"/>
      <c r="WLU12" s="813"/>
      <c r="WLV12" s="813"/>
      <c r="WLW12" s="813"/>
      <c r="WLX12" s="813"/>
      <c r="WLY12" s="813"/>
      <c r="WLZ12" s="813"/>
      <c r="WMA12" s="813"/>
      <c r="WMB12" s="813"/>
      <c r="WMC12" s="813"/>
      <c r="WMD12" s="813"/>
      <c r="WME12" s="813"/>
      <c r="WMF12" s="813"/>
      <c r="WMG12" s="813"/>
      <c r="WMH12" s="813"/>
      <c r="WMI12" s="813"/>
      <c r="WMJ12" s="813"/>
      <c r="WMK12" s="813"/>
      <c r="WML12" s="813"/>
      <c r="WMM12" s="813"/>
      <c r="WMN12" s="813"/>
      <c r="WMO12" s="813"/>
      <c r="WMP12" s="813"/>
      <c r="WMQ12" s="813"/>
      <c r="WMR12" s="813"/>
      <c r="WMS12" s="813"/>
      <c r="WMT12" s="813"/>
      <c r="WMU12" s="813"/>
      <c r="WMV12" s="813"/>
      <c r="WMW12" s="813"/>
      <c r="WMX12" s="813"/>
      <c r="WMY12" s="813"/>
      <c r="WMZ12" s="813"/>
      <c r="WNA12" s="813"/>
      <c r="WNB12" s="813"/>
      <c r="WNC12" s="813"/>
      <c r="WND12" s="813"/>
      <c r="WNE12" s="813"/>
      <c r="WNF12" s="813"/>
      <c r="WNG12" s="813"/>
      <c r="WNH12" s="813"/>
      <c r="WNI12" s="813"/>
      <c r="WNJ12" s="813"/>
      <c r="WNK12" s="813"/>
      <c r="WNL12" s="813"/>
      <c r="WNM12" s="813"/>
      <c r="WNN12" s="813"/>
      <c r="WNO12" s="813"/>
      <c r="WNP12" s="813"/>
      <c r="WNQ12" s="813"/>
      <c r="WNR12" s="813"/>
      <c r="WNS12" s="813"/>
      <c r="WNT12" s="813"/>
      <c r="WNU12" s="813"/>
      <c r="WNV12" s="813"/>
      <c r="WNW12" s="813"/>
      <c r="WNX12" s="813"/>
      <c r="WNY12" s="813"/>
      <c r="WNZ12" s="813"/>
      <c r="WOA12" s="813"/>
      <c r="WOB12" s="813"/>
      <c r="WOC12" s="813"/>
      <c r="WOD12" s="813"/>
      <c r="WOE12" s="813"/>
      <c r="WOF12" s="813"/>
      <c r="WOG12" s="813"/>
      <c r="WOH12" s="813"/>
      <c r="WOI12" s="813"/>
      <c r="WOJ12" s="813"/>
      <c r="WOK12" s="813"/>
      <c r="WOL12" s="813"/>
      <c r="WOM12" s="813"/>
      <c r="WON12" s="813"/>
      <c r="WOO12" s="813"/>
      <c r="WOP12" s="813"/>
      <c r="WOQ12" s="813"/>
      <c r="WOR12" s="813"/>
      <c r="WOS12" s="813"/>
      <c r="WOT12" s="813"/>
      <c r="WOU12" s="813"/>
      <c r="WOV12" s="813"/>
      <c r="WOW12" s="813"/>
      <c r="WOX12" s="813"/>
      <c r="WOY12" s="813"/>
      <c r="WOZ12" s="813"/>
      <c r="WPA12" s="813"/>
      <c r="WPB12" s="813"/>
      <c r="WPC12" s="813"/>
      <c r="WPD12" s="813"/>
      <c r="WPE12" s="813"/>
      <c r="WPF12" s="813"/>
      <c r="WPG12" s="813"/>
      <c r="WPH12" s="813"/>
      <c r="WPI12" s="813"/>
      <c r="WPJ12" s="813"/>
      <c r="WPK12" s="813"/>
      <c r="WPL12" s="813"/>
      <c r="WPM12" s="813"/>
      <c r="WPN12" s="813"/>
      <c r="WPO12" s="813"/>
      <c r="WPP12" s="813"/>
      <c r="WPQ12" s="813"/>
      <c r="WPR12" s="813"/>
      <c r="WPS12" s="813"/>
      <c r="WPT12" s="813"/>
      <c r="WPU12" s="813"/>
      <c r="WPV12" s="813"/>
      <c r="WPW12" s="813"/>
      <c r="WPX12" s="813"/>
      <c r="WPY12" s="813"/>
      <c r="WPZ12" s="813"/>
      <c r="WQA12" s="813"/>
      <c r="WQB12" s="813"/>
      <c r="WQC12" s="813"/>
      <c r="WQD12" s="813"/>
      <c r="WQE12" s="813"/>
      <c r="WQF12" s="813"/>
      <c r="WQG12" s="813"/>
      <c r="WQH12" s="813"/>
      <c r="WQI12" s="813"/>
      <c r="WQJ12" s="813"/>
      <c r="WQK12" s="813"/>
      <c r="WQL12" s="813"/>
      <c r="WQM12" s="813"/>
      <c r="WQN12" s="813"/>
      <c r="WQO12" s="813"/>
      <c r="WQP12" s="813"/>
      <c r="WQQ12" s="813"/>
      <c r="WQR12" s="813"/>
      <c r="WQS12" s="813"/>
      <c r="WQT12" s="813"/>
      <c r="WQU12" s="813"/>
      <c r="WQV12" s="813"/>
      <c r="WQW12" s="813"/>
      <c r="WQX12" s="813"/>
      <c r="WQY12" s="813"/>
      <c r="WQZ12" s="813"/>
      <c r="WRA12" s="813"/>
      <c r="WRB12" s="813"/>
      <c r="WRC12" s="813"/>
      <c r="WRD12" s="813"/>
      <c r="WRE12" s="813"/>
      <c r="WRF12" s="813"/>
      <c r="WRG12" s="813"/>
      <c r="WRH12" s="813"/>
      <c r="WRI12" s="813"/>
      <c r="WRJ12" s="813"/>
      <c r="WRK12" s="813"/>
      <c r="WRL12" s="813"/>
      <c r="WRM12" s="813"/>
      <c r="WRN12" s="813"/>
      <c r="WRO12" s="813"/>
      <c r="WRP12" s="813"/>
      <c r="WRQ12" s="813"/>
      <c r="WRR12" s="813"/>
      <c r="WRS12" s="813"/>
      <c r="WRT12" s="813"/>
      <c r="WRU12" s="813"/>
      <c r="WRV12" s="813"/>
      <c r="WRW12" s="813"/>
      <c r="WRX12" s="813"/>
      <c r="WRY12" s="813"/>
      <c r="WRZ12" s="813"/>
      <c r="WSA12" s="813"/>
      <c r="WSB12" s="813"/>
      <c r="WSC12" s="813"/>
      <c r="WSD12" s="813"/>
      <c r="WSE12" s="813"/>
      <c r="WSF12" s="813"/>
      <c r="WSG12" s="813"/>
      <c r="WSH12" s="813"/>
      <c r="WSI12" s="813"/>
      <c r="WSJ12" s="813"/>
      <c r="WSK12" s="813"/>
      <c r="WSL12" s="813"/>
      <c r="WSM12" s="813"/>
      <c r="WSN12" s="813"/>
      <c r="WSO12" s="813"/>
      <c r="WSP12" s="813"/>
      <c r="WSQ12" s="813"/>
      <c r="WSR12" s="813"/>
      <c r="WSS12" s="813"/>
      <c r="WST12" s="813"/>
      <c r="WSU12" s="813"/>
      <c r="WSV12" s="813"/>
      <c r="WSW12" s="813"/>
      <c r="WSX12" s="813"/>
      <c r="WSY12" s="813"/>
      <c r="WSZ12" s="813"/>
      <c r="WTA12" s="813"/>
      <c r="WTB12" s="813"/>
      <c r="WTC12" s="813"/>
      <c r="WTD12" s="813"/>
      <c r="WTE12" s="813"/>
      <c r="WTF12" s="813"/>
      <c r="WTG12" s="813"/>
      <c r="WTH12" s="813"/>
      <c r="WTI12" s="813"/>
      <c r="WTJ12" s="813"/>
      <c r="WTK12" s="813"/>
      <c r="WTL12" s="813"/>
      <c r="WTM12" s="813"/>
      <c r="WTN12" s="813"/>
      <c r="WTO12" s="813"/>
      <c r="WTP12" s="813"/>
      <c r="WTQ12" s="813"/>
      <c r="WTR12" s="813"/>
      <c r="WTS12" s="813"/>
      <c r="WTT12" s="813"/>
      <c r="WTU12" s="813"/>
      <c r="WTV12" s="813"/>
      <c r="WTW12" s="813"/>
      <c r="WTX12" s="813"/>
      <c r="WTY12" s="813"/>
      <c r="WTZ12" s="813"/>
      <c r="WUA12" s="813"/>
      <c r="WUB12" s="813"/>
      <c r="WUC12" s="813"/>
      <c r="WUD12" s="813"/>
      <c r="WUE12" s="813"/>
      <c r="WUF12" s="813"/>
      <c r="WUG12" s="813"/>
      <c r="WUH12" s="813"/>
      <c r="WUI12" s="813"/>
      <c r="WUJ12" s="813"/>
      <c r="WUK12" s="813"/>
      <c r="WUL12" s="813"/>
      <c r="WUM12" s="813"/>
      <c r="WUN12" s="813"/>
      <c r="WUO12" s="813"/>
      <c r="WUP12" s="813"/>
      <c r="WUQ12" s="813"/>
      <c r="WUR12" s="813"/>
      <c r="WUS12" s="813"/>
      <c r="WUT12" s="813"/>
      <c r="WUU12" s="813"/>
      <c r="WUV12" s="813"/>
      <c r="WUW12" s="813"/>
      <c r="WUX12" s="813"/>
      <c r="WUY12" s="813"/>
      <c r="WUZ12" s="813"/>
      <c r="WVA12" s="813"/>
      <c r="WVB12" s="813"/>
      <c r="WVC12" s="813"/>
      <c r="WVD12" s="813"/>
      <c r="WVE12" s="813"/>
      <c r="WVF12" s="813"/>
      <c r="WVG12" s="813"/>
      <c r="WVH12" s="813"/>
      <c r="WVI12" s="813"/>
      <c r="WVJ12" s="813"/>
      <c r="WVK12" s="813"/>
      <c r="WVL12" s="813"/>
      <c r="WVM12" s="813"/>
      <c r="WVN12" s="813"/>
      <c r="WVO12" s="813"/>
      <c r="WVP12" s="813"/>
      <c r="WVQ12" s="813"/>
      <c r="WVR12" s="813"/>
      <c r="WVS12" s="813"/>
      <c r="WVT12" s="813"/>
      <c r="WVU12" s="813"/>
      <c r="WVV12" s="813"/>
      <c r="WVW12" s="813"/>
      <c r="WVX12" s="813"/>
      <c r="WVY12" s="813"/>
      <c r="WVZ12" s="813"/>
      <c r="WWA12" s="813"/>
      <c r="WWB12" s="813"/>
      <c r="WWC12" s="813"/>
      <c r="WWD12" s="813"/>
      <c r="WWE12" s="813"/>
      <c r="WWF12" s="813"/>
      <c r="WWG12" s="813"/>
      <c r="WWH12" s="813"/>
      <c r="WWI12" s="813"/>
      <c r="WWJ12" s="813"/>
      <c r="WWK12" s="813"/>
      <c r="WWL12" s="813"/>
      <c r="WWM12" s="813"/>
      <c r="WWN12" s="813"/>
      <c r="WWO12" s="813"/>
      <c r="WWP12" s="813"/>
      <c r="WWQ12" s="813"/>
      <c r="WWR12" s="813"/>
      <c r="WWS12" s="813"/>
      <c r="WWT12" s="813"/>
      <c r="WWU12" s="813"/>
      <c r="WWV12" s="813"/>
      <c r="WWW12" s="813"/>
      <c r="WWX12" s="813"/>
      <c r="WWY12" s="813"/>
      <c r="WWZ12" s="813"/>
      <c r="WXA12" s="813"/>
      <c r="WXB12" s="813"/>
      <c r="WXC12" s="813"/>
      <c r="WXD12" s="813"/>
      <c r="WXE12" s="813"/>
      <c r="WXF12" s="813"/>
      <c r="WXG12" s="813"/>
      <c r="WXH12" s="813"/>
      <c r="WXI12" s="813"/>
      <c r="WXJ12" s="813"/>
      <c r="WXK12" s="813"/>
      <c r="WXL12" s="813"/>
      <c r="WXM12" s="813"/>
      <c r="WXN12" s="813"/>
      <c r="WXO12" s="813"/>
      <c r="WXP12" s="813"/>
      <c r="WXQ12" s="813"/>
      <c r="WXR12" s="813"/>
      <c r="WXS12" s="813"/>
      <c r="WXT12" s="813"/>
      <c r="WXU12" s="813"/>
      <c r="WXV12" s="813"/>
      <c r="WXW12" s="813"/>
      <c r="WXX12" s="813"/>
      <c r="WXY12" s="813"/>
      <c r="WXZ12" s="813"/>
      <c r="WYA12" s="813"/>
      <c r="WYB12" s="813"/>
      <c r="WYC12" s="813"/>
      <c r="WYD12" s="813"/>
      <c r="WYE12" s="813"/>
      <c r="WYF12" s="813"/>
      <c r="WYG12" s="813"/>
      <c r="WYH12" s="813"/>
      <c r="WYI12" s="813"/>
      <c r="WYJ12" s="813"/>
      <c r="WYK12" s="813"/>
      <c r="WYL12" s="813"/>
      <c r="WYM12" s="813"/>
      <c r="WYN12" s="813"/>
      <c r="WYO12" s="813"/>
      <c r="WYP12" s="813"/>
      <c r="WYQ12" s="813"/>
      <c r="WYR12" s="813"/>
      <c r="WYS12" s="813"/>
      <c r="WYT12" s="813"/>
      <c r="WYU12" s="813"/>
      <c r="WYV12" s="813"/>
      <c r="WYW12" s="813"/>
      <c r="WYX12" s="813"/>
      <c r="WYY12" s="813"/>
      <c r="WYZ12" s="813"/>
      <c r="WZA12" s="813"/>
      <c r="WZB12" s="813"/>
      <c r="WZC12" s="813"/>
      <c r="WZD12" s="813"/>
      <c r="WZE12" s="813"/>
      <c r="WZF12" s="813"/>
      <c r="WZG12" s="813"/>
      <c r="WZH12" s="813"/>
      <c r="WZI12" s="813"/>
      <c r="WZJ12" s="813"/>
      <c r="WZK12" s="813"/>
      <c r="WZL12" s="813"/>
      <c r="WZM12" s="813"/>
      <c r="WZN12" s="813"/>
      <c r="WZO12" s="813"/>
      <c r="WZP12" s="813"/>
      <c r="WZQ12" s="813"/>
      <c r="WZR12" s="813"/>
      <c r="WZS12" s="813"/>
      <c r="WZT12" s="813"/>
      <c r="WZU12" s="813"/>
      <c r="WZV12" s="813"/>
      <c r="WZW12" s="813"/>
      <c r="WZX12" s="813"/>
      <c r="WZY12" s="813"/>
      <c r="WZZ12" s="813"/>
      <c r="XAA12" s="813"/>
      <c r="XAB12" s="813"/>
      <c r="XAC12" s="813"/>
      <c r="XAD12" s="813"/>
      <c r="XAE12" s="813"/>
      <c r="XAF12" s="813"/>
      <c r="XAG12" s="813"/>
      <c r="XAH12" s="813"/>
      <c r="XAI12" s="813"/>
      <c r="XAJ12" s="813"/>
      <c r="XAK12" s="813"/>
      <c r="XAL12" s="813"/>
      <c r="XAM12" s="813"/>
      <c r="XAN12" s="813"/>
      <c r="XAO12" s="813"/>
      <c r="XAP12" s="813"/>
      <c r="XAQ12" s="813"/>
      <c r="XAR12" s="813"/>
      <c r="XAS12" s="813"/>
      <c r="XAT12" s="813"/>
      <c r="XAU12" s="813"/>
      <c r="XAV12" s="813"/>
      <c r="XAW12" s="813"/>
      <c r="XAX12" s="813"/>
      <c r="XAY12" s="813"/>
      <c r="XAZ12" s="813"/>
      <c r="XBA12" s="813"/>
      <c r="XBB12" s="813"/>
      <c r="XBC12" s="813"/>
      <c r="XBD12" s="813"/>
      <c r="XBE12" s="813"/>
      <c r="XBF12" s="813"/>
      <c r="XBG12" s="813"/>
      <c r="XBH12" s="813"/>
      <c r="XBI12" s="813"/>
      <c r="XBJ12" s="813"/>
      <c r="XBK12" s="813"/>
      <c r="XBL12" s="813"/>
      <c r="XBM12" s="813"/>
      <c r="XBN12" s="813"/>
      <c r="XBO12" s="813"/>
      <c r="XBP12" s="813"/>
      <c r="XBQ12" s="813"/>
      <c r="XBR12" s="813"/>
      <c r="XBS12" s="813"/>
      <c r="XBT12" s="813"/>
      <c r="XBU12" s="813"/>
      <c r="XBV12" s="813"/>
      <c r="XBW12" s="813"/>
      <c r="XBX12" s="813"/>
      <c r="XBY12" s="813"/>
      <c r="XBZ12" s="813"/>
      <c r="XCA12" s="813"/>
      <c r="XCB12" s="813"/>
      <c r="XCC12" s="813"/>
      <c r="XCD12" s="813"/>
      <c r="XCE12" s="813"/>
      <c r="XCF12" s="813"/>
      <c r="XCG12" s="813"/>
      <c r="XCH12" s="813"/>
      <c r="XCI12" s="813"/>
      <c r="XCJ12" s="813"/>
      <c r="XCK12" s="813"/>
      <c r="XCL12" s="813"/>
      <c r="XCM12" s="813"/>
      <c r="XCN12" s="813"/>
      <c r="XCO12" s="813"/>
      <c r="XCP12" s="813"/>
      <c r="XCQ12" s="813"/>
      <c r="XCR12" s="813"/>
      <c r="XCS12" s="813"/>
      <c r="XCT12" s="813"/>
      <c r="XCU12" s="813"/>
      <c r="XCV12" s="813"/>
      <c r="XCW12" s="813"/>
      <c r="XCX12" s="813"/>
      <c r="XCY12" s="813"/>
      <c r="XCZ12" s="813"/>
      <c r="XDA12" s="813"/>
      <c r="XDB12" s="813"/>
      <c r="XDC12" s="813"/>
      <c r="XDD12" s="813"/>
      <c r="XDE12" s="813"/>
      <c r="XDF12" s="813"/>
      <c r="XDG12" s="813"/>
      <c r="XDH12" s="813"/>
      <c r="XDI12" s="813"/>
      <c r="XDJ12" s="813"/>
      <c r="XDK12" s="813"/>
      <c r="XDL12" s="813"/>
      <c r="XDM12" s="813"/>
      <c r="XDN12" s="813"/>
      <c r="XDO12" s="813"/>
      <c r="XDP12" s="813"/>
      <c r="XDQ12" s="813"/>
      <c r="XDR12" s="813"/>
      <c r="XDS12" s="813"/>
      <c r="XDT12" s="813"/>
      <c r="XDU12" s="813"/>
      <c r="XDV12" s="813"/>
      <c r="XDW12" s="813"/>
      <c r="XDX12" s="813"/>
      <c r="XDY12" s="813"/>
      <c r="XDZ12" s="813"/>
      <c r="XEA12" s="813"/>
      <c r="XEB12" s="813"/>
      <c r="XEC12" s="813"/>
      <c r="XED12" s="813"/>
      <c r="XEE12" s="813"/>
      <c r="XEF12" s="813"/>
      <c r="XEG12" s="813"/>
      <c r="XEH12" s="813"/>
      <c r="XEI12" s="813"/>
      <c r="XEJ12" s="813"/>
      <c r="XEK12" s="813"/>
      <c r="XEL12" s="813"/>
      <c r="XEM12" s="813"/>
      <c r="XEN12" s="813"/>
      <c r="XEO12" s="813"/>
      <c r="XEP12" s="813"/>
      <c r="XEQ12" s="813"/>
      <c r="XER12" s="813"/>
      <c r="XES12" s="813"/>
      <c r="XET12" s="813"/>
      <c r="XEU12" s="813"/>
      <c r="XEV12" s="813"/>
      <c r="XEW12" s="813"/>
      <c r="XEX12" s="813"/>
      <c r="XEY12" s="813"/>
      <c r="XEZ12" s="813"/>
      <c r="XFA12" s="813"/>
      <c r="XFB12" s="813"/>
      <c r="XFC12" s="813"/>
      <c r="XFD12" s="813"/>
    </row>
    <row r="13" spans="1:16384">
      <c r="A13" s="820" t="s">
        <v>735</v>
      </c>
      <c r="B13" s="819">
        <v>119.81252000000001</v>
      </c>
      <c r="C13" s="819">
        <v>6.18</v>
      </c>
      <c r="D13" s="818">
        <v>129.5</v>
      </c>
      <c r="E13" s="818">
        <v>8.08</v>
      </c>
      <c r="F13" s="822">
        <v>142.21</v>
      </c>
      <c r="G13" s="823">
        <v>9.82</v>
      </c>
      <c r="H13" s="822">
        <v>147</v>
      </c>
      <c r="I13" s="821">
        <v>3.36</v>
      </c>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c r="AT13" s="813"/>
      <c r="AU13" s="813"/>
      <c r="AV13" s="813"/>
      <c r="AW13" s="813"/>
      <c r="AX13" s="813"/>
      <c r="AY13" s="813"/>
      <c r="AZ13" s="813"/>
      <c r="BA13" s="813"/>
      <c r="BB13" s="813"/>
      <c r="BC13" s="813"/>
      <c r="BD13" s="813"/>
      <c r="BE13" s="813"/>
      <c r="BF13" s="813"/>
      <c r="BG13" s="813"/>
      <c r="BH13" s="813"/>
      <c r="BI13" s="813"/>
      <c r="BJ13" s="813"/>
      <c r="BK13" s="813"/>
      <c r="BL13" s="813"/>
      <c r="BM13" s="813"/>
      <c r="BN13" s="813"/>
      <c r="BO13" s="813"/>
      <c r="BP13" s="813"/>
      <c r="BQ13" s="813"/>
      <c r="BR13" s="813"/>
      <c r="BS13" s="813"/>
      <c r="BT13" s="813"/>
      <c r="BU13" s="813"/>
      <c r="BV13" s="813"/>
      <c r="BW13" s="813"/>
      <c r="BX13" s="813"/>
      <c r="BY13" s="813"/>
      <c r="BZ13" s="813"/>
      <c r="CA13" s="813"/>
      <c r="CB13" s="813"/>
      <c r="CC13" s="813"/>
      <c r="CD13" s="813"/>
      <c r="CE13" s="813"/>
      <c r="CF13" s="813"/>
      <c r="CG13" s="813"/>
      <c r="CH13" s="813"/>
      <c r="CI13" s="813"/>
      <c r="CJ13" s="813"/>
      <c r="CK13" s="813"/>
      <c r="CL13" s="813"/>
      <c r="CM13" s="813"/>
      <c r="CN13" s="813"/>
      <c r="CO13" s="813"/>
      <c r="CP13" s="813"/>
      <c r="CQ13" s="813"/>
      <c r="CR13" s="813"/>
      <c r="CS13" s="813"/>
      <c r="CT13" s="813"/>
      <c r="CU13" s="813"/>
      <c r="CV13" s="813"/>
      <c r="CW13" s="813"/>
      <c r="CX13" s="813"/>
      <c r="CY13" s="813"/>
      <c r="CZ13" s="813"/>
      <c r="DA13" s="813"/>
      <c r="DB13" s="813"/>
      <c r="DC13" s="813"/>
      <c r="DD13" s="813"/>
      <c r="DE13" s="813"/>
      <c r="DF13" s="813"/>
      <c r="DG13" s="813"/>
      <c r="DH13" s="813"/>
      <c r="DI13" s="813"/>
      <c r="DJ13" s="813"/>
      <c r="DK13" s="813"/>
      <c r="DL13" s="813"/>
      <c r="DM13" s="813"/>
      <c r="DN13" s="813"/>
      <c r="DO13" s="813"/>
      <c r="DP13" s="813"/>
      <c r="DQ13" s="813"/>
      <c r="DR13" s="813"/>
      <c r="DS13" s="813"/>
      <c r="DT13" s="813"/>
      <c r="DU13" s="813"/>
      <c r="DV13" s="813"/>
      <c r="DW13" s="813"/>
      <c r="DX13" s="813"/>
      <c r="DY13" s="813"/>
      <c r="DZ13" s="813"/>
      <c r="EA13" s="813"/>
      <c r="EB13" s="813"/>
      <c r="EC13" s="813"/>
      <c r="ED13" s="813"/>
      <c r="EE13" s="813"/>
      <c r="EF13" s="813"/>
      <c r="EG13" s="813"/>
      <c r="EH13" s="813"/>
      <c r="EI13" s="813"/>
      <c r="EJ13" s="813"/>
      <c r="EK13" s="813"/>
      <c r="EL13" s="813"/>
      <c r="EM13" s="813"/>
      <c r="EN13" s="813"/>
      <c r="EO13" s="813"/>
      <c r="EP13" s="813"/>
      <c r="EQ13" s="813"/>
      <c r="ER13" s="813"/>
      <c r="ES13" s="813"/>
      <c r="ET13" s="813"/>
      <c r="EU13" s="813"/>
      <c r="EV13" s="813"/>
      <c r="EW13" s="813"/>
      <c r="EX13" s="813"/>
      <c r="EY13" s="813"/>
      <c r="EZ13" s="813"/>
      <c r="FA13" s="813"/>
      <c r="FB13" s="813"/>
      <c r="FC13" s="813"/>
      <c r="FD13" s="813"/>
      <c r="FE13" s="813"/>
      <c r="FF13" s="813"/>
      <c r="FG13" s="813"/>
      <c r="FH13" s="813"/>
      <c r="FI13" s="813"/>
      <c r="FJ13" s="813"/>
      <c r="FK13" s="813"/>
      <c r="FL13" s="813"/>
      <c r="FM13" s="813"/>
      <c r="FN13" s="813"/>
      <c r="FO13" s="813"/>
      <c r="FP13" s="813"/>
      <c r="FQ13" s="813"/>
      <c r="FR13" s="813"/>
      <c r="FS13" s="813"/>
      <c r="FT13" s="813"/>
      <c r="FU13" s="813"/>
      <c r="FV13" s="813"/>
      <c r="FW13" s="813"/>
      <c r="FX13" s="813"/>
      <c r="FY13" s="813"/>
      <c r="FZ13" s="813"/>
      <c r="GA13" s="813"/>
      <c r="GB13" s="813"/>
      <c r="GC13" s="813"/>
      <c r="GD13" s="813"/>
      <c r="GE13" s="813"/>
      <c r="GF13" s="813"/>
      <c r="GG13" s="813"/>
      <c r="GH13" s="813"/>
      <c r="GI13" s="813"/>
      <c r="GJ13" s="813"/>
      <c r="GK13" s="813"/>
      <c r="GL13" s="813"/>
      <c r="GM13" s="813"/>
      <c r="GN13" s="813"/>
      <c r="GO13" s="813"/>
      <c r="GP13" s="813"/>
      <c r="GQ13" s="813"/>
      <c r="GR13" s="813"/>
      <c r="GS13" s="813"/>
      <c r="GT13" s="813"/>
      <c r="GU13" s="813"/>
      <c r="GV13" s="813"/>
      <c r="GW13" s="813"/>
      <c r="GX13" s="813"/>
      <c r="GY13" s="813"/>
      <c r="GZ13" s="813"/>
      <c r="HA13" s="813"/>
      <c r="HB13" s="813"/>
      <c r="HC13" s="813"/>
      <c r="HD13" s="813"/>
      <c r="HE13" s="813"/>
      <c r="HF13" s="813"/>
      <c r="HG13" s="813"/>
      <c r="HH13" s="813"/>
      <c r="HI13" s="813"/>
      <c r="HJ13" s="813"/>
      <c r="HK13" s="813"/>
      <c r="HL13" s="813"/>
      <c r="HM13" s="813"/>
      <c r="HN13" s="813"/>
      <c r="HO13" s="813"/>
      <c r="HP13" s="813"/>
      <c r="HQ13" s="813"/>
      <c r="HR13" s="813"/>
      <c r="HS13" s="813"/>
      <c r="HT13" s="813"/>
      <c r="HU13" s="813"/>
      <c r="HV13" s="813"/>
      <c r="HW13" s="813"/>
      <c r="HX13" s="813"/>
      <c r="HY13" s="813"/>
      <c r="HZ13" s="813"/>
      <c r="IA13" s="813"/>
      <c r="IB13" s="813"/>
      <c r="IC13" s="813"/>
      <c r="ID13" s="813"/>
      <c r="IE13" s="813"/>
      <c r="IF13" s="813"/>
      <c r="IG13" s="813"/>
      <c r="IH13" s="813"/>
      <c r="II13" s="813"/>
      <c r="IJ13" s="813"/>
      <c r="IK13" s="813"/>
      <c r="IL13" s="813"/>
      <c r="IM13" s="813"/>
      <c r="IN13" s="813"/>
      <c r="IO13" s="813"/>
      <c r="IP13" s="813"/>
      <c r="IQ13" s="813"/>
      <c r="IR13" s="813"/>
      <c r="IS13" s="813"/>
      <c r="IT13" s="813"/>
      <c r="IU13" s="813"/>
      <c r="IV13" s="813"/>
      <c r="IW13" s="813"/>
      <c r="IX13" s="813"/>
      <c r="IY13" s="813"/>
      <c r="IZ13" s="813"/>
      <c r="JA13" s="813"/>
      <c r="JB13" s="813"/>
      <c r="JC13" s="813"/>
      <c r="JD13" s="813"/>
      <c r="JE13" s="813"/>
      <c r="JF13" s="813"/>
      <c r="JG13" s="813"/>
      <c r="JH13" s="813"/>
      <c r="JI13" s="813"/>
      <c r="JJ13" s="813"/>
      <c r="JK13" s="813"/>
      <c r="JL13" s="813"/>
      <c r="JM13" s="813"/>
      <c r="JN13" s="813"/>
      <c r="JO13" s="813"/>
      <c r="JP13" s="813"/>
      <c r="JQ13" s="813"/>
      <c r="JR13" s="813"/>
      <c r="JS13" s="813"/>
      <c r="JT13" s="813"/>
      <c r="JU13" s="813"/>
      <c r="JV13" s="813"/>
      <c r="JW13" s="813"/>
      <c r="JX13" s="813"/>
      <c r="JY13" s="813"/>
      <c r="JZ13" s="813"/>
      <c r="KA13" s="813"/>
      <c r="KB13" s="813"/>
      <c r="KC13" s="813"/>
      <c r="KD13" s="813"/>
      <c r="KE13" s="813"/>
      <c r="KF13" s="813"/>
      <c r="KG13" s="813"/>
      <c r="KH13" s="813"/>
      <c r="KI13" s="813"/>
      <c r="KJ13" s="813"/>
      <c r="KK13" s="813"/>
      <c r="KL13" s="813"/>
      <c r="KM13" s="813"/>
      <c r="KN13" s="813"/>
      <c r="KO13" s="813"/>
      <c r="KP13" s="813"/>
      <c r="KQ13" s="813"/>
      <c r="KR13" s="813"/>
      <c r="KS13" s="813"/>
      <c r="KT13" s="813"/>
      <c r="KU13" s="813"/>
      <c r="KV13" s="813"/>
      <c r="KW13" s="813"/>
      <c r="KX13" s="813"/>
      <c r="KY13" s="813"/>
      <c r="KZ13" s="813"/>
      <c r="LA13" s="813"/>
      <c r="LB13" s="813"/>
      <c r="LC13" s="813"/>
      <c r="LD13" s="813"/>
      <c r="LE13" s="813"/>
      <c r="LF13" s="813"/>
      <c r="LG13" s="813"/>
      <c r="LH13" s="813"/>
      <c r="LI13" s="813"/>
      <c r="LJ13" s="813"/>
      <c r="LK13" s="813"/>
      <c r="LL13" s="813"/>
      <c r="LM13" s="813"/>
      <c r="LN13" s="813"/>
      <c r="LO13" s="813"/>
      <c r="LP13" s="813"/>
      <c r="LQ13" s="813"/>
      <c r="LR13" s="813"/>
      <c r="LS13" s="813"/>
      <c r="LT13" s="813"/>
      <c r="LU13" s="813"/>
      <c r="LV13" s="813"/>
      <c r="LW13" s="813"/>
      <c r="LX13" s="813"/>
      <c r="LY13" s="813"/>
      <c r="LZ13" s="813"/>
      <c r="MA13" s="813"/>
      <c r="MB13" s="813"/>
      <c r="MC13" s="813"/>
      <c r="MD13" s="813"/>
      <c r="ME13" s="813"/>
      <c r="MF13" s="813"/>
      <c r="MG13" s="813"/>
      <c r="MH13" s="813"/>
      <c r="MI13" s="813"/>
      <c r="MJ13" s="813"/>
      <c r="MK13" s="813"/>
      <c r="ML13" s="813"/>
      <c r="MM13" s="813"/>
      <c r="MN13" s="813"/>
      <c r="MO13" s="813"/>
      <c r="MP13" s="813"/>
      <c r="MQ13" s="813"/>
      <c r="MR13" s="813"/>
      <c r="MS13" s="813"/>
      <c r="MT13" s="813"/>
      <c r="MU13" s="813"/>
      <c r="MV13" s="813"/>
      <c r="MW13" s="813"/>
      <c r="MX13" s="813"/>
      <c r="MY13" s="813"/>
      <c r="MZ13" s="813"/>
      <c r="NA13" s="813"/>
      <c r="NB13" s="813"/>
      <c r="NC13" s="813"/>
      <c r="ND13" s="813"/>
      <c r="NE13" s="813"/>
      <c r="NF13" s="813"/>
      <c r="NG13" s="813"/>
      <c r="NH13" s="813"/>
      <c r="NI13" s="813"/>
      <c r="NJ13" s="813"/>
      <c r="NK13" s="813"/>
      <c r="NL13" s="813"/>
      <c r="NM13" s="813"/>
      <c r="NN13" s="813"/>
      <c r="NO13" s="813"/>
      <c r="NP13" s="813"/>
      <c r="NQ13" s="813"/>
      <c r="NR13" s="813"/>
      <c r="NS13" s="813"/>
      <c r="NT13" s="813"/>
      <c r="NU13" s="813"/>
      <c r="NV13" s="813"/>
      <c r="NW13" s="813"/>
      <c r="NX13" s="813"/>
      <c r="NY13" s="813"/>
      <c r="NZ13" s="813"/>
      <c r="OA13" s="813"/>
      <c r="OB13" s="813"/>
      <c r="OC13" s="813"/>
      <c r="OD13" s="813"/>
      <c r="OE13" s="813"/>
      <c r="OF13" s="813"/>
      <c r="OG13" s="813"/>
      <c r="OH13" s="813"/>
      <c r="OI13" s="813"/>
      <c r="OJ13" s="813"/>
      <c r="OK13" s="813"/>
      <c r="OL13" s="813"/>
      <c r="OM13" s="813"/>
      <c r="ON13" s="813"/>
      <c r="OO13" s="813"/>
      <c r="OP13" s="813"/>
      <c r="OQ13" s="813"/>
      <c r="OR13" s="813"/>
      <c r="OS13" s="813"/>
      <c r="OT13" s="813"/>
      <c r="OU13" s="813"/>
      <c r="OV13" s="813"/>
      <c r="OW13" s="813"/>
      <c r="OX13" s="813"/>
      <c r="OY13" s="813"/>
      <c r="OZ13" s="813"/>
      <c r="PA13" s="813"/>
      <c r="PB13" s="813"/>
      <c r="PC13" s="813"/>
      <c r="PD13" s="813"/>
      <c r="PE13" s="813"/>
      <c r="PF13" s="813"/>
      <c r="PG13" s="813"/>
      <c r="PH13" s="813"/>
      <c r="PI13" s="813"/>
      <c r="PJ13" s="813"/>
      <c r="PK13" s="813"/>
      <c r="PL13" s="813"/>
      <c r="PM13" s="813"/>
      <c r="PN13" s="813"/>
      <c r="PO13" s="813"/>
      <c r="PP13" s="813"/>
      <c r="PQ13" s="813"/>
      <c r="PR13" s="813"/>
      <c r="PS13" s="813"/>
      <c r="PT13" s="813"/>
      <c r="PU13" s="813"/>
      <c r="PV13" s="813"/>
      <c r="PW13" s="813"/>
      <c r="PX13" s="813"/>
      <c r="PY13" s="813"/>
      <c r="PZ13" s="813"/>
      <c r="QA13" s="813"/>
      <c r="QB13" s="813"/>
      <c r="QC13" s="813"/>
      <c r="QD13" s="813"/>
      <c r="QE13" s="813"/>
      <c r="QF13" s="813"/>
      <c r="QG13" s="813"/>
      <c r="QH13" s="813"/>
      <c r="QI13" s="813"/>
      <c r="QJ13" s="813"/>
      <c r="QK13" s="813"/>
      <c r="QL13" s="813"/>
      <c r="QM13" s="813"/>
      <c r="QN13" s="813"/>
      <c r="QO13" s="813"/>
      <c r="QP13" s="813"/>
      <c r="QQ13" s="813"/>
      <c r="QR13" s="813"/>
      <c r="QS13" s="813"/>
      <c r="QT13" s="813"/>
      <c r="QU13" s="813"/>
      <c r="QV13" s="813"/>
      <c r="QW13" s="813"/>
      <c r="QX13" s="813"/>
      <c r="QY13" s="813"/>
      <c r="QZ13" s="813"/>
      <c r="RA13" s="813"/>
      <c r="RB13" s="813"/>
      <c r="RC13" s="813"/>
      <c r="RD13" s="813"/>
      <c r="RE13" s="813"/>
      <c r="RF13" s="813"/>
      <c r="RG13" s="813"/>
      <c r="RH13" s="813"/>
      <c r="RI13" s="813"/>
      <c r="RJ13" s="813"/>
      <c r="RK13" s="813"/>
      <c r="RL13" s="813"/>
      <c r="RM13" s="813"/>
      <c r="RN13" s="813"/>
      <c r="RO13" s="813"/>
      <c r="RP13" s="813"/>
      <c r="RQ13" s="813"/>
      <c r="RR13" s="813"/>
      <c r="RS13" s="813"/>
      <c r="RT13" s="813"/>
      <c r="RU13" s="813"/>
      <c r="RV13" s="813"/>
      <c r="RW13" s="813"/>
      <c r="RX13" s="813"/>
      <c r="RY13" s="813"/>
      <c r="RZ13" s="813"/>
      <c r="SA13" s="813"/>
      <c r="SB13" s="813"/>
      <c r="SC13" s="813"/>
      <c r="SD13" s="813"/>
      <c r="SE13" s="813"/>
      <c r="SF13" s="813"/>
      <c r="SG13" s="813"/>
      <c r="SH13" s="813"/>
      <c r="SI13" s="813"/>
      <c r="SJ13" s="813"/>
      <c r="SK13" s="813"/>
      <c r="SL13" s="813"/>
      <c r="SM13" s="813"/>
      <c r="SN13" s="813"/>
      <c r="SO13" s="813"/>
      <c r="SP13" s="813"/>
      <c r="SQ13" s="813"/>
      <c r="SR13" s="813"/>
      <c r="SS13" s="813"/>
      <c r="ST13" s="813"/>
      <c r="SU13" s="813"/>
      <c r="SV13" s="813"/>
      <c r="SW13" s="813"/>
      <c r="SX13" s="813"/>
      <c r="SY13" s="813"/>
      <c r="SZ13" s="813"/>
      <c r="TA13" s="813"/>
      <c r="TB13" s="813"/>
      <c r="TC13" s="813"/>
      <c r="TD13" s="813"/>
      <c r="TE13" s="813"/>
      <c r="TF13" s="813"/>
      <c r="TG13" s="813"/>
      <c r="TH13" s="813"/>
      <c r="TI13" s="813"/>
      <c r="TJ13" s="813"/>
      <c r="TK13" s="813"/>
      <c r="TL13" s="813"/>
      <c r="TM13" s="813"/>
      <c r="TN13" s="813"/>
      <c r="TO13" s="813"/>
      <c r="TP13" s="813"/>
      <c r="TQ13" s="813"/>
      <c r="TR13" s="813"/>
      <c r="TS13" s="813"/>
      <c r="TT13" s="813"/>
      <c r="TU13" s="813"/>
      <c r="TV13" s="813"/>
      <c r="TW13" s="813"/>
      <c r="TX13" s="813"/>
      <c r="TY13" s="813"/>
      <c r="TZ13" s="813"/>
      <c r="UA13" s="813"/>
      <c r="UB13" s="813"/>
      <c r="UC13" s="813"/>
      <c r="UD13" s="813"/>
      <c r="UE13" s="813"/>
      <c r="UF13" s="813"/>
      <c r="UG13" s="813"/>
      <c r="UH13" s="813"/>
      <c r="UI13" s="813"/>
      <c r="UJ13" s="813"/>
      <c r="UK13" s="813"/>
      <c r="UL13" s="813"/>
      <c r="UM13" s="813"/>
      <c r="UN13" s="813"/>
      <c r="UO13" s="813"/>
      <c r="UP13" s="813"/>
      <c r="UQ13" s="813"/>
      <c r="UR13" s="813"/>
      <c r="US13" s="813"/>
      <c r="UT13" s="813"/>
      <c r="UU13" s="813"/>
      <c r="UV13" s="813"/>
      <c r="UW13" s="813"/>
      <c r="UX13" s="813"/>
      <c r="UY13" s="813"/>
      <c r="UZ13" s="813"/>
      <c r="VA13" s="813"/>
      <c r="VB13" s="813"/>
      <c r="VC13" s="813"/>
      <c r="VD13" s="813"/>
      <c r="VE13" s="813"/>
      <c r="VF13" s="813"/>
      <c r="VG13" s="813"/>
      <c r="VH13" s="813"/>
      <c r="VI13" s="813"/>
      <c r="VJ13" s="813"/>
      <c r="VK13" s="813"/>
      <c r="VL13" s="813"/>
      <c r="VM13" s="813"/>
      <c r="VN13" s="813"/>
      <c r="VO13" s="813"/>
      <c r="VP13" s="813"/>
      <c r="VQ13" s="813"/>
      <c r="VR13" s="813"/>
      <c r="VS13" s="813"/>
      <c r="VT13" s="813"/>
      <c r="VU13" s="813"/>
      <c r="VV13" s="813"/>
      <c r="VW13" s="813"/>
      <c r="VX13" s="813"/>
      <c r="VY13" s="813"/>
      <c r="VZ13" s="813"/>
      <c r="WA13" s="813"/>
      <c r="WB13" s="813"/>
      <c r="WC13" s="813"/>
      <c r="WD13" s="813"/>
      <c r="WE13" s="813"/>
      <c r="WF13" s="813"/>
      <c r="WG13" s="813"/>
      <c r="WH13" s="813"/>
      <c r="WI13" s="813"/>
      <c r="WJ13" s="813"/>
      <c r="WK13" s="813"/>
      <c r="WL13" s="813"/>
      <c r="WM13" s="813"/>
      <c r="WN13" s="813"/>
      <c r="WO13" s="813"/>
      <c r="WP13" s="813"/>
      <c r="WQ13" s="813"/>
      <c r="WR13" s="813"/>
      <c r="WS13" s="813"/>
      <c r="WT13" s="813"/>
      <c r="WU13" s="813"/>
      <c r="WV13" s="813"/>
      <c r="WW13" s="813"/>
      <c r="WX13" s="813"/>
      <c r="WY13" s="813"/>
      <c r="WZ13" s="813"/>
      <c r="XA13" s="813"/>
      <c r="XB13" s="813"/>
      <c r="XC13" s="813"/>
      <c r="XD13" s="813"/>
      <c r="XE13" s="813"/>
      <c r="XF13" s="813"/>
      <c r="XG13" s="813"/>
      <c r="XH13" s="813"/>
      <c r="XI13" s="813"/>
      <c r="XJ13" s="813"/>
      <c r="XK13" s="813"/>
      <c r="XL13" s="813"/>
      <c r="XM13" s="813"/>
      <c r="XN13" s="813"/>
      <c r="XO13" s="813"/>
      <c r="XP13" s="813"/>
      <c r="XQ13" s="813"/>
      <c r="XR13" s="813"/>
      <c r="XS13" s="813"/>
      <c r="XT13" s="813"/>
      <c r="XU13" s="813"/>
      <c r="XV13" s="813"/>
      <c r="XW13" s="813"/>
      <c r="XX13" s="813"/>
      <c r="XY13" s="813"/>
      <c r="XZ13" s="813"/>
      <c r="YA13" s="813"/>
      <c r="YB13" s="813"/>
      <c r="YC13" s="813"/>
      <c r="YD13" s="813"/>
      <c r="YE13" s="813"/>
      <c r="YF13" s="813"/>
      <c r="YG13" s="813"/>
      <c r="YH13" s="813"/>
      <c r="YI13" s="813"/>
      <c r="YJ13" s="813"/>
      <c r="YK13" s="813"/>
      <c r="YL13" s="813"/>
      <c r="YM13" s="813"/>
      <c r="YN13" s="813"/>
      <c r="YO13" s="813"/>
      <c r="YP13" s="813"/>
      <c r="YQ13" s="813"/>
      <c r="YR13" s="813"/>
      <c r="YS13" s="813"/>
      <c r="YT13" s="813"/>
      <c r="YU13" s="813"/>
      <c r="YV13" s="813"/>
      <c r="YW13" s="813"/>
      <c r="YX13" s="813"/>
      <c r="YY13" s="813"/>
      <c r="YZ13" s="813"/>
      <c r="ZA13" s="813"/>
      <c r="ZB13" s="813"/>
      <c r="ZC13" s="813"/>
      <c r="ZD13" s="813"/>
      <c r="ZE13" s="813"/>
      <c r="ZF13" s="813"/>
      <c r="ZG13" s="813"/>
      <c r="ZH13" s="813"/>
      <c r="ZI13" s="813"/>
      <c r="ZJ13" s="813"/>
      <c r="ZK13" s="813"/>
      <c r="ZL13" s="813"/>
      <c r="ZM13" s="813"/>
      <c r="ZN13" s="813"/>
      <c r="ZO13" s="813"/>
      <c r="ZP13" s="813"/>
      <c r="ZQ13" s="813"/>
      <c r="ZR13" s="813"/>
      <c r="ZS13" s="813"/>
      <c r="ZT13" s="813"/>
      <c r="ZU13" s="813"/>
      <c r="ZV13" s="813"/>
      <c r="ZW13" s="813"/>
      <c r="ZX13" s="813"/>
      <c r="ZY13" s="813"/>
      <c r="ZZ13" s="813"/>
      <c r="AAA13" s="813"/>
      <c r="AAB13" s="813"/>
      <c r="AAC13" s="813"/>
      <c r="AAD13" s="813"/>
      <c r="AAE13" s="813"/>
      <c r="AAF13" s="813"/>
      <c r="AAG13" s="813"/>
      <c r="AAH13" s="813"/>
      <c r="AAI13" s="813"/>
      <c r="AAJ13" s="813"/>
      <c r="AAK13" s="813"/>
      <c r="AAL13" s="813"/>
      <c r="AAM13" s="813"/>
      <c r="AAN13" s="813"/>
      <c r="AAO13" s="813"/>
      <c r="AAP13" s="813"/>
      <c r="AAQ13" s="813"/>
      <c r="AAR13" s="813"/>
      <c r="AAS13" s="813"/>
      <c r="AAT13" s="813"/>
      <c r="AAU13" s="813"/>
      <c r="AAV13" s="813"/>
      <c r="AAW13" s="813"/>
      <c r="AAX13" s="813"/>
      <c r="AAY13" s="813"/>
      <c r="AAZ13" s="813"/>
      <c r="ABA13" s="813"/>
      <c r="ABB13" s="813"/>
      <c r="ABC13" s="813"/>
      <c r="ABD13" s="813"/>
      <c r="ABE13" s="813"/>
      <c r="ABF13" s="813"/>
      <c r="ABG13" s="813"/>
      <c r="ABH13" s="813"/>
      <c r="ABI13" s="813"/>
      <c r="ABJ13" s="813"/>
      <c r="ABK13" s="813"/>
      <c r="ABL13" s="813"/>
      <c r="ABM13" s="813"/>
      <c r="ABN13" s="813"/>
      <c r="ABO13" s="813"/>
      <c r="ABP13" s="813"/>
      <c r="ABQ13" s="813"/>
      <c r="ABR13" s="813"/>
      <c r="ABS13" s="813"/>
      <c r="ABT13" s="813"/>
      <c r="ABU13" s="813"/>
      <c r="ABV13" s="813"/>
      <c r="ABW13" s="813"/>
      <c r="ABX13" s="813"/>
      <c r="ABY13" s="813"/>
      <c r="ABZ13" s="813"/>
      <c r="ACA13" s="813"/>
      <c r="ACB13" s="813"/>
      <c r="ACC13" s="813"/>
      <c r="ACD13" s="813"/>
      <c r="ACE13" s="813"/>
      <c r="ACF13" s="813"/>
      <c r="ACG13" s="813"/>
      <c r="ACH13" s="813"/>
      <c r="ACI13" s="813"/>
      <c r="ACJ13" s="813"/>
      <c r="ACK13" s="813"/>
      <c r="ACL13" s="813"/>
      <c r="ACM13" s="813"/>
      <c r="ACN13" s="813"/>
      <c r="ACO13" s="813"/>
      <c r="ACP13" s="813"/>
      <c r="ACQ13" s="813"/>
      <c r="ACR13" s="813"/>
      <c r="ACS13" s="813"/>
      <c r="ACT13" s="813"/>
      <c r="ACU13" s="813"/>
      <c r="ACV13" s="813"/>
      <c r="ACW13" s="813"/>
      <c r="ACX13" s="813"/>
      <c r="ACY13" s="813"/>
      <c r="ACZ13" s="813"/>
      <c r="ADA13" s="813"/>
      <c r="ADB13" s="813"/>
      <c r="ADC13" s="813"/>
      <c r="ADD13" s="813"/>
      <c r="ADE13" s="813"/>
      <c r="ADF13" s="813"/>
      <c r="ADG13" s="813"/>
      <c r="ADH13" s="813"/>
      <c r="ADI13" s="813"/>
      <c r="ADJ13" s="813"/>
      <c r="ADK13" s="813"/>
      <c r="ADL13" s="813"/>
      <c r="ADM13" s="813"/>
      <c r="ADN13" s="813"/>
      <c r="ADO13" s="813"/>
      <c r="ADP13" s="813"/>
      <c r="ADQ13" s="813"/>
      <c r="ADR13" s="813"/>
      <c r="ADS13" s="813"/>
      <c r="ADT13" s="813"/>
      <c r="ADU13" s="813"/>
      <c r="ADV13" s="813"/>
      <c r="ADW13" s="813"/>
      <c r="ADX13" s="813"/>
      <c r="ADY13" s="813"/>
      <c r="ADZ13" s="813"/>
      <c r="AEA13" s="813"/>
      <c r="AEB13" s="813"/>
      <c r="AEC13" s="813"/>
      <c r="AED13" s="813"/>
      <c r="AEE13" s="813"/>
      <c r="AEF13" s="813"/>
      <c r="AEG13" s="813"/>
      <c r="AEH13" s="813"/>
      <c r="AEI13" s="813"/>
      <c r="AEJ13" s="813"/>
      <c r="AEK13" s="813"/>
      <c r="AEL13" s="813"/>
      <c r="AEM13" s="813"/>
      <c r="AEN13" s="813"/>
      <c r="AEO13" s="813"/>
      <c r="AEP13" s="813"/>
      <c r="AEQ13" s="813"/>
      <c r="AER13" s="813"/>
      <c r="AES13" s="813"/>
      <c r="AET13" s="813"/>
      <c r="AEU13" s="813"/>
      <c r="AEV13" s="813"/>
      <c r="AEW13" s="813"/>
      <c r="AEX13" s="813"/>
      <c r="AEY13" s="813"/>
      <c r="AEZ13" s="813"/>
      <c r="AFA13" s="813"/>
      <c r="AFB13" s="813"/>
      <c r="AFC13" s="813"/>
      <c r="AFD13" s="813"/>
      <c r="AFE13" s="813"/>
      <c r="AFF13" s="813"/>
      <c r="AFG13" s="813"/>
      <c r="AFH13" s="813"/>
      <c r="AFI13" s="813"/>
      <c r="AFJ13" s="813"/>
      <c r="AFK13" s="813"/>
      <c r="AFL13" s="813"/>
      <c r="AFM13" s="813"/>
      <c r="AFN13" s="813"/>
      <c r="AFO13" s="813"/>
      <c r="AFP13" s="813"/>
      <c r="AFQ13" s="813"/>
      <c r="AFR13" s="813"/>
      <c r="AFS13" s="813"/>
      <c r="AFT13" s="813"/>
      <c r="AFU13" s="813"/>
      <c r="AFV13" s="813"/>
      <c r="AFW13" s="813"/>
      <c r="AFX13" s="813"/>
      <c r="AFY13" s="813"/>
      <c r="AFZ13" s="813"/>
      <c r="AGA13" s="813"/>
      <c r="AGB13" s="813"/>
      <c r="AGC13" s="813"/>
      <c r="AGD13" s="813"/>
      <c r="AGE13" s="813"/>
      <c r="AGF13" s="813"/>
      <c r="AGG13" s="813"/>
      <c r="AGH13" s="813"/>
      <c r="AGI13" s="813"/>
      <c r="AGJ13" s="813"/>
      <c r="AGK13" s="813"/>
      <c r="AGL13" s="813"/>
      <c r="AGM13" s="813"/>
      <c r="AGN13" s="813"/>
      <c r="AGO13" s="813"/>
      <c r="AGP13" s="813"/>
      <c r="AGQ13" s="813"/>
      <c r="AGR13" s="813"/>
      <c r="AGS13" s="813"/>
      <c r="AGT13" s="813"/>
      <c r="AGU13" s="813"/>
      <c r="AGV13" s="813"/>
      <c r="AGW13" s="813"/>
      <c r="AGX13" s="813"/>
      <c r="AGY13" s="813"/>
      <c r="AGZ13" s="813"/>
      <c r="AHA13" s="813"/>
      <c r="AHB13" s="813"/>
      <c r="AHC13" s="813"/>
      <c r="AHD13" s="813"/>
      <c r="AHE13" s="813"/>
      <c r="AHF13" s="813"/>
      <c r="AHG13" s="813"/>
      <c r="AHH13" s="813"/>
      <c r="AHI13" s="813"/>
      <c r="AHJ13" s="813"/>
      <c r="AHK13" s="813"/>
      <c r="AHL13" s="813"/>
      <c r="AHM13" s="813"/>
      <c r="AHN13" s="813"/>
      <c r="AHO13" s="813"/>
      <c r="AHP13" s="813"/>
      <c r="AHQ13" s="813"/>
      <c r="AHR13" s="813"/>
      <c r="AHS13" s="813"/>
      <c r="AHT13" s="813"/>
      <c r="AHU13" s="813"/>
      <c r="AHV13" s="813"/>
      <c r="AHW13" s="813"/>
      <c r="AHX13" s="813"/>
      <c r="AHY13" s="813"/>
      <c r="AHZ13" s="813"/>
      <c r="AIA13" s="813"/>
      <c r="AIB13" s="813"/>
      <c r="AIC13" s="813"/>
      <c r="AID13" s="813"/>
      <c r="AIE13" s="813"/>
      <c r="AIF13" s="813"/>
      <c r="AIG13" s="813"/>
      <c r="AIH13" s="813"/>
      <c r="AII13" s="813"/>
      <c r="AIJ13" s="813"/>
      <c r="AIK13" s="813"/>
      <c r="AIL13" s="813"/>
      <c r="AIM13" s="813"/>
      <c r="AIN13" s="813"/>
      <c r="AIO13" s="813"/>
      <c r="AIP13" s="813"/>
      <c r="AIQ13" s="813"/>
      <c r="AIR13" s="813"/>
      <c r="AIS13" s="813"/>
      <c r="AIT13" s="813"/>
      <c r="AIU13" s="813"/>
      <c r="AIV13" s="813"/>
      <c r="AIW13" s="813"/>
      <c r="AIX13" s="813"/>
      <c r="AIY13" s="813"/>
      <c r="AIZ13" s="813"/>
      <c r="AJA13" s="813"/>
      <c r="AJB13" s="813"/>
      <c r="AJC13" s="813"/>
      <c r="AJD13" s="813"/>
      <c r="AJE13" s="813"/>
      <c r="AJF13" s="813"/>
      <c r="AJG13" s="813"/>
      <c r="AJH13" s="813"/>
      <c r="AJI13" s="813"/>
      <c r="AJJ13" s="813"/>
      <c r="AJK13" s="813"/>
      <c r="AJL13" s="813"/>
      <c r="AJM13" s="813"/>
      <c r="AJN13" s="813"/>
      <c r="AJO13" s="813"/>
      <c r="AJP13" s="813"/>
      <c r="AJQ13" s="813"/>
      <c r="AJR13" s="813"/>
      <c r="AJS13" s="813"/>
      <c r="AJT13" s="813"/>
      <c r="AJU13" s="813"/>
      <c r="AJV13" s="813"/>
      <c r="AJW13" s="813"/>
      <c r="AJX13" s="813"/>
      <c r="AJY13" s="813"/>
      <c r="AJZ13" s="813"/>
      <c r="AKA13" s="813"/>
      <c r="AKB13" s="813"/>
      <c r="AKC13" s="813"/>
      <c r="AKD13" s="813"/>
      <c r="AKE13" s="813"/>
      <c r="AKF13" s="813"/>
      <c r="AKG13" s="813"/>
      <c r="AKH13" s="813"/>
      <c r="AKI13" s="813"/>
      <c r="AKJ13" s="813"/>
      <c r="AKK13" s="813"/>
      <c r="AKL13" s="813"/>
      <c r="AKM13" s="813"/>
      <c r="AKN13" s="813"/>
      <c r="AKO13" s="813"/>
      <c r="AKP13" s="813"/>
      <c r="AKQ13" s="813"/>
      <c r="AKR13" s="813"/>
      <c r="AKS13" s="813"/>
      <c r="AKT13" s="813"/>
      <c r="AKU13" s="813"/>
      <c r="AKV13" s="813"/>
      <c r="AKW13" s="813"/>
      <c r="AKX13" s="813"/>
      <c r="AKY13" s="813"/>
      <c r="AKZ13" s="813"/>
      <c r="ALA13" s="813"/>
      <c r="ALB13" s="813"/>
      <c r="ALC13" s="813"/>
      <c r="ALD13" s="813"/>
      <c r="ALE13" s="813"/>
      <c r="ALF13" s="813"/>
      <c r="ALG13" s="813"/>
      <c r="ALH13" s="813"/>
      <c r="ALI13" s="813"/>
      <c r="ALJ13" s="813"/>
      <c r="ALK13" s="813"/>
      <c r="ALL13" s="813"/>
      <c r="ALM13" s="813"/>
      <c r="ALN13" s="813"/>
      <c r="ALO13" s="813"/>
      <c r="ALP13" s="813"/>
      <c r="ALQ13" s="813"/>
      <c r="ALR13" s="813"/>
      <c r="ALS13" s="813"/>
      <c r="ALT13" s="813"/>
      <c r="ALU13" s="813"/>
      <c r="ALV13" s="813"/>
      <c r="ALW13" s="813"/>
      <c r="ALX13" s="813"/>
      <c r="ALY13" s="813"/>
      <c r="ALZ13" s="813"/>
      <c r="AMA13" s="813"/>
      <c r="AMB13" s="813"/>
      <c r="AMC13" s="813"/>
      <c r="AMD13" s="813"/>
      <c r="AME13" s="813"/>
      <c r="AMF13" s="813"/>
      <c r="AMG13" s="813"/>
      <c r="AMH13" s="813"/>
      <c r="AMI13" s="813"/>
      <c r="AMJ13" s="813"/>
      <c r="AMK13" s="813"/>
      <c r="AML13" s="813"/>
      <c r="AMM13" s="813"/>
      <c r="AMN13" s="813"/>
      <c r="AMO13" s="813"/>
      <c r="AMP13" s="813"/>
      <c r="AMQ13" s="813"/>
      <c r="AMR13" s="813"/>
      <c r="AMS13" s="813"/>
      <c r="AMT13" s="813"/>
      <c r="AMU13" s="813"/>
      <c r="AMV13" s="813"/>
      <c r="AMW13" s="813"/>
      <c r="AMX13" s="813"/>
      <c r="AMY13" s="813"/>
      <c r="AMZ13" s="813"/>
      <c r="ANA13" s="813"/>
      <c r="ANB13" s="813"/>
      <c r="ANC13" s="813"/>
      <c r="AND13" s="813"/>
      <c r="ANE13" s="813"/>
      <c r="ANF13" s="813"/>
      <c r="ANG13" s="813"/>
      <c r="ANH13" s="813"/>
      <c r="ANI13" s="813"/>
      <c r="ANJ13" s="813"/>
      <c r="ANK13" s="813"/>
      <c r="ANL13" s="813"/>
      <c r="ANM13" s="813"/>
      <c r="ANN13" s="813"/>
      <c r="ANO13" s="813"/>
      <c r="ANP13" s="813"/>
      <c r="ANQ13" s="813"/>
      <c r="ANR13" s="813"/>
      <c r="ANS13" s="813"/>
      <c r="ANT13" s="813"/>
      <c r="ANU13" s="813"/>
      <c r="ANV13" s="813"/>
      <c r="ANW13" s="813"/>
      <c r="ANX13" s="813"/>
      <c r="ANY13" s="813"/>
      <c r="ANZ13" s="813"/>
      <c r="AOA13" s="813"/>
      <c r="AOB13" s="813"/>
      <c r="AOC13" s="813"/>
      <c r="AOD13" s="813"/>
      <c r="AOE13" s="813"/>
      <c r="AOF13" s="813"/>
      <c r="AOG13" s="813"/>
      <c r="AOH13" s="813"/>
      <c r="AOI13" s="813"/>
      <c r="AOJ13" s="813"/>
      <c r="AOK13" s="813"/>
      <c r="AOL13" s="813"/>
      <c r="AOM13" s="813"/>
      <c r="AON13" s="813"/>
      <c r="AOO13" s="813"/>
      <c r="AOP13" s="813"/>
      <c r="AOQ13" s="813"/>
      <c r="AOR13" s="813"/>
      <c r="AOS13" s="813"/>
      <c r="AOT13" s="813"/>
      <c r="AOU13" s="813"/>
      <c r="AOV13" s="813"/>
      <c r="AOW13" s="813"/>
      <c r="AOX13" s="813"/>
      <c r="AOY13" s="813"/>
      <c r="AOZ13" s="813"/>
      <c r="APA13" s="813"/>
      <c r="APB13" s="813"/>
      <c r="APC13" s="813"/>
      <c r="APD13" s="813"/>
      <c r="APE13" s="813"/>
      <c r="APF13" s="813"/>
      <c r="APG13" s="813"/>
      <c r="APH13" s="813"/>
      <c r="API13" s="813"/>
      <c r="APJ13" s="813"/>
      <c r="APK13" s="813"/>
      <c r="APL13" s="813"/>
      <c r="APM13" s="813"/>
      <c r="APN13" s="813"/>
      <c r="APO13" s="813"/>
      <c r="APP13" s="813"/>
      <c r="APQ13" s="813"/>
      <c r="APR13" s="813"/>
      <c r="APS13" s="813"/>
      <c r="APT13" s="813"/>
      <c r="APU13" s="813"/>
      <c r="APV13" s="813"/>
      <c r="APW13" s="813"/>
      <c r="APX13" s="813"/>
      <c r="APY13" s="813"/>
      <c r="APZ13" s="813"/>
      <c r="AQA13" s="813"/>
      <c r="AQB13" s="813"/>
      <c r="AQC13" s="813"/>
      <c r="AQD13" s="813"/>
      <c r="AQE13" s="813"/>
      <c r="AQF13" s="813"/>
      <c r="AQG13" s="813"/>
      <c r="AQH13" s="813"/>
      <c r="AQI13" s="813"/>
      <c r="AQJ13" s="813"/>
      <c r="AQK13" s="813"/>
      <c r="AQL13" s="813"/>
      <c r="AQM13" s="813"/>
      <c r="AQN13" s="813"/>
      <c r="AQO13" s="813"/>
      <c r="AQP13" s="813"/>
      <c r="AQQ13" s="813"/>
      <c r="AQR13" s="813"/>
      <c r="AQS13" s="813"/>
      <c r="AQT13" s="813"/>
      <c r="AQU13" s="813"/>
      <c r="AQV13" s="813"/>
      <c r="AQW13" s="813"/>
      <c r="AQX13" s="813"/>
      <c r="AQY13" s="813"/>
      <c r="AQZ13" s="813"/>
      <c r="ARA13" s="813"/>
      <c r="ARB13" s="813"/>
      <c r="ARC13" s="813"/>
      <c r="ARD13" s="813"/>
      <c r="ARE13" s="813"/>
      <c r="ARF13" s="813"/>
      <c r="ARG13" s="813"/>
      <c r="ARH13" s="813"/>
      <c r="ARI13" s="813"/>
      <c r="ARJ13" s="813"/>
      <c r="ARK13" s="813"/>
      <c r="ARL13" s="813"/>
      <c r="ARM13" s="813"/>
      <c r="ARN13" s="813"/>
      <c r="ARO13" s="813"/>
      <c r="ARP13" s="813"/>
      <c r="ARQ13" s="813"/>
      <c r="ARR13" s="813"/>
      <c r="ARS13" s="813"/>
      <c r="ART13" s="813"/>
      <c r="ARU13" s="813"/>
      <c r="ARV13" s="813"/>
      <c r="ARW13" s="813"/>
      <c r="ARX13" s="813"/>
      <c r="ARY13" s="813"/>
      <c r="ARZ13" s="813"/>
      <c r="ASA13" s="813"/>
      <c r="ASB13" s="813"/>
      <c r="ASC13" s="813"/>
      <c r="ASD13" s="813"/>
      <c r="ASE13" s="813"/>
      <c r="ASF13" s="813"/>
      <c r="ASG13" s="813"/>
      <c r="ASH13" s="813"/>
      <c r="ASI13" s="813"/>
      <c r="ASJ13" s="813"/>
      <c r="ASK13" s="813"/>
      <c r="ASL13" s="813"/>
      <c r="ASM13" s="813"/>
      <c r="ASN13" s="813"/>
      <c r="ASO13" s="813"/>
      <c r="ASP13" s="813"/>
      <c r="ASQ13" s="813"/>
      <c r="ASR13" s="813"/>
      <c r="ASS13" s="813"/>
      <c r="AST13" s="813"/>
      <c r="ASU13" s="813"/>
      <c r="ASV13" s="813"/>
      <c r="ASW13" s="813"/>
      <c r="ASX13" s="813"/>
      <c r="ASY13" s="813"/>
      <c r="ASZ13" s="813"/>
      <c r="ATA13" s="813"/>
      <c r="ATB13" s="813"/>
      <c r="ATC13" s="813"/>
      <c r="ATD13" s="813"/>
      <c r="ATE13" s="813"/>
      <c r="ATF13" s="813"/>
      <c r="ATG13" s="813"/>
      <c r="ATH13" s="813"/>
      <c r="ATI13" s="813"/>
      <c r="ATJ13" s="813"/>
      <c r="ATK13" s="813"/>
      <c r="ATL13" s="813"/>
      <c r="ATM13" s="813"/>
      <c r="ATN13" s="813"/>
      <c r="ATO13" s="813"/>
      <c r="ATP13" s="813"/>
      <c r="ATQ13" s="813"/>
      <c r="ATR13" s="813"/>
      <c r="ATS13" s="813"/>
      <c r="ATT13" s="813"/>
      <c r="ATU13" s="813"/>
      <c r="ATV13" s="813"/>
      <c r="ATW13" s="813"/>
      <c r="ATX13" s="813"/>
      <c r="ATY13" s="813"/>
      <c r="ATZ13" s="813"/>
      <c r="AUA13" s="813"/>
      <c r="AUB13" s="813"/>
      <c r="AUC13" s="813"/>
      <c r="AUD13" s="813"/>
      <c r="AUE13" s="813"/>
      <c r="AUF13" s="813"/>
      <c r="AUG13" s="813"/>
      <c r="AUH13" s="813"/>
      <c r="AUI13" s="813"/>
      <c r="AUJ13" s="813"/>
      <c r="AUK13" s="813"/>
      <c r="AUL13" s="813"/>
      <c r="AUM13" s="813"/>
      <c r="AUN13" s="813"/>
      <c r="AUO13" s="813"/>
      <c r="AUP13" s="813"/>
      <c r="AUQ13" s="813"/>
      <c r="AUR13" s="813"/>
      <c r="AUS13" s="813"/>
      <c r="AUT13" s="813"/>
      <c r="AUU13" s="813"/>
      <c r="AUV13" s="813"/>
      <c r="AUW13" s="813"/>
      <c r="AUX13" s="813"/>
      <c r="AUY13" s="813"/>
      <c r="AUZ13" s="813"/>
      <c r="AVA13" s="813"/>
      <c r="AVB13" s="813"/>
      <c r="AVC13" s="813"/>
      <c r="AVD13" s="813"/>
      <c r="AVE13" s="813"/>
      <c r="AVF13" s="813"/>
      <c r="AVG13" s="813"/>
      <c r="AVH13" s="813"/>
      <c r="AVI13" s="813"/>
      <c r="AVJ13" s="813"/>
      <c r="AVK13" s="813"/>
      <c r="AVL13" s="813"/>
      <c r="AVM13" s="813"/>
      <c r="AVN13" s="813"/>
      <c r="AVO13" s="813"/>
      <c r="AVP13" s="813"/>
      <c r="AVQ13" s="813"/>
      <c r="AVR13" s="813"/>
      <c r="AVS13" s="813"/>
      <c r="AVT13" s="813"/>
      <c r="AVU13" s="813"/>
      <c r="AVV13" s="813"/>
      <c r="AVW13" s="813"/>
      <c r="AVX13" s="813"/>
      <c r="AVY13" s="813"/>
      <c r="AVZ13" s="813"/>
      <c r="AWA13" s="813"/>
      <c r="AWB13" s="813"/>
      <c r="AWC13" s="813"/>
      <c r="AWD13" s="813"/>
      <c r="AWE13" s="813"/>
      <c r="AWF13" s="813"/>
      <c r="AWG13" s="813"/>
      <c r="AWH13" s="813"/>
      <c r="AWI13" s="813"/>
      <c r="AWJ13" s="813"/>
      <c r="AWK13" s="813"/>
      <c r="AWL13" s="813"/>
      <c r="AWM13" s="813"/>
      <c r="AWN13" s="813"/>
      <c r="AWO13" s="813"/>
      <c r="AWP13" s="813"/>
      <c r="AWQ13" s="813"/>
      <c r="AWR13" s="813"/>
      <c r="AWS13" s="813"/>
      <c r="AWT13" s="813"/>
      <c r="AWU13" s="813"/>
      <c r="AWV13" s="813"/>
      <c r="AWW13" s="813"/>
      <c r="AWX13" s="813"/>
      <c r="AWY13" s="813"/>
      <c r="AWZ13" s="813"/>
      <c r="AXA13" s="813"/>
      <c r="AXB13" s="813"/>
      <c r="AXC13" s="813"/>
      <c r="AXD13" s="813"/>
      <c r="AXE13" s="813"/>
      <c r="AXF13" s="813"/>
      <c r="AXG13" s="813"/>
      <c r="AXH13" s="813"/>
      <c r="AXI13" s="813"/>
      <c r="AXJ13" s="813"/>
      <c r="AXK13" s="813"/>
      <c r="AXL13" s="813"/>
      <c r="AXM13" s="813"/>
      <c r="AXN13" s="813"/>
      <c r="AXO13" s="813"/>
      <c r="AXP13" s="813"/>
      <c r="AXQ13" s="813"/>
      <c r="AXR13" s="813"/>
      <c r="AXS13" s="813"/>
      <c r="AXT13" s="813"/>
      <c r="AXU13" s="813"/>
      <c r="AXV13" s="813"/>
      <c r="AXW13" s="813"/>
      <c r="AXX13" s="813"/>
      <c r="AXY13" s="813"/>
      <c r="AXZ13" s="813"/>
      <c r="AYA13" s="813"/>
      <c r="AYB13" s="813"/>
      <c r="AYC13" s="813"/>
      <c r="AYD13" s="813"/>
      <c r="AYE13" s="813"/>
      <c r="AYF13" s="813"/>
      <c r="AYG13" s="813"/>
      <c r="AYH13" s="813"/>
      <c r="AYI13" s="813"/>
      <c r="AYJ13" s="813"/>
      <c r="AYK13" s="813"/>
      <c r="AYL13" s="813"/>
      <c r="AYM13" s="813"/>
      <c r="AYN13" s="813"/>
      <c r="AYO13" s="813"/>
      <c r="AYP13" s="813"/>
      <c r="AYQ13" s="813"/>
      <c r="AYR13" s="813"/>
      <c r="AYS13" s="813"/>
      <c r="AYT13" s="813"/>
      <c r="AYU13" s="813"/>
      <c r="AYV13" s="813"/>
      <c r="AYW13" s="813"/>
      <c r="AYX13" s="813"/>
      <c r="AYY13" s="813"/>
      <c r="AYZ13" s="813"/>
      <c r="AZA13" s="813"/>
      <c r="AZB13" s="813"/>
      <c r="AZC13" s="813"/>
      <c r="AZD13" s="813"/>
      <c r="AZE13" s="813"/>
      <c r="AZF13" s="813"/>
      <c r="AZG13" s="813"/>
      <c r="AZH13" s="813"/>
      <c r="AZI13" s="813"/>
      <c r="AZJ13" s="813"/>
      <c r="AZK13" s="813"/>
      <c r="AZL13" s="813"/>
      <c r="AZM13" s="813"/>
      <c r="AZN13" s="813"/>
      <c r="AZO13" s="813"/>
      <c r="AZP13" s="813"/>
      <c r="AZQ13" s="813"/>
      <c r="AZR13" s="813"/>
      <c r="AZS13" s="813"/>
      <c r="AZT13" s="813"/>
      <c r="AZU13" s="813"/>
      <c r="AZV13" s="813"/>
      <c r="AZW13" s="813"/>
      <c r="AZX13" s="813"/>
      <c r="AZY13" s="813"/>
      <c r="AZZ13" s="813"/>
      <c r="BAA13" s="813"/>
      <c r="BAB13" s="813"/>
      <c r="BAC13" s="813"/>
      <c r="BAD13" s="813"/>
      <c r="BAE13" s="813"/>
      <c r="BAF13" s="813"/>
      <c r="BAG13" s="813"/>
      <c r="BAH13" s="813"/>
      <c r="BAI13" s="813"/>
      <c r="BAJ13" s="813"/>
      <c r="BAK13" s="813"/>
      <c r="BAL13" s="813"/>
      <c r="BAM13" s="813"/>
      <c r="BAN13" s="813"/>
      <c r="BAO13" s="813"/>
      <c r="BAP13" s="813"/>
      <c r="BAQ13" s="813"/>
      <c r="BAR13" s="813"/>
      <c r="BAS13" s="813"/>
      <c r="BAT13" s="813"/>
      <c r="BAU13" s="813"/>
      <c r="BAV13" s="813"/>
      <c r="BAW13" s="813"/>
      <c r="BAX13" s="813"/>
      <c r="BAY13" s="813"/>
      <c r="BAZ13" s="813"/>
      <c r="BBA13" s="813"/>
      <c r="BBB13" s="813"/>
      <c r="BBC13" s="813"/>
      <c r="BBD13" s="813"/>
      <c r="BBE13" s="813"/>
      <c r="BBF13" s="813"/>
      <c r="BBG13" s="813"/>
      <c r="BBH13" s="813"/>
      <c r="BBI13" s="813"/>
      <c r="BBJ13" s="813"/>
      <c r="BBK13" s="813"/>
      <c r="BBL13" s="813"/>
      <c r="BBM13" s="813"/>
      <c r="BBN13" s="813"/>
      <c r="BBO13" s="813"/>
      <c r="BBP13" s="813"/>
      <c r="BBQ13" s="813"/>
      <c r="BBR13" s="813"/>
      <c r="BBS13" s="813"/>
      <c r="BBT13" s="813"/>
      <c r="BBU13" s="813"/>
      <c r="BBV13" s="813"/>
      <c r="BBW13" s="813"/>
      <c r="BBX13" s="813"/>
      <c r="BBY13" s="813"/>
      <c r="BBZ13" s="813"/>
      <c r="BCA13" s="813"/>
      <c r="BCB13" s="813"/>
      <c r="BCC13" s="813"/>
      <c r="BCD13" s="813"/>
      <c r="BCE13" s="813"/>
      <c r="BCF13" s="813"/>
      <c r="BCG13" s="813"/>
      <c r="BCH13" s="813"/>
      <c r="BCI13" s="813"/>
      <c r="BCJ13" s="813"/>
      <c r="BCK13" s="813"/>
      <c r="BCL13" s="813"/>
      <c r="BCM13" s="813"/>
      <c r="BCN13" s="813"/>
      <c r="BCO13" s="813"/>
      <c r="BCP13" s="813"/>
      <c r="BCQ13" s="813"/>
      <c r="BCR13" s="813"/>
      <c r="BCS13" s="813"/>
      <c r="BCT13" s="813"/>
      <c r="BCU13" s="813"/>
      <c r="BCV13" s="813"/>
      <c r="BCW13" s="813"/>
      <c r="BCX13" s="813"/>
      <c r="BCY13" s="813"/>
      <c r="BCZ13" s="813"/>
      <c r="BDA13" s="813"/>
      <c r="BDB13" s="813"/>
      <c r="BDC13" s="813"/>
      <c r="BDD13" s="813"/>
      <c r="BDE13" s="813"/>
      <c r="BDF13" s="813"/>
      <c r="BDG13" s="813"/>
      <c r="BDH13" s="813"/>
      <c r="BDI13" s="813"/>
      <c r="BDJ13" s="813"/>
      <c r="BDK13" s="813"/>
      <c r="BDL13" s="813"/>
      <c r="BDM13" s="813"/>
      <c r="BDN13" s="813"/>
      <c r="BDO13" s="813"/>
      <c r="BDP13" s="813"/>
      <c r="BDQ13" s="813"/>
      <c r="BDR13" s="813"/>
      <c r="BDS13" s="813"/>
      <c r="BDT13" s="813"/>
      <c r="BDU13" s="813"/>
      <c r="BDV13" s="813"/>
      <c r="BDW13" s="813"/>
      <c r="BDX13" s="813"/>
      <c r="BDY13" s="813"/>
      <c r="BDZ13" s="813"/>
      <c r="BEA13" s="813"/>
      <c r="BEB13" s="813"/>
      <c r="BEC13" s="813"/>
      <c r="BED13" s="813"/>
      <c r="BEE13" s="813"/>
      <c r="BEF13" s="813"/>
      <c r="BEG13" s="813"/>
      <c r="BEH13" s="813"/>
      <c r="BEI13" s="813"/>
      <c r="BEJ13" s="813"/>
      <c r="BEK13" s="813"/>
      <c r="BEL13" s="813"/>
      <c r="BEM13" s="813"/>
      <c r="BEN13" s="813"/>
      <c r="BEO13" s="813"/>
      <c r="BEP13" s="813"/>
      <c r="BEQ13" s="813"/>
      <c r="BER13" s="813"/>
      <c r="BES13" s="813"/>
      <c r="BET13" s="813"/>
      <c r="BEU13" s="813"/>
      <c r="BEV13" s="813"/>
      <c r="BEW13" s="813"/>
      <c r="BEX13" s="813"/>
      <c r="BEY13" s="813"/>
      <c r="BEZ13" s="813"/>
      <c r="BFA13" s="813"/>
      <c r="BFB13" s="813"/>
      <c r="BFC13" s="813"/>
      <c r="BFD13" s="813"/>
      <c r="BFE13" s="813"/>
      <c r="BFF13" s="813"/>
      <c r="BFG13" s="813"/>
      <c r="BFH13" s="813"/>
      <c r="BFI13" s="813"/>
      <c r="BFJ13" s="813"/>
      <c r="BFK13" s="813"/>
      <c r="BFL13" s="813"/>
      <c r="BFM13" s="813"/>
      <c r="BFN13" s="813"/>
      <c r="BFO13" s="813"/>
      <c r="BFP13" s="813"/>
      <c r="BFQ13" s="813"/>
      <c r="BFR13" s="813"/>
      <c r="BFS13" s="813"/>
      <c r="BFT13" s="813"/>
      <c r="BFU13" s="813"/>
      <c r="BFV13" s="813"/>
      <c r="BFW13" s="813"/>
      <c r="BFX13" s="813"/>
      <c r="BFY13" s="813"/>
      <c r="BFZ13" s="813"/>
      <c r="BGA13" s="813"/>
      <c r="BGB13" s="813"/>
      <c r="BGC13" s="813"/>
      <c r="BGD13" s="813"/>
      <c r="BGE13" s="813"/>
      <c r="BGF13" s="813"/>
      <c r="BGG13" s="813"/>
      <c r="BGH13" s="813"/>
      <c r="BGI13" s="813"/>
      <c r="BGJ13" s="813"/>
      <c r="BGK13" s="813"/>
      <c r="BGL13" s="813"/>
      <c r="BGM13" s="813"/>
      <c r="BGN13" s="813"/>
      <c r="BGO13" s="813"/>
      <c r="BGP13" s="813"/>
      <c r="BGQ13" s="813"/>
      <c r="BGR13" s="813"/>
      <c r="BGS13" s="813"/>
      <c r="BGT13" s="813"/>
      <c r="BGU13" s="813"/>
      <c r="BGV13" s="813"/>
      <c r="BGW13" s="813"/>
      <c r="BGX13" s="813"/>
      <c r="BGY13" s="813"/>
      <c r="BGZ13" s="813"/>
      <c r="BHA13" s="813"/>
      <c r="BHB13" s="813"/>
      <c r="BHC13" s="813"/>
      <c r="BHD13" s="813"/>
      <c r="BHE13" s="813"/>
      <c r="BHF13" s="813"/>
      <c r="BHG13" s="813"/>
      <c r="BHH13" s="813"/>
      <c r="BHI13" s="813"/>
      <c r="BHJ13" s="813"/>
      <c r="BHK13" s="813"/>
      <c r="BHL13" s="813"/>
      <c r="BHM13" s="813"/>
      <c r="BHN13" s="813"/>
      <c r="BHO13" s="813"/>
      <c r="BHP13" s="813"/>
      <c r="BHQ13" s="813"/>
      <c r="BHR13" s="813"/>
      <c r="BHS13" s="813"/>
      <c r="BHT13" s="813"/>
      <c r="BHU13" s="813"/>
      <c r="BHV13" s="813"/>
      <c r="BHW13" s="813"/>
      <c r="BHX13" s="813"/>
      <c r="BHY13" s="813"/>
      <c r="BHZ13" s="813"/>
      <c r="BIA13" s="813"/>
      <c r="BIB13" s="813"/>
      <c r="BIC13" s="813"/>
      <c r="BID13" s="813"/>
      <c r="BIE13" s="813"/>
      <c r="BIF13" s="813"/>
      <c r="BIG13" s="813"/>
      <c r="BIH13" s="813"/>
      <c r="BII13" s="813"/>
      <c r="BIJ13" s="813"/>
      <c r="BIK13" s="813"/>
      <c r="BIL13" s="813"/>
      <c r="BIM13" s="813"/>
      <c r="BIN13" s="813"/>
      <c r="BIO13" s="813"/>
      <c r="BIP13" s="813"/>
      <c r="BIQ13" s="813"/>
      <c r="BIR13" s="813"/>
      <c r="BIS13" s="813"/>
      <c r="BIT13" s="813"/>
      <c r="BIU13" s="813"/>
      <c r="BIV13" s="813"/>
      <c r="BIW13" s="813"/>
      <c r="BIX13" s="813"/>
      <c r="BIY13" s="813"/>
      <c r="BIZ13" s="813"/>
      <c r="BJA13" s="813"/>
      <c r="BJB13" s="813"/>
      <c r="BJC13" s="813"/>
      <c r="BJD13" s="813"/>
      <c r="BJE13" s="813"/>
      <c r="BJF13" s="813"/>
      <c r="BJG13" s="813"/>
      <c r="BJH13" s="813"/>
      <c r="BJI13" s="813"/>
      <c r="BJJ13" s="813"/>
      <c r="BJK13" s="813"/>
      <c r="BJL13" s="813"/>
      <c r="BJM13" s="813"/>
      <c r="BJN13" s="813"/>
      <c r="BJO13" s="813"/>
      <c r="BJP13" s="813"/>
      <c r="BJQ13" s="813"/>
      <c r="BJR13" s="813"/>
      <c r="BJS13" s="813"/>
      <c r="BJT13" s="813"/>
      <c r="BJU13" s="813"/>
      <c r="BJV13" s="813"/>
      <c r="BJW13" s="813"/>
      <c r="BJX13" s="813"/>
      <c r="BJY13" s="813"/>
      <c r="BJZ13" s="813"/>
      <c r="BKA13" s="813"/>
      <c r="BKB13" s="813"/>
      <c r="BKC13" s="813"/>
      <c r="BKD13" s="813"/>
      <c r="BKE13" s="813"/>
      <c r="BKF13" s="813"/>
      <c r="BKG13" s="813"/>
      <c r="BKH13" s="813"/>
      <c r="BKI13" s="813"/>
      <c r="BKJ13" s="813"/>
      <c r="BKK13" s="813"/>
      <c r="BKL13" s="813"/>
      <c r="BKM13" s="813"/>
      <c r="BKN13" s="813"/>
      <c r="BKO13" s="813"/>
      <c r="BKP13" s="813"/>
      <c r="BKQ13" s="813"/>
      <c r="BKR13" s="813"/>
      <c r="BKS13" s="813"/>
      <c r="BKT13" s="813"/>
      <c r="BKU13" s="813"/>
      <c r="BKV13" s="813"/>
      <c r="BKW13" s="813"/>
      <c r="BKX13" s="813"/>
      <c r="BKY13" s="813"/>
      <c r="BKZ13" s="813"/>
      <c r="BLA13" s="813"/>
      <c r="BLB13" s="813"/>
      <c r="BLC13" s="813"/>
      <c r="BLD13" s="813"/>
      <c r="BLE13" s="813"/>
      <c r="BLF13" s="813"/>
      <c r="BLG13" s="813"/>
      <c r="BLH13" s="813"/>
      <c r="BLI13" s="813"/>
      <c r="BLJ13" s="813"/>
      <c r="BLK13" s="813"/>
      <c r="BLL13" s="813"/>
      <c r="BLM13" s="813"/>
      <c r="BLN13" s="813"/>
      <c r="BLO13" s="813"/>
      <c r="BLP13" s="813"/>
      <c r="BLQ13" s="813"/>
      <c r="BLR13" s="813"/>
      <c r="BLS13" s="813"/>
      <c r="BLT13" s="813"/>
      <c r="BLU13" s="813"/>
      <c r="BLV13" s="813"/>
      <c r="BLW13" s="813"/>
      <c r="BLX13" s="813"/>
      <c r="BLY13" s="813"/>
      <c r="BLZ13" s="813"/>
      <c r="BMA13" s="813"/>
      <c r="BMB13" s="813"/>
      <c r="BMC13" s="813"/>
      <c r="BMD13" s="813"/>
      <c r="BME13" s="813"/>
      <c r="BMF13" s="813"/>
      <c r="BMG13" s="813"/>
      <c r="BMH13" s="813"/>
      <c r="BMI13" s="813"/>
      <c r="BMJ13" s="813"/>
      <c r="BMK13" s="813"/>
      <c r="BML13" s="813"/>
      <c r="BMM13" s="813"/>
      <c r="BMN13" s="813"/>
      <c r="BMO13" s="813"/>
      <c r="BMP13" s="813"/>
      <c r="BMQ13" s="813"/>
      <c r="BMR13" s="813"/>
      <c r="BMS13" s="813"/>
      <c r="BMT13" s="813"/>
      <c r="BMU13" s="813"/>
      <c r="BMV13" s="813"/>
      <c r="BMW13" s="813"/>
      <c r="BMX13" s="813"/>
      <c r="BMY13" s="813"/>
      <c r="BMZ13" s="813"/>
      <c r="BNA13" s="813"/>
      <c r="BNB13" s="813"/>
      <c r="BNC13" s="813"/>
      <c r="BND13" s="813"/>
      <c r="BNE13" s="813"/>
      <c r="BNF13" s="813"/>
      <c r="BNG13" s="813"/>
      <c r="BNH13" s="813"/>
      <c r="BNI13" s="813"/>
      <c r="BNJ13" s="813"/>
      <c r="BNK13" s="813"/>
      <c r="BNL13" s="813"/>
      <c r="BNM13" s="813"/>
      <c r="BNN13" s="813"/>
      <c r="BNO13" s="813"/>
      <c r="BNP13" s="813"/>
      <c r="BNQ13" s="813"/>
      <c r="BNR13" s="813"/>
      <c r="BNS13" s="813"/>
      <c r="BNT13" s="813"/>
      <c r="BNU13" s="813"/>
      <c r="BNV13" s="813"/>
      <c r="BNW13" s="813"/>
      <c r="BNX13" s="813"/>
      <c r="BNY13" s="813"/>
      <c r="BNZ13" s="813"/>
      <c r="BOA13" s="813"/>
      <c r="BOB13" s="813"/>
      <c r="BOC13" s="813"/>
      <c r="BOD13" s="813"/>
      <c r="BOE13" s="813"/>
      <c r="BOF13" s="813"/>
      <c r="BOG13" s="813"/>
      <c r="BOH13" s="813"/>
      <c r="BOI13" s="813"/>
      <c r="BOJ13" s="813"/>
      <c r="BOK13" s="813"/>
      <c r="BOL13" s="813"/>
      <c r="BOM13" s="813"/>
      <c r="BON13" s="813"/>
      <c r="BOO13" s="813"/>
      <c r="BOP13" s="813"/>
      <c r="BOQ13" s="813"/>
      <c r="BOR13" s="813"/>
      <c r="BOS13" s="813"/>
      <c r="BOT13" s="813"/>
      <c r="BOU13" s="813"/>
      <c r="BOV13" s="813"/>
      <c r="BOW13" s="813"/>
      <c r="BOX13" s="813"/>
      <c r="BOY13" s="813"/>
      <c r="BOZ13" s="813"/>
      <c r="BPA13" s="813"/>
      <c r="BPB13" s="813"/>
      <c r="BPC13" s="813"/>
      <c r="BPD13" s="813"/>
      <c r="BPE13" s="813"/>
      <c r="BPF13" s="813"/>
      <c r="BPG13" s="813"/>
      <c r="BPH13" s="813"/>
      <c r="BPI13" s="813"/>
      <c r="BPJ13" s="813"/>
      <c r="BPK13" s="813"/>
      <c r="BPL13" s="813"/>
      <c r="BPM13" s="813"/>
      <c r="BPN13" s="813"/>
      <c r="BPO13" s="813"/>
      <c r="BPP13" s="813"/>
      <c r="BPQ13" s="813"/>
      <c r="BPR13" s="813"/>
      <c r="BPS13" s="813"/>
      <c r="BPT13" s="813"/>
      <c r="BPU13" s="813"/>
      <c r="BPV13" s="813"/>
      <c r="BPW13" s="813"/>
      <c r="BPX13" s="813"/>
      <c r="BPY13" s="813"/>
      <c r="BPZ13" s="813"/>
      <c r="BQA13" s="813"/>
      <c r="BQB13" s="813"/>
      <c r="BQC13" s="813"/>
      <c r="BQD13" s="813"/>
      <c r="BQE13" s="813"/>
      <c r="BQF13" s="813"/>
      <c r="BQG13" s="813"/>
      <c r="BQH13" s="813"/>
      <c r="BQI13" s="813"/>
      <c r="BQJ13" s="813"/>
      <c r="BQK13" s="813"/>
      <c r="BQL13" s="813"/>
      <c r="BQM13" s="813"/>
      <c r="BQN13" s="813"/>
      <c r="BQO13" s="813"/>
      <c r="BQP13" s="813"/>
      <c r="BQQ13" s="813"/>
      <c r="BQR13" s="813"/>
      <c r="BQS13" s="813"/>
      <c r="BQT13" s="813"/>
      <c r="BQU13" s="813"/>
      <c r="BQV13" s="813"/>
      <c r="BQW13" s="813"/>
      <c r="BQX13" s="813"/>
      <c r="BQY13" s="813"/>
      <c r="BQZ13" s="813"/>
      <c r="BRA13" s="813"/>
      <c r="BRB13" s="813"/>
      <c r="BRC13" s="813"/>
      <c r="BRD13" s="813"/>
      <c r="BRE13" s="813"/>
      <c r="BRF13" s="813"/>
      <c r="BRG13" s="813"/>
      <c r="BRH13" s="813"/>
      <c r="BRI13" s="813"/>
      <c r="BRJ13" s="813"/>
      <c r="BRK13" s="813"/>
      <c r="BRL13" s="813"/>
      <c r="BRM13" s="813"/>
      <c r="BRN13" s="813"/>
      <c r="BRO13" s="813"/>
      <c r="BRP13" s="813"/>
      <c r="BRQ13" s="813"/>
      <c r="BRR13" s="813"/>
      <c r="BRS13" s="813"/>
      <c r="BRT13" s="813"/>
      <c r="BRU13" s="813"/>
      <c r="BRV13" s="813"/>
      <c r="BRW13" s="813"/>
      <c r="BRX13" s="813"/>
      <c r="BRY13" s="813"/>
      <c r="BRZ13" s="813"/>
      <c r="BSA13" s="813"/>
      <c r="BSB13" s="813"/>
      <c r="BSC13" s="813"/>
      <c r="BSD13" s="813"/>
      <c r="BSE13" s="813"/>
      <c r="BSF13" s="813"/>
      <c r="BSG13" s="813"/>
      <c r="BSH13" s="813"/>
      <c r="BSI13" s="813"/>
      <c r="BSJ13" s="813"/>
      <c r="BSK13" s="813"/>
      <c r="BSL13" s="813"/>
      <c r="BSM13" s="813"/>
      <c r="BSN13" s="813"/>
      <c r="BSO13" s="813"/>
      <c r="BSP13" s="813"/>
      <c r="BSQ13" s="813"/>
      <c r="BSR13" s="813"/>
      <c r="BSS13" s="813"/>
      <c r="BST13" s="813"/>
      <c r="BSU13" s="813"/>
      <c r="BSV13" s="813"/>
      <c r="BSW13" s="813"/>
      <c r="BSX13" s="813"/>
      <c r="BSY13" s="813"/>
      <c r="BSZ13" s="813"/>
      <c r="BTA13" s="813"/>
      <c r="BTB13" s="813"/>
      <c r="BTC13" s="813"/>
      <c r="BTD13" s="813"/>
      <c r="BTE13" s="813"/>
      <c r="BTF13" s="813"/>
      <c r="BTG13" s="813"/>
      <c r="BTH13" s="813"/>
      <c r="BTI13" s="813"/>
      <c r="BTJ13" s="813"/>
      <c r="BTK13" s="813"/>
      <c r="BTL13" s="813"/>
      <c r="BTM13" s="813"/>
      <c r="BTN13" s="813"/>
      <c r="BTO13" s="813"/>
      <c r="BTP13" s="813"/>
      <c r="BTQ13" s="813"/>
      <c r="BTR13" s="813"/>
      <c r="BTS13" s="813"/>
      <c r="BTT13" s="813"/>
      <c r="BTU13" s="813"/>
      <c r="BTV13" s="813"/>
      <c r="BTW13" s="813"/>
      <c r="BTX13" s="813"/>
      <c r="BTY13" s="813"/>
      <c r="BTZ13" s="813"/>
      <c r="BUA13" s="813"/>
      <c r="BUB13" s="813"/>
      <c r="BUC13" s="813"/>
      <c r="BUD13" s="813"/>
      <c r="BUE13" s="813"/>
      <c r="BUF13" s="813"/>
      <c r="BUG13" s="813"/>
      <c r="BUH13" s="813"/>
      <c r="BUI13" s="813"/>
      <c r="BUJ13" s="813"/>
      <c r="BUK13" s="813"/>
      <c r="BUL13" s="813"/>
      <c r="BUM13" s="813"/>
      <c r="BUN13" s="813"/>
      <c r="BUO13" s="813"/>
      <c r="BUP13" s="813"/>
      <c r="BUQ13" s="813"/>
      <c r="BUR13" s="813"/>
      <c r="BUS13" s="813"/>
      <c r="BUT13" s="813"/>
      <c r="BUU13" s="813"/>
      <c r="BUV13" s="813"/>
      <c r="BUW13" s="813"/>
      <c r="BUX13" s="813"/>
      <c r="BUY13" s="813"/>
      <c r="BUZ13" s="813"/>
      <c r="BVA13" s="813"/>
      <c r="BVB13" s="813"/>
      <c r="BVC13" s="813"/>
      <c r="BVD13" s="813"/>
      <c r="BVE13" s="813"/>
      <c r="BVF13" s="813"/>
      <c r="BVG13" s="813"/>
      <c r="BVH13" s="813"/>
      <c r="BVI13" s="813"/>
      <c r="BVJ13" s="813"/>
      <c r="BVK13" s="813"/>
      <c r="BVL13" s="813"/>
      <c r="BVM13" s="813"/>
      <c r="BVN13" s="813"/>
      <c r="BVO13" s="813"/>
      <c r="BVP13" s="813"/>
      <c r="BVQ13" s="813"/>
      <c r="BVR13" s="813"/>
      <c r="BVS13" s="813"/>
      <c r="BVT13" s="813"/>
      <c r="BVU13" s="813"/>
      <c r="BVV13" s="813"/>
      <c r="BVW13" s="813"/>
      <c r="BVX13" s="813"/>
      <c r="BVY13" s="813"/>
      <c r="BVZ13" s="813"/>
      <c r="BWA13" s="813"/>
      <c r="BWB13" s="813"/>
      <c r="BWC13" s="813"/>
      <c r="BWD13" s="813"/>
      <c r="BWE13" s="813"/>
      <c r="BWF13" s="813"/>
      <c r="BWG13" s="813"/>
      <c r="BWH13" s="813"/>
      <c r="BWI13" s="813"/>
      <c r="BWJ13" s="813"/>
      <c r="BWK13" s="813"/>
      <c r="BWL13" s="813"/>
      <c r="BWM13" s="813"/>
      <c r="BWN13" s="813"/>
      <c r="BWO13" s="813"/>
      <c r="BWP13" s="813"/>
      <c r="BWQ13" s="813"/>
      <c r="BWR13" s="813"/>
      <c r="BWS13" s="813"/>
      <c r="BWT13" s="813"/>
      <c r="BWU13" s="813"/>
      <c r="BWV13" s="813"/>
      <c r="BWW13" s="813"/>
      <c r="BWX13" s="813"/>
      <c r="BWY13" s="813"/>
      <c r="BWZ13" s="813"/>
      <c r="BXA13" s="813"/>
      <c r="BXB13" s="813"/>
      <c r="BXC13" s="813"/>
      <c r="BXD13" s="813"/>
      <c r="BXE13" s="813"/>
      <c r="BXF13" s="813"/>
      <c r="BXG13" s="813"/>
      <c r="BXH13" s="813"/>
      <c r="BXI13" s="813"/>
      <c r="BXJ13" s="813"/>
      <c r="BXK13" s="813"/>
      <c r="BXL13" s="813"/>
      <c r="BXM13" s="813"/>
      <c r="BXN13" s="813"/>
      <c r="BXO13" s="813"/>
      <c r="BXP13" s="813"/>
      <c r="BXQ13" s="813"/>
      <c r="BXR13" s="813"/>
      <c r="BXS13" s="813"/>
      <c r="BXT13" s="813"/>
      <c r="BXU13" s="813"/>
      <c r="BXV13" s="813"/>
      <c r="BXW13" s="813"/>
      <c r="BXX13" s="813"/>
      <c r="BXY13" s="813"/>
      <c r="BXZ13" s="813"/>
      <c r="BYA13" s="813"/>
      <c r="BYB13" s="813"/>
      <c r="BYC13" s="813"/>
      <c r="BYD13" s="813"/>
      <c r="BYE13" s="813"/>
      <c r="BYF13" s="813"/>
      <c r="BYG13" s="813"/>
      <c r="BYH13" s="813"/>
      <c r="BYI13" s="813"/>
      <c r="BYJ13" s="813"/>
      <c r="BYK13" s="813"/>
      <c r="BYL13" s="813"/>
      <c r="BYM13" s="813"/>
      <c r="BYN13" s="813"/>
      <c r="BYO13" s="813"/>
      <c r="BYP13" s="813"/>
      <c r="BYQ13" s="813"/>
      <c r="BYR13" s="813"/>
      <c r="BYS13" s="813"/>
      <c r="BYT13" s="813"/>
      <c r="BYU13" s="813"/>
      <c r="BYV13" s="813"/>
      <c r="BYW13" s="813"/>
      <c r="BYX13" s="813"/>
      <c r="BYY13" s="813"/>
      <c r="BYZ13" s="813"/>
      <c r="BZA13" s="813"/>
      <c r="BZB13" s="813"/>
      <c r="BZC13" s="813"/>
      <c r="BZD13" s="813"/>
      <c r="BZE13" s="813"/>
      <c r="BZF13" s="813"/>
      <c r="BZG13" s="813"/>
      <c r="BZH13" s="813"/>
      <c r="BZI13" s="813"/>
      <c r="BZJ13" s="813"/>
      <c r="BZK13" s="813"/>
      <c r="BZL13" s="813"/>
      <c r="BZM13" s="813"/>
      <c r="BZN13" s="813"/>
      <c r="BZO13" s="813"/>
      <c r="BZP13" s="813"/>
      <c r="BZQ13" s="813"/>
      <c r="BZR13" s="813"/>
      <c r="BZS13" s="813"/>
      <c r="BZT13" s="813"/>
      <c r="BZU13" s="813"/>
      <c r="BZV13" s="813"/>
      <c r="BZW13" s="813"/>
      <c r="BZX13" s="813"/>
      <c r="BZY13" s="813"/>
      <c r="BZZ13" s="813"/>
      <c r="CAA13" s="813"/>
      <c r="CAB13" s="813"/>
      <c r="CAC13" s="813"/>
      <c r="CAD13" s="813"/>
      <c r="CAE13" s="813"/>
      <c r="CAF13" s="813"/>
      <c r="CAG13" s="813"/>
      <c r="CAH13" s="813"/>
      <c r="CAI13" s="813"/>
      <c r="CAJ13" s="813"/>
      <c r="CAK13" s="813"/>
      <c r="CAL13" s="813"/>
      <c r="CAM13" s="813"/>
      <c r="CAN13" s="813"/>
      <c r="CAO13" s="813"/>
      <c r="CAP13" s="813"/>
      <c r="CAQ13" s="813"/>
      <c r="CAR13" s="813"/>
      <c r="CAS13" s="813"/>
      <c r="CAT13" s="813"/>
      <c r="CAU13" s="813"/>
      <c r="CAV13" s="813"/>
      <c r="CAW13" s="813"/>
      <c r="CAX13" s="813"/>
      <c r="CAY13" s="813"/>
      <c r="CAZ13" s="813"/>
      <c r="CBA13" s="813"/>
      <c r="CBB13" s="813"/>
      <c r="CBC13" s="813"/>
      <c r="CBD13" s="813"/>
      <c r="CBE13" s="813"/>
      <c r="CBF13" s="813"/>
      <c r="CBG13" s="813"/>
      <c r="CBH13" s="813"/>
      <c r="CBI13" s="813"/>
      <c r="CBJ13" s="813"/>
      <c r="CBK13" s="813"/>
      <c r="CBL13" s="813"/>
      <c r="CBM13" s="813"/>
      <c r="CBN13" s="813"/>
      <c r="CBO13" s="813"/>
      <c r="CBP13" s="813"/>
      <c r="CBQ13" s="813"/>
      <c r="CBR13" s="813"/>
      <c r="CBS13" s="813"/>
      <c r="CBT13" s="813"/>
      <c r="CBU13" s="813"/>
      <c r="CBV13" s="813"/>
      <c r="CBW13" s="813"/>
      <c r="CBX13" s="813"/>
      <c r="CBY13" s="813"/>
      <c r="CBZ13" s="813"/>
      <c r="CCA13" s="813"/>
      <c r="CCB13" s="813"/>
      <c r="CCC13" s="813"/>
      <c r="CCD13" s="813"/>
      <c r="CCE13" s="813"/>
      <c r="CCF13" s="813"/>
      <c r="CCG13" s="813"/>
      <c r="CCH13" s="813"/>
      <c r="CCI13" s="813"/>
      <c r="CCJ13" s="813"/>
      <c r="CCK13" s="813"/>
      <c r="CCL13" s="813"/>
      <c r="CCM13" s="813"/>
      <c r="CCN13" s="813"/>
      <c r="CCO13" s="813"/>
      <c r="CCP13" s="813"/>
      <c r="CCQ13" s="813"/>
      <c r="CCR13" s="813"/>
      <c r="CCS13" s="813"/>
      <c r="CCT13" s="813"/>
      <c r="CCU13" s="813"/>
      <c r="CCV13" s="813"/>
      <c r="CCW13" s="813"/>
      <c r="CCX13" s="813"/>
      <c r="CCY13" s="813"/>
      <c r="CCZ13" s="813"/>
      <c r="CDA13" s="813"/>
      <c r="CDB13" s="813"/>
      <c r="CDC13" s="813"/>
      <c r="CDD13" s="813"/>
      <c r="CDE13" s="813"/>
      <c r="CDF13" s="813"/>
      <c r="CDG13" s="813"/>
      <c r="CDH13" s="813"/>
      <c r="CDI13" s="813"/>
      <c r="CDJ13" s="813"/>
      <c r="CDK13" s="813"/>
      <c r="CDL13" s="813"/>
      <c r="CDM13" s="813"/>
      <c r="CDN13" s="813"/>
      <c r="CDO13" s="813"/>
      <c r="CDP13" s="813"/>
      <c r="CDQ13" s="813"/>
      <c r="CDR13" s="813"/>
      <c r="CDS13" s="813"/>
      <c r="CDT13" s="813"/>
      <c r="CDU13" s="813"/>
      <c r="CDV13" s="813"/>
      <c r="CDW13" s="813"/>
      <c r="CDX13" s="813"/>
      <c r="CDY13" s="813"/>
      <c r="CDZ13" s="813"/>
      <c r="CEA13" s="813"/>
      <c r="CEB13" s="813"/>
      <c r="CEC13" s="813"/>
      <c r="CED13" s="813"/>
      <c r="CEE13" s="813"/>
      <c r="CEF13" s="813"/>
      <c r="CEG13" s="813"/>
      <c r="CEH13" s="813"/>
      <c r="CEI13" s="813"/>
      <c r="CEJ13" s="813"/>
      <c r="CEK13" s="813"/>
      <c r="CEL13" s="813"/>
      <c r="CEM13" s="813"/>
      <c r="CEN13" s="813"/>
      <c r="CEO13" s="813"/>
      <c r="CEP13" s="813"/>
      <c r="CEQ13" s="813"/>
      <c r="CER13" s="813"/>
      <c r="CES13" s="813"/>
      <c r="CET13" s="813"/>
      <c r="CEU13" s="813"/>
      <c r="CEV13" s="813"/>
      <c r="CEW13" s="813"/>
      <c r="CEX13" s="813"/>
      <c r="CEY13" s="813"/>
      <c r="CEZ13" s="813"/>
      <c r="CFA13" s="813"/>
      <c r="CFB13" s="813"/>
      <c r="CFC13" s="813"/>
      <c r="CFD13" s="813"/>
      <c r="CFE13" s="813"/>
      <c r="CFF13" s="813"/>
      <c r="CFG13" s="813"/>
      <c r="CFH13" s="813"/>
      <c r="CFI13" s="813"/>
      <c r="CFJ13" s="813"/>
      <c r="CFK13" s="813"/>
      <c r="CFL13" s="813"/>
      <c r="CFM13" s="813"/>
      <c r="CFN13" s="813"/>
      <c r="CFO13" s="813"/>
      <c r="CFP13" s="813"/>
      <c r="CFQ13" s="813"/>
      <c r="CFR13" s="813"/>
      <c r="CFS13" s="813"/>
      <c r="CFT13" s="813"/>
      <c r="CFU13" s="813"/>
      <c r="CFV13" s="813"/>
      <c r="CFW13" s="813"/>
      <c r="CFX13" s="813"/>
      <c r="CFY13" s="813"/>
      <c r="CFZ13" s="813"/>
      <c r="CGA13" s="813"/>
      <c r="CGB13" s="813"/>
      <c r="CGC13" s="813"/>
      <c r="CGD13" s="813"/>
      <c r="CGE13" s="813"/>
      <c r="CGF13" s="813"/>
      <c r="CGG13" s="813"/>
      <c r="CGH13" s="813"/>
      <c r="CGI13" s="813"/>
      <c r="CGJ13" s="813"/>
      <c r="CGK13" s="813"/>
      <c r="CGL13" s="813"/>
      <c r="CGM13" s="813"/>
      <c r="CGN13" s="813"/>
      <c r="CGO13" s="813"/>
      <c r="CGP13" s="813"/>
      <c r="CGQ13" s="813"/>
      <c r="CGR13" s="813"/>
      <c r="CGS13" s="813"/>
      <c r="CGT13" s="813"/>
      <c r="CGU13" s="813"/>
      <c r="CGV13" s="813"/>
      <c r="CGW13" s="813"/>
      <c r="CGX13" s="813"/>
      <c r="CGY13" s="813"/>
      <c r="CGZ13" s="813"/>
      <c r="CHA13" s="813"/>
      <c r="CHB13" s="813"/>
      <c r="CHC13" s="813"/>
      <c r="CHD13" s="813"/>
      <c r="CHE13" s="813"/>
      <c r="CHF13" s="813"/>
      <c r="CHG13" s="813"/>
      <c r="CHH13" s="813"/>
      <c r="CHI13" s="813"/>
      <c r="CHJ13" s="813"/>
      <c r="CHK13" s="813"/>
      <c r="CHL13" s="813"/>
      <c r="CHM13" s="813"/>
      <c r="CHN13" s="813"/>
      <c r="CHO13" s="813"/>
      <c r="CHP13" s="813"/>
      <c r="CHQ13" s="813"/>
      <c r="CHR13" s="813"/>
      <c r="CHS13" s="813"/>
      <c r="CHT13" s="813"/>
      <c r="CHU13" s="813"/>
      <c r="CHV13" s="813"/>
      <c r="CHW13" s="813"/>
      <c r="CHX13" s="813"/>
      <c r="CHY13" s="813"/>
      <c r="CHZ13" s="813"/>
      <c r="CIA13" s="813"/>
      <c r="CIB13" s="813"/>
      <c r="CIC13" s="813"/>
      <c r="CID13" s="813"/>
      <c r="CIE13" s="813"/>
      <c r="CIF13" s="813"/>
      <c r="CIG13" s="813"/>
      <c r="CIH13" s="813"/>
      <c r="CII13" s="813"/>
      <c r="CIJ13" s="813"/>
      <c r="CIK13" s="813"/>
      <c r="CIL13" s="813"/>
      <c r="CIM13" s="813"/>
      <c r="CIN13" s="813"/>
      <c r="CIO13" s="813"/>
      <c r="CIP13" s="813"/>
      <c r="CIQ13" s="813"/>
      <c r="CIR13" s="813"/>
      <c r="CIS13" s="813"/>
      <c r="CIT13" s="813"/>
      <c r="CIU13" s="813"/>
      <c r="CIV13" s="813"/>
      <c r="CIW13" s="813"/>
      <c r="CIX13" s="813"/>
      <c r="CIY13" s="813"/>
      <c r="CIZ13" s="813"/>
      <c r="CJA13" s="813"/>
      <c r="CJB13" s="813"/>
      <c r="CJC13" s="813"/>
      <c r="CJD13" s="813"/>
      <c r="CJE13" s="813"/>
      <c r="CJF13" s="813"/>
      <c r="CJG13" s="813"/>
      <c r="CJH13" s="813"/>
      <c r="CJI13" s="813"/>
      <c r="CJJ13" s="813"/>
      <c r="CJK13" s="813"/>
      <c r="CJL13" s="813"/>
      <c r="CJM13" s="813"/>
      <c r="CJN13" s="813"/>
      <c r="CJO13" s="813"/>
      <c r="CJP13" s="813"/>
      <c r="CJQ13" s="813"/>
      <c r="CJR13" s="813"/>
      <c r="CJS13" s="813"/>
      <c r="CJT13" s="813"/>
      <c r="CJU13" s="813"/>
      <c r="CJV13" s="813"/>
      <c r="CJW13" s="813"/>
      <c r="CJX13" s="813"/>
      <c r="CJY13" s="813"/>
      <c r="CJZ13" s="813"/>
      <c r="CKA13" s="813"/>
      <c r="CKB13" s="813"/>
      <c r="CKC13" s="813"/>
      <c r="CKD13" s="813"/>
      <c r="CKE13" s="813"/>
      <c r="CKF13" s="813"/>
      <c r="CKG13" s="813"/>
      <c r="CKH13" s="813"/>
      <c r="CKI13" s="813"/>
      <c r="CKJ13" s="813"/>
      <c r="CKK13" s="813"/>
      <c r="CKL13" s="813"/>
      <c r="CKM13" s="813"/>
      <c r="CKN13" s="813"/>
      <c r="CKO13" s="813"/>
      <c r="CKP13" s="813"/>
      <c r="CKQ13" s="813"/>
      <c r="CKR13" s="813"/>
      <c r="CKS13" s="813"/>
      <c r="CKT13" s="813"/>
      <c r="CKU13" s="813"/>
      <c r="CKV13" s="813"/>
      <c r="CKW13" s="813"/>
      <c r="CKX13" s="813"/>
      <c r="CKY13" s="813"/>
      <c r="CKZ13" s="813"/>
      <c r="CLA13" s="813"/>
      <c r="CLB13" s="813"/>
      <c r="CLC13" s="813"/>
      <c r="CLD13" s="813"/>
      <c r="CLE13" s="813"/>
      <c r="CLF13" s="813"/>
      <c r="CLG13" s="813"/>
      <c r="CLH13" s="813"/>
      <c r="CLI13" s="813"/>
      <c r="CLJ13" s="813"/>
      <c r="CLK13" s="813"/>
      <c r="CLL13" s="813"/>
      <c r="CLM13" s="813"/>
      <c r="CLN13" s="813"/>
      <c r="CLO13" s="813"/>
      <c r="CLP13" s="813"/>
      <c r="CLQ13" s="813"/>
      <c r="CLR13" s="813"/>
      <c r="CLS13" s="813"/>
      <c r="CLT13" s="813"/>
      <c r="CLU13" s="813"/>
      <c r="CLV13" s="813"/>
      <c r="CLW13" s="813"/>
      <c r="CLX13" s="813"/>
      <c r="CLY13" s="813"/>
      <c r="CLZ13" s="813"/>
      <c r="CMA13" s="813"/>
      <c r="CMB13" s="813"/>
      <c r="CMC13" s="813"/>
      <c r="CMD13" s="813"/>
      <c r="CME13" s="813"/>
      <c r="CMF13" s="813"/>
      <c r="CMG13" s="813"/>
      <c r="CMH13" s="813"/>
      <c r="CMI13" s="813"/>
      <c r="CMJ13" s="813"/>
      <c r="CMK13" s="813"/>
      <c r="CML13" s="813"/>
      <c r="CMM13" s="813"/>
      <c r="CMN13" s="813"/>
      <c r="CMO13" s="813"/>
      <c r="CMP13" s="813"/>
      <c r="CMQ13" s="813"/>
      <c r="CMR13" s="813"/>
      <c r="CMS13" s="813"/>
      <c r="CMT13" s="813"/>
      <c r="CMU13" s="813"/>
      <c r="CMV13" s="813"/>
      <c r="CMW13" s="813"/>
      <c r="CMX13" s="813"/>
      <c r="CMY13" s="813"/>
      <c r="CMZ13" s="813"/>
      <c r="CNA13" s="813"/>
      <c r="CNB13" s="813"/>
      <c r="CNC13" s="813"/>
      <c r="CND13" s="813"/>
      <c r="CNE13" s="813"/>
      <c r="CNF13" s="813"/>
      <c r="CNG13" s="813"/>
      <c r="CNH13" s="813"/>
      <c r="CNI13" s="813"/>
      <c r="CNJ13" s="813"/>
      <c r="CNK13" s="813"/>
      <c r="CNL13" s="813"/>
      <c r="CNM13" s="813"/>
      <c r="CNN13" s="813"/>
      <c r="CNO13" s="813"/>
      <c r="CNP13" s="813"/>
      <c r="CNQ13" s="813"/>
      <c r="CNR13" s="813"/>
      <c r="CNS13" s="813"/>
      <c r="CNT13" s="813"/>
      <c r="CNU13" s="813"/>
      <c r="CNV13" s="813"/>
      <c r="CNW13" s="813"/>
      <c r="CNX13" s="813"/>
      <c r="CNY13" s="813"/>
      <c r="CNZ13" s="813"/>
      <c r="COA13" s="813"/>
      <c r="COB13" s="813"/>
      <c r="COC13" s="813"/>
      <c r="COD13" s="813"/>
      <c r="COE13" s="813"/>
      <c r="COF13" s="813"/>
      <c r="COG13" s="813"/>
      <c r="COH13" s="813"/>
      <c r="COI13" s="813"/>
      <c r="COJ13" s="813"/>
      <c r="COK13" s="813"/>
      <c r="COL13" s="813"/>
      <c r="COM13" s="813"/>
      <c r="CON13" s="813"/>
      <c r="COO13" s="813"/>
      <c r="COP13" s="813"/>
      <c r="COQ13" s="813"/>
      <c r="COR13" s="813"/>
      <c r="COS13" s="813"/>
      <c r="COT13" s="813"/>
      <c r="COU13" s="813"/>
      <c r="COV13" s="813"/>
      <c r="COW13" s="813"/>
      <c r="COX13" s="813"/>
      <c r="COY13" s="813"/>
      <c r="COZ13" s="813"/>
      <c r="CPA13" s="813"/>
      <c r="CPB13" s="813"/>
      <c r="CPC13" s="813"/>
      <c r="CPD13" s="813"/>
      <c r="CPE13" s="813"/>
      <c r="CPF13" s="813"/>
      <c r="CPG13" s="813"/>
      <c r="CPH13" s="813"/>
      <c r="CPI13" s="813"/>
      <c r="CPJ13" s="813"/>
      <c r="CPK13" s="813"/>
      <c r="CPL13" s="813"/>
      <c r="CPM13" s="813"/>
      <c r="CPN13" s="813"/>
      <c r="CPO13" s="813"/>
      <c r="CPP13" s="813"/>
      <c r="CPQ13" s="813"/>
      <c r="CPR13" s="813"/>
      <c r="CPS13" s="813"/>
      <c r="CPT13" s="813"/>
      <c r="CPU13" s="813"/>
      <c r="CPV13" s="813"/>
      <c r="CPW13" s="813"/>
      <c r="CPX13" s="813"/>
      <c r="CPY13" s="813"/>
      <c r="CPZ13" s="813"/>
      <c r="CQA13" s="813"/>
      <c r="CQB13" s="813"/>
      <c r="CQC13" s="813"/>
      <c r="CQD13" s="813"/>
      <c r="CQE13" s="813"/>
      <c r="CQF13" s="813"/>
      <c r="CQG13" s="813"/>
      <c r="CQH13" s="813"/>
      <c r="CQI13" s="813"/>
      <c r="CQJ13" s="813"/>
      <c r="CQK13" s="813"/>
      <c r="CQL13" s="813"/>
      <c r="CQM13" s="813"/>
      <c r="CQN13" s="813"/>
      <c r="CQO13" s="813"/>
      <c r="CQP13" s="813"/>
      <c r="CQQ13" s="813"/>
      <c r="CQR13" s="813"/>
      <c r="CQS13" s="813"/>
      <c r="CQT13" s="813"/>
      <c r="CQU13" s="813"/>
      <c r="CQV13" s="813"/>
      <c r="CQW13" s="813"/>
      <c r="CQX13" s="813"/>
      <c r="CQY13" s="813"/>
      <c r="CQZ13" s="813"/>
      <c r="CRA13" s="813"/>
      <c r="CRB13" s="813"/>
      <c r="CRC13" s="813"/>
      <c r="CRD13" s="813"/>
      <c r="CRE13" s="813"/>
      <c r="CRF13" s="813"/>
      <c r="CRG13" s="813"/>
      <c r="CRH13" s="813"/>
      <c r="CRI13" s="813"/>
      <c r="CRJ13" s="813"/>
      <c r="CRK13" s="813"/>
      <c r="CRL13" s="813"/>
      <c r="CRM13" s="813"/>
      <c r="CRN13" s="813"/>
      <c r="CRO13" s="813"/>
      <c r="CRP13" s="813"/>
      <c r="CRQ13" s="813"/>
      <c r="CRR13" s="813"/>
      <c r="CRS13" s="813"/>
      <c r="CRT13" s="813"/>
      <c r="CRU13" s="813"/>
      <c r="CRV13" s="813"/>
      <c r="CRW13" s="813"/>
      <c r="CRX13" s="813"/>
      <c r="CRY13" s="813"/>
      <c r="CRZ13" s="813"/>
      <c r="CSA13" s="813"/>
      <c r="CSB13" s="813"/>
      <c r="CSC13" s="813"/>
      <c r="CSD13" s="813"/>
      <c r="CSE13" s="813"/>
      <c r="CSF13" s="813"/>
      <c r="CSG13" s="813"/>
      <c r="CSH13" s="813"/>
      <c r="CSI13" s="813"/>
      <c r="CSJ13" s="813"/>
      <c r="CSK13" s="813"/>
      <c r="CSL13" s="813"/>
      <c r="CSM13" s="813"/>
      <c r="CSN13" s="813"/>
      <c r="CSO13" s="813"/>
      <c r="CSP13" s="813"/>
      <c r="CSQ13" s="813"/>
      <c r="CSR13" s="813"/>
      <c r="CSS13" s="813"/>
      <c r="CST13" s="813"/>
      <c r="CSU13" s="813"/>
      <c r="CSV13" s="813"/>
      <c r="CSW13" s="813"/>
      <c r="CSX13" s="813"/>
      <c r="CSY13" s="813"/>
      <c r="CSZ13" s="813"/>
      <c r="CTA13" s="813"/>
      <c r="CTB13" s="813"/>
      <c r="CTC13" s="813"/>
      <c r="CTD13" s="813"/>
      <c r="CTE13" s="813"/>
      <c r="CTF13" s="813"/>
      <c r="CTG13" s="813"/>
      <c r="CTH13" s="813"/>
      <c r="CTI13" s="813"/>
      <c r="CTJ13" s="813"/>
      <c r="CTK13" s="813"/>
      <c r="CTL13" s="813"/>
      <c r="CTM13" s="813"/>
      <c r="CTN13" s="813"/>
      <c r="CTO13" s="813"/>
      <c r="CTP13" s="813"/>
      <c r="CTQ13" s="813"/>
      <c r="CTR13" s="813"/>
      <c r="CTS13" s="813"/>
      <c r="CTT13" s="813"/>
      <c r="CTU13" s="813"/>
      <c r="CTV13" s="813"/>
      <c r="CTW13" s="813"/>
      <c r="CTX13" s="813"/>
      <c r="CTY13" s="813"/>
      <c r="CTZ13" s="813"/>
      <c r="CUA13" s="813"/>
      <c r="CUB13" s="813"/>
      <c r="CUC13" s="813"/>
      <c r="CUD13" s="813"/>
      <c r="CUE13" s="813"/>
      <c r="CUF13" s="813"/>
      <c r="CUG13" s="813"/>
      <c r="CUH13" s="813"/>
      <c r="CUI13" s="813"/>
      <c r="CUJ13" s="813"/>
      <c r="CUK13" s="813"/>
      <c r="CUL13" s="813"/>
      <c r="CUM13" s="813"/>
      <c r="CUN13" s="813"/>
      <c r="CUO13" s="813"/>
      <c r="CUP13" s="813"/>
      <c r="CUQ13" s="813"/>
      <c r="CUR13" s="813"/>
      <c r="CUS13" s="813"/>
      <c r="CUT13" s="813"/>
      <c r="CUU13" s="813"/>
      <c r="CUV13" s="813"/>
      <c r="CUW13" s="813"/>
      <c r="CUX13" s="813"/>
      <c r="CUY13" s="813"/>
      <c r="CUZ13" s="813"/>
      <c r="CVA13" s="813"/>
      <c r="CVB13" s="813"/>
      <c r="CVC13" s="813"/>
      <c r="CVD13" s="813"/>
      <c r="CVE13" s="813"/>
      <c r="CVF13" s="813"/>
      <c r="CVG13" s="813"/>
      <c r="CVH13" s="813"/>
      <c r="CVI13" s="813"/>
      <c r="CVJ13" s="813"/>
      <c r="CVK13" s="813"/>
      <c r="CVL13" s="813"/>
      <c r="CVM13" s="813"/>
      <c r="CVN13" s="813"/>
      <c r="CVO13" s="813"/>
      <c r="CVP13" s="813"/>
      <c r="CVQ13" s="813"/>
      <c r="CVR13" s="813"/>
      <c r="CVS13" s="813"/>
      <c r="CVT13" s="813"/>
      <c r="CVU13" s="813"/>
      <c r="CVV13" s="813"/>
      <c r="CVW13" s="813"/>
      <c r="CVX13" s="813"/>
      <c r="CVY13" s="813"/>
      <c r="CVZ13" s="813"/>
      <c r="CWA13" s="813"/>
      <c r="CWB13" s="813"/>
      <c r="CWC13" s="813"/>
      <c r="CWD13" s="813"/>
      <c r="CWE13" s="813"/>
      <c r="CWF13" s="813"/>
      <c r="CWG13" s="813"/>
      <c r="CWH13" s="813"/>
      <c r="CWI13" s="813"/>
      <c r="CWJ13" s="813"/>
      <c r="CWK13" s="813"/>
      <c r="CWL13" s="813"/>
      <c r="CWM13" s="813"/>
      <c r="CWN13" s="813"/>
      <c r="CWO13" s="813"/>
      <c r="CWP13" s="813"/>
      <c r="CWQ13" s="813"/>
      <c r="CWR13" s="813"/>
      <c r="CWS13" s="813"/>
      <c r="CWT13" s="813"/>
      <c r="CWU13" s="813"/>
      <c r="CWV13" s="813"/>
      <c r="CWW13" s="813"/>
      <c r="CWX13" s="813"/>
      <c r="CWY13" s="813"/>
      <c r="CWZ13" s="813"/>
      <c r="CXA13" s="813"/>
      <c r="CXB13" s="813"/>
      <c r="CXC13" s="813"/>
      <c r="CXD13" s="813"/>
      <c r="CXE13" s="813"/>
      <c r="CXF13" s="813"/>
      <c r="CXG13" s="813"/>
      <c r="CXH13" s="813"/>
      <c r="CXI13" s="813"/>
      <c r="CXJ13" s="813"/>
      <c r="CXK13" s="813"/>
      <c r="CXL13" s="813"/>
      <c r="CXM13" s="813"/>
      <c r="CXN13" s="813"/>
      <c r="CXO13" s="813"/>
      <c r="CXP13" s="813"/>
      <c r="CXQ13" s="813"/>
      <c r="CXR13" s="813"/>
      <c r="CXS13" s="813"/>
      <c r="CXT13" s="813"/>
      <c r="CXU13" s="813"/>
      <c r="CXV13" s="813"/>
      <c r="CXW13" s="813"/>
      <c r="CXX13" s="813"/>
      <c r="CXY13" s="813"/>
      <c r="CXZ13" s="813"/>
      <c r="CYA13" s="813"/>
      <c r="CYB13" s="813"/>
      <c r="CYC13" s="813"/>
      <c r="CYD13" s="813"/>
      <c r="CYE13" s="813"/>
      <c r="CYF13" s="813"/>
      <c r="CYG13" s="813"/>
      <c r="CYH13" s="813"/>
      <c r="CYI13" s="813"/>
      <c r="CYJ13" s="813"/>
      <c r="CYK13" s="813"/>
      <c r="CYL13" s="813"/>
      <c r="CYM13" s="813"/>
      <c r="CYN13" s="813"/>
      <c r="CYO13" s="813"/>
      <c r="CYP13" s="813"/>
      <c r="CYQ13" s="813"/>
      <c r="CYR13" s="813"/>
      <c r="CYS13" s="813"/>
      <c r="CYT13" s="813"/>
      <c r="CYU13" s="813"/>
      <c r="CYV13" s="813"/>
      <c r="CYW13" s="813"/>
      <c r="CYX13" s="813"/>
      <c r="CYY13" s="813"/>
      <c r="CYZ13" s="813"/>
      <c r="CZA13" s="813"/>
      <c r="CZB13" s="813"/>
      <c r="CZC13" s="813"/>
      <c r="CZD13" s="813"/>
      <c r="CZE13" s="813"/>
      <c r="CZF13" s="813"/>
      <c r="CZG13" s="813"/>
      <c r="CZH13" s="813"/>
      <c r="CZI13" s="813"/>
      <c r="CZJ13" s="813"/>
      <c r="CZK13" s="813"/>
      <c r="CZL13" s="813"/>
      <c r="CZM13" s="813"/>
      <c r="CZN13" s="813"/>
      <c r="CZO13" s="813"/>
      <c r="CZP13" s="813"/>
      <c r="CZQ13" s="813"/>
      <c r="CZR13" s="813"/>
      <c r="CZS13" s="813"/>
      <c r="CZT13" s="813"/>
      <c r="CZU13" s="813"/>
      <c r="CZV13" s="813"/>
      <c r="CZW13" s="813"/>
      <c r="CZX13" s="813"/>
      <c r="CZY13" s="813"/>
      <c r="CZZ13" s="813"/>
      <c r="DAA13" s="813"/>
      <c r="DAB13" s="813"/>
      <c r="DAC13" s="813"/>
      <c r="DAD13" s="813"/>
      <c r="DAE13" s="813"/>
      <c r="DAF13" s="813"/>
      <c r="DAG13" s="813"/>
      <c r="DAH13" s="813"/>
      <c r="DAI13" s="813"/>
      <c r="DAJ13" s="813"/>
      <c r="DAK13" s="813"/>
      <c r="DAL13" s="813"/>
      <c r="DAM13" s="813"/>
      <c r="DAN13" s="813"/>
      <c r="DAO13" s="813"/>
      <c r="DAP13" s="813"/>
      <c r="DAQ13" s="813"/>
      <c r="DAR13" s="813"/>
      <c r="DAS13" s="813"/>
      <c r="DAT13" s="813"/>
      <c r="DAU13" s="813"/>
      <c r="DAV13" s="813"/>
      <c r="DAW13" s="813"/>
      <c r="DAX13" s="813"/>
      <c r="DAY13" s="813"/>
      <c r="DAZ13" s="813"/>
      <c r="DBA13" s="813"/>
      <c r="DBB13" s="813"/>
      <c r="DBC13" s="813"/>
      <c r="DBD13" s="813"/>
      <c r="DBE13" s="813"/>
      <c r="DBF13" s="813"/>
      <c r="DBG13" s="813"/>
      <c r="DBH13" s="813"/>
      <c r="DBI13" s="813"/>
      <c r="DBJ13" s="813"/>
      <c r="DBK13" s="813"/>
      <c r="DBL13" s="813"/>
      <c r="DBM13" s="813"/>
      <c r="DBN13" s="813"/>
      <c r="DBO13" s="813"/>
      <c r="DBP13" s="813"/>
      <c r="DBQ13" s="813"/>
      <c r="DBR13" s="813"/>
      <c r="DBS13" s="813"/>
      <c r="DBT13" s="813"/>
      <c r="DBU13" s="813"/>
      <c r="DBV13" s="813"/>
      <c r="DBW13" s="813"/>
      <c r="DBX13" s="813"/>
      <c r="DBY13" s="813"/>
      <c r="DBZ13" s="813"/>
      <c r="DCA13" s="813"/>
      <c r="DCB13" s="813"/>
      <c r="DCC13" s="813"/>
      <c r="DCD13" s="813"/>
      <c r="DCE13" s="813"/>
      <c r="DCF13" s="813"/>
      <c r="DCG13" s="813"/>
      <c r="DCH13" s="813"/>
      <c r="DCI13" s="813"/>
      <c r="DCJ13" s="813"/>
      <c r="DCK13" s="813"/>
      <c r="DCL13" s="813"/>
      <c r="DCM13" s="813"/>
      <c r="DCN13" s="813"/>
      <c r="DCO13" s="813"/>
      <c r="DCP13" s="813"/>
      <c r="DCQ13" s="813"/>
      <c r="DCR13" s="813"/>
      <c r="DCS13" s="813"/>
      <c r="DCT13" s="813"/>
      <c r="DCU13" s="813"/>
      <c r="DCV13" s="813"/>
      <c r="DCW13" s="813"/>
      <c r="DCX13" s="813"/>
      <c r="DCY13" s="813"/>
      <c r="DCZ13" s="813"/>
      <c r="DDA13" s="813"/>
      <c r="DDB13" s="813"/>
      <c r="DDC13" s="813"/>
      <c r="DDD13" s="813"/>
      <c r="DDE13" s="813"/>
      <c r="DDF13" s="813"/>
      <c r="DDG13" s="813"/>
      <c r="DDH13" s="813"/>
      <c r="DDI13" s="813"/>
      <c r="DDJ13" s="813"/>
      <c r="DDK13" s="813"/>
      <c r="DDL13" s="813"/>
      <c r="DDM13" s="813"/>
      <c r="DDN13" s="813"/>
      <c r="DDO13" s="813"/>
      <c r="DDP13" s="813"/>
      <c r="DDQ13" s="813"/>
      <c r="DDR13" s="813"/>
      <c r="DDS13" s="813"/>
      <c r="DDT13" s="813"/>
      <c r="DDU13" s="813"/>
      <c r="DDV13" s="813"/>
      <c r="DDW13" s="813"/>
      <c r="DDX13" s="813"/>
      <c r="DDY13" s="813"/>
      <c r="DDZ13" s="813"/>
      <c r="DEA13" s="813"/>
      <c r="DEB13" s="813"/>
      <c r="DEC13" s="813"/>
      <c r="DED13" s="813"/>
      <c r="DEE13" s="813"/>
      <c r="DEF13" s="813"/>
      <c r="DEG13" s="813"/>
      <c r="DEH13" s="813"/>
      <c r="DEI13" s="813"/>
      <c r="DEJ13" s="813"/>
      <c r="DEK13" s="813"/>
      <c r="DEL13" s="813"/>
      <c r="DEM13" s="813"/>
      <c r="DEN13" s="813"/>
      <c r="DEO13" s="813"/>
      <c r="DEP13" s="813"/>
      <c r="DEQ13" s="813"/>
      <c r="DER13" s="813"/>
      <c r="DES13" s="813"/>
      <c r="DET13" s="813"/>
      <c r="DEU13" s="813"/>
      <c r="DEV13" s="813"/>
      <c r="DEW13" s="813"/>
      <c r="DEX13" s="813"/>
      <c r="DEY13" s="813"/>
      <c r="DEZ13" s="813"/>
      <c r="DFA13" s="813"/>
      <c r="DFB13" s="813"/>
      <c r="DFC13" s="813"/>
      <c r="DFD13" s="813"/>
      <c r="DFE13" s="813"/>
      <c r="DFF13" s="813"/>
      <c r="DFG13" s="813"/>
      <c r="DFH13" s="813"/>
      <c r="DFI13" s="813"/>
      <c r="DFJ13" s="813"/>
      <c r="DFK13" s="813"/>
      <c r="DFL13" s="813"/>
      <c r="DFM13" s="813"/>
      <c r="DFN13" s="813"/>
      <c r="DFO13" s="813"/>
      <c r="DFP13" s="813"/>
      <c r="DFQ13" s="813"/>
      <c r="DFR13" s="813"/>
      <c r="DFS13" s="813"/>
      <c r="DFT13" s="813"/>
      <c r="DFU13" s="813"/>
      <c r="DFV13" s="813"/>
      <c r="DFW13" s="813"/>
      <c r="DFX13" s="813"/>
      <c r="DFY13" s="813"/>
      <c r="DFZ13" s="813"/>
      <c r="DGA13" s="813"/>
      <c r="DGB13" s="813"/>
      <c r="DGC13" s="813"/>
      <c r="DGD13" s="813"/>
      <c r="DGE13" s="813"/>
      <c r="DGF13" s="813"/>
      <c r="DGG13" s="813"/>
      <c r="DGH13" s="813"/>
      <c r="DGI13" s="813"/>
      <c r="DGJ13" s="813"/>
      <c r="DGK13" s="813"/>
      <c r="DGL13" s="813"/>
      <c r="DGM13" s="813"/>
      <c r="DGN13" s="813"/>
      <c r="DGO13" s="813"/>
      <c r="DGP13" s="813"/>
      <c r="DGQ13" s="813"/>
      <c r="DGR13" s="813"/>
      <c r="DGS13" s="813"/>
      <c r="DGT13" s="813"/>
      <c r="DGU13" s="813"/>
      <c r="DGV13" s="813"/>
      <c r="DGW13" s="813"/>
      <c r="DGX13" s="813"/>
      <c r="DGY13" s="813"/>
      <c r="DGZ13" s="813"/>
      <c r="DHA13" s="813"/>
      <c r="DHB13" s="813"/>
      <c r="DHC13" s="813"/>
      <c r="DHD13" s="813"/>
      <c r="DHE13" s="813"/>
      <c r="DHF13" s="813"/>
      <c r="DHG13" s="813"/>
      <c r="DHH13" s="813"/>
      <c r="DHI13" s="813"/>
      <c r="DHJ13" s="813"/>
      <c r="DHK13" s="813"/>
      <c r="DHL13" s="813"/>
      <c r="DHM13" s="813"/>
      <c r="DHN13" s="813"/>
      <c r="DHO13" s="813"/>
      <c r="DHP13" s="813"/>
      <c r="DHQ13" s="813"/>
      <c r="DHR13" s="813"/>
      <c r="DHS13" s="813"/>
      <c r="DHT13" s="813"/>
      <c r="DHU13" s="813"/>
      <c r="DHV13" s="813"/>
      <c r="DHW13" s="813"/>
      <c r="DHX13" s="813"/>
      <c r="DHY13" s="813"/>
      <c r="DHZ13" s="813"/>
      <c r="DIA13" s="813"/>
      <c r="DIB13" s="813"/>
      <c r="DIC13" s="813"/>
      <c r="DID13" s="813"/>
      <c r="DIE13" s="813"/>
      <c r="DIF13" s="813"/>
      <c r="DIG13" s="813"/>
      <c r="DIH13" s="813"/>
      <c r="DII13" s="813"/>
      <c r="DIJ13" s="813"/>
      <c r="DIK13" s="813"/>
      <c r="DIL13" s="813"/>
      <c r="DIM13" s="813"/>
      <c r="DIN13" s="813"/>
      <c r="DIO13" s="813"/>
      <c r="DIP13" s="813"/>
      <c r="DIQ13" s="813"/>
      <c r="DIR13" s="813"/>
      <c r="DIS13" s="813"/>
      <c r="DIT13" s="813"/>
      <c r="DIU13" s="813"/>
      <c r="DIV13" s="813"/>
      <c r="DIW13" s="813"/>
      <c r="DIX13" s="813"/>
      <c r="DIY13" s="813"/>
      <c r="DIZ13" s="813"/>
      <c r="DJA13" s="813"/>
      <c r="DJB13" s="813"/>
      <c r="DJC13" s="813"/>
      <c r="DJD13" s="813"/>
      <c r="DJE13" s="813"/>
      <c r="DJF13" s="813"/>
      <c r="DJG13" s="813"/>
      <c r="DJH13" s="813"/>
      <c r="DJI13" s="813"/>
      <c r="DJJ13" s="813"/>
      <c r="DJK13" s="813"/>
      <c r="DJL13" s="813"/>
      <c r="DJM13" s="813"/>
      <c r="DJN13" s="813"/>
      <c r="DJO13" s="813"/>
      <c r="DJP13" s="813"/>
      <c r="DJQ13" s="813"/>
      <c r="DJR13" s="813"/>
      <c r="DJS13" s="813"/>
      <c r="DJT13" s="813"/>
      <c r="DJU13" s="813"/>
      <c r="DJV13" s="813"/>
      <c r="DJW13" s="813"/>
      <c r="DJX13" s="813"/>
      <c r="DJY13" s="813"/>
      <c r="DJZ13" s="813"/>
      <c r="DKA13" s="813"/>
      <c r="DKB13" s="813"/>
      <c r="DKC13" s="813"/>
      <c r="DKD13" s="813"/>
      <c r="DKE13" s="813"/>
      <c r="DKF13" s="813"/>
      <c r="DKG13" s="813"/>
      <c r="DKH13" s="813"/>
      <c r="DKI13" s="813"/>
      <c r="DKJ13" s="813"/>
      <c r="DKK13" s="813"/>
      <c r="DKL13" s="813"/>
      <c r="DKM13" s="813"/>
      <c r="DKN13" s="813"/>
      <c r="DKO13" s="813"/>
      <c r="DKP13" s="813"/>
      <c r="DKQ13" s="813"/>
      <c r="DKR13" s="813"/>
      <c r="DKS13" s="813"/>
      <c r="DKT13" s="813"/>
      <c r="DKU13" s="813"/>
      <c r="DKV13" s="813"/>
      <c r="DKW13" s="813"/>
      <c r="DKX13" s="813"/>
      <c r="DKY13" s="813"/>
      <c r="DKZ13" s="813"/>
      <c r="DLA13" s="813"/>
      <c r="DLB13" s="813"/>
      <c r="DLC13" s="813"/>
      <c r="DLD13" s="813"/>
      <c r="DLE13" s="813"/>
      <c r="DLF13" s="813"/>
      <c r="DLG13" s="813"/>
      <c r="DLH13" s="813"/>
      <c r="DLI13" s="813"/>
      <c r="DLJ13" s="813"/>
      <c r="DLK13" s="813"/>
      <c r="DLL13" s="813"/>
      <c r="DLM13" s="813"/>
      <c r="DLN13" s="813"/>
      <c r="DLO13" s="813"/>
      <c r="DLP13" s="813"/>
      <c r="DLQ13" s="813"/>
      <c r="DLR13" s="813"/>
      <c r="DLS13" s="813"/>
      <c r="DLT13" s="813"/>
      <c r="DLU13" s="813"/>
      <c r="DLV13" s="813"/>
      <c r="DLW13" s="813"/>
      <c r="DLX13" s="813"/>
      <c r="DLY13" s="813"/>
      <c r="DLZ13" s="813"/>
      <c r="DMA13" s="813"/>
      <c r="DMB13" s="813"/>
      <c r="DMC13" s="813"/>
      <c r="DMD13" s="813"/>
      <c r="DME13" s="813"/>
      <c r="DMF13" s="813"/>
      <c r="DMG13" s="813"/>
      <c r="DMH13" s="813"/>
      <c r="DMI13" s="813"/>
      <c r="DMJ13" s="813"/>
      <c r="DMK13" s="813"/>
      <c r="DML13" s="813"/>
      <c r="DMM13" s="813"/>
      <c r="DMN13" s="813"/>
      <c r="DMO13" s="813"/>
      <c r="DMP13" s="813"/>
      <c r="DMQ13" s="813"/>
      <c r="DMR13" s="813"/>
      <c r="DMS13" s="813"/>
      <c r="DMT13" s="813"/>
      <c r="DMU13" s="813"/>
      <c r="DMV13" s="813"/>
      <c r="DMW13" s="813"/>
      <c r="DMX13" s="813"/>
      <c r="DMY13" s="813"/>
      <c r="DMZ13" s="813"/>
      <c r="DNA13" s="813"/>
      <c r="DNB13" s="813"/>
      <c r="DNC13" s="813"/>
      <c r="DND13" s="813"/>
      <c r="DNE13" s="813"/>
      <c r="DNF13" s="813"/>
      <c r="DNG13" s="813"/>
      <c r="DNH13" s="813"/>
      <c r="DNI13" s="813"/>
      <c r="DNJ13" s="813"/>
      <c r="DNK13" s="813"/>
      <c r="DNL13" s="813"/>
      <c r="DNM13" s="813"/>
      <c r="DNN13" s="813"/>
      <c r="DNO13" s="813"/>
      <c r="DNP13" s="813"/>
      <c r="DNQ13" s="813"/>
      <c r="DNR13" s="813"/>
      <c r="DNS13" s="813"/>
      <c r="DNT13" s="813"/>
      <c r="DNU13" s="813"/>
      <c r="DNV13" s="813"/>
      <c r="DNW13" s="813"/>
      <c r="DNX13" s="813"/>
      <c r="DNY13" s="813"/>
      <c r="DNZ13" s="813"/>
      <c r="DOA13" s="813"/>
      <c r="DOB13" s="813"/>
      <c r="DOC13" s="813"/>
      <c r="DOD13" s="813"/>
      <c r="DOE13" s="813"/>
      <c r="DOF13" s="813"/>
      <c r="DOG13" s="813"/>
      <c r="DOH13" s="813"/>
      <c r="DOI13" s="813"/>
      <c r="DOJ13" s="813"/>
      <c r="DOK13" s="813"/>
      <c r="DOL13" s="813"/>
      <c r="DOM13" s="813"/>
      <c r="DON13" s="813"/>
      <c r="DOO13" s="813"/>
      <c r="DOP13" s="813"/>
      <c r="DOQ13" s="813"/>
      <c r="DOR13" s="813"/>
      <c r="DOS13" s="813"/>
      <c r="DOT13" s="813"/>
      <c r="DOU13" s="813"/>
      <c r="DOV13" s="813"/>
      <c r="DOW13" s="813"/>
      <c r="DOX13" s="813"/>
      <c r="DOY13" s="813"/>
      <c r="DOZ13" s="813"/>
      <c r="DPA13" s="813"/>
      <c r="DPB13" s="813"/>
      <c r="DPC13" s="813"/>
      <c r="DPD13" s="813"/>
      <c r="DPE13" s="813"/>
      <c r="DPF13" s="813"/>
      <c r="DPG13" s="813"/>
      <c r="DPH13" s="813"/>
      <c r="DPI13" s="813"/>
      <c r="DPJ13" s="813"/>
      <c r="DPK13" s="813"/>
      <c r="DPL13" s="813"/>
      <c r="DPM13" s="813"/>
      <c r="DPN13" s="813"/>
      <c r="DPO13" s="813"/>
      <c r="DPP13" s="813"/>
      <c r="DPQ13" s="813"/>
      <c r="DPR13" s="813"/>
      <c r="DPS13" s="813"/>
      <c r="DPT13" s="813"/>
      <c r="DPU13" s="813"/>
      <c r="DPV13" s="813"/>
      <c r="DPW13" s="813"/>
      <c r="DPX13" s="813"/>
      <c r="DPY13" s="813"/>
      <c r="DPZ13" s="813"/>
      <c r="DQA13" s="813"/>
      <c r="DQB13" s="813"/>
      <c r="DQC13" s="813"/>
      <c r="DQD13" s="813"/>
      <c r="DQE13" s="813"/>
      <c r="DQF13" s="813"/>
      <c r="DQG13" s="813"/>
      <c r="DQH13" s="813"/>
      <c r="DQI13" s="813"/>
      <c r="DQJ13" s="813"/>
      <c r="DQK13" s="813"/>
      <c r="DQL13" s="813"/>
      <c r="DQM13" s="813"/>
      <c r="DQN13" s="813"/>
      <c r="DQO13" s="813"/>
      <c r="DQP13" s="813"/>
      <c r="DQQ13" s="813"/>
      <c r="DQR13" s="813"/>
      <c r="DQS13" s="813"/>
      <c r="DQT13" s="813"/>
      <c r="DQU13" s="813"/>
      <c r="DQV13" s="813"/>
      <c r="DQW13" s="813"/>
      <c r="DQX13" s="813"/>
      <c r="DQY13" s="813"/>
      <c r="DQZ13" s="813"/>
      <c r="DRA13" s="813"/>
      <c r="DRB13" s="813"/>
      <c r="DRC13" s="813"/>
      <c r="DRD13" s="813"/>
      <c r="DRE13" s="813"/>
      <c r="DRF13" s="813"/>
      <c r="DRG13" s="813"/>
      <c r="DRH13" s="813"/>
      <c r="DRI13" s="813"/>
      <c r="DRJ13" s="813"/>
      <c r="DRK13" s="813"/>
      <c r="DRL13" s="813"/>
      <c r="DRM13" s="813"/>
      <c r="DRN13" s="813"/>
      <c r="DRO13" s="813"/>
      <c r="DRP13" s="813"/>
      <c r="DRQ13" s="813"/>
      <c r="DRR13" s="813"/>
      <c r="DRS13" s="813"/>
      <c r="DRT13" s="813"/>
      <c r="DRU13" s="813"/>
      <c r="DRV13" s="813"/>
      <c r="DRW13" s="813"/>
      <c r="DRX13" s="813"/>
      <c r="DRY13" s="813"/>
      <c r="DRZ13" s="813"/>
      <c r="DSA13" s="813"/>
      <c r="DSB13" s="813"/>
      <c r="DSC13" s="813"/>
      <c r="DSD13" s="813"/>
      <c r="DSE13" s="813"/>
      <c r="DSF13" s="813"/>
      <c r="DSG13" s="813"/>
      <c r="DSH13" s="813"/>
      <c r="DSI13" s="813"/>
      <c r="DSJ13" s="813"/>
      <c r="DSK13" s="813"/>
      <c r="DSL13" s="813"/>
      <c r="DSM13" s="813"/>
      <c r="DSN13" s="813"/>
      <c r="DSO13" s="813"/>
      <c r="DSP13" s="813"/>
      <c r="DSQ13" s="813"/>
      <c r="DSR13" s="813"/>
      <c r="DSS13" s="813"/>
      <c r="DST13" s="813"/>
      <c r="DSU13" s="813"/>
      <c r="DSV13" s="813"/>
      <c r="DSW13" s="813"/>
      <c r="DSX13" s="813"/>
      <c r="DSY13" s="813"/>
      <c r="DSZ13" s="813"/>
      <c r="DTA13" s="813"/>
      <c r="DTB13" s="813"/>
      <c r="DTC13" s="813"/>
      <c r="DTD13" s="813"/>
      <c r="DTE13" s="813"/>
      <c r="DTF13" s="813"/>
      <c r="DTG13" s="813"/>
      <c r="DTH13" s="813"/>
      <c r="DTI13" s="813"/>
      <c r="DTJ13" s="813"/>
      <c r="DTK13" s="813"/>
      <c r="DTL13" s="813"/>
      <c r="DTM13" s="813"/>
      <c r="DTN13" s="813"/>
      <c r="DTO13" s="813"/>
      <c r="DTP13" s="813"/>
      <c r="DTQ13" s="813"/>
      <c r="DTR13" s="813"/>
      <c r="DTS13" s="813"/>
      <c r="DTT13" s="813"/>
      <c r="DTU13" s="813"/>
      <c r="DTV13" s="813"/>
      <c r="DTW13" s="813"/>
      <c r="DTX13" s="813"/>
      <c r="DTY13" s="813"/>
      <c r="DTZ13" s="813"/>
      <c r="DUA13" s="813"/>
      <c r="DUB13" s="813"/>
      <c r="DUC13" s="813"/>
      <c r="DUD13" s="813"/>
      <c r="DUE13" s="813"/>
      <c r="DUF13" s="813"/>
      <c r="DUG13" s="813"/>
      <c r="DUH13" s="813"/>
      <c r="DUI13" s="813"/>
      <c r="DUJ13" s="813"/>
      <c r="DUK13" s="813"/>
      <c r="DUL13" s="813"/>
      <c r="DUM13" s="813"/>
      <c r="DUN13" s="813"/>
      <c r="DUO13" s="813"/>
      <c r="DUP13" s="813"/>
      <c r="DUQ13" s="813"/>
      <c r="DUR13" s="813"/>
      <c r="DUS13" s="813"/>
      <c r="DUT13" s="813"/>
      <c r="DUU13" s="813"/>
      <c r="DUV13" s="813"/>
      <c r="DUW13" s="813"/>
      <c r="DUX13" s="813"/>
      <c r="DUY13" s="813"/>
      <c r="DUZ13" s="813"/>
      <c r="DVA13" s="813"/>
      <c r="DVB13" s="813"/>
      <c r="DVC13" s="813"/>
      <c r="DVD13" s="813"/>
      <c r="DVE13" s="813"/>
      <c r="DVF13" s="813"/>
      <c r="DVG13" s="813"/>
      <c r="DVH13" s="813"/>
      <c r="DVI13" s="813"/>
      <c r="DVJ13" s="813"/>
      <c r="DVK13" s="813"/>
      <c r="DVL13" s="813"/>
      <c r="DVM13" s="813"/>
      <c r="DVN13" s="813"/>
      <c r="DVO13" s="813"/>
      <c r="DVP13" s="813"/>
      <c r="DVQ13" s="813"/>
      <c r="DVR13" s="813"/>
      <c r="DVS13" s="813"/>
      <c r="DVT13" s="813"/>
      <c r="DVU13" s="813"/>
      <c r="DVV13" s="813"/>
      <c r="DVW13" s="813"/>
      <c r="DVX13" s="813"/>
      <c r="DVY13" s="813"/>
      <c r="DVZ13" s="813"/>
      <c r="DWA13" s="813"/>
      <c r="DWB13" s="813"/>
      <c r="DWC13" s="813"/>
      <c r="DWD13" s="813"/>
      <c r="DWE13" s="813"/>
      <c r="DWF13" s="813"/>
      <c r="DWG13" s="813"/>
      <c r="DWH13" s="813"/>
      <c r="DWI13" s="813"/>
      <c r="DWJ13" s="813"/>
      <c r="DWK13" s="813"/>
      <c r="DWL13" s="813"/>
      <c r="DWM13" s="813"/>
      <c r="DWN13" s="813"/>
      <c r="DWO13" s="813"/>
      <c r="DWP13" s="813"/>
      <c r="DWQ13" s="813"/>
      <c r="DWR13" s="813"/>
      <c r="DWS13" s="813"/>
      <c r="DWT13" s="813"/>
      <c r="DWU13" s="813"/>
      <c r="DWV13" s="813"/>
      <c r="DWW13" s="813"/>
      <c r="DWX13" s="813"/>
      <c r="DWY13" s="813"/>
      <c r="DWZ13" s="813"/>
      <c r="DXA13" s="813"/>
      <c r="DXB13" s="813"/>
      <c r="DXC13" s="813"/>
      <c r="DXD13" s="813"/>
      <c r="DXE13" s="813"/>
      <c r="DXF13" s="813"/>
      <c r="DXG13" s="813"/>
      <c r="DXH13" s="813"/>
      <c r="DXI13" s="813"/>
      <c r="DXJ13" s="813"/>
      <c r="DXK13" s="813"/>
      <c r="DXL13" s="813"/>
      <c r="DXM13" s="813"/>
      <c r="DXN13" s="813"/>
      <c r="DXO13" s="813"/>
      <c r="DXP13" s="813"/>
      <c r="DXQ13" s="813"/>
      <c r="DXR13" s="813"/>
      <c r="DXS13" s="813"/>
      <c r="DXT13" s="813"/>
      <c r="DXU13" s="813"/>
      <c r="DXV13" s="813"/>
      <c r="DXW13" s="813"/>
      <c r="DXX13" s="813"/>
      <c r="DXY13" s="813"/>
      <c r="DXZ13" s="813"/>
      <c r="DYA13" s="813"/>
      <c r="DYB13" s="813"/>
      <c r="DYC13" s="813"/>
      <c r="DYD13" s="813"/>
      <c r="DYE13" s="813"/>
      <c r="DYF13" s="813"/>
      <c r="DYG13" s="813"/>
      <c r="DYH13" s="813"/>
      <c r="DYI13" s="813"/>
      <c r="DYJ13" s="813"/>
      <c r="DYK13" s="813"/>
      <c r="DYL13" s="813"/>
      <c r="DYM13" s="813"/>
      <c r="DYN13" s="813"/>
      <c r="DYO13" s="813"/>
      <c r="DYP13" s="813"/>
      <c r="DYQ13" s="813"/>
      <c r="DYR13" s="813"/>
      <c r="DYS13" s="813"/>
      <c r="DYT13" s="813"/>
      <c r="DYU13" s="813"/>
      <c r="DYV13" s="813"/>
      <c r="DYW13" s="813"/>
      <c r="DYX13" s="813"/>
      <c r="DYY13" s="813"/>
      <c r="DYZ13" s="813"/>
      <c r="DZA13" s="813"/>
      <c r="DZB13" s="813"/>
      <c r="DZC13" s="813"/>
      <c r="DZD13" s="813"/>
      <c r="DZE13" s="813"/>
      <c r="DZF13" s="813"/>
      <c r="DZG13" s="813"/>
      <c r="DZH13" s="813"/>
      <c r="DZI13" s="813"/>
      <c r="DZJ13" s="813"/>
      <c r="DZK13" s="813"/>
      <c r="DZL13" s="813"/>
      <c r="DZM13" s="813"/>
      <c r="DZN13" s="813"/>
      <c r="DZO13" s="813"/>
      <c r="DZP13" s="813"/>
      <c r="DZQ13" s="813"/>
      <c r="DZR13" s="813"/>
      <c r="DZS13" s="813"/>
      <c r="DZT13" s="813"/>
      <c r="DZU13" s="813"/>
      <c r="DZV13" s="813"/>
      <c r="DZW13" s="813"/>
      <c r="DZX13" s="813"/>
      <c r="DZY13" s="813"/>
      <c r="DZZ13" s="813"/>
      <c r="EAA13" s="813"/>
      <c r="EAB13" s="813"/>
      <c r="EAC13" s="813"/>
      <c r="EAD13" s="813"/>
      <c r="EAE13" s="813"/>
      <c r="EAF13" s="813"/>
      <c r="EAG13" s="813"/>
      <c r="EAH13" s="813"/>
      <c r="EAI13" s="813"/>
      <c r="EAJ13" s="813"/>
      <c r="EAK13" s="813"/>
      <c r="EAL13" s="813"/>
      <c r="EAM13" s="813"/>
      <c r="EAN13" s="813"/>
      <c r="EAO13" s="813"/>
      <c r="EAP13" s="813"/>
      <c r="EAQ13" s="813"/>
      <c r="EAR13" s="813"/>
      <c r="EAS13" s="813"/>
      <c r="EAT13" s="813"/>
      <c r="EAU13" s="813"/>
      <c r="EAV13" s="813"/>
      <c r="EAW13" s="813"/>
      <c r="EAX13" s="813"/>
      <c r="EAY13" s="813"/>
      <c r="EAZ13" s="813"/>
      <c r="EBA13" s="813"/>
      <c r="EBB13" s="813"/>
      <c r="EBC13" s="813"/>
      <c r="EBD13" s="813"/>
      <c r="EBE13" s="813"/>
      <c r="EBF13" s="813"/>
      <c r="EBG13" s="813"/>
      <c r="EBH13" s="813"/>
      <c r="EBI13" s="813"/>
      <c r="EBJ13" s="813"/>
      <c r="EBK13" s="813"/>
      <c r="EBL13" s="813"/>
      <c r="EBM13" s="813"/>
      <c r="EBN13" s="813"/>
      <c r="EBO13" s="813"/>
      <c r="EBP13" s="813"/>
      <c r="EBQ13" s="813"/>
      <c r="EBR13" s="813"/>
      <c r="EBS13" s="813"/>
      <c r="EBT13" s="813"/>
      <c r="EBU13" s="813"/>
      <c r="EBV13" s="813"/>
      <c r="EBW13" s="813"/>
      <c r="EBX13" s="813"/>
      <c r="EBY13" s="813"/>
      <c r="EBZ13" s="813"/>
      <c r="ECA13" s="813"/>
      <c r="ECB13" s="813"/>
      <c r="ECC13" s="813"/>
      <c r="ECD13" s="813"/>
      <c r="ECE13" s="813"/>
      <c r="ECF13" s="813"/>
      <c r="ECG13" s="813"/>
      <c r="ECH13" s="813"/>
      <c r="ECI13" s="813"/>
      <c r="ECJ13" s="813"/>
      <c r="ECK13" s="813"/>
      <c r="ECL13" s="813"/>
      <c r="ECM13" s="813"/>
      <c r="ECN13" s="813"/>
      <c r="ECO13" s="813"/>
      <c r="ECP13" s="813"/>
      <c r="ECQ13" s="813"/>
      <c r="ECR13" s="813"/>
      <c r="ECS13" s="813"/>
      <c r="ECT13" s="813"/>
      <c r="ECU13" s="813"/>
      <c r="ECV13" s="813"/>
      <c r="ECW13" s="813"/>
      <c r="ECX13" s="813"/>
      <c r="ECY13" s="813"/>
      <c r="ECZ13" s="813"/>
      <c r="EDA13" s="813"/>
      <c r="EDB13" s="813"/>
      <c r="EDC13" s="813"/>
      <c r="EDD13" s="813"/>
      <c r="EDE13" s="813"/>
      <c r="EDF13" s="813"/>
      <c r="EDG13" s="813"/>
      <c r="EDH13" s="813"/>
      <c r="EDI13" s="813"/>
      <c r="EDJ13" s="813"/>
      <c r="EDK13" s="813"/>
      <c r="EDL13" s="813"/>
      <c r="EDM13" s="813"/>
      <c r="EDN13" s="813"/>
      <c r="EDO13" s="813"/>
      <c r="EDP13" s="813"/>
      <c r="EDQ13" s="813"/>
      <c r="EDR13" s="813"/>
      <c r="EDS13" s="813"/>
      <c r="EDT13" s="813"/>
      <c r="EDU13" s="813"/>
      <c r="EDV13" s="813"/>
      <c r="EDW13" s="813"/>
      <c r="EDX13" s="813"/>
      <c r="EDY13" s="813"/>
      <c r="EDZ13" s="813"/>
      <c r="EEA13" s="813"/>
      <c r="EEB13" s="813"/>
      <c r="EEC13" s="813"/>
      <c r="EED13" s="813"/>
      <c r="EEE13" s="813"/>
      <c r="EEF13" s="813"/>
      <c r="EEG13" s="813"/>
      <c r="EEH13" s="813"/>
      <c r="EEI13" s="813"/>
      <c r="EEJ13" s="813"/>
      <c r="EEK13" s="813"/>
      <c r="EEL13" s="813"/>
      <c r="EEM13" s="813"/>
      <c r="EEN13" s="813"/>
      <c r="EEO13" s="813"/>
      <c r="EEP13" s="813"/>
      <c r="EEQ13" s="813"/>
      <c r="EER13" s="813"/>
      <c r="EES13" s="813"/>
      <c r="EET13" s="813"/>
      <c r="EEU13" s="813"/>
      <c r="EEV13" s="813"/>
      <c r="EEW13" s="813"/>
      <c r="EEX13" s="813"/>
      <c r="EEY13" s="813"/>
      <c r="EEZ13" s="813"/>
      <c r="EFA13" s="813"/>
      <c r="EFB13" s="813"/>
      <c r="EFC13" s="813"/>
      <c r="EFD13" s="813"/>
      <c r="EFE13" s="813"/>
      <c r="EFF13" s="813"/>
      <c r="EFG13" s="813"/>
      <c r="EFH13" s="813"/>
      <c r="EFI13" s="813"/>
      <c r="EFJ13" s="813"/>
      <c r="EFK13" s="813"/>
      <c r="EFL13" s="813"/>
      <c r="EFM13" s="813"/>
      <c r="EFN13" s="813"/>
      <c r="EFO13" s="813"/>
      <c r="EFP13" s="813"/>
      <c r="EFQ13" s="813"/>
      <c r="EFR13" s="813"/>
      <c r="EFS13" s="813"/>
      <c r="EFT13" s="813"/>
      <c r="EFU13" s="813"/>
      <c r="EFV13" s="813"/>
      <c r="EFW13" s="813"/>
      <c r="EFX13" s="813"/>
      <c r="EFY13" s="813"/>
      <c r="EFZ13" s="813"/>
      <c r="EGA13" s="813"/>
      <c r="EGB13" s="813"/>
      <c r="EGC13" s="813"/>
      <c r="EGD13" s="813"/>
      <c r="EGE13" s="813"/>
      <c r="EGF13" s="813"/>
      <c r="EGG13" s="813"/>
      <c r="EGH13" s="813"/>
      <c r="EGI13" s="813"/>
      <c r="EGJ13" s="813"/>
      <c r="EGK13" s="813"/>
      <c r="EGL13" s="813"/>
      <c r="EGM13" s="813"/>
      <c r="EGN13" s="813"/>
      <c r="EGO13" s="813"/>
      <c r="EGP13" s="813"/>
      <c r="EGQ13" s="813"/>
      <c r="EGR13" s="813"/>
      <c r="EGS13" s="813"/>
      <c r="EGT13" s="813"/>
      <c r="EGU13" s="813"/>
      <c r="EGV13" s="813"/>
      <c r="EGW13" s="813"/>
      <c r="EGX13" s="813"/>
      <c r="EGY13" s="813"/>
      <c r="EGZ13" s="813"/>
      <c r="EHA13" s="813"/>
      <c r="EHB13" s="813"/>
      <c r="EHC13" s="813"/>
      <c r="EHD13" s="813"/>
      <c r="EHE13" s="813"/>
      <c r="EHF13" s="813"/>
      <c r="EHG13" s="813"/>
      <c r="EHH13" s="813"/>
      <c r="EHI13" s="813"/>
      <c r="EHJ13" s="813"/>
      <c r="EHK13" s="813"/>
      <c r="EHL13" s="813"/>
      <c r="EHM13" s="813"/>
      <c r="EHN13" s="813"/>
      <c r="EHO13" s="813"/>
      <c r="EHP13" s="813"/>
      <c r="EHQ13" s="813"/>
      <c r="EHR13" s="813"/>
      <c r="EHS13" s="813"/>
      <c r="EHT13" s="813"/>
      <c r="EHU13" s="813"/>
      <c r="EHV13" s="813"/>
      <c r="EHW13" s="813"/>
      <c r="EHX13" s="813"/>
      <c r="EHY13" s="813"/>
      <c r="EHZ13" s="813"/>
      <c r="EIA13" s="813"/>
      <c r="EIB13" s="813"/>
      <c r="EIC13" s="813"/>
      <c r="EID13" s="813"/>
      <c r="EIE13" s="813"/>
      <c r="EIF13" s="813"/>
      <c r="EIG13" s="813"/>
      <c r="EIH13" s="813"/>
      <c r="EII13" s="813"/>
      <c r="EIJ13" s="813"/>
      <c r="EIK13" s="813"/>
      <c r="EIL13" s="813"/>
      <c r="EIM13" s="813"/>
      <c r="EIN13" s="813"/>
      <c r="EIO13" s="813"/>
      <c r="EIP13" s="813"/>
      <c r="EIQ13" s="813"/>
      <c r="EIR13" s="813"/>
      <c r="EIS13" s="813"/>
      <c r="EIT13" s="813"/>
      <c r="EIU13" s="813"/>
      <c r="EIV13" s="813"/>
      <c r="EIW13" s="813"/>
      <c r="EIX13" s="813"/>
      <c r="EIY13" s="813"/>
      <c r="EIZ13" s="813"/>
      <c r="EJA13" s="813"/>
      <c r="EJB13" s="813"/>
      <c r="EJC13" s="813"/>
      <c r="EJD13" s="813"/>
      <c r="EJE13" s="813"/>
      <c r="EJF13" s="813"/>
      <c r="EJG13" s="813"/>
      <c r="EJH13" s="813"/>
      <c r="EJI13" s="813"/>
      <c r="EJJ13" s="813"/>
      <c r="EJK13" s="813"/>
      <c r="EJL13" s="813"/>
      <c r="EJM13" s="813"/>
      <c r="EJN13" s="813"/>
      <c r="EJO13" s="813"/>
      <c r="EJP13" s="813"/>
      <c r="EJQ13" s="813"/>
      <c r="EJR13" s="813"/>
      <c r="EJS13" s="813"/>
      <c r="EJT13" s="813"/>
      <c r="EJU13" s="813"/>
      <c r="EJV13" s="813"/>
      <c r="EJW13" s="813"/>
      <c r="EJX13" s="813"/>
      <c r="EJY13" s="813"/>
      <c r="EJZ13" s="813"/>
      <c r="EKA13" s="813"/>
      <c r="EKB13" s="813"/>
      <c r="EKC13" s="813"/>
      <c r="EKD13" s="813"/>
      <c r="EKE13" s="813"/>
      <c r="EKF13" s="813"/>
      <c r="EKG13" s="813"/>
      <c r="EKH13" s="813"/>
      <c r="EKI13" s="813"/>
      <c r="EKJ13" s="813"/>
      <c r="EKK13" s="813"/>
      <c r="EKL13" s="813"/>
      <c r="EKM13" s="813"/>
      <c r="EKN13" s="813"/>
      <c r="EKO13" s="813"/>
      <c r="EKP13" s="813"/>
      <c r="EKQ13" s="813"/>
      <c r="EKR13" s="813"/>
      <c r="EKS13" s="813"/>
      <c r="EKT13" s="813"/>
      <c r="EKU13" s="813"/>
      <c r="EKV13" s="813"/>
      <c r="EKW13" s="813"/>
      <c r="EKX13" s="813"/>
      <c r="EKY13" s="813"/>
      <c r="EKZ13" s="813"/>
      <c r="ELA13" s="813"/>
      <c r="ELB13" s="813"/>
      <c r="ELC13" s="813"/>
      <c r="ELD13" s="813"/>
      <c r="ELE13" s="813"/>
      <c r="ELF13" s="813"/>
      <c r="ELG13" s="813"/>
      <c r="ELH13" s="813"/>
      <c r="ELI13" s="813"/>
      <c r="ELJ13" s="813"/>
      <c r="ELK13" s="813"/>
      <c r="ELL13" s="813"/>
      <c r="ELM13" s="813"/>
      <c r="ELN13" s="813"/>
      <c r="ELO13" s="813"/>
      <c r="ELP13" s="813"/>
      <c r="ELQ13" s="813"/>
      <c r="ELR13" s="813"/>
      <c r="ELS13" s="813"/>
      <c r="ELT13" s="813"/>
      <c r="ELU13" s="813"/>
      <c r="ELV13" s="813"/>
      <c r="ELW13" s="813"/>
      <c r="ELX13" s="813"/>
      <c r="ELY13" s="813"/>
      <c r="ELZ13" s="813"/>
      <c r="EMA13" s="813"/>
      <c r="EMB13" s="813"/>
      <c r="EMC13" s="813"/>
      <c r="EMD13" s="813"/>
      <c r="EME13" s="813"/>
      <c r="EMF13" s="813"/>
      <c r="EMG13" s="813"/>
      <c r="EMH13" s="813"/>
      <c r="EMI13" s="813"/>
      <c r="EMJ13" s="813"/>
      <c r="EMK13" s="813"/>
      <c r="EML13" s="813"/>
      <c r="EMM13" s="813"/>
      <c r="EMN13" s="813"/>
      <c r="EMO13" s="813"/>
      <c r="EMP13" s="813"/>
      <c r="EMQ13" s="813"/>
      <c r="EMR13" s="813"/>
      <c r="EMS13" s="813"/>
      <c r="EMT13" s="813"/>
      <c r="EMU13" s="813"/>
      <c r="EMV13" s="813"/>
      <c r="EMW13" s="813"/>
      <c r="EMX13" s="813"/>
      <c r="EMY13" s="813"/>
      <c r="EMZ13" s="813"/>
      <c r="ENA13" s="813"/>
      <c r="ENB13" s="813"/>
      <c r="ENC13" s="813"/>
      <c r="END13" s="813"/>
      <c r="ENE13" s="813"/>
      <c r="ENF13" s="813"/>
      <c r="ENG13" s="813"/>
      <c r="ENH13" s="813"/>
      <c r="ENI13" s="813"/>
      <c r="ENJ13" s="813"/>
      <c r="ENK13" s="813"/>
      <c r="ENL13" s="813"/>
      <c r="ENM13" s="813"/>
      <c r="ENN13" s="813"/>
      <c r="ENO13" s="813"/>
      <c r="ENP13" s="813"/>
      <c r="ENQ13" s="813"/>
      <c r="ENR13" s="813"/>
      <c r="ENS13" s="813"/>
      <c r="ENT13" s="813"/>
      <c r="ENU13" s="813"/>
      <c r="ENV13" s="813"/>
      <c r="ENW13" s="813"/>
      <c r="ENX13" s="813"/>
      <c r="ENY13" s="813"/>
      <c r="ENZ13" s="813"/>
      <c r="EOA13" s="813"/>
      <c r="EOB13" s="813"/>
      <c r="EOC13" s="813"/>
      <c r="EOD13" s="813"/>
      <c r="EOE13" s="813"/>
      <c r="EOF13" s="813"/>
      <c r="EOG13" s="813"/>
      <c r="EOH13" s="813"/>
      <c r="EOI13" s="813"/>
      <c r="EOJ13" s="813"/>
      <c r="EOK13" s="813"/>
      <c r="EOL13" s="813"/>
      <c r="EOM13" s="813"/>
      <c r="EON13" s="813"/>
      <c r="EOO13" s="813"/>
      <c r="EOP13" s="813"/>
      <c r="EOQ13" s="813"/>
      <c r="EOR13" s="813"/>
      <c r="EOS13" s="813"/>
      <c r="EOT13" s="813"/>
      <c r="EOU13" s="813"/>
      <c r="EOV13" s="813"/>
      <c r="EOW13" s="813"/>
      <c r="EOX13" s="813"/>
      <c r="EOY13" s="813"/>
      <c r="EOZ13" s="813"/>
      <c r="EPA13" s="813"/>
      <c r="EPB13" s="813"/>
      <c r="EPC13" s="813"/>
      <c r="EPD13" s="813"/>
      <c r="EPE13" s="813"/>
      <c r="EPF13" s="813"/>
      <c r="EPG13" s="813"/>
      <c r="EPH13" s="813"/>
      <c r="EPI13" s="813"/>
      <c r="EPJ13" s="813"/>
      <c r="EPK13" s="813"/>
      <c r="EPL13" s="813"/>
      <c r="EPM13" s="813"/>
      <c r="EPN13" s="813"/>
      <c r="EPO13" s="813"/>
      <c r="EPP13" s="813"/>
      <c r="EPQ13" s="813"/>
      <c r="EPR13" s="813"/>
      <c r="EPS13" s="813"/>
      <c r="EPT13" s="813"/>
      <c r="EPU13" s="813"/>
      <c r="EPV13" s="813"/>
      <c r="EPW13" s="813"/>
      <c r="EPX13" s="813"/>
      <c r="EPY13" s="813"/>
      <c r="EPZ13" s="813"/>
      <c r="EQA13" s="813"/>
      <c r="EQB13" s="813"/>
      <c r="EQC13" s="813"/>
      <c r="EQD13" s="813"/>
      <c r="EQE13" s="813"/>
      <c r="EQF13" s="813"/>
      <c r="EQG13" s="813"/>
      <c r="EQH13" s="813"/>
      <c r="EQI13" s="813"/>
      <c r="EQJ13" s="813"/>
      <c r="EQK13" s="813"/>
      <c r="EQL13" s="813"/>
      <c r="EQM13" s="813"/>
      <c r="EQN13" s="813"/>
      <c r="EQO13" s="813"/>
      <c r="EQP13" s="813"/>
      <c r="EQQ13" s="813"/>
      <c r="EQR13" s="813"/>
      <c r="EQS13" s="813"/>
      <c r="EQT13" s="813"/>
      <c r="EQU13" s="813"/>
      <c r="EQV13" s="813"/>
      <c r="EQW13" s="813"/>
      <c r="EQX13" s="813"/>
      <c r="EQY13" s="813"/>
      <c r="EQZ13" s="813"/>
      <c r="ERA13" s="813"/>
      <c r="ERB13" s="813"/>
      <c r="ERC13" s="813"/>
      <c r="ERD13" s="813"/>
      <c r="ERE13" s="813"/>
      <c r="ERF13" s="813"/>
      <c r="ERG13" s="813"/>
      <c r="ERH13" s="813"/>
      <c r="ERI13" s="813"/>
      <c r="ERJ13" s="813"/>
      <c r="ERK13" s="813"/>
      <c r="ERL13" s="813"/>
      <c r="ERM13" s="813"/>
      <c r="ERN13" s="813"/>
      <c r="ERO13" s="813"/>
      <c r="ERP13" s="813"/>
      <c r="ERQ13" s="813"/>
      <c r="ERR13" s="813"/>
      <c r="ERS13" s="813"/>
      <c r="ERT13" s="813"/>
      <c r="ERU13" s="813"/>
      <c r="ERV13" s="813"/>
      <c r="ERW13" s="813"/>
      <c r="ERX13" s="813"/>
      <c r="ERY13" s="813"/>
      <c r="ERZ13" s="813"/>
      <c r="ESA13" s="813"/>
      <c r="ESB13" s="813"/>
      <c r="ESC13" s="813"/>
      <c r="ESD13" s="813"/>
      <c r="ESE13" s="813"/>
      <c r="ESF13" s="813"/>
      <c r="ESG13" s="813"/>
      <c r="ESH13" s="813"/>
      <c r="ESI13" s="813"/>
      <c r="ESJ13" s="813"/>
      <c r="ESK13" s="813"/>
      <c r="ESL13" s="813"/>
      <c r="ESM13" s="813"/>
      <c r="ESN13" s="813"/>
      <c r="ESO13" s="813"/>
      <c r="ESP13" s="813"/>
      <c r="ESQ13" s="813"/>
      <c r="ESR13" s="813"/>
      <c r="ESS13" s="813"/>
      <c r="EST13" s="813"/>
      <c r="ESU13" s="813"/>
      <c r="ESV13" s="813"/>
      <c r="ESW13" s="813"/>
      <c r="ESX13" s="813"/>
      <c r="ESY13" s="813"/>
      <c r="ESZ13" s="813"/>
      <c r="ETA13" s="813"/>
      <c r="ETB13" s="813"/>
      <c r="ETC13" s="813"/>
      <c r="ETD13" s="813"/>
      <c r="ETE13" s="813"/>
      <c r="ETF13" s="813"/>
      <c r="ETG13" s="813"/>
      <c r="ETH13" s="813"/>
      <c r="ETI13" s="813"/>
      <c r="ETJ13" s="813"/>
      <c r="ETK13" s="813"/>
      <c r="ETL13" s="813"/>
      <c r="ETM13" s="813"/>
      <c r="ETN13" s="813"/>
      <c r="ETO13" s="813"/>
      <c r="ETP13" s="813"/>
      <c r="ETQ13" s="813"/>
      <c r="ETR13" s="813"/>
      <c r="ETS13" s="813"/>
      <c r="ETT13" s="813"/>
      <c r="ETU13" s="813"/>
      <c r="ETV13" s="813"/>
      <c r="ETW13" s="813"/>
      <c r="ETX13" s="813"/>
      <c r="ETY13" s="813"/>
      <c r="ETZ13" s="813"/>
      <c r="EUA13" s="813"/>
      <c r="EUB13" s="813"/>
      <c r="EUC13" s="813"/>
      <c r="EUD13" s="813"/>
      <c r="EUE13" s="813"/>
      <c r="EUF13" s="813"/>
      <c r="EUG13" s="813"/>
      <c r="EUH13" s="813"/>
      <c r="EUI13" s="813"/>
      <c r="EUJ13" s="813"/>
      <c r="EUK13" s="813"/>
      <c r="EUL13" s="813"/>
      <c r="EUM13" s="813"/>
      <c r="EUN13" s="813"/>
      <c r="EUO13" s="813"/>
      <c r="EUP13" s="813"/>
      <c r="EUQ13" s="813"/>
      <c r="EUR13" s="813"/>
      <c r="EUS13" s="813"/>
      <c r="EUT13" s="813"/>
      <c r="EUU13" s="813"/>
      <c r="EUV13" s="813"/>
      <c r="EUW13" s="813"/>
      <c r="EUX13" s="813"/>
      <c r="EUY13" s="813"/>
      <c r="EUZ13" s="813"/>
      <c r="EVA13" s="813"/>
      <c r="EVB13" s="813"/>
      <c r="EVC13" s="813"/>
      <c r="EVD13" s="813"/>
      <c r="EVE13" s="813"/>
      <c r="EVF13" s="813"/>
      <c r="EVG13" s="813"/>
      <c r="EVH13" s="813"/>
      <c r="EVI13" s="813"/>
      <c r="EVJ13" s="813"/>
      <c r="EVK13" s="813"/>
      <c r="EVL13" s="813"/>
      <c r="EVM13" s="813"/>
      <c r="EVN13" s="813"/>
      <c r="EVO13" s="813"/>
      <c r="EVP13" s="813"/>
      <c r="EVQ13" s="813"/>
      <c r="EVR13" s="813"/>
      <c r="EVS13" s="813"/>
      <c r="EVT13" s="813"/>
      <c r="EVU13" s="813"/>
      <c r="EVV13" s="813"/>
      <c r="EVW13" s="813"/>
      <c r="EVX13" s="813"/>
      <c r="EVY13" s="813"/>
      <c r="EVZ13" s="813"/>
      <c r="EWA13" s="813"/>
      <c r="EWB13" s="813"/>
      <c r="EWC13" s="813"/>
      <c r="EWD13" s="813"/>
      <c r="EWE13" s="813"/>
      <c r="EWF13" s="813"/>
      <c r="EWG13" s="813"/>
      <c r="EWH13" s="813"/>
      <c r="EWI13" s="813"/>
      <c r="EWJ13" s="813"/>
      <c r="EWK13" s="813"/>
      <c r="EWL13" s="813"/>
      <c r="EWM13" s="813"/>
      <c r="EWN13" s="813"/>
      <c r="EWO13" s="813"/>
      <c r="EWP13" s="813"/>
      <c r="EWQ13" s="813"/>
      <c r="EWR13" s="813"/>
      <c r="EWS13" s="813"/>
      <c r="EWT13" s="813"/>
      <c r="EWU13" s="813"/>
      <c r="EWV13" s="813"/>
      <c r="EWW13" s="813"/>
      <c r="EWX13" s="813"/>
      <c r="EWY13" s="813"/>
      <c r="EWZ13" s="813"/>
      <c r="EXA13" s="813"/>
      <c r="EXB13" s="813"/>
      <c r="EXC13" s="813"/>
      <c r="EXD13" s="813"/>
      <c r="EXE13" s="813"/>
      <c r="EXF13" s="813"/>
      <c r="EXG13" s="813"/>
      <c r="EXH13" s="813"/>
      <c r="EXI13" s="813"/>
      <c r="EXJ13" s="813"/>
      <c r="EXK13" s="813"/>
      <c r="EXL13" s="813"/>
      <c r="EXM13" s="813"/>
      <c r="EXN13" s="813"/>
      <c r="EXO13" s="813"/>
      <c r="EXP13" s="813"/>
      <c r="EXQ13" s="813"/>
      <c r="EXR13" s="813"/>
      <c r="EXS13" s="813"/>
      <c r="EXT13" s="813"/>
      <c r="EXU13" s="813"/>
      <c r="EXV13" s="813"/>
      <c r="EXW13" s="813"/>
      <c r="EXX13" s="813"/>
      <c r="EXY13" s="813"/>
      <c r="EXZ13" s="813"/>
      <c r="EYA13" s="813"/>
      <c r="EYB13" s="813"/>
      <c r="EYC13" s="813"/>
      <c r="EYD13" s="813"/>
      <c r="EYE13" s="813"/>
      <c r="EYF13" s="813"/>
      <c r="EYG13" s="813"/>
      <c r="EYH13" s="813"/>
      <c r="EYI13" s="813"/>
      <c r="EYJ13" s="813"/>
      <c r="EYK13" s="813"/>
      <c r="EYL13" s="813"/>
      <c r="EYM13" s="813"/>
      <c r="EYN13" s="813"/>
      <c r="EYO13" s="813"/>
      <c r="EYP13" s="813"/>
      <c r="EYQ13" s="813"/>
      <c r="EYR13" s="813"/>
      <c r="EYS13" s="813"/>
      <c r="EYT13" s="813"/>
      <c r="EYU13" s="813"/>
      <c r="EYV13" s="813"/>
      <c r="EYW13" s="813"/>
      <c r="EYX13" s="813"/>
      <c r="EYY13" s="813"/>
      <c r="EYZ13" s="813"/>
      <c r="EZA13" s="813"/>
      <c r="EZB13" s="813"/>
      <c r="EZC13" s="813"/>
      <c r="EZD13" s="813"/>
      <c r="EZE13" s="813"/>
      <c r="EZF13" s="813"/>
      <c r="EZG13" s="813"/>
      <c r="EZH13" s="813"/>
      <c r="EZI13" s="813"/>
      <c r="EZJ13" s="813"/>
      <c r="EZK13" s="813"/>
      <c r="EZL13" s="813"/>
      <c r="EZM13" s="813"/>
      <c r="EZN13" s="813"/>
      <c r="EZO13" s="813"/>
      <c r="EZP13" s="813"/>
      <c r="EZQ13" s="813"/>
      <c r="EZR13" s="813"/>
      <c r="EZS13" s="813"/>
      <c r="EZT13" s="813"/>
      <c r="EZU13" s="813"/>
      <c r="EZV13" s="813"/>
      <c r="EZW13" s="813"/>
      <c r="EZX13" s="813"/>
      <c r="EZY13" s="813"/>
      <c r="EZZ13" s="813"/>
      <c r="FAA13" s="813"/>
      <c r="FAB13" s="813"/>
      <c r="FAC13" s="813"/>
      <c r="FAD13" s="813"/>
      <c r="FAE13" s="813"/>
      <c r="FAF13" s="813"/>
      <c r="FAG13" s="813"/>
      <c r="FAH13" s="813"/>
      <c r="FAI13" s="813"/>
      <c r="FAJ13" s="813"/>
      <c r="FAK13" s="813"/>
      <c r="FAL13" s="813"/>
      <c r="FAM13" s="813"/>
      <c r="FAN13" s="813"/>
      <c r="FAO13" s="813"/>
      <c r="FAP13" s="813"/>
      <c r="FAQ13" s="813"/>
      <c r="FAR13" s="813"/>
      <c r="FAS13" s="813"/>
      <c r="FAT13" s="813"/>
      <c r="FAU13" s="813"/>
      <c r="FAV13" s="813"/>
      <c r="FAW13" s="813"/>
      <c r="FAX13" s="813"/>
      <c r="FAY13" s="813"/>
      <c r="FAZ13" s="813"/>
      <c r="FBA13" s="813"/>
      <c r="FBB13" s="813"/>
      <c r="FBC13" s="813"/>
      <c r="FBD13" s="813"/>
      <c r="FBE13" s="813"/>
      <c r="FBF13" s="813"/>
      <c r="FBG13" s="813"/>
      <c r="FBH13" s="813"/>
      <c r="FBI13" s="813"/>
      <c r="FBJ13" s="813"/>
      <c r="FBK13" s="813"/>
      <c r="FBL13" s="813"/>
      <c r="FBM13" s="813"/>
      <c r="FBN13" s="813"/>
      <c r="FBO13" s="813"/>
      <c r="FBP13" s="813"/>
      <c r="FBQ13" s="813"/>
      <c r="FBR13" s="813"/>
      <c r="FBS13" s="813"/>
      <c r="FBT13" s="813"/>
      <c r="FBU13" s="813"/>
      <c r="FBV13" s="813"/>
      <c r="FBW13" s="813"/>
      <c r="FBX13" s="813"/>
      <c r="FBY13" s="813"/>
      <c r="FBZ13" s="813"/>
      <c r="FCA13" s="813"/>
      <c r="FCB13" s="813"/>
      <c r="FCC13" s="813"/>
      <c r="FCD13" s="813"/>
      <c r="FCE13" s="813"/>
      <c r="FCF13" s="813"/>
      <c r="FCG13" s="813"/>
      <c r="FCH13" s="813"/>
      <c r="FCI13" s="813"/>
      <c r="FCJ13" s="813"/>
      <c r="FCK13" s="813"/>
      <c r="FCL13" s="813"/>
      <c r="FCM13" s="813"/>
      <c r="FCN13" s="813"/>
      <c r="FCO13" s="813"/>
      <c r="FCP13" s="813"/>
      <c r="FCQ13" s="813"/>
      <c r="FCR13" s="813"/>
      <c r="FCS13" s="813"/>
      <c r="FCT13" s="813"/>
      <c r="FCU13" s="813"/>
      <c r="FCV13" s="813"/>
      <c r="FCW13" s="813"/>
      <c r="FCX13" s="813"/>
      <c r="FCY13" s="813"/>
      <c r="FCZ13" s="813"/>
      <c r="FDA13" s="813"/>
      <c r="FDB13" s="813"/>
      <c r="FDC13" s="813"/>
      <c r="FDD13" s="813"/>
      <c r="FDE13" s="813"/>
      <c r="FDF13" s="813"/>
      <c r="FDG13" s="813"/>
      <c r="FDH13" s="813"/>
      <c r="FDI13" s="813"/>
      <c r="FDJ13" s="813"/>
      <c r="FDK13" s="813"/>
      <c r="FDL13" s="813"/>
      <c r="FDM13" s="813"/>
      <c r="FDN13" s="813"/>
      <c r="FDO13" s="813"/>
      <c r="FDP13" s="813"/>
      <c r="FDQ13" s="813"/>
      <c r="FDR13" s="813"/>
      <c r="FDS13" s="813"/>
      <c r="FDT13" s="813"/>
      <c r="FDU13" s="813"/>
      <c r="FDV13" s="813"/>
      <c r="FDW13" s="813"/>
      <c r="FDX13" s="813"/>
      <c r="FDY13" s="813"/>
      <c r="FDZ13" s="813"/>
      <c r="FEA13" s="813"/>
      <c r="FEB13" s="813"/>
      <c r="FEC13" s="813"/>
      <c r="FED13" s="813"/>
      <c r="FEE13" s="813"/>
      <c r="FEF13" s="813"/>
      <c r="FEG13" s="813"/>
      <c r="FEH13" s="813"/>
      <c r="FEI13" s="813"/>
      <c r="FEJ13" s="813"/>
      <c r="FEK13" s="813"/>
      <c r="FEL13" s="813"/>
      <c r="FEM13" s="813"/>
      <c r="FEN13" s="813"/>
      <c r="FEO13" s="813"/>
      <c r="FEP13" s="813"/>
      <c r="FEQ13" s="813"/>
      <c r="FER13" s="813"/>
      <c r="FES13" s="813"/>
      <c r="FET13" s="813"/>
      <c r="FEU13" s="813"/>
      <c r="FEV13" s="813"/>
      <c r="FEW13" s="813"/>
      <c r="FEX13" s="813"/>
      <c r="FEY13" s="813"/>
      <c r="FEZ13" s="813"/>
      <c r="FFA13" s="813"/>
      <c r="FFB13" s="813"/>
      <c r="FFC13" s="813"/>
      <c r="FFD13" s="813"/>
      <c r="FFE13" s="813"/>
      <c r="FFF13" s="813"/>
      <c r="FFG13" s="813"/>
      <c r="FFH13" s="813"/>
      <c r="FFI13" s="813"/>
      <c r="FFJ13" s="813"/>
      <c r="FFK13" s="813"/>
      <c r="FFL13" s="813"/>
      <c r="FFM13" s="813"/>
      <c r="FFN13" s="813"/>
      <c r="FFO13" s="813"/>
      <c r="FFP13" s="813"/>
      <c r="FFQ13" s="813"/>
      <c r="FFR13" s="813"/>
      <c r="FFS13" s="813"/>
      <c r="FFT13" s="813"/>
      <c r="FFU13" s="813"/>
      <c r="FFV13" s="813"/>
      <c r="FFW13" s="813"/>
      <c r="FFX13" s="813"/>
      <c r="FFY13" s="813"/>
      <c r="FFZ13" s="813"/>
      <c r="FGA13" s="813"/>
      <c r="FGB13" s="813"/>
      <c r="FGC13" s="813"/>
      <c r="FGD13" s="813"/>
      <c r="FGE13" s="813"/>
      <c r="FGF13" s="813"/>
      <c r="FGG13" s="813"/>
      <c r="FGH13" s="813"/>
      <c r="FGI13" s="813"/>
      <c r="FGJ13" s="813"/>
      <c r="FGK13" s="813"/>
      <c r="FGL13" s="813"/>
      <c r="FGM13" s="813"/>
      <c r="FGN13" s="813"/>
      <c r="FGO13" s="813"/>
      <c r="FGP13" s="813"/>
      <c r="FGQ13" s="813"/>
      <c r="FGR13" s="813"/>
      <c r="FGS13" s="813"/>
      <c r="FGT13" s="813"/>
      <c r="FGU13" s="813"/>
      <c r="FGV13" s="813"/>
      <c r="FGW13" s="813"/>
      <c r="FGX13" s="813"/>
      <c r="FGY13" s="813"/>
      <c r="FGZ13" s="813"/>
      <c r="FHA13" s="813"/>
      <c r="FHB13" s="813"/>
      <c r="FHC13" s="813"/>
      <c r="FHD13" s="813"/>
      <c r="FHE13" s="813"/>
      <c r="FHF13" s="813"/>
      <c r="FHG13" s="813"/>
      <c r="FHH13" s="813"/>
      <c r="FHI13" s="813"/>
      <c r="FHJ13" s="813"/>
      <c r="FHK13" s="813"/>
      <c r="FHL13" s="813"/>
      <c r="FHM13" s="813"/>
      <c r="FHN13" s="813"/>
      <c r="FHO13" s="813"/>
      <c r="FHP13" s="813"/>
      <c r="FHQ13" s="813"/>
      <c r="FHR13" s="813"/>
      <c r="FHS13" s="813"/>
      <c r="FHT13" s="813"/>
      <c r="FHU13" s="813"/>
      <c r="FHV13" s="813"/>
      <c r="FHW13" s="813"/>
      <c r="FHX13" s="813"/>
      <c r="FHY13" s="813"/>
      <c r="FHZ13" s="813"/>
      <c r="FIA13" s="813"/>
      <c r="FIB13" s="813"/>
      <c r="FIC13" s="813"/>
      <c r="FID13" s="813"/>
      <c r="FIE13" s="813"/>
      <c r="FIF13" s="813"/>
      <c r="FIG13" s="813"/>
      <c r="FIH13" s="813"/>
      <c r="FII13" s="813"/>
      <c r="FIJ13" s="813"/>
      <c r="FIK13" s="813"/>
      <c r="FIL13" s="813"/>
      <c r="FIM13" s="813"/>
      <c r="FIN13" s="813"/>
      <c r="FIO13" s="813"/>
      <c r="FIP13" s="813"/>
      <c r="FIQ13" s="813"/>
      <c r="FIR13" s="813"/>
      <c r="FIS13" s="813"/>
      <c r="FIT13" s="813"/>
      <c r="FIU13" s="813"/>
      <c r="FIV13" s="813"/>
      <c r="FIW13" s="813"/>
      <c r="FIX13" s="813"/>
      <c r="FIY13" s="813"/>
      <c r="FIZ13" s="813"/>
      <c r="FJA13" s="813"/>
      <c r="FJB13" s="813"/>
      <c r="FJC13" s="813"/>
      <c r="FJD13" s="813"/>
      <c r="FJE13" s="813"/>
      <c r="FJF13" s="813"/>
      <c r="FJG13" s="813"/>
      <c r="FJH13" s="813"/>
      <c r="FJI13" s="813"/>
      <c r="FJJ13" s="813"/>
      <c r="FJK13" s="813"/>
      <c r="FJL13" s="813"/>
      <c r="FJM13" s="813"/>
      <c r="FJN13" s="813"/>
      <c r="FJO13" s="813"/>
      <c r="FJP13" s="813"/>
      <c r="FJQ13" s="813"/>
      <c r="FJR13" s="813"/>
      <c r="FJS13" s="813"/>
      <c r="FJT13" s="813"/>
      <c r="FJU13" s="813"/>
      <c r="FJV13" s="813"/>
      <c r="FJW13" s="813"/>
      <c r="FJX13" s="813"/>
      <c r="FJY13" s="813"/>
      <c r="FJZ13" s="813"/>
      <c r="FKA13" s="813"/>
      <c r="FKB13" s="813"/>
      <c r="FKC13" s="813"/>
      <c r="FKD13" s="813"/>
      <c r="FKE13" s="813"/>
      <c r="FKF13" s="813"/>
      <c r="FKG13" s="813"/>
      <c r="FKH13" s="813"/>
      <c r="FKI13" s="813"/>
      <c r="FKJ13" s="813"/>
      <c r="FKK13" s="813"/>
      <c r="FKL13" s="813"/>
      <c r="FKM13" s="813"/>
      <c r="FKN13" s="813"/>
      <c r="FKO13" s="813"/>
      <c r="FKP13" s="813"/>
      <c r="FKQ13" s="813"/>
      <c r="FKR13" s="813"/>
      <c r="FKS13" s="813"/>
      <c r="FKT13" s="813"/>
      <c r="FKU13" s="813"/>
      <c r="FKV13" s="813"/>
      <c r="FKW13" s="813"/>
      <c r="FKX13" s="813"/>
      <c r="FKY13" s="813"/>
      <c r="FKZ13" s="813"/>
      <c r="FLA13" s="813"/>
      <c r="FLB13" s="813"/>
      <c r="FLC13" s="813"/>
      <c r="FLD13" s="813"/>
      <c r="FLE13" s="813"/>
      <c r="FLF13" s="813"/>
      <c r="FLG13" s="813"/>
      <c r="FLH13" s="813"/>
      <c r="FLI13" s="813"/>
      <c r="FLJ13" s="813"/>
      <c r="FLK13" s="813"/>
      <c r="FLL13" s="813"/>
      <c r="FLM13" s="813"/>
      <c r="FLN13" s="813"/>
      <c r="FLO13" s="813"/>
      <c r="FLP13" s="813"/>
      <c r="FLQ13" s="813"/>
      <c r="FLR13" s="813"/>
      <c r="FLS13" s="813"/>
      <c r="FLT13" s="813"/>
      <c r="FLU13" s="813"/>
      <c r="FLV13" s="813"/>
      <c r="FLW13" s="813"/>
      <c r="FLX13" s="813"/>
      <c r="FLY13" s="813"/>
      <c r="FLZ13" s="813"/>
      <c r="FMA13" s="813"/>
      <c r="FMB13" s="813"/>
      <c r="FMC13" s="813"/>
      <c r="FMD13" s="813"/>
      <c r="FME13" s="813"/>
      <c r="FMF13" s="813"/>
      <c r="FMG13" s="813"/>
      <c r="FMH13" s="813"/>
      <c r="FMI13" s="813"/>
      <c r="FMJ13" s="813"/>
      <c r="FMK13" s="813"/>
      <c r="FML13" s="813"/>
      <c r="FMM13" s="813"/>
      <c r="FMN13" s="813"/>
      <c r="FMO13" s="813"/>
      <c r="FMP13" s="813"/>
      <c r="FMQ13" s="813"/>
      <c r="FMR13" s="813"/>
      <c r="FMS13" s="813"/>
      <c r="FMT13" s="813"/>
      <c r="FMU13" s="813"/>
      <c r="FMV13" s="813"/>
      <c r="FMW13" s="813"/>
      <c r="FMX13" s="813"/>
      <c r="FMY13" s="813"/>
      <c r="FMZ13" s="813"/>
      <c r="FNA13" s="813"/>
      <c r="FNB13" s="813"/>
      <c r="FNC13" s="813"/>
      <c r="FND13" s="813"/>
      <c r="FNE13" s="813"/>
      <c r="FNF13" s="813"/>
      <c r="FNG13" s="813"/>
      <c r="FNH13" s="813"/>
      <c r="FNI13" s="813"/>
      <c r="FNJ13" s="813"/>
      <c r="FNK13" s="813"/>
      <c r="FNL13" s="813"/>
      <c r="FNM13" s="813"/>
      <c r="FNN13" s="813"/>
      <c r="FNO13" s="813"/>
      <c r="FNP13" s="813"/>
      <c r="FNQ13" s="813"/>
      <c r="FNR13" s="813"/>
      <c r="FNS13" s="813"/>
      <c r="FNT13" s="813"/>
      <c r="FNU13" s="813"/>
      <c r="FNV13" s="813"/>
      <c r="FNW13" s="813"/>
      <c r="FNX13" s="813"/>
      <c r="FNY13" s="813"/>
      <c r="FNZ13" s="813"/>
      <c r="FOA13" s="813"/>
      <c r="FOB13" s="813"/>
      <c r="FOC13" s="813"/>
      <c r="FOD13" s="813"/>
      <c r="FOE13" s="813"/>
      <c r="FOF13" s="813"/>
      <c r="FOG13" s="813"/>
      <c r="FOH13" s="813"/>
      <c r="FOI13" s="813"/>
      <c r="FOJ13" s="813"/>
      <c r="FOK13" s="813"/>
      <c r="FOL13" s="813"/>
      <c r="FOM13" s="813"/>
      <c r="FON13" s="813"/>
      <c r="FOO13" s="813"/>
      <c r="FOP13" s="813"/>
      <c r="FOQ13" s="813"/>
      <c r="FOR13" s="813"/>
      <c r="FOS13" s="813"/>
      <c r="FOT13" s="813"/>
      <c r="FOU13" s="813"/>
      <c r="FOV13" s="813"/>
      <c r="FOW13" s="813"/>
      <c r="FOX13" s="813"/>
      <c r="FOY13" s="813"/>
      <c r="FOZ13" s="813"/>
      <c r="FPA13" s="813"/>
      <c r="FPB13" s="813"/>
      <c r="FPC13" s="813"/>
      <c r="FPD13" s="813"/>
      <c r="FPE13" s="813"/>
      <c r="FPF13" s="813"/>
      <c r="FPG13" s="813"/>
      <c r="FPH13" s="813"/>
      <c r="FPI13" s="813"/>
      <c r="FPJ13" s="813"/>
      <c r="FPK13" s="813"/>
      <c r="FPL13" s="813"/>
      <c r="FPM13" s="813"/>
      <c r="FPN13" s="813"/>
      <c r="FPO13" s="813"/>
      <c r="FPP13" s="813"/>
      <c r="FPQ13" s="813"/>
      <c r="FPR13" s="813"/>
      <c r="FPS13" s="813"/>
      <c r="FPT13" s="813"/>
      <c r="FPU13" s="813"/>
      <c r="FPV13" s="813"/>
      <c r="FPW13" s="813"/>
      <c r="FPX13" s="813"/>
      <c r="FPY13" s="813"/>
      <c r="FPZ13" s="813"/>
      <c r="FQA13" s="813"/>
      <c r="FQB13" s="813"/>
      <c r="FQC13" s="813"/>
      <c r="FQD13" s="813"/>
      <c r="FQE13" s="813"/>
      <c r="FQF13" s="813"/>
      <c r="FQG13" s="813"/>
      <c r="FQH13" s="813"/>
      <c r="FQI13" s="813"/>
      <c r="FQJ13" s="813"/>
      <c r="FQK13" s="813"/>
      <c r="FQL13" s="813"/>
      <c r="FQM13" s="813"/>
      <c r="FQN13" s="813"/>
      <c r="FQO13" s="813"/>
      <c r="FQP13" s="813"/>
      <c r="FQQ13" s="813"/>
      <c r="FQR13" s="813"/>
      <c r="FQS13" s="813"/>
      <c r="FQT13" s="813"/>
      <c r="FQU13" s="813"/>
      <c r="FQV13" s="813"/>
      <c r="FQW13" s="813"/>
      <c r="FQX13" s="813"/>
      <c r="FQY13" s="813"/>
      <c r="FQZ13" s="813"/>
      <c r="FRA13" s="813"/>
      <c r="FRB13" s="813"/>
      <c r="FRC13" s="813"/>
      <c r="FRD13" s="813"/>
      <c r="FRE13" s="813"/>
      <c r="FRF13" s="813"/>
      <c r="FRG13" s="813"/>
      <c r="FRH13" s="813"/>
      <c r="FRI13" s="813"/>
      <c r="FRJ13" s="813"/>
      <c r="FRK13" s="813"/>
      <c r="FRL13" s="813"/>
      <c r="FRM13" s="813"/>
      <c r="FRN13" s="813"/>
      <c r="FRO13" s="813"/>
      <c r="FRP13" s="813"/>
      <c r="FRQ13" s="813"/>
      <c r="FRR13" s="813"/>
      <c r="FRS13" s="813"/>
      <c r="FRT13" s="813"/>
      <c r="FRU13" s="813"/>
      <c r="FRV13" s="813"/>
      <c r="FRW13" s="813"/>
      <c r="FRX13" s="813"/>
      <c r="FRY13" s="813"/>
      <c r="FRZ13" s="813"/>
      <c r="FSA13" s="813"/>
      <c r="FSB13" s="813"/>
      <c r="FSC13" s="813"/>
      <c r="FSD13" s="813"/>
      <c r="FSE13" s="813"/>
      <c r="FSF13" s="813"/>
      <c r="FSG13" s="813"/>
      <c r="FSH13" s="813"/>
      <c r="FSI13" s="813"/>
      <c r="FSJ13" s="813"/>
      <c r="FSK13" s="813"/>
      <c r="FSL13" s="813"/>
      <c r="FSM13" s="813"/>
      <c r="FSN13" s="813"/>
      <c r="FSO13" s="813"/>
      <c r="FSP13" s="813"/>
      <c r="FSQ13" s="813"/>
      <c r="FSR13" s="813"/>
      <c r="FSS13" s="813"/>
      <c r="FST13" s="813"/>
      <c r="FSU13" s="813"/>
      <c r="FSV13" s="813"/>
      <c r="FSW13" s="813"/>
      <c r="FSX13" s="813"/>
      <c r="FSY13" s="813"/>
      <c r="FSZ13" s="813"/>
      <c r="FTA13" s="813"/>
      <c r="FTB13" s="813"/>
      <c r="FTC13" s="813"/>
      <c r="FTD13" s="813"/>
      <c r="FTE13" s="813"/>
      <c r="FTF13" s="813"/>
      <c r="FTG13" s="813"/>
      <c r="FTH13" s="813"/>
      <c r="FTI13" s="813"/>
      <c r="FTJ13" s="813"/>
      <c r="FTK13" s="813"/>
      <c r="FTL13" s="813"/>
      <c r="FTM13" s="813"/>
      <c r="FTN13" s="813"/>
      <c r="FTO13" s="813"/>
      <c r="FTP13" s="813"/>
      <c r="FTQ13" s="813"/>
      <c r="FTR13" s="813"/>
      <c r="FTS13" s="813"/>
      <c r="FTT13" s="813"/>
      <c r="FTU13" s="813"/>
      <c r="FTV13" s="813"/>
      <c r="FTW13" s="813"/>
      <c r="FTX13" s="813"/>
      <c r="FTY13" s="813"/>
      <c r="FTZ13" s="813"/>
      <c r="FUA13" s="813"/>
      <c r="FUB13" s="813"/>
      <c r="FUC13" s="813"/>
      <c r="FUD13" s="813"/>
      <c r="FUE13" s="813"/>
      <c r="FUF13" s="813"/>
      <c r="FUG13" s="813"/>
      <c r="FUH13" s="813"/>
      <c r="FUI13" s="813"/>
      <c r="FUJ13" s="813"/>
      <c r="FUK13" s="813"/>
      <c r="FUL13" s="813"/>
      <c r="FUM13" s="813"/>
      <c r="FUN13" s="813"/>
      <c r="FUO13" s="813"/>
      <c r="FUP13" s="813"/>
      <c r="FUQ13" s="813"/>
      <c r="FUR13" s="813"/>
      <c r="FUS13" s="813"/>
      <c r="FUT13" s="813"/>
      <c r="FUU13" s="813"/>
      <c r="FUV13" s="813"/>
      <c r="FUW13" s="813"/>
      <c r="FUX13" s="813"/>
      <c r="FUY13" s="813"/>
      <c r="FUZ13" s="813"/>
      <c r="FVA13" s="813"/>
      <c r="FVB13" s="813"/>
      <c r="FVC13" s="813"/>
      <c r="FVD13" s="813"/>
      <c r="FVE13" s="813"/>
      <c r="FVF13" s="813"/>
      <c r="FVG13" s="813"/>
      <c r="FVH13" s="813"/>
      <c r="FVI13" s="813"/>
      <c r="FVJ13" s="813"/>
      <c r="FVK13" s="813"/>
      <c r="FVL13" s="813"/>
      <c r="FVM13" s="813"/>
      <c r="FVN13" s="813"/>
      <c r="FVO13" s="813"/>
      <c r="FVP13" s="813"/>
      <c r="FVQ13" s="813"/>
      <c r="FVR13" s="813"/>
      <c r="FVS13" s="813"/>
      <c r="FVT13" s="813"/>
      <c r="FVU13" s="813"/>
      <c r="FVV13" s="813"/>
      <c r="FVW13" s="813"/>
      <c r="FVX13" s="813"/>
      <c r="FVY13" s="813"/>
      <c r="FVZ13" s="813"/>
      <c r="FWA13" s="813"/>
      <c r="FWB13" s="813"/>
      <c r="FWC13" s="813"/>
      <c r="FWD13" s="813"/>
      <c r="FWE13" s="813"/>
      <c r="FWF13" s="813"/>
      <c r="FWG13" s="813"/>
      <c r="FWH13" s="813"/>
      <c r="FWI13" s="813"/>
      <c r="FWJ13" s="813"/>
      <c r="FWK13" s="813"/>
      <c r="FWL13" s="813"/>
      <c r="FWM13" s="813"/>
      <c r="FWN13" s="813"/>
      <c r="FWO13" s="813"/>
      <c r="FWP13" s="813"/>
      <c r="FWQ13" s="813"/>
      <c r="FWR13" s="813"/>
      <c r="FWS13" s="813"/>
      <c r="FWT13" s="813"/>
      <c r="FWU13" s="813"/>
      <c r="FWV13" s="813"/>
      <c r="FWW13" s="813"/>
      <c r="FWX13" s="813"/>
      <c r="FWY13" s="813"/>
      <c r="FWZ13" s="813"/>
      <c r="FXA13" s="813"/>
      <c r="FXB13" s="813"/>
      <c r="FXC13" s="813"/>
      <c r="FXD13" s="813"/>
      <c r="FXE13" s="813"/>
      <c r="FXF13" s="813"/>
      <c r="FXG13" s="813"/>
      <c r="FXH13" s="813"/>
      <c r="FXI13" s="813"/>
      <c r="FXJ13" s="813"/>
      <c r="FXK13" s="813"/>
      <c r="FXL13" s="813"/>
      <c r="FXM13" s="813"/>
      <c r="FXN13" s="813"/>
      <c r="FXO13" s="813"/>
      <c r="FXP13" s="813"/>
      <c r="FXQ13" s="813"/>
      <c r="FXR13" s="813"/>
      <c r="FXS13" s="813"/>
      <c r="FXT13" s="813"/>
      <c r="FXU13" s="813"/>
      <c r="FXV13" s="813"/>
      <c r="FXW13" s="813"/>
      <c r="FXX13" s="813"/>
      <c r="FXY13" s="813"/>
      <c r="FXZ13" s="813"/>
      <c r="FYA13" s="813"/>
      <c r="FYB13" s="813"/>
      <c r="FYC13" s="813"/>
      <c r="FYD13" s="813"/>
      <c r="FYE13" s="813"/>
      <c r="FYF13" s="813"/>
      <c r="FYG13" s="813"/>
      <c r="FYH13" s="813"/>
      <c r="FYI13" s="813"/>
      <c r="FYJ13" s="813"/>
      <c r="FYK13" s="813"/>
      <c r="FYL13" s="813"/>
      <c r="FYM13" s="813"/>
      <c r="FYN13" s="813"/>
      <c r="FYO13" s="813"/>
      <c r="FYP13" s="813"/>
      <c r="FYQ13" s="813"/>
      <c r="FYR13" s="813"/>
      <c r="FYS13" s="813"/>
      <c r="FYT13" s="813"/>
      <c r="FYU13" s="813"/>
      <c r="FYV13" s="813"/>
      <c r="FYW13" s="813"/>
      <c r="FYX13" s="813"/>
      <c r="FYY13" s="813"/>
      <c r="FYZ13" s="813"/>
      <c r="FZA13" s="813"/>
      <c r="FZB13" s="813"/>
      <c r="FZC13" s="813"/>
      <c r="FZD13" s="813"/>
      <c r="FZE13" s="813"/>
      <c r="FZF13" s="813"/>
      <c r="FZG13" s="813"/>
      <c r="FZH13" s="813"/>
      <c r="FZI13" s="813"/>
      <c r="FZJ13" s="813"/>
      <c r="FZK13" s="813"/>
      <c r="FZL13" s="813"/>
      <c r="FZM13" s="813"/>
      <c r="FZN13" s="813"/>
      <c r="FZO13" s="813"/>
      <c r="FZP13" s="813"/>
      <c r="FZQ13" s="813"/>
      <c r="FZR13" s="813"/>
      <c r="FZS13" s="813"/>
      <c r="FZT13" s="813"/>
      <c r="FZU13" s="813"/>
      <c r="FZV13" s="813"/>
      <c r="FZW13" s="813"/>
      <c r="FZX13" s="813"/>
      <c r="FZY13" s="813"/>
      <c r="FZZ13" s="813"/>
      <c r="GAA13" s="813"/>
      <c r="GAB13" s="813"/>
      <c r="GAC13" s="813"/>
      <c r="GAD13" s="813"/>
      <c r="GAE13" s="813"/>
      <c r="GAF13" s="813"/>
      <c r="GAG13" s="813"/>
      <c r="GAH13" s="813"/>
      <c r="GAI13" s="813"/>
      <c r="GAJ13" s="813"/>
      <c r="GAK13" s="813"/>
      <c r="GAL13" s="813"/>
      <c r="GAM13" s="813"/>
      <c r="GAN13" s="813"/>
      <c r="GAO13" s="813"/>
      <c r="GAP13" s="813"/>
      <c r="GAQ13" s="813"/>
      <c r="GAR13" s="813"/>
      <c r="GAS13" s="813"/>
      <c r="GAT13" s="813"/>
      <c r="GAU13" s="813"/>
      <c r="GAV13" s="813"/>
      <c r="GAW13" s="813"/>
      <c r="GAX13" s="813"/>
      <c r="GAY13" s="813"/>
      <c r="GAZ13" s="813"/>
      <c r="GBA13" s="813"/>
      <c r="GBB13" s="813"/>
      <c r="GBC13" s="813"/>
      <c r="GBD13" s="813"/>
      <c r="GBE13" s="813"/>
      <c r="GBF13" s="813"/>
      <c r="GBG13" s="813"/>
      <c r="GBH13" s="813"/>
      <c r="GBI13" s="813"/>
      <c r="GBJ13" s="813"/>
      <c r="GBK13" s="813"/>
      <c r="GBL13" s="813"/>
      <c r="GBM13" s="813"/>
      <c r="GBN13" s="813"/>
      <c r="GBO13" s="813"/>
      <c r="GBP13" s="813"/>
      <c r="GBQ13" s="813"/>
      <c r="GBR13" s="813"/>
      <c r="GBS13" s="813"/>
      <c r="GBT13" s="813"/>
      <c r="GBU13" s="813"/>
      <c r="GBV13" s="813"/>
      <c r="GBW13" s="813"/>
      <c r="GBX13" s="813"/>
      <c r="GBY13" s="813"/>
      <c r="GBZ13" s="813"/>
      <c r="GCA13" s="813"/>
      <c r="GCB13" s="813"/>
      <c r="GCC13" s="813"/>
      <c r="GCD13" s="813"/>
      <c r="GCE13" s="813"/>
      <c r="GCF13" s="813"/>
      <c r="GCG13" s="813"/>
      <c r="GCH13" s="813"/>
      <c r="GCI13" s="813"/>
      <c r="GCJ13" s="813"/>
      <c r="GCK13" s="813"/>
      <c r="GCL13" s="813"/>
      <c r="GCM13" s="813"/>
      <c r="GCN13" s="813"/>
      <c r="GCO13" s="813"/>
      <c r="GCP13" s="813"/>
      <c r="GCQ13" s="813"/>
      <c r="GCR13" s="813"/>
      <c r="GCS13" s="813"/>
      <c r="GCT13" s="813"/>
      <c r="GCU13" s="813"/>
      <c r="GCV13" s="813"/>
      <c r="GCW13" s="813"/>
      <c r="GCX13" s="813"/>
      <c r="GCY13" s="813"/>
      <c r="GCZ13" s="813"/>
      <c r="GDA13" s="813"/>
      <c r="GDB13" s="813"/>
      <c r="GDC13" s="813"/>
      <c r="GDD13" s="813"/>
      <c r="GDE13" s="813"/>
      <c r="GDF13" s="813"/>
      <c r="GDG13" s="813"/>
      <c r="GDH13" s="813"/>
      <c r="GDI13" s="813"/>
      <c r="GDJ13" s="813"/>
      <c r="GDK13" s="813"/>
      <c r="GDL13" s="813"/>
      <c r="GDM13" s="813"/>
      <c r="GDN13" s="813"/>
      <c r="GDO13" s="813"/>
      <c r="GDP13" s="813"/>
      <c r="GDQ13" s="813"/>
      <c r="GDR13" s="813"/>
      <c r="GDS13" s="813"/>
      <c r="GDT13" s="813"/>
      <c r="GDU13" s="813"/>
      <c r="GDV13" s="813"/>
      <c r="GDW13" s="813"/>
      <c r="GDX13" s="813"/>
      <c r="GDY13" s="813"/>
      <c r="GDZ13" s="813"/>
      <c r="GEA13" s="813"/>
      <c r="GEB13" s="813"/>
      <c r="GEC13" s="813"/>
      <c r="GED13" s="813"/>
      <c r="GEE13" s="813"/>
      <c r="GEF13" s="813"/>
      <c r="GEG13" s="813"/>
      <c r="GEH13" s="813"/>
      <c r="GEI13" s="813"/>
      <c r="GEJ13" s="813"/>
      <c r="GEK13" s="813"/>
      <c r="GEL13" s="813"/>
      <c r="GEM13" s="813"/>
      <c r="GEN13" s="813"/>
      <c r="GEO13" s="813"/>
      <c r="GEP13" s="813"/>
      <c r="GEQ13" s="813"/>
      <c r="GER13" s="813"/>
      <c r="GES13" s="813"/>
      <c r="GET13" s="813"/>
      <c r="GEU13" s="813"/>
      <c r="GEV13" s="813"/>
      <c r="GEW13" s="813"/>
      <c r="GEX13" s="813"/>
      <c r="GEY13" s="813"/>
      <c r="GEZ13" s="813"/>
      <c r="GFA13" s="813"/>
      <c r="GFB13" s="813"/>
      <c r="GFC13" s="813"/>
      <c r="GFD13" s="813"/>
      <c r="GFE13" s="813"/>
      <c r="GFF13" s="813"/>
      <c r="GFG13" s="813"/>
      <c r="GFH13" s="813"/>
      <c r="GFI13" s="813"/>
      <c r="GFJ13" s="813"/>
      <c r="GFK13" s="813"/>
      <c r="GFL13" s="813"/>
      <c r="GFM13" s="813"/>
      <c r="GFN13" s="813"/>
      <c r="GFO13" s="813"/>
      <c r="GFP13" s="813"/>
      <c r="GFQ13" s="813"/>
      <c r="GFR13" s="813"/>
      <c r="GFS13" s="813"/>
      <c r="GFT13" s="813"/>
      <c r="GFU13" s="813"/>
      <c r="GFV13" s="813"/>
      <c r="GFW13" s="813"/>
      <c r="GFX13" s="813"/>
      <c r="GFY13" s="813"/>
      <c r="GFZ13" s="813"/>
      <c r="GGA13" s="813"/>
      <c r="GGB13" s="813"/>
      <c r="GGC13" s="813"/>
      <c r="GGD13" s="813"/>
      <c r="GGE13" s="813"/>
      <c r="GGF13" s="813"/>
      <c r="GGG13" s="813"/>
      <c r="GGH13" s="813"/>
      <c r="GGI13" s="813"/>
      <c r="GGJ13" s="813"/>
      <c r="GGK13" s="813"/>
      <c r="GGL13" s="813"/>
      <c r="GGM13" s="813"/>
      <c r="GGN13" s="813"/>
      <c r="GGO13" s="813"/>
      <c r="GGP13" s="813"/>
      <c r="GGQ13" s="813"/>
      <c r="GGR13" s="813"/>
      <c r="GGS13" s="813"/>
      <c r="GGT13" s="813"/>
      <c r="GGU13" s="813"/>
      <c r="GGV13" s="813"/>
      <c r="GGW13" s="813"/>
      <c r="GGX13" s="813"/>
      <c r="GGY13" s="813"/>
      <c r="GGZ13" s="813"/>
      <c r="GHA13" s="813"/>
      <c r="GHB13" s="813"/>
      <c r="GHC13" s="813"/>
      <c r="GHD13" s="813"/>
      <c r="GHE13" s="813"/>
      <c r="GHF13" s="813"/>
      <c r="GHG13" s="813"/>
      <c r="GHH13" s="813"/>
      <c r="GHI13" s="813"/>
      <c r="GHJ13" s="813"/>
      <c r="GHK13" s="813"/>
      <c r="GHL13" s="813"/>
      <c r="GHM13" s="813"/>
      <c r="GHN13" s="813"/>
      <c r="GHO13" s="813"/>
      <c r="GHP13" s="813"/>
      <c r="GHQ13" s="813"/>
      <c r="GHR13" s="813"/>
      <c r="GHS13" s="813"/>
      <c r="GHT13" s="813"/>
      <c r="GHU13" s="813"/>
      <c r="GHV13" s="813"/>
      <c r="GHW13" s="813"/>
      <c r="GHX13" s="813"/>
      <c r="GHY13" s="813"/>
      <c r="GHZ13" s="813"/>
      <c r="GIA13" s="813"/>
      <c r="GIB13" s="813"/>
      <c r="GIC13" s="813"/>
      <c r="GID13" s="813"/>
      <c r="GIE13" s="813"/>
      <c r="GIF13" s="813"/>
      <c r="GIG13" s="813"/>
      <c r="GIH13" s="813"/>
      <c r="GII13" s="813"/>
      <c r="GIJ13" s="813"/>
      <c r="GIK13" s="813"/>
      <c r="GIL13" s="813"/>
      <c r="GIM13" s="813"/>
      <c r="GIN13" s="813"/>
      <c r="GIO13" s="813"/>
      <c r="GIP13" s="813"/>
      <c r="GIQ13" s="813"/>
      <c r="GIR13" s="813"/>
      <c r="GIS13" s="813"/>
      <c r="GIT13" s="813"/>
      <c r="GIU13" s="813"/>
      <c r="GIV13" s="813"/>
      <c r="GIW13" s="813"/>
      <c r="GIX13" s="813"/>
      <c r="GIY13" s="813"/>
      <c r="GIZ13" s="813"/>
      <c r="GJA13" s="813"/>
      <c r="GJB13" s="813"/>
      <c r="GJC13" s="813"/>
      <c r="GJD13" s="813"/>
      <c r="GJE13" s="813"/>
      <c r="GJF13" s="813"/>
      <c r="GJG13" s="813"/>
      <c r="GJH13" s="813"/>
      <c r="GJI13" s="813"/>
      <c r="GJJ13" s="813"/>
      <c r="GJK13" s="813"/>
      <c r="GJL13" s="813"/>
      <c r="GJM13" s="813"/>
      <c r="GJN13" s="813"/>
      <c r="GJO13" s="813"/>
      <c r="GJP13" s="813"/>
      <c r="GJQ13" s="813"/>
      <c r="GJR13" s="813"/>
      <c r="GJS13" s="813"/>
      <c r="GJT13" s="813"/>
      <c r="GJU13" s="813"/>
      <c r="GJV13" s="813"/>
      <c r="GJW13" s="813"/>
      <c r="GJX13" s="813"/>
      <c r="GJY13" s="813"/>
      <c r="GJZ13" s="813"/>
      <c r="GKA13" s="813"/>
      <c r="GKB13" s="813"/>
      <c r="GKC13" s="813"/>
      <c r="GKD13" s="813"/>
      <c r="GKE13" s="813"/>
      <c r="GKF13" s="813"/>
      <c r="GKG13" s="813"/>
      <c r="GKH13" s="813"/>
      <c r="GKI13" s="813"/>
      <c r="GKJ13" s="813"/>
      <c r="GKK13" s="813"/>
      <c r="GKL13" s="813"/>
      <c r="GKM13" s="813"/>
      <c r="GKN13" s="813"/>
      <c r="GKO13" s="813"/>
      <c r="GKP13" s="813"/>
      <c r="GKQ13" s="813"/>
      <c r="GKR13" s="813"/>
      <c r="GKS13" s="813"/>
      <c r="GKT13" s="813"/>
      <c r="GKU13" s="813"/>
      <c r="GKV13" s="813"/>
      <c r="GKW13" s="813"/>
      <c r="GKX13" s="813"/>
      <c r="GKY13" s="813"/>
      <c r="GKZ13" s="813"/>
      <c r="GLA13" s="813"/>
      <c r="GLB13" s="813"/>
      <c r="GLC13" s="813"/>
      <c r="GLD13" s="813"/>
      <c r="GLE13" s="813"/>
      <c r="GLF13" s="813"/>
      <c r="GLG13" s="813"/>
      <c r="GLH13" s="813"/>
      <c r="GLI13" s="813"/>
      <c r="GLJ13" s="813"/>
      <c r="GLK13" s="813"/>
      <c r="GLL13" s="813"/>
      <c r="GLM13" s="813"/>
      <c r="GLN13" s="813"/>
      <c r="GLO13" s="813"/>
      <c r="GLP13" s="813"/>
      <c r="GLQ13" s="813"/>
      <c r="GLR13" s="813"/>
      <c r="GLS13" s="813"/>
      <c r="GLT13" s="813"/>
      <c r="GLU13" s="813"/>
      <c r="GLV13" s="813"/>
      <c r="GLW13" s="813"/>
      <c r="GLX13" s="813"/>
      <c r="GLY13" s="813"/>
      <c r="GLZ13" s="813"/>
      <c r="GMA13" s="813"/>
      <c r="GMB13" s="813"/>
      <c r="GMC13" s="813"/>
      <c r="GMD13" s="813"/>
      <c r="GME13" s="813"/>
      <c r="GMF13" s="813"/>
      <c r="GMG13" s="813"/>
      <c r="GMH13" s="813"/>
      <c r="GMI13" s="813"/>
      <c r="GMJ13" s="813"/>
      <c r="GMK13" s="813"/>
      <c r="GML13" s="813"/>
      <c r="GMM13" s="813"/>
      <c r="GMN13" s="813"/>
      <c r="GMO13" s="813"/>
      <c r="GMP13" s="813"/>
      <c r="GMQ13" s="813"/>
      <c r="GMR13" s="813"/>
      <c r="GMS13" s="813"/>
      <c r="GMT13" s="813"/>
      <c r="GMU13" s="813"/>
      <c r="GMV13" s="813"/>
      <c r="GMW13" s="813"/>
      <c r="GMX13" s="813"/>
      <c r="GMY13" s="813"/>
      <c r="GMZ13" s="813"/>
      <c r="GNA13" s="813"/>
      <c r="GNB13" s="813"/>
      <c r="GNC13" s="813"/>
      <c r="GND13" s="813"/>
      <c r="GNE13" s="813"/>
      <c r="GNF13" s="813"/>
      <c r="GNG13" s="813"/>
      <c r="GNH13" s="813"/>
      <c r="GNI13" s="813"/>
      <c r="GNJ13" s="813"/>
      <c r="GNK13" s="813"/>
      <c r="GNL13" s="813"/>
      <c r="GNM13" s="813"/>
      <c r="GNN13" s="813"/>
      <c r="GNO13" s="813"/>
      <c r="GNP13" s="813"/>
      <c r="GNQ13" s="813"/>
      <c r="GNR13" s="813"/>
      <c r="GNS13" s="813"/>
      <c r="GNT13" s="813"/>
      <c r="GNU13" s="813"/>
      <c r="GNV13" s="813"/>
      <c r="GNW13" s="813"/>
      <c r="GNX13" s="813"/>
      <c r="GNY13" s="813"/>
      <c r="GNZ13" s="813"/>
      <c r="GOA13" s="813"/>
      <c r="GOB13" s="813"/>
      <c r="GOC13" s="813"/>
      <c r="GOD13" s="813"/>
      <c r="GOE13" s="813"/>
      <c r="GOF13" s="813"/>
      <c r="GOG13" s="813"/>
      <c r="GOH13" s="813"/>
      <c r="GOI13" s="813"/>
      <c r="GOJ13" s="813"/>
      <c r="GOK13" s="813"/>
      <c r="GOL13" s="813"/>
      <c r="GOM13" s="813"/>
      <c r="GON13" s="813"/>
      <c r="GOO13" s="813"/>
      <c r="GOP13" s="813"/>
      <c r="GOQ13" s="813"/>
      <c r="GOR13" s="813"/>
      <c r="GOS13" s="813"/>
      <c r="GOT13" s="813"/>
      <c r="GOU13" s="813"/>
      <c r="GOV13" s="813"/>
      <c r="GOW13" s="813"/>
      <c r="GOX13" s="813"/>
      <c r="GOY13" s="813"/>
      <c r="GOZ13" s="813"/>
      <c r="GPA13" s="813"/>
      <c r="GPB13" s="813"/>
      <c r="GPC13" s="813"/>
      <c r="GPD13" s="813"/>
      <c r="GPE13" s="813"/>
      <c r="GPF13" s="813"/>
      <c r="GPG13" s="813"/>
      <c r="GPH13" s="813"/>
      <c r="GPI13" s="813"/>
      <c r="GPJ13" s="813"/>
      <c r="GPK13" s="813"/>
      <c r="GPL13" s="813"/>
      <c r="GPM13" s="813"/>
      <c r="GPN13" s="813"/>
      <c r="GPO13" s="813"/>
      <c r="GPP13" s="813"/>
      <c r="GPQ13" s="813"/>
      <c r="GPR13" s="813"/>
      <c r="GPS13" s="813"/>
      <c r="GPT13" s="813"/>
      <c r="GPU13" s="813"/>
      <c r="GPV13" s="813"/>
      <c r="GPW13" s="813"/>
      <c r="GPX13" s="813"/>
      <c r="GPY13" s="813"/>
      <c r="GPZ13" s="813"/>
      <c r="GQA13" s="813"/>
      <c r="GQB13" s="813"/>
      <c r="GQC13" s="813"/>
      <c r="GQD13" s="813"/>
      <c r="GQE13" s="813"/>
      <c r="GQF13" s="813"/>
      <c r="GQG13" s="813"/>
      <c r="GQH13" s="813"/>
      <c r="GQI13" s="813"/>
      <c r="GQJ13" s="813"/>
      <c r="GQK13" s="813"/>
      <c r="GQL13" s="813"/>
      <c r="GQM13" s="813"/>
      <c r="GQN13" s="813"/>
      <c r="GQO13" s="813"/>
      <c r="GQP13" s="813"/>
      <c r="GQQ13" s="813"/>
      <c r="GQR13" s="813"/>
      <c r="GQS13" s="813"/>
      <c r="GQT13" s="813"/>
      <c r="GQU13" s="813"/>
      <c r="GQV13" s="813"/>
      <c r="GQW13" s="813"/>
      <c r="GQX13" s="813"/>
      <c r="GQY13" s="813"/>
      <c r="GQZ13" s="813"/>
      <c r="GRA13" s="813"/>
      <c r="GRB13" s="813"/>
      <c r="GRC13" s="813"/>
      <c r="GRD13" s="813"/>
      <c r="GRE13" s="813"/>
      <c r="GRF13" s="813"/>
      <c r="GRG13" s="813"/>
      <c r="GRH13" s="813"/>
      <c r="GRI13" s="813"/>
      <c r="GRJ13" s="813"/>
      <c r="GRK13" s="813"/>
      <c r="GRL13" s="813"/>
      <c r="GRM13" s="813"/>
      <c r="GRN13" s="813"/>
      <c r="GRO13" s="813"/>
      <c r="GRP13" s="813"/>
      <c r="GRQ13" s="813"/>
      <c r="GRR13" s="813"/>
      <c r="GRS13" s="813"/>
      <c r="GRT13" s="813"/>
      <c r="GRU13" s="813"/>
      <c r="GRV13" s="813"/>
      <c r="GRW13" s="813"/>
      <c r="GRX13" s="813"/>
      <c r="GRY13" s="813"/>
      <c r="GRZ13" s="813"/>
      <c r="GSA13" s="813"/>
      <c r="GSB13" s="813"/>
      <c r="GSC13" s="813"/>
      <c r="GSD13" s="813"/>
      <c r="GSE13" s="813"/>
      <c r="GSF13" s="813"/>
      <c r="GSG13" s="813"/>
      <c r="GSH13" s="813"/>
      <c r="GSI13" s="813"/>
      <c r="GSJ13" s="813"/>
      <c r="GSK13" s="813"/>
      <c r="GSL13" s="813"/>
      <c r="GSM13" s="813"/>
      <c r="GSN13" s="813"/>
      <c r="GSO13" s="813"/>
      <c r="GSP13" s="813"/>
      <c r="GSQ13" s="813"/>
      <c r="GSR13" s="813"/>
      <c r="GSS13" s="813"/>
      <c r="GST13" s="813"/>
      <c r="GSU13" s="813"/>
      <c r="GSV13" s="813"/>
      <c r="GSW13" s="813"/>
      <c r="GSX13" s="813"/>
      <c r="GSY13" s="813"/>
      <c r="GSZ13" s="813"/>
      <c r="GTA13" s="813"/>
      <c r="GTB13" s="813"/>
      <c r="GTC13" s="813"/>
      <c r="GTD13" s="813"/>
      <c r="GTE13" s="813"/>
      <c r="GTF13" s="813"/>
      <c r="GTG13" s="813"/>
      <c r="GTH13" s="813"/>
      <c r="GTI13" s="813"/>
      <c r="GTJ13" s="813"/>
      <c r="GTK13" s="813"/>
      <c r="GTL13" s="813"/>
      <c r="GTM13" s="813"/>
      <c r="GTN13" s="813"/>
      <c r="GTO13" s="813"/>
      <c r="GTP13" s="813"/>
      <c r="GTQ13" s="813"/>
      <c r="GTR13" s="813"/>
      <c r="GTS13" s="813"/>
      <c r="GTT13" s="813"/>
      <c r="GTU13" s="813"/>
      <c r="GTV13" s="813"/>
      <c r="GTW13" s="813"/>
      <c r="GTX13" s="813"/>
      <c r="GTY13" s="813"/>
      <c r="GTZ13" s="813"/>
      <c r="GUA13" s="813"/>
      <c r="GUB13" s="813"/>
      <c r="GUC13" s="813"/>
      <c r="GUD13" s="813"/>
      <c r="GUE13" s="813"/>
      <c r="GUF13" s="813"/>
      <c r="GUG13" s="813"/>
      <c r="GUH13" s="813"/>
      <c r="GUI13" s="813"/>
      <c r="GUJ13" s="813"/>
      <c r="GUK13" s="813"/>
      <c r="GUL13" s="813"/>
      <c r="GUM13" s="813"/>
      <c r="GUN13" s="813"/>
      <c r="GUO13" s="813"/>
      <c r="GUP13" s="813"/>
      <c r="GUQ13" s="813"/>
      <c r="GUR13" s="813"/>
      <c r="GUS13" s="813"/>
      <c r="GUT13" s="813"/>
      <c r="GUU13" s="813"/>
      <c r="GUV13" s="813"/>
      <c r="GUW13" s="813"/>
      <c r="GUX13" s="813"/>
      <c r="GUY13" s="813"/>
      <c r="GUZ13" s="813"/>
      <c r="GVA13" s="813"/>
      <c r="GVB13" s="813"/>
      <c r="GVC13" s="813"/>
      <c r="GVD13" s="813"/>
      <c r="GVE13" s="813"/>
      <c r="GVF13" s="813"/>
      <c r="GVG13" s="813"/>
      <c r="GVH13" s="813"/>
      <c r="GVI13" s="813"/>
      <c r="GVJ13" s="813"/>
      <c r="GVK13" s="813"/>
      <c r="GVL13" s="813"/>
      <c r="GVM13" s="813"/>
      <c r="GVN13" s="813"/>
      <c r="GVO13" s="813"/>
      <c r="GVP13" s="813"/>
      <c r="GVQ13" s="813"/>
      <c r="GVR13" s="813"/>
      <c r="GVS13" s="813"/>
      <c r="GVT13" s="813"/>
      <c r="GVU13" s="813"/>
      <c r="GVV13" s="813"/>
      <c r="GVW13" s="813"/>
      <c r="GVX13" s="813"/>
      <c r="GVY13" s="813"/>
      <c r="GVZ13" s="813"/>
      <c r="GWA13" s="813"/>
      <c r="GWB13" s="813"/>
      <c r="GWC13" s="813"/>
      <c r="GWD13" s="813"/>
      <c r="GWE13" s="813"/>
      <c r="GWF13" s="813"/>
      <c r="GWG13" s="813"/>
      <c r="GWH13" s="813"/>
      <c r="GWI13" s="813"/>
      <c r="GWJ13" s="813"/>
      <c r="GWK13" s="813"/>
      <c r="GWL13" s="813"/>
      <c r="GWM13" s="813"/>
      <c r="GWN13" s="813"/>
      <c r="GWO13" s="813"/>
      <c r="GWP13" s="813"/>
      <c r="GWQ13" s="813"/>
      <c r="GWR13" s="813"/>
      <c r="GWS13" s="813"/>
      <c r="GWT13" s="813"/>
      <c r="GWU13" s="813"/>
      <c r="GWV13" s="813"/>
      <c r="GWW13" s="813"/>
      <c r="GWX13" s="813"/>
      <c r="GWY13" s="813"/>
      <c r="GWZ13" s="813"/>
      <c r="GXA13" s="813"/>
      <c r="GXB13" s="813"/>
      <c r="GXC13" s="813"/>
      <c r="GXD13" s="813"/>
      <c r="GXE13" s="813"/>
      <c r="GXF13" s="813"/>
      <c r="GXG13" s="813"/>
      <c r="GXH13" s="813"/>
      <c r="GXI13" s="813"/>
      <c r="GXJ13" s="813"/>
      <c r="GXK13" s="813"/>
      <c r="GXL13" s="813"/>
      <c r="GXM13" s="813"/>
      <c r="GXN13" s="813"/>
      <c r="GXO13" s="813"/>
      <c r="GXP13" s="813"/>
      <c r="GXQ13" s="813"/>
      <c r="GXR13" s="813"/>
      <c r="GXS13" s="813"/>
      <c r="GXT13" s="813"/>
      <c r="GXU13" s="813"/>
      <c r="GXV13" s="813"/>
      <c r="GXW13" s="813"/>
      <c r="GXX13" s="813"/>
      <c r="GXY13" s="813"/>
      <c r="GXZ13" s="813"/>
      <c r="GYA13" s="813"/>
      <c r="GYB13" s="813"/>
      <c r="GYC13" s="813"/>
      <c r="GYD13" s="813"/>
      <c r="GYE13" s="813"/>
      <c r="GYF13" s="813"/>
      <c r="GYG13" s="813"/>
      <c r="GYH13" s="813"/>
      <c r="GYI13" s="813"/>
      <c r="GYJ13" s="813"/>
      <c r="GYK13" s="813"/>
      <c r="GYL13" s="813"/>
      <c r="GYM13" s="813"/>
      <c r="GYN13" s="813"/>
      <c r="GYO13" s="813"/>
      <c r="GYP13" s="813"/>
      <c r="GYQ13" s="813"/>
      <c r="GYR13" s="813"/>
      <c r="GYS13" s="813"/>
      <c r="GYT13" s="813"/>
      <c r="GYU13" s="813"/>
      <c r="GYV13" s="813"/>
      <c r="GYW13" s="813"/>
      <c r="GYX13" s="813"/>
      <c r="GYY13" s="813"/>
      <c r="GYZ13" s="813"/>
      <c r="GZA13" s="813"/>
      <c r="GZB13" s="813"/>
      <c r="GZC13" s="813"/>
      <c r="GZD13" s="813"/>
      <c r="GZE13" s="813"/>
      <c r="GZF13" s="813"/>
      <c r="GZG13" s="813"/>
      <c r="GZH13" s="813"/>
      <c r="GZI13" s="813"/>
      <c r="GZJ13" s="813"/>
      <c r="GZK13" s="813"/>
      <c r="GZL13" s="813"/>
      <c r="GZM13" s="813"/>
      <c r="GZN13" s="813"/>
      <c r="GZO13" s="813"/>
      <c r="GZP13" s="813"/>
      <c r="GZQ13" s="813"/>
      <c r="GZR13" s="813"/>
      <c r="GZS13" s="813"/>
      <c r="GZT13" s="813"/>
      <c r="GZU13" s="813"/>
      <c r="GZV13" s="813"/>
      <c r="GZW13" s="813"/>
      <c r="GZX13" s="813"/>
      <c r="GZY13" s="813"/>
      <c r="GZZ13" s="813"/>
      <c r="HAA13" s="813"/>
      <c r="HAB13" s="813"/>
      <c r="HAC13" s="813"/>
      <c r="HAD13" s="813"/>
      <c r="HAE13" s="813"/>
      <c r="HAF13" s="813"/>
      <c r="HAG13" s="813"/>
      <c r="HAH13" s="813"/>
      <c r="HAI13" s="813"/>
      <c r="HAJ13" s="813"/>
      <c r="HAK13" s="813"/>
      <c r="HAL13" s="813"/>
      <c r="HAM13" s="813"/>
      <c r="HAN13" s="813"/>
      <c r="HAO13" s="813"/>
      <c r="HAP13" s="813"/>
      <c r="HAQ13" s="813"/>
      <c r="HAR13" s="813"/>
      <c r="HAS13" s="813"/>
      <c r="HAT13" s="813"/>
      <c r="HAU13" s="813"/>
      <c r="HAV13" s="813"/>
      <c r="HAW13" s="813"/>
      <c r="HAX13" s="813"/>
      <c r="HAY13" s="813"/>
      <c r="HAZ13" s="813"/>
      <c r="HBA13" s="813"/>
      <c r="HBB13" s="813"/>
      <c r="HBC13" s="813"/>
      <c r="HBD13" s="813"/>
      <c r="HBE13" s="813"/>
      <c r="HBF13" s="813"/>
      <c r="HBG13" s="813"/>
      <c r="HBH13" s="813"/>
      <c r="HBI13" s="813"/>
      <c r="HBJ13" s="813"/>
      <c r="HBK13" s="813"/>
      <c r="HBL13" s="813"/>
      <c r="HBM13" s="813"/>
      <c r="HBN13" s="813"/>
      <c r="HBO13" s="813"/>
      <c r="HBP13" s="813"/>
      <c r="HBQ13" s="813"/>
      <c r="HBR13" s="813"/>
      <c r="HBS13" s="813"/>
      <c r="HBT13" s="813"/>
      <c r="HBU13" s="813"/>
      <c r="HBV13" s="813"/>
      <c r="HBW13" s="813"/>
      <c r="HBX13" s="813"/>
      <c r="HBY13" s="813"/>
      <c r="HBZ13" s="813"/>
      <c r="HCA13" s="813"/>
      <c r="HCB13" s="813"/>
      <c r="HCC13" s="813"/>
      <c r="HCD13" s="813"/>
      <c r="HCE13" s="813"/>
      <c r="HCF13" s="813"/>
      <c r="HCG13" s="813"/>
      <c r="HCH13" s="813"/>
      <c r="HCI13" s="813"/>
      <c r="HCJ13" s="813"/>
      <c r="HCK13" s="813"/>
      <c r="HCL13" s="813"/>
      <c r="HCM13" s="813"/>
      <c r="HCN13" s="813"/>
      <c r="HCO13" s="813"/>
      <c r="HCP13" s="813"/>
      <c r="HCQ13" s="813"/>
      <c r="HCR13" s="813"/>
      <c r="HCS13" s="813"/>
      <c r="HCT13" s="813"/>
      <c r="HCU13" s="813"/>
      <c r="HCV13" s="813"/>
      <c r="HCW13" s="813"/>
      <c r="HCX13" s="813"/>
      <c r="HCY13" s="813"/>
      <c r="HCZ13" s="813"/>
      <c r="HDA13" s="813"/>
      <c r="HDB13" s="813"/>
      <c r="HDC13" s="813"/>
      <c r="HDD13" s="813"/>
      <c r="HDE13" s="813"/>
      <c r="HDF13" s="813"/>
      <c r="HDG13" s="813"/>
      <c r="HDH13" s="813"/>
      <c r="HDI13" s="813"/>
      <c r="HDJ13" s="813"/>
      <c r="HDK13" s="813"/>
      <c r="HDL13" s="813"/>
      <c r="HDM13" s="813"/>
      <c r="HDN13" s="813"/>
      <c r="HDO13" s="813"/>
      <c r="HDP13" s="813"/>
      <c r="HDQ13" s="813"/>
      <c r="HDR13" s="813"/>
      <c r="HDS13" s="813"/>
      <c r="HDT13" s="813"/>
      <c r="HDU13" s="813"/>
      <c r="HDV13" s="813"/>
      <c r="HDW13" s="813"/>
      <c r="HDX13" s="813"/>
      <c r="HDY13" s="813"/>
      <c r="HDZ13" s="813"/>
      <c r="HEA13" s="813"/>
      <c r="HEB13" s="813"/>
      <c r="HEC13" s="813"/>
      <c r="HED13" s="813"/>
      <c r="HEE13" s="813"/>
      <c r="HEF13" s="813"/>
      <c r="HEG13" s="813"/>
      <c r="HEH13" s="813"/>
      <c r="HEI13" s="813"/>
      <c r="HEJ13" s="813"/>
      <c r="HEK13" s="813"/>
      <c r="HEL13" s="813"/>
      <c r="HEM13" s="813"/>
      <c r="HEN13" s="813"/>
      <c r="HEO13" s="813"/>
      <c r="HEP13" s="813"/>
      <c r="HEQ13" s="813"/>
      <c r="HER13" s="813"/>
      <c r="HES13" s="813"/>
      <c r="HET13" s="813"/>
      <c r="HEU13" s="813"/>
      <c r="HEV13" s="813"/>
      <c r="HEW13" s="813"/>
      <c r="HEX13" s="813"/>
      <c r="HEY13" s="813"/>
      <c r="HEZ13" s="813"/>
      <c r="HFA13" s="813"/>
      <c r="HFB13" s="813"/>
      <c r="HFC13" s="813"/>
      <c r="HFD13" s="813"/>
      <c r="HFE13" s="813"/>
      <c r="HFF13" s="813"/>
      <c r="HFG13" s="813"/>
      <c r="HFH13" s="813"/>
      <c r="HFI13" s="813"/>
      <c r="HFJ13" s="813"/>
      <c r="HFK13" s="813"/>
      <c r="HFL13" s="813"/>
      <c r="HFM13" s="813"/>
      <c r="HFN13" s="813"/>
      <c r="HFO13" s="813"/>
      <c r="HFP13" s="813"/>
      <c r="HFQ13" s="813"/>
      <c r="HFR13" s="813"/>
      <c r="HFS13" s="813"/>
      <c r="HFT13" s="813"/>
      <c r="HFU13" s="813"/>
      <c r="HFV13" s="813"/>
      <c r="HFW13" s="813"/>
      <c r="HFX13" s="813"/>
      <c r="HFY13" s="813"/>
      <c r="HFZ13" s="813"/>
      <c r="HGA13" s="813"/>
      <c r="HGB13" s="813"/>
      <c r="HGC13" s="813"/>
      <c r="HGD13" s="813"/>
      <c r="HGE13" s="813"/>
      <c r="HGF13" s="813"/>
      <c r="HGG13" s="813"/>
      <c r="HGH13" s="813"/>
      <c r="HGI13" s="813"/>
      <c r="HGJ13" s="813"/>
      <c r="HGK13" s="813"/>
      <c r="HGL13" s="813"/>
      <c r="HGM13" s="813"/>
      <c r="HGN13" s="813"/>
      <c r="HGO13" s="813"/>
      <c r="HGP13" s="813"/>
      <c r="HGQ13" s="813"/>
      <c r="HGR13" s="813"/>
      <c r="HGS13" s="813"/>
      <c r="HGT13" s="813"/>
      <c r="HGU13" s="813"/>
      <c r="HGV13" s="813"/>
      <c r="HGW13" s="813"/>
      <c r="HGX13" s="813"/>
      <c r="HGY13" s="813"/>
      <c r="HGZ13" s="813"/>
      <c r="HHA13" s="813"/>
      <c r="HHB13" s="813"/>
      <c r="HHC13" s="813"/>
      <c r="HHD13" s="813"/>
      <c r="HHE13" s="813"/>
      <c r="HHF13" s="813"/>
      <c r="HHG13" s="813"/>
      <c r="HHH13" s="813"/>
      <c r="HHI13" s="813"/>
      <c r="HHJ13" s="813"/>
      <c r="HHK13" s="813"/>
      <c r="HHL13" s="813"/>
      <c r="HHM13" s="813"/>
      <c r="HHN13" s="813"/>
      <c r="HHO13" s="813"/>
      <c r="HHP13" s="813"/>
      <c r="HHQ13" s="813"/>
      <c r="HHR13" s="813"/>
      <c r="HHS13" s="813"/>
      <c r="HHT13" s="813"/>
      <c r="HHU13" s="813"/>
      <c r="HHV13" s="813"/>
      <c r="HHW13" s="813"/>
      <c r="HHX13" s="813"/>
      <c r="HHY13" s="813"/>
      <c r="HHZ13" s="813"/>
      <c r="HIA13" s="813"/>
      <c r="HIB13" s="813"/>
      <c r="HIC13" s="813"/>
      <c r="HID13" s="813"/>
      <c r="HIE13" s="813"/>
      <c r="HIF13" s="813"/>
      <c r="HIG13" s="813"/>
      <c r="HIH13" s="813"/>
      <c r="HII13" s="813"/>
      <c r="HIJ13" s="813"/>
      <c r="HIK13" s="813"/>
      <c r="HIL13" s="813"/>
      <c r="HIM13" s="813"/>
      <c r="HIN13" s="813"/>
      <c r="HIO13" s="813"/>
      <c r="HIP13" s="813"/>
      <c r="HIQ13" s="813"/>
      <c r="HIR13" s="813"/>
      <c r="HIS13" s="813"/>
      <c r="HIT13" s="813"/>
      <c r="HIU13" s="813"/>
      <c r="HIV13" s="813"/>
      <c r="HIW13" s="813"/>
      <c r="HIX13" s="813"/>
      <c r="HIY13" s="813"/>
      <c r="HIZ13" s="813"/>
      <c r="HJA13" s="813"/>
      <c r="HJB13" s="813"/>
      <c r="HJC13" s="813"/>
      <c r="HJD13" s="813"/>
      <c r="HJE13" s="813"/>
      <c r="HJF13" s="813"/>
      <c r="HJG13" s="813"/>
      <c r="HJH13" s="813"/>
      <c r="HJI13" s="813"/>
      <c r="HJJ13" s="813"/>
      <c r="HJK13" s="813"/>
      <c r="HJL13" s="813"/>
      <c r="HJM13" s="813"/>
      <c r="HJN13" s="813"/>
      <c r="HJO13" s="813"/>
      <c r="HJP13" s="813"/>
      <c r="HJQ13" s="813"/>
      <c r="HJR13" s="813"/>
      <c r="HJS13" s="813"/>
      <c r="HJT13" s="813"/>
      <c r="HJU13" s="813"/>
      <c r="HJV13" s="813"/>
      <c r="HJW13" s="813"/>
      <c r="HJX13" s="813"/>
      <c r="HJY13" s="813"/>
      <c r="HJZ13" s="813"/>
      <c r="HKA13" s="813"/>
      <c r="HKB13" s="813"/>
      <c r="HKC13" s="813"/>
      <c r="HKD13" s="813"/>
      <c r="HKE13" s="813"/>
      <c r="HKF13" s="813"/>
      <c r="HKG13" s="813"/>
      <c r="HKH13" s="813"/>
      <c r="HKI13" s="813"/>
      <c r="HKJ13" s="813"/>
      <c r="HKK13" s="813"/>
      <c r="HKL13" s="813"/>
      <c r="HKM13" s="813"/>
      <c r="HKN13" s="813"/>
      <c r="HKO13" s="813"/>
      <c r="HKP13" s="813"/>
      <c r="HKQ13" s="813"/>
      <c r="HKR13" s="813"/>
      <c r="HKS13" s="813"/>
      <c r="HKT13" s="813"/>
      <c r="HKU13" s="813"/>
      <c r="HKV13" s="813"/>
      <c r="HKW13" s="813"/>
      <c r="HKX13" s="813"/>
      <c r="HKY13" s="813"/>
      <c r="HKZ13" s="813"/>
      <c r="HLA13" s="813"/>
      <c r="HLB13" s="813"/>
      <c r="HLC13" s="813"/>
      <c r="HLD13" s="813"/>
      <c r="HLE13" s="813"/>
      <c r="HLF13" s="813"/>
      <c r="HLG13" s="813"/>
      <c r="HLH13" s="813"/>
      <c r="HLI13" s="813"/>
      <c r="HLJ13" s="813"/>
      <c r="HLK13" s="813"/>
      <c r="HLL13" s="813"/>
      <c r="HLM13" s="813"/>
      <c r="HLN13" s="813"/>
      <c r="HLO13" s="813"/>
      <c r="HLP13" s="813"/>
      <c r="HLQ13" s="813"/>
      <c r="HLR13" s="813"/>
      <c r="HLS13" s="813"/>
      <c r="HLT13" s="813"/>
      <c r="HLU13" s="813"/>
      <c r="HLV13" s="813"/>
      <c r="HLW13" s="813"/>
      <c r="HLX13" s="813"/>
      <c r="HLY13" s="813"/>
      <c r="HLZ13" s="813"/>
      <c r="HMA13" s="813"/>
      <c r="HMB13" s="813"/>
      <c r="HMC13" s="813"/>
      <c r="HMD13" s="813"/>
      <c r="HME13" s="813"/>
      <c r="HMF13" s="813"/>
      <c r="HMG13" s="813"/>
      <c r="HMH13" s="813"/>
      <c r="HMI13" s="813"/>
      <c r="HMJ13" s="813"/>
      <c r="HMK13" s="813"/>
      <c r="HML13" s="813"/>
      <c r="HMM13" s="813"/>
      <c r="HMN13" s="813"/>
      <c r="HMO13" s="813"/>
      <c r="HMP13" s="813"/>
      <c r="HMQ13" s="813"/>
      <c r="HMR13" s="813"/>
      <c r="HMS13" s="813"/>
      <c r="HMT13" s="813"/>
      <c r="HMU13" s="813"/>
      <c r="HMV13" s="813"/>
      <c r="HMW13" s="813"/>
      <c r="HMX13" s="813"/>
      <c r="HMY13" s="813"/>
      <c r="HMZ13" s="813"/>
      <c r="HNA13" s="813"/>
      <c r="HNB13" s="813"/>
      <c r="HNC13" s="813"/>
      <c r="HND13" s="813"/>
      <c r="HNE13" s="813"/>
      <c r="HNF13" s="813"/>
      <c r="HNG13" s="813"/>
      <c r="HNH13" s="813"/>
      <c r="HNI13" s="813"/>
      <c r="HNJ13" s="813"/>
      <c r="HNK13" s="813"/>
      <c r="HNL13" s="813"/>
      <c r="HNM13" s="813"/>
      <c r="HNN13" s="813"/>
      <c r="HNO13" s="813"/>
      <c r="HNP13" s="813"/>
      <c r="HNQ13" s="813"/>
      <c r="HNR13" s="813"/>
      <c r="HNS13" s="813"/>
      <c r="HNT13" s="813"/>
      <c r="HNU13" s="813"/>
      <c r="HNV13" s="813"/>
      <c r="HNW13" s="813"/>
      <c r="HNX13" s="813"/>
      <c r="HNY13" s="813"/>
      <c r="HNZ13" s="813"/>
      <c r="HOA13" s="813"/>
      <c r="HOB13" s="813"/>
      <c r="HOC13" s="813"/>
      <c r="HOD13" s="813"/>
      <c r="HOE13" s="813"/>
      <c r="HOF13" s="813"/>
      <c r="HOG13" s="813"/>
      <c r="HOH13" s="813"/>
      <c r="HOI13" s="813"/>
      <c r="HOJ13" s="813"/>
      <c r="HOK13" s="813"/>
      <c r="HOL13" s="813"/>
      <c r="HOM13" s="813"/>
      <c r="HON13" s="813"/>
      <c r="HOO13" s="813"/>
      <c r="HOP13" s="813"/>
      <c r="HOQ13" s="813"/>
      <c r="HOR13" s="813"/>
      <c r="HOS13" s="813"/>
      <c r="HOT13" s="813"/>
      <c r="HOU13" s="813"/>
      <c r="HOV13" s="813"/>
      <c r="HOW13" s="813"/>
      <c r="HOX13" s="813"/>
      <c r="HOY13" s="813"/>
      <c r="HOZ13" s="813"/>
      <c r="HPA13" s="813"/>
      <c r="HPB13" s="813"/>
      <c r="HPC13" s="813"/>
      <c r="HPD13" s="813"/>
      <c r="HPE13" s="813"/>
      <c r="HPF13" s="813"/>
      <c r="HPG13" s="813"/>
      <c r="HPH13" s="813"/>
      <c r="HPI13" s="813"/>
      <c r="HPJ13" s="813"/>
      <c r="HPK13" s="813"/>
      <c r="HPL13" s="813"/>
      <c r="HPM13" s="813"/>
      <c r="HPN13" s="813"/>
      <c r="HPO13" s="813"/>
      <c r="HPP13" s="813"/>
      <c r="HPQ13" s="813"/>
      <c r="HPR13" s="813"/>
      <c r="HPS13" s="813"/>
      <c r="HPT13" s="813"/>
      <c r="HPU13" s="813"/>
      <c r="HPV13" s="813"/>
      <c r="HPW13" s="813"/>
      <c r="HPX13" s="813"/>
      <c r="HPY13" s="813"/>
      <c r="HPZ13" s="813"/>
      <c r="HQA13" s="813"/>
      <c r="HQB13" s="813"/>
      <c r="HQC13" s="813"/>
      <c r="HQD13" s="813"/>
      <c r="HQE13" s="813"/>
      <c r="HQF13" s="813"/>
      <c r="HQG13" s="813"/>
      <c r="HQH13" s="813"/>
      <c r="HQI13" s="813"/>
      <c r="HQJ13" s="813"/>
      <c r="HQK13" s="813"/>
      <c r="HQL13" s="813"/>
      <c r="HQM13" s="813"/>
      <c r="HQN13" s="813"/>
      <c r="HQO13" s="813"/>
      <c r="HQP13" s="813"/>
      <c r="HQQ13" s="813"/>
      <c r="HQR13" s="813"/>
      <c r="HQS13" s="813"/>
      <c r="HQT13" s="813"/>
      <c r="HQU13" s="813"/>
      <c r="HQV13" s="813"/>
      <c r="HQW13" s="813"/>
      <c r="HQX13" s="813"/>
      <c r="HQY13" s="813"/>
      <c r="HQZ13" s="813"/>
      <c r="HRA13" s="813"/>
      <c r="HRB13" s="813"/>
      <c r="HRC13" s="813"/>
      <c r="HRD13" s="813"/>
      <c r="HRE13" s="813"/>
      <c r="HRF13" s="813"/>
      <c r="HRG13" s="813"/>
      <c r="HRH13" s="813"/>
      <c r="HRI13" s="813"/>
      <c r="HRJ13" s="813"/>
      <c r="HRK13" s="813"/>
      <c r="HRL13" s="813"/>
      <c r="HRM13" s="813"/>
      <c r="HRN13" s="813"/>
      <c r="HRO13" s="813"/>
      <c r="HRP13" s="813"/>
      <c r="HRQ13" s="813"/>
      <c r="HRR13" s="813"/>
      <c r="HRS13" s="813"/>
      <c r="HRT13" s="813"/>
      <c r="HRU13" s="813"/>
      <c r="HRV13" s="813"/>
      <c r="HRW13" s="813"/>
      <c r="HRX13" s="813"/>
      <c r="HRY13" s="813"/>
      <c r="HRZ13" s="813"/>
      <c r="HSA13" s="813"/>
      <c r="HSB13" s="813"/>
      <c r="HSC13" s="813"/>
      <c r="HSD13" s="813"/>
      <c r="HSE13" s="813"/>
      <c r="HSF13" s="813"/>
      <c r="HSG13" s="813"/>
      <c r="HSH13" s="813"/>
      <c r="HSI13" s="813"/>
      <c r="HSJ13" s="813"/>
      <c r="HSK13" s="813"/>
      <c r="HSL13" s="813"/>
      <c r="HSM13" s="813"/>
      <c r="HSN13" s="813"/>
      <c r="HSO13" s="813"/>
      <c r="HSP13" s="813"/>
      <c r="HSQ13" s="813"/>
      <c r="HSR13" s="813"/>
      <c r="HSS13" s="813"/>
      <c r="HST13" s="813"/>
      <c r="HSU13" s="813"/>
      <c r="HSV13" s="813"/>
      <c r="HSW13" s="813"/>
      <c r="HSX13" s="813"/>
      <c r="HSY13" s="813"/>
      <c r="HSZ13" s="813"/>
      <c r="HTA13" s="813"/>
      <c r="HTB13" s="813"/>
      <c r="HTC13" s="813"/>
      <c r="HTD13" s="813"/>
      <c r="HTE13" s="813"/>
      <c r="HTF13" s="813"/>
      <c r="HTG13" s="813"/>
      <c r="HTH13" s="813"/>
      <c r="HTI13" s="813"/>
      <c r="HTJ13" s="813"/>
      <c r="HTK13" s="813"/>
      <c r="HTL13" s="813"/>
      <c r="HTM13" s="813"/>
      <c r="HTN13" s="813"/>
      <c r="HTO13" s="813"/>
      <c r="HTP13" s="813"/>
      <c r="HTQ13" s="813"/>
      <c r="HTR13" s="813"/>
      <c r="HTS13" s="813"/>
      <c r="HTT13" s="813"/>
      <c r="HTU13" s="813"/>
      <c r="HTV13" s="813"/>
      <c r="HTW13" s="813"/>
      <c r="HTX13" s="813"/>
      <c r="HTY13" s="813"/>
      <c r="HTZ13" s="813"/>
      <c r="HUA13" s="813"/>
      <c r="HUB13" s="813"/>
      <c r="HUC13" s="813"/>
      <c r="HUD13" s="813"/>
      <c r="HUE13" s="813"/>
      <c r="HUF13" s="813"/>
      <c r="HUG13" s="813"/>
      <c r="HUH13" s="813"/>
      <c r="HUI13" s="813"/>
      <c r="HUJ13" s="813"/>
      <c r="HUK13" s="813"/>
      <c r="HUL13" s="813"/>
      <c r="HUM13" s="813"/>
      <c r="HUN13" s="813"/>
      <c r="HUO13" s="813"/>
      <c r="HUP13" s="813"/>
      <c r="HUQ13" s="813"/>
      <c r="HUR13" s="813"/>
      <c r="HUS13" s="813"/>
      <c r="HUT13" s="813"/>
      <c r="HUU13" s="813"/>
      <c r="HUV13" s="813"/>
      <c r="HUW13" s="813"/>
      <c r="HUX13" s="813"/>
      <c r="HUY13" s="813"/>
      <c r="HUZ13" s="813"/>
      <c r="HVA13" s="813"/>
      <c r="HVB13" s="813"/>
      <c r="HVC13" s="813"/>
      <c r="HVD13" s="813"/>
      <c r="HVE13" s="813"/>
      <c r="HVF13" s="813"/>
      <c r="HVG13" s="813"/>
      <c r="HVH13" s="813"/>
      <c r="HVI13" s="813"/>
      <c r="HVJ13" s="813"/>
      <c r="HVK13" s="813"/>
      <c r="HVL13" s="813"/>
      <c r="HVM13" s="813"/>
      <c r="HVN13" s="813"/>
      <c r="HVO13" s="813"/>
      <c r="HVP13" s="813"/>
      <c r="HVQ13" s="813"/>
      <c r="HVR13" s="813"/>
      <c r="HVS13" s="813"/>
      <c r="HVT13" s="813"/>
      <c r="HVU13" s="813"/>
      <c r="HVV13" s="813"/>
      <c r="HVW13" s="813"/>
      <c r="HVX13" s="813"/>
      <c r="HVY13" s="813"/>
      <c r="HVZ13" s="813"/>
      <c r="HWA13" s="813"/>
      <c r="HWB13" s="813"/>
      <c r="HWC13" s="813"/>
      <c r="HWD13" s="813"/>
      <c r="HWE13" s="813"/>
      <c r="HWF13" s="813"/>
      <c r="HWG13" s="813"/>
      <c r="HWH13" s="813"/>
      <c r="HWI13" s="813"/>
      <c r="HWJ13" s="813"/>
      <c r="HWK13" s="813"/>
      <c r="HWL13" s="813"/>
      <c r="HWM13" s="813"/>
      <c r="HWN13" s="813"/>
      <c r="HWO13" s="813"/>
      <c r="HWP13" s="813"/>
      <c r="HWQ13" s="813"/>
      <c r="HWR13" s="813"/>
      <c r="HWS13" s="813"/>
      <c r="HWT13" s="813"/>
      <c r="HWU13" s="813"/>
      <c r="HWV13" s="813"/>
      <c r="HWW13" s="813"/>
      <c r="HWX13" s="813"/>
      <c r="HWY13" s="813"/>
      <c r="HWZ13" s="813"/>
      <c r="HXA13" s="813"/>
      <c r="HXB13" s="813"/>
      <c r="HXC13" s="813"/>
      <c r="HXD13" s="813"/>
      <c r="HXE13" s="813"/>
      <c r="HXF13" s="813"/>
      <c r="HXG13" s="813"/>
      <c r="HXH13" s="813"/>
      <c r="HXI13" s="813"/>
      <c r="HXJ13" s="813"/>
      <c r="HXK13" s="813"/>
      <c r="HXL13" s="813"/>
      <c r="HXM13" s="813"/>
      <c r="HXN13" s="813"/>
      <c r="HXO13" s="813"/>
      <c r="HXP13" s="813"/>
      <c r="HXQ13" s="813"/>
      <c r="HXR13" s="813"/>
      <c r="HXS13" s="813"/>
      <c r="HXT13" s="813"/>
      <c r="HXU13" s="813"/>
      <c r="HXV13" s="813"/>
      <c r="HXW13" s="813"/>
      <c r="HXX13" s="813"/>
      <c r="HXY13" s="813"/>
      <c r="HXZ13" s="813"/>
      <c r="HYA13" s="813"/>
      <c r="HYB13" s="813"/>
      <c r="HYC13" s="813"/>
      <c r="HYD13" s="813"/>
      <c r="HYE13" s="813"/>
      <c r="HYF13" s="813"/>
      <c r="HYG13" s="813"/>
      <c r="HYH13" s="813"/>
      <c r="HYI13" s="813"/>
      <c r="HYJ13" s="813"/>
      <c r="HYK13" s="813"/>
      <c r="HYL13" s="813"/>
      <c r="HYM13" s="813"/>
      <c r="HYN13" s="813"/>
      <c r="HYO13" s="813"/>
      <c r="HYP13" s="813"/>
      <c r="HYQ13" s="813"/>
      <c r="HYR13" s="813"/>
      <c r="HYS13" s="813"/>
      <c r="HYT13" s="813"/>
      <c r="HYU13" s="813"/>
      <c r="HYV13" s="813"/>
      <c r="HYW13" s="813"/>
      <c r="HYX13" s="813"/>
      <c r="HYY13" s="813"/>
      <c r="HYZ13" s="813"/>
      <c r="HZA13" s="813"/>
      <c r="HZB13" s="813"/>
      <c r="HZC13" s="813"/>
      <c r="HZD13" s="813"/>
      <c r="HZE13" s="813"/>
      <c r="HZF13" s="813"/>
      <c r="HZG13" s="813"/>
      <c r="HZH13" s="813"/>
      <c r="HZI13" s="813"/>
      <c r="HZJ13" s="813"/>
      <c r="HZK13" s="813"/>
      <c r="HZL13" s="813"/>
      <c r="HZM13" s="813"/>
      <c r="HZN13" s="813"/>
      <c r="HZO13" s="813"/>
      <c r="HZP13" s="813"/>
      <c r="HZQ13" s="813"/>
      <c r="HZR13" s="813"/>
      <c r="HZS13" s="813"/>
      <c r="HZT13" s="813"/>
      <c r="HZU13" s="813"/>
      <c r="HZV13" s="813"/>
      <c r="HZW13" s="813"/>
      <c r="HZX13" s="813"/>
      <c r="HZY13" s="813"/>
      <c r="HZZ13" s="813"/>
      <c r="IAA13" s="813"/>
      <c r="IAB13" s="813"/>
      <c r="IAC13" s="813"/>
      <c r="IAD13" s="813"/>
      <c r="IAE13" s="813"/>
      <c r="IAF13" s="813"/>
      <c r="IAG13" s="813"/>
      <c r="IAH13" s="813"/>
      <c r="IAI13" s="813"/>
      <c r="IAJ13" s="813"/>
      <c r="IAK13" s="813"/>
      <c r="IAL13" s="813"/>
      <c r="IAM13" s="813"/>
      <c r="IAN13" s="813"/>
      <c r="IAO13" s="813"/>
      <c r="IAP13" s="813"/>
      <c r="IAQ13" s="813"/>
      <c r="IAR13" s="813"/>
      <c r="IAS13" s="813"/>
      <c r="IAT13" s="813"/>
      <c r="IAU13" s="813"/>
      <c r="IAV13" s="813"/>
      <c r="IAW13" s="813"/>
      <c r="IAX13" s="813"/>
      <c r="IAY13" s="813"/>
      <c r="IAZ13" s="813"/>
      <c r="IBA13" s="813"/>
      <c r="IBB13" s="813"/>
      <c r="IBC13" s="813"/>
      <c r="IBD13" s="813"/>
      <c r="IBE13" s="813"/>
      <c r="IBF13" s="813"/>
      <c r="IBG13" s="813"/>
      <c r="IBH13" s="813"/>
      <c r="IBI13" s="813"/>
      <c r="IBJ13" s="813"/>
      <c r="IBK13" s="813"/>
      <c r="IBL13" s="813"/>
      <c r="IBM13" s="813"/>
      <c r="IBN13" s="813"/>
      <c r="IBO13" s="813"/>
      <c r="IBP13" s="813"/>
      <c r="IBQ13" s="813"/>
      <c r="IBR13" s="813"/>
      <c r="IBS13" s="813"/>
      <c r="IBT13" s="813"/>
      <c r="IBU13" s="813"/>
      <c r="IBV13" s="813"/>
      <c r="IBW13" s="813"/>
      <c r="IBX13" s="813"/>
      <c r="IBY13" s="813"/>
      <c r="IBZ13" s="813"/>
      <c r="ICA13" s="813"/>
      <c r="ICB13" s="813"/>
      <c r="ICC13" s="813"/>
      <c r="ICD13" s="813"/>
      <c r="ICE13" s="813"/>
      <c r="ICF13" s="813"/>
      <c r="ICG13" s="813"/>
      <c r="ICH13" s="813"/>
      <c r="ICI13" s="813"/>
      <c r="ICJ13" s="813"/>
      <c r="ICK13" s="813"/>
      <c r="ICL13" s="813"/>
      <c r="ICM13" s="813"/>
      <c r="ICN13" s="813"/>
      <c r="ICO13" s="813"/>
      <c r="ICP13" s="813"/>
      <c r="ICQ13" s="813"/>
      <c r="ICR13" s="813"/>
      <c r="ICS13" s="813"/>
      <c r="ICT13" s="813"/>
      <c r="ICU13" s="813"/>
      <c r="ICV13" s="813"/>
      <c r="ICW13" s="813"/>
      <c r="ICX13" s="813"/>
      <c r="ICY13" s="813"/>
      <c r="ICZ13" s="813"/>
      <c r="IDA13" s="813"/>
      <c r="IDB13" s="813"/>
      <c r="IDC13" s="813"/>
      <c r="IDD13" s="813"/>
      <c r="IDE13" s="813"/>
      <c r="IDF13" s="813"/>
      <c r="IDG13" s="813"/>
      <c r="IDH13" s="813"/>
      <c r="IDI13" s="813"/>
      <c r="IDJ13" s="813"/>
      <c r="IDK13" s="813"/>
      <c r="IDL13" s="813"/>
      <c r="IDM13" s="813"/>
      <c r="IDN13" s="813"/>
      <c r="IDO13" s="813"/>
      <c r="IDP13" s="813"/>
      <c r="IDQ13" s="813"/>
      <c r="IDR13" s="813"/>
      <c r="IDS13" s="813"/>
      <c r="IDT13" s="813"/>
      <c r="IDU13" s="813"/>
      <c r="IDV13" s="813"/>
      <c r="IDW13" s="813"/>
      <c r="IDX13" s="813"/>
      <c r="IDY13" s="813"/>
      <c r="IDZ13" s="813"/>
      <c r="IEA13" s="813"/>
      <c r="IEB13" s="813"/>
      <c r="IEC13" s="813"/>
      <c r="IED13" s="813"/>
      <c r="IEE13" s="813"/>
      <c r="IEF13" s="813"/>
      <c r="IEG13" s="813"/>
      <c r="IEH13" s="813"/>
      <c r="IEI13" s="813"/>
      <c r="IEJ13" s="813"/>
      <c r="IEK13" s="813"/>
      <c r="IEL13" s="813"/>
      <c r="IEM13" s="813"/>
      <c r="IEN13" s="813"/>
      <c r="IEO13" s="813"/>
      <c r="IEP13" s="813"/>
      <c r="IEQ13" s="813"/>
      <c r="IER13" s="813"/>
      <c r="IES13" s="813"/>
      <c r="IET13" s="813"/>
      <c r="IEU13" s="813"/>
      <c r="IEV13" s="813"/>
      <c r="IEW13" s="813"/>
      <c r="IEX13" s="813"/>
      <c r="IEY13" s="813"/>
      <c r="IEZ13" s="813"/>
      <c r="IFA13" s="813"/>
      <c r="IFB13" s="813"/>
      <c r="IFC13" s="813"/>
      <c r="IFD13" s="813"/>
      <c r="IFE13" s="813"/>
      <c r="IFF13" s="813"/>
      <c r="IFG13" s="813"/>
      <c r="IFH13" s="813"/>
      <c r="IFI13" s="813"/>
      <c r="IFJ13" s="813"/>
      <c r="IFK13" s="813"/>
      <c r="IFL13" s="813"/>
      <c r="IFM13" s="813"/>
      <c r="IFN13" s="813"/>
      <c r="IFO13" s="813"/>
      <c r="IFP13" s="813"/>
      <c r="IFQ13" s="813"/>
      <c r="IFR13" s="813"/>
      <c r="IFS13" s="813"/>
      <c r="IFT13" s="813"/>
      <c r="IFU13" s="813"/>
      <c r="IFV13" s="813"/>
      <c r="IFW13" s="813"/>
      <c r="IFX13" s="813"/>
      <c r="IFY13" s="813"/>
      <c r="IFZ13" s="813"/>
      <c r="IGA13" s="813"/>
      <c r="IGB13" s="813"/>
      <c r="IGC13" s="813"/>
      <c r="IGD13" s="813"/>
      <c r="IGE13" s="813"/>
      <c r="IGF13" s="813"/>
      <c r="IGG13" s="813"/>
      <c r="IGH13" s="813"/>
      <c r="IGI13" s="813"/>
      <c r="IGJ13" s="813"/>
      <c r="IGK13" s="813"/>
      <c r="IGL13" s="813"/>
      <c r="IGM13" s="813"/>
      <c r="IGN13" s="813"/>
      <c r="IGO13" s="813"/>
      <c r="IGP13" s="813"/>
      <c r="IGQ13" s="813"/>
      <c r="IGR13" s="813"/>
      <c r="IGS13" s="813"/>
      <c r="IGT13" s="813"/>
      <c r="IGU13" s="813"/>
      <c r="IGV13" s="813"/>
      <c r="IGW13" s="813"/>
      <c r="IGX13" s="813"/>
      <c r="IGY13" s="813"/>
      <c r="IGZ13" s="813"/>
      <c r="IHA13" s="813"/>
      <c r="IHB13" s="813"/>
      <c r="IHC13" s="813"/>
      <c r="IHD13" s="813"/>
      <c r="IHE13" s="813"/>
      <c r="IHF13" s="813"/>
      <c r="IHG13" s="813"/>
      <c r="IHH13" s="813"/>
      <c r="IHI13" s="813"/>
      <c r="IHJ13" s="813"/>
      <c r="IHK13" s="813"/>
      <c r="IHL13" s="813"/>
      <c r="IHM13" s="813"/>
      <c r="IHN13" s="813"/>
      <c r="IHO13" s="813"/>
      <c r="IHP13" s="813"/>
      <c r="IHQ13" s="813"/>
      <c r="IHR13" s="813"/>
      <c r="IHS13" s="813"/>
      <c r="IHT13" s="813"/>
      <c r="IHU13" s="813"/>
      <c r="IHV13" s="813"/>
      <c r="IHW13" s="813"/>
      <c r="IHX13" s="813"/>
      <c r="IHY13" s="813"/>
      <c r="IHZ13" s="813"/>
      <c r="IIA13" s="813"/>
      <c r="IIB13" s="813"/>
      <c r="IIC13" s="813"/>
      <c r="IID13" s="813"/>
      <c r="IIE13" s="813"/>
      <c r="IIF13" s="813"/>
      <c r="IIG13" s="813"/>
      <c r="IIH13" s="813"/>
      <c r="III13" s="813"/>
      <c r="IIJ13" s="813"/>
      <c r="IIK13" s="813"/>
      <c r="IIL13" s="813"/>
      <c r="IIM13" s="813"/>
      <c r="IIN13" s="813"/>
      <c r="IIO13" s="813"/>
      <c r="IIP13" s="813"/>
      <c r="IIQ13" s="813"/>
      <c r="IIR13" s="813"/>
      <c r="IIS13" s="813"/>
      <c r="IIT13" s="813"/>
      <c r="IIU13" s="813"/>
      <c r="IIV13" s="813"/>
      <c r="IIW13" s="813"/>
      <c r="IIX13" s="813"/>
      <c r="IIY13" s="813"/>
      <c r="IIZ13" s="813"/>
      <c r="IJA13" s="813"/>
      <c r="IJB13" s="813"/>
      <c r="IJC13" s="813"/>
      <c r="IJD13" s="813"/>
      <c r="IJE13" s="813"/>
      <c r="IJF13" s="813"/>
      <c r="IJG13" s="813"/>
      <c r="IJH13" s="813"/>
      <c r="IJI13" s="813"/>
      <c r="IJJ13" s="813"/>
      <c r="IJK13" s="813"/>
      <c r="IJL13" s="813"/>
      <c r="IJM13" s="813"/>
      <c r="IJN13" s="813"/>
      <c r="IJO13" s="813"/>
      <c r="IJP13" s="813"/>
      <c r="IJQ13" s="813"/>
      <c r="IJR13" s="813"/>
      <c r="IJS13" s="813"/>
      <c r="IJT13" s="813"/>
      <c r="IJU13" s="813"/>
      <c r="IJV13" s="813"/>
      <c r="IJW13" s="813"/>
      <c r="IJX13" s="813"/>
      <c r="IJY13" s="813"/>
      <c r="IJZ13" s="813"/>
      <c r="IKA13" s="813"/>
      <c r="IKB13" s="813"/>
      <c r="IKC13" s="813"/>
      <c r="IKD13" s="813"/>
      <c r="IKE13" s="813"/>
      <c r="IKF13" s="813"/>
      <c r="IKG13" s="813"/>
      <c r="IKH13" s="813"/>
      <c r="IKI13" s="813"/>
      <c r="IKJ13" s="813"/>
      <c r="IKK13" s="813"/>
      <c r="IKL13" s="813"/>
      <c r="IKM13" s="813"/>
      <c r="IKN13" s="813"/>
      <c r="IKO13" s="813"/>
      <c r="IKP13" s="813"/>
      <c r="IKQ13" s="813"/>
      <c r="IKR13" s="813"/>
      <c r="IKS13" s="813"/>
      <c r="IKT13" s="813"/>
      <c r="IKU13" s="813"/>
      <c r="IKV13" s="813"/>
      <c r="IKW13" s="813"/>
      <c r="IKX13" s="813"/>
      <c r="IKY13" s="813"/>
      <c r="IKZ13" s="813"/>
      <c r="ILA13" s="813"/>
      <c r="ILB13" s="813"/>
      <c r="ILC13" s="813"/>
      <c r="ILD13" s="813"/>
      <c r="ILE13" s="813"/>
      <c r="ILF13" s="813"/>
      <c r="ILG13" s="813"/>
      <c r="ILH13" s="813"/>
      <c r="ILI13" s="813"/>
      <c r="ILJ13" s="813"/>
      <c r="ILK13" s="813"/>
      <c r="ILL13" s="813"/>
      <c r="ILM13" s="813"/>
      <c r="ILN13" s="813"/>
      <c r="ILO13" s="813"/>
      <c r="ILP13" s="813"/>
      <c r="ILQ13" s="813"/>
      <c r="ILR13" s="813"/>
      <c r="ILS13" s="813"/>
      <c r="ILT13" s="813"/>
      <c r="ILU13" s="813"/>
      <c r="ILV13" s="813"/>
      <c r="ILW13" s="813"/>
      <c r="ILX13" s="813"/>
      <c r="ILY13" s="813"/>
      <c r="ILZ13" s="813"/>
      <c r="IMA13" s="813"/>
      <c r="IMB13" s="813"/>
      <c r="IMC13" s="813"/>
      <c r="IMD13" s="813"/>
      <c r="IME13" s="813"/>
      <c r="IMF13" s="813"/>
      <c r="IMG13" s="813"/>
      <c r="IMH13" s="813"/>
      <c r="IMI13" s="813"/>
      <c r="IMJ13" s="813"/>
      <c r="IMK13" s="813"/>
      <c r="IML13" s="813"/>
      <c r="IMM13" s="813"/>
      <c r="IMN13" s="813"/>
      <c r="IMO13" s="813"/>
      <c r="IMP13" s="813"/>
      <c r="IMQ13" s="813"/>
      <c r="IMR13" s="813"/>
      <c r="IMS13" s="813"/>
      <c r="IMT13" s="813"/>
      <c r="IMU13" s="813"/>
      <c r="IMV13" s="813"/>
      <c r="IMW13" s="813"/>
      <c r="IMX13" s="813"/>
      <c r="IMY13" s="813"/>
      <c r="IMZ13" s="813"/>
      <c r="INA13" s="813"/>
      <c r="INB13" s="813"/>
      <c r="INC13" s="813"/>
      <c r="IND13" s="813"/>
      <c r="INE13" s="813"/>
      <c r="INF13" s="813"/>
      <c r="ING13" s="813"/>
      <c r="INH13" s="813"/>
      <c r="INI13" s="813"/>
      <c r="INJ13" s="813"/>
      <c r="INK13" s="813"/>
      <c r="INL13" s="813"/>
      <c r="INM13" s="813"/>
      <c r="INN13" s="813"/>
      <c r="INO13" s="813"/>
      <c r="INP13" s="813"/>
      <c r="INQ13" s="813"/>
      <c r="INR13" s="813"/>
      <c r="INS13" s="813"/>
      <c r="INT13" s="813"/>
      <c r="INU13" s="813"/>
      <c r="INV13" s="813"/>
      <c r="INW13" s="813"/>
      <c r="INX13" s="813"/>
      <c r="INY13" s="813"/>
      <c r="INZ13" s="813"/>
      <c r="IOA13" s="813"/>
      <c r="IOB13" s="813"/>
      <c r="IOC13" s="813"/>
      <c r="IOD13" s="813"/>
      <c r="IOE13" s="813"/>
      <c r="IOF13" s="813"/>
      <c r="IOG13" s="813"/>
      <c r="IOH13" s="813"/>
      <c r="IOI13" s="813"/>
      <c r="IOJ13" s="813"/>
      <c r="IOK13" s="813"/>
      <c r="IOL13" s="813"/>
      <c r="IOM13" s="813"/>
      <c r="ION13" s="813"/>
      <c r="IOO13" s="813"/>
      <c r="IOP13" s="813"/>
      <c r="IOQ13" s="813"/>
      <c r="IOR13" s="813"/>
      <c r="IOS13" s="813"/>
      <c r="IOT13" s="813"/>
      <c r="IOU13" s="813"/>
      <c r="IOV13" s="813"/>
      <c r="IOW13" s="813"/>
      <c r="IOX13" s="813"/>
      <c r="IOY13" s="813"/>
      <c r="IOZ13" s="813"/>
      <c r="IPA13" s="813"/>
      <c r="IPB13" s="813"/>
      <c r="IPC13" s="813"/>
      <c r="IPD13" s="813"/>
      <c r="IPE13" s="813"/>
      <c r="IPF13" s="813"/>
      <c r="IPG13" s="813"/>
      <c r="IPH13" s="813"/>
      <c r="IPI13" s="813"/>
      <c r="IPJ13" s="813"/>
      <c r="IPK13" s="813"/>
      <c r="IPL13" s="813"/>
      <c r="IPM13" s="813"/>
      <c r="IPN13" s="813"/>
      <c r="IPO13" s="813"/>
      <c r="IPP13" s="813"/>
      <c r="IPQ13" s="813"/>
      <c r="IPR13" s="813"/>
      <c r="IPS13" s="813"/>
      <c r="IPT13" s="813"/>
      <c r="IPU13" s="813"/>
      <c r="IPV13" s="813"/>
      <c r="IPW13" s="813"/>
      <c r="IPX13" s="813"/>
      <c r="IPY13" s="813"/>
      <c r="IPZ13" s="813"/>
      <c r="IQA13" s="813"/>
      <c r="IQB13" s="813"/>
      <c r="IQC13" s="813"/>
      <c r="IQD13" s="813"/>
      <c r="IQE13" s="813"/>
      <c r="IQF13" s="813"/>
      <c r="IQG13" s="813"/>
      <c r="IQH13" s="813"/>
      <c r="IQI13" s="813"/>
      <c r="IQJ13" s="813"/>
      <c r="IQK13" s="813"/>
      <c r="IQL13" s="813"/>
      <c r="IQM13" s="813"/>
      <c r="IQN13" s="813"/>
      <c r="IQO13" s="813"/>
      <c r="IQP13" s="813"/>
      <c r="IQQ13" s="813"/>
      <c r="IQR13" s="813"/>
      <c r="IQS13" s="813"/>
      <c r="IQT13" s="813"/>
      <c r="IQU13" s="813"/>
      <c r="IQV13" s="813"/>
      <c r="IQW13" s="813"/>
      <c r="IQX13" s="813"/>
      <c r="IQY13" s="813"/>
      <c r="IQZ13" s="813"/>
      <c r="IRA13" s="813"/>
      <c r="IRB13" s="813"/>
      <c r="IRC13" s="813"/>
      <c r="IRD13" s="813"/>
      <c r="IRE13" s="813"/>
      <c r="IRF13" s="813"/>
      <c r="IRG13" s="813"/>
      <c r="IRH13" s="813"/>
      <c r="IRI13" s="813"/>
      <c r="IRJ13" s="813"/>
      <c r="IRK13" s="813"/>
      <c r="IRL13" s="813"/>
      <c r="IRM13" s="813"/>
      <c r="IRN13" s="813"/>
      <c r="IRO13" s="813"/>
      <c r="IRP13" s="813"/>
      <c r="IRQ13" s="813"/>
      <c r="IRR13" s="813"/>
      <c r="IRS13" s="813"/>
      <c r="IRT13" s="813"/>
      <c r="IRU13" s="813"/>
      <c r="IRV13" s="813"/>
      <c r="IRW13" s="813"/>
      <c r="IRX13" s="813"/>
      <c r="IRY13" s="813"/>
      <c r="IRZ13" s="813"/>
      <c r="ISA13" s="813"/>
      <c r="ISB13" s="813"/>
      <c r="ISC13" s="813"/>
      <c r="ISD13" s="813"/>
      <c r="ISE13" s="813"/>
      <c r="ISF13" s="813"/>
      <c r="ISG13" s="813"/>
      <c r="ISH13" s="813"/>
      <c r="ISI13" s="813"/>
      <c r="ISJ13" s="813"/>
      <c r="ISK13" s="813"/>
      <c r="ISL13" s="813"/>
      <c r="ISM13" s="813"/>
      <c r="ISN13" s="813"/>
      <c r="ISO13" s="813"/>
      <c r="ISP13" s="813"/>
      <c r="ISQ13" s="813"/>
      <c r="ISR13" s="813"/>
      <c r="ISS13" s="813"/>
      <c r="IST13" s="813"/>
      <c r="ISU13" s="813"/>
      <c r="ISV13" s="813"/>
      <c r="ISW13" s="813"/>
      <c r="ISX13" s="813"/>
      <c r="ISY13" s="813"/>
      <c r="ISZ13" s="813"/>
      <c r="ITA13" s="813"/>
      <c r="ITB13" s="813"/>
      <c r="ITC13" s="813"/>
      <c r="ITD13" s="813"/>
      <c r="ITE13" s="813"/>
      <c r="ITF13" s="813"/>
      <c r="ITG13" s="813"/>
      <c r="ITH13" s="813"/>
      <c r="ITI13" s="813"/>
      <c r="ITJ13" s="813"/>
      <c r="ITK13" s="813"/>
      <c r="ITL13" s="813"/>
      <c r="ITM13" s="813"/>
      <c r="ITN13" s="813"/>
      <c r="ITO13" s="813"/>
      <c r="ITP13" s="813"/>
      <c r="ITQ13" s="813"/>
      <c r="ITR13" s="813"/>
      <c r="ITS13" s="813"/>
      <c r="ITT13" s="813"/>
      <c r="ITU13" s="813"/>
      <c r="ITV13" s="813"/>
      <c r="ITW13" s="813"/>
      <c r="ITX13" s="813"/>
      <c r="ITY13" s="813"/>
      <c r="ITZ13" s="813"/>
      <c r="IUA13" s="813"/>
      <c r="IUB13" s="813"/>
      <c r="IUC13" s="813"/>
      <c r="IUD13" s="813"/>
      <c r="IUE13" s="813"/>
      <c r="IUF13" s="813"/>
      <c r="IUG13" s="813"/>
      <c r="IUH13" s="813"/>
      <c r="IUI13" s="813"/>
      <c r="IUJ13" s="813"/>
      <c r="IUK13" s="813"/>
      <c r="IUL13" s="813"/>
      <c r="IUM13" s="813"/>
      <c r="IUN13" s="813"/>
      <c r="IUO13" s="813"/>
      <c r="IUP13" s="813"/>
      <c r="IUQ13" s="813"/>
      <c r="IUR13" s="813"/>
      <c r="IUS13" s="813"/>
      <c r="IUT13" s="813"/>
      <c r="IUU13" s="813"/>
      <c r="IUV13" s="813"/>
      <c r="IUW13" s="813"/>
      <c r="IUX13" s="813"/>
      <c r="IUY13" s="813"/>
      <c r="IUZ13" s="813"/>
      <c r="IVA13" s="813"/>
      <c r="IVB13" s="813"/>
      <c r="IVC13" s="813"/>
      <c r="IVD13" s="813"/>
      <c r="IVE13" s="813"/>
      <c r="IVF13" s="813"/>
      <c r="IVG13" s="813"/>
      <c r="IVH13" s="813"/>
      <c r="IVI13" s="813"/>
      <c r="IVJ13" s="813"/>
      <c r="IVK13" s="813"/>
      <c r="IVL13" s="813"/>
      <c r="IVM13" s="813"/>
      <c r="IVN13" s="813"/>
      <c r="IVO13" s="813"/>
      <c r="IVP13" s="813"/>
      <c r="IVQ13" s="813"/>
      <c r="IVR13" s="813"/>
      <c r="IVS13" s="813"/>
      <c r="IVT13" s="813"/>
      <c r="IVU13" s="813"/>
      <c r="IVV13" s="813"/>
      <c r="IVW13" s="813"/>
      <c r="IVX13" s="813"/>
      <c r="IVY13" s="813"/>
      <c r="IVZ13" s="813"/>
      <c r="IWA13" s="813"/>
      <c r="IWB13" s="813"/>
      <c r="IWC13" s="813"/>
      <c r="IWD13" s="813"/>
      <c r="IWE13" s="813"/>
      <c r="IWF13" s="813"/>
      <c r="IWG13" s="813"/>
      <c r="IWH13" s="813"/>
      <c r="IWI13" s="813"/>
      <c r="IWJ13" s="813"/>
      <c r="IWK13" s="813"/>
      <c r="IWL13" s="813"/>
      <c r="IWM13" s="813"/>
      <c r="IWN13" s="813"/>
      <c r="IWO13" s="813"/>
      <c r="IWP13" s="813"/>
      <c r="IWQ13" s="813"/>
      <c r="IWR13" s="813"/>
      <c r="IWS13" s="813"/>
      <c r="IWT13" s="813"/>
      <c r="IWU13" s="813"/>
      <c r="IWV13" s="813"/>
      <c r="IWW13" s="813"/>
      <c r="IWX13" s="813"/>
      <c r="IWY13" s="813"/>
      <c r="IWZ13" s="813"/>
      <c r="IXA13" s="813"/>
      <c r="IXB13" s="813"/>
      <c r="IXC13" s="813"/>
      <c r="IXD13" s="813"/>
      <c r="IXE13" s="813"/>
      <c r="IXF13" s="813"/>
      <c r="IXG13" s="813"/>
      <c r="IXH13" s="813"/>
      <c r="IXI13" s="813"/>
      <c r="IXJ13" s="813"/>
      <c r="IXK13" s="813"/>
      <c r="IXL13" s="813"/>
      <c r="IXM13" s="813"/>
      <c r="IXN13" s="813"/>
      <c r="IXO13" s="813"/>
      <c r="IXP13" s="813"/>
      <c r="IXQ13" s="813"/>
      <c r="IXR13" s="813"/>
      <c r="IXS13" s="813"/>
      <c r="IXT13" s="813"/>
      <c r="IXU13" s="813"/>
      <c r="IXV13" s="813"/>
      <c r="IXW13" s="813"/>
      <c r="IXX13" s="813"/>
      <c r="IXY13" s="813"/>
      <c r="IXZ13" s="813"/>
      <c r="IYA13" s="813"/>
      <c r="IYB13" s="813"/>
      <c r="IYC13" s="813"/>
      <c r="IYD13" s="813"/>
      <c r="IYE13" s="813"/>
      <c r="IYF13" s="813"/>
      <c r="IYG13" s="813"/>
      <c r="IYH13" s="813"/>
      <c r="IYI13" s="813"/>
      <c r="IYJ13" s="813"/>
      <c r="IYK13" s="813"/>
      <c r="IYL13" s="813"/>
      <c r="IYM13" s="813"/>
      <c r="IYN13" s="813"/>
      <c r="IYO13" s="813"/>
      <c r="IYP13" s="813"/>
      <c r="IYQ13" s="813"/>
      <c r="IYR13" s="813"/>
      <c r="IYS13" s="813"/>
      <c r="IYT13" s="813"/>
      <c r="IYU13" s="813"/>
      <c r="IYV13" s="813"/>
      <c r="IYW13" s="813"/>
      <c r="IYX13" s="813"/>
      <c r="IYY13" s="813"/>
      <c r="IYZ13" s="813"/>
      <c r="IZA13" s="813"/>
      <c r="IZB13" s="813"/>
      <c r="IZC13" s="813"/>
      <c r="IZD13" s="813"/>
      <c r="IZE13" s="813"/>
      <c r="IZF13" s="813"/>
      <c r="IZG13" s="813"/>
      <c r="IZH13" s="813"/>
      <c r="IZI13" s="813"/>
      <c r="IZJ13" s="813"/>
      <c r="IZK13" s="813"/>
      <c r="IZL13" s="813"/>
      <c r="IZM13" s="813"/>
      <c r="IZN13" s="813"/>
      <c r="IZO13" s="813"/>
      <c r="IZP13" s="813"/>
      <c r="IZQ13" s="813"/>
      <c r="IZR13" s="813"/>
      <c r="IZS13" s="813"/>
      <c r="IZT13" s="813"/>
      <c r="IZU13" s="813"/>
      <c r="IZV13" s="813"/>
      <c r="IZW13" s="813"/>
      <c r="IZX13" s="813"/>
      <c r="IZY13" s="813"/>
      <c r="IZZ13" s="813"/>
      <c r="JAA13" s="813"/>
      <c r="JAB13" s="813"/>
      <c r="JAC13" s="813"/>
      <c r="JAD13" s="813"/>
      <c r="JAE13" s="813"/>
      <c r="JAF13" s="813"/>
      <c r="JAG13" s="813"/>
      <c r="JAH13" s="813"/>
      <c r="JAI13" s="813"/>
      <c r="JAJ13" s="813"/>
      <c r="JAK13" s="813"/>
      <c r="JAL13" s="813"/>
      <c r="JAM13" s="813"/>
      <c r="JAN13" s="813"/>
      <c r="JAO13" s="813"/>
      <c r="JAP13" s="813"/>
      <c r="JAQ13" s="813"/>
      <c r="JAR13" s="813"/>
      <c r="JAS13" s="813"/>
      <c r="JAT13" s="813"/>
      <c r="JAU13" s="813"/>
      <c r="JAV13" s="813"/>
      <c r="JAW13" s="813"/>
      <c r="JAX13" s="813"/>
      <c r="JAY13" s="813"/>
      <c r="JAZ13" s="813"/>
      <c r="JBA13" s="813"/>
      <c r="JBB13" s="813"/>
      <c r="JBC13" s="813"/>
      <c r="JBD13" s="813"/>
      <c r="JBE13" s="813"/>
      <c r="JBF13" s="813"/>
      <c r="JBG13" s="813"/>
      <c r="JBH13" s="813"/>
      <c r="JBI13" s="813"/>
      <c r="JBJ13" s="813"/>
      <c r="JBK13" s="813"/>
      <c r="JBL13" s="813"/>
      <c r="JBM13" s="813"/>
      <c r="JBN13" s="813"/>
      <c r="JBO13" s="813"/>
      <c r="JBP13" s="813"/>
      <c r="JBQ13" s="813"/>
      <c r="JBR13" s="813"/>
      <c r="JBS13" s="813"/>
      <c r="JBT13" s="813"/>
      <c r="JBU13" s="813"/>
      <c r="JBV13" s="813"/>
      <c r="JBW13" s="813"/>
      <c r="JBX13" s="813"/>
      <c r="JBY13" s="813"/>
      <c r="JBZ13" s="813"/>
      <c r="JCA13" s="813"/>
      <c r="JCB13" s="813"/>
      <c r="JCC13" s="813"/>
      <c r="JCD13" s="813"/>
      <c r="JCE13" s="813"/>
      <c r="JCF13" s="813"/>
      <c r="JCG13" s="813"/>
      <c r="JCH13" s="813"/>
      <c r="JCI13" s="813"/>
      <c r="JCJ13" s="813"/>
      <c r="JCK13" s="813"/>
      <c r="JCL13" s="813"/>
      <c r="JCM13" s="813"/>
      <c r="JCN13" s="813"/>
      <c r="JCO13" s="813"/>
      <c r="JCP13" s="813"/>
      <c r="JCQ13" s="813"/>
      <c r="JCR13" s="813"/>
      <c r="JCS13" s="813"/>
      <c r="JCT13" s="813"/>
      <c r="JCU13" s="813"/>
      <c r="JCV13" s="813"/>
      <c r="JCW13" s="813"/>
      <c r="JCX13" s="813"/>
      <c r="JCY13" s="813"/>
      <c r="JCZ13" s="813"/>
      <c r="JDA13" s="813"/>
      <c r="JDB13" s="813"/>
      <c r="JDC13" s="813"/>
      <c r="JDD13" s="813"/>
      <c r="JDE13" s="813"/>
      <c r="JDF13" s="813"/>
      <c r="JDG13" s="813"/>
      <c r="JDH13" s="813"/>
      <c r="JDI13" s="813"/>
      <c r="JDJ13" s="813"/>
      <c r="JDK13" s="813"/>
      <c r="JDL13" s="813"/>
      <c r="JDM13" s="813"/>
      <c r="JDN13" s="813"/>
      <c r="JDO13" s="813"/>
      <c r="JDP13" s="813"/>
      <c r="JDQ13" s="813"/>
      <c r="JDR13" s="813"/>
      <c r="JDS13" s="813"/>
      <c r="JDT13" s="813"/>
      <c r="JDU13" s="813"/>
      <c r="JDV13" s="813"/>
      <c r="JDW13" s="813"/>
      <c r="JDX13" s="813"/>
      <c r="JDY13" s="813"/>
      <c r="JDZ13" s="813"/>
      <c r="JEA13" s="813"/>
      <c r="JEB13" s="813"/>
      <c r="JEC13" s="813"/>
      <c r="JED13" s="813"/>
      <c r="JEE13" s="813"/>
      <c r="JEF13" s="813"/>
      <c r="JEG13" s="813"/>
      <c r="JEH13" s="813"/>
      <c r="JEI13" s="813"/>
      <c r="JEJ13" s="813"/>
      <c r="JEK13" s="813"/>
      <c r="JEL13" s="813"/>
      <c r="JEM13" s="813"/>
      <c r="JEN13" s="813"/>
      <c r="JEO13" s="813"/>
      <c r="JEP13" s="813"/>
      <c r="JEQ13" s="813"/>
      <c r="JER13" s="813"/>
      <c r="JES13" s="813"/>
      <c r="JET13" s="813"/>
      <c r="JEU13" s="813"/>
      <c r="JEV13" s="813"/>
      <c r="JEW13" s="813"/>
      <c r="JEX13" s="813"/>
      <c r="JEY13" s="813"/>
      <c r="JEZ13" s="813"/>
      <c r="JFA13" s="813"/>
      <c r="JFB13" s="813"/>
      <c r="JFC13" s="813"/>
      <c r="JFD13" s="813"/>
      <c r="JFE13" s="813"/>
      <c r="JFF13" s="813"/>
      <c r="JFG13" s="813"/>
      <c r="JFH13" s="813"/>
      <c r="JFI13" s="813"/>
      <c r="JFJ13" s="813"/>
      <c r="JFK13" s="813"/>
      <c r="JFL13" s="813"/>
      <c r="JFM13" s="813"/>
      <c r="JFN13" s="813"/>
      <c r="JFO13" s="813"/>
      <c r="JFP13" s="813"/>
      <c r="JFQ13" s="813"/>
      <c r="JFR13" s="813"/>
      <c r="JFS13" s="813"/>
      <c r="JFT13" s="813"/>
      <c r="JFU13" s="813"/>
      <c r="JFV13" s="813"/>
      <c r="JFW13" s="813"/>
      <c r="JFX13" s="813"/>
      <c r="JFY13" s="813"/>
      <c r="JFZ13" s="813"/>
      <c r="JGA13" s="813"/>
      <c r="JGB13" s="813"/>
      <c r="JGC13" s="813"/>
      <c r="JGD13" s="813"/>
      <c r="JGE13" s="813"/>
      <c r="JGF13" s="813"/>
      <c r="JGG13" s="813"/>
      <c r="JGH13" s="813"/>
      <c r="JGI13" s="813"/>
      <c r="JGJ13" s="813"/>
      <c r="JGK13" s="813"/>
      <c r="JGL13" s="813"/>
      <c r="JGM13" s="813"/>
      <c r="JGN13" s="813"/>
      <c r="JGO13" s="813"/>
      <c r="JGP13" s="813"/>
      <c r="JGQ13" s="813"/>
      <c r="JGR13" s="813"/>
      <c r="JGS13" s="813"/>
      <c r="JGT13" s="813"/>
      <c r="JGU13" s="813"/>
      <c r="JGV13" s="813"/>
      <c r="JGW13" s="813"/>
      <c r="JGX13" s="813"/>
      <c r="JGY13" s="813"/>
      <c r="JGZ13" s="813"/>
      <c r="JHA13" s="813"/>
      <c r="JHB13" s="813"/>
      <c r="JHC13" s="813"/>
      <c r="JHD13" s="813"/>
      <c r="JHE13" s="813"/>
      <c r="JHF13" s="813"/>
      <c r="JHG13" s="813"/>
      <c r="JHH13" s="813"/>
      <c r="JHI13" s="813"/>
      <c r="JHJ13" s="813"/>
      <c r="JHK13" s="813"/>
      <c r="JHL13" s="813"/>
      <c r="JHM13" s="813"/>
      <c r="JHN13" s="813"/>
      <c r="JHO13" s="813"/>
      <c r="JHP13" s="813"/>
      <c r="JHQ13" s="813"/>
      <c r="JHR13" s="813"/>
      <c r="JHS13" s="813"/>
      <c r="JHT13" s="813"/>
      <c r="JHU13" s="813"/>
      <c r="JHV13" s="813"/>
      <c r="JHW13" s="813"/>
      <c r="JHX13" s="813"/>
      <c r="JHY13" s="813"/>
      <c r="JHZ13" s="813"/>
      <c r="JIA13" s="813"/>
      <c r="JIB13" s="813"/>
      <c r="JIC13" s="813"/>
      <c r="JID13" s="813"/>
      <c r="JIE13" s="813"/>
      <c r="JIF13" s="813"/>
      <c r="JIG13" s="813"/>
      <c r="JIH13" s="813"/>
      <c r="JII13" s="813"/>
      <c r="JIJ13" s="813"/>
      <c r="JIK13" s="813"/>
      <c r="JIL13" s="813"/>
      <c r="JIM13" s="813"/>
      <c r="JIN13" s="813"/>
      <c r="JIO13" s="813"/>
      <c r="JIP13" s="813"/>
      <c r="JIQ13" s="813"/>
      <c r="JIR13" s="813"/>
      <c r="JIS13" s="813"/>
      <c r="JIT13" s="813"/>
      <c r="JIU13" s="813"/>
      <c r="JIV13" s="813"/>
      <c r="JIW13" s="813"/>
      <c r="JIX13" s="813"/>
      <c r="JIY13" s="813"/>
      <c r="JIZ13" s="813"/>
      <c r="JJA13" s="813"/>
      <c r="JJB13" s="813"/>
      <c r="JJC13" s="813"/>
      <c r="JJD13" s="813"/>
      <c r="JJE13" s="813"/>
      <c r="JJF13" s="813"/>
      <c r="JJG13" s="813"/>
      <c r="JJH13" s="813"/>
      <c r="JJI13" s="813"/>
      <c r="JJJ13" s="813"/>
      <c r="JJK13" s="813"/>
      <c r="JJL13" s="813"/>
      <c r="JJM13" s="813"/>
      <c r="JJN13" s="813"/>
      <c r="JJO13" s="813"/>
      <c r="JJP13" s="813"/>
      <c r="JJQ13" s="813"/>
      <c r="JJR13" s="813"/>
      <c r="JJS13" s="813"/>
      <c r="JJT13" s="813"/>
      <c r="JJU13" s="813"/>
      <c r="JJV13" s="813"/>
      <c r="JJW13" s="813"/>
      <c r="JJX13" s="813"/>
      <c r="JJY13" s="813"/>
      <c r="JJZ13" s="813"/>
      <c r="JKA13" s="813"/>
      <c r="JKB13" s="813"/>
      <c r="JKC13" s="813"/>
      <c r="JKD13" s="813"/>
      <c r="JKE13" s="813"/>
      <c r="JKF13" s="813"/>
      <c r="JKG13" s="813"/>
      <c r="JKH13" s="813"/>
      <c r="JKI13" s="813"/>
      <c r="JKJ13" s="813"/>
      <c r="JKK13" s="813"/>
      <c r="JKL13" s="813"/>
      <c r="JKM13" s="813"/>
      <c r="JKN13" s="813"/>
      <c r="JKO13" s="813"/>
      <c r="JKP13" s="813"/>
      <c r="JKQ13" s="813"/>
      <c r="JKR13" s="813"/>
      <c r="JKS13" s="813"/>
      <c r="JKT13" s="813"/>
      <c r="JKU13" s="813"/>
      <c r="JKV13" s="813"/>
      <c r="JKW13" s="813"/>
      <c r="JKX13" s="813"/>
      <c r="JKY13" s="813"/>
      <c r="JKZ13" s="813"/>
      <c r="JLA13" s="813"/>
      <c r="JLB13" s="813"/>
      <c r="JLC13" s="813"/>
      <c r="JLD13" s="813"/>
      <c r="JLE13" s="813"/>
      <c r="JLF13" s="813"/>
      <c r="JLG13" s="813"/>
      <c r="JLH13" s="813"/>
      <c r="JLI13" s="813"/>
      <c r="JLJ13" s="813"/>
      <c r="JLK13" s="813"/>
      <c r="JLL13" s="813"/>
      <c r="JLM13" s="813"/>
      <c r="JLN13" s="813"/>
      <c r="JLO13" s="813"/>
      <c r="JLP13" s="813"/>
      <c r="JLQ13" s="813"/>
      <c r="JLR13" s="813"/>
      <c r="JLS13" s="813"/>
      <c r="JLT13" s="813"/>
      <c r="JLU13" s="813"/>
      <c r="JLV13" s="813"/>
      <c r="JLW13" s="813"/>
      <c r="JLX13" s="813"/>
      <c r="JLY13" s="813"/>
      <c r="JLZ13" s="813"/>
      <c r="JMA13" s="813"/>
      <c r="JMB13" s="813"/>
      <c r="JMC13" s="813"/>
      <c r="JMD13" s="813"/>
      <c r="JME13" s="813"/>
      <c r="JMF13" s="813"/>
      <c r="JMG13" s="813"/>
      <c r="JMH13" s="813"/>
      <c r="JMI13" s="813"/>
      <c r="JMJ13" s="813"/>
      <c r="JMK13" s="813"/>
      <c r="JML13" s="813"/>
      <c r="JMM13" s="813"/>
      <c r="JMN13" s="813"/>
      <c r="JMO13" s="813"/>
      <c r="JMP13" s="813"/>
      <c r="JMQ13" s="813"/>
      <c r="JMR13" s="813"/>
      <c r="JMS13" s="813"/>
      <c r="JMT13" s="813"/>
      <c r="JMU13" s="813"/>
      <c r="JMV13" s="813"/>
      <c r="JMW13" s="813"/>
      <c r="JMX13" s="813"/>
      <c r="JMY13" s="813"/>
      <c r="JMZ13" s="813"/>
      <c r="JNA13" s="813"/>
      <c r="JNB13" s="813"/>
      <c r="JNC13" s="813"/>
      <c r="JND13" s="813"/>
      <c r="JNE13" s="813"/>
      <c r="JNF13" s="813"/>
      <c r="JNG13" s="813"/>
      <c r="JNH13" s="813"/>
      <c r="JNI13" s="813"/>
      <c r="JNJ13" s="813"/>
      <c r="JNK13" s="813"/>
      <c r="JNL13" s="813"/>
      <c r="JNM13" s="813"/>
      <c r="JNN13" s="813"/>
      <c r="JNO13" s="813"/>
      <c r="JNP13" s="813"/>
      <c r="JNQ13" s="813"/>
      <c r="JNR13" s="813"/>
      <c r="JNS13" s="813"/>
      <c r="JNT13" s="813"/>
      <c r="JNU13" s="813"/>
      <c r="JNV13" s="813"/>
      <c r="JNW13" s="813"/>
      <c r="JNX13" s="813"/>
      <c r="JNY13" s="813"/>
      <c r="JNZ13" s="813"/>
      <c r="JOA13" s="813"/>
      <c r="JOB13" s="813"/>
      <c r="JOC13" s="813"/>
      <c r="JOD13" s="813"/>
      <c r="JOE13" s="813"/>
      <c r="JOF13" s="813"/>
      <c r="JOG13" s="813"/>
      <c r="JOH13" s="813"/>
      <c r="JOI13" s="813"/>
      <c r="JOJ13" s="813"/>
      <c r="JOK13" s="813"/>
      <c r="JOL13" s="813"/>
      <c r="JOM13" s="813"/>
      <c r="JON13" s="813"/>
      <c r="JOO13" s="813"/>
      <c r="JOP13" s="813"/>
      <c r="JOQ13" s="813"/>
      <c r="JOR13" s="813"/>
      <c r="JOS13" s="813"/>
      <c r="JOT13" s="813"/>
      <c r="JOU13" s="813"/>
      <c r="JOV13" s="813"/>
      <c r="JOW13" s="813"/>
      <c r="JOX13" s="813"/>
      <c r="JOY13" s="813"/>
      <c r="JOZ13" s="813"/>
      <c r="JPA13" s="813"/>
      <c r="JPB13" s="813"/>
      <c r="JPC13" s="813"/>
      <c r="JPD13" s="813"/>
      <c r="JPE13" s="813"/>
      <c r="JPF13" s="813"/>
      <c r="JPG13" s="813"/>
      <c r="JPH13" s="813"/>
      <c r="JPI13" s="813"/>
      <c r="JPJ13" s="813"/>
      <c r="JPK13" s="813"/>
      <c r="JPL13" s="813"/>
      <c r="JPM13" s="813"/>
      <c r="JPN13" s="813"/>
      <c r="JPO13" s="813"/>
      <c r="JPP13" s="813"/>
      <c r="JPQ13" s="813"/>
      <c r="JPR13" s="813"/>
      <c r="JPS13" s="813"/>
      <c r="JPT13" s="813"/>
      <c r="JPU13" s="813"/>
      <c r="JPV13" s="813"/>
      <c r="JPW13" s="813"/>
      <c r="JPX13" s="813"/>
      <c r="JPY13" s="813"/>
      <c r="JPZ13" s="813"/>
      <c r="JQA13" s="813"/>
      <c r="JQB13" s="813"/>
      <c r="JQC13" s="813"/>
      <c r="JQD13" s="813"/>
      <c r="JQE13" s="813"/>
      <c r="JQF13" s="813"/>
      <c r="JQG13" s="813"/>
      <c r="JQH13" s="813"/>
      <c r="JQI13" s="813"/>
      <c r="JQJ13" s="813"/>
      <c r="JQK13" s="813"/>
      <c r="JQL13" s="813"/>
      <c r="JQM13" s="813"/>
      <c r="JQN13" s="813"/>
      <c r="JQO13" s="813"/>
      <c r="JQP13" s="813"/>
      <c r="JQQ13" s="813"/>
      <c r="JQR13" s="813"/>
      <c r="JQS13" s="813"/>
      <c r="JQT13" s="813"/>
      <c r="JQU13" s="813"/>
      <c r="JQV13" s="813"/>
      <c r="JQW13" s="813"/>
      <c r="JQX13" s="813"/>
      <c r="JQY13" s="813"/>
      <c r="JQZ13" s="813"/>
      <c r="JRA13" s="813"/>
      <c r="JRB13" s="813"/>
      <c r="JRC13" s="813"/>
      <c r="JRD13" s="813"/>
      <c r="JRE13" s="813"/>
      <c r="JRF13" s="813"/>
      <c r="JRG13" s="813"/>
      <c r="JRH13" s="813"/>
      <c r="JRI13" s="813"/>
      <c r="JRJ13" s="813"/>
      <c r="JRK13" s="813"/>
      <c r="JRL13" s="813"/>
      <c r="JRM13" s="813"/>
      <c r="JRN13" s="813"/>
      <c r="JRO13" s="813"/>
      <c r="JRP13" s="813"/>
      <c r="JRQ13" s="813"/>
      <c r="JRR13" s="813"/>
      <c r="JRS13" s="813"/>
      <c r="JRT13" s="813"/>
      <c r="JRU13" s="813"/>
      <c r="JRV13" s="813"/>
      <c r="JRW13" s="813"/>
      <c r="JRX13" s="813"/>
      <c r="JRY13" s="813"/>
      <c r="JRZ13" s="813"/>
      <c r="JSA13" s="813"/>
      <c r="JSB13" s="813"/>
      <c r="JSC13" s="813"/>
      <c r="JSD13" s="813"/>
      <c r="JSE13" s="813"/>
      <c r="JSF13" s="813"/>
      <c r="JSG13" s="813"/>
      <c r="JSH13" s="813"/>
      <c r="JSI13" s="813"/>
      <c r="JSJ13" s="813"/>
      <c r="JSK13" s="813"/>
      <c r="JSL13" s="813"/>
      <c r="JSM13" s="813"/>
      <c r="JSN13" s="813"/>
      <c r="JSO13" s="813"/>
      <c r="JSP13" s="813"/>
      <c r="JSQ13" s="813"/>
      <c r="JSR13" s="813"/>
      <c r="JSS13" s="813"/>
      <c r="JST13" s="813"/>
      <c r="JSU13" s="813"/>
      <c r="JSV13" s="813"/>
      <c r="JSW13" s="813"/>
      <c r="JSX13" s="813"/>
      <c r="JSY13" s="813"/>
      <c r="JSZ13" s="813"/>
      <c r="JTA13" s="813"/>
      <c r="JTB13" s="813"/>
      <c r="JTC13" s="813"/>
      <c r="JTD13" s="813"/>
      <c r="JTE13" s="813"/>
      <c r="JTF13" s="813"/>
      <c r="JTG13" s="813"/>
      <c r="JTH13" s="813"/>
      <c r="JTI13" s="813"/>
      <c r="JTJ13" s="813"/>
      <c r="JTK13" s="813"/>
      <c r="JTL13" s="813"/>
      <c r="JTM13" s="813"/>
      <c r="JTN13" s="813"/>
      <c r="JTO13" s="813"/>
      <c r="JTP13" s="813"/>
      <c r="JTQ13" s="813"/>
      <c r="JTR13" s="813"/>
      <c r="JTS13" s="813"/>
      <c r="JTT13" s="813"/>
      <c r="JTU13" s="813"/>
      <c r="JTV13" s="813"/>
      <c r="JTW13" s="813"/>
      <c r="JTX13" s="813"/>
      <c r="JTY13" s="813"/>
      <c r="JTZ13" s="813"/>
      <c r="JUA13" s="813"/>
      <c r="JUB13" s="813"/>
      <c r="JUC13" s="813"/>
      <c r="JUD13" s="813"/>
      <c r="JUE13" s="813"/>
      <c r="JUF13" s="813"/>
      <c r="JUG13" s="813"/>
      <c r="JUH13" s="813"/>
      <c r="JUI13" s="813"/>
      <c r="JUJ13" s="813"/>
      <c r="JUK13" s="813"/>
      <c r="JUL13" s="813"/>
      <c r="JUM13" s="813"/>
      <c r="JUN13" s="813"/>
      <c r="JUO13" s="813"/>
      <c r="JUP13" s="813"/>
      <c r="JUQ13" s="813"/>
      <c r="JUR13" s="813"/>
      <c r="JUS13" s="813"/>
      <c r="JUT13" s="813"/>
      <c r="JUU13" s="813"/>
      <c r="JUV13" s="813"/>
      <c r="JUW13" s="813"/>
      <c r="JUX13" s="813"/>
      <c r="JUY13" s="813"/>
      <c r="JUZ13" s="813"/>
      <c r="JVA13" s="813"/>
      <c r="JVB13" s="813"/>
      <c r="JVC13" s="813"/>
      <c r="JVD13" s="813"/>
      <c r="JVE13" s="813"/>
      <c r="JVF13" s="813"/>
      <c r="JVG13" s="813"/>
      <c r="JVH13" s="813"/>
      <c r="JVI13" s="813"/>
      <c r="JVJ13" s="813"/>
      <c r="JVK13" s="813"/>
      <c r="JVL13" s="813"/>
      <c r="JVM13" s="813"/>
      <c r="JVN13" s="813"/>
      <c r="JVO13" s="813"/>
      <c r="JVP13" s="813"/>
      <c r="JVQ13" s="813"/>
      <c r="JVR13" s="813"/>
      <c r="JVS13" s="813"/>
      <c r="JVT13" s="813"/>
      <c r="JVU13" s="813"/>
      <c r="JVV13" s="813"/>
      <c r="JVW13" s="813"/>
      <c r="JVX13" s="813"/>
      <c r="JVY13" s="813"/>
      <c r="JVZ13" s="813"/>
      <c r="JWA13" s="813"/>
      <c r="JWB13" s="813"/>
      <c r="JWC13" s="813"/>
      <c r="JWD13" s="813"/>
      <c r="JWE13" s="813"/>
      <c r="JWF13" s="813"/>
      <c r="JWG13" s="813"/>
      <c r="JWH13" s="813"/>
      <c r="JWI13" s="813"/>
      <c r="JWJ13" s="813"/>
      <c r="JWK13" s="813"/>
      <c r="JWL13" s="813"/>
      <c r="JWM13" s="813"/>
      <c r="JWN13" s="813"/>
      <c r="JWO13" s="813"/>
      <c r="JWP13" s="813"/>
      <c r="JWQ13" s="813"/>
      <c r="JWR13" s="813"/>
      <c r="JWS13" s="813"/>
      <c r="JWT13" s="813"/>
      <c r="JWU13" s="813"/>
      <c r="JWV13" s="813"/>
      <c r="JWW13" s="813"/>
      <c r="JWX13" s="813"/>
      <c r="JWY13" s="813"/>
      <c r="JWZ13" s="813"/>
      <c r="JXA13" s="813"/>
      <c r="JXB13" s="813"/>
      <c r="JXC13" s="813"/>
      <c r="JXD13" s="813"/>
      <c r="JXE13" s="813"/>
      <c r="JXF13" s="813"/>
      <c r="JXG13" s="813"/>
      <c r="JXH13" s="813"/>
      <c r="JXI13" s="813"/>
      <c r="JXJ13" s="813"/>
      <c r="JXK13" s="813"/>
      <c r="JXL13" s="813"/>
      <c r="JXM13" s="813"/>
      <c r="JXN13" s="813"/>
      <c r="JXO13" s="813"/>
      <c r="JXP13" s="813"/>
      <c r="JXQ13" s="813"/>
      <c r="JXR13" s="813"/>
      <c r="JXS13" s="813"/>
      <c r="JXT13" s="813"/>
      <c r="JXU13" s="813"/>
      <c r="JXV13" s="813"/>
      <c r="JXW13" s="813"/>
      <c r="JXX13" s="813"/>
      <c r="JXY13" s="813"/>
      <c r="JXZ13" s="813"/>
      <c r="JYA13" s="813"/>
      <c r="JYB13" s="813"/>
      <c r="JYC13" s="813"/>
      <c r="JYD13" s="813"/>
      <c r="JYE13" s="813"/>
      <c r="JYF13" s="813"/>
      <c r="JYG13" s="813"/>
      <c r="JYH13" s="813"/>
      <c r="JYI13" s="813"/>
      <c r="JYJ13" s="813"/>
      <c r="JYK13" s="813"/>
      <c r="JYL13" s="813"/>
      <c r="JYM13" s="813"/>
      <c r="JYN13" s="813"/>
      <c r="JYO13" s="813"/>
      <c r="JYP13" s="813"/>
      <c r="JYQ13" s="813"/>
      <c r="JYR13" s="813"/>
      <c r="JYS13" s="813"/>
      <c r="JYT13" s="813"/>
      <c r="JYU13" s="813"/>
      <c r="JYV13" s="813"/>
      <c r="JYW13" s="813"/>
      <c r="JYX13" s="813"/>
      <c r="JYY13" s="813"/>
      <c r="JYZ13" s="813"/>
      <c r="JZA13" s="813"/>
      <c r="JZB13" s="813"/>
      <c r="JZC13" s="813"/>
      <c r="JZD13" s="813"/>
      <c r="JZE13" s="813"/>
      <c r="JZF13" s="813"/>
      <c r="JZG13" s="813"/>
      <c r="JZH13" s="813"/>
      <c r="JZI13" s="813"/>
      <c r="JZJ13" s="813"/>
      <c r="JZK13" s="813"/>
      <c r="JZL13" s="813"/>
      <c r="JZM13" s="813"/>
      <c r="JZN13" s="813"/>
      <c r="JZO13" s="813"/>
      <c r="JZP13" s="813"/>
      <c r="JZQ13" s="813"/>
      <c r="JZR13" s="813"/>
      <c r="JZS13" s="813"/>
      <c r="JZT13" s="813"/>
      <c r="JZU13" s="813"/>
      <c r="JZV13" s="813"/>
      <c r="JZW13" s="813"/>
      <c r="JZX13" s="813"/>
      <c r="JZY13" s="813"/>
      <c r="JZZ13" s="813"/>
      <c r="KAA13" s="813"/>
      <c r="KAB13" s="813"/>
      <c r="KAC13" s="813"/>
      <c r="KAD13" s="813"/>
      <c r="KAE13" s="813"/>
      <c r="KAF13" s="813"/>
      <c r="KAG13" s="813"/>
      <c r="KAH13" s="813"/>
      <c r="KAI13" s="813"/>
      <c r="KAJ13" s="813"/>
      <c r="KAK13" s="813"/>
      <c r="KAL13" s="813"/>
      <c r="KAM13" s="813"/>
      <c r="KAN13" s="813"/>
      <c r="KAO13" s="813"/>
      <c r="KAP13" s="813"/>
      <c r="KAQ13" s="813"/>
      <c r="KAR13" s="813"/>
      <c r="KAS13" s="813"/>
      <c r="KAT13" s="813"/>
      <c r="KAU13" s="813"/>
      <c r="KAV13" s="813"/>
      <c r="KAW13" s="813"/>
      <c r="KAX13" s="813"/>
      <c r="KAY13" s="813"/>
      <c r="KAZ13" s="813"/>
      <c r="KBA13" s="813"/>
      <c r="KBB13" s="813"/>
      <c r="KBC13" s="813"/>
      <c r="KBD13" s="813"/>
      <c r="KBE13" s="813"/>
      <c r="KBF13" s="813"/>
      <c r="KBG13" s="813"/>
      <c r="KBH13" s="813"/>
      <c r="KBI13" s="813"/>
      <c r="KBJ13" s="813"/>
      <c r="KBK13" s="813"/>
      <c r="KBL13" s="813"/>
      <c r="KBM13" s="813"/>
      <c r="KBN13" s="813"/>
      <c r="KBO13" s="813"/>
      <c r="KBP13" s="813"/>
      <c r="KBQ13" s="813"/>
      <c r="KBR13" s="813"/>
      <c r="KBS13" s="813"/>
      <c r="KBT13" s="813"/>
      <c r="KBU13" s="813"/>
      <c r="KBV13" s="813"/>
      <c r="KBW13" s="813"/>
      <c r="KBX13" s="813"/>
      <c r="KBY13" s="813"/>
      <c r="KBZ13" s="813"/>
      <c r="KCA13" s="813"/>
      <c r="KCB13" s="813"/>
      <c r="KCC13" s="813"/>
      <c r="KCD13" s="813"/>
      <c r="KCE13" s="813"/>
      <c r="KCF13" s="813"/>
      <c r="KCG13" s="813"/>
      <c r="KCH13" s="813"/>
      <c r="KCI13" s="813"/>
      <c r="KCJ13" s="813"/>
      <c r="KCK13" s="813"/>
      <c r="KCL13" s="813"/>
      <c r="KCM13" s="813"/>
      <c r="KCN13" s="813"/>
      <c r="KCO13" s="813"/>
      <c r="KCP13" s="813"/>
      <c r="KCQ13" s="813"/>
      <c r="KCR13" s="813"/>
      <c r="KCS13" s="813"/>
      <c r="KCT13" s="813"/>
      <c r="KCU13" s="813"/>
      <c r="KCV13" s="813"/>
      <c r="KCW13" s="813"/>
      <c r="KCX13" s="813"/>
      <c r="KCY13" s="813"/>
      <c r="KCZ13" s="813"/>
      <c r="KDA13" s="813"/>
      <c r="KDB13" s="813"/>
      <c r="KDC13" s="813"/>
      <c r="KDD13" s="813"/>
      <c r="KDE13" s="813"/>
      <c r="KDF13" s="813"/>
      <c r="KDG13" s="813"/>
      <c r="KDH13" s="813"/>
      <c r="KDI13" s="813"/>
      <c r="KDJ13" s="813"/>
      <c r="KDK13" s="813"/>
      <c r="KDL13" s="813"/>
      <c r="KDM13" s="813"/>
      <c r="KDN13" s="813"/>
      <c r="KDO13" s="813"/>
      <c r="KDP13" s="813"/>
      <c r="KDQ13" s="813"/>
      <c r="KDR13" s="813"/>
      <c r="KDS13" s="813"/>
      <c r="KDT13" s="813"/>
      <c r="KDU13" s="813"/>
      <c r="KDV13" s="813"/>
      <c r="KDW13" s="813"/>
      <c r="KDX13" s="813"/>
      <c r="KDY13" s="813"/>
      <c r="KDZ13" s="813"/>
      <c r="KEA13" s="813"/>
      <c r="KEB13" s="813"/>
      <c r="KEC13" s="813"/>
      <c r="KED13" s="813"/>
      <c r="KEE13" s="813"/>
      <c r="KEF13" s="813"/>
      <c r="KEG13" s="813"/>
      <c r="KEH13" s="813"/>
      <c r="KEI13" s="813"/>
      <c r="KEJ13" s="813"/>
      <c r="KEK13" s="813"/>
      <c r="KEL13" s="813"/>
      <c r="KEM13" s="813"/>
      <c r="KEN13" s="813"/>
      <c r="KEO13" s="813"/>
      <c r="KEP13" s="813"/>
      <c r="KEQ13" s="813"/>
      <c r="KER13" s="813"/>
      <c r="KES13" s="813"/>
      <c r="KET13" s="813"/>
      <c r="KEU13" s="813"/>
      <c r="KEV13" s="813"/>
      <c r="KEW13" s="813"/>
      <c r="KEX13" s="813"/>
      <c r="KEY13" s="813"/>
      <c r="KEZ13" s="813"/>
      <c r="KFA13" s="813"/>
      <c r="KFB13" s="813"/>
      <c r="KFC13" s="813"/>
      <c r="KFD13" s="813"/>
      <c r="KFE13" s="813"/>
      <c r="KFF13" s="813"/>
      <c r="KFG13" s="813"/>
      <c r="KFH13" s="813"/>
      <c r="KFI13" s="813"/>
      <c r="KFJ13" s="813"/>
      <c r="KFK13" s="813"/>
      <c r="KFL13" s="813"/>
      <c r="KFM13" s="813"/>
      <c r="KFN13" s="813"/>
      <c r="KFO13" s="813"/>
      <c r="KFP13" s="813"/>
      <c r="KFQ13" s="813"/>
      <c r="KFR13" s="813"/>
      <c r="KFS13" s="813"/>
      <c r="KFT13" s="813"/>
      <c r="KFU13" s="813"/>
      <c r="KFV13" s="813"/>
      <c r="KFW13" s="813"/>
      <c r="KFX13" s="813"/>
      <c r="KFY13" s="813"/>
      <c r="KFZ13" s="813"/>
      <c r="KGA13" s="813"/>
      <c r="KGB13" s="813"/>
      <c r="KGC13" s="813"/>
      <c r="KGD13" s="813"/>
      <c r="KGE13" s="813"/>
      <c r="KGF13" s="813"/>
      <c r="KGG13" s="813"/>
      <c r="KGH13" s="813"/>
      <c r="KGI13" s="813"/>
      <c r="KGJ13" s="813"/>
      <c r="KGK13" s="813"/>
      <c r="KGL13" s="813"/>
      <c r="KGM13" s="813"/>
      <c r="KGN13" s="813"/>
      <c r="KGO13" s="813"/>
      <c r="KGP13" s="813"/>
      <c r="KGQ13" s="813"/>
      <c r="KGR13" s="813"/>
      <c r="KGS13" s="813"/>
      <c r="KGT13" s="813"/>
      <c r="KGU13" s="813"/>
      <c r="KGV13" s="813"/>
      <c r="KGW13" s="813"/>
      <c r="KGX13" s="813"/>
      <c r="KGY13" s="813"/>
      <c r="KGZ13" s="813"/>
      <c r="KHA13" s="813"/>
      <c r="KHB13" s="813"/>
      <c r="KHC13" s="813"/>
      <c r="KHD13" s="813"/>
      <c r="KHE13" s="813"/>
      <c r="KHF13" s="813"/>
      <c r="KHG13" s="813"/>
      <c r="KHH13" s="813"/>
      <c r="KHI13" s="813"/>
      <c r="KHJ13" s="813"/>
      <c r="KHK13" s="813"/>
      <c r="KHL13" s="813"/>
      <c r="KHM13" s="813"/>
      <c r="KHN13" s="813"/>
      <c r="KHO13" s="813"/>
      <c r="KHP13" s="813"/>
      <c r="KHQ13" s="813"/>
      <c r="KHR13" s="813"/>
      <c r="KHS13" s="813"/>
      <c r="KHT13" s="813"/>
      <c r="KHU13" s="813"/>
      <c r="KHV13" s="813"/>
      <c r="KHW13" s="813"/>
      <c r="KHX13" s="813"/>
      <c r="KHY13" s="813"/>
      <c r="KHZ13" s="813"/>
      <c r="KIA13" s="813"/>
      <c r="KIB13" s="813"/>
      <c r="KIC13" s="813"/>
      <c r="KID13" s="813"/>
      <c r="KIE13" s="813"/>
      <c r="KIF13" s="813"/>
      <c r="KIG13" s="813"/>
      <c r="KIH13" s="813"/>
      <c r="KII13" s="813"/>
      <c r="KIJ13" s="813"/>
      <c r="KIK13" s="813"/>
      <c r="KIL13" s="813"/>
      <c r="KIM13" s="813"/>
      <c r="KIN13" s="813"/>
      <c r="KIO13" s="813"/>
      <c r="KIP13" s="813"/>
      <c r="KIQ13" s="813"/>
      <c r="KIR13" s="813"/>
      <c r="KIS13" s="813"/>
      <c r="KIT13" s="813"/>
      <c r="KIU13" s="813"/>
      <c r="KIV13" s="813"/>
      <c r="KIW13" s="813"/>
      <c r="KIX13" s="813"/>
      <c r="KIY13" s="813"/>
      <c r="KIZ13" s="813"/>
      <c r="KJA13" s="813"/>
      <c r="KJB13" s="813"/>
      <c r="KJC13" s="813"/>
      <c r="KJD13" s="813"/>
      <c r="KJE13" s="813"/>
      <c r="KJF13" s="813"/>
      <c r="KJG13" s="813"/>
      <c r="KJH13" s="813"/>
      <c r="KJI13" s="813"/>
      <c r="KJJ13" s="813"/>
      <c r="KJK13" s="813"/>
      <c r="KJL13" s="813"/>
      <c r="KJM13" s="813"/>
      <c r="KJN13" s="813"/>
      <c r="KJO13" s="813"/>
      <c r="KJP13" s="813"/>
      <c r="KJQ13" s="813"/>
      <c r="KJR13" s="813"/>
      <c r="KJS13" s="813"/>
      <c r="KJT13" s="813"/>
      <c r="KJU13" s="813"/>
      <c r="KJV13" s="813"/>
      <c r="KJW13" s="813"/>
      <c r="KJX13" s="813"/>
      <c r="KJY13" s="813"/>
      <c r="KJZ13" s="813"/>
      <c r="KKA13" s="813"/>
      <c r="KKB13" s="813"/>
      <c r="KKC13" s="813"/>
      <c r="KKD13" s="813"/>
      <c r="KKE13" s="813"/>
      <c r="KKF13" s="813"/>
      <c r="KKG13" s="813"/>
      <c r="KKH13" s="813"/>
      <c r="KKI13" s="813"/>
      <c r="KKJ13" s="813"/>
      <c r="KKK13" s="813"/>
      <c r="KKL13" s="813"/>
      <c r="KKM13" s="813"/>
      <c r="KKN13" s="813"/>
      <c r="KKO13" s="813"/>
      <c r="KKP13" s="813"/>
      <c r="KKQ13" s="813"/>
      <c r="KKR13" s="813"/>
      <c r="KKS13" s="813"/>
      <c r="KKT13" s="813"/>
      <c r="KKU13" s="813"/>
      <c r="KKV13" s="813"/>
      <c r="KKW13" s="813"/>
      <c r="KKX13" s="813"/>
      <c r="KKY13" s="813"/>
      <c r="KKZ13" s="813"/>
      <c r="KLA13" s="813"/>
      <c r="KLB13" s="813"/>
      <c r="KLC13" s="813"/>
      <c r="KLD13" s="813"/>
      <c r="KLE13" s="813"/>
      <c r="KLF13" s="813"/>
      <c r="KLG13" s="813"/>
      <c r="KLH13" s="813"/>
      <c r="KLI13" s="813"/>
      <c r="KLJ13" s="813"/>
      <c r="KLK13" s="813"/>
      <c r="KLL13" s="813"/>
      <c r="KLM13" s="813"/>
      <c r="KLN13" s="813"/>
      <c r="KLO13" s="813"/>
      <c r="KLP13" s="813"/>
      <c r="KLQ13" s="813"/>
      <c r="KLR13" s="813"/>
      <c r="KLS13" s="813"/>
      <c r="KLT13" s="813"/>
      <c r="KLU13" s="813"/>
      <c r="KLV13" s="813"/>
      <c r="KLW13" s="813"/>
      <c r="KLX13" s="813"/>
      <c r="KLY13" s="813"/>
      <c r="KLZ13" s="813"/>
      <c r="KMA13" s="813"/>
      <c r="KMB13" s="813"/>
      <c r="KMC13" s="813"/>
      <c r="KMD13" s="813"/>
      <c r="KME13" s="813"/>
      <c r="KMF13" s="813"/>
      <c r="KMG13" s="813"/>
      <c r="KMH13" s="813"/>
      <c r="KMI13" s="813"/>
      <c r="KMJ13" s="813"/>
      <c r="KMK13" s="813"/>
      <c r="KML13" s="813"/>
      <c r="KMM13" s="813"/>
      <c r="KMN13" s="813"/>
      <c r="KMO13" s="813"/>
      <c r="KMP13" s="813"/>
      <c r="KMQ13" s="813"/>
      <c r="KMR13" s="813"/>
      <c r="KMS13" s="813"/>
      <c r="KMT13" s="813"/>
      <c r="KMU13" s="813"/>
      <c r="KMV13" s="813"/>
      <c r="KMW13" s="813"/>
      <c r="KMX13" s="813"/>
      <c r="KMY13" s="813"/>
      <c r="KMZ13" s="813"/>
      <c r="KNA13" s="813"/>
      <c r="KNB13" s="813"/>
      <c r="KNC13" s="813"/>
      <c r="KND13" s="813"/>
      <c r="KNE13" s="813"/>
      <c r="KNF13" s="813"/>
      <c r="KNG13" s="813"/>
      <c r="KNH13" s="813"/>
      <c r="KNI13" s="813"/>
      <c r="KNJ13" s="813"/>
      <c r="KNK13" s="813"/>
      <c r="KNL13" s="813"/>
      <c r="KNM13" s="813"/>
      <c r="KNN13" s="813"/>
      <c r="KNO13" s="813"/>
      <c r="KNP13" s="813"/>
      <c r="KNQ13" s="813"/>
      <c r="KNR13" s="813"/>
      <c r="KNS13" s="813"/>
      <c r="KNT13" s="813"/>
      <c r="KNU13" s="813"/>
      <c r="KNV13" s="813"/>
      <c r="KNW13" s="813"/>
      <c r="KNX13" s="813"/>
      <c r="KNY13" s="813"/>
      <c r="KNZ13" s="813"/>
      <c r="KOA13" s="813"/>
      <c r="KOB13" s="813"/>
      <c r="KOC13" s="813"/>
      <c r="KOD13" s="813"/>
      <c r="KOE13" s="813"/>
      <c r="KOF13" s="813"/>
      <c r="KOG13" s="813"/>
      <c r="KOH13" s="813"/>
      <c r="KOI13" s="813"/>
      <c r="KOJ13" s="813"/>
      <c r="KOK13" s="813"/>
      <c r="KOL13" s="813"/>
      <c r="KOM13" s="813"/>
      <c r="KON13" s="813"/>
      <c r="KOO13" s="813"/>
      <c r="KOP13" s="813"/>
      <c r="KOQ13" s="813"/>
      <c r="KOR13" s="813"/>
      <c r="KOS13" s="813"/>
      <c r="KOT13" s="813"/>
      <c r="KOU13" s="813"/>
      <c r="KOV13" s="813"/>
      <c r="KOW13" s="813"/>
      <c r="KOX13" s="813"/>
      <c r="KOY13" s="813"/>
      <c r="KOZ13" s="813"/>
      <c r="KPA13" s="813"/>
      <c r="KPB13" s="813"/>
      <c r="KPC13" s="813"/>
      <c r="KPD13" s="813"/>
      <c r="KPE13" s="813"/>
      <c r="KPF13" s="813"/>
      <c r="KPG13" s="813"/>
      <c r="KPH13" s="813"/>
      <c r="KPI13" s="813"/>
      <c r="KPJ13" s="813"/>
      <c r="KPK13" s="813"/>
      <c r="KPL13" s="813"/>
      <c r="KPM13" s="813"/>
      <c r="KPN13" s="813"/>
      <c r="KPO13" s="813"/>
      <c r="KPP13" s="813"/>
      <c r="KPQ13" s="813"/>
      <c r="KPR13" s="813"/>
      <c r="KPS13" s="813"/>
      <c r="KPT13" s="813"/>
      <c r="KPU13" s="813"/>
      <c r="KPV13" s="813"/>
      <c r="KPW13" s="813"/>
      <c r="KPX13" s="813"/>
      <c r="KPY13" s="813"/>
      <c r="KPZ13" s="813"/>
      <c r="KQA13" s="813"/>
      <c r="KQB13" s="813"/>
      <c r="KQC13" s="813"/>
      <c r="KQD13" s="813"/>
      <c r="KQE13" s="813"/>
      <c r="KQF13" s="813"/>
      <c r="KQG13" s="813"/>
      <c r="KQH13" s="813"/>
      <c r="KQI13" s="813"/>
      <c r="KQJ13" s="813"/>
      <c r="KQK13" s="813"/>
      <c r="KQL13" s="813"/>
      <c r="KQM13" s="813"/>
      <c r="KQN13" s="813"/>
      <c r="KQO13" s="813"/>
      <c r="KQP13" s="813"/>
      <c r="KQQ13" s="813"/>
      <c r="KQR13" s="813"/>
      <c r="KQS13" s="813"/>
      <c r="KQT13" s="813"/>
      <c r="KQU13" s="813"/>
      <c r="KQV13" s="813"/>
      <c r="KQW13" s="813"/>
      <c r="KQX13" s="813"/>
      <c r="KQY13" s="813"/>
      <c r="KQZ13" s="813"/>
      <c r="KRA13" s="813"/>
      <c r="KRB13" s="813"/>
      <c r="KRC13" s="813"/>
      <c r="KRD13" s="813"/>
      <c r="KRE13" s="813"/>
      <c r="KRF13" s="813"/>
      <c r="KRG13" s="813"/>
      <c r="KRH13" s="813"/>
      <c r="KRI13" s="813"/>
      <c r="KRJ13" s="813"/>
      <c r="KRK13" s="813"/>
      <c r="KRL13" s="813"/>
      <c r="KRM13" s="813"/>
      <c r="KRN13" s="813"/>
      <c r="KRO13" s="813"/>
      <c r="KRP13" s="813"/>
      <c r="KRQ13" s="813"/>
      <c r="KRR13" s="813"/>
      <c r="KRS13" s="813"/>
      <c r="KRT13" s="813"/>
      <c r="KRU13" s="813"/>
      <c r="KRV13" s="813"/>
      <c r="KRW13" s="813"/>
      <c r="KRX13" s="813"/>
      <c r="KRY13" s="813"/>
      <c r="KRZ13" s="813"/>
      <c r="KSA13" s="813"/>
      <c r="KSB13" s="813"/>
      <c r="KSC13" s="813"/>
      <c r="KSD13" s="813"/>
      <c r="KSE13" s="813"/>
      <c r="KSF13" s="813"/>
      <c r="KSG13" s="813"/>
      <c r="KSH13" s="813"/>
      <c r="KSI13" s="813"/>
      <c r="KSJ13" s="813"/>
      <c r="KSK13" s="813"/>
      <c r="KSL13" s="813"/>
      <c r="KSM13" s="813"/>
      <c r="KSN13" s="813"/>
      <c r="KSO13" s="813"/>
      <c r="KSP13" s="813"/>
      <c r="KSQ13" s="813"/>
      <c r="KSR13" s="813"/>
      <c r="KSS13" s="813"/>
      <c r="KST13" s="813"/>
      <c r="KSU13" s="813"/>
      <c r="KSV13" s="813"/>
      <c r="KSW13" s="813"/>
      <c r="KSX13" s="813"/>
      <c r="KSY13" s="813"/>
      <c r="KSZ13" s="813"/>
      <c r="KTA13" s="813"/>
      <c r="KTB13" s="813"/>
      <c r="KTC13" s="813"/>
      <c r="KTD13" s="813"/>
      <c r="KTE13" s="813"/>
      <c r="KTF13" s="813"/>
      <c r="KTG13" s="813"/>
      <c r="KTH13" s="813"/>
      <c r="KTI13" s="813"/>
      <c r="KTJ13" s="813"/>
      <c r="KTK13" s="813"/>
      <c r="KTL13" s="813"/>
      <c r="KTM13" s="813"/>
      <c r="KTN13" s="813"/>
      <c r="KTO13" s="813"/>
      <c r="KTP13" s="813"/>
      <c r="KTQ13" s="813"/>
      <c r="KTR13" s="813"/>
      <c r="KTS13" s="813"/>
      <c r="KTT13" s="813"/>
      <c r="KTU13" s="813"/>
      <c r="KTV13" s="813"/>
      <c r="KTW13" s="813"/>
      <c r="KTX13" s="813"/>
      <c r="KTY13" s="813"/>
      <c r="KTZ13" s="813"/>
      <c r="KUA13" s="813"/>
      <c r="KUB13" s="813"/>
      <c r="KUC13" s="813"/>
      <c r="KUD13" s="813"/>
      <c r="KUE13" s="813"/>
      <c r="KUF13" s="813"/>
      <c r="KUG13" s="813"/>
      <c r="KUH13" s="813"/>
      <c r="KUI13" s="813"/>
      <c r="KUJ13" s="813"/>
      <c r="KUK13" s="813"/>
      <c r="KUL13" s="813"/>
      <c r="KUM13" s="813"/>
      <c r="KUN13" s="813"/>
      <c r="KUO13" s="813"/>
      <c r="KUP13" s="813"/>
      <c r="KUQ13" s="813"/>
      <c r="KUR13" s="813"/>
      <c r="KUS13" s="813"/>
      <c r="KUT13" s="813"/>
      <c r="KUU13" s="813"/>
      <c r="KUV13" s="813"/>
      <c r="KUW13" s="813"/>
      <c r="KUX13" s="813"/>
      <c r="KUY13" s="813"/>
      <c r="KUZ13" s="813"/>
      <c r="KVA13" s="813"/>
      <c r="KVB13" s="813"/>
      <c r="KVC13" s="813"/>
      <c r="KVD13" s="813"/>
      <c r="KVE13" s="813"/>
      <c r="KVF13" s="813"/>
      <c r="KVG13" s="813"/>
      <c r="KVH13" s="813"/>
      <c r="KVI13" s="813"/>
      <c r="KVJ13" s="813"/>
      <c r="KVK13" s="813"/>
      <c r="KVL13" s="813"/>
      <c r="KVM13" s="813"/>
      <c r="KVN13" s="813"/>
      <c r="KVO13" s="813"/>
      <c r="KVP13" s="813"/>
      <c r="KVQ13" s="813"/>
      <c r="KVR13" s="813"/>
      <c r="KVS13" s="813"/>
      <c r="KVT13" s="813"/>
      <c r="KVU13" s="813"/>
      <c r="KVV13" s="813"/>
      <c r="KVW13" s="813"/>
      <c r="KVX13" s="813"/>
      <c r="KVY13" s="813"/>
      <c r="KVZ13" s="813"/>
      <c r="KWA13" s="813"/>
      <c r="KWB13" s="813"/>
      <c r="KWC13" s="813"/>
      <c r="KWD13" s="813"/>
      <c r="KWE13" s="813"/>
      <c r="KWF13" s="813"/>
      <c r="KWG13" s="813"/>
      <c r="KWH13" s="813"/>
      <c r="KWI13" s="813"/>
      <c r="KWJ13" s="813"/>
      <c r="KWK13" s="813"/>
      <c r="KWL13" s="813"/>
      <c r="KWM13" s="813"/>
      <c r="KWN13" s="813"/>
      <c r="KWO13" s="813"/>
      <c r="KWP13" s="813"/>
      <c r="KWQ13" s="813"/>
      <c r="KWR13" s="813"/>
      <c r="KWS13" s="813"/>
      <c r="KWT13" s="813"/>
      <c r="KWU13" s="813"/>
      <c r="KWV13" s="813"/>
      <c r="KWW13" s="813"/>
      <c r="KWX13" s="813"/>
      <c r="KWY13" s="813"/>
      <c r="KWZ13" s="813"/>
      <c r="KXA13" s="813"/>
      <c r="KXB13" s="813"/>
      <c r="KXC13" s="813"/>
      <c r="KXD13" s="813"/>
      <c r="KXE13" s="813"/>
      <c r="KXF13" s="813"/>
      <c r="KXG13" s="813"/>
      <c r="KXH13" s="813"/>
      <c r="KXI13" s="813"/>
      <c r="KXJ13" s="813"/>
      <c r="KXK13" s="813"/>
      <c r="KXL13" s="813"/>
      <c r="KXM13" s="813"/>
      <c r="KXN13" s="813"/>
      <c r="KXO13" s="813"/>
      <c r="KXP13" s="813"/>
      <c r="KXQ13" s="813"/>
      <c r="KXR13" s="813"/>
      <c r="KXS13" s="813"/>
      <c r="KXT13" s="813"/>
      <c r="KXU13" s="813"/>
      <c r="KXV13" s="813"/>
      <c r="KXW13" s="813"/>
      <c r="KXX13" s="813"/>
      <c r="KXY13" s="813"/>
      <c r="KXZ13" s="813"/>
      <c r="KYA13" s="813"/>
      <c r="KYB13" s="813"/>
      <c r="KYC13" s="813"/>
      <c r="KYD13" s="813"/>
      <c r="KYE13" s="813"/>
      <c r="KYF13" s="813"/>
      <c r="KYG13" s="813"/>
      <c r="KYH13" s="813"/>
      <c r="KYI13" s="813"/>
      <c r="KYJ13" s="813"/>
      <c r="KYK13" s="813"/>
      <c r="KYL13" s="813"/>
      <c r="KYM13" s="813"/>
      <c r="KYN13" s="813"/>
      <c r="KYO13" s="813"/>
      <c r="KYP13" s="813"/>
      <c r="KYQ13" s="813"/>
      <c r="KYR13" s="813"/>
      <c r="KYS13" s="813"/>
      <c r="KYT13" s="813"/>
      <c r="KYU13" s="813"/>
      <c r="KYV13" s="813"/>
      <c r="KYW13" s="813"/>
      <c r="KYX13" s="813"/>
      <c r="KYY13" s="813"/>
      <c r="KYZ13" s="813"/>
      <c r="KZA13" s="813"/>
      <c r="KZB13" s="813"/>
      <c r="KZC13" s="813"/>
      <c r="KZD13" s="813"/>
      <c r="KZE13" s="813"/>
      <c r="KZF13" s="813"/>
      <c r="KZG13" s="813"/>
      <c r="KZH13" s="813"/>
      <c r="KZI13" s="813"/>
      <c r="KZJ13" s="813"/>
      <c r="KZK13" s="813"/>
      <c r="KZL13" s="813"/>
      <c r="KZM13" s="813"/>
      <c r="KZN13" s="813"/>
      <c r="KZO13" s="813"/>
      <c r="KZP13" s="813"/>
      <c r="KZQ13" s="813"/>
      <c r="KZR13" s="813"/>
      <c r="KZS13" s="813"/>
      <c r="KZT13" s="813"/>
      <c r="KZU13" s="813"/>
      <c r="KZV13" s="813"/>
      <c r="KZW13" s="813"/>
      <c r="KZX13" s="813"/>
      <c r="KZY13" s="813"/>
      <c r="KZZ13" s="813"/>
      <c r="LAA13" s="813"/>
      <c r="LAB13" s="813"/>
      <c r="LAC13" s="813"/>
      <c r="LAD13" s="813"/>
      <c r="LAE13" s="813"/>
      <c r="LAF13" s="813"/>
      <c r="LAG13" s="813"/>
      <c r="LAH13" s="813"/>
      <c r="LAI13" s="813"/>
      <c r="LAJ13" s="813"/>
      <c r="LAK13" s="813"/>
      <c r="LAL13" s="813"/>
      <c r="LAM13" s="813"/>
      <c r="LAN13" s="813"/>
      <c r="LAO13" s="813"/>
      <c r="LAP13" s="813"/>
      <c r="LAQ13" s="813"/>
      <c r="LAR13" s="813"/>
      <c r="LAS13" s="813"/>
      <c r="LAT13" s="813"/>
      <c r="LAU13" s="813"/>
      <c r="LAV13" s="813"/>
      <c r="LAW13" s="813"/>
      <c r="LAX13" s="813"/>
      <c r="LAY13" s="813"/>
      <c r="LAZ13" s="813"/>
      <c r="LBA13" s="813"/>
      <c r="LBB13" s="813"/>
      <c r="LBC13" s="813"/>
      <c r="LBD13" s="813"/>
      <c r="LBE13" s="813"/>
      <c r="LBF13" s="813"/>
      <c r="LBG13" s="813"/>
      <c r="LBH13" s="813"/>
      <c r="LBI13" s="813"/>
      <c r="LBJ13" s="813"/>
      <c r="LBK13" s="813"/>
      <c r="LBL13" s="813"/>
      <c r="LBM13" s="813"/>
      <c r="LBN13" s="813"/>
      <c r="LBO13" s="813"/>
      <c r="LBP13" s="813"/>
      <c r="LBQ13" s="813"/>
      <c r="LBR13" s="813"/>
      <c r="LBS13" s="813"/>
      <c r="LBT13" s="813"/>
      <c r="LBU13" s="813"/>
      <c r="LBV13" s="813"/>
      <c r="LBW13" s="813"/>
      <c r="LBX13" s="813"/>
      <c r="LBY13" s="813"/>
      <c r="LBZ13" s="813"/>
      <c r="LCA13" s="813"/>
      <c r="LCB13" s="813"/>
      <c r="LCC13" s="813"/>
      <c r="LCD13" s="813"/>
      <c r="LCE13" s="813"/>
      <c r="LCF13" s="813"/>
      <c r="LCG13" s="813"/>
      <c r="LCH13" s="813"/>
      <c r="LCI13" s="813"/>
      <c r="LCJ13" s="813"/>
      <c r="LCK13" s="813"/>
      <c r="LCL13" s="813"/>
      <c r="LCM13" s="813"/>
      <c r="LCN13" s="813"/>
      <c r="LCO13" s="813"/>
      <c r="LCP13" s="813"/>
      <c r="LCQ13" s="813"/>
      <c r="LCR13" s="813"/>
      <c r="LCS13" s="813"/>
      <c r="LCT13" s="813"/>
      <c r="LCU13" s="813"/>
      <c r="LCV13" s="813"/>
      <c r="LCW13" s="813"/>
      <c r="LCX13" s="813"/>
      <c r="LCY13" s="813"/>
      <c r="LCZ13" s="813"/>
      <c r="LDA13" s="813"/>
      <c r="LDB13" s="813"/>
      <c r="LDC13" s="813"/>
      <c r="LDD13" s="813"/>
      <c r="LDE13" s="813"/>
      <c r="LDF13" s="813"/>
      <c r="LDG13" s="813"/>
      <c r="LDH13" s="813"/>
      <c r="LDI13" s="813"/>
      <c r="LDJ13" s="813"/>
      <c r="LDK13" s="813"/>
      <c r="LDL13" s="813"/>
      <c r="LDM13" s="813"/>
      <c r="LDN13" s="813"/>
      <c r="LDO13" s="813"/>
      <c r="LDP13" s="813"/>
      <c r="LDQ13" s="813"/>
      <c r="LDR13" s="813"/>
      <c r="LDS13" s="813"/>
      <c r="LDT13" s="813"/>
      <c r="LDU13" s="813"/>
      <c r="LDV13" s="813"/>
      <c r="LDW13" s="813"/>
      <c r="LDX13" s="813"/>
      <c r="LDY13" s="813"/>
      <c r="LDZ13" s="813"/>
      <c r="LEA13" s="813"/>
      <c r="LEB13" s="813"/>
      <c r="LEC13" s="813"/>
      <c r="LED13" s="813"/>
      <c r="LEE13" s="813"/>
      <c r="LEF13" s="813"/>
      <c r="LEG13" s="813"/>
      <c r="LEH13" s="813"/>
      <c r="LEI13" s="813"/>
      <c r="LEJ13" s="813"/>
      <c r="LEK13" s="813"/>
      <c r="LEL13" s="813"/>
      <c r="LEM13" s="813"/>
      <c r="LEN13" s="813"/>
      <c r="LEO13" s="813"/>
      <c r="LEP13" s="813"/>
      <c r="LEQ13" s="813"/>
      <c r="LER13" s="813"/>
      <c r="LES13" s="813"/>
      <c r="LET13" s="813"/>
      <c r="LEU13" s="813"/>
      <c r="LEV13" s="813"/>
      <c r="LEW13" s="813"/>
      <c r="LEX13" s="813"/>
      <c r="LEY13" s="813"/>
      <c r="LEZ13" s="813"/>
      <c r="LFA13" s="813"/>
      <c r="LFB13" s="813"/>
      <c r="LFC13" s="813"/>
      <c r="LFD13" s="813"/>
      <c r="LFE13" s="813"/>
      <c r="LFF13" s="813"/>
      <c r="LFG13" s="813"/>
      <c r="LFH13" s="813"/>
      <c r="LFI13" s="813"/>
      <c r="LFJ13" s="813"/>
      <c r="LFK13" s="813"/>
      <c r="LFL13" s="813"/>
      <c r="LFM13" s="813"/>
      <c r="LFN13" s="813"/>
      <c r="LFO13" s="813"/>
      <c r="LFP13" s="813"/>
      <c r="LFQ13" s="813"/>
      <c r="LFR13" s="813"/>
      <c r="LFS13" s="813"/>
      <c r="LFT13" s="813"/>
      <c r="LFU13" s="813"/>
      <c r="LFV13" s="813"/>
      <c r="LFW13" s="813"/>
      <c r="LFX13" s="813"/>
      <c r="LFY13" s="813"/>
      <c r="LFZ13" s="813"/>
      <c r="LGA13" s="813"/>
      <c r="LGB13" s="813"/>
      <c r="LGC13" s="813"/>
      <c r="LGD13" s="813"/>
      <c r="LGE13" s="813"/>
      <c r="LGF13" s="813"/>
      <c r="LGG13" s="813"/>
      <c r="LGH13" s="813"/>
      <c r="LGI13" s="813"/>
      <c r="LGJ13" s="813"/>
      <c r="LGK13" s="813"/>
      <c r="LGL13" s="813"/>
      <c r="LGM13" s="813"/>
      <c r="LGN13" s="813"/>
      <c r="LGO13" s="813"/>
      <c r="LGP13" s="813"/>
      <c r="LGQ13" s="813"/>
      <c r="LGR13" s="813"/>
      <c r="LGS13" s="813"/>
      <c r="LGT13" s="813"/>
      <c r="LGU13" s="813"/>
      <c r="LGV13" s="813"/>
      <c r="LGW13" s="813"/>
      <c r="LGX13" s="813"/>
      <c r="LGY13" s="813"/>
      <c r="LGZ13" s="813"/>
      <c r="LHA13" s="813"/>
      <c r="LHB13" s="813"/>
      <c r="LHC13" s="813"/>
      <c r="LHD13" s="813"/>
      <c r="LHE13" s="813"/>
      <c r="LHF13" s="813"/>
      <c r="LHG13" s="813"/>
      <c r="LHH13" s="813"/>
      <c r="LHI13" s="813"/>
      <c r="LHJ13" s="813"/>
      <c r="LHK13" s="813"/>
      <c r="LHL13" s="813"/>
      <c r="LHM13" s="813"/>
      <c r="LHN13" s="813"/>
      <c r="LHO13" s="813"/>
      <c r="LHP13" s="813"/>
      <c r="LHQ13" s="813"/>
      <c r="LHR13" s="813"/>
      <c r="LHS13" s="813"/>
      <c r="LHT13" s="813"/>
      <c r="LHU13" s="813"/>
      <c r="LHV13" s="813"/>
      <c r="LHW13" s="813"/>
      <c r="LHX13" s="813"/>
      <c r="LHY13" s="813"/>
      <c r="LHZ13" s="813"/>
      <c r="LIA13" s="813"/>
      <c r="LIB13" s="813"/>
      <c r="LIC13" s="813"/>
      <c r="LID13" s="813"/>
      <c r="LIE13" s="813"/>
      <c r="LIF13" s="813"/>
      <c r="LIG13" s="813"/>
      <c r="LIH13" s="813"/>
      <c r="LII13" s="813"/>
      <c r="LIJ13" s="813"/>
      <c r="LIK13" s="813"/>
      <c r="LIL13" s="813"/>
      <c r="LIM13" s="813"/>
      <c r="LIN13" s="813"/>
      <c r="LIO13" s="813"/>
      <c r="LIP13" s="813"/>
      <c r="LIQ13" s="813"/>
      <c r="LIR13" s="813"/>
      <c r="LIS13" s="813"/>
      <c r="LIT13" s="813"/>
      <c r="LIU13" s="813"/>
      <c r="LIV13" s="813"/>
      <c r="LIW13" s="813"/>
      <c r="LIX13" s="813"/>
      <c r="LIY13" s="813"/>
      <c r="LIZ13" s="813"/>
      <c r="LJA13" s="813"/>
      <c r="LJB13" s="813"/>
      <c r="LJC13" s="813"/>
      <c r="LJD13" s="813"/>
      <c r="LJE13" s="813"/>
      <c r="LJF13" s="813"/>
      <c r="LJG13" s="813"/>
      <c r="LJH13" s="813"/>
      <c r="LJI13" s="813"/>
      <c r="LJJ13" s="813"/>
      <c r="LJK13" s="813"/>
      <c r="LJL13" s="813"/>
      <c r="LJM13" s="813"/>
      <c r="LJN13" s="813"/>
      <c r="LJO13" s="813"/>
      <c r="LJP13" s="813"/>
      <c r="LJQ13" s="813"/>
      <c r="LJR13" s="813"/>
      <c r="LJS13" s="813"/>
      <c r="LJT13" s="813"/>
      <c r="LJU13" s="813"/>
      <c r="LJV13" s="813"/>
      <c r="LJW13" s="813"/>
      <c r="LJX13" s="813"/>
      <c r="LJY13" s="813"/>
      <c r="LJZ13" s="813"/>
      <c r="LKA13" s="813"/>
      <c r="LKB13" s="813"/>
      <c r="LKC13" s="813"/>
      <c r="LKD13" s="813"/>
      <c r="LKE13" s="813"/>
      <c r="LKF13" s="813"/>
      <c r="LKG13" s="813"/>
      <c r="LKH13" s="813"/>
      <c r="LKI13" s="813"/>
      <c r="LKJ13" s="813"/>
      <c r="LKK13" s="813"/>
      <c r="LKL13" s="813"/>
      <c r="LKM13" s="813"/>
      <c r="LKN13" s="813"/>
      <c r="LKO13" s="813"/>
      <c r="LKP13" s="813"/>
      <c r="LKQ13" s="813"/>
      <c r="LKR13" s="813"/>
      <c r="LKS13" s="813"/>
      <c r="LKT13" s="813"/>
      <c r="LKU13" s="813"/>
      <c r="LKV13" s="813"/>
      <c r="LKW13" s="813"/>
      <c r="LKX13" s="813"/>
      <c r="LKY13" s="813"/>
      <c r="LKZ13" s="813"/>
      <c r="LLA13" s="813"/>
      <c r="LLB13" s="813"/>
      <c r="LLC13" s="813"/>
      <c r="LLD13" s="813"/>
      <c r="LLE13" s="813"/>
      <c r="LLF13" s="813"/>
      <c r="LLG13" s="813"/>
      <c r="LLH13" s="813"/>
      <c r="LLI13" s="813"/>
      <c r="LLJ13" s="813"/>
      <c r="LLK13" s="813"/>
      <c r="LLL13" s="813"/>
      <c r="LLM13" s="813"/>
      <c r="LLN13" s="813"/>
      <c r="LLO13" s="813"/>
      <c r="LLP13" s="813"/>
      <c r="LLQ13" s="813"/>
      <c r="LLR13" s="813"/>
      <c r="LLS13" s="813"/>
      <c r="LLT13" s="813"/>
      <c r="LLU13" s="813"/>
      <c r="LLV13" s="813"/>
      <c r="LLW13" s="813"/>
      <c r="LLX13" s="813"/>
      <c r="LLY13" s="813"/>
      <c r="LLZ13" s="813"/>
      <c r="LMA13" s="813"/>
      <c r="LMB13" s="813"/>
      <c r="LMC13" s="813"/>
      <c r="LMD13" s="813"/>
      <c r="LME13" s="813"/>
      <c r="LMF13" s="813"/>
      <c r="LMG13" s="813"/>
      <c r="LMH13" s="813"/>
      <c r="LMI13" s="813"/>
      <c r="LMJ13" s="813"/>
      <c r="LMK13" s="813"/>
      <c r="LML13" s="813"/>
      <c r="LMM13" s="813"/>
      <c r="LMN13" s="813"/>
      <c r="LMO13" s="813"/>
      <c r="LMP13" s="813"/>
      <c r="LMQ13" s="813"/>
      <c r="LMR13" s="813"/>
      <c r="LMS13" s="813"/>
      <c r="LMT13" s="813"/>
      <c r="LMU13" s="813"/>
      <c r="LMV13" s="813"/>
      <c r="LMW13" s="813"/>
      <c r="LMX13" s="813"/>
      <c r="LMY13" s="813"/>
      <c r="LMZ13" s="813"/>
      <c r="LNA13" s="813"/>
      <c r="LNB13" s="813"/>
      <c r="LNC13" s="813"/>
      <c r="LND13" s="813"/>
      <c r="LNE13" s="813"/>
      <c r="LNF13" s="813"/>
      <c r="LNG13" s="813"/>
      <c r="LNH13" s="813"/>
      <c r="LNI13" s="813"/>
      <c r="LNJ13" s="813"/>
      <c r="LNK13" s="813"/>
      <c r="LNL13" s="813"/>
      <c r="LNM13" s="813"/>
      <c r="LNN13" s="813"/>
      <c r="LNO13" s="813"/>
      <c r="LNP13" s="813"/>
      <c r="LNQ13" s="813"/>
      <c r="LNR13" s="813"/>
      <c r="LNS13" s="813"/>
      <c r="LNT13" s="813"/>
      <c r="LNU13" s="813"/>
      <c r="LNV13" s="813"/>
      <c r="LNW13" s="813"/>
      <c r="LNX13" s="813"/>
      <c r="LNY13" s="813"/>
      <c r="LNZ13" s="813"/>
      <c r="LOA13" s="813"/>
      <c r="LOB13" s="813"/>
      <c r="LOC13" s="813"/>
      <c r="LOD13" s="813"/>
      <c r="LOE13" s="813"/>
      <c r="LOF13" s="813"/>
      <c r="LOG13" s="813"/>
      <c r="LOH13" s="813"/>
      <c r="LOI13" s="813"/>
      <c r="LOJ13" s="813"/>
      <c r="LOK13" s="813"/>
      <c r="LOL13" s="813"/>
      <c r="LOM13" s="813"/>
      <c r="LON13" s="813"/>
      <c r="LOO13" s="813"/>
      <c r="LOP13" s="813"/>
      <c r="LOQ13" s="813"/>
      <c r="LOR13" s="813"/>
      <c r="LOS13" s="813"/>
      <c r="LOT13" s="813"/>
      <c r="LOU13" s="813"/>
      <c r="LOV13" s="813"/>
      <c r="LOW13" s="813"/>
      <c r="LOX13" s="813"/>
      <c r="LOY13" s="813"/>
      <c r="LOZ13" s="813"/>
      <c r="LPA13" s="813"/>
      <c r="LPB13" s="813"/>
      <c r="LPC13" s="813"/>
      <c r="LPD13" s="813"/>
      <c r="LPE13" s="813"/>
      <c r="LPF13" s="813"/>
      <c r="LPG13" s="813"/>
      <c r="LPH13" s="813"/>
      <c r="LPI13" s="813"/>
      <c r="LPJ13" s="813"/>
      <c r="LPK13" s="813"/>
      <c r="LPL13" s="813"/>
      <c r="LPM13" s="813"/>
      <c r="LPN13" s="813"/>
      <c r="LPO13" s="813"/>
      <c r="LPP13" s="813"/>
      <c r="LPQ13" s="813"/>
      <c r="LPR13" s="813"/>
      <c r="LPS13" s="813"/>
      <c r="LPT13" s="813"/>
      <c r="LPU13" s="813"/>
      <c r="LPV13" s="813"/>
      <c r="LPW13" s="813"/>
      <c r="LPX13" s="813"/>
      <c r="LPY13" s="813"/>
      <c r="LPZ13" s="813"/>
      <c r="LQA13" s="813"/>
      <c r="LQB13" s="813"/>
      <c r="LQC13" s="813"/>
      <c r="LQD13" s="813"/>
      <c r="LQE13" s="813"/>
      <c r="LQF13" s="813"/>
      <c r="LQG13" s="813"/>
      <c r="LQH13" s="813"/>
      <c r="LQI13" s="813"/>
      <c r="LQJ13" s="813"/>
      <c r="LQK13" s="813"/>
      <c r="LQL13" s="813"/>
      <c r="LQM13" s="813"/>
      <c r="LQN13" s="813"/>
      <c r="LQO13" s="813"/>
      <c r="LQP13" s="813"/>
      <c r="LQQ13" s="813"/>
      <c r="LQR13" s="813"/>
      <c r="LQS13" s="813"/>
      <c r="LQT13" s="813"/>
      <c r="LQU13" s="813"/>
      <c r="LQV13" s="813"/>
      <c r="LQW13" s="813"/>
      <c r="LQX13" s="813"/>
      <c r="LQY13" s="813"/>
      <c r="LQZ13" s="813"/>
      <c r="LRA13" s="813"/>
      <c r="LRB13" s="813"/>
      <c r="LRC13" s="813"/>
      <c r="LRD13" s="813"/>
      <c r="LRE13" s="813"/>
      <c r="LRF13" s="813"/>
      <c r="LRG13" s="813"/>
      <c r="LRH13" s="813"/>
      <c r="LRI13" s="813"/>
      <c r="LRJ13" s="813"/>
      <c r="LRK13" s="813"/>
      <c r="LRL13" s="813"/>
      <c r="LRM13" s="813"/>
      <c r="LRN13" s="813"/>
      <c r="LRO13" s="813"/>
      <c r="LRP13" s="813"/>
      <c r="LRQ13" s="813"/>
      <c r="LRR13" s="813"/>
      <c r="LRS13" s="813"/>
      <c r="LRT13" s="813"/>
      <c r="LRU13" s="813"/>
      <c r="LRV13" s="813"/>
      <c r="LRW13" s="813"/>
      <c r="LRX13" s="813"/>
      <c r="LRY13" s="813"/>
      <c r="LRZ13" s="813"/>
      <c r="LSA13" s="813"/>
      <c r="LSB13" s="813"/>
      <c r="LSC13" s="813"/>
      <c r="LSD13" s="813"/>
      <c r="LSE13" s="813"/>
      <c r="LSF13" s="813"/>
      <c r="LSG13" s="813"/>
      <c r="LSH13" s="813"/>
      <c r="LSI13" s="813"/>
      <c r="LSJ13" s="813"/>
      <c r="LSK13" s="813"/>
      <c r="LSL13" s="813"/>
      <c r="LSM13" s="813"/>
      <c r="LSN13" s="813"/>
      <c r="LSO13" s="813"/>
      <c r="LSP13" s="813"/>
      <c r="LSQ13" s="813"/>
      <c r="LSR13" s="813"/>
      <c r="LSS13" s="813"/>
      <c r="LST13" s="813"/>
      <c r="LSU13" s="813"/>
      <c r="LSV13" s="813"/>
      <c r="LSW13" s="813"/>
      <c r="LSX13" s="813"/>
      <c r="LSY13" s="813"/>
      <c r="LSZ13" s="813"/>
      <c r="LTA13" s="813"/>
      <c r="LTB13" s="813"/>
      <c r="LTC13" s="813"/>
      <c r="LTD13" s="813"/>
      <c r="LTE13" s="813"/>
      <c r="LTF13" s="813"/>
      <c r="LTG13" s="813"/>
      <c r="LTH13" s="813"/>
      <c r="LTI13" s="813"/>
      <c r="LTJ13" s="813"/>
      <c r="LTK13" s="813"/>
      <c r="LTL13" s="813"/>
      <c r="LTM13" s="813"/>
      <c r="LTN13" s="813"/>
      <c r="LTO13" s="813"/>
      <c r="LTP13" s="813"/>
      <c r="LTQ13" s="813"/>
      <c r="LTR13" s="813"/>
      <c r="LTS13" s="813"/>
      <c r="LTT13" s="813"/>
      <c r="LTU13" s="813"/>
      <c r="LTV13" s="813"/>
      <c r="LTW13" s="813"/>
      <c r="LTX13" s="813"/>
      <c r="LTY13" s="813"/>
      <c r="LTZ13" s="813"/>
      <c r="LUA13" s="813"/>
      <c r="LUB13" s="813"/>
      <c r="LUC13" s="813"/>
      <c r="LUD13" s="813"/>
      <c r="LUE13" s="813"/>
      <c r="LUF13" s="813"/>
      <c r="LUG13" s="813"/>
      <c r="LUH13" s="813"/>
      <c r="LUI13" s="813"/>
      <c r="LUJ13" s="813"/>
      <c r="LUK13" s="813"/>
      <c r="LUL13" s="813"/>
      <c r="LUM13" s="813"/>
      <c r="LUN13" s="813"/>
      <c r="LUO13" s="813"/>
      <c r="LUP13" s="813"/>
      <c r="LUQ13" s="813"/>
      <c r="LUR13" s="813"/>
      <c r="LUS13" s="813"/>
      <c r="LUT13" s="813"/>
      <c r="LUU13" s="813"/>
      <c r="LUV13" s="813"/>
      <c r="LUW13" s="813"/>
      <c r="LUX13" s="813"/>
      <c r="LUY13" s="813"/>
      <c r="LUZ13" s="813"/>
      <c r="LVA13" s="813"/>
      <c r="LVB13" s="813"/>
      <c r="LVC13" s="813"/>
      <c r="LVD13" s="813"/>
      <c r="LVE13" s="813"/>
      <c r="LVF13" s="813"/>
      <c r="LVG13" s="813"/>
      <c r="LVH13" s="813"/>
      <c r="LVI13" s="813"/>
      <c r="LVJ13" s="813"/>
      <c r="LVK13" s="813"/>
      <c r="LVL13" s="813"/>
      <c r="LVM13" s="813"/>
      <c r="LVN13" s="813"/>
      <c r="LVO13" s="813"/>
      <c r="LVP13" s="813"/>
      <c r="LVQ13" s="813"/>
      <c r="LVR13" s="813"/>
      <c r="LVS13" s="813"/>
      <c r="LVT13" s="813"/>
      <c r="LVU13" s="813"/>
      <c r="LVV13" s="813"/>
      <c r="LVW13" s="813"/>
      <c r="LVX13" s="813"/>
      <c r="LVY13" s="813"/>
      <c r="LVZ13" s="813"/>
      <c r="LWA13" s="813"/>
      <c r="LWB13" s="813"/>
      <c r="LWC13" s="813"/>
      <c r="LWD13" s="813"/>
      <c r="LWE13" s="813"/>
      <c r="LWF13" s="813"/>
      <c r="LWG13" s="813"/>
      <c r="LWH13" s="813"/>
      <c r="LWI13" s="813"/>
      <c r="LWJ13" s="813"/>
      <c r="LWK13" s="813"/>
      <c r="LWL13" s="813"/>
      <c r="LWM13" s="813"/>
      <c r="LWN13" s="813"/>
      <c r="LWO13" s="813"/>
      <c r="LWP13" s="813"/>
      <c r="LWQ13" s="813"/>
      <c r="LWR13" s="813"/>
      <c r="LWS13" s="813"/>
      <c r="LWT13" s="813"/>
      <c r="LWU13" s="813"/>
      <c r="LWV13" s="813"/>
      <c r="LWW13" s="813"/>
      <c r="LWX13" s="813"/>
      <c r="LWY13" s="813"/>
      <c r="LWZ13" s="813"/>
      <c r="LXA13" s="813"/>
      <c r="LXB13" s="813"/>
      <c r="LXC13" s="813"/>
      <c r="LXD13" s="813"/>
      <c r="LXE13" s="813"/>
      <c r="LXF13" s="813"/>
      <c r="LXG13" s="813"/>
      <c r="LXH13" s="813"/>
      <c r="LXI13" s="813"/>
      <c r="LXJ13" s="813"/>
      <c r="LXK13" s="813"/>
      <c r="LXL13" s="813"/>
      <c r="LXM13" s="813"/>
      <c r="LXN13" s="813"/>
      <c r="LXO13" s="813"/>
      <c r="LXP13" s="813"/>
      <c r="LXQ13" s="813"/>
      <c r="LXR13" s="813"/>
      <c r="LXS13" s="813"/>
      <c r="LXT13" s="813"/>
      <c r="LXU13" s="813"/>
      <c r="LXV13" s="813"/>
      <c r="LXW13" s="813"/>
      <c r="LXX13" s="813"/>
      <c r="LXY13" s="813"/>
      <c r="LXZ13" s="813"/>
      <c r="LYA13" s="813"/>
      <c r="LYB13" s="813"/>
      <c r="LYC13" s="813"/>
      <c r="LYD13" s="813"/>
      <c r="LYE13" s="813"/>
      <c r="LYF13" s="813"/>
      <c r="LYG13" s="813"/>
      <c r="LYH13" s="813"/>
      <c r="LYI13" s="813"/>
      <c r="LYJ13" s="813"/>
      <c r="LYK13" s="813"/>
      <c r="LYL13" s="813"/>
      <c r="LYM13" s="813"/>
      <c r="LYN13" s="813"/>
      <c r="LYO13" s="813"/>
      <c r="LYP13" s="813"/>
      <c r="LYQ13" s="813"/>
      <c r="LYR13" s="813"/>
      <c r="LYS13" s="813"/>
      <c r="LYT13" s="813"/>
      <c r="LYU13" s="813"/>
      <c r="LYV13" s="813"/>
      <c r="LYW13" s="813"/>
      <c r="LYX13" s="813"/>
      <c r="LYY13" s="813"/>
      <c r="LYZ13" s="813"/>
      <c r="LZA13" s="813"/>
      <c r="LZB13" s="813"/>
      <c r="LZC13" s="813"/>
      <c r="LZD13" s="813"/>
      <c r="LZE13" s="813"/>
      <c r="LZF13" s="813"/>
      <c r="LZG13" s="813"/>
      <c r="LZH13" s="813"/>
      <c r="LZI13" s="813"/>
      <c r="LZJ13" s="813"/>
      <c r="LZK13" s="813"/>
      <c r="LZL13" s="813"/>
      <c r="LZM13" s="813"/>
      <c r="LZN13" s="813"/>
      <c r="LZO13" s="813"/>
      <c r="LZP13" s="813"/>
      <c r="LZQ13" s="813"/>
      <c r="LZR13" s="813"/>
      <c r="LZS13" s="813"/>
      <c r="LZT13" s="813"/>
      <c r="LZU13" s="813"/>
      <c r="LZV13" s="813"/>
      <c r="LZW13" s="813"/>
      <c r="LZX13" s="813"/>
      <c r="LZY13" s="813"/>
      <c r="LZZ13" s="813"/>
      <c r="MAA13" s="813"/>
      <c r="MAB13" s="813"/>
      <c r="MAC13" s="813"/>
      <c r="MAD13" s="813"/>
      <c r="MAE13" s="813"/>
      <c r="MAF13" s="813"/>
      <c r="MAG13" s="813"/>
      <c r="MAH13" s="813"/>
      <c r="MAI13" s="813"/>
      <c r="MAJ13" s="813"/>
      <c r="MAK13" s="813"/>
      <c r="MAL13" s="813"/>
      <c r="MAM13" s="813"/>
      <c r="MAN13" s="813"/>
      <c r="MAO13" s="813"/>
      <c r="MAP13" s="813"/>
      <c r="MAQ13" s="813"/>
      <c r="MAR13" s="813"/>
      <c r="MAS13" s="813"/>
      <c r="MAT13" s="813"/>
      <c r="MAU13" s="813"/>
      <c r="MAV13" s="813"/>
      <c r="MAW13" s="813"/>
      <c r="MAX13" s="813"/>
      <c r="MAY13" s="813"/>
      <c r="MAZ13" s="813"/>
      <c r="MBA13" s="813"/>
      <c r="MBB13" s="813"/>
      <c r="MBC13" s="813"/>
      <c r="MBD13" s="813"/>
      <c r="MBE13" s="813"/>
      <c r="MBF13" s="813"/>
      <c r="MBG13" s="813"/>
      <c r="MBH13" s="813"/>
      <c r="MBI13" s="813"/>
      <c r="MBJ13" s="813"/>
      <c r="MBK13" s="813"/>
      <c r="MBL13" s="813"/>
      <c r="MBM13" s="813"/>
      <c r="MBN13" s="813"/>
      <c r="MBO13" s="813"/>
      <c r="MBP13" s="813"/>
      <c r="MBQ13" s="813"/>
      <c r="MBR13" s="813"/>
      <c r="MBS13" s="813"/>
      <c r="MBT13" s="813"/>
      <c r="MBU13" s="813"/>
      <c r="MBV13" s="813"/>
      <c r="MBW13" s="813"/>
      <c r="MBX13" s="813"/>
      <c r="MBY13" s="813"/>
      <c r="MBZ13" s="813"/>
      <c r="MCA13" s="813"/>
      <c r="MCB13" s="813"/>
      <c r="MCC13" s="813"/>
      <c r="MCD13" s="813"/>
      <c r="MCE13" s="813"/>
      <c r="MCF13" s="813"/>
      <c r="MCG13" s="813"/>
      <c r="MCH13" s="813"/>
      <c r="MCI13" s="813"/>
      <c r="MCJ13" s="813"/>
      <c r="MCK13" s="813"/>
      <c r="MCL13" s="813"/>
      <c r="MCM13" s="813"/>
      <c r="MCN13" s="813"/>
      <c r="MCO13" s="813"/>
      <c r="MCP13" s="813"/>
      <c r="MCQ13" s="813"/>
      <c r="MCR13" s="813"/>
      <c r="MCS13" s="813"/>
      <c r="MCT13" s="813"/>
      <c r="MCU13" s="813"/>
      <c r="MCV13" s="813"/>
      <c r="MCW13" s="813"/>
      <c r="MCX13" s="813"/>
      <c r="MCY13" s="813"/>
      <c r="MCZ13" s="813"/>
      <c r="MDA13" s="813"/>
      <c r="MDB13" s="813"/>
      <c r="MDC13" s="813"/>
      <c r="MDD13" s="813"/>
      <c r="MDE13" s="813"/>
      <c r="MDF13" s="813"/>
      <c r="MDG13" s="813"/>
      <c r="MDH13" s="813"/>
      <c r="MDI13" s="813"/>
      <c r="MDJ13" s="813"/>
      <c r="MDK13" s="813"/>
      <c r="MDL13" s="813"/>
      <c r="MDM13" s="813"/>
      <c r="MDN13" s="813"/>
      <c r="MDO13" s="813"/>
      <c r="MDP13" s="813"/>
      <c r="MDQ13" s="813"/>
      <c r="MDR13" s="813"/>
      <c r="MDS13" s="813"/>
      <c r="MDT13" s="813"/>
      <c r="MDU13" s="813"/>
      <c r="MDV13" s="813"/>
      <c r="MDW13" s="813"/>
      <c r="MDX13" s="813"/>
      <c r="MDY13" s="813"/>
      <c r="MDZ13" s="813"/>
      <c r="MEA13" s="813"/>
      <c r="MEB13" s="813"/>
      <c r="MEC13" s="813"/>
      <c r="MED13" s="813"/>
      <c r="MEE13" s="813"/>
      <c r="MEF13" s="813"/>
      <c r="MEG13" s="813"/>
      <c r="MEH13" s="813"/>
      <c r="MEI13" s="813"/>
      <c r="MEJ13" s="813"/>
      <c r="MEK13" s="813"/>
      <c r="MEL13" s="813"/>
      <c r="MEM13" s="813"/>
      <c r="MEN13" s="813"/>
      <c r="MEO13" s="813"/>
      <c r="MEP13" s="813"/>
      <c r="MEQ13" s="813"/>
      <c r="MER13" s="813"/>
      <c r="MES13" s="813"/>
      <c r="MET13" s="813"/>
      <c r="MEU13" s="813"/>
      <c r="MEV13" s="813"/>
      <c r="MEW13" s="813"/>
      <c r="MEX13" s="813"/>
      <c r="MEY13" s="813"/>
      <c r="MEZ13" s="813"/>
      <c r="MFA13" s="813"/>
      <c r="MFB13" s="813"/>
      <c r="MFC13" s="813"/>
      <c r="MFD13" s="813"/>
      <c r="MFE13" s="813"/>
      <c r="MFF13" s="813"/>
      <c r="MFG13" s="813"/>
      <c r="MFH13" s="813"/>
      <c r="MFI13" s="813"/>
      <c r="MFJ13" s="813"/>
      <c r="MFK13" s="813"/>
      <c r="MFL13" s="813"/>
      <c r="MFM13" s="813"/>
      <c r="MFN13" s="813"/>
      <c r="MFO13" s="813"/>
      <c r="MFP13" s="813"/>
      <c r="MFQ13" s="813"/>
      <c r="MFR13" s="813"/>
      <c r="MFS13" s="813"/>
      <c r="MFT13" s="813"/>
      <c r="MFU13" s="813"/>
      <c r="MFV13" s="813"/>
      <c r="MFW13" s="813"/>
      <c r="MFX13" s="813"/>
      <c r="MFY13" s="813"/>
      <c r="MFZ13" s="813"/>
      <c r="MGA13" s="813"/>
      <c r="MGB13" s="813"/>
      <c r="MGC13" s="813"/>
      <c r="MGD13" s="813"/>
      <c r="MGE13" s="813"/>
      <c r="MGF13" s="813"/>
      <c r="MGG13" s="813"/>
      <c r="MGH13" s="813"/>
      <c r="MGI13" s="813"/>
      <c r="MGJ13" s="813"/>
      <c r="MGK13" s="813"/>
      <c r="MGL13" s="813"/>
      <c r="MGM13" s="813"/>
      <c r="MGN13" s="813"/>
      <c r="MGO13" s="813"/>
      <c r="MGP13" s="813"/>
      <c r="MGQ13" s="813"/>
      <c r="MGR13" s="813"/>
      <c r="MGS13" s="813"/>
      <c r="MGT13" s="813"/>
      <c r="MGU13" s="813"/>
      <c r="MGV13" s="813"/>
      <c r="MGW13" s="813"/>
      <c r="MGX13" s="813"/>
      <c r="MGY13" s="813"/>
      <c r="MGZ13" s="813"/>
      <c r="MHA13" s="813"/>
      <c r="MHB13" s="813"/>
      <c r="MHC13" s="813"/>
      <c r="MHD13" s="813"/>
      <c r="MHE13" s="813"/>
      <c r="MHF13" s="813"/>
      <c r="MHG13" s="813"/>
      <c r="MHH13" s="813"/>
      <c r="MHI13" s="813"/>
      <c r="MHJ13" s="813"/>
      <c r="MHK13" s="813"/>
      <c r="MHL13" s="813"/>
      <c r="MHM13" s="813"/>
      <c r="MHN13" s="813"/>
      <c r="MHO13" s="813"/>
      <c r="MHP13" s="813"/>
      <c r="MHQ13" s="813"/>
      <c r="MHR13" s="813"/>
      <c r="MHS13" s="813"/>
      <c r="MHT13" s="813"/>
      <c r="MHU13" s="813"/>
      <c r="MHV13" s="813"/>
      <c r="MHW13" s="813"/>
      <c r="MHX13" s="813"/>
      <c r="MHY13" s="813"/>
      <c r="MHZ13" s="813"/>
      <c r="MIA13" s="813"/>
      <c r="MIB13" s="813"/>
      <c r="MIC13" s="813"/>
      <c r="MID13" s="813"/>
      <c r="MIE13" s="813"/>
      <c r="MIF13" s="813"/>
      <c r="MIG13" s="813"/>
      <c r="MIH13" s="813"/>
      <c r="MII13" s="813"/>
      <c r="MIJ13" s="813"/>
      <c r="MIK13" s="813"/>
      <c r="MIL13" s="813"/>
      <c r="MIM13" s="813"/>
      <c r="MIN13" s="813"/>
      <c r="MIO13" s="813"/>
      <c r="MIP13" s="813"/>
      <c r="MIQ13" s="813"/>
      <c r="MIR13" s="813"/>
      <c r="MIS13" s="813"/>
      <c r="MIT13" s="813"/>
      <c r="MIU13" s="813"/>
      <c r="MIV13" s="813"/>
      <c r="MIW13" s="813"/>
      <c r="MIX13" s="813"/>
      <c r="MIY13" s="813"/>
      <c r="MIZ13" s="813"/>
      <c r="MJA13" s="813"/>
      <c r="MJB13" s="813"/>
      <c r="MJC13" s="813"/>
      <c r="MJD13" s="813"/>
      <c r="MJE13" s="813"/>
      <c r="MJF13" s="813"/>
      <c r="MJG13" s="813"/>
      <c r="MJH13" s="813"/>
      <c r="MJI13" s="813"/>
      <c r="MJJ13" s="813"/>
      <c r="MJK13" s="813"/>
      <c r="MJL13" s="813"/>
      <c r="MJM13" s="813"/>
      <c r="MJN13" s="813"/>
      <c r="MJO13" s="813"/>
      <c r="MJP13" s="813"/>
      <c r="MJQ13" s="813"/>
      <c r="MJR13" s="813"/>
      <c r="MJS13" s="813"/>
      <c r="MJT13" s="813"/>
      <c r="MJU13" s="813"/>
      <c r="MJV13" s="813"/>
      <c r="MJW13" s="813"/>
      <c r="MJX13" s="813"/>
      <c r="MJY13" s="813"/>
      <c r="MJZ13" s="813"/>
      <c r="MKA13" s="813"/>
      <c r="MKB13" s="813"/>
      <c r="MKC13" s="813"/>
      <c r="MKD13" s="813"/>
      <c r="MKE13" s="813"/>
      <c r="MKF13" s="813"/>
      <c r="MKG13" s="813"/>
      <c r="MKH13" s="813"/>
      <c r="MKI13" s="813"/>
      <c r="MKJ13" s="813"/>
      <c r="MKK13" s="813"/>
      <c r="MKL13" s="813"/>
      <c r="MKM13" s="813"/>
      <c r="MKN13" s="813"/>
      <c r="MKO13" s="813"/>
      <c r="MKP13" s="813"/>
      <c r="MKQ13" s="813"/>
      <c r="MKR13" s="813"/>
      <c r="MKS13" s="813"/>
      <c r="MKT13" s="813"/>
      <c r="MKU13" s="813"/>
      <c r="MKV13" s="813"/>
      <c r="MKW13" s="813"/>
      <c r="MKX13" s="813"/>
      <c r="MKY13" s="813"/>
      <c r="MKZ13" s="813"/>
      <c r="MLA13" s="813"/>
      <c r="MLB13" s="813"/>
      <c r="MLC13" s="813"/>
      <c r="MLD13" s="813"/>
      <c r="MLE13" s="813"/>
      <c r="MLF13" s="813"/>
      <c r="MLG13" s="813"/>
      <c r="MLH13" s="813"/>
      <c r="MLI13" s="813"/>
      <c r="MLJ13" s="813"/>
      <c r="MLK13" s="813"/>
      <c r="MLL13" s="813"/>
      <c r="MLM13" s="813"/>
      <c r="MLN13" s="813"/>
      <c r="MLO13" s="813"/>
      <c r="MLP13" s="813"/>
      <c r="MLQ13" s="813"/>
      <c r="MLR13" s="813"/>
      <c r="MLS13" s="813"/>
      <c r="MLT13" s="813"/>
      <c r="MLU13" s="813"/>
      <c r="MLV13" s="813"/>
      <c r="MLW13" s="813"/>
      <c r="MLX13" s="813"/>
      <c r="MLY13" s="813"/>
      <c r="MLZ13" s="813"/>
      <c r="MMA13" s="813"/>
      <c r="MMB13" s="813"/>
      <c r="MMC13" s="813"/>
      <c r="MMD13" s="813"/>
      <c r="MME13" s="813"/>
      <c r="MMF13" s="813"/>
      <c r="MMG13" s="813"/>
      <c r="MMH13" s="813"/>
      <c r="MMI13" s="813"/>
      <c r="MMJ13" s="813"/>
      <c r="MMK13" s="813"/>
      <c r="MML13" s="813"/>
      <c r="MMM13" s="813"/>
      <c r="MMN13" s="813"/>
      <c r="MMO13" s="813"/>
      <c r="MMP13" s="813"/>
      <c r="MMQ13" s="813"/>
      <c r="MMR13" s="813"/>
      <c r="MMS13" s="813"/>
      <c r="MMT13" s="813"/>
      <c r="MMU13" s="813"/>
      <c r="MMV13" s="813"/>
      <c r="MMW13" s="813"/>
      <c r="MMX13" s="813"/>
      <c r="MMY13" s="813"/>
      <c r="MMZ13" s="813"/>
      <c r="MNA13" s="813"/>
      <c r="MNB13" s="813"/>
      <c r="MNC13" s="813"/>
      <c r="MND13" s="813"/>
      <c r="MNE13" s="813"/>
      <c r="MNF13" s="813"/>
      <c r="MNG13" s="813"/>
      <c r="MNH13" s="813"/>
      <c r="MNI13" s="813"/>
      <c r="MNJ13" s="813"/>
      <c r="MNK13" s="813"/>
      <c r="MNL13" s="813"/>
      <c r="MNM13" s="813"/>
      <c r="MNN13" s="813"/>
      <c r="MNO13" s="813"/>
      <c r="MNP13" s="813"/>
      <c r="MNQ13" s="813"/>
      <c r="MNR13" s="813"/>
      <c r="MNS13" s="813"/>
      <c r="MNT13" s="813"/>
      <c r="MNU13" s="813"/>
      <c r="MNV13" s="813"/>
      <c r="MNW13" s="813"/>
      <c r="MNX13" s="813"/>
      <c r="MNY13" s="813"/>
      <c r="MNZ13" s="813"/>
      <c r="MOA13" s="813"/>
      <c r="MOB13" s="813"/>
      <c r="MOC13" s="813"/>
      <c r="MOD13" s="813"/>
      <c r="MOE13" s="813"/>
      <c r="MOF13" s="813"/>
      <c r="MOG13" s="813"/>
      <c r="MOH13" s="813"/>
      <c r="MOI13" s="813"/>
      <c r="MOJ13" s="813"/>
      <c r="MOK13" s="813"/>
      <c r="MOL13" s="813"/>
      <c r="MOM13" s="813"/>
      <c r="MON13" s="813"/>
      <c r="MOO13" s="813"/>
      <c r="MOP13" s="813"/>
      <c r="MOQ13" s="813"/>
      <c r="MOR13" s="813"/>
      <c r="MOS13" s="813"/>
      <c r="MOT13" s="813"/>
      <c r="MOU13" s="813"/>
      <c r="MOV13" s="813"/>
      <c r="MOW13" s="813"/>
      <c r="MOX13" s="813"/>
      <c r="MOY13" s="813"/>
      <c r="MOZ13" s="813"/>
      <c r="MPA13" s="813"/>
      <c r="MPB13" s="813"/>
      <c r="MPC13" s="813"/>
      <c r="MPD13" s="813"/>
      <c r="MPE13" s="813"/>
      <c r="MPF13" s="813"/>
      <c r="MPG13" s="813"/>
      <c r="MPH13" s="813"/>
      <c r="MPI13" s="813"/>
      <c r="MPJ13" s="813"/>
      <c r="MPK13" s="813"/>
      <c r="MPL13" s="813"/>
      <c r="MPM13" s="813"/>
      <c r="MPN13" s="813"/>
      <c r="MPO13" s="813"/>
      <c r="MPP13" s="813"/>
      <c r="MPQ13" s="813"/>
      <c r="MPR13" s="813"/>
      <c r="MPS13" s="813"/>
      <c r="MPT13" s="813"/>
      <c r="MPU13" s="813"/>
      <c r="MPV13" s="813"/>
      <c r="MPW13" s="813"/>
      <c r="MPX13" s="813"/>
      <c r="MPY13" s="813"/>
      <c r="MPZ13" s="813"/>
      <c r="MQA13" s="813"/>
      <c r="MQB13" s="813"/>
      <c r="MQC13" s="813"/>
      <c r="MQD13" s="813"/>
      <c r="MQE13" s="813"/>
      <c r="MQF13" s="813"/>
      <c r="MQG13" s="813"/>
      <c r="MQH13" s="813"/>
      <c r="MQI13" s="813"/>
      <c r="MQJ13" s="813"/>
      <c r="MQK13" s="813"/>
      <c r="MQL13" s="813"/>
      <c r="MQM13" s="813"/>
      <c r="MQN13" s="813"/>
      <c r="MQO13" s="813"/>
      <c r="MQP13" s="813"/>
      <c r="MQQ13" s="813"/>
      <c r="MQR13" s="813"/>
      <c r="MQS13" s="813"/>
      <c r="MQT13" s="813"/>
      <c r="MQU13" s="813"/>
      <c r="MQV13" s="813"/>
      <c r="MQW13" s="813"/>
      <c r="MQX13" s="813"/>
      <c r="MQY13" s="813"/>
      <c r="MQZ13" s="813"/>
      <c r="MRA13" s="813"/>
      <c r="MRB13" s="813"/>
      <c r="MRC13" s="813"/>
      <c r="MRD13" s="813"/>
      <c r="MRE13" s="813"/>
      <c r="MRF13" s="813"/>
      <c r="MRG13" s="813"/>
      <c r="MRH13" s="813"/>
      <c r="MRI13" s="813"/>
      <c r="MRJ13" s="813"/>
      <c r="MRK13" s="813"/>
      <c r="MRL13" s="813"/>
      <c r="MRM13" s="813"/>
      <c r="MRN13" s="813"/>
      <c r="MRO13" s="813"/>
      <c r="MRP13" s="813"/>
      <c r="MRQ13" s="813"/>
      <c r="MRR13" s="813"/>
      <c r="MRS13" s="813"/>
      <c r="MRT13" s="813"/>
      <c r="MRU13" s="813"/>
      <c r="MRV13" s="813"/>
      <c r="MRW13" s="813"/>
      <c r="MRX13" s="813"/>
      <c r="MRY13" s="813"/>
      <c r="MRZ13" s="813"/>
      <c r="MSA13" s="813"/>
      <c r="MSB13" s="813"/>
      <c r="MSC13" s="813"/>
      <c r="MSD13" s="813"/>
      <c r="MSE13" s="813"/>
      <c r="MSF13" s="813"/>
      <c r="MSG13" s="813"/>
      <c r="MSH13" s="813"/>
      <c r="MSI13" s="813"/>
      <c r="MSJ13" s="813"/>
      <c r="MSK13" s="813"/>
      <c r="MSL13" s="813"/>
      <c r="MSM13" s="813"/>
      <c r="MSN13" s="813"/>
      <c r="MSO13" s="813"/>
      <c r="MSP13" s="813"/>
      <c r="MSQ13" s="813"/>
      <c r="MSR13" s="813"/>
      <c r="MSS13" s="813"/>
      <c r="MST13" s="813"/>
      <c r="MSU13" s="813"/>
      <c r="MSV13" s="813"/>
      <c r="MSW13" s="813"/>
      <c r="MSX13" s="813"/>
      <c r="MSY13" s="813"/>
      <c r="MSZ13" s="813"/>
      <c r="MTA13" s="813"/>
      <c r="MTB13" s="813"/>
      <c r="MTC13" s="813"/>
      <c r="MTD13" s="813"/>
      <c r="MTE13" s="813"/>
      <c r="MTF13" s="813"/>
      <c r="MTG13" s="813"/>
      <c r="MTH13" s="813"/>
      <c r="MTI13" s="813"/>
      <c r="MTJ13" s="813"/>
      <c r="MTK13" s="813"/>
      <c r="MTL13" s="813"/>
      <c r="MTM13" s="813"/>
      <c r="MTN13" s="813"/>
      <c r="MTO13" s="813"/>
      <c r="MTP13" s="813"/>
      <c r="MTQ13" s="813"/>
      <c r="MTR13" s="813"/>
      <c r="MTS13" s="813"/>
      <c r="MTT13" s="813"/>
      <c r="MTU13" s="813"/>
      <c r="MTV13" s="813"/>
      <c r="MTW13" s="813"/>
      <c r="MTX13" s="813"/>
      <c r="MTY13" s="813"/>
      <c r="MTZ13" s="813"/>
      <c r="MUA13" s="813"/>
      <c r="MUB13" s="813"/>
      <c r="MUC13" s="813"/>
      <c r="MUD13" s="813"/>
      <c r="MUE13" s="813"/>
      <c r="MUF13" s="813"/>
      <c r="MUG13" s="813"/>
      <c r="MUH13" s="813"/>
      <c r="MUI13" s="813"/>
      <c r="MUJ13" s="813"/>
      <c r="MUK13" s="813"/>
      <c r="MUL13" s="813"/>
      <c r="MUM13" s="813"/>
      <c r="MUN13" s="813"/>
      <c r="MUO13" s="813"/>
      <c r="MUP13" s="813"/>
      <c r="MUQ13" s="813"/>
      <c r="MUR13" s="813"/>
      <c r="MUS13" s="813"/>
      <c r="MUT13" s="813"/>
      <c r="MUU13" s="813"/>
      <c r="MUV13" s="813"/>
      <c r="MUW13" s="813"/>
      <c r="MUX13" s="813"/>
      <c r="MUY13" s="813"/>
      <c r="MUZ13" s="813"/>
      <c r="MVA13" s="813"/>
      <c r="MVB13" s="813"/>
      <c r="MVC13" s="813"/>
      <c r="MVD13" s="813"/>
      <c r="MVE13" s="813"/>
      <c r="MVF13" s="813"/>
      <c r="MVG13" s="813"/>
      <c r="MVH13" s="813"/>
      <c r="MVI13" s="813"/>
      <c r="MVJ13" s="813"/>
      <c r="MVK13" s="813"/>
      <c r="MVL13" s="813"/>
      <c r="MVM13" s="813"/>
      <c r="MVN13" s="813"/>
      <c r="MVO13" s="813"/>
      <c r="MVP13" s="813"/>
      <c r="MVQ13" s="813"/>
      <c r="MVR13" s="813"/>
      <c r="MVS13" s="813"/>
      <c r="MVT13" s="813"/>
      <c r="MVU13" s="813"/>
      <c r="MVV13" s="813"/>
      <c r="MVW13" s="813"/>
      <c r="MVX13" s="813"/>
      <c r="MVY13" s="813"/>
      <c r="MVZ13" s="813"/>
      <c r="MWA13" s="813"/>
      <c r="MWB13" s="813"/>
      <c r="MWC13" s="813"/>
      <c r="MWD13" s="813"/>
      <c r="MWE13" s="813"/>
      <c r="MWF13" s="813"/>
      <c r="MWG13" s="813"/>
      <c r="MWH13" s="813"/>
      <c r="MWI13" s="813"/>
      <c r="MWJ13" s="813"/>
      <c r="MWK13" s="813"/>
      <c r="MWL13" s="813"/>
      <c r="MWM13" s="813"/>
      <c r="MWN13" s="813"/>
      <c r="MWO13" s="813"/>
      <c r="MWP13" s="813"/>
      <c r="MWQ13" s="813"/>
      <c r="MWR13" s="813"/>
      <c r="MWS13" s="813"/>
      <c r="MWT13" s="813"/>
      <c r="MWU13" s="813"/>
      <c r="MWV13" s="813"/>
      <c r="MWW13" s="813"/>
      <c r="MWX13" s="813"/>
      <c r="MWY13" s="813"/>
      <c r="MWZ13" s="813"/>
      <c r="MXA13" s="813"/>
      <c r="MXB13" s="813"/>
      <c r="MXC13" s="813"/>
      <c r="MXD13" s="813"/>
      <c r="MXE13" s="813"/>
      <c r="MXF13" s="813"/>
      <c r="MXG13" s="813"/>
      <c r="MXH13" s="813"/>
      <c r="MXI13" s="813"/>
      <c r="MXJ13" s="813"/>
      <c r="MXK13" s="813"/>
      <c r="MXL13" s="813"/>
      <c r="MXM13" s="813"/>
      <c r="MXN13" s="813"/>
      <c r="MXO13" s="813"/>
      <c r="MXP13" s="813"/>
      <c r="MXQ13" s="813"/>
      <c r="MXR13" s="813"/>
      <c r="MXS13" s="813"/>
      <c r="MXT13" s="813"/>
      <c r="MXU13" s="813"/>
      <c r="MXV13" s="813"/>
      <c r="MXW13" s="813"/>
      <c r="MXX13" s="813"/>
      <c r="MXY13" s="813"/>
      <c r="MXZ13" s="813"/>
      <c r="MYA13" s="813"/>
      <c r="MYB13" s="813"/>
      <c r="MYC13" s="813"/>
      <c r="MYD13" s="813"/>
      <c r="MYE13" s="813"/>
      <c r="MYF13" s="813"/>
      <c r="MYG13" s="813"/>
      <c r="MYH13" s="813"/>
      <c r="MYI13" s="813"/>
      <c r="MYJ13" s="813"/>
      <c r="MYK13" s="813"/>
      <c r="MYL13" s="813"/>
      <c r="MYM13" s="813"/>
      <c r="MYN13" s="813"/>
      <c r="MYO13" s="813"/>
      <c r="MYP13" s="813"/>
      <c r="MYQ13" s="813"/>
      <c r="MYR13" s="813"/>
      <c r="MYS13" s="813"/>
      <c r="MYT13" s="813"/>
      <c r="MYU13" s="813"/>
      <c r="MYV13" s="813"/>
      <c r="MYW13" s="813"/>
      <c r="MYX13" s="813"/>
      <c r="MYY13" s="813"/>
      <c r="MYZ13" s="813"/>
      <c r="MZA13" s="813"/>
      <c r="MZB13" s="813"/>
      <c r="MZC13" s="813"/>
      <c r="MZD13" s="813"/>
      <c r="MZE13" s="813"/>
      <c r="MZF13" s="813"/>
      <c r="MZG13" s="813"/>
      <c r="MZH13" s="813"/>
      <c r="MZI13" s="813"/>
      <c r="MZJ13" s="813"/>
      <c r="MZK13" s="813"/>
      <c r="MZL13" s="813"/>
      <c r="MZM13" s="813"/>
      <c r="MZN13" s="813"/>
      <c r="MZO13" s="813"/>
      <c r="MZP13" s="813"/>
      <c r="MZQ13" s="813"/>
      <c r="MZR13" s="813"/>
      <c r="MZS13" s="813"/>
      <c r="MZT13" s="813"/>
      <c r="MZU13" s="813"/>
      <c r="MZV13" s="813"/>
      <c r="MZW13" s="813"/>
      <c r="MZX13" s="813"/>
      <c r="MZY13" s="813"/>
      <c r="MZZ13" s="813"/>
      <c r="NAA13" s="813"/>
      <c r="NAB13" s="813"/>
      <c r="NAC13" s="813"/>
      <c r="NAD13" s="813"/>
      <c r="NAE13" s="813"/>
      <c r="NAF13" s="813"/>
      <c r="NAG13" s="813"/>
      <c r="NAH13" s="813"/>
      <c r="NAI13" s="813"/>
      <c r="NAJ13" s="813"/>
      <c r="NAK13" s="813"/>
      <c r="NAL13" s="813"/>
      <c r="NAM13" s="813"/>
      <c r="NAN13" s="813"/>
      <c r="NAO13" s="813"/>
      <c r="NAP13" s="813"/>
      <c r="NAQ13" s="813"/>
      <c r="NAR13" s="813"/>
      <c r="NAS13" s="813"/>
      <c r="NAT13" s="813"/>
      <c r="NAU13" s="813"/>
      <c r="NAV13" s="813"/>
      <c r="NAW13" s="813"/>
      <c r="NAX13" s="813"/>
      <c r="NAY13" s="813"/>
      <c r="NAZ13" s="813"/>
      <c r="NBA13" s="813"/>
      <c r="NBB13" s="813"/>
      <c r="NBC13" s="813"/>
      <c r="NBD13" s="813"/>
      <c r="NBE13" s="813"/>
      <c r="NBF13" s="813"/>
      <c r="NBG13" s="813"/>
      <c r="NBH13" s="813"/>
      <c r="NBI13" s="813"/>
      <c r="NBJ13" s="813"/>
      <c r="NBK13" s="813"/>
      <c r="NBL13" s="813"/>
      <c r="NBM13" s="813"/>
      <c r="NBN13" s="813"/>
      <c r="NBO13" s="813"/>
      <c r="NBP13" s="813"/>
      <c r="NBQ13" s="813"/>
      <c r="NBR13" s="813"/>
      <c r="NBS13" s="813"/>
      <c r="NBT13" s="813"/>
      <c r="NBU13" s="813"/>
      <c r="NBV13" s="813"/>
      <c r="NBW13" s="813"/>
      <c r="NBX13" s="813"/>
      <c r="NBY13" s="813"/>
      <c r="NBZ13" s="813"/>
      <c r="NCA13" s="813"/>
      <c r="NCB13" s="813"/>
      <c r="NCC13" s="813"/>
      <c r="NCD13" s="813"/>
      <c r="NCE13" s="813"/>
      <c r="NCF13" s="813"/>
      <c r="NCG13" s="813"/>
      <c r="NCH13" s="813"/>
      <c r="NCI13" s="813"/>
      <c r="NCJ13" s="813"/>
      <c r="NCK13" s="813"/>
      <c r="NCL13" s="813"/>
      <c r="NCM13" s="813"/>
      <c r="NCN13" s="813"/>
      <c r="NCO13" s="813"/>
      <c r="NCP13" s="813"/>
      <c r="NCQ13" s="813"/>
      <c r="NCR13" s="813"/>
      <c r="NCS13" s="813"/>
      <c r="NCT13" s="813"/>
      <c r="NCU13" s="813"/>
      <c r="NCV13" s="813"/>
      <c r="NCW13" s="813"/>
      <c r="NCX13" s="813"/>
      <c r="NCY13" s="813"/>
      <c r="NCZ13" s="813"/>
      <c r="NDA13" s="813"/>
      <c r="NDB13" s="813"/>
      <c r="NDC13" s="813"/>
      <c r="NDD13" s="813"/>
      <c r="NDE13" s="813"/>
      <c r="NDF13" s="813"/>
      <c r="NDG13" s="813"/>
      <c r="NDH13" s="813"/>
      <c r="NDI13" s="813"/>
      <c r="NDJ13" s="813"/>
      <c r="NDK13" s="813"/>
      <c r="NDL13" s="813"/>
      <c r="NDM13" s="813"/>
      <c r="NDN13" s="813"/>
      <c r="NDO13" s="813"/>
      <c r="NDP13" s="813"/>
      <c r="NDQ13" s="813"/>
      <c r="NDR13" s="813"/>
      <c r="NDS13" s="813"/>
      <c r="NDT13" s="813"/>
      <c r="NDU13" s="813"/>
      <c r="NDV13" s="813"/>
      <c r="NDW13" s="813"/>
      <c r="NDX13" s="813"/>
      <c r="NDY13" s="813"/>
      <c r="NDZ13" s="813"/>
      <c r="NEA13" s="813"/>
      <c r="NEB13" s="813"/>
      <c r="NEC13" s="813"/>
      <c r="NED13" s="813"/>
      <c r="NEE13" s="813"/>
      <c r="NEF13" s="813"/>
      <c r="NEG13" s="813"/>
      <c r="NEH13" s="813"/>
      <c r="NEI13" s="813"/>
      <c r="NEJ13" s="813"/>
      <c r="NEK13" s="813"/>
      <c r="NEL13" s="813"/>
      <c r="NEM13" s="813"/>
      <c r="NEN13" s="813"/>
      <c r="NEO13" s="813"/>
      <c r="NEP13" s="813"/>
      <c r="NEQ13" s="813"/>
      <c r="NER13" s="813"/>
      <c r="NES13" s="813"/>
      <c r="NET13" s="813"/>
      <c r="NEU13" s="813"/>
      <c r="NEV13" s="813"/>
      <c r="NEW13" s="813"/>
      <c r="NEX13" s="813"/>
      <c r="NEY13" s="813"/>
      <c r="NEZ13" s="813"/>
      <c r="NFA13" s="813"/>
      <c r="NFB13" s="813"/>
      <c r="NFC13" s="813"/>
      <c r="NFD13" s="813"/>
      <c r="NFE13" s="813"/>
      <c r="NFF13" s="813"/>
      <c r="NFG13" s="813"/>
      <c r="NFH13" s="813"/>
      <c r="NFI13" s="813"/>
      <c r="NFJ13" s="813"/>
      <c r="NFK13" s="813"/>
      <c r="NFL13" s="813"/>
      <c r="NFM13" s="813"/>
      <c r="NFN13" s="813"/>
      <c r="NFO13" s="813"/>
      <c r="NFP13" s="813"/>
      <c r="NFQ13" s="813"/>
      <c r="NFR13" s="813"/>
      <c r="NFS13" s="813"/>
      <c r="NFT13" s="813"/>
      <c r="NFU13" s="813"/>
      <c r="NFV13" s="813"/>
      <c r="NFW13" s="813"/>
      <c r="NFX13" s="813"/>
      <c r="NFY13" s="813"/>
      <c r="NFZ13" s="813"/>
      <c r="NGA13" s="813"/>
      <c r="NGB13" s="813"/>
      <c r="NGC13" s="813"/>
      <c r="NGD13" s="813"/>
      <c r="NGE13" s="813"/>
      <c r="NGF13" s="813"/>
      <c r="NGG13" s="813"/>
      <c r="NGH13" s="813"/>
      <c r="NGI13" s="813"/>
      <c r="NGJ13" s="813"/>
      <c r="NGK13" s="813"/>
      <c r="NGL13" s="813"/>
      <c r="NGM13" s="813"/>
      <c r="NGN13" s="813"/>
      <c r="NGO13" s="813"/>
      <c r="NGP13" s="813"/>
      <c r="NGQ13" s="813"/>
      <c r="NGR13" s="813"/>
      <c r="NGS13" s="813"/>
      <c r="NGT13" s="813"/>
      <c r="NGU13" s="813"/>
      <c r="NGV13" s="813"/>
      <c r="NGW13" s="813"/>
      <c r="NGX13" s="813"/>
      <c r="NGY13" s="813"/>
      <c r="NGZ13" s="813"/>
      <c r="NHA13" s="813"/>
      <c r="NHB13" s="813"/>
      <c r="NHC13" s="813"/>
      <c r="NHD13" s="813"/>
      <c r="NHE13" s="813"/>
      <c r="NHF13" s="813"/>
      <c r="NHG13" s="813"/>
      <c r="NHH13" s="813"/>
      <c r="NHI13" s="813"/>
      <c r="NHJ13" s="813"/>
      <c r="NHK13" s="813"/>
      <c r="NHL13" s="813"/>
      <c r="NHM13" s="813"/>
      <c r="NHN13" s="813"/>
      <c r="NHO13" s="813"/>
      <c r="NHP13" s="813"/>
      <c r="NHQ13" s="813"/>
      <c r="NHR13" s="813"/>
      <c r="NHS13" s="813"/>
      <c r="NHT13" s="813"/>
      <c r="NHU13" s="813"/>
      <c r="NHV13" s="813"/>
      <c r="NHW13" s="813"/>
      <c r="NHX13" s="813"/>
      <c r="NHY13" s="813"/>
      <c r="NHZ13" s="813"/>
      <c r="NIA13" s="813"/>
      <c r="NIB13" s="813"/>
      <c r="NIC13" s="813"/>
      <c r="NID13" s="813"/>
      <c r="NIE13" s="813"/>
      <c r="NIF13" s="813"/>
      <c r="NIG13" s="813"/>
      <c r="NIH13" s="813"/>
      <c r="NII13" s="813"/>
      <c r="NIJ13" s="813"/>
      <c r="NIK13" s="813"/>
      <c r="NIL13" s="813"/>
      <c r="NIM13" s="813"/>
      <c r="NIN13" s="813"/>
      <c r="NIO13" s="813"/>
      <c r="NIP13" s="813"/>
      <c r="NIQ13" s="813"/>
      <c r="NIR13" s="813"/>
      <c r="NIS13" s="813"/>
      <c r="NIT13" s="813"/>
      <c r="NIU13" s="813"/>
      <c r="NIV13" s="813"/>
      <c r="NIW13" s="813"/>
      <c r="NIX13" s="813"/>
      <c r="NIY13" s="813"/>
      <c r="NIZ13" s="813"/>
      <c r="NJA13" s="813"/>
      <c r="NJB13" s="813"/>
      <c r="NJC13" s="813"/>
      <c r="NJD13" s="813"/>
      <c r="NJE13" s="813"/>
      <c r="NJF13" s="813"/>
      <c r="NJG13" s="813"/>
      <c r="NJH13" s="813"/>
      <c r="NJI13" s="813"/>
      <c r="NJJ13" s="813"/>
      <c r="NJK13" s="813"/>
      <c r="NJL13" s="813"/>
      <c r="NJM13" s="813"/>
      <c r="NJN13" s="813"/>
      <c r="NJO13" s="813"/>
      <c r="NJP13" s="813"/>
      <c r="NJQ13" s="813"/>
      <c r="NJR13" s="813"/>
      <c r="NJS13" s="813"/>
      <c r="NJT13" s="813"/>
      <c r="NJU13" s="813"/>
      <c r="NJV13" s="813"/>
      <c r="NJW13" s="813"/>
      <c r="NJX13" s="813"/>
      <c r="NJY13" s="813"/>
      <c r="NJZ13" s="813"/>
      <c r="NKA13" s="813"/>
      <c r="NKB13" s="813"/>
      <c r="NKC13" s="813"/>
      <c r="NKD13" s="813"/>
      <c r="NKE13" s="813"/>
      <c r="NKF13" s="813"/>
      <c r="NKG13" s="813"/>
      <c r="NKH13" s="813"/>
      <c r="NKI13" s="813"/>
      <c r="NKJ13" s="813"/>
      <c r="NKK13" s="813"/>
      <c r="NKL13" s="813"/>
      <c r="NKM13" s="813"/>
      <c r="NKN13" s="813"/>
      <c r="NKO13" s="813"/>
      <c r="NKP13" s="813"/>
      <c r="NKQ13" s="813"/>
      <c r="NKR13" s="813"/>
      <c r="NKS13" s="813"/>
      <c r="NKT13" s="813"/>
      <c r="NKU13" s="813"/>
      <c r="NKV13" s="813"/>
      <c r="NKW13" s="813"/>
      <c r="NKX13" s="813"/>
      <c r="NKY13" s="813"/>
      <c r="NKZ13" s="813"/>
      <c r="NLA13" s="813"/>
      <c r="NLB13" s="813"/>
      <c r="NLC13" s="813"/>
      <c r="NLD13" s="813"/>
      <c r="NLE13" s="813"/>
      <c r="NLF13" s="813"/>
      <c r="NLG13" s="813"/>
      <c r="NLH13" s="813"/>
      <c r="NLI13" s="813"/>
      <c r="NLJ13" s="813"/>
      <c r="NLK13" s="813"/>
      <c r="NLL13" s="813"/>
      <c r="NLM13" s="813"/>
      <c r="NLN13" s="813"/>
      <c r="NLO13" s="813"/>
      <c r="NLP13" s="813"/>
      <c r="NLQ13" s="813"/>
      <c r="NLR13" s="813"/>
      <c r="NLS13" s="813"/>
      <c r="NLT13" s="813"/>
      <c r="NLU13" s="813"/>
      <c r="NLV13" s="813"/>
      <c r="NLW13" s="813"/>
      <c r="NLX13" s="813"/>
      <c r="NLY13" s="813"/>
      <c r="NLZ13" s="813"/>
      <c r="NMA13" s="813"/>
      <c r="NMB13" s="813"/>
      <c r="NMC13" s="813"/>
      <c r="NMD13" s="813"/>
      <c r="NME13" s="813"/>
      <c r="NMF13" s="813"/>
      <c r="NMG13" s="813"/>
      <c r="NMH13" s="813"/>
      <c r="NMI13" s="813"/>
      <c r="NMJ13" s="813"/>
      <c r="NMK13" s="813"/>
      <c r="NML13" s="813"/>
      <c r="NMM13" s="813"/>
      <c r="NMN13" s="813"/>
      <c r="NMO13" s="813"/>
      <c r="NMP13" s="813"/>
      <c r="NMQ13" s="813"/>
      <c r="NMR13" s="813"/>
      <c r="NMS13" s="813"/>
      <c r="NMT13" s="813"/>
      <c r="NMU13" s="813"/>
      <c r="NMV13" s="813"/>
      <c r="NMW13" s="813"/>
      <c r="NMX13" s="813"/>
      <c r="NMY13" s="813"/>
      <c r="NMZ13" s="813"/>
      <c r="NNA13" s="813"/>
      <c r="NNB13" s="813"/>
      <c r="NNC13" s="813"/>
      <c r="NND13" s="813"/>
      <c r="NNE13" s="813"/>
      <c r="NNF13" s="813"/>
      <c r="NNG13" s="813"/>
      <c r="NNH13" s="813"/>
      <c r="NNI13" s="813"/>
      <c r="NNJ13" s="813"/>
      <c r="NNK13" s="813"/>
      <c r="NNL13" s="813"/>
      <c r="NNM13" s="813"/>
      <c r="NNN13" s="813"/>
      <c r="NNO13" s="813"/>
      <c r="NNP13" s="813"/>
      <c r="NNQ13" s="813"/>
      <c r="NNR13" s="813"/>
      <c r="NNS13" s="813"/>
      <c r="NNT13" s="813"/>
      <c r="NNU13" s="813"/>
      <c r="NNV13" s="813"/>
      <c r="NNW13" s="813"/>
      <c r="NNX13" s="813"/>
      <c r="NNY13" s="813"/>
      <c r="NNZ13" s="813"/>
      <c r="NOA13" s="813"/>
      <c r="NOB13" s="813"/>
      <c r="NOC13" s="813"/>
      <c r="NOD13" s="813"/>
      <c r="NOE13" s="813"/>
      <c r="NOF13" s="813"/>
      <c r="NOG13" s="813"/>
      <c r="NOH13" s="813"/>
      <c r="NOI13" s="813"/>
      <c r="NOJ13" s="813"/>
      <c r="NOK13" s="813"/>
      <c r="NOL13" s="813"/>
      <c r="NOM13" s="813"/>
      <c r="NON13" s="813"/>
      <c r="NOO13" s="813"/>
      <c r="NOP13" s="813"/>
      <c r="NOQ13" s="813"/>
      <c r="NOR13" s="813"/>
      <c r="NOS13" s="813"/>
      <c r="NOT13" s="813"/>
      <c r="NOU13" s="813"/>
      <c r="NOV13" s="813"/>
      <c r="NOW13" s="813"/>
      <c r="NOX13" s="813"/>
      <c r="NOY13" s="813"/>
      <c r="NOZ13" s="813"/>
      <c r="NPA13" s="813"/>
      <c r="NPB13" s="813"/>
      <c r="NPC13" s="813"/>
      <c r="NPD13" s="813"/>
      <c r="NPE13" s="813"/>
      <c r="NPF13" s="813"/>
      <c r="NPG13" s="813"/>
      <c r="NPH13" s="813"/>
      <c r="NPI13" s="813"/>
      <c r="NPJ13" s="813"/>
      <c r="NPK13" s="813"/>
      <c r="NPL13" s="813"/>
      <c r="NPM13" s="813"/>
      <c r="NPN13" s="813"/>
      <c r="NPO13" s="813"/>
      <c r="NPP13" s="813"/>
      <c r="NPQ13" s="813"/>
      <c r="NPR13" s="813"/>
      <c r="NPS13" s="813"/>
      <c r="NPT13" s="813"/>
      <c r="NPU13" s="813"/>
      <c r="NPV13" s="813"/>
      <c r="NPW13" s="813"/>
      <c r="NPX13" s="813"/>
      <c r="NPY13" s="813"/>
      <c r="NPZ13" s="813"/>
      <c r="NQA13" s="813"/>
      <c r="NQB13" s="813"/>
      <c r="NQC13" s="813"/>
      <c r="NQD13" s="813"/>
      <c r="NQE13" s="813"/>
      <c r="NQF13" s="813"/>
      <c r="NQG13" s="813"/>
      <c r="NQH13" s="813"/>
      <c r="NQI13" s="813"/>
      <c r="NQJ13" s="813"/>
      <c r="NQK13" s="813"/>
      <c r="NQL13" s="813"/>
      <c r="NQM13" s="813"/>
      <c r="NQN13" s="813"/>
      <c r="NQO13" s="813"/>
      <c r="NQP13" s="813"/>
      <c r="NQQ13" s="813"/>
      <c r="NQR13" s="813"/>
      <c r="NQS13" s="813"/>
      <c r="NQT13" s="813"/>
      <c r="NQU13" s="813"/>
      <c r="NQV13" s="813"/>
      <c r="NQW13" s="813"/>
      <c r="NQX13" s="813"/>
      <c r="NQY13" s="813"/>
      <c r="NQZ13" s="813"/>
      <c r="NRA13" s="813"/>
      <c r="NRB13" s="813"/>
      <c r="NRC13" s="813"/>
      <c r="NRD13" s="813"/>
      <c r="NRE13" s="813"/>
      <c r="NRF13" s="813"/>
      <c r="NRG13" s="813"/>
      <c r="NRH13" s="813"/>
      <c r="NRI13" s="813"/>
      <c r="NRJ13" s="813"/>
      <c r="NRK13" s="813"/>
      <c r="NRL13" s="813"/>
      <c r="NRM13" s="813"/>
      <c r="NRN13" s="813"/>
      <c r="NRO13" s="813"/>
      <c r="NRP13" s="813"/>
      <c r="NRQ13" s="813"/>
      <c r="NRR13" s="813"/>
      <c r="NRS13" s="813"/>
      <c r="NRT13" s="813"/>
      <c r="NRU13" s="813"/>
      <c r="NRV13" s="813"/>
      <c r="NRW13" s="813"/>
      <c r="NRX13" s="813"/>
      <c r="NRY13" s="813"/>
      <c r="NRZ13" s="813"/>
      <c r="NSA13" s="813"/>
      <c r="NSB13" s="813"/>
      <c r="NSC13" s="813"/>
      <c r="NSD13" s="813"/>
      <c r="NSE13" s="813"/>
      <c r="NSF13" s="813"/>
      <c r="NSG13" s="813"/>
      <c r="NSH13" s="813"/>
      <c r="NSI13" s="813"/>
      <c r="NSJ13" s="813"/>
      <c r="NSK13" s="813"/>
      <c r="NSL13" s="813"/>
      <c r="NSM13" s="813"/>
      <c r="NSN13" s="813"/>
      <c r="NSO13" s="813"/>
      <c r="NSP13" s="813"/>
      <c r="NSQ13" s="813"/>
      <c r="NSR13" s="813"/>
      <c r="NSS13" s="813"/>
      <c r="NST13" s="813"/>
      <c r="NSU13" s="813"/>
      <c r="NSV13" s="813"/>
      <c r="NSW13" s="813"/>
      <c r="NSX13" s="813"/>
      <c r="NSY13" s="813"/>
      <c r="NSZ13" s="813"/>
      <c r="NTA13" s="813"/>
      <c r="NTB13" s="813"/>
      <c r="NTC13" s="813"/>
      <c r="NTD13" s="813"/>
      <c r="NTE13" s="813"/>
      <c r="NTF13" s="813"/>
      <c r="NTG13" s="813"/>
      <c r="NTH13" s="813"/>
      <c r="NTI13" s="813"/>
      <c r="NTJ13" s="813"/>
      <c r="NTK13" s="813"/>
      <c r="NTL13" s="813"/>
      <c r="NTM13" s="813"/>
      <c r="NTN13" s="813"/>
      <c r="NTO13" s="813"/>
      <c r="NTP13" s="813"/>
      <c r="NTQ13" s="813"/>
      <c r="NTR13" s="813"/>
      <c r="NTS13" s="813"/>
      <c r="NTT13" s="813"/>
      <c r="NTU13" s="813"/>
      <c r="NTV13" s="813"/>
      <c r="NTW13" s="813"/>
      <c r="NTX13" s="813"/>
      <c r="NTY13" s="813"/>
      <c r="NTZ13" s="813"/>
      <c r="NUA13" s="813"/>
      <c r="NUB13" s="813"/>
      <c r="NUC13" s="813"/>
      <c r="NUD13" s="813"/>
      <c r="NUE13" s="813"/>
      <c r="NUF13" s="813"/>
      <c r="NUG13" s="813"/>
      <c r="NUH13" s="813"/>
      <c r="NUI13" s="813"/>
      <c r="NUJ13" s="813"/>
      <c r="NUK13" s="813"/>
      <c r="NUL13" s="813"/>
      <c r="NUM13" s="813"/>
      <c r="NUN13" s="813"/>
      <c r="NUO13" s="813"/>
      <c r="NUP13" s="813"/>
      <c r="NUQ13" s="813"/>
      <c r="NUR13" s="813"/>
      <c r="NUS13" s="813"/>
      <c r="NUT13" s="813"/>
      <c r="NUU13" s="813"/>
      <c r="NUV13" s="813"/>
      <c r="NUW13" s="813"/>
      <c r="NUX13" s="813"/>
      <c r="NUY13" s="813"/>
      <c r="NUZ13" s="813"/>
      <c r="NVA13" s="813"/>
      <c r="NVB13" s="813"/>
      <c r="NVC13" s="813"/>
      <c r="NVD13" s="813"/>
      <c r="NVE13" s="813"/>
      <c r="NVF13" s="813"/>
      <c r="NVG13" s="813"/>
      <c r="NVH13" s="813"/>
      <c r="NVI13" s="813"/>
      <c r="NVJ13" s="813"/>
      <c r="NVK13" s="813"/>
      <c r="NVL13" s="813"/>
      <c r="NVM13" s="813"/>
      <c r="NVN13" s="813"/>
      <c r="NVO13" s="813"/>
      <c r="NVP13" s="813"/>
      <c r="NVQ13" s="813"/>
      <c r="NVR13" s="813"/>
      <c r="NVS13" s="813"/>
      <c r="NVT13" s="813"/>
      <c r="NVU13" s="813"/>
      <c r="NVV13" s="813"/>
      <c r="NVW13" s="813"/>
      <c r="NVX13" s="813"/>
      <c r="NVY13" s="813"/>
      <c r="NVZ13" s="813"/>
      <c r="NWA13" s="813"/>
      <c r="NWB13" s="813"/>
      <c r="NWC13" s="813"/>
      <c r="NWD13" s="813"/>
      <c r="NWE13" s="813"/>
      <c r="NWF13" s="813"/>
      <c r="NWG13" s="813"/>
      <c r="NWH13" s="813"/>
      <c r="NWI13" s="813"/>
      <c r="NWJ13" s="813"/>
      <c r="NWK13" s="813"/>
      <c r="NWL13" s="813"/>
      <c r="NWM13" s="813"/>
      <c r="NWN13" s="813"/>
      <c r="NWO13" s="813"/>
      <c r="NWP13" s="813"/>
      <c r="NWQ13" s="813"/>
      <c r="NWR13" s="813"/>
      <c r="NWS13" s="813"/>
      <c r="NWT13" s="813"/>
      <c r="NWU13" s="813"/>
      <c r="NWV13" s="813"/>
      <c r="NWW13" s="813"/>
      <c r="NWX13" s="813"/>
      <c r="NWY13" s="813"/>
      <c r="NWZ13" s="813"/>
      <c r="NXA13" s="813"/>
      <c r="NXB13" s="813"/>
      <c r="NXC13" s="813"/>
      <c r="NXD13" s="813"/>
      <c r="NXE13" s="813"/>
      <c r="NXF13" s="813"/>
      <c r="NXG13" s="813"/>
      <c r="NXH13" s="813"/>
      <c r="NXI13" s="813"/>
      <c r="NXJ13" s="813"/>
      <c r="NXK13" s="813"/>
      <c r="NXL13" s="813"/>
      <c r="NXM13" s="813"/>
      <c r="NXN13" s="813"/>
      <c r="NXO13" s="813"/>
      <c r="NXP13" s="813"/>
      <c r="NXQ13" s="813"/>
      <c r="NXR13" s="813"/>
      <c r="NXS13" s="813"/>
      <c r="NXT13" s="813"/>
      <c r="NXU13" s="813"/>
      <c r="NXV13" s="813"/>
      <c r="NXW13" s="813"/>
      <c r="NXX13" s="813"/>
      <c r="NXY13" s="813"/>
      <c r="NXZ13" s="813"/>
      <c r="NYA13" s="813"/>
      <c r="NYB13" s="813"/>
      <c r="NYC13" s="813"/>
      <c r="NYD13" s="813"/>
      <c r="NYE13" s="813"/>
      <c r="NYF13" s="813"/>
      <c r="NYG13" s="813"/>
      <c r="NYH13" s="813"/>
      <c r="NYI13" s="813"/>
      <c r="NYJ13" s="813"/>
      <c r="NYK13" s="813"/>
      <c r="NYL13" s="813"/>
      <c r="NYM13" s="813"/>
      <c r="NYN13" s="813"/>
      <c r="NYO13" s="813"/>
      <c r="NYP13" s="813"/>
      <c r="NYQ13" s="813"/>
      <c r="NYR13" s="813"/>
      <c r="NYS13" s="813"/>
      <c r="NYT13" s="813"/>
      <c r="NYU13" s="813"/>
      <c r="NYV13" s="813"/>
      <c r="NYW13" s="813"/>
      <c r="NYX13" s="813"/>
      <c r="NYY13" s="813"/>
      <c r="NYZ13" s="813"/>
      <c r="NZA13" s="813"/>
      <c r="NZB13" s="813"/>
      <c r="NZC13" s="813"/>
      <c r="NZD13" s="813"/>
      <c r="NZE13" s="813"/>
      <c r="NZF13" s="813"/>
      <c r="NZG13" s="813"/>
      <c r="NZH13" s="813"/>
      <c r="NZI13" s="813"/>
      <c r="NZJ13" s="813"/>
      <c r="NZK13" s="813"/>
      <c r="NZL13" s="813"/>
      <c r="NZM13" s="813"/>
      <c r="NZN13" s="813"/>
      <c r="NZO13" s="813"/>
      <c r="NZP13" s="813"/>
      <c r="NZQ13" s="813"/>
      <c r="NZR13" s="813"/>
      <c r="NZS13" s="813"/>
      <c r="NZT13" s="813"/>
      <c r="NZU13" s="813"/>
      <c r="NZV13" s="813"/>
      <c r="NZW13" s="813"/>
      <c r="NZX13" s="813"/>
      <c r="NZY13" s="813"/>
      <c r="NZZ13" s="813"/>
      <c r="OAA13" s="813"/>
      <c r="OAB13" s="813"/>
      <c r="OAC13" s="813"/>
      <c r="OAD13" s="813"/>
      <c r="OAE13" s="813"/>
      <c r="OAF13" s="813"/>
      <c r="OAG13" s="813"/>
      <c r="OAH13" s="813"/>
      <c r="OAI13" s="813"/>
      <c r="OAJ13" s="813"/>
      <c r="OAK13" s="813"/>
      <c r="OAL13" s="813"/>
      <c r="OAM13" s="813"/>
      <c r="OAN13" s="813"/>
      <c r="OAO13" s="813"/>
      <c r="OAP13" s="813"/>
      <c r="OAQ13" s="813"/>
      <c r="OAR13" s="813"/>
      <c r="OAS13" s="813"/>
      <c r="OAT13" s="813"/>
      <c r="OAU13" s="813"/>
      <c r="OAV13" s="813"/>
      <c r="OAW13" s="813"/>
      <c r="OAX13" s="813"/>
      <c r="OAY13" s="813"/>
      <c r="OAZ13" s="813"/>
      <c r="OBA13" s="813"/>
      <c r="OBB13" s="813"/>
      <c r="OBC13" s="813"/>
      <c r="OBD13" s="813"/>
      <c r="OBE13" s="813"/>
      <c r="OBF13" s="813"/>
      <c r="OBG13" s="813"/>
      <c r="OBH13" s="813"/>
      <c r="OBI13" s="813"/>
      <c r="OBJ13" s="813"/>
      <c r="OBK13" s="813"/>
      <c r="OBL13" s="813"/>
      <c r="OBM13" s="813"/>
      <c r="OBN13" s="813"/>
      <c r="OBO13" s="813"/>
      <c r="OBP13" s="813"/>
      <c r="OBQ13" s="813"/>
      <c r="OBR13" s="813"/>
      <c r="OBS13" s="813"/>
      <c r="OBT13" s="813"/>
      <c r="OBU13" s="813"/>
      <c r="OBV13" s="813"/>
      <c r="OBW13" s="813"/>
      <c r="OBX13" s="813"/>
      <c r="OBY13" s="813"/>
      <c r="OBZ13" s="813"/>
      <c r="OCA13" s="813"/>
      <c r="OCB13" s="813"/>
      <c r="OCC13" s="813"/>
      <c r="OCD13" s="813"/>
      <c r="OCE13" s="813"/>
      <c r="OCF13" s="813"/>
      <c r="OCG13" s="813"/>
      <c r="OCH13" s="813"/>
      <c r="OCI13" s="813"/>
      <c r="OCJ13" s="813"/>
      <c r="OCK13" s="813"/>
      <c r="OCL13" s="813"/>
      <c r="OCM13" s="813"/>
      <c r="OCN13" s="813"/>
      <c r="OCO13" s="813"/>
      <c r="OCP13" s="813"/>
      <c r="OCQ13" s="813"/>
      <c r="OCR13" s="813"/>
      <c r="OCS13" s="813"/>
      <c r="OCT13" s="813"/>
      <c r="OCU13" s="813"/>
      <c r="OCV13" s="813"/>
      <c r="OCW13" s="813"/>
      <c r="OCX13" s="813"/>
      <c r="OCY13" s="813"/>
      <c r="OCZ13" s="813"/>
      <c r="ODA13" s="813"/>
      <c r="ODB13" s="813"/>
      <c r="ODC13" s="813"/>
      <c r="ODD13" s="813"/>
      <c r="ODE13" s="813"/>
      <c r="ODF13" s="813"/>
      <c r="ODG13" s="813"/>
      <c r="ODH13" s="813"/>
      <c r="ODI13" s="813"/>
      <c r="ODJ13" s="813"/>
      <c r="ODK13" s="813"/>
      <c r="ODL13" s="813"/>
      <c r="ODM13" s="813"/>
      <c r="ODN13" s="813"/>
      <c r="ODO13" s="813"/>
      <c r="ODP13" s="813"/>
      <c r="ODQ13" s="813"/>
      <c r="ODR13" s="813"/>
      <c r="ODS13" s="813"/>
      <c r="ODT13" s="813"/>
      <c r="ODU13" s="813"/>
      <c r="ODV13" s="813"/>
      <c r="ODW13" s="813"/>
      <c r="ODX13" s="813"/>
      <c r="ODY13" s="813"/>
      <c r="ODZ13" s="813"/>
      <c r="OEA13" s="813"/>
      <c r="OEB13" s="813"/>
      <c r="OEC13" s="813"/>
      <c r="OED13" s="813"/>
      <c r="OEE13" s="813"/>
      <c r="OEF13" s="813"/>
      <c r="OEG13" s="813"/>
      <c r="OEH13" s="813"/>
      <c r="OEI13" s="813"/>
      <c r="OEJ13" s="813"/>
      <c r="OEK13" s="813"/>
      <c r="OEL13" s="813"/>
      <c r="OEM13" s="813"/>
      <c r="OEN13" s="813"/>
      <c r="OEO13" s="813"/>
      <c r="OEP13" s="813"/>
      <c r="OEQ13" s="813"/>
      <c r="OER13" s="813"/>
      <c r="OES13" s="813"/>
      <c r="OET13" s="813"/>
      <c r="OEU13" s="813"/>
      <c r="OEV13" s="813"/>
      <c r="OEW13" s="813"/>
      <c r="OEX13" s="813"/>
      <c r="OEY13" s="813"/>
      <c r="OEZ13" s="813"/>
      <c r="OFA13" s="813"/>
      <c r="OFB13" s="813"/>
      <c r="OFC13" s="813"/>
      <c r="OFD13" s="813"/>
      <c r="OFE13" s="813"/>
      <c r="OFF13" s="813"/>
      <c r="OFG13" s="813"/>
      <c r="OFH13" s="813"/>
      <c r="OFI13" s="813"/>
      <c r="OFJ13" s="813"/>
      <c r="OFK13" s="813"/>
      <c r="OFL13" s="813"/>
      <c r="OFM13" s="813"/>
      <c r="OFN13" s="813"/>
      <c r="OFO13" s="813"/>
      <c r="OFP13" s="813"/>
      <c r="OFQ13" s="813"/>
      <c r="OFR13" s="813"/>
      <c r="OFS13" s="813"/>
      <c r="OFT13" s="813"/>
      <c r="OFU13" s="813"/>
      <c r="OFV13" s="813"/>
      <c r="OFW13" s="813"/>
      <c r="OFX13" s="813"/>
      <c r="OFY13" s="813"/>
      <c r="OFZ13" s="813"/>
      <c r="OGA13" s="813"/>
      <c r="OGB13" s="813"/>
      <c r="OGC13" s="813"/>
      <c r="OGD13" s="813"/>
      <c r="OGE13" s="813"/>
      <c r="OGF13" s="813"/>
      <c r="OGG13" s="813"/>
      <c r="OGH13" s="813"/>
      <c r="OGI13" s="813"/>
      <c r="OGJ13" s="813"/>
      <c r="OGK13" s="813"/>
      <c r="OGL13" s="813"/>
      <c r="OGM13" s="813"/>
      <c r="OGN13" s="813"/>
      <c r="OGO13" s="813"/>
      <c r="OGP13" s="813"/>
      <c r="OGQ13" s="813"/>
      <c r="OGR13" s="813"/>
      <c r="OGS13" s="813"/>
      <c r="OGT13" s="813"/>
      <c r="OGU13" s="813"/>
      <c r="OGV13" s="813"/>
      <c r="OGW13" s="813"/>
      <c r="OGX13" s="813"/>
      <c r="OGY13" s="813"/>
      <c r="OGZ13" s="813"/>
      <c r="OHA13" s="813"/>
      <c r="OHB13" s="813"/>
      <c r="OHC13" s="813"/>
      <c r="OHD13" s="813"/>
      <c r="OHE13" s="813"/>
      <c r="OHF13" s="813"/>
      <c r="OHG13" s="813"/>
      <c r="OHH13" s="813"/>
      <c r="OHI13" s="813"/>
      <c r="OHJ13" s="813"/>
      <c r="OHK13" s="813"/>
      <c r="OHL13" s="813"/>
      <c r="OHM13" s="813"/>
      <c r="OHN13" s="813"/>
      <c r="OHO13" s="813"/>
      <c r="OHP13" s="813"/>
      <c r="OHQ13" s="813"/>
      <c r="OHR13" s="813"/>
      <c r="OHS13" s="813"/>
      <c r="OHT13" s="813"/>
      <c r="OHU13" s="813"/>
      <c r="OHV13" s="813"/>
      <c r="OHW13" s="813"/>
      <c r="OHX13" s="813"/>
      <c r="OHY13" s="813"/>
      <c r="OHZ13" s="813"/>
      <c r="OIA13" s="813"/>
      <c r="OIB13" s="813"/>
      <c r="OIC13" s="813"/>
      <c r="OID13" s="813"/>
      <c r="OIE13" s="813"/>
      <c r="OIF13" s="813"/>
      <c r="OIG13" s="813"/>
      <c r="OIH13" s="813"/>
      <c r="OII13" s="813"/>
      <c r="OIJ13" s="813"/>
      <c r="OIK13" s="813"/>
      <c r="OIL13" s="813"/>
      <c r="OIM13" s="813"/>
      <c r="OIN13" s="813"/>
      <c r="OIO13" s="813"/>
      <c r="OIP13" s="813"/>
      <c r="OIQ13" s="813"/>
      <c r="OIR13" s="813"/>
      <c r="OIS13" s="813"/>
      <c r="OIT13" s="813"/>
      <c r="OIU13" s="813"/>
      <c r="OIV13" s="813"/>
      <c r="OIW13" s="813"/>
      <c r="OIX13" s="813"/>
      <c r="OIY13" s="813"/>
      <c r="OIZ13" s="813"/>
      <c r="OJA13" s="813"/>
      <c r="OJB13" s="813"/>
      <c r="OJC13" s="813"/>
      <c r="OJD13" s="813"/>
      <c r="OJE13" s="813"/>
      <c r="OJF13" s="813"/>
      <c r="OJG13" s="813"/>
      <c r="OJH13" s="813"/>
      <c r="OJI13" s="813"/>
      <c r="OJJ13" s="813"/>
      <c r="OJK13" s="813"/>
      <c r="OJL13" s="813"/>
      <c r="OJM13" s="813"/>
      <c r="OJN13" s="813"/>
      <c r="OJO13" s="813"/>
      <c r="OJP13" s="813"/>
      <c r="OJQ13" s="813"/>
      <c r="OJR13" s="813"/>
      <c r="OJS13" s="813"/>
      <c r="OJT13" s="813"/>
      <c r="OJU13" s="813"/>
      <c r="OJV13" s="813"/>
      <c r="OJW13" s="813"/>
      <c r="OJX13" s="813"/>
      <c r="OJY13" s="813"/>
      <c r="OJZ13" s="813"/>
      <c r="OKA13" s="813"/>
      <c r="OKB13" s="813"/>
      <c r="OKC13" s="813"/>
      <c r="OKD13" s="813"/>
      <c r="OKE13" s="813"/>
      <c r="OKF13" s="813"/>
      <c r="OKG13" s="813"/>
      <c r="OKH13" s="813"/>
      <c r="OKI13" s="813"/>
      <c r="OKJ13" s="813"/>
      <c r="OKK13" s="813"/>
      <c r="OKL13" s="813"/>
      <c r="OKM13" s="813"/>
      <c r="OKN13" s="813"/>
      <c r="OKO13" s="813"/>
      <c r="OKP13" s="813"/>
      <c r="OKQ13" s="813"/>
      <c r="OKR13" s="813"/>
      <c r="OKS13" s="813"/>
      <c r="OKT13" s="813"/>
      <c r="OKU13" s="813"/>
      <c r="OKV13" s="813"/>
      <c r="OKW13" s="813"/>
      <c r="OKX13" s="813"/>
      <c r="OKY13" s="813"/>
      <c r="OKZ13" s="813"/>
      <c r="OLA13" s="813"/>
      <c r="OLB13" s="813"/>
      <c r="OLC13" s="813"/>
      <c r="OLD13" s="813"/>
      <c r="OLE13" s="813"/>
      <c r="OLF13" s="813"/>
      <c r="OLG13" s="813"/>
      <c r="OLH13" s="813"/>
      <c r="OLI13" s="813"/>
      <c r="OLJ13" s="813"/>
      <c r="OLK13" s="813"/>
      <c r="OLL13" s="813"/>
      <c r="OLM13" s="813"/>
      <c r="OLN13" s="813"/>
      <c r="OLO13" s="813"/>
      <c r="OLP13" s="813"/>
      <c r="OLQ13" s="813"/>
      <c r="OLR13" s="813"/>
      <c r="OLS13" s="813"/>
      <c r="OLT13" s="813"/>
      <c r="OLU13" s="813"/>
      <c r="OLV13" s="813"/>
      <c r="OLW13" s="813"/>
      <c r="OLX13" s="813"/>
      <c r="OLY13" s="813"/>
      <c r="OLZ13" s="813"/>
      <c r="OMA13" s="813"/>
      <c r="OMB13" s="813"/>
      <c r="OMC13" s="813"/>
      <c r="OMD13" s="813"/>
      <c r="OME13" s="813"/>
      <c r="OMF13" s="813"/>
      <c r="OMG13" s="813"/>
      <c r="OMH13" s="813"/>
      <c r="OMI13" s="813"/>
      <c r="OMJ13" s="813"/>
      <c r="OMK13" s="813"/>
      <c r="OML13" s="813"/>
      <c r="OMM13" s="813"/>
      <c r="OMN13" s="813"/>
      <c r="OMO13" s="813"/>
      <c r="OMP13" s="813"/>
      <c r="OMQ13" s="813"/>
      <c r="OMR13" s="813"/>
      <c r="OMS13" s="813"/>
      <c r="OMT13" s="813"/>
      <c r="OMU13" s="813"/>
      <c r="OMV13" s="813"/>
      <c r="OMW13" s="813"/>
      <c r="OMX13" s="813"/>
      <c r="OMY13" s="813"/>
      <c r="OMZ13" s="813"/>
      <c r="ONA13" s="813"/>
      <c r="ONB13" s="813"/>
      <c r="ONC13" s="813"/>
      <c r="OND13" s="813"/>
      <c r="ONE13" s="813"/>
      <c r="ONF13" s="813"/>
      <c r="ONG13" s="813"/>
      <c r="ONH13" s="813"/>
      <c r="ONI13" s="813"/>
      <c r="ONJ13" s="813"/>
      <c r="ONK13" s="813"/>
      <c r="ONL13" s="813"/>
      <c r="ONM13" s="813"/>
      <c r="ONN13" s="813"/>
      <c r="ONO13" s="813"/>
      <c r="ONP13" s="813"/>
      <c r="ONQ13" s="813"/>
      <c r="ONR13" s="813"/>
      <c r="ONS13" s="813"/>
      <c r="ONT13" s="813"/>
      <c r="ONU13" s="813"/>
      <c r="ONV13" s="813"/>
      <c r="ONW13" s="813"/>
      <c r="ONX13" s="813"/>
      <c r="ONY13" s="813"/>
      <c r="ONZ13" s="813"/>
      <c r="OOA13" s="813"/>
      <c r="OOB13" s="813"/>
      <c r="OOC13" s="813"/>
      <c r="OOD13" s="813"/>
      <c r="OOE13" s="813"/>
      <c r="OOF13" s="813"/>
      <c r="OOG13" s="813"/>
      <c r="OOH13" s="813"/>
      <c r="OOI13" s="813"/>
      <c r="OOJ13" s="813"/>
      <c r="OOK13" s="813"/>
      <c r="OOL13" s="813"/>
      <c r="OOM13" s="813"/>
      <c r="OON13" s="813"/>
      <c r="OOO13" s="813"/>
      <c r="OOP13" s="813"/>
      <c r="OOQ13" s="813"/>
      <c r="OOR13" s="813"/>
      <c r="OOS13" s="813"/>
      <c r="OOT13" s="813"/>
      <c r="OOU13" s="813"/>
      <c r="OOV13" s="813"/>
      <c r="OOW13" s="813"/>
      <c r="OOX13" s="813"/>
      <c r="OOY13" s="813"/>
      <c r="OOZ13" s="813"/>
      <c r="OPA13" s="813"/>
      <c r="OPB13" s="813"/>
      <c r="OPC13" s="813"/>
      <c r="OPD13" s="813"/>
      <c r="OPE13" s="813"/>
      <c r="OPF13" s="813"/>
      <c r="OPG13" s="813"/>
      <c r="OPH13" s="813"/>
      <c r="OPI13" s="813"/>
      <c r="OPJ13" s="813"/>
      <c r="OPK13" s="813"/>
      <c r="OPL13" s="813"/>
      <c r="OPM13" s="813"/>
      <c r="OPN13" s="813"/>
      <c r="OPO13" s="813"/>
      <c r="OPP13" s="813"/>
      <c r="OPQ13" s="813"/>
      <c r="OPR13" s="813"/>
      <c r="OPS13" s="813"/>
      <c r="OPT13" s="813"/>
      <c r="OPU13" s="813"/>
      <c r="OPV13" s="813"/>
      <c r="OPW13" s="813"/>
      <c r="OPX13" s="813"/>
      <c r="OPY13" s="813"/>
      <c r="OPZ13" s="813"/>
      <c r="OQA13" s="813"/>
      <c r="OQB13" s="813"/>
      <c r="OQC13" s="813"/>
      <c r="OQD13" s="813"/>
      <c r="OQE13" s="813"/>
      <c r="OQF13" s="813"/>
      <c r="OQG13" s="813"/>
      <c r="OQH13" s="813"/>
      <c r="OQI13" s="813"/>
      <c r="OQJ13" s="813"/>
      <c r="OQK13" s="813"/>
      <c r="OQL13" s="813"/>
      <c r="OQM13" s="813"/>
      <c r="OQN13" s="813"/>
      <c r="OQO13" s="813"/>
      <c r="OQP13" s="813"/>
      <c r="OQQ13" s="813"/>
      <c r="OQR13" s="813"/>
      <c r="OQS13" s="813"/>
      <c r="OQT13" s="813"/>
      <c r="OQU13" s="813"/>
      <c r="OQV13" s="813"/>
      <c r="OQW13" s="813"/>
      <c r="OQX13" s="813"/>
      <c r="OQY13" s="813"/>
      <c r="OQZ13" s="813"/>
      <c r="ORA13" s="813"/>
      <c r="ORB13" s="813"/>
      <c r="ORC13" s="813"/>
      <c r="ORD13" s="813"/>
      <c r="ORE13" s="813"/>
      <c r="ORF13" s="813"/>
      <c r="ORG13" s="813"/>
      <c r="ORH13" s="813"/>
      <c r="ORI13" s="813"/>
      <c r="ORJ13" s="813"/>
      <c r="ORK13" s="813"/>
      <c r="ORL13" s="813"/>
      <c r="ORM13" s="813"/>
      <c r="ORN13" s="813"/>
      <c r="ORO13" s="813"/>
      <c r="ORP13" s="813"/>
      <c r="ORQ13" s="813"/>
      <c r="ORR13" s="813"/>
      <c r="ORS13" s="813"/>
      <c r="ORT13" s="813"/>
      <c r="ORU13" s="813"/>
      <c r="ORV13" s="813"/>
      <c r="ORW13" s="813"/>
      <c r="ORX13" s="813"/>
      <c r="ORY13" s="813"/>
      <c r="ORZ13" s="813"/>
      <c r="OSA13" s="813"/>
      <c r="OSB13" s="813"/>
      <c r="OSC13" s="813"/>
      <c r="OSD13" s="813"/>
      <c r="OSE13" s="813"/>
      <c r="OSF13" s="813"/>
      <c r="OSG13" s="813"/>
      <c r="OSH13" s="813"/>
      <c r="OSI13" s="813"/>
      <c r="OSJ13" s="813"/>
      <c r="OSK13" s="813"/>
      <c r="OSL13" s="813"/>
      <c r="OSM13" s="813"/>
      <c r="OSN13" s="813"/>
      <c r="OSO13" s="813"/>
      <c r="OSP13" s="813"/>
      <c r="OSQ13" s="813"/>
      <c r="OSR13" s="813"/>
      <c r="OSS13" s="813"/>
      <c r="OST13" s="813"/>
      <c r="OSU13" s="813"/>
      <c r="OSV13" s="813"/>
      <c r="OSW13" s="813"/>
      <c r="OSX13" s="813"/>
      <c r="OSY13" s="813"/>
      <c r="OSZ13" s="813"/>
      <c r="OTA13" s="813"/>
      <c r="OTB13" s="813"/>
      <c r="OTC13" s="813"/>
      <c r="OTD13" s="813"/>
      <c r="OTE13" s="813"/>
      <c r="OTF13" s="813"/>
      <c r="OTG13" s="813"/>
      <c r="OTH13" s="813"/>
      <c r="OTI13" s="813"/>
      <c r="OTJ13" s="813"/>
      <c r="OTK13" s="813"/>
      <c r="OTL13" s="813"/>
      <c r="OTM13" s="813"/>
      <c r="OTN13" s="813"/>
      <c r="OTO13" s="813"/>
      <c r="OTP13" s="813"/>
      <c r="OTQ13" s="813"/>
      <c r="OTR13" s="813"/>
      <c r="OTS13" s="813"/>
      <c r="OTT13" s="813"/>
      <c r="OTU13" s="813"/>
      <c r="OTV13" s="813"/>
      <c r="OTW13" s="813"/>
      <c r="OTX13" s="813"/>
      <c r="OTY13" s="813"/>
      <c r="OTZ13" s="813"/>
      <c r="OUA13" s="813"/>
      <c r="OUB13" s="813"/>
      <c r="OUC13" s="813"/>
      <c r="OUD13" s="813"/>
      <c r="OUE13" s="813"/>
      <c r="OUF13" s="813"/>
      <c r="OUG13" s="813"/>
      <c r="OUH13" s="813"/>
      <c r="OUI13" s="813"/>
      <c r="OUJ13" s="813"/>
      <c r="OUK13" s="813"/>
      <c r="OUL13" s="813"/>
      <c r="OUM13" s="813"/>
      <c r="OUN13" s="813"/>
      <c r="OUO13" s="813"/>
      <c r="OUP13" s="813"/>
      <c r="OUQ13" s="813"/>
      <c r="OUR13" s="813"/>
      <c r="OUS13" s="813"/>
      <c r="OUT13" s="813"/>
      <c r="OUU13" s="813"/>
      <c r="OUV13" s="813"/>
      <c r="OUW13" s="813"/>
      <c r="OUX13" s="813"/>
      <c r="OUY13" s="813"/>
      <c r="OUZ13" s="813"/>
      <c r="OVA13" s="813"/>
      <c r="OVB13" s="813"/>
      <c r="OVC13" s="813"/>
      <c r="OVD13" s="813"/>
      <c r="OVE13" s="813"/>
      <c r="OVF13" s="813"/>
      <c r="OVG13" s="813"/>
      <c r="OVH13" s="813"/>
      <c r="OVI13" s="813"/>
      <c r="OVJ13" s="813"/>
      <c r="OVK13" s="813"/>
      <c r="OVL13" s="813"/>
      <c r="OVM13" s="813"/>
      <c r="OVN13" s="813"/>
      <c r="OVO13" s="813"/>
      <c r="OVP13" s="813"/>
      <c r="OVQ13" s="813"/>
      <c r="OVR13" s="813"/>
      <c r="OVS13" s="813"/>
      <c r="OVT13" s="813"/>
      <c r="OVU13" s="813"/>
      <c r="OVV13" s="813"/>
      <c r="OVW13" s="813"/>
      <c r="OVX13" s="813"/>
      <c r="OVY13" s="813"/>
      <c r="OVZ13" s="813"/>
      <c r="OWA13" s="813"/>
      <c r="OWB13" s="813"/>
      <c r="OWC13" s="813"/>
      <c r="OWD13" s="813"/>
      <c r="OWE13" s="813"/>
      <c r="OWF13" s="813"/>
      <c r="OWG13" s="813"/>
      <c r="OWH13" s="813"/>
      <c r="OWI13" s="813"/>
      <c r="OWJ13" s="813"/>
      <c r="OWK13" s="813"/>
      <c r="OWL13" s="813"/>
      <c r="OWM13" s="813"/>
      <c r="OWN13" s="813"/>
      <c r="OWO13" s="813"/>
      <c r="OWP13" s="813"/>
      <c r="OWQ13" s="813"/>
      <c r="OWR13" s="813"/>
      <c r="OWS13" s="813"/>
      <c r="OWT13" s="813"/>
      <c r="OWU13" s="813"/>
      <c r="OWV13" s="813"/>
      <c r="OWW13" s="813"/>
      <c r="OWX13" s="813"/>
      <c r="OWY13" s="813"/>
      <c r="OWZ13" s="813"/>
      <c r="OXA13" s="813"/>
      <c r="OXB13" s="813"/>
      <c r="OXC13" s="813"/>
      <c r="OXD13" s="813"/>
      <c r="OXE13" s="813"/>
      <c r="OXF13" s="813"/>
      <c r="OXG13" s="813"/>
      <c r="OXH13" s="813"/>
      <c r="OXI13" s="813"/>
      <c r="OXJ13" s="813"/>
      <c r="OXK13" s="813"/>
      <c r="OXL13" s="813"/>
      <c r="OXM13" s="813"/>
      <c r="OXN13" s="813"/>
      <c r="OXO13" s="813"/>
      <c r="OXP13" s="813"/>
      <c r="OXQ13" s="813"/>
      <c r="OXR13" s="813"/>
      <c r="OXS13" s="813"/>
      <c r="OXT13" s="813"/>
      <c r="OXU13" s="813"/>
      <c r="OXV13" s="813"/>
      <c r="OXW13" s="813"/>
      <c r="OXX13" s="813"/>
      <c r="OXY13" s="813"/>
      <c r="OXZ13" s="813"/>
      <c r="OYA13" s="813"/>
      <c r="OYB13" s="813"/>
      <c r="OYC13" s="813"/>
      <c r="OYD13" s="813"/>
      <c r="OYE13" s="813"/>
      <c r="OYF13" s="813"/>
      <c r="OYG13" s="813"/>
      <c r="OYH13" s="813"/>
      <c r="OYI13" s="813"/>
      <c r="OYJ13" s="813"/>
      <c r="OYK13" s="813"/>
      <c r="OYL13" s="813"/>
      <c r="OYM13" s="813"/>
      <c r="OYN13" s="813"/>
      <c r="OYO13" s="813"/>
      <c r="OYP13" s="813"/>
      <c r="OYQ13" s="813"/>
      <c r="OYR13" s="813"/>
      <c r="OYS13" s="813"/>
      <c r="OYT13" s="813"/>
      <c r="OYU13" s="813"/>
      <c r="OYV13" s="813"/>
      <c r="OYW13" s="813"/>
      <c r="OYX13" s="813"/>
      <c r="OYY13" s="813"/>
      <c r="OYZ13" s="813"/>
      <c r="OZA13" s="813"/>
      <c r="OZB13" s="813"/>
      <c r="OZC13" s="813"/>
      <c r="OZD13" s="813"/>
      <c r="OZE13" s="813"/>
      <c r="OZF13" s="813"/>
      <c r="OZG13" s="813"/>
      <c r="OZH13" s="813"/>
      <c r="OZI13" s="813"/>
      <c r="OZJ13" s="813"/>
      <c r="OZK13" s="813"/>
      <c r="OZL13" s="813"/>
      <c r="OZM13" s="813"/>
      <c r="OZN13" s="813"/>
      <c r="OZO13" s="813"/>
      <c r="OZP13" s="813"/>
      <c r="OZQ13" s="813"/>
      <c r="OZR13" s="813"/>
      <c r="OZS13" s="813"/>
      <c r="OZT13" s="813"/>
      <c r="OZU13" s="813"/>
      <c r="OZV13" s="813"/>
      <c r="OZW13" s="813"/>
      <c r="OZX13" s="813"/>
      <c r="OZY13" s="813"/>
      <c r="OZZ13" s="813"/>
      <c r="PAA13" s="813"/>
      <c r="PAB13" s="813"/>
      <c r="PAC13" s="813"/>
      <c r="PAD13" s="813"/>
      <c r="PAE13" s="813"/>
      <c r="PAF13" s="813"/>
      <c r="PAG13" s="813"/>
      <c r="PAH13" s="813"/>
      <c r="PAI13" s="813"/>
      <c r="PAJ13" s="813"/>
      <c r="PAK13" s="813"/>
      <c r="PAL13" s="813"/>
      <c r="PAM13" s="813"/>
      <c r="PAN13" s="813"/>
      <c r="PAO13" s="813"/>
      <c r="PAP13" s="813"/>
      <c r="PAQ13" s="813"/>
      <c r="PAR13" s="813"/>
      <c r="PAS13" s="813"/>
      <c r="PAT13" s="813"/>
      <c r="PAU13" s="813"/>
      <c r="PAV13" s="813"/>
      <c r="PAW13" s="813"/>
      <c r="PAX13" s="813"/>
      <c r="PAY13" s="813"/>
      <c r="PAZ13" s="813"/>
      <c r="PBA13" s="813"/>
      <c r="PBB13" s="813"/>
      <c r="PBC13" s="813"/>
      <c r="PBD13" s="813"/>
      <c r="PBE13" s="813"/>
      <c r="PBF13" s="813"/>
      <c r="PBG13" s="813"/>
      <c r="PBH13" s="813"/>
      <c r="PBI13" s="813"/>
      <c r="PBJ13" s="813"/>
      <c r="PBK13" s="813"/>
      <c r="PBL13" s="813"/>
      <c r="PBM13" s="813"/>
      <c r="PBN13" s="813"/>
      <c r="PBO13" s="813"/>
      <c r="PBP13" s="813"/>
      <c r="PBQ13" s="813"/>
      <c r="PBR13" s="813"/>
      <c r="PBS13" s="813"/>
      <c r="PBT13" s="813"/>
      <c r="PBU13" s="813"/>
      <c r="PBV13" s="813"/>
      <c r="PBW13" s="813"/>
      <c r="PBX13" s="813"/>
      <c r="PBY13" s="813"/>
      <c r="PBZ13" s="813"/>
      <c r="PCA13" s="813"/>
      <c r="PCB13" s="813"/>
      <c r="PCC13" s="813"/>
      <c r="PCD13" s="813"/>
      <c r="PCE13" s="813"/>
      <c r="PCF13" s="813"/>
      <c r="PCG13" s="813"/>
      <c r="PCH13" s="813"/>
      <c r="PCI13" s="813"/>
      <c r="PCJ13" s="813"/>
      <c r="PCK13" s="813"/>
      <c r="PCL13" s="813"/>
      <c r="PCM13" s="813"/>
      <c r="PCN13" s="813"/>
      <c r="PCO13" s="813"/>
      <c r="PCP13" s="813"/>
      <c r="PCQ13" s="813"/>
      <c r="PCR13" s="813"/>
      <c r="PCS13" s="813"/>
      <c r="PCT13" s="813"/>
      <c r="PCU13" s="813"/>
      <c r="PCV13" s="813"/>
      <c r="PCW13" s="813"/>
      <c r="PCX13" s="813"/>
      <c r="PCY13" s="813"/>
      <c r="PCZ13" s="813"/>
      <c r="PDA13" s="813"/>
      <c r="PDB13" s="813"/>
      <c r="PDC13" s="813"/>
      <c r="PDD13" s="813"/>
      <c r="PDE13" s="813"/>
      <c r="PDF13" s="813"/>
      <c r="PDG13" s="813"/>
      <c r="PDH13" s="813"/>
      <c r="PDI13" s="813"/>
      <c r="PDJ13" s="813"/>
      <c r="PDK13" s="813"/>
      <c r="PDL13" s="813"/>
      <c r="PDM13" s="813"/>
      <c r="PDN13" s="813"/>
      <c r="PDO13" s="813"/>
      <c r="PDP13" s="813"/>
      <c r="PDQ13" s="813"/>
      <c r="PDR13" s="813"/>
      <c r="PDS13" s="813"/>
      <c r="PDT13" s="813"/>
      <c r="PDU13" s="813"/>
      <c r="PDV13" s="813"/>
      <c r="PDW13" s="813"/>
      <c r="PDX13" s="813"/>
      <c r="PDY13" s="813"/>
      <c r="PDZ13" s="813"/>
      <c r="PEA13" s="813"/>
      <c r="PEB13" s="813"/>
      <c r="PEC13" s="813"/>
      <c r="PED13" s="813"/>
      <c r="PEE13" s="813"/>
      <c r="PEF13" s="813"/>
      <c r="PEG13" s="813"/>
      <c r="PEH13" s="813"/>
      <c r="PEI13" s="813"/>
      <c r="PEJ13" s="813"/>
      <c r="PEK13" s="813"/>
      <c r="PEL13" s="813"/>
      <c r="PEM13" s="813"/>
      <c r="PEN13" s="813"/>
      <c r="PEO13" s="813"/>
      <c r="PEP13" s="813"/>
      <c r="PEQ13" s="813"/>
      <c r="PER13" s="813"/>
      <c r="PES13" s="813"/>
      <c r="PET13" s="813"/>
      <c r="PEU13" s="813"/>
      <c r="PEV13" s="813"/>
      <c r="PEW13" s="813"/>
      <c r="PEX13" s="813"/>
      <c r="PEY13" s="813"/>
      <c r="PEZ13" s="813"/>
      <c r="PFA13" s="813"/>
      <c r="PFB13" s="813"/>
      <c r="PFC13" s="813"/>
      <c r="PFD13" s="813"/>
      <c r="PFE13" s="813"/>
      <c r="PFF13" s="813"/>
      <c r="PFG13" s="813"/>
      <c r="PFH13" s="813"/>
      <c r="PFI13" s="813"/>
      <c r="PFJ13" s="813"/>
      <c r="PFK13" s="813"/>
      <c r="PFL13" s="813"/>
      <c r="PFM13" s="813"/>
      <c r="PFN13" s="813"/>
      <c r="PFO13" s="813"/>
      <c r="PFP13" s="813"/>
      <c r="PFQ13" s="813"/>
      <c r="PFR13" s="813"/>
      <c r="PFS13" s="813"/>
      <c r="PFT13" s="813"/>
      <c r="PFU13" s="813"/>
      <c r="PFV13" s="813"/>
      <c r="PFW13" s="813"/>
      <c r="PFX13" s="813"/>
      <c r="PFY13" s="813"/>
      <c r="PFZ13" s="813"/>
      <c r="PGA13" s="813"/>
      <c r="PGB13" s="813"/>
      <c r="PGC13" s="813"/>
      <c r="PGD13" s="813"/>
      <c r="PGE13" s="813"/>
      <c r="PGF13" s="813"/>
      <c r="PGG13" s="813"/>
      <c r="PGH13" s="813"/>
      <c r="PGI13" s="813"/>
      <c r="PGJ13" s="813"/>
      <c r="PGK13" s="813"/>
      <c r="PGL13" s="813"/>
      <c r="PGM13" s="813"/>
      <c r="PGN13" s="813"/>
      <c r="PGO13" s="813"/>
      <c r="PGP13" s="813"/>
      <c r="PGQ13" s="813"/>
      <c r="PGR13" s="813"/>
      <c r="PGS13" s="813"/>
      <c r="PGT13" s="813"/>
      <c r="PGU13" s="813"/>
      <c r="PGV13" s="813"/>
      <c r="PGW13" s="813"/>
      <c r="PGX13" s="813"/>
      <c r="PGY13" s="813"/>
      <c r="PGZ13" s="813"/>
      <c r="PHA13" s="813"/>
      <c r="PHB13" s="813"/>
      <c r="PHC13" s="813"/>
      <c r="PHD13" s="813"/>
      <c r="PHE13" s="813"/>
      <c r="PHF13" s="813"/>
      <c r="PHG13" s="813"/>
      <c r="PHH13" s="813"/>
      <c r="PHI13" s="813"/>
      <c r="PHJ13" s="813"/>
      <c r="PHK13" s="813"/>
      <c r="PHL13" s="813"/>
      <c r="PHM13" s="813"/>
      <c r="PHN13" s="813"/>
      <c r="PHO13" s="813"/>
      <c r="PHP13" s="813"/>
      <c r="PHQ13" s="813"/>
      <c r="PHR13" s="813"/>
      <c r="PHS13" s="813"/>
      <c r="PHT13" s="813"/>
      <c r="PHU13" s="813"/>
      <c r="PHV13" s="813"/>
      <c r="PHW13" s="813"/>
      <c r="PHX13" s="813"/>
      <c r="PHY13" s="813"/>
      <c r="PHZ13" s="813"/>
      <c r="PIA13" s="813"/>
      <c r="PIB13" s="813"/>
      <c r="PIC13" s="813"/>
      <c r="PID13" s="813"/>
      <c r="PIE13" s="813"/>
      <c r="PIF13" s="813"/>
      <c r="PIG13" s="813"/>
      <c r="PIH13" s="813"/>
      <c r="PII13" s="813"/>
      <c r="PIJ13" s="813"/>
      <c r="PIK13" s="813"/>
      <c r="PIL13" s="813"/>
      <c r="PIM13" s="813"/>
      <c r="PIN13" s="813"/>
      <c r="PIO13" s="813"/>
      <c r="PIP13" s="813"/>
      <c r="PIQ13" s="813"/>
      <c r="PIR13" s="813"/>
      <c r="PIS13" s="813"/>
      <c r="PIT13" s="813"/>
      <c r="PIU13" s="813"/>
      <c r="PIV13" s="813"/>
      <c r="PIW13" s="813"/>
      <c r="PIX13" s="813"/>
      <c r="PIY13" s="813"/>
      <c r="PIZ13" s="813"/>
      <c r="PJA13" s="813"/>
      <c r="PJB13" s="813"/>
      <c r="PJC13" s="813"/>
      <c r="PJD13" s="813"/>
      <c r="PJE13" s="813"/>
      <c r="PJF13" s="813"/>
      <c r="PJG13" s="813"/>
      <c r="PJH13" s="813"/>
      <c r="PJI13" s="813"/>
      <c r="PJJ13" s="813"/>
      <c r="PJK13" s="813"/>
      <c r="PJL13" s="813"/>
      <c r="PJM13" s="813"/>
      <c r="PJN13" s="813"/>
      <c r="PJO13" s="813"/>
      <c r="PJP13" s="813"/>
      <c r="PJQ13" s="813"/>
      <c r="PJR13" s="813"/>
      <c r="PJS13" s="813"/>
      <c r="PJT13" s="813"/>
      <c r="PJU13" s="813"/>
      <c r="PJV13" s="813"/>
      <c r="PJW13" s="813"/>
      <c r="PJX13" s="813"/>
      <c r="PJY13" s="813"/>
      <c r="PJZ13" s="813"/>
      <c r="PKA13" s="813"/>
      <c r="PKB13" s="813"/>
      <c r="PKC13" s="813"/>
      <c r="PKD13" s="813"/>
      <c r="PKE13" s="813"/>
      <c r="PKF13" s="813"/>
      <c r="PKG13" s="813"/>
      <c r="PKH13" s="813"/>
      <c r="PKI13" s="813"/>
      <c r="PKJ13" s="813"/>
      <c r="PKK13" s="813"/>
      <c r="PKL13" s="813"/>
      <c r="PKM13" s="813"/>
      <c r="PKN13" s="813"/>
      <c r="PKO13" s="813"/>
      <c r="PKP13" s="813"/>
      <c r="PKQ13" s="813"/>
      <c r="PKR13" s="813"/>
      <c r="PKS13" s="813"/>
      <c r="PKT13" s="813"/>
      <c r="PKU13" s="813"/>
      <c r="PKV13" s="813"/>
      <c r="PKW13" s="813"/>
      <c r="PKX13" s="813"/>
      <c r="PKY13" s="813"/>
      <c r="PKZ13" s="813"/>
      <c r="PLA13" s="813"/>
      <c r="PLB13" s="813"/>
      <c r="PLC13" s="813"/>
      <c r="PLD13" s="813"/>
      <c r="PLE13" s="813"/>
      <c r="PLF13" s="813"/>
      <c r="PLG13" s="813"/>
      <c r="PLH13" s="813"/>
      <c r="PLI13" s="813"/>
      <c r="PLJ13" s="813"/>
      <c r="PLK13" s="813"/>
      <c r="PLL13" s="813"/>
      <c r="PLM13" s="813"/>
      <c r="PLN13" s="813"/>
      <c r="PLO13" s="813"/>
      <c r="PLP13" s="813"/>
      <c r="PLQ13" s="813"/>
      <c r="PLR13" s="813"/>
      <c r="PLS13" s="813"/>
      <c r="PLT13" s="813"/>
      <c r="PLU13" s="813"/>
      <c r="PLV13" s="813"/>
      <c r="PLW13" s="813"/>
      <c r="PLX13" s="813"/>
      <c r="PLY13" s="813"/>
      <c r="PLZ13" s="813"/>
      <c r="PMA13" s="813"/>
      <c r="PMB13" s="813"/>
      <c r="PMC13" s="813"/>
      <c r="PMD13" s="813"/>
      <c r="PME13" s="813"/>
      <c r="PMF13" s="813"/>
      <c r="PMG13" s="813"/>
      <c r="PMH13" s="813"/>
      <c r="PMI13" s="813"/>
      <c r="PMJ13" s="813"/>
      <c r="PMK13" s="813"/>
      <c r="PML13" s="813"/>
      <c r="PMM13" s="813"/>
      <c r="PMN13" s="813"/>
      <c r="PMO13" s="813"/>
      <c r="PMP13" s="813"/>
      <c r="PMQ13" s="813"/>
      <c r="PMR13" s="813"/>
      <c r="PMS13" s="813"/>
      <c r="PMT13" s="813"/>
      <c r="PMU13" s="813"/>
      <c r="PMV13" s="813"/>
      <c r="PMW13" s="813"/>
      <c r="PMX13" s="813"/>
      <c r="PMY13" s="813"/>
      <c r="PMZ13" s="813"/>
      <c r="PNA13" s="813"/>
      <c r="PNB13" s="813"/>
      <c r="PNC13" s="813"/>
      <c r="PND13" s="813"/>
      <c r="PNE13" s="813"/>
      <c r="PNF13" s="813"/>
      <c r="PNG13" s="813"/>
      <c r="PNH13" s="813"/>
      <c r="PNI13" s="813"/>
      <c r="PNJ13" s="813"/>
      <c r="PNK13" s="813"/>
      <c r="PNL13" s="813"/>
      <c r="PNM13" s="813"/>
      <c r="PNN13" s="813"/>
      <c r="PNO13" s="813"/>
      <c r="PNP13" s="813"/>
      <c r="PNQ13" s="813"/>
      <c r="PNR13" s="813"/>
      <c r="PNS13" s="813"/>
      <c r="PNT13" s="813"/>
      <c r="PNU13" s="813"/>
      <c r="PNV13" s="813"/>
      <c r="PNW13" s="813"/>
      <c r="PNX13" s="813"/>
      <c r="PNY13" s="813"/>
      <c r="PNZ13" s="813"/>
      <c r="POA13" s="813"/>
      <c r="POB13" s="813"/>
      <c r="POC13" s="813"/>
      <c r="POD13" s="813"/>
      <c r="POE13" s="813"/>
      <c r="POF13" s="813"/>
      <c r="POG13" s="813"/>
      <c r="POH13" s="813"/>
      <c r="POI13" s="813"/>
      <c r="POJ13" s="813"/>
      <c r="POK13" s="813"/>
      <c r="POL13" s="813"/>
      <c r="POM13" s="813"/>
      <c r="PON13" s="813"/>
      <c r="POO13" s="813"/>
      <c r="POP13" s="813"/>
      <c r="POQ13" s="813"/>
      <c r="POR13" s="813"/>
      <c r="POS13" s="813"/>
      <c r="POT13" s="813"/>
      <c r="POU13" s="813"/>
      <c r="POV13" s="813"/>
      <c r="POW13" s="813"/>
      <c r="POX13" s="813"/>
      <c r="POY13" s="813"/>
      <c r="POZ13" s="813"/>
      <c r="PPA13" s="813"/>
      <c r="PPB13" s="813"/>
      <c r="PPC13" s="813"/>
      <c r="PPD13" s="813"/>
      <c r="PPE13" s="813"/>
      <c r="PPF13" s="813"/>
      <c r="PPG13" s="813"/>
      <c r="PPH13" s="813"/>
      <c r="PPI13" s="813"/>
      <c r="PPJ13" s="813"/>
      <c r="PPK13" s="813"/>
      <c r="PPL13" s="813"/>
      <c r="PPM13" s="813"/>
      <c r="PPN13" s="813"/>
      <c r="PPO13" s="813"/>
      <c r="PPP13" s="813"/>
      <c r="PPQ13" s="813"/>
      <c r="PPR13" s="813"/>
      <c r="PPS13" s="813"/>
      <c r="PPT13" s="813"/>
      <c r="PPU13" s="813"/>
      <c r="PPV13" s="813"/>
      <c r="PPW13" s="813"/>
      <c r="PPX13" s="813"/>
      <c r="PPY13" s="813"/>
      <c r="PPZ13" s="813"/>
      <c r="PQA13" s="813"/>
      <c r="PQB13" s="813"/>
      <c r="PQC13" s="813"/>
      <c r="PQD13" s="813"/>
      <c r="PQE13" s="813"/>
      <c r="PQF13" s="813"/>
      <c r="PQG13" s="813"/>
      <c r="PQH13" s="813"/>
      <c r="PQI13" s="813"/>
      <c r="PQJ13" s="813"/>
      <c r="PQK13" s="813"/>
      <c r="PQL13" s="813"/>
      <c r="PQM13" s="813"/>
      <c r="PQN13" s="813"/>
      <c r="PQO13" s="813"/>
      <c r="PQP13" s="813"/>
      <c r="PQQ13" s="813"/>
      <c r="PQR13" s="813"/>
      <c r="PQS13" s="813"/>
      <c r="PQT13" s="813"/>
      <c r="PQU13" s="813"/>
      <c r="PQV13" s="813"/>
      <c r="PQW13" s="813"/>
      <c r="PQX13" s="813"/>
      <c r="PQY13" s="813"/>
      <c r="PQZ13" s="813"/>
      <c r="PRA13" s="813"/>
      <c r="PRB13" s="813"/>
      <c r="PRC13" s="813"/>
      <c r="PRD13" s="813"/>
      <c r="PRE13" s="813"/>
      <c r="PRF13" s="813"/>
      <c r="PRG13" s="813"/>
      <c r="PRH13" s="813"/>
      <c r="PRI13" s="813"/>
      <c r="PRJ13" s="813"/>
      <c r="PRK13" s="813"/>
      <c r="PRL13" s="813"/>
      <c r="PRM13" s="813"/>
      <c r="PRN13" s="813"/>
      <c r="PRO13" s="813"/>
      <c r="PRP13" s="813"/>
      <c r="PRQ13" s="813"/>
      <c r="PRR13" s="813"/>
      <c r="PRS13" s="813"/>
      <c r="PRT13" s="813"/>
      <c r="PRU13" s="813"/>
      <c r="PRV13" s="813"/>
      <c r="PRW13" s="813"/>
      <c r="PRX13" s="813"/>
      <c r="PRY13" s="813"/>
      <c r="PRZ13" s="813"/>
      <c r="PSA13" s="813"/>
      <c r="PSB13" s="813"/>
      <c r="PSC13" s="813"/>
      <c r="PSD13" s="813"/>
      <c r="PSE13" s="813"/>
      <c r="PSF13" s="813"/>
      <c r="PSG13" s="813"/>
      <c r="PSH13" s="813"/>
      <c r="PSI13" s="813"/>
      <c r="PSJ13" s="813"/>
      <c r="PSK13" s="813"/>
      <c r="PSL13" s="813"/>
      <c r="PSM13" s="813"/>
      <c r="PSN13" s="813"/>
      <c r="PSO13" s="813"/>
      <c r="PSP13" s="813"/>
      <c r="PSQ13" s="813"/>
      <c r="PSR13" s="813"/>
      <c r="PSS13" s="813"/>
      <c r="PST13" s="813"/>
      <c r="PSU13" s="813"/>
      <c r="PSV13" s="813"/>
      <c r="PSW13" s="813"/>
      <c r="PSX13" s="813"/>
      <c r="PSY13" s="813"/>
      <c r="PSZ13" s="813"/>
      <c r="PTA13" s="813"/>
      <c r="PTB13" s="813"/>
      <c r="PTC13" s="813"/>
      <c r="PTD13" s="813"/>
      <c r="PTE13" s="813"/>
      <c r="PTF13" s="813"/>
      <c r="PTG13" s="813"/>
      <c r="PTH13" s="813"/>
      <c r="PTI13" s="813"/>
      <c r="PTJ13" s="813"/>
      <c r="PTK13" s="813"/>
      <c r="PTL13" s="813"/>
      <c r="PTM13" s="813"/>
      <c r="PTN13" s="813"/>
      <c r="PTO13" s="813"/>
      <c r="PTP13" s="813"/>
      <c r="PTQ13" s="813"/>
      <c r="PTR13" s="813"/>
      <c r="PTS13" s="813"/>
      <c r="PTT13" s="813"/>
      <c r="PTU13" s="813"/>
      <c r="PTV13" s="813"/>
      <c r="PTW13" s="813"/>
      <c r="PTX13" s="813"/>
      <c r="PTY13" s="813"/>
      <c r="PTZ13" s="813"/>
      <c r="PUA13" s="813"/>
      <c r="PUB13" s="813"/>
      <c r="PUC13" s="813"/>
      <c r="PUD13" s="813"/>
      <c r="PUE13" s="813"/>
      <c r="PUF13" s="813"/>
      <c r="PUG13" s="813"/>
      <c r="PUH13" s="813"/>
      <c r="PUI13" s="813"/>
      <c r="PUJ13" s="813"/>
      <c r="PUK13" s="813"/>
      <c r="PUL13" s="813"/>
      <c r="PUM13" s="813"/>
      <c r="PUN13" s="813"/>
      <c r="PUO13" s="813"/>
      <c r="PUP13" s="813"/>
      <c r="PUQ13" s="813"/>
      <c r="PUR13" s="813"/>
      <c r="PUS13" s="813"/>
      <c r="PUT13" s="813"/>
      <c r="PUU13" s="813"/>
      <c r="PUV13" s="813"/>
      <c r="PUW13" s="813"/>
      <c r="PUX13" s="813"/>
      <c r="PUY13" s="813"/>
      <c r="PUZ13" s="813"/>
      <c r="PVA13" s="813"/>
      <c r="PVB13" s="813"/>
      <c r="PVC13" s="813"/>
      <c r="PVD13" s="813"/>
      <c r="PVE13" s="813"/>
      <c r="PVF13" s="813"/>
      <c r="PVG13" s="813"/>
      <c r="PVH13" s="813"/>
      <c r="PVI13" s="813"/>
      <c r="PVJ13" s="813"/>
      <c r="PVK13" s="813"/>
      <c r="PVL13" s="813"/>
      <c r="PVM13" s="813"/>
      <c r="PVN13" s="813"/>
      <c r="PVO13" s="813"/>
      <c r="PVP13" s="813"/>
      <c r="PVQ13" s="813"/>
      <c r="PVR13" s="813"/>
      <c r="PVS13" s="813"/>
      <c r="PVT13" s="813"/>
      <c r="PVU13" s="813"/>
      <c r="PVV13" s="813"/>
      <c r="PVW13" s="813"/>
      <c r="PVX13" s="813"/>
      <c r="PVY13" s="813"/>
      <c r="PVZ13" s="813"/>
      <c r="PWA13" s="813"/>
      <c r="PWB13" s="813"/>
      <c r="PWC13" s="813"/>
      <c r="PWD13" s="813"/>
      <c r="PWE13" s="813"/>
      <c r="PWF13" s="813"/>
      <c r="PWG13" s="813"/>
      <c r="PWH13" s="813"/>
      <c r="PWI13" s="813"/>
      <c r="PWJ13" s="813"/>
      <c r="PWK13" s="813"/>
      <c r="PWL13" s="813"/>
      <c r="PWM13" s="813"/>
      <c r="PWN13" s="813"/>
      <c r="PWO13" s="813"/>
      <c r="PWP13" s="813"/>
      <c r="PWQ13" s="813"/>
      <c r="PWR13" s="813"/>
      <c r="PWS13" s="813"/>
      <c r="PWT13" s="813"/>
      <c r="PWU13" s="813"/>
      <c r="PWV13" s="813"/>
      <c r="PWW13" s="813"/>
      <c r="PWX13" s="813"/>
      <c r="PWY13" s="813"/>
      <c r="PWZ13" s="813"/>
      <c r="PXA13" s="813"/>
      <c r="PXB13" s="813"/>
      <c r="PXC13" s="813"/>
      <c r="PXD13" s="813"/>
      <c r="PXE13" s="813"/>
      <c r="PXF13" s="813"/>
      <c r="PXG13" s="813"/>
      <c r="PXH13" s="813"/>
      <c r="PXI13" s="813"/>
      <c r="PXJ13" s="813"/>
      <c r="PXK13" s="813"/>
      <c r="PXL13" s="813"/>
      <c r="PXM13" s="813"/>
      <c r="PXN13" s="813"/>
      <c r="PXO13" s="813"/>
      <c r="PXP13" s="813"/>
      <c r="PXQ13" s="813"/>
      <c r="PXR13" s="813"/>
      <c r="PXS13" s="813"/>
      <c r="PXT13" s="813"/>
      <c r="PXU13" s="813"/>
      <c r="PXV13" s="813"/>
      <c r="PXW13" s="813"/>
      <c r="PXX13" s="813"/>
      <c r="PXY13" s="813"/>
      <c r="PXZ13" s="813"/>
      <c r="PYA13" s="813"/>
      <c r="PYB13" s="813"/>
      <c r="PYC13" s="813"/>
      <c r="PYD13" s="813"/>
      <c r="PYE13" s="813"/>
      <c r="PYF13" s="813"/>
      <c r="PYG13" s="813"/>
      <c r="PYH13" s="813"/>
      <c r="PYI13" s="813"/>
      <c r="PYJ13" s="813"/>
      <c r="PYK13" s="813"/>
      <c r="PYL13" s="813"/>
      <c r="PYM13" s="813"/>
      <c r="PYN13" s="813"/>
      <c r="PYO13" s="813"/>
      <c r="PYP13" s="813"/>
      <c r="PYQ13" s="813"/>
      <c r="PYR13" s="813"/>
      <c r="PYS13" s="813"/>
      <c r="PYT13" s="813"/>
      <c r="PYU13" s="813"/>
      <c r="PYV13" s="813"/>
      <c r="PYW13" s="813"/>
      <c r="PYX13" s="813"/>
      <c r="PYY13" s="813"/>
      <c r="PYZ13" s="813"/>
      <c r="PZA13" s="813"/>
      <c r="PZB13" s="813"/>
      <c r="PZC13" s="813"/>
      <c r="PZD13" s="813"/>
      <c r="PZE13" s="813"/>
      <c r="PZF13" s="813"/>
      <c r="PZG13" s="813"/>
      <c r="PZH13" s="813"/>
      <c r="PZI13" s="813"/>
      <c r="PZJ13" s="813"/>
      <c r="PZK13" s="813"/>
      <c r="PZL13" s="813"/>
      <c r="PZM13" s="813"/>
      <c r="PZN13" s="813"/>
      <c r="PZO13" s="813"/>
      <c r="PZP13" s="813"/>
      <c r="PZQ13" s="813"/>
      <c r="PZR13" s="813"/>
      <c r="PZS13" s="813"/>
      <c r="PZT13" s="813"/>
      <c r="PZU13" s="813"/>
      <c r="PZV13" s="813"/>
      <c r="PZW13" s="813"/>
      <c r="PZX13" s="813"/>
      <c r="PZY13" s="813"/>
      <c r="PZZ13" s="813"/>
      <c r="QAA13" s="813"/>
      <c r="QAB13" s="813"/>
      <c r="QAC13" s="813"/>
      <c r="QAD13" s="813"/>
      <c r="QAE13" s="813"/>
      <c r="QAF13" s="813"/>
      <c r="QAG13" s="813"/>
      <c r="QAH13" s="813"/>
      <c r="QAI13" s="813"/>
      <c r="QAJ13" s="813"/>
      <c r="QAK13" s="813"/>
      <c r="QAL13" s="813"/>
      <c r="QAM13" s="813"/>
      <c r="QAN13" s="813"/>
      <c r="QAO13" s="813"/>
      <c r="QAP13" s="813"/>
      <c r="QAQ13" s="813"/>
      <c r="QAR13" s="813"/>
      <c r="QAS13" s="813"/>
      <c r="QAT13" s="813"/>
      <c r="QAU13" s="813"/>
      <c r="QAV13" s="813"/>
      <c r="QAW13" s="813"/>
      <c r="QAX13" s="813"/>
      <c r="QAY13" s="813"/>
      <c r="QAZ13" s="813"/>
      <c r="QBA13" s="813"/>
      <c r="QBB13" s="813"/>
      <c r="QBC13" s="813"/>
      <c r="QBD13" s="813"/>
      <c r="QBE13" s="813"/>
      <c r="QBF13" s="813"/>
      <c r="QBG13" s="813"/>
      <c r="QBH13" s="813"/>
      <c r="QBI13" s="813"/>
      <c r="QBJ13" s="813"/>
      <c r="QBK13" s="813"/>
      <c r="QBL13" s="813"/>
      <c r="QBM13" s="813"/>
      <c r="QBN13" s="813"/>
      <c r="QBO13" s="813"/>
      <c r="QBP13" s="813"/>
      <c r="QBQ13" s="813"/>
      <c r="QBR13" s="813"/>
      <c r="QBS13" s="813"/>
      <c r="QBT13" s="813"/>
      <c r="QBU13" s="813"/>
      <c r="QBV13" s="813"/>
      <c r="QBW13" s="813"/>
      <c r="QBX13" s="813"/>
      <c r="QBY13" s="813"/>
      <c r="QBZ13" s="813"/>
      <c r="QCA13" s="813"/>
      <c r="QCB13" s="813"/>
      <c r="QCC13" s="813"/>
      <c r="QCD13" s="813"/>
      <c r="QCE13" s="813"/>
      <c r="QCF13" s="813"/>
      <c r="QCG13" s="813"/>
      <c r="QCH13" s="813"/>
      <c r="QCI13" s="813"/>
      <c r="QCJ13" s="813"/>
      <c r="QCK13" s="813"/>
      <c r="QCL13" s="813"/>
      <c r="QCM13" s="813"/>
      <c r="QCN13" s="813"/>
      <c r="QCO13" s="813"/>
      <c r="QCP13" s="813"/>
      <c r="QCQ13" s="813"/>
      <c r="QCR13" s="813"/>
      <c r="QCS13" s="813"/>
      <c r="QCT13" s="813"/>
      <c r="QCU13" s="813"/>
      <c r="QCV13" s="813"/>
      <c r="QCW13" s="813"/>
      <c r="QCX13" s="813"/>
      <c r="QCY13" s="813"/>
      <c r="QCZ13" s="813"/>
      <c r="QDA13" s="813"/>
      <c r="QDB13" s="813"/>
      <c r="QDC13" s="813"/>
      <c r="QDD13" s="813"/>
      <c r="QDE13" s="813"/>
      <c r="QDF13" s="813"/>
      <c r="QDG13" s="813"/>
      <c r="QDH13" s="813"/>
      <c r="QDI13" s="813"/>
      <c r="QDJ13" s="813"/>
      <c r="QDK13" s="813"/>
      <c r="QDL13" s="813"/>
      <c r="QDM13" s="813"/>
      <c r="QDN13" s="813"/>
      <c r="QDO13" s="813"/>
      <c r="QDP13" s="813"/>
      <c r="QDQ13" s="813"/>
      <c r="QDR13" s="813"/>
      <c r="QDS13" s="813"/>
      <c r="QDT13" s="813"/>
      <c r="QDU13" s="813"/>
      <c r="QDV13" s="813"/>
      <c r="QDW13" s="813"/>
      <c r="QDX13" s="813"/>
      <c r="QDY13" s="813"/>
      <c r="QDZ13" s="813"/>
      <c r="QEA13" s="813"/>
      <c r="QEB13" s="813"/>
      <c r="QEC13" s="813"/>
      <c r="QED13" s="813"/>
      <c r="QEE13" s="813"/>
      <c r="QEF13" s="813"/>
      <c r="QEG13" s="813"/>
      <c r="QEH13" s="813"/>
      <c r="QEI13" s="813"/>
      <c r="QEJ13" s="813"/>
      <c r="QEK13" s="813"/>
      <c r="QEL13" s="813"/>
      <c r="QEM13" s="813"/>
      <c r="QEN13" s="813"/>
      <c r="QEO13" s="813"/>
      <c r="QEP13" s="813"/>
      <c r="QEQ13" s="813"/>
      <c r="QER13" s="813"/>
      <c r="QES13" s="813"/>
      <c r="QET13" s="813"/>
      <c r="QEU13" s="813"/>
      <c r="QEV13" s="813"/>
      <c r="QEW13" s="813"/>
      <c r="QEX13" s="813"/>
      <c r="QEY13" s="813"/>
      <c r="QEZ13" s="813"/>
      <c r="QFA13" s="813"/>
      <c r="QFB13" s="813"/>
      <c r="QFC13" s="813"/>
      <c r="QFD13" s="813"/>
      <c r="QFE13" s="813"/>
      <c r="QFF13" s="813"/>
      <c r="QFG13" s="813"/>
      <c r="QFH13" s="813"/>
      <c r="QFI13" s="813"/>
      <c r="QFJ13" s="813"/>
      <c r="QFK13" s="813"/>
      <c r="QFL13" s="813"/>
      <c r="QFM13" s="813"/>
      <c r="QFN13" s="813"/>
      <c r="QFO13" s="813"/>
      <c r="QFP13" s="813"/>
      <c r="QFQ13" s="813"/>
      <c r="QFR13" s="813"/>
      <c r="QFS13" s="813"/>
      <c r="QFT13" s="813"/>
      <c r="QFU13" s="813"/>
      <c r="QFV13" s="813"/>
      <c r="QFW13" s="813"/>
      <c r="QFX13" s="813"/>
      <c r="QFY13" s="813"/>
      <c r="QFZ13" s="813"/>
      <c r="QGA13" s="813"/>
      <c r="QGB13" s="813"/>
      <c r="QGC13" s="813"/>
      <c r="QGD13" s="813"/>
      <c r="QGE13" s="813"/>
      <c r="QGF13" s="813"/>
      <c r="QGG13" s="813"/>
      <c r="QGH13" s="813"/>
      <c r="QGI13" s="813"/>
      <c r="QGJ13" s="813"/>
      <c r="QGK13" s="813"/>
      <c r="QGL13" s="813"/>
      <c r="QGM13" s="813"/>
      <c r="QGN13" s="813"/>
      <c r="QGO13" s="813"/>
      <c r="QGP13" s="813"/>
      <c r="QGQ13" s="813"/>
      <c r="QGR13" s="813"/>
      <c r="QGS13" s="813"/>
      <c r="QGT13" s="813"/>
      <c r="QGU13" s="813"/>
      <c r="QGV13" s="813"/>
      <c r="QGW13" s="813"/>
      <c r="QGX13" s="813"/>
      <c r="QGY13" s="813"/>
      <c r="QGZ13" s="813"/>
      <c r="QHA13" s="813"/>
      <c r="QHB13" s="813"/>
      <c r="QHC13" s="813"/>
      <c r="QHD13" s="813"/>
      <c r="QHE13" s="813"/>
      <c r="QHF13" s="813"/>
      <c r="QHG13" s="813"/>
      <c r="QHH13" s="813"/>
      <c r="QHI13" s="813"/>
      <c r="QHJ13" s="813"/>
      <c r="QHK13" s="813"/>
      <c r="QHL13" s="813"/>
      <c r="QHM13" s="813"/>
      <c r="QHN13" s="813"/>
      <c r="QHO13" s="813"/>
      <c r="QHP13" s="813"/>
      <c r="QHQ13" s="813"/>
      <c r="QHR13" s="813"/>
      <c r="QHS13" s="813"/>
      <c r="QHT13" s="813"/>
      <c r="QHU13" s="813"/>
      <c r="QHV13" s="813"/>
      <c r="QHW13" s="813"/>
      <c r="QHX13" s="813"/>
      <c r="QHY13" s="813"/>
      <c r="QHZ13" s="813"/>
      <c r="QIA13" s="813"/>
      <c r="QIB13" s="813"/>
      <c r="QIC13" s="813"/>
      <c r="QID13" s="813"/>
      <c r="QIE13" s="813"/>
      <c r="QIF13" s="813"/>
      <c r="QIG13" s="813"/>
      <c r="QIH13" s="813"/>
      <c r="QII13" s="813"/>
      <c r="QIJ13" s="813"/>
      <c r="QIK13" s="813"/>
      <c r="QIL13" s="813"/>
      <c r="QIM13" s="813"/>
      <c r="QIN13" s="813"/>
      <c r="QIO13" s="813"/>
      <c r="QIP13" s="813"/>
      <c r="QIQ13" s="813"/>
      <c r="QIR13" s="813"/>
      <c r="QIS13" s="813"/>
      <c r="QIT13" s="813"/>
      <c r="QIU13" s="813"/>
      <c r="QIV13" s="813"/>
      <c r="QIW13" s="813"/>
      <c r="QIX13" s="813"/>
      <c r="QIY13" s="813"/>
      <c r="QIZ13" s="813"/>
      <c r="QJA13" s="813"/>
      <c r="QJB13" s="813"/>
      <c r="QJC13" s="813"/>
      <c r="QJD13" s="813"/>
      <c r="QJE13" s="813"/>
      <c r="QJF13" s="813"/>
      <c r="QJG13" s="813"/>
      <c r="QJH13" s="813"/>
      <c r="QJI13" s="813"/>
      <c r="QJJ13" s="813"/>
      <c r="QJK13" s="813"/>
      <c r="QJL13" s="813"/>
      <c r="QJM13" s="813"/>
      <c r="QJN13" s="813"/>
      <c r="QJO13" s="813"/>
      <c r="QJP13" s="813"/>
      <c r="QJQ13" s="813"/>
      <c r="QJR13" s="813"/>
      <c r="QJS13" s="813"/>
      <c r="QJT13" s="813"/>
      <c r="QJU13" s="813"/>
      <c r="QJV13" s="813"/>
      <c r="QJW13" s="813"/>
      <c r="QJX13" s="813"/>
      <c r="QJY13" s="813"/>
      <c r="QJZ13" s="813"/>
      <c r="QKA13" s="813"/>
      <c r="QKB13" s="813"/>
      <c r="QKC13" s="813"/>
      <c r="QKD13" s="813"/>
      <c r="QKE13" s="813"/>
      <c r="QKF13" s="813"/>
      <c r="QKG13" s="813"/>
      <c r="QKH13" s="813"/>
      <c r="QKI13" s="813"/>
      <c r="QKJ13" s="813"/>
      <c r="QKK13" s="813"/>
      <c r="QKL13" s="813"/>
      <c r="QKM13" s="813"/>
      <c r="QKN13" s="813"/>
      <c r="QKO13" s="813"/>
      <c r="QKP13" s="813"/>
      <c r="QKQ13" s="813"/>
      <c r="QKR13" s="813"/>
      <c r="QKS13" s="813"/>
      <c r="QKT13" s="813"/>
      <c r="QKU13" s="813"/>
      <c r="QKV13" s="813"/>
      <c r="QKW13" s="813"/>
      <c r="QKX13" s="813"/>
      <c r="QKY13" s="813"/>
      <c r="QKZ13" s="813"/>
      <c r="QLA13" s="813"/>
      <c r="QLB13" s="813"/>
      <c r="QLC13" s="813"/>
      <c r="QLD13" s="813"/>
      <c r="QLE13" s="813"/>
      <c r="QLF13" s="813"/>
      <c r="QLG13" s="813"/>
      <c r="QLH13" s="813"/>
      <c r="QLI13" s="813"/>
      <c r="QLJ13" s="813"/>
      <c r="QLK13" s="813"/>
      <c r="QLL13" s="813"/>
      <c r="QLM13" s="813"/>
      <c r="QLN13" s="813"/>
      <c r="QLO13" s="813"/>
      <c r="QLP13" s="813"/>
      <c r="QLQ13" s="813"/>
      <c r="QLR13" s="813"/>
      <c r="QLS13" s="813"/>
      <c r="QLT13" s="813"/>
      <c r="QLU13" s="813"/>
      <c r="QLV13" s="813"/>
      <c r="QLW13" s="813"/>
      <c r="QLX13" s="813"/>
      <c r="QLY13" s="813"/>
      <c r="QLZ13" s="813"/>
      <c r="QMA13" s="813"/>
      <c r="QMB13" s="813"/>
      <c r="QMC13" s="813"/>
      <c r="QMD13" s="813"/>
      <c r="QME13" s="813"/>
      <c r="QMF13" s="813"/>
      <c r="QMG13" s="813"/>
      <c r="QMH13" s="813"/>
      <c r="QMI13" s="813"/>
      <c r="QMJ13" s="813"/>
      <c r="QMK13" s="813"/>
      <c r="QML13" s="813"/>
      <c r="QMM13" s="813"/>
      <c r="QMN13" s="813"/>
      <c r="QMO13" s="813"/>
      <c r="QMP13" s="813"/>
      <c r="QMQ13" s="813"/>
      <c r="QMR13" s="813"/>
      <c r="QMS13" s="813"/>
      <c r="QMT13" s="813"/>
      <c r="QMU13" s="813"/>
      <c r="QMV13" s="813"/>
      <c r="QMW13" s="813"/>
      <c r="QMX13" s="813"/>
      <c r="QMY13" s="813"/>
      <c r="QMZ13" s="813"/>
      <c r="QNA13" s="813"/>
      <c r="QNB13" s="813"/>
      <c r="QNC13" s="813"/>
      <c r="QND13" s="813"/>
      <c r="QNE13" s="813"/>
      <c r="QNF13" s="813"/>
      <c r="QNG13" s="813"/>
      <c r="QNH13" s="813"/>
      <c r="QNI13" s="813"/>
      <c r="QNJ13" s="813"/>
      <c r="QNK13" s="813"/>
      <c r="QNL13" s="813"/>
      <c r="QNM13" s="813"/>
      <c r="QNN13" s="813"/>
      <c r="QNO13" s="813"/>
      <c r="QNP13" s="813"/>
      <c r="QNQ13" s="813"/>
      <c r="QNR13" s="813"/>
      <c r="QNS13" s="813"/>
      <c r="QNT13" s="813"/>
      <c r="QNU13" s="813"/>
      <c r="QNV13" s="813"/>
      <c r="QNW13" s="813"/>
      <c r="QNX13" s="813"/>
      <c r="QNY13" s="813"/>
      <c r="QNZ13" s="813"/>
      <c r="QOA13" s="813"/>
      <c r="QOB13" s="813"/>
      <c r="QOC13" s="813"/>
      <c r="QOD13" s="813"/>
      <c r="QOE13" s="813"/>
      <c r="QOF13" s="813"/>
      <c r="QOG13" s="813"/>
      <c r="QOH13" s="813"/>
      <c r="QOI13" s="813"/>
      <c r="QOJ13" s="813"/>
      <c r="QOK13" s="813"/>
      <c r="QOL13" s="813"/>
      <c r="QOM13" s="813"/>
      <c r="QON13" s="813"/>
      <c r="QOO13" s="813"/>
      <c r="QOP13" s="813"/>
      <c r="QOQ13" s="813"/>
      <c r="QOR13" s="813"/>
      <c r="QOS13" s="813"/>
      <c r="QOT13" s="813"/>
      <c r="QOU13" s="813"/>
      <c r="QOV13" s="813"/>
      <c r="QOW13" s="813"/>
      <c r="QOX13" s="813"/>
      <c r="QOY13" s="813"/>
      <c r="QOZ13" s="813"/>
      <c r="QPA13" s="813"/>
      <c r="QPB13" s="813"/>
      <c r="QPC13" s="813"/>
      <c r="QPD13" s="813"/>
      <c r="QPE13" s="813"/>
      <c r="QPF13" s="813"/>
      <c r="QPG13" s="813"/>
      <c r="QPH13" s="813"/>
      <c r="QPI13" s="813"/>
      <c r="QPJ13" s="813"/>
      <c r="QPK13" s="813"/>
      <c r="QPL13" s="813"/>
      <c r="QPM13" s="813"/>
      <c r="QPN13" s="813"/>
      <c r="QPO13" s="813"/>
      <c r="QPP13" s="813"/>
      <c r="QPQ13" s="813"/>
      <c r="QPR13" s="813"/>
      <c r="QPS13" s="813"/>
      <c r="QPT13" s="813"/>
      <c r="QPU13" s="813"/>
      <c r="QPV13" s="813"/>
      <c r="QPW13" s="813"/>
      <c r="QPX13" s="813"/>
      <c r="QPY13" s="813"/>
      <c r="QPZ13" s="813"/>
      <c r="QQA13" s="813"/>
      <c r="QQB13" s="813"/>
      <c r="QQC13" s="813"/>
      <c r="QQD13" s="813"/>
      <c r="QQE13" s="813"/>
      <c r="QQF13" s="813"/>
      <c r="QQG13" s="813"/>
      <c r="QQH13" s="813"/>
      <c r="QQI13" s="813"/>
      <c r="QQJ13" s="813"/>
      <c r="QQK13" s="813"/>
      <c r="QQL13" s="813"/>
      <c r="QQM13" s="813"/>
      <c r="QQN13" s="813"/>
      <c r="QQO13" s="813"/>
      <c r="QQP13" s="813"/>
      <c r="QQQ13" s="813"/>
      <c r="QQR13" s="813"/>
      <c r="QQS13" s="813"/>
      <c r="QQT13" s="813"/>
      <c r="QQU13" s="813"/>
      <c r="QQV13" s="813"/>
      <c r="QQW13" s="813"/>
      <c r="QQX13" s="813"/>
      <c r="QQY13" s="813"/>
      <c r="QQZ13" s="813"/>
      <c r="QRA13" s="813"/>
      <c r="QRB13" s="813"/>
      <c r="QRC13" s="813"/>
      <c r="QRD13" s="813"/>
      <c r="QRE13" s="813"/>
      <c r="QRF13" s="813"/>
      <c r="QRG13" s="813"/>
      <c r="QRH13" s="813"/>
      <c r="QRI13" s="813"/>
      <c r="QRJ13" s="813"/>
      <c r="QRK13" s="813"/>
      <c r="QRL13" s="813"/>
      <c r="QRM13" s="813"/>
      <c r="QRN13" s="813"/>
      <c r="QRO13" s="813"/>
      <c r="QRP13" s="813"/>
      <c r="QRQ13" s="813"/>
      <c r="QRR13" s="813"/>
      <c r="QRS13" s="813"/>
      <c r="QRT13" s="813"/>
      <c r="QRU13" s="813"/>
      <c r="QRV13" s="813"/>
      <c r="QRW13" s="813"/>
      <c r="QRX13" s="813"/>
      <c r="QRY13" s="813"/>
      <c r="QRZ13" s="813"/>
      <c r="QSA13" s="813"/>
      <c r="QSB13" s="813"/>
      <c r="QSC13" s="813"/>
      <c r="QSD13" s="813"/>
      <c r="QSE13" s="813"/>
      <c r="QSF13" s="813"/>
      <c r="QSG13" s="813"/>
      <c r="QSH13" s="813"/>
      <c r="QSI13" s="813"/>
      <c r="QSJ13" s="813"/>
      <c r="QSK13" s="813"/>
      <c r="QSL13" s="813"/>
      <c r="QSM13" s="813"/>
      <c r="QSN13" s="813"/>
      <c r="QSO13" s="813"/>
      <c r="QSP13" s="813"/>
      <c r="QSQ13" s="813"/>
      <c r="QSR13" s="813"/>
      <c r="QSS13" s="813"/>
      <c r="QST13" s="813"/>
      <c r="QSU13" s="813"/>
      <c r="QSV13" s="813"/>
      <c r="QSW13" s="813"/>
      <c r="QSX13" s="813"/>
      <c r="QSY13" s="813"/>
      <c r="QSZ13" s="813"/>
      <c r="QTA13" s="813"/>
      <c r="QTB13" s="813"/>
      <c r="QTC13" s="813"/>
      <c r="QTD13" s="813"/>
      <c r="QTE13" s="813"/>
      <c r="QTF13" s="813"/>
      <c r="QTG13" s="813"/>
      <c r="QTH13" s="813"/>
      <c r="QTI13" s="813"/>
      <c r="QTJ13" s="813"/>
      <c r="QTK13" s="813"/>
      <c r="QTL13" s="813"/>
      <c r="QTM13" s="813"/>
      <c r="QTN13" s="813"/>
      <c r="QTO13" s="813"/>
      <c r="QTP13" s="813"/>
      <c r="QTQ13" s="813"/>
      <c r="QTR13" s="813"/>
      <c r="QTS13" s="813"/>
      <c r="QTT13" s="813"/>
      <c r="QTU13" s="813"/>
      <c r="QTV13" s="813"/>
      <c r="QTW13" s="813"/>
      <c r="QTX13" s="813"/>
      <c r="QTY13" s="813"/>
      <c r="QTZ13" s="813"/>
      <c r="QUA13" s="813"/>
      <c r="QUB13" s="813"/>
      <c r="QUC13" s="813"/>
      <c r="QUD13" s="813"/>
      <c r="QUE13" s="813"/>
      <c r="QUF13" s="813"/>
      <c r="QUG13" s="813"/>
      <c r="QUH13" s="813"/>
      <c r="QUI13" s="813"/>
      <c r="QUJ13" s="813"/>
      <c r="QUK13" s="813"/>
      <c r="QUL13" s="813"/>
      <c r="QUM13" s="813"/>
      <c r="QUN13" s="813"/>
      <c r="QUO13" s="813"/>
      <c r="QUP13" s="813"/>
      <c r="QUQ13" s="813"/>
      <c r="QUR13" s="813"/>
      <c r="QUS13" s="813"/>
      <c r="QUT13" s="813"/>
      <c r="QUU13" s="813"/>
      <c r="QUV13" s="813"/>
      <c r="QUW13" s="813"/>
      <c r="QUX13" s="813"/>
      <c r="QUY13" s="813"/>
      <c r="QUZ13" s="813"/>
      <c r="QVA13" s="813"/>
      <c r="QVB13" s="813"/>
      <c r="QVC13" s="813"/>
      <c r="QVD13" s="813"/>
      <c r="QVE13" s="813"/>
      <c r="QVF13" s="813"/>
      <c r="QVG13" s="813"/>
      <c r="QVH13" s="813"/>
      <c r="QVI13" s="813"/>
      <c r="QVJ13" s="813"/>
      <c r="QVK13" s="813"/>
      <c r="QVL13" s="813"/>
      <c r="QVM13" s="813"/>
      <c r="QVN13" s="813"/>
      <c r="QVO13" s="813"/>
      <c r="QVP13" s="813"/>
      <c r="QVQ13" s="813"/>
      <c r="QVR13" s="813"/>
      <c r="QVS13" s="813"/>
      <c r="QVT13" s="813"/>
      <c r="QVU13" s="813"/>
      <c r="QVV13" s="813"/>
      <c r="QVW13" s="813"/>
      <c r="QVX13" s="813"/>
      <c r="QVY13" s="813"/>
      <c r="QVZ13" s="813"/>
      <c r="QWA13" s="813"/>
      <c r="QWB13" s="813"/>
      <c r="QWC13" s="813"/>
      <c r="QWD13" s="813"/>
      <c r="QWE13" s="813"/>
      <c r="QWF13" s="813"/>
      <c r="QWG13" s="813"/>
      <c r="QWH13" s="813"/>
      <c r="QWI13" s="813"/>
      <c r="QWJ13" s="813"/>
      <c r="QWK13" s="813"/>
      <c r="QWL13" s="813"/>
      <c r="QWM13" s="813"/>
      <c r="QWN13" s="813"/>
      <c r="QWO13" s="813"/>
      <c r="QWP13" s="813"/>
      <c r="QWQ13" s="813"/>
      <c r="QWR13" s="813"/>
      <c r="QWS13" s="813"/>
      <c r="QWT13" s="813"/>
      <c r="QWU13" s="813"/>
      <c r="QWV13" s="813"/>
      <c r="QWW13" s="813"/>
      <c r="QWX13" s="813"/>
      <c r="QWY13" s="813"/>
      <c r="QWZ13" s="813"/>
      <c r="QXA13" s="813"/>
      <c r="QXB13" s="813"/>
      <c r="QXC13" s="813"/>
      <c r="QXD13" s="813"/>
      <c r="QXE13" s="813"/>
      <c r="QXF13" s="813"/>
      <c r="QXG13" s="813"/>
      <c r="QXH13" s="813"/>
      <c r="QXI13" s="813"/>
      <c r="QXJ13" s="813"/>
      <c r="QXK13" s="813"/>
      <c r="QXL13" s="813"/>
      <c r="QXM13" s="813"/>
      <c r="QXN13" s="813"/>
      <c r="QXO13" s="813"/>
      <c r="QXP13" s="813"/>
      <c r="QXQ13" s="813"/>
      <c r="QXR13" s="813"/>
      <c r="QXS13" s="813"/>
      <c r="QXT13" s="813"/>
      <c r="QXU13" s="813"/>
      <c r="QXV13" s="813"/>
      <c r="QXW13" s="813"/>
      <c r="QXX13" s="813"/>
      <c r="QXY13" s="813"/>
      <c r="QXZ13" s="813"/>
      <c r="QYA13" s="813"/>
      <c r="QYB13" s="813"/>
      <c r="QYC13" s="813"/>
      <c r="QYD13" s="813"/>
      <c r="QYE13" s="813"/>
      <c r="QYF13" s="813"/>
      <c r="QYG13" s="813"/>
      <c r="QYH13" s="813"/>
      <c r="QYI13" s="813"/>
      <c r="QYJ13" s="813"/>
      <c r="QYK13" s="813"/>
      <c r="QYL13" s="813"/>
      <c r="QYM13" s="813"/>
      <c r="QYN13" s="813"/>
      <c r="QYO13" s="813"/>
      <c r="QYP13" s="813"/>
      <c r="QYQ13" s="813"/>
      <c r="QYR13" s="813"/>
      <c r="QYS13" s="813"/>
      <c r="QYT13" s="813"/>
      <c r="QYU13" s="813"/>
      <c r="QYV13" s="813"/>
      <c r="QYW13" s="813"/>
      <c r="QYX13" s="813"/>
      <c r="QYY13" s="813"/>
      <c r="QYZ13" s="813"/>
      <c r="QZA13" s="813"/>
      <c r="QZB13" s="813"/>
      <c r="QZC13" s="813"/>
      <c r="QZD13" s="813"/>
      <c r="QZE13" s="813"/>
      <c r="QZF13" s="813"/>
      <c r="QZG13" s="813"/>
      <c r="QZH13" s="813"/>
      <c r="QZI13" s="813"/>
      <c r="QZJ13" s="813"/>
      <c r="QZK13" s="813"/>
      <c r="QZL13" s="813"/>
      <c r="QZM13" s="813"/>
      <c r="QZN13" s="813"/>
      <c r="QZO13" s="813"/>
      <c r="QZP13" s="813"/>
      <c r="QZQ13" s="813"/>
      <c r="QZR13" s="813"/>
      <c r="QZS13" s="813"/>
      <c r="QZT13" s="813"/>
      <c r="QZU13" s="813"/>
      <c r="QZV13" s="813"/>
      <c r="QZW13" s="813"/>
      <c r="QZX13" s="813"/>
      <c r="QZY13" s="813"/>
      <c r="QZZ13" s="813"/>
      <c r="RAA13" s="813"/>
      <c r="RAB13" s="813"/>
      <c r="RAC13" s="813"/>
      <c r="RAD13" s="813"/>
      <c r="RAE13" s="813"/>
      <c r="RAF13" s="813"/>
      <c r="RAG13" s="813"/>
      <c r="RAH13" s="813"/>
      <c r="RAI13" s="813"/>
      <c r="RAJ13" s="813"/>
      <c r="RAK13" s="813"/>
      <c r="RAL13" s="813"/>
      <c r="RAM13" s="813"/>
      <c r="RAN13" s="813"/>
      <c r="RAO13" s="813"/>
      <c r="RAP13" s="813"/>
      <c r="RAQ13" s="813"/>
      <c r="RAR13" s="813"/>
      <c r="RAS13" s="813"/>
      <c r="RAT13" s="813"/>
      <c r="RAU13" s="813"/>
      <c r="RAV13" s="813"/>
      <c r="RAW13" s="813"/>
      <c r="RAX13" s="813"/>
      <c r="RAY13" s="813"/>
      <c r="RAZ13" s="813"/>
      <c r="RBA13" s="813"/>
      <c r="RBB13" s="813"/>
      <c r="RBC13" s="813"/>
      <c r="RBD13" s="813"/>
      <c r="RBE13" s="813"/>
      <c r="RBF13" s="813"/>
      <c r="RBG13" s="813"/>
      <c r="RBH13" s="813"/>
      <c r="RBI13" s="813"/>
      <c r="RBJ13" s="813"/>
      <c r="RBK13" s="813"/>
      <c r="RBL13" s="813"/>
      <c r="RBM13" s="813"/>
      <c r="RBN13" s="813"/>
      <c r="RBO13" s="813"/>
      <c r="RBP13" s="813"/>
      <c r="RBQ13" s="813"/>
      <c r="RBR13" s="813"/>
      <c r="RBS13" s="813"/>
      <c r="RBT13" s="813"/>
      <c r="RBU13" s="813"/>
      <c r="RBV13" s="813"/>
      <c r="RBW13" s="813"/>
      <c r="RBX13" s="813"/>
      <c r="RBY13" s="813"/>
      <c r="RBZ13" s="813"/>
      <c r="RCA13" s="813"/>
      <c r="RCB13" s="813"/>
      <c r="RCC13" s="813"/>
      <c r="RCD13" s="813"/>
      <c r="RCE13" s="813"/>
      <c r="RCF13" s="813"/>
      <c r="RCG13" s="813"/>
      <c r="RCH13" s="813"/>
      <c r="RCI13" s="813"/>
      <c r="RCJ13" s="813"/>
      <c r="RCK13" s="813"/>
      <c r="RCL13" s="813"/>
      <c r="RCM13" s="813"/>
      <c r="RCN13" s="813"/>
      <c r="RCO13" s="813"/>
      <c r="RCP13" s="813"/>
      <c r="RCQ13" s="813"/>
      <c r="RCR13" s="813"/>
      <c r="RCS13" s="813"/>
      <c r="RCT13" s="813"/>
      <c r="RCU13" s="813"/>
      <c r="RCV13" s="813"/>
      <c r="RCW13" s="813"/>
      <c r="RCX13" s="813"/>
      <c r="RCY13" s="813"/>
      <c r="RCZ13" s="813"/>
      <c r="RDA13" s="813"/>
      <c r="RDB13" s="813"/>
      <c r="RDC13" s="813"/>
      <c r="RDD13" s="813"/>
      <c r="RDE13" s="813"/>
      <c r="RDF13" s="813"/>
      <c r="RDG13" s="813"/>
      <c r="RDH13" s="813"/>
      <c r="RDI13" s="813"/>
      <c r="RDJ13" s="813"/>
      <c r="RDK13" s="813"/>
      <c r="RDL13" s="813"/>
      <c r="RDM13" s="813"/>
      <c r="RDN13" s="813"/>
      <c r="RDO13" s="813"/>
      <c r="RDP13" s="813"/>
      <c r="RDQ13" s="813"/>
      <c r="RDR13" s="813"/>
      <c r="RDS13" s="813"/>
      <c r="RDT13" s="813"/>
      <c r="RDU13" s="813"/>
      <c r="RDV13" s="813"/>
      <c r="RDW13" s="813"/>
      <c r="RDX13" s="813"/>
      <c r="RDY13" s="813"/>
      <c r="RDZ13" s="813"/>
      <c r="REA13" s="813"/>
      <c r="REB13" s="813"/>
      <c r="REC13" s="813"/>
      <c r="RED13" s="813"/>
      <c r="REE13" s="813"/>
      <c r="REF13" s="813"/>
      <c r="REG13" s="813"/>
      <c r="REH13" s="813"/>
      <c r="REI13" s="813"/>
      <c r="REJ13" s="813"/>
      <c r="REK13" s="813"/>
      <c r="REL13" s="813"/>
      <c r="REM13" s="813"/>
      <c r="REN13" s="813"/>
      <c r="REO13" s="813"/>
      <c r="REP13" s="813"/>
      <c r="REQ13" s="813"/>
      <c r="RER13" s="813"/>
      <c r="RES13" s="813"/>
      <c r="RET13" s="813"/>
      <c r="REU13" s="813"/>
      <c r="REV13" s="813"/>
      <c r="REW13" s="813"/>
      <c r="REX13" s="813"/>
      <c r="REY13" s="813"/>
      <c r="REZ13" s="813"/>
      <c r="RFA13" s="813"/>
      <c r="RFB13" s="813"/>
      <c r="RFC13" s="813"/>
      <c r="RFD13" s="813"/>
      <c r="RFE13" s="813"/>
      <c r="RFF13" s="813"/>
      <c r="RFG13" s="813"/>
      <c r="RFH13" s="813"/>
      <c r="RFI13" s="813"/>
      <c r="RFJ13" s="813"/>
      <c r="RFK13" s="813"/>
      <c r="RFL13" s="813"/>
      <c r="RFM13" s="813"/>
      <c r="RFN13" s="813"/>
      <c r="RFO13" s="813"/>
      <c r="RFP13" s="813"/>
      <c r="RFQ13" s="813"/>
      <c r="RFR13" s="813"/>
      <c r="RFS13" s="813"/>
      <c r="RFT13" s="813"/>
      <c r="RFU13" s="813"/>
      <c r="RFV13" s="813"/>
      <c r="RFW13" s="813"/>
      <c r="RFX13" s="813"/>
      <c r="RFY13" s="813"/>
      <c r="RFZ13" s="813"/>
      <c r="RGA13" s="813"/>
      <c r="RGB13" s="813"/>
      <c r="RGC13" s="813"/>
      <c r="RGD13" s="813"/>
      <c r="RGE13" s="813"/>
      <c r="RGF13" s="813"/>
      <c r="RGG13" s="813"/>
      <c r="RGH13" s="813"/>
      <c r="RGI13" s="813"/>
      <c r="RGJ13" s="813"/>
      <c r="RGK13" s="813"/>
      <c r="RGL13" s="813"/>
      <c r="RGM13" s="813"/>
      <c r="RGN13" s="813"/>
      <c r="RGO13" s="813"/>
      <c r="RGP13" s="813"/>
      <c r="RGQ13" s="813"/>
      <c r="RGR13" s="813"/>
      <c r="RGS13" s="813"/>
      <c r="RGT13" s="813"/>
      <c r="RGU13" s="813"/>
      <c r="RGV13" s="813"/>
      <c r="RGW13" s="813"/>
      <c r="RGX13" s="813"/>
      <c r="RGY13" s="813"/>
      <c r="RGZ13" s="813"/>
      <c r="RHA13" s="813"/>
      <c r="RHB13" s="813"/>
      <c r="RHC13" s="813"/>
      <c r="RHD13" s="813"/>
      <c r="RHE13" s="813"/>
      <c r="RHF13" s="813"/>
      <c r="RHG13" s="813"/>
      <c r="RHH13" s="813"/>
      <c r="RHI13" s="813"/>
      <c r="RHJ13" s="813"/>
      <c r="RHK13" s="813"/>
      <c r="RHL13" s="813"/>
      <c r="RHM13" s="813"/>
      <c r="RHN13" s="813"/>
      <c r="RHO13" s="813"/>
      <c r="RHP13" s="813"/>
      <c r="RHQ13" s="813"/>
      <c r="RHR13" s="813"/>
      <c r="RHS13" s="813"/>
      <c r="RHT13" s="813"/>
      <c r="RHU13" s="813"/>
      <c r="RHV13" s="813"/>
      <c r="RHW13" s="813"/>
      <c r="RHX13" s="813"/>
      <c r="RHY13" s="813"/>
      <c r="RHZ13" s="813"/>
      <c r="RIA13" s="813"/>
      <c r="RIB13" s="813"/>
      <c r="RIC13" s="813"/>
      <c r="RID13" s="813"/>
      <c r="RIE13" s="813"/>
      <c r="RIF13" s="813"/>
      <c r="RIG13" s="813"/>
      <c r="RIH13" s="813"/>
      <c r="RII13" s="813"/>
      <c r="RIJ13" s="813"/>
      <c r="RIK13" s="813"/>
      <c r="RIL13" s="813"/>
      <c r="RIM13" s="813"/>
      <c r="RIN13" s="813"/>
      <c r="RIO13" s="813"/>
      <c r="RIP13" s="813"/>
      <c r="RIQ13" s="813"/>
      <c r="RIR13" s="813"/>
      <c r="RIS13" s="813"/>
      <c r="RIT13" s="813"/>
      <c r="RIU13" s="813"/>
      <c r="RIV13" s="813"/>
      <c r="RIW13" s="813"/>
      <c r="RIX13" s="813"/>
      <c r="RIY13" s="813"/>
      <c r="RIZ13" s="813"/>
      <c r="RJA13" s="813"/>
      <c r="RJB13" s="813"/>
      <c r="RJC13" s="813"/>
      <c r="RJD13" s="813"/>
      <c r="RJE13" s="813"/>
      <c r="RJF13" s="813"/>
      <c r="RJG13" s="813"/>
      <c r="RJH13" s="813"/>
      <c r="RJI13" s="813"/>
      <c r="RJJ13" s="813"/>
      <c r="RJK13" s="813"/>
      <c r="RJL13" s="813"/>
      <c r="RJM13" s="813"/>
      <c r="RJN13" s="813"/>
      <c r="RJO13" s="813"/>
      <c r="RJP13" s="813"/>
      <c r="RJQ13" s="813"/>
      <c r="RJR13" s="813"/>
      <c r="RJS13" s="813"/>
      <c r="RJT13" s="813"/>
      <c r="RJU13" s="813"/>
      <c r="RJV13" s="813"/>
      <c r="RJW13" s="813"/>
      <c r="RJX13" s="813"/>
      <c r="RJY13" s="813"/>
      <c r="RJZ13" s="813"/>
      <c r="RKA13" s="813"/>
      <c r="RKB13" s="813"/>
      <c r="RKC13" s="813"/>
      <c r="RKD13" s="813"/>
      <c r="RKE13" s="813"/>
      <c r="RKF13" s="813"/>
      <c r="RKG13" s="813"/>
      <c r="RKH13" s="813"/>
      <c r="RKI13" s="813"/>
      <c r="RKJ13" s="813"/>
      <c r="RKK13" s="813"/>
      <c r="RKL13" s="813"/>
      <c r="RKM13" s="813"/>
      <c r="RKN13" s="813"/>
      <c r="RKO13" s="813"/>
      <c r="RKP13" s="813"/>
      <c r="RKQ13" s="813"/>
      <c r="RKR13" s="813"/>
      <c r="RKS13" s="813"/>
      <c r="RKT13" s="813"/>
      <c r="RKU13" s="813"/>
      <c r="RKV13" s="813"/>
      <c r="RKW13" s="813"/>
      <c r="RKX13" s="813"/>
      <c r="RKY13" s="813"/>
      <c r="RKZ13" s="813"/>
      <c r="RLA13" s="813"/>
      <c r="RLB13" s="813"/>
      <c r="RLC13" s="813"/>
      <c r="RLD13" s="813"/>
      <c r="RLE13" s="813"/>
      <c r="RLF13" s="813"/>
      <c r="RLG13" s="813"/>
      <c r="RLH13" s="813"/>
      <c r="RLI13" s="813"/>
      <c r="RLJ13" s="813"/>
      <c r="RLK13" s="813"/>
      <c r="RLL13" s="813"/>
      <c r="RLM13" s="813"/>
      <c r="RLN13" s="813"/>
      <c r="RLO13" s="813"/>
      <c r="RLP13" s="813"/>
      <c r="RLQ13" s="813"/>
      <c r="RLR13" s="813"/>
      <c r="RLS13" s="813"/>
      <c r="RLT13" s="813"/>
      <c r="RLU13" s="813"/>
      <c r="RLV13" s="813"/>
      <c r="RLW13" s="813"/>
      <c r="RLX13" s="813"/>
      <c r="RLY13" s="813"/>
      <c r="RLZ13" s="813"/>
      <c r="RMA13" s="813"/>
      <c r="RMB13" s="813"/>
      <c r="RMC13" s="813"/>
      <c r="RMD13" s="813"/>
      <c r="RME13" s="813"/>
      <c r="RMF13" s="813"/>
      <c r="RMG13" s="813"/>
      <c r="RMH13" s="813"/>
      <c r="RMI13" s="813"/>
      <c r="RMJ13" s="813"/>
      <c r="RMK13" s="813"/>
      <c r="RML13" s="813"/>
      <c r="RMM13" s="813"/>
      <c r="RMN13" s="813"/>
      <c r="RMO13" s="813"/>
      <c r="RMP13" s="813"/>
      <c r="RMQ13" s="813"/>
      <c r="RMR13" s="813"/>
      <c r="RMS13" s="813"/>
      <c r="RMT13" s="813"/>
      <c r="RMU13" s="813"/>
      <c r="RMV13" s="813"/>
      <c r="RMW13" s="813"/>
      <c r="RMX13" s="813"/>
      <c r="RMY13" s="813"/>
      <c r="RMZ13" s="813"/>
      <c r="RNA13" s="813"/>
      <c r="RNB13" s="813"/>
      <c r="RNC13" s="813"/>
      <c r="RND13" s="813"/>
      <c r="RNE13" s="813"/>
      <c r="RNF13" s="813"/>
      <c r="RNG13" s="813"/>
      <c r="RNH13" s="813"/>
      <c r="RNI13" s="813"/>
      <c r="RNJ13" s="813"/>
      <c r="RNK13" s="813"/>
      <c r="RNL13" s="813"/>
      <c r="RNM13" s="813"/>
      <c r="RNN13" s="813"/>
      <c r="RNO13" s="813"/>
      <c r="RNP13" s="813"/>
      <c r="RNQ13" s="813"/>
      <c r="RNR13" s="813"/>
      <c r="RNS13" s="813"/>
      <c r="RNT13" s="813"/>
      <c r="RNU13" s="813"/>
      <c r="RNV13" s="813"/>
      <c r="RNW13" s="813"/>
      <c r="RNX13" s="813"/>
      <c r="RNY13" s="813"/>
      <c r="RNZ13" s="813"/>
      <c r="ROA13" s="813"/>
      <c r="ROB13" s="813"/>
      <c r="ROC13" s="813"/>
      <c r="ROD13" s="813"/>
      <c r="ROE13" s="813"/>
      <c r="ROF13" s="813"/>
      <c r="ROG13" s="813"/>
      <c r="ROH13" s="813"/>
      <c r="ROI13" s="813"/>
      <c r="ROJ13" s="813"/>
      <c r="ROK13" s="813"/>
      <c r="ROL13" s="813"/>
      <c r="ROM13" s="813"/>
      <c r="RON13" s="813"/>
      <c r="ROO13" s="813"/>
      <c r="ROP13" s="813"/>
      <c r="ROQ13" s="813"/>
      <c r="ROR13" s="813"/>
      <c r="ROS13" s="813"/>
      <c r="ROT13" s="813"/>
      <c r="ROU13" s="813"/>
      <c r="ROV13" s="813"/>
      <c r="ROW13" s="813"/>
      <c r="ROX13" s="813"/>
      <c r="ROY13" s="813"/>
      <c r="ROZ13" s="813"/>
      <c r="RPA13" s="813"/>
      <c r="RPB13" s="813"/>
      <c r="RPC13" s="813"/>
      <c r="RPD13" s="813"/>
      <c r="RPE13" s="813"/>
      <c r="RPF13" s="813"/>
      <c r="RPG13" s="813"/>
      <c r="RPH13" s="813"/>
      <c r="RPI13" s="813"/>
      <c r="RPJ13" s="813"/>
      <c r="RPK13" s="813"/>
      <c r="RPL13" s="813"/>
      <c r="RPM13" s="813"/>
      <c r="RPN13" s="813"/>
      <c r="RPO13" s="813"/>
      <c r="RPP13" s="813"/>
      <c r="RPQ13" s="813"/>
      <c r="RPR13" s="813"/>
      <c r="RPS13" s="813"/>
      <c r="RPT13" s="813"/>
      <c r="RPU13" s="813"/>
      <c r="RPV13" s="813"/>
      <c r="RPW13" s="813"/>
      <c r="RPX13" s="813"/>
      <c r="RPY13" s="813"/>
      <c r="RPZ13" s="813"/>
      <c r="RQA13" s="813"/>
      <c r="RQB13" s="813"/>
      <c r="RQC13" s="813"/>
      <c r="RQD13" s="813"/>
      <c r="RQE13" s="813"/>
      <c r="RQF13" s="813"/>
      <c r="RQG13" s="813"/>
      <c r="RQH13" s="813"/>
      <c r="RQI13" s="813"/>
      <c r="RQJ13" s="813"/>
      <c r="RQK13" s="813"/>
      <c r="RQL13" s="813"/>
      <c r="RQM13" s="813"/>
      <c r="RQN13" s="813"/>
      <c r="RQO13" s="813"/>
      <c r="RQP13" s="813"/>
      <c r="RQQ13" s="813"/>
      <c r="RQR13" s="813"/>
      <c r="RQS13" s="813"/>
      <c r="RQT13" s="813"/>
      <c r="RQU13" s="813"/>
      <c r="RQV13" s="813"/>
      <c r="RQW13" s="813"/>
      <c r="RQX13" s="813"/>
      <c r="RQY13" s="813"/>
      <c r="RQZ13" s="813"/>
      <c r="RRA13" s="813"/>
      <c r="RRB13" s="813"/>
      <c r="RRC13" s="813"/>
      <c r="RRD13" s="813"/>
      <c r="RRE13" s="813"/>
      <c r="RRF13" s="813"/>
      <c r="RRG13" s="813"/>
      <c r="RRH13" s="813"/>
      <c r="RRI13" s="813"/>
      <c r="RRJ13" s="813"/>
      <c r="RRK13" s="813"/>
      <c r="RRL13" s="813"/>
      <c r="RRM13" s="813"/>
      <c r="RRN13" s="813"/>
      <c r="RRO13" s="813"/>
      <c r="RRP13" s="813"/>
      <c r="RRQ13" s="813"/>
      <c r="RRR13" s="813"/>
      <c r="RRS13" s="813"/>
      <c r="RRT13" s="813"/>
      <c r="RRU13" s="813"/>
      <c r="RRV13" s="813"/>
      <c r="RRW13" s="813"/>
      <c r="RRX13" s="813"/>
      <c r="RRY13" s="813"/>
      <c r="RRZ13" s="813"/>
      <c r="RSA13" s="813"/>
      <c r="RSB13" s="813"/>
      <c r="RSC13" s="813"/>
      <c r="RSD13" s="813"/>
      <c r="RSE13" s="813"/>
      <c r="RSF13" s="813"/>
      <c r="RSG13" s="813"/>
      <c r="RSH13" s="813"/>
      <c r="RSI13" s="813"/>
      <c r="RSJ13" s="813"/>
      <c r="RSK13" s="813"/>
      <c r="RSL13" s="813"/>
      <c r="RSM13" s="813"/>
      <c r="RSN13" s="813"/>
      <c r="RSO13" s="813"/>
      <c r="RSP13" s="813"/>
      <c r="RSQ13" s="813"/>
      <c r="RSR13" s="813"/>
      <c r="RSS13" s="813"/>
      <c r="RST13" s="813"/>
      <c r="RSU13" s="813"/>
      <c r="RSV13" s="813"/>
      <c r="RSW13" s="813"/>
      <c r="RSX13" s="813"/>
      <c r="RSY13" s="813"/>
      <c r="RSZ13" s="813"/>
      <c r="RTA13" s="813"/>
      <c r="RTB13" s="813"/>
      <c r="RTC13" s="813"/>
      <c r="RTD13" s="813"/>
      <c r="RTE13" s="813"/>
      <c r="RTF13" s="813"/>
      <c r="RTG13" s="813"/>
      <c r="RTH13" s="813"/>
      <c r="RTI13" s="813"/>
      <c r="RTJ13" s="813"/>
      <c r="RTK13" s="813"/>
      <c r="RTL13" s="813"/>
      <c r="RTM13" s="813"/>
      <c r="RTN13" s="813"/>
      <c r="RTO13" s="813"/>
      <c r="RTP13" s="813"/>
      <c r="RTQ13" s="813"/>
      <c r="RTR13" s="813"/>
      <c r="RTS13" s="813"/>
      <c r="RTT13" s="813"/>
      <c r="RTU13" s="813"/>
      <c r="RTV13" s="813"/>
      <c r="RTW13" s="813"/>
      <c r="RTX13" s="813"/>
      <c r="RTY13" s="813"/>
      <c r="RTZ13" s="813"/>
      <c r="RUA13" s="813"/>
      <c r="RUB13" s="813"/>
      <c r="RUC13" s="813"/>
      <c r="RUD13" s="813"/>
      <c r="RUE13" s="813"/>
      <c r="RUF13" s="813"/>
      <c r="RUG13" s="813"/>
      <c r="RUH13" s="813"/>
      <c r="RUI13" s="813"/>
      <c r="RUJ13" s="813"/>
      <c r="RUK13" s="813"/>
      <c r="RUL13" s="813"/>
      <c r="RUM13" s="813"/>
      <c r="RUN13" s="813"/>
      <c r="RUO13" s="813"/>
      <c r="RUP13" s="813"/>
      <c r="RUQ13" s="813"/>
      <c r="RUR13" s="813"/>
      <c r="RUS13" s="813"/>
      <c r="RUT13" s="813"/>
      <c r="RUU13" s="813"/>
      <c r="RUV13" s="813"/>
      <c r="RUW13" s="813"/>
      <c r="RUX13" s="813"/>
      <c r="RUY13" s="813"/>
      <c r="RUZ13" s="813"/>
      <c r="RVA13" s="813"/>
      <c r="RVB13" s="813"/>
      <c r="RVC13" s="813"/>
      <c r="RVD13" s="813"/>
      <c r="RVE13" s="813"/>
      <c r="RVF13" s="813"/>
      <c r="RVG13" s="813"/>
      <c r="RVH13" s="813"/>
      <c r="RVI13" s="813"/>
      <c r="RVJ13" s="813"/>
      <c r="RVK13" s="813"/>
      <c r="RVL13" s="813"/>
      <c r="RVM13" s="813"/>
      <c r="RVN13" s="813"/>
      <c r="RVO13" s="813"/>
      <c r="RVP13" s="813"/>
      <c r="RVQ13" s="813"/>
      <c r="RVR13" s="813"/>
      <c r="RVS13" s="813"/>
      <c r="RVT13" s="813"/>
      <c r="RVU13" s="813"/>
      <c r="RVV13" s="813"/>
      <c r="RVW13" s="813"/>
      <c r="RVX13" s="813"/>
      <c r="RVY13" s="813"/>
      <c r="RVZ13" s="813"/>
      <c r="RWA13" s="813"/>
      <c r="RWB13" s="813"/>
      <c r="RWC13" s="813"/>
      <c r="RWD13" s="813"/>
      <c r="RWE13" s="813"/>
      <c r="RWF13" s="813"/>
      <c r="RWG13" s="813"/>
      <c r="RWH13" s="813"/>
      <c r="RWI13" s="813"/>
      <c r="RWJ13" s="813"/>
      <c r="RWK13" s="813"/>
      <c r="RWL13" s="813"/>
      <c r="RWM13" s="813"/>
      <c r="RWN13" s="813"/>
      <c r="RWO13" s="813"/>
      <c r="RWP13" s="813"/>
      <c r="RWQ13" s="813"/>
      <c r="RWR13" s="813"/>
      <c r="RWS13" s="813"/>
      <c r="RWT13" s="813"/>
      <c r="RWU13" s="813"/>
      <c r="RWV13" s="813"/>
      <c r="RWW13" s="813"/>
      <c r="RWX13" s="813"/>
      <c r="RWY13" s="813"/>
      <c r="RWZ13" s="813"/>
      <c r="RXA13" s="813"/>
      <c r="RXB13" s="813"/>
      <c r="RXC13" s="813"/>
      <c r="RXD13" s="813"/>
      <c r="RXE13" s="813"/>
      <c r="RXF13" s="813"/>
      <c r="RXG13" s="813"/>
      <c r="RXH13" s="813"/>
      <c r="RXI13" s="813"/>
      <c r="RXJ13" s="813"/>
      <c r="RXK13" s="813"/>
      <c r="RXL13" s="813"/>
      <c r="RXM13" s="813"/>
      <c r="RXN13" s="813"/>
      <c r="RXO13" s="813"/>
      <c r="RXP13" s="813"/>
      <c r="RXQ13" s="813"/>
      <c r="RXR13" s="813"/>
      <c r="RXS13" s="813"/>
      <c r="RXT13" s="813"/>
      <c r="RXU13" s="813"/>
      <c r="RXV13" s="813"/>
      <c r="RXW13" s="813"/>
      <c r="RXX13" s="813"/>
      <c r="RXY13" s="813"/>
      <c r="RXZ13" s="813"/>
      <c r="RYA13" s="813"/>
      <c r="RYB13" s="813"/>
      <c r="RYC13" s="813"/>
      <c r="RYD13" s="813"/>
      <c r="RYE13" s="813"/>
      <c r="RYF13" s="813"/>
      <c r="RYG13" s="813"/>
      <c r="RYH13" s="813"/>
      <c r="RYI13" s="813"/>
      <c r="RYJ13" s="813"/>
      <c r="RYK13" s="813"/>
      <c r="RYL13" s="813"/>
      <c r="RYM13" s="813"/>
      <c r="RYN13" s="813"/>
      <c r="RYO13" s="813"/>
      <c r="RYP13" s="813"/>
      <c r="RYQ13" s="813"/>
      <c r="RYR13" s="813"/>
      <c r="RYS13" s="813"/>
      <c r="RYT13" s="813"/>
      <c r="RYU13" s="813"/>
      <c r="RYV13" s="813"/>
      <c r="RYW13" s="813"/>
      <c r="RYX13" s="813"/>
      <c r="RYY13" s="813"/>
      <c r="RYZ13" s="813"/>
      <c r="RZA13" s="813"/>
      <c r="RZB13" s="813"/>
      <c r="RZC13" s="813"/>
      <c r="RZD13" s="813"/>
      <c r="RZE13" s="813"/>
      <c r="RZF13" s="813"/>
      <c r="RZG13" s="813"/>
      <c r="RZH13" s="813"/>
      <c r="RZI13" s="813"/>
      <c r="RZJ13" s="813"/>
      <c r="RZK13" s="813"/>
      <c r="RZL13" s="813"/>
      <c r="RZM13" s="813"/>
      <c r="RZN13" s="813"/>
      <c r="RZO13" s="813"/>
      <c r="RZP13" s="813"/>
      <c r="RZQ13" s="813"/>
      <c r="RZR13" s="813"/>
      <c r="RZS13" s="813"/>
      <c r="RZT13" s="813"/>
      <c r="RZU13" s="813"/>
      <c r="RZV13" s="813"/>
      <c r="RZW13" s="813"/>
      <c r="RZX13" s="813"/>
      <c r="RZY13" s="813"/>
      <c r="RZZ13" s="813"/>
      <c r="SAA13" s="813"/>
      <c r="SAB13" s="813"/>
      <c r="SAC13" s="813"/>
      <c r="SAD13" s="813"/>
      <c r="SAE13" s="813"/>
      <c r="SAF13" s="813"/>
      <c r="SAG13" s="813"/>
      <c r="SAH13" s="813"/>
      <c r="SAI13" s="813"/>
      <c r="SAJ13" s="813"/>
      <c r="SAK13" s="813"/>
      <c r="SAL13" s="813"/>
      <c r="SAM13" s="813"/>
      <c r="SAN13" s="813"/>
      <c r="SAO13" s="813"/>
      <c r="SAP13" s="813"/>
      <c r="SAQ13" s="813"/>
      <c r="SAR13" s="813"/>
      <c r="SAS13" s="813"/>
      <c r="SAT13" s="813"/>
      <c r="SAU13" s="813"/>
      <c r="SAV13" s="813"/>
      <c r="SAW13" s="813"/>
      <c r="SAX13" s="813"/>
      <c r="SAY13" s="813"/>
      <c r="SAZ13" s="813"/>
      <c r="SBA13" s="813"/>
      <c r="SBB13" s="813"/>
      <c r="SBC13" s="813"/>
      <c r="SBD13" s="813"/>
      <c r="SBE13" s="813"/>
      <c r="SBF13" s="813"/>
      <c r="SBG13" s="813"/>
      <c r="SBH13" s="813"/>
      <c r="SBI13" s="813"/>
      <c r="SBJ13" s="813"/>
      <c r="SBK13" s="813"/>
      <c r="SBL13" s="813"/>
      <c r="SBM13" s="813"/>
      <c r="SBN13" s="813"/>
      <c r="SBO13" s="813"/>
      <c r="SBP13" s="813"/>
      <c r="SBQ13" s="813"/>
      <c r="SBR13" s="813"/>
      <c r="SBS13" s="813"/>
      <c r="SBT13" s="813"/>
      <c r="SBU13" s="813"/>
      <c r="SBV13" s="813"/>
      <c r="SBW13" s="813"/>
      <c r="SBX13" s="813"/>
      <c r="SBY13" s="813"/>
      <c r="SBZ13" s="813"/>
      <c r="SCA13" s="813"/>
      <c r="SCB13" s="813"/>
      <c r="SCC13" s="813"/>
      <c r="SCD13" s="813"/>
      <c r="SCE13" s="813"/>
      <c r="SCF13" s="813"/>
      <c r="SCG13" s="813"/>
      <c r="SCH13" s="813"/>
      <c r="SCI13" s="813"/>
      <c r="SCJ13" s="813"/>
      <c r="SCK13" s="813"/>
      <c r="SCL13" s="813"/>
      <c r="SCM13" s="813"/>
      <c r="SCN13" s="813"/>
      <c r="SCO13" s="813"/>
      <c r="SCP13" s="813"/>
      <c r="SCQ13" s="813"/>
      <c r="SCR13" s="813"/>
      <c r="SCS13" s="813"/>
      <c r="SCT13" s="813"/>
      <c r="SCU13" s="813"/>
      <c r="SCV13" s="813"/>
      <c r="SCW13" s="813"/>
      <c r="SCX13" s="813"/>
      <c r="SCY13" s="813"/>
      <c r="SCZ13" s="813"/>
      <c r="SDA13" s="813"/>
      <c r="SDB13" s="813"/>
      <c r="SDC13" s="813"/>
      <c r="SDD13" s="813"/>
      <c r="SDE13" s="813"/>
      <c r="SDF13" s="813"/>
      <c r="SDG13" s="813"/>
      <c r="SDH13" s="813"/>
      <c r="SDI13" s="813"/>
      <c r="SDJ13" s="813"/>
      <c r="SDK13" s="813"/>
      <c r="SDL13" s="813"/>
      <c r="SDM13" s="813"/>
      <c r="SDN13" s="813"/>
      <c r="SDO13" s="813"/>
      <c r="SDP13" s="813"/>
      <c r="SDQ13" s="813"/>
      <c r="SDR13" s="813"/>
      <c r="SDS13" s="813"/>
      <c r="SDT13" s="813"/>
      <c r="SDU13" s="813"/>
      <c r="SDV13" s="813"/>
      <c r="SDW13" s="813"/>
      <c r="SDX13" s="813"/>
      <c r="SDY13" s="813"/>
      <c r="SDZ13" s="813"/>
      <c r="SEA13" s="813"/>
      <c r="SEB13" s="813"/>
      <c r="SEC13" s="813"/>
      <c r="SED13" s="813"/>
      <c r="SEE13" s="813"/>
      <c r="SEF13" s="813"/>
      <c r="SEG13" s="813"/>
      <c r="SEH13" s="813"/>
      <c r="SEI13" s="813"/>
      <c r="SEJ13" s="813"/>
      <c r="SEK13" s="813"/>
      <c r="SEL13" s="813"/>
      <c r="SEM13" s="813"/>
      <c r="SEN13" s="813"/>
      <c r="SEO13" s="813"/>
      <c r="SEP13" s="813"/>
      <c r="SEQ13" s="813"/>
      <c r="SER13" s="813"/>
      <c r="SES13" s="813"/>
      <c r="SET13" s="813"/>
      <c r="SEU13" s="813"/>
      <c r="SEV13" s="813"/>
      <c r="SEW13" s="813"/>
      <c r="SEX13" s="813"/>
      <c r="SEY13" s="813"/>
      <c r="SEZ13" s="813"/>
      <c r="SFA13" s="813"/>
      <c r="SFB13" s="813"/>
      <c r="SFC13" s="813"/>
      <c r="SFD13" s="813"/>
      <c r="SFE13" s="813"/>
      <c r="SFF13" s="813"/>
      <c r="SFG13" s="813"/>
      <c r="SFH13" s="813"/>
      <c r="SFI13" s="813"/>
      <c r="SFJ13" s="813"/>
      <c r="SFK13" s="813"/>
      <c r="SFL13" s="813"/>
      <c r="SFM13" s="813"/>
      <c r="SFN13" s="813"/>
      <c r="SFO13" s="813"/>
      <c r="SFP13" s="813"/>
      <c r="SFQ13" s="813"/>
      <c r="SFR13" s="813"/>
      <c r="SFS13" s="813"/>
      <c r="SFT13" s="813"/>
      <c r="SFU13" s="813"/>
      <c r="SFV13" s="813"/>
      <c r="SFW13" s="813"/>
      <c r="SFX13" s="813"/>
      <c r="SFY13" s="813"/>
      <c r="SFZ13" s="813"/>
      <c r="SGA13" s="813"/>
      <c r="SGB13" s="813"/>
      <c r="SGC13" s="813"/>
      <c r="SGD13" s="813"/>
      <c r="SGE13" s="813"/>
      <c r="SGF13" s="813"/>
      <c r="SGG13" s="813"/>
      <c r="SGH13" s="813"/>
      <c r="SGI13" s="813"/>
      <c r="SGJ13" s="813"/>
      <c r="SGK13" s="813"/>
      <c r="SGL13" s="813"/>
      <c r="SGM13" s="813"/>
      <c r="SGN13" s="813"/>
      <c r="SGO13" s="813"/>
      <c r="SGP13" s="813"/>
      <c r="SGQ13" s="813"/>
      <c r="SGR13" s="813"/>
      <c r="SGS13" s="813"/>
      <c r="SGT13" s="813"/>
      <c r="SGU13" s="813"/>
      <c r="SGV13" s="813"/>
      <c r="SGW13" s="813"/>
      <c r="SGX13" s="813"/>
      <c r="SGY13" s="813"/>
      <c r="SGZ13" s="813"/>
      <c r="SHA13" s="813"/>
      <c r="SHB13" s="813"/>
      <c r="SHC13" s="813"/>
      <c r="SHD13" s="813"/>
      <c r="SHE13" s="813"/>
      <c r="SHF13" s="813"/>
      <c r="SHG13" s="813"/>
      <c r="SHH13" s="813"/>
      <c r="SHI13" s="813"/>
      <c r="SHJ13" s="813"/>
      <c r="SHK13" s="813"/>
      <c r="SHL13" s="813"/>
      <c r="SHM13" s="813"/>
      <c r="SHN13" s="813"/>
      <c r="SHO13" s="813"/>
      <c r="SHP13" s="813"/>
      <c r="SHQ13" s="813"/>
      <c r="SHR13" s="813"/>
      <c r="SHS13" s="813"/>
      <c r="SHT13" s="813"/>
      <c r="SHU13" s="813"/>
      <c r="SHV13" s="813"/>
      <c r="SHW13" s="813"/>
      <c r="SHX13" s="813"/>
      <c r="SHY13" s="813"/>
      <c r="SHZ13" s="813"/>
      <c r="SIA13" s="813"/>
      <c r="SIB13" s="813"/>
      <c r="SIC13" s="813"/>
      <c r="SID13" s="813"/>
      <c r="SIE13" s="813"/>
      <c r="SIF13" s="813"/>
      <c r="SIG13" s="813"/>
      <c r="SIH13" s="813"/>
      <c r="SII13" s="813"/>
      <c r="SIJ13" s="813"/>
      <c r="SIK13" s="813"/>
      <c r="SIL13" s="813"/>
      <c r="SIM13" s="813"/>
      <c r="SIN13" s="813"/>
      <c r="SIO13" s="813"/>
      <c r="SIP13" s="813"/>
      <c r="SIQ13" s="813"/>
      <c r="SIR13" s="813"/>
      <c r="SIS13" s="813"/>
      <c r="SIT13" s="813"/>
      <c r="SIU13" s="813"/>
      <c r="SIV13" s="813"/>
      <c r="SIW13" s="813"/>
      <c r="SIX13" s="813"/>
      <c r="SIY13" s="813"/>
      <c r="SIZ13" s="813"/>
      <c r="SJA13" s="813"/>
      <c r="SJB13" s="813"/>
      <c r="SJC13" s="813"/>
      <c r="SJD13" s="813"/>
      <c r="SJE13" s="813"/>
      <c r="SJF13" s="813"/>
      <c r="SJG13" s="813"/>
      <c r="SJH13" s="813"/>
      <c r="SJI13" s="813"/>
      <c r="SJJ13" s="813"/>
      <c r="SJK13" s="813"/>
      <c r="SJL13" s="813"/>
      <c r="SJM13" s="813"/>
      <c r="SJN13" s="813"/>
      <c r="SJO13" s="813"/>
      <c r="SJP13" s="813"/>
      <c r="SJQ13" s="813"/>
      <c r="SJR13" s="813"/>
      <c r="SJS13" s="813"/>
      <c r="SJT13" s="813"/>
      <c r="SJU13" s="813"/>
      <c r="SJV13" s="813"/>
      <c r="SJW13" s="813"/>
      <c r="SJX13" s="813"/>
      <c r="SJY13" s="813"/>
      <c r="SJZ13" s="813"/>
      <c r="SKA13" s="813"/>
      <c r="SKB13" s="813"/>
      <c r="SKC13" s="813"/>
      <c r="SKD13" s="813"/>
      <c r="SKE13" s="813"/>
      <c r="SKF13" s="813"/>
      <c r="SKG13" s="813"/>
      <c r="SKH13" s="813"/>
      <c r="SKI13" s="813"/>
      <c r="SKJ13" s="813"/>
      <c r="SKK13" s="813"/>
      <c r="SKL13" s="813"/>
      <c r="SKM13" s="813"/>
      <c r="SKN13" s="813"/>
      <c r="SKO13" s="813"/>
      <c r="SKP13" s="813"/>
      <c r="SKQ13" s="813"/>
      <c r="SKR13" s="813"/>
      <c r="SKS13" s="813"/>
      <c r="SKT13" s="813"/>
      <c r="SKU13" s="813"/>
      <c r="SKV13" s="813"/>
      <c r="SKW13" s="813"/>
      <c r="SKX13" s="813"/>
      <c r="SKY13" s="813"/>
      <c r="SKZ13" s="813"/>
      <c r="SLA13" s="813"/>
      <c r="SLB13" s="813"/>
      <c r="SLC13" s="813"/>
      <c r="SLD13" s="813"/>
      <c r="SLE13" s="813"/>
      <c r="SLF13" s="813"/>
      <c r="SLG13" s="813"/>
      <c r="SLH13" s="813"/>
      <c r="SLI13" s="813"/>
      <c r="SLJ13" s="813"/>
      <c r="SLK13" s="813"/>
      <c r="SLL13" s="813"/>
      <c r="SLM13" s="813"/>
      <c r="SLN13" s="813"/>
      <c r="SLO13" s="813"/>
      <c r="SLP13" s="813"/>
      <c r="SLQ13" s="813"/>
      <c r="SLR13" s="813"/>
      <c r="SLS13" s="813"/>
      <c r="SLT13" s="813"/>
      <c r="SLU13" s="813"/>
      <c r="SLV13" s="813"/>
      <c r="SLW13" s="813"/>
      <c r="SLX13" s="813"/>
      <c r="SLY13" s="813"/>
      <c r="SLZ13" s="813"/>
      <c r="SMA13" s="813"/>
      <c r="SMB13" s="813"/>
      <c r="SMC13" s="813"/>
      <c r="SMD13" s="813"/>
      <c r="SME13" s="813"/>
      <c r="SMF13" s="813"/>
      <c r="SMG13" s="813"/>
      <c r="SMH13" s="813"/>
      <c r="SMI13" s="813"/>
      <c r="SMJ13" s="813"/>
      <c r="SMK13" s="813"/>
      <c r="SML13" s="813"/>
      <c r="SMM13" s="813"/>
      <c r="SMN13" s="813"/>
      <c r="SMO13" s="813"/>
      <c r="SMP13" s="813"/>
      <c r="SMQ13" s="813"/>
      <c r="SMR13" s="813"/>
      <c r="SMS13" s="813"/>
      <c r="SMT13" s="813"/>
      <c r="SMU13" s="813"/>
      <c r="SMV13" s="813"/>
      <c r="SMW13" s="813"/>
      <c r="SMX13" s="813"/>
      <c r="SMY13" s="813"/>
      <c r="SMZ13" s="813"/>
      <c r="SNA13" s="813"/>
      <c r="SNB13" s="813"/>
      <c r="SNC13" s="813"/>
      <c r="SND13" s="813"/>
      <c r="SNE13" s="813"/>
      <c r="SNF13" s="813"/>
      <c r="SNG13" s="813"/>
      <c r="SNH13" s="813"/>
      <c r="SNI13" s="813"/>
      <c r="SNJ13" s="813"/>
      <c r="SNK13" s="813"/>
      <c r="SNL13" s="813"/>
      <c r="SNM13" s="813"/>
      <c r="SNN13" s="813"/>
      <c r="SNO13" s="813"/>
      <c r="SNP13" s="813"/>
      <c r="SNQ13" s="813"/>
      <c r="SNR13" s="813"/>
      <c r="SNS13" s="813"/>
      <c r="SNT13" s="813"/>
      <c r="SNU13" s="813"/>
      <c r="SNV13" s="813"/>
      <c r="SNW13" s="813"/>
      <c r="SNX13" s="813"/>
      <c r="SNY13" s="813"/>
      <c r="SNZ13" s="813"/>
      <c r="SOA13" s="813"/>
      <c r="SOB13" s="813"/>
      <c r="SOC13" s="813"/>
      <c r="SOD13" s="813"/>
      <c r="SOE13" s="813"/>
      <c r="SOF13" s="813"/>
      <c r="SOG13" s="813"/>
      <c r="SOH13" s="813"/>
      <c r="SOI13" s="813"/>
      <c r="SOJ13" s="813"/>
      <c r="SOK13" s="813"/>
      <c r="SOL13" s="813"/>
      <c r="SOM13" s="813"/>
      <c r="SON13" s="813"/>
      <c r="SOO13" s="813"/>
      <c r="SOP13" s="813"/>
      <c r="SOQ13" s="813"/>
      <c r="SOR13" s="813"/>
      <c r="SOS13" s="813"/>
      <c r="SOT13" s="813"/>
      <c r="SOU13" s="813"/>
      <c r="SOV13" s="813"/>
      <c r="SOW13" s="813"/>
      <c r="SOX13" s="813"/>
      <c r="SOY13" s="813"/>
      <c r="SOZ13" s="813"/>
      <c r="SPA13" s="813"/>
      <c r="SPB13" s="813"/>
      <c r="SPC13" s="813"/>
      <c r="SPD13" s="813"/>
      <c r="SPE13" s="813"/>
      <c r="SPF13" s="813"/>
      <c r="SPG13" s="813"/>
      <c r="SPH13" s="813"/>
      <c r="SPI13" s="813"/>
      <c r="SPJ13" s="813"/>
      <c r="SPK13" s="813"/>
      <c r="SPL13" s="813"/>
      <c r="SPM13" s="813"/>
      <c r="SPN13" s="813"/>
      <c r="SPO13" s="813"/>
      <c r="SPP13" s="813"/>
      <c r="SPQ13" s="813"/>
      <c r="SPR13" s="813"/>
      <c r="SPS13" s="813"/>
      <c r="SPT13" s="813"/>
      <c r="SPU13" s="813"/>
      <c r="SPV13" s="813"/>
      <c r="SPW13" s="813"/>
      <c r="SPX13" s="813"/>
      <c r="SPY13" s="813"/>
      <c r="SPZ13" s="813"/>
      <c r="SQA13" s="813"/>
      <c r="SQB13" s="813"/>
      <c r="SQC13" s="813"/>
      <c r="SQD13" s="813"/>
      <c r="SQE13" s="813"/>
      <c r="SQF13" s="813"/>
      <c r="SQG13" s="813"/>
      <c r="SQH13" s="813"/>
      <c r="SQI13" s="813"/>
      <c r="SQJ13" s="813"/>
      <c r="SQK13" s="813"/>
      <c r="SQL13" s="813"/>
      <c r="SQM13" s="813"/>
      <c r="SQN13" s="813"/>
      <c r="SQO13" s="813"/>
      <c r="SQP13" s="813"/>
      <c r="SQQ13" s="813"/>
      <c r="SQR13" s="813"/>
      <c r="SQS13" s="813"/>
      <c r="SQT13" s="813"/>
      <c r="SQU13" s="813"/>
      <c r="SQV13" s="813"/>
      <c r="SQW13" s="813"/>
      <c r="SQX13" s="813"/>
      <c r="SQY13" s="813"/>
      <c r="SQZ13" s="813"/>
      <c r="SRA13" s="813"/>
      <c r="SRB13" s="813"/>
      <c r="SRC13" s="813"/>
      <c r="SRD13" s="813"/>
      <c r="SRE13" s="813"/>
      <c r="SRF13" s="813"/>
      <c r="SRG13" s="813"/>
      <c r="SRH13" s="813"/>
      <c r="SRI13" s="813"/>
      <c r="SRJ13" s="813"/>
      <c r="SRK13" s="813"/>
      <c r="SRL13" s="813"/>
      <c r="SRM13" s="813"/>
      <c r="SRN13" s="813"/>
      <c r="SRO13" s="813"/>
      <c r="SRP13" s="813"/>
      <c r="SRQ13" s="813"/>
      <c r="SRR13" s="813"/>
      <c r="SRS13" s="813"/>
      <c r="SRT13" s="813"/>
      <c r="SRU13" s="813"/>
      <c r="SRV13" s="813"/>
      <c r="SRW13" s="813"/>
      <c r="SRX13" s="813"/>
      <c r="SRY13" s="813"/>
      <c r="SRZ13" s="813"/>
      <c r="SSA13" s="813"/>
      <c r="SSB13" s="813"/>
      <c r="SSC13" s="813"/>
      <c r="SSD13" s="813"/>
      <c r="SSE13" s="813"/>
      <c r="SSF13" s="813"/>
      <c r="SSG13" s="813"/>
      <c r="SSH13" s="813"/>
      <c r="SSI13" s="813"/>
      <c r="SSJ13" s="813"/>
      <c r="SSK13" s="813"/>
      <c r="SSL13" s="813"/>
      <c r="SSM13" s="813"/>
      <c r="SSN13" s="813"/>
      <c r="SSO13" s="813"/>
      <c r="SSP13" s="813"/>
      <c r="SSQ13" s="813"/>
      <c r="SSR13" s="813"/>
      <c r="SSS13" s="813"/>
      <c r="SST13" s="813"/>
      <c r="SSU13" s="813"/>
      <c r="SSV13" s="813"/>
      <c r="SSW13" s="813"/>
      <c r="SSX13" s="813"/>
      <c r="SSY13" s="813"/>
      <c r="SSZ13" s="813"/>
      <c r="STA13" s="813"/>
      <c r="STB13" s="813"/>
      <c r="STC13" s="813"/>
      <c r="STD13" s="813"/>
      <c r="STE13" s="813"/>
      <c r="STF13" s="813"/>
      <c r="STG13" s="813"/>
      <c r="STH13" s="813"/>
      <c r="STI13" s="813"/>
      <c r="STJ13" s="813"/>
      <c r="STK13" s="813"/>
      <c r="STL13" s="813"/>
      <c r="STM13" s="813"/>
      <c r="STN13" s="813"/>
      <c r="STO13" s="813"/>
      <c r="STP13" s="813"/>
      <c r="STQ13" s="813"/>
      <c r="STR13" s="813"/>
      <c r="STS13" s="813"/>
      <c r="STT13" s="813"/>
      <c r="STU13" s="813"/>
      <c r="STV13" s="813"/>
      <c r="STW13" s="813"/>
      <c r="STX13" s="813"/>
      <c r="STY13" s="813"/>
      <c r="STZ13" s="813"/>
      <c r="SUA13" s="813"/>
      <c r="SUB13" s="813"/>
      <c r="SUC13" s="813"/>
      <c r="SUD13" s="813"/>
      <c r="SUE13" s="813"/>
      <c r="SUF13" s="813"/>
      <c r="SUG13" s="813"/>
      <c r="SUH13" s="813"/>
      <c r="SUI13" s="813"/>
      <c r="SUJ13" s="813"/>
      <c r="SUK13" s="813"/>
      <c r="SUL13" s="813"/>
      <c r="SUM13" s="813"/>
      <c r="SUN13" s="813"/>
      <c r="SUO13" s="813"/>
      <c r="SUP13" s="813"/>
      <c r="SUQ13" s="813"/>
      <c r="SUR13" s="813"/>
      <c r="SUS13" s="813"/>
      <c r="SUT13" s="813"/>
      <c r="SUU13" s="813"/>
      <c r="SUV13" s="813"/>
      <c r="SUW13" s="813"/>
      <c r="SUX13" s="813"/>
      <c r="SUY13" s="813"/>
      <c r="SUZ13" s="813"/>
      <c r="SVA13" s="813"/>
      <c r="SVB13" s="813"/>
      <c r="SVC13" s="813"/>
      <c r="SVD13" s="813"/>
      <c r="SVE13" s="813"/>
      <c r="SVF13" s="813"/>
      <c r="SVG13" s="813"/>
      <c r="SVH13" s="813"/>
      <c r="SVI13" s="813"/>
      <c r="SVJ13" s="813"/>
      <c r="SVK13" s="813"/>
      <c r="SVL13" s="813"/>
      <c r="SVM13" s="813"/>
      <c r="SVN13" s="813"/>
      <c r="SVO13" s="813"/>
      <c r="SVP13" s="813"/>
      <c r="SVQ13" s="813"/>
      <c r="SVR13" s="813"/>
      <c r="SVS13" s="813"/>
      <c r="SVT13" s="813"/>
      <c r="SVU13" s="813"/>
      <c r="SVV13" s="813"/>
      <c r="SVW13" s="813"/>
      <c r="SVX13" s="813"/>
      <c r="SVY13" s="813"/>
      <c r="SVZ13" s="813"/>
      <c r="SWA13" s="813"/>
      <c r="SWB13" s="813"/>
      <c r="SWC13" s="813"/>
      <c r="SWD13" s="813"/>
      <c r="SWE13" s="813"/>
      <c r="SWF13" s="813"/>
      <c r="SWG13" s="813"/>
      <c r="SWH13" s="813"/>
      <c r="SWI13" s="813"/>
      <c r="SWJ13" s="813"/>
      <c r="SWK13" s="813"/>
      <c r="SWL13" s="813"/>
      <c r="SWM13" s="813"/>
      <c r="SWN13" s="813"/>
      <c r="SWO13" s="813"/>
      <c r="SWP13" s="813"/>
      <c r="SWQ13" s="813"/>
      <c r="SWR13" s="813"/>
      <c r="SWS13" s="813"/>
      <c r="SWT13" s="813"/>
      <c r="SWU13" s="813"/>
      <c r="SWV13" s="813"/>
      <c r="SWW13" s="813"/>
      <c r="SWX13" s="813"/>
      <c r="SWY13" s="813"/>
      <c r="SWZ13" s="813"/>
      <c r="SXA13" s="813"/>
      <c r="SXB13" s="813"/>
      <c r="SXC13" s="813"/>
      <c r="SXD13" s="813"/>
      <c r="SXE13" s="813"/>
      <c r="SXF13" s="813"/>
      <c r="SXG13" s="813"/>
      <c r="SXH13" s="813"/>
      <c r="SXI13" s="813"/>
      <c r="SXJ13" s="813"/>
      <c r="SXK13" s="813"/>
      <c r="SXL13" s="813"/>
      <c r="SXM13" s="813"/>
      <c r="SXN13" s="813"/>
      <c r="SXO13" s="813"/>
      <c r="SXP13" s="813"/>
      <c r="SXQ13" s="813"/>
      <c r="SXR13" s="813"/>
      <c r="SXS13" s="813"/>
      <c r="SXT13" s="813"/>
      <c r="SXU13" s="813"/>
      <c r="SXV13" s="813"/>
      <c r="SXW13" s="813"/>
      <c r="SXX13" s="813"/>
      <c r="SXY13" s="813"/>
      <c r="SXZ13" s="813"/>
      <c r="SYA13" s="813"/>
      <c r="SYB13" s="813"/>
      <c r="SYC13" s="813"/>
      <c r="SYD13" s="813"/>
      <c r="SYE13" s="813"/>
      <c r="SYF13" s="813"/>
      <c r="SYG13" s="813"/>
      <c r="SYH13" s="813"/>
      <c r="SYI13" s="813"/>
      <c r="SYJ13" s="813"/>
      <c r="SYK13" s="813"/>
      <c r="SYL13" s="813"/>
      <c r="SYM13" s="813"/>
      <c r="SYN13" s="813"/>
      <c r="SYO13" s="813"/>
      <c r="SYP13" s="813"/>
      <c r="SYQ13" s="813"/>
      <c r="SYR13" s="813"/>
      <c r="SYS13" s="813"/>
      <c r="SYT13" s="813"/>
      <c r="SYU13" s="813"/>
      <c r="SYV13" s="813"/>
      <c r="SYW13" s="813"/>
      <c r="SYX13" s="813"/>
      <c r="SYY13" s="813"/>
      <c r="SYZ13" s="813"/>
      <c r="SZA13" s="813"/>
      <c r="SZB13" s="813"/>
      <c r="SZC13" s="813"/>
      <c r="SZD13" s="813"/>
      <c r="SZE13" s="813"/>
      <c r="SZF13" s="813"/>
      <c r="SZG13" s="813"/>
      <c r="SZH13" s="813"/>
      <c r="SZI13" s="813"/>
      <c r="SZJ13" s="813"/>
      <c r="SZK13" s="813"/>
      <c r="SZL13" s="813"/>
      <c r="SZM13" s="813"/>
      <c r="SZN13" s="813"/>
      <c r="SZO13" s="813"/>
      <c r="SZP13" s="813"/>
      <c r="SZQ13" s="813"/>
      <c r="SZR13" s="813"/>
      <c r="SZS13" s="813"/>
      <c r="SZT13" s="813"/>
      <c r="SZU13" s="813"/>
      <c r="SZV13" s="813"/>
      <c r="SZW13" s="813"/>
      <c r="SZX13" s="813"/>
      <c r="SZY13" s="813"/>
      <c r="SZZ13" s="813"/>
      <c r="TAA13" s="813"/>
      <c r="TAB13" s="813"/>
      <c r="TAC13" s="813"/>
      <c r="TAD13" s="813"/>
      <c r="TAE13" s="813"/>
      <c r="TAF13" s="813"/>
      <c r="TAG13" s="813"/>
      <c r="TAH13" s="813"/>
      <c r="TAI13" s="813"/>
      <c r="TAJ13" s="813"/>
      <c r="TAK13" s="813"/>
      <c r="TAL13" s="813"/>
      <c r="TAM13" s="813"/>
      <c r="TAN13" s="813"/>
      <c r="TAO13" s="813"/>
      <c r="TAP13" s="813"/>
      <c r="TAQ13" s="813"/>
      <c r="TAR13" s="813"/>
      <c r="TAS13" s="813"/>
      <c r="TAT13" s="813"/>
      <c r="TAU13" s="813"/>
      <c r="TAV13" s="813"/>
      <c r="TAW13" s="813"/>
      <c r="TAX13" s="813"/>
      <c r="TAY13" s="813"/>
      <c r="TAZ13" s="813"/>
      <c r="TBA13" s="813"/>
      <c r="TBB13" s="813"/>
      <c r="TBC13" s="813"/>
      <c r="TBD13" s="813"/>
      <c r="TBE13" s="813"/>
      <c r="TBF13" s="813"/>
      <c r="TBG13" s="813"/>
      <c r="TBH13" s="813"/>
      <c r="TBI13" s="813"/>
      <c r="TBJ13" s="813"/>
      <c r="TBK13" s="813"/>
      <c r="TBL13" s="813"/>
      <c r="TBM13" s="813"/>
      <c r="TBN13" s="813"/>
      <c r="TBO13" s="813"/>
      <c r="TBP13" s="813"/>
      <c r="TBQ13" s="813"/>
      <c r="TBR13" s="813"/>
      <c r="TBS13" s="813"/>
      <c r="TBT13" s="813"/>
      <c r="TBU13" s="813"/>
      <c r="TBV13" s="813"/>
      <c r="TBW13" s="813"/>
      <c r="TBX13" s="813"/>
      <c r="TBY13" s="813"/>
      <c r="TBZ13" s="813"/>
      <c r="TCA13" s="813"/>
      <c r="TCB13" s="813"/>
      <c r="TCC13" s="813"/>
      <c r="TCD13" s="813"/>
      <c r="TCE13" s="813"/>
      <c r="TCF13" s="813"/>
      <c r="TCG13" s="813"/>
      <c r="TCH13" s="813"/>
      <c r="TCI13" s="813"/>
      <c r="TCJ13" s="813"/>
      <c r="TCK13" s="813"/>
      <c r="TCL13" s="813"/>
      <c r="TCM13" s="813"/>
      <c r="TCN13" s="813"/>
      <c r="TCO13" s="813"/>
      <c r="TCP13" s="813"/>
      <c r="TCQ13" s="813"/>
      <c r="TCR13" s="813"/>
      <c r="TCS13" s="813"/>
      <c r="TCT13" s="813"/>
      <c r="TCU13" s="813"/>
      <c r="TCV13" s="813"/>
      <c r="TCW13" s="813"/>
      <c r="TCX13" s="813"/>
      <c r="TCY13" s="813"/>
      <c r="TCZ13" s="813"/>
      <c r="TDA13" s="813"/>
      <c r="TDB13" s="813"/>
      <c r="TDC13" s="813"/>
      <c r="TDD13" s="813"/>
      <c r="TDE13" s="813"/>
      <c r="TDF13" s="813"/>
      <c r="TDG13" s="813"/>
      <c r="TDH13" s="813"/>
      <c r="TDI13" s="813"/>
      <c r="TDJ13" s="813"/>
      <c r="TDK13" s="813"/>
      <c r="TDL13" s="813"/>
      <c r="TDM13" s="813"/>
      <c r="TDN13" s="813"/>
      <c r="TDO13" s="813"/>
      <c r="TDP13" s="813"/>
      <c r="TDQ13" s="813"/>
      <c r="TDR13" s="813"/>
      <c r="TDS13" s="813"/>
      <c r="TDT13" s="813"/>
      <c r="TDU13" s="813"/>
      <c r="TDV13" s="813"/>
      <c r="TDW13" s="813"/>
      <c r="TDX13" s="813"/>
      <c r="TDY13" s="813"/>
      <c r="TDZ13" s="813"/>
      <c r="TEA13" s="813"/>
      <c r="TEB13" s="813"/>
      <c r="TEC13" s="813"/>
      <c r="TED13" s="813"/>
      <c r="TEE13" s="813"/>
      <c r="TEF13" s="813"/>
      <c r="TEG13" s="813"/>
      <c r="TEH13" s="813"/>
      <c r="TEI13" s="813"/>
      <c r="TEJ13" s="813"/>
      <c r="TEK13" s="813"/>
      <c r="TEL13" s="813"/>
      <c r="TEM13" s="813"/>
      <c r="TEN13" s="813"/>
      <c r="TEO13" s="813"/>
      <c r="TEP13" s="813"/>
      <c r="TEQ13" s="813"/>
      <c r="TER13" s="813"/>
      <c r="TES13" s="813"/>
      <c r="TET13" s="813"/>
      <c r="TEU13" s="813"/>
      <c r="TEV13" s="813"/>
      <c r="TEW13" s="813"/>
      <c r="TEX13" s="813"/>
      <c r="TEY13" s="813"/>
      <c r="TEZ13" s="813"/>
      <c r="TFA13" s="813"/>
      <c r="TFB13" s="813"/>
      <c r="TFC13" s="813"/>
      <c r="TFD13" s="813"/>
      <c r="TFE13" s="813"/>
      <c r="TFF13" s="813"/>
      <c r="TFG13" s="813"/>
      <c r="TFH13" s="813"/>
      <c r="TFI13" s="813"/>
      <c r="TFJ13" s="813"/>
      <c r="TFK13" s="813"/>
      <c r="TFL13" s="813"/>
      <c r="TFM13" s="813"/>
      <c r="TFN13" s="813"/>
      <c r="TFO13" s="813"/>
      <c r="TFP13" s="813"/>
      <c r="TFQ13" s="813"/>
      <c r="TFR13" s="813"/>
      <c r="TFS13" s="813"/>
      <c r="TFT13" s="813"/>
      <c r="TFU13" s="813"/>
      <c r="TFV13" s="813"/>
      <c r="TFW13" s="813"/>
      <c r="TFX13" s="813"/>
      <c r="TFY13" s="813"/>
      <c r="TFZ13" s="813"/>
      <c r="TGA13" s="813"/>
      <c r="TGB13" s="813"/>
      <c r="TGC13" s="813"/>
      <c r="TGD13" s="813"/>
      <c r="TGE13" s="813"/>
      <c r="TGF13" s="813"/>
      <c r="TGG13" s="813"/>
      <c r="TGH13" s="813"/>
      <c r="TGI13" s="813"/>
      <c r="TGJ13" s="813"/>
      <c r="TGK13" s="813"/>
      <c r="TGL13" s="813"/>
      <c r="TGM13" s="813"/>
      <c r="TGN13" s="813"/>
      <c r="TGO13" s="813"/>
      <c r="TGP13" s="813"/>
      <c r="TGQ13" s="813"/>
      <c r="TGR13" s="813"/>
      <c r="TGS13" s="813"/>
      <c r="TGT13" s="813"/>
      <c r="TGU13" s="813"/>
      <c r="TGV13" s="813"/>
      <c r="TGW13" s="813"/>
      <c r="TGX13" s="813"/>
      <c r="TGY13" s="813"/>
      <c r="TGZ13" s="813"/>
      <c r="THA13" s="813"/>
      <c r="THB13" s="813"/>
      <c r="THC13" s="813"/>
      <c r="THD13" s="813"/>
      <c r="THE13" s="813"/>
      <c r="THF13" s="813"/>
      <c r="THG13" s="813"/>
      <c r="THH13" s="813"/>
      <c r="THI13" s="813"/>
      <c r="THJ13" s="813"/>
      <c r="THK13" s="813"/>
      <c r="THL13" s="813"/>
      <c r="THM13" s="813"/>
      <c r="THN13" s="813"/>
      <c r="THO13" s="813"/>
      <c r="THP13" s="813"/>
      <c r="THQ13" s="813"/>
      <c r="THR13" s="813"/>
      <c r="THS13" s="813"/>
      <c r="THT13" s="813"/>
      <c r="THU13" s="813"/>
      <c r="THV13" s="813"/>
      <c r="THW13" s="813"/>
      <c r="THX13" s="813"/>
      <c r="THY13" s="813"/>
      <c r="THZ13" s="813"/>
      <c r="TIA13" s="813"/>
      <c r="TIB13" s="813"/>
      <c r="TIC13" s="813"/>
      <c r="TID13" s="813"/>
      <c r="TIE13" s="813"/>
      <c r="TIF13" s="813"/>
      <c r="TIG13" s="813"/>
      <c r="TIH13" s="813"/>
      <c r="TII13" s="813"/>
      <c r="TIJ13" s="813"/>
      <c r="TIK13" s="813"/>
      <c r="TIL13" s="813"/>
      <c r="TIM13" s="813"/>
      <c r="TIN13" s="813"/>
      <c r="TIO13" s="813"/>
      <c r="TIP13" s="813"/>
      <c r="TIQ13" s="813"/>
      <c r="TIR13" s="813"/>
      <c r="TIS13" s="813"/>
      <c r="TIT13" s="813"/>
      <c r="TIU13" s="813"/>
      <c r="TIV13" s="813"/>
      <c r="TIW13" s="813"/>
      <c r="TIX13" s="813"/>
      <c r="TIY13" s="813"/>
      <c r="TIZ13" s="813"/>
      <c r="TJA13" s="813"/>
      <c r="TJB13" s="813"/>
      <c r="TJC13" s="813"/>
      <c r="TJD13" s="813"/>
      <c r="TJE13" s="813"/>
      <c r="TJF13" s="813"/>
      <c r="TJG13" s="813"/>
      <c r="TJH13" s="813"/>
      <c r="TJI13" s="813"/>
      <c r="TJJ13" s="813"/>
      <c r="TJK13" s="813"/>
      <c r="TJL13" s="813"/>
      <c r="TJM13" s="813"/>
      <c r="TJN13" s="813"/>
      <c r="TJO13" s="813"/>
      <c r="TJP13" s="813"/>
      <c r="TJQ13" s="813"/>
      <c r="TJR13" s="813"/>
      <c r="TJS13" s="813"/>
      <c r="TJT13" s="813"/>
      <c r="TJU13" s="813"/>
      <c r="TJV13" s="813"/>
      <c r="TJW13" s="813"/>
      <c r="TJX13" s="813"/>
      <c r="TJY13" s="813"/>
      <c r="TJZ13" s="813"/>
      <c r="TKA13" s="813"/>
      <c r="TKB13" s="813"/>
      <c r="TKC13" s="813"/>
      <c r="TKD13" s="813"/>
      <c r="TKE13" s="813"/>
      <c r="TKF13" s="813"/>
      <c r="TKG13" s="813"/>
      <c r="TKH13" s="813"/>
      <c r="TKI13" s="813"/>
      <c r="TKJ13" s="813"/>
      <c r="TKK13" s="813"/>
      <c r="TKL13" s="813"/>
      <c r="TKM13" s="813"/>
      <c r="TKN13" s="813"/>
      <c r="TKO13" s="813"/>
      <c r="TKP13" s="813"/>
      <c r="TKQ13" s="813"/>
      <c r="TKR13" s="813"/>
      <c r="TKS13" s="813"/>
      <c r="TKT13" s="813"/>
      <c r="TKU13" s="813"/>
      <c r="TKV13" s="813"/>
      <c r="TKW13" s="813"/>
      <c r="TKX13" s="813"/>
      <c r="TKY13" s="813"/>
      <c r="TKZ13" s="813"/>
      <c r="TLA13" s="813"/>
      <c r="TLB13" s="813"/>
      <c r="TLC13" s="813"/>
      <c r="TLD13" s="813"/>
      <c r="TLE13" s="813"/>
      <c r="TLF13" s="813"/>
      <c r="TLG13" s="813"/>
      <c r="TLH13" s="813"/>
      <c r="TLI13" s="813"/>
      <c r="TLJ13" s="813"/>
      <c r="TLK13" s="813"/>
      <c r="TLL13" s="813"/>
      <c r="TLM13" s="813"/>
      <c r="TLN13" s="813"/>
      <c r="TLO13" s="813"/>
      <c r="TLP13" s="813"/>
      <c r="TLQ13" s="813"/>
      <c r="TLR13" s="813"/>
      <c r="TLS13" s="813"/>
      <c r="TLT13" s="813"/>
      <c r="TLU13" s="813"/>
      <c r="TLV13" s="813"/>
      <c r="TLW13" s="813"/>
      <c r="TLX13" s="813"/>
      <c r="TLY13" s="813"/>
      <c r="TLZ13" s="813"/>
      <c r="TMA13" s="813"/>
      <c r="TMB13" s="813"/>
      <c r="TMC13" s="813"/>
      <c r="TMD13" s="813"/>
      <c r="TME13" s="813"/>
      <c r="TMF13" s="813"/>
      <c r="TMG13" s="813"/>
      <c r="TMH13" s="813"/>
      <c r="TMI13" s="813"/>
      <c r="TMJ13" s="813"/>
      <c r="TMK13" s="813"/>
      <c r="TML13" s="813"/>
      <c r="TMM13" s="813"/>
      <c r="TMN13" s="813"/>
      <c r="TMO13" s="813"/>
      <c r="TMP13" s="813"/>
      <c r="TMQ13" s="813"/>
      <c r="TMR13" s="813"/>
      <c r="TMS13" s="813"/>
      <c r="TMT13" s="813"/>
      <c r="TMU13" s="813"/>
      <c r="TMV13" s="813"/>
      <c r="TMW13" s="813"/>
      <c r="TMX13" s="813"/>
      <c r="TMY13" s="813"/>
      <c r="TMZ13" s="813"/>
      <c r="TNA13" s="813"/>
      <c r="TNB13" s="813"/>
      <c r="TNC13" s="813"/>
      <c r="TND13" s="813"/>
      <c r="TNE13" s="813"/>
      <c r="TNF13" s="813"/>
      <c r="TNG13" s="813"/>
      <c r="TNH13" s="813"/>
      <c r="TNI13" s="813"/>
      <c r="TNJ13" s="813"/>
      <c r="TNK13" s="813"/>
      <c r="TNL13" s="813"/>
      <c r="TNM13" s="813"/>
      <c r="TNN13" s="813"/>
      <c r="TNO13" s="813"/>
      <c r="TNP13" s="813"/>
      <c r="TNQ13" s="813"/>
      <c r="TNR13" s="813"/>
      <c r="TNS13" s="813"/>
      <c r="TNT13" s="813"/>
      <c r="TNU13" s="813"/>
      <c r="TNV13" s="813"/>
      <c r="TNW13" s="813"/>
      <c r="TNX13" s="813"/>
      <c r="TNY13" s="813"/>
      <c r="TNZ13" s="813"/>
      <c r="TOA13" s="813"/>
      <c r="TOB13" s="813"/>
      <c r="TOC13" s="813"/>
      <c r="TOD13" s="813"/>
      <c r="TOE13" s="813"/>
      <c r="TOF13" s="813"/>
      <c r="TOG13" s="813"/>
      <c r="TOH13" s="813"/>
      <c r="TOI13" s="813"/>
      <c r="TOJ13" s="813"/>
      <c r="TOK13" s="813"/>
      <c r="TOL13" s="813"/>
      <c r="TOM13" s="813"/>
      <c r="TON13" s="813"/>
      <c r="TOO13" s="813"/>
      <c r="TOP13" s="813"/>
      <c r="TOQ13" s="813"/>
      <c r="TOR13" s="813"/>
      <c r="TOS13" s="813"/>
      <c r="TOT13" s="813"/>
      <c r="TOU13" s="813"/>
      <c r="TOV13" s="813"/>
      <c r="TOW13" s="813"/>
      <c r="TOX13" s="813"/>
      <c r="TOY13" s="813"/>
      <c r="TOZ13" s="813"/>
      <c r="TPA13" s="813"/>
      <c r="TPB13" s="813"/>
      <c r="TPC13" s="813"/>
      <c r="TPD13" s="813"/>
      <c r="TPE13" s="813"/>
      <c r="TPF13" s="813"/>
      <c r="TPG13" s="813"/>
      <c r="TPH13" s="813"/>
      <c r="TPI13" s="813"/>
      <c r="TPJ13" s="813"/>
      <c r="TPK13" s="813"/>
      <c r="TPL13" s="813"/>
      <c r="TPM13" s="813"/>
      <c r="TPN13" s="813"/>
      <c r="TPO13" s="813"/>
      <c r="TPP13" s="813"/>
      <c r="TPQ13" s="813"/>
      <c r="TPR13" s="813"/>
      <c r="TPS13" s="813"/>
      <c r="TPT13" s="813"/>
      <c r="TPU13" s="813"/>
      <c r="TPV13" s="813"/>
      <c r="TPW13" s="813"/>
      <c r="TPX13" s="813"/>
      <c r="TPY13" s="813"/>
      <c r="TPZ13" s="813"/>
      <c r="TQA13" s="813"/>
      <c r="TQB13" s="813"/>
      <c r="TQC13" s="813"/>
      <c r="TQD13" s="813"/>
      <c r="TQE13" s="813"/>
      <c r="TQF13" s="813"/>
      <c r="TQG13" s="813"/>
      <c r="TQH13" s="813"/>
      <c r="TQI13" s="813"/>
      <c r="TQJ13" s="813"/>
      <c r="TQK13" s="813"/>
      <c r="TQL13" s="813"/>
      <c r="TQM13" s="813"/>
      <c r="TQN13" s="813"/>
      <c r="TQO13" s="813"/>
      <c r="TQP13" s="813"/>
      <c r="TQQ13" s="813"/>
      <c r="TQR13" s="813"/>
      <c r="TQS13" s="813"/>
      <c r="TQT13" s="813"/>
      <c r="TQU13" s="813"/>
      <c r="TQV13" s="813"/>
      <c r="TQW13" s="813"/>
      <c r="TQX13" s="813"/>
      <c r="TQY13" s="813"/>
      <c r="TQZ13" s="813"/>
      <c r="TRA13" s="813"/>
      <c r="TRB13" s="813"/>
      <c r="TRC13" s="813"/>
      <c r="TRD13" s="813"/>
      <c r="TRE13" s="813"/>
      <c r="TRF13" s="813"/>
      <c r="TRG13" s="813"/>
      <c r="TRH13" s="813"/>
      <c r="TRI13" s="813"/>
      <c r="TRJ13" s="813"/>
      <c r="TRK13" s="813"/>
      <c r="TRL13" s="813"/>
      <c r="TRM13" s="813"/>
      <c r="TRN13" s="813"/>
      <c r="TRO13" s="813"/>
      <c r="TRP13" s="813"/>
      <c r="TRQ13" s="813"/>
      <c r="TRR13" s="813"/>
      <c r="TRS13" s="813"/>
      <c r="TRT13" s="813"/>
      <c r="TRU13" s="813"/>
      <c r="TRV13" s="813"/>
      <c r="TRW13" s="813"/>
      <c r="TRX13" s="813"/>
      <c r="TRY13" s="813"/>
      <c r="TRZ13" s="813"/>
      <c r="TSA13" s="813"/>
      <c r="TSB13" s="813"/>
      <c r="TSC13" s="813"/>
      <c r="TSD13" s="813"/>
      <c r="TSE13" s="813"/>
      <c r="TSF13" s="813"/>
      <c r="TSG13" s="813"/>
      <c r="TSH13" s="813"/>
      <c r="TSI13" s="813"/>
      <c r="TSJ13" s="813"/>
      <c r="TSK13" s="813"/>
      <c r="TSL13" s="813"/>
      <c r="TSM13" s="813"/>
      <c r="TSN13" s="813"/>
      <c r="TSO13" s="813"/>
      <c r="TSP13" s="813"/>
      <c r="TSQ13" s="813"/>
      <c r="TSR13" s="813"/>
      <c r="TSS13" s="813"/>
      <c r="TST13" s="813"/>
      <c r="TSU13" s="813"/>
      <c r="TSV13" s="813"/>
      <c r="TSW13" s="813"/>
      <c r="TSX13" s="813"/>
      <c r="TSY13" s="813"/>
      <c r="TSZ13" s="813"/>
      <c r="TTA13" s="813"/>
      <c r="TTB13" s="813"/>
      <c r="TTC13" s="813"/>
      <c r="TTD13" s="813"/>
      <c r="TTE13" s="813"/>
      <c r="TTF13" s="813"/>
      <c r="TTG13" s="813"/>
      <c r="TTH13" s="813"/>
      <c r="TTI13" s="813"/>
      <c r="TTJ13" s="813"/>
      <c r="TTK13" s="813"/>
      <c r="TTL13" s="813"/>
      <c r="TTM13" s="813"/>
      <c r="TTN13" s="813"/>
      <c r="TTO13" s="813"/>
      <c r="TTP13" s="813"/>
      <c r="TTQ13" s="813"/>
      <c r="TTR13" s="813"/>
      <c r="TTS13" s="813"/>
      <c r="TTT13" s="813"/>
      <c r="TTU13" s="813"/>
      <c r="TTV13" s="813"/>
      <c r="TTW13" s="813"/>
      <c r="TTX13" s="813"/>
      <c r="TTY13" s="813"/>
      <c r="TTZ13" s="813"/>
      <c r="TUA13" s="813"/>
      <c r="TUB13" s="813"/>
      <c r="TUC13" s="813"/>
      <c r="TUD13" s="813"/>
      <c r="TUE13" s="813"/>
      <c r="TUF13" s="813"/>
      <c r="TUG13" s="813"/>
      <c r="TUH13" s="813"/>
      <c r="TUI13" s="813"/>
      <c r="TUJ13" s="813"/>
      <c r="TUK13" s="813"/>
      <c r="TUL13" s="813"/>
      <c r="TUM13" s="813"/>
      <c r="TUN13" s="813"/>
      <c r="TUO13" s="813"/>
      <c r="TUP13" s="813"/>
      <c r="TUQ13" s="813"/>
      <c r="TUR13" s="813"/>
      <c r="TUS13" s="813"/>
      <c r="TUT13" s="813"/>
      <c r="TUU13" s="813"/>
      <c r="TUV13" s="813"/>
      <c r="TUW13" s="813"/>
      <c r="TUX13" s="813"/>
      <c r="TUY13" s="813"/>
      <c r="TUZ13" s="813"/>
      <c r="TVA13" s="813"/>
      <c r="TVB13" s="813"/>
      <c r="TVC13" s="813"/>
      <c r="TVD13" s="813"/>
      <c r="TVE13" s="813"/>
      <c r="TVF13" s="813"/>
      <c r="TVG13" s="813"/>
      <c r="TVH13" s="813"/>
      <c r="TVI13" s="813"/>
      <c r="TVJ13" s="813"/>
      <c r="TVK13" s="813"/>
      <c r="TVL13" s="813"/>
      <c r="TVM13" s="813"/>
      <c r="TVN13" s="813"/>
      <c r="TVO13" s="813"/>
      <c r="TVP13" s="813"/>
      <c r="TVQ13" s="813"/>
      <c r="TVR13" s="813"/>
      <c r="TVS13" s="813"/>
      <c r="TVT13" s="813"/>
      <c r="TVU13" s="813"/>
      <c r="TVV13" s="813"/>
      <c r="TVW13" s="813"/>
      <c r="TVX13" s="813"/>
      <c r="TVY13" s="813"/>
      <c r="TVZ13" s="813"/>
      <c r="TWA13" s="813"/>
      <c r="TWB13" s="813"/>
      <c r="TWC13" s="813"/>
      <c r="TWD13" s="813"/>
      <c r="TWE13" s="813"/>
      <c r="TWF13" s="813"/>
      <c r="TWG13" s="813"/>
      <c r="TWH13" s="813"/>
      <c r="TWI13" s="813"/>
      <c r="TWJ13" s="813"/>
      <c r="TWK13" s="813"/>
      <c r="TWL13" s="813"/>
      <c r="TWM13" s="813"/>
      <c r="TWN13" s="813"/>
      <c r="TWO13" s="813"/>
      <c r="TWP13" s="813"/>
      <c r="TWQ13" s="813"/>
      <c r="TWR13" s="813"/>
      <c r="TWS13" s="813"/>
      <c r="TWT13" s="813"/>
      <c r="TWU13" s="813"/>
      <c r="TWV13" s="813"/>
      <c r="TWW13" s="813"/>
      <c r="TWX13" s="813"/>
      <c r="TWY13" s="813"/>
      <c r="TWZ13" s="813"/>
      <c r="TXA13" s="813"/>
      <c r="TXB13" s="813"/>
      <c r="TXC13" s="813"/>
      <c r="TXD13" s="813"/>
      <c r="TXE13" s="813"/>
      <c r="TXF13" s="813"/>
      <c r="TXG13" s="813"/>
      <c r="TXH13" s="813"/>
      <c r="TXI13" s="813"/>
      <c r="TXJ13" s="813"/>
      <c r="TXK13" s="813"/>
      <c r="TXL13" s="813"/>
      <c r="TXM13" s="813"/>
      <c r="TXN13" s="813"/>
      <c r="TXO13" s="813"/>
      <c r="TXP13" s="813"/>
      <c r="TXQ13" s="813"/>
      <c r="TXR13" s="813"/>
      <c r="TXS13" s="813"/>
      <c r="TXT13" s="813"/>
      <c r="TXU13" s="813"/>
      <c r="TXV13" s="813"/>
      <c r="TXW13" s="813"/>
      <c r="TXX13" s="813"/>
      <c r="TXY13" s="813"/>
      <c r="TXZ13" s="813"/>
      <c r="TYA13" s="813"/>
      <c r="TYB13" s="813"/>
      <c r="TYC13" s="813"/>
      <c r="TYD13" s="813"/>
      <c r="TYE13" s="813"/>
      <c r="TYF13" s="813"/>
      <c r="TYG13" s="813"/>
      <c r="TYH13" s="813"/>
      <c r="TYI13" s="813"/>
      <c r="TYJ13" s="813"/>
      <c r="TYK13" s="813"/>
      <c r="TYL13" s="813"/>
      <c r="TYM13" s="813"/>
      <c r="TYN13" s="813"/>
      <c r="TYO13" s="813"/>
      <c r="TYP13" s="813"/>
      <c r="TYQ13" s="813"/>
      <c r="TYR13" s="813"/>
      <c r="TYS13" s="813"/>
      <c r="TYT13" s="813"/>
      <c r="TYU13" s="813"/>
      <c r="TYV13" s="813"/>
      <c r="TYW13" s="813"/>
      <c r="TYX13" s="813"/>
      <c r="TYY13" s="813"/>
      <c r="TYZ13" s="813"/>
      <c r="TZA13" s="813"/>
      <c r="TZB13" s="813"/>
      <c r="TZC13" s="813"/>
      <c r="TZD13" s="813"/>
      <c r="TZE13" s="813"/>
      <c r="TZF13" s="813"/>
      <c r="TZG13" s="813"/>
      <c r="TZH13" s="813"/>
      <c r="TZI13" s="813"/>
      <c r="TZJ13" s="813"/>
      <c r="TZK13" s="813"/>
      <c r="TZL13" s="813"/>
      <c r="TZM13" s="813"/>
      <c r="TZN13" s="813"/>
      <c r="TZO13" s="813"/>
      <c r="TZP13" s="813"/>
      <c r="TZQ13" s="813"/>
      <c r="TZR13" s="813"/>
      <c r="TZS13" s="813"/>
      <c r="TZT13" s="813"/>
      <c r="TZU13" s="813"/>
      <c r="TZV13" s="813"/>
      <c r="TZW13" s="813"/>
      <c r="TZX13" s="813"/>
      <c r="TZY13" s="813"/>
      <c r="TZZ13" s="813"/>
      <c r="UAA13" s="813"/>
      <c r="UAB13" s="813"/>
      <c r="UAC13" s="813"/>
      <c r="UAD13" s="813"/>
      <c r="UAE13" s="813"/>
      <c r="UAF13" s="813"/>
      <c r="UAG13" s="813"/>
      <c r="UAH13" s="813"/>
      <c r="UAI13" s="813"/>
      <c r="UAJ13" s="813"/>
      <c r="UAK13" s="813"/>
      <c r="UAL13" s="813"/>
      <c r="UAM13" s="813"/>
      <c r="UAN13" s="813"/>
      <c r="UAO13" s="813"/>
      <c r="UAP13" s="813"/>
      <c r="UAQ13" s="813"/>
      <c r="UAR13" s="813"/>
      <c r="UAS13" s="813"/>
      <c r="UAT13" s="813"/>
      <c r="UAU13" s="813"/>
      <c r="UAV13" s="813"/>
      <c r="UAW13" s="813"/>
      <c r="UAX13" s="813"/>
      <c r="UAY13" s="813"/>
      <c r="UAZ13" s="813"/>
      <c r="UBA13" s="813"/>
      <c r="UBB13" s="813"/>
      <c r="UBC13" s="813"/>
      <c r="UBD13" s="813"/>
      <c r="UBE13" s="813"/>
      <c r="UBF13" s="813"/>
      <c r="UBG13" s="813"/>
      <c r="UBH13" s="813"/>
      <c r="UBI13" s="813"/>
      <c r="UBJ13" s="813"/>
      <c r="UBK13" s="813"/>
      <c r="UBL13" s="813"/>
      <c r="UBM13" s="813"/>
      <c r="UBN13" s="813"/>
      <c r="UBO13" s="813"/>
      <c r="UBP13" s="813"/>
      <c r="UBQ13" s="813"/>
      <c r="UBR13" s="813"/>
      <c r="UBS13" s="813"/>
      <c r="UBT13" s="813"/>
      <c r="UBU13" s="813"/>
      <c r="UBV13" s="813"/>
      <c r="UBW13" s="813"/>
      <c r="UBX13" s="813"/>
      <c r="UBY13" s="813"/>
      <c r="UBZ13" s="813"/>
      <c r="UCA13" s="813"/>
      <c r="UCB13" s="813"/>
      <c r="UCC13" s="813"/>
      <c r="UCD13" s="813"/>
      <c r="UCE13" s="813"/>
      <c r="UCF13" s="813"/>
      <c r="UCG13" s="813"/>
      <c r="UCH13" s="813"/>
      <c r="UCI13" s="813"/>
      <c r="UCJ13" s="813"/>
      <c r="UCK13" s="813"/>
      <c r="UCL13" s="813"/>
      <c r="UCM13" s="813"/>
      <c r="UCN13" s="813"/>
      <c r="UCO13" s="813"/>
      <c r="UCP13" s="813"/>
      <c r="UCQ13" s="813"/>
      <c r="UCR13" s="813"/>
      <c r="UCS13" s="813"/>
      <c r="UCT13" s="813"/>
      <c r="UCU13" s="813"/>
      <c r="UCV13" s="813"/>
      <c r="UCW13" s="813"/>
      <c r="UCX13" s="813"/>
      <c r="UCY13" s="813"/>
      <c r="UCZ13" s="813"/>
      <c r="UDA13" s="813"/>
      <c r="UDB13" s="813"/>
      <c r="UDC13" s="813"/>
      <c r="UDD13" s="813"/>
      <c r="UDE13" s="813"/>
      <c r="UDF13" s="813"/>
      <c r="UDG13" s="813"/>
      <c r="UDH13" s="813"/>
      <c r="UDI13" s="813"/>
      <c r="UDJ13" s="813"/>
      <c r="UDK13" s="813"/>
      <c r="UDL13" s="813"/>
      <c r="UDM13" s="813"/>
      <c r="UDN13" s="813"/>
      <c r="UDO13" s="813"/>
      <c r="UDP13" s="813"/>
      <c r="UDQ13" s="813"/>
      <c r="UDR13" s="813"/>
      <c r="UDS13" s="813"/>
      <c r="UDT13" s="813"/>
      <c r="UDU13" s="813"/>
      <c r="UDV13" s="813"/>
      <c r="UDW13" s="813"/>
      <c r="UDX13" s="813"/>
      <c r="UDY13" s="813"/>
      <c r="UDZ13" s="813"/>
      <c r="UEA13" s="813"/>
      <c r="UEB13" s="813"/>
      <c r="UEC13" s="813"/>
      <c r="UED13" s="813"/>
      <c r="UEE13" s="813"/>
      <c r="UEF13" s="813"/>
      <c r="UEG13" s="813"/>
      <c r="UEH13" s="813"/>
      <c r="UEI13" s="813"/>
      <c r="UEJ13" s="813"/>
      <c r="UEK13" s="813"/>
      <c r="UEL13" s="813"/>
      <c r="UEM13" s="813"/>
      <c r="UEN13" s="813"/>
      <c r="UEO13" s="813"/>
      <c r="UEP13" s="813"/>
      <c r="UEQ13" s="813"/>
      <c r="UER13" s="813"/>
      <c r="UES13" s="813"/>
      <c r="UET13" s="813"/>
      <c r="UEU13" s="813"/>
      <c r="UEV13" s="813"/>
      <c r="UEW13" s="813"/>
      <c r="UEX13" s="813"/>
      <c r="UEY13" s="813"/>
      <c r="UEZ13" s="813"/>
      <c r="UFA13" s="813"/>
      <c r="UFB13" s="813"/>
      <c r="UFC13" s="813"/>
      <c r="UFD13" s="813"/>
      <c r="UFE13" s="813"/>
      <c r="UFF13" s="813"/>
      <c r="UFG13" s="813"/>
      <c r="UFH13" s="813"/>
      <c r="UFI13" s="813"/>
      <c r="UFJ13" s="813"/>
      <c r="UFK13" s="813"/>
      <c r="UFL13" s="813"/>
      <c r="UFM13" s="813"/>
      <c r="UFN13" s="813"/>
      <c r="UFO13" s="813"/>
      <c r="UFP13" s="813"/>
      <c r="UFQ13" s="813"/>
      <c r="UFR13" s="813"/>
      <c r="UFS13" s="813"/>
      <c r="UFT13" s="813"/>
      <c r="UFU13" s="813"/>
      <c r="UFV13" s="813"/>
      <c r="UFW13" s="813"/>
      <c r="UFX13" s="813"/>
      <c r="UFY13" s="813"/>
      <c r="UFZ13" s="813"/>
      <c r="UGA13" s="813"/>
      <c r="UGB13" s="813"/>
      <c r="UGC13" s="813"/>
      <c r="UGD13" s="813"/>
      <c r="UGE13" s="813"/>
      <c r="UGF13" s="813"/>
      <c r="UGG13" s="813"/>
      <c r="UGH13" s="813"/>
      <c r="UGI13" s="813"/>
      <c r="UGJ13" s="813"/>
      <c r="UGK13" s="813"/>
      <c r="UGL13" s="813"/>
      <c r="UGM13" s="813"/>
      <c r="UGN13" s="813"/>
      <c r="UGO13" s="813"/>
      <c r="UGP13" s="813"/>
      <c r="UGQ13" s="813"/>
      <c r="UGR13" s="813"/>
      <c r="UGS13" s="813"/>
      <c r="UGT13" s="813"/>
      <c r="UGU13" s="813"/>
      <c r="UGV13" s="813"/>
      <c r="UGW13" s="813"/>
      <c r="UGX13" s="813"/>
      <c r="UGY13" s="813"/>
      <c r="UGZ13" s="813"/>
      <c r="UHA13" s="813"/>
      <c r="UHB13" s="813"/>
      <c r="UHC13" s="813"/>
      <c r="UHD13" s="813"/>
      <c r="UHE13" s="813"/>
      <c r="UHF13" s="813"/>
      <c r="UHG13" s="813"/>
      <c r="UHH13" s="813"/>
      <c r="UHI13" s="813"/>
      <c r="UHJ13" s="813"/>
      <c r="UHK13" s="813"/>
      <c r="UHL13" s="813"/>
      <c r="UHM13" s="813"/>
      <c r="UHN13" s="813"/>
      <c r="UHO13" s="813"/>
      <c r="UHP13" s="813"/>
      <c r="UHQ13" s="813"/>
      <c r="UHR13" s="813"/>
      <c r="UHS13" s="813"/>
      <c r="UHT13" s="813"/>
      <c r="UHU13" s="813"/>
      <c r="UHV13" s="813"/>
      <c r="UHW13" s="813"/>
      <c r="UHX13" s="813"/>
      <c r="UHY13" s="813"/>
      <c r="UHZ13" s="813"/>
      <c r="UIA13" s="813"/>
      <c r="UIB13" s="813"/>
      <c r="UIC13" s="813"/>
      <c r="UID13" s="813"/>
      <c r="UIE13" s="813"/>
      <c r="UIF13" s="813"/>
      <c r="UIG13" s="813"/>
      <c r="UIH13" s="813"/>
      <c r="UII13" s="813"/>
      <c r="UIJ13" s="813"/>
      <c r="UIK13" s="813"/>
      <c r="UIL13" s="813"/>
      <c r="UIM13" s="813"/>
      <c r="UIN13" s="813"/>
      <c r="UIO13" s="813"/>
      <c r="UIP13" s="813"/>
      <c r="UIQ13" s="813"/>
      <c r="UIR13" s="813"/>
      <c r="UIS13" s="813"/>
      <c r="UIT13" s="813"/>
      <c r="UIU13" s="813"/>
      <c r="UIV13" s="813"/>
      <c r="UIW13" s="813"/>
      <c r="UIX13" s="813"/>
      <c r="UIY13" s="813"/>
      <c r="UIZ13" s="813"/>
      <c r="UJA13" s="813"/>
      <c r="UJB13" s="813"/>
      <c r="UJC13" s="813"/>
      <c r="UJD13" s="813"/>
      <c r="UJE13" s="813"/>
      <c r="UJF13" s="813"/>
      <c r="UJG13" s="813"/>
      <c r="UJH13" s="813"/>
      <c r="UJI13" s="813"/>
      <c r="UJJ13" s="813"/>
      <c r="UJK13" s="813"/>
      <c r="UJL13" s="813"/>
      <c r="UJM13" s="813"/>
      <c r="UJN13" s="813"/>
      <c r="UJO13" s="813"/>
      <c r="UJP13" s="813"/>
      <c r="UJQ13" s="813"/>
      <c r="UJR13" s="813"/>
      <c r="UJS13" s="813"/>
      <c r="UJT13" s="813"/>
      <c r="UJU13" s="813"/>
      <c r="UJV13" s="813"/>
      <c r="UJW13" s="813"/>
      <c r="UJX13" s="813"/>
      <c r="UJY13" s="813"/>
      <c r="UJZ13" s="813"/>
      <c r="UKA13" s="813"/>
      <c r="UKB13" s="813"/>
      <c r="UKC13" s="813"/>
      <c r="UKD13" s="813"/>
      <c r="UKE13" s="813"/>
      <c r="UKF13" s="813"/>
      <c r="UKG13" s="813"/>
      <c r="UKH13" s="813"/>
      <c r="UKI13" s="813"/>
      <c r="UKJ13" s="813"/>
      <c r="UKK13" s="813"/>
      <c r="UKL13" s="813"/>
      <c r="UKM13" s="813"/>
      <c r="UKN13" s="813"/>
      <c r="UKO13" s="813"/>
      <c r="UKP13" s="813"/>
      <c r="UKQ13" s="813"/>
      <c r="UKR13" s="813"/>
      <c r="UKS13" s="813"/>
      <c r="UKT13" s="813"/>
      <c r="UKU13" s="813"/>
      <c r="UKV13" s="813"/>
      <c r="UKW13" s="813"/>
      <c r="UKX13" s="813"/>
      <c r="UKY13" s="813"/>
      <c r="UKZ13" s="813"/>
      <c r="ULA13" s="813"/>
      <c r="ULB13" s="813"/>
      <c r="ULC13" s="813"/>
      <c r="ULD13" s="813"/>
      <c r="ULE13" s="813"/>
      <c r="ULF13" s="813"/>
      <c r="ULG13" s="813"/>
      <c r="ULH13" s="813"/>
      <c r="ULI13" s="813"/>
      <c r="ULJ13" s="813"/>
      <c r="ULK13" s="813"/>
      <c r="ULL13" s="813"/>
      <c r="ULM13" s="813"/>
      <c r="ULN13" s="813"/>
      <c r="ULO13" s="813"/>
      <c r="ULP13" s="813"/>
      <c r="ULQ13" s="813"/>
      <c r="ULR13" s="813"/>
      <c r="ULS13" s="813"/>
      <c r="ULT13" s="813"/>
      <c r="ULU13" s="813"/>
      <c r="ULV13" s="813"/>
      <c r="ULW13" s="813"/>
      <c r="ULX13" s="813"/>
      <c r="ULY13" s="813"/>
      <c r="ULZ13" s="813"/>
      <c r="UMA13" s="813"/>
      <c r="UMB13" s="813"/>
      <c r="UMC13" s="813"/>
      <c r="UMD13" s="813"/>
      <c r="UME13" s="813"/>
      <c r="UMF13" s="813"/>
      <c r="UMG13" s="813"/>
      <c r="UMH13" s="813"/>
      <c r="UMI13" s="813"/>
      <c r="UMJ13" s="813"/>
      <c r="UMK13" s="813"/>
      <c r="UML13" s="813"/>
      <c r="UMM13" s="813"/>
      <c r="UMN13" s="813"/>
      <c r="UMO13" s="813"/>
      <c r="UMP13" s="813"/>
      <c r="UMQ13" s="813"/>
      <c r="UMR13" s="813"/>
      <c r="UMS13" s="813"/>
      <c r="UMT13" s="813"/>
      <c r="UMU13" s="813"/>
      <c r="UMV13" s="813"/>
      <c r="UMW13" s="813"/>
      <c r="UMX13" s="813"/>
      <c r="UMY13" s="813"/>
      <c r="UMZ13" s="813"/>
      <c r="UNA13" s="813"/>
      <c r="UNB13" s="813"/>
      <c r="UNC13" s="813"/>
      <c r="UND13" s="813"/>
      <c r="UNE13" s="813"/>
      <c r="UNF13" s="813"/>
      <c r="UNG13" s="813"/>
      <c r="UNH13" s="813"/>
      <c r="UNI13" s="813"/>
      <c r="UNJ13" s="813"/>
      <c r="UNK13" s="813"/>
      <c r="UNL13" s="813"/>
      <c r="UNM13" s="813"/>
      <c r="UNN13" s="813"/>
      <c r="UNO13" s="813"/>
      <c r="UNP13" s="813"/>
      <c r="UNQ13" s="813"/>
      <c r="UNR13" s="813"/>
      <c r="UNS13" s="813"/>
      <c r="UNT13" s="813"/>
      <c r="UNU13" s="813"/>
      <c r="UNV13" s="813"/>
      <c r="UNW13" s="813"/>
      <c r="UNX13" s="813"/>
      <c r="UNY13" s="813"/>
      <c r="UNZ13" s="813"/>
      <c r="UOA13" s="813"/>
      <c r="UOB13" s="813"/>
      <c r="UOC13" s="813"/>
      <c r="UOD13" s="813"/>
      <c r="UOE13" s="813"/>
      <c r="UOF13" s="813"/>
      <c r="UOG13" s="813"/>
      <c r="UOH13" s="813"/>
      <c r="UOI13" s="813"/>
      <c r="UOJ13" s="813"/>
      <c r="UOK13" s="813"/>
      <c r="UOL13" s="813"/>
      <c r="UOM13" s="813"/>
      <c r="UON13" s="813"/>
      <c r="UOO13" s="813"/>
      <c r="UOP13" s="813"/>
      <c r="UOQ13" s="813"/>
      <c r="UOR13" s="813"/>
      <c r="UOS13" s="813"/>
      <c r="UOT13" s="813"/>
      <c r="UOU13" s="813"/>
      <c r="UOV13" s="813"/>
      <c r="UOW13" s="813"/>
      <c r="UOX13" s="813"/>
      <c r="UOY13" s="813"/>
      <c r="UOZ13" s="813"/>
      <c r="UPA13" s="813"/>
      <c r="UPB13" s="813"/>
      <c r="UPC13" s="813"/>
      <c r="UPD13" s="813"/>
      <c r="UPE13" s="813"/>
      <c r="UPF13" s="813"/>
      <c r="UPG13" s="813"/>
      <c r="UPH13" s="813"/>
      <c r="UPI13" s="813"/>
      <c r="UPJ13" s="813"/>
      <c r="UPK13" s="813"/>
      <c r="UPL13" s="813"/>
      <c r="UPM13" s="813"/>
      <c r="UPN13" s="813"/>
      <c r="UPO13" s="813"/>
      <c r="UPP13" s="813"/>
      <c r="UPQ13" s="813"/>
      <c r="UPR13" s="813"/>
      <c r="UPS13" s="813"/>
      <c r="UPT13" s="813"/>
      <c r="UPU13" s="813"/>
      <c r="UPV13" s="813"/>
      <c r="UPW13" s="813"/>
      <c r="UPX13" s="813"/>
      <c r="UPY13" s="813"/>
      <c r="UPZ13" s="813"/>
      <c r="UQA13" s="813"/>
      <c r="UQB13" s="813"/>
      <c r="UQC13" s="813"/>
      <c r="UQD13" s="813"/>
      <c r="UQE13" s="813"/>
      <c r="UQF13" s="813"/>
      <c r="UQG13" s="813"/>
      <c r="UQH13" s="813"/>
      <c r="UQI13" s="813"/>
      <c r="UQJ13" s="813"/>
      <c r="UQK13" s="813"/>
      <c r="UQL13" s="813"/>
      <c r="UQM13" s="813"/>
      <c r="UQN13" s="813"/>
      <c r="UQO13" s="813"/>
      <c r="UQP13" s="813"/>
      <c r="UQQ13" s="813"/>
      <c r="UQR13" s="813"/>
      <c r="UQS13" s="813"/>
      <c r="UQT13" s="813"/>
      <c r="UQU13" s="813"/>
      <c r="UQV13" s="813"/>
      <c r="UQW13" s="813"/>
      <c r="UQX13" s="813"/>
      <c r="UQY13" s="813"/>
      <c r="UQZ13" s="813"/>
      <c r="URA13" s="813"/>
      <c r="URB13" s="813"/>
      <c r="URC13" s="813"/>
      <c r="URD13" s="813"/>
      <c r="URE13" s="813"/>
      <c r="URF13" s="813"/>
      <c r="URG13" s="813"/>
      <c r="URH13" s="813"/>
      <c r="URI13" s="813"/>
      <c r="URJ13" s="813"/>
      <c r="URK13" s="813"/>
      <c r="URL13" s="813"/>
      <c r="URM13" s="813"/>
      <c r="URN13" s="813"/>
      <c r="URO13" s="813"/>
      <c r="URP13" s="813"/>
      <c r="URQ13" s="813"/>
      <c r="URR13" s="813"/>
      <c r="URS13" s="813"/>
      <c r="URT13" s="813"/>
      <c r="URU13" s="813"/>
      <c r="URV13" s="813"/>
      <c r="URW13" s="813"/>
      <c r="URX13" s="813"/>
      <c r="URY13" s="813"/>
      <c r="URZ13" s="813"/>
      <c r="USA13" s="813"/>
      <c r="USB13" s="813"/>
      <c r="USC13" s="813"/>
      <c r="USD13" s="813"/>
      <c r="USE13" s="813"/>
      <c r="USF13" s="813"/>
      <c r="USG13" s="813"/>
      <c r="USH13" s="813"/>
      <c r="USI13" s="813"/>
      <c r="USJ13" s="813"/>
      <c r="USK13" s="813"/>
      <c r="USL13" s="813"/>
      <c r="USM13" s="813"/>
      <c r="USN13" s="813"/>
      <c r="USO13" s="813"/>
      <c r="USP13" s="813"/>
      <c r="USQ13" s="813"/>
      <c r="USR13" s="813"/>
      <c r="USS13" s="813"/>
      <c r="UST13" s="813"/>
      <c r="USU13" s="813"/>
      <c r="USV13" s="813"/>
      <c r="USW13" s="813"/>
      <c r="USX13" s="813"/>
      <c r="USY13" s="813"/>
      <c r="USZ13" s="813"/>
      <c r="UTA13" s="813"/>
      <c r="UTB13" s="813"/>
      <c r="UTC13" s="813"/>
      <c r="UTD13" s="813"/>
      <c r="UTE13" s="813"/>
      <c r="UTF13" s="813"/>
      <c r="UTG13" s="813"/>
      <c r="UTH13" s="813"/>
      <c r="UTI13" s="813"/>
      <c r="UTJ13" s="813"/>
      <c r="UTK13" s="813"/>
      <c r="UTL13" s="813"/>
      <c r="UTM13" s="813"/>
      <c r="UTN13" s="813"/>
      <c r="UTO13" s="813"/>
      <c r="UTP13" s="813"/>
      <c r="UTQ13" s="813"/>
      <c r="UTR13" s="813"/>
      <c r="UTS13" s="813"/>
      <c r="UTT13" s="813"/>
      <c r="UTU13" s="813"/>
      <c r="UTV13" s="813"/>
      <c r="UTW13" s="813"/>
      <c r="UTX13" s="813"/>
      <c r="UTY13" s="813"/>
      <c r="UTZ13" s="813"/>
      <c r="UUA13" s="813"/>
      <c r="UUB13" s="813"/>
      <c r="UUC13" s="813"/>
      <c r="UUD13" s="813"/>
      <c r="UUE13" s="813"/>
      <c r="UUF13" s="813"/>
      <c r="UUG13" s="813"/>
      <c r="UUH13" s="813"/>
      <c r="UUI13" s="813"/>
      <c r="UUJ13" s="813"/>
      <c r="UUK13" s="813"/>
      <c r="UUL13" s="813"/>
      <c r="UUM13" s="813"/>
      <c r="UUN13" s="813"/>
      <c r="UUO13" s="813"/>
      <c r="UUP13" s="813"/>
      <c r="UUQ13" s="813"/>
      <c r="UUR13" s="813"/>
      <c r="UUS13" s="813"/>
      <c r="UUT13" s="813"/>
      <c r="UUU13" s="813"/>
      <c r="UUV13" s="813"/>
      <c r="UUW13" s="813"/>
      <c r="UUX13" s="813"/>
      <c r="UUY13" s="813"/>
      <c r="UUZ13" s="813"/>
      <c r="UVA13" s="813"/>
      <c r="UVB13" s="813"/>
      <c r="UVC13" s="813"/>
      <c r="UVD13" s="813"/>
      <c r="UVE13" s="813"/>
      <c r="UVF13" s="813"/>
      <c r="UVG13" s="813"/>
      <c r="UVH13" s="813"/>
      <c r="UVI13" s="813"/>
      <c r="UVJ13" s="813"/>
      <c r="UVK13" s="813"/>
      <c r="UVL13" s="813"/>
      <c r="UVM13" s="813"/>
      <c r="UVN13" s="813"/>
      <c r="UVO13" s="813"/>
      <c r="UVP13" s="813"/>
      <c r="UVQ13" s="813"/>
      <c r="UVR13" s="813"/>
      <c r="UVS13" s="813"/>
      <c r="UVT13" s="813"/>
      <c r="UVU13" s="813"/>
      <c r="UVV13" s="813"/>
      <c r="UVW13" s="813"/>
      <c r="UVX13" s="813"/>
      <c r="UVY13" s="813"/>
      <c r="UVZ13" s="813"/>
      <c r="UWA13" s="813"/>
      <c r="UWB13" s="813"/>
      <c r="UWC13" s="813"/>
      <c r="UWD13" s="813"/>
      <c r="UWE13" s="813"/>
      <c r="UWF13" s="813"/>
      <c r="UWG13" s="813"/>
      <c r="UWH13" s="813"/>
      <c r="UWI13" s="813"/>
      <c r="UWJ13" s="813"/>
      <c r="UWK13" s="813"/>
      <c r="UWL13" s="813"/>
      <c r="UWM13" s="813"/>
      <c r="UWN13" s="813"/>
      <c r="UWO13" s="813"/>
      <c r="UWP13" s="813"/>
      <c r="UWQ13" s="813"/>
      <c r="UWR13" s="813"/>
      <c r="UWS13" s="813"/>
      <c r="UWT13" s="813"/>
      <c r="UWU13" s="813"/>
      <c r="UWV13" s="813"/>
      <c r="UWW13" s="813"/>
      <c r="UWX13" s="813"/>
      <c r="UWY13" s="813"/>
      <c r="UWZ13" s="813"/>
      <c r="UXA13" s="813"/>
      <c r="UXB13" s="813"/>
      <c r="UXC13" s="813"/>
      <c r="UXD13" s="813"/>
      <c r="UXE13" s="813"/>
      <c r="UXF13" s="813"/>
      <c r="UXG13" s="813"/>
      <c r="UXH13" s="813"/>
      <c r="UXI13" s="813"/>
      <c r="UXJ13" s="813"/>
      <c r="UXK13" s="813"/>
      <c r="UXL13" s="813"/>
      <c r="UXM13" s="813"/>
      <c r="UXN13" s="813"/>
      <c r="UXO13" s="813"/>
      <c r="UXP13" s="813"/>
      <c r="UXQ13" s="813"/>
      <c r="UXR13" s="813"/>
      <c r="UXS13" s="813"/>
      <c r="UXT13" s="813"/>
      <c r="UXU13" s="813"/>
      <c r="UXV13" s="813"/>
      <c r="UXW13" s="813"/>
      <c r="UXX13" s="813"/>
      <c r="UXY13" s="813"/>
      <c r="UXZ13" s="813"/>
      <c r="UYA13" s="813"/>
      <c r="UYB13" s="813"/>
      <c r="UYC13" s="813"/>
      <c r="UYD13" s="813"/>
      <c r="UYE13" s="813"/>
      <c r="UYF13" s="813"/>
      <c r="UYG13" s="813"/>
      <c r="UYH13" s="813"/>
      <c r="UYI13" s="813"/>
      <c r="UYJ13" s="813"/>
      <c r="UYK13" s="813"/>
      <c r="UYL13" s="813"/>
      <c r="UYM13" s="813"/>
      <c r="UYN13" s="813"/>
      <c r="UYO13" s="813"/>
      <c r="UYP13" s="813"/>
      <c r="UYQ13" s="813"/>
      <c r="UYR13" s="813"/>
      <c r="UYS13" s="813"/>
      <c r="UYT13" s="813"/>
      <c r="UYU13" s="813"/>
      <c r="UYV13" s="813"/>
      <c r="UYW13" s="813"/>
      <c r="UYX13" s="813"/>
      <c r="UYY13" s="813"/>
      <c r="UYZ13" s="813"/>
      <c r="UZA13" s="813"/>
      <c r="UZB13" s="813"/>
      <c r="UZC13" s="813"/>
      <c r="UZD13" s="813"/>
      <c r="UZE13" s="813"/>
      <c r="UZF13" s="813"/>
      <c r="UZG13" s="813"/>
      <c r="UZH13" s="813"/>
      <c r="UZI13" s="813"/>
      <c r="UZJ13" s="813"/>
      <c r="UZK13" s="813"/>
      <c r="UZL13" s="813"/>
      <c r="UZM13" s="813"/>
      <c r="UZN13" s="813"/>
      <c r="UZO13" s="813"/>
      <c r="UZP13" s="813"/>
      <c r="UZQ13" s="813"/>
      <c r="UZR13" s="813"/>
      <c r="UZS13" s="813"/>
      <c r="UZT13" s="813"/>
      <c r="UZU13" s="813"/>
      <c r="UZV13" s="813"/>
      <c r="UZW13" s="813"/>
      <c r="UZX13" s="813"/>
      <c r="UZY13" s="813"/>
      <c r="UZZ13" s="813"/>
      <c r="VAA13" s="813"/>
      <c r="VAB13" s="813"/>
      <c r="VAC13" s="813"/>
      <c r="VAD13" s="813"/>
      <c r="VAE13" s="813"/>
      <c r="VAF13" s="813"/>
      <c r="VAG13" s="813"/>
      <c r="VAH13" s="813"/>
      <c r="VAI13" s="813"/>
      <c r="VAJ13" s="813"/>
      <c r="VAK13" s="813"/>
      <c r="VAL13" s="813"/>
      <c r="VAM13" s="813"/>
      <c r="VAN13" s="813"/>
      <c r="VAO13" s="813"/>
      <c r="VAP13" s="813"/>
      <c r="VAQ13" s="813"/>
      <c r="VAR13" s="813"/>
      <c r="VAS13" s="813"/>
      <c r="VAT13" s="813"/>
      <c r="VAU13" s="813"/>
      <c r="VAV13" s="813"/>
      <c r="VAW13" s="813"/>
      <c r="VAX13" s="813"/>
      <c r="VAY13" s="813"/>
      <c r="VAZ13" s="813"/>
      <c r="VBA13" s="813"/>
      <c r="VBB13" s="813"/>
      <c r="VBC13" s="813"/>
      <c r="VBD13" s="813"/>
      <c r="VBE13" s="813"/>
      <c r="VBF13" s="813"/>
      <c r="VBG13" s="813"/>
      <c r="VBH13" s="813"/>
      <c r="VBI13" s="813"/>
      <c r="VBJ13" s="813"/>
      <c r="VBK13" s="813"/>
      <c r="VBL13" s="813"/>
      <c r="VBM13" s="813"/>
      <c r="VBN13" s="813"/>
      <c r="VBO13" s="813"/>
      <c r="VBP13" s="813"/>
      <c r="VBQ13" s="813"/>
      <c r="VBR13" s="813"/>
      <c r="VBS13" s="813"/>
      <c r="VBT13" s="813"/>
      <c r="VBU13" s="813"/>
      <c r="VBV13" s="813"/>
      <c r="VBW13" s="813"/>
      <c r="VBX13" s="813"/>
      <c r="VBY13" s="813"/>
      <c r="VBZ13" s="813"/>
      <c r="VCA13" s="813"/>
      <c r="VCB13" s="813"/>
      <c r="VCC13" s="813"/>
      <c r="VCD13" s="813"/>
      <c r="VCE13" s="813"/>
      <c r="VCF13" s="813"/>
      <c r="VCG13" s="813"/>
      <c r="VCH13" s="813"/>
      <c r="VCI13" s="813"/>
      <c r="VCJ13" s="813"/>
      <c r="VCK13" s="813"/>
      <c r="VCL13" s="813"/>
      <c r="VCM13" s="813"/>
      <c r="VCN13" s="813"/>
      <c r="VCO13" s="813"/>
      <c r="VCP13" s="813"/>
      <c r="VCQ13" s="813"/>
      <c r="VCR13" s="813"/>
      <c r="VCS13" s="813"/>
      <c r="VCT13" s="813"/>
      <c r="VCU13" s="813"/>
      <c r="VCV13" s="813"/>
      <c r="VCW13" s="813"/>
      <c r="VCX13" s="813"/>
      <c r="VCY13" s="813"/>
      <c r="VCZ13" s="813"/>
      <c r="VDA13" s="813"/>
      <c r="VDB13" s="813"/>
      <c r="VDC13" s="813"/>
      <c r="VDD13" s="813"/>
      <c r="VDE13" s="813"/>
      <c r="VDF13" s="813"/>
      <c r="VDG13" s="813"/>
      <c r="VDH13" s="813"/>
      <c r="VDI13" s="813"/>
      <c r="VDJ13" s="813"/>
      <c r="VDK13" s="813"/>
      <c r="VDL13" s="813"/>
      <c r="VDM13" s="813"/>
      <c r="VDN13" s="813"/>
      <c r="VDO13" s="813"/>
      <c r="VDP13" s="813"/>
      <c r="VDQ13" s="813"/>
      <c r="VDR13" s="813"/>
      <c r="VDS13" s="813"/>
      <c r="VDT13" s="813"/>
      <c r="VDU13" s="813"/>
      <c r="VDV13" s="813"/>
      <c r="VDW13" s="813"/>
      <c r="VDX13" s="813"/>
      <c r="VDY13" s="813"/>
      <c r="VDZ13" s="813"/>
      <c r="VEA13" s="813"/>
      <c r="VEB13" s="813"/>
      <c r="VEC13" s="813"/>
      <c r="VED13" s="813"/>
      <c r="VEE13" s="813"/>
      <c r="VEF13" s="813"/>
      <c r="VEG13" s="813"/>
      <c r="VEH13" s="813"/>
      <c r="VEI13" s="813"/>
      <c r="VEJ13" s="813"/>
      <c r="VEK13" s="813"/>
      <c r="VEL13" s="813"/>
      <c r="VEM13" s="813"/>
      <c r="VEN13" s="813"/>
      <c r="VEO13" s="813"/>
      <c r="VEP13" s="813"/>
      <c r="VEQ13" s="813"/>
      <c r="VER13" s="813"/>
      <c r="VES13" s="813"/>
      <c r="VET13" s="813"/>
      <c r="VEU13" s="813"/>
      <c r="VEV13" s="813"/>
      <c r="VEW13" s="813"/>
      <c r="VEX13" s="813"/>
      <c r="VEY13" s="813"/>
      <c r="VEZ13" s="813"/>
      <c r="VFA13" s="813"/>
      <c r="VFB13" s="813"/>
      <c r="VFC13" s="813"/>
      <c r="VFD13" s="813"/>
      <c r="VFE13" s="813"/>
      <c r="VFF13" s="813"/>
      <c r="VFG13" s="813"/>
      <c r="VFH13" s="813"/>
      <c r="VFI13" s="813"/>
      <c r="VFJ13" s="813"/>
      <c r="VFK13" s="813"/>
      <c r="VFL13" s="813"/>
      <c r="VFM13" s="813"/>
      <c r="VFN13" s="813"/>
      <c r="VFO13" s="813"/>
      <c r="VFP13" s="813"/>
      <c r="VFQ13" s="813"/>
      <c r="VFR13" s="813"/>
      <c r="VFS13" s="813"/>
      <c r="VFT13" s="813"/>
      <c r="VFU13" s="813"/>
      <c r="VFV13" s="813"/>
      <c r="VFW13" s="813"/>
      <c r="VFX13" s="813"/>
      <c r="VFY13" s="813"/>
      <c r="VFZ13" s="813"/>
      <c r="VGA13" s="813"/>
      <c r="VGB13" s="813"/>
      <c r="VGC13" s="813"/>
      <c r="VGD13" s="813"/>
      <c r="VGE13" s="813"/>
      <c r="VGF13" s="813"/>
      <c r="VGG13" s="813"/>
      <c r="VGH13" s="813"/>
      <c r="VGI13" s="813"/>
      <c r="VGJ13" s="813"/>
      <c r="VGK13" s="813"/>
      <c r="VGL13" s="813"/>
      <c r="VGM13" s="813"/>
      <c r="VGN13" s="813"/>
      <c r="VGO13" s="813"/>
      <c r="VGP13" s="813"/>
      <c r="VGQ13" s="813"/>
      <c r="VGR13" s="813"/>
      <c r="VGS13" s="813"/>
      <c r="VGT13" s="813"/>
      <c r="VGU13" s="813"/>
      <c r="VGV13" s="813"/>
      <c r="VGW13" s="813"/>
      <c r="VGX13" s="813"/>
      <c r="VGY13" s="813"/>
      <c r="VGZ13" s="813"/>
      <c r="VHA13" s="813"/>
      <c r="VHB13" s="813"/>
      <c r="VHC13" s="813"/>
      <c r="VHD13" s="813"/>
      <c r="VHE13" s="813"/>
      <c r="VHF13" s="813"/>
      <c r="VHG13" s="813"/>
      <c r="VHH13" s="813"/>
      <c r="VHI13" s="813"/>
      <c r="VHJ13" s="813"/>
      <c r="VHK13" s="813"/>
      <c r="VHL13" s="813"/>
      <c r="VHM13" s="813"/>
      <c r="VHN13" s="813"/>
      <c r="VHO13" s="813"/>
      <c r="VHP13" s="813"/>
      <c r="VHQ13" s="813"/>
      <c r="VHR13" s="813"/>
      <c r="VHS13" s="813"/>
      <c r="VHT13" s="813"/>
      <c r="VHU13" s="813"/>
      <c r="VHV13" s="813"/>
      <c r="VHW13" s="813"/>
      <c r="VHX13" s="813"/>
      <c r="VHY13" s="813"/>
      <c r="VHZ13" s="813"/>
      <c r="VIA13" s="813"/>
      <c r="VIB13" s="813"/>
      <c r="VIC13" s="813"/>
      <c r="VID13" s="813"/>
      <c r="VIE13" s="813"/>
      <c r="VIF13" s="813"/>
      <c r="VIG13" s="813"/>
      <c r="VIH13" s="813"/>
      <c r="VII13" s="813"/>
      <c r="VIJ13" s="813"/>
      <c r="VIK13" s="813"/>
      <c r="VIL13" s="813"/>
      <c r="VIM13" s="813"/>
      <c r="VIN13" s="813"/>
      <c r="VIO13" s="813"/>
      <c r="VIP13" s="813"/>
      <c r="VIQ13" s="813"/>
      <c r="VIR13" s="813"/>
      <c r="VIS13" s="813"/>
      <c r="VIT13" s="813"/>
      <c r="VIU13" s="813"/>
      <c r="VIV13" s="813"/>
      <c r="VIW13" s="813"/>
      <c r="VIX13" s="813"/>
      <c r="VIY13" s="813"/>
      <c r="VIZ13" s="813"/>
      <c r="VJA13" s="813"/>
      <c r="VJB13" s="813"/>
      <c r="VJC13" s="813"/>
      <c r="VJD13" s="813"/>
      <c r="VJE13" s="813"/>
      <c r="VJF13" s="813"/>
      <c r="VJG13" s="813"/>
      <c r="VJH13" s="813"/>
      <c r="VJI13" s="813"/>
      <c r="VJJ13" s="813"/>
      <c r="VJK13" s="813"/>
      <c r="VJL13" s="813"/>
      <c r="VJM13" s="813"/>
      <c r="VJN13" s="813"/>
      <c r="VJO13" s="813"/>
      <c r="VJP13" s="813"/>
      <c r="VJQ13" s="813"/>
      <c r="VJR13" s="813"/>
      <c r="VJS13" s="813"/>
      <c r="VJT13" s="813"/>
      <c r="VJU13" s="813"/>
      <c r="VJV13" s="813"/>
      <c r="VJW13" s="813"/>
      <c r="VJX13" s="813"/>
      <c r="VJY13" s="813"/>
      <c r="VJZ13" s="813"/>
      <c r="VKA13" s="813"/>
      <c r="VKB13" s="813"/>
      <c r="VKC13" s="813"/>
      <c r="VKD13" s="813"/>
      <c r="VKE13" s="813"/>
      <c r="VKF13" s="813"/>
      <c r="VKG13" s="813"/>
      <c r="VKH13" s="813"/>
      <c r="VKI13" s="813"/>
      <c r="VKJ13" s="813"/>
      <c r="VKK13" s="813"/>
      <c r="VKL13" s="813"/>
      <c r="VKM13" s="813"/>
      <c r="VKN13" s="813"/>
      <c r="VKO13" s="813"/>
      <c r="VKP13" s="813"/>
      <c r="VKQ13" s="813"/>
      <c r="VKR13" s="813"/>
      <c r="VKS13" s="813"/>
      <c r="VKT13" s="813"/>
      <c r="VKU13" s="813"/>
      <c r="VKV13" s="813"/>
      <c r="VKW13" s="813"/>
      <c r="VKX13" s="813"/>
      <c r="VKY13" s="813"/>
      <c r="VKZ13" s="813"/>
      <c r="VLA13" s="813"/>
      <c r="VLB13" s="813"/>
      <c r="VLC13" s="813"/>
      <c r="VLD13" s="813"/>
      <c r="VLE13" s="813"/>
      <c r="VLF13" s="813"/>
      <c r="VLG13" s="813"/>
      <c r="VLH13" s="813"/>
      <c r="VLI13" s="813"/>
      <c r="VLJ13" s="813"/>
      <c r="VLK13" s="813"/>
      <c r="VLL13" s="813"/>
      <c r="VLM13" s="813"/>
      <c r="VLN13" s="813"/>
      <c r="VLO13" s="813"/>
      <c r="VLP13" s="813"/>
      <c r="VLQ13" s="813"/>
      <c r="VLR13" s="813"/>
      <c r="VLS13" s="813"/>
      <c r="VLT13" s="813"/>
      <c r="VLU13" s="813"/>
      <c r="VLV13" s="813"/>
      <c r="VLW13" s="813"/>
      <c r="VLX13" s="813"/>
      <c r="VLY13" s="813"/>
      <c r="VLZ13" s="813"/>
      <c r="VMA13" s="813"/>
      <c r="VMB13" s="813"/>
      <c r="VMC13" s="813"/>
      <c r="VMD13" s="813"/>
      <c r="VME13" s="813"/>
      <c r="VMF13" s="813"/>
      <c r="VMG13" s="813"/>
      <c r="VMH13" s="813"/>
      <c r="VMI13" s="813"/>
      <c r="VMJ13" s="813"/>
      <c r="VMK13" s="813"/>
      <c r="VML13" s="813"/>
      <c r="VMM13" s="813"/>
      <c r="VMN13" s="813"/>
      <c r="VMO13" s="813"/>
      <c r="VMP13" s="813"/>
      <c r="VMQ13" s="813"/>
      <c r="VMR13" s="813"/>
      <c r="VMS13" s="813"/>
      <c r="VMT13" s="813"/>
      <c r="VMU13" s="813"/>
      <c r="VMV13" s="813"/>
      <c r="VMW13" s="813"/>
      <c r="VMX13" s="813"/>
      <c r="VMY13" s="813"/>
      <c r="VMZ13" s="813"/>
      <c r="VNA13" s="813"/>
      <c r="VNB13" s="813"/>
      <c r="VNC13" s="813"/>
      <c r="VND13" s="813"/>
      <c r="VNE13" s="813"/>
      <c r="VNF13" s="813"/>
      <c r="VNG13" s="813"/>
      <c r="VNH13" s="813"/>
      <c r="VNI13" s="813"/>
      <c r="VNJ13" s="813"/>
      <c r="VNK13" s="813"/>
      <c r="VNL13" s="813"/>
      <c r="VNM13" s="813"/>
      <c r="VNN13" s="813"/>
      <c r="VNO13" s="813"/>
      <c r="VNP13" s="813"/>
      <c r="VNQ13" s="813"/>
      <c r="VNR13" s="813"/>
      <c r="VNS13" s="813"/>
      <c r="VNT13" s="813"/>
      <c r="VNU13" s="813"/>
      <c r="VNV13" s="813"/>
      <c r="VNW13" s="813"/>
      <c r="VNX13" s="813"/>
      <c r="VNY13" s="813"/>
      <c r="VNZ13" s="813"/>
      <c r="VOA13" s="813"/>
      <c r="VOB13" s="813"/>
      <c r="VOC13" s="813"/>
      <c r="VOD13" s="813"/>
      <c r="VOE13" s="813"/>
      <c r="VOF13" s="813"/>
      <c r="VOG13" s="813"/>
      <c r="VOH13" s="813"/>
      <c r="VOI13" s="813"/>
      <c r="VOJ13" s="813"/>
      <c r="VOK13" s="813"/>
      <c r="VOL13" s="813"/>
      <c r="VOM13" s="813"/>
      <c r="VON13" s="813"/>
      <c r="VOO13" s="813"/>
      <c r="VOP13" s="813"/>
      <c r="VOQ13" s="813"/>
      <c r="VOR13" s="813"/>
      <c r="VOS13" s="813"/>
      <c r="VOT13" s="813"/>
      <c r="VOU13" s="813"/>
      <c r="VOV13" s="813"/>
      <c r="VOW13" s="813"/>
      <c r="VOX13" s="813"/>
      <c r="VOY13" s="813"/>
      <c r="VOZ13" s="813"/>
      <c r="VPA13" s="813"/>
      <c r="VPB13" s="813"/>
      <c r="VPC13" s="813"/>
      <c r="VPD13" s="813"/>
      <c r="VPE13" s="813"/>
      <c r="VPF13" s="813"/>
      <c r="VPG13" s="813"/>
      <c r="VPH13" s="813"/>
      <c r="VPI13" s="813"/>
      <c r="VPJ13" s="813"/>
      <c r="VPK13" s="813"/>
      <c r="VPL13" s="813"/>
      <c r="VPM13" s="813"/>
      <c r="VPN13" s="813"/>
      <c r="VPO13" s="813"/>
      <c r="VPP13" s="813"/>
      <c r="VPQ13" s="813"/>
      <c r="VPR13" s="813"/>
      <c r="VPS13" s="813"/>
      <c r="VPT13" s="813"/>
      <c r="VPU13" s="813"/>
      <c r="VPV13" s="813"/>
      <c r="VPW13" s="813"/>
      <c r="VPX13" s="813"/>
      <c r="VPY13" s="813"/>
      <c r="VPZ13" s="813"/>
      <c r="VQA13" s="813"/>
      <c r="VQB13" s="813"/>
      <c r="VQC13" s="813"/>
      <c r="VQD13" s="813"/>
      <c r="VQE13" s="813"/>
      <c r="VQF13" s="813"/>
      <c r="VQG13" s="813"/>
      <c r="VQH13" s="813"/>
      <c r="VQI13" s="813"/>
      <c r="VQJ13" s="813"/>
      <c r="VQK13" s="813"/>
      <c r="VQL13" s="813"/>
      <c r="VQM13" s="813"/>
      <c r="VQN13" s="813"/>
      <c r="VQO13" s="813"/>
      <c r="VQP13" s="813"/>
      <c r="VQQ13" s="813"/>
      <c r="VQR13" s="813"/>
      <c r="VQS13" s="813"/>
      <c r="VQT13" s="813"/>
      <c r="VQU13" s="813"/>
      <c r="VQV13" s="813"/>
      <c r="VQW13" s="813"/>
      <c r="VQX13" s="813"/>
      <c r="VQY13" s="813"/>
      <c r="VQZ13" s="813"/>
      <c r="VRA13" s="813"/>
      <c r="VRB13" s="813"/>
      <c r="VRC13" s="813"/>
      <c r="VRD13" s="813"/>
      <c r="VRE13" s="813"/>
      <c r="VRF13" s="813"/>
      <c r="VRG13" s="813"/>
      <c r="VRH13" s="813"/>
      <c r="VRI13" s="813"/>
      <c r="VRJ13" s="813"/>
      <c r="VRK13" s="813"/>
      <c r="VRL13" s="813"/>
      <c r="VRM13" s="813"/>
      <c r="VRN13" s="813"/>
      <c r="VRO13" s="813"/>
      <c r="VRP13" s="813"/>
      <c r="VRQ13" s="813"/>
      <c r="VRR13" s="813"/>
      <c r="VRS13" s="813"/>
      <c r="VRT13" s="813"/>
      <c r="VRU13" s="813"/>
      <c r="VRV13" s="813"/>
      <c r="VRW13" s="813"/>
      <c r="VRX13" s="813"/>
      <c r="VRY13" s="813"/>
      <c r="VRZ13" s="813"/>
      <c r="VSA13" s="813"/>
      <c r="VSB13" s="813"/>
      <c r="VSC13" s="813"/>
      <c r="VSD13" s="813"/>
      <c r="VSE13" s="813"/>
      <c r="VSF13" s="813"/>
      <c r="VSG13" s="813"/>
      <c r="VSH13" s="813"/>
      <c r="VSI13" s="813"/>
      <c r="VSJ13" s="813"/>
      <c r="VSK13" s="813"/>
      <c r="VSL13" s="813"/>
      <c r="VSM13" s="813"/>
      <c r="VSN13" s="813"/>
      <c r="VSO13" s="813"/>
      <c r="VSP13" s="813"/>
      <c r="VSQ13" s="813"/>
      <c r="VSR13" s="813"/>
      <c r="VSS13" s="813"/>
      <c r="VST13" s="813"/>
      <c r="VSU13" s="813"/>
      <c r="VSV13" s="813"/>
      <c r="VSW13" s="813"/>
      <c r="VSX13" s="813"/>
      <c r="VSY13" s="813"/>
      <c r="VSZ13" s="813"/>
      <c r="VTA13" s="813"/>
      <c r="VTB13" s="813"/>
      <c r="VTC13" s="813"/>
      <c r="VTD13" s="813"/>
      <c r="VTE13" s="813"/>
      <c r="VTF13" s="813"/>
      <c r="VTG13" s="813"/>
      <c r="VTH13" s="813"/>
      <c r="VTI13" s="813"/>
      <c r="VTJ13" s="813"/>
      <c r="VTK13" s="813"/>
      <c r="VTL13" s="813"/>
      <c r="VTM13" s="813"/>
      <c r="VTN13" s="813"/>
      <c r="VTO13" s="813"/>
      <c r="VTP13" s="813"/>
      <c r="VTQ13" s="813"/>
      <c r="VTR13" s="813"/>
      <c r="VTS13" s="813"/>
      <c r="VTT13" s="813"/>
      <c r="VTU13" s="813"/>
      <c r="VTV13" s="813"/>
      <c r="VTW13" s="813"/>
      <c r="VTX13" s="813"/>
      <c r="VTY13" s="813"/>
      <c r="VTZ13" s="813"/>
      <c r="VUA13" s="813"/>
      <c r="VUB13" s="813"/>
      <c r="VUC13" s="813"/>
      <c r="VUD13" s="813"/>
      <c r="VUE13" s="813"/>
      <c r="VUF13" s="813"/>
      <c r="VUG13" s="813"/>
      <c r="VUH13" s="813"/>
      <c r="VUI13" s="813"/>
      <c r="VUJ13" s="813"/>
      <c r="VUK13" s="813"/>
      <c r="VUL13" s="813"/>
      <c r="VUM13" s="813"/>
      <c r="VUN13" s="813"/>
      <c r="VUO13" s="813"/>
      <c r="VUP13" s="813"/>
      <c r="VUQ13" s="813"/>
      <c r="VUR13" s="813"/>
      <c r="VUS13" s="813"/>
      <c r="VUT13" s="813"/>
      <c r="VUU13" s="813"/>
      <c r="VUV13" s="813"/>
      <c r="VUW13" s="813"/>
      <c r="VUX13" s="813"/>
      <c r="VUY13" s="813"/>
      <c r="VUZ13" s="813"/>
      <c r="VVA13" s="813"/>
      <c r="VVB13" s="813"/>
      <c r="VVC13" s="813"/>
      <c r="VVD13" s="813"/>
      <c r="VVE13" s="813"/>
      <c r="VVF13" s="813"/>
      <c r="VVG13" s="813"/>
      <c r="VVH13" s="813"/>
      <c r="VVI13" s="813"/>
      <c r="VVJ13" s="813"/>
      <c r="VVK13" s="813"/>
      <c r="VVL13" s="813"/>
      <c r="VVM13" s="813"/>
      <c r="VVN13" s="813"/>
      <c r="VVO13" s="813"/>
      <c r="VVP13" s="813"/>
      <c r="VVQ13" s="813"/>
      <c r="VVR13" s="813"/>
      <c r="VVS13" s="813"/>
      <c r="VVT13" s="813"/>
      <c r="VVU13" s="813"/>
      <c r="VVV13" s="813"/>
      <c r="VVW13" s="813"/>
      <c r="VVX13" s="813"/>
      <c r="VVY13" s="813"/>
      <c r="VVZ13" s="813"/>
      <c r="VWA13" s="813"/>
      <c r="VWB13" s="813"/>
      <c r="VWC13" s="813"/>
      <c r="VWD13" s="813"/>
      <c r="VWE13" s="813"/>
      <c r="VWF13" s="813"/>
      <c r="VWG13" s="813"/>
      <c r="VWH13" s="813"/>
      <c r="VWI13" s="813"/>
      <c r="VWJ13" s="813"/>
      <c r="VWK13" s="813"/>
      <c r="VWL13" s="813"/>
      <c r="VWM13" s="813"/>
      <c r="VWN13" s="813"/>
      <c r="VWO13" s="813"/>
      <c r="VWP13" s="813"/>
      <c r="VWQ13" s="813"/>
      <c r="VWR13" s="813"/>
      <c r="VWS13" s="813"/>
      <c r="VWT13" s="813"/>
      <c r="VWU13" s="813"/>
      <c r="VWV13" s="813"/>
      <c r="VWW13" s="813"/>
      <c r="VWX13" s="813"/>
      <c r="VWY13" s="813"/>
      <c r="VWZ13" s="813"/>
      <c r="VXA13" s="813"/>
      <c r="VXB13" s="813"/>
      <c r="VXC13" s="813"/>
      <c r="VXD13" s="813"/>
      <c r="VXE13" s="813"/>
      <c r="VXF13" s="813"/>
      <c r="VXG13" s="813"/>
      <c r="VXH13" s="813"/>
      <c r="VXI13" s="813"/>
      <c r="VXJ13" s="813"/>
      <c r="VXK13" s="813"/>
      <c r="VXL13" s="813"/>
      <c r="VXM13" s="813"/>
      <c r="VXN13" s="813"/>
      <c r="VXO13" s="813"/>
      <c r="VXP13" s="813"/>
      <c r="VXQ13" s="813"/>
      <c r="VXR13" s="813"/>
      <c r="VXS13" s="813"/>
      <c r="VXT13" s="813"/>
      <c r="VXU13" s="813"/>
      <c r="VXV13" s="813"/>
      <c r="VXW13" s="813"/>
      <c r="VXX13" s="813"/>
      <c r="VXY13" s="813"/>
      <c r="VXZ13" s="813"/>
      <c r="VYA13" s="813"/>
      <c r="VYB13" s="813"/>
      <c r="VYC13" s="813"/>
      <c r="VYD13" s="813"/>
      <c r="VYE13" s="813"/>
      <c r="VYF13" s="813"/>
      <c r="VYG13" s="813"/>
      <c r="VYH13" s="813"/>
      <c r="VYI13" s="813"/>
      <c r="VYJ13" s="813"/>
      <c r="VYK13" s="813"/>
      <c r="VYL13" s="813"/>
      <c r="VYM13" s="813"/>
      <c r="VYN13" s="813"/>
      <c r="VYO13" s="813"/>
      <c r="VYP13" s="813"/>
      <c r="VYQ13" s="813"/>
      <c r="VYR13" s="813"/>
      <c r="VYS13" s="813"/>
      <c r="VYT13" s="813"/>
      <c r="VYU13" s="813"/>
      <c r="VYV13" s="813"/>
      <c r="VYW13" s="813"/>
      <c r="VYX13" s="813"/>
      <c r="VYY13" s="813"/>
      <c r="VYZ13" s="813"/>
      <c r="VZA13" s="813"/>
      <c r="VZB13" s="813"/>
      <c r="VZC13" s="813"/>
      <c r="VZD13" s="813"/>
      <c r="VZE13" s="813"/>
      <c r="VZF13" s="813"/>
      <c r="VZG13" s="813"/>
      <c r="VZH13" s="813"/>
      <c r="VZI13" s="813"/>
      <c r="VZJ13" s="813"/>
      <c r="VZK13" s="813"/>
      <c r="VZL13" s="813"/>
      <c r="VZM13" s="813"/>
      <c r="VZN13" s="813"/>
      <c r="VZO13" s="813"/>
      <c r="VZP13" s="813"/>
      <c r="VZQ13" s="813"/>
      <c r="VZR13" s="813"/>
      <c r="VZS13" s="813"/>
      <c r="VZT13" s="813"/>
      <c r="VZU13" s="813"/>
      <c r="VZV13" s="813"/>
      <c r="VZW13" s="813"/>
      <c r="VZX13" s="813"/>
      <c r="VZY13" s="813"/>
      <c r="VZZ13" s="813"/>
      <c r="WAA13" s="813"/>
      <c r="WAB13" s="813"/>
      <c r="WAC13" s="813"/>
      <c r="WAD13" s="813"/>
      <c r="WAE13" s="813"/>
      <c r="WAF13" s="813"/>
      <c r="WAG13" s="813"/>
      <c r="WAH13" s="813"/>
      <c r="WAI13" s="813"/>
      <c r="WAJ13" s="813"/>
      <c r="WAK13" s="813"/>
      <c r="WAL13" s="813"/>
      <c r="WAM13" s="813"/>
      <c r="WAN13" s="813"/>
      <c r="WAO13" s="813"/>
      <c r="WAP13" s="813"/>
      <c r="WAQ13" s="813"/>
      <c r="WAR13" s="813"/>
      <c r="WAS13" s="813"/>
      <c r="WAT13" s="813"/>
      <c r="WAU13" s="813"/>
      <c r="WAV13" s="813"/>
      <c r="WAW13" s="813"/>
      <c r="WAX13" s="813"/>
      <c r="WAY13" s="813"/>
      <c r="WAZ13" s="813"/>
      <c r="WBA13" s="813"/>
      <c r="WBB13" s="813"/>
      <c r="WBC13" s="813"/>
      <c r="WBD13" s="813"/>
      <c r="WBE13" s="813"/>
      <c r="WBF13" s="813"/>
      <c r="WBG13" s="813"/>
      <c r="WBH13" s="813"/>
      <c r="WBI13" s="813"/>
      <c r="WBJ13" s="813"/>
      <c r="WBK13" s="813"/>
      <c r="WBL13" s="813"/>
      <c r="WBM13" s="813"/>
      <c r="WBN13" s="813"/>
      <c r="WBO13" s="813"/>
      <c r="WBP13" s="813"/>
      <c r="WBQ13" s="813"/>
      <c r="WBR13" s="813"/>
      <c r="WBS13" s="813"/>
      <c r="WBT13" s="813"/>
      <c r="WBU13" s="813"/>
      <c r="WBV13" s="813"/>
      <c r="WBW13" s="813"/>
      <c r="WBX13" s="813"/>
      <c r="WBY13" s="813"/>
      <c r="WBZ13" s="813"/>
      <c r="WCA13" s="813"/>
      <c r="WCB13" s="813"/>
      <c r="WCC13" s="813"/>
      <c r="WCD13" s="813"/>
      <c r="WCE13" s="813"/>
      <c r="WCF13" s="813"/>
      <c r="WCG13" s="813"/>
      <c r="WCH13" s="813"/>
      <c r="WCI13" s="813"/>
      <c r="WCJ13" s="813"/>
      <c r="WCK13" s="813"/>
      <c r="WCL13" s="813"/>
      <c r="WCM13" s="813"/>
      <c r="WCN13" s="813"/>
      <c r="WCO13" s="813"/>
      <c r="WCP13" s="813"/>
      <c r="WCQ13" s="813"/>
      <c r="WCR13" s="813"/>
      <c r="WCS13" s="813"/>
      <c r="WCT13" s="813"/>
      <c r="WCU13" s="813"/>
      <c r="WCV13" s="813"/>
      <c r="WCW13" s="813"/>
      <c r="WCX13" s="813"/>
      <c r="WCY13" s="813"/>
      <c r="WCZ13" s="813"/>
      <c r="WDA13" s="813"/>
      <c r="WDB13" s="813"/>
      <c r="WDC13" s="813"/>
      <c r="WDD13" s="813"/>
      <c r="WDE13" s="813"/>
      <c r="WDF13" s="813"/>
      <c r="WDG13" s="813"/>
      <c r="WDH13" s="813"/>
      <c r="WDI13" s="813"/>
      <c r="WDJ13" s="813"/>
      <c r="WDK13" s="813"/>
      <c r="WDL13" s="813"/>
      <c r="WDM13" s="813"/>
      <c r="WDN13" s="813"/>
      <c r="WDO13" s="813"/>
      <c r="WDP13" s="813"/>
      <c r="WDQ13" s="813"/>
      <c r="WDR13" s="813"/>
      <c r="WDS13" s="813"/>
      <c r="WDT13" s="813"/>
      <c r="WDU13" s="813"/>
      <c r="WDV13" s="813"/>
      <c r="WDW13" s="813"/>
      <c r="WDX13" s="813"/>
      <c r="WDY13" s="813"/>
      <c r="WDZ13" s="813"/>
      <c r="WEA13" s="813"/>
      <c r="WEB13" s="813"/>
      <c r="WEC13" s="813"/>
      <c r="WED13" s="813"/>
      <c r="WEE13" s="813"/>
      <c r="WEF13" s="813"/>
      <c r="WEG13" s="813"/>
      <c r="WEH13" s="813"/>
      <c r="WEI13" s="813"/>
      <c r="WEJ13" s="813"/>
      <c r="WEK13" s="813"/>
      <c r="WEL13" s="813"/>
      <c r="WEM13" s="813"/>
      <c r="WEN13" s="813"/>
      <c r="WEO13" s="813"/>
      <c r="WEP13" s="813"/>
      <c r="WEQ13" s="813"/>
      <c r="WER13" s="813"/>
      <c r="WES13" s="813"/>
      <c r="WET13" s="813"/>
      <c r="WEU13" s="813"/>
      <c r="WEV13" s="813"/>
      <c r="WEW13" s="813"/>
      <c r="WEX13" s="813"/>
      <c r="WEY13" s="813"/>
      <c r="WEZ13" s="813"/>
      <c r="WFA13" s="813"/>
      <c r="WFB13" s="813"/>
      <c r="WFC13" s="813"/>
      <c r="WFD13" s="813"/>
      <c r="WFE13" s="813"/>
      <c r="WFF13" s="813"/>
      <c r="WFG13" s="813"/>
      <c r="WFH13" s="813"/>
      <c r="WFI13" s="813"/>
      <c r="WFJ13" s="813"/>
      <c r="WFK13" s="813"/>
      <c r="WFL13" s="813"/>
      <c r="WFM13" s="813"/>
      <c r="WFN13" s="813"/>
      <c r="WFO13" s="813"/>
      <c r="WFP13" s="813"/>
      <c r="WFQ13" s="813"/>
      <c r="WFR13" s="813"/>
      <c r="WFS13" s="813"/>
      <c r="WFT13" s="813"/>
      <c r="WFU13" s="813"/>
      <c r="WFV13" s="813"/>
      <c r="WFW13" s="813"/>
      <c r="WFX13" s="813"/>
      <c r="WFY13" s="813"/>
      <c r="WFZ13" s="813"/>
      <c r="WGA13" s="813"/>
      <c r="WGB13" s="813"/>
      <c r="WGC13" s="813"/>
      <c r="WGD13" s="813"/>
      <c r="WGE13" s="813"/>
      <c r="WGF13" s="813"/>
      <c r="WGG13" s="813"/>
      <c r="WGH13" s="813"/>
      <c r="WGI13" s="813"/>
      <c r="WGJ13" s="813"/>
      <c r="WGK13" s="813"/>
      <c r="WGL13" s="813"/>
      <c r="WGM13" s="813"/>
      <c r="WGN13" s="813"/>
      <c r="WGO13" s="813"/>
      <c r="WGP13" s="813"/>
      <c r="WGQ13" s="813"/>
      <c r="WGR13" s="813"/>
      <c r="WGS13" s="813"/>
      <c r="WGT13" s="813"/>
      <c r="WGU13" s="813"/>
      <c r="WGV13" s="813"/>
      <c r="WGW13" s="813"/>
      <c r="WGX13" s="813"/>
      <c r="WGY13" s="813"/>
      <c r="WGZ13" s="813"/>
      <c r="WHA13" s="813"/>
      <c r="WHB13" s="813"/>
      <c r="WHC13" s="813"/>
      <c r="WHD13" s="813"/>
      <c r="WHE13" s="813"/>
      <c r="WHF13" s="813"/>
      <c r="WHG13" s="813"/>
      <c r="WHH13" s="813"/>
      <c r="WHI13" s="813"/>
      <c r="WHJ13" s="813"/>
      <c r="WHK13" s="813"/>
      <c r="WHL13" s="813"/>
      <c r="WHM13" s="813"/>
      <c r="WHN13" s="813"/>
      <c r="WHO13" s="813"/>
      <c r="WHP13" s="813"/>
      <c r="WHQ13" s="813"/>
      <c r="WHR13" s="813"/>
      <c r="WHS13" s="813"/>
      <c r="WHT13" s="813"/>
      <c r="WHU13" s="813"/>
      <c r="WHV13" s="813"/>
      <c r="WHW13" s="813"/>
      <c r="WHX13" s="813"/>
      <c r="WHY13" s="813"/>
      <c r="WHZ13" s="813"/>
      <c r="WIA13" s="813"/>
      <c r="WIB13" s="813"/>
      <c r="WIC13" s="813"/>
      <c r="WID13" s="813"/>
      <c r="WIE13" s="813"/>
      <c r="WIF13" s="813"/>
      <c r="WIG13" s="813"/>
      <c r="WIH13" s="813"/>
      <c r="WII13" s="813"/>
      <c r="WIJ13" s="813"/>
      <c r="WIK13" s="813"/>
      <c r="WIL13" s="813"/>
      <c r="WIM13" s="813"/>
      <c r="WIN13" s="813"/>
      <c r="WIO13" s="813"/>
      <c r="WIP13" s="813"/>
      <c r="WIQ13" s="813"/>
      <c r="WIR13" s="813"/>
      <c r="WIS13" s="813"/>
      <c r="WIT13" s="813"/>
      <c r="WIU13" s="813"/>
      <c r="WIV13" s="813"/>
      <c r="WIW13" s="813"/>
      <c r="WIX13" s="813"/>
      <c r="WIY13" s="813"/>
      <c r="WIZ13" s="813"/>
      <c r="WJA13" s="813"/>
      <c r="WJB13" s="813"/>
      <c r="WJC13" s="813"/>
      <c r="WJD13" s="813"/>
      <c r="WJE13" s="813"/>
      <c r="WJF13" s="813"/>
      <c r="WJG13" s="813"/>
      <c r="WJH13" s="813"/>
      <c r="WJI13" s="813"/>
      <c r="WJJ13" s="813"/>
      <c r="WJK13" s="813"/>
      <c r="WJL13" s="813"/>
      <c r="WJM13" s="813"/>
      <c r="WJN13" s="813"/>
      <c r="WJO13" s="813"/>
      <c r="WJP13" s="813"/>
      <c r="WJQ13" s="813"/>
      <c r="WJR13" s="813"/>
      <c r="WJS13" s="813"/>
      <c r="WJT13" s="813"/>
      <c r="WJU13" s="813"/>
      <c r="WJV13" s="813"/>
      <c r="WJW13" s="813"/>
      <c r="WJX13" s="813"/>
      <c r="WJY13" s="813"/>
      <c r="WJZ13" s="813"/>
      <c r="WKA13" s="813"/>
      <c r="WKB13" s="813"/>
      <c r="WKC13" s="813"/>
      <c r="WKD13" s="813"/>
      <c r="WKE13" s="813"/>
      <c r="WKF13" s="813"/>
      <c r="WKG13" s="813"/>
      <c r="WKH13" s="813"/>
      <c r="WKI13" s="813"/>
      <c r="WKJ13" s="813"/>
      <c r="WKK13" s="813"/>
      <c r="WKL13" s="813"/>
      <c r="WKM13" s="813"/>
      <c r="WKN13" s="813"/>
      <c r="WKO13" s="813"/>
      <c r="WKP13" s="813"/>
      <c r="WKQ13" s="813"/>
      <c r="WKR13" s="813"/>
      <c r="WKS13" s="813"/>
      <c r="WKT13" s="813"/>
      <c r="WKU13" s="813"/>
      <c r="WKV13" s="813"/>
      <c r="WKW13" s="813"/>
      <c r="WKX13" s="813"/>
      <c r="WKY13" s="813"/>
      <c r="WKZ13" s="813"/>
      <c r="WLA13" s="813"/>
      <c r="WLB13" s="813"/>
      <c r="WLC13" s="813"/>
      <c r="WLD13" s="813"/>
      <c r="WLE13" s="813"/>
      <c r="WLF13" s="813"/>
      <c r="WLG13" s="813"/>
      <c r="WLH13" s="813"/>
      <c r="WLI13" s="813"/>
      <c r="WLJ13" s="813"/>
      <c r="WLK13" s="813"/>
      <c r="WLL13" s="813"/>
      <c r="WLM13" s="813"/>
      <c r="WLN13" s="813"/>
      <c r="WLO13" s="813"/>
      <c r="WLP13" s="813"/>
      <c r="WLQ13" s="813"/>
      <c r="WLR13" s="813"/>
      <c r="WLS13" s="813"/>
      <c r="WLT13" s="813"/>
      <c r="WLU13" s="813"/>
      <c r="WLV13" s="813"/>
      <c r="WLW13" s="813"/>
      <c r="WLX13" s="813"/>
      <c r="WLY13" s="813"/>
      <c r="WLZ13" s="813"/>
      <c r="WMA13" s="813"/>
      <c r="WMB13" s="813"/>
      <c r="WMC13" s="813"/>
      <c r="WMD13" s="813"/>
      <c r="WME13" s="813"/>
      <c r="WMF13" s="813"/>
      <c r="WMG13" s="813"/>
      <c r="WMH13" s="813"/>
      <c r="WMI13" s="813"/>
      <c r="WMJ13" s="813"/>
      <c r="WMK13" s="813"/>
      <c r="WML13" s="813"/>
      <c r="WMM13" s="813"/>
      <c r="WMN13" s="813"/>
      <c r="WMO13" s="813"/>
      <c r="WMP13" s="813"/>
      <c r="WMQ13" s="813"/>
      <c r="WMR13" s="813"/>
      <c r="WMS13" s="813"/>
      <c r="WMT13" s="813"/>
      <c r="WMU13" s="813"/>
      <c r="WMV13" s="813"/>
      <c r="WMW13" s="813"/>
      <c r="WMX13" s="813"/>
      <c r="WMY13" s="813"/>
      <c r="WMZ13" s="813"/>
      <c r="WNA13" s="813"/>
      <c r="WNB13" s="813"/>
      <c r="WNC13" s="813"/>
      <c r="WND13" s="813"/>
      <c r="WNE13" s="813"/>
      <c r="WNF13" s="813"/>
      <c r="WNG13" s="813"/>
      <c r="WNH13" s="813"/>
      <c r="WNI13" s="813"/>
      <c r="WNJ13" s="813"/>
      <c r="WNK13" s="813"/>
      <c r="WNL13" s="813"/>
      <c r="WNM13" s="813"/>
      <c r="WNN13" s="813"/>
      <c r="WNO13" s="813"/>
      <c r="WNP13" s="813"/>
      <c r="WNQ13" s="813"/>
      <c r="WNR13" s="813"/>
      <c r="WNS13" s="813"/>
      <c r="WNT13" s="813"/>
      <c r="WNU13" s="813"/>
      <c r="WNV13" s="813"/>
      <c r="WNW13" s="813"/>
      <c r="WNX13" s="813"/>
      <c r="WNY13" s="813"/>
      <c r="WNZ13" s="813"/>
      <c r="WOA13" s="813"/>
      <c r="WOB13" s="813"/>
      <c r="WOC13" s="813"/>
      <c r="WOD13" s="813"/>
      <c r="WOE13" s="813"/>
      <c r="WOF13" s="813"/>
      <c r="WOG13" s="813"/>
      <c r="WOH13" s="813"/>
      <c r="WOI13" s="813"/>
      <c r="WOJ13" s="813"/>
      <c r="WOK13" s="813"/>
      <c r="WOL13" s="813"/>
      <c r="WOM13" s="813"/>
      <c r="WON13" s="813"/>
      <c r="WOO13" s="813"/>
      <c r="WOP13" s="813"/>
      <c r="WOQ13" s="813"/>
      <c r="WOR13" s="813"/>
      <c r="WOS13" s="813"/>
      <c r="WOT13" s="813"/>
      <c r="WOU13" s="813"/>
      <c r="WOV13" s="813"/>
      <c r="WOW13" s="813"/>
      <c r="WOX13" s="813"/>
      <c r="WOY13" s="813"/>
      <c r="WOZ13" s="813"/>
      <c r="WPA13" s="813"/>
      <c r="WPB13" s="813"/>
      <c r="WPC13" s="813"/>
      <c r="WPD13" s="813"/>
      <c r="WPE13" s="813"/>
      <c r="WPF13" s="813"/>
      <c r="WPG13" s="813"/>
      <c r="WPH13" s="813"/>
      <c r="WPI13" s="813"/>
      <c r="WPJ13" s="813"/>
      <c r="WPK13" s="813"/>
      <c r="WPL13" s="813"/>
      <c r="WPM13" s="813"/>
      <c r="WPN13" s="813"/>
      <c r="WPO13" s="813"/>
      <c r="WPP13" s="813"/>
      <c r="WPQ13" s="813"/>
      <c r="WPR13" s="813"/>
      <c r="WPS13" s="813"/>
      <c r="WPT13" s="813"/>
      <c r="WPU13" s="813"/>
      <c r="WPV13" s="813"/>
      <c r="WPW13" s="813"/>
      <c r="WPX13" s="813"/>
      <c r="WPY13" s="813"/>
      <c r="WPZ13" s="813"/>
      <c r="WQA13" s="813"/>
      <c r="WQB13" s="813"/>
      <c r="WQC13" s="813"/>
      <c r="WQD13" s="813"/>
      <c r="WQE13" s="813"/>
      <c r="WQF13" s="813"/>
      <c r="WQG13" s="813"/>
      <c r="WQH13" s="813"/>
      <c r="WQI13" s="813"/>
      <c r="WQJ13" s="813"/>
      <c r="WQK13" s="813"/>
      <c r="WQL13" s="813"/>
      <c r="WQM13" s="813"/>
      <c r="WQN13" s="813"/>
      <c r="WQO13" s="813"/>
      <c r="WQP13" s="813"/>
      <c r="WQQ13" s="813"/>
      <c r="WQR13" s="813"/>
      <c r="WQS13" s="813"/>
      <c r="WQT13" s="813"/>
      <c r="WQU13" s="813"/>
      <c r="WQV13" s="813"/>
      <c r="WQW13" s="813"/>
      <c r="WQX13" s="813"/>
      <c r="WQY13" s="813"/>
      <c r="WQZ13" s="813"/>
      <c r="WRA13" s="813"/>
      <c r="WRB13" s="813"/>
      <c r="WRC13" s="813"/>
      <c r="WRD13" s="813"/>
      <c r="WRE13" s="813"/>
      <c r="WRF13" s="813"/>
      <c r="WRG13" s="813"/>
      <c r="WRH13" s="813"/>
      <c r="WRI13" s="813"/>
      <c r="WRJ13" s="813"/>
      <c r="WRK13" s="813"/>
      <c r="WRL13" s="813"/>
      <c r="WRM13" s="813"/>
      <c r="WRN13" s="813"/>
      <c r="WRO13" s="813"/>
      <c r="WRP13" s="813"/>
      <c r="WRQ13" s="813"/>
      <c r="WRR13" s="813"/>
      <c r="WRS13" s="813"/>
      <c r="WRT13" s="813"/>
      <c r="WRU13" s="813"/>
      <c r="WRV13" s="813"/>
      <c r="WRW13" s="813"/>
      <c r="WRX13" s="813"/>
      <c r="WRY13" s="813"/>
      <c r="WRZ13" s="813"/>
      <c r="WSA13" s="813"/>
      <c r="WSB13" s="813"/>
      <c r="WSC13" s="813"/>
      <c r="WSD13" s="813"/>
      <c r="WSE13" s="813"/>
      <c r="WSF13" s="813"/>
      <c r="WSG13" s="813"/>
      <c r="WSH13" s="813"/>
      <c r="WSI13" s="813"/>
      <c r="WSJ13" s="813"/>
      <c r="WSK13" s="813"/>
      <c r="WSL13" s="813"/>
      <c r="WSM13" s="813"/>
      <c r="WSN13" s="813"/>
      <c r="WSO13" s="813"/>
      <c r="WSP13" s="813"/>
      <c r="WSQ13" s="813"/>
      <c r="WSR13" s="813"/>
      <c r="WSS13" s="813"/>
      <c r="WST13" s="813"/>
      <c r="WSU13" s="813"/>
      <c r="WSV13" s="813"/>
      <c r="WSW13" s="813"/>
      <c r="WSX13" s="813"/>
      <c r="WSY13" s="813"/>
      <c r="WSZ13" s="813"/>
      <c r="WTA13" s="813"/>
      <c r="WTB13" s="813"/>
      <c r="WTC13" s="813"/>
      <c r="WTD13" s="813"/>
      <c r="WTE13" s="813"/>
      <c r="WTF13" s="813"/>
      <c r="WTG13" s="813"/>
      <c r="WTH13" s="813"/>
      <c r="WTI13" s="813"/>
      <c r="WTJ13" s="813"/>
      <c r="WTK13" s="813"/>
      <c r="WTL13" s="813"/>
      <c r="WTM13" s="813"/>
      <c r="WTN13" s="813"/>
      <c r="WTO13" s="813"/>
      <c r="WTP13" s="813"/>
      <c r="WTQ13" s="813"/>
      <c r="WTR13" s="813"/>
      <c r="WTS13" s="813"/>
      <c r="WTT13" s="813"/>
      <c r="WTU13" s="813"/>
      <c r="WTV13" s="813"/>
      <c r="WTW13" s="813"/>
      <c r="WTX13" s="813"/>
      <c r="WTY13" s="813"/>
      <c r="WTZ13" s="813"/>
      <c r="WUA13" s="813"/>
      <c r="WUB13" s="813"/>
      <c r="WUC13" s="813"/>
      <c r="WUD13" s="813"/>
      <c r="WUE13" s="813"/>
      <c r="WUF13" s="813"/>
      <c r="WUG13" s="813"/>
      <c r="WUH13" s="813"/>
      <c r="WUI13" s="813"/>
      <c r="WUJ13" s="813"/>
      <c r="WUK13" s="813"/>
      <c r="WUL13" s="813"/>
      <c r="WUM13" s="813"/>
      <c r="WUN13" s="813"/>
      <c r="WUO13" s="813"/>
      <c r="WUP13" s="813"/>
      <c r="WUQ13" s="813"/>
      <c r="WUR13" s="813"/>
      <c r="WUS13" s="813"/>
      <c r="WUT13" s="813"/>
      <c r="WUU13" s="813"/>
      <c r="WUV13" s="813"/>
      <c r="WUW13" s="813"/>
      <c r="WUX13" s="813"/>
      <c r="WUY13" s="813"/>
      <c r="WUZ13" s="813"/>
      <c r="WVA13" s="813"/>
      <c r="WVB13" s="813"/>
      <c r="WVC13" s="813"/>
      <c r="WVD13" s="813"/>
      <c r="WVE13" s="813"/>
      <c r="WVF13" s="813"/>
      <c r="WVG13" s="813"/>
      <c r="WVH13" s="813"/>
      <c r="WVI13" s="813"/>
      <c r="WVJ13" s="813"/>
      <c r="WVK13" s="813"/>
      <c r="WVL13" s="813"/>
      <c r="WVM13" s="813"/>
      <c r="WVN13" s="813"/>
      <c r="WVO13" s="813"/>
      <c r="WVP13" s="813"/>
      <c r="WVQ13" s="813"/>
      <c r="WVR13" s="813"/>
      <c r="WVS13" s="813"/>
      <c r="WVT13" s="813"/>
      <c r="WVU13" s="813"/>
      <c r="WVV13" s="813"/>
      <c r="WVW13" s="813"/>
      <c r="WVX13" s="813"/>
      <c r="WVY13" s="813"/>
      <c r="WVZ13" s="813"/>
      <c r="WWA13" s="813"/>
      <c r="WWB13" s="813"/>
      <c r="WWC13" s="813"/>
      <c r="WWD13" s="813"/>
      <c r="WWE13" s="813"/>
      <c r="WWF13" s="813"/>
      <c r="WWG13" s="813"/>
      <c r="WWH13" s="813"/>
      <c r="WWI13" s="813"/>
      <c r="WWJ13" s="813"/>
      <c r="WWK13" s="813"/>
      <c r="WWL13" s="813"/>
      <c r="WWM13" s="813"/>
      <c r="WWN13" s="813"/>
      <c r="WWO13" s="813"/>
      <c r="WWP13" s="813"/>
      <c r="WWQ13" s="813"/>
      <c r="WWR13" s="813"/>
      <c r="WWS13" s="813"/>
      <c r="WWT13" s="813"/>
      <c r="WWU13" s="813"/>
      <c r="WWV13" s="813"/>
      <c r="WWW13" s="813"/>
      <c r="WWX13" s="813"/>
      <c r="WWY13" s="813"/>
      <c r="WWZ13" s="813"/>
      <c r="WXA13" s="813"/>
      <c r="WXB13" s="813"/>
      <c r="WXC13" s="813"/>
      <c r="WXD13" s="813"/>
      <c r="WXE13" s="813"/>
      <c r="WXF13" s="813"/>
      <c r="WXG13" s="813"/>
      <c r="WXH13" s="813"/>
      <c r="WXI13" s="813"/>
      <c r="WXJ13" s="813"/>
      <c r="WXK13" s="813"/>
      <c r="WXL13" s="813"/>
      <c r="WXM13" s="813"/>
      <c r="WXN13" s="813"/>
      <c r="WXO13" s="813"/>
      <c r="WXP13" s="813"/>
      <c r="WXQ13" s="813"/>
      <c r="WXR13" s="813"/>
      <c r="WXS13" s="813"/>
      <c r="WXT13" s="813"/>
      <c r="WXU13" s="813"/>
      <c r="WXV13" s="813"/>
      <c r="WXW13" s="813"/>
      <c r="WXX13" s="813"/>
      <c r="WXY13" s="813"/>
      <c r="WXZ13" s="813"/>
      <c r="WYA13" s="813"/>
      <c r="WYB13" s="813"/>
      <c r="WYC13" s="813"/>
      <c r="WYD13" s="813"/>
      <c r="WYE13" s="813"/>
      <c r="WYF13" s="813"/>
      <c r="WYG13" s="813"/>
      <c r="WYH13" s="813"/>
      <c r="WYI13" s="813"/>
      <c r="WYJ13" s="813"/>
      <c r="WYK13" s="813"/>
      <c r="WYL13" s="813"/>
      <c r="WYM13" s="813"/>
      <c r="WYN13" s="813"/>
      <c r="WYO13" s="813"/>
      <c r="WYP13" s="813"/>
      <c r="WYQ13" s="813"/>
      <c r="WYR13" s="813"/>
      <c r="WYS13" s="813"/>
      <c r="WYT13" s="813"/>
      <c r="WYU13" s="813"/>
      <c r="WYV13" s="813"/>
      <c r="WYW13" s="813"/>
      <c r="WYX13" s="813"/>
      <c r="WYY13" s="813"/>
      <c r="WYZ13" s="813"/>
      <c r="WZA13" s="813"/>
      <c r="WZB13" s="813"/>
      <c r="WZC13" s="813"/>
      <c r="WZD13" s="813"/>
      <c r="WZE13" s="813"/>
      <c r="WZF13" s="813"/>
      <c r="WZG13" s="813"/>
      <c r="WZH13" s="813"/>
      <c r="WZI13" s="813"/>
      <c r="WZJ13" s="813"/>
      <c r="WZK13" s="813"/>
      <c r="WZL13" s="813"/>
      <c r="WZM13" s="813"/>
      <c r="WZN13" s="813"/>
      <c r="WZO13" s="813"/>
      <c r="WZP13" s="813"/>
      <c r="WZQ13" s="813"/>
      <c r="WZR13" s="813"/>
      <c r="WZS13" s="813"/>
      <c r="WZT13" s="813"/>
      <c r="WZU13" s="813"/>
      <c r="WZV13" s="813"/>
      <c r="WZW13" s="813"/>
      <c r="WZX13" s="813"/>
      <c r="WZY13" s="813"/>
      <c r="WZZ13" s="813"/>
      <c r="XAA13" s="813"/>
      <c r="XAB13" s="813"/>
      <c r="XAC13" s="813"/>
      <c r="XAD13" s="813"/>
      <c r="XAE13" s="813"/>
      <c r="XAF13" s="813"/>
      <c r="XAG13" s="813"/>
      <c r="XAH13" s="813"/>
      <c r="XAI13" s="813"/>
      <c r="XAJ13" s="813"/>
      <c r="XAK13" s="813"/>
      <c r="XAL13" s="813"/>
      <c r="XAM13" s="813"/>
      <c r="XAN13" s="813"/>
      <c r="XAO13" s="813"/>
      <c r="XAP13" s="813"/>
      <c r="XAQ13" s="813"/>
      <c r="XAR13" s="813"/>
      <c r="XAS13" s="813"/>
      <c r="XAT13" s="813"/>
      <c r="XAU13" s="813"/>
      <c r="XAV13" s="813"/>
      <c r="XAW13" s="813"/>
      <c r="XAX13" s="813"/>
      <c r="XAY13" s="813"/>
      <c r="XAZ13" s="813"/>
      <c r="XBA13" s="813"/>
      <c r="XBB13" s="813"/>
      <c r="XBC13" s="813"/>
      <c r="XBD13" s="813"/>
      <c r="XBE13" s="813"/>
      <c r="XBF13" s="813"/>
      <c r="XBG13" s="813"/>
      <c r="XBH13" s="813"/>
      <c r="XBI13" s="813"/>
      <c r="XBJ13" s="813"/>
      <c r="XBK13" s="813"/>
      <c r="XBL13" s="813"/>
      <c r="XBM13" s="813"/>
      <c r="XBN13" s="813"/>
      <c r="XBO13" s="813"/>
      <c r="XBP13" s="813"/>
      <c r="XBQ13" s="813"/>
      <c r="XBR13" s="813"/>
      <c r="XBS13" s="813"/>
      <c r="XBT13" s="813"/>
      <c r="XBU13" s="813"/>
      <c r="XBV13" s="813"/>
      <c r="XBW13" s="813"/>
      <c r="XBX13" s="813"/>
      <c r="XBY13" s="813"/>
      <c r="XBZ13" s="813"/>
      <c r="XCA13" s="813"/>
      <c r="XCB13" s="813"/>
      <c r="XCC13" s="813"/>
      <c r="XCD13" s="813"/>
      <c r="XCE13" s="813"/>
      <c r="XCF13" s="813"/>
      <c r="XCG13" s="813"/>
      <c r="XCH13" s="813"/>
      <c r="XCI13" s="813"/>
      <c r="XCJ13" s="813"/>
      <c r="XCK13" s="813"/>
      <c r="XCL13" s="813"/>
      <c r="XCM13" s="813"/>
      <c r="XCN13" s="813"/>
      <c r="XCO13" s="813"/>
      <c r="XCP13" s="813"/>
      <c r="XCQ13" s="813"/>
      <c r="XCR13" s="813"/>
      <c r="XCS13" s="813"/>
      <c r="XCT13" s="813"/>
      <c r="XCU13" s="813"/>
      <c r="XCV13" s="813"/>
      <c r="XCW13" s="813"/>
      <c r="XCX13" s="813"/>
      <c r="XCY13" s="813"/>
      <c r="XCZ13" s="813"/>
      <c r="XDA13" s="813"/>
      <c r="XDB13" s="813"/>
      <c r="XDC13" s="813"/>
      <c r="XDD13" s="813"/>
      <c r="XDE13" s="813"/>
      <c r="XDF13" s="813"/>
      <c r="XDG13" s="813"/>
      <c r="XDH13" s="813"/>
      <c r="XDI13" s="813"/>
      <c r="XDJ13" s="813"/>
      <c r="XDK13" s="813"/>
      <c r="XDL13" s="813"/>
      <c r="XDM13" s="813"/>
      <c r="XDN13" s="813"/>
      <c r="XDO13" s="813"/>
      <c r="XDP13" s="813"/>
      <c r="XDQ13" s="813"/>
      <c r="XDR13" s="813"/>
      <c r="XDS13" s="813"/>
      <c r="XDT13" s="813"/>
      <c r="XDU13" s="813"/>
      <c r="XDV13" s="813"/>
      <c r="XDW13" s="813"/>
      <c r="XDX13" s="813"/>
      <c r="XDY13" s="813"/>
      <c r="XDZ13" s="813"/>
      <c r="XEA13" s="813"/>
      <c r="XEB13" s="813"/>
      <c r="XEC13" s="813"/>
      <c r="XED13" s="813"/>
      <c r="XEE13" s="813"/>
      <c r="XEF13" s="813"/>
      <c r="XEG13" s="813"/>
      <c r="XEH13" s="813"/>
      <c r="XEI13" s="813"/>
      <c r="XEJ13" s="813"/>
      <c r="XEK13" s="813"/>
      <c r="XEL13" s="813"/>
      <c r="XEM13" s="813"/>
      <c r="XEN13" s="813"/>
      <c r="XEO13" s="813"/>
      <c r="XEP13" s="813"/>
      <c r="XEQ13" s="813"/>
      <c r="XER13" s="813"/>
      <c r="XES13" s="813"/>
      <c r="XET13" s="813"/>
      <c r="XEU13" s="813"/>
      <c r="XEV13" s="813"/>
      <c r="XEW13" s="813"/>
      <c r="XEX13" s="813"/>
      <c r="XEY13" s="813"/>
      <c r="XEZ13" s="813"/>
      <c r="XFA13" s="813"/>
      <c r="XFB13" s="813"/>
      <c r="XFC13" s="813"/>
      <c r="XFD13" s="813"/>
    </row>
    <row r="14" spans="1:16384">
      <c r="A14" s="820" t="s">
        <v>734</v>
      </c>
      <c r="B14" s="819">
        <v>118.53216999999999</v>
      </c>
      <c r="C14" s="819">
        <v>6.12</v>
      </c>
      <c r="D14" s="818">
        <v>130.79</v>
      </c>
      <c r="E14" s="818">
        <v>10.34</v>
      </c>
      <c r="F14" s="822">
        <v>143.44</v>
      </c>
      <c r="G14" s="823">
        <v>9.67</v>
      </c>
      <c r="H14" s="822">
        <v>147.47999999999999</v>
      </c>
      <c r="I14" s="821">
        <v>2.82</v>
      </c>
      <c r="J14" s="813"/>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c r="AT14" s="813"/>
      <c r="AU14" s="813"/>
      <c r="AV14" s="813"/>
      <c r="AW14" s="813"/>
      <c r="AX14" s="813"/>
      <c r="AY14" s="813"/>
      <c r="AZ14" s="813"/>
      <c r="BA14" s="813"/>
      <c r="BB14" s="813"/>
      <c r="BC14" s="813"/>
      <c r="BD14" s="813"/>
      <c r="BE14" s="813"/>
      <c r="BF14" s="813"/>
      <c r="BG14" s="813"/>
      <c r="BH14" s="813"/>
      <c r="BI14" s="813"/>
      <c r="BJ14" s="813"/>
      <c r="BK14" s="813"/>
      <c r="BL14" s="813"/>
      <c r="BM14" s="813"/>
      <c r="BN14" s="813"/>
      <c r="BO14" s="813"/>
      <c r="BP14" s="813"/>
      <c r="BQ14" s="813"/>
      <c r="BR14" s="813"/>
      <c r="BS14" s="813"/>
      <c r="BT14" s="813"/>
      <c r="BU14" s="813"/>
      <c r="BV14" s="813"/>
      <c r="BW14" s="813"/>
      <c r="BX14" s="813"/>
      <c r="BY14" s="813"/>
      <c r="BZ14" s="813"/>
      <c r="CA14" s="813"/>
      <c r="CB14" s="813"/>
      <c r="CC14" s="813"/>
      <c r="CD14" s="813"/>
      <c r="CE14" s="813"/>
      <c r="CF14" s="813"/>
      <c r="CG14" s="813"/>
      <c r="CH14" s="813"/>
      <c r="CI14" s="813"/>
      <c r="CJ14" s="813"/>
      <c r="CK14" s="813"/>
      <c r="CL14" s="813"/>
      <c r="CM14" s="813"/>
      <c r="CN14" s="813"/>
      <c r="CO14" s="813"/>
      <c r="CP14" s="813"/>
      <c r="CQ14" s="813"/>
      <c r="CR14" s="813"/>
      <c r="CS14" s="813"/>
      <c r="CT14" s="813"/>
      <c r="CU14" s="813"/>
      <c r="CV14" s="813"/>
      <c r="CW14" s="813"/>
      <c r="CX14" s="813"/>
      <c r="CY14" s="813"/>
      <c r="CZ14" s="813"/>
      <c r="DA14" s="813"/>
      <c r="DB14" s="813"/>
      <c r="DC14" s="813"/>
      <c r="DD14" s="813"/>
      <c r="DE14" s="813"/>
      <c r="DF14" s="813"/>
      <c r="DG14" s="813"/>
      <c r="DH14" s="813"/>
      <c r="DI14" s="813"/>
      <c r="DJ14" s="813"/>
      <c r="DK14" s="813"/>
      <c r="DL14" s="813"/>
      <c r="DM14" s="813"/>
      <c r="DN14" s="813"/>
      <c r="DO14" s="813"/>
      <c r="DP14" s="813"/>
      <c r="DQ14" s="813"/>
      <c r="DR14" s="813"/>
      <c r="DS14" s="813"/>
      <c r="DT14" s="813"/>
      <c r="DU14" s="813"/>
      <c r="DV14" s="813"/>
      <c r="DW14" s="813"/>
      <c r="DX14" s="813"/>
      <c r="DY14" s="813"/>
      <c r="DZ14" s="813"/>
      <c r="EA14" s="813"/>
      <c r="EB14" s="813"/>
      <c r="EC14" s="813"/>
      <c r="ED14" s="813"/>
      <c r="EE14" s="813"/>
      <c r="EF14" s="813"/>
      <c r="EG14" s="813"/>
      <c r="EH14" s="813"/>
      <c r="EI14" s="813"/>
      <c r="EJ14" s="813"/>
      <c r="EK14" s="813"/>
      <c r="EL14" s="813"/>
      <c r="EM14" s="813"/>
      <c r="EN14" s="813"/>
      <c r="EO14" s="813"/>
      <c r="EP14" s="813"/>
      <c r="EQ14" s="813"/>
      <c r="ER14" s="813"/>
      <c r="ES14" s="813"/>
      <c r="ET14" s="813"/>
      <c r="EU14" s="813"/>
      <c r="EV14" s="813"/>
      <c r="EW14" s="813"/>
      <c r="EX14" s="813"/>
      <c r="EY14" s="813"/>
      <c r="EZ14" s="813"/>
      <c r="FA14" s="813"/>
      <c r="FB14" s="813"/>
      <c r="FC14" s="813"/>
      <c r="FD14" s="813"/>
      <c r="FE14" s="813"/>
      <c r="FF14" s="813"/>
      <c r="FG14" s="813"/>
      <c r="FH14" s="813"/>
      <c r="FI14" s="813"/>
      <c r="FJ14" s="813"/>
      <c r="FK14" s="813"/>
      <c r="FL14" s="813"/>
      <c r="FM14" s="813"/>
      <c r="FN14" s="813"/>
      <c r="FO14" s="813"/>
      <c r="FP14" s="813"/>
      <c r="FQ14" s="813"/>
      <c r="FR14" s="813"/>
      <c r="FS14" s="813"/>
      <c r="FT14" s="813"/>
      <c r="FU14" s="813"/>
      <c r="FV14" s="813"/>
      <c r="FW14" s="813"/>
      <c r="FX14" s="813"/>
      <c r="FY14" s="813"/>
      <c r="FZ14" s="813"/>
      <c r="GA14" s="813"/>
      <c r="GB14" s="813"/>
      <c r="GC14" s="813"/>
      <c r="GD14" s="813"/>
      <c r="GE14" s="813"/>
      <c r="GF14" s="813"/>
      <c r="GG14" s="813"/>
      <c r="GH14" s="813"/>
      <c r="GI14" s="813"/>
      <c r="GJ14" s="813"/>
      <c r="GK14" s="813"/>
      <c r="GL14" s="813"/>
      <c r="GM14" s="813"/>
      <c r="GN14" s="813"/>
      <c r="GO14" s="813"/>
      <c r="GP14" s="813"/>
      <c r="GQ14" s="813"/>
      <c r="GR14" s="813"/>
      <c r="GS14" s="813"/>
      <c r="GT14" s="813"/>
      <c r="GU14" s="813"/>
      <c r="GV14" s="813"/>
      <c r="GW14" s="813"/>
      <c r="GX14" s="813"/>
      <c r="GY14" s="813"/>
      <c r="GZ14" s="813"/>
      <c r="HA14" s="813"/>
      <c r="HB14" s="813"/>
      <c r="HC14" s="813"/>
      <c r="HD14" s="813"/>
      <c r="HE14" s="813"/>
      <c r="HF14" s="813"/>
      <c r="HG14" s="813"/>
      <c r="HH14" s="813"/>
      <c r="HI14" s="813"/>
      <c r="HJ14" s="813"/>
      <c r="HK14" s="813"/>
      <c r="HL14" s="813"/>
      <c r="HM14" s="813"/>
      <c r="HN14" s="813"/>
      <c r="HO14" s="813"/>
      <c r="HP14" s="813"/>
      <c r="HQ14" s="813"/>
      <c r="HR14" s="813"/>
      <c r="HS14" s="813"/>
      <c r="HT14" s="813"/>
      <c r="HU14" s="813"/>
      <c r="HV14" s="813"/>
      <c r="HW14" s="813"/>
      <c r="HX14" s="813"/>
      <c r="HY14" s="813"/>
      <c r="HZ14" s="813"/>
      <c r="IA14" s="813"/>
      <c r="IB14" s="813"/>
      <c r="IC14" s="813"/>
      <c r="ID14" s="813"/>
      <c r="IE14" s="813"/>
      <c r="IF14" s="813"/>
      <c r="IG14" s="813"/>
      <c r="IH14" s="813"/>
      <c r="II14" s="813"/>
      <c r="IJ14" s="813"/>
      <c r="IK14" s="813"/>
      <c r="IL14" s="813"/>
      <c r="IM14" s="813"/>
      <c r="IN14" s="813"/>
      <c r="IO14" s="813"/>
      <c r="IP14" s="813"/>
      <c r="IQ14" s="813"/>
      <c r="IR14" s="813"/>
      <c r="IS14" s="813"/>
      <c r="IT14" s="813"/>
      <c r="IU14" s="813"/>
      <c r="IV14" s="813"/>
      <c r="IW14" s="813"/>
      <c r="IX14" s="813"/>
      <c r="IY14" s="813"/>
      <c r="IZ14" s="813"/>
      <c r="JA14" s="813"/>
      <c r="JB14" s="813"/>
      <c r="JC14" s="813"/>
      <c r="JD14" s="813"/>
      <c r="JE14" s="813"/>
      <c r="JF14" s="813"/>
      <c r="JG14" s="813"/>
      <c r="JH14" s="813"/>
      <c r="JI14" s="813"/>
      <c r="JJ14" s="813"/>
      <c r="JK14" s="813"/>
      <c r="JL14" s="813"/>
      <c r="JM14" s="813"/>
      <c r="JN14" s="813"/>
      <c r="JO14" s="813"/>
      <c r="JP14" s="813"/>
      <c r="JQ14" s="813"/>
      <c r="JR14" s="813"/>
      <c r="JS14" s="813"/>
      <c r="JT14" s="813"/>
      <c r="JU14" s="813"/>
      <c r="JV14" s="813"/>
      <c r="JW14" s="813"/>
      <c r="JX14" s="813"/>
      <c r="JY14" s="813"/>
      <c r="JZ14" s="813"/>
      <c r="KA14" s="813"/>
      <c r="KB14" s="813"/>
      <c r="KC14" s="813"/>
      <c r="KD14" s="813"/>
      <c r="KE14" s="813"/>
      <c r="KF14" s="813"/>
      <c r="KG14" s="813"/>
      <c r="KH14" s="813"/>
      <c r="KI14" s="813"/>
      <c r="KJ14" s="813"/>
      <c r="KK14" s="813"/>
      <c r="KL14" s="813"/>
      <c r="KM14" s="813"/>
      <c r="KN14" s="813"/>
      <c r="KO14" s="813"/>
      <c r="KP14" s="813"/>
      <c r="KQ14" s="813"/>
      <c r="KR14" s="813"/>
      <c r="KS14" s="813"/>
      <c r="KT14" s="813"/>
      <c r="KU14" s="813"/>
      <c r="KV14" s="813"/>
      <c r="KW14" s="813"/>
      <c r="KX14" s="813"/>
      <c r="KY14" s="813"/>
      <c r="KZ14" s="813"/>
      <c r="LA14" s="813"/>
      <c r="LB14" s="813"/>
      <c r="LC14" s="813"/>
      <c r="LD14" s="813"/>
      <c r="LE14" s="813"/>
      <c r="LF14" s="813"/>
      <c r="LG14" s="813"/>
      <c r="LH14" s="813"/>
      <c r="LI14" s="813"/>
      <c r="LJ14" s="813"/>
      <c r="LK14" s="813"/>
      <c r="LL14" s="813"/>
      <c r="LM14" s="813"/>
      <c r="LN14" s="813"/>
      <c r="LO14" s="813"/>
      <c r="LP14" s="813"/>
      <c r="LQ14" s="813"/>
      <c r="LR14" s="813"/>
      <c r="LS14" s="813"/>
      <c r="LT14" s="813"/>
      <c r="LU14" s="813"/>
      <c r="LV14" s="813"/>
      <c r="LW14" s="813"/>
      <c r="LX14" s="813"/>
      <c r="LY14" s="813"/>
      <c r="LZ14" s="813"/>
      <c r="MA14" s="813"/>
      <c r="MB14" s="813"/>
      <c r="MC14" s="813"/>
      <c r="MD14" s="813"/>
      <c r="ME14" s="813"/>
      <c r="MF14" s="813"/>
      <c r="MG14" s="813"/>
      <c r="MH14" s="813"/>
      <c r="MI14" s="813"/>
      <c r="MJ14" s="813"/>
      <c r="MK14" s="813"/>
      <c r="ML14" s="813"/>
      <c r="MM14" s="813"/>
      <c r="MN14" s="813"/>
      <c r="MO14" s="813"/>
      <c r="MP14" s="813"/>
      <c r="MQ14" s="813"/>
      <c r="MR14" s="813"/>
      <c r="MS14" s="813"/>
      <c r="MT14" s="813"/>
      <c r="MU14" s="813"/>
      <c r="MV14" s="813"/>
      <c r="MW14" s="813"/>
      <c r="MX14" s="813"/>
      <c r="MY14" s="813"/>
      <c r="MZ14" s="813"/>
      <c r="NA14" s="813"/>
      <c r="NB14" s="813"/>
      <c r="NC14" s="813"/>
      <c r="ND14" s="813"/>
      <c r="NE14" s="813"/>
      <c r="NF14" s="813"/>
      <c r="NG14" s="813"/>
      <c r="NH14" s="813"/>
      <c r="NI14" s="813"/>
      <c r="NJ14" s="813"/>
      <c r="NK14" s="813"/>
      <c r="NL14" s="813"/>
      <c r="NM14" s="813"/>
      <c r="NN14" s="813"/>
      <c r="NO14" s="813"/>
      <c r="NP14" s="813"/>
      <c r="NQ14" s="813"/>
      <c r="NR14" s="813"/>
      <c r="NS14" s="813"/>
      <c r="NT14" s="813"/>
      <c r="NU14" s="813"/>
      <c r="NV14" s="813"/>
      <c r="NW14" s="813"/>
      <c r="NX14" s="813"/>
      <c r="NY14" s="813"/>
      <c r="NZ14" s="813"/>
      <c r="OA14" s="813"/>
      <c r="OB14" s="813"/>
      <c r="OC14" s="813"/>
      <c r="OD14" s="813"/>
      <c r="OE14" s="813"/>
      <c r="OF14" s="813"/>
      <c r="OG14" s="813"/>
      <c r="OH14" s="813"/>
      <c r="OI14" s="813"/>
      <c r="OJ14" s="813"/>
      <c r="OK14" s="813"/>
      <c r="OL14" s="813"/>
      <c r="OM14" s="813"/>
      <c r="ON14" s="813"/>
      <c r="OO14" s="813"/>
      <c r="OP14" s="813"/>
      <c r="OQ14" s="813"/>
      <c r="OR14" s="813"/>
      <c r="OS14" s="813"/>
      <c r="OT14" s="813"/>
      <c r="OU14" s="813"/>
      <c r="OV14" s="813"/>
      <c r="OW14" s="813"/>
      <c r="OX14" s="813"/>
      <c r="OY14" s="813"/>
      <c r="OZ14" s="813"/>
      <c r="PA14" s="813"/>
      <c r="PB14" s="813"/>
      <c r="PC14" s="813"/>
      <c r="PD14" s="813"/>
      <c r="PE14" s="813"/>
      <c r="PF14" s="813"/>
      <c r="PG14" s="813"/>
      <c r="PH14" s="813"/>
      <c r="PI14" s="813"/>
      <c r="PJ14" s="813"/>
      <c r="PK14" s="813"/>
      <c r="PL14" s="813"/>
      <c r="PM14" s="813"/>
      <c r="PN14" s="813"/>
      <c r="PO14" s="813"/>
      <c r="PP14" s="813"/>
      <c r="PQ14" s="813"/>
      <c r="PR14" s="813"/>
      <c r="PS14" s="813"/>
      <c r="PT14" s="813"/>
      <c r="PU14" s="813"/>
      <c r="PV14" s="813"/>
      <c r="PW14" s="813"/>
      <c r="PX14" s="813"/>
      <c r="PY14" s="813"/>
      <c r="PZ14" s="813"/>
      <c r="QA14" s="813"/>
      <c r="QB14" s="813"/>
      <c r="QC14" s="813"/>
      <c r="QD14" s="813"/>
      <c r="QE14" s="813"/>
      <c r="QF14" s="813"/>
      <c r="QG14" s="813"/>
      <c r="QH14" s="813"/>
      <c r="QI14" s="813"/>
      <c r="QJ14" s="813"/>
      <c r="QK14" s="813"/>
      <c r="QL14" s="813"/>
      <c r="QM14" s="813"/>
      <c r="QN14" s="813"/>
      <c r="QO14" s="813"/>
      <c r="QP14" s="813"/>
      <c r="QQ14" s="813"/>
      <c r="QR14" s="813"/>
      <c r="QS14" s="813"/>
      <c r="QT14" s="813"/>
      <c r="QU14" s="813"/>
      <c r="QV14" s="813"/>
      <c r="QW14" s="813"/>
      <c r="QX14" s="813"/>
      <c r="QY14" s="813"/>
      <c r="QZ14" s="813"/>
      <c r="RA14" s="813"/>
      <c r="RB14" s="813"/>
      <c r="RC14" s="813"/>
      <c r="RD14" s="813"/>
      <c r="RE14" s="813"/>
      <c r="RF14" s="813"/>
      <c r="RG14" s="813"/>
      <c r="RH14" s="813"/>
      <c r="RI14" s="813"/>
      <c r="RJ14" s="813"/>
      <c r="RK14" s="813"/>
      <c r="RL14" s="813"/>
      <c r="RM14" s="813"/>
      <c r="RN14" s="813"/>
      <c r="RO14" s="813"/>
      <c r="RP14" s="813"/>
      <c r="RQ14" s="813"/>
      <c r="RR14" s="813"/>
      <c r="RS14" s="813"/>
      <c r="RT14" s="813"/>
      <c r="RU14" s="813"/>
      <c r="RV14" s="813"/>
      <c r="RW14" s="813"/>
      <c r="RX14" s="813"/>
      <c r="RY14" s="813"/>
      <c r="RZ14" s="813"/>
      <c r="SA14" s="813"/>
      <c r="SB14" s="813"/>
      <c r="SC14" s="813"/>
      <c r="SD14" s="813"/>
      <c r="SE14" s="813"/>
      <c r="SF14" s="813"/>
      <c r="SG14" s="813"/>
      <c r="SH14" s="813"/>
      <c r="SI14" s="813"/>
      <c r="SJ14" s="813"/>
      <c r="SK14" s="813"/>
      <c r="SL14" s="813"/>
      <c r="SM14" s="813"/>
      <c r="SN14" s="813"/>
      <c r="SO14" s="813"/>
      <c r="SP14" s="813"/>
      <c r="SQ14" s="813"/>
      <c r="SR14" s="813"/>
      <c r="SS14" s="813"/>
      <c r="ST14" s="813"/>
      <c r="SU14" s="813"/>
      <c r="SV14" s="813"/>
      <c r="SW14" s="813"/>
      <c r="SX14" s="813"/>
      <c r="SY14" s="813"/>
      <c r="SZ14" s="813"/>
      <c r="TA14" s="813"/>
      <c r="TB14" s="813"/>
      <c r="TC14" s="813"/>
      <c r="TD14" s="813"/>
      <c r="TE14" s="813"/>
      <c r="TF14" s="813"/>
      <c r="TG14" s="813"/>
      <c r="TH14" s="813"/>
      <c r="TI14" s="813"/>
      <c r="TJ14" s="813"/>
      <c r="TK14" s="813"/>
      <c r="TL14" s="813"/>
      <c r="TM14" s="813"/>
      <c r="TN14" s="813"/>
      <c r="TO14" s="813"/>
      <c r="TP14" s="813"/>
      <c r="TQ14" s="813"/>
      <c r="TR14" s="813"/>
      <c r="TS14" s="813"/>
      <c r="TT14" s="813"/>
      <c r="TU14" s="813"/>
      <c r="TV14" s="813"/>
      <c r="TW14" s="813"/>
      <c r="TX14" s="813"/>
      <c r="TY14" s="813"/>
      <c r="TZ14" s="813"/>
      <c r="UA14" s="813"/>
      <c r="UB14" s="813"/>
      <c r="UC14" s="813"/>
      <c r="UD14" s="813"/>
      <c r="UE14" s="813"/>
      <c r="UF14" s="813"/>
      <c r="UG14" s="813"/>
      <c r="UH14" s="813"/>
      <c r="UI14" s="813"/>
      <c r="UJ14" s="813"/>
      <c r="UK14" s="813"/>
      <c r="UL14" s="813"/>
      <c r="UM14" s="813"/>
      <c r="UN14" s="813"/>
      <c r="UO14" s="813"/>
      <c r="UP14" s="813"/>
      <c r="UQ14" s="813"/>
      <c r="UR14" s="813"/>
      <c r="US14" s="813"/>
      <c r="UT14" s="813"/>
      <c r="UU14" s="813"/>
      <c r="UV14" s="813"/>
      <c r="UW14" s="813"/>
      <c r="UX14" s="813"/>
      <c r="UY14" s="813"/>
      <c r="UZ14" s="813"/>
      <c r="VA14" s="813"/>
      <c r="VB14" s="813"/>
      <c r="VC14" s="813"/>
      <c r="VD14" s="813"/>
      <c r="VE14" s="813"/>
      <c r="VF14" s="813"/>
      <c r="VG14" s="813"/>
      <c r="VH14" s="813"/>
      <c r="VI14" s="813"/>
      <c r="VJ14" s="813"/>
      <c r="VK14" s="813"/>
      <c r="VL14" s="813"/>
      <c r="VM14" s="813"/>
      <c r="VN14" s="813"/>
      <c r="VO14" s="813"/>
      <c r="VP14" s="813"/>
      <c r="VQ14" s="813"/>
      <c r="VR14" s="813"/>
      <c r="VS14" s="813"/>
      <c r="VT14" s="813"/>
      <c r="VU14" s="813"/>
      <c r="VV14" s="813"/>
      <c r="VW14" s="813"/>
      <c r="VX14" s="813"/>
      <c r="VY14" s="813"/>
      <c r="VZ14" s="813"/>
      <c r="WA14" s="813"/>
      <c r="WB14" s="813"/>
      <c r="WC14" s="813"/>
      <c r="WD14" s="813"/>
      <c r="WE14" s="813"/>
      <c r="WF14" s="813"/>
      <c r="WG14" s="813"/>
      <c r="WH14" s="813"/>
      <c r="WI14" s="813"/>
      <c r="WJ14" s="813"/>
      <c r="WK14" s="813"/>
      <c r="WL14" s="813"/>
      <c r="WM14" s="813"/>
      <c r="WN14" s="813"/>
      <c r="WO14" s="813"/>
      <c r="WP14" s="813"/>
      <c r="WQ14" s="813"/>
      <c r="WR14" s="813"/>
      <c r="WS14" s="813"/>
      <c r="WT14" s="813"/>
      <c r="WU14" s="813"/>
      <c r="WV14" s="813"/>
      <c r="WW14" s="813"/>
      <c r="WX14" s="813"/>
      <c r="WY14" s="813"/>
      <c r="WZ14" s="813"/>
      <c r="XA14" s="813"/>
      <c r="XB14" s="813"/>
      <c r="XC14" s="813"/>
      <c r="XD14" s="813"/>
      <c r="XE14" s="813"/>
      <c r="XF14" s="813"/>
      <c r="XG14" s="813"/>
      <c r="XH14" s="813"/>
      <c r="XI14" s="813"/>
      <c r="XJ14" s="813"/>
      <c r="XK14" s="813"/>
      <c r="XL14" s="813"/>
      <c r="XM14" s="813"/>
      <c r="XN14" s="813"/>
      <c r="XO14" s="813"/>
      <c r="XP14" s="813"/>
      <c r="XQ14" s="813"/>
      <c r="XR14" s="813"/>
      <c r="XS14" s="813"/>
      <c r="XT14" s="813"/>
      <c r="XU14" s="813"/>
      <c r="XV14" s="813"/>
      <c r="XW14" s="813"/>
      <c r="XX14" s="813"/>
      <c r="XY14" s="813"/>
      <c r="XZ14" s="813"/>
      <c r="YA14" s="813"/>
      <c r="YB14" s="813"/>
      <c r="YC14" s="813"/>
      <c r="YD14" s="813"/>
      <c r="YE14" s="813"/>
      <c r="YF14" s="813"/>
      <c r="YG14" s="813"/>
      <c r="YH14" s="813"/>
      <c r="YI14" s="813"/>
      <c r="YJ14" s="813"/>
      <c r="YK14" s="813"/>
      <c r="YL14" s="813"/>
      <c r="YM14" s="813"/>
      <c r="YN14" s="813"/>
      <c r="YO14" s="813"/>
      <c r="YP14" s="813"/>
      <c r="YQ14" s="813"/>
      <c r="YR14" s="813"/>
      <c r="YS14" s="813"/>
      <c r="YT14" s="813"/>
      <c r="YU14" s="813"/>
      <c r="YV14" s="813"/>
      <c r="YW14" s="813"/>
      <c r="YX14" s="813"/>
      <c r="YY14" s="813"/>
      <c r="YZ14" s="813"/>
      <c r="ZA14" s="813"/>
      <c r="ZB14" s="813"/>
      <c r="ZC14" s="813"/>
      <c r="ZD14" s="813"/>
      <c r="ZE14" s="813"/>
      <c r="ZF14" s="813"/>
      <c r="ZG14" s="813"/>
      <c r="ZH14" s="813"/>
      <c r="ZI14" s="813"/>
      <c r="ZJ14" s="813"/>
      <c r="ZK14" s="813"/>
      <c r="ZL14" s="813"/>
      <c r="ZM14" s="813"/>
      <c r="ZN14" s="813"/>
      <c r="ZO14" s="813"/>
      <c r="ZP14" s="813"/>
      <c r="ZQ14" s="813"/>
      <c r="ZR14" s="813"/>
      <c r="ZS14" s="813"/>
      <c r="ZT14" s="813"/>
      <c r="ZU14" s="813"/>
      <c r="ZV14" s="813"/>
      <c r="ZW14" s="813"/>
      <c r="ZX14" s="813"/>
      <c r="ZY14" s="813"/>
      <c r="ZZ14" s="813"/>
      <c r="AAA14" s="813"/>
      <c r="AAB14" s="813"/>
      <c r="AAC14" s="813"/>
      <c r="AAD14" s="813"/>
      <c r="AAE14" s="813"/>
      <c r="AAF14" s="813"/>
      <c r="AAG14" s="813"/>
      <c r="AAH14" s="813"/>
      <c r="AAI14" s="813"/>
      <c r="AAJ14" s="813"/>
      <c r="AAK14" s="813"/>
      <c r="AAL14" s="813"/>
      <c r="AAM14" s="813"/>
      <c r="AAN14" s="813"/>
      <c r="AAO14" s="813"/>
      <c r="AAP14" s="813"/>
      <c r="AAQ14" s="813"/>
      <c r="AAR14" s="813"/>
      <c r="AAS14" s="813"/>
      <c r="AAT14" s="813"/>
      <c r="AAU14" s="813"/>
      <c r="AAV14" s="813"/>
      <c r="AAW14" s="813"/>
      <c r="AAX14" s="813"/>
      <c r="AAY14" s="813"/>
      <c r="AAZ14" s="813"/>
      <c r="ABA14" s="813"/>
      <c r="ABB14" s="813"/>
      <c r="ABC14" s="813"/>
      <c r="ABD14" s="813"/>
      <c r="ABE14" s="813"/>
      <c r="ABF14" s="813"/>
      <c r="ABG14" s="813"/>
      <c r="ABH14" s="813"/>
      <c r="ABI14" s="813"/>
      <c r="ABJ14" s="813"/>
      <c r="ABK14" s="813"/>
      <c r="ABL14" s="813"/>
      <c r="ABM14" s="813"/>
      <c r="ABN14" s="813"/>
      <c r="ABO14" s="813"/>
      <c r="ABP14" s="813"/>
      <c r="ABQ14" s="813"/>
      <c r="ABR14" s="813"/>
      <c r="ABS14" s="813"/>
      <c r="ABT14" s="813"/>
      <c r="ABU14" s="813"/>
      <c r="ABV14" s="813"/>
      <c r="ABW14" s="813"/>
      <c r="ABX14" s="813"/>
      <c r="ABY14" s="813"/>
      <c r="ABZ14" s="813"/>
      <c r="ACA14" s="813"/>
      <c r="ACB14" s="813"/>
      <c r="ACC14" s="813"/>
      <c r="ACD14" s="813"/>
      <c r="ACE14" s="813"/>
      <c r="ACF14" s="813"/>
      <c r="ACG14" s="813"/>
      <c r="ACH14" s="813"/>
      <c r="ACI14" s="813"/>
      <c r="ACJ14" s="813"/>
      <c r="ACK14" s="813"/>
      <c r="ACL14" s="813"/>
      <c r="ACM14" s="813"/>
      <c r="ACN14" s="813"/>
      <c r="ACO14" s="813"/>
      <c r="ACP14" s="813"/>
      <c r="ACQ14" s="813"/>
      <c r="ACR14" s="813"/>
      <c r="ACS14" s="813"/>
      <c r="ACT14" s="813"/>
      <c r="ACU14" s="813"/>
      <c r="ACV14" s="813"/>
      <c r="ACW14" s="813"/>
      <c r="ACX14" s="813"/>
      <c r="ACY14" s="813"/>
      <c r="ACZ14" s="813"/>
      <c r="ADA14" s="813"/>
      <c r="ADB14" s="813"/>
      <c r="ADC14" s="813"/>
      <c r="ADD14" s="813"/>
      <c r="ADE14" s="813"/>
      <c r="ADF14" s="813"/>
      <c r="ADG14" s="813"/>
      <c r="ADH14" s="813"/>
      <c r="ADI14" s="813"/>
      <c r="ADJ14" s="813"/>
      <c r="ADK14" s="813"/>
      <c r="ADL14" s="813"/>
      <c r="ADM14" s="813"/>
      <c r="ADN14" s="813"/>
      <c r="ADO14" s="813"/>
      <c r="ADP14" s="813"/>
      <c r="ADQ14" s="813"/>
      <c r="ADR14" s="813"/>
      <c r="ADS14" s="813"/>
      <c r="ADT14" s="813"/>
      <c r="ADU14" s="813"/>
      <c r="ADV14" s="813"/>
      <c r="ADW14" s="813"/>
      <c r="ADX14" s="813"/>
      <c r="ADY14" s="813"/>
      <c r="ADZ14" s="813"/>
      <c r="AEA14" s="813"/>
      <c r="AEB14" s="813"/>
      <c r="AEC14" s="813"/>
      <c r="AED14" s="813"/>
      <c r="AEE14" s="813"/>
      <c r="AEF14" s="813"/>
      <c r="AEG14" s="813"/>
      <c r="AEH14" s="813"/>
      <c r="AEI14" s="813"/>
      <c r="AEJ14" s="813"/>
      <c r="AEK14" s="813"/>
      <c r="AEL14" s="813"/>
      <c r="AEM14" s="813"/>
      <c r="AEN14" s="813"/>
      <c r="AEO14" s="813"/>
      <c r="AEP14" s="813"/>
      <c r="AEQ14" s="813"/>
      <c r="AER14" s="813"/>
      <c r="AES14" s="813"/>
      <c r="AET14" s="813"/>
      <c r="AEU14" s="813"/>
      <c r="AEV14" s="813"/>
      <c r="AEW14" s="813"/>
      <c r="AEX14" s="813"/>
      <c r="AEY14" s="813"/>
      <c r="AEZ14" s="813"/>
      <c r="AFA14" s="813"/>
      <c r="AFB14" s="813"/>
      <c r="AFC14" s="813"/>
      <c r="AFD14" s="813"/>
      <c r="AFE14" s="813"/>
      <c r="AFF14" s="813"/>
      <c r="AFG14" s="813"/>
      <c r="AFH14" s="813"/>
      <c r="AFI14" s="813"/>
      <c r="AFJ14" s="813"/>
      <c r="AFK14" s="813"/>
      <c r="AFL14" s="813"/>
      <c r="AFM14" s="813"/>
      <c r="AFN14" s="813"/>
      <c r="AFO14" s="813"/>
      <c r="AFP14" s="813"/>
      <c r="AFQ14" s="813"/>
      <c r="AFR14" s="813"/>
      <c r="AFS14" s="813"/>
      <c r="AFT14" s="813"/>
      <c r="AFU14" s="813"/>
      <c r="AFV14" s="813"/>
      <c r="AFW14" s="813"/>
      <c r="AFX14" s="813"/>
      <c r="AFY14" s="813"/>
      <c r="AFZ14" s="813"/>
      <c r="AGA14" s="813"/>
      <c r="AGB14" s="813"/>
      <c r="AGC14" s="813"/>
      <c r="AGD14" s="813"/>
      <c r="AGE14" s="813"/>
      <c r="AGF14" s="813"/>
      <c r="AGG14" s="813"/>
      <c r="AGH14" s="813"/>
      <c r="AGI14" s="813"/>
      <c r="AGJ14" s="813"/>
      <c r="AGK14" s="813"/>
      <c r="AGL14" s="813"/>
      <c r="AGM14" s="813"/>
      <c r="AGN14" s="813"/>
      <c r="AGO14" s="813"/>
      <c r="AGP14" s="813"/>
      <c r="AGQ14" s="813"/>
      <c r="AGR14" s="813"/>
      <c r="AGS14" s="813"/>
      <c r="AGT14" s="813"/>
      <c r="AGU14" s="813"/>
      <c r="AGV14" s="813"/>
      <c r="AGW14" s="813"/>
      <c r="AGX14" s="813"/>
      <c r="AGY14" s="813"/>
      <c r="AGZ14" s="813"/>
      <c r="AHA14" s="813"/>
      <c r="AHB14" s="813"/>
      <c r="AHC14" s="813"/>
      <c r="AHD14" s="813"/>
      <c r="AHE14" s="813"/>
      <c r="AHF14" s="813"/>
      <c r="AHG14" s="813"/>
      <c r="AHH14" s="813"/>
      <c r="AHI14" s="813"/>
      <c r="AHJ14" s="813"/>
      <c r="AHK14" s="813"/>
      <c r="AHL14" s="813"/>
      <c r="AHM14" s="813"/>
      <c r="AHN14" s="813"/>
      <c r="AHO14" s="813"/>
      <c r="AHP14" s="813"/>
      <c r="AHQ14" s="813"/>
      <c r="AHR14" s="813"/>
      <c r="AHS14" s="813"/>
      <c r="AHT14" s="813"/>
      <c r="AHU14" s="813"/>
      <c r="AHV14" s="813"/>
      <c r="AHW14" s="813"/>
      <c r="AHX14" s="813"/>
      <c r="AHY14" s="813"/>
      <c r="AHZ14" s="813"/>
      <c r="AIA14" s="813"/>
      <c r="AIB14" s="813"/>
      <c r="AIC14" s="813"/>
      <c r="AID14" s="813"/>
      <c r="AIE14" s="813"/>
      <c r="AIF14" s="813"/>
      <c r="AIG14" s="813"/>
      <c r="AIH14" s="813"/>
      <c r="AII14" s="813"/>
      <c r="AIJ14" s="813"/>
      <c r="AIK14" s="813"/>
      <c r="AIL14" s="813"/>
      <c r="AIM14" s="813"/>
      <c r="AIN14" s="813"/>
      <c r="AIO14" s="813"/>
      <c r="AIP14" s="813"/>
      <c r="AIQ14" s="813"/>
      <c r="AIR14" s="813"/>
      <c r="AIS14" s="813"/>
      <c r="AIT14" s="813"/>
      <c r="AIU14" s="813"/>
      <c r="AIV14" s="813"/>
      <c r="AIW14" s="813"/>
      <c r="AIX14" s="813"/>
      <c r="AIY14" s="813"/>
      <c r="AIZ14" s="813"/>
      <c r="AJA14" s="813"/>
      <c r="AJB14" s="813"/>
      <c r="AJC14" s="813"/>
      <c r="AJD14" s="813"/>
      <c r="AJE14" s="813"/>
      <c r="AJF14" s="813"/>
      <c r="AJG14" s="813"/>
      <c r="AJH14" s="813"/>
      <c r="AJI14" s="813"/>
      <c r="AJJ14" s="813"/>
      <c r="AJK14" s="813"/>
      <c r="AJL14" s="813"/>
      <c r="AJM14" s="813"/>
      <c r="AJN14" s="813"/>
      <c r="AJO14" s="813"/>
      <c r="AJP14" s="813"/>
      <c r="AJQ14" s="813"/>
      <c r="AJR14" s="813"/>
      <c r="AJS14" s="813"/>
      <c r="AJT14" s="813"/>
      <c r="AJU14" s="813"/>
      <c r="AJV14" s="813"/>
      <c r="AJW14" s="813"/>
      <c r="AJX14" s="813"/>
      <c r="AJY14" s="813"/>
      <c r="AJZ14" s="813"/>
      <c r="AKA14" s="813"/>
      <c r="AKB14" s="813"/>
      <c r="AKC14" s="813"/>
      <c r="AKD14" s="813"/>
      <c r="AKE14" s="813"/>
      <c r="AKF14" s="813"/>
      <c r="AKG14" s="813"/>
      <c r="AKH14" s="813"/>
      <c r="AKI14" s="813"/>
      <c r="AKJ14" s="813"/>
      <c r="AKK14" s="813"/>
      <c r="AKL14" s="813"/>
      <c r="AKM14" s="813"/>
      <c r="AKN14" s="813"/>
      <c r="AKO14" s="813"/>
      <c r="AKP14" s="813"/>
      <c r="AKQ14" s="813"/>
      <c r="AKR14" s="813"/>
      <c r="AKS14" s="813"/>
      <c r="AKT14" s="813"/>
      <c r="AKU14" s="813"/>
      <c r="AKV14" s="813"/>
      <c r="AKW14" s="813"/>
      <c r="AKX14" s="813"/>
      <c r="AKY14" s="813"/>
      <c r="AKZ14" s="813"/>
      <c r="ALA14" s="813"/>
      <c r="ALB14" s="813"/>
      <c r="ALC14" s="813"/>
      <c r="ALD14" s="813"/>
      <c r="ALE14" s="813"/>
      <c r="ALF14" s="813"/>
      <c r="ALG14" s="813"/>
      <c r="ALH14" s="813"/>
      <c r="ALI14" s="813"/>
      <c r="ALJ14" s="813"/>
      <c r="ALK14" s="813"/>
      <c r="ALL14" s="813"/>
      <c r="ALM14" s="813"/>
      <c r="ALN14" s="813"/>
      <c r="ALO14" s="813"/>
      <c r="ALP14" s="813"/>
      <c r="ALQ14" s="813"/>
      <c r="ALR14" s="813"/>
      <c r="ALS14" s="813"/>
      <c r="ALT14" s="813"/>
      <c r="ALU14" s="813"/>
      <c r="ALV14" s="813"/>
      <c r="ALW14" s="813"/>
      <c r="ALX14" s="813"/>
      <c r="ALY14" s="813"/>
      <c r="ALZ14" s="813"/>
      <c r="AMA14" s="813"/>
      <c r="AMB14" s="813"/>
      <c r="AMC14" s="813"/>
      <c r="AMD14" s="813"/>
      <c r="AME14" s="813"/>
      <c r="AMF14" s="813"/>
      <c r="AMG14" s="813"/>
      <c r="AMH14" s="813"/>
      <c r="AMI14" s="813"/>
      <c r="AMJ14" s="813"/>
      <c r="AMK14" s="813"/>
      <c r="AML14" s="813"/>
      <c r="AMM14" s="813"/>
      <c r="AMN14" s="813"/>
      <c r="AMO14" s="813"/>
      <c r="AMP14" s="813"/>
      <c r="AMQ14" s="813"/>
      <c r="AMR14" s="813"/>
      <c r="AMS14" s="813"/>
      <c r="AMT14" s="813"/>
      <c r="AMU14" s="813"/>
      <c r="AMV14" s="813"/>
      <c r="AMW14" s="813"/>
      <c r="AMX14" s="813"/>
      <c r="AMY14" s="813"/>
      <c r="AMZ14" s="813"/>
      <c r="ANA14" s="813"/>
      <c r="ANB14" s="813"/>
      <c r="ANC14" s="813"/>
      <c r="AND14" s="813"/>
      <c r="ANE14" s="813"/>
      <c r="ANF14" s="813"/>
      <c r="ANG14" s="813"/>
      <c r="ANH14" s="813"/>
      <c r="ANI14" s="813"/>
      <c r="ANJ14" s="813"/>
      <c r="ANK14" s="813"/>
      <c r="ANL14" s="813"/>
      <c r="ANM14" s="813"/>
      <c r="ANN14" s="813"/>
      <c r="ANO14" s="813"/>
      <c r="ANP14" s="813"/>
      <c r="ANQ14" s="813"/>
      <c r="ANR14" s="813"/>
      <c r="ANS14" s="813"/>
      <c r="ANT14" s="813"/>
      <c r="ANU14" s="813"/>
      <c r="ANV14" s="813"/>
      <c r="ANW14" s="813"/>
      <c r="ANX14" s="813"/>
      <c r="ANY14" s="813"/>
      <c r="ANZ14" s="813"/>
      <c r="AOA14" s="813"/>
      <c r="AOB14" s="813"/>
      <c r="AOC14" s="813"/>
      <c r="AOD14" s="813"/>
      <c r="AOE14" s="813"/>
      <c r="AOF14" s="813"/>
      <c r="AOG14" s="813"/>
      <c r="AOH14" s="813"/>
      <c r="AOI14" s="813"/>
      <c r="AOJ14" s="813"/>
      <c r="AOK14" s="813"/>
      <c r="AOL14" s="813"/>
      <c r="AOM14" s="813"/>
      <c r="AON14" s="813"/>
      <c r="AOO14" s="813"/>
      <c r="AOP14" s="813"/>
      <c r="AOQ14" s="813"/>
      <c r="AOR14" s="813"/>
      <c r="AOS14" s="813"/>
      <c r="AOT14" s="813"/>
      <c r="AOU14" s="813"/>
      <c r="AOV14" s="813"/>
      <c r="AOW14" s="813"/>
      <c r="AOX14" s="813"/>
      <c r="AOY14" s="813"/>
      <c r="AOZ14" s="813"/>
      <c r="APA14" s="813"/>
      <c r="APB14" s="813"/>
      <c r="APC14" s="813"/>
      <c r="APD14" s="813"/>
      <c r="APE14" s="813"/>
      <c r="APF14" s="813"/>
      <c r="APG14" s="813"/>
      <c r="APH14" s="813"/>
      <c r="API14" s="813"/>
      <c r="APJ14" s="813"/>
      <c r="APK14" s="813"/>
      <c r="APL14" s="813"/>
      <c r="APM14" s="813"/>
      <c r="APN14" s="813"/>
      <c r="APO14" s="813"/>
      <c r="APP14" s="813"/>
      <c r="APQ14" s="813"/>
      <c r="APR14" s="813"/>
      <c r="APS14" s="813"/>
      <c r="APT14" s="813"/>
      <c r="APU14" s="813"/>
      <c r="APV14" s="813"/>
      <c r="APW14" s="813"/>
      <c r="APX14" s="813"/>
      <c r="APY14" s="813"/>
      <c r="APZ14" s="813"/>
      <c r="AQA14" s="813"/>
      <c r="AQB14" s="813"/>
      <c r="AQC14" s="813"/>
      <c r="AQD14" s="813"/>
      <c r="AQE14" s="813"/>
      <c r="AQF14" s="813"/>
      <c r="AQG14" s="813"/>
      <c r="AQH14" s="813"/>
      <c r="AQI14" s="813"/>
      <c r="AQJ14" s="813"/>
      <c r="AQK14" s="813"/>
      <c r="AQL14" s="813"/>
      <c r="AQM14" s="813"/>
      <c r="AQN14" s="813"/>
      <c r="AQO14" s="813"/>
      <c r="AQP14" s="813"/>
      <c r="AQQ14" s="813"/>
      <c r="AQR14" s="813"/>
      <c r="AQS14" s="813"/>
      <c r="AQT14" s="813"/>
      <c r="AQU14" s="813"/>
      <c r="AQV14" s="813"/>
      <c r="AQW14" s="813"/>
      <c r="AQX14" s="813"/>
      <c r="AQY14" s="813"/>
      <c r="AQZ14" s="813"/>
      <c r="ARA14" s="813"/>
      <c r="ARB14" s="813"/>
      <c r="ARC14" s="813"/>
      <c r="ARD14" s="813"/>
      <c r="ARE14" s="813"/>
      <c r="ARF14" s="813"/>
      <c r="ARG14" s="813"/>
      <c r="ARH14" s="813"/>
      <c r="ARI14" s="813"/>
      <c r="ARJ14" s="813"/>
      <c r="ARK14" s="813"/>
      <c r="ARL14" s="813"/>
      <c r="ARM14" s="813"/>
      <c r="ARN14" s="813"/>
      <c r="ARO14" s="813"/>
      <c r="ARP14" s="813"/>
      <c r="ARQ14" s="813"/>
      <c r="ARR14" s="813"/>
      <c r="ARS14" s="813"/>
      <c r="ART14" s="813"/>
      <c r="ARU14" s="813"/>
      <c r="ARV14" s="813"/>
      <c r="ARW14" s="813"/>
      <c r="ARX14" s="813"/>
      <c r="ARY14" s="813"/>
      <c r="ARZ14" s="813"/>
      <c r="ASA14" s="813"/>
      <c r="ASB14" s="813"/>
      <c r="ASC14" s="813"/>
      <c r="ASD14" s="813"/>
      <c r="ASE14" s="813"/>
      <c r="ASF14" s="813"/>
      <c r="ASG14" s="813"/>
      <c r="ASH14" s="813"/>
      <c r="ASI14" s="813"/>
      <c r="ASJ14" s="813"/>
      <c r="ASK14" s="813"/>
      <c r="ASL14" s="813"/>
      <c r="ASM14" s="813"/>
      <c r="ASN14" s="813"/>
      <c r="ASO14" s="813"/>
      <c r="ASP14" s="813"/>
      <c r="ASQ14" s="813"/>
      <c r="ASR14" s="813"/>
      <c r="ASS14" s="813"/>
      <c r="AST14" s="813"/>
      <c r="ASU14" s="813"/>
      <c r="ASV14" s="813"/>
      <c r="ASW14" s="813"/>
      <c r="ASX14" s="813"/>
      <c r="ASY14" s="813"/>
      <c r="ASZ14" s="813"/>
      <c r="ATA14" s="813"/>
      <c r="ATB14" s="813"/>
      <c r="ATC14" s="813"/>
      <c r="ATD14" s="813"/>
      <c r="ATE14" s="813"/>
      <c r="ATF14" s="813"/>
      <c r="ATG14" s="813"/>
      <c r="ATH14" s="813"/>
      <c r="ATI14" s="813"/>
      <c r="ATJ14" s="813"/>
      <c r="ATK14" s="813"/>
      <c r="ATL14" s="813"/>
      <c r="ATM14" s="813"/>
      <c r="ATN14" s="813"/>
      <c r="ATO14" s="813"/>
      <c r="ATP14" s="813"/>
      <c r="ATQ14" s="813"/>
      <c r="ATR14" s="813"/>
      <c r="ATS14" s="813"/>
      <c r="ATT14" s="813"/>
      <c r="ATU14" s="813"/>
      <c r="ATV14" s="813"/>
      <c r="ATW14" s="813"/>
      <c r="ATX14" s="813"/>
      <c r="ATY14" s="813"/>
      <c r="ATZ14" s="813"/>
      <c r="AUA14" s="813"/>
      <c r="AUB14" s="813"/>
      <c r="AUC14" s="813"/>
      <c r="AUD14" s="813"/>
      <c r="AUE14" s="813"/>
      <c r="AUF14" s="813"/>
      <c r="AUG14" s="813"/>
      <c r="AUH14" s="813"/>
      <c r="AUI14" s="813"/>
      <c r="AUJ14" s="813"/>
      <c r="AUK14" s="813"/>
      <c r="AUL14" s="813"/>
      <c r="AUM14" s="813"/>
      <c r="AUN14" s="813"/>
      <c r="AUO14" s="813"/>
      <c r="AUP14" s="813"/>
      <c r="AUQ14" s="813"/>
      <c r="AUR14" s="813"/>
      <c r="AUS14" s="813"/>
      <c r="AUT14" s="813"/>
      <c r="AUU14" s="813"/>
      <c r="AUV14" s="813"/>
      <c r="AUW14" s="813"/>
      <c r="AUX14" s="813"/>
      <c r="AUY14" s="813"/>
      <c r="AUZ14" s="813"/>
      <c r="AVA14" s="813"/>
      <c r="AVB14" s="813"/>
      <c r="AVC14" s="813"/>
      <c r="AVD14" s="813"/>
      <c r="AVE14" s="813"/>
      <c r="AVF14" s="813"/>
      <c r="AVG14" s="813"/>
      <c r="AVH14" s="813"/>
      <c r="AVI14" s="813"/>
      <c r="AVJ14" s="813"/>
      <c r="AVK14" s="813"/>
      <c r="AVL14" s="813"/>
      <c r="AVM14" s="813"/>
      <c r="AVN14" s="813"/>
      <c r="AVO14" s="813"/>
      <c r="AVP14" s="813"/>
      <c r="AVQ14" s="813"/>
      <c r="AVR14" s="813"/>
      <c r="AVS14" s="813"/>
      <c r="AVT14" s="813"/>
      <c r="AVU14" s="813"/>
      <c r="AVV14" s="813"/>
      <c r="AVW14" s="813"/>
      <c r="AVX14" s="813"/>
      <c r="AVY14" s="813"/>
      <c r="AVZ14" s="813"/>
      <c r="AWA14" s="813"/>
      <c r="AWB14" s="813"/>
      <c r="AWC14" s="813"/>
      <c r="AWD14" s="813"/>
      <c r="AWE14" s="813"/>
      <c r="AWF14" s="813"/>
      <c r="AWG14" s="813"/>
      <c r="AWH14" s="813"/>
      <c r="AWI14" s="813"/>
      <c r="AWJ14" s="813"/>
      <c r="AWK14" s="813"/>
      <c r="AWL14" s="813"/>
      <c r="AWM14" s="813"/>
      <c r="AWN14" s="813"/>
      <c r="AWO14" s="813"/>
      <c r="AWP14" s="813"/>
      <c r="AWQ14" s="813"/>
      <c r="AWR14" s="813"/>
      <c r="AWS14" s="813"/>
      <c r="AWT14" s="813"/>
      <c r="AWU14" s="813"/>
      <c r="AWV14" s="813"/>
      <c r="AWW14" s="813"/>
      <c r="AWX14" s="813"/>
      <c r="AWY14" s="813"/>
      <c r="AWZ14" s="813"/>
      <c r="AXA14" s="813"/>
      <c r="AXB14" s="813"/>
      <c r="AXC14" s="813"/>
      <c r="AXD14" s="813"/>
      <c r="AXE14" s="813"/>
      <c r="AXF14" s="813"/>
      <c r="AXG14" s="813"/>
      <c r="AXH14" s="813"/>
      <c r="AXI14" s="813"/>
      <c r="AXJ14" s="813"/>
      <c r="AXK14" s="813"/>
      <c r="AXL14" s="813"/>
      <c r="AXM14" s="813"/>
      <c r="AXN14" s="813"/>
      <c r="AXO14" s="813"/>
      <c r="AXP14" s="813"/>
      <c r="AXQ14" s="813"/>
      <c r="AXR14" s="813"/>
      <c r="AXS14" s="813"/>
      <c r="AXT14" s="813"/>
      <c r="AXU14" s="813"/>
      <c r="AXV14" s="813"/>
      <c r="AXW14" s="813"/>
      <c r="AXX14" s="813"/>
      <c r="AXY14" s="813"/>
      <c r="AXZ14" s="813"/>
      <c r="AYA14" s="813"/>
      <c r="AYB14" s="813"/>
      <c r="AYC14" s="813"/>
      <c r="AYD14" s="813"/>
      <c r="AYE14" s="813"/>
      <c r="AYF14" s="813"/>
      <c r="AYG14" s="813"/>
      <c r="AYH14" s="813"/>
      <c r="AYI14" s="813"/>
      <c r="AYJ14" s="813"/>
      <c r="AYK14" s="813"/>
      <c r="AYL14" s="813"/>
      <c r="AYM14" s="813"/>
      <c r="AYN14" s="813"/>
      <c r="AYO14" s="813"/>
      <c r="AYP14" s="813"/>
      <c r="AYQ14" s="813"/>
      <c r="AYR14" s="813"/>
      <c r="AYS14" s="813"/>
      <c r="AYT14" s="813"/>
      <c r="AYU14" s="813"/>
      <c r="AYV14" s="813"/>
      <c r="AYW14" s="813"/>
      <c r="AYX14" s="813"/>
      <c r="AYY14" s="813"/>
      <c r="AYZ14" s="813"/>
      <c r="AZA14" s="813"/>
      <c r="AZB14" s="813"/>
      <c r="AZC14" s="813"/>
      <c r="AZD14" s="813"/>
      <c r="AZE14" s="813"/>
      <c r="AZF14" s="813"/>
      <c r="AZG14" s="813"/>
      <c r="AZH14" s="813"/>
      <c r="AZI14" s="813"/>
      <c r="AZJ14" s="813"/>
      <c r="AZK14" s="813"/>
      <c r="AZL14" s="813"/>
      <c r="AZM14" s="813"/>
      <c r="AZN14" s="813"/>
      <c r="AZO14" s="813"/>
      <c r="AZP14" s="813"/>
      <c r="AZQ14" s="813"/>
      <c r="AZR14" s="813"/>
      <c r="AZS14" s="813"/>
      <c r="AZT14" s="813"/>
      <c r="AZU14" s="813"/>
      <c r="AZV14" s="813"/>
      <c r="AZW14" s="813"/>
      <c r="AZX14" s="813"/>
      <c r="AZY14" s="813"/>
      <c r="AZZ14" s="813"/>
      <c r="BAA14" s="813"/>
      <c r="BAB14" s="813"/>
      <c r="BAC14" s="813"/>
      <c r="BAD14" s="813"/>
      <c r="BAE14" s="813"/>
      <c r="BAF14" s="813"/>
      <c r="BAG14" s="813"/>
      <c r="BAH14" s="813"/>
      <c r="BAI14" s="813"/>
      <c r="BAJ14" s="813"/>
      <c r="BAK14" s="813"/>
      <c r="BAL14" s="813"/>
      <c r="BAM14" s="813"/>
      <c r="BAN14" s="813"/>
      <c r="BAO14" s="813"/>
      <c r="BAP14" s="813"/>
      <c r="BAQ14" s="813"/>
      <c r="BAR14" s="813"/>
      <c r="BAS14" s="813"/>
      <c r="BAT14" s="813"/>
      <c r="BAU14" s="813"/>
      <c r="BAV14" s="813"/>
      <c r="BAW14" s="813"/>
      <c r="BAX14" s="813"/>
      <c r="BAY14" s="813"/>
      <c r="BAZ14" s="813"/>
      <c r="BBA14" s="813"/>
      <c r="BBB14" s="813"/>
      <c r="BBC14" s="813"/>
      <c r="BBD14" s="813"/>
      <c r="BBE14" s="813"/>
      <c r="BBF14" s="813"/>
      <c r="BBG14" s="813"/>
      <c r="BBH14" s="813"/>
      <c r="BBI14" s="813"/>
      <c r="BBJ14" s="813"/>
      <c r="BBK14" s="813"/>
      <c r="BBL14" s="813"/>
      <c r="BBM14" s="813"/>
      <c r="BBN14" s="813"/>
      <c r="BBO14" s="813"/>
      <c r="BBP14" s="813"/>
      <c r="BBQ14" s="813"/>
      <c r="BBR14" s="813"/>
      <c r="BBS14" s="813"/>
      <c r="BBT14" s="813"/>
      <c r="BBU14" s="813"/>
      <c r="BBV14" s="813"/>
      <c r="BBW14" s="813"/>
      <c r="BBX14" s="813"/>
      <c r="BBY14" s="813"/>
      <c r="BBZ14" s="813"/>
      <c r="BCA14" s="813"/>
      <c r="BCB14" s="813"/>
      <c r="BCC14" s="813"/>
      <c r="BCD14" s="813"/>
      <c r="BCE14" s="813"/>
      <c r="BCF14" s="813"/>
      <c r="BCG14" s="813"/>
      <c r="BCH14" s="813"/>
      <c r="BCI14" s="813"/>
      <c r="BCJ14" s="813"/>
      <c r="BCK14" s="813"/>
      <c r="BCL14" s="813"/>
      <c r="BCM14" s="813"/>
      <c r="BCN14" s="813"/>
      <c r="BCO14" s="813"/>
      <c r="BCP14" s="813"/>
      <c r="BCQ14" s="813"/>
      <c r="BCR14" s="813"/>
      <c r="BCS14" s="813"/>
      <c r="BCT14" s="813"/>
      <c r="BCU14" s="813"/>
      <c r="BCV14" s="813"/>
      <c r="BCW14" s="813"/>
      <c r="BCX14" s="813"/>
      <c r="BCY14" s="813"/>
      <c r="BCZ14" s="813"/>
      <c r="BDA14" s="813"/>
      <c r="BDB14" s="813"/>
      <c r="BDC14" s="813"/>
      <c r="BDD14" s="813"/>
      <c r="BDE14" s="813"/>
      <c r="BDF14" s="813"/>
      <c r="BDG14" s="813"/>
      <c r="BDH14" s="813"/>
      <c r="BDI14" s="813"/>
      <c r="BDJ14" s="813"/>
      <c r="BDK14" s="813"/>
      <c r="BDL14" s="813"/>
      <c r="BDM14" s="813"/>
      <c r="BDN14" s="813"/>
      <c r="BDO14" s="813"/>
      <c r="BDP14" s="813"/>
      <c r="BDQ14" s="813"/>
      <c r="BDR14" s="813"/>
      <c r="BDS14" s="813"/>
      <c r="BDT14" s="813"/>
      <c r="BDU14" s="813"/>
      <c r="BDV14" s="813"/>
      <c r="BDW14" s="813"/>
      <c r="BDX14" s="813"/>
      <c r="BDY14" s="813"/>
      <c r="BDZ14" s="813"/>
      <c r="BEA14" s="813"/>
      <c r="BEB14" s="813"/>
      <c r="BEC14" s="813"/>
      <c r="BED14" s="813"/>
      <c r="BEE14" s="813"/>
      <c r="BEF14" s="813"/>
      <c r="BEG14" s="813"/>
      <c r="BEH14" s="813"/>
      <c r="BEI14" s="813"/>
      <c r="BEJ14" s="813"/>
      <c r="BEK14" s="813"/>
      <c r="BEL14" s="813"/>
      <c r="BEM14" s="813"/>
      <c r="BEN14" s="813"/>
      <c r="BEO14" s="813"/>
      <c r="BEP14" s="813"/>
      <c r="BEQ14" s="813"/>
      <c r="BER14" s="813"/>
      <c r="BES14" s="813"/>
      <c r="BET14" s="813"/>
      <c r="BEU14" s="813"/>
      <c r="BEV14" s="813"/>
      <c r="BEW14" s="813"/>
      <c r="BEX14" s="813"/>
      <c r="BEY14" s="813"/>
      <c r="BEZ14" s="813"/>
      <c r="BFA14" s="813"/>
      <c r="BFB14" s="813"/>
      <c r="BFC14" s="813"/>
      <c r="BFD14" s="813"/>
      <c r="BFE14" s="813"/>
      <c r="BFF14" s="813"/>
      <c r="BFG14" s="813"/>
      <c r="BFH14" s="813"/>
      <c r="BFI14" s="813"/>
      <c r="BFJ14" s="813"/>
      <c r="BFK14" s="813"/>
      <c r="BFL14" s="813"/>
      <c r="BFM14" s="813"/>
      <c r="BFN14" s="813"/>
      <c r="BFO14" s="813"/>
      <c r="BFP14" s="813"/>
      <c r="BFQ14" s="813"/>
      <c r="BFR14" s="813"/>
      <c r="BFS14" s="813"/>
      <c r="BFT14" s="813"/>
      <c r="BFU14" s="813"/>
      <c r="BFV14" s="813"/>
      <c r="BFW14" s="813"/>
      <c r="BFX14" s="813"/>
      <c r="BFY14" s="813"/>
      <c r="BFZ14" s="813"/>
      <c r="BGA14" s="813"/>
      <c r="BGB14" s="813"/>
      <c r="BGC14" s="813"/>
      <c r="BGD14" s="813"/>
      <c r="BGE14" s="813"/>
      <c r="BGF14" s="813"/>
      <c r="BGG14" s="813"/>
      <c r="BGH14" s="813"/>
      <c r="BGI14" s="813"/>
      <c r="BGJ14" s="813"/>
      <c r="BGK14" s="813"/>
      <c r="BGL14" s="813"/>
      <c r="BGM14" s="813"/>
      <c r="BGN14" s="813"/>
      <c r="BGO14" s="813"/>
      <c r="BGP14" s="813"/>
      <c r="BGQ14" s="813"/>
      <c r="BGR14" s="813"/>
      <c r="BGS14" s="813"/>
      <c r="BGT14" s="813"/>
      <c r="BGU14" s="813"/>
      <c r="BGV14" s="813"/>
      <c r="BGW14" s="813"/>
      <c r="BGX14" s="813"/>
      <c r="BGY14" s="813"/>
      <c r="BGZ14" s="813"/>
      <c r="BHA14" s="813"/>
      <c r="BHB14" s="813"/>
      <c r="BHC14" s="813"/>
      <c r="BHD14" s="813"/>
      <c r="BHE14" s="813"/>
      <c r="BHF14" s="813"/>
      <c r="BHG14" s="813"/>
      <c r="BHH14" s="813"/>
      <c r="BHI14" s="813"/>
      <c r="BHJ14" s="813"/>
      <c r="BHK14" s="813"/>
      <c r="BHL14" s="813"/>
      <c r="BHM14" s="813"/>
      <c r="BHN14" s="813"/>
      <c r="BHO14" s="813"/>
      <c r="BHP14" s="813"/>
      <c r="BHQ14" s="813"/>
      <c r="BHR14" s="813"/>
      <c r="BHS14" s="813"/>
      <c r="BHT14" s="813"/>
      <c r="BHU14" s="813"/>
      <c r="BHV14" s="813"/>
      <c r="BHW14" s="813"/>
      <c r="BHX14" s="813"/>
      <c r="BHY14" s="813"/>
      <c r="BHZ14" s="813"/>
      <c r="BIA14" s="813"/>
      <c r="BIB14" s="813"/>
      <c r="BIC14" s="813"/>
      <c r="BID14" s="813"/>
      <c r="BIE14" s="813"/>
      <c r="BIF14" s="813"/>
      <c r="BIG14" s="813"/>
      <c r="BIH14" s="813"/>
      <c r="BII14" s="813"/>
      <c r="BIJ14" s="813"/>
      <c r="BIK14" s="813"/>
      <c r="BIL14" s="813"/>
      <c r="BIM14" s="813"/>
      <c r="BIN14" s="813"/>
      <c r="BIO14" s="813"/>
      <c r="BIP14" s="813"/>
      <c r="BIQ14" s="813"/>
      <c r="BIR14" s="813"/>
      <c r="BIS14" s="813"/>
      <c r="BIT14" s="813"/>
      <c r="BIU14" s="813"/>
      <c r="BIV14" s="813"/>
      <c r="BIW14" s="813"/>
      <c r="BIX14" s="813"/>
      <c r="BIY14" s="813"/>
      <c r="BIZ14" s="813"/>
      <c r="BJA14" s="813"/>
      <c r="BJB14" s="813"/>
      <c r="BJC14" s="813"/>
      <c r="BJD14" s="813"/>
      <c r="BJE14" s="813"/>
      <c r="BJF14" s="813"/>
      <c r="BJG14" s="813"/>
      <c r="BJH14" s="813"/>
      <c r="BJI14" s="813"/>
      <c r="BJJ14" s="813"/>
      <c r="BJK14" s="813"/>
      <c r="BJL14" s="813"/>
      <c r="BJM14" s="813"/>
      <c r="BJN14" s="813"/>
      <c r="BJO14" s="813"/>
      <c r="BJP14" s="813"/>
      <c r="BJQ14" s="813"/>
      <c r="BJR14" s="813"/>
      <c r="BJS14" s="813"/>
      <c r="BJT14" s="813"/>
      <c r="BJU14" s="813"/>
      <c r="BJV14" s="813"/>
      <c r="BJW14" s="813"/>
      <c r="BJX14" s="813"/>
      <c r="BJY14" s="813"/>
      <c r="BJZ14" s="813"/>
      <c r="BKA14" s="813"/>
      <c r="BKB14" s="813"/>
      <c r="BKC14" s="813"/>
      <c r="BKD14" s="813"/>
      <c r="BKE14" s="813"/>
      <c r="BKF14" s="813"/>
      <c r="BKG14" s="813"/>
      <c r="BKH14" s="813"/>
      <c r="BKI14" s="813"/>
      <c r="BKJ14" s="813"/>
      <c r="BKK14" s="813"/>
      <c r="BKL14" s="813"/>
      <c r="BKM14" s="813"/>
      <c r="BKN14" s="813"/>
      <c r="BKO14" s="813"/>
      <c r="BKP14" s="813"/>
      <c r="BKQ14" s="813"/>
      <c r="BKR14" s="813"/>
      <c r="BKS14" s="813"/>
      <c r="BKT14" s="813"/>
      <c r="BKU14" s="813"/>
      <c r="BKV14" s="813"/>
      <c r="BKW14" s="813"/>
      <c r="BKX14" s="813"/>
      <c r="BKY14" s="813"/>
      <c r="BKZ14" s="813"/>
      <c r="BLA14" s="813"/>
      <c r="BLB14" s="813"/>
      <c r="BLC14" s="813"/>
      <c r="BLD14" s="813"/>
      <c r="BLE14" s="813"/>
      <c r="BLF14" s="813"/>
      <c r="BLG14" s="813"/>
      <c r="BLH14" s="813"/>
      <c r="BLI14" s="813"/>
      <c r="BLJ14" s="813"/>
      <c r="BLK14" s="813"/>
      <c r="BLL14" s="813"/>
      <c r="BLM14" s="813"/>
      <c r="BLN14" s="813"/>
      <c r="BLO14" s="813"/>
      <c r="BLP14" s="813"/>
      <c r="BLQ14" s="813"/>
      <c r="BLR14" s="813"/>
      <c r="BLS14" s="813"/>
      <c r="BLT14" s="813"/>
      <c r="BLU14" s="813"/>
      <c r="BLV14" s="813"/>
      <c r="BLW14" s="813"/>
      <c r="BLX14" s="813"/>
      <c r="BLY14" s="813"/>
      <c r="BLZ14" s="813"/>
      <c r="BMA14" s="813"/>
      <c r="BMB14" s="813"/>
      <c r="BMC14" s="813"/>
      <c r="BMD14" s="813"/>
      <c r="BME14" s="813"/>
      <c r="BMF14" s="813"/>
      <c r="BMG14" s="813"/>
      <c r="BMH14" s="813"/>
      <c r="BMI14" s="813"/>
      <c r="BMJ14" s="813"/>
      <c r="BMK14" s="813"/>
      <c r="BML14" s="813"/>
      <c r="BMM14" s="813"/>
      <c r="BMN14" s="813"/>
      <c r="BMO14" s="813"/>
      <c r="BMP14" s="813"/>
      <c r="BMQ14" s="813"/>
      <c r="BMR14" s="813"/>
      <c r="BMS14" s="813"/>
      <c r="BMT14" s="813"/>
      <c r="BMU14" s="813"/>
      <c r="BMV14" s="813"/>
      <c r="BMW14" s="813"/>
      <c r="BMX14" s="813"/>
      <c r="BMY14" s="813"/>
      <c r="BMZ14" s="813"/>
      <c r="BNA14" s="813"/>
      <c r="BNB14" s="813"/>
      <c r="BNC14" s="813"/>
      <c r="BND14" s="813"/>
      <c r="BNE14" s="813"/>
      <c r="BNF14" s="813"/>
      <c r="BNG14" s="813"/>
      <c r="BNH14" s="813"/>
      <c r="BNI14" s="813"/>
      <c r="BNJ14" s="813"/>
      <c r="BNK14" s="813"/>
      <c r="BNL14" s="813"/>
      <c r="BNM14" s="813"/>
      <c r="BNN14" s="813"/>
      <c r="BNO14" s="813"/>
      <c r="BNP14" s="813"/>
      <c r="BNQ14" s="813"/>
      <c r="BNR14" s="813"/>
      <c r="BNS14" s="813"/>
      <c r="BNT14" s="813"/>
      <c r="BNU14" s="813"/>
      <c r="BNV14" s="813"/>
      <c r="BNW14" s="813"/>
      <c r="BNX14" s="813"/>
      <c r="BNY14" s="813"/>
      <c r="BNZ14" s="813"/>
      <c r="BOA14" s="813"/>
      <c r="BOB14" s="813"/>
      <c r="BOC14" s="813"/>
      <c r="BOD14" s="813"/>
      <c r="BOE14" s="813"/>
      <c r="BOF14" s="813"/>
      <c r="BOG14" s="813"/>
      <c r="BOH14" s="813"/>
      <c r="BOI14" s="813"/>
      <c r="BOJ14" s="813"/>
      <c r="BOK14" s="813"/>
      <c r="BOL14" s="813"/>
      <c r="BOM14" s="813"/>
      <c r="BON14" s="813"/>
      <c r="BOO14" s="813"/>
      <c r="BOP14" s="813"/>
      <c r="BOQ14" s="813"/>
      <c r="BOR14" s="813"/>
      <c r="BOS14" s="813"/>
      <c r="BOT14" s="813"/>
      <c r="BOU14" s="813"/>
      <c r="BOV14" s="813"/>
      <c r="BOW14" s="813"/>
      <c r="BOX14" s="813"/>
      <c r="BOY14" s="813"/>
      <c r="BOZ14" s="813"/>
      <c r="BPA14" s="813"/>
      <c r="BPB14" s="813"/>
      <c r="BPC14" s="813"/>
      <c r="BPD14" s="813"/>
      <c r="BPE14" s="813"/>
      <c r="BPF14" s="813"/>
      <c r="BPG14" s="813"/>
      <c r="BPH14" s="813"/>
      <c r="BPI14" s="813"/>
      <c r="BPJ14" s="813"/>
      <c r="BPK14" s="813"/>
      <c r="BPL14" s="813"/>
      <c r="BPM14" s="813"/>
      <c r="BPN14" s="813"/>
      <c r="BPO14" s="813"/>
      <c r="BPP14" s="813"/>
      <c r="BPQ14" s="813"/>
      <c r="BPR14" s="813"/>
      <c r="BPS14" s="813"/>
      <c r="BPT14" s="813"/>
      <c r="BPU14" s="813"/>
      <c r="BPV14" s="813"/>
      <c r="BPW14" s="813"/>
      <c r="BPX14" s="813"/>
      <c r="BPY14" s="813"/>
      <c r="BPZ14" s="813"/>
      <c r="BQA14" s="813"/>
      <c r="BQB14" s="813"/>
      <c r="BQC14" s="813"/>
      <c r="BQD14" s="813"/>
      <c r="BQE14" s="813"/>
      <c r="BQF14" s="813"/>
      <c r="BQG14" s="813"/>
      <c r="BQH14" s="813"/>
      <c r="BQI14" s="813"/>
      <c r="BQJ14" s="813"/>
      <c r="BQK14" s="813"/>
      <c r="BQL14" s="813"/>
      <c r="BQM14" s="813"/>
      <c r="BQN14" s="813"/>
      <c r="BQO14" s="813"/>
      <c r="BQP14" s="813"/>
      <c r="BQQ14" s="813"/>
      <c r="BQR14" s="813"/>
      <c r="BQS14" s="813"/>
      <c r="BQT14" s="813"/>
      <c r="BQU14" s="813"/>
      <c r="BQV14" s="813"/>
      <c r="BQW14" s="813"/>
      <c r="BQX14" s="813"/>
      <c r="BQY14" s="813"/>
      <c r="BQZ14" s="813"/>
      <c r="BRA14" s="813"/>
      <c r="BRB14" s="813"/>
      <c r="BRC14" s="813"/>
      <c r="BRD14" s="813"/>
      <c r="BRE14" s="813"/>
      <c r="BRF14" s="813"/>
      <c r="BRG14" s="813"/>
      <c r="BRH14" s="813"/>
      <c r="BRI14" s="813"/>
      <c r="BRJ14" s="813"/>
      <c r="BRK14" s="813"/>
      <c r="BRL14" s="813"/>
      <c r="BRM14" s="813"/>
      <c r="BRN14" s="813"/>
      <c r="BRO14" s="813"/>
      <c r="BRP14" s="813"/>
      <c r="BRQ14" s="813"/>
      <c r="BRR14" s="813"/>
      <c r="BRS14" s="813"/>
      <c r="BRT14" s="813"/>
      <c r="BRU14" s="813"/>
      <c r="BRV14" s="813"/>
      <c r="BRW14" s="813"/>
      <c r="BRX14" s="813"/>
      <c r="BRY14" s="813"/>
      <c r="BRZ14" s="813"/>
      <c r="BSA14" s="813"/>
      <c r="BSB14" s="813"/>
      <c r="BSC14" s="813"/>
      <c r="BSD14" s="813"/>
      <c r="BSE14" s="813"/>
      <c r="BSF14" s="813"/>
      <c r="BSG14" s="813"/>
      <c r="BSH14" s="813"/>
      <c r="BSI14" s="813"/>
      <c r="BSJ14" s="813"/>
      <c r="BSK14" s="813"/>
      <c r="BSL14" s="813"/>
      <c r="BSM14" s="813"/>
      <c r="BSN14" s="813"/>
      <c r="BSO14" s="813"/>
      <c r="BSP14" s="813"/>
      <c r="BSQ14" s="813"/>
      <c r="BSR14" s="813"/>
      <c r="BSS14" s="813"/>
      <c r="BST14" s="813"/>
      <c r="BSU14" s="813"/>
      <c r="BSV14" s="813"/>
      <c r="BSW14" s="813"/>
      <c r="BSX14" s="813"/>
      <c r="BSY14" s="813"/>
      <c r="BSZ14" s="813"/>
      <c r="BTA14" s="813"/>
      <c r="BTB14" s="813"/>
      <c r="BTC14" s="813"/>
      <c r="BTD14" s="813"/>
      <c r="BTE14" s="813"/>
      <c r="BTF14" s="813"/>
      <c r="BTG14" s="813"/>
      <c r="BTH14" s="813"/>
      <c r="BTI14" s="813"/>
      <c r="BTJ14" s="813"/>
      <c r="BTK14" s="813"/>
      <c r="BTL14" s="813"/>
      <c r="BTM14" s="813"/>
      <c r="BTN14" s="813"/>
      <c r="BTO14" s="813"/>
      <c r="BTP14" s="813"/>
      <c r="BTQ14" s="813"/>
      <c r="BTR14" s="813"/>
      <c r="BTS14" s="813"/>
      <c r="BTT14" s="813"/>
      <c r="BTU14" s="813"/>
      <c r="BTV14" s="813"/>
      <c r="BTW14" s="813"/>
      <c r="BTX14" s="813"/>
      <c r="BTY14" s="813"/>
      <c r="BTZ14" s="813"/>
      <c r="BUA14" s="813"/>
      <c r="BUB14" s="813"/>
      <c r="BUC14" s="813"/>
      <c r="BUD14" s="813"/>
      <c r="BUE14" s="813"/>
      <c r="BUF14" s="813"/>
      <c r="BUG14" s="813"/>
      <c r="BUH14" s="813"/>
      <c r="BUI14" s="813"/>
      <c r="BUJ14" s="813"/>
      <c r="BUK14" s="813"/>
      <c r="BUL14" s="813"/>
      <c r="BUM14" s="813"/>
      <c r="BUN14" s="813"/>
      <c r="BUO14" s="813"/>
      <c r="BUP14" s="813"/>
      <c r="BUQ14" s="813"/>
      <c r="BUR14" s="813"/>
      <c r="BUS14" s="813"/>
      <c r="BUT14" s="813"/>
      <c r="BUU14" s="813"/>
      <c r="BUV14" s="813"/>
      <c r="BUW14" s="813"/>
      <c r="BUX14" s="813"/>
      <c r="BUY14" s="813"/>
      <c r="BUZ14" s="813"/>
      <c r="BVA14" s="813"/>
      <c r="BVB14" s="813"/>
      <c r="BVC14" s="813"/>
      <c r="BVD14" s="813"/>
      <c r="BVE14" s="813"/>
      <c r="BVF14" s="813"/>
      <c r="BVG14" s="813"/>
      <c r="BVH14" s="813"/>
      <c r="BVI14" s="813"/>
      <c r="BVJ14" s="813"/>
      <c r="BVK14" s="813"/>
      <c r="BVL14" s="813"/>
      <c r="BVM14" s="813"/>
      <c r="BVN14" s="813"/>
      <c r="BVO14" s="813"/>
      <c r="BVP14" s="813"/>
      <c r="BVQ14" s="813"/>
      <c r="BVR14" s="813"/>
      <c r="BVS14" s="813"/>
      <c r="BVT14" s="813"/>
      <c r="BVU14" s="813"/>
      <c r="BVV14" s="813"/>
      <c r="BVW14" s="813"/>
      <c r="BVX14" s="813"/>
      <c r="BVY14" s="813"/>
      <c r="BVZ14" s="813"/>
      <c r="BWA14" s="813"/>
      <c r="BWB14" s="813"/>
      <c r="BWC14" s="813"/>
      <c r="BWD14" s="813"/>
      <c r="BWE14" s="813"/>
      <c r="BWF14" s="813"/>
      <c r="BWG14" s="813"/>
      <c r="BWH14" s="813"/>
      <c r="BWI14" s="813"/>
      <c r="BWJ14" s="813"/>
      <c r="BWK14" s="813"/>
      <c r="BWL14" s="813"/>
      <c r="BWM14" s="813"/>
      <c r="BWN14" s="813"/>
      <c r="BWO14" s="813"/>
      <c r="BWP14" s="813"/>
      <c r="BWQ14" s="813"/>
      <c r="BWR14" s="813"/>
      <c r="BWS14" s="813"/>
      <c r="BWT14" s="813"/>
      <c r="BWU14" s="813"/>
      <c r="BWV14" s="813"/>
      <c r="BWW14" s="813"/>
      <c r="BWX14" s="813"/>
      <c r="BWY14" s="813"/>
      <c r="BWZ14" s="813"/>
      <c r="BXA14" s="813"/>
      <c r="BXB14" s="813"/>
      <c r="BXC14" s="813"/>
      <c r="BXD14" s="813"/>
      <c r="BXE14" s="813"/>
      <c r="BXF14" s="813"/>
      <c r="BXG14" s="813"/>
      <c r="BXH14" s="813"/>
      <c r="BXI14" s="813"/>
      <c r="BXJ14" s="813"/>
      <c r="BXK14" s="813"/>
      <c r="BXL14" s="813"/>
      <c r="BXM14" s="813"/>
      <c r="BXN14" s="813"/>
      <c r="BXO14" s="813"/>
      <c r="BXP14" s="813"/>
      <c r="BXQ14" s="813"/>
      <c r="BXR14" s="813"/>
      <c r="BXS14" s="813"/>
      <c r="BXT14" s="813"/>
      <c r="BXU14" s="813"/>
      <c r="BXV14" s="813"/>
      <c r="BXW14" s="813"/>
      <c r="BXX14" s="813"/>
      <c r="BXY14" s="813"/>
      <c r="BXZ14" s="813"/>
      <c r="BYA14" s="813"/>
      <c r="BYB14" s="813"/>
      <c r="BYC14" s="813"/>
      <c r="BYD14" s="813"/>
      <c r="BYE14" s="813"/>
      <c r="BYF14" s="813"/>
      <c r="BYG14" s="813"/>
      <c r="BYH14" s="813"/>
      <c r="BYI14" s="813"/>
      <c r="BYJ14" s="813"/>
      <c r="BYK14" s="813"/>
      <c r="BYL14" s="813"/>
      <c r="BYM14" s="813"/>
      <c r="BYN14" s="813"/>
      <c r="BYO14" s="813"/>
      <c r="BYP14" s="813"/>
      <c r="BYQ14" s="813"/>
      <c r="BYR14" s="813"/>
      <c r="BYS14" s="813"/>
      <c r="BYT14" s="813"/>
      <c r="BYU14" s="813"/>
      <c r="BYV14" s="813"/>
      <c r="BYW14" s="813"/>
      <c r="BYX14" s="813"/>
      <c r="BYY14" s="813"/>
      <c r="BYZ14" s="813"/>
      <c r="BZA14" s="813"/>
      <c r="BZB14" s="813"/>
      <c r="BZC14" s="813"/>
      <c r="BZD14" s="813"/>
      <c r="BZE14" s="813"/>
      <c r="BZF14" s="813"/>
      <c r="BZG14" s="813"/>
      <c r="BZH14" s="813"/>
      <c r="BZI14" s="813"/>
      <c r="BZJ14" s="813"/>
      <c r="BZK14" s="813"/>
      <c r="BZL14" s="813"/>
      <c r="BZM14" s="813"/>
      <c r="BZN14" s="813"/>
      <c r="BZO14" s="813"/>
      <c r="BZP14" s="813"/>
      <c r="BZQ14" s="813"/>
      <c r="BZR14" s="813"/>
      <c r="BZS14" s="813"/>
      <c r="BZT14" s="813"/>
      <c r="BZU14" s="813"/>
      <c r="BZV14" s="813"/>
      <c r="BZW14" s="813"/>
      <c r="BZX14" s="813"/>
      <c r="BZY14" s="813"/>
      <c r="BZZ14" s="813"/>
      <c r="CAA14" s="813"/>
      <c r="CAB14" s="813"/>
      <c r="CAC14" s="813"/>
      <c r="CAD14" s="813"/>
      <c r="CAE14" s="813"/>
      <c r="CAF14" s="813"/>
      <c r="CAG14" s="813"/>
      <c r="CAH14" s="813"/>
      <c r="CAI14" s="813"/>
      <c r="CAJ14" s="813"/>
      <c r="CAK14" s="813"/>
      <c r="CAL14" s="813"/>
      <c r="CAM14" s="813"/>
      <c r="CAN14" s="813"/>
      <c r="CAO14" s="813"/>
      <c r="CAP14" s="813"/>
      <c r="CAQ14" s="813"/>
      <c r="CAR14" s="813"/>
      <c r="CAS14" s="813"/>
      <c r="CAT14" s="813"/>
      <c r="CAU14" s="813"/>
      <c r="CAV14" s="813"/>
      <c r="CAW14" s="813"/>
      <c r="CAX14" s="813"/>
      <c r="CAY14" s="813"/>
      <c r="CAZ14" s="813"/>
      <c r="CBA14" s="813"/>
      <c r="CBB14" s="813"/>
      <c r="CBC14" s="813"/>
      <c r="CBD14" s="813"/>
      <c r="CBE14" s="813"/>
      <c r="CBF14" s="813"/>
      <c r="CBG14" s="813"/>
      <c r="CBH14" s="813"/>
      <c r="CBI14" s="813"/>
      <c r="CBJ14" s="813"/>
      <c r="CBK14" s="813"/>
      <c r="CBL14" s="813"/>
      <c r="CBM14" s="813"/>
      <c r="CBN14" s="813"/>
      <c r="CBO14" s="813"/>
      <c r="CBP14" s="813"/>
      <c r="CBQ14" s="813"/>
      <c r="CBR14" s="813"/>
      <c r="CBS14" s="813"/>
      <c r="CBT14" s="813"/>
      <c r="CBU14" s="813"/>
      <c r="CBV14" s="813"/>
      <c r="CBW14" s="813"/>
      <c r="CBX14" s="813"/>
      <c r="CBY14" s="813"/>
      <c r="CBZ14" s="813"/>
      <c r="CCA14" s="813"/>
      <c r="CCB14" s="813"/>
      <c r="CCC14" s="813"/>
      <c r="CCD14" s="813"/>
      <c r="CCE14" s="813"/>
      <c r="CCF14" s="813"/>
      <c r="CCG14" s="813"/>
      <c r="CCH14" s="813"/>
      <c r="CCI14" s="813"/>
      <c r="CCJ14" s="813"/>
      <c r="CCK14" s="813"/>
      <c r="CCL14" s="813"/>
      <c r="CCM14" s="813"/>
      <c r="CCN14" s="813"/>
      <c r="CCO14" s="813"/>
      <c r="CCP14" s="813"/>
      <c r="CCQ14" s="813"/>
      <c r="CCR14" s="813"/>
      <c r="CCS14" s="813"/>
      <c r="CCT14" s="813"/>
      <c r="CCU14" s="813"/>
      <c r="CCV14" s="813"/>
      <c r="CCW14" s="813"/>
      <c r="CCX14" s="813"/>
      <c r="CCY14" s="813"/>
      <c r="CCZ14" s="813"/>
      <c r="CDA14" s="813"/>
      <c r="CDB14" s="813"/>
      <c r="CDC14" s="813"/>
      <c r="CDD14" s="813"/>
      <c r="CDE14" s="813"/>
      <c r="CDF14" s="813"/>
      <c r="CDG14" s="813"/>
      <c r="CDH14" s="813"/>
      <c r="CDI14" s="813"/>
      <c r="CDJ14" s="813"/>
      <c r="CDK14" s="813"/>
      <c r="CDL14" s="813"/>
      <c r="CDM14" s="813"/>
      <c r="CDN14" s="813"/>
      <c r="CDO14" s="813"/>
      <c r="CDP14" s="813"/>
      <c r="CDQ14" s="813"/>
      <c r="CDR14" s="813"/>
      <c r="CDS14" s="813"/>
      <c r="CDT14" s="813"/>
      <c r="CDU14" s="813"/>
      <c r="CDV14" s="813"/>
      <c r="CDW14" s="813"/>
      <c r="CDX14" s="813"/>
      <c r="CDY14" s="813"/>
      <c r="CDZ14" s="813"/>
      <c r="CEA14" s="813"/>
      <c r="CEB14" s="813"/>
      <c r="CEC14" s="813"/>
      <c r="CED14" s="813"/>
      <c r="CEE14" s="813"/>
      <c r="CEF14" s="813"/>
      <c r="CEG14" s="813"/>
      <c r="CEH14" s="813"/>
      <c r="CEI14" s="813"/>
      <c r="CEJ14" s="813"/>
      <c r="CEK14" s="813"/>
      <c r="CEL14" s="813"/>
      <c r="CEM14" s="813"/>
      <c r="CEN14" s="813"/>
      <c r="CEO14" s="813"/>
      <c r="CEP14" s="813"/>
      <c r="CEQ14" s="813"/>
      <c r="CER14" s="813"/>
      <c r="CES14" s="813"/>
      <c r="CET14" s="813"/>
      <c r="CEU14" s="813"/>
      <c r="CEV14" s="813"/>
      <c r="CEW14" s="813"/>
      <c r="CEX14" s="813"/>
      <c r="CEY14" s="813"/>
      <c r="CEZ14" s="813"/>
      <c r="CFA14" s="813"/>
      <c r="CFB14" s="813"/>
      <c r="CFC14" s="813"/>
      <c r="CFD14" s="813"/>
      <c r="CFE14" s="813"/>
      <c r="CFF14" s="813"/>
      <c r="CFG14" s="813"/>
      <c r="CFH14" s="813"/>
      <c r="CFI14" s="813"/>
      <c r="CFJ14" s="813"/>
      <c r="CFK14" s="813"/>
      <c r="CFL14" s="813"/>
      <c r="CFM14" s="813"/>
      <c r="CFN14" s="813"/>
      <c r="CFO14" s="813"/>
      <c r="CFP14" s="813"/>
      <c r="CFQ14" s="813"/>
      <c r="CFR14" s="813"/>
      <c r="CFS14" s="813"/>
      <c r="CFT14" s="813"/>
      <c r="CFU14" s="813"/>
      <c r="CFV14" s="813"/>
      <c r="CFW14" s="813"/>
      <c r="CFX14" s="813"/>
      <c r="CFY14" s="813"/>
      <c r="CFZ14" s="813"/>
      <c r="CGA14" s="813"/>
      <c r="CGB14" s="813"/>
      <c r="CGC14" s="813"/>
      <c r="CGD14" s="813"/>
      <c r="CGE14" s="813"/>
      <c r="CGF14" s="813"/>
      <c r="CGG14" s="813"/>
      <c r="CGH14" s="813"/>
      <c r="CGI14" s="813"/>
      <c r="CGJ14" s="813"/>
      <c r="CGK14" s="813"/>
      <c r="CGL14" s="813"/>
      <c r="CGM14" s="813"/>
      <c r="CGN14" s="813"/>
      <c r="CGO14" s="813"/>
      <c r="CGP14" s="813"/>
      <c r="CGQ14" s="813"/>
      <c r="CGR14" s="813"/>
      <c r="CGS14" s="813"/>
      <c r="CGT14" s="813"/>
      <c r="CGU14" s="813"/>
      <c r="CGV14" s="813"/>
      <c r="CGW14" s="813"/>
      <c r="CGX14" s="813"/>
      <c r="CGY14" s="813"/>
      <c r="CGZ14" s="813"/>
      <c r="CHA14" s="813"/>
      <c r="CHB14" s="813"/>
      <c r="CHC14" s="813"/>
      <c r="CHD14" s="813"/>
      <c r="CHE14" s="813"/>
      <c r="CHF14" s="813"/>
      <c r="CHG14" s="813"/>
      <c r="CHH14" s="813"/>
      <c r="CHI14" s="813"/>
      <c r="CHJ14" s="813"/>
      <c r="CHK14" s="813"/>
      <c r="CHL14" s="813"/>
      <c r="CHM14" s="813"/>
      <c r="CHN14" s="813"/>
      <c r="CHO14" s="813"/>
      <c r="CHP14" s="813"/>
      <c r="CHQ14" s="813"/>
      <c r="CHR14" s="813"/>
      <c r="CHS14" s="813"/>
      <c r="CHT14" s="813"/>
      <c r="CHU14" s="813"/>
      <c r="CHV14" s="813"/>
      <c r="CHW14" s="813"/>
      <c r="CHX14" s="813"/>
      <c r="CHY14" s="813"/>
      <c r="CHZ14" s="813"/>
      <c r="CIA14" s="813"/>
      <c r="CIB14" s="813"/>
      <c r="CIC14" s="813"/>
      <c r="CID14" s="813"/>
      <c r="CIE14" s="813"/>
      <c r="CIF14" s="813"/>
      <c r="CIG14" s="813"/>
      <c r="CIH14" s="813"/>
      <c r="CII14" s="813"/>
      <c r="CIJ14" s="813"/>
      <c r="CIK14" s="813"/>
      <c r="CIL14" s="813"/>
      <c r="CIM14" s="813"/>
      <c r="CIN14" s="813"/>
      <c r="CIO14" s="813"/>
      <c r="CIP14" s="813"/>
      <c r="CIQ14" s="813"/>
      <c r="CIR14" s="813"/>
      <c r="CIS14" s="813"/>
      <c r="CIT14" s="813"/>
      <c r="CIU14" s="813"/>
      <c r="CIV14" s="813"/>
      <c r="CIW14" s="813"/>
      <c r="CIX14" s="813"/>
      <c r="CIY14" s="813"/>
      <c r="CIZ14" s="813"/>
      <c r="CJA14" s="813"/>
      <c r="CJB14" s="813"/>
      <c r="CJC14" s="813"/>
      <c r="CJD14" s="813"/>
      <c r="CJE14" s="813"/>
      <c r="CJF14" s="813"/>
      <c r="CJG14" s="813"/>
      <c r="CJH14" s="813"/>
      <c r="CJI14" s="813"/>
      <c r="CJJ14" s="813"/>
      <c r="CJK14" s="813"/>
      <c r="CJL14" s="813"/>
      <c r="CJM14" s="813"/>
      <c r="CJN14" s="813"/>
      <c r="CJO14" s="813"/>
      <c r="CJP14" s="813"/>
      <c r="CJQ14" s="813"/>
      <c r="CJR14" s="813"/>
      <c r="CJS14" s="813"/>
      <c r="CJT14" s="813"/>
      <c r="CJU14" s="813"/>
      <c r="CJV14" s="813"/>
      <c r="CJW14" s="813"/>
      <c r="CJX14" s="813"/>
      <c r="CJY14" s="813"/>
      <c r="CJZ14" s="813"/>
      <c r="CKA14" s="813"/>
      <c r="CKB14" s="813"/>
      <c r="CKC14" s="813"/>
      <c r="CKD14" s="813"/>
      <c r="CKE14" s="813"/>
      <c r="CKF14" s="813"/>
      <c r="CKG14" s="813"/>
      <c r="CKH14" s="813"/>
      <c r="CKI14" s="813"/>
      <c r="CKJ14" s="813"/>
      <c r="CKK14" s="813"/>
      <c r="CKL14" s="813"/>
      <c r="CKM14" s="813"/>
      <c r="CKN14" s="813"/>
      <c r="CKO14" s="813"/>
      <c r="CKP14" s="813"/>
      <c r="CKQ14" s="813"/>
      <c r="CKR14" s="813"/>
      <c r="CKS14" s="813"/>
      <c r="CKT14" s="813"/>
      <c r="CKU14" s="813"/>
      <c r="CKV14" s="813"/>
      <c r="CKW14" s="813"/>
      <c r="CKX14" s="813"/>
      <c r="CKY14" s="813"/>
      <c r="CKZ14" s="813"/>
      <c r="CLA14" s="813"/>
      <c r="CLB14" s="813"/>
      <c r="CLC14" s="813"/>
      <c r="CLD14" s="813"/>
      <c r="CLE14" s="813"/>
      <c r="CLF14" s="813"/>
      <c r="CLG14" s="813"/>
      <c r="CLH14" s="813"/>
      <c r="CLI14" s="813"/>
      <c r="CLJ14" s="813"/>
      <c r="CLK14" s="813"/>
      <c r="CLL14" s="813"/>
      <c r="CLM14" s="813"/>
      <c r="CLN14" s="813"/>
      <c r="CLO14" s="813"/>
      <c r="CLP14" s="813"/>
      <c r="CLQ14" s="813"/>
      <c r="CLR14" s="813"/>
      <c r="CLS14" s="813"/>
      <c r="CLT14" s="813"/>
      <c r="CLU14" s="813"/>
      <c r="CLV14" s="813"/>
      <c r="CLW14" s="813"/>
      <c r="CLX14" s="813"/>
      <c r="CLY14" s="813"/>
      <c r="CLZ14" s="813"/>
      <c r="CMA14" s="813"/>
      <c r="CMB14" s="813"/>
      <c r="CMC14" s="813"/>
      <c r="CMD14" s="813"/>
      <c r="CME14" s="813"/>
      <c r="CMF14" s="813"/>
      <c r="CMG14" s="813"/>
      <c r="CMH14" s="813"/>
      <c r="CMI14" s="813"/>
      <c r="CMJ14" s="813"/>
      <c r="CMK14" s="813"/>
      <c r="CML14" s="813"/>
      <c r="CMM14" s="813"/>
      <c r="CMN14" s="813"/>
      <c r="CMO14" s="813"/>
      <c r="CMP14" s="813"/>
      <c r="CMQ14" s="813"/>
      <c r="CMR14" s="813"/>
      <c r="CMS14" s="813"/>
      <c r="CMT14" s="813"/>
      <c r="CMU14" s="813"/>
      <c r="CMV14" s="813"/>
      <c r="CMW14" s="813"/>
      <c r="CMX14" s="813"/>
      <c r="CMY14" s="813"/>
      <c r="CMZ14" s="813"/>
      <c r="CNA14" s="813"/>
      <c r="CNB14" s="813"/>
      <c r="CNC14" s="813"/>
      <c r="CND14" s="813"/>
      <c r="CNE14" s="813"/>
      <c r="CNF14" s="813"/>
      <c r="CNG14" s="813"/>
      <c r="CNH14" s="813"/>
      <c r="CNI14" s="813"/>
      <c r="CNJ14" s="813"/>
      <c r="CNK14" s="813"/>
      <c r="CNL14" s="813"/>
      <c r="CNM14" s="813"/>
      <c r="CNN14" s="813"/>
      <c r="CNO14" s="813"/>
      <c r="CNP14" s="813"/>
      <c r="CNQ14" s="813"/>
      <c r="CNR14" s="813"/>
      <c r="CNS14" s="813"/>
      <c r="CNT14" s="813"/>
      <c r="CNU14" s="813"/>
      <c r="CNV14" s="813"/>
      <c r="CNW14" s="813"/>
      <c r="CNX14" s="813"/>
      <c r="CNY14" s="813"/>
      <c r="CNZ14" s="813"/>
      <c r="COA14" s="813"/>
      <c r="COB14" s="813"/>
      <c r="COC14" s="813"/>
      <c r="COD14" s="813"/>
      <c r="COE14" s="813"/>
      <c r="COF14" s="813"/>
      <c r="COG14" s="813"/>
      <c r="COH14" s="813"/>
      <c r="COI14" s="813"/>
      <c r="COJ14" s="813"/>
      <c r="COK14" s="813"/>
      <c r="COL14" s="813"/>
      <c r="COM14" s="813"/>
      <c r="CON14" s="813"/>
      <c r="COO14" s="813"/>
      <c r="COP14" s="813"/>
      <c r="COQ14" s="813"/>
      <c r="COR14" s="813"/>
      <c r="COS14" s="813"/>
      <c r="COT14" s="813"/>
      <c r="COU14" s="813"/>
      <c r="COV14" s="813"/>
      <c r="COW14" s="813"/>
      <c r="COX14" s="813"/>
      <c r="COY14" s="813"/>
      <c r="COZ14" s="813"/>
      <c r="CPA14" s="813"/>
      <c r="CPB14" s="813"/>
      <c r="CPC14" s="813"/>
      <c r="CPD14" s="813"/>
      <c r="CPE14" s="813"/>
      <c r="CPF14" s="813"/>
      <c r="CPG14" s="813"/>
      <c r="CPH14" s="813"/>
      <c r="CPI14" s="813"/>
      <c r="CPJ14" s="813"/>
      <c r="CPK14" s="813"/>
      <c r="CPL14" s="813"/>
      <c r="CPM14" s="813"/>
      <c r="CPN14" s="813"/>
      <c r="CPO14" s="813"/>
      <c r="CPP14" s="813"/>
      <c r="CPQ14" s="813"/>
      <c r="CPR14" s="813"/>
      <c r="CPS14" s="813"/>
      <c r="CPT14" s="813"/>
      <c r="CPU14" s="813"/>
      <c r="CPV14" s="813"/>
      <c r="CPW14" s="813"/>
      <c r="CPX14" s="813"/>
      <c r="CPY14" s="813"/>
      <c r="CPZ14" s="813"/>
      <c r="CQA14" s="813"/>
      <c r="CQB14" s="813"/>
      <c r="CQC14" s="813"/>
      <c r="CQD14" s="813"/>
      <c r="CQE14" s="813"/>
      <c r="CQF14" s="813"/>
      <c r="CQG14" s="813"/>
      <c r="CQH14" s="813"/>
      <c r="CQI14" s="813"/>
      <c r="CQJ14" s="813"/>
      <c r="CQK14" s="813"/>
      <c r="CQL14" s="813"/>
      <c r="CQM14" s="813"/>
      <c r="CQN14" s="813"/>
      <c r="CQO14" s="813"/>
      <c r="CQP14" s="813"/>
      <c r="CQQ14" s="813"/>
      <c r="CQR14" s="813"/>
      <c r="CQS14" s="813"/>
      <c r="CQT14" s="813"/>
      <c r="CQU14" s="813"/>
      <c r="CQV14" s="813"/>
      <c r="CQW14" s="813"/>
      <c r="CQX14" s="813"/>
      <c r="CQY14" s="813"/>
      <c r="CQZ14" s="813"/>
      <c r="CRA14" s="813"/>
      <c r="CRB14" s="813"/>
      <c r="CRC14" s="813"/>
      <c r="CRD14" s="813"/>
      <c r="CRE14" s="813"/>
      <c r="CRF14" s="813"/>
      <c r="CRG14" s="813"/>
      <c r="CRH14" s="813"/>
      <c r="CRI14" s="813"/>
      <c r="CRJ14" s="813"/>
      <c r="CRK14" s="813"/>
      <c r="CRL14" s="813"/>
      <c r="CRM14" s="813"/>
      <c r="CRN14" s="813"/>
      <c r="CRO14" s="813"/>
      <c r="CRP14" s="813"/>
      <c r="CRQ14" s="813"/>
      <c r="CRR14" s="813"/>
      <c r="CRS14" s="813"/>
      <c r="CRT14" s="813"/>
      <c r="CRU14" s="813"/>
      <c r="CRV14" s="813"/>
      <c r="CRW14" s="813"/>
      <c r="CRX14" s="813"/>
      <c r="CRY14" s="813"/>
      <c r="CRZ14" s="813"/>
      <c r="CSA14" s="813"/>
      <c r="CSB14" s="813"/>
      <c r="CSC14" s="813"/>
      <c r="CSD14" s="813"/>
      <c r="CSE14" s="813"/>
      <c r="CSF14" s="813"/>
      <c r="CSG14" s="813"/>
      <c r="CSH14" s="813"/>
      <c r="CSI14" s="813"/>
      <c r="CSJ14" s="813"/>
      <c r="CSK14" s="813"/>
      <c r="CSL14" s="813"/>
      <c r="CSM14" s="813"/>
      <c r="CSN14" s="813"/>
      <c r="CSO14" s="813"/>
      <c r="CSP14" s="813"/>
      <c r="CSQ14" s="813"/>
      <c r="CSR14" s="813"/>
      <c r="CSS14" s="813"/>
      <c r="CST14" s="813"/>
      <c r="CSU14" s="813"/>
      <c r="CSV14" s="813"/>
      <c r="CSW14" s="813"/>
      <c r="CSX14" s="813"/>
      <c r="CSY14" s="813"/>
      <c r="CSZ14" s="813"/>
      <c r="CTA14" s="813"/>
      <c r="CTB14" s="813"/>
      <c r="CTC14" s="813"/>
      <c r="CTD14" s="813"/>
      <c r="CTE14" s="813"/>
      <c r="CTF14" s="813"/>
      <c r="CTG14" s="813"/>
      <c r="CTH14" s="813"/>
      <c r="CTI14" s="813"/>
      <c r="CTJ14" s="813"/>
      <c r="CTK14" s="813"/>
      <c r="CTL14" s="813"/>
      <c r="CTM14" s="813"/>
      <c r="CTN14" s="813"/>
      <c r="CTO14" s="813"/>
      <c r="CTP14" s="813"/>
      <c r="CTQ14" s="813"/>
      <c r="CTR14" s="813"/>
      <c r="CTS14" s="813"/>
      <c r="CTT14" s="813"/>
      <c r="CTU14" s="813"/>
      <c r="CTV14" s="813"/>
      <c r="CTW14" s="813"/>
      <c r="CTX14" s="813"/>
      <c r="CTY14" s="813"/>
      <c r="CTZ14" s="813"/>
      <c r="CUA14" s="813"/>
      <c r="CUB14" s="813"/>
      <c r="CUC14" s="813"/>
      <c r="CUD14" s="813"/>
      <c r="CUE14" s="813"/>
      <c r="CUF14" s="813"/>
      <c r="CUG14" s="813"/>
      <c r="CUH14" s="813"/>
      <c r="CUI14" s="813"/>
      <c r="CUJ14" s="813"/>
      <c r="CUK14" s="813"/>
      <c r="CUL14" s="813"/>
      <c r="CUM14" s="813"/>
      <c r="CUN14" s="813"/>
      <c r="CUO14" s="813"/>
      <c r="CUP14" s="813"/>
      <c r="CUQ14" s="813"/>
      <c r="CUR14" s="813"/>
      <c r="CUS14" s="813"/>
      <c r="CUT14" s="813"/>
      <c r="CUU14" s="813"/>
      <c r="CUV14" s="813"/>
      <c r="CUW14" s="813"/>
      <c r="CUX14" s="813"/>
      <c r="CUY14" s="813"/>
      <c r="CUZ14" s="813"/>
      <c r="CVA14" s="813"/>
      <c r="CVB14" s="813"/>
      <c r="CVC14" s="813"/>
      <c r="CVD14" s="813"/>
      <c r="CVE14" s="813"/>
      <c r="CVF14" s="813"/>
      <c r="CVG14" s="813"/>
      <c r="CVH14" s="813"/>
      <c r="CVI14" s="813"/>
      <c r="CVJ14" s="813"/>
      <c r="CVK14" s="813"/>
      <c r="CVL14" s="813"/>
      <c r="CVM14" s="813"/>
      <c r="CVN14" s="813"/>
      <c r="CVO14" s="813"/>
      <c r="CVP14" s="813"/>
      <c r="CVQ14" s="813"/>
      <c r="CVR14" s="813"/>
      <c r="CVS14" s="813"/>
      <c r="CVT14" s="813"/>
      <c r="CVU14" s="813"/>
      <c r="CVV14" s="813"/>
      <c r="CVW14" s="813"/>
      <c r="CVX14" s="813"/>
      <c r="CVY14" s="813"/>
      <c r="CVZ14" s="813"/>
      <c r="CWA14" s="813"/>
      <c r="CWB14" s="813"/>
      <c r="CWC14" s="813"/>
      <c r="CWD14" s="813"/>
      <c r="CWE14" s="813"/>
      <c r="CWF14" s="813"/>
      <c r="CWG14" s="813"/>
      <c r="CWH14" s="813"/>
      <c r="CWI14" s="813"/>
      <c r="CWJ14" s="813"/>
      <c r="CWK14" s="813"/>
      <c r="CWL14" s="813"/>
      <c r="CWM14" s="813"/>
      <c r="CWN14" s="813"/>
      <c r="CWO14" s="813"/>
      <c r="CWP14" s="813"/>
      <c r="CWQ14" s="813"/>
      <c r="CWR14" s="813"/>
      <c r="CWS14" s="813"/>
      <c r="CWT14" s="813"/>
      <c r="CWU14" s="813"/>
      <c r="CWV14" s="813"/>
      <c r="CWW14" s="813"/>
      <c r="CWX14" s="813"/>
      <c r="CWY14" s="813"/>
      <c r="CWZ14" s="813"/>
      <c r="CXA14" s="813"/>
      <c r="CXB14" s="813"/>
      <c r="CXC14" s="813"/>
      <c r="CXD14" s="813"/>
      <c r="CXE14" s="813"/>
      <c r="CXF14" s="813"/>
      <c r="CXG14" s="813"/>
      <c r="CXH14" s="813"/>
      <c r="CXI14" s="813"/>
      <c r="CXJ14" s="813"/>
      <c r="CXK14" s="813"/>
      <c r="CXL14" s="813"/>
      <c r="CXM14" s="813"/>
      <c r="CXN14" s="813"/>
      <c r="CXO14" s="813"/>
      <c r="CXP14" s="813"/>
      <c r="CXQ14" s="813"/>
      <c r="CXR14" s="813"/>
      <c r="CXS14" s="813"/>
      <c r="CXT14" s="813"/>
      <c r="CXU14" s="813"/>
      <c r="CXV14" s="813"/>
      <c r="CXW14" s="813"/>
      <c r="CXX14" s="813"/>
      <c r="CXY14" s="813"/>
      <c r="CXZ14" s="813"/>
      <c r="CYA14" s="813"/>
      <c r="CYB14" s="813"/>
      <c r="CYC14" s="813"/>
      <c r="CYD14" s="813"/>
      <c r="CYE14" s="813"/>
      <c r="CYF14" s="813"/>
      <c r="CYG14" s="813"/>
      <c r="CYH14" s="813"/>
      <c r="CYI14" s="813"/>
      <c r="CYJ14" s="813"/>
      <c r="CYK14" s="813"/>
      <c r="CYL14" s="813"/>
      <c r="CYM14" s="813"/>
      <c r="CYN14" s="813"/>
      <c r="CYO14" s="813"/>
      <c r="CYP14" s="813"/>
      <c r="CYQ14" s="813"/>
      <c r="CYR14" s="813"/>
      <c r="CYS14" s="813"/>
      <c r="CYT14" s="813"/>
      <c r="CYU14" s="813"/>
      <c r="CYV14" s="813"/>
      <c r="CYW14" s="813"/>
      <c r="CYX14" s="813"/>
      <c r="CYY14" s="813"/>
      <c r="CYZ14" s="813"/>
      <c r="CZA14" s="813"/>
      <c r="CZB14" s="813"/>
      <c r="CZC14" s="813"/>
      <c r="CZD14" s="813"/>
      <c r="CZE14" s="813"/>
      <c r="CZF14" s="813"/>
      <c r="CZG14" s="813"/>
      <c r="CZH14" s="813"/>
      <c r="CZI14" s="813"/>
      <c r="CZJ14" s="813"/>
      <c r="CZK14" s="813"/>
      <c r="CZL14" s="813"/>
      <c r="CZM14" s="813"/>
      <c r="CZN14" s="813"/>
      <c r="CZO14" s="813"/>
      <c r="CZP14" s="813"/>
      <c r="CZQ14" s="813"/>
      <c r="CZR14" s="813"/>
      <c r="CZS14" s="813"/>
      <c r="CZT14" s="813"/>
      <c r="CZU14" s="813"/>
      <c r="CZV14" s="813"/>
      <c r="CZW14" s="813"/>
      <c r="CZX14" s="813"/>
      <c r="CZY14" s="813"/>
      <c r="CZZ14" s="813"/>
      <c r="DAA14" s="813"/>
      <c r="DAB14" s="813"/>
      <c r="DAC14" s="813"/>
      <c r="DAD14" s="813"/>
      <c r="DAE14" s="813"/>
      <c r="DAF14" s="813"/>
      <c r="DAG14" s="813"/>
      <c r="DAH14" s="813"/>
      <c r="DAI14" s="813"/>
      <c r="DAJ14" s="813"/>
      <c r="DAK14" s="813"/>
      <c r="DAL14" s="813"/>
      <c r="DAM14" s="813"/>
      <c r="DAN14" s="813"/>
      <c r="DAO14" s="813"/>
      <c r="DAP14" s="813"/>
      <c r="DAQ14" s="813"/>
      <c r="DAR14" s="813"/>
      <c r="DAS14" s="813"/>
      <c r="DAT14" s="813"/>
      <c r="DAU14" s="813"/>
      <c r="DAV14" s="813"/>
      <c r="DAW14" s="813"/>
      <c r="DAX14" s="813"/>
      <c r="DAY14" s="813"/>
      <c r="DAZ14" s="813"/>
      <c r="DBA14" s="813"/>
      <c r="DBB14" s="813"/>
      <c r="DBC14" s="813"/>
      <c r="DBD14" s="813"/>
      <c r="DBE14" s="813"/>
      <c r="DBF14" s="813"/>
      <c r="DBG14" s="813"/>
      <c r="DBH14" s="813"/>
      <c r="DBI14" s="813"/>
      <c r="DBJ14" s="813"/>
      <c r="DBK14" s="813"/>
      <c r="DBL14" s="813"/>
      <c r="DBM14" s="813"/>
      <c r="DBN14" s="813"/>
      <c r="DBO14" s="813"/>
      <c r="DBP14" s="813"/>
      <c r="DBQ14" s="813"/>
      <c r="DBR14" s="813"/>
      <c r="DBS14" s="813"/>
      <c r="DBT14" s="813"/>
      <c r="DBU14" s="813"/>
      <c r="DBV14" s="813"/>
      <c r="DBW14" s="813"/>
      <c r="DBX14" s="813"/>
      <c r="DBY14" s="813"/>
      <c r="DBZ14" s="813"/>
      <c r="DCA14" s="813"/>
      <c r="DCB14" s="813"/>
      <c r="DCC14" s="813"/>
      <c r="DCD14" s="813"/>
      <c r="DCE14" s="813"/>
      <c r="DCF14" s="813"/>
      <c r="DCG14" s="813"/>
      <c r="DCH14" s="813"/>
      <c r="DCI14" s="813"/>
      <c r="DCJ14" s="813"/>
      <c r="DCK14" s="813"/>
      <c r="DCL14" s="813"/>
      <c r="DCM14" s="813"/>
      <c r="DCN14" s="813"/>
      <c r="DCO14" s="813"/>
      <c r="DCP14" s="813"/>
      <c r="DCQ14" s="813"/>
      <c r="DCR14" s="813"/>
      <c r="DCS14" s="813"/>
      <c r="DCT14" s="813"/>
      <c r="DCU14" s="813"/>
      <c r="DCV14" s="813"/>
      <c r="DCW14" s="813"/>
      <c r="DCX14" s="813"/>
      <c r="DCY14" s="813"/>
      <c r="DCZ14" s="813"/>
      <c r="DDA14" s="813"/>
      <c r="DDB14" s="813"/>
      <c r="DDC14" s="813"/>
      <c r="DDD14" s="813"/>
      <c r="DDE14" s="813"/>
      <c r="DDF14" s="813"/>
      <c r="DDG14" s="813"/>
      <c r="DDH14" s="813"/>
      <c r="DDI14" s="813"/>
      <c r="DDJ14" s="813"/>
      <c r="DDK14" s="813"/>
      <c r="DDL14" s="813"/>
      <c r="DDM14" s="813"/>
      <c r="DDN14" s="813"/>
      <c r="DDO14" s="813"/>
      <c r="DDP14" s="813"/>
      <c r="DDQ14" s="813"/>
      <c r="DDR14" s="813"/>
      <c r="DDS14" s="813"/>
      <c r="DDT14" s="813"/>
      <c r="DDU14" s="813"/>
      <c r="DDV14" s="813"/>
      <c r="DDW14" s="813"/>
      <c r="DDX14" s="813"/>
      <c r="DDY14" s="813"/>
      <c r="DDZ14" s="813"/>
      <c r="DEA14" s="813"/>
      <c r="DEB14" s="813"/>
      <c r="DEC14" s="813"/>
      <c r="DED14" s="813"/>
      <c r="DEE14" s="813"/>
      <c r="DEF14" s="813"/>
      <c r="DEG14" s="813"/>
      <c r="DEH14" s="813"/>
      <c r="DEI14" s="813"/>
      <c r="DEJ14" s="813"/>
      <c r="DEK14" s="813"/>
      <c r="DEL14" s="813"/>
      <c r="DEM14" s="813"/>
      <c r="DEN14" s="813"/>
      <c r="DEO14" s="813"/>
      <c r="DEP14" s="813"/>
      <c r="DEQ14" s="813"/>
      <c r="DER14" s="813"/>
      <c r="DES14" s="813"/>
      <c r="DET14" s="813"/>
      <c r="DEU14" s="813"/>
      <c r="DEV14" s="813"/>
      <c r="DEW14" s="813"/>
      <c r="DEX14" s="813"/>
      <c r="DEY14" s="813"/>
      <c r="DEZ14" s="813"/>
      <c r="DFA14" s="813"/>
      <c r="DFB14" s="813"/>
      <c r="DFC14" s="813"/>
      <c r="DFD14" s="813"/>
      <c r="DFE14" s="813"/>
      <c r="DFF14" s="813"/>
      <c r="DFG14" s="813"/>
      <c r="DFH14" s="813"/>
      <c r="DFI14" s="813"/>
      <c r="DFJ14" s="813"/>
      <c r="DFK14" s="813"/>
      <c r="DFL14" s="813"/>
      <c r="DFM14" s="813"/>
      <c r="DFN14" s="813"/>
      <c r="DFO14" s="813"/>
      <c r="DFP14" s="813"/>
      <c r="DFQ14" s="813"/>
      <c r="DFR14" s="813"/>
      <c r="DFS14" s="813"/>
      <c r="DFT14" s="813"/>
      <c r="DFU14" s="813"/>
      <c r="DFV14" s="813"/>
      <c r="DFW14" s="813"/>
      <c r="DFX14" s="813"/>
      <c r="DFY14" s="813"/>
      <c r="DFZ14" s="813"/>
      <c r="DGA14" s="813"/>
      <c r="DGB14" s="813"/>
      <c r="DGC14" s="813"/>
      <c r="DGD14" s="813"/>
      <c r="DGE14" s="813"/>
      <c r="DGF14" s="813"/>
      <c r="DGG14" s="813"/>
      <c r="DGH14" s="813"/>
      <c r="DGI14" s="813"/>
      <c r="DGJ14" s="813"/>
      <c r="DGK14" s="813"/>
      <c r="DGL14" s="813"/>
      <c r="DGM14" s="813"/>
      <c r="DGN14" s="813"/>
      <c r="DGO14" s="813"/>
      <c r="DGP14" s="813"/>
      <c r="DGQ14" s="813"/>
      <c r="DGR14" s="813"/>
      <c r="DGS14" s="813"/>
      <c r="DGT14" s="813"/>
      <c r="DGU14" s="813"/>
      <c r="DGV14" s="813"/>
      <c r="DGW14" s="813"/>
      <c r="DGX14" s="813"/>
      <c r="DGY14" s="813"/>
      <c r="DGZ14" s="813"/>
      <c r="DHA14" s="813"/>
      <c r="DHB14" s="813"/>
      <c r="DHC14" s="813"/>
      <c r="DHD14" s="813"/>
      <c r="DHE14" s="813"/>
      <c r="DHF14" s="813"/>
      <c r="DHG14" s="813"/>
      <c r="DHH14" s="813"/>
      <c r="DHI14" s="813"/>
      <c r="DHJ14" s="813"/>
      <c r="DHK14" s="813"/>
      <c r="DHL14" s="813"/>
      <c r="DHM14" s="813"/>
      <c r="DHN14" s="813"/>
      <c r="DHO14" s="813"/>
      <c r="DHP14" s="813"/>
      <c r="DHQ14" s="813"/>
      <c r="DHR14" s="813"/>
      <c r="DHS14" s="813"/>
      <c r="DHT14" s="813"/>
      <c r="DHU14" s="813"/>
      <c r="DHV14" s="813"/>
      <c r="DHW14" s="813"/>
      <c r="DHX14" s="813"/>
      <c r="DHY14" s="813"/>
      <c r="DHZ14" s="813"/>
      <c r="DIA14" s="813"/>
      <c r="DIB14" s="813"/>
      <c r="DIC14" s="813"/>
      <c r="DID14" s="813"/>
      <c r="DIE14" s="813"/>
      <c r="DIF14" s="813"/>
      <c r="DIG14" s="813"/>
      <c r="DIH14" s="813"/>
      <c r="DII14" s="813"/>
      <c r="DIJ14" s="813"/>
      <c r="DIK14" s="813"/>
      <c r="DIL14" s="813"/>
      <c r="DIM14" s="813"/>
      <c r="DIN14" s="813"/>
      <c r="DIO14" s="813"/>
      <c r="DIP14" s="813"/>
      <c r="DIQ14" s="813"/>
      <c r="DIR14" s="813"/>
      <c r="DIS14" s="813"/>
      <c r="DIT14" s="813"/>
      <c r="DIU14" s="813"/>
      <c r="DIV14" s="813"/>
      <c r="DIW14" s="813"/>
      <c r="DIX14" s="813"/>
      <c r="DIY14" s="813"/>
      <c r="DIZ14" s="813"/>
      <c r="DJA14" s="813"/>
      <c r="DJB14" s="813"/>
      <c r="DJC14" s="813"/>
      <c r="DJD14" s="813"/>
      <c r="DJE14" s="813"/>
      <c r="DJF14" s="813"/>
      <c r="DJG14" s="813"/>
      <c r="DJH14" s="813"/>
      <c r="DJI14" s="813"/>
      <c r="DJJ14" s="813"/>
      <c r="DJK14" s="813"/>
      <c r="DJL14" s="813"/>
      <c r="DJM14" s="813"/>
      <c r="DJN14" s="813"/>
      <c r="DJO14" s="813"/>
      <c r="DJP14" s="813"/>
      <c r="DJQ14" s="813"/>
      <c r="DJR14" s="813"/>
      <c r="DJS14" s="813"/>
      <c r="DJT14" s="813"/>
      <c r="DJU14" s="813"/>
      <c r="DJV14" s="813"/>
      <c r="DJW14" s="813"/>
      <c r="DJX14" s="813"/>
      <c r="DJY14" s="813"/>
      <c r="DJZ14" s="813"/>
      <c r="DKA14" s="813"/>
      <c r="DKB14" s="813"/>
      <c r="DKC14" s="813"/>
      <c r="DKD14" s="813"/>
      <c r="DKE14" s="813"/>
      <c r="DKF14" s="813"/>
      <c r="DKG14" s="813"/>
      <c r="DKH14" s="813"/>
      <c r="DKI14" s="813"/>
      <c r="DKJ14" s="813"/>
      <c r="DKK14" s="813"/>
      <c r="DKL14" s="813"/>
      <c r="DKM14" s="813"/>
      <c r="DKN14" s="813"/>
      <c r="DKO14" s="813"/>
      <c r="DKP14" s="813"/>
      <c r="DKQ14" s="813"/>
      <c r="DKR14" s="813"/>
      <c r="DKS14" s="813"/>
      <c r="DKT14" s="813"/>
      <c r="DKU14" s="813"/>
      <c r="DKV14" s="813"/>
      <c r="DKW14" s="813"/>
      <c r="DKX14" s="813"/>
      <c r="DKY14" s="813"/>
      <c r="DKZ14" s="813"/>
      <c r="DLA14" s="813"/>
      <c r="DLB14" s="813"/>
      <c r="DLC14" s="813"/>
      <c r="DLD14" s="813"/>
      <c r="DLE14" s="813"/>
      <c r="DLF14" s="813"/>
      <c r="DLG14" s="813"/>
      <c r="DLH14" s="813"/>
      <c r="DLI14" s="813"/>
      <c r="DLJ14" s="813"/>
      <c r="DLK14" s="813"/>
      <c r="DLL14" s="813"/>
      <c r="DLM14" s="813"/>
      <c r="DLN14" s="813"/>
      <c r="DLO14" s="813"/>
      <c r="DLP14" s="813"/>
      <c r="DLQ14" s="813"/>
      <c r="DLR14" s="813"/>
      <c r="DLS14" s="813"/>
      <c r="DLT14" s="813"/>
      <c r="DLU14" s="813"/>
      <c r="DLV14" s="813"/>
      <c r="DLW14" s="813"/>
      <c r="DLX14" s="813"/>
      <c r="DLY14" s="813"/>
      <c r="DLZ14" s="813"/>
      <c r="DMA14" s="813"/>
      <c r="DMB14" s="813"/>
      <c r="DMC14" s="813"/>
      <c r="DMD14" s="813"/>
      <c r="DME14" s="813"/>
      <c r="DMF14" s="813"/>
      <c r="DMG14" s="813"/>
      <c r="DMH14" s="813"/>
      <c r="DMI14" s="813"/>
      <c r="DMJ14" s="813"/>
      <c r="DMK14" s="813"/>
      <c r="DML14" s="813"/>
      <c r="DMM14" s="813"/>
      <c r="DMN14" s="813"/>
      <c r="DMO14" s="813"/>
      <c r="DMP14" s="813"/>
      <c r="DMQ14" s="813"/>
      <c r="DMR14" s="813"/>
      <c r="DMS14" s="813"/>
      <c r="DMT14" s="813"/>
      <c r="DMU14" s="813"/>
      <c r="DMV14" s="813"/>
      <c r="DMW14" s="813"/>
      <c r="DMX14" s="813"/>
      <c r="DMY14" s="813"/>
      <c r="DMZ14" s="813"/>
      <c r="DNA14" s="813"/>
      <c r="DNB14" s="813"/>
      <c r="DNC14" s="813"/>
      <c r="DND14" s="813"/>
      <c r="DNE14" s="813"/>
      <c r="DNF14" s="813"/>
      <c r="DNG14" s="813"/>
      <c r="DNH14" s="813"/>
      <c r="DNI14" s="813"/>
      <c r="DNJ14" s="813"/>
      <c r="DNK14" s="813"/>
      <c r="DNL14" s="813"/>
      <c r="DNM14" s="813"/>
      <c r="DNN14" s="813"/>
      <c r="DNO14" s="813"/>
      <c r="DNP14" s="813"/>
      <c r="DNQ14" s="813"/>
      <c r="DNR14" s="813"/>
      <c r="DNS14" s="813"/>
      <c r="DNT14" s="813"/>
      <c r="DNU14" s="813"/>
      <c r="DNV14" s="813"/>
      <c r="DNW14" s="813"/>
      <c r="DNX14" s="813"/>
      <c r="DNY14" s="813"/>
      <c r="DNZ14" s="813"/>
      <c r="DOA14" s="813"/>
      <c r="DOB14" s="813"/>
      <c r="DOC14" s="813"/>
      <c r="DOD14" s="813"/>
      <c r="DOE14" s="813"/>
      <c r="DOF14" s="813"/>
      <c r="DOG14" s="813"/>
      <c r="DOH14" s="813"/>
      <c r="DOI14" s="813"/>
      <c r="DOJ14" s="813"/>
      <c r="DOK14" s="813"/>
      <c r="DOL14" s="813"/>
      <c r="DOM14" s="813"/>
      <c r="DON14" s="813"/>
      <c r="DOO14" s="813"/>
      <c r="DOP14" s="813"/>
      <c r="DOQ14" s="813"/>
      <c r="DOR14" s="813"/>
      <c r="DOS14" s="813"/>
      <c r="DOT14" s="813"/>
      <c r="DOU14" s="813"/>
      <c r="DOV14" s="813"/>
      <c r="DOW14" s="813"/>
      <c r="DOX14" s="813"/>
      <c r="DOY14" s="813"/>
      <c r="DOZ14" s="813"/>
      <c r="DPA14" s="813"/>
      <c r="DPB14" s="813"/>
      <c r="DPC14" s="813"/>
      <c r="DPD14" s="813"/>
      <c r="DPE14" s="813"/>
      <c r="DPF14" s="813"/>
      <c r="DPG14" s="813"/>
      <c r="DPH14" s="813"/>
      <c r="DPI14" s="813"/>
      <c r="DPJ14" s="813"/>
      <c r="DPK14" s="813"/>
      <c r="DPL14" s="813"/>
      <c r="DPM14" s="813"/>
      <c r="DPN14" s="813"/>
      <c r="DPO14" s="813"/>
      <c r="DPP14" s="813"/>
      <c r="DPQ14" s="813"/>
      <c r="DPR14" s="813"/>
      <c r="DPS14" s="813"/>
      <c r="DPT14" s="813"/>
      <c r="DPU14" s="813"/>
      <c r="DPV14" s="813"/>
      <c r="DPW14" s="813"/>
      <c r="DPX14" s="813"/>
      <c r="DPY14" s="813"/>
      <c r="DPZ14" s="813"/>
      <c r="DQA14" s="813"/>
      <c r="DQB14" s="813"/>
      <c r="DQC14" s="813"/>
      <c r="DQD14" s="813"/>
      <c r="DQE14" s="813"/>
      <c r="DQF14" s="813"/>
      <c r="DQG14" s="813"/>
      <c r="DQH14" s="813"/>
      <c r="DQI14" s="813"/>
      <c r="DQJ14" s="813"/>
      <c r="DQK14" s="813"/>
      <c r="DQL14" s="813"/>
      <c r="DQM14" s="813"/>
      <c r="DQN14" s="813"/>
      <c r="DQO14" s="813"/>
      <c r="DQP14" s="813"/>
      <c r="DQQ14" s="813"/>
      <c r="DQR14" s="813"/>
      <c r="DQS14" s="813"/>
      <c r="DQT14" s="813"/>
      <c r="DQU14" s="813"/>
      <c r="DQV14" s="813"/>
      <c r="DQW14" s="813"/>
      <c r="DQX14" s="813"/>
      <c r="DQY14" s="813"/>
      <c r="DQZ14" s="813"/>
      <c r="DRA14" s="813"/>
      <c r="DRB14" s="813"/>
      <c r="DRC14" s="813"/>
      <c r="DRD14" s="813"/>
      <c r="DRE14" s="813"/>
      <c r="DRF14" s="813"/>
      <c r="DRG14" s="813"/>
      <c r="DRH14" s="813"/>
      <c r="DRI14" s="813"/>
      <c r="DRJ14" s="813"/>
      <c r="DRK14" s="813"/>
      <c r="DRL14" s="813"/>
      <c r="DRM14" s="813"/>
      <c r="DRN14" s="813"/>
      <c r="DRO14" s="813"/>
      <c r="DRP14" s="813"/>
      <c r="DRQ14" s="813"/>
      <c r="DRR14" s="813"/>
      <c r="DRS14" s="813"/>
      <c r="DRT14" s="813"/>
      <c r="DRU14" s="813"/>
      <c r="DRV14" s="813"/>
      <c r="DRW14" s="813"/>
      <c r="DRX14" s="813"/>
      <c r="DRY14" s="813"/>
      <c r="DRZ14" s="813"/>
      <c r="DSA14" s="813"/>
      <c r="DSB14" s="813"/>
      <c r="DSC14" s="813"/>
      <c r="DSD14" s="813"/>
      <c r="DSE14" s="813"/>
      <c r="DSF14" s="813"/>
      <c r="DSG14" s="813"/>
      <c r="DSH14" s="813"/>
      <c r="DSI14" s="813"/>
      <c r="DSJ14" s="813"/>
      <c r="DSK14" s="813"/>
      <c r="DSL14" s="813"/>
      <c r="DSM14" s="813"/>
      <c r="DSN14" s="813"/>
      <c r="DSO14" s="813"/>
      <c r="DSP14" s="813"/>
      <c r="DSQ14" s="813"/>
      <c r="DSR14" s="813"/>
      <c r="DSS14" s="813"/>
      <c r="DST14" s="813"/>
      <c r="DSU14" s="813"/>
      <c r="DSV14" s="813"/>
      <c r="DSW14" s="813"/>
      <c r="DSX14" s="813"/>
      <c r="DSY14" s="813"/>
      <c r="DSZ14" s="813"/>
      <c r="DTA14" s="813"/>
      <c r="DTB14" s="813"/>
      <c r="DTC14" s="813"/>
      <c r="DTD14" s="813"/>
      <c r="DTE14" s="813"/>
      <c r="DTF14" s="813"/>
      <c r="DTG14" s="813"/>
      <c r="DTH14" s="813"/>
      <c r="DTI14" s="813"/>
      <c r="DTJ14" s="813"/>
      <c r="DTK14" s="813"/>
      <c r="DTL14" s="813"/>
      <c r="DTM14" s="813"/>
      <c r="DTN14" s="813"/>
      <c r="DTO14" s="813"/>
      <c r="DTP14" s="813"/>
      <c r="DTQ14" s="813"/>
      <c r="DTR14" s="813"/>
      <c r="DTS14" s="813"/>
      <c r="DTT14" s="813"/>
      <c r="DTU14" s="813"/>
      <c r="DTV14" s="813"/>
      <c r="DTW14" s="813"/>
      <c r="DTX14" s="813"/>
      <c r="DTY14" s="813"/>
      <c r="DTZ14" s="813"/>
      <c r="DUA14" s="813"/>
      <c r="DUB14" s="813"/>
      <c r="DUC14" s="813"/>
      <c r="DUD14" s="813"/>
      <c r="DUE14" s="813"/>
      <c r="DUF14" s="813"/>
      <c r="DUG14" s="813"/>
      <c r="DUH14" s="813"/>
      <c r="DUI14" s="813"/>
      <c r="DUJ14" s="813"/>
      <c r="DUK14" s="813"/>
      <c r="DUL14" s="813"/>
      <c r="DUM14" s="813"/>
      <c r="DUN14" s="813"/>
      <c r="DUO14" s="813"/>
      <c r="DUP14" s="813"/>
      <c r="DUQ14" s="813"/>
      <c r="DUR14" s="813"/>
      <c r="DUS14" s="813"/>
      <c r="DUT14" s="813"/>
      <c r="DUU14" s="813"/>
      <c r="DUV14" s="813"/>
      <c r="DUW14" s="813"/>
      <c r="DUX14" s="813"/>
      <c r="DUY14" s="813"/>
      <c r="DUZ14" s="813"/>
      <c r="DVA14" s="813"/>
      <c r="DVB14" s="813"/>
      <c r="DVC14" s="813"/>
      <c r="DVD14" s="813"/>
      <c r="DVE14" s="813"/>
      <c r="DVF14" s="813"/>
      <c r="DVG14" s="813"/>
      <c r="DVH14" s="813"/>
      <c r="DVI14" s="813"/>
      <c r="DVJ14" s="813"/>
      <c r="DVK14" s="813"/>
      <c r="DVL14" s="813"/>
      <c r="DVM14" s="813"/>
      <c r="DVN14" s="813"/>
      <c r="DVO14" s="813"/>
      <c r="DVP14" s="813"/>
      <c r="DVQ14" s="813"/>
      <c r="DVR14" s="813"/>
      <c r="DVS14" s="813"/>
      <c r="DVT14" s="813"/>
      <c r="DVU14" s="813"/>
      <c r="DVV14" s="813"/>
      <c r="DVW14" s="813"/>
      <c r="DVX14" s="813"/>
      <c r="DVY14" s="813"/>
      <c r="DVZ14" s="813"/>
      <c r="DWA14" s="813"/>
      <c r="DWB14" s="813"/>
      <c r="DWC14" s="813"/>
      <c r="DWD14" s="813"/>
      <c r="DWE14" s="813"/>
      <c r="DWF14" s="813"/>
      <c r="DWG14" s="813"/>
      <c r="DWH14" s="813"/>
      <c r="DWI14" s="813"/>
      <c r="DWJ14" s="813"/>
      <c r="DWK14" s="813"/>
      <c r="DWL14" s="813"/>
      <c r="DWM14" s="813"/>
      <c r="DWN14" s="813"/>
      <c r="DWO14" s="813"/>
      <c r="DWP14" s="813"/>
      <c r="DWQ14" s="813"/>
      <c r="DWR14" s="813"/>
      <c r="DWS14" s="813"/>
      <c r="DWT14" s="813"/>
      <c r="DWU14" s="813"/>
      <c r="DWV14" s="813"/>
      <c r="DWW14" s="813"/>
      <c r="DWX14" s="813"/>
      <c r="DWY14" s="813"/>
      <c r="DWZ14" s="813"/>
      <c r="DXA14" s="813"/>
      <c r="DXB14" s="813"/>
      <c r="DXC14" s="813"/>
      <c r="DXD14" s="813"/>
      <c r="DXE14" s="813"/>
      <c r="DXF14" s="813"/>
      <c r="DXG14" s="813"/>
      <c r="DXH14" s="813"/>
      <c r="DXI14" s="813"/>
      <c r="DXJ14" s="813"/>
      <c r="DXK14" s="813"/>
      <c r="DXL14" s="813"/>
      <c r="DXM14" s="813"/>
      <c r="DXN14" s="813"/>
      <c r="DXO14" s="813"/>
      <c r="DXP14" s="813"/>
      <c r="DXQ14" s="813"/>
      <c r="DXR14" s="813"/>
      <c r="DXS14" s="813"/>
      <c r="DXT14" s="813"/>
      <c r="DXU14" s="813"/>
      <c r="DXV14" s="813"/>
      <c r="DXW14" s="813"/>
      <c r="DXX14" s="813"/>
      <c r="DXY14" s="813"/>
      <c r="DXZ14" s="813"/>
      <c r="DYA14" s="813"/>
      <c r="DYB14" s="813"/>
      <c r="DYC14" s="813"/>
      <c r="DYD14" s="813"/>
      <c r="DYE14" s="813"/>
      <c r="DYF14" s="813"/>
      <c r="DYG14" s="813"/>
      <c r="DYH14" s="813"/>
      <c r="DYI14" s="813"/>
      <c r="DYJ14" s="813"/>
      <c r="DYK14" s="813"/>
      <c r="DYL14" s="813"/>
      <c r="DYM14" s="813"/>
      <c r="DYN14" s="813"/>
      <c r="DYO14" s="813"/>
      <c r="DYP14" s="813"/>
      <c r="DYQ14" s="813"/>
      <c r="DYR14" s="813"/>
      <c r="DYS14" s="813"/>
      <c r="DYT14" s="813"/>
      <c r="DYU14" s="813"/>
      <c r="DYV14" s="813"/>
      <c r="DYW14" s="813"/>
      <c r="DYX14" s="813"/>
      <c r="DYY14" s="813"/>
      <c r="DYZ14" s="813"/>
      <c r="DZA14" s="813"/>
      <c r="DZB14" s="813"/>
      <c r="DZC14" s="813"/>
      <c r="DZD14" s="813"/>
      <c r="DZE14" s="813"/>
      <c r="DZF14" s="813"/>
      <c r="DZG14" s="813"/>
      <c r="DZH14" s="813"/>
      <c r="DZI14" s="813"/>
      <c r="DZJ14" s="813"/>
      <c r="DZK14" s="813"/>
      <c r="DZL14" s="813"/>
      <c r="DZM14" s="813"/>
      <c r="DZN14" s="813"/>
      <c r="DZO14" s="813"/>
      <c r="DZP14" s="813"/>
      <c r="DZQ14" s="813"/>
      <c r="DZR14" s="813"/>
      <c r="DZS14" s="813"/>
      <c r="DZT14" s="813"/>
      <c r="DZU14" s="813"/>
      <c r="DZV14" s="813"/>
      <c r="DZW14" s="813"/>
      <c r="DZX14" s="813"/>
      <c r="DZY14" s="813"/>
      <c r="DZZ14" s="813"/>
      <c r="EAA14" s="813"/>
      <c r="EAB14" s="813"/>
      <c r="EAC14" s="813"/>
      <c r="EAD14" s="813"/>
      <c r="EAE14" s="813"/>
      <c r="EAF14" s="813"/>
      <c r="EAG14" s="813"/>
      <c r="EAH14" s="813"/>
      <c r="EAI14" s="813"/>
      <c r="EAJ14" s="813"/>
      <c r="EAK14" s="813"/>
      <c r="EAL14" s="813"/>
      <c r="EAM14" s="813"/>
      <c r="EAN14" s="813"/>
      <c r="EAO14" s="813"/>
      <c r="EAP14" s="813"/>
      <c r="EAQ14" s="813"/>
      <c r="EAR14" s="813"/>
      <c r="EAS14" s="813"/>
      <c r="EAT14" s="813"/>
      <c r="EAU14" s="813"/>
      <c r="EAV14" s="813"/>
      <c r="EAW14" s="813"/>
      <c r="EAX14" s="813"/>
      <c r="EAY14" s="813"/>
      <c r="EAZ14" s="813"/>
      <c r="EBA14" s="813"/>
      <c r="EBB14" s="813"/>
      <c r="EBC14" s="813"/>
      <c r="EBD14" s="813"/>
      <c r="EBE14" s="813"/>
      <c r="EBF14" s="813"/>
      <c r="EBG14" s="813"/>
      <c r="EBH14" s="813"/>
      <c r="EBI14" s="813"/>
      <c r="EBJ14" s="813"/>
      <c r="EBK14" s="813"/>
      <c r="EBL14" s="813"/>
      <c r="EBM14" s="813"/>
      <c r="EBN14" s="813"/>
      <c r="EBO14" s="813"/>
      <c r="EBP14" s="813"/>
      <c r="EBQ14" s="813"/>
      <c r="EBR14" s="813"/>
      <c r="EBS14" s="813"/>
      <c r="EBT14" s="813"/>
      <c r="EBU14" s="813"/>
      <c r="EBV14" s="813"/>
      <c r="EBW14" s="813"/>
      <c r="EBX14" s="813"/>
      <c r="EBY14" s="813"/>
      <c r="EBZ14" s="813"/>
      <c r="ECA14" s="813"/>
      <c r="ECB14" s="813"/>
      <c r="ECC14" s="813"/>
      <c r="ECD14" s="813"/>
      <c r="ECE14" s="813"/>
      <c r="ECF14" s="813"/>
      <c r="ECG14" s="813"/>
      <c r="ECH14" s="813"/>
      <c r="ECI14" s="813"/>
      <c r="ECJ14" s="813"/>
      <c r="ECK14" s="813"/>
      <c r="ECL14" s="813"/>
      <c r="ECM14" s="813"/>
      <c r="ECN14" s="813"/>
      <c r="ECO14" s="813"/>
      <c r="ECP14" s="813"/>
      <c r="ECQ14" s="813"/>
      <c r="ECR14" s="813"/>
      <c r="ECS14" s="813"/>
      <c r="ECT14" s="813"/>
      <c r="ECU14" s="813"/>
      <c r="ECV14" s="813"/>
      <c r="ECW14" s="813"/>
      <c r="ECX14" s="813"/>
      <c r="ECY14" s="813"/>
      <c r="ECZ14" s="813"/>
      <c r="EDA14" s="813"/>
      <c r="EDB14" s="813"/>
      <c r="EDC14" s="813"/>
      <c r="EDD14" s="813"/>
      <c r="EDE14" s="813"/>
      <c r="EDF14" s="813"/>
      <c r="EDG14" s="813"/>
      <c r="EDH14" s="813"/>
      <c r="EDI14" s="813"/>
      <c r="EDJ14" s="813"/>
      <c r="EDK14" s="813"/>
      <c r="EDL14" s="813"/>
      <c r="EDM14" s="813"/>
      <c r="EDN14" s="813"/>
      <c r="EDO14" s="813"/>
      <c r="EDP14" s="813"/>
      <c r="EDQ14" s="813"/>
      <c r="EDR14" s="813"/>
      <c r="EDS14" s="813"/>
      <c r="EDT14" s="813"/>
      <c r="EDU14" s="813"/>
      <c r="EDV14" s="813"/>
      <c r="EDW14" s="813"/>
      <c r="EDX14" s="813"/>
      <c r="EDY14" s="813"/>
      <c r="EDZ14" s="813"/>
      <c r="EEA14" s="813"/>
      <c r="EEB14" s="813"/>
      <c r="EEC14" s="813"/>
      <c r="EED14" s="813"/>
      <c r="EEE14" s="813"/>
      <c r="EEF14" s="813"/>
      <c r="EEG14" s="813"/>
      <c r="EEH14" s="813"/>
      <c r="EEI14" s="813"/>
      <c r="EEJ14" s="813"/>
      <c r="EEK14" s="813"/>
      <c r="EEL14" s="813"/>
      <c r="EEM14" s="813"/>
      <c r="EEN14" s="813"/>
      <c r="EEO14" s="813"/>
      <c r="EEP14" s="813"/>
      <c r="EEQ14" s="813"/>
      <c r="EER14" s="813"/>
      <c r="EES14" s="813"/>
      <c r="EET14" s="813"/>
      <c r="EEU14" s="813"/>
      <c r="EEV14" s="813"/>
      <c r="EEW14" s="813"/>
      <c r="EEX14" s="813"/>
      <c r="EEY14" s="813"/>
      <c r="EEZ14" s="813"/>
      <c r="EFA14" s="813"/>
      <c r="EFB14" s="813"/>
      <c r="EFC14" s="813"/>
      <c r="EFD14" s="813"/>
      <c r="EFE14" s="813"/>
      <c r="EFF14" s="813"/>
      <c r="EFG14" s="813"/>
      <c r="EFH14" s="813"/>
      <c r="EFI14" s="813"/>
      <c r="EFJ14" s="813"/>
      <c r="EFK14" s="813"/>
      <c r="EFL14" s="813"/>
      <c r="EFM14" s="813"/>
      <c r="EFN14" s="813"/>
      <c r="EFO14" s="813"/>
      <c r="EFP14" s="813"/>
      <c r="EFQ14" s="813"/>
      <c r="EFR14" s="813"/>
      <c r="EFS14" s="813"/>
      <c r="EFT14" s="813"/>
      <c r="EFU14" s="813"/>
      <c r="EFV14" s="813"/>
      <c r="EFW14" s="813"/>
      <c r="EFX14" s="813"/>
      <c r="EFY14" s="813"/>
      <c r="EFZ14" s="813"/>
      <c r="EGA14" s="813"/>
      <c r="EGB14" s="813"/>
      <c r="EGC14" s="813"/>
      <c r="EGD14" s="813"/>
      <c r="EGE14" s="813"/>
      <c r="EGF14" s="813"/>
      <c r="EGG14" s="813"/>
      <c r="EGH14" s="813"/>
      <c r="EGI14" s="813"/>
      <c r="EGJ14" s="813"/>
      <c r="EGK14" s="813"/>
      <c r="EGL14" s="813"/>
      <c r="EGM14" s="813"/>
      <c r="EGN14" s="813"/>
      <c r="EGO14" s="813"/>
      <c r="EGP14" s="813"/>
      <c r="EGQ14" s="813"/>
      <c r="EGR14" s="813"/>
      <c r="EGS14" s="813"/>
      <c r="EGT14" s="813"/>
      <c r="EGU14" s="813"/>
      <c r="EGV14" s="813"/>
      <c r="EGW14" s="813"/>
      <c r="EGX14" s="813"/>
      <c r="EGY14" s="813"/>
      <c r="EGZ14" s="813"/>
      <c r="EHA14" s="813"/>
      <c r="EHB14" s="813"/>
      <c r="EHC14" s="813"/>
      <c r="EHD14" s="813"/>
      <c r="EHE14" s="813"/>
      <c r="EHF14" s="813"/>
      <c r="EHG14" s="813"/>
      <c r="EHH14" s="813"/>
      <c r="EHI14" s="813"/>
      <c r="EHJ14" s="813"/>
      <c r="EHK14" s="813"/>
      <c r="EHL14" s="813"/>
      <c r="EHM14" s="813"/>
      <c r="EHN14" s="813"/>
      <c r="EHO14" s="813"/>
      <c r="EHP14" s="813"/>
      <c r="EHQ14" s="813"/>
      <c r="EHR14" s="813"/>
      <c r="EHS14" s="813"/>
      <c r="EHT14" s="813"/>
      <c r="EHU14" s="813"/>
      <c r="EHV14" s="813"/>
      <c r="EHW14" s="813"/>
      <c r="EHX14" s="813"/>
      <c r="EHY14" s="813"/>
      <c r="EHZ14" s="813"/>
      <c r="EIA14" s="813"/>
      <c r="EIB14" s="813"/>
      <c r="EIC14" s="813"/>
      <c r="EID14" s="813"/>
      <c r="EIE14" s="813"/>
      <c r="EIF14" s="813"/>
      <c r="EIG14" s="813"/>
      <c r="EIH14" s="813"/>
      <c r="EII14" s="813"/>
      <c r="EIJ14" s="813"/>
      <c r="EIK14" s="813"/>
      <c r="EIL14" s="813"/>
      <c r="EIM14" s="813"/>
      <c r="EIN14" s="813"/>
      <c r="EIO14" s="813"/>
      <c r="EIP14" s="813"/>
      <c r="EIQ14" s="813"/>
      <c r="EIR14" s="813"/>
      <c r="EIS14" s="813"/>
      <c r="EIT14" s="813"/>
      <c r="EIU14" s="813"/>
      <c r="EIV14" s="813"/>
      <c r="EIW14" s="813"/>
      <c r="EIX14" s="813"/>
      <c r="EIY14" s="813"/>
      <c r="EIZ14" s="813"/>
      <c r="EJA14" s="813"/>
      <c r="EJB14" s="813"/>
      <c r="EJC14" s="813"/>
      <c r="EJD14" s="813"/>
      <c r="EJE14" s="813"/>
      <c r="EJF14" s="813"/>
      <c r="EJG14" s="813"/>
      <c r="EJH14" s="813"/>
      <c r="EJI14" s="813"/>
      <c r="EJJ14" s="813"/>
      <c r="EJK14" s="813"/>
      <c r="EJL14" s="813"/>
      <c r="EJM14" s="813"/>
      <c r="EJN14" s="813"/>
      <c r="EJO14" s="813"/>
      <c r="EJP14" s="813"/>
      <c r="EJQ14" s="813"/>
      <c r="EJR14" s="813"/>
      <c r="EJS14" s="813"/>
      <c r="EJT14" s="813"/>
      <c r="EJU14" s="813"/>
      <c r="EJV14" s="813"/>
      <c r="EJW14" s="813"/>
      <c r="EJX14" s="813"/>
      <c r="EJY14" s="813"/>
      <c r="EJZ14" s="813"/>
      <c r="EKA14" s="813"/>
      <c r="EKB14" s="813"/>
      <c r="EKC14" s="813"/>
      <c r="EKD14" s="813"/>
      <c r="EKE14" s="813"/>
      <c r="EKF14" s="813"/>
      <c r="EKG14" s="813"/>
      <c r="EKH14" s="813"/>
      <c r="EKI14" s="813"/>
      <c r="EKJ14" s="813"/>
      <c r="EKK14" s="813"/>
      <c r="EKL14" s="813"/>
      <c r="EKM14" s="813"/>
      <c r="EKN14" s="813"/>
      <c r="EKO14" s="813"/>
      <c r="EKP14" s="813"/>
      <c r="EKQ14" s="813"/>
      <c r="EKR14" s="813"/>
      <c r="EKS14" s="813"/>
      <c r="EKT14" s="813"/>
      <c r="EKU14" s="813"/>
      <c r="EKV14" s="813"/>
      <c r="EKW14" s="813"/>
      <c r="EKX14" s="813"/>
      <c r="EKY14" s="813"/>
      <c r="EKZ14" s="813"/>
      <c r="ELA14" s="813"/>
      <c r="ELB14" s="813"/>
      <c r="ELC14" s="813"/>
      <c r="ELD14" s="813"/>
      <c r="ELE14" s="813"/>
      <c r="ELF14" s="813"/>
      <c r="ELG14" s="813"/>
      <c r="ELH14" s="813"/>
      <c r="ELI14" s="813"/>
      <c r="ELJ14" s="813"/>
      <c r="ELK14" s="813"/>
      <c r="ELL14" s="813"/>
      <c r="ELM14" s="813"/>
      <c r="ELN14" s="813"/>
      <c r="ELO14" s="813"/>
      <c r="ELP14" s="813"/>
      <c r="ELQ14" s="813"/>
      <c r="ELR14" s="813"/>
      <c r="ELS14" s="813"/>
      <c r="ELT14" s="813"/>
      <c r="ELU14" s="813"/>
      <c r="ELV14" s="813"/>
      <c r="ELW14" s="813"/>
      <c r="ELX14" s="813"/>
      <c r="ELY14" s="813"/>
      <c r="ELZ14" s="813"/>
      <c r="EMA14" s="813"/>
      <c r="EMB14" s="813"/>
      <c r="EMC14" s="813"/>
      <c r="EMD14" s="813"/>
      <c r="EME14" s="813"/>
      <c r="EMF14" s="813"/>
      <c r="EMG14" s="813"/>
      <c r="EMH14" s="813"/>
      <c r="EMI14" s="813"/>
      <c r="EMJ14" s="813"/>
      <c r="EMK14" s="813"/>
      <c r="EML14" s="813"/>
      <c r="EMM14" s="813"/>
      <c r="EMN14" s="813"/>
      <c r="EMO14" s="813"/>
      <c r="EMP14" s="813"/>
      <c r="EMQ14" s="813"/>
      <c r="EMR14" s="813"/>
      <c r="EMS14" s="813"/>
      <c r="EMT14" s="813"/>
      <c r="EMU14" s="813"/>
      <c r="EMV14" s="813"/>
      <c r="EMW14" s="813"/>
      <c r="EMX14" s="813"/>
      <c r="EMY14" s="813"/>
      <c r="EMZ14" s="813"/>
      <c r="ENA14" s="813"/>
      <c r="ENB14" s="813"/>
      <c r="ENC14" s="813"/>
      <c r="END14" s="813"/>
      <c r="ENE14" s="813"/>
      <c r="ENF14" s="813"/>
      <c r="ENG14" s="813"/>
      <c r="ENH14" s="813"/>
      <c r="ENI14" s="813"/>
      <c r="ENJ14" s="813"/>
      <c r="ENK14" s="813"/>
      <c r="ENL14" s="813"/>
      <c r="ENM14" s="813"/>
      <c r="ENN14" s="813"/>
      <c r="ENO14" s="813"/>
      <c r="ENP14" s="813"/>
      <c r="ENQ14" s="813"/>
      <c r="ENR14" s="813"/>
      <c r="ENS14" s="813"/>
      <c r="ENT14" s="813"/>
      <c r="ENU14" s="813"/>
      <c r="ENV14" s="813"/>
      <c r="ENW14" s="813"/>
      <c r="ENX14" s="813"/>
      <c r="ENY14" s="813"/>
      <c r="ENZ14" s="813"/>
      <c r="EOA14" s="813"/>
      <c r="EOB14" s="813"/>
      <c r="EOC14" s="813"/>
      <c r="EOD14" s="813"/>
      <c r="EOE14" s="813"/>
      <c r="EOF14" s="813"/>
      <c r="EOG14" s="813"/>
      <c r="EOH14" s="813"/>
      <c r="EOI14" s="813"/>
      <c r="EOJ14" s="813"/>
      <c r="EOK14" s="813"/>
      <c r="EOL14" s="813"/>
      <c r="EOM14" s="813"/>
      <c r="EON14" s="813"/>
      <c r="EOO14" s="813"/>
      <c r="EOP14" s="813"/>
      <c r="EOQ14" s="813"/>
      <c r="EOR14" s="813"/>
      <c r="EOS14" s="813"/>
      <c r="EOT14" s="813"/>
      <c r="EOU14" s="813"/>
      <c r="EOV14" s="813"/>
      <c r="EOW14" s="813"/>
      <c r="EOX14" s="813"/>
      <c r="EOY14" s="813"/>
      <c r="EOZ14" s="813"/>
      <c r="EPA14" s="813"/>
      <c r="EPB14" s="813"/>
      <c r="EPC14" s="813"/>
      <c r="EPD14" s="813"/>
      <c r="EPE14" s="813"/>
      <c r="EPF14" s="813"/>
      <c r="EPG14" s="813"/>
      <c r="EPH14" s="813"/>
      <c r="EPI14" s="813"/>
      <c r="EPJ14" s="813"/>
      <c r="EPK14" s="813"/>
      <c r="EPL14" s="813"/>
      <c r="EPM14" s="813"/>
      <c r="EPN14" s="813"/>
      <c r="EPO14" s="813"/>
      <c r="EPP14" s="813"/>
      <c r="EPQ14" s="813"/>
      <c r="EPR14" s="813"/>
      <c r="EPS14" s="813"/>
      <c r="EPT14" s="813"/>
      <c r="EPU14" s="813"/>
      <c r="EPV14" s="813"/>
      <c r="EPW14" s="813"/>
      <c r="EPX14" s="813"/>
      <c r="EPY14" s="813"/>
      <c r="EPZ14" s="813"/>
      <c r="EQA14" s="813"/>
      <c r="EQB14" s="813"/>
      <c r="EQC14" s="813"/>
      <c r="EQD14" s="813"/>
      <c r="EQE14" s="813"/>
      <c r="EQF14" s="813"/>
      <c r="EQG14" s="813"/>
      <c r="EQH14" s="813"/>
      <c r="EQI14" s="813"/>
      <c r="EQJ14" s="813"/>
      <c r="EQK14" s="813"/>
      <c r="EQL14" s="813"/>
      <c r="EQM14" s="813"/>
      <c r="EQN14" s="813"/>
      <c r="EQO14" s="813"/>
      <c r="EQP14" s="813"/>
      <c r="EQQ14" s="813"/>
      <c r="EQR14" s="813"/>
      <c r="EQS14" s="813"/>
      <c r="EQT14" s="813"/>
      <c r="EQU14" s="813"/>
      <c r="EQV14" s="813"/>
      <c r="EQW14" s="813"/>
      <c r="EQX14" s="813"/>
      <c r="EQY14" s="813"/>
      <c r="EQZ14" s="813"/>
      <c r="ERA14" s="813"/>
      <c r="ERB14" s="813"/>
      <c r="ERC14" s="813"/>
      <c r="ERD14" s="813"/>
      <c r="ERE14" s="813"/>
      <c r="ERF14" s="813"/>
      <c r="ERG14" s="813"/>
      <c r="ERH14" s="813"/>
      <c r="ERI14" s="813"/>
      <c r="ERJ14" s="813"/>
      <c r="ERK14" s="813"/>
      <c r="ERL14" s="813"/>
      <c r="ERM14" s="813"/>
      <c r="ERN14" s="813"/>
      <c r="ERO14" s="813"/>
      <c r="ERP14" s="813"/>
      <c r="ERQ14" s="813"/>
      <c r="ERR14" s="813"/>
      <c r="ERS14" s="813"/>
      <c r="ERT14" s="813"/>
      <c r="ERU14" s="813"/>
      <c r="ERV14" s="813"/>
      <c r="ERW14" s="813"/>
      <c r="ERX14" s="813"/>
      <c r="ERY14" s="813"/>
      <c r="ERZ14" s="813"/>
      <c r="ESA14" s="813"/>
      <c r="ESB14" s="813"/>
      <c r="ESC14" s="813"/>
      <c r="ESD14" s="813"/>
      <c r="ESE14" s="813"/>
      <c r="ESF14" s="813"/>
      <c r="ESG14" s="813"/>
      <c r="ESH14" s="813"/>
      <c r="ESI14" s="813"/>
      <c r="ESJ14" s="813"/>
      <c r="ESK14" s="813"/>
      <c r="ESL14" s="813"/>
      <c r="ESM14" s="813"/>
      <c r="ESN14" s="813"/>
      <c r="ESO14" s="813"/>
      <c r="ESP14" s="813"/>
      <c r="ESQ14" s="813"/>
      <c r="ESR14" s="813"/>
      <c r="ESS14" s="813"/>
      <c r="EST14" s="813"/>
      <c r="ESU14" s="813"/>
      <c r="ESV14" s="813"/>
      <c r="ESW14" s="813"/>
      <c r="ESX14" s="813"/>
      <c r="ESY14" s="813"/>
      <c r="ESZ14" s="813"/>
      <c r="ETA14" s="813"/>
      <c r="ETB14" s="813"/>
      <c r="ETC14" s="813"/>
      <c r="ETD14" s="813"/>
      <c r="ETE14" s="813"/>
      <c r="ETF14" s="813"/>
      <c r="ETG14" s="813"/>
      <c r="ETH14" s="813"/>
      <c r="ETI14" s="813"/>
      <c r="ETJ14" s="813"/>
      <c r="ETK14" s="813"/>
      <c r="ETL14" s="813"/>
      <c r="ETM14" s="813"/>
      <c r="ETN14" s="813"/>
      <c r="ETO14" s="813"/>
      <c r="ETP14" s="813"/>
      <c r="ETQ14" s="813"/>
      <c r="ETR14" s="813"/>
      <c r="ETS14" s="813"/>
      <c r="ETT14" s="813"/>
      <c r="ETU14" s="813"/>
      <c r="ETV14" s="813"/>
      <c r="ETW14" s="813"/>
      <c r="ETX14" s="813"/>
      <c r="ETY14" s="813"/>
      <c r="ETZ14" s="813"/>
      <c r="EUA14" s="813"/>
      <c r="EUB14" s="813"/>
      <c r="EUC14" s="813"/>
      <c r="EUD14" s="813"/>
      <c r="EUE14" s="813"/>
      <c r="EUF14" s="813"/>
      <c r="EUG14" s="813"/>
      <c r="EUH14" s="813"/>
      <c r="EUI14" s="813"/>
      <c r="EUJ14" s="813"/>
      <c r="EUK14" s="813"/>
      <c r="EUL14" s="813"/>
      <c r="EUM14" s="813"/>
      <c r="EUN14" s="813"/>
      <c r="EUO14" s="813"/>
      <c r="EUP14" s="813"/>
      <c r="EUQ14" s="813"/>
      <c r="EUR14" s="813"/>
      <c r="EUS14" s="813"/>
      <c r="EUT14" s="813"/>
      <c r="EUU14" s="813"/>
      <c r="EUV14" s="813"/>
      <c r="EUW14" s="813"/>
      <c r="EUX14" s="813"/>
      <c r="EUY14" s="813"/>
      <c r="EUZ14" s="813"/>
      <c r="EVA14" s="813"/>
      <c r="EVB14" s="813"/>
      <c r="EVC14" s="813"/>
      <c r="EVD14" s="813"/>
      <c r="EVE14" s="813"/>
      <c r="EVF14" s="813"/>
      <c r="EVG14" s="813"/>
      <c r="EVH14" s="813"/>
      <c r="EVI14" s="813"/>
      <c r="EVJ14" s="813"/>
      <c r="EVK14" s="813"/>
      <c r="EVL14" s="813"/>
      <c r="EVM14" s="813"/>
      <c r="EVN14" s="813"/>
      <c r="EVO14" s="813"/>
      <c r="EVP14" s="813"/>
      <c r="EVQ14" s="813"/>
      <c r="EVR14" s="813"/>
      <c r="EVS14" s="813"/>
      <c r="EVT14" s="813"/>
      <c r="EVU14" s="813"/>
      <c r="EVV14" s="813"/>
      <c r="EVW14" s="813"/>
      <c r="EVX14" s="813"/>
      <c r="EVY14" s="813"/>
      <c r="EVZ14" s="813"/>
      <c r="EWA14" s="813"/>
      <c r="EWB14" s="813"/>
      <c r="EWC14" s="813"/>
      <c r="EWD14" s="813"/>
      <c r="EWE14" s="813"/>
      <c r="EWF14" s="813"/>
      <c r="EWG14" s="813"/>
      <c r="EWH14" s="813"/>
      <c r="EWI14" s="813"/>
      <c r="EWJ14" s="813"/>
      <c r="EWK14" s="813"/>
      <c r="EWL14" s="813"/>
      <c r="EWM14" s="813"/>
      <c r="EWN14" s="813"/>
      <c r="EWO14" s="813"/>
      <c r="EWP14" s="813"/>
      <c r="EWQ14" s="813"/>
      <c r="EWR14" s="813"/>
      <c r="EWS14" s="813"/>
      <c r="EWT14" s="813"/>
      <c r="EWU14" s="813"/>
      <c r="EWV14" s="813"/>
      <c r="EWW14" s="813"/>
      <c r="EWX14" s="813"/>
      <c r="EWY14" s="813"/>
      <c r="EWZ14" s="813"/>
      <c r="EXA14" s="813"/>
      <c r="EXB14" s="813"/>
      <c r="EXC14" s="813"/>
      <c r="EXD14" s="813"/>
      <c r="EXE14" s="813"/>
      <c r="EXF14" s="813"/>
      <c r="EXG14" s="813"/>
      <c r="EXH14" s="813"/>
      <c r="EXI14" s="813"/>
      <c r="EXJ14" s="813"/>
      <c r="EXK14" s="813"/>
      <c r="EXL14" s="813"/>
      <c r="EXM14" s="813"/>
      <c r="EXN14" s="813"/>
      <c r="EXO14" s="813"/>
      <c r="EXP14" s="813"/>
      <c r="EXQ14" s="813"/>
      <c r="EXR14" s="813"/>
      <c r="EXS14" s="813"/>
      <c r="EXT14" s="813"/>
      <c r="EXU14" s="813"/>
      <c r="EXV14" s="813"/>
      <c r="EXW14" s="813"/>
      <c r="EXX14" s="813"/>
      <c r="EXY14" s="813"/>
      <c r="EXZ14" s="813"/>
      <c r="EYA14" s="813"/>
      <c r="EYB14" s="813"/>
      <c r="EYC14" s="813"/>
      <c r="EYD14" s="813"/>
      <c r="EYE14" s="813"/>
      <c r="EYF14" s="813"/>
      <c r="EYG14" s="813"/>
      <c r="EYH14" s="813"/>
      <c r="EYI14" s="813"/>
      <c r="EYJ14" s="813"/>
      <c r="EYK14" s="813"/>
      <c r="EYL14" s="813"/>
      <c r="EYM14" s="813"/>
      <c r="EYN14" s="813"/>
      <c r="EYO14" s="813"/>
      <c r="EYP14" s="813"/>
      <c r="EYQ14" s="813"/>
      <c r="EYR14" s="813"/>
      <c r="EYS14" s="813"/>
      <c r="EYT14" s="813"/>
      <c r="EYU14" s="813"/>
      <c r="EYV14" s="813"/>
      <c r="EYW14" s="813"/>
      <c r="EYX14" s="813"/>
      <c r="EYY14" s="813"/>
      <c r="EYZ14" s="813"/>
      <c r="EZA14" s="813"/>
      <c r="EZB14" s="813"/>
      <c r="EZC14" s="813"/>
      <c r="EZD14" s="813"/>
      <c r="EZE14" s="813"/>
      <c r="EZF14" s="813"/>
      <c r="EZG14" s="813"/>
      <c r="EZH14" s="813"/>
      <c r="EZI14" s="813"/>
      <c r="EZJ14" s="813"/>
      <c r="EZK14" s="813"/>
      <c r="EZL14" s="813"/>
      <c r="EZM14" s="813"/>
      <c r="EZN14" s="813"/>
      <c r="EZO14" s="813"/>
      <c r="EZP14" s="813"/>
      <c r="EZQ14" s="813"/>
      <c r="EZR14" s="813"/>
      <c r="EZS14" s="813"/>
      <c r="EZT14" s="813"/>
      <c r="EZU14" s="813"/>
      <c r="EZV14" s="813"/>
      <c r="EZW14" s="813"/>
      <c r="EZX14" s="813"/>
      <c r="EZY14" s="813"/>
      <c r="EZZ14" s="813"/>
      <c r="FAA14" s="813"/>
      <c r="FAB14" s="813"/>
      <c r="FAC14" s="813"/>
      <c r="FAD14" s="813"/>
      <c r="FAE14" s="813"/>
      <c r="FAF14" s="813"/>
      <c r="FAG14" s="813"/>
      <c r="FAH14" s="813"/>
      <c r="FAI14" s="813"/>
      <c r="FAJ14" s="813"/>
      <c r="FAK14" s="813"/>
      <c r="FAL14" s="813"/>
      <c r="FAM14" s="813"/>
      <c r="FAN14" s="813"/>
      <c r="FAO14" s="813"/>
      <c r="FAP14" s="813"/>
      <c r="FAQ14" s="813"/>
      <c r="FAR14" s="813"/>
      <c r="FAS14" s="813"/>
      <c r="FAT14" s="813"/>
      <c r="FAU14" s="813"/>
      <c r="FAV14" s="813"/>
      <c r="FAW14" s="813"/>
      <c r="FAX14" s="813"/>
      <c r="FAY14" s="813"/>
      <c r="FAZ14" s="813"/>
      <c r="FBA14" s="813"/>
      <c r="FBB14" s="813"/>
      <c r="FBC14" s="813"/>
      <c r="FBD14" s="813"/>
      <c r="FBE14" s="813"/>
      <c r="FBF14" s="813"/>
      <c r="FBG14" s="813"/>
      <c r="FBH14" s="813"/>
      <c r="FBI14" s="813"/>
      <c r="FBJ14" s="813"/>
      <c r="FBK14" s="813"/>
      <c r="FBL14" s="813"/>
      <c r="FBM14" s="813"/>
      <c r="FBN14" s="813"/>
      <c r="FBO14" s="813"/>
      <c r="FBP14" s="813"/>
      <c r="FBQ14" s="813"/>
      <c r="FBR14" s="813"/>
      <c r="FBS14" s="813"/>
      <c r="FBT14" s="813"/>
      <c r="FBU14" s="813"/>
      <c r="FBV14" s="813"/>
      <c r="FBW14" s="813"/>
      <c r="FBX14" s="813"/>
      <c r="FBY14" s="813"/>
      <c r="FBZ14" s="813"/>
      <c r="FCA14" s="813"/>
      <c r="FCB14" s="813"/>
      <c r="FCC14" s="813"/>
      <c r="FCD14" s="813"/>
      <c r="FCE14" s="813"/>
      <c r="FCF14" s="813"/>
      <c r="FCG14" s="813"/>
      <c r="FCH14" s="813"/>
      <c r="FCI14" s="813"/>
      <c r="FCJ14" s="813"/>
      <c r="FCK14" s="813"/>
      <c r="FCL14" s="813"/>
      <c r="FCM14" s="813"/>
      <c r="FCN14" s="813"/>
      <c r="FCO14" s="813"/>
      <c r="FCP14" s="813"/>
      <c r="FCQ14" s="813"/>
      <c r="FCR14" s="813"/>
      <c r="FCS14" s="813"/>
      <c r="FCT14" s="813"/>
      <c r="FCU14" s="813"/>
      <c r="FCV14" s="813"/>
      <c r="FCW14" s="813"/>
      <c r="FCX14" s="813"/>
      <c r="FCY14" s="813"/>
      <c r="FCZ14" s="813"/>
      <c r="FDA14" s="813"/>
      <c r="FDB14" s="813"/>
      <c r="FDC14" s="813"/>
      <c r="FDD14" s="813"/>
      <c r="FDE14" s="813"/>
      <c r="FDF14" s="813"/>
      <c r="FDG14" s="813"/>
      <c r="FDH14" s="813"/>
      <c r="FDI14" s="813"/>
      <c r="FDJ14" s="813"/>
      <c r="FDK14" s="813"/>
      <c r="FDL14" s="813"/>
      <c r="FDM14" s="813"/>
      <c r="FDN14" s="813"/>
      <c r="FDO14" s="813"/>
      <c r="FDP14" s="813"/>
      <c r="FDQ14" s="813"/>
      <c r="FDR14" s="813"/>
      <c r="FDS14" s="813"/>
      <c r="FDT14" s="813"/>
      <c r="FDU14" s="813"/>
      <c r="FDV14" s="813"/>
      <c r="FDW14" s="813"/>
      <c r="FDX14" s="813"/>
      <c r="FDY14" s="813"/>
      <c r="FDZ14" s="813"/>
      <c r="FEA14" s="813"/>
      <c r="FEB14" s="813"/>
      <c r="FEC14" s="813"/>
      <c r="FED14" s="813"/>
      <c r="FEE14" s="813"/>
      <c r="FEF14" s="813"/>
      <c r="FEG14" s="813"/>
      <c r="FEH14" s="813"/>
      <c r="FEI14" s="813"/>
      <c r="FEJ14" s="813"/>
      <c r="FEK14" s="813"/>
      <c r="FEL14" s="813"/>
      <c r="FEM14" s="813"/>
      <c r="FEN14" s="813"/>
      <c r="FEO14" s="813"/>
      <c r="FEP14" s="813"/>
      <c r="FEQ14" s="813"/>
      <c r="FER14" s="813"/>
      <c r="FES14" s="813"/>
      <c r="FET14" s="813"/>
      <c r="FEU14" s="813"/>
      <c r="FEV14" s="813"/>
      <c r="FEW14" s="813"/>
      <c r="FEX14" s="813"/>
      <c r="FEY14" s="813"/>
      <c r="FEZ14" s="813"/>
      <c r="FFA14" s="813"/>
      <c r="FFB14" s="813"/>
      <c r="FFC14" s="813"/>
      <c r="FFD14" s="813"/>
      <c r="FFE14" s="813"/>
      <c r="FFF14" s="813"/>
      <c r="FFG14" s="813"/>
      <c r="FFH14" s="813"/>
      <c r="FFI14" s="813"/>
      <c r="FFJ14" s="813"/>
      <c r="FFK14" s="813"/>
      <c r="FFL14" s="813"/>
      <c r="FFM14" s="813"/>
      <c r="FFN14" s="813"/>
      <c r="FFO14" s="813"/>
      <c r="FFP14" s="813"/>
      <c r="FFQ14" s="813"/>
      <c r="FFR14" s="813"/>
      <c r="FFS14" s="813"/>
      <c r="FFT14" s="813"/>
      <c r="FFU14" s="813"/>
      <c r="FFV14" s="813"/>
      <c r="FFW14" s="813"/>
      <c r="FFX14" s="813"/>
      <c r="FFY14" s="813"/>
      <c r="FFZ14" s="813"/>
      <c r="FGA14" s="813"/>
      <c r="FGB14" s="813"/>
      <c r="FGC14" s="813"/>
      <c r="FGD14" s="813"/>
      <c r="FGE14" s="813"/>
      <c r="FGF14" s="813"/>
      <c r="FGG14" s="813"/>
      <c r="FGH14" s="813"/>
      <c r="FGI14" s="813"/>
      <c r="FGJ14" s="813"/>
      <c r="FGK14" s="813"/>
      <c r="FGL14" s="813"/>
      <c r="FGM14" s="813"/>
      <c r="FGN14" s="813"/>
      <c r="FGO14" s="813"/>
      <c r="FGP14" s="813"/>
      <c r="FGQ14" s="813"/>
      <c r="FGR14" s="813"/>
      <c r="FGS14" s="813"/>
      <c r="FGT14" s="813"/>
      <c r="FGU14" s="813"/>
      <c r="FGV14" s="813"/>
      <c r="FGW14" s="813"/>
      <c r="FGX14" s="813"/>
      <c r="FGY14" s="813"/>
      <c r="FGZ14" s="813"/>
      <c r="FHA14" s="813"/>
      <c r="FHB14" s="813"/>
      <c r="FHC14" s="813"/>
      <c r="FHD14" s="813"/>
      <c r="FHE14" s="813"/>
      <c r="FHF14" s="813"/>
      <c r="FHG14" s="813"/>
      <c r="FHH14" s="813"/>
      <c r="FHI14" s="813"/>
      <c r="FHJ14" s="813"/>
      <c r="FHK14" s="813"/>
      <c r="FHL14" s="813"/>
      <c r="FHM14" s="813"/>
      <c r="FHN14" s="813"/>
      <c r="FHO14" s="813"/>
      <c r="FHP14" s="813"/>
      <c r="FHQ14" s="813"/>
      <c r="FHR14" s="813"/>
      <c r="FHS14" s="813"/>
      <c r="FHT14" s="813"/>
      <c r="FHU14" s="813"/>
      <c r="FHV14" s="813"/>
      <c r="FHW14" s="813"/>
      <c r="FHX14" s="813"/>
      <c r="FHY14" s="813"/>
      <c r="FHZ14" s="813"/>
      <c r="FIA14" s="813"/>
      <c r="FIB14" s="813"/>
      <c r="FIC14" s="813"/>
      <c r="FID14" s="813"/>
      <c r="FIE14" s="813"/>
      <c r="FIF14" s="813"/>
      <c r="FIG14" s="813"/>
      <c r="FIH14" s="813"/>
      <c r="FII14" s="813"/>
      <c r="FIJ14" s="813"/>
      <c r="FIK14" s="813"/>
      <c r="FIL14" s="813"/>
      <c r="FIM14" s="813"/>
      <c r="FIN14" s="813"/>
      <c r="FIO14" s="813"/>
      <c r="FIP14" s="813"/>
      <c r="FIQ14" s="813"/>
      <c r="FIR14" s="813"/>
      <c r="FIS14" s="813"/>
      <c r="FIT14" s="813"/>
      <c r="FIU14" s="813"/>
      <c r="FIV14" s="813"/>
      <c r="FIW14" s="813"/>
      <c r="FIX14" s="813"/>
      <c r="FIY14" s="813"/>
      <c r="FIZ14" s="813"/>
      <c r="FJA14" s="813"/>
      <c r="FJB14" s="813"/>
      <c r="FJC14" s="813"/>
      <c r="FJD14" s="813"/>
      <c r="FJE14" s="813"/>
      <c r="FJF14" s="813"/>
      <c r="FJG14" s="813"/>
      <c r="FJH14" s="813"/>
      <c r="FJI14" s="813"/>
      <c r="FJJ14" s="813"/>
      <c r="FJK14" s="813"/>
      <c r="FJL14" s="813"/>
      <c r="FJM14" s="813"/>
      <c r="FJN14" s="813"/>
      <c r="FJO14" s="813"/>
      <c r="FJP14" s="813"/>
      <c r="FJQ14" s="813"/>
      <c r="FJR14" s="813"/>
      <c r="FJS14" s="813"/>
      <c r="FJT14" s="813"/>
      <c r="FJU14" s="813"/>
      <c r="FJV14" s="813"/>
      <c r="FJW14" s="813"/>
      <c r="FJX14" s="813"/>
      <c r="FJY14" s="813"/>
      <c r="FJZ14" s="813"/>
      <c r="FKA14" s="813"/>
      <c r="FKB14" s="813"/>
      <c r="FKC14" s="813"/>
      <c r="FKD14" s="813"/>
      <c r="FKE14" s="813"/>
      <c r="FKF14" s="813"/>
      <c r="FKG14" s="813"/>
      <c r="FKH14" s="813"/>
      <c r="FKI14" s="813"/>
      <c r="FKJ14" s="813"/>
      <c r="FKK14" s="813"/>
      <c r="FKL14" s="813"/>
      <c r="FKM14" s="813"/>
      <c r="FKN14" s="813"/>
      <c r="FKO14" s="813"/>
      <c r="FKP14" s="813"/>
      <c r="FKQ14" s="813"/>
      <c r="FKR14" s="813"/>
      <c r="FKS14" s="813"/>
      <c r="FKT14" s="813"/>
      <c r="FKU14" s="813"/>
      <c r="FKV14" s="813"/>
      <c r="FKW14" s="813"/>
      <c r="FKX14" s="813"/>
      <c r="FKY14" s="813"/>
      <c r="FKZ14" s="813"/>
      <c r="FLA14" s="813"/>
      <c r="FLB14" s="813"/>
      <c r="FLC14" s="813"/>
      <c r="FLD14" s="813"/>
      <c r="FLE14" s="813"/>
      <c r="FLF14" s="813"/>
      <c r="FLG14" s="813"/>
      <c r="FLH14" s="813"/>
      <c r="FLI14" s="813"/>
      <c r="FLJ14" s="813"/>
      <c r="FLK14" s="813"/>
      <c r="FLL14" s="813"/>
      <c r="FLM14" s="813"/>
      <c r="FLN14" s="813"/>
      <c r="FLO14" s="813"/>
      <c r="FLP14" s="813"/>
      <c r="FLQ14" s="813"/>
      <c r="FLR14" s="813"/>
      <c r="FLS14" s="813"/>
      <c r="FLT14" s="813"/>
      <c r="FLU14" s="813"/>
      <c r="FLV14" s="813"/>
      <c r="FLW14" s="813"/>
      <c r="FLX14" s="813"/>
      <c r="FLY14" s="813"/>
      <c r="FLZ14" s="813"/>
      <c r="FMA14" s="813"/>
      <c r="FMB14" s="813"/>
      <c r="FMC14" s="813"/>
      <c r="FMD14" s="813"/>
      <c r="FME14" s="813"/>
      <c r="FMF14" s="813"/>
      <c r="FMG14" s="813"/>
      <c r="FMH14" s="813"/>
      <c r="FMI14" s="813"/>
      <c r="FMJ14" s="813"/>
      <c r="FMK14" s="813"/>
      <c r="FML14" s="813"/>
      <c r="FMM14" s="813"/>
      <c r="FMN14" s="813"/>
      <c r="FMO14" s="813"/>
      <c r="FMP14" s="813"/>
      <c r="FMQ14" s="813"/>
      <c r="FMR14" s="813"/>
      <c r="FMS14" s="813"/>
      <c r="FMT14" s="813"/>
      <c r="FMU14" s="813"/>
      <c r="FMV14" s="813"/>
      <c r="FMW14" s="813"/>
      <c r="FMX14" s="813"/>
      <c r="FMY14" s="813"/>
      <c r="FMZ14" s="813"/>
      <c r="FNA14" s="813"/>
      <c r="FNB14" s="813"/>
      <c r="FNC14" s="813"/>
      <c r="FND14" s="813"/>
      <c r="FNE14" s="813"/>
      <c r="FNF14" s="813"/>
      <c r="FNG14" s="813"/>
      <c r="FNH14" s="813"/>
      <c r="FNI14" s="813"/>
      <c r="FNJ14" s="813"/>
      <c r="FNK14" s="813"/>
      <c r="FNL14" s="813"/>
      <c r="FNM14" s="813"/>
      <c r="FNN14" s="813"/>
      <c r="FNO14" s="813"/>
      <c r="FNP14" s="813"/>
      <c r="FNQ14" s="813"/>
      <c r="FNR14" s="813"/>
      <c r="FNS14" s="813"/>
      <c r="FNT14" s="813"/>
      <c r="FNU14" s="813"/>
      <c r="FNV14" s="813"/>
      <c r="FNW14" s="813"/>
      <c r="FNX14" s="813"/>
      <c r="FNY14" s="813"/>
      <c r="FNZ14" s="813"/>
      <c r="FOA14" s="813"/>
      <c r="FOB14" s="813"/>
      <c r="FOC14" s="813"/>
      <c r="FOD14" s="813"/>
      <c r="FOE14" s="813"/>
      <c r="FOF14" s="813"/>
      <c r="FOG14" s="813"/>
      <c r="FOH14" s="813"/>
      <c r="FOI14" s="813"/>
      <c r="FOJ14" s="813"/>
      <c r="FOK14" s="813"/>
      <c r="FOL14" s="813"/>
      <c r="FOM14" s="813"/>
      <c r="FON14" s="813"/>
      <c r="FOO14" s="813"/>
      <c r="FOP14" s="813"/>
      <c r="FOQ14" s="813"/>
      <c r="FOR14" s="813"/>
      <c r="FOS14" s="813"/>
      <c r="FOT14" s="813"/>
      <c r="FOU14" s="813"/>
      <c r="FOV14" s="813"/>
      <c r="FOW14" s="813"/>
      <c r="FOX14" s="813"/>
      <c r="FOY14" s="813"/>
      <c r="FOZ14" s="813"/>
      <c r="FPA14" s="813"/>
      <c r="FPB14" s="813"/>
      <c r="FPC14" s="813"/>
      <c r="FPD14" s="813"/>
      <c r="FPE14" s="813"/>
      <c r="FPF14" s="813"/>
      <c r="FPG14" s="813"/>
      <c r="FPH14" s="813"/>
      <c r="FPI14" s="813"/>
      <c r="FPJ14" s="813"/>
      <c r="FPK14" s="813"/>
      <c r="FPL14" s="813"/>
      <c r="FPM14" s="813"/>
      <c r="FPN14" s="813"/>
      <c r="FPO14" s="813"/>
      <c r="FPP14" s="813"/>
      <c r="FPQ14" s="813"/>
      <c r="FPR14" s="813"/>
      <c r="FPS14" s="813"/>
      <c r="FPT14" s="813"/>
      <c r="FPU14" s="813"/>
      <c r="FPV14" s="813"/>
      <c r="FPW14" s="813"/>
      <c r="FPX14" s="813"/>
      <c r="FPY14" s="813"/>
      <c r="FPZ14" s="813"/>
      <c r="FQA14" s="813"/>
      <c r="FQB14" s="813"/>
      <c r="FQC14" s="813"/>
      <c r="FQD14" s="813"/>
      <c r="FQE14" s="813"/>
      <c r="FQF14" s="813"/>
      <c r="FQG14" s="813"/>
      <c r="FQH14" s="813"/>
      <c r="FQI14" s="813"/>
      <c r="FQJ14" s="813"/>
      <c r="FQK14" s="813"/>
      <c r="FQL14" s="813"/>
      <c r="FQM14" s="813"/>
      <c r="FQN14" s="813"/>
      <c r="FQO14" s="813"/>
      <c r="FQP14" s="813"/>
      <c r="FQQ14" s="813"/>
      <c r="FQR14" s="813"/>
      <c r="FQS14" s="813"/>
      <c r="FQT14" s="813"/>
      <c r="FQU14" s="813"/>
      <c r="FQV14" s="813"/>
      <c r="FQW14" s="813"/>
      <c r="FQX14" s="813"/>
      <c r="FQY14" s="813"/>
      <c r="FQZ14" s="813"/>
      <c r="FRA14" s="813"/>
      <c r="FRB14" s="813"/>
      <c r="FRC14" s="813"/>
      <c r="FRD14" s="813"/>
      <c r="FRE14" s="813"/>
      <c r="FRF14" s="813"/>
      <c r="FRG14" s="813"/>
      <c r="FRH14" s="813"/>
      <c r="FRI14" s="813"/>
      <c r="FRJ14" s="813"/>
      <c r="FRK14" s="813"/>
      <c r="FRL14" s="813"/>
      <c r="FRM14" s="813"/>
      <c r="FRN14" s="813"/>
      <c r="FRO14" s="813"/>
      <c r="FRP14" s="813"/>
      <c r="FRQ14" s="813"/>
      <c r="FRR14" s="813"/>
      <c r="FRS14" s="813"/>
      <c r="FRT14" s="813"/>
      <c r="FRU14" s="813"/>
      <c r="FRV14" s="813"/>
      <c r="FRW14" s="813"/>
      <c r="FRX14" s="813"/>
      <c r="FRY14" s="813"/>
      <c r="FRZ14" s="813"/>
      <c r="FSA14" s="813"/>
      <c r="FSB14" s="813"/>
      <c r="FSC14" s="813"/>
      <c r="FSD14" s="813"/>
      <c r="FSE14" s="813"/>
      <c r="FSF14" s="813"/>
      <c r="FSG14" s="813"/>
      <c r="FSH14" s="813"/>
      <c r="FSI14" s="813"/>
      <c r="FSJ14" s="813"/>
      <c r="FSK14" s="813"/>
      <c r="FSL14" s="813"/>
      <c r="FSM14" s="813"/>
      <c r="FSN14" s="813"/>
      <c r="FSO14" s="813"/>
      <c r="FSP14" s="813"/>
      <c r="FSQ14" s="813"/>
      <c r="FSR14" s="813"/>
      <c r="FSS14" s="813"/>
      <c r="FST14" s="813"/>
      <c r="FSU14" s="813"/>
      <c r="FSV14" s="813"/>
      <c r="FSW14" s="813"/>
      <c r="FSX14" s="813"/>
      <c r="FSY14" s="813"/>
      <c r="FSZ14" s="813"/>
      <c r="FTA14" s="813"/>
      <c r="FTB14" s="813"/>
      <c r="FTC14" s="813"/>
      <c r="FTD14" s="813"/>
      <c r="FTE14" s="813"/>
      <c r="FTF14" s="813"/>
      <c r="FTG14" s="813"/>
      <c r="FTH14" s="813"/>
      <c r="FTI14" s="813"/>
      <c r="FTJ14" s="813"/>
      <c r="FTK14" s="813"/>
      <c r="FTL14" s="813"/>
      <c r="FTM14" s="813"/>
      <c r="FTN14" s="813"/>
      <c r="FTO14" s="813"/>
      <c r="FTP14" s="813"/>
      <c r="FTQ14" s="813"/>
      <c r="FTR14" s="813"/>
      <c r="FTS14" s="813"/>
      <c r="FTT14" s="813"/>
      <c r="FTU14" s="813"/>
      <c r="FTV14" s="813"/>
      <c r="FTW14" s="813"/>
      <c r="FTX14" s="813"/>
      <c r="FTY14" s="813"/>
      <c r="FTZ14" s="813"/>
      <c r="FUA14" s="813"/>
      <c r="FUB14" s="813"/>
      <c r="FUC14" s="813"/>
      <c r="FUD14" s="813"/>
      <c r="FUE14" s="813"/>
      <c r="FUF14" s="813"/>
      <c r="FUG14" s="813"/>
      <c r="FUH14" s="813"/>
      <c r="FUI14" s="813"/>
      <c r="FUJ14" s="813"/>
      <c r="FUK14" s="813"/>
      <c r="FUL14" s="813"/>
      <c r="FUM14" s="813"/>
      <c r="FUN14" s="813"/>
      <c r="FUO14" s="813"/>
      <c r="FUP14" s="813"/>
      <c r="FUQ14" s="813"/>
      <c r="FUR14" s="813"/>
      <c r="FUS14" s="813"/>
      <c r="FUT14" s="813"/>
      <c r="FUU14" s="813"/>
      <c r="FUV14" s="813"/>
      <c r="FUW14" s="813"/>
      <c r="FUX14" s="813"/>
      <c r="FUY14" s="813"/>
      <c r="FUZ14" s="813"/>
      <c r="FVA14" s="813"/>
      <c r="FVB14" s="813"/>
      <c r="FVC14" s="813"/>
      <c r="FVD14" s="813"/>
      <c r="FVE14" s="813"/>
      <c r="FVF14" s="813"/>
      <c r="FVG14" s="813"/>
      <c r="FVH14" s="813"/>
      <c r="FVI14" s="813"/>
      <c r="FVJ14" s="813"/>
      <c r="FVK14" s="813"/>
      <c r="FVL14" s="813"/>
      <c r="FVM14" s="813"/>
      <c r="FVN14" s="813"/>
      <c r="FVO14" s="813"/>
      <c r="FVP14" s="813"/>
      <c r="FVQ14" s="813"/>
      <c r="FVR14" s="813"/>
      <c r="FVS14" s="813"/>
      <c r="FVT14" s="813"/>
      <c r="FVU14" s="813"/>
      <c r="FVV14" s="813"/>
      <c r="FVW14" s="813"/>
      <c r="FVX14" s="813"/>
      <c r="FVY14" s="813"/>
      <c r="FVZ14" s="813"/>
      <c r="FWA14" s="813"/>
      <c r="FWB14" s="813"/>
      <c r="FWC14" s="813"/>
      <c r="FWD14" s="813"/>
      <c r="FWE14" s="813"/>
      <c r="FWF14" s="813"/>
      <c r="FWG14" s="813"/>
      <c r="FWH14" s="813"/>
      <c r="FWI14" s="813"/>
      <c r="FWJ14" s="813"/>
      <c r="FWK14" s="813"/>
      <c r="FWL14" s="813"/>
      <c r="FWM14" s="813"/>
      <c r="FWN14" s="813"/>
      <c r="FWO14" s="813"/>
      <c r="FWP14" s="813"/>
      <c r="FWQ14" s="813"/>
      <c r="FWR14" s="813"/>
      <c r="FWS14" s="813"/>
      <c r="FWT14" s="813"/>
      <c r="FWU14" s="813"/>
      <c r="FWV14" s="813"/>
      <c r="FWW14" s="813"/>
      <c r="FWX14" s="813"/>
      <c r="FWY14" s="813"/>
      <c r="FWZ14" s="813"/>
      <c r="FXA14" s="813"/>
      <c r="FXB14" s="813"/>
      <c r="FXC14" s="813"/>
      <c r="FXD14" s="813"/>
      <c r="FXE14" s="813"/>
      <c r="FXF14" s="813"/>
      <c r="FXG14" s="813"/>
      <c r="FXH14" s="813"/>
      <c r="FXI14" s="813"/>
      <c r="FXJ14" s="813"/>
      <c r="FXK14" s="813"/>
      <c r="FXL14" s="813"/>
      <c r="FXM14" s="813"/>
      <c r="FXN14" s="813"/>
      <c r="FXO14" s="813"/>
      <c r="FXP14" s="813"/>
      <c r="FXQ14" s="813"/>
      <c r="FXR14" s="813"/>
      <c r="FXS14" s="813"/>
      <c r="FXT14" s="813"/>
      <c r="FXU14" s="813"/>
      <c r="FXV14" s="813"/>
      <c r="FXW14" s="813"/>
      <c r="FXX14" s="813"/>
      <c r="FXY14" s="813"/>
      <c r="FXZ14" s="813"/>
      <c r="FYA14" s="813"/>
      <c r="FYB14" s="813"/>
      <c r="FYC14" s="813"/>
      <c r="FYD14" s="813"/>
      <c r="FYE14" s="813"/>
      <c r="FYF14" s="813"/>
      <c r="FYG14" s="813"/>
      <c r="FYH14" s="813"/>
      <c r="FYI14" s="813"/>
      <c r="FYJ14" s="813"/>
      <c r="FYK14" s="813"/>
      <c r="FYL14" s="813"/>
      <c r="FYM14" s="813"/>
      <c r="FYN14" s="813"/>
      <c r="FYO14" s="813"/>
      <c r="FYP14" s="813"/>
      <c r="FYQ14" s="813"/>
      <c r="FYR14" s="813"/>
      <c r="FYS14" s="813"/>
      <c r="FYT14" s="813"/>
      <c r="FYU14" s="813"/>
      <c r="FYV14" s="813"/>
      <c r="FYW14" s="813"/>
      <c r="FYX14" s="813"/>
      <c r="FYY14" s="813"/>
      <c r="FYZ14" s="813"/>
      <c r="FZA14" s="813"/>
      <c r="FZB14" s="813"/>
      <c r="FZC14" s="813"/>
      <c r="FZD14" s="813"/>
      <c r="FZE14" s="813"/>
      <c r="FZF14" s="813"/>
      <c r="FZG14" s="813"/>
      <c r="FZH14" s="813"/>
      <c r="FZI14" s="813"/>
      <c r="FZJ14" s="813"/>
      <c r="FZK14" s="813"/>
      <c r="FZL14" s="813"/>
      <c r="FZM14" s="813"/>
      <c r="FZN14" s="813"/>
      <c r="FZO14" s="813"/>
      <c r="FZP14" s="813"/>
      <c r="FZQ14" s="813"/>
      <c r="FZR14" s="813"/>
      <c r="FZS14" s="813"/>
      <c r="FZT14" s="813"/>
      <c r="FZU14" s="813"/>
      <c r="FZV14" s="813"/>
      <c r="FZW14" s="813"/>
      <c r="FZX14" s="813"/>
      <c r="FZY14" s="813"/>
      <c r="FZZ14" s="813"/>
      <c r="GAA14" s="813"/>
      <c r="GAB14" s="813"/>
      <c r="GAC14" s="813"/>
      <c r="GAD14" s="813"/>
      <c r="GAE14" s="813"/>
      <c r="GAF14" s="813"/>
      <c r="GAG14" s="813"/>
      <c r="GAH14" s="813"/>
      <c r="GAI14" s="813"/>
      <c r="GAJ14" s="813"/>
      <c r="GAK14" s="813"/>
      <c r="GAL14" s="813"/>
      <c r="GAM14" s="813"/>
      <c r="GAN14" s="813"/>
      <c r="GAO14" s="813"/>
      <c r="GAP14" s="813"/>
      <c r="GAQ14" s="813"/>
      <c r="GAR14" s="813"/>
      <c r="GAS14" s="813"/>
      <c r="GAT14" s="813"/>
      <c r="GAU14" s="813"/>
      <c r="GAV14" s="813"/>
      <c r="GAW14" s="813"/>
      <c r="GAX14" s="813"/>
      <c r="GAY14" s="813"/>
      <c r="GAZ14" s="813"/>
      <c r="GBA14" s="813"/>
      <c r="GBB14" s="813"/>
      <c r="GBC14" s="813"/>
      <c r="GBD14" s="813"/>
      <c r="GBE14" s="813"/>
      <c r="GBF14" s="813"/>
      <c r="GBG14" s="813"/>
      <c r="GBH14" s="813"/>
      <c r="GBI14" s="813"/>
      <c r="GBJ14" s="813"/>
      <c r="GBK14" s="813"/>
      <c r="GBL14" s="813"/>
      <c r="GBM14" s="813"/>
      <c r="GBN14" s="813"/>
      <c r="GBO14" s="813"/>
      <c r="GBP14" s="813"/>
      <c r="GBQ14" s="813"/>
      <c r="GBR14" s="813"/>
      <c r="GBS14" s="813"/>
      <c r="GBT14" s="813"/>
      <c r="GBU14" s="813"/>
      <c r="GBV14" s="813"/>
      <c r="GBW14" s="813"/>
      <c r="GBX14" s="813"/>
      <c r="GBY14" s="813"/>
      <c r="GBZ14" s="813"/>
      <c r="GCA14" s="813"/>
      <c r="GCB14" s="813"/>
      <c r="GCC14" s="813"/>
      <c r="GCD14" s="813"/>
      <c r="GCE14" s="813"/>
      <c r="GCF14" s="813"/>
      <c r="GCG14" s="813"/>
      <c r="GCH14" s="813"/>
      <c r="GCI14" s="813"/>
      <c r="GCJ14" s="813"/>
      <c r="GCK14" s="813"/>
      <c r="GCL14" s="813"/>
      <c r="GCM14" s="813"/>
      <c r="GCN14" s="813"/>
      <c r="GCO14" s="813"/>
      <c r="GCP14" s="813"/>
      <c r="GCQ14" s="813"/>
      <c r="GCR14" s="813"/>
      <c r="GCS14" s="813"/>
      <c r="GCT14" s="813"/>
      <c r="GCU14" s="813"/>
      <c r="GCV14" s="813"/>
      <c r="GCW14" s="813"/>
      <c r="GCX14" s="813"/>
      <c r="GCY14" s="813"/>
      <c r="GCZ14" s="813"/>
      <c r="GDA14" s="813"/>
      <c r="GDB14" s="813"/>
      <c r="GDC14" s="813"/>
      <c r="GDD14" s="813"/>
      <c r="GDE14" s="813"/>
      <c r="GDF14" s="813"/>
      <c r="GDG14" s="813"/>
      <c r="GDH14" s="813"/>
      <c r="GDI14" s="813"/>
      <c r="GDJ14" s="813"/>
      <c r="GDK14" s="813"/>
      <c r="GDL14" s="813"/>
      <c r="GDM14" s="813"/>
      <c r="GDN14" s="813"/>
      <c r="GDO14" s="813"/>
      <c r="GDP14" s="813"/>
      <c r="GDQ14" s="813"/>
      <c r="GDR14" s="813"/>
      <c r="GDS14" s="813"/>
      <c r="GDT14" s="813"/>
      <c r="GDU14" s="813"/>
      <c r="GDV14" s="813"/>
      <c r="GDW14" s="813"/>
      <c r="GDX14" s="813"/>
      <c r="GDY14" s="813"/>
      <c r="GDZ14" s="813"/>
      <c r="GEA14" s="813"/>
      <c r="GEB14" s="813"/>
      <c r="GEC14" s="813"/>
      <c r="GED14" s="813"/>
      <c r="GEE14" s="813"/>
      <c r="GEF14" s="813"/>
      <c r="GEG14" s="813"/>
      <c r="GEH14" s="813"/>
      <c r="GEI14" s="813"/>
      <c r="GEJ14" s="813"/>
      <c r="GEK14" s="813"/>
      <c r="GEL14" s="813"/>
      <c r="GEM14" s="813"/>
      <c r="GEN14" s="813"/>
      <c r="GEO14" s="813"/>
      <c r="GEP14" s="813"/>
      <c r="GEQ14" s="813"/>
      <c r="GER14" s="813"/>
      <c r="GES14" s="813"/>
      <c r="GET14" s="813"/>
      <c r="GEU14" s="813"/>
      <c r="GEV14" s="813"/>
      <c r="GEW14" s="813"/>
      <c r="GEX14" s="813"/>
      <c r="GEY14" s="813"/>
      <c r="GEZ14" s="813"/>
      <c r="GFA14" s="813"/>
      <c r="GFB14" s="813"/>
      <c r="GFC14" s="813"/>
      <c r="GFD14" s="813"/>
      <c r="GFE14" s="813"/>
      <c r="GFF14" s="813"/>
      <c r="GFG14" s="813"/>
      <c r="GFH14" s="813"/>
      <c r="GFI14" s="813"/>
      <c r="GFJ14" s="813"/>
      <c r="GFK14" s="813"/>
      <c r="GFL14" s="813"/>
      <c r="GFM14" s="813"/>
      <c r="GFN14" s="813"/>
      <c r="GFO14" s="813"/>
      <c r="GFP14" s="813"/>
      <c r="GFQ14" s="813"/>
      <c r="GFR14" s="813"/>
      <c r="GFS14" s="813"/>
      <c r="GFT14" s="813"/>
      <c r="GFU14" s="813"/>
      <c r="GFV14" s="813"/>
      <c r="GFW14" s="813"/>
      <c r="GFX14" s="813"/>
      <c r="GFY14" s="813"/>
      <c r="GFZ14" s="813"/>
      <c r="GGA14" s="813"/>
      <c r="GGB14" s="813"/>
      <c r="GGC14" s="813"/>
      <c r="GGD14" s="813"/>
      <c r="GGE14" s="813"/>
      <c r="GGF14" s="813"/>
      <c r="GGG14" s="813"/>
      <c r="GGH14" s="813"/>
      <c r="GGI14" s="813"/>
      <c r="GGJ14" s="813"/>
      <c r="GGK14" s="813"/>
      <c r="GGL14" s="813"/>
      <c r="GGM14" s="813"/>
      <c r="GGN14" s="813"/>
      <c r="GGO14" s="813"/>
      <c r="GGP14" s="813"/>
      <c r="GGQ14" s="813"/>
      <c r="GGR14" s="813"/>
      <c r="GGS14" s="813"/>
      <c r="GGT14" s="813"/>
      <c r="GGU14" s="813"/>
      <c r="GGV14" s="813"/>
      <c r="GGW14" s="813"/>
      <c r="GGX14" s="813"/>
      <c r="GGY14" s="813"/>
      <c r="GGZ14" s="813"/>
      <c r="GHA14" s="813"/>
      <c r="GHB14" s="813"/>
      <c r="GHC14" s="813"/>
      <c r="GHD14" s="813"/>
      <c r="GHE14" s="813"/>
      <c r="GHF14" s="813"/>
      <c r="GHG14" s="813"/>
      <c r="GHH14" s="813"/>
      <c r="GHI14" s="813"/>
      <c r="GHJ14" s="813"/>
      <c r="GHK14" s="813"/>
      <c r="GHL14" s="813"/>
      <c r="GHM14" s="813"/>
      <c r="GHN14" s="813"/>
      <c r="GHO14" s="813"/>
      <c r="GHP14" s="813"/>
      <c r="GHQ14" s="813"/>
      <c r="GHR14" s="813"/>
      <c r="GHS14" s="813"/>
      <c r="GHT14" s="813"/>
      <c r="GHU14" s="813"/>
      <c r="GHV14" s="813"/>
      <c r="GHW14" s="813"/>
      <c r="GHX14" s="813"/>
      <c r="GHY14" s="813"/>
      <c r="GHZ14" s="813"/>
      <c r="GIA14" s="813"/>
      <c r="GIB14" s="813"/>
      <c r="GIC14" s="813"/>
      <c r="GID14" s="813"/>
      <c r="GIE14" s="813"/>
      <c r="GIF14" s="813"/>
      <c r="GIG14" s="813"/>
      <c r="GIH14" s="813"/>
      <c r="GII14" s="813"/>
      <c r="GIJ14" s="813"/>
      <c r="GIK14" s="813"/>
      <c r="GIL14" s="813"/>
      <c r="GIM14" s="813"/>
      <c r="GIN14" s="813"/>
      <c r="GIO14" s="813"/>
      <c r="GIP14" s="813"/>
      <c r="GIQ14" s="813"/>
      <c r="GIR14" s="813"/>
      <c r="GIS14" s="813"/>
      <c r="GIT14" s="813"/>
      <c r="GIU14" s="813"/>
      <c r="GIV14" s="813"/>
      <c r="GIW14" s="813"/>
      <c r="GIX14" s="813"/>
      <c r="GIY14" s="813"/>
      <c r="GIZ14" s="813"/>
      <c r="GJA14" s="813"/>
      <c r="GJB14" s="813"/>
      <c r="GJC14" s="813"/>
      <c r="GJD14" s="813"/>
      <c r="GJE14" s="813"/>
      <c r="GJF14" s="813"/>
      <c r="GJG14" s="813"/>
      <c r="GJH14" s="813"/>
      <c r="GJI14" s="813"/>
      <c r="GJJ14" s="813"/>
      <c r="GJK14" s="813"/>
      <c r="GJL14" s="813"/>
      <c r="GJM14" s="813"/>
      <c r="GJN14" s="813"/>
      <c r="GJO14" s="813"/>
      <c r="GJP14" s="813"/>
      <c r="GJQ14" s="813"/>
      <c r="GJR14" s="813"/>
      <c r="GJS14" s="813"/>
      <c r="GJT14" s="813"/>
      <c r="GJU14" s="813"/>
      <c r="GJV14" s="813"/>
      <c r="GJW14" s="813"/>
      <c r="GJX14" s="813"/>
      <c r="GJY14" s="813"/>
      <c r="GJZ14" s="813"/>
      <c r="GKA14" s="813"/>
      <c r="GKB14" s="813"/>
      <c r="GKC14" s="813"/>
      <c r="GKD14" s="813"/>
      <c r="GKE14" s="813"/>
      <c r="GKF14" s="813"/>
      <c r="GKG14" s="813"/>
      <c r="GKH14" s="813"/>
      <c r="GKI14" s="813"/>
      <c r="GKJ14" s="813"/>
      <c r="GKK14" s="813"/>
      <c r="GKL14" s="813"/>
      <c r="GKM14" s="813"/>
      <c r="GKN14" s="813"/>
      <c r="GKO14" s="813"/>
      <c r="GKP14" s="813"/>
      <c r="GKQ14" s="813"/>
      <c r="GKR14" s="813"/>
      <c r="GKS14" s="813"/>
      <c r="GKT14" s="813"/>
      <c r="GKU14" s="813"/>
      <c r="GKV14" s="813"/>
      <c r="GKW14" s="813"/>
      <c r="GKX14" s="813"/>
      <c r="GKY14" s="813"/>
      <c r="GKZ14" s="813"/>
      <c r="GLA14" s="813"/>
      <c r="GLB14" s="813"/>
      <c r="GLC14" s="813"/>
      <c r="GLD14" s="813"/>
      <c r="GLE14" s="813"/>
      <c r="GLF14" s="813"/>
      <c r="GLG14" s="813"/>
      <c r="GLH14" s="813"/>
      <c r="GLI14" s="813"/>
      <c r="GLJ14" s="813"/>
      <c r="GLK14" s="813"/>
      <c r="GLL14" s="813"/>
      <c r="GLM14" s="813"/>
      <c r="GLN14" s="813"/>
      <c r="GLO14" s="813"/>
      <c r="GLP14" s="813"/>
      <c r="GLQ14" s="813"/>
      <c r="GLR14" s="813"/>
      <c r="GLS14" s="813"/>
      <c r="GLT14" s="813"/>
      <c r="GLU14" s="813"/>
      <c r="GLV14" s="813"/>
      <c r="GLW14" s="813"/>
      <c r="GLX14" s="813"/>
      <c r="GLY14" s="813"/>
      <c r="GLZ14" s="813"/>
      <c r="GMA14" s="813"/>
      <c r="GMB14" s="813"/>
      <c r="GMC14" s="813"/>
      <c r="GMD14" s="813"/>
      <c r="GME14" s="813"/>
      <c r="GMF14" s="813"/>
      <c r="GMG14" s="813"/>
      <c r="GMH14" s="813"/>
      <c r="GMI14" s="813"/>
      <c r="GMJ14" s="813"/>
      <c r="GMK14" s="813"/>
      <c r="GML14" s="813"/>
      <c r="GMM14" s="813"/>
      <c r="GMN14" s="813"/>
      <c r="GMO14" s="813"/>
      <c r="GMP14" s="813"/>
      <c r="GMQ14" s="813"/>
      <c r="GMR14" s="813"/>
      <c r="GMS14" s="813"/>
      <c r="GMT14" s="813"/>
      <c r="GMU14" s="813"/>
      <c r="GMV14" s="813"/>
      <c r="GMW14" s="813"/>
      <c r="GMX14" s="813"/>
      <c r="GMY14" s="813"/>
      <c r="GMZ14" s="813"/>
      <c r="GNA14" s="813"/>
      <c r="GNB14" s="813"/>
      <c r="GNC14" s="813"/>
      <c r="GND14" s="813"/>
      <c r="GNE14" s="813"/>
      <c r="GNF14" s="813"/>
      <c r="GNG14" s="813"/>
      <c r="GNH14" s="813"/>
      <c r="GNI14" s="813"/>
      <c r="GNJ14" s="813"/>
      <c r="GNK14" s="813"/>
      <c r="GNL14" s="813"/>
      <c r="GNM14" s="813"/>
      <c r="GNN14" s="813"/>
      <c r="GNO14" s="813"/>
      <c r="GNP14" s="813"/>
      <c r="GNQ14" s="813"/>
      <c r="GNR14" s="813"/>
      <c r="GNS14" s="813"/>
      <c r="GNT14" s="813"/>
      <c r="GNU14" s="813"/>
      <c r="GNV14" s="813"/>
      <c r="GNW14" s="813"/>
      <c r="GNX14" s="813"/>
      <c r="GNY14" s="813"/>
      <c r="GNZ14" s="813"/>
      <c r="GOA14" s="813"/>
      <c r="GOB14" s="813"/>
      <c r="GOC14" s="813"/>
      <c r="GOD14" s="813"/>
      <c r="GOE14" s="813"/>
      <c r="GOF14" s="813"/>
      <c r="GOG14" s="813"/>
      <c r="GOH14" s="813"/>
      <c r="GOI14" s="813"/>
      <c r="GOJ14" s="813"/>
      <c r="GOK14" s="813"/>
      <c r="GOL14" s="813"/>
      <c r="GOM14" s="813"/>
      <c r="GON14" s="813"/>
      <c r="GOO14" s="813"/>
      <c r="GOP14" s="813"/>
      <c r="GOQ14" s="813"/>
      <c r="GOR14" s="813"/>
      <c r="GOS14" s="813"/>
      <c r="GOT14" s="813"/>
      <c r="GOU14" s="813"/>
      <c r="GOV14" s="813"/>
      <c r="GOW14" s="813"/>
      <c r="GOX14" s="813"/>
      <c r="GOY14" s="813"/>
      <c r="GOZ14" s="813"/>
      <c r="GPA14" s="813"/>
      <c r="GPB14" s="813"/>
      <c r="GPC14" s="813"/>
      <c r="GPD14" s="813"/>
      <c r="GPE14" s="813"/>
      <c r="GPF14" s="813"/>
      <c r="GPG14" s="813"/>
      <c r="GPH14" s="813"/>
      <c r="GPI14" s="813"/>
      <c r="GPJ14" s="813"/>
      <c r="GPK14" s="813"/>
      <c r="GPL14" s="813"/>
      <c r="GPM14" s="813"/>
      <c r="GPN14" s="813"/>
      <c r="GPO14" s="813"/>
      <c r="GPP14" s="813"/>
      <c r="GPQ14" s="813"/>
      <c r="GPR14" s="813"/>
      <c r="GPS14" s="813"/>
      <c r="GPT14" s="813"/>
      <c r="GPU14" s="813"/>
      <c r="GPV14" s="813"/>
      <c r="GPW14" s="813"/>
      <c r="GPX14" s="813"/>
      <c r="GPY14" s="813"/>
      <c r="GPZ14" s="813"/>
      <c r="GQA14" s="813"/>
      <c r="GQB14" s="813"/>
      <c r="GQC14" s="813"/>
      <c r="GQD14" s="813"/>
      <c r="GQE14" s="813"/>
      <c r="GQF14" s="813"/>
      <c r="GQG14" s="813"/>
      <c r="GQH14" s="813"/>
      <c r="GQI14" s="813"/>
      <c r="GQJ14" s="813"/>
      <c r="GQK14" s="813"/>
      <c r="GQL14" s="813"/>
      <c r="GQM14" s="813"/>
      <c r="GQN14" s="813"/>
      <c r="GQO14" s="813"/>
      <c r="GQP14" s="813"/>
      <c r="GQQ14" s="813"/>
      <c r="GQR14" s="813"/>
      <c r="GQS14" s="813"/>
      <c r="GQT14" s="813"/>
      <c r="GQU14" s="813"/>
      <c r="GQV14" s="813"/>
      <c r="GQW14" s="813"/>
      <c r="GQX14" s="813"/>
      <c r="GQY14" s="813"/>
      <c r="GQZ14" s="813"/>
      <c r="GRA14" s="813"/>
      <c r="GRB14" s="813"/>
      <c r="GRC14" s="813"/>
      <c r="GRD14" s="813"/>
      <c r="GRE14" s="813"/>
      <c r="GRF14" s="813"/>
      <c r="GRG14" s="813"/>
      <c r="GRH14" s="813"/>
      <c r="GRI14" s="813"/>
      <c r="GRJ14" s="813"/>
      <c r="GRK14" s="813"/>
      <c r="GRL14" s="813"/>
      <c r="GRM14" s="813"/>
      <c r="GRN14" s="813"/>
      <c r="GRO14" s="813"/>
      <c r="GRP14" s="813"/>
      <c r="GRQ14" s="813"/>
      <c r="GRR14" s="813"/>
      <c r="GRS14" s="813"/>
      <c r="GRT14" s="813"/>
      <c r="GRU14" s="813"/>
      <c r="GRV14" s="813"/>
      <c r="GRW14" s="813"/>
      <c r="GRX14" s="813"/>
      <c r="GRY14" s="813"/>
      <c r="GRZ14" s="813"/>
      <c r="GSA14" s="813"/>
      <c r="GSB14" s="813"/>
      <c r="GSC14" s="813"/>
      <c r="GSD14" s="813"/>
      <c r="GSE14" s="813"/>
      <c r="GSF14" s="813"/>
      <c r="GSG14" s="813"/>
      <c r="GSH14" s="813"/>
      <c r="GSI14" s="813"/>
      <c r="GSJ14" s="813"/>
      <c r="GSK14" s="813"/>
      <c r="GSL14" s="813"/>
      <c r="GSM14" s="813"/>
      <c r="GSN14" s="813"/>
      <c r="GSO14" s="813"/>
      <c r="GSP14" s="813"/>
      <c r="GSQ14" s="813"/>
      <c r="GSR14" s="813"/>
      <c r="GSS14" s="813"/>
      <c r="GST14" s="813"/>
      <c r="GSU14" s="813"/>
      <c r="GSV14" s="813"/>
      <c r="GSW14" s="813"/>
      <c r="GSX14" s="813"/>
      <c r="GSY14" s="813"/>
      <c r="GSZ14" s="813"/>
      <c r="GTA14" s="813"/>
      <c r="GTB14" s="813"/>
      <c r="GTC14" s="813"/>
      <c r="GTD14" s="813"/>
      <c r="GTE14" s="813"/>
      <c r="GTF14" s="813"/>
      <c r="GTG14" s="813"/>
      <c r="GTH14" s="813"/>
      <c r="GTI14" s="813"/>
      <c r="GTJ14" s="813"/>
      <c r="GTK14" s="813"/>
      <c r="GTL14" s="813"/>
      <c r="GTM14" s="813"/>
      <c r="GTN14" s="813"/>
      <c r="GTO14" s="813"/>
      <c r="GTP14" s="813"/>
      <c r="GTQ14" s="813"/>
      <c r="GTR14" s="813"/>
      <c r="GTS14" s="813"/>
      <c r="GTT14" s="813"/>
      <c r="GTU14" s="813"/>
      <c r="GTV14" s="813"/>
      <c r="GTW14" s="813"/>
      <c r="GTX14" s="813"/>
      <c r="GTY14" s="813"/>
      <c r="GTZ14" s="813"/>
      <c r="GUA14" s="813"/>
      <c r="GUB14" s="813"/>
      <c r="GUC14" s="813"/>
      <c r="GUD14" s="813"/>
      <c r="GUE14" s="813"/>
      <c r="GUF14" s="813"/>
      <c r="GUG14" s="813"/>
      <c r="GUH14" s="813"/>
      <c r="GUI14" s="813"/>
      <c r="GUJ14" s="813"/>
      <c r="GUK14" s="813"/>
      <c r="GUL14" s="813"/>
      <c r="GUM14" s="813"/>
      <c r="GUN14" s="813"/>
      <c r="GUO14" s="813"/>
      <c r="GUP14" s="813"/>
      <c r="GUQ14" s="813"/>
      <c r="GUR14" s="813"/>
      <c r="GUS14" s="813"/>
      <c r="GUT14" s="813"/>
      <c r="GUU14" s="813"/>
      <c r="GUV14" s="813"/>
      <c r="GUW14" s="813"/>
      <c r="GUX14" s="813"/>
      <c r="GUY14" s="813"/>
      <c r="GUZ14" s="813"/>
      <c r="GVA14" s="813"/>
      <c r="GVB14" s="813"/>
      <c r="GVC14" s="813"/>
      <c r="GVD14" s="813"/>
      <c r="GVE14" s="813"/>
      <c r="GVF14" s="813"/>
      <c r="GVG14" s="813"/>
      <c r="GVH14" s="813"/>
      <c r="GVI14" s="813"/>
      <c r="GVJ14" s="813"/>
      <c r="GVK14" s="813"/>
      <c r="GVL14" s="813"/>
      <c r="GVM14" s="813"/>
      <c r="GVN14" s="813"/>
      <c r="GVO14" s="813"/>
      <c r="GVP14" s="813"/>
      <c r="GVQ14" s="813"/>
      <c r="GVR14" s="813"/>
      <c r="GVS14" s="813"/>
      <c r="GVT14" s="813"/>
      <c r="GVU14" s="813"/>
      <c r="GVV14" s="813"/>
      <c r="GVW14" s="813"/>
      <c r="GVX14" s="813"/>
      <c r="GVY14" s="813"/>
      <c r="GVZ14" s="813"/>
      <c r="GWA14" s="813"/>
      <c r="GWB14" s="813"/>
      <c r="GWC14" s="813"/>
      <c r="GWD14" s="813"/>
      <c r="GWE14" s="813"/>
      <c r="GWF14" s="813"/>
      <c r="GWG14" s="813"/>
      <c r="GWH14" s="813"/>
      <c r="GWI14" s="813"/>
      <c r="GWJ14" s="813"/>
      <c r="GWK14" s="813"/>
      <c r="GWL14" s="813"/>
      <c r="GWM14" s="813"/>
      <c r="GWN14" s="813"/>
      <c r="GWO14" s="813"/>
      <c r="GWP14" s="813"/>
      <c r="GWQ14" s="813"/>
      <c r="GWR14" s="813"/>
      <c r="GWS14" s="813"/>
      <c r="GWT14" s="813"/>
      <c r="GWU14" s="813"/>
      <c r="GWV14" s="813"/>
      <c r="GWW14" s="813"/>
      <c r="GWX14" s="813"/>
      <c r="GWY14" s="813"/>
      <c r="GWZ14" s="813"/>
      <c r="GXA14" s="813"/>
      <c r="GXB14" s="813"/>
      <c r="GXC14" s="813"/>
      <c r="GXD14" s="813"/>
      <c r="GXE14" s="813"/>
      <c r="GXF14" s="813"/>
      <c r="GXG14" s="813"/>
      <c r="GXH14" s="813"/>
      <c r="GXI14" s="813"/>
      <c r="GXJ14" s="813"/>
      <c r="GXK14" s="813"/>
      <c r="GXL14" s="813"/>
      <c r="GXM14" s="813"/>
      <c r="GXN14" s="813"/>
      <c r="GXO14" s="813"/>
      <c r="GXP14" s="813"/>
      <c r="GXQ14" s="813"/>
      <c r="GXR14" s="813"/>
      <c r="GXS14" s="813"/>
      <c r="GXT14" s="813"/>
      <c r="GXU14" s="813"/>
      <c r="GXV14" s="813"/>
      <c r="GXW14" s="813"/>
      <c r="GXX14" s="813"/>
      <c r="GXY14" s="813"/>
      <c r="GXZ14" s="813"/>
      <c r="GYA14" s="813"/>
      <c r="GYB14" s="813"/>
      <c r="GYC14" s="813"/>
      <c r="GYD14" s="813"/>
      <c r="GYE14" s="813"/>
      <c r="GYF14" s="813"/>
      <c r="GYG14" s="813"/>
      <c r="GYH14" s="813"/>
      <c r="GYI14" s="813"/>
      <c r="GYJ14" s="813"/>
      <c r="GYK14" s="813"/>
      <c r="GYL14" s="813"/>
      <c r="GYM14" s="813"/>
      <c r="GYN14" s="813"/>
      <c r="GYO14" s="813"/>
      <c r="GYP14" s="813"/>
      <c r="GYQ14" s="813"/>
      <c r="GYR14" s="813"/>
      <c r="GYS14" s="813"/>
      <c r="GYT14" s="813"/>
      <c r="GYU14" s="813"/>
      <c r="GYV14" s="813"/>
      <c r="GYW14" s="813"/>
      <c r="GYX14" s="813"/>
      <c r="GYY14" s="813"/>
      <c r="GYZ14" s="813"/>
      <c r="GZA14" s="813"/>
      <c r="GZB14" s="813"/>
      <c r="GZC14" s="813"/>
      <c r="GZD14" s="813"/>
      <c r="GZE14" s="813"/>
      <c r="GZF14" s="813"/>
      <c r="GZG14" s="813"/>
      <c r="GZH14" s="813"/>
      <c r="GZI14" s="813"/>
      <c r="GZJ14" s="813"/>
      <c r="GZK14" s="813"/>
      <c r="GZL14" s="813"/>
      <c r="GZM14" s="813"/>
      <c r="GZN14" s="813"/>
      <c r="GZO14" s="813"/>
      <c r="GZP14" s="813"/>
      <c r="GZQ14" s="813"/>
      <c r="GZR14" s="813"/>
      <c r="GZS14" s="813"/>
      <c r="GZT14" s="813"/>
      <c r="GZU14" s="813"/>
      <c r="GZV14" s="813"/>
      <c r="GZW14" s="813"/>
      <c r="GZX14" s="813"/>
      <c r="GZY14" s="813"/>
      <c r="GZZ14" s="813"/>
      <c r="HAA14" s="813"/>
      <c r="HAB14" s="813"/>
      <c r="HAC14" s="813"/>
      <c r="HAD14" s="813"/>
      <c r="HAE14" s="813"/>
      <c r="HAF14" s="813"/>
      <c r="HAG14" s="813"/>
      <c r="HAH14" s="813"/>
      <c r="HAI14" s="813"/>
      <c r="HAJ14" s="813"/>
      <c r="HAK14" s="813"/>
      <c r="HAL14" s="813"/>
      <c r="HAM14" s="813"/>
      <c r="HAN14" s="813"/>
      <c r="HAO14" s="813"/>
      <c r="HAP14" s="813"/>
      <c r="HAQ14" s="813"/>
      <c r="HAR14" s="813"/>
      <c r="HAS14" s="813"/>
      <c r="HAT14" s="813"/>
      <c r="HAU14" s="813"/>
      <c r="HAV14" s="813"/>
      <c r="HAW14" s="813"/>
      <c r="HAX14" s="813"/>
      <c r="HAY14" s="813"/>
      <c r="HAZ14" s="813"/>
      <c r="HBA14" s="813"/>
      <c r="HBB14" s="813"/>
      <c r="HBC14" s="813"/>
      <c r="HBD14" s="813"/>
      <c r="HBE14" s="813"/>
      <c r="HBF14" s="813"/>
      <c r="HBG14" s="813"/>
      <c r="HBH14" s="813"/>
      <c r="HBI14" s="813"/>
      <c r="HBJ14" s="813"/>
      <c r="HBK14" s="813"/>
      <c r="HBL14" s="813"/>
      <c r="HBM14" s="813"/>
      <c r="HBN14" s="813"/>
      <c r="HBO14" s="813"/>
      <c r="HBP14" s="813"/>
      <c r="HBQ14" s="813"/>
      <c r="HBR14" s="813"/>
      <c r="HBS14" s="813"/>
      <c r="HBT14" s="813"/>
      <c r="HBU14" s="813"/>
      <c r="HBV14" s="813"/>
      <c r="HBW14" s="813"/>
      <c r="HBX14" s="813"/>
      <c r="HBY14" s="813"/>
      <c r="HBZ14" s="813"/>
      <c r="HCA14" s="813"/>
      <c r="HCB14" s="813"/>
      <c r="HCC14" s="813"/>
      <c r="HCD14" s="813"/>
      <c r="HCE14" s="813"/>
      <c r="HCF14" s="813"/>
      <c r="HCG14" s="813"/>
      <c r="HCH14" s="813"/>
      <c r="HCI14" s="813"/>
      <c r="HCJ14" s="813"/>
      <c r="HCK14" s="813"/>
      <c r="HCL14" s="813"/>
      <c r="HCM14" s="813"/>
      <c r="HCN14" s="813"/>
      <c r="HCO14" s="813"/>
      <c r="HCP14" s="813"/>
      <c r="HCQ14" s="813"/>
      <c r="HCR14" s="813"/>
      <c r="HCS14" s="813"/>
      <c r="HCT14" s="813"/>
      <c r="HCU14" s="813"/>
      <c r="HCV14" s="813"/>
      <c r="HCW14" s="813"/>
      <c r="HCX14" s="813"/>
      <c r="HCY14" s="813"/>
      <c r="HCZ14" s="813"/>
      <c r="HDA14" s="813"/>
      <c r="HDB14" s="813"/>
      <c r="HDC14" s="813"/>
      <c r="HDD14" s="813"/>
      <c r="HDE14" s="813"/>
      <c r="HDF14" s="813"/>
      <c r="HDG14" s="813"/>
      <c r="HDH14" s="813"/>
      <c r="HDI14" s="813"/>
      <c r="HDJ14" s="813"/>
      <c r="HDK14" s="813"/>
      <c r="HDL14" s="813"/>
      <c r="HDM14" s="813"/>
      <c r="HDN14" s="813"/>
      <c r="HDO14" s="813"/>
      <c r="HDP14" s="813"/>
      <c r="HDQ14" s="813"/>
      <c r="HDR14" s="813"/>
      <c r="HDS14" s="813"/>
      <c r="HDT14" s="813"/>
      <c r="HDU14" s="813"/>
      <c r="HDV14" s="813"/>
      <c r="HDW14" s="813"/>
      <c r="HDX14" s="813"/>
      <c r="HDY14" s="813"/>
      <c r="HDZ14" s="813"/>
      <c r="HEA14" s="813"/>
      <c r="HEB14" s="813"/>
      <c r="HEC14" s="813"/>
      <c r="HED14" s="813"/>
      <c r="HEE14" s="813"/>
      <c r="HEF14" s="813"/>
      <c r="HEG14" s="813"/>
      <c r="HEH14" s="813"/>
      <c r="HEI14" s="813"/>
      <c r="HEJ14" s="813"/>
      <c r="HEK14" s="813"/>
      <c r="HEL14" s="813"/>
      <c r="HEM14" s="813"/>
      <c r="HEN14" s="813"/>
      <c r="HEO14" s="813"/>
      <c r="HEP14" s="813"/>
      <c r="HEQ14" s="813"/>
      <c r="HER14" s="813"/>
      <c r="HES14" s="813"/>
      <c r="HET14" s="813"/>
      <c r="HEU14" s="813"/>
      <c r="HEV14" s="813"/>
      <c r="HEW14" s="813"/>
      <c r="HEX14" s="813"/>
      <c r="HEY14" s="813"/>
      <c r="HEZ14" s="813"/>
      <c r="HFA14" s="813"/>
      <c r="HFB14" s="813"/>
      <c r="HFC14" s="813"/>
      <c r="HFD14" s="813"/>
      <c r="HFE14" s="813"/>
      <c r="HFF14" s="813"/>
      <c r="HFG14" s="813"/>
      <c r="HFH14" s="813"/>
      <c r="HFI14" s="813"/>
      <c r="HFJ14" s="813"/>
      <c r="HFK14" s="813"/>
      <c r="HFL14" s="813"/>
      <c r="HFM14" s="813"/>
      <c r="HFN14" s="813"/>
      <c r="HFO14" s="813"/>
      <c r="HFP14" s="813"/>
      <c r="HFQ14" s="813"/>
      <c r="HFR14" s="813"/>
      <c r="HFS14" s="813"/>
      <c r="HFT14" s="813"/>
      <c r="HFU14" s="813"/>
      <c r="HFV14" s="813"/>
      <c r="HFW14" s="813"/>
      <c r="HFX14" s="813"/>
      <c r="HFY14" s="813"/>
      <c r="HFZ14" s="813"/>
      <c r="HGA14" s="813"/>
      <c r="HGB14" s="813"/>
      <c r="HGC14" s="813"/>
      <c r="HGD14" s="813"/>
      <c r="HGE14" s="813"/>
      <c r="HGF14" s="813"/>
      <c r="HGG14" s="813"/>
      <c r="HGH14" s="813"/>
      <c r="HGI14" s="813"/>
      <c r="HGJ14" s="813"/>
      <c r="HGK14" s="813"/>
      <c r="HGL14" s="813"/>
      <c r="HGM14" s="813"/>
      <c r="HGN14" s="813"/>
      <c r="HGO14" s="813"/>
      <c r="HGP14" s="813"/>
      <c r="HGQ14" s="813"/>
      <c r="HGR14" s="813"/>
      <c r="HGS14" s="813"/>
      <c r="HGT14" s="813"/>
      <c r="HGU14" s="813"/>
      <c r="HGV14" s="813"/>
      <c r="HGW14" s="813"/>
      <c r="HGX14" s="813"/>
      <c r="HGY14" s="813"/>
      <c r="HGZ14" s="813"/>
      <c r="HHA14" s="813"/>
      <c r="HHB14" s="813"/>
      <c r="HHC14" s="813"/>
      <c r="HHD14" s="813"/>
      <c r="HHE14" s="813"/>
      <c r="HHF14" s="813"/>
      <c r="HHG14" s="813"/>
      <c r="HHH14" s="813"/>
      <c r="HHI14" s="813"/>
      <c r="HHJ14" s="813"/>
      <c r="HHK14" s="813"/>
      <c r="HHL14" s="813"/>
      <c r="HHM14" s="813"/>
      <c r="HHN14" s="813"/>
      <c r="HHO14" s="813"/>
      <c r="HHP14" s="813"/>
      <c r="HHQ14" s="813"/>
      <c r="HHR14" s="813"/>
      <c r="HHS14" s="813"/>
      <c r="HHT14" s="813"/>
      <c r="HHU14" s="813"/>
      <c r="HHV14" s="813"/>
      <c r="HHW14" s="813"/>
      <c r="HHX14" s="813"/>
      <c r="HHY14" s="813"/>
      <c r="HHZ14" s="813"/>
      <c r="HIA14" s="813"/>
      <c r="HIB14" s="813"/>
      <c r="HIC14" s="813"/>
      <c r="HID14" s="813"/>
      <c r="HIE14" s="813"/>
      <c r="HIF14" s="813"/>
      <c r="HIG14" s="813"/>
      <c r="HIH14" s="813"/>
      <c r="HII14" s="813"/>
      <c r="HIJ14" s="813"/>
      <c r="HIK14" s="813"/>
      <c r="HIL14" s="813"/>
      <c r="HIM14" s="813"/>
      <c r="HIN14" s="813"/>
      <c r="HIO14" s="813"/>
      <c r="HIP14" s="813"/>
      <c r="HIQ14" s="813"/>
      <c r="HIR14" s="813"/>
      <c r="HIS14" s="813"/>
      <c r="HIT14" s="813"/>
      <c r="HIU14" s="813"/>
      <c r="HIV14" s="813"/>
      <c r="HIW14" s="813"/>
      <c r="HIX14" s="813"/>
      <c r="HIY14" s="813"/>
      <c r="HIZ14" s="813"/>
      <c r="HJA14" s="813"/>
      <c r="HJB14" s="813"/>
      <c r="HJC14" s="813"/>
      <c r="HJD14" s="813"/>
      <c r="HJE14" s="813"/>
      <c r="HJF14" s="813"/>
      <c r="HJG14" s="813"/>
      <c r="HJH14" s="813"/>
      <c r="HJI14" s="813"/>
      <c r="HJJ14" s="813"/>
      <c r="HJK14" s="813"/>
      <c r="HJL14" s="813"/>
      <c r="HJM14" s="813"/>
      <c r="HJN14" s="813"/>
      <c r="HJO14" s="813"/>
      <c r="HJP14" s="813"/>
      <c r="HJQ14" s="813"/>
      <c r="HJR14" s="813"/>
      <c r="HJS14" s="813"/>
      <c r="HJT14" s="813"/>
      <c r="HJU14" s="813"/>
      <c r="HJV14" s="813"/>
      <c r="HJW14" s="813"/>
      <c r="HJX14" s="813"/>
      <c r="HJY14" s="813"/>
      <c r="HJZ14" s="813"/>
      <c r="HKA14" s="813"/>
      <c r="HKB14" s="813"/>
      <c r="HKC14" s="813"/>
      <c r="HKD14" s="813"/>
      <c r="HKE14" s="813"/>
      <c r="HKF14" s="813"/>
      <c r="HKG14" s="813"/>
      <c r="HKH14" s="813"/>
      <c r="HKI14" s="813"/>
      <c r="HKJ14" s="813"/>
      <c r="HKK14" s="813"/>
      <c r="HKL14" s="813"/>
      <c r="HKM14" s="813"/>
      <c r="HKN14" s="813"/>
      <c r="HKO14" s="813"/>
      <c r="HKP14" s="813"/>
      <c r="HKQ14" s="813"/>
      <c r="HKR14" s="813"/>
      <c r="HKS14" s="813"/>
      <c r="HKT14" s="813"/>
      <c r="HKU14" s="813"/>
      <c r="HKV14" s="813"/>
      <c r="HKW14" s="813"/>
      <c r="HKX14" s="813"/>
      <c r="HKY14" s="813"/>
      <c r="HKZ14" s="813"/>
      <c r="HLA14" s="813"/>
      <c r="HLB14" s="813"/>
      <c r="HLC14" s="813"/>
      <c r="HLD14" s="813"/>
      <c r="HLE14" s="813"/>
      <c r="HLF14" s="813"/>
      <c r="HLG14" s="813"/>
      <c r="HLH14" s="813"/>
      <c r="HLI14" s="813"/>
      <c r="HLJ14" s="813"/>
      <c r="HLK14" s="813"/>
      <c r="HLL14" s="813"/>
      <c r="HLM14" s="813"/>
      <c r="HLN14" s="813"/>
      <c r="HLO14" s="813"/>
      <c r="HLP14" s="813"/>
      <c r="HLQ14" s="813"/>
      <c r="HLR14" s="813"/>
      <c r="HLS14" s="813"/>
      <c r="HLT14" s="813"/>
      <c r="HLU14" s="813"/>
      <c r="HLV14" s="813"/>
      <c r="HLW14" s="813"/>
      <c r="HLX14" s="813"/>
      <c r="HLY14" s="813"/>
      <c r="HLZ14" s="813"/>
      <c r="HMA14" s="813"/>
      <c r="HMB14" s="813"/>
      <c r="HMC14" s="813"/>
      <c r="HMD14" s="813"/>
      <c r="HME14" s="813"/>
      <c r="HMF14" s="813"/>
      <c r="HMG14" s="813"/>
      <c r="HMH14" s="813"/>
      <c r="HMI14" s="813"/>
      <c r="HMJ14" s="813"/>
      <c r="HMK14" s="813"/>
      <c r="HML14" s="813"/>
      <c r="HMM14" s="813"/>
      <c r="HMN14" s="813"/>
      <c r="HMO14" s="813"/>
      <c r="HMP14" s="813"/>
      <c r="HMQ14" s="813"/>
      <c r="HMR14" s="813"/>
      <c r="HMS14" s="813"/>
      <c r="HMT14" s="813"/>
      <c r="HMU14" s="813"/>
      <c r="HMV14" s="813"/>
      <c r="HMW14" s="813"/>
      <c r="HMX14" s="813"/>
      <c r="HMY14" s="813"/>
      <c r="HMZ14" s="813"/>
      <c r="HNA14" s="813"/>
      <c r="HNB14" s="813"/>
      <c r="HNC14" s="813"/>
      <c r="HND14" s="813"/>
      <c r="HNE14" s="813"/>
      <c r="HNF14" s="813"/>
      <c r="HNG14" s="813"/>
      <c r="HNH14" s="813"/>
      <c r="HNI14" s="813"/>
      <c r="HNJ14" s="813"/>
      <c r="HNK14" s="813"/>
      <c r="HNL14" s="813"/>
      <c r="HNM14" s="813"/>
      <c r="HNN14" s="813"/>
      <c r="HNO14" s="813"/>
      <c r="HNP14" s="813"/>
      <c r="HNQ14" s="813"/>
      <c r="HNR14" s="813"/>
      <c r="HNS14" s="813"/>
      <c r="HNT14" s="813"/>
      <c r="HNU14" s="813"/>
      <c r="HNV14" s="813"/>
      <c r="HNW14" s="813"/>
      <c r="HNX14" s="813"/>
      <c r="HNY14" s="813"/>
      <c r="HNZ14" s="813"/>
      <c r="HOA14" s="813"/>
      <c r="HOB14" s="813"/>
      <c r="HOC14" s="813"/>
      <c r="HOD14" s="813"/>
      <c r="HOE14" s="813"/>
      <c r="HOF14" s="813"/>
      <c r="HOG14" s="813"/>
      <c r="HOH14" s="813"/>
      <c r="HOI14" s="813"/>
      <c r="HOJ14" s="813"/>
      <c r="HOK14" s="813"/>
      <c r="HOL14" s="813"/>
      <c r="HOM14" s="813"/>
      <c r="HON14" s="813"/>
      <c r="HOO14" s="813"/>
      <c r="HOP14" s="813"/>
      <c r="HOQ14" s="813"/>
      <c r="HOR14" s="813"/>
      <c r="HOS14" s="813"/>
      <c r="HOT14" s="813"/>
      <c r="HOU14" s="813"/>
      <c r="HOV14" s="813"/>
      <c r="HOW14" s="813"/>
      <c r="HOX14" s="813"/>
      <c r="HOY14" s="813"/>
      <c r="HOZ14" s="813"/>
      <c r="HPA14" s="813"/>
      <c r="HPB14" s="813"/>
      <c r="HPC14" s="813"/>
      <c r="HPD14" s="813"/>
      <c r="HPE14" s="813"/>
      <c r="HPF14" s="813"/>
      <c r="HPG14" s="813"/>
      <c r="HPH14" s="813"/>
      <c r="HPI14" s="813"/>
      <c r="HPJ14" s="813"/>
      <c r="HPK14" s="813"/>
      <c r="HPL14" s="813"/>
      <c r="HPM14" s="813"/>
      <c r="HPN14" s="813"/>
      <c r="HPO14" s="813"/>
      <c r="HPP14" s="813"/>
      <c r="HPQ14" s="813"/>
      <c r="HPR14" s="813"/>
      <c r="HPS14" s="813"/>
      <c r="HPT14" s="813"/>
      <c r="HPU14" s="813"/>
      <c r="HPV14" s="813"/>
      <c r="HPW14" s="813"/>
      <c r="HPX14" s="813"/>
      <c r="HPY14" s="813"/>
      <c r="HPZ14" s="813"/>
      <c r="HQA14" s="813"/>
      <c r="HQB14" s="813"/>
      <c r="HQC14" s="813"/>
      <c r="HQD14" s="813"/>
      <c r="HQE14" s="813"/>
      <c r="HQF14" s="813"/>
      <c r="HQG14" s="813"/>
      <c r="HQH14" s="813"/>
      <c r="HQI14" s="813"/>
      <c r="HQJ14" s="813"/>
      <c r="HQK14" s="813"/>
      <c r="HQL14" s="813"/>
      <c r="HQM14" s="813"/>
      <c r="HQN14" s="813"/>
      <c r="HQO14" s="813"/>
      <c r="HQP14" s="813"/>
      <c r="HQQ14" s="813"/>
      <c r="HQR14" s="813"/>
      <c r="HQS14" s="813"/>
      <c r="HQT14" s="813"/>
      <c r="HQU14" s="813"/>
      <c r="HQV14" s="813"/>
      <c r="HQW14" s="813"/>
      <c r="HQX14" s="813"/>
      <c r="HQY14" s="813"/>
      <c r="HQZ14" s="813"/>
      <c r="HRA14" s="813"/>
      <c r="HRB14" s="813"/>
      <c r="HRC14" s="813"/>
      <c r="HRD14" s="813"/>
      <c r="HRE14" s="813"/>
      <c r="HRF14" s="813"/>
      <c r="HRG14" s="813"/>
      <c r="HRH14" s="813"/>
      <c r="HRI14" s="813"/>
      <c r="HRJ14" s="813"/>
      <c r="HRK14" s="813"/>
      <c r="HRL14" s="813"/>
      <c r="HRM14" s="813"/>
      <c r="HRN14" s="813"/>
      <c r="HRO14" s="813"/>
      <c r="HRP14" s="813"/>
      <c r="HRQ14" s="813"/>
      <c r="HRR14" s="813"/>
      <c r="HRS14" s="813"/>
      <c r="HRT14" s="813"/>
      <c r="HRU14" s="813"/>
      <c r="HRV14" s="813"/>
      <c r="HRW14" s="813"/>
      <c r="HRX14" s="813"/>
      <c r="HRY14" s="813"/>
      <c r="HRZ14" s="813"/>
      <c r="HSA14" s="813"/>
      <c r="HSB14" s="813"/>
      <c r="HSC14" s="813"/>
      <c r="HSD14" s="813"/>
      <c r="HSE14" s="813"/>
      <c r="HSF14" s="813"/>
      <c r="HSG14" s="813"/>
      <c r="HSH14" s="813"/>
      <c r="HSI14" s="813"/>
      <c r="HSJ14" s="813"/>
      <c r="HSK14" s="813"/>
      <c r="HSL14" s="813"/>
      <c r="HSM14" s="813"/>
      <c r="HSN14" s="813"/>
      <c r="HSO14" s="813"/>
      <c r="HSP14" s="813"/>
      <c r="HSQ14" s="813"/>
      <c r="HSR14" s="813"/>
      <c r="HSS14" s="813"/>
      <c r="HST14" s="813"/>
      <c r="HSU14" s="813"/>
      <c r="HSV14" s="813"/>
      <c r="HSW14" s="813"/>
      <c r="HSX14" s="813"/>
      <c r="HSY14" s="813"/>
      <c r="HSZ14" s="813"/>
      <c r="HTA14" s="813"/>
      <c r="HTB14" s="813"/>
      <c r="HTC14" s="813"/>
      <c r="HTD14" s="813"/>
      <c r="HTE14" s="813"/>
      <c r="HTF14" s="813"/>
      <c r="HTG14" s="813"/>
      <c r="HTH14" s="813"/>
      <c r="HTI14" s="813"/>
      <c r="HTJ14" s="813"/>
      <c r="HTK14" s="813"/>
      <c r="HTL14" s="813"/>
      <c r="HTM14" s="813"/>
      <c r="HTN14" s="813"/>
      <c r="HTO14" s="813"/>
      <c r="HTP14" s="813"/>
      <c r="HTQ14" s="813"/>
      <c r="HTR14" s="813"/>
      <c r="HTS14" s="813"/>
      <c r="HTT14" s="813"/>
      <c r="HTU14" s="813"/>
      <c r="HTV14" s="813"/>
      <c r="HTW14" s="813"/>
      <c r="HTX14" s="813"/>
      <c r="HTY14" s="813"/>
      <c r="HTZ14" s="813"/>
      <c r="HUA14" s="813"/>
      <c r="HUB14" s="813"/>
      <c r="HUC14" s="813"/>
      <c r="HUD14" s="813"/>
      <c r="HUE14" s="813"/>
      <c r="HUF14" s="813"/>
      <c r="HUG14" s="813"/>
      <c r="HUH14" s="813"/>
      <c r="HUI14" s="813"/>
      <c r="HUJ14" s="813"/>
      <c r="HUK14" s="813"/>
      <c r="HUL14" s="813"/>
      <c r="HUM14" s="813"/>
      <c r="HUN14" s="813"/>
      <c r="HUO14" s="813"/>
      <c r="HUP14" s="813"/>
      <c r="HUQ14" s="813"/>
      <c r="HUR14" s="813"/>
      <c r="HUS14" s="813"/>
      <c r="HUT14" s="813"/>
      <c r="HUU14" s="813"/>
      <c r="HUV14" s="813"/>
      <c r="HUW14" s="813"/>
      <c r="HUX14" s="813"/>
      <c r="HUY14" s="813"/>
      <c r="HUZ14" s="813"/>
      <c r="HVA14" s="813"/>
      <c r="HVB14" s="813"/>
      <c r="HVC14" s="813"/>
      <c r="HVD14" s="813"/>
      <c r="HVE14" s="813"/>
      <c r="HVF14" s="813"/>
      <c r="HVG14" s="813"/>
      <c r="HVH14" s="813"/>
      <c r="HVI14" s="813"/>
      <c r="HVJ14" s="813"/>
      <c r="HVK14" s="813"/>
      <c r="HVL14" s="813"/>
      <c r="HVM14" s="813"/>
      <c r="HVN14" s="813"/>
      <c r="HVO14" s="813"/>
      <c r="HVP14" s="813"/>
      <c r="HVQ14" s="813"/>
      <c r="HVR14" s="813"/>
      <c r="HVS14" s="813"/>
      <c r="HVT14" s="813"/>
      <c r="HVU14" s="813"/>
      <c r="HVV14" s="813"/>
      <c r="HVW14" s="813"/>
      <c r="HVX14" s="813"/>
      <c r="HVY14" s="813"/>
      <c r="HVZ14" s="813"/>
      <c r="HWA14" s="813"/>
      <c r="HWB14" s="813"/>
      <c r="HWC14" s="813"/>
      <c r="HWD14" s="813"/>
      <c r="HWE14" s="813"/>
      <c r="HWF14" s="813"/>
      <c r="HWG14" s="813"/>
      <c r="HWH14" s="813"/>
      <c r="HWI14" s="813"/>
      <c r="HWJ14" s="813"/>
      <c r="HWK14" s="813"/>
      <c r="HWL14" s="813"/>
      <c r="HWM14" s="813"/>
      <c r="HWN14" s="813"/>
      <c r="HWO14" s="813"/>
      <c r="HWP14" s="813"/>
      <c r="HWQ14" s="813"/>
      <c r="HWR14" s="813"/>
      <c r="HWS14" s="813"/>
      <c r="HWT14" s="813"/>
      <c r="HWU14" s="813"/>
      <c r="HWV14" s="813"/>
      <c r="HWW14" s="813"/>
      <c r="HWX14" s="813"/>
      <c r="HWY14" s="813"/>
      <c r="HWZ14" s="813"/>
      <c r="HXA14" s="813"/>
      <c r="HXB14" s="813"/>
      <c r="HXC14" s="813"/>
      <c r="HXD14" s="813"/>
      <c r="HXE14" s="813"/>
      <c r="HXF14" s="813"/>
      <c r="HXG14" s="813"/>
      <c r="HXH14" s="813"/>
      <c r="HXI14" s="813"/>
      <c r="HXJ14" s="813"/>
      <c r="HXK14" s="813"/>
      <c r="HXL14" s="813"/>
      <c r="HXM14" s="813"/>
      <c r="HXN14" s="813"/>
      <c r="HXO14" s="813"/>
      <c r="HXP14" s="813"/>
      <c r="HXQ14" s="813"/>
      <c r="HXR14" s="813"/>
      <c r="HXS14" s="813"/>
      <c r="HXT14" s="813"/>
      <c r="HXU14" s="813"/>
      <c r="HXV14" s="813"/>
      <c r="HXW14" s="813"/>
      <c r="HXX14" s="813"/>
      <c r="HXY14" s="813"/>
      <c r="HXZ14" s="813"/>
      <c r="HYA14" s="813"/>
      <c r="HYB14" s="813"/>
      <c r="HYC14" s="813"/>
      <c r="HYD14" s="813"/>
      <c r="HYE14" s="813"/>
      <c r="HYF14" s="813"/>
      <c r="HYG14" s="813"/>
      <c r="HYH14" s="813"/>
      <c r="HYI14" s="813"/>
      <c r="HYJ14" s="813"/>
      <c r="HYK14" s="813"/>
      <c r="HYL14" s="813"/>
      <c r="HYM14" s="813"/>
      <c r="HYN14" s="813"/>
      <c r="HYO14" s="813"/>
      <c r="HYP14" s="813"/>
      <c r="HYQ14" s="813"/>
      <c r="HYR14" s="813"/>
      <c r="HYS14" s="813"/>
      <c r="HYT14" s="813"/>
      <c r="HYU14" s="813"/>
      <c r="HYV14" s="813"/>
      <c r="HYW14" s="813"/>
      <c r="HYX14" s="813"/>
      <c r="HYY14" s="813"/>
      <c r="HYZ14" s="813"/>
      <c r="HZA14" s="813"/>
      <c r="HZB14" s="813"/>
      <c r="HZC14" s="813"/>
      <c r="HZD14" s="813"/>
      <c r="HZE14" s="813"/>
      <c r="HZF14" s="813"/>
      <c r="HZG14" s="813"/>
      <c r="HZH14" s="813"/>
      <c r="HZI14" s="813"/>
      <c r="HZJ14" s="813"/>
      <c r="HZK14" s="813"/>
      <c r="HZL14" s="813"/>
      <c r="HZM14" s="813"/>
      <c r="HZN14" s="813"/>
      <c r="HZO14" s="813"/>
      <c r="HZP14" s="813"/>
      <c r="HZQ14" s="813"/>
      <c r="HZR14" s="813"/>
      <c r="HZS14" s="813"/>
      <c r="HZT14" s="813"/>
      <c r="HZU14" s="813"/>
      <c r="HZV14" s="813"/>
      <c r="HZW14" s="813"/>
      <c r="HZX14" s="813"/>
      <c r="HZY14" s="813"/>
      <c r="HZZ14" s="813"/>
      <c r="IAA14" s="813"/>
      <c r="IAB14" s="813"/>
      <c r="IAC14" s="813"/>
      <c r="IAD14" s="813"/>
      <c r="IAE14" s="813"/>
      <c r="IAF14" s="813"/>
      <c r="IAG14" s="813"/>
      <c r="IAH14" s="813"/>
      <c r="IAI14" s="813"/>
      <c r="IAJ14" s="813"/>
      <c r="IAK14" s="813"/>
      <c r="IAL14" s="813"/>
      <c r="IAM14" s="813"/>
      <c r="IAN14" s="813"/>
      <c r="IAO14" s="813"/>
      <c r="IAP14" s="813"/>
      <c r="IAQ14" s="813"/>
      <c r="IAR14" s="813"/>
      <c r="IAS14" s="813"/>
      <c r="IAT14" s="813"/>
      <c r="IAU14" s="813"/>
      <c r="IAV14" s="813"/>
      <c r="IAW14" s="813"/>
      <c r="IAX14" s="813"/>
      <c r="IAY14" s="813"/>
      <c r="IAZ14" s="813"/>
      <c r="IBA14" s="813"/>
      <c r="IBB14" s="813"/>
      <c r="IBC14" s="813"/>
      <c r="IBD14" s="813"/>
      <c r="IBE14" s="813"/>
      <c r="IBF14" s="813"/>
      <c r="IBG14" s="813"/>
      <c r="IBH14" s="813"/>
      <c r="IBI14" s="813"/>
      <c r="IBJ14" s="813"/>
      <c r="IBK14" s="813"/>
      <c r="IBL14" s="813"/>
      <c r="IBM14" s="813"/>
      <c r="IBN14" s="813"/>
      <c r="IBO14" s="813"/>
      <c r="IBP14" s="813"/>
      <c r="IBQ14" s="813"/>
      <c r="IBR14" s="813"/>
      <c r="IBS14" s="813"/>
      <c r="IBT14" s="813"/>
      <c r="IBU14" s="813"/>
      <c r="IBV14" s="813"/>
      <c r="IBW14" s="813"/>
      <c r="IBX14" s="813"/>
      <c r="IBY14" s="813"/>
      <c r="IBZ14" s="813"/>
      <c r="ICA14" s="813"/>
      <c r="ICB14" s="813"/>
      <c r="ICC14" s="813"/>
      <c r="ICD14" s="813"/>
      <c r="ICE14" s="813"/>
      <c r="ICF14" s="813"/>
      <c r="ICG14" s="813"/>
      <c r="ICH14" s="813"/>
      <c r="ICI14" s="813"/>
      <c r="ICJ14" s="813"/>
      <c r="ICK14" s="813"/>
      <c r="ICL14" s="813"/>
      <c r="ICM14" s="813"/>
      <c r="ICN14" s="813"/>
      <c r="ICO14" s="813"/>
      <c r="ICP14" s="813"/>
      <c r="ICQ14" s="813"/>
      <c r="ICR14" s="813"/>
      <c r="ICS14" s="813"/>
      <c r="ICT14" s="813"/>
      <c r="ICU14" s="813"/>
      <c r="ICV14" s="813"/>
      <c r="ICW14" s="813"/>
      <c r="ICX14" s="813"/>
      <c r="ICY14" s="813"/>
      <c r="ICZ14" s="813"/>
      <c r="IDA14" s="813"/>
      <c r="IDB14" s="813"/>
      <c r="IDC14" s="813"/>
      <c r="IDD14" s="813"/>
      <c r="IDE14" s="813"/>
      <c r="IDF14" s="813"/>
      <c r="IDG14" s="813"/>
      <c r="IDH14" s="813"/>
      <c r="IDI14" s="813"/>
      <c r="IDJ14" s="813"/>
      <c r="IDK14" s="813"/>
      <c r="IDL14" s="813"/>
      <c r="IDM14" s="813"/>
      <c r="IDN14" s="813"/>
      <c r="IDO14" s="813"/>
      <c r="IDP14" s="813"/>
      <c r="IDQ14" s="813"/>
      <c r="IDR14" s="813"/>
      <c r="IDS14" s="813"/>
      <c r="IDT14" s="813"/>
      <c r="IDU14" s="813"/>
      <c r="IDV14" s="813"/>
      <c r="IDW14" s="813"/>
      <c r="IDX14" s="813"/>
      <c r="IDY14" s="813"/>
      <c r="IDZ14" s="813"/>
      <c r="IEA14" s="813"/>
      <c r="IEB14" s="813"/>
      <c r="IEC14" s="813"/>
      <c r="IED14" s="813"/>
      <c r="IEE14" s="813"/>
      <c r="IEF14" s="813"/>
      <c r="IEG14" s="813"/>
      <c r="IEH14" s="813"/>
      <c r="IEI14" s="813"/>
      <c r="IEJ14" s="813"/>
      <c r="IEK14" s="813"/>
      <c r="IEL14" s="813"/>
      <c r="IEM14" s="813"/>
      <c r="IEN14" s="813"/>
      <c r="IEO14" s="813"/>
      <c r="IEP14" s="813"/>
      <c r="IEQ14" s="813"/>
      <c r="IER14" s="813"/>
      <c r="IES14" s="813"/>
      <c r="IET14" s="813"/>
      <c r="IEU14" s="813"/>
      <c r="IEV14" s="813"/>
      <c r="IEW14" s="813"/>
      <c r="IEX14" s="813"/>
      <c r="IEY14" s="813"/>
      <c r="IEZ14" s="813"/>
      <c r="IFA14" s="813"/>
      <c r="IFB14" s="813"/>
      <c r="IFC14" s="813"/>
      <c r="IFD14" s="813"/>
      <c r="IFE14" s="813"/>
      <c r="IFF14" s="813"/>
      <c r="IFG14" s="813"/>
      <c r="IFH14" s="813"/>
      <c r="IFI14" s="813"/>
      <c r="IFJ14" s="813"/>
      <c r="IFK14" s="813"/>
      <c r="IFL14" s="813"/>
      <c r="IFM14" s="813"/>
      <c r="IFN14" s="813"/>
      <c r="IFO14" s="813"/>
      <c r="IFP14" s="813"/>
      <c r="IFQ14" s="813"/>
      <c r="IFR14" s="813"/>
      <c r="IFS14" s="813"/>
      <c r="IFT14" s="813"/>
      <c r="IFU14" s="813"/>
      <c r="IFV14" s="813"/>
      <c r="IFW14" s="813"/>
      <c r="IFX14" s="813"/>
      <c r="IFY14" s="813"/>
      <c r="IFZ14" s="813"/>
      <c r="IGA14" s="813"/>
      <c r="IGB14" s="813"/>
      <c r="IGC14" s="813"/>
      <c r="IGD14" s="813"/>
      <c r="IGE14" s="813"/>
      <c r="IGF14" s="813"/>
      <c r="IGG14" s="813"/>
      <c r="IGH14" s="813"/>
      <c r="IGI14" s="813"/>
      <c r="IGJ14" s="813"/>
      <c r="IGK14" s="813"/>
      <c r="IGL14" s="813"/>
      <c r="IGM14" s="813"/>
      <c r="IGN14" s="813"/>
      <c r="IGO14" s="813"/>
      <c r="IGP14" s="813"/>
      <c r="IGQ14" s="813"/>
      <c r="IGR14" s="813"/>
      <c r="IGS14" s="813"/>
      <c r="IGT14" s="813"/>
      <c r="IGU14" s="813"/>
      <c r="IGV14" s="813"/>
      <c r="IGW14" s="813"/>
      <c r="IGX14" s="813"/>
      <c r="IGY14" s="813"/>
      <c r="IGZ14" s="813"/>
      <c r="IHA14" s="813"/>
      <c r="IHB14" s="813"/>
      <c r="IHC14" s="813"/>
      <c r="IHD14" s="813"/>
      <c r="IHE14" s="813"/>
      <c r="IHF14" s="813"/>
      <c r="IHG14" s="813"/>
      <c r="IHH14" s="813"/>
      <c r="IHI14" s="813"/>
      <c r="IHJ14" s="813"/>
      <c r="IHK14" s="813"/>
      <c r="IHL14" s="813"/>
      <c r="IHM14" s="813"/>
      <c r="IHN14" s="813"/>
      <c r="IHO14" s="813"/>
      <c r="IHP14" s="813"/>
      <c r="IHQ14" s="813"/>
      <c r="IHR14" s="813"/>
      <c r="IHS14" s="813"/>
      <c r="IHT14" s="813"/>
      <c r="IHU14" s="813"/>
      <c r="IHV14" s="813"/>
      <c r="IHW14" s="813"/>
      <c r="IHX14" s="813"/>
      <c r="IHY14" s="813"/>
      <c r="IHZ14" s="813"/>
      <c r="IIA14" s="813"/>
      <c r="IIB14" s="813"/>
      <c r="IIC14" s="813"/>
      <c r="IID14" s="813"/>
      <c r="IIE14" s="813"/>
      <c r="IIF14" s="813"/>
      <c r="IIG14" s="813"/>
      <c r="IIH14" s="813"/>
      <c r="III14" s="813"/>
      <c r="IIJ14" s="813"/>
      <c r="IIK14" s="813"/>
      <c r="IIL14" s="813"/>
      <c r="IIM14" s="813"/>
      <c r="IIN14" s="813"/>
      <c r="IIO14" s="813"/>
      <c r="IIP14" s="813"/>
      <c r="IIQ14" s="813"/>
      <c r="IIR14" s="813"/>
      <c r="IIS14" s="813"/>
      <c r="IIT14" s="813"/>
      <c r="IIU14" s="813"/>
      <c r="IIV14" s="813"/>
      <c r="IIW14" s="813"/>
      <c r="IIX14" s="813"/>
      <c r="IIY14" s="813"/>
      <c r="IIZ14" s="813"/>
      <c r="IJA14" s="813"/>
      <c r="IJB14" s="813"/>
      <c r="IJC14" s="813"/>
      <c r="IJD14" s="813"/>
      <c r="IJE14" s="813"/>
      <c r="IJF14" s="813"/>
      <c r="IJG14" s="813"/>
      <c r="IJH14" s="813"/>
      <c r="IJI14" s="813"/>
      <c r="IJJ14" s="813"/>
      <c r="IJK14" s="813"/>
      <c r="IJL14" s="813"/>
      <c r="IJM14" s="813"/>
      <c r="IJN14" s="813"/>
      <c r="IJO14" s="813"/>
      <c r="IJP14" s="813"/>
      <c r="IJQ14" s="813"/>
      <c r="IJR14" s="813"/>
      <c r="IJS14" s="813"/>
      <c r="IJT14" s="813"/>
      <c r="IJU14" s="813"/>
      <c r="IJV14" s="813"/>
      <c r="IJW14" s="813"/>
      <c r="IJX14" s="813"/>
      <c r="IJY14" s="813"/>
      <c r="IJZ14" s="813"/>
      <c r="IKA14" s="813"/>
      <c r="IKB14" s="813"/>
      <c r="IKC14" s="813"/>
      <c r="IKD14" s="813"/>
      <c r="IKE14" s="813"/>
      <c r="IKF14" s="813"/>
      <c r="IKG14" s="813"/>
      <c r="IKH14" s="813"/>
      <c r="IKI14" s="813"/>
      <c r="IKJ14" s="813"/>
      <c r="IKK14" s="813"/>
      <c r="IKL14" s="813"/>
      <c r="IKM14" s="813"/>
      <c r="IKN14" s="813"/>
      <c r="IKO14" s="813"/>
      <c r="IKP14" s="813"/>
      <c r="IKQ14" s="813"/>
      <c r="IKR14" s="813"/>
      <c r="IKS14" s="813"/>
      <c r="IKT14" s="813"/>
      <c r="IKU14" s="813"/>
      <c r="IKV14" s="813"/>
      <c r="IKW14" s="813"/>
      <c r="IKX14" s="813"/>
      <c r="IKY14" s="813"/>
      <c r="IKZ14" s="813"/>
      <c r="ILA14" s="813"/>
      <c r="ILB14" s="813"/>
      <c r="ILC14" s="813"/>
      <c r="ILD14" s="813"/>
      <c r="ILE14" s="813"/>
      <c r="ILF14" s="813"/>
      <c r="ILG14" s="813"/>
      <c r="ILH14" s="813"/>
      <c r="ILI14" s="813"/>
      <c r="ILJ14" s="813"/>
      <c r="ILK14" s="813"/>
      <c r="ILL14" s="813"/>
      <c r="ILM14" s="813"/>
      <c r="ILN14" s="813"/>
      <c r="ILO14" s="813"/>
      <c r="ILP14" s="813"/>
      <c r="ILQ14" s="813"/>
      <c r="ILR14" s="813"/>
      <c r="ILS14" s="813"/>
      <c r="ILT14" s="813"/>
      <c r="ILU14" s="813"/>
      <c r="ILV14" s="813"/>
      <c r="ILW14" s="813"/>
      <c r="ILX14" s="813"/>
      <c r="ILY14" s="813"/>
      <c r="ILZ14" s="813"/>
      <c r="IMA14" s="813"/>
      <c r="IMB14" s="813"/>
      <c r="IMC14" s="813"/>
      <c r="IMD14" s="813"/>
      <c r="IME14" s="813"/>
      <c r="IMF14" s="813"/>
      <c r="IMG14" s="813"/>
      <c r="IMH14" s="813"/>
      <c r="IMI14" s="813"/>
      <c r="IMJ14" s="813"/>
      <c r="IMK14" s="813"/>
      <c r="IML14" s="813"/>
      <c r="IMM14" s="813"/>
      <c r="IMN14" s="813"/>
      <c r="IMO14" s="813"/>
      <c r="IMP14" s="813"/>
      <c r="IMQ14" s="813"/>
      <c r="IMR14" s="813"/>
      <c r="IMS14" s="813"/>
      <c r="IMT14" s="813"/>
      <c r="IMU14" s="813"/>
      <c r="IMV14" s="813"/>
      <c r="IMW14" s="813"/>
      <c r="IMX14" s="813"/>
      <c r="IMY14" s="813"/>
      <c r="IMZ14" s="813"/>
      <c r="INA14" s="813"/>
      <c r="INB14" s="813"/>
      <c r="INC14" s="813"/>
      <c r="IND14" s="813"/>
      <c r="INE14" s="813"/>
      <c r="INF14" s="813"/>
      <c r="ING14" s="813"/>
      <c r="INH14" s="813"/>
      <c r="INI14" s="813"/>
      <c r="INJ14" s="813"/>
      <c r="INK14" s="813"/>
      <c r="INL14" s="813"/>
      <c r="INM14" s="813"/>
      <c r="INN14" s="813"/>
      <c r="INO14" s="813"/>
      <c r="INP14" s="813"/>
      <c r="INQ14" s="813"/>
      <c r="INR14" s="813"/>
      <c r="INS14" s="813"/>
      <c r="INT14" s="813"/>
      <c r="INU14" s="813"/>
      <c r="INV14" s="813"/>
      <c r="INW14" s="813"/>
      <c r="INX14" s="813"/>
      <c r="INY14" s="813"/>
      <c r="INZ14" s="813"/>
      <c r="IOA14" s="813"/>
      <c r="IOB14" s="813"/>
      <c r="IOC14" s="813"/>
      <c r="IOD14" s="813"/>
      <c r="IOE14" s="813"/>
      <c r="IOF14" s="813"/>
      <c r="IOG14" s="813"/>
      <c r="IOH14" s="813"/>
      <c r="IOI14" s="813"/>
      <c r="IOJ14" s="813"/>
      <c r="IOK14" s="813"/>
      <c r="IOL14" s="813"/>
      <c r="IOM14" s="813"/>
      <c r="ION14" s="813"/>
      <c r="IOO14" s="813"/>
      <c r="IOP14" s="813"/>
      <c r="IOQ14" s="813"/>
      <c r="IOR14" s="813"/>
      <c r="IOS14" s="813"/>
      <c r="IOT14" s="813"/>
      <c r="IOU14" s="813"/>
      <c r="IOV14" s="813"/>
      <c r="IOW14" s="813"/>
      <c r="IOX14" s="813"/>
      <c r="IOY14" s="813"/>
      <c r="IOZ14" s="813"/>
      <c r="IPA14" s="813"/>
      <c r="IPB14" s="813"/>
      <c r="IPC14" s="813"/>
      <c r="IPD14" s="813"/>
      <c r="IPE14" s="813"/>
      <c r="IPF14" s="813"/>
      <c r="IPG14" s="813"/>
      <c r="IPH14" s="813"/>
      <c r="IPI14" s="813"/>
      <c r="IPJ14" s="813"/>
      <c r="IPK14" s="813"/>
      <c r="IPL14" s="813"/>
      <c r="IPM14" s="813"/>
      <c r="IPN14" s="813"/>
      <c r="IPO14" s="813"/>
      <c r="IPP14" s="813"/>
      <c r="IPQ14" s="813"/>
      <c r="IPR14" s="813"/>
      <c r="IPS14" s="813"/>
      <c r="IPT14" s="813"/>
      <c r="IPU14" s="813"/>
      <c r="IPV14" s="813"/>
      <c r="IPW14" s="813"/>
      <c r="IPX14" s="813"/>
      <c r="IPY14" s="813"/>
      <c r="IPZ14" s="813"/>
      <c r="IQA14" s="813"/>
      <c r="IQB14" s="813"/>
      <c r="IQC14" s="813"/>
      <c r="IQD14" s="813"/>
      <c r="IQE14" s="813"/>
      <c r="IQF14" s="813"/>
      <c r="IQG14" s="813"/>
      <c r="IQH14" s="813"/>
      <c r="IQI14" s="813"/>
      <c r="IQJ14" s="813"/>
      <c r="IQK14" s="813"/>
      <c r="IQL14" s="813"/>
      <c r="IQM14" s="813"/>
      <c r="IQN14" s="813"/>
      <c r="IQO14" s="813"/>
      <c r="IQP14" s="813"/>
      <c r="IQQ14" s="813"/>
      <c r="IQR14" s="813"/>
      <c r="IQS14" s="813"/>
      <c r="IQT14" s="813"/>
      <c r="IQU14" s="813"/>
      <c r="IQV14" s="813"/>
      <c r="IQW14" s="813"/>
      <c r="IQX14" s="813"/>
      <c r="IQY14" s="813"/>
      <c r="IQZ14" s="813"/>
      <c r="IRA14" s="813"/>
      <c r="IRB14" s="813"/>
      <c r="IRC14" s="813"/>
      <c r="IRD14" s="813"/>
      <c r="IRE14" s="813"/>
      <c r="IRF14" s="813"/>
      <c r="IRG14" s="813"/>
      <c r="IRH14" s="813"/>
      <c r="IRI14" s="813"/>
      <c r="IRJ14" s="813"/>
      <c r="IRK14" s="813"/>
      <c r="IRL14" s="813"/>
      <c r="IRM14" s="813"/>
      <c r="IRN14" s="813"/>
      <c r="IRO14" s="813"/>
      <c r="IRP14" s="813"/>
      <c r="IRQ14" s="813"/>
      <c r="IRR14" s="813"/>
      <c r="IRS14" s="813"/>
      <c r="IRT14" s="813"/>
      <c r="IRU14" s="813"/>
      <c r="IRV14" s="813"/>
      <c r="IRW14" s="813"/>
      <c r="IRX14" s="813"/>
      <c r="IRY14" s="813"/>
      <c r="IRZ14" s="813"/>
      <c r="ISA14" s="813"/>
      <c r="ISB14" s="813"/>
      <c r="ISC14" s="813"/>
      <c r="ISD14" s="813"/>
      <c r="ISE14" s="813"/>
      <c r="ISF14" s="813"/>
      <c r="ISG14" s="813"/>
      <c r="ISH14" s="813"/>
      <c r="ISI14" s="813"/>
      <c r="ISJ14" s="813"/>
      <c r="ISK14" s="813"/>
      <c r="ISL14" s="813"/>
      <c r="ISM14" s="813"/>
      <c r="ISN14" s="813"/>
      <c r="ISO14" s="813"/>
      <c r="ISP14" s="813"/>
      <c r="ISQ14" s="813"/>
      <c r="ISR14" s="813"/>
      <c r="ISS14" s="813"/>
      <c r="IST14" s="813"/>
      <c r="ISU14" s="813"/>
      <c r="ISV14" s="813"/>
      <c r="ISW14" s="813"/>
      <c r="ISX14" s="813"/>
      <c r="ISY14" s="813"/>
      <c r="ISZ14" s="813"/>
      <c r="ITA14" s="813"/>
      <c r="ITB14" s="813"/>
      <c r="ITC14" s="813"/>
      <c r="ITD14" s="813"/>
      <c r="ITE14" s="813"/>
      <c r="ITF14" s="813"/>
      <c r="ITG14" s="813"/>
      <c r="ITH14" s="813"/>
      <c r="ITI14" s="813"/>
      <c r="ITJ14" s="813"/>
      <c r="ITK14" s="813"/>
      <c r="ITL14" s="813"/>
      <c r="ITM14" s="813"/>
      <c r="ITN14" s="813"/>
      <c r="ITO14" s="813"/>
      <c r="ITP14" s="813"/>
      <c r="ITQ14" s="813"/>
      <c r="ITR14" s="813"/>
      <c r="ITS14" s="813"/>
      <c r="ITT14" s="813"/>
      <c r="ITU14" s="813"/>
      <c r="ITV14" s="813"/>
      <c r="ITW14" s="813"/>
      <c r="ITX14" s="813"/>
      <c r="ITY14" s="813"/>
      <c r="ITZ14" s="813"/>
      <c r="IUA14" s="813"/>
      <c r="IUB14" s="813"/>
      <c r="IUC14" s="813"/>
      <c r="IUD14" s="813"/>
      <c r="IUE14" s="813"/>
      <c r="IUF14" s="813"/>
      <c r="IUG14" s="813"/>
      <c r="IUH14" s="813"/>
      <c r="IUI14" s="813"/>
      <c r="IUJ14" s="813"/>
      <c r="IUK14" s="813"/>
      <c r="IUL14" s="813"/>
      <c r="IUM14" s="813"/>
      <c r="IUN14" s="813"/>
      <c r="IUO14" s="813"/>
      <c r="IUP14" s="813"/>
      <c r="IUQ14" s="813"/>
      <c r="IUR14" s="813"/>
      <c r="IUS14" s="813"/>
      <c r="IUT14" s="813"/>
      <c r="IUU14" s="813"/>
      <c r="IUV14" s="813"/>
      <c r="IUW14" s="813"/>
      <c r="IUX14" s="813"/>
      <c r="IUY14" s="813"/>
      <c r="IUZ14" s="813"/>
      <c r="IVA14" s="813"/>
      <c r="IVB14" s="813"/>
      <c r="IVC14" s="813"/>
      <c r="IVD14" s="813"/>
      <c r="IVE14" s="813"/>
      <c r="IVF14" s="813"/>
      <c r="IVG14" s="813"/>
      <c r="IVH14" s="813"/>
      <c r="IVI14" s="813"/>
      <c r="IVJ14" s="813"/>
      <c r="IVK14" s="813"/>
      <c r="IVL14" s="813"/>
      <c r="IVM14" s="813"/>
      <c r="IVN14" s="813"/>
      <c r="IVO14" s="813"/>
      <c r="IVP14" s="813"/>
      <c r="IVQ14" s="813"/>
      <c r="IVR14" s="813"/>
      <c r="IVS14" s="813"/>
      <c r="IVT14" s="813"/>
      <c r="IVU14" s="813"/>
      <c r="IVV14" s="813"/>
      <c r="IVW14" s="813"/>
      <c r="IVX14" s="813"/>
      <c r="IVY14" s="813"/>
      <c r="IVZ14" s="813"/>
      <c r="IWA14" s="813"/>
      <c r="IWB14" s="813"/>
      <c r="IWC14" s="813"/>
      <c r="IWD14" s="813"/>
      <c r="IWE14" s="813"/>
      <c r="IWF14" s="813"/>
      <c r="IWG14" s="813"/>
      <c r="IWH14" s="813"/>
      <c r="IWI14" s="813"/>
      <c r="IWJ14" s="813"/>
      <c r="IWK14" s="813"/>
      <c r="IWL14" s="813"/>
      <c r="IWM14" s="813"/>
      <c r="IWN14" s="813"/>
      <c r="IWO14" s="813"/>
      <c r="IWP14" s="813"/>
      <c r="IWQ14" s="813"/>
      <c r="IWR14" s="813"/>
      <c r="IWS14" s="813"/>
      <c r="IWT14" s="813"/>
      <c r="IWU14" s="813"/>
      <c r="IWV14" s="813"/>
      <c r="IWW14" s="813"/>
      <c r="IWX14" s="813"/>
      <c r="IWY14" s="813"/>
      <c r="IWZ14" s="813"/>
      <c r="IXA14" s="813"/>
      <c r="IXB14" s="813"/>
      <c r="IXC14" s="813"/>
      <c r="IXD14" s="813"/>
      <c r="IXE14" s="813"/>
      <c r="IXF14" s="813"/>
      <c r="IXG14" s="813"/>
      <c r="IXH14" s="813"/>
      <c r="IXI14" s="813"/>
      <c r="IXJ14" s="813"/>
      <c r="IXK14" s="813"/>
      <c r="IXL14" s="813"/>
      <c r="IXM14" s="813"/>
      <c r="IXN14" s="813"/>
      <c r="IXO14" s="813"/>
      <c r="IXP14" s="813"/>
      <c r="IXQ14" s="813"/>
      <c r="IXR14" s="813"/>
      <c r="IXS14" s="813"/>
      <c r="IXT14" s="813"/>
      <c r="IXU14" s="813"/>
      <c r="IXV14" s="813"/>
      <c r="IXW14" s="813"/>
      <c r="IXX14" s="813"/>
      <c r="IXY14" s="813"/>
      <c r="IXZ14" s="813"/>
      <c r="IYA14" s="813"/>
      <c r="IYB14" s="813"/>
      <c r="IYC14" s="813"/>
      <c r="IYD14" s="813"/>
      <c r="IYE14" s="813"/>
      <c r="IYF14" s="813"/>
      <c r="IYG14" s="813"/>
      <c r="IYH14" s="813"/>
      <c r="IYI14" s="813"/>
      <c r="IYJ14" s="813"/>
      <c r="IYK14" s="813"/>
      <c r="IYL14" s="813"/>
      <c r="IYM14" s="813"/>
      <c r="IYN14" s="813"/>
      <c r="IYO14" s="813"/>
      <c r="IYP14" s="813"/>
      <c r="IYQ14" s="813"/>
      <c r="IYR14" s="813"/>
      <c r="IYS14" s="813"/>
      <c r="IYT14" s="813"/>
      <c r="IYU14" s="813"/>
      <c r="IYV14" s="813"/>
      <c r="IYW14" s="813"/>
      <c r="IYX14" s="813"/>
      <c r="IYY14" s="813"/>
      <c r="IYZ14" s="813"/>
      <c r="IZA14" s="813"/>
      <c r="IZB14" s="813"/>
      <c r="IZC14" s="813"/>
      <c r="IZD14" s="813"/>
      <c r="IZE14" s="813"/>
      <c r="IZF14" s="813"/>
      <c r="IZG14" s="813"/>
      <c r="IZH14" s="813"/>
      <c r="IZI14" s="813"/>
      <c r="IZJ14" s="813"/>
      <c r="IZK14" s="813"/>
      <c r="IZL14" s="813"/>
      <c r="IZM14" s="813"/>
      <c r="IZN14" s="813"/>
      <c r="IZO14" s="813"/>
      <c r="IZP14" s="813"/>
      <c r="IZQ14" s="813"/>
      <c r="IZR14" s="813"/>
      <c r="IZS14" s="813"/>
      <c r="IZT14" s="813"/>
      <c r="IZU14" s="813"/>
      <c r="IZV14" s="813"/>
      <c r="IZW14" s="813"/>
      <c r="IZX14" s="813"/>
      <c r="IZY14" s="813"/>
      <c r="IZZ14" s="813"/>
      <c r="JAA14" s="813"/>
      <c r="JAB14" s="813"/>
      <c r="JAC14" s="813"/>
      <c r="JAD14" s="813"/>
      <c r="JAE14" s="813"/>
      <c r="JAF14" s="813"/>
      <c r="JAG14" s="813"/>
      <c r="JAH14" s="813"/>
      <c r="JAI14" s="813"/>
      <c r="JAJ14" s="813"/>
      <c r="JAK14" s="813"/>
      <c r="JAL14" s="813"/>
      <c r="JAM14" s="813"/>
      <c r="JAN14" s="813"/>
      <c r="JAO14" s="813"/>
      <c r="JAP14" s="813"/>
      <c r="JAQ14" s="813"/>
      <c r="JAR14" s="813"/>
      <c r="JAS14" s="813"/>
      <c r="JAT14" s="813"/>
      <c r="JAU14" s="813"/>
      <c r="JAV14" s="813"/>
      <c r="JAW14" s="813"/>
      <c r="JAX14" s="813"/>
      <c r="JAY14" s="813"/>
      <c r="JAZ14" s="813"/>
      <c r="JBA14" s="813"/>
      <c r="JBB14" s="813"/>
      <c r="JBC14" s="813"/>
      <c r="JBD14" s="813"/>
      <c r="JBE14" s="813"/>
      <c r="JBF14" s="813"/>
      <c r="JBG14" s="813"/>
      <c r="JBH14" s="813"/>
      <c r="JBI14" s="813"/>
      <c r="JBJ14" s="813"/>
      <c r="JBK14" s="813"/>
      <c r="JBL14" s="813"/>
      <c r="JBM14" s="813"/>
      <c r="JBN14" s="813"/>
      <c r="JBO14" s="813"/>
      <c r="JBP14" s="813"/>
      <c r="JBQ14" s="813"/>
      <c r="JBR14" s="813"/>
      <c r="JBS14" s="813"/>
      <c r="JBT14" s="813"/>
      <c r="JBU14" s="813"/>
      <c r="JBV14" s="813"/>
      <c r="JBW14" s="813"/>
      <c r="JBX14" s="813"/>
      <c r="JBY14" s="813"/>
      <c r="JBZ14" s="813"/>
      <c r="JCA14" s="813"/>
      <c r="JCB14" s="813"/>
      <c r="JCC14" s="813"/>
      <c r="JCD14" s="813"/>
      <c r="JCE14" s="813"/>
      <c r="JCF14" s="813"/>
      <c r="JCG14" s="813"/>
      <c r="JCH14" s="813"/>
      <c r="JCI14" s="813"/>
      <c r="JCJ14" s="813"/>
      <c r="JCK14" s="813"/>
      <c r="JCL14" s="813"/>
      <c r="JCM14" s="813"/>
      <c r="JCN14" s="813"/>
      <c r="JCO14" s="813"/>
      <c r="JCP14" s="813"/>
      <c r="JCQ14" s="813"/>
      <c r="JCR14" s="813"/>
      <c r="JCS14" s="813"/>
      <c r="JCT14" s="813"/>
      <c r="JCU14" s="813"/>
      <c r="JCV14" s="813"/>
      <c r="JCW14" s="813"/>
      <c r="JCX14" s="813"/>
      <c r="JCY14" s="813"/>
      <c r="JCZ14" s="813"/>
      <c r="JDA14" s="813"/>
      <c r="JDB14" s="813"/>
      <c r="JDC14" s="813"/>
      <c r="JDD14" s="813"/>
      <c r="JDE14" s="813"/>
      <c r="JDF14" s="813"/>
      <c r="JDG14" s="813"/>
      <c r="JDH14" s="813"/>
      <c r="JDI14" s="813"/>
      <c r="JDJ14" s="813"/>
      <c r="JDK14" s="813"/>
      <c r="JDL14" s="813"/>
      <c r="JDM14" s="813"/>
      <c r="JDN14" s="813"/>
      <c r="JDO14" s="813"/>
      <c r="JDP14" s="813"/>
      <c r="JDQ14" s="813"/>
      <c r="JDR14" s="813"/>
      <c r="JDS14" s="813"/>
      <c r="JDT14" s="813"/>
      <c r="JDU14" s="813"/>
      <c r="JDV14" s="813"/>
      <c r="JDW14" s="813"/>
      <c r="JDX14" s="813"/>
      <c r="JDY14" s="813"/>
      <c r="JDZ14" s="813"/>
      <c r="JEA14" s="813"/>
      <c r="JEB14" s="813"/>
      <c r="JEC14" s="813"/>
      <c r="JED14" s="813"/>
      <c r="JEE14" s="813"/>
      <c r="JEF14" s="813"/>
      <c r="JEG14" s="813"/>
      <c r="JEH14" s="813"/>
      <c r="JEI14" s="813"/>
      <c r="JEJ14" s="813"/>
      <c r="JEK14" s="813"/>
      <c r="JEL14" s="813"/>
      <c r="JEM14" s="813"/>
      <c r="JEN14" s="813"/>
      <c r="JEO14" s="813"/>
      <c r="JEP14" s="813"/>
      <c r="JEQ14" s="813"/>
      <c r="JER14" s="813"/>
      <c r="JES14" s="813"/>
      <c r="JET14" s="813"/>
      <c r="JEU14" s="813"/>
      <c r="JEV14" s="813"/>
      <c r="JEW14" s="813"/>
      <c r="JEX14" s="813"/>
      <c r="JEY14" s="813"/>
      <c r="JEZ14" s="813"/>
      <c r="JFA14" s="813"/>
      <c r="JFB14" s="813"/>
      <c r="JFC14" s="813"/>
      <c r="JFD14" s="813"/>
      <c r="JFE14" s="813"/>
      <c r="JFF14" s="813"/>
      <c r="JFG14" s="813"/>
      <c r="JFH14" s="813"/>
      <c r="JFI14" s="813"/>
      <c r="JFJ14" s="813"/>
      <c r="JFK14" s="813"/>
      <c r="JFL14" s="813"/>
      <c r="JFM14" s="813"/>
      <c r="JFN14" s="813"/>
      <c r="JFO14" s="813"/>
      <c r="JFP14" s="813"/>
      <c r="JFQ14" s="813"/>
      <c r="JFR14" s="813"/>
      <c r="JFS14" s="813"/>
      <c r="JFT14" s="813"/>
      <c r="JFU14" s="813"/>
      <c r="JFV14" s="813"/>
      <c r="JFW14" s="813"/>
      <c r="JFX14" s="813"/>
      <c r="JFY14" s="813"/>
      <c r="JFZ14" s="813"/>
      <c r="JGA14" s="813"/>
      <c r="JGB14" s="813"/>
      <c r="JGC14" s="813"/>
      <c r="JGD14" s="813"/>
      <c r="JGE14" s="813"/>
      <c r="JGF14" s="813"/>
      <c r="JGG14" s="813"/>
      <c r="JGH14" s="813"/>
      <c r="JGI14" s="813"/>
      <c r="JGJ14" s="813"/>
      <c r="JGK14" s="813"/>
      <c r="JGL14" s="813"/>
      <c r="JGM14" s="813"/>
      <c r="JGN14" s="813"/>
      <c r="JGO14" s="813"/>
      <c r="JGP14" s="813"/>
      <c r="JGQ14" s="813"/>
      <c r="JGR14" s="813"/>
      <c r="JGS14" s="813"/>
      <c r="JGT14" s="813"/>
      <c r="JGU14" s="813"/>
      <c r="JGV14" s="813"/>
      <c r="JGW14" s="813"/>
      <c r="JGX14" s="813"/>
      <c r="JGY14" s="813"/>
      <c r="JGZ14" s="813"/>
      <c r="JHA14" s="813"/>
      <c r="JHB14" s="813"/>
      <c r="JHC14" s="813"/>
      <c r="JHD14" s="813"/>
      <c r="JHE14" s="813"/>
      <c r="JHF14" s="813"/>
      <c r="JHG14" s="813"/>
      <c r="JHH14" s="813"/>
      <c r="JHI14" s="813"/>
      <c r="JHJ14" s="813"/>
      <c r="JHK14" s="813"/>
      <c r="JHL14" s="813"/>
      <c r="JHM14" s="813"/>
      <c r="JHN14" s="813"/>
      <c r="JHO14" s="813"/>
      <c r="JHP14" s="813"/>
      <c r="JHQ14" s="813"/>
      <c r="JHR14" s="813"/>
      <c r="JHS14" s="813"/>
      <c r="JHT14" s="813"/>
      <c r="JHU14" s="813"/>
      <c r="JHV14" s="813"/>
      <c r="JHW14" s="813"/>
      <c r="JHX14" s="813"/>
      <c r="JHY14" s="813"/>
      <c r="JHZ14" s="813"/>
      <c r="JIA14" s="813"/>
      <c r="JIB14" s="813"/>
      <c r="JIC14" s="813"/>
      <c r="JID14" s="813"/>
      <c r="JIE14" s="813"/>
      <c r="JIF14" s="813"/>
      <c r="JIG14" s="813"/>
      <c r="JIH14" s="813"/>
      <c r="JII14" s="813"/>
      <c r="JIJ14" s="813"/>
      <c r="JIK14" s="813"/>
      <c r="JIL14" s="813"/>
      <c r="JIM14" s="813"/>
      <c r="JIN14" s="813"/>
      <c r="JIO14" s="813"/>
      <c r="JIP14" s="813"/>
      <c r="JIQ14" s="813"/>
      <c r="JIR14" s="813"/>
      <c r="JIS14" s="813"/>
      <c r="JIT14" s="813"/>
      <c r="JIU14" s="813"/>
      <c r="JIV14" s="813"/>
      <c r="JIW14" s="813"/>
      <c r="JIX14" s="813"/>
      <c r="JIY14" s="813"/>
      <c r="JIZ14" s="813"/>
      <c r="JJA14" s="813"/>
      <c r="JJB14" s="813"/>
      <c r="JJC14" s="813"/>
      <c r="JJD14" s="813"/>
      <c r="JJE14" s="813"/>
      <c r="JJF14" s="813"/>
      <c r="JJG14" s="813"/>
      <c r="JJH14" s="813"/>
      <c r="JJI14" s="813"/>
      <c r="JJJ14" s="813"/>
      <c r="JJK14" s="813"/>
      <c r="JJL14" s="813"/>
      <c r="JJM14" s="813"/>
      <c r="JJN14" s="813"/>
      <c r="JJO14" s="813"/>
      <c r="JJP14" s="813"/>
      <c r="JJQ14" s="813"/>
      <c r="JJR14" s="813"/>
      <c r="JJS14" s="813"/>
      <c r="JJT14" s="813"/>
      <c r="JJU14" s="813"/>
      <c r="JJV14" s="813"/>
      <c r="JJW14" s="813"/>
      <c r="JJX14" s="813"/>
      <c r="JJY14" s="813"/>
      <c r="JJZ14" s="813"/>
      <c r="JKA14" s="813"/>
      <c r="JKB14" s="813"/>
      <c r="JKC14" s="813"/>
      <c r="JKD14" s="813"/>
      <c r="JKE14" s="813"/>
      <c r="JKF14" s="813"/>
      <c r="JKG14" s="813"/>
      <c r="JKH14" s="813"/>
      <c r="JKI14" s="813"/>
      <c r="JKJ14" s="813"/>
      <c r="JKK14" s="813"/>
      <c r="JKL14" s="813"/>
      <c r="JKM14" s="813"/>
      <c r="JKN14" s="813"/>
      <c r="JKO14" s="813"/>
      <c r="JKP14" s="813"/>
      <c r="JKQ14" s="813"/>
      <c r="JKR14" s="813"/>
      <c r="JKS14" s="813"/>
      <c r="JKT14" s="813"/>
      <c r="JKU14" s="813"/>
      <c r="JKV14" s="813"/>
      <c r="JKW14" s="813"/>
      <c r="JKX14" s="813"/>
      <c r="JKY14" s="813"/>
      <c r="JKZ14" s="813"/>
      <c r="JLA14" s="813"/>
      <c r="JLB14" s="813"/>
      <c r="JLC14" s="813"/>
      <c r="JLD14" s="813"/>
      <c r="JLE14" s="813"/>
      <c r="JLF14" s="813"/>
      <c r="JLG14" s="813"/>
      <c r="JLH14" s="813"/>
      <c r="JLI14" s="813"/>
      <c r="JLJ14" s="813"/>
      <c r="JLK14" s="813"/>
      <c r="JLL14" s="813"/>
      <c r="JLM14" s="813"/>
      <c r="JLN14" s="813"/>
      <c r="JLO14" s="813"/>
      <c r="JLP14" s="813"/>
      <c r="JLQ14" s="813"/>
      <c r="JLR14" s="813"/>
      <c r="JLS14" s="813"/>
      <c r="JLT14" s="813"/>
      <c r="JLU14" s="813"/>
      <c r="JLV14" s="813"/>
      <c r="JLW14" s="813"/>
      <c r="JLX14" s="813"/>
      <c r="JLY14" s="813"/>
      <c r="JLZ14" s="813"/>
      <c r="JMA14" s="813"/>
      <c r="JMB14" s="813"/>
      <c r="JMC14" s="813"/>
      <c r="JMD14" s="813"/>
      <c r="JME14" s="813"/>
      <c r="JMF14" s="813"/>
      <c r="JMG14" s="813"/>
      <c r="JMH14" s="813"/>
      <c r="JMI14" s="813"/>
      <c r="JMJ14" s="813"/>
      <c r="JMK14" s="813"/>
      <c r="JML14" s="813"/>
      <c r="JMM14" s="813"/>
      <c r="JMN14" s="813"/>
      <c r="JMO14" s="813"/>
      <c r="JMP14" s="813"/>
      <c r="JMQ14" s="813"/>
      <c r="JMR14" s="813"/>
      <c r="JMS14" s="813"/>
      <c r="JMT14" s="813"/>
      <c r="JMU14" s="813"/>
      <c r="JMV14" s="813"/>
      <c r="JMW14" s="813"/>
      <c r="JMX14" s="813"/>
      <c r="JMY14" s="813"/>
      <c r="JMZ14" s="813"/>
      <c r="JNA14" s="813"/>
      <c r="JNB14" s="813"/>
      <c r="JNC14" s="813"/>
      <c r="JND14" s="813"/>
      <c r="JNE14" s="813"/>
      <c r="JNF14" s="813"/>
      <c r="JNG14" s="813"/>
      <c r="JNH14" s="813"/>
      <c r="JNI14" s="813"/>
      <c r="JNJ14" s="813"/>
      <c r="JNK14" s="813"/>
      <c r="JNL14" s="813"/>
      <c r="JNM14" s="813"/>
      <c r="JNN14" s="813"/>
      <c r="JNO14" s="813"/>
      <c r="JNP14" s="813"/>
      <c r="JNQ14" s="813"/>
      <c r="JNR14" s="813"/>
      <c r="JNS14" s="813"/>
      <c r="JNT14" s="813"/>
      <c r="JNU14" s="813"/>
      <c r="JNV14" s="813"/>
      <c r="JNW14" s="813"/>
      <c r="JNX14" s="813"/>
      <c r="JNY14" s="813"/>
      <c r="JNZ14" s="813"/>
      <c r="JOA14" s="813"/>
      <c r="JOB14" s="813"/>
      <c r="JOC14" s="813"/>
      <c r="JOD14" s="813"/>
      <c r="JOE14" s="813"/>
      <c r="JOF14" s="813"/>
      <c r="JOG14" s="813"/>
      <c r="JOH14" s="813"/>
      <c r="JOI14" s="813"/>
      <c r="JOJ14" s="813"/>
      <c r="JOK14" s="813"/>
      <c r="JOL14" s="813"/>
      <c r="JOM14" s="813"/>
      <c r="JON14" s="813"/>
      <c r="JOO14" s="813"/>
      <c r="JOP14" s="813"/>
      <c r="JOQ14" s="813"/>
      <c r="JOR14" s="813"/>
      <c r="JOS14" s="813"/>
      <c r="JOT14" s="813"/>
      <c r="JOU14" s="813"/>
      <c r="JOV14" s="813"/>
      <c r="JOW14" s="813"/>
      <c r="JOX14" s="813"/>
      <c r="JOY14" s="813"/>
      <c r="JOZ14" s="813"/>
      <c r="JPA14" s="813"/>
      <c r="JPB14" s="813"/>
      <c r="JPC14" s="813"/>
      <c r="JPD14" s="813"/>
      <c r="JPE14" s="813"/>
      <c r="JPF14" s="813"/>
      <c r="JPG14" s="813"/>
      <c r="JPH14" s="813"/>
      <c r="JPI14" s="813"/>
      <c r="JPJ14" s="813"/>
      <c r="JPK14" s="813"/>
      <c r="JPL14" s="813"/>
      <c r="JPM14" s="813"/>
      <c r="JPN14" s="813"/>
      <c r="JPO14" s="813"/>
      <c r="JPP14" s="813"/>
      <c r="JPQ14" s="813"/>
      <c r="JPR14" s="813"/>
      <c r="JPS14" s="813"/>
      <c r="JPT14" s="813"/>
      <c r="JPU14" s="813"/>
      <c r="JPV14" s="813"/>
      <c r="JPW14" s="813"/>
      <c r="JPX14" s="813"/>
      <c r="JPY14" s="813"/>
      <c r="JPZ14" s="813"/>
      <c r="JQA14" s="813"/>
      <c r="JQB14" s="813"/>
      <c r="JQC14" s="813"/>
      <c r="JQD14" s="813"/>
      <c r="JQE14" s="813"/>
      <c r="JQF14" s="813"/>
      <c r="JQG14" s="813"/>
      <c r="JQH14" s="813"/>
      <c r="JQI14" s="813"/>
      <c r="JQJ14" s="813"/>
      <c r="JQK14" s="813"/>
      <c r="JQL14" s="813"/>
      <c r="JQM14" s="813"/>
      <c r="JQN14" s="813"/>
      <c r="JQO14" s="813"/>
      <c r="JQP14" s="813"/>
      <c r="JQQ14" s="813"/>
      <c r="JQR14" s="813"/>
      <c r="JQS14" s="813"/>
      <c r="JQT14" s="813"/>
      <c r="JQU14" s="813"/>
      <c r="JQV14" s="813"/>
      <c r="JQW14" s="813"/>
      <c r="JQX14" s="813"/>
      <c r="JQY14" s="813"/>
      <c r="JQZ14" s="813"/>
      <c r="JRA14" s="813"/>
      <c r="JRB14" s="813"/>
      <c r="JRC14" s="813"/>
      <c r="JRD14" s="813"/>
      <c r="JRE14" s="813"/>
      <c r="JRF14" s="813"/>
      <c r="JRG14" s="813"/>
      <c r="JRH14" s="813"/>
      <c r="JRI14" s="813"/>
      <c r="JRJ14" s="813"/>
      <c r="JRK14" s="813"/>
      <c r="JRL14" s="813"/>
      <c r="JRM14" s="813"/>
      <c r="JRN14" s="813"/>
      <c r="JRO14" s="813"/>
      <c r="JRP14" s="813"/>
      <c r="JRQ14" s="813"/>
      <c r="JRR14" s="813"/>
      <c r="JRS14" s="813"/>
      <c r="JRT14" s="813"/>
      <c r="JRU14" s="813"/>
      <c r="JRV14" s="813"/>
      <c r="JRW14" s="813"/>
      <c r="JRX14" s="813"/>
      <c r="JRY14" s="813"/>
      <c r="JRZ14" s="813"/>
      <c r="JSA14" s="813"/>
      <c r="JSB14" s="813"/>
      <c r="JSC14" s="813"/>
      <c r="JSD14" s="813"/>
      <c r="JSE14" s="813"/>
      <c r="JSF14" s="813"/>
      <c r="JSG14" s="813"/>
      <c r="JSH14" s="813"/>
      <c r="JSI14" s="813"/>
      <c r="JSJ14" s="813"/>
      <c r="JSK14" s="813"/>
      <c r="JSL14" s="813"/>
      <c r="JSM14" s="813"/>
      <c r="JSN14" s="813"/>
      <c r="JSO14" s="813"/>
      <c r="JSP14" s="813"/>
      <c r="JSQ14" s="813"/>
      <c r="JSR14" s="813"/>
      <c r="JSS14" s="813"/>
      <c r="JST14" s="813"/>
      <c r="JSU14" s="813"/>
      <c r="JSV14" s="813"/>
      <c r="JSW14" s="813"/>
      <c r="JSX14" s="813"/>
      <c r="JSY14" s="813"/>
      <c r="JSZ14" s="813"/>
      <c r="JTA14" s="813"/>
      <c r="JTB14" s="813"/>
      <c r="JTC14" s="813"/>
      <c r="JTD14" s="813"/>
      <c r="JTE14" s="813"/>
      <c r="JTF14" s="813"/>
      <c r="JTG14" s="813"/>
      <c r="JTH14" s="813"/>
      <c r="JTI14" s="813"/>
      <c r="JTJ14" s="813"/>
      <c r="JTK14" s="813"/>
      <c r="JTL14" s="813"/>
      <c r="JTM14" s="813"/>
      <c r="JTN14" s="813"/>
      <c r="JTO14" s="813"/>
      <c r="JTP14" s="813"/>
      <c r="JTQ14" s="813"/>
      <c r="JTR14" s="813"/>
      <c r="JTS14" s="813"/>
      <c r="JTT14" s="813"/>
      <c r="JTU14" s="813"/>
      <c r="JTV14" s="813"/>
      <c r="JTW14" s="813"/>
      <c r="JTX14" s="813"/>
      <c r="JTY14" s="813"/>
      <c r="JTZ14" s="813"/>
      <c r="JUA14" s="813"/>
      <c r="JUB14" s="813"/>
      <c r="JUC14" s="813"/>
      <c r="JUD14" s="813"/>
      <c r="JUE14" s="813"/>
      <c r="JUF14" s="813"/>
      <c r="JUG14" s="813"/>
      <c r="JUH14" s="813"/>
      <c r="JUI14" s="813"/>
      <c r="JUJ14" s="813"/>
      <c r="JUK14" s="813"/>
      <c r="JUL14" s="813"/>
      <c r="JUM14" s="813"/>
      <c r="JUN14" s="813"/>
      <c r="JUO14" s="813"/>
      <c r="JUP14" s="813"/>
      <c r="JUQ14" s="813"/>
      <c r="JUR14" s="813"/>
      <c r="JUS14" s="813"/>
      <c r="JUT14" s="813"/>
      <c r="JUU14" s="813"/>
      <c r="JUV14" s="813"/>
      <c r="JUW14" s="813"/>
      <c r="JUX14" s="813"/>
      <c r="JUY14" s="813"/>
      <c r="JUZ14" s="813"/>
      <c r="JVA14" s="813"/>
      <c r="JVB14" s="813"/>
      <c r="JVC14" s="813"/>
      <c r="JVD14" s="813"/>
      <c r="JVE14" s="813"/>
      <c r="JVF14" s="813"/>
      <c r="JVG14" s="813"/>
      <c r="JVH14" s="813"/>
      <c r="JVI14" s="813"/>
      <c r="JVJ14" s="813"/>
      <c r="JVK14" s="813"/>
      <c r="JVL14" s="813"/>
      <c r="JVM14" s="813"/>
      <c r="JVN14" s="813"/>
      <c r="JVO14" s="813"/>
      <c r="JVP14" s="813"/>
      <c r="JVQ14" s="813"/>
      <c r="JVR14" s="813"/>
      <c r="JVS14" s="813"/>
      <c r="JVT14" s="813"/>
      <c r="JVU14" s="813"/>
      <c r="JVV14" s="813"/>
      <c r="JVW14" s="813"/>
      <c r="JVX14" s="813"/>
      <c r="JVY14" s="813"/>
      <c r="JVZ14" s="813"/>
      <c r="JWA14" s="813"/>
      <c r="JWB14" s="813"/>
      <c r="JWC14" s="813"/>
      <c r="JWD14" s="813"/>
      <c r="JWE14" s="813"/>
      <c r="JWF14" s="813"/>
      <c r="JWG14" s="813"/>
      <c r="JWH14" s="813"/>
      <c r="JWI14" s="813"/>
      <c r="JWJ14" s="813"/>
      <c r="JWK14" s="813"/>
      <c r="JWL14" s="813"/>
      <c r="JWM14" s="813"/>
      <c r="JWN14" s="813"/>
      <c r="JWO14" s="813"/>
      <c r="JWP14" s="813"/>
      <c r="JWQ14" s="813"/>
      <c r="JWR14" s="813"/>
      <c r="JWS14" s="813"/>
      <c r="JWT14" s="813"/>
      <c r="JWU14" s="813"/>
      <c r="JWV14" s="813"/>
      <c r="JWW14" s="813"/>
      <c r="JWX14" s="813"/>
      <c r="JWY14" s="813"/>
      <c r="JWZ14" s="813"/>
      <c r="JXA14" s="813"/>
      <c r="JXB14" s="813"/>
      <c r="JXC14" s="813"/>
      <c r="JXD14" s="813"/>
      <c r="JXE14" s="813"/>
      <c r="JXF14" s="813"/>
      <c r="JXG14" s="813"/>
      <c r="JXH14" s="813"/>
      <c r="JXI14" s="813"/>
      <c r="JXJ14" s="813"/>
      <c r="JXK14" s="813"/>
      <c r="JXL14" s="813"/>
      <c r="JXM14" s="813"/>
      <c r="JXN14" s="813"/>
      <c r="JXO14" s="813"/>
      <c r="JXP14" s="813"/>
      <c r="JXQ14" s="813"/>
      <c r="JXR14" s="813"/>
      <c r="JXS14" s="813"/>
      <c r="JXT14" s="813"/>
      <c r="JXU14" s="813"/>
      <c r="JXV14" s="813"/>
      <c r="JXW14" s="813"/>
      <c r="JXX14" s="813"/>
      <c r="JXY14" s="813"/>
      <c r="JXZ14" s="813"/>
      <c r="JYA14" s="813"/>
      <c r="JYB14" s="813"/>
      <c r="JYC14" s="813"/>
      <c r="JYD14" s="813"/>
      <c r="JYE14" s="813"/>
      <c r="JYF14" s="813"/>
      <c r="JYG14" s="813"/>
      <c r="JYH14" s="813"/>
      <c r="JYI14" s="813"/>
      <c r="JYJ14" s="813"/>
      <c r="JYK14" s="813"/>
      <c r="JYL14" s="813"/>
      <c r="JYM14" s="813"/>
      <c r="JYN14" s="813"/>
      <c r="JYO14" s="813"/>
      <c r="JYP14" s="813"/>
      <c r="JYQ14" s="813"/>
      <c r="JYR14" s="813"/>
      <c r="JYS14" s="813"/>
      <c r="JYT14" s="813"/>
      <c r="JYU14" s="813"/>
      <c r="JYV14" s="813"/>
      <c r="JYW14" s="813"/>
      <c r="JYX14" s="813"/>
      <c r="JYY14" s="813"/>
      <c r="JYZ14" s="813"/>
      <c r="JZA14" s="813"/>
      <c r="JZB14" s="813"/>
      <c r="JZC14" s="813"/>
      <c r="JZD14" s="813"/>
      <c r="JZE14" s="813"/>
      <c r="JZF14" s="813"/>
      <c r="JZG14" s="813"/>
      <c r="JZH14" s="813"/>
      <c r="JZI14" s="813"/>
      <c r="JZJ14" s="813"/>
      <c r="JZK14" s="813"/>
      <c r="JZL14" s="813"/>
      <c r="JZM14" s="813"/>
      <c r="JZN14" s="813"/>
      <c r="JZO14" s="813"/>
      <c r="JZP14" s="813"/>
      <c r="JZQ14" s="813"/>
      <c r="JZR14" s="813"/>
      <c r="JZS14" s="813"/>
      <c r="JZT14" s="813"/>
      <c r="JZU14" s="813"/>
      <c r="JZV14" s="813"/>
      <c r="JZW14" s="813"/>
      <c r="JZX14" s="813"/>
      <c r="JZY14" s="813"/>
      <c r="JZZ14" s="813"/>
      <c r="KAA14" s="813"/>
      <c r="KAB14" s="813"/>
      <c r="KAC14" s="813"/>
      <c r="KAD14" s="813"/>
      <c r="KAE14" s="813"/>
      <c r="KAF14" s="813"/>
      <c r="KAG14" s="813"/>
      <c r="KAH14" s="813"/>
      <c r="KAI14" s="813"/>
      <c r="KAJ14" s="813"/>
      <c r="KAK14" s="813"/>
      <c r="KAL14" s="813"/>
      <c r="KAM14" s="813"/>
      <c r="KAN14" s="813"/>
      <c r="KAO14" s="813"/>
      <c r="KAP14" s="813"/>
      <c r="KAQ14" s="813"/>
      <c r="KAR14" s="813"/>
      <c r="KAS14" s="813"/>
      <c r="KAT14" s="813"/>
      <c r="KAU14" s="813"/>
      <c r="KAV14" s="813"/>
      <c r="KAW14" s="813"/>
      <c r="KAX14" s="813"/>
      <c r="KAY14" s="813"/>
      <c r="KAZ14" s="813"/>
      <c r="KBA14" s="813"/>
      <c r="KBB14" s="813"/>
      <c r="KBC14" s="813"/>
      <c r="KBD14" s="813"/>
      <c r="KBE14" s="813"/>
      <c r="KBF14" s="813"/>
      <c r="KBG14" s="813"/>
      <c r="KBH14" s="813"/>
      <c r="KBI14" s="813"/>
      <c r="KBJ14" s="813"/>
      <c r="KBK14" s="813"/>
      <c r="KBL14" s="813"/>
      <c r="KBM14" s="813"/>
      <c r="KBN14" s="813"/>
      <c r="KBO14" s="813"/>
      <c r="KBP14" s="813"/>
      <c r="KBQ14" s="813"/>
      <c r="KBR14" s="813"/>
      <c r="KBS14" s="813"/>
      <c r="KBT14" s="813"/>
      <c r="KBU14" s="813"/>
      <c r="KBV14" s="813"/>
      <c r="KBW14" s="813"/>
      <c r="KBX14" s="813"/>
      <c r="KBY14" s="813"/>
      <c r="KBZ14" s="813"/>
      <c r="KCA14" s="813"/>
      <c r="KCB14" s="813"/>
      <c r="KCC14" s="813"/>
      <c r="KCD14" s="813"/>
      <c r="KCE14" s="813"/>
      <c r="KCF14" s="813"/>
      <c r="KCG14" s="813"/>
      <c r="KCH14" s="813"/>
      <c r="KCI14" s="813"/>
      <c r="KCJ14" s="813"/>
      <c r="KCK14" s="813"/>
      <c r="KCL14" s="813"/>
      <c r="KCM14" s="813"/>
      <c r="KCN14" s="813"/>
      <c r="KCO14" s="813"/>
      <c r="KCP14" s="813"/>
      <c r="KCQ14" s="813"/>
      <c r="KCR14" s="813"/>
      <c r="KCS14" s="813"/>
      <c r="KCT14" s="813"/>
      <c r="KCU14" s="813"/>
      <c r="KCV14" s="813"/>
      <c r="KCW14" s="813"/>
      <c r="KCX14" s="813"/>
      <c r="KCY14" s="813"/>
      <c r="KCZ14" s="813"/>
      <c r="KDA14" s="813"/>
      <c r="KDB14" s="813"/>
      <c r="KDC14" s="813"/>
      <c r="KDD14" s="813"/>
      <c r="KDE14" s="813"/>
      <c r="KDF14" s="813"/>
      <c r="KDG14" s="813"/>
      <c r="KDH14" s="813"/>
      <c r="KDI14" s="813"/>
      <c r="KDJ14" s="813"/>
      <c r="KDK14" s="813"/>
      <c r="KDL14" s="813"/>
      <c r="KDM14" s="813"/>
      <c r="KDN14" s="813"/>
      <c r="KDO14" s="813"/>
      <c r="KDP14" s="813"/>
      <c r="KDQ14" s="813"/>
      <c r="KDR14" s="813"/>
      <c r="KDS14" s="813"/>
      <c r="KDT14" s="813"/>
      <c r="KDU14" s="813"/>
      <c r="KDV14" s="813"/>
      <c r="KDW14" s="813"/>
      <c r="KDX14" s="813"/>
      <c r="KDY14" s="813"/>
      <c r="KDZ14" s="813"/>
      <c r="KEA14" s="813"/>
      <c r="KEB14" s="813"/>
      <c r="KEC14" s="813"/>
      <c r="KED14" s="813"/>
      <c r="KEE14" s="813"/>
      <c r="KEF14" s="813"/>
      <c r="KEG14" s="813"/>
      <c r="KEH14" s="813"/>
      <c r="KEI14" s="813"/>
      <c r="KEJ14" s="813"/>
      <c r="KEK14" s="813"/>
      <c r="KEL14" s="813"/>
      <c r="KEM14" s="813"/>
      <c r="KEN14" s="813"/>
      <c r="KEO14" s="813"/>
      <c r="KEP14" s="813"/>
      <c r="KEQ14" s="813"/>
      <c r="KER14" s="813"/>
      <c r="KES14" s="813"/>
      <c r="KET14" s="813"/>
      <c r="KEU14" s="813"/>
      <c r="KEV14" s="813"/>
      <c r="KEW14" s="813"/>
      <c r="KEX14" s="813"/>
      <c r="KEY14" s="813"/>
      <c r="KEZ14" s="813"/>
      <c r="KFA14" s="813"/>
      <c r="KFB14" s="813"/>
      <c r="KFC14" s="813"/>
      <c r="KFD14" s="813"/>
      <c r="KFE14" s="813"/>
      <c r="KFF14" s="813"/>
      <c r="KFG14" s="813"/>
      <c r="KFH14" s="813"/>
      <c r="KFI14" s="813"/>
      <c r="KFJ14" s="813"/>
      <c r="KFK14" s="813"/>
      <c r="KFL14" s="813"/>
      <c r="KFM14" s="813"/>
      <c r="KFN14" s="813"/>
      <c r="KFO14" s="813"/>
      <c r="KFP14" s="813"/>
      <c r="KFQ14" s="813"/>
      <c r="KFR14" s="813"/>
      <c r="KFS14" s="813"/>
      <c r="KFT14" s="813"/>
      <c r="KFU14" s="813"/>
      <c r="KFV14" s="813"/>
      <c r="KFW14" s="813"/>
      <c r="KFX14" s="813"/>
      <c r="KFY14" s="813"/>
      <c r="KFZ14" s="813"/>
      <c r="KGA14" s="813"/>
      <c r="KGB14" s="813"/>
      <c r="KGC14" s="813"/>
      <c r="KGD14" s="813"/>
      <c r="KGE14" s="813"/>
      <c r="KGF14" s="813"/>
      <c r="KGG14" s="813"/>
      <c r="KGH14" s="813"/>
      <c r="KGI14" s="813"/>
      <c r="KGJ14" s="813"/>
      <c r="KGK14" s="813"/>
      <c r="KGL14" s="813"/>
      <c r="KGM14" s="813"/>
      <c r="KGN14" s="813"/>
      <c r="KGO14" s="813"/>
      <c r="KGP14" s="813"/>
      <c r="KGQ14" s="813"/>
      <c r="KGR14" s="813"/>
      <c r="KGS14" s="813"/>
      <c r="KGT14" s="813"/>
      <c r="KGU14" s="813"/>
      <c r="KGV14" s="813"/>
      <c r="KGW14" s="813"/>
      <c r="KGX14" s="813"/>
      <c r="KGY14" s="813"/>
      <c r="KGZ14" s="813"/>
      <c r="KHA14" s="813"/>
      <c r="KHB14" s="813"/>
      <c r="KHC14" s="813"/>
      <c r="KHD14" s="813"/>
      <c r="KHE14" s="813"/>
      <c r="KHF14" s="813"/>
      <c r="KHG14" s="813"/>
      <c r="KHH14" s="813"/>
      <c r="KHI14" s="813"/>
      <c r="KHJ14" s="813"/>
      <c r="KHK14" s="813"/>
      <c r="KHL14" s="813"/>
      <c r="KHM14" s="813"/>
      <c r="KHN14" s="813"/>
      <c r="KHO14" s="813"/>
      <c r="KHP14" s="813"/>
      <c r="KHQ14" s="813"/>
      <c r="KHR14" s="813"/>
      <c r="KHS14" s="813"/>
      <c r="KHT14" s="813"/>
      <c r="KHU14" s="813"/>
      <c r="KHV14" s="813"/>
      <c r="KHW14" s="813"/>
      <c r="KHX14" s="813"/>
      <c r="KHY14" s="813"/>
      <c r="KHZ14" s="813"/>
      <c r="KIA14" s="813"/>
      <c r="KIB14" s="813"/>
      <c r="KIC14" s="813"/>
      <c r="KID14" s="813"/>
      <c r="KIE14" s="813"/>
      <c r="KIF14" s="813"/>
      <c r="KIG14" s="813"/>
      <c r="KIH14" s="813"/>
      <c r="KII14" s="813"/>
      <c r="KIJ14" s="813"/>
      <c r="KIK14" s="813"/>
      <c r="KIL14" s="813"/>
      <c r="KIM14" s="813"/>
      <c r="KIN14" s="813"/>
      <c r="KIO14" s="813"/>
      <c r="KIP14" s="813"/>
      <c r="KIQ14" s="813"/>
      <c r="KIR14" s="813"/>
      <c r="KIS14" s="813"/>
      <c r="KIT14" s="813"/>
      <c r="KIU14" s="813"/>
      <c r="KIV14" s="813"/>
      <c r="KIW14" s="813"/>
      <c r="KIX14" s="813"/>
      <c r="KIY14" s="813"/>
      <c r="KIZ14" s="813"/>
      <c r="KJA14" s="813"/>
      <c r="KJB14" s="813"/>
      <c r="KJC14" s="813"/>
      <c r="KJD14" s="813"/>
      <c r="KJE14" s="813"/>
      <c r="KJF14" s="813"/>
      <c r="KJG14" s="813"/>
      <c r="KJH14" s="813"/>
      <c r="KJI14" s="813"/>
      <c r="KJJ14" s="813"/>
      <c r="KJK14" s="813"/>
      <c r="KJL14" s="813"/>
      <c r="KJM14" s="813"/>
      <c r="KJN14" s="813"/>
      <c r="KJO14" s="813"/>
      <c r="KJP14" s="813"/>
      <c r="KJQ14" s="813"/>
      <c r="KJR14" s="813"/>
      <c r="KJS14" s="813"/>
      <c r="KJT14" s="813"/>
      <c r="KJU14" s="813"/>
      <c r="KJV14" s="813"/>
      <c r="KJW14" s="813"/>
      <c r="KJX14" s="813"/>
      <c r="KJY14" s="813"/>
      <c r="KJZ14" s="813"/>
      <c r="KKA14" s="813"/>
      <c r="KKB14" s="813"/>
      <c r="KKC14" s="813"/>
      <c r="KKD14" s="813"/>
      <c r="KKE14" s="813"/>
      <c r="KKF14" s="813"/>
      <c r="KKG14" s="813"/>
      <c r="KKH14" s="813"/>
      <c r="KKI14" s="813"/>
      <c r="KKJ14" s="813"/>
      <c r="KKK14" s="813"/>
      <c r="KKL14" s="813"/>
      <c r="KKM14" s="813"/>
      <c r="KKN14" s="813"/>
      <c r="KKO14" s="813"/>
      <c r="KKP14" s="813"/>
      <c r="KKQ14" s="813"/>
      <c r="KKR14" s="813"/>
      <c r="KKS14" s="813"/>
      <c r="KKT14" s="813"/>
      <c r="KKU14" s="813"/>
      <c r="KKV14" s="813"/>
      <c r="KKW14" s="813"/>
      <c r="KKX14" s="813"/>
      <c r="KKY14" s="813"/>
      <c r="KKZ14" s="813"/>
      <c r="KLA14" s="813"/>
      <c r="KLB14" s="813"/>
      <c r="KLC14" s="813"/>
      <c r="KLD14" s="813"/>
      <c r="KLE14" s="813"/>
      <c r="KLF14" s="813"/>
      <c r="KLG14" s="813"/>
      <c r="KLH14" s="813"/>
      <c r="KLI14" s="813"/>
      <c r="KLJ14" s="813"/>
      <c r="KLK14" s="813"/>
      <c r="KLL14" s="813"/>
      <c r="KLM14" s="813"/>
      <c r="KLN14" s="813"/>
      <c r="KLO14" s="813"/>
      <c r="KLP14" s="813"/>
      <c r="KLQ14" s="813"/>
      <c r="KLR14" s="813"/>
      <c r="KLS14" s="813"/>
      <c r="KLT14" s="813"/>
      <c r="KLU14" s="813"/>
      <c r="KLV14" s="813"/>
      <c r="KLW14" s="813"/>
      <c r="KLX14" s="813"/>
      <c r="KLY14" s="813"/>
      <c r="KLZ14" s="813"/>
      <c r="KMA14" s="813"/>
      <c r="KMB14" s="813"/>
      <c r="KMC14" s="813"/>
      <c r="KMD14" s="813"/>
      <c r="KME14" s="813"/>
      <c r="KMF14" s="813"/>
      <c r="KMG14" s="813"/>
      <c r="KMH14" s="813"/>
      <c r="KMI14" s="813"/>
      <c r="KMJ14" s="813"/>
      <c r="KMK14" s="813"/>
      <c r="KML14" s="813"/>
      <c r="KMM14" s="813"/>
      <c r="KMN14" s="813"/>
      <c r="KMO14" s="813"/>
      <c r="KMP14" s="813"/>
      <c r="KMQ14" s="813"/>
      <c r="KMR14" s="813"/>
      <c r="KMS14" s="813"/>
      <c r="KMT14" s="813"/>
      <c r="KMU14" s="813"/>
      <c r="KMV14" s="813"/>
      <c r="KMW14" s="813"/>
      <c r="KMX14" s="813"/>
      <c r="KMY14" s="813"/>
      <c r="KMZ14" s="813"/>
      <c r="KNA14" s="813"/>
      <c r="KNB14" s="813"/>
      <c r="KNC14" s="813"/>
      <c r="KND14" s="813"/>
      <c r="KNE14" s="813"/>
      <c r="KNF14" s="813"/>
      <c r="KNG14" s="813"/>
      <c r="KNH14" s="813"/>
      <c r="KNI14" s="813"/>
      <c r="KNJ14" s="813"/>
      <c r="KNK14" s="813"/>
      <c r="KNL14" s="813"/>
      <c r="KNM14" s="813"/>
      <c r="KNN14" s="813"/>
      <c r="KNO14" s="813"/>
      <c r="KNP14" s="813"/>
      <c r="KNQ14" s="813"/>
      <c r="KNR14" s="813"/>
      <c r="KNS14" s="813"/>
      <c r="KNT14" s="813"/>
      <c r="KNU14" s="813"/>
      <c r="KNV14" s="813"/>
      <c r="KNW14" s="813"/>
      <c r="KNX14" s="813"/>
      <c r="KNY14" s="813"/>
      <c r="KNZ14" s="813"/>
      <c r="KOA14" s="813"/>
      <c r="KOB14" s="813"/>
      <c r="KOC14" s="813"/>
      <c r="KOD14" s="813"/>
      <c r="KOE14" s="813"/>
      <c r="KOF14" s="813"/>
      <c r="KOG14" s="813"/>
      <c r="KOH14" s="813"/>
      <c r="KOI14" s="813"/>
      <c r="KOJ14" s="813"/>
      <c r="KOK14" s="813"/>
      <c r="KOL14" s="813"/>
      <c r="KOM14" s="813"/>
      <c r="KON14" s="813"/>
      <c r="KOO14" s="813"/>
      <c r="KOP14" s="813"/>
      <c r="KOQ14" s="813"/>
      <c r="KOR14" s="813"/>
      <c r="KOS14" s="813"/>
      <c r="KOT14" s="813"/>
      <c r="KOU14" s="813"/>
      <c r="KOV14" s="813"/>
      <c r="KOW14" s="813"/>
      <c r="KOX14" s="813"/>
      <c r="KOY14" s="813"/>
      <c r="KOZ14" s="813"/>
      <c r="KPA14" s="813"/>
      <c r="KPB14" s="813"/>
      <c r="KPC14" s="813"/>
      <c r="KPD14" s="813"/>
      <c r="KPE14" s="813"/>
      <c r="KPF14" s="813"/>
      <c r="KPG14" s="813"/>
      <c r="KPH14" s="813"/>
      <c r="KPI14" s="813"/>
      <c r="KPJ14" s="813"/>
      <c r="KPK14" s="813"/>
      <c r="KPL14" s="813"/>
      <c r="KPM14" s="813"/>
      <c r="KPN14" s="813"/>
      <c r="KPO14" s="813"/>
      <c r="KPP14" s="813"/>
      <c r="KPQ14" s="813"/>
      <c r="KPR14" s="813"/>
      <c r="KPS14" s="813"/>
      <c r="KPT14" s="813"/>
      <c r="KPU14" s="813"/>
      <c r="KPV14" s="813"/>
      <c r="KPW14" s="813"/>
      <c r="KPX14" s="813"/>
      <c r="KPY14" s="813"/>
      <c r="KPZ14" s="813"/>
      <c r="KQA14" s="813"/>
      <c r="KQB14" s="813"/>
      <c r="KQC14" s="813"/>
      <c r="KQD14" s="813"/>
      <c r="KQE14" s="813"/>
      <c r="KQF14" s="813"/>
      <c r="KQG14" s="813"/>
      <c r="KQH14" s="813"/>
      <c r="KQI14" s="813"/>
      <c r="KQJ14" s="813"/>
      <c r="KQK14" s="813"/>
      <c r="KQL14" s="813"/>
      <c r="KQM14" s="813"/>
      <c r="KQN14" s="813"/>
      <c r="KQO14" s="813"/>
      <c r="KQP14" s="813"/>
      <c r="KQQ14" s="813"/>
      <c r="KQR14" s="813"/>
      <c r="KQS14" s="813"/>
      <c r="KQT14" s="813"/>
      <c r="KQU14" s="813"/>
      <c r="KQV14" s="813"/>
      <c r="KQW14" s="813"/>
      <c r="KQX14" s="813"/>
      <c r="KQY14" s="813"/>
      <c r="KQZ14" s="813"/>
      <c r="KRA14" s="813"/>
      <c r="KRB14" s="813"/>
      <c r="KRC14" s="813"/>
      <c r="KRD14" s="813"/>
      <c r="KRE14" s="813"/>
      <c r="KRF14" s="813"/>
      <c r="KRG14" s="813"/>
      <c r="KRH14" s="813"/>
      <c r="KRI14" s="813"/>
      <c r="KRJ14" s="813"/>
      <c r="KRK14" s="813"/>
      <c r="KRL14" s="813"/>
      <c r="KRM14" s="813"/>
      <c r="KRN14" s="813"/>
      <c r="KRO14" s="813"/>
      <c r="KRP14" s="813"/>
      <c r="KRQ14" s="813"/>
      <c r="KRR14" s="813"/>
      <c r="KRS14" s="813"/>
      <c r="KRT14" s="813"/>
      <c r="KRU14" s="813"/>
      <c r="KRV14" s="813"/>
      <c r="KRW14" s="813"/>
      <c r="KRX14" s="813"/>
      <c r="KRY14" s="813"/>
      <c r="KRZ14" s="813"/>
      <c r="KSA14" s="813"/>
      <c r="KSB14" s="813"/>
      <c r="KSC14" s="813"/>
      <c r="KSD14" s="813"/>
      <c r="KSE14" s="813"/>
      <c r="KSF14" s="813"/>
      <c r="KSG14" s="813"/>
      <c r="KSH14" s="813"/>
      <c r="KSI14" s="813"/>
      <c r="KSJ14" s="813"/>
      <c r="KSK14" s="813"/>
      <c r="KSL14" s="813"/>
      <c r="KSM14" s="813"/>
      <c r="KSN14" s="813"/>
      <c r="KSO14" s="813"/>
      <c r="KSP14" s="813"/>
      <c r="KSQ14" s="813"/>
      <c r="KSR14" s="813"/>
      <c r="KSS14" s="813"/>
      <c r="KST14" s="813"/>
      <c r="KSU14" s="813"/>
      <c r="KSV14" s="813"/>
      <c r="KSW14" s="813"/>
      <c r="KSX14" s="813"/>
      <c r="KSY14" s="813"/>
      <c r="KSZ14" s="813"/>
      <c r="KTA14" s="813"/>
      <c r="KTB14" s="813"/>
      <c r="KTC14" s="813"/>
      <c r="KTD14" s="813"/>
      <c r="KTE14" s="813"/>
      <c r="KTF14" s="813"/>
      <c r="KTG14" s="813"/>
      <c r="KTH14" s="813"/>
      <c r="KTI14" s="813"/>
      <c r="KTJ14" s="813"/>
      <c r="KTK14" s="813"/>
      <c r="KTL14" s="813"/>
      <c r="KTM14" s="813"/>
      <c r="KTN14" s="813"/>
      <c r="KTO14" s="813"/>
      <c r="KTP14" s="813"/>
      <c r="KTQ14" s="813"/>
      <c r="KTR14" s="813"/>
      <c r="KTS14" s="813"/>
      <c r="KTT14" s="813"/>
      <c r="KTU14" s="813"/>
      <c r="KTV14" s="813"/>
      <c r="KTW14" s="813"/>
      <c r="KTX14" s="813"/>
      <c r="KTY14" s="813"/>
      <c r="KTZ14" s="813"/>
      <c r="KUA14" s="813"/>
      <c r="KUB14" s="813"/>
      <c r="KUC14" s="813"/>
      <c r="KUD14" s="813"/>
      <c r="KUE14" s="813"/>
      <c r="KUF14" s="813"/>
      <c r="KUG14" s="813"/>
      <c r="KUH14" s="813"/>
      <c r="KUI14" s="813"/>
      <c r="KUJ14" s="813"/>
      <c r="KUK14" s="813"/>
      <c r="KUL14" s="813"/>
      <c r="KUM14" s="813"/>
      <c r="KUN14" s="813"/>
      <c r="KUO14" s="813"/>
      <c r="KUP14" s="813"/>
      <c r="KUQ14" s="813"/>
      <c r="KUR14" s="813"/>
      <c r="KUS14" s="813"/>
      <c r="KUT14" s="813"/>
      <c r="KUU14" s="813"/>
      <c r="KUV14" s="813"/>
      <c r="KUW14" s="813"/>
      <c r="KUX14" s="813"/>
      <c r="KUY14" s="813"/>
      <c r="KUZ14" s="813"/>
      <c r="KVA14" s="813"/>
      <c r="KVB14" s="813"/>
      <c r="KVC14" s="813"/>
      <c r="KVD14" s="813"/>
      <c r="KVE14" s="813"/>
      <c r="KVF14" s="813"/>
      <c r="KVG14" s="813"/>
      <c r="KVH14" s="813"/>
      <c r="KVI14" s="813"/>
      <c r="KVJ14" s="813"/>
      <c r="KVK14" s="813"/>
      <c r="KVL14" s="813"/>
      <c r="KVM14" s="813"/>
      <c r="KVN14" s="813"/>
      <c r="KVO14" s="813"/>
      <c r="KVP14" s="813"/>
      <c r="KVQ14" s="813"/>
      <c r="KVR14" s="813"/>
      <c r="KVS14" s="813"/>
      <c r="KVT14" s="813"/>
      <c r="KVU14" s="813"/>
      <c r="KVV14" s="813"/>
      <c r="KVW14" s="813"/>
      <c r="KVX14" s="813"/>
      <c r="KVY14" s="813"/>
      <c r="KVZ14" s="813"/>
      <c r="KWA14" s="813"/>
      <c r="KWB14" s="813"/>
      <c r="KWC14" s="813"/>
      <c r="KWD14" s="813"/>
      <c r="KWE14" s="813"/>
      <c r="KWF14" s="813"/>
      <c r="KWG14" s="813"/>
      <c r="KWH14" s="813"/>
      <c r="KWI14" s="813"/>
      <c r="KWJ14" s="813"/>
      <c r="KWK14" s="813"/>
      <c r="KWL14" s="813"/>
      <c r="KWM14" s="813"/>
      <c r="KWN14" s="813"/>
      <c r="KWO14" s="813"/>
      <c r="KWP14" s="813"/>
      <c r="KWQ14" s="813"/>
      <c r="KWR14" s="813"/>
      <c r="KWS14" s="813"/>
      <c r="KWT14" s="813"/>
      <c r="KWU14" s="813"/>
      <c r="KWV14" s="813"/>
      <c r="KWW14" s="813"/>
      <c r="KWX14" s="813"/>
      <c r="KWY14" s="813"/>
      <c r="KWZ14" s="813"/>
      <c r="KXA14" s="813"/>
      <c r="KXB14" s="813"/>
      <c r="KXC14" s="813"/>
      <c r="KXD14" s="813"/>
      <c r="KXE14" s="813"/>
      <c r="KXF14" s="813"/>
      <c r="KXG14" s="813"/>
      <c r="KXH14" s="813"/>
      <c r="KXI14" s="813"/>
      <c r="KXJ14" s="813"/>
      <c r="KXK14" s="813"/>
      <c r="KXL14" s="813"/>
      <c r="KXM14" s="813"/>
      <c r="KXN14" s="813"/>
      <c r="KXO14" s="813"/>
      <c r="KXP14" s="813"/>
      <c r="KXQ14" s="813"/>
      <c r="KXR14" s="813"/>
      <c r="KXS14" s="813"/>
      <c r="KXT14" s="813"/>
      <c r="KXU14" s="813"/>
      <c r="KXV14" s="813"/>
      <c r="KXW14" s="813"/>
      <c r="KXX14" s="813"/>
      <c r="KXY14" s="813"/>
      <c r="KXZ14" s="813"/>
      <c r="KYA14" s="813"/>
      <c r="KYB14" s="813"/>
      <c r="KYC14" s="813"/>
      <c r="KYD14" s="813"/>
      <c r="KYE14" s="813"/>
      <c r="KYF14" s="813"/>
      <c r="KYG14" s="813"/>
      <c r="KYH14" s="813"/>
      <c r="KYI14" s="813"/>
      <c r="KYJ14" s="813"/>
      <c r="KYK14" s="813"/>
      <c r="KYL14" s="813"/>
      <c r="KYM14" s="813"/>
      <c r="KYN14" s="813"/>
      <c r="KYO14" s="813"/>
      <c r="KYP14" s="813"/>
      <c r="KYQ14" s="813"/>
      <c r="KYR14" s="813"/>
      <c r="KYS14" s="813"/>
      <c r="KYT14" s="813"/>
      <c r="KYU14" s="813"/>
      <c r="KYV14" s="813"/>
      <c r="KYW14" s="813"/>
      <c r="KYX14" s="813"/>
      <c r="KYY14" s="813"/>
      <c r="KYZ14" s="813"/>
      <c r="KZA14" s="813"/>
      <c r="KZB14" s="813"/>
      <c r="KZC14" s="813"/>
      <c r="KZD14" s="813"/>
      <c r="KZE14" s="813"/>
      <c r="KZF14" s="813"/>
      <c r="KZG14" s="813"/>
      <c r="KZH14" s="813"/>
      <c r="KZI14" s="813"/>
      <c r="KZJ14" s="813"/>
      <c r="KZK14" s="813"/>
      <c r="KZL14" s="813"/>
      <c r="KZM14" s="813"/>
      <c r="KZN14" s="813"/>
      <c r="KZO14" s="813"/>
      <c r="KZP14" s="813"/>
      <c r="KZQ14" s="813"/>
      <c r="KZR14" s="813"/>
      <c r="KZS14" s="813"/>
      <c r="KZT14" s="813"/>
      <c r="KZU14" s="813"/>
      <c r="KZV14" s="813"/>
      <c r="KZW14" s="813"/>
      <c r="KZX14" s="813"/>
      <c r="KZY14" s="813"/>
      <c r="KZZ14" s="813"/>
      <c r="LAA14" s="813"/>
      <c r="LAB14" s="813"/>
      <c r="LAC14" s="813"/>
      <c r="LAD14" s="813"/>
      <c r="LAE14" s="813"/>
      <c r="LAF14" s="813"/>
      <c r="LAG14" s="813"/>
      <c r="LAH14" s="813"/>
      <c r="LAI14" s="813"/>
      <c r="LAJ14" s="813"/>
      <c r="LAK14" s="813"/>
      <c r="LAL14" s="813"/>
      <c r="LAM14" s="813"/>
      <c r="LAN14" s="813"/>
      <c r="LAO14" s="813"/>
      <c r="LAP14" s="813"/>
      <c r="LAQ14" s="813"/>
      <c r="LAR14" s="813"/>
      <c r="LAS14" s="813"/>
      <c r="LAT14" s="813"/>
      <c r="LAU14" s="813"/>
      <c r="LAV14" s="813"/>
      <c r="LAW14" s="813"/>
      <c r="LAX14" s="813"/>
      <c r="LAY14" s="813"/>
      <c r="LAZ14" s="813"/>
      <c r="LBA14" s="813"/>
      <c r="LBB14" s="813"/>
      <c r="LBC14" s="813"/>
      <c r="LBD14" s="813"/>
      <c r="LBE14" s="813"/>
      <c r="LBF14" s="813"/>
      <c r="LBG14" s="813"/>
      <c r="LBH14" s="813"/>
      <c r="LBI14" s="813"/>
      <c r="LBJ14" s="813"/>
      <c r="LBK14" s="813"/>
      <c r="LBL14" s="813"/>
      <c r="LBM14" s="813"/>
      <c r="LBN14" s="813"/>
      <c r="LBO14" s="813"/>
      <c r="LBP14" s="813"/>
      <c r="LBQ14" s="813"/>
      <c r="LBR14" s="813"/>
      <c r="LBS14" s="813"/>
      <c r="LBT14" s="813"/>
      <c r="LBU14" s="813"/>
      <c r="LBV14" s="813"/>
      <c r="LBW14" s="813"/>
      <c r="LBX14" s="813"/>
      <c r="LBY14" s="813"/>
      <c r="LBZ14" s="813"/>
      <c r="LCA14" s="813"/>
      <c r="LCB14" s="813"/>
      <c r="LCC14" s="813"/>
      <c r="LCD14" s="813"/>
      <c r="LCE14" s="813"/>
      <c r="LCF14" s="813"/>
      <c r="LCG14" s="813"/>
      <c r="LCH14" s="813"/>
      <c r="LCI14" s="813"/>
      <c r="LCJ14" s="813"/>
      <c r="LCK14" s="813"/>
      <c r="LCL14" s="813"/>
      <c r="LCM14" s="813"/>
      <c r="LCN14" s="813"/>
      <c r="LCO14" s="813"/>
      <c r="LCP14" s="813"/>
      <c r="LCQ14" s="813"/>
      <c r="LCR14" s="813"/>
      <c r="LCS14" s="813"/>
      <c r="LCT14" s="813"/>
      <c r="LCU14" s="813"/>
      <c r="LCV14" s="813"/>
      <c r="LCW14" s="813"/>
      <c r="LCX14" s="813"/>
      <c r="LCY14" s="813"/>
      <c r="LCZ14" s="813"/>
      <c r="LDA14" s="813"/>
      <c r="LDB14" s="813"/>
      <c r="LDC14" s="813"/>
      <c r="LDD14" s="813"/>
      <c r="LDE14" s="813"/>
      <c r="LDF14" s="813"/>
      <c r="LDG14" s="813"/>
      <c r="LDH14" s="813"/>
      <c r="LDI14" s="813"/>
      <c r="LDJ14" s="813"/>
      <c r="LDK14" s="813"/>
      <c r="LDL14" s="813"/>
      <c r="LDM14" s="813"/>
      <c r="LDN14" s="813"/>
      <c r="LDO14" s="813"/>
      <c r="LDP14" s="813"/>
      <c r="LDQ14" s="813"/>
      <c r="LDR14" s="813"/>
      <c r="LDS14" s="813"/>
      <c r="LDT14" s="813"/>
      <c r="LDU14" s="813"/>
      <c r="LDV14" s="813"/>
      <c r="LDW14" s="813"/>
      <c r="LDX14" s="813"/>
      <c r="LDY14" s="813"/>
      <c r="LDZ14" s="813"/>
      <c r="LEA14" s="813"/>
      <c r="LEB14" s="813"/>
      <c r="LEC14" s="813"/>
      <c r="LED14" s="813"/>
      <c r="LEE14" s="813"/>
      <c r="LEF14" s="813"/>
      <c r="LEG14" s="813"/>
      <c r="LEH14" s="813"/>
      <c r="LEI14" s="813"/>
      <c r="LEJ14" s="813"/>
      <c r="LEK14" s="813"/>
      <c r="LEL14" s="813"/>
      <c r="LEM14" s="813"/>
      <c r="LEN14" s="813"/>
      <c r="LEO14" s="813"/>
      <c r="LEP14" s="813"/>
      <c r="LEQ14" s="813"/>
      <c r="LER14" s="813"/>
      <c r="LES14" s="813"/>
      <c r="LET14" s="813"/>
      <c r="LEU14" s="813"/>
      <c r="LEV14" s="813"/>
      <c r="LEW14" s="813"/>
      <c r="LEX14" s="813"/>
      <c r="LEY14" s="813"/>
      <c r="LEZ14" s="813"/>
      <c r="LFA14" s="813"/>
      <c r="LFB14" s="813"/>
      <c r="LFC14" s="813"/>
      <c r="LFD14" s="813"/>
      <c r="LFE14" s="813"/>
      <c r="LFF14" s="813"/>
      <c r="LFG14" s="813"/>
      <c r="LFH14" s="813"/>
      <c r="LFI14" s="813"/>
      <c r="LFJ14" s="813"/>
      <c r="LFK14" s="813"/>
      <c r="LFL14" s="813"/>
      <c r="LFM14" s="813"/>
      <c r="LFN14" s="813"/>
      <c r="LFO14" s="813"/>
      <c r="LFP14" s="813"/>
      <c r="LFQ14" s="813"/>
      <c r="LFR14" s="813"/>
      <c r="LFS14" s="813"/>
      <c r="LFT14" s="813"/>
      <c r="LFU14" s="813"/>
      <c r="LFV14" s="813"/>
      <c r="LFW14" s="813"/>
      <c r="LFX14" s="813"/>
      <c r="LFY14" s="813"/>
      <c r="LFZ14" s="813"/>
      <c r="LGA14" s="813"/>
      <c r="LGB14" s="813"/>
      <c r="LGC14" s="813"/>
      <c r="LGD14" s="813"/>
      <c r="LGE14" s="813"/>
      <c r="LGF14" s="813"/>
      <c r="LGG14" s="813"/>
      <c r="LGH14" s="813"/>
      <c r="LGI14" s="813"/>
      <c r="LGJ14" s="813"/>
      <c r="LGK14" s="813"/>
      <c r="LGL14" s="813"/>
      <c r="LGM14" s="813"/>
      <c r="LGN14" s="813"/>
      <c r="LGO14" s="813"/>
      <c r="LGP14" s="813"/>
      <c r="LGQ14" s="813"/>
      <c r="LGR14" s="813"/>
      <c r="LGS14" s="813"/>
      <c r="LGT14" s="813"/>
      <c r="LGU14" s="813"/>
      <c r="LGV14" s="813"/>
      <c r="LGW14" s="813"/>
      <c r="LGX14" s="813"/>
      <c r="LGY14" s="813"/>
      <c r="LGZ14" s="813"/>
      <c r="LHA14" s="813"/>
      <c r="LHB14" s="813"/>
      <c r="LHC14" s="813"/>
      <c r="LHD14" s="813"/>
      <c r="LHE14" s="813"/>
      <c r="LHF14" s="813"/>
      <c r="LHG14" s="813"/>
      <c r="LHH14" s="813"/>
      <c r="LHI14" s="813"/>
      <c r="LHJ14" s="813"/>
      <c r="LHK14" s="813"/>
      <c r="LHL14" s="813"/>
      <c r="LHM14" s="813"/>
      <c r="LHN14" s="813"/>
      <c r="LHO14" s="813"/>
      <c r="LHP14" s="813"/>
      <c r="LHQ14" s="813"/>
      <c r="LHR14" s="813"/>
      <c r="LHS14" s="813"/>
      <c r="LHT14" s="813"/>
      <c r="LHU14" s="813"/>
      <c r="LHV14" s="813"/>
      <c r="LHW14" s="813"/>
      <c r="LHX14" s="813"/>
      <c r="LHY14" s="813"/>
      <c r="LHZ14" s="813"/>
      <c r="LIA14" s="813"/>
      <c r="LIB14" s="813"/>
      <c r="LIC14" s="813"/>
      <c r="LID14" s="813"/>
      <c r="LIE14" s="813"/>
      <c r="LIF14" s="813"/>
      <c r="LIG14" s="813"/>
      <c r="LIH14" s="813"/>
      <c r="LII14" s="813"/>
      <c r="LIJ14" s="813"/>
      <c r="LIK14" s="813"/>
      <c r="LIL14" s="813"/>
      <c r="LIM14" s="813"/>
      <c r="LIN14" s="813"/>
      <c r="LIO14" s="813"/>
      <c r="LIP14" s="813"/>
      <c r="LIQ14" s="813"/>
      <c r="LIR14" s="813"/>
      <c r="LIS14" s="813"/>
      <c r="LIT14" s="813"/>
      <c r="LIU14" s="813"/>
      <c r="LIV14" s="813"/>
      <c r="LIW14" s="813"/>
      <c r="LIX14" s="813"/>
      <c r="LIY14" s="813"/>
      <c r="LIZ14" s="813"/>
      <c r="LJA14" s="813"/>
      <c r="LJB14" s="813"/>
      <c r="LJC14" s="813"/>
      <c r="LJD14" s="813"/>
      <c r="LJE14" s="813"/>
      <c r="LJF14" s="813"/>
      <c r="LJG14" s="813"/>
      <c r="LJH14" s="813"/>
      <c r="LJI14" s="813"/>
      <c r="LJJ14" s="813"/>
      <c r="LJK14" s="813"/>
      <c r="LJL14" s="813"/>
      <c r="LJM14" s="813"/>
      <c r="LJN14" s="813"/>
      <c r="LJO14" s="813"/>
      <c r="LJP14" s="813"/>
      <c r="LJQ14" s="813"/>
      <c r="LJR14" s="813"/>
      <c r="LJS14" s="813"/>
      <c r="LJT14" s="813"/>
      <c r="LJU14" s="813"/>
      <c r="LJV14" s="813"/>
      <c r="LJW14" s="813"/>
      <c r="LJX14" s="813"/>
      <c r="LJY14" s="813"/>
      <c r="LJZ14" s="813"/>
      <c r="LKA14" s="813"/>
      <c r="LKB14" s="813"/>
      <c r="LKC14" s="813"/>
      <c r="LKD14" s="813"/>
      <c r="LKE14" s="813"/>
      <c r="LKF14" s="813"/>
      <c r="LKG14" s="813"/>
      <c r="LKH14" s="813"/>
      <c r="LKI14" s="813"/>
      <c r="LKJ14" s="813"/>
      <c r="LKK14" s="813"/>
      <c r="LKL14" s="813"/>
      <c r="LKM14" s="813"/>
      <c r="LKN14" s="813"/>
      <c r="LKO14" s="813"/>
      <c r="LKP14" s="813"/>
      <c r="LKQ14" s="813"/>
      <c r="LKR14" s="813"/>
      <c r="LKS14" s="813"/>
      <c r="LKT14" s="813"/>
      <c r="LKU14" s="813"/>
      <c r="LKV14" s="813"/>
      <c r="LKW14" s="813"/>
      <c r="LKX14" s="813"/>
      <c r="LKY14" s="813"/>
      <c r="LKZ14" s="813"/>
      <c r="LLA14" s="813"/>
      <c r="LLB14" s="813"/>
      <c r="LLC14" s="813"/>
      <c r="LLD14" s="813"/>
      <c r="LLE14" s="813"/>
      <c r="LLF14" s="813"/>
      <c r="LLG14" s="813"/>
      <c r="LLH14" s="813"/>
      <c r="LLI14" s="813"/>
      <c r="LLJ14" s="813"/>
      <c r="LLK14" s="813"/>
      <c r="LLL14" s="813"/>
      <c r="LLM14" s="813"/>
      <c r="LLN14" s="813"/>
      <c r="LLO14" s="813"/>
      <c r="LLP14" s="813"/>
      <c r="LLQ14" s="813"/>
      <c r="LLR14" s="813"/>
      <c r="LLS14" s="813"/>
      <c r="LLT14" s="813"/>
      <c r="LLU14" s="813"/>
      <c r="LLV14" s="813"/>
      <c r="LLW14" s="813"/>
      <c r="LLX14" s="813"/>
      <c r="LLY14" s="813"/>
      <c r="LLZ14" s="813"/>
      <c r="LMA14" s="813"/>
      <c r="LMB14" s="813"/>
      <c r="LMC14" s="813"/>
      <c r="LMD14" s="813"/>
      <c r="LME14" s="813"/>
      <c r="LMF14" s="813"/>
      <c r="LMG14" s="813"/>
      <c r="LMH14" s="813"/>
      <c r="LMI14" s="813"/>
      <c r="LMJ14" s="813"/>
      <c r="LMK14" s="813"/>
      <c r="LML14" s="813"/>
      <c r="LMM14" s="813"/>
      <c r="LMN14" s="813"/>
      <c r="LMO14" s="813"/>
      <c r="LMP14" s="813"/>
      <c r="LMQ14" s="813"/>
      <c r="LMR14" s="813"/>
      <c r="LMS14" s="813"/>
      <c r="LMT14" s="813"/>
      <c r="LMU14" s="813"/>
      <c r="LMV14" s="813"/>
      <c r="LMW14" s="813"/>
      <c r="LMX14" s="813"/>
      <c r="LMY14" s="813"/>
      <c r="LMZ14" s="813"/>
      <c r="LNA14" s="813"/>
      <c r="LNB14" s="813"/>
      <c r="LNC14" s="813"/>
      <c r="LND14" s="813"/>
      <c r="LNE14" s="813"/>
      <c r="LNF14" s="813"/>
      <c r="LNG14" s="813"/>
      <c r="LNH14" s="813"/>
      <c r="LNI14" s="813"/>
      <c r="LNJ14" s="813"/>
      <c r="LNK14" s="813"/>
      <c r="LNL14" s="813"/>
      <c r="LNM14" s="813"/>
      <c r="LNN14" s="813"/>
      <c r="LNO14" s="813"/>
      <c r="LNP14" s="813"/>
      <c r="LNQ14" s="813"/>
      <c r="LNR14" s="813"/>
      <c r="LNS14" s="813"/>
      <c r="LNT14" s="813"/>
      <c r="LNU14" s="813"/>
      <c r="LNV14" s="813"/>
      <c r="LNW14" s="813"/>
      <c r="LNX14" s="813"/>
      <c r="LNY14" s="813"/>
      <c r="LNZ14" s="813"/>
      <c r="LOA14" s="813"/>
      <c r="LOB14" s="813"/>
      <c r="LOC14" s="813"/>
      <c r="LOD14" s="813"/>
      <c r="LOE14" s="813"/>
      <c r="LOF14" s="813"/>
      <c r="LOG14" s="813"/>
      <c r="LOH14" s="813"/>
      <c r="LOI14" s="813"/>
      <c r="LOJ14" s="813"/>
      <c r="LOK14" s="813"/>
      <c r="LOL14" s="813"/>
      <c r="LOM14" s="813"/>
      <c r="LON14" s="813"/>
      <c r="LOO14" s="813"/>
      <c r="LOP14" s="813"/>
      <c r="LOQ14" s="813"/>
      <c r="LOR14" s="813"/>
      <c r="LOS14" s="813"/>
      <c r="LOT14" s="813"/>
      <c r="LOU14" s="813"/>
      <c r="LOV14" s="813"/>
      <c r="LOW14" s="813"/>
      <c r="LOX14" s="813"/>
      <c r="LOY14" s="813"/>
      <c r="LOZ14" s="813"/>
      <c r="LPA14" s="813"/>
      <c r="LPB14" s="813"/>
      <c r="LPC14" s="813"/>
      <c r="LPD14" s="813"/>
      <c r="LPE14" s="813"/>
      <c r="LPF14" s="813"/>
      <c r="LPG14" s="813"/>
      <c r="LPH14" s="813"/>
      <c r="LPI14" s="813"/>
      <c r="LPJ14" s="813"/>
      <c r="LPK14" s="813"/>
      <c r="LPL14" s="813"/>
      <c r="LPM14" s="813"/>
      <c r="LPN14" s="813"/>
      <c r="LPO14" s="813"/>
      <c r="LPP14" s="813"/>
      <c r="LPQ14" s="813"/>
      <c r="LPR14" s="813"/>
      <c r="LPS14" s="813"/>
      <c r="LPT14" s="813"/>
      <c r="LPU14" s="813"/>
      <c r="LPV14" s="813"/>
      <c r="LPW14" s="813"/>
      <c r="LPX14" s="813"/>
      <c r="LPY14" s="813"/>
      <c r="LPZ14" s="813"/>
      <c r="LQA14" s="813"/>
      <c r="LQB14" s="813"/>
      <c r="LQC14" s="813"/>
      <c r="LQD14" s="813"/>
      <c r="LQE14" s="813"/>
      <c r="LQF14" s="813"/>
      <c r="LQG14" s="813"/>
      <c r="LQH14" s="813"/>
      <c r="LQI14" s="813"/>
      <c r="LQJ14" s="813"/>
      <c r="LQK14" s="813"/>
      <c r="LQL14" s="813"/>
      <c r="LQM14" s="813"/>
      <c r="LQN14" s="813"/>
      <c r="LQO14" s="813"/>
      <c r="LQP14" s="813"/>
      <c r="LQQ14" s="813"/>
      <c r="LQR14" s="813"/>
      <c r="LQS14" s="813"/>
      <c r="LQT14" s="813"/>
      <c r="LQU14" s="813"/>
      <c r="LQV14" s="813"/>
      <c r="LQW14" s="813"/>
      <c r="LQX14" s="813"/>
      <c r="LQY14" s="813"/>
      <c r="LQZ14" s="813"/>
      <c r="LRA14" s="813"/>
      <c r="LRB14" s="813"/>
      <c r="LRC14" s="813"/>
      <c r="LRD14" s="813"/>
      <c r="LRE14" s="813"/>
      <c r="LRF14" s="813"/>
      <c r="LRG14" s="813"/>
      <c r="LRH14" s="813"/>
      <c r="LRI14" s="813"/>
      <c r="LRJ14" s="813"/>
      <c r="LRK14" s="813"/>
      <c r="LRL14" s="813"/>
      <c r="LRM14" s="813"/>
      <c r="LRN14" s="813"/>
      <c r="LRO14" s="813"/>
      <c r="LRP14" s="813"/>
      <c r="LRQ14" s="813"/>
      <c r="LRR14" s="813"/>
      <c r="LRS14" s="813"/>
      <c r="LRT14" s="813"/>
      <c r="LRU14" s="813"/>
      <c r="LRV14" s="813"/>
      <c r="LRW14" s="813"/>
      <c r="LRX14" s="813"/>
      <c r="LRY14" s="813"/>
      <c r="LRZ14" s="813"/>
      <c r="LSA14" s="813"/>
      <c r="LSB14" s="813"/>
      <c r="LSC14" s="813"/>
      <c r="LSD14" s="813"/>
      <c r="LSE14" s="813"/>
      <c r="LSF14" s="813"/>
      <c r="LSG14" s="813"/>
      <c r="LSH14" s="813"/>
      <c r="LSI14" s="813"/>
      <c r="LSJ14" s="813"/>
      <c r="LSK14" s="813"/>
      <c r="LSL14" s="813"/>
      <c r="LSM14" s="813"/>
      <c r="LSN14" s="813"/>
      <c r="LSO14" s="813"/>
      <c r="LSP14" s="813"/>
      <c r="LSQ14" s="813"/>
      <c r="LSR14" s="813"/>
      <c r="LSS14" s="813"/>
      <c r="LST14" s="813"/>
      <c r="LSU14" s="813"/>
      <c r="LSV14" s="813"/>
      <c r="LSW14" s="813"/>
      <c r="LSX14" s="813"/>
      <c r="LSY14" s="813"/>
      <c r="LSZ14" s="813"/>
      <c r="LTA14" s="813"/>
      <c r="LTB14" s="813"/>
      <c r="LTC14" s="813"/>
      <c r="LTD14" s="813"/>
      <c r="LTE14" s="813"/>
      <c r="LTF14" s="813"/>
      <c r="LTG14" s="813"/>
      <c r="LTH14" s="813"/>
      <c r="LTI14" s="813"/>
      <c r="LTJ14" s="813"/>
      <c r="LTK14" s="813"/>
      <c r="LTL14" s="813"/>
      <c r="LTM14" s="813"/>
      <c r="LTN14" s="813"/>
      <c r="LTO14" s="813"/>
      <c r="LTP14" s="813"/>
      <c r="LTQ14" s="813"/>
      <c r="LTR14" s="813"/>
      <c r="LTS14" s="813"/>
      <c r="LTT14" s="813"/>
      <c r="LTU14" s="813"/>
      <c r="LTV14" s="813"/>
      <c r="LTW14" s="813"/>
      <c r="LTX14" s="813"/>
      <c r="LTY14" s="813"/>
      <c r="LTZ14" s="813"/>
      <c r="LUA14" s="813"/>
      <c r="LUB14" s="813"/>
      <c r="LUC14" s="813"/>
      <c r="LUD14" s="813"/>
      <c r="LUE14" s="813"/>
      <c r="LUF14" s="813"/>
      <c r="LUG14" s="813"/>
      <c r="LUH14" s="813"/>
      <c r="LUI14" s="813"/>
      <c r="LUJ14" s="813"/>
      <c r="LUK14" s="813"/>
      <c r="LUL14" s="813"/>
      <c r="LUM14" s="813"/>
      <c r="LUN14" s="813"/>
      <c r="LUO14" s="813"/>
      <c r="LUP14" s="813"/>
      <c r="LUQ14" s="813"/>
      <c r="LUR14" s="813"/>
      <c r="LUS14" s="813"/>
      <c r="LUT14" s="813"/>
      <c r="LUU14" s="813"/>
      <c r="LUV14" s="813"/>
      <c r="LUW14" s="813"/>
      <c r="LUX14" s="813"/>
      <c r="LUY14" s="813"/>
      <c r="LUZ14" s="813"/>
      <c r="LVA14" s="813"/>
      <c r="LVB14" s="813"/>
      <c r="LVC14" s="813"/>
      <c r="LVD14" s="813"/>
      <c r="LVE14" s="813"/>
      <c r="LVF14" s="813"/>
      <c r="LVG14" s="813"/>
      <c r="LVH14" s="813"/>
      <c r="LVI14" s="813"/>
      <c r="LVJ14" s="813"/>
      <c r="LVK14" s="813"/>
      <c r="LVL14" s="813"/>
      <c r="LVM14" s="813"/>
      <c r="LVN14" s="813"/>
      <c r="LVO14" s="813"/>
      <c r="LVP14" s="813"/>
      <c r="LVQ14" s="813"/>
      <c r="LVR14" s="813"/>
      <c r="LVS14" s="813"/>
      <c r="LVT14" s="813"/>
      <c r="LVU14" s="813"/>
      <c r="LVV14" s="813"/>
      <c r="LVW14" s="813"/>
      <c r="LVX14" s="813"/>
      <c r="LVY14" s="813"/>
      <c r="LVZ14" s="813"/>
      <c r="LWA14" s="813"/>
      <c r="LWB14" s="813"/>
      <c r="LWC14" s="813"/>
      <c r="LWD14" s="813"/>
      <c r="LWE14" s="813"/>
      <c r="LWF14" s="813"/>
      <c r="LWG14" s="813"/>
      <c r="LWH14" s="813"/>
      <c r="LWI14" s="813"/>
      <c r="LWJ14" s="813"/>
      <c r="LWK14" s="813"/>
      <c r="LWL14" s="813"/>
      <c r="LWM14" s="813"/>
      <c r="LWN14" s="813"/>
      <c r="LWO14" s="813"/>
      <c r="LWP14" s="813"/>
      <c r="LWQ14" s="813"/>
      <c r="LWR14" s="813"/>
      <c r="LWS14" s="813"/>
      <c r="LWT14" s="813"/>
      <c r="LWU14" s="813"/>
      <c r="LWV14" s="813"/>
      <c r="LWW14" s="813"/>
      <c r="LWX14" s="813"/>
      <c r="LWY14" s="813"/>
      <c r="LWZ14" s="813"/>
      <c r="LXA14" s="813"/>
      <c r="LXB14" s="813"/>
      <c r="LXC14" s="813"/>
      <c r="LXD14" s="813"/>
      <c r="LXE14" s="813"/>
      <c r="LXF14" s="813"/>
      <c r="LXG14" s="813"/>
      <c r="LXH14" s="813"/>
      <c r="LXI14" s="813"/>
      <c r="LXJ14" s="813"/>
      <c r="LXK14" s="813"/>
      <c r="LXL14" s="813"/>
      <c r="LXM14" s="813"/>
      <c r="LXN14" s="813"/>
      <c r="LXO14" s="813"/>
      <c r="LXP14" s="813"/>
      <c r="LXQ14" s="813"/>
      <c r="LXR14" s="813"/>
      <c r="LXS14" s="813"/>
      <c r="LXT14" s="813"/>
      <c r="LXU14" s="813"/>
      <c r="LXV14" s="813"/>
      <c r="LXW14" s="813"/>
      <c r="LXX14" s="813"/>
      <c r="LXY14" s="813"/>
      <c r="LXZ14" s="813"/>
      <c r="LYA14" s="813"/>
      <c r="LYB14" s="813"/>
      <c r="LYC14" s="813"/>
      <c r="LYD14" s="813"/>
      <c r="LYE14" s="813"/>
      <c r="LYF14" s="813"/>
      <c r="LYG14" s="813"/>
      <c r="LYH14" s="813"/>
      <c r="LYI14" s="813"/>
      <c r="LYJ14" s="813"/>
      <c r="LYK14" s="813"/>
      <c r="LYL14" s="813"/>
      <c r="LYM14" s="813"/>
      <c r="LYN14" s="813"/>
      <c r="LYO14" s="813"/>
      <c r="LYP14" s="813"/>
      <c r="LYQ14" s="813"/>
      <c r="LYR14" s="813"/>
      <c r="LYS14" s="813"/>
      <c r="LYT14" s="813"/>
      <c r="LYU14" s="813"/>
      <c r="LYV14" s="813"/>
      <c r="LYW14" s="813"/>
      <c r="LYX14" s="813"/>
      <c r="LYY14" s="813"/>
      <c r="LYZ14" s="813"/>
      <c r="LZA14" s="813"/>
      <c r="LZB14" s="813"/>
      <c r="LZC14" s="813"/>
      <c r="LZD14" s="813"/>
      <c r="LZE14" s="813"/>
      <c r="LZF14" s="813"/>
      <c r="LZG14" s="813"/>
      <c r="LZH14" s="813"/>
      <c r="LZI14" s="813"/>
      <c r="LZJ14" s="813"/>
      <c r="LZK14" s="813"/>
      <c r="LZL14" s="813"/>
      <c r="LZM14" s="813"/>
      <c r="LZN14" s="813"/>
      <c r="LZO14" s="813"/>
      <c r="LZP14" s="813"/>
      <c r="LZQ14" s="813"/>
      <c r="LZR14" s="813"/>
      <c r="LZS14" s="813"/>
      <c r="LZT14" s="813"/>
      <c r="LZU14" s="813"/>
      <c r="LZV14" s="813"/>
      <c r="LZW14" s="813"/>
      <c r="LZX14" s="813"/>
      <c r="LZY14" s="813"/>
      <c r="LZZ14" s="813"/>
      <c r="MAA14" s="813"/>
      <c r="MAB14" s="813"/>
      <c r="MAC14" s="813"/>
      <c r="MAD14" s="813"/>
      <c r="MAE14" s="813"/>
      <c r="MAF14" s="813"/>
      <c r="MAG14" s="813"/>
      <c r="MAH14" s="813"/>
      <c r="MAI14" s="813"/>
      <c r="MAJ14" s="813"/>
      <c r="MAK14" s="813"/>
      <c r="MAL14" s="813"/>
      <c r="MAM14" s="813"/>
      <c r="MAN14" s="813"/>
      <c r="MAO14" s="813"/>
      <c r="MAP14" s="813"/>
      <c r="MAQ14" s="813"/>
      <c r="MAR14" s="813"/>
      <c r="MAS14" s="813"/>
      <c r="MAT14" s="813"/>
      <c r="MAU14" s="813"/>
      <c r="MAV14" s="813"/>
      <c r="MAW14" s="813"/>
      <c r="MAX14" s="813"/>
      <c r="MAY14" s="813"/>
      <c r="MAZ14" s="813"/>
      <c r="MBA14" s="813"/>
      <c r="MBB14" s="813"/>
      <c r="MBC14" s="813"/>
      <c r="MBD14" s="813"/>
      <c r="MBE14" s="813"/>
      <c r="MBF14" s="813"/>
      <c r="MBG14" s="813"/>
      <c r="MBH14" s="813"/>
      <c r="MBI14" s="813"/>
      <c r="MBJ14" s="813"/>
      <c r="MBK14" s="813"/>
      <c r="MBL14" s="813"/>
      <c r="MBM14" s="813"/>
      <c r="MBN14" s="813"/>
      <c r="MBO14" s="813"/>
      <c r="MBP14" s="813"/>
      <c r="MBQ14" s="813"/>
      <c r="MBR14" s="813"/>
      <c r="MBS14" s="813"/>
      <c r="MBT14" s="813"/>
      <c r="MBU14" s="813"/>
      <c r="MBV14" s="813"/>
      <c r="MBW14" s="813"/>
      <c r="MBX14" s="813"/>
      <c r="MBY14" s="813"/>
      <c r="MBZ14" s="813"/>
      <c r="MCA14" s="813"/>
      <c r="MCB14" s="813"/>
      <c r="MCC14" s="813"/>
      <c r="MCD14" s="813"/>
      <c r="MCE14" s="813"/>
      <c r="MCF14" s="813"/>
      <c r="MCG14" s="813"/>
      <c r="MCH14" s="813"/>
      <c r="MCI14" s="813"/>
      <c r="MCJ14" s="813"/>
      <c r="MCK14" s="813"/>
      <c r="MCL14" s="813"/>
      <c r="MCM14" s="813"/>
      <c r="MCN14" s="813"/>
      <c r="MCO14" s="813"/>
      <c r="MCP14" s="813"/>
      <c r="MCQ14" s="813"/>
      <c r="MCR14" s="813"/>
      <c r="MCS14" s="813"/>
      <c r="MCT14" s="813"/>
      <c r="MCU14" s="813"/>
      <c r="MCV14" s="813"/>
      <c r="MCW14" s="813"/>
      <c r="MCX14" s="813"/>
      <c r="MCY14" s="813"/>
      <c r="MCZ14" s="813"/>
      <c r="MDA14" s="813"/>
      <c r="MDB14" s="813"/>
      <c r="MDC14" s="813"/>
      <c r="MDD14" s="813"/>
      <c r="MDE14" s="813"/>
      <c r="MDF14" s="813"/>
      <c r="MDG14" s="813"/>
      <c r="MDH14" s="813"/>
      <c r="MDI14" s="813"/>
      <c r="MDJ14" s="813"/>
      <c r="MDK14" s="813"/>
      <c r="MDL14" s="813"/>
      <c r="MDM14" s="813"/>
      <c r="MDN14" s="813"/>
      <c r="MDO14" s="813"/>
      <c r="MDP14" s="813"/>
      <c r="MDQ14" s="813"/>
      <c r="MDR14" s="813"/>
      <c r="MDS14" s="813"/>
      <c r="MDT14" s="813"/>
      <c r="MDU14" s="813"/>
      <c r="MDV14" s="813"/>
      <c r="MDW14" s="813"/>
      <c r="MDX14" s="813"/>
      <c r="MDY14" s="813"/>
      <c r="MDZ14" s="813"/>
      <c r="MEA14" s="813"/>
      <c r="MEB14" s="813"/>
      <c r="MEC14" s="813"/>
      <c r="MED14" s="813"/>
      <c r="MEE14" s="813"/>
      <c r="MEF14" s="813"/>
      <c r="MEG14" s="813"/>
      <c r="MEH14" s="813"/>
      <c r="MEI14" s="813"/>
      <c r="MEJ14" s="813"/>
      <c r="MEK14" s="813"/>
      <c r="MEL14" s="813"/>
      <c r="MEM14" s="813"/>
      <c r="MEN14" s="813"/>
      <c r="MEO14" s="813"/>
      <c r="MEP14" s="813"/>
      <c r="MEQ14" s="813"/>
      <c r="MER14" s="813"/>
      <c r="MES14" s="813"/>
      <c r="MET14" s="813"/>
      <c r="MEU14" s="813"/>
      <c r="MEV14" s="813"/>
      <c r="MEW14" s="813"/>
      <c r="MEX14" s="813"/>
      <c r="MEY14" s="813"/>
      <c r="MEZ14" s="813"/>
      <c r="MFA14" s="813"/>
      <c r="MFB14" s="813"/>
      <c r="MFC14" s="813"/>
      <c r="MFD14" s="813"/>
      <c r="MFE14" s="813"/>
      <c r="MFF14" s="813"/>
      <c r="MFG14" s="813"/>
      <c r="MFH14" s="813"/>
      <c r="MFI14" s="813"/>
      <c r="MFJ14" s="813"/>
      <c r="MFK14" s="813"/>
      <c r="MFL14" s="813"/>
      <c r="MFM14" s="813"/>
      <c r="MFN14" s="813"/>
      <c r="MFO14" s="813"/>
      <c r="MFP14" s="813"/>
      <c r="MFQ14" s="813"/>
      <c r="MFR14" s="813"/>
      <c r="MFS14" s="813"/>
      <c r="MFT14" s="813"/>
      <c r="MFU14" s="813"/>
      <c r="MFV14" s="813"/>
      <c r="MFW14" s="813"/>
      <c r="MFX14" s="813"/>
      <c r="MFY14" s="813"/>
      <c r="MFZ14" s="813"/>
      <c r="MGA14" s="813"/>
      <c r="MGB14" s="813"/>
      <c r="MGC14" s="813"/>
      <c r="MGD14" s="813"/>
      <c r="MGE14" s="813"/>
      <c r="MGF14" s="813"/>
      <c r="MGG14" s="813"/>
      <c r="MGH14" s="813"/>
      <c r="MGI14" s="813"/>
      <c r="MGJ14" s="813"/>
      <c r="MGK14" s="813"/>
      <c r="MGL14" s="813"/>
      <c r="MGM14" s="813"/>
      <c r="MGN14" s="813"/>
      <c r="MGO14" s="813"/>
      <c r="MGP14" s="813"/>
      <c r="MGQ14" s="813"/>
      <c r="MGR14" s="813"/>
      <c r="MGS14" s="813"/>
      <c r="MGT14" s="813"/>
      <c r="MGU14" s="813"/>
      <c r="MGV14" s="813"/>
      <c r="MGW14" s="813"/>
      <c r="MGX14" s="813"/>
      <c r="MGY14" s="813"/>
      <c r="MGZ14" s="813"/>
      <c r="MHA14" s="813"/>
      <c r="MHB14" s="813"/>
      <c r="MHC14" s="813"/>
      <c r="MHD14" s="813"/>
      <c r="MHE14" s="813"/>
      <c r="MHF14" s="813"/>
      <c r="MHG14" s="813"/>
      <c r="MHH14" s="813"/>
      <c r="MHI14" s="813"/>
      <c r="MHJ14" s="813"/>
      <c r="MHK14" s="813"/>
      <c r="MHL14" s="813"/>
      <c r="MHM14" s="813"/>
      <c r="MHN14" s="813"/>
      <c r="MHO14" s="813"/>
      <c r="MHP14" s="813"/>
      <c r="MHQ14" s="813"/>
      <c r="MHR14" s="813"/>
      <c r="MHS14" s="813"/>
      <c r="MHT14" s="813"/>
      <c r="MHU14" s="813"/>
      <c r="MHV14" s="813"/>
      <c r="MHW14" s="813"/>
      <c r="MHX14" s="813"/>
      <c r="MHY14" s="813"/>
      <c r="MHZ14" s="813"/>
      <c r="MIA14" s="813"/>
      <c r="MIB14" s="813"/>
      <c r="MIC14" s="813"/>
      <c r="MID14" s="813"/>
      <c r="MIE14" s="813"/>
      <c r="MIF14" s="813"/>
      <c r="MIG14" s="813"/>
      <c r="MIH14" s="813"/>
      <c r="MII14" s="813"/>
      <c r="MIJ14" s="813"/>
      <c r="MIK14" s="813"/>
      <c r="MIL14" s="813"/>
      <c r="MIM14" s="813"/>
      <c r="MIN14" s="813"/>
      <c r="MIO14" s="813"/>
      <c r="MIP14" s="813"/>
      <c r="MIQ14" s="813"/>
      <c r="MIR14" s="813"/>
      <c r="MIS14" s="813"/>
      <c r="MIT14" s="813"/>
      <c r="MIU14" s="813"/>
      <c r="MIV14" s="813"/>
      <c r="MIW14" s="813"/>
      <c r="MIX14" s="813"/>
      <c r="MIY14" s="813"/>
      <c r="MIZ14" s="813"/>
      <c r="MJA14" s="813"/>
      <c r="MJB14" s="813"/>
      <c r="MJC14" s="813"/>
      <c r="MJD14" s="813"/>
      <c r="MJE14" s="813"/>
      <c r="MJF14" s="813"/>
      <c r="MJG14" s="813"/>
      <c r="MJH14" s="813"/>
      <c r="MJI14" s="813"/>
      <c r="MJJ14" s="813"/>
      <c r="MJK14" s="813"/>
      <c r="MJL14" s="813"/>
      <c r="MJM14" s="813"/>
      <c r="MJN14" s="813"/>
      <c r="MJO14" s="813"/>
      <c r="MJP14" s="813"/>
      <c r="MJQ14" s="813"/>
      <c r="MJR14" s="813"/>
      <c r="MJS14" s="813"/>
      <c r="MJT14" s="813"/>
      <c r="MJU14" s="813"/>
      <c r="MJV14" s="813"/>
      <c r="MJW14" s="813"/>
      <c r="MJX14" s="813"/>
      <c r="MJY14" s="813"/>
      <c r="MJZ14" s="813"/>
      <c r="MKA14" s="813"/>
      <c r="MKB14" s="813"/>
      <c r="MKC14" s="813"/>
      <c r="MKD14" s="813"/>
      <c r="MKE14" s="813"/>
      <c r="MKF14" s="813"/>
      <c r="MKG14" s="813"/>
      <c r="MKH14" s="813"/>
      <c r="MKI14" s="813"/>
      <c r="MKJ14" s="813"/>
      <c r="MKK14" s="813"/>
      <c r="MKL14" s="813"/>
      <c r="MKM14" s="813"/>
      <c r="MKN14" s="813"/>
      <c r="MKO14" s="813"/>
      <c r="MKP14" s="813"/>
      <c r="MKQ14" s="813"/>
      <c r="MKR14" s="813"/>
      <c r="MKS14" s="813"/>
      <c r="MKT14" s="813"/>
      <c r="MKU14" s="813"/>
      <c r="MKV14" s="813"/>
      <c r="MKW14" s="813"/>
      <c r="MKX14" s="813"/>
      <c r="MKY14" s="813"/>
      <c r="MKZ14" s="813"/>
      <c r="MLA14" s="813"/>
      <c r="MLB14" s="813"/>
      <c r="MLC14" s="813"/>
      <c r="MLD14" s="813"/>
      <c r="MLE14" s="813"/>
      <c r="MLF14" s="813"/>
      <c r="MLG14" s="813"/>
      <c r="MLH14" s="813"/>
      <c r="MLI14" s="813"/>
      <c r="MLJ14" s="813"/>
      <c r="MLK14" s="813"/>
      <c r="MLL14" s="813"/>
      <c r="MLM14" s="813"/>
      <c r="MLN14" s="813"/>
      <c r="MLO14" s="813"/>
      <c r="MLP14" s="813"/>
      <c r="MLQ14" s="813"/>
      <c r="MLR14" s="813"/>
      <c r="MLS14" s="813"/>
      <c r="MLT14" s="813"/>
      <c r="MLU14" s="813"/>
      <c r="MLV14" s="813"/>
      <c r="MLW14" s="813"/>
      <c r="MLX14" s="813"/>
      <c r="MLY14" s="813"/>
      <c r="MLZ14" s="813"/>
      <c r="MMA14" s="813"/>
      <c r="MMB14" s="813"/>
      <c r="MMC14" s="813"/>
      <c r="MMD14" s="813"/>
      <c r="MME14" s="813"/>
      <c r="MMF14" s="813"/>
      <c r="MMG14" s="813"/>
      <c r="MMH14" s="813"/>
      <c r="MMI14" s="813"/>
      <c r="MMJ14" s="813"/>
      <c r="MMK14" s="813"/>
      <c r="MML14" s="813"/>
      <c r="MMM14" s="813"/>
      <c r="MMN14" s="813"/>
      <c r="MMO14" s="813"/>
      <c r="MMP14" s="813"/>
      <c r="MMQ14" s="813"/>
      <c r="MMR14" s="813"/>
      <c r="MMS14" s="813"/>
      <c r="MMT14" s="813"/>
      <c r="MMU14" s="813"/>
      <c r="MMV14" s="813"/>
      <c r="MMW14" s="813"/>
      <c r="MMX14" s="813"/>
      <c r="MMY14" s="813"/>
      <c r="MMZ14" s="813"/>
      <c r="MNA14" s="813"/>
      <c r="MNB14" s="813"/>
      <c r="MNC14" s="813"/>
      <c r="MND14" s="813"/>
      <c r="MNE14" s="813"/>
      <c r="MNF14" s="813"/>
      <c r="MNG14" s="813"/>
      <c r="MNH14" s="813"/>
      <c r="MNI14" s="813"/>
      <c r="MNJ14" s="813"/>
      <c r="MNK14" s="813"/>
      <c r="MNL14" s="813"/>
      <c r="MNM14" s="813"/>
      <c r="MNN14" s="813"/>
      <c r="MNO14" s="813"/>
      <c r="MNP14" s="813"/>
      <c r="MNQ14" s="813"/>
      <c r="MNR14" s="813"/>
      <c r="MNS14" s="813"/>
      <c r="MNT14" s="813"/>
      <c r="MNU14" s="813"/>
      <c r="MNV14" s="813"/>
      <c r="MNW14" s="813"/>
      <c r="MNX14" s="813"/>
      <c r="MNY14" s="813"/>
      <c r="MNZ14" s="813"/>
      <c r="MOA14" s="813"/>
      <c r="MOB14" s="813"/>
      <c r="MOC14" s="813"/>
      <c r="MOD14" s="813"/>
      <c r="MOE14" s="813"/>
      <c r="MOF14" s="813"/>
      <c r="MOG14" s="813"/>
      <c r="MOH14" s="813"/>
      <c r="MOI14" s="813"/>
      <c r="MOJ14" s="813"/>
      <c r="MOK14" s="813"/>
      <c r="MOL14" s="813"/>
      <c r="MOM14" s="813"/>
      <c r="MON14" s="813"/>
      <c r="MOO14" s="813"/>
      <c r="MOP14" s="813"/>
      <c r="MOQ14" s="813"/>
      <c r="MOR14" s="813"/>
      <c r="MOS14" s="813"/>
      <c r="MOT14" s="813"/>
      <c r="MOU14" s="813"/>
      <c r="MOV14" s="813"/>
      <c r="MOW14" s="813"/>
      <c r="MOX14" s="813"/>
      <c r="MOY14" s="813"/>
      <c r="MOZ14" s="813"/>
      <c r="MPA14" s="813"/>
      <c r="MPB14" s="813"/>
      <c r="MPC14" s="813"/>
      <c r="MPD14" s="813"/>
      <c r="MPE14" s="813"/>
      <c r="MPF14" s="813"/>
      <c r="MPG14" s="813"/>
      <c r="MPH14" s="813"/>
      <c r="MPI14" s="813"/>
      <c r="MPJ14" s="813"/>
      <c r="MPK14" s="813"/>
      <c r="MPL14" s="813"/>
      <c r="MPM14" s="813"/>
      <c r="MPN14" s="813"/>
      <c r="MPO14" s="813"/>
      <c r="MPP14" s="813"/>
      <c r="MPQ14" s="813"/>
      <c r="MPR14" s="813"/>
      <c r="MPS14" s="813"/>
      <c r="MPT14" s="813"/>
      <c r="MPU14" s="813"/>
      <c r="MPV14" s="813"/>
      <c r="MPW14" s="813"/>
      <c r="MPX14" s="813"/>
      <c r="MPY14" s="813"/>
      <c r="MPZ14" s="813"/>
      <c r="MQA14" s="813"/>
      <c r="MQB14" s="813"/>
      <c r="MQC14" s="813"/>
      <c r="MQD14" s="813"/>
      <c r="MQE14" s="813"/>
      <c r="MQF14" s="813"/>
      <c r="MQG14" s="813"/>
      <c r="MQH14" s="813"/>
      <c r="MQI14" s="813"/>
      <c r="MQJ14" s="813"/>
      <c r="MQK14" s="813"/>
      <c r="MQL14" s="813"/>
      <c r="MQM14" s="813"/>
      <c r="MQN14" s="813"/>
      <c r="MQO14" s="813"/>
      <c r="MQP14" s="813"/>
      <c r="MQQ14" s="813"/>
      <c r="MQR14" s="813"/>
      <c r="MQS14" s="813"/>
      <c r="MQT14" s="813"/>
      <c r="MQU14" s="813"/>
      <c r="MQV14" s="813"/>
      <c r="MQW14" s="813"/>
      <c r="MQX14" s="813"/>
      <c r="MQY14" s="813"/>
      <c r="MQZ14" s="813"/>
      <c r="MRA14" s="813"/>
      <c r="MRB14" s="813"/>
      <c r="MRC14" s="813"/>
      <c r="MRD14" s="813"/>
      <c r="MRE14" s="813"/>
      <c r="MRF14" s="813"/>
      <c r="MRG14" s="813"/>
      <c r="MRH14" s="813"/>
      <c r="MRI14" s="813"/>
      <c r="MRJ14" s="813"/>
      <c r="MRK14" s="813"/>
      <c r="MRL14" s="813"/>
      <c r="MRM14" s="813"/>
      <c r="MRN14" s="813"/>
      <c r="MRO14" s="813"/>
      <c r="MRP14" s="813"/>
      <c r="MRQ14" s="813"/>
      <c r="MRR14" s="813"/>
      <c r="MRS14" s="813"/>
      <c r="MRT14" s="813"/>
      <c r="MRU14" s="813"/>
      <c r="MRV14" s="813"/>
      <c r="MRW14" s="813"/>
      <c r="MRX14" s="813"/>
      <c r="MRY14" s="813"/>
      <c r="MRZ14" s="813"/>
      <c r="MSA14" s="813"/>
      <c r="MSB14" s="813"/>
      <c r="MSC14" s="813"/>
      <c r="MSD14" s="813"/>
      <c r="MSE14" s="813"/>
      <c r="MSF14" s="813"/>
      <c r="MSG14" s="813"/>
      <c r="MSH14" s="813"/>
      <c r="MSI14" s="813"/>
      <c r="MSJ14" s="813"/>
      <c r="MSK14" s="813"/>
      <c r="MSL14" s="813"/>
      <c r="MSM14" s="813"/>
      <c r="MSN14" s="813"/>
      <c r="MSO14" s="813"/>
      <c r="MSP14" s="813"/>
      <c r="MSQ14" s="813"/>
      <c r="MSR14" s="813"/>
      <c r="MSS14" s="813"/>
      <c r="MST14" s="813"/>
      <c r="MSU14" s="813"/>
      <c r="MSV14" s="813"/>
      <c r="MSW14" s="813"/>
      <c r="MSX14" s="813"/>
      <c r="MSY14" s="813"/>
      <c r="MSZ14" s="813"/>
      <c r="MTA14" s="813"/>
      <c r="MTB14" s="813"/>
      <c r="MTC14" s="813"/>
      <c r="MTD14" s="813"/>
      <c r="MTE14" s="813"/>
      <c r="MTF14" s="813"/>
      <c r="MTG14" s="813"/>
      <c r="MTH14" s="813"/>
      <c r="MTI14" s="813"/>
      <c r="MTJ14" s="813"/>
      <c r="MTK14" s="813"/>
      <c r="MTL14" s="813"/>
      <c r="MTM14" s="813"/>
      <c r="MTN14" s="813"/>
      <c r="MTO14" s="813"/>
      <c r="MTP14" s="813"/>
      <c r="MTQ14" s="813"/>
      <c r="MTR14" s="813"/>
      <c r="MTS14" s="813"/>
      <c r="MTT14" s="813"/>
      <c r="MTU14" s="813"/>
      <c r="MTV14" s="813"/>
      <c r="MTW14" s="813"/>
      <c r="MTX14" s="813"/>
      <c r="MTY14" s="813"/>
      <c r="MTZ14" s="813"/>
      <c r="MUA14" s="813"/>
      <c r="MUB14" s="813"/>
      <c r="MUC14" s="813"/>
      <c r="MUD14" s="813"/>
      <c r="MUE14" s="813"/>
      <c r="MUF14" s="813"/>
      <c r="MUG14" s="813"/>
      <c r="MUH14" s="813"/>
      <c r="MUI14" s="813"/>
      <c r="MUJ14" s="813"/>
      <c r="MUK14" s="813"/>
      <c r="MUL14" s="813"/>
      <c r="MUM14" s="813"/>
      <c r="MUN14" s="813"/>
      <c r="MUO14" s="813"/>
      <c r="MUP14" s="813"/>
      <c r="MUQ14" s="813"/>
      <c r="MUR14" s="813"/>
      <c r="MUS14" s="813"/>
      <c r="MUT14" s="813"/>
      <c r="MUU14" s="813"/>
      <c r="MUV14" s="813"/>
      <c r="MUW14" s="813"/>
      <c r="MUX14" s="813"/>
      <c r="MUY14" s="813"/>
      <c r="MUZ14" s="813"/>
      <c r="MVA14" s="813"/>
      <c r="MVB14" s="813"/>
      <c r="MVC14" s="813"/>
      <c r="MVD14" s="813"/>
      <c r="MVE14" s="813"/>
      <c r="MVF14" s="813"/>
      <c r="MVG14" s="813"/>
      <c r="MVH14" s="813"/>
      <c r="MVI14" s="813"/>
      <c r="MVJ14" s="813"/>
      <c r="MVK14" s="813"/>
      <c r="MVL14" s="813"/>
      <c r="MVM14" s="813"/>
      <c r="MVN14" s="813"/>
      <c r="MVO14" s="813"/>
      <c r="MVP14" s="813"/>
      <c r="MVQ14" s="813"/>
      <c r="MVR14" s="813"/>
      <c r="MVS14" s="813"/>
      <c r="MVT14" s="813"/>
      <c r="MVU14" s="813"/>
      <c r="MVV14" s="813"/>
      <c r="MVW14" s="813"/>
      <c r="MVX14" s="813"/>
      <c r="MVY14" s="813"/>
      <c r="MVZ14" s="813"/>
      <c r="MWA14" s="813"/>
      <c r="MWB14" s="813"/>
      <c r="MWC14" s="813"/>
      <c r="MWD14" s="813"/>
      <c r="MWE14" s="813"/>
      <c r="MWF14" s="813"/>
      <c r="MWG14" s="813"/>
      <c r="MWH14" s="813"/>
      <c r="MWI14" s="813"/>
      <c r="MWJ14" s="813"/>
      <c r="MWK14" s="813"/>
      <c r="MWL14" s="813"/>
      <c r="MWM14" s="813"/>
      <c r="MWN14" s="813"/>
      <c r="MWO14" s="813"/>
      <c r="MWP14" s="813"/>
      <c r="MWQ14" s="813"/>
      <c r="MWR14" s="813"/>
      <c r="MWS14" s="813"/>
      <c r="MWT14" s="813"/>
      <c r="MWU14" s="813"/>
      <c r="MWV14" s="813"/>
      <c r="MWW14" s="813"/>
      <c r="MWX14" s="813"/>
      <c r="MWY14" s="813"/>
      <c r="MWZ14" s="813"/>
      <c r="MXA14" s="813"/>
      <c r="MXB14" s="813"/>
      <c r="MXC14" s="813"/>
      <c r="MXD14" s="813"/>
      <c r="MXE14" s="813"/>
      <c r="MXF14" s="813"/>
      <c r="MXG14" s="813"/>
      <c r="MXH14" s="813"/>
      <c r="MXI14" s="813"/>
      <c r="MXJ14" s="813"/>
      <c r="MXK14" s="813"/>
      <c r="MXL14" s="813"/>
      <c r="MXM14" s="813"/>
      <c r="MXN14" s="813"/>
      <c r="MXO14" s="813"/>
      <c r="MXP14" s="813"/>
      <c r="MXQ14" s="813"/>
      <c r="MXR14" s="813"/>
      <c r="MXS14" s="813"/>
      <c r="MXT14" s="813"/>
      <c r="MXU14" s="813"/>
      <c r="MXV14" s="813"/>
      <c r="MXW14" s="813"/>
      <c r="MXX14" s="813"/>
      <c r="MXY14" s="813"/>
      <c r="MXZ14" s="813"/>
      <c r="MYA14" s="813"/>
      <c r="MYB14" s="813"/>
      <c r="MYC14" s="813"/>
      <c r="MYD14" s="813"/>
      <c r="MYE14" s="813"/>
      <c r="MYF14" s="813"/>
      <c r="MYG14" s="813"/>
      <c r="MYH14" s="813"/>
      <c r="MYI14" s="813"/>
      <c r="MYJ14" s="813"/>
      <c r="MYK14" s="813"/>
      <c r="MYL14" s="813"/>
      <c r="MYM14" s="813"/>
      <c r="MYN14" s="813"/>
      <c r="MYO14" s="813"/>
      <c r="MYP14" s="813"/>
      <c r="MYQ14" s="813"/>
      <c r="MYR14" s="813"/>
      <c r="MYS14" s="813"/>
      <c r="MYT14" s="813"/>
      <c r="MYU14" s="813"/>
      <c r="MYV14" s="813"/>
      <c r="MYW14" s="813"/>
      <c r="MYX14" s="813"/>
      <c r="MYY14" s="813"/>
      <c r="MYZ14" s="813"/>
      <c r="MZA14" s="813"/>
      <c r="MZB14" s="813"/>
      <c r="MZC14" s="813"/>
      <c r="MZD14" s="813"/>
      <c r="MZE14" s="813"/>
      <c r="MZF14" s="813"/>
      <c r="MZG14" s="813"/>
      <c r="MZH14" s="813"/>
      <c r="MZI14" s="813"/>
      <c r="MZJ14" s="813"/>
      <c r="MZK14" s="813"/>
      <c r="MZL14" s="813"/>
      <c r="MZM14" s="813"/>
      <c r="MZN14" s="813"/>
      <c r="MZO14" s="813"/>
      <c r="MZP14" s="813"/>
      <c r="MZQ14" s="813"/>
      <c r="MZR14" s="813"/>
      <c r="MZS14" s="813"/>
      <c r="MZT14" s="813"/>
      <c r="MZU14" s="813"/>
      <c r="MZV14" s="813"/>
      <c r="MZW14" s="813"/>
      <c r="MZX14" s="813"/>
      <c r="MZY14" s="813"/>
      <c r="MZZ14" s="813"/>
      <c r="NAA14" s="813"/>
      <c r="NAB14" s="813"/>
      <c r="NAC14" s="813"/>
      <c r="NAD14" s="813"/>
      <c r="NAE14" s="813"/>
      <c r="NAF14" s="813"/>
      <c r="NAG14" s="813"/>
      <c r="NAH14" s="813"/>
      <c r="NAI14" s="813"/>
      <c r="NAJ14" s="813"/>
      <c r="NAK14" s="813"/>
      <c r="NAL14" s="813"/>
      <c r="NAM14" s="813"/>
      <c r="NAN14" s="813"/>
      <c r="NAO14" s="813"/>
      <c r="NAP14" s="813"/>
      <c r="NAQ14" s="813"/>
      <c r="NAR14" s="813"/>
      <c r="NAS14" s="813"/>
      <c r="NAT14" s="813"/>
      <c r="NAU14" s="813"/>
      <c r="NAV14" s="813"/>
      <c r="NAW14" s="813"/>
      <c r="NAX14" s="813"/>
      <c r="NAY14" s="813"/>
      <c r="NAZ14" s="813"/>
      <c r="NBA14" s="813"/>
      <c r="NBB14" s="813"/>
      <c r="NBC14" s="813"/>
      <c r="NBD14" s="813"/>
      <c r="NBE14" s="813"/>
      <c r="NBF14" s="813"/>
      <c r="NBG14" s="813"/>
      <c r="NBH14" s="813"/>
      <c r="NBI14" s="813"/>
      <c r="NBJ14" s="813"/>
      <c r="NBK14" s="813"/>
      <c r="NBL14" s="813"/>
      <c r="NBM14" s="813"/>
      <c r="NBN14" s="813"/>
      <c r="NBO14" s="813"/>
      <c r="NBP14" s="813"/>
      <c r="NBQ14" s="813"/>
      <c r="NBR14" s="813"/>
      <c r="NBS14" s="813"/>
      <c r="NBT14" s="813"/>
      <c r="NBU14" s="813"/>
      <c r="NBV14" s="813"/>
      <c r="NBW14" s="813"/>
      <c r="NBX14" s="813"/>
      <c r="NBY14" s="813"/>
      <c r="NBZ14" s="813"/>
      <c r="NCA14" s="813"/>
      <c r="NCB14" s="813"/>
      <c r="NCC14" s="813"/>
      <c r="NCD14" s="813"/>
      <c r="NCE14" s="813"/>
      <c r="NCF14" s="813"/>
      <c r="NCG14" s="813"/>
      <c r="NCH14" s="813"/>
      <c r="NCI14" s="813"/>
      <c r="NCJ14" s="813"/>
      <c r="NCK14" s="813"/>
      <c r="NCL14" s="813"/>
      <c r="NCM14" s="813"/>
      <c r="NCN14" s="813"/>
      <c r="NCO14" s="813"/>
      <c r="NCP14" s="813"/>
      <c r="NCQ14" s="813"/>
      <c r="NCR14" s="813"/>
      <c r="NCS14" s="813"/>
      <c r="NCT14" s="813"/>
      <c r="NCU14" s="813"/>
      <c r="NCV14" s="813"/>
      <c r="NCW14" s="813"/>
      <c r="NCX14" s="813"/>
      <c r="NCY14" s="813"/>
      <c r="NCZ14" s="813"/>
      <c r="NDA14" s="813"/>
      <c r="NDB14" s="813"/>
      <c r="NDC14" s="813"/>
      <c r="NDD14" s="813"/>
      <c r="NDE14" s="813"/>
      <c r="NDF14" s="813"/>
      <c r="NDG14" s="813"/>
      <c r="NDH14" s="813"/>
      <c r="NDI14" s="813"/>
      <c r="NDJ14" s="813"/>
      <c r="NDK14" s="813"/>
      <c r="NDL14" s="813"/>
      <c r="NDM14" s="813"/>
      <c r="NDN14" s="813"/>
      <c r="NDO14" s="813"/>
      <c r="NDP14" s="813"/>
      <c r="NDQ14" s="813"/>
      <c r="NDR14" s="813"/>
      <c r="NDS14" s="813"/>
      <c r="NDT14" s="813"/>
      <c r="NDU14" s="813"/>
      <c r="NDV14" s="813"/>
      <c r="NDW14" s="813"/>
      <c r="NDX14" s="813"/>
      <c r="NDY14" s="813"/>
      <c r="NDZ14" s="813"/>
      <c r="NEA14" s="813"/>
      <c r="NEB14" s="813"/>
      <c r="NEC14" s="813"/>
      <c r="NED14" s="813"/>
      <c r="NEE14" s="813"/>
      <c r="NEF14" s="813"/>
      <c r="NEG14" s="813"/>
      <c r="NEH14" s="813"/>
      <c r="NEI14" s="813"/>
      <c r="NEJ14" s="813"/>
      <c r="NEK14" s="813"/>
      <c r="NEL14" s="813"/>
      <c r="NEM14" s="813"/>
      <c r="NEN14" s="813"/>
      <c r="NEO14" s="813"/>
      <c r="NEP14" s="813"/>
      <c r="NEQ14" s="813"/>
      <c r="NER14" s="813"/>
      <c r="NES14" s="813"/>
      <c r="NET14" s="813"/>
      <c r="NEU14" s="813"/>
      <c r="NEV14" s="813"/>
      <c r="NEW14" s="813"/>
      <c r="NEX14" s="813"/>
      <c r="NEY14" s="813"/>
      <c r="NEZ14" s="813"/>
      <c r="NFA14" s="813"/>
      <c r="NFB14" s="813"/>
      <c r="NFC14" s="813"/>
      <c r="NFD14" s="813"/>
      <c r="NFE14" s="813"/>
      <c r="NFF14" s="813"/>
      <c r="NFG14" s="813"/>
      <c r="NFH14" s="813"/>
      <c r="NFI14" s="813"/>
      <c r="NFJ14" s="813"/>
      <c r="NFK14" s="813"/>
      <c r="NFL14" s="813"/>
      <c r="NFM14" s="813"/>
      <c r="NFN14" s="813"/>
      <c r="NFO14" s="813"/>
      <c r="NFP14" s="813"/>
      <c r="NFQ14" s="813"/>
      <c r="NFR14" s="813"/>
      <c r="NFS14" s="813"/>
      <c r="NFT14" s="813"/>
      <c r="NFU14" s="813"/>
      <c r="NFV14" s="813"/>
      <c r="NFW14" s="813"/>
      <c r="NFX14" s="813"/>
      <c r="NFY14" s="813"/>
      <c r="NFZ14" s="813"/>
      <c r="NGA14" s="813"/>
      <c r="NGB14" s="813"/>
      <c r="NGC14" s="813"/>
      <c r="NGD14" s="813"/>
      <c r="NGE14" s="813"/>
      <c r="NGF14" s="813"/>
      <c r="NGG14" s="813"/>
      <c r="NGH14" s="813"/>
      <c r="NGI14" s="813"/>
      <c r="NGJ14" s="813"/>
      <c r="NGK14" s="813"/>
      <c r="NGL14" s="813"/>
      <c r="NGM14" s="813"/>
      <c r="NGN14" s="813"/>
      <c r="NGO14" s="813"/>
      <c r="NGP14" s="813"/>
      <c r="NGQ14" s="813"/>
      <c r="NGR14" s="813"/>
      <c r="NGS14" s="813"/>
      <c r="NGT14" s="813"/>
      <c r="NGU14" s="813"/>
      <c r="NGV14" s="813"/>
      <c r="NGW14" s="813"/>
      <c r="NGX14" s="813"/>
      <c r="NGY14" s="813"/>
      <c r="NGZ14" s="813"/>
      <c r="NHA14" s="813"/>
      <c r="NHB14" s="813"/>
      <c r="NHC14" s="813"/>
      <c r="NHD14" s="813"/>
      <c r="NHE14" s="813"/>
      <c r="NHF14" s="813"/>
      <c r="NHG14" s="813"/>
      <c r="NHH14" s="813"/>
      <c r="NHI14" s="813"/>
      <c r="NHJ14" s="813"/>
      <c r="NHK14" s="813"/>
      <c r="NHL14" s="813"/>
      <c r="NHM14" s="813"/>
      <c r="NHN14" s="813"/>
      <c r="NHO14" s="813"/>
      <c r="NHP14" s="813"/>
      <c r="NHQ14" s="813"/>
      <c r="NHR14" s="813"/>
      <c r="NHS14" s="813"/>
      <c r="NHT14" s="813"/>
      <c r="NHU14" s="813"/>
      <c r="NHV14" s="813"/>
      <c r="NHW14" s="813"/>
      <c r="NHX14" s="813"/>
      <c r="NHY14" s="813"/>
      <c r="NHZ14" s="813"/>
      <c r="NIA14" s="813"/>
      <c r="NIB14" s="813"/>
      <c r="NIC14" s="813"/>
      <c r="NID14" s="813"/>
      <c r="NIE14" s="813"/>
      <c r="NIF14" s="813"/>
      <c r="NIG14" s="813"/>
      <c r="NIH14" s="813"/>
      <c r="NII14" s="813"/>
      <c r="NIJ14" s="813"/>
      <c r="NIK14" s="813"/>
      <c r="NIL14" s="813"/>
      <c r="NIM14" s="813"/>
      <c r="NIN14" s="813"/>
      <c r="NIO14" s="813"/>
      <c r="NIP14" s="813"/>
      <c r="NIQ14" s="813"/>
      <c r="NIR14" s="813"/>
      <c r="NIS14" s="813"/>
      <c r="NIT14" s="813"/>
      <c r="NIU14" s="813"/>
      <c r="NIV14" s="813"/>
      <c r="NIW14" s="813"/>
      <c r="NIX14" s="813"/>
      <c r="NIY14" s="813"/>
      <c r="NIZ14" s="813"/>
      <c r="NJA14" s="813"/>
      <c r="NJB14" s="813"/>
      <c r="NJC14" s="813"/>
      <c r="NJD14" s="813"/>
      <c r="NJE14" s="813"/>
      <c r="NJF14" s="813"/>
      <c r="NJG14" s="813"/>
      <c r="NJH14" s="813"/>
      <c r="NJI14" s="813"/>
      <c r="NJJ14" s="813"/>
      <c r="NJK14" s="813"/>
      <c r="NJL14" s="813"/>
      <c r="NJM14" s="813"/>
      <c r="NJN14" s="813"/>
      <c r="NJO14" s="813"/>
      <c r="NJP14" s="813"/>
      <c r="NJQ14" s="813"/>
      <c r="NJR14" s="813"/>
      <c r="NJS14" s="813"/>
      <c r="NJT14" s="813"/>
      <c r="NJU14" s="813"/>
      <c r="NJV14" s="813"/>
      <c r="NJW14" s="813"/>
      <c r="NJX14" s="813"/>
      <c r="NJY14" s="813"/>
      <c r="NJZ14" s="813"/>
      <c r="NKA14" s="813"/>
      <c r="NKB14" s="813"/>
      <c r="NKC14" s="813"/>
      <c r="NKD14" s="813"/>
      <c r="NKE14" s="813"/>
      <c r="NKF14" s="813"/>
      <c r="NKG14" s="813"/>
      <c r="NKH14" s="813"/>
      <c r="NKI14" s="813"/>
      <c r="NKJ14" s="813"/>
      <c r="NKK14" s="813"/>
      <c r="NKL14" s="813"/>
      <c r="NKM14" s="813"/>
      <c r="NKN14" s="813"/>
      <c r="NKO14" s="813"/>
      <c r="NKP14" s="813"/>
      <c r="NKQ14" s="813"/>
      <c r="NKR14" s="813"/>
      <c r="NKS14" s="813"/>
      <c r="NKT14" s="813"/>
      <c r="NKU14" s="813"/>
      <c r="NKV14" s="813"/>
      <c r="NKW14" s="813"/>
      <c r="NKX14" s="813"/>
      <c r="NKY14" s="813"/>
      <c r="NKZ14" s="813"/>
      <c r="NLA14" s="813"/>
      <c r="NLB14" s="813"/>
      <c r="NLC14" s="813"/>
      <c r="NLD14" s="813"/>
      <c r="NLE14" s="813"/>
      <c r="NLF14" s="813"/>
      <c r="NLG14" s="813"/>
      <c r="NLH14" s="813"/>
      <c r="NLI14" s="813"/>
      <c r="NLJ14" s="813"/>
      <c r="NLK14" s="813"/>
      <c r="NLL14" s="813"/>
      <c r="NLM14" s="813"/>
      <c r="NLN14" s="813"/>
      <c r="NLO14" s="813"/>
      <c r="NLP14" s="813"/>
      <c r="NLQ14" s="813"/>
      <c r="NLR14" s="813"/>
      <c r="NLS14" s="813"/>
      <c r="NLT14" s="813"/>
      <c r="NLU14" s="813"/>
      <c r="NLV14" s="813"/>
      <c r="NLW14" s="813"/>
      <c r="NLX14" s="813"/>
      <c r="NLY14" s="813"/>
      <c r="NLZ14" s="813"/>
      <c r="NMA14" s="813"/>
      <c r="NMB14" s="813"/>
      <c r="NMC14" s="813"/>
      <c r="NMD14" s="813"/>
      <c r="NME14" s="813"/>
      <c r="NMF14" s="813"/>
      <c r="NMG14" s="813"/>
      <c r="NMH14" s="813"/>
      <c r="NMI14" s="813"/>
      <c r="NMJ14" s="813"/>
      <c r="NMK14" s="813"/>
      <c r="NML14" s="813"/>
      <c r="NMM14" s="813"/>
      <c r="NMN14" s="813"/>
      <c r="NMO14" s="813"/>
      <c r="NMP14" s="813"/>
      <c r="NMQ14" s="813"/>
      <c r="NMR14" s="813"/>
      <c r="NMS14" s="813"/>
      <c r="NMT14" s="813"/>
      <c r="NMU14" s="813"/>
      <c r="NMV14" s="813"/>
      <c r="NMW14" s="813"/>
      <c r="NMX14" s="813"/>
      <c r="NMY14" s="813"/>
      <c r="NMZ14" s="813"/>
      <c r="NNA14" s="813"/>
      <c r="NNB14" s="813"/>
      <c r="NNC14" s="813"/>
      <c r="NND14" s="813"/>
      <c r="NNE14" s="813"/>
      <c r="NNF14" s="813"/>
      <c r="NNG14" s="813"/>
      <c r="NNH14" s="813"/>
      <c r="NNI14" s="813"/>
      <c r="NNJ14" s="813"/>
      <c r="NNK14" s="813"/>
      <c r="NNL14" s="813"/>
      <c r="NNM14" s="813"/>
      <c r="NNN14" s="813"/>
      <c r="NNO14" s="813"/>
      <c r="NNP14" s="813"/>
      <c r="NNQ14" s="813"/>
      <c r="NNR14" s="813"/>
      <c r="NNS14" s="813"/>
      <c r="NNT14" s="813"/>
      <c r="NNU14" s="813"/>
      <c r="NNV14" s="813"/>
      <c r="NNW14" s="813"/>
      <c r="NNX14" s="813"/>
      <c r="NNY14" s="813"/>
      <c r="NNZ14" s="813"/>
      <c r="NOA14" s="813"/>
      <c r="NOB14" s="813"/>
      <c r="NOC14" s="813"/>
      <c r="NOD14" s="813"/>
      <c r="NOE14" s="813"/>
      <c r="NOF14" s="813"/>
      <c r="NOG14" s="813"/>
      <c r="NOH14" s="813"/>
      <c r="NOI14" s="813"/>
      <c r="NOJ14" s="813"/>
      <c r="NOK14" s="813"/>
      <c r="NOL14" s="813"/>
      <c r="NOM14" s="813"/>
      <c r="NON14" s="813"/>
      <c r="NOO14" s="813"/>
      <c r="NOP14" s="813"/>
      <c r="NOQ14" s="813"/>
      <c r="NOR14" s="813"/>
      <c r="NOS14" s="813"/>
      <c r="NOT14" s="813"/>
      <c r="NOU14" s="813"/>
      <c r="NOV14" s="813"/>
      <c r="NOW14" s="813"/>
      <c r="NOX14" s="813"/>
      <c r="NOY14" s="813"/>
      <c r="NOZ14" s="813"/>
      <c r="NPA14" s="813"/>
      <c r="NPB14" s="813"/>
      <c r="NPC14" s="813"/>
      <c r="NPD14" s="813"/>
      <c r="NPE14" s="813"/>
      <c r="NPF14" s="813"/>
      <c r="NPG14" s="813"/>
      <c r="NPH14" s="813"/>
      <c r="NPI14" s="813"/>
      <c r="NPJ14" s="813"/>
      <c r="NPK14" s="813"/>
      <c r="NPL14" s="813"/>
      <c r="NPM14" s="813"/>
      <c r="NPN14" s="813"/>
      <c r="NPO14" s="813"/>
      <c r="NPP14" s="813"/>
      <c r="NPQ14" s="813"/>
      <c r="NPR14" s="813"/>
      <c r="NPS14" s="813"/>
      <c r="NPT14" s="813"/>
      <c r="NPU14" s="813"/>
      <c r="NPV14" s="813"/>
      <c r="NPW14" s="813"/>
      <c r="NPX14" s="813"/>
      <c r="NPY14" s="813"/>
      <c r="NPZ14" s="813"/>
      <c r="NQA14" s="813"/>
      <c r="NQB14" s="813"/>
      <c r="NQC14" s="813"/>
      <c r="NQD14" s="813"/>
      <c r="NQE14" s="813"/>
      <c r="NQF14" s="813"/>
      <c r="NQG14" s="813"/>
      <c r="NQH14" s="813"/>
      <c r="NQI14" s="813"/>
      <c r="NQJ14" s="813"/>
      <c r="NQK14" s="813"/>
      <c r="NQL14" s="813"/>
      <c r="NQM14" s="813"/>
      <c r="NQN14" s="813"/>
      <c r="NQO14" s="813"/>
      <c r="NQP14" s="813"/>
      <c r="NQQ14" s="813"/>
      <c r="NQR14" s="813"/>
      <c r="NQS14" s="813"/>
      <c r="NQT14" s="813"/>
      <c r="NQU14" s="813"/>
      <c r="NQV14" s="813"/>
      <c r="NQW14" s="813"/>
      <c r="NQX14" s="813"/>
      <c r="NQY14" s="813"/>
      <c r="NQZ14" s="813"/>
      <c r="NRA14" s="813"/>
      <c r="NRB14" s="813"/>
      <c r="NRC14" s="813"/>
      <c r="NRD14" s="813"/>
      <c r="NRE14" s="813"/>
      <c r="NRF14" s="813"/>
      <c r="NRG14" s="813"/>
      <c r="NRH14" s="813"/>
      <c r="NRI14" s="813"/>
      <c r="NRJ14" s="813"/>
      <c r="NRK14" s="813"/>
      <c r="NRL14" s="813"/>
      <c r="NRM14" s="813"/>
      <c r="NRN14" s="813"/>
      <c r="NRO14" s="813"/>
      <c r="NRP14" s="813"/>
      <c r="NRQ14" s="813"/>
      <c r="NRR14" s="813"/>
      <c r="NRS14" s="813"/>
      <c r="NRT14" s="813"/>
      <c r="NRU14" s="813"/>
      <c r="NRV14" s="813"/>
      <c r="NRW14" s="813"/>
      <c r="NRX14" s="813"/>
      <c r="NRY14" s="813"/>
      <c r="NRZ14" s="813"/>
      <c r="NSA14" s="813"/>
      <c r="NSB14" s="813"/>
      <c r="NSC14" s="813"/>
      <c r="NSD14" s="813"/>
      <c r="NSE14" s="813"/>
      <c r="NSF14" s="813"/>
      <c r="NSG14" s="813"/>
      <c r="NSH14" s="813"/>
      <c r="NSI14" s="813"/>
      <c r="NSJ14" s="813"/>
      <c r="NSK14" s="813"/>
      <c r="NSL14" s="813"/>
      <c r="NSM14" s="813"/>
      <c r="NSN14" s="813"/>
      <c r="NSO14" s="813"/>
      <c r="NSP14" s="813"/>
      <c r="NSQ14" s="813"/>
      <c r="NSR14" s="813"/>
      <c r="NSS14" s="813"/>
      <c r="NST14" s="813"/>
      <c r="NSU14" s="813"/>
      <c r="NSV14" s="813"/>
      <c r="NSW14" s="813"/>
      <c r="NSX14" s="813"/>
      <c r="NSY14" s="813"/>
      <c r="NSZ14" s="813"/>
      <c r="NTA14" s="813"/>
      <c r="NTB14" s="813"/>
      <c r="NTC14" s="813"/>
      <c r="NTD14" s="813"/>
      <c r="NTE14" s="813"/>
      <c r="NTF14" s="813"/>
      <c r="NTG14" s="813"/>
      <c r="NTH14" s="813"/>
      <c r="NTI14" s="813"/>
      <c r="NTJ14" s="813"/>
      <c r="NTK14" s="813"/>
      <c r="NTL14" s="813"/>
      <c r="NTM14" s="813"/>
      <c r="NTN14" s="813"/>
      <c r="NTO14" s="813"/>
      <c r="NTP14" s="813"/>
      <c r="NTQ14" s="813"/>
      <c r="NTR14" s="813"/>
      <c r="NTS14" s="813"/>
      <c r="NTT14" s="813"/>
      <c r="NTU14" s="813"/>
      <c r="NTV14" s="813"/>
      <c r="NTW14" s="813"/>
      <c r="NTX14" s="813"/>
      <c r="NTY14" s="813"/>
      <c r="NTZ14" s="813"/>
      <c r="NUA14" s="813"/>
      <c r="NUB14" s="813"/>
      <c r="NUC14" s="813"/>
      <c r="NUD14" s="813"/>
      <c r="NUE14" s="813"/>
      <c r="NUF14" s="813"/>
      <c r="NUG14" s="813"/>
      <c r="NUH14" s="813"/>
      <c r="NUI14" s="813"/>
      <c r="NUJ14" s="813"/>
      <c r="NUK14" s="813"/>
      <c r="NUL14" s="813"/>
      <c r="NUM14" s="813"/>
      <c r="NUN14" s="813"/>
      <c r="NUO14" s="813"/>
      <c r="NUP14" s="813"/>
      <c r="NUQ14" s="813"/>
      <c r="NUR14" s="813"/>
      <c r="NUS14" s="813"/>
      <c r="NUT14" s="813"/>
      <c r="NUU14" s="813"/>
      <c r="NUV14" s="813"/>
      <c r="NUW14" s="813"/>
      <c r="NUX14" s="813"/>
      <c r="NUY14" s="813"/>
      <c r="NUZ14" s="813"/>
      <c r="NVA14" s="813"/>
      <c r="NVB14" s="813"/>
      <c r="NVC14" s="813"/>
      <c r="NVD14" s="813"/>
      <c r="NVE14" s="813"/>
      <c r="NVF14" s="813"/>
      <c r="NVG14" s="813"/>
      <c r="NVH14" s="813"/>
      <c r="NVI14" s="813"/>
      <c r="NVJ14" s="813"/>
      <c r="NVK14" s="813"/>
      <c r="NVL14" s="813"/>
      <c r="NVM14" s="813"/>
      <c r="NVN14" s="813"/>
      <c r="NVO14" s="813"/>
      <c r="NVP14" s="813"/>
      <c r="NVQ14" s="813"/>
      <c r="NVR14" s="813"/>
      <c r="NVS14" s="813"/>
      <c r="NVT14" s="813"/>
      <c r="NVU14" s="813"/>
      <c r="NVV14" s="813"/>
      <c r="NVW14" s="813"/>
      <c r="NVX14" s="813"/>
      <c r="NVY14" s="813"/>
      <c r="NVZ14" s="813"/>
      <c r="NWA14" s="813"/>
      <c r="NWB14" s="813"/>
      <c r="NWC14" s="813"/>
      <c r="NWD14" s="813"/>
      <c r="NWE14" s="813"/>
      <c r="NWF14" s="813"/>
      <c r="NWG14" s="813"/>
      <c r="NWH14" s="813"/>
      <c r="NWI14" s="813"/>
      <c r="NWJ14" s="813"/>
      <c r="NWK14" s="813"/>
      <c r="NWL14" s="813"/>
      <c r="NWM14" s="813"/>
      <c r="NWN14" s="813"/>
      <c r="NWO14" s="813"/>
      <c r="NWP14" s="813"/>
      <c r="NWQ14" s="813"/>
      <c r="NWR14" s="813"/>
      <c r="NWS14" s="813"/>
      <c r="NWT14" s="813"/>
      <c r="NWU14" s="813"/>
      <c r="NWV14" s="813"/>
      <c r="NWW14" s="813"/>
      <c r="NWX14" s="813"/>
      <c r="NWY14" s="813"/>
      <c r="NWZ14" s="813"/>
      <c r="NXA14" s="813"/>
      <c r="NXB14" s="813"/>
      <c r="NXC14" s="813"/>
      <c r="NXD14" s="813"/>
      <c r="NXE14" s="813"/>
      <c r="NXF14" s="813"/>
      <c r="NXG14" s="813"/>
      <c r="NXH14" s="813"/>
      <c r="NXI14" s="813"/>
      <c r="NXJ14" s="813"/>
      <c r="NXK14" s="813"/>
      <c r="NXL14" s="813"/>
      <c r="NXM14" s="813"/>
      <c r="NXN14" s="813"/>
      <c r="NXO14" s="813"/>
      <c r="NXP14" s="813"/>
      <c r="NXQ14" s="813"/>
      <c r="NXR14" s="813"/>
      <c r="NXS14" s="813"/>
      <c r="NXT14" s="813"/>
      <c r="NXU14" s="813"/>
      <c r="NXV14" s="813"/>
      <c r="NXW14" s="813"/>
      <c r="NXX14" s="813"/>
      <c r="NXY14" s="813"/>
      <c r="NXZ14" s="813"/>
      <c r="NYA14" s="813"/>
      <c r="NYB14" s="813"/>
      <c r="NYC14" s="813"/>
      <c r="NYD14" s="813"/>
      <c r="NYE14" s="813"/>
      <c r="NYF14" s="813"/>
      <c r="NYG14" s="813"/>
      <c r="NYH14" s="813"/>
      <c r="NYI14" s="813"/>
      <c r="NYJ14" s="813"/>
      <c r="NYK14" s="813"/>
      <c r="NYL14" s="813"/>
      <c r="NYM14" s="813"/>
      <c r="NYN14" s="813"/>
      <c r="NYO14" s="813"/>
      <c r="NYP14" s="813"/>
      <c r="NYQ14" s="813"/>
      <c r="NYR14" s="813"/>
      <c r="NYS14" s="813"/>
      <c r="NYT14" s="813"/>
      <c r="NYU14" s="813"/>
      <c r="NYV14" s="813"/>
      <c r="NYW14" s="813"/>
      <c r="NYX14" s="813"/>
      <c r="NYY14" s="813"/>
      <c r="NYZ14" s="813"/>
      <c r="NZA14" s="813"/>
      <c r="NZB14" s="813"/>
      <c r="NZC14" s="813"/>
      <c r="NZD14" s="813"/>
      <c r="NZE14" s="813"/>
      <c r="NZF14" s="813"/>
      <c r="NZG14" s="813"/>
      <c r="NZH14" s="813"/>
      <c r="NZI14" s="813"/>
      <c r="NZJ14" s="813"/>
      <c r="NZK14" s="813"/>
      <c r="NZL14" s="813"/>
      <c r="NZM14" s="813"/>
      <c r="NZN14" s="813"/>
      <c r="NZO14" s="813"/>
      <c r="NZP14" s="813"/>
      <c r="NZQ14" s="813"/>
      <c r="NZR14" s="813"/>
      <c r="NZS14" s="813"/>
      <c r="NZT14" s="813"/>
      <c r="NZU14" s="813"/>
      <c r="NZV14" s="813"/>
      <c r="NZW14" s="813"/>
      <c r="NZX14" s="813"/>
      <c r="NZY14" s="813"/>
      <c r="NZZ14" s="813"/>
      <c r="OAA14" s="813"/>
      <c r="OAB14" s="813"/>
      <c r="OAC14" s="813"/>
      <c r="OAD14" s="813"/>
      <c r="OAE14" s="813"/>
      <c r="OAF14" s="813"/>
      <c r="OAG14" s="813"/>
      <c r="OAH14" s="813"/>
      <c r="OAI14" s="813"/>
      <c r="OAJ14" s="813"/>
      <c r="OAK14" s="813"/>
      <c r="OAL14" s="813"/>
      <c r="OAM14" s="813"/>
      <c r="OAN14" s="813"/>
      <c r="OAO14" s="813"/>
      <c r="OAP14" s="813"/>
      <c r="OAQ14" s="813"/>
      <c r="OAR14" s="813"/>
      <c r="OAS14" s="813"/>
      <c r="OAT14" s="813"/>
      <c r="OAU14" s="813"/>
      <c r="OAV14" s="813"/>
      <c r="OAW14" s="813"/>
      <c r="OAX14" s="813"/>
      <c r="OAY14" s="813"/>
      <c r="OAZ14" s="813"/>
      <c r="OBA14" s="813"/>
      <c r="OBB14" s="813"/>
      <c r="OBC14" s="813"/>
      <c r="OBD14" s="813"/>
      <c r="OBE14" s="813"/>
      <c r="OBF14" s="813"/>
      <c r="OBG14" s="813"/>
      <c r="OBH14" s="813"/>
      <c r="OBI14" s="813"/>
      <c r="OBJ14" s="813"/>
      <c r="OBK14" s="813"/>
      <c r="OBL14" s="813"/>
      <c r="OBM14" s="813"/>
      <c r="OBN14" s="813"/>
      <c r="OBO14" s="813"/>
      <c r="OBP14" s="813"/>
      <c r="OBQ14" s="813"/>
      <c r="OBR14" s="813"/>
      <c r="OBS14" s="813"/>
      <c r="OBT14" s="813"/>
      <c r="OBU14" s="813"/>
      <c r="OBV14" s="813"/>
      <c r="OBW14" s="813"/>
      <c r="OBX14" s="813"/>
      <c r="OBY14" s="813"/>
      <c r="OBZ14" s="813"/>
      <c r="OCA14" s="813"/>
      <c r="OCB14" s="813"/>
      <c r="OCC14" s="813"/>
      <c r="OCD14" s="813"/>
      <c r="OCE14" s="813"/>
      <c r="OCF14" s="813"/>
      <c r="OCG14" s="813"/>
      <c r="OCH14" s="813"/>
      <c r="OCI14" s="813"/>
      <c r="OCJ14" s="813"/>
      <c r="OCK14" s="813"/>
      <c r="OCL14" s="813"/>
      <c r="OCM14" s="813"/>
      <c r="OCN14" s="813"/>
      <c r="OCO14" s="813"/>
      <c r="OCP14" s="813"/>
      <c r="OCQ14" s="813"/>
      <c r="OCR14" s="813"/>
      <c r="OCS14" s="813"/>
      <c r="OCT14" s="813"/>
      <c r="OCU14" s="813"/>
      <c r="OCV14" s="813"/>
      <c r="OCW14" s="813"/>
      <c r="OCX14" s="813"/>
      <c r="OCY14" s="813"/>
      <c r="OCZ14" s="813"/>
      <c r="ODA14" s="813"/>
      <c r="ODB14" s="813"/>
      <c r="ODC14" s="813"/>
      <c r="ODD14" s="813"/>
      <c r="ODE14" s="813"/>
      <c r="ODF14" s="813"/>
      <c r="ODG14" s="813"/>
      <c r="ODH14" s="813"/>
      <c r="ODI14" s="813"/>
      <c r="ODJ14" s="813"/>
      <c r="ODK14" s="813"/>
      <c r="ODL14" s="813"/>
      <c r="ODM14" s="813"/>
      <c r="ODN14" s="813"/>
      <c r="ODO14" s="813"/>
      <c r="ODP14" s="813"/>
      <c r="ODQ14" s="813"/>
      <c r="ODR14" s="813"/>
      <c r="ODS14" s="813"/>
      <c r="ODT14" s="813"/>
      <c r="ODU14" s="813"/>
      <c r="ODV14" s="813"/>
      <c r="ODW14" s="813"/>
      <c r="ODX14" s="813"/>
      <c r="ODY14" s="813"/>
      <c r="ODZ14" s="813"/>
      <c r="OEA14" s="813"/>
      <c r="OEB14" s="813"/>
      <c r="OEC14" s="813"/>
      <c r="OED14" s="813"/>
      <c r="OEE14" s="813"/>
      <c r="OEF14" s="813"/>
      <c r="OEG14" s="813"/>
      <c r="OEH14" s="813"/>
      <c r="OEI14" s="813"/>
      <c r="OEJ14" s="813"/>
      <c r="OEK14" s="813"/>
      <c r="OEL14" s="813"/>
      <c r="OEM14" s="813"/>
      <c r="OEN14" s="813"/>
      <c r="OEO14" s="813"/>
      <c r="OEP14" s="813"/>
      <c r="OEQ14" s="813"/>
      <c r="OER14" s="813"/>
      <c r="OES14" s="813"/>
      <c r="OET14" s="813"/>
      <c r="OEU14" s="813"/>
      <c r="OEV14" s="813"/>
      <c r="OEW14" s="813"/>
      <c r="OEX14" s="813"/>
      <c r="OEY14" s="813"/>
      <c r="OEZ14" s="813"/>
      <c r="OFA14" s="813"/>
      <c r="OFB14" s="813"/>
      <c r="OFC14" s="813"/>
      <c r="OFD14" s="813"/>
      <c r="OFE14" s="813"/>
      <c r="OFF14" s="813"/>
      <c r="OFG14" s="813"/>
      <c r="OFH14" s="813"/>
      <c r="OFI14" s="813"/>
      <c r="OFJ14" s="813"/>
      <c r="OFK14" s="813"/>
      <c r="OFL14" s="813"/>
      <c r="OFM14" s="813"/>
      <c r="OFN14" s="813"/>
      <c r="OFO14" s="813"/>
      <c r="OFP14" s="813"/>
      <c r="OFQ14" s="813"/>
      <c r="OFR14" s="813"/>
      <c r="OFS14" s="813"/>
      <c r="OFT14" s="813"/>
      <c r="OFU14" s="813"/>
      <c r="OFV14" s="813"/>
      <c r="OFW14" s="813"/>
      <c r="OFX14" s="813"/>
      <c r="OFY14" s="813"/>
      <c r="OFZ14" s="813"/>
      <c r="OGA14" s="813"/>
      <c r="OGB14" s="813"/>
      <c r="OGC14" s="813"/>
      <c r="OGD14" s="813"/>
      <c r="OGE14" s="813"/>
      <c r="OGF14" s="813"/>
      <c r="OGG14" s="813"/>
      <c r="OGH14" s="813"/>
      <c r="OGI14" s="813"/>
      <c r="OGJ14" s="813"/>
      <c r="OGK14" s="813"/>
      <c r="OGL14" s="813"/>
      <c r="OGM14" s="813"/>
      <c r="OGN14" s="813"/>
      <c r="OGO14" s="813"/>
      <c r="OGP14" s="813"/>
      <c r="OGQ14" s="813"/>
      <c r="OGR14" s="813"/>
      <c r="OGS14" s="813"/>
      <c r="OGT14" s="813"/>
      <c r="OGU14" s="813"/>
      <c r="OGV14" s="813"/>
      <c r="OGW14" s="813"/>
      <c r="OGX14" s="813"/>
      <c r="OGY14" s="813"/>
      <c r="OGZ14" s="813"/>
      <c r="OHA14" s="813"/>
      <c r="OHB14" s="813"/>
      <c r="OHC14" s="813"/>
      <c r="OHD14" s="813"/>
      <c r="OHE14" s="813"/>
      <c r="OHF14" s="813"/>
      <c r="OHG14" s="813"/>
      <c r="OHH14" s="813"/>
      <c r="OHI14" s="813"/>
      <c r="OHJ14" s="813"/>
      <c r="OHK14" s="813"/>
      <c r="OHL14" s="813"/>
      <c r="OHM14" s="813"/>
      <c r="OHN14" s="813"/>
      <c r="OHO14" s="813"/>
      <c r="OHP14" s="813"/>
      <c r="OHQ14" s="813"/>
      <c r="OHR14" s="813"/>
      <c r="OHS14" s="813"/>
      <c r="OHT14" s="813"/>
      <c r="OHU14" s="813"/>
      <c r="OHV14" s="813"/>
      <c r="OHW14" s="813"/>
      <c r="OHX14" s="813"/>
      <c r="OHY14" s="813"/>
      <c r="OHZ14" s="813"/>
      <c r="OIA14" s="813"/>
      <c r="OIB14" s="813"/>
      <c r="OIC14" s="813"/>
      <c r="OID14" s="813"/>
      <c r="OIE14" s="813"/>
      <c r="OIF14" s="813"/>
      <c r="OIG14" s="813"/>
      <c r="OIH14" s="813"/>
      <c r="OII14" s="813"/>
      <c r="OIJ14" s="813"/>
      <c r="OIK14" s="813"/>
      <c r="OIL14" s="813"/>
      <c r="OIM14" s="813"/>
      <c r="OIN14" s="813"/>
      <c r="OIO14" s="813"/>
      <c r="OIP14" s="813"/>
      <c r="OIQ14" s="813"/>
      <c r="OIR14" s="813"/>
      <c r="OIS14" s="813"/>
      <c r="OIT14" s="813"/>
      <c r="OIU14" s="813"/>
      <c r="OIV14" s="813"/>
      <c r="OIW14" s="813"/>
      <c r="OIX14" s="813"/>
      <c r="OIY14" s="813"/>
      <c r="OIZ14" s="813"/>
      <c r="OJA14" s="813"/>
      <c r="OJB14" s="813"/>
      <c r="OJC14" s="813"/>
      <c r="OJD14" s="813"/>
      <c r="OJE14" s="813"/>
      <c r="OJF14" s="813"/>
      <c r="OJG14" s="813"/>
      <c r="OJH14" s="813"/>
      <c r="OJI14" s="813"/>
      <c r="OJJ14" s="813"/>
      <c r="OJK14" s="813"/>
      <c r="OJL14" s="813"/>
      <c r="OJM14" s="813"/>
      <c r="OJN14" s="813"/>
      <c r="OJO14" s="813"/>
      <c r="OJP14" s="813"/>
      <c r="OJQ14" s="813"/>
      <c r="OJR14" s="813"/>
      <c r="OJS14" s="813"/>
      <c r="OJT14" s="813"/>
      <c r="OJU14" s="813"/>
      <c r="OJV14" s="813"/>
      <c r="OJW14" s="813"/>
      <c r="OJX14" s="813"/>
      <c r="OJY14" s="813"/>
      <c r="OJZ14" s="813"/>
      <c r="OKA14" s="813"/>
      <c r="OKB14" s="813"/>
      <c r="OKC14" s="813"/>
      <c r="OKD14" s="813"/>
      <c r="OKE14" s="813"/>
      <c r="OKF14" s="813"/>
      <c r="OKG14" s="813"/>
      <c r="OKH14" s="813"/>
      <c r="OKI14" s="813"/>
      <c r="OKJ14" s="813"/>
      <c r="OKK14" s="813"/>
      <c r="OKL14" s="813"/>
      <c r="OKM14" s="813"/>
      <c r="OKN14" s="813"/>
      <c r="OKO14" s="813"/>
      <c r="OKP14" s="813"/>
      <c r="OKQ14" s="813"/>
      <c r="OKR14" s="813"/>
      <c r="OKS14" s="813"/>
      <c r="OKT14" s="813"/>
      <c r="OKU14" s="813"/>
      <c r="OKV14" s="813"/>
      <c r="OKW14" s="813"/>
      <c r="OKX14" s="813"/>
      <c r="OKY14" s="813"/>
      <c r="OKZ14" s="813"/>
      <c r="OLA14" s="813"/>
      <c r="OLB14" s="813"/>
      <c r="OLC14" s="813"/>
      <c r="OLD14" s="813"/>
      <c r="OLE14" s="813"/>
      <c r="OLF14" s="813"/>
      <c r="OLG14" s="813"/>
      <c r="OLH14" s="813"/>
      <c r="OLI14" s="813"/>
      <c r="OLJ14" s="813"/>
      <c r="OLK14" s="813"/>
      <c r="OLL14" s="813"/>
      <c r="OLM14" s="813"/>
      <c r="OLN14" s="813"/>
      <c r="OLO14" s="813"/>
      <c r="OLP14" s="813"/>
      <c r="OLQ14" s="813"/>
      <c r="OLR14" s="813"/>
      <c r="OLS14" s="813"/>
      <c r="OLT14" s="813"/>
      <c r="OLU14" s="813"/>
      <c r="OLV14" s="813"/>
      <c r="OLW14" s="813"/>
      <c r="OLX14" s="813"/>
      <c r="OLY14" s="813"/>
      <c r="OLZ14" s="813"/>
      <c r="OMA14" s="813"/>
      <c r="OMB14" s="813"/>
      <c r="OMC14" s="813"/>
      <c r="OMD14" s="813"/>
      <c r="OME14" s="813"/>
      <c r="OMF14" s="813"/>
      <c r="OMG14" s="813"/>
      <c r="OMH14" s="813"/>
      <c r="OMI14" s="813"/>
      <c r="OMJ14" s="813"/>
      <c r="OMK14" s="813"/>
      <c r="OML14" s="813"/>
      <c r="OMM14" s="813"/>
      <c r="OMN14" s="813"/>
      <c r="OMO14" s="813"/>
      <c r="OMP14" s="813"/>
      <c r="OMQ14" s="813"/>
      <c r="OMR14" s="813"/>
      <c r="OMS14" s="813"/>
      <c r="OMT14" s="813"/>
      <c r="OMU14" s="813"/>
      <c r="OMV14" s="813"/>
      <c r="OMW14" s="813"/>
      <c r="OMX14" s="813"/>
      <c r="OMY14" s="813"/>
      <c r="OMZ14" s="813"/>
      <c r="ONA14" s="813"/>
      <c r="ONB14" s="813"/>
      <c r="ONC14" s="813"/>
      <c r="OND14" s="813"/>
      <c r="ONE14" s="813"/>
      <c r="ONF14" s="813"/>
      <c r="ONG14" s="813"/>
      <c r="ONH14" s="813"/>
      <c r="ONI14" s="813"/>
      <c r="ONJ14" s="813"/>
      <c r="ONK14" s="813"/>
      <c r="ONL14" s="813"/>
      <c r="ONM14" s="813"/>
      <c r="ONN14" s="813"/>
      <c r="ONO14" s="813"/>
      <c r="ONP14" s="813"/>
      <c r="ONQ14" s="813"/>
      <c r="ONR14" s="813"/>
      <c r="ONS14" s="813"/>
      <c r="ONT14" s="813"/>
      <c r="ONU14" s="813"/>
      <c r="ONV14" s="813"/>
      <c r="ONW14" s="813"/>
      <c r="ONX14" s="813"/>
      <c r="ONY14" s="813"/>
      <c r="ONZ14" s="813"/>
      <c r="OOA14" s="813"/>
      <c r="OOB14" s="813"/>
      <c r="OOC14" s="813"/>
      <c r="OOD14" s="813"/>
      <c r="OOE14" s="813"/>
      <c r="OOF14" s="813"/>
      <c r="OOG14" s="813"/>
      <c r="OOH14" s="813"/>
      <c r="OOI14" s="813"/>
      <c r="OOJ14" s="813"/>
      <c r="OOK14" s="813"/>
      <c r="OOL14" s="813"/>
      <c r="OOM14" s="813"/>
      <c r="OON14" s="813"/>
      <c r="OOO14" s="813"/>
      <c r="OOP14" s="813"/>
      <c r="OOQ14" s="813"/>
      <c r="OOR14" s="813"/>
      <c r="OOS14" s="813"/>
      <c r="OOT14" s="813"/>
      <c r="OOU14" s="813"/>
      <c r="OOV14" s="813"/>
      <c r="OOW14" s="813"/>
      <c r="OOX14" s="813"/>
      <c r="OOY14" s="813"/>
      <c r="OOZ14" s="813"/>
      <c r="OPA14" s="813"/>
      <c r="OPB14" s="813"/>
      <c r="OPC14" s="813"/>
      <c r="OPD14" s="813"/>
      <c r="OPE14" s="813"/>
      <c r="OPF14" s="813"/>
      <c r="OPG14" s="813"/>
      <c r="OPH14" s="813"/>
      <c r="OPI14" s="813"/>
      <c r="OPJ14" s="813"/>
      <c r="OPK14" s="813"/>
      <c r="OPL14" s="813"/>
      <c r="OPM14" s="813"/>
      <c r="OPN14" s="813"/>
      <c r="OPO14" s="813"/>
      <c r="OPP14" s="813"/>
      <c r="OPQ14" s="813"/>
      <c r="OPR14" s="813"/>
      <c r="OPS14" s="813"/>
      <c r="OPT14" s="813"/>
      <c r="OPU14" s="813"/>
      <c r="OPV14" s="813"/>
      <c r="OPW14" s="813"/>
      <c r="OPX14" s="813"/>
      <c r="OPY14" s="813"/>
      <c r="OPZ14" s="813"/>
      <c r="OQA14" s="813"/>
      <c r="OQB14" s="813"/>
      <c r="OQC14" s="813"/>
      <c r="OQD14" s="813"/>
      <c r="OQE14" s="813"/>
      <c r="OQF14" s="813"/>
      <c r="OQG14" s="813"/>
      <c r="OQH14" s="813"/>
      <c r="OQI14" s="813"/>
      <c r="OQJ14" s="813"/>
      <c r="OQK14" s="813"/>
      <c r="OQL14" s="813"/>
      <c r="OQM14" s="813"/>
      <c r="OQN14" s="813"/>
      <c r="OQO14" s="813"/>
      <c r="OQP14" s="813"/>
      <c r="OQQ14" s="813"/>
      <c r="OQR14" s="813"/>
      <c r="OQS14" s="813"/>
      <c r="OQT14" s="813"/>
      <c r="OQU14" s="813"/>
      <c r="OQV14" s="813"/>
      <c r="OQW14" s="813"/>
      <c r="OQX14" s="813"/>
      <c r="OQY14" s="813"/>
      <c r="OQZ14" s="813"/>
      <c r="ORA14" s="813"/>
      <c r="ORB14" s="813"/>
      <c r="ORC14" s="813"/>
      <c r="ORD14" s="813"/>
      <c r="ORE14" s="813"/>
      <c r="ORF14" s="813"/>
      <c r="ORG14" s="813"/>
      <c r="ORH14" s="813"/>
      <c r="ORI14" s="813"/>
      <c r="ORJ14" s="813"/>
      <c r="ORK14" s="813"/>
      <c r="ORL14" s="813"/>
      <c r="ORM14" s="813"/>
      <c r="ORN14" s="813"/>
      <c r="ORO14" s="813"/>
      <c r="ORP14" s="813"/>
      <c r="ORQ14" s="813"/>
      <c r="ORR14" s="813"/>
      <c r="ORS14" s="813"/>
      <c r="ORT14" s="813"/>
      <c r="ORU14" s="813"/>
      <c r="ORV14" s="813"/>
      <c r="ORW14" s="813"/>
      <c r="ORX14" s="813"/>
      <c r="ORY14" s="813"/>
      <c r="ORZ14" s="813"/>
      <c r="OSA14" s="813"/>
      <c r="OSB14" s="813"/>
      <c r="OSC14" s="813"/>
      <c r="OSD14" s="813"/>
      <c r="OSE14" s="813"/>
      <c r="OSF14" s="813"/>
      <c r="OSG14" s="813"/>
      <c r="OSH14" s="813"/>
      <c r="OSI14" s="813"/>
      <c r="OSJ14" s="813"/>
      <c r="OSK14" s="813"/>
      <c r="OSL14" s="813"/>
      <c r="OSM14" s="813"/>
      <c r="OSN14" s="813"/>
      <c r="OSO14" s="813"/>
      <c r="OSP14" s="813"/>
      <c r="OSQ14" s="813"/>
      <c r="OSR14" s="813"/>
      <c r="OSS14" s="813"/>
      <c r="OST14" s="813"/>
      <c r="OSU14" s="813"/>
      <c r="OSV14" s="813"/>
      <c r="OSW14" s="813"/>
      <c r="OSX14" s="813"/>
      <c r="OSY14" s="813"/>
      <c r="OSZ14" s="813"/>
      <c r="OTA14" s="813"/>
      <c r="OTB14" s="813"/>
      <c r="OTC14" s="813"/>
      <c r="OTD14" s="813"/>
      <c r="OTE14" s="813"/>
      <c r="OTF14" s="813"/>
      <c r="OTG14" s="813"/>
      <c r="OTH14" s="813"/>
      <c r="OTI14" s="813"/>
      <c r="OTJ14" s="813"/>
      <c r="OTK14" s="813"/>
      <c r="OTL14" s="813"/>
      <c r="OTM14" s="813"/>
      <c r="OTN14" s="813"/>
      <c r="OTO14" s="813"/>
      <c r="OTP14" s="813"/>
      <c r="OTQ14" s="813"/>
      <c r="OTR14" s="813"/>
      <c r="OTS14" s="813"/>
      <c r="OTT14" s="813"/>
      <c r="OTU14" s="813"/>
      <c r="OTV14" s="813"/>
      <c r="OTW14" s="813"/>
      <c r="OTX14" s="813"/>
      <c r="OTY14" s="813"/>
      <c r="OTZ14" s="813"/>
      <c r="OUA14" s="813"/>
      <c r="OUB14" s="813"/>
      <c r="OUC14" s="813"/>
      <c r="OUD14" s="813"/>
      <c r="OUE14" s="813"/>
      <c r="OUF14" s="813"/>
      <c r="OUG14" s="813"/>
      <c r="OUH14" s="813"/>
      <c r="OUI14" s="813"/>
      <c r="OUJ14" s="813"/>
      <c r="OUK14" s="813"/>
      <c r="OUL14" s="813"/>
      <c r="OUM14" s="813"/>
      <c r="OUN14" s="813"/>
      <c r="OUO14" s="813"/>
      <c r="OUP14" s="813"/>
      <c r="OUQ14" s="813"/>
      <c r="OUR14" s="813"/>
      <c r="OUS14" s="813"/>
      <c r="OUT14" s="813"/>
      <c r="OUU14" s="813"/>
      <c r="OUV14" s="813"/>
      <c r="OUW14" s="813"/>
      <c r="OUX14" s="813"/>
      <c r="OUY14" s="813"/>
      <c r="OUZ14" s="813"/>
      <c r="OVA14" s="813"/>
      <c r="OVB14" s="813"/>
      <c r="OVC14" s="813"/>
      <c r="OVD14" s="813"/>
      <c r="OVE14" s="813"/>
      <c r="OVF14" s="813"/>
      <c r="OVG14" s="813"/>
      <c r="OVH14" s="813"/>
      <c r="OVI14" s="813"/>
      <c r="OVJ14" s="813"/>
      <c r="OVK14" s="813"/>
      <c r="OVL14" s="813"/>
      <c r="OVM14" s="813"/>
      <c r="OVN14" s="813"/>
      <c r="OVO14" s="813"/>
      <c r="OVP14" s="813"/>
      <c r="OVQ14" s="813"/>
      <c r="OVR14" s="813"/>
      <c r="OVS14" s="813"/>
      <c r="OVT14" s="813"/>
      <c r="OVU14" s="813"/>
      <c r="OVV14" s="813"/>
      <c r="OVW14" s="813"/>
      <c r="OVX14" s="813"/>
      <c r="OVY14" s="813"/>
      <c r="OVZ14" s="813"/>
      <c r="OWA14" s="813"/>
      <c r="OWB14" s="813"/>
      <c r="OWC14" s="813"/>
      <c r="OWD14" s="813"/>
      <c r="OWE14" s="813"/>
      <c r="OWF14" s="813"/>
      <c r="OWG14" s="813"/>
      <c r="OWH14" s="813"/>
      <c r="OWI14" s="813"/>
      <c r="OWJ14" s="813"/>
      <c r="OWK14" s="813"/>
      <c r="OWL14" s="813"/>
      <c r="OWM14" s="813"/>
      <c r="OWN14" s="813"/>
      <c r="OWO14" s="813"/>
      <c r="OWP14" s="813"/>
      <c r="OWQ14" s="813"/>
      <c r="OWR14" s="813"/>
      <c r="OWS14" s="813"/>
      <c r="OWT14" s="813"/>
      <c r="OWU14" s="813"/>
      <c r="OWV14" s="813"/>
      <c r="OWW14" s="813"/>
      <c r="OWX14" s="813"/>
      <c r="OWY14" s="813"/>
      <c r="OWZ14" s="813"/>
      <c r="OXA14" s="813"/>
      <c r="OXB14" s="813"/>
      <c r="OXC14" s="813"/>
      <c r="OXD14" s="813"/>
      <c r="OXE14" s="813"/>
      <c r="OXF14" s="813"/>
      <c r="OXG14" s="813"/>
      <c r="OXH14" s="813"/>
      <c r="OXI14" s="813"/>
      <c r="OXJ14" s="813"/>
      <c r="OXK14" s="813"/>
      <c r="OXL14" s="813"/>
      <c r="OXM14" s="813"/>
      <c r="OXN14" s="813"/>
      <c r="OXO14" s="813"/>
      <c r="OXP14" s="813"/>
      <c r="OXQ14" s="813"/>
      <c r="OXR14" s="813"/>
      <c r="OXS14" s="813"/>
      <c r="OXT14" s="813"/>
      <c r="OXU14" s="813"/>
      <c r="OXV14" s="813"/>
      <c r="OXW14" s="813"/>
      <c r="OXX14" s="813"/>
      <c r="OXY14" s="813"/>
      <c r="OXZ14" s="813"/>
      <c r="OYA14" s="813"/>
      <c r="OYB14" s="813"/>
      <c r="OYC14" s="813"/>
      <c r="OYD14" s="813"/>
      <c r="OYE14" s="813"/>
      <c r="OYF14" s="813"/>
      <c r="OYG14" s="813"/>
      <c r="OYH14" s="813"/>
      <c r="OYI14" s="813"/>
      <c r="OYJ14" s="813"/>
      <c r="OYK14" s="813"/>
      <c r="OYL14" s="813"/>
      <c r="OYM14" s="813"/>
      <c r="OYN14" s="813"/>
      <c r="OYO14" s="813"/>
      <c r="OYP14" s="813"/>
      <c r="OYQ14" s="813"/>
      <c r="OYR14" s="813"/>
      <c r="OYS14" s="813"/>
      <c r="OYT14" s="813"/>
      <c r="OYU14" s="813"/>
      <c r="OYV14" s="813"/>
      <c r="OYW14" s="813"/>
      <c r="OYX14" s="813"/>
      <c r="OYY14" s="813"/>
      <c r="OYZ14" s="813"/>
      <c r="OZA14" s="813"/>
      <c r="OZB14" s="813"/>
      <c r="OZC14" s="813"/>
      <c r="OZD14" s="813"/>
      <c r="OZE14" s="813"/>
      <c r="OZF14" s="813"/>
      <c r="OZG14" s="813"/>
      <c r="OZH14" s="813"/>
      <c r="OZI14" s="813"/>
      <c r="OZJ14" s="813"/>
      <c r="OZK14" s="813"/>
      <c r="OZL14" s="813"/>
      <c r="OZM14" s="813"/>
      <c r="OZN14" s="813"/>
      <c r="OZO14" s="813"/>
      <c r="OZP14" s="813"/>
      <c r="OZQ14" s="813"/>
      <c r="OZR14" s="813"/>
      <c r="OZS14" s="813"/>
      <c r="OZT14" s="813"/>
      <c r="OZU14" s="813"/>
      <c r="OZV14" s="813"/>
      <c r="OZW14" s="813"/>
      <c r="OZX14" s="813"/>
      <c r="OZY14" s="813"/>
      <c r="OZZ14" s="813"/>
      <c r="PAA14" s="813"/>
      <c r="PAB14" s="813"/>
      <c r="PAC14" s="813"/>
      <c r="PAD14" s="813"/>
      <c r="PAE14" s="813"/>
      <c r="PAF14" s="813"/>
      <c r="PAG14" s="813"/>
      <c r="PAH14" s="813"/>
      <c r="PAI14" s="813"/>
      <c r="PAJ14" s="813"/>
      <c r="PAK14" s="813"/>
      <c r="PAL14" s="813"/>
      <c r="PAM14" s="813"/>
      <c r="PAN14" s="813"/>
      <c r="PAO14" s="813"/>
      <c r="PAP14" s="813"/>
      <c r="PAQ14" s="813"/>
      <c r="PAR14" s="813"/>
      <c r="PAS14" s="813"/>
      <c r="PAT14" s="813"/>
      <c r="PAU14" s="813"/>
      <c r="PAV14" s="813"/>
      <c r="PAW14" s="813"/>
      <c r="PAX14" s="813"/>
      <c r="PAY14" s="813"/>
      <c r="PAZ14" s="813"/>
      <c r="PBA14" s="813"/>
      <c r="PBB14" s="813"/>
      <c r="PBC14" s="813"/>
      <c r="PBD14" s="813"/>
      <c r="PBE14" s="813"/>
      <c r="PBF14" s="813"/>
      <c r="PBG14" s="813"/>
      <c r="PBH14" s="813"/>
      <c r="PBI14" s="813"/>
      <c r="PBJ14" s="813"/>
      <c r="PBK14" s="813"/>
      <c r="PBL14" s="813"/>
      <c r="PBM14" s="813"/>
      <c r="PBN14" s="813"/>
      <c r="PBO14" s="813"/>
      <c r="PBP14" s="813"/>
      <c r="PBQ14" s="813"/>
      <c r="PBR14" s="813"/>
      <c r="PBS14" s="813"/>
      <c r="PBT14" s="813"/>
      <c r="PBU14" s="813"/>
      <c r="PBV14" s="813"/>
      <c r="PBW14" s="813"/>
      <c r="PBX14" s="813"/>
      <c r="PBY14" s="813"/>
      <c r="PBZ14" s="813"/>
      <c r="PCA14" s="813"/>
      <c r="PCB14" s="813"/>
      <c r="PCC14" s="813"/>
      <c r="PCD14" s="813"/>
      <c r="PCE14" s="813"/>
      <c r="PCF14" s="813"/>
      <c r="PCG14" s="813"/>
      <c r="PCH14" s="813"/>
      <c r="PCI14" s="813"/>
      <c r="PCJ14" s="813"/>
      <c r="PCK14" s="813"/>
      <c r="PCL14" s="813"/>
      <c r="PCM14" s="813"/>
      <c r="PCN14" s="813"/>
      <c r="PCO14" s="813"/>
      <c r="PCP14" s="813"/>
      <c r="PCQ14" s="813"/>
      <c r="PCR14" s="813"/>
      <c r="PCS14" s="813"/>
      <c r="PCT14" s="813"/>
      <c r="PCU14" s="813"/>
      <c r="PCV14" s="813"/>
      <c r="PCW14" s="813"/>
      <c r="PCX14" s="813"/>
      <c r="PCY14" s="813"/>
      <c r="PCZ14" s="813"/>
      <c r="PDA14" s="813"/>
      <c r="PDB14" s="813"/>
      <c r="PDC14" s="813"/>
      <c r="PDD14" s="813"/>
      <c r="PDE14" s="813"/>
      <c r="PDF14" s="813"/>
      <c r="PDG14" s="813"/>
      <c r="PDH14" s="813"/>
      <c r="PDI14" s="813"/>
      <c r="PDJ14" s="813"/>
      <c r="PDK14" s="813"/>
      <c r="PDL14" s="813"/>
      <c r="PDM14" s="813"/>
      <c r="PDN14" s="813"/>
      <c r="PDO14" s="813"/>
      <c r="PDP14" s="813"/>
      <c r="PDQ14" s="813"/>
      <c r="PDR14" s="813"/>
      <c r="PDS14" s="813"/>
      <c r="PDT14" s="813"/>
      <c r="PDU14" s="813"/>
      <c r="PDV14" s="813"/>
      <c r="PDW14" s="813"/>
      <c r="PDX14" s="813"/>
      <c r="PDY14" s="813"/>
      <c r="PDZ14" s="813"/>
      <c r="PEA14" s="813"/>
      <c r="PEB14" s="813"/>
      <c r="PEC14" s="813"/>
      <c r="PED14" s="813"/>
      <c r="PEE14" s="813"/>
      <c r="PEF14" s="813"/>
      <c r="PEG14" s="813"/>
      <c r="PEH14" s="813"/>
      <c r="PEI14" s="813"/>
      <c r="PEJ14" s="813"/>
      <c r="PEK14" s="813"/>
      <c r="PEL14" s="813"/>
      <c r="PEM14" s="813"/>
      <c r="PEN14" s="813"/>
      <c r="PEO14" s="813"/>
      <c r="PEP14" s="813"/>
      <c r="PEQ14" s="813"/>
      <c r="PER14" s="813"/>
      <c r="PES14" s="813"/>
      <c r="PET14" s="813"/>
      <c r="PEU14" s="813"/>
      <c r="PEV14" s="813"/>
      <c r="PEW14" s="813"/>
      <c r="PEX14" s="813"/>
      <c r="PEY14" s="813"/>
      <c r="PEZ14" s="813"/>
      <c r="PFA14" s="813"/>
      <c r="PFB14" s="813"/>
      <c r="PFC14" s="813"/>
      <c r="PFD14" s="813"/>
      <c r="PFE14" s="813"/>
      <c r="PFF14" s="813"/>
      <c r="PFG14" s="813"/>
      <c r="PFH14" s="813"/>
      <c r="PFI14" s="813"/>
      <c r="PFJ14" s="813"/>
      <c r="PFK14" s="813"/>
      <c r="PFL14" s="813"/>
      <c r="PFM14" s="813"/>
      <c r="PFN14" s="813"/>
      <c r="PFO14" s="813"/>
      <c r="PFP14" s="813"/>
      <c r="PFQ14" s="813"/>
      <c r="PFR14" s="813"/>
      <c r="PFS14" s="813"/>
      <c r="PFT14" s="813"/>
      <c r="PFU14" s="813"/>
      <c r="PFV14" s="813"/>
      <c r="PFW14" s="813"/>
      <c r="PFX14" s="813"/>
      <c r="PFY14" s="813"/>
      <c r="PFZ14" s="813"/>
      <c r="PGA14" s="813"/>
      <c r="PGB14" s="813"/>
      <c r="PGC14" s="813"/>
      <c r="PGD14" s="813"/>
      <c r="PGE14" s="813"/>
      <c r="PGF14" s="813"/>
      <c r="PGG14" s="813"/>
      <c r="PGH14" s="813"/>
      <c r="PGI14" s="813"/>
      <c r="PGJ14" s="813"/>
      <c r="PGK14" s="813"/>
      <c r="PGL14" s="813"/>
      <c r="PGM14" s="813"/>
      <c r="PGN14" s="813"/>
      <c r="PGO14" s="813"/>
      <c r="PGP14" s="813"/>
      <c r="PGQ14" s="813"/>
      <c r="PGR14" s="813"/>
      <c r="PGS14" s="813"/>
      <c r="PGT14" s="813"/>
      <c r="PGU14" s="813"/>
      <c r="PGV14" s="813"/>
      <c r="PGW14" s="813"/>
      <c r="PGX14" s="813"/>
      <c r="PGY14" s="813"/>
      <c r="PGZ14" s="813"/>
      <c r="PHA14" s="813"/>
      <c r="PHB14" s="813"/>
      <c r="PHC14" s="813"/>
      <c r="PHD14" s="813"/>
      <c r="PHE14" s="813"/>
      <c r="PHF14" s="813"/>
      <c r="PHG14" s="813"/>
      <c r="PHH14" s="813"/>
      <c r="PHI14" s="813"/>
      <c r="PHJ14" s="813"/>
      <c r="PHK14" s="813"/>
      <c r="PHL14" s="813"/>
      <c r="PHM14" s="813"/>
      <c r="PHN14" s="813"/>
      <c r="PHO14" s="813"/>
      <c r="PHP14" s="813"/>
      <c r="PHQ14" s="813"/>
      <c r="PHR14" s="813"/>
      <c r="PHS14" s="813"/>
      <c r="PHT14" s="813"/>
      <c r="PHU14" s="813"/>
      <c r="PHV14" s="813"/>
      <c r="PHW14" s="813"/>
      <c r="PHX14" s="813"/>
      <c r="PHY14" s="813"/>
      <c r="PHZ14" s="813"/>
      <c r="PIA14" s="813"/>
      <c r="PIB14" s="813"/>
      <c r="PIC14" s="813"/>
      <c r="PID14" s="813"/>
      <c r="PIE14" s="813"/>
      <c r="PIF14" s="813"/>
      <c r="PIG14" s="813"/>
      <c r="PIH14" s="813"/>
      <c r="PII14" s="813"/>
      <c r="PIJ14" s="813"/>
      <c r="PIK14" s="813"/>
      <c r="PIL14" s="813"/>
      <c r="PIM14" s="813"/>
      <c r="PIN14" s="813"/>
      <c r="PIO14" s="813"/>
      <c r="PIP14" s="813"/>
      <c r="PIQ14" s="813"/>
      <c r="PIR14" s="813"/>
      <c r="PIS14" s="813"/>
      <c r="PIT14" s="813"/>
      <c r="PIU14" s="813"/>
      <c r="PIV14" s="813"/>
      <c r="PIW14" s="813"/>
      <c r="PIX14" s="813"/>
      <c r="PIY14" s="813"/>
      <c r="PIZ14" s="813"/>
      <c r="PJA14" s="813"/>
      <c r="PJB14" s="813"/>
      <c r="PJC14" s="813"/>
      <c r="PJD14" s="813"/>
      <c r="PJE14" s="813"/>
      <c r="PJF14" s="813"/>
      <c r="PJG14" s="813"/>
      <c r="PJH14" s="813"/>
      <c r="PJI14" s="813"/>
      <c r="PJJ14" s="813"/>
      <c r="PJK14" s="813"/>
      <c r="PJL14" s="813"/>
      <c r="PJM14" s="813"/>
      <c r="PJN14" s="813"/>
      <c r="PJO14" s="813"/>
      <c r="PJP14" s="813"/>
      <c r="PJQ14" s="813"/>
      <c r="PJR14" s="813"/>
      <c r="PJS14" s="813"/>
      <c r="PJT14" s="813"/>
      <c r="PJU14" s="813"/>
      <c r="PJV14" s="813"/>
      <c r="PJW14" s="813"/>
      <c r="PJX14" s="813"/>
      <c r="PJY14" s="813"/>
      <c r="PJZ14" s="813"/>
      <c r="PKA14" s="813"/>
      <c r="PKB14" s="813"/>
      <c r="PKC14" s="813"/>
      <c r="PKD14" s="813"/>
      <c r="PKE14" s="813"/>
      <c r="PKF14" s="813"/>
      <c r="PKG14" s="813"/>
      <c r="PKH14" s="813"/>
      <c r="PKI14" s="813"/>
      <c r="PKJ14" s="813"/>
      <c r="PKK14" s="813"/>
      <c r="PKL14" s="813"/>
      <c r="PKM14" s="813"/>
      <c r="PKN14" s="813"/>
      <c r="PKO14" s="813"/>
      <c r="PKP14" s="813"/>
      <c r="PKQ14" s="813"/>
      <c r="PKR14" s="813"/>
      <c r="PKS14" s="813"/>
      <c r="PKT14" s="813"/>
      <c r="PKU14" s="813"/>
      <c r="PKV14" s="813"/>
      <c r="PKW14" s="813"/>
      <c r="PKX14" s="813"/>
      <c r="PKY14" s="813"/>
      <c r="PKZ14" s="813"/>
      <c r="PLA14" s="813"/>
      <c r="PLB14" s="813"/>
      <c r="PLC14" s="813"/>
      <c r="PLD14" s="813"/>
      <c r="PLE14" s="813"/>
      <c r="PLF14" s="813"/>
      <c r="PLG14" s="813"/>
      <c r="PLH14" s="813"/>
      <c r="PLI14" s="813"/>
      <c r="PLJ14" s="813"/>
      <c r="PLK14" s="813"/>
      <c r="PLL14" s="813"/>
      <c r="PLM14" s="813"/>
      <c r="PLN14" s="813"/>
      <c r="PLO14" s="813"/>
      <c r="PLP14" s="813"/>
      <c r="PLQ14" s="813"/>
      <c r="PLR14" s="813"/>
      <c r="PLS14" s="813"/>
      <c r="PLT14" s="813"/>
      <c r="PLU14" s="813"/>
      <c r="PLV14" s="813"/>
      <c r="PLW14" s="813"/>
      <c r="PLX14" s="813"/>
      <c r="PLY14" s="813"/>
      <c r="PLZ14" s="813"/>
      <c r="PMA14" s="813"/>
      <c r="PMB14" s="813"/>
      <c r="PMC14" s="813"/>
      <c r="PMD14" s="813"/>
      <c r="PME14" s="813"/>
      <c r="PMF14" s="813"/>
      <c r="PMG14" s="813"/>
      <c r="PMH14" s="813"/>
      <c r="PMI14" s="813"/>
      <c r="PMJ14" s="813"/>
      <c r="PMK14" s="813"/>
      <c r="PML14" s="813"/>
      <c r="PMM14" s="813"/>
      <c r="PMN14" s="813"/>
      <c r="PMO14" s="813"/>
      <c r="PMP14" s="813"/>
      <c r="PMQ14" s="813"/>
      <c r="PMR14" s="813"/>
      <c r="PMS14" s="813"/>
      <c r="PMT14" s="813"/>
      <c r="PMU14" s="813"/>
      <c r="PMV14" s="813"/>
      <c r="PMW14" s="813"/>
      <c r="PMX14" s="813"/>
      <c r="PMY14" s="813"/>
      <c r="PMZ14" s="813"/>
      <c r="PNA14" s="813"/>
      <c r="PNB14" s="813"/>
      <c r="PNC14" s="813"/>
      <c r="PND14" s="813"/>
      <c r="PNE14" s="813"/>
      <c r="PNF14" s="813"/>
      <c r="PNG14" s="813"/>
      <c r="PNH14" s="813"/>
      <c r="PNI14" s="813"/>
      <c r="PNJ14" s="813"/>
      <c r="PNK14" s="813"/>
      <c r="PNL14" s="813"/>
      <c r="PNM14" s="813"/>
      <c r="PNN14" s="813"/>
      <c r="PNO14" s="813"/>
      <c r="PNP14" s="813"/>
      <c r="PNQ14" s="813"/>
      <c r="PNR14" s="813"/>
      <c r="PNS14" s="813"/>
      <c r="PNT14" s="813"/>
      <c r="PNU14" s="813"/>
      <c r="PNV14" s="813"/>
      <c r="PNW14" s="813"/>
      <c r="PNX14" s="813"/>
      <c r="PNY14" s="813"/>
      <c r="PNZ14" s="813"/>
      <c r="POA14" s="813"/>
      <c r="POB14" s="813"/>
      <c r="POC14" s="813"/>
      <c r="POD14" s="813"/>
      <c r="POE14" s="813"/>
      <c r="POF14" s="813"/>
      <c r="POG14" s="813"/>
      <c r="POH14" s="813"/>
      <c r="POI14" s="813"/>
      <c r="POJ14" s="813"/>
      <c r="POK14" s="813"/>
      <c r="POL14" s="813"/>
      <c r="POM14" s="813"/>
      <c r="PON14" s="813"/>
      <c r="POO14" s="813"/>
      <c r="POP14" s="813"/>
      <c r="POQ14" s="813"/>
      <c r="POR14" s="813"/>
      <c r="POS14" s="813"/>
      <c r="POT14" s="813"/>
      <c r="POU14" s="813"/>
      <c r="POV14" s="813"/>
      <c r="POW14" s="813"/>
      <c r="POX14" s="813"/>
      <c r="POY14" s="813"/>
      <c r="POZ14" s="813"/>
      <c r="PPA14" s="813"/>
      <c r="PPB14" s="813"/>
      <c r="PPC14" s="813"/>
      <c r="PPD14" s="813"/>
      <c r="PPE14" s="813"/>
      <c r="PPF14" s="813"/>
      <c r="PPG14" s="813"/>
      <c r="PPH14" s="813"/>
      <c r="PPI14" s="813"/>
      <c r="PPJ14" s="813"/>
      <c r="PPK14" s="813"/>
      <c r="PPL14" s="813"/>
      <c r="PPM14" s="813"/>
      <c r="PPN14" s="813"/>
      <c r="PPO14" s="813"/>
      <c r="PPP14" s="813"/>
      <c r="PPQ14" s="813"/>
      <c r="PPR14" s="813"/>
      <c r="PPS14" s="813"/>
      <c r="PPT14" s="813"/>
      <c r="PPU14" s="813"/>
      <c r="PPV14" s="813"/>
      <c r="PPW14" s="813"/>
      <c r="PPX14" s="813"/>
      <c r="PPY14" s="813"/>
      <c r="PPZ14" s="813"/>
      <c r="PQA14" s="813"/>
      <c r="PQB14" s="813"/>
      <c r="PQC14" s="813"/>
      <c r="PQD14" s="813"/>
      <c r="PQE14" s="813"/>
      <c r="PQF14" s="813"/>
      <c r="PQG14" s="813"/>
      <c r="PQH14" s="813"/>
      <c r="PQI14" s="813"/>
      <c r="PQJ14" s="813"/>
      <c r="PQK14" s="813"/>
      <c r="PQL14" s="813"/>
      <c r="PQM14" s="813"/>
      <c r="PQN14" s="813"/>
      <c r="PQO14" s="813"/>
      <c r="PQP14" s="813"/>
      <c r="PQQ14" s="813"/>
      <c r="PQR14" s="813"/>
      <c r="PQS14" s="813"/>
      <c r="PQT14" s="813"/>
      <c r="PQU14" s="813"/>
      <c r="PQV14" s="813"/>
      <c r="PQW14" s="813"/>
      <c r="PQX14" s="813"/>
      <c r="PQY14" s="813"/>
      <c r="PQZ14" s="813"/>
      <c r="PRA14" s="813"/>
      <c r="PRB14" s="813"/>
      <c r="PRC14" s="813"/>
      <c r="PRD14" s="813"/>
      <c r="PRE14" s="813"/>
      <c r="PRF14" s="813"/>
      <c r="PRG14" s="813"/>
      <c r="PRH14" s="813"/>
      <c r="PRI14" s="813"/>
      <c r="PRJ14" s="813"/>
      <c r="PRK14" s="813"/>
      <c r="PRL14" s="813"/>
      <c r="PRM14" s="813"/>
      <c r="PRN14" s="813"/>
      <c r="PRO14" s="813"/>
      <c r="PRP14" s="813"/>
      <c r="PRQ14" s="813"/>
      <c r="PRR14" s="813"/>
      <c r="PRS14" s="813"/>
      <c r="PRT14" s="813"/>
      <c r="PRU14" s="813"/>
      <c r="PRV14" s="813"/>
      <c r="PRW14" s="813"/>
      <c r="PRX14" s="813"/>
      <c r="PRY14" s="813"/>
      <c r="PRZ14" s="813"/>
      <c r="PSA14" s="813"/>
      <c r="PSB14" s="813"/>
      <c r="PSC14" s="813"/>
      <c r="PSD14" s="813"/>
      <c r="PSE14" s="813"/>
      <c r="PSF14" s="813"/>
      <c r="PSG14" s="813"/>
      <c r="PSH14" s="813"/>
      <c r="PSI14" s="813"/>
      <c r="PSJ14" s="813"/>
      <c r="PSK14" s="813"/>
      <c r="PSL14" s="813"/>
      <c r="PSM14" s="813"/>
      <c r="PSN14" s="813"/>
      <c r="PSO14" s="813"/>
      <c r="PSP14" s="813"/>
      <c r="PSQ14" s="813"/>
      <c r="PSR14" s="813"/>
      <c r="PSS14" s="813"/>
      <c r="PST14" s="813"/>
      <c r="PSU14" s="813"/>
      <c r="PSV14" s="813"/>
      <c r="PSW14" s="813"/>
      <c r="PSX14" s="813"/>
      <c r="PSY14" s="813"/>
      <c r="PSZ14" s="813"/>
      <c r="PTA14" s="813"/>
      <c r="PTB14" s="813"/>
      <c r="PTC14" s="813"/>
      <c r="PTD14" s="813"/>
      <c r="PTE14" s="813"/>
      <c r="PTF14" s="813"/>
      <c r="PTG14" s="813"/>
      <c r="PTH14" s="813"/>
      <c r="PTI14" s="813"/>
      <c r="PTJ14" s="813"/>
      <c r="PTK14" s="813"/>
      <c r="PTL14" s="813"/>
      <c r="PTM14" s="813"/>
      <c r="PTN14" s="813"/>
      <c r="PTO14" s="813"/>
      <c r="PTP14" s="813"/>
      <c r="PTQ14" s="813"/>
      <c r="PTR14" s="813"/>
      <c r="PTS14" s="813"/>
      <c r="PTT14" s="813"/>
      <c r="PTU14" s="813"/>
      <c r="PTV14" s="813"/>
      <c r="PTW14" s="813"/>
      <c r="PTX14" s="813"/>
      <c r="PTY14" s="813"/>
      <c r="PTZ14" s="813"/>
      <c r="PUA14" s="813"/>
      <c r="PUB14" s="813"/>
      <c r="PUC14" s="813"/>
      <c r="PUD14" s="813"/>
      <c r="PUE14" s="813"/>
      <c r="PUF14" s="813"/>
      <c r="PUG14" s="813"/>
      <c r="PUH14" s="813"/>
      <c r="PUI14" s="813"/>
      <c r="PUJ14" s="813"/>
      <c r="PUK14" s="813"/>
      <c r="PUL14" s="813"/>
      <c r="PUM14" s="813"/>
      <c r="PUN14" s="813"/>
      <c r="PUO14" s="813"/>
      <c r="PUP14" s="813"/>
      <c r="PUQ14" s="813"/>
      <c r="PUR14" s="813"/>
      <c r="PUS14" s="813"/>
      <c r="PUT14" s="813"/>
      <c r="PUU14" s="813"/>
      <c r="PUV14" s="813"/>
      <c r="PUW14" s="813"/>
      <c r="PUX14" s="813"/>
      <c r="PUY14" s="813"/>
      <c r="PUZ14" s="813"/>
      <c r="PVA14" s="813"/>
      <c r="PVB14" s="813"/>
      <c r="PVC14" s="813"/>
      <c r="PVD14" s="813"/>
      <c r="PVE14" s="813"/>
      <c r="PVF14" s="813"/>
      <c r="PVG14" s="813"/>
      <c r="PVH14" s="813"/>
      <c r="PVI14" s="813"/>
      <c r="PVJ14" s="813"/>
      <c r="PVK14" s="813"/>
      <c r="PVL14" s="813"/>
      <c r="PVM14" s="813"/>
      <c r="PVN14" s="813"/>
      <c r="PVO14" s="813"/>
      <c r="PVP14" s="813"/>
      <c r="PVQ14" s="813"/>
      <c r="PVR14" s="813"/>
      <c r="PVS14" s="813"/>
      <c r="PVT14" s="813"/>
      <c r="PVU14" s="813"/>
      <c r="PVV14" s="813"/>
      <c r="PVW14" s="813"/>
      <c r="PVX14" s="813"/>
      <c r="PVY14" s="813"/>
      <c r="PVZ14" s="813"/>
      <c r="PWA14" s="813"/>
      <c r="PWB14" s="813"/>
      <c r="PWC14" s="813"/>
      <c r="PWD14" s="813"/>
      <c r="PWE14" s="813"/>
      <c r="PWF14" s="813"/>
      <c r="PWG14" s="813"/>
      <c r="PWH14" s="813"/>
      <c r="PWI14" s="813"/>
      <c r="PWJ14" s="813"/>
      <c r="PWK14" s="813"/>
      <c r="PWL14" s="813"/>
      <c r="PWM14" s="813"/>
      <c r="PWN14" s="813"/>
      <c r="PWO14" s="813"/>
      <c r="PWP14" s="813"/>
      <c r="PWQ14" s="813"/>
      <c r="PWR14" s="813"/>
      <c r="PWS14" s="813"/>
      <c r="PWT14" s="813"/>
      <c r="PWU14" s="813"/>
      <c r="PWV14" s="813"/>
      <c r="PWW14" s="813"/>
      <c r="PWX14" s="813"/>
      <c r="PWY14" s="813"/>
      <c r="PWZ14" s="813"/>
      <c r="PXA14" s="813"/>
      <c r="PXB14" s="813"/>
      <c r="PXC14" s="813"/>
      <c r="PXD14" s="813"/>
      <c r="PXE14" s="813"/>
      <c r="PXF14" s="813"/>
      <c r="PXG14" s="813"/>
      <c r="PXH14" s="813"/>
      <c r="PXI14" s="813"/>
      <c r="PXJ14" s="813"/>
      <c r="PXK14" s="813"/>
      <c r="PXL14" s="813"/>
      <c r="PXM14" s="813"/>
      <c r="PXN14" s="813"/>
      <c r="PXO14" s="813"/>
      <c r="PXP14" s="813"/>
      <c r="PXQ14" s="813"/>
      <c r="PXR14" s="813"/>
      <c r="PXS14" s="813"/>
      <c r="PXT14" s="813"/>
      <c r="PXU14" s="813"/>
      <c r="PXV14" s="813"/>
      <c r="PXW14" s="813"/>
      <c r="PXX14" s="813"/>
      <c r="PXY14" s="813"/>
      <c r="PXZ14" s="813"/>
      <c r="PYA14" s="813"/>
      <c r="PYB14" s="813"/>
      <c r="PYC14" s="813"/>
      <c r="PYD14" s="813"/>
      <c r="PYE14" s="813"/>
      <c r="PYF14" s="813"/>
      <c r="PYG14" s="813"/>
      <c r="PYH14" s="813"/>
      <c r="PYI14" s="813"/>
      <c r="PYJ14" s="813"/>
      <c r="PYK14" s="813"/>
      <c r="PYL14" s="813"/>
      <c r="PYM14" s="813"/>
      <c r="PYN14" s="813"/>
      <c r="PYO14" s="813"/>
      <c r="PYP14" s="813"/>
      <c r="PYQ14" s="813"/>
      <c r="PYR14" s="813"/>
      <c r="PYS14" s="813"/>
      <c r="PYT14" s="813"/>
      <c r="PYU14" s="813"/>
      <c r="PYV14" s="813"/>
      <c r="PYW14" s="813"/>
      <c r="PYX14" s="813"/>
      <c r="PYY14" s="813"/>
      <c r="PYZ14" s="813"/>
      <c r="PZA14" s="813"/>
      <c r="PZB14" s="813"/>
      <c r="PZC14" s="813"/>
      <c r="PZD14" s="813"/>
      <c r="PZE14" s="813"/>
      <c r="PZF14" s="813"/>
      <c r="PZG14" s="813"/>
      <c r="PZH14" s="813"/>
      <c r="PZI14" s="813"/>
      <c r="PZJ14" s="813"/>
      <c r="PZK14" s="813"/>
      <c r="PZL14" s="813"/>
      <c r="PZM14" s="813"/>
      <c r="PZN14" s="813"/>
      <c r="PZO14" s="813"/>
      <c r="PZP14" s="813"/>
      <c r="PZQ14" s="813"/>
      <c r="PZR14" s="813"/>
      <c r="PZS14" s="813"/>
      <c r="PZT14" s="813"/>
      <c r="PZU14" s="813"/>
      <c r="PZV14" s="813"/>
      <c r="PZW14" s="813"/>
      <c r="PZX14" s="813"/>
      <c r="PZY14" s="813"/>
      <c r="PZZ14" s="813"/>
      <c r="QAA14" s="813"/>
      <c r="QAB14" s="813"/>
      <c r="QAC14" s="813"/>
      <c r="QAD14" s="813"/>
      <c r="QAE14" s="813"/>
      <c r="QAF14" s="813"/>
      <c r="QAG14" s="813"/>
      <c r="QAH14" s="813"/>
      <c r="QAI14" s="813"/>
      <c r="QAJ14" s="813"/>
      <c r="QAK14" s="813"/>
      <c r="QAL14" s="813"/>
      <c r="QAM14" s="813"/>
      <c r="QAN14" s="813"/>
      <c r="QAO14" s="813"/>
      <c r="QAP14" s="813"/>
      <c r="QAQ14" s="813"/>
      <c r="QAR14" s="813"/>
      <c r="QAS14" s="813"/>
      <c r="QAT14" s="813"/>
      <c r="QAU14" s="813"/>
      <c r="QAV14" s="813"/>
      <c r="QAW14" s="813"/>
      <c r="QAX14" s="813"/>
      <c r="QAY14" s="813"/>
      <c r="QAZ14" s="813"/>
      <c r="QBA14" s="813"/>
      <c r="QBB14" s="813"/>
      <c r="QBC14" s="813"/>
      <c r="QBD14" s="813"/>
      <c r="QBE14" s="813"/>
      <c r="QBF14" s="813"/>
      <c r="QBG14" s="813"/>
      <c r="QBH14" s="813"/>
      <c r="QBI14" s="813"/>
      <c r="QBJ14" s="813"/>
      <c r="QBK14" s="813"/>
      <c r="QBL14" s="813"/>
      <c r="QBM14" s="813"/>
      <c r="QBN14" s="813"/>
      <c r="QBO14" s="813"/>
      <c r="QBP14" s="813"/>
      <c r="QBQ14" s="813"/>
      <c r="QBR14" s="813"/>
      <c r="QBS14" s="813"/>
      <c r="QBT14" s="813"/>
      <c r="QBU14" s="813"/>
      <c r="QBV14" s="813"/>
      <c r="QBW14" s="813"/>
      <c r="QBX14" s="813"/>
      <c r="QBY14" s="813"/>
      <c r="QBZ14" s="813"/>
      <c r="QCA14" s="813"/>
      <c r="QCB14" s="813"/>
      <c r="QCC14" s="813"/>
      <c r="QCD14" s="813"/>
      <c r="QCE14" s="813"/>
      <c r="QCF14" s="813"/>
      <c r="QCG14" s="813"/>
      <c r="QCH14" s="813"/>
      <c r="QCI14" s="813"/>
      <c r="QCJ14" s="813"/>
      <c r="QCK14" s="813"/>
      <c r="QCL14" s="813"/>
      <c r="QCM14" s="813"/>
      <c r="QCN14" s="813"/>
      <c r="QCO14" s="813"/>
      <c r="QCP14" s="813"/>
      <c r="QCQ14" s="813"/>
      <c r="QCR14" s="813"/>
      <c r="QCS14" s="813"/>
      <c r="QCT14" s="813"/>
      <c r="QCU14" s="813"/>
      <c r="QCV14" s="813"/>
      <c r="QCW14" s="813"/>
      <c r="QCX14" s="813"/>
      <c r="QCY14" s="813"/>
      <c r="QCZ14" s="813"/>
      <c r="QDA14" s="813"/>
      <c r="QDB14" s="813"/>
      <c r="QDC14" s="813"/>
      <c r="QDD14" s="813"/>
      <c r="QDE14" s="813"/>
      <c r="QDF14" s="813"/>
      <c r="QDG14" s="813"/>
      <c r="QDH14" s="813"/>
      <c r="QDI14" s="813"/>
      <c r="QDJ14" s="813"/>
      <c r="QDK14" s="813"/>
      <c r="QDL14" s="813"/>
      <c r="QDM14" s="813"/>
      <c r="QDN14" s="813"/>
      <c r="QDO14" s="813"/>
      <c r="QDP14" s="813"/>
      <c r="QDQ14" s="813"/>
      <c r="QDR14" s="813"/>
      <c r="QDS14" s="813"/>
      <c r="QDT14" s="813"/>
      <c r="QDU14" s="813"/>
      <c r="QDV14" s="813"/>
      <c r="QDW14" s="813"/>
      <c r="QDX14" s="813"/>
      <c r="QDY14" s="813"/>
      <c r="QDZ14" s="813"/>
      <c r="QEA14" s="813"/>
      <c r="QEB14" s="813"/>
      <c r="QEC14" s="813"/>
      <c r="QED14" s="813"/>
      <c r="QEE14" s="813"/>
      <c r="QEF14" s="813"/>
      <c r="QEG14" s="813"/>
      <c r="QEH14" s="813"/>
      <c r="QEI14" s="813"/>
      <c r="QEJ14" s="813"/>
      <c r="QEK14" s="813"/>
      <c r="QEL14" s="813"/>
      <c r="QEM14" s="813"/>
      <c r="QEN14" s="813"/>
      <c r="QEO14" s="813"/>
      <c r="QEP14" s="813"/>
      <c r="QEQ14" s="813"/>
      <c r="QER14" s="813"/>
      <c r="QES14" s="813"/>
      <c r="QET14" s="813"/>
      <c r="QEU14" s="813"/>
      <c r="QEV14" s="813"/>
      <c r="QEW14" s="813"/>
      <c r="QEX14" s="813"/>
      <c r="QEY14" s="813"/>
      <c r="QEZ14" s="813"/>
      <c r="QFA14" s="813"/>
      <c r="QFB14" s="813"/>
      <c r="QFC14" s="813"/>
      <c r="QFD14" s="813"/>
      <c r="QFE14" s="813"/>
      <c r="QFF14" s="813"/>
      <c r="QFG14" s="813"/>
      <c r="QFH14" s="813"/>
      <c r="QFI14" s="813"/>
      <c r="QFJ14" s="813"/>
      <c r="QFK14" s="813"/>
      <c r="QFL14" s="813"/>
      <c r="QFM14" s="813"/>
      <c r="QFN14" s="813"/>
      <c r="QFO14" s="813"/>
      <c r="QFP14" s="813"/>
      <c r="QFQ14" s="813"/>
      <c r="QFR14" s="813"/>
      <c r="QFS14" s="813"/>
      <c r="QFT14" s="813"/>
      <c r="QFU14" s="813"/>
      <c r="QFV14" s="813"/>
      <c r="QFW14" s="813"/>
      <c r="QFX14" s="813"/>
      <c r="QFY14" s="813"/>
      <c r="QFZ14" s="813"/>
      <c r="QGA14" s="813"/>
      <c r="QGB14" s="813"/>
      <c r="QGC14" s="813"/>
      <c r="QGD14" s="813"/>
      <c r="QGE14" s="813"/>
      <c r="QGF14" s="813"/>
      <c r="QGG14" s="813"/>
      <c r="QGH14" s="813"/>
      <c r="QGI14" s="813"/>
      <c r="QGJ14" s="813"/>
      <c r="QGK14" s="813"/>
      <c r="QGL14" s="813"/>
      <c r="QGM14" s="813"/>
      <c r="QGN14" s="813"/>
      <c r="QGO14" s="813"/>
      <c r="QGP14" s="813"/>
      <c r="QGQ14" s="813"/>
      <c r="QGR14" s="813"/>
      <c r="QGS14" s="813"/>
      <c r="QGT14" s="813"/>
      <c r="QGU14" s="813"/>
      <c r="QGV14" s="813"/>
      <c r="QGW14" s="813"/>
      <c r="QGX14" s="813"/>
      <c r="QGY14" s="813"/>
      <c r="QGZ14" s="813"/>
      <c r="QHA14" s="813"/>
      <c r="QHB14" s="813"/>
      <c r="QHC14" s="813"/>
      <c r="QHD14" s="813"/>
      <c r="QHE14" s="813"/>
      <c r="QHF14" s="813"/>
      <c r="QHG14" s="813"/>
      <c r="QHH14" s="813"/>
      <c r="QHI14" s="813"/>
      <c r="QHJ14" s="813"/>
      <c r="QHK14" s="813"/>
      <c r="QHL14" s="813"/>
      <c r="QHM14" s="813"/>
      <c r="QHN14" s="813"/>
      <c r="QHO14" s="813"/>
      <c r="QHP14" s="813"/>
      <c r="QHQ14" s="813"/>
      <c r="QHR14" s="813"/>
      <c r="QHS14" s="813"/>
      <c r="QHT14" s="813"/>
      <c r="QHU14" s="813"/>
      <c r="QHV14" s="813"/>
      <c r="QHW14" s="813"/>
      <c r="QHX14" s="813"/>
      <c r="QHY14" s="813"/>
      <c r="QHZ14" s="813"/>
      <c r="QIA14" s="813"/>
      <c r="QIB14" s="813"/>
      <c r="QIC14" s="813"/>
      <c r="QID14" s="813"/>
      <c r="QIE14" s="813"/>
      <c r="QIF14" s="813"/>
      <c r="QIG14" s="813"/>
      <c r="QIH14" s="813"/>
      <c r="QII14" s="813"/>
      <c r="QIJ14" s="813"/>
      <c r="QIK14" s="813"/>
      <c r="QIL14" s="813"/>
      <c r="QIM14" s="813"/>
      <c r="QIN14" s="813"/>
      <c r="QIO14" s="813"/>
      <c r="QIP14" s="813"/>
      <c r="QIQ14" s="813"/>
      <c r="QIR14" s="813"/>
      <c r="QIS14" s="813"/>
      <c r="QIT14" s="813"/>
      <c r="QIU14" s="813"/>
      <c r="QIV14" s="813"/>
      <c r="QIW14" s="813"/>
      <c r="QIX14" s="813"/>
      <c r="QIY14" s="813"/>
      <c r="QIZ14" s="813"/>
      <c r="QJA14" s="813"/>
      <c r="QJB14" s="813"/>
      <c r="QJC14" s="813"/>
      <c r="QJD14" s="813"/>
      <c r="QJE14" s="813"/>
      <c r="QJF14" s="813"/>
      <c r="QJG14" s="813"/>
      <c r="QJH14" s="813"/>
      <c r="QJI14" s="813"/>
      <c r="QJJ14" s="813"/>
      <c r="QJK14" s="813"/>
      <c r="QJL14" s="813"/>
      <c r="QJM14" s="813"/>
      <c r="QJN14" s="813"/>
      <c r="QJO14" s="813"/>
      <c r="QJP14" s="813"/>
      <c r="QJQ14" s="813"/>
      <c r="QJR14" s="813"/>
      <c r="QJS14" s="813"/>
      <c r="QJT14" s="813"/>
      <c r="QJU14" s="813"/>
      <c r="QJV14" s="813"/>
      <c r="QJW14" s="813"/>
      <c r="QJX14" s="813"/>
      <c r="QJY14" s="813"/>
      <c r="QJZ14" s="813"/>
      <c r="QKA14" s="813"/>
      <c r="QKB14" s="813"/>
      <c r="QKC14" s="813"/>
      <c r="QKD14" s="813"/>
      <c r="QKE14" s="813"/>
      <c r="QKF14" s="813"/>
      <c r="QKG14" s="813"/>
      <c r="QKH14" s="813"/>
      <c r="QKI14" s="813"/>
      <c r="QKJ14" s="813"/>
      <c r="QKK14" s="813"/>
      <c r="QKL14" s="813"/>
      <c r="QKM14" s="813"/>
      <c r="QKN14" s="813"/>
      <c r="QKO14" s="813"/>
      <c r="QKP14" s="813"/>
      <c r="QKQ14" s="813"/>
      <c r="QKR14" s="813"/>
      <c r="QKS14" s="813"/>
      <c r="QKT14" s="813"/>
      <c r="QKU14" s="813"/>
      <c r="QKV14" s="813"/>
      <c r="QKW14" s="813"/>
      <c r="QKX14" s="813"/>
      <c r="QKY14" s="813"/>
      <c r="QKZ14" s="813"/>
      <c r="QLA14" s="813"/>
      <c r="QLB14" s="813"/>
      <c r="QLC14" s="813"/>
      <c r="QLD14" s="813"/>
      <c r="QLE14" s="813"/>
      <c r="QLF14" s="813"/>
      <c r="QLG14" s="813"/>
      <c r="QLH14" s="813"/>
      <c r="QLI14" s="813"/>
      <c r="QLJ14" s="813"/>
      <c r="QLK14" s="813"/>
      <c r="QLL14" s="813"/>
      <c r="QLM14" s="813"/>
      <c r="QLN14" s="813"/>
      <c r="QLO14" s="813"/>
      <c r="QLP14" s="813"/>
      <c r="QLQ14" s="813"/>
      <c r="QLR14" s="813"/>
      <c r="QLS14" s="813"/>
      <c r="QLT14" s="813"/>
      <c r="QLU14" s="813"/>
      <c r="QLV14" s="813"/>
      <c r="QLW14" s="813"/>
      <c r="QLX14" s="813"/>
      <c r="QLY14" s="813"/>
      <c r="QLZ14" s="813"/>
      <c r="QMA14" s="813"/>
      <c r="QMB14" s="813"/>
      <c r="QMC14" s="813"/>
      <c r="QMD14" s="813"/>
      <c r="QME14" s="813"/>
      <c r="QMF14" s="813"/>
      <c r="QMG14" s="813"/>
      <c r="QMH14" s="813"/>
      <c r="QMI14" s="813"/>
      <c r="QMJ14" s="813"/>
      <c r="QMK14" s="813"/>
      <c r="QML14" s="813"/>
      <c r="QMM14" s="813"/>
      <c r="QMN14" s="813"/>
      <c r="QMO14" s="813"/>
      <c r="QMP14" s="813"/>
      <c r="QMQ14" s="813"/>
      <c r="QMR14" s="813"/>
      <c r="QMS14" s="813"/>
      <c r="QMT14" s="813"/>
      <c r="QMU14" s="813"/>
      <c r="QMV14" s="813"/>
      <c r="QMW14" s="813"/>
      <c r="QMX14" s="813"/>
      <c r="QMY14" s="813"/>
      <c r="QMZ14" s="813"/>
      <c r="QNA14" s="813"/>
      <c r="QNB14" s="813"/>
      <c r="QNC14" s="813"/>
      <c r="QND14" s="813"/>
      <c r="QNE14" s="813"/>
      <c r="QNF14" s="813"/>
      <c r="QNG14" s="813"/>
      <c r="QNH14" s="813"/>
      <c r="QNI14" s="813"/>
      <c r="QNJ14" s="813"/>
      <c r="QNK14" s="813"/>
      <c r="QNL14" s="813"/>
      <c r="QNM14" s="813"/>
      <c r="QNN14" s="813"/>
      <c r="QNO14" s="813"/>
      <c r="QNP14" s="813"/>
      <c r="QNQ14" s="813"/>
      <c r="QNR14" s="813"/>
      <c r="QNS14" s="813"/>
      <c r="QNT14" s="813"/>
      <c r="QNU14" s="813"/>
      <c r="QNV14" s="813"/>
      <c r="QNW14" s="813"/>
      <c r="QNX14" s="813"/>
      <c r="QNY14" s="813"/>
      <c r="QNZ14" s="813"/>
      <c r="QOA14" s="813"/>
      <c r="QOB14" s="813"/>
      <c r="QOC14" s="813"/>
      <c r="QOD14" s="813"/>
      <c r="QOE14" s="813"/>
      <c r="QOF14" s="813"/>
      <c r="QOG14" s="813"/>
      <c r="QOH14" s="813"/>
      <c r="QOI14" s="813"/>
      <c r="QOJ14" s="813"/>
      <c r="QOK14" s="813"/>
      <c r="QOL14" s="813"/>
      <c r="QOM14" s="813"/>
      <c r="QON14" s="813"/>
      <c r="QOO14" s="813"/>
      <c r="QOP14" s="813"/>
      <c r="QOQ14" s="813"/>
      <c r="QOR14" s="813"/>
      <c r="QOS14" s="813"/>
      <c r="QOT14" s="813"/>
      <c r="QOU14" s="813"/>
      <c r="QOV14" s="813"/>
      <c r="QOW14" s="813"/>
      <c r="QOX14" s="813"/>
      <c r="QOY14" s="813"/>
      <c r="QOZ14" s="813"/>
      <c r="QPA14" s="813"/>
      <c r="QPB14" s="813"/>
      <c r="QPC14" s="813"/>
      <c r="QPD14" s="813"/>
      <c r="QPE14" s="813"/>
      <c r="QPF14" s="813"/>
      <c r="QPG14" s="813"/>
      <c r="QPH14" s="813"/>
      <c r="QPI14" s="813"/>
      <c r="QPJ14" s="813"/>
      <c r="QPK14" s="813"/>
      <c r="QPL14" s="813"/>
      <c r="QPM14" s="813"/>
      <c r="QPN14" s="813"/>
      <c r="QPO14" s="813"/>
      <c r="QPP14" s="813"/>
      <c r="QPQ14" s="813"/>
      <c r="QPR14" s="813"/>
      <c r="QPS14" s="813"/>
      <c r="QPT14" s="813"/>
      <c r="QPU14" s="813"/>
      <c r="QPV14" s="813"/>
      <c r="QPW14" s="813"/>
      <c r="QPX14" s="813"/>
      <c r="QPY14" s="813"/>
      <c r="QPZ14" s="813"/>
      <c r="QQA14" s="813"/>
      <c r="QQB14" s="813"/>
      <c r="QQC14" s="813"/>
      <c r="QQD14" s="813"/>
      <c r="QQE14" s="813"/>
      <c r="QQF14" s="813"/>
      <c r="QQG14" s="813"/>
      <c r="QQH14" s="813"/>
      <c r="QQI14" s="813"/>
      <c r="QQJ14" s="813"/>
      <c r="QQK14" s="813"/>
      <c r="QQL14" s="813"/>
      <c r="QQM14" s="813"/>
      <c r="QQN14" s="813"/>
      <c r="QQO14" s="813"/>
      <c r="QQP14" s="813"/>
      <c r="QQQ14" s="813"/>
      <c r="QQR14" s="813"/>
      <c r="QQS14" s="813"/>
      <c r="QQT14" s="813"/>
      <c r="QQU14" s="813"/>
      <c r="QQV14" s="813"/>
      <c r="QQW14" s="813"/>
      <c r="QQX14" s="813"/>
      <c r="QQY14" s="813"/>
      <c r="QQZ14" s="813"/>
      <c r="QRA14" s="813"/>
      <c r="QRB14" s="813"/>
      <c r="QRC14" s="813"/>
      <c r="QRD14" s="813"/>
      <c r="QRE14" s="813"/>
      <c r="QRF14" s="813"/>
      <c r="QRG14" s="813"/>
      <c r="QRH14" s="813"/>
      <c r="QRI14" s="813"/>
      <c r="QRJ14" s="813"/>
      <c r="QRK14" s="813"/>
      <c r="QRL14" s="813"/>
      <c r="QRM14" s="813"/>
      <c r="QRN14" s="813"/>
      <c r="QRO14" s="813"/>
      <c r="QRP14" s="813"/>
      <c r="QRQ14" s="813"/>
      <c r="QRR14" s="813"/>
      <c r="QRS14" s="813"/>
      <c r="QRT14" s="813"/>
      <c r="QRU14" s="813"/>
      <c r="QRV14" s="813"/>
      <c r="QRW14" s="813"/>
      <c r="QRX14" s="813"/>
      <c r="QRY14" s="813"/>
      <c r="QRZ14" s="813"/>
      <c r="QSA14" s="813"/>
      <c r="QSB14" s="813"/>
      <c r="QSC14" s="813"/>
      <c r="QSD14" s="813"/>
      <c r="QSE14" s="813"/>
      <c r="QSF14" s="813"/>
      <c r="QSG14" s="813"/>
      <c r="QSH14" s="813"/>
      <c r="QSI14" s="813"/>
      <c r="QSJ14" s="813"/>
      <c r="QSK14" s="813"/>
      <c r="QSL14" s="813"/>
      <c r="QSM14" s="813"/>
      <c r="QSN14" s="813"/>
      <c r="QSO14" s="813"/>
      <c r="QSP14" s="813"/>
      <c r="QSQ14" s="813"/>
      <c r="QSR14" s="813"/>
      <c r="QSS14" s="813"/>
      <c r="QST14" s="813"/>
      <c r="QSU14" s="813"/>
      <c r="QSV14" s="813"/>
      <c r="QSW14" s="813"/>
      <c r="QSX14" s="813"/>
      <c r="QSY14" s="813"/>
      <c r="QSZ14" s="813"/>
      <c r="QTA14" s="813"/>
      <c r="QTB14" s="813"/>
      <c r="QTC14" s="813"/>
      <c r="QTD14" s="813"/>
      <c r="QTE14" s="813"/>
      <c r="QTF14" s="813"/>
      <c r="QTG14" s="813"/>
      <c r="QTH14" s="813"/>
      <c r="QTI14" s="813"/>
      <c r="QTJ14" s="813"/>
      <c r="QTK14" s="813"/>
      <c r="QTL14" s="813"/>
      <c r="QTM14" s="813"/>
      <c r="QTN14" s="813"/>
      <c r="QTO14" s="813"/>
      <c r="QTP14" s="813"/>
      <c r="QTQ14" s="813"/>
      <c r="QTR14" s="813"/>
      <c r="QTS14" s="813"/>
      <c r="QTT14" s="813"/>
      <c r="QTU14" s="813"/>
      <c r="QTV14" s="813"/>
      <c r="QTW14" s="813"/>
      <c r="QTX14" s="813"/>
      <c r="QTY14" s="813"/>
      <c r="QTZ14" s="813"/>
      <c r="QUA14" s="813"/>
      <c r="QUB14" s="813"/>
      <c r="QUC14" s="813"/>
      <c r="QUD14" s="813"/>
      <c r="QUE14" s="813"/>
      <c r="QUF14" s="813"/>
      <c r="QUG14" s="813"/>
      <c r="QUH14" s="813"/>
      <c r="QUI14" s="813"/>
      <c r="QUJ14" s="813"/>
      <c r="QUK14" s="813"/>
      <c r="QUL14" s="813"/>
      <c r="QUM14" s="813"/>
      <c r="QUN14" s="813"/>
      <c r="QUO14" s="813"/>
      <c r="QUP14" s="813"/>
      <c r="QUQ14" s="813"/>
      <c r="QUR14" s="813"/>
      <c r="QUS14" s="813"/>
      <c r="QUT14" s="813"/>
      <c r="QUU14" s="813"/>
      <c r="QUV14" s="813"/>
      <c r="QUW14" s="813"/>
      <c r="QUX14" s="813"/>
      <c r="QUY14" s="813"/>
      <c r="QUZ14" s="813"/>
      <c r="QVA14" s="813"/>
      <c r="QVB14" s="813"/>
      <c r="QVC14" s="813"/>
      <c r="QVD14" s="813"/>
      <c r="QVE14" s="813"/>
      <c r="QVF14" s="813"/>
      <c r="QVG14" s="813"/>
      <c r="QVH14" s="813"/>
      <c r="QVI14" s="813"/>
      <c r="QVJ14" s="813"/>
      <c r="QVK14" s="813"/>
      <c r="QVL14" s="813"/>
      <c r="QVM14" s="813"/>
      <c r="QVN14" s="813"/>
      <c r="QVO14" s="813"/>
      <c r="QVP14" s="813"/>
      <c r="QVQ14" s="813"/>
      <c r="QVR14" s="813"/>
      <c r="QVS14" s="813"/>
      <c r="QVT14" s="813"/>
      <c r="QVU14" s="813"/>
      <c r="QVV14" s="813"/>
      <c r="QVW14" s="813"/>
      <c r="QVX14" s="813"/>
      <c r="QVY14" s="813"/>
      <c r="QVZ14" s="813"/>
      <c r="QWA14" s="813"/>
      <c r="QWB14" s="813"/>
      <c r="QWC14" s="813"/>
      <c r="QWD14" s="813"/>
      <c r="QWE14" s="813"/>
      <c r="QWF14" s="813"/>
      <c r="QWG14" s="813"/>
      <c r="QWH14" s="813"/>
      <c r="QWI14" s="813"/>
      <c r="QWJ14" s="813"/>
      <c r="QWK14" s="813"/>
      <c r="QWL14" s="813"/>
      <c r="QWM14" s="813"/>
      <c r="QWN14" s="813"/>
      <c r="QWO14" s="813"/>
      <c r="QWP14" s="813"/>
      <c r="QWQ14" s="813"/>
      <c r="QWR14" s="813"/>
      <c r="QWS14" s="813"/>
      <c r="QWT14" s="813"/>
      <c r="QWU14" s="813"/>
      <c r="QWV14" s="813"/>
      <c r="QWW14" s="813"/>
      <c r="QWX14" s="813"/>
      <c r="QWY14" s="813"/>
      <c r="QWZ14" s="813"/>
      <c r="QXA14" s="813"/>
      <c r="QXB14" s="813"/>
      <c r="QXC14" s="813"/>
      <c r="QXD14" s="813"/>
      <c r="QXE14" s="813"/>
      <c r="QXF14" s="813"/>
      <c r="QXG14" s="813"/>
      <c r="QXH14" s="813"/>
      <c r="QXI14" s="813"/>
      <c r="QXJ14" s="813"/>
      <c r="QXK14" s="813"/>
      <c r="QXL14" s="813"/>
      <c r="QXM14" s="813"/>
      <c r="QXN14" s="813"/>
      <c r="QXO14" s="813"/>
      <c r="QXP14" s="813"/>
      <c r="QXQ14" s="813"/>
      <c r="QXR14" s="813"/>
      <c r="QXS14" s="813"/>
      <c r="QXT14" s="813"/>
      <c r="QXU14" s="813"/>
      <c r="QXV14" s="813"/>
      <c r="QXW14" s="813"/>
      <c r="QXX14" s="813"/>
      <c r="QXY14" s="813"/>
      <c r="QXZ14" s="813"/>
      <c r="QYA14" s="813"/>
      <c r="QYB14" s="813"/>
      <c r="QYC14" s="813"/>
      <c r="QYD14" s="813"/>
      <c r="QYE14" s="813"/>
      <c r="QYF14" s="813"/>
      <c r="QYG14" s="813"/>
      <c r="QYH14" s="813"/>
      <c r="QYI14" s="813"/>
      <c r="QYJ14" s="813"/>
      <c r="QYK14" s="813"/>
      <c r="QYL14" s="813"/>
      <c r="QYM14" s="813"/>
      <c r="QYN14" s="813"/>
      <c r="QYO14" s="813"/>
      <c r="QYP14" s="813"/>
      <c r="QYQ14" s="813"/>
      <c r="QYR14" s="813"/>
      <c r="QYS14" s="813"/>
      <c r="QYT14" s="813"/>
      <c r="QYU14" s="813"/>
      <c r="QYV14" s="813"/>
      <c r="QYW14" s="813"/>
      <c r="QYX14" s="813"/>
      <c r="QYY14" s="813"/>
      <c r="QYZ14" s="813"/>
      <c r="QZA14" s="813"/>
      <c r="QZB14" s="813"/>
      <c r="QZC14" s="813"/>
      <c r="QZD14" s="813"/>
      <c r="QZE14" s="813"/>
      <c r="QZF14" s="813"/>
      <c r="QZG14" s="813"/>
      <c r="QZH14" s="813"/>
      <c r="QZI14" s="813"/>
      <c r="QZJ14" s="813"/>
      <c r="QZK14" s="813"/>
      <c r="QZL14" s="813"/>
      <c r="QZM14" s="813"/>
      <c r="QZN14" s="813"/>
      <c r="QZO14" s="813"/>
      <c r="QZP14" s="813"/>
      <c r="QZQ14" s="813"/>
      <c r="QZR14" s="813"/>
      <c r="QZS14" s="813"/>
      <c r="QZT14" s="813"/>
      <c r="QZU14" s="813"/>
      <c r="QZV14" s="813"/>
      <c r="QZW14" s="813"/>
      <c r="QZX14" s="813"/>
      <c r="QZY14" s="813"/>
      <c r="QZZ14" s="813"/>
      <c r="RAA14" s="813"/>
      <c r="RAB14" s="813"/>
      <c r="RAC14" s="813"/>
      <c r="RAD14" s="813"/>
      <c r="RAE14" s="813"/>
      <c r="RAF14" s="813"/>
      <c r="RAG14" s="813"/>
      <c r="RAH14" s="813"/>
      <c r="RAI14" s="813"/>
      <c r="RAJ14" s="813"/>
      <c r="RAK14" s="813"/>
      <c r="RAL14" s="813"/>
      <c r="RAM14" s="813"/>
      <c r="RAN14" s="813"/>
      <c r="RAO14" s="813"/>
      <c r="RAP14" s="813"/>
      <c r="RAQ14" s="813"/>
      <c r="RAR14" s="813"/>
      <c r="RAS14" s="813"/>
      <c r="RAT14" s="813"/>
      <c r="RAU14" s="813"/>
      <c r="RAV14" s="813"/>
      <c r="RAW14" s="813"/>
      <c r="RAX14" s="813"/>
      <c r="RAY14" s="813"/>
      <c r="RAZ14" s="813"/>
      <c r="RBA14" s="813"/>
      <c r="RBB14" s="813"/>
      <c r="RBC14" s="813"/>
      <c r="RBD14" s="813"/>
      <c r="RBE14" s="813"/>
      <c r="RBF14" s="813"/>
      <c r="RBG14" s="813"/>
      <c r="RBH14" s="813"/>
      <c r="RBI14" s="813"/>
      <c r="RBJ14" s="813"/>
      <c r="RBK14" s="813"/>
      <c r="RBL14" s="813"/>
      <c r="RBM14" s="813"/>
      <c r="RBN14" s="813"/>
      <c r="RBO14" s="813"/>
      <c r="RBP14" s="813"/>
      <c r="RBQ14" s="813"/>
      <c r="RBR14" s="813"/>
      <c r="RBS14" s="813"/>
      <c r="RBT14" s="813"/>
      <c r="RBU14" s="813"/>
      <c r="RBV14" s="813"/>
      <c r="RBW14" s="813"/>
      <c r="RBX14" s="813"/>
      <c r="RBY14" s="813"/>
      <c r="RBZ14" s="813"/>
      <c r="RCA14" s="813"/>
      <c r="RCB14" s="813"/>
      <c r="RCC14" s="813"/>
      <c r="RCD14" s="813"/>
      <c r="RCE14" s="813"/>
      <c r="RCF14" s="813"/>
      <c r="RCG14" s="813"/>
      <c r="RCH14" s="813"/>
      <c r="RCI14" s="813"/>
      <c r="RCJ14" s="813"/>
      <c r="RCK14" s="813"/>
      <c r="RCL14" s="813"/>
      <c r="RCM14" s="813"/>
      <c r="RCN14" s="813"/>
      <c r="RCO14" s="813"/>
      <c r="RCP14" s="813"/>
      <c r="RCQ14" s="813"/>
      <c r="RCR14" s="813"/>
      <c r="RCS14" s="813"/>
      <c r="RCT14" s="813"/>
      <c r="RCU14" s="813"/>
      <c r="RCV14" s="813"/>
      <c r="RCW14" s="813"/>
      <c r="RCX14" s="813"/>
      <c r="RCY14" s="813"/>
      <c r="RCZ14" s="813"/>
      <c r="RDA14" s="813"/>
      <c r="RDB14" s="813"/>
      <c r="RDC14" s="813"/>
      <c r="RDD14" s="813"/>
      <c r="RDE14" s="813"/>
      <c r="RDF14" s="813"/>
      <c r="RDG14" s="813"/>
      <c r="RDH14" s="813"/>
      <c r="RDI14" s="813"/>
      <c r="RDJ14" s="813"/>
      <c r="RDK14" s="813"/>
      <c r="RDL14" s="813"/>
      <c r="RDM14" s="813"/>
      <c r="RDN14" s="813"/>
      <c r="RDO14" s="813"/>
      <c r="RDP14" s="813"/>
      <c r="RDQ14" s="813"/>
      <c r="RDR14" s="813"/>
      <c r="RDS14" s="813"/>
      <c r="RDT14" s="813"/>
      <c r="RDU14" s="813"/>
      <c r="RDV14" s="813"/>
      <c r="RDW14" s="813"/>
      <c r="RDX14" s="813"/>
      <c r="RDY14" s="813"/>
      <c r="RDZ14" s="813"/>
      <c r="REA14" s="813"/>
      <c r="REB14" s="813"/>
      <c r="REC14" s="813"/>
      <c r="RED14" s="813"/>
      <c r="REE14" s="813"/>
      <c r="REF14" s="813"/>
      <c r="REG14" s="813"/>
      <c r="REH14" s="813"/>
      <c r="REI14" s="813"/>
      <c r="REJ14" s="813"/>
      <c r="REK14" s="813"/>
      <c r="REL14" s="813"/>
      <c r="REM14" s="813"/>
      <c r="REN14" s="813"/>
      <c r="REO14" s="813"/>
      <c r="REP14" s="813"/>
      <c r="REQ14" s="813"/>
      <c r="RER14" s="813"/>
      <c r="RES14" s="813"/>
      <c r="RET14" s="813"/>
      <c r="REU14" s="813"/>
      <c r="REV14" s="813"/>
      <c r="REW14" s="813"/>
      <c r="REX14" s="813"/>
      <c r="REY14" s="813"/>
      <c r="REZ14" s="813"/>
      <c r="RFA14" s="813"/>
      <c r="RFB14" s="813"/>
      <c r="RFC14" s="813"/>
      <c r="RFD14" s="813"/>
      <c r="RFE14" s="813"/>
      <c r="RFF14" s="813"/>
      <c r="RFG14" s="813"/>
      <c r="RFH14" s="813"/>
      <c r="RFI14" s="813"/>
      <c r="RFJ14" s="813"/>
      <c r="RFK14" s="813"/>
      <c r="RFL14" s="813"/>
      <c r="RFM14" s="813"/>
      <c r="RFN14" s="813"/>
      <c r="RFO14" s="813"/>
      <c r="RFP14" s="813"/>
      <c r="RFQ14" s="813"/>
      <c r="RFR14" s="813"/>
      <c r="RFS14" s="813"/>
      <c r="RFT14" s="813"/>
      <c r="RFU14" s="813"/>
      <c r="RFV14" s="813"/>
      <c r="RFW14" s="813"/>
      <c r="RFX14" s="813"/>
      <c r="RFY14" s="813"/>
      <c r="RFZ14" s="813"/>
      <c r="RGA14" s="813"/>
      <c r="RGB14" s="813"/>
      <c r="RGC14" s="813"/>
      <c r="RGD14" s="813"/>
      <c r="RGE14" s="813"/>
      <c r="RGF14" s="813"/>
      <c r="RGG14" s="813"/>
      <c r="RGH14" s="813"/>
      <c r="RGI14" s="813"/>
      <c r="RGJ14" s="813"/>
      <c r="RGK14" s="813"/>
      <c r="RGL14" s="813"/>
      <c r="RGM14" s="813"/>
      <c r="RGN14" s="813"/>
      <c r="RGO14" s="813"/>
      <c r="RGP14" s="813"/>
      <c r="RGQ14" s="813"/>
      <c r="RGR14" s="813"/>
      <c r="RGS14" s="813"/>
      <c r="RGT14" s="813"/>
      <c r="RGU14" s="813"/>
      <c r="RGV14" s="813"/>
      <c r="RGW14" s="813"/>
      <c r="RGX14" s="813"/>
      <c r="RGY14" s="813"/>
      <c r="RGZ14" s="813"/>
      <c r="RHA14" s="813"/>
      <c r="RHB14" s="813"/>
      <c r="RHC14" s="813"/>
      <c r="RHD14" s="813"/>
      <c r="RHE14" s="813"/>
      <c r="RHF14" s="813"/>
      <c r="RHG14" s="813"/>
      <c r="RHH14" s="813"/>
      <c r="RHI14" s="813"/>
      <c r="RHJ14" s="813"/>
      <c r="RHK14" s="813"/>
      <c r="RHL14" s="813"/>
      <c r="RHM14" s="813"/>
      <c r="RHN14" s="813"/>
      <c r="RHO14" s="813"/>
      <c r="RHP14" s="813"/>
      <c r="RHQ14" s="813"/>
      <c r="RHR14" s="813"/>
      <c r="RHS14" s="813"/>
      <c r="RHT14" s="813"/>
      <c r="RHU14" s="813"/>
      <c r="RHV14" s="813"/>
      <c r="RHW14" s="813"/>
      <c r="RHX14" s="813"/>
      <c r="RHY14" s="813"/>
      <c r="RHZ14" s="813"/>
      <c r="RIA14" s="813"/>
      <c r="RIB14" s="813"/>
      <c r="RIC14" s="813"/>
      <c r="RID14" s="813"/>
      <c r="RIE14" s="813"/>
      <c r="RIF14" s="813"/>
      <c r="RIG14" s="813"/>
      <c r="RIH14" s="813"/>
      <c r="RII14" s="813"/>
      <c r="RIJ14" s="813"/>
      <c r="RIK14" s="813"/>
      <c r="RIL14" s="813"/>
      <c r="RIM14" s="813"/>
      <c r="RIN14" s="813"/>
      <c r="RIO14" s="813"/>
      <c r="RIP14" s="813"/>
      <c r="RIQ14" s="813"/>
      <c r="RIR14" s="813"/>
      <c r="RIS14" s="813"/>
      <c r="RIT14" s="813"/>
      <c r="RIU14" s="813"/>
      <c r="RIV14" s="813"/>
      <c r="RIW14" s="813"/>
      <c r="RIX14" s="813"/>
      <c r="RIY14" s="813"/>
      <c r="RIZ14" s="813"/>
      <c r="RJA14" s="813"/>
      <c r="RJB14" s="813"/>
      <c r="RJC14" s="813"/>
      <c r="RJD14" s="813"/>
      <c r="RJE14" s="813"/>
      <c r="RJF14" s="813"/>
      <c r="RJG14" s="813"/>
      <c r="RJH14" s="813"/>
      <c r="RJI14" s="813"/>
      <c r="RJJ14" s="813"/>
      <c r="RJK14" s="813"/>
      <c r="RJL14" s="813"/>
      <c r="RJM14" s="813"/>
      <c r="RJN14" s="813"/>
      <c r="RJO14" s="813"/>
      <c r="RJP14" s="813"/>
      <c r="RJQ14" s="813"/>
      <c r="RJR14" s="813"/>
      <c r="RJS14" s="813"/>
      <c r="RJT14" s="813"/>
      <c r="RJU14" s="813"/>
      <c r="RJV14" s="813"/>
      <c r="RJW14" s="813"/>
      <c r="RJX14" s="813"/>
      <c r="RJY14" s="813"/>
      <c r="RJZ14" s="813"/>
      <c r="RKA14" s="813"/>
      <c r="RKB14" s="813"/>
      <c r="RKC14" s="813"/>
      <c r="RKD14" s="813"/>
      <c r="RKE14" s="813"/>
      <c r="RKF14" s="813"/>
      <c r="RKG14" s="813"/>
      <c r="RKH14" s="813"/>
      <c r="RKI14" s="813"/>
      <c r="RKJ14" s="813"/>
      <c r="RKK14" s="813"/>
      <c r="RKL14" s="813"/>
      <c r="RKM14" s="813"/>
      <c r="RKN14" s="813"/>
      <c r="RKO14" s="813"/>
      <c r="RKP14" s="813"/>
      <c r="RKQ14" s="813"/>
      <c r="RKR14" s="813"/>
      <c r="RKS14" s="813"/>
      <c r="RKT14" s="813"/>
      <c r="RKU14" s="813"/>
      <c r="RKV14" s="813"/>
      <c r="RKW14" s="813"/>
      <c r="RKX14" s="813"/>
      <c r="RKY14" s="813"/>
      <c r="RKZ14" s="813"/>
      <c r="RLA14" s="813"/>
      <c r="RLB14" s="813"/>
      <c r="RLC14" s="813"/>
      <c r="RLD14" s="813"/>
      <c r="RLE14" s="813"/>
      <c r="RLF14" s="813"/>
      <c r="RLG14" s="813"/>
      <c r="RLH14" s="813"/>
      <c r="RLI14" s="813"/>
      <c r="RLJ14" s="813"/>
      <c r="RLK14" s="813"/>
      <c r="RLL14" s="813"/>
      <c r="RLM14" s="813"/>
      <c r="RLN14" s="813"/>
      <c r="RLO14" s="813"/>
      <c r="RLP14" s="813"/>
      <c r="RLQ14" s="813"/>
      <c r="RLR14" s="813"/>
      <c r="RLS14" s="813"/>
      <c r="RLT14" s="813"/>
      <c r="RLU14" s="813"/>
      <c r="RLV14" s="813"/>
      <c r="RLW14" s="813"/>
      <c r="RLX14" s="813"/>
      <c r="RLY14" s="813"/>
      <c r="RLZ14" s="813"/>
      <c r="RMA14" s="813"/>
      <c r="RMB14" s="813"/>
      <c r="RMC14" s="813"/>
      <c r="RMD14" s="813"/>
      <c r="RME14" s="813"/>
      <c r="RMF14" s="813"/>
      <c r="RMG14" s="813"/>
      <c r="RMH14" s="813"/>
      <c r="RMI14" s="813"/>
      <c r="RMJ14" s="813"/>
      <c r="RMK14" s="813"/>
      <c r="RML14" s="813"/>
      <c r="RMM14" s="813"/>
      <c r="RMN14" s="813"/>
      <c r="RMO14" s="813"/>
      <c r="RMP14" s="813"/>
      <c r="RMQ14" s="813"/>
      <c r="RMR14" s="813"/>
      <c r="RMS14" s="813"/>
      <c r="RMT14" s="813"/>
      <c r="RMU14" s="813"/>
      <c r="RMV14" s="813"/>
      <c r="RMW14" s="813"/>
      <c r="RMX14" s="813"/>
      <c r="RMY14" s="813"/>
      <c r="RMZ14" s="813"/>
      <c r="RNA14" s="813"/>
      <c r="RNB14" s="813"/>
      <c r="RNC14" s="813"/>
      <c r="RND14" s="813"/>
      <c r="RNE14" s="813"/>
      <c r="RNF14" s="813"/>
      <c r="RNG14" s="813"/>
      <c r="RNH14" s="813"/>
      <c r="RNI14" s="813"/>
      <c r="RNJ14" s="813"/>
      <c r="RNK14" s="813"/>
      <c r="RNL14" s="813"/>
      <c r="RNM14" s="813"/>
      <c r="RNN14" s="813"/>
      <c r="RNO14" s="813"/>
      <c r="RNP14" s="813"/>
      <c r="RNQ14" s="813"/>
      <c r="RNR14" s="813"/>
      <c r="RNS14" s="813"/>
      <c r="RNT14" s="813"/>
      <c r="RNU14" s="813"/>
      <c r="RNV14" s="813"/>
      <c r="RNW14" s="813"/>
      <c r="RNX14" s="813"/>
      <c r="RNY14" s="813"/>
      <c r="RNZ14" s="813"/>
      <c r="ROA14" s="813"/>
      <c r="ROB14" s="813"/>
      <c r="ROC14" s="813"/>
      <c r="ROD14" s="813"/>
      <c r="ROE14" s="813"/>
      <c r="ROF14" s="813"/>
      <c r="ROG14" s="813"/>
      <c r="ROH14" s="813"/>
      <c r="ROI14" s="813"/>
      <c r="ROJ14" s="813"/>
      <c r="ROK14" s="813"/>
      <c r="ROL14" s="813"/>
      <c r="ROM14" s="813"/>
      <c r="RON14" s="813"/>
      <c r="ROO14" s="813"/>
      <c r="ROP14" s="813"/>
      <c r="ROQ14" s="813"/>
      <c r="ROR14" s="813"/>
      <c r="ROS14" s="813"/>
      <c r="ROT14" s="813"/>
      <c r="ROU14" s="813"/>
      <c r="ROV14" s="813"/>
      <c r="ROW14" s="813"/>
      <c r="ROX14" s="813"/>
      <c r="ROY14" s="813"/>
      <c r="ROZ14" s="813"/>
      <c r="RPA14" s="813"/>
      <c r="RPB14" s="813"/>
      <c r="RPC14" s="813"/>
      <c r="RPD14" s="813"/>
      <c r="RPE14" s="813"/>
      <c r="RPF14" s="813"/>
      <c r="RPG14" s="813"/>
      <c r="RPH14" s="813"/>
      <c r="RPI14" s="813"/>
      <c r="RPJ14" s="813"/>
      <c r="RPK14" s="813"/>
      <c r="RPL14" s="813"/>
      <c r="RPM14" s="813"/>
      <c r="RPN14" s="813"/>
      <c r="RPO14" s="813"/>
      <c r="RPP14" s="813"/>
      <c r="RPQ14" s="813"/>
      <c r="RPR14" s="813"/>
      <c r="RPS14" s="813"/>
      <c r="RPT14" s="813"/>
      <c r="RPU14" s="813"/>
      <c r="RPV14" s="813"/>
      <c r="RPW14" s="813"/>
      <c r="RPX14" s="813"/>
      <c r="RPY14" s="813"/>
      <c r="RPZ14" s="813"/>
      <c r="RQA14" s="813"/>
      <c r="RQB14" s="813"/>
      <c r="RQC14" s="813"/>
      <c r="RQD14" s="813"/>
      <c r="RQE14" s="813"/>
      <c r="RQF14" s="813"/>
      <c r="RQG14" s="813"/>
      <c r="RQH14" s="813"/>
      <c r="RQI14" s="813"/>
      <c r="RQJ14" s="813"/>
      <c r="RQK14" s="813"/>
      <c r="RQL14" s="813"/>
      <c r="RQM14" s="813"/>
      <c r="RQN14" s="813"/>
      <c r="RQO14" s="813"/>
      <c r="RQP14" s="813"/>
      <c r="RQQ14" s="813"/>
      <c r="RQR14" s="813"/>
      <c r="RQS14" s="813"/>
      <c r="RQT14" s="813"/>
      <c r="RQU14" s="813"/>
      <c r="RQV14" s="813"/>
      <c r="RQW14" s="813"/>
      <c r="RQX14" s="813"/>
      <c r="RQY14" s="813"/>
      <c r="RQZ14" s="813"/>
      <c r="RRA14" s="813"/>
      <c r="RRB14" s="813"/>
      <c r="RRC14" s="813"/>
      <c r="RRD14" s="813"/>
      <c r="RRE14" s="813"/>
      <c r="RRF14" s="813"/>
      <c r="RRG14" s="813"/>
      <c r="RRH14" s="813"/>
      <c r="RRI14" s="813"/>
      <c r="RRJ14" s="813"/>
      <c r="RRK14" s="813"/>
      <c r="RRL14" s="813"/>
      <c r="RRM14" s="813"/>
      <c r="RRN14" s="813"/>
      <c r="RRO14" s="813"/>
      <c r="RRP14" s="813"/>
      <c r="RRQ14" s="813"/>
      <c r="RRR14" s="813"/>
      <c r="RRS14" s="813"/>
      <c r="RRT14" s="813"/>
      <c r="RRU14" s="813"/>
      <c r="RRV14" s="813"/>
      <c r="RRW14" s="813"/>
      <c r="RRX14" s="813"/>
      <c r="RRY14" s="813"/>
      <c r="RRZ14" s="813"/>
      <c r="RSA14" s="813"/>
      <c r="RSB14" s="813"/>
      <c r="RSC14" s="813"/>
      <c r="RSD14" s="813"/>
      <c r="RSE14" s="813"/>
      <c r="RSF14" s="813"/>
      <c r="RSG14" s="813"/>
      <c r="RSH14" s="813"/>
      <c r="RSI14" s="813"/>
      <c r="RSJ14" s="813"/>
      <c r="RSK14" s="813"/>
      <c r="RSL14" s="813"/>
      <c r="RSM14" s="813"/>
      <c r="RSN14" s="813"/>
      <c r="RSO14" s="813"/>
      <c r="RSP14" s="813"/>
      <c r="RSQ14" s="813"/>
      <c r="RSR14" s="813"/>
      <c r="RSS14" s="813"/>
      <c r="RST14" s="813"/>
      <c r="RSU14" s="813"/>
      <c r="RSV14" s="813"/>
      <c r="RSW14" s="813"/>
      <c r="RSX14" s="813"/>
      <c r="RSY14" s="813"/>
      <c r="RSZ14" s="813"/>
      <c r="RTA14" s="813"/>
      <c r="RTB14" s="813"/>
      <c r="RTC14" s="813"/>
      <c r="RTD14" s="813"/>
      <c r="RTE14" s="813"/>
      <c r="RTF14" s="813"/>
      <c r="RTG14" s="813"/>
      <c r="RTH14" s="813"/>
      <c r="RTI14" s="813"/>
      <c r="RTJ14" s="813"/>
      <c r="RTK14" s="813"/>
      <c r="RTL14" s="813"/>
      <c r="RTM14" s="813"/>
      <c r="RTN14" s="813"/>
      <c r="RTO14" s="813"/>
      <c r="RTP14" s="813"/>
      <c r="RTQ14" s="813"/>
      <c r="RTR14" s="813"/>
      <c r="RTS14" s="813"/>
      <c r="RTT14" s="813"/>
      <c r="RTU14" s="813"/>
      <c r="RTV14" s="813"/>
      <c r="RTW14" s="813"/>
      <c r="RTX14" s="813"/>
      <c r="RTY14" s="813"/>
      <c r="RTZ14" s="813"/>
      <c r="RUA14" s="813"/>
      <c r="RUB14" s="813"/>
      <c r="RUC14" s="813"/>
      <c r="RUD14" s="813"/>
      <c r="RUE14" s="813"/>
      <c r="RUF14" s="813"/>
      <c r="RUG14" s="813"/>
      <c r="RUH14" s="813"/>
      <c r="RUI14" s="813"/>
      <c r="RUJ14" s="813"/>
      <c r="RUK14" s="813"/>
      <c r="RUL14" s="813"/>
      <c r="RUM14" s="813"/>
      <c r="RUN14" s="813"/>
      <c r="RUO14" s="813"/>
      <c r="RUP14" s="813"/>
      <c r="RUQ14" s="813"/>
      <c r="RUR14" s="813"/>
      <c r="RUS14" s="813"/>
      <c r="RUT14" s="813"/>
      <c r="RUU14" s="813"/>
      <c r="RUV14" s="813"/>
      <c r="RUW14" s="813"/>
      <c r="RUX14" s="813"/>
      <c r="RUY14" s="813"/>
      <c r="RUZ14" s="813"/>
      <c r="RVA14" s="813"/>
      <c r="RVB14" s="813"/>
      <c r="RVC14" s="813"/>
      <c r="RVD14" s="813"/>
      <c r="RVE14" s="813"/>
      <c r="RVF14" s="813"/>
      <c r="RVG14" s="813"/>
      <c r="RVH14" s="813"/>
      <c r="RVI14" s="813"/>
      <c r="RVJ14" s="813"/>
      <c r="RVK14" s="813"/>
      <c r="RVL14" s="813"/>
      <c r="RVM14" s="813"/>
      <c r="RVN14" s="813"/>
      <c r="RVO14" s="813"/>
      <c r="RVP14" s="813"/>
      <c r="RVQ14" s="813"/>
      <c r="RVR14" s="813"/>
      <c r="RVS14" s="813"/>
      <c r="RVT14" s="813"/>
      <c r="RVU14" s="813"/>
      <c r="RVV14" s="813"/>
      <c r="RVW14" s="813"/>
      <c r="RVX14" s="813"/>
      <c r="RVY14" s="813"/>
      <c r="RVZ14" s="813"/>
      <c r="RWA14" s="813"/>
      <c r="RWB14" s="813"/>
      <c r="RWC14" s="813"/>
      <c r="RWD14" s="813"/>
      <c r="RWE14" s="813"/>
      <c r="RWF14" s="813"/>
      <c r="RWG14" s="813"/>
      <c r="RWH14" s="813"/>
      <c r="RWI14" s="813"/>
      <c r="RWJ14" s="813"/>
      <c r="RWK14" s="813"/>
      <c r="RWL14" s="813"/>
      <c r="RWM14" s="813"/>
      <c r="RWN14" s="813"/>
      <c r="RWO14" s="813"/>
      <c r="RWP14" s="813"/>
      <c r="RWQ14" s="813"/>
      <c r="RWR14" s="813"/>
      <c r="RWS14" s="813"/>
      <c r="RWT14" s="813"/>
      <c r="RWU14" s="813"/>
      <c r="RWV14" s="813"/>
      <c r="RWW14" s="813"/>
      <c r="RWX14" s="813"/>
      <c r="RWY14" s="813"/>
      <c r="RWZ14" s="813"/>
      <c r="RXA14" s="813"/>
      <c r="RXB14" s="813"/>
      <c r="RXC14" s="813"/>
      <c r="RXD14" s="813"/>
      <c r="RXE14" s="813"/>
      <c r="RXF14" s="813"/>
      <c r="RXG14" s="813"/>
      <c r="RXH14" s="813"/>
      <c r="RXI14" s="813"/>
      <c r="RXJ14" s="813"/>
      <c r="RXK14" s="813"/>
      <c r="RXL14" s="813"/>
      <c r="RXM14" s="813"/>
      <c r="RXN14" s="813"/>
      <c r="RXO14" s="813"/>
      <c r="RXP14" s="813"/>
      <c r="RXQ14" s="813"/>
      <c r="RXR14" s="813"/>
      <c r="RXS14" s="813"/>
      <c r="RXT14" s="813"/>
      <c r="RXU14" s="813"/>
      <c r="RXV14" s="813"/>
      <c r="RXW14" s="813"/>
      <c r="RXX14" s="813"/>
      <c r="RXY14" s="813"/>
      <c r="RXZ14" s="813"/>
      <c r="RYA14" s="813"/>
      <c r="RYB14" s="813"/>
      <c r="RYC14" s="813"/>
      <c r="RYD14" s="813"/>
      <c r="RYE14" s="813"/>
      <c r="RYF14" s="813"/>
      <c r="RYG14" s="813"/>
      <c r="RYH14" s="813"/>
      <c r="RYI14" s="813"/>
      <c r="RYJ14" s="813"/>
      <c r="RYK14" s="813"/>
      <c r="RYL14" s="813"/>
      <c r="RYM14" s="813"/>
      <c r="RYN14" s="813"/>
      <c r="RYO14" s="813"/>
      <c r="RYP14" s="813"/>
      <c r="RYQ14" s="813"/>
      <c r="RYR14" s="813"/>
      <c r="RYS14" s="813"/>
      <c r="RYT14" s="813"/>
      <c r="RYU14" s="813"/>
      <c r="RYV14" s="813"/>
      <c r="RYW14" s="813"/>
      <c r="RYX14" s="813"/>
      <c r="RYY14" s="813"/>
      <c r="RYZ14" s="813"/>
      <c r="RZA14" s="813"/>
      <c r="RZB14" s="813"/>
      <c r="RZC14" s="813"/>
      <c r="RZD14" s="813"/>
      <c r="RZE14" s="813"/>
      <c r="RZF14" s="813"/>
      <c r="RZG14" s="813"/>
      <c r="RZH14" s="813"/>
      <c r="RZI14" s="813"/>
      <c r="RZJ14" s="813"/>
      <c r="RZK14" s="813"/>
      <c r="RZL14" s="813"/>
      <c r="RZM14" s="813"/>
      <c r="RZN14" s="813"/>
      <c r="RZO14" s="813"/>
      <c r="RZP14" s="813"/>
      <c r="RZQ14" s="813"/>
      <c r="RZR14" s="813"/>
      <c r="RZS14" s="813"/>
      <c r="RZT14" s="813"/>
      <c r="RZU14" s="813"/>
      <c r="RZV14" s="813"/>
      <c r="RZW14" s="813"/>
      <c r="RZX14" s="813"/>
      <c r="RZY14" s="813"/>
      <c r="RZZ14" s="813"/>
      <c r="SAA14" s="813"/>
      <c r="SAB14" s="813"/>
      <c r="SAC14" s="813"/>
      <c r="SAD14" s="813"/>
      <c r="SAE14" s="813"/>
      <c r="SAF14" s="813"/>
      <c r="SAG14" s="813"/>
      <c r="SAH14" s="813"/>
      <c r="SAI14" s="813"/>
      <c r="SAJ14" s="813"/>
      <c r="SAK14" s="813"/>
      <c r="SAL14" s="813"/>
      <c r="SAM14" s="813"/>
      <c r="SAN14" s="813"/>
      <c r="SAO14" s="813"/>
      <c r="SAP14" s="813"/>
      <c r="SAQ14" s="813"/>
      <c r="SAR14" s="813"/>
      <c r="SAS14" s="813"/>
      <c r="SAT14" s="813"/>
      <c r="SAU14" s="813"/>
      <c r="SAV14" s="813"/>
      <c r="SAW14" s="813"/>
      <c r="SAX14" s="813"/>
      <c r="SAY14" s="813"/>
      <c r="SAZ14" s="813"/>
      <c r="SBA14" s="813"/>
      <c r="SBB14" s="813"/>
      <c r="SBC14" s="813"/>
      <c r="SBD14" s="813"/>
      <c r="SBE14" s="813"/>
      <c r="SBF14" s="813"/>
      <c r="SBG14" s="813"/>
      <c r="SBH14" s="813"/>
      <c r="SBI14" s="813"/>
      <c r="SBJ14" s="813"/>
      <c r="SBK14" s="813"/>
      <c r="SBL14" s="813"/>
      <c r="SBM14" s="813"/>
      <c r="SBN14" s="813"/>
      <c r="SBO14" s="813"/>
      <c r="SBP14" s="813"/>
      <c r="SBQ14" s="813"/>
      <c r="SBR14" s="813"/>
      <c r="SBS14" s="813"/>
      <c r="SBT14" s="813"/>
      <c r="SBU14" s="813"/>
      <c r="SBV14" s="813"/>
      <c r="SBW14" s="813"/>
      <c r="SBX14" s="813"/>
      <c r="SBY14" s="813"/>
      <c r="SBZ14" s="813"/>
      <c r="SCA14" s="813"/>
      <c r="SCB14" s="813"/>
      <c r="SCC14" s="813"/>
      <c r="SCD14" s="813"/>
      <c r="SCE14" s="813"/>
      <c r="SCF14" s="813"/>
      <c r="SCG14" s="813"/>
      <c r="SCH14" s="813"/>
      <c r="SCI14" s="813"/>
      <c r="SCJ14" s="813"/>
      <c r="SCK14" s="813"/>
      <c r="SCL14" s="813"/>
      <c r="SCM14" s="813"/>
      <c r="SCN14" s="813"/>
      <c r="SCO14" s="813"/>
      <c r="SCP14" s="813"/>
      <c r="SCQ14" s="813"/>
      <c r="SCR14" s="813"/>
      <c r="SCS14" s="813"/>
      <c r="SCT14" s="813"/>
      <c r="SCU14" s="813"/>
      <c r="SCV14" s="813"/>
      <c r="SCW14" s="813"/>
      <c r="SCX14" s="813"/>
      <c r="SCY14" s="813"/>
      <c r="SCZ14" s="813"/>
      <c r="SDA14" s="813"/>
      <c r="SDB14" s="813"/>
      <c r="SDC14" s="813"/>
      <c r="SDD14" s="813"/>
      <c r="SDE14" s="813"/>
      <c r="SDF14" s="813"/>
      <c r="SDG14" s="813"/>
      <c r="SDH14" s="813"/>
      <c r="SDI14" s="813"/>
      <c r="SDJ14" s="813"/>
      <c r="SDK14" s="813"/>
      <c r="SDL14" s="813"/>
      <c r="SDM14" s="813"/>
      <c r="SDN14" s="813"/>
      <c r="SDO14" s="813"/>
      <c r="SDP14" s="813"/>
      <c r="SDQ14" s="813"/>
      <c r="SDR14" s="813"/>
      <c r="SDS14" s="813"/>
      <c r="SDT14" s="813"/>
      <c r="SDU14" s="813"/>
      <c r="SDV14" s="813"/>
      <c r="SDW14" s="813"/>
      <c r="SDX14" s="813"/>
      <c r="SDY14" s="813"/>
      <c r="SDZ14" s="813"/>
      <c r="SEA14" s="813"/>
      <c r="SEB14" s="813"/>
      <c r="SEC14" s="813"/>
      <c r="SED14" s="813"/>
      <c r="SEE14" s="813"/>
      <c r="SEF14" s="813"/>
      <c r="SEG14" s="813"/>
      <c r="SEH14" s="813"/>
      <c r="SEI14" s="813"/>
      <c r="SEJ14" s="813"/>
      <c r="SEK14" s="813"/>
      <c r="SEL14" s="813"/>
      <c r="SEM14" s="813"/>
      <c r="SEN14" s="813"/>
      <c r="SEO14" s="813"/>
      <c r="SEP14" s="813"/>
      <c r="SEQ14" s="813"/>
      <c r="SER14" s="813"/>
      <c r="SES14" s="813"/>
      <c r="SET14" s="813"/>
      <c r="SEU14" s="813"/>
      <c r="SEV14" s="813"/>
      <c r="SEW14" s="813"/>
      <c r="SEX14" s="813"/>
      <c r="SEY14" s="813"/>
      <c r="SEZ14" s="813"/>
      <c r="SFA14" s="813"/>
      <c r="SFB14" s="813"/>
      <c r="SFC14" s="813"/>
      <c r="SFD14" s="813"/>
      <c r="SFE14" s="813"/>
      <c r="SFF14" s="813"/>
      <c r="SFG14" s="813"/>
      <c r="SFH14" s="813"/>
      <c r="SFI14" s="813"/>
      <c r="SFJ14" s="813"/>
      <c r="SFK14" s="813"/>
      <c r="SFL14" s="813"/>
      <c r="SFM14" s="813"/>
      <c r="SFN14" s="813"/>
      <c r="SFO14" s="813"/>
      <c r="SFP14" s="813"/>
      <c r="SFQ14" s="813"/>
      <c r="SFR14" s="813"/>
      <c r="SFS14" s="813"/>
      <c r="SFT14" s="813"/>
      <c r="SFU14" s="813"/>
      <c r="SFV14" s="813"/>
      <c r="SFW14" s="813"/>
      <c r="SFX14" s="813"/>
      <c r="SFY14" s="813"/>
      <c r="SFZ14" s="813"/>
      <c r="SGA14" s="813"/>
      <c r="SGB14" s="813"/>
      <c r="SGC14" s="813"/>
      <c r="SGD14" s="813"/>
      <c r="SGE14" s="813"/>
      <c r="SGF14" s="813"/>
      <c r="SGG14" s="813"/>
      <c r="SGH14" s="813"/>
      <c r="SGI14" s="813"/>
      <c r="SGJ14" s="813"/>
      <c r="SGK14" s="813"/>
      <c r="SGL14" s="813"/>
      <c r="SGM14" s="813"/>
      <c r="SGN14" s="813"/>
      <c r="SGO14" s="813"/>
      <c r="SGP14" s="813"/>
      <c r="SGQ14" s="813"/>
      <c r="SGR14" s="813"/>
      <c r="SGS14" s="813"/>
      <c r="SGT14" s="813"/>
      <c r="SGU14" s="813"/>
      <c r="SGV14" s="813"/>
      <c r="SGW14" s="813"/>
      <c r="SGX14" s="813"/>
      <c r="SGY14" s="813"/>
      <c r="SGZ14" s="813"/>
      <c r="SHA14" s="813"/>
      <c r="SHB14" s="813"/>
      <c r="SHC14" s="813"/>
      <c r="SHD14" s="813"/>
      <c r="SHE14" s="813"/>
      <c r="SHF14" s="813"/>
      <c r="SHG14" s="813"/>
      <c r="SHH14" s="813"/>
      <c r="SHI14" s="813"/>
      <c r="SHJ14" s="813"/>
      <c r="SHK14" s="813"/>
      <c r="SHL14" s="813"/>
      <c r="SHM14" s="813"/>
      <c r="SHN14" s="813"/>
      <c r="SHO14" s="813"/>
      <c r="SHP14" s="813"/>
      <c r="SHQ14" s="813"/>
      <c r="SHR14" s="813"/>
      <c r="SHS14" s="813"/>
      <c r="SHT14" s="813"/>
      <c r="SHU14" s="813"/>
      <c r="SHV14" s="813"/>
      <c r="SHW14" s="813"/>
      <c r="SHX14" s="813"/>
      <c r="SHY14" s="813"/>
      <c r="SHZ14" s="813"/>
      <c r="SIA14" s="813"/>
      <c r="SIB14" s="813"/>
      <c r="SIC14" s="813"/>
      <c r="SID14" s="813"/>
      <c r="SIE14" s="813"/>
      <c r="SIF14" s="813"/>
      <c r="SIG14" s="813"/>
      <c r="SIH14" s="813"/>
      <c r="SII14" s="813"/>
      <c r="SIJ14" s="813"/>
      <c r="SIK14" s="813"/>
      <c r="SIL14" s="813"/>
      <c r="SIM14" s="813"/>
      <c r="SIN14" s="813"/>
      <c r="SIO14" s="813"/>
      <c r="SIP14" s="813"/>
      <c r="SIQ14" s="813"/>
      <c r="SIR14" s="813"/>
      <c r="SIS14" s="813"/>
      <c r="SIT14" s="813"/>
      <c r="SIU14" s="813"/>
      <c r="SIV14" s="813"/>
      <c r="SIW14" s="813"/>
      <c r="SIX14" s="813"/>
      <c r="SIY14" s="813"/>
      <c r="SIZ14" s="813"/>
      <c r="SJA14" s="813"/>
      <c r="SJB14" s="813"/>
      <c r="SJC14" s="813"/>
      <c r="SJD14" s="813"/>
      <c r="SJE14" s="813"/>
      <c r="SJF14" s="813"/>
      <c r="SJG14" s="813"/>
      <c r="SJH14" s="813"/>
      <c r="SJI14" s="813"/>
      <c r="SJJ14" s="813"/>
      <c r="SJK14" s="813"/>
      <c r="SJL14" s="813"/>
      <c r="SJM14" s="813"/>
      <c r="SJN14" s="813"/>
      <c r="SJO14" s="813"/>
      <c r="SJP14" s="813"/>
      <c r="SJQ14" s="813"/>
      <c r="SJR14" s="813"/>
      <c r="SJS14" s="813"/>
      <c r="SJT14" s="813"/>
      <c r="SJU14" s="813"/>
      <c r="SJV14" s="813"/>
      <c r="SJW14" s="813"/>
      <c r="SJX14" s="813"/>
      <c r="SJY14" s="813"/>
      <c r="SJZ14" s="813"/>
      <c r="SKA14" s="813"/>
      <c r="SKB14" s="813"/>
      <c r="SKC14" s="813"/>
      <c r="SKD14" s="813"/>
      <c r="SKE14" s="813"/>
      <c r="SKF14" s="813"/>
      <c r="SKG14" s="813"/>
      <c r="SKH14" s="813"/>
      <c r="SKI14" s="813"/>
      <c r="SKJ14" s="813"/>
      <c r="SKK14" s="813"/>
      <c r="SKL14" s="813"/>
      <c r="SKM14" s="813"/>
      <c r="SKN14" s="813"/>
      <c r="SKO14" s="813"/>
      <c r="SKP14" s="813"/>
      <c r="SKQ14" s="813"/>
      <c r="SKR14" s="813"/>
      <c r="SKS14" s="813"/>
      <c r="SKT14" s="813"/>
      <c r="SKU14" s="813"/>
      <c r="SKV14" s="813"/>
      <c r="SKW14" s="813"/>
      <c r="SKX14" s="813"/>
      <c r="SKY14" s="813"/>
      <c r="SKZ14" s="813"/>
      <c r="SLA14" s="813"/>
      <c r="SLB14" s="813"/>
      <c r="SLC14" s="813"/>
      <c r="SLD14" s="813"/>
      <c r="SLE14" s="813"/>
      <c r="SLF14" s="813"/>
      <c r="SLG14" s="813"/>
      <c r="SLH14" s="813"/>
      <c r="SLI14" s="813"/>
      <c r="SLJ14" s="813"/>
      <c r="SLK14" s="813"/>
      <c r="SLL14" s="813"/>
      <c r="SLM14" s="813"/>
      <c r="SLN14" s="813"/>
      <c r="SLO14" s="813"/>
      <c r="SLP14" s="813"/>
      <c r="SLQ14" s="813"/>
      <c r="SLR14" s="813"/>
      <c r="SLS14" s="813"/>
      <c r="SLT14" s="813"/>
      <c r="SLU14" s="813"/>
      <c r="SLV14" s="813"/>
      <c r="SLW14" s="813"/>
      <c r="SLX14" s="813"/>
      <c r="SLY14" s="813"/>
      <c r="SLZ14" s="813"/>
      <c r="SMA14" s="813"/>
      <c r="SMB14" s="813"/>
      <c r="SMC14" s="813"/>
      <c r="SMD14" s="813"/>
      <c r="SME14" s="813"/>
      <c r="SMF14" s="813"/>
      <c r="SMG14" s="813"/>
      <c r="SMH14" s="813"/>
      <c r="SMI14" s="813"/>
      <c r="SMJ14" s="813"/>
      <c r="SMK14" s="813"/>
      <c r="SML14" s="813"/>
      <c r="SMM14" s="813"/>
      <c r="SMN14" s="813"/>
      <c r="SMO14" s="813"/>
      <c r="SMP14" s="813"/>
      <c r="SMQ14" s="813"/>
      <c r="SMR14" s="813"/>
      <c r="SMS14" s="813"/>
      <c r="SMT14" s="813"/>
      <c r="SMU14" s="813"/>
      <c r="SMV14" s="813"/>
      <c r="SMW14" s="813"/>
      <c r="SMX14" s="813"/>
      <c r="SMY14" s="813"/>
      <c r="SMZ14" s="813"/>
      <c r="SNA14" s="813"/>
      <c r="SNB14" s="813"/>
      <c r="SNC14" s="813"/>
      <c r="SND14" s="813"/>
      <c r="SNE14" s="813"/>
      <c r="SNF14" s="813"/>
      <c r="SNG14" s="813"/>
      <c r="SNH14" s="813"/>
      <c r="SNI14" s="813"/>
      <c r="SNJ14" s="813"/>
      <c r="SNK14" s="813"/>
      <c r="SNL14" s="813"/>
      <c r="SNM14" s="813"/>
      <c r="SNN14" s="813"/>
      <c r="SNO14" s="813"/>
      <c r="SNP14" s="813"/>
      <c r="SNQ14" s="813"/>
      <c r="SNR14" s="813"/>
      <c r="SNS14" s="813"/>
      <c r="SNT14" s="813"/>
      <c r="SNU14" s="813"/>
      <c r="SNV14" s="813"/>
      <c r="SNW14" s="813"/>
      <c r="SNX14" s="813"/>
      <c r="SNY14" s="813"/>
      <c r="SNZ14" s="813"/>
      <c r="SOA14" s="813"/>
      <c r="SOB14" s="813"/>
      <c r="SOC14" s="813"/>
      <c r="SOD14" s="813"/>
      <c r="SOE14" s="813"/>
      <c r="SOF14" s="813"/>
      <c r="SOG14" s="813"/>
      <c r="SOH14" s="813"/>
      <c r="SOI14" s="813"/>
      <c r="SOJ14" s="813"/>
      <c r="SOK14" s="813"/>
      <c r="SOL14" s="813"/>
      <c r="SOM14" s="813"/>
      <c r="SON14" s="813"/>
      <c r="SOO14" s="813"/>
      <c r="SOP14" s="813"/>
      <c r="SOQ14" s="813"/>
      <c r="SOR14" s="813"/>
      <c r="SOS14" s="813"/>
      <c r="SOT14" s="813"/>
      <c r="SOU14" s="813"/>
      <c r="SOV14" s="813"/>
      <c r="SOW14" s="813"/>
      <c r="SOX14" s="813"/>
      <c r="SOY14" s="813"/>
      <c r="SOZ14" s="813"/>
      <c r="SPA14" s="813"/>
      <c r="SPB14" s="813"/>
      <c r="SPC14" s="813"/>
      <c r="SPD14" s="813"/>
      <c r="SPE14" s="813"/>
      <c r="SPF14" s="813"/>
      <c r="SPG14" s="813"/>
      <c r="SPH14" s="813"/>
      <c r="SPI14" s="813"/>
      <c r="SPJ14" s="813"/>
      <c r="SPK14" s="813"/>
      <c r="SPL14" s="813"/>
      <c r="SPM14" s="813"/>
      <c r="SPN14" s="813"/>
      <c r="SPO14" s="813"/>
      <c r="SPP14" s="813"/>
      <c r="SPQ14" s="813"/>
      <c r="SPR14" s="813"/>
      <c r="SPS14" s="813"/>
      <c r="SPT14" s="813"/>
      <c r="SPU14" s="813"/>
      <c r="SPV14" s="813"/>
      <c r="SPW14" s="813"/>
      <c r="SPX14" s="813"/>
      <c r="SPY14" s="813"/>
      <c r="SPZ14" s="813"/>
      <c r="SQA14" s="813"/>
      <c r="SQB14" s="813"/>
      <c r="SQC14" s="813"/>
      <c r="SQD14" s="813"/>
      <c r="SQE14" s="813"/>
      <c r="SQF14" s="813"/>
      <c r="SQG14" s="813"/>
      <c r="SQH14" s="813"/>
      <c r="SQI14" s="813"/>
      <c r="SQJ14" s="813"/>
      <c r="SQK14" s="813"/>
      <c r="SQL14" s="813"/>
      <c r="SQM14" s="813"/>
      <c r="SQN14" s="813"/>
      <c r="SQO14" s="813"/>
      <c r="SQP14" s="813"/>
      <c r="SQQ14" s="813"/>
      <c r="SQR14" s="813"/>
      <c r="SQS14" s="813"/>
      <c r="SQT14" s="813"/>
      <c r="SQU14" s="813"/>
      <c r="SQV14" s="813"/>
      <c r="SQW14" s="813"/>
      <c r="SQX14" s="813"/>
      <c r="SQY14" s="813"/>
      <c r="SQZ14" s="813"/>
      <c r="SRA14" s="813"/>
      <c r="SRB14" s="813"/>
      <c r="SRC14" s="813"/>
      <c r="SRD14" s="813"/>
      <c r="SRE14" s="813"/>
      <c r="SRF14" s="813"/>
      <c r="SRG14" s="813"/>
      <c r="SRH14" s="813"/>
      <c r="SRI14" s="813"/>
      <c r="SRJ14" s="813"/>
      <c r="SRK14" s="813"/>
      <c r="SRL14" s="813"/>
      <c r="SRM14" s="813"/>
      <c r="SRN14" s="813"/>
      <c r="SRO14" s="813"/>
      <c r="SRP14" s="813"/>
      <c r="SRQ14" s="813"/>
      <c r="SRR14" s="813"/>
      <c r="SRS14" s="813"/>
      <c r="SRT14" s="813"/>
      <c r="SRU14" s="813"/>
      <c r="SRV14" s="813"/>
      <c r="SRW14" s="813"/>
      <c r="SRX14" s="813"/>
      <c r="SRY14" s="813"/>
      <c r="SRZ14" s="813"/>
      <c r="SSA14" s="813"/>
      <c r="SSB14" s="813"/>
      <c r="SSC14" s="813"/>
      <c r="SSD14" s="813"/>
      <c r="SSE14" s="813"/>
      <c r="SSF14" s="813"/>
      <c r="SSG14" s="813"/>
      <c r="SSH14" s="813"/>
      <c r="SSI14" s="813"/>
      <c r="SSJ14" s="813"/>
      <c r="SSK14" s="813"/>
      <c r="SSL14" s="813"/>
      <c r="SSM14" s="813"/>
      <c r="SSN14" s="813"/>
      <c r="SSO14" s="813"/>
      <c r="SSP14" s="813"/>
      <c r="SSQ14" s="813"/>
      <c r="SSR14" s="813"/>
      <c r="SSS14" s="813"/>
      <c r="SST14" s="813"/>
      <c r="SSU14" s="813"/>
      <c r="SSV14" s="813"/>
      <c r="SSW14" s="813"/>
      <c r="SSX14" s="813"/>
      <c r="SSY14" s="813"/>
      <c r="SSZ14" s="813"/>
      <c r="STA14" s="813"/>
      <c r="STB14" s="813"/>
      <c r="STC14" s="813"/>
      <c r="STD14" s="813"/>
      <c r="STE14" s="813"/>
      <c r="STF14" s="813"/>
      <c r="STG14" s="813"/>
      <c r="STH14" s="813"/>
      <c r="STI14" s="813"/>
      <c r="STJ14" s="813"/>
      <c r="STK14" s="813"/>
      <c r="STL14" s="813"/>
      <c r="STM14" s="813"/>
      <c r="STN14" s="813"/>
      <c r="STO14" s="813"/>
      <c r="STP14" s="813"/>
      <c r="STQ14" s="813"/>
      <c r="STR14" s="813"/>
      <c r="STS14" s="813"/>
      <c r="STT14" s="813"/>
      <c r="STU14" s="813"/>
      <c r="STV14" s="813"/>
      <c r="STW14" s="813"/>
      <c r="STX14" s="813"/>
      <c r="STY14" s="813"/>
      <c r="STZ14" s="813"/>
      <c r="SUA14" s="813"/>
      <c r="SUB14" s="813"/>
      <c r="SUC14" s="813"/>
      <c r="SUD14" s="813"/>
      <c r="SUE14" s="813"/>
      <c r="SUF14" s="813"/>
      <c r="SUG14" s="813"/>
      <c r="SUH14" s="813"/>
      <c r="SUI14" s="813"/>
      <c r="SUJ14" s="813"/>
      <c r="SUK14" s="813"/>
      <c r="SUL14" s="813"/>
      <c r="SUM14" s="813"/>
      <c r="SUN14" s="813"/>
      <c r="SUO14" s="813"/>
      <c r="SUP14" s="813"/>
      <c r="SUQ14" s="813"/>
      <c r="SUR14" s="813"/>
      <c r="SUS14" s="813"/>
      <c r="SUT14" s="813"/>
      <c r="SUU14" s="813"/>
      <c r="SUV14" s="813"/>
      <c r="SUW14" s="813"/>
      <c r="SUX14" s="813"/>
      <c r="SUY14" s="813"/>
      <c r="SUZ14" s="813"/>
      <c r="SVA14" s="813"/>
      <c r="SVB14" s="813"/>
      <c r="SVC14" s="813"/>
      <c r="SVD14" s="813"/>
      <c r="SVE14" s="813"/>
      <c r="SVF14" s="813"/>
      <c r="SVG14" s="813"/>
      <c r="SVH14" s="813"/>
      <c r="SVI14" s="813"/>
      <c r="SVJ14" s="813"/>
      <c r="SVK14" s="813"/>
      <c r="SVL14" s="813"/>
      <c r="SVM14" s="813"/>
      <c r="SVN14" s="813"/>
      <c r="SVO14" s="813"/>
      <c r="SVP14" s="813"/>
      <c r="SVQ14" s="813"/>
      <c r="SVR14" s="813"/>
      <c r="SVS14" s="813"/>
      <c r="SVT14" s="813"/>
      <c r="SVU14" s="813"/>
      <c r="SVV14" s="813"/>
      <c r="SVW14" s="813"/>
      <c r="SVX14" s="813"/>
      <c r="SVY14" s="813"/>
      <c r="SVZ14" s="813"/>
      <c r="SWA14" s="813"/>
      <c r="SWB14" s="813"/>
      <c r="SWC14" s="813"/>
      <c r="SWD14" s="813"/>
      <c r="SWE14" s="813"/>
      <c r="SWF14" s="813"/>
      <c r="SWG14" s="813"/>
      <c r="SWH14" s="813"/>
      <c r="SWI14" s="813"/>
      <c r="SWJ14" s="813"/>
      <c r="SWK14" s="813"/>
      <c r="SWL14" s="813"/>
      <c r="SWM14" s="813"/>
      <c r="SWN14" s="813"/>
      <c r="SWO14" s="813"/>
      <c r="SWP14" s="813"/>
      <c r="SWQ14" s="813"/>
      <c r="SWR14" s="813"/>
      <c r="SWS14" s="813"/>
      <c r="SWT14" s="813"/>
      <c r="SWU14" s="813"/>
      <c r="SWV14" s="813"/>
      <c r="SWW14" s="813"/>
      <c r="SWX14" s="813"/>
      <c r="SWY14" s="813"/>
      <c r="SWZ14" s="813"/>
      <c r="SXA14" s="813"/>
      <c r="SXB14" s="813"/>
      <c r="SXC14" s="813"/>
      <c r="SXD14" s="813"/>
      <c r="SXE14" s="813"/>
      <c r="SXF14" s="813"/>
      <c r="SXG14" s="813"/>
      <c r="SXH14" s="813"/>
      <c r="SXI14" s="813"/>
      <c r="SXJ14" s="813"/>
      <c r="SXK14" s="813"/>
      <c r="SXL14" s="813"/>
      <c r="SXM14" s="813"/>
      <c r="SXN14" s="813"/>
      <c r="SXO14" s="813"/>
      <c r="SXP14" s="813"/>
      <c r="SXQ14" s="813"/>
      <c r="SXR14" s="813"/>
      <c r="SXS14" s="813"/>
      <c r="SXT14" s="813"/>
      <c r="SXU14" s="813"/>
      <c r="SXV14" s="813"/>
      <c r="SXW14" s="813"/>
      <c r="SXX14" s="813"/>
      <c r="SXY14" s="813"/>
      <c r="SXZ14" s="813"/>
      <c r="SYA14" s="813"/>
      <c r="SYB14" s="813"/>
      <c r="SYC14" s="813"/>
      <c r="SYD14" s="813"/>
      <c r="SYE14" s="813"/>
      <c r="SYF14" s="813"/>
      <c r="SYG14" s="813"/>
      <c r="SYH14" s="813"/>
      <c r="SYI14" s="813"/>
      <c r="SYJ14" s="813"/>
      <c r="SYK14" s="813"/>
      <c r="SYL14" s="813"/>
      <c r="SYM14" s="813"/>
      <c r="SYN14" s="813"/>
      <c r="SYO14" s="813"/>
      <c r="SYP14" s="813"/>
      <c r="SYQ14" s="813"/>
      <c r="SYR14" s="813"/>
      <c r="SYS14" s="813"/>
      <c r="SYT14" s="813"/>
      <c r="SYU14" s="813"/>
      <c r="SYV14" s="813"/>
      <c r="SYW14" s="813"/>
      <c r="SYX14" s="813"/>
      <c r="SYY14" s="813"/>
      <c r="SYZ14" s="813"/>
      <c r="SZA14" s="813"/>
      <c r="SZB14" s="813"/>
      <c r="SZC14" s="813"/>
      <c r="SZD14" s="813"/>
      <c r="SZE14" s="813"/>
      <c r="SZF14" s="813"/>
      <c r="SZG14" s="813"/>
      <c r="SZH14" s="813"/>
      <c r="SZI14" s="813"/>
      <c r="SZJ14" s="813"/>
      <c r="SZK14" s="813"/>
      <c r="SZL14" s="813"/>
      <c r="SZM14" s="813"/>
      <c r="SZN14" s="813"/>
      <c r="SZO14" s="813"/>
      <c r="SZP14" s="813"/>
      <c r="SZQ14" s="813"/>
      <c r="SZR14" s="813"/>
      <c r="SZS14" s="813"/>
      <c r="SZT14" s="813"/>
      <c r="SZU14" s="813"/>
      <c r="SZV14" s="813"/>
      <c r="SZW14" s="813"/>
      <c r="SZX14" s="813"/>
      <c r="SZY14" s="813"/>
      <c r="SZZ14" s="813"/>
      <c r="TAA14" s="813"/>
      <c r="TAB14" s="813"/>
      <c r="TAC14" s="813"/>
      <c r="TAD14" s="813"/>
      <c r="TAE14" s="813"/>
      <c r="TAF14" s="813"/>
      <c r="TAG14" s="813"/>
      <c r="TAH14" s="813"/>
      <c r="TAI14" s="813"/>
      <c r="TAJ14" s="813"/>
      <c r="TAK14" s="813"/>
      <c r="TAL14" s="813"/>
      <c r="TAM14" s="813"/>
      <c r="TAN14" s="813"/>
      <c r="TAO14" s="813"/>
      <c r="TAP14" s="813"/>
      <c r="TAQ14" s="813"/>
      <c r="TAR14" s="813"/>
      <c r="TAS14" s="813"/>
      <c r="TAT14" s="813"/>
      <c r="TAU14" s="813"/>
      <c r="TAV14" s="813"/>
      <c r="TAW14" s="813"/>
      <c r="TAX14" s="813"/>
      <c r="TAY14" s="813"/>
      <c r="TAZ14" s="813"/>
      <c r="TBA14" s="813"/>
      <c r="TBB14" s="813"/>
      <c r="TBC14" s="813"/>
      <c r="TBD14" s="813"/>
      <c r="TBE14" s="813"/>
      <c r="TBF14" s="813"/>
      <c r="TBG14" s="813"/>
      <c r="TBH14" s="813"/>
      <c r="TBI14" s="813"/>
      <c r="TBJ14" s="813"/>
      <c r="TBK14" s="813"/>
      <c r="TBL14" s="813"/>
      <c r="TBM14" s="813"/>
      <c r="TBN14" s="813"/>
      <c r="TBO14" s="813"/>
      <c r="TBP14" s="813"/>
      <c r="TBQ14" s="813"/>
      <c r="TBR14" s="813"/>
      <c r="TBS14" s="813"/>
      <c r="TBT14" s="813"/>
      <c r="TBU14" s="813"/>
      <c r="TBV14" s="813"/>
      <c r="TBW14" s="813"/>
      <c r="TBX14" s="813"/>
      <c r="TBY14" s="813"/>
      <c r="TBZ14" s="813"/>
      <c r="TCA14" s="813"/>
      <c r="TCB14" s="813"/>
      <c r="TCC14" s="813"/>
      <c r="TCD14" s="813"/>
      <c r="TCE14" s="813"/>
      <c r="TCF14" s="813"/>
      <c r="TCG14" s="813"/>
      <c r="TCH14" s="813"/>
      <c r="TCI14" s="813"/>
      <c r="TCJ14" s="813"/>
      <c r="TCK14" s="813"/>
      <c r="TCL14" s="813"/>
      <c r="TCM14" s="813"/>
      <c r="TCN14" s="813"/>
      <c r="TCO14" s="813"/>
      <c r="TCP14" s="813"/>
      <c r="TCQ14" s="813"/>
      <c r="TCR14" s="813"/>
      <c r="TCS14" s="813"/>
      <c r="TCT14" s="813"/>
      <c r="TCU14" s="813"/>
      <c r="TCV14" s="813"/>
      <c r="TCW14" s="813"/>
      <c r="TCX14" s="813"/>
      <c r="TCY14" s="813"/>
      <c r="TCZ14" s="813"/>
      <c r="TDA14" s="813"/>
      <c r="TDB14" s="813"/>
      <c r="TDC14" s="813"/>
      <c r="TDD14" s="813"/>
      <c r="TDE14" s="813"/>
      <c r="TDF14" s="813"/>
      <c r="TDG14" s="813"/>
      <c r="TDH14" s="813"/>
      <c r="TDI14" s="813"/>
      <c r="TDJ14" s="813"/>
      <c r="TDK14" s="813"/>
      <c r="TDL14" s="813"/>
      <c r="TDM14" s="813"/>
      <c r="TDN14" s="813"/>
      <c r="TDO14" s="813"/>
      <c r="TDP14" s="813"/>
      <c r="TDQ14" s="813"/>
      <c r="TDR14" s="813"/>
      <c r="TDS14" s="813"/>
      <c r="TDT14" s="813"/>
      <c r="TDU14" s="813"/>
      <c r="TDV14" s="813"/>
      <c r="TDW14" s="813"/>
      <c r="TDX14" s="813"/>
      <c r="TDY14" s="813"/>
      <c r="TDZ14" s="813"/>
      <c r="TEA14" s="813"/>
      <c r="TEB14" s="813"/>
      <c r="TEC14" s="813"/>
      <c r="TED14" s="813"/>
      <c r="TEE14" s="813"/>
      <c r="TEF14" s="813"/>
      <c r="TEG14" s="813"/>
      <c r="TEH14" s="813"/>
      <c r="TEI14" s="813"/>
      <c r="TEJ14" s="813"/>
      <c r="TEK14" s="813"/>
      <c r="TEL14" s="813"/>
      <c r="TEM14" s="813"/>
      <c r="TEN14" s="813"/>
      <c r="TEO14" s="813"/>
      <c r="TEP14" s="813"/>
      <c r="TEQ14" s="813"/>
      <c r="TER14" s="813"/>
      <c r="TES14" s="813"/>
      <c r="TET14" s="813"/>
      <c r="TEU14" s="813"/>
      <c r="TEV14" s="813"/>
      <c r="TEW14" s="813"/>
      <c r="TEX14" s="813"/>
      <c r="TEY14" s="813"/>
      <c r="TEZ14" s="813"/>
      <c r="TFA14" s="813"/>
      <c r="TFB14" s="813"/>
      <c r="TFC14" s="813"/>
      <c r="TFD14" s="813"/>
      <c r="TFE14" s="813"/>
      <c r="TFF14" s="813"/>
      <c r="TFG14" s="813"/>
      <c r="TFH14" s="813"/>
      <c r="TFI14" s="813"/>
      <c r="TFJ14" s="813"/>
      <c r="TFK14" s="813"/>
      <c r="TFL14" s="813"/>
      <c r="TFM14" s="813"/>
      <c r="TFN14" s="813"/>
      <c r="TFO14" s="813"/>
      <c r="TFP14" s="813"/>
      <c r="TFQ14" s="813"/>
      <c r="TFR14" s="813"/>
      <c r="TFS14" s="813"/>
      <c r="TFT14" s="813"/>
      <c r="TFU14" s="813"/>
      <c r="TFV14" s="813"/>
      <c r="TFW14" s="813"/>
      <c r="TFX14" s="813"/>
      <c r="TFY14" s="813"/>
      <c r="TFZ14" s="813"/>
      <c r="TGA14" s="813"/>
      <c r="TGB14" s="813"/>
      <c r="TGC14" s="813"/>
      <c r="TGD14" s="813"/>
      <c r="TGE14" s="813"/>
      <c r="TGF14" s="813"/>
      <c r="TGG14" s="813"/>
      <c r="TGH14" s="813"/>
      <c r="TGI14" s="813"/>
      <c r="TGJ14" s="813"/>
      <c r="TGK14" s="813"/>
      <c r="TGL14" s="813"/>
      <c r="TGM14" s="813"/>
      <c r="TGN14" s="813"/>
      <c r="TGO14" s="813"/>
      <c r="TGP14" s="813"/>
      <c r="TGQ14" s="813"/>
      <c r="TGR14" s="813"/>
      <c r="TGS14" s="813"/>
      <c r="TGT14" s="813"/>
      <c r="TGU14" s="813"/>
      <c r="TGV14" s="813"/>
      <c r="TGW14" s="813"/>
      <c r="TGX14" s="813"/>
      <c r="TGY14" s="813"/>
      <c r="TGZ14" s="813"/>
      <c r="THA14" s="813"/>
      <c r="THB14" s="813"/>
      <c r="THC14" s="813"/>
      <c r="THD14" s="813"/>
      <c r="THE14" s="813"/>
      <c r="THF14" s="813"/>
      <c r="THG14" s="813"/>
      <c r="THH14" s="813"/>
      <c r="THI14" s="813"/>
      <c r="THJ14" s="813"/>
      <c r="THK14" s="813"/>
      <c r="THL14" s="813"/>
      <c r="THM14" s="813"/>
      <c r="THN14" s="813"/>
      <c r="THO14" s="813"/>
      <c r="THP14" s="813"/>
      <c r="THQ14" s="813"/>
      <c r="THR14" s="813"/>
      <c r="THS14" s="813"/>
      <c r="THT14" s="813"/>
      <c r="THU14" s="813"/>
      <c r="THV14" s="813"/>
      <c r="THW14" s="813"/>
      <c r="THX14" s="813"/>
      <c r="THY14" s="813"/>
      <c r="THZ14" s="813"/>
      <c r="TIA14" s="813"/>
      <c r="TIB14" s="813"/>
      <c r="TIC14" s="813"/>
      <c r="TID14" s="813"/>
      <c r="TIE14" s="813"/>
      <c r="TIF14" s="813"/>
      <c r="TIG14" s="813"/>
      <c r="TIH14" s="813"/>
      <c r="TII14" s="813"/>
      <c r="TIJ14" s="813"/>
      <c r="TIK14" s="813"/>
      <c r="TIL14" s="813"/>
      <c r="TIM14" s="813"/>
      <c r="TIN14" s="813"/>
      <c r="TIO14" s="813"/>
      <c r="TIP14" s="813"/>
      <c r="TIQ14" s="813"/>
      <c r="TIR14" s="813"/>
      <c r="TIS14" s="813"/>
      <c r="TIT14" s="813"/>
      <c r="TIU14" s="813"/>
      <c r="TIV14" s="813"/>
      <c r="TIW14" s="813"/>
      <c r="TIX14" s="813"/>
      <c r="TIY14" s="813"/>
      <c r="TIZ14" s="813"/>
      <c r="TJA14" s="813"/>
      <c r="TJB14" s="813"/>
      <c r="TJC14" s="813"/>
      <c r="TJD14" s="813"/>
      <c r="TJE14" s="813"/>
      <c r="TJF14" s="813"/>
      <c r="TJG14" s="813"/>
      <c r="TJH14" s="813"/>
      <c r="TJI14" s="813"/>
      <c r="TJJ14" s="813"/>
      <c r="TJK14" s="813"/>
      <c r="TJL14" s="813"/>
      <c r="TJM14" s="813"/>
      <c r="TJN14" s="813"/>
      <c r="TJO14" s="813"/>
      <c r="TJP14" s="813"/>
      <c r="TJQ14" s="813"/>
      <c r="TJR14" s="813"/>
      <c r="TJS14" s="813"/>
      <c r="TJT14" s="813"/>
      <c r="TJU14" s="813"/>
      <c r="TJV14" s="813"/>
      <c r="TJW14" s="813"/>
      <c r="TJX14" s="813"/>
      <c r="TJY14" s="813"/>
      <c r="TJZ14" s="813"/>
      <c r="TKA14" s="813"/>
      <c r="TKB14" s="813"/>
      <c r="TKC14" s="813"/>
      <c r="TKD14" s="813"/>
      <c r="TKE14" s="813"/>
      <c r="TKF14" s="813"/>
      <c r="TKG14" s="813"/>
      <c r="TKH14" s="813"/>
      <c r="TKI14" s="813"/>
      <c r="TKJ14" s="813"/>
      <c r="TKK14" s="813"/>
      <c r="TKL14" s="813"/>
      <c r="TKM14" s="813"/>
      <c r="TKN14" s="813"/>
      <c r="TKO14" s="813"/>
      <c r="TKP14" s="813"/>
      <c r="TKQ14" s="813"/>
      <c r="TKR14" s="813"/>
      <c r="TKS14" s="813"/>
      <c r="TKT14" s="813"/>
      <c r="TKU14" s="813"/>
      <c r="TKV14" s="813"/>
      <c r="TKW14" s="813"/>
      <c r="TKX14" s="813"/>
      <c r="TKY14" s="813"/>
      <c r="TKZ14" s="813"/>
      <c r="TLA14" s="813"/>
      <c r="TLB14" s="813"/>
      <c r="TLC14" s="813"/>
      <c r="TLD14" s="813"/>
      <c r="TLE14" s="813"/>
      <c r="TLF14" s="813"/>
      <c r="TLG14" s="813"/>
      <c r="TLH14" s="813"/>
      <c r="TLI14" s="813"/>
      <c r="TLJ14" s="813"/>
      <c r="TLK14" s="813"/>
      <c r="TLL14" s="813"/>
      <c r="TLM14" s="813"/>
      <c r="TLN14" s="813"/>
      <c r="TLO14" s="813"/>
      <c r="TLP14" s="813"/>
      <c r="TLQ14" s="813"/>
      <c r="TLR14" s="813"/>
      <c r="TLS14" s="813"/>
      <c r="TLT14" s="813"/>
      <c r="TLU14" s="813"/>
      <c r="TLV14" s="813"/>
      <c r="TLW14" s="813"/>
      <c r="TLX14" s="813"/>
      <c r="TLY14" s="813"/>
      <c r="TLZ14" s="813"/>
      <c r="TMA14" s="813"/>
      <c r="TMB14" s="813"/>
      <c r="TMC14" s="813"/>
      <c r="TMD14" s="813"/>
      <c r="TME14" s="813"/>
      <c r="TMF14" s="813"/>
      <c r="TMG14" s="813"/>
      <c r="TMH14" s="813"/>
      <c r="TMI14" s="813"/>
      <c r="TMJ14" s="813"/>
      <c r="TMK14" s="813"/>
      <c r="TML14" s="813"/>
      <c r="TMM14" s="813"/>
      <c r="TMN14" s="813"/>
      <c r="TMO14" s="813"/>
      <c r="TMP14" s="813"/>
      <c r="TMQ14" s="813"/>
      <c r="TMR14" s="813"/>
      <c r="TMS14" s="813"/>
      <c r="TMT14" s="813"/>
      <c r="TMU14" s="813"/>
      <c r="TMV14" s="813"/>
      <c r="TMW14" s="813"/>
      <c r="TMX14" s="813"/>
      <c r="TMY14" s="813"/>
      <c r="TMZ14" s="813"/>
      <c r="TNA14" s="813"/>
      <c r="TNB14" s="813"/>
      <c r="TNC14" s="813"/>
      <c r="TND14" s="813"/>
      <c r="TNE14" s="813"/>
      <c r="TNF14" s="813"/>
      <c r="TNG14" s="813"/>
      <c r="TNH14" s="813"/>
      <c r="TNI14" s="813"/>
      <c r="TNJ14" s="813"/>
      <c r="TNK14" s="813"/>
      <c r="TNL14" s="813"/>
      <c r="TNM14" s="813"/>
      <c r="TNN14" s="813"/>
      <c r="TNO14" s="813"/>
      <c r="TNP14" s="813"/>
      <c r="TNQ14" s="813"/>
      <c r="TNR14" s="813"/>
      <c r="TNS14" s="813"/>
      <c r="TNT14" s="813"/>
      <c r="TNU14" s="813"/>
      <c r="TNV14" s="813"/>
      <c r="TNW14" s="813"/>
      <c r="TNX14" s="813"/>
      <c r="TNY14" s="813"/>
      <c r="TNZ14" s="813"/>
      <c r="TOA14" s="813"/>
      <c r="TOB14" s="813"/>
      <c r="TOC14" s="813"/>
      <c r="TOD14" s="813"/>
      <c r="TOE14" s="813"/>
      <c r="TOF14" s="813"/>
      <c r="TOG14" s="813"/>
      <c r="TOH14" s="813"/>
      <c r="TOI14" s="813"/>
      <c r="TOJ14" s="813"/>
      <c r="TOK14" s="813"/>
      <c r="TOL14" s="813"/>
      <c r="TOM14" s="813"/>
      <c r="TON14" s="813"/>
      <c r="TOO14" s="813"/>
      <c r="TOP14" s="813"/>
      <c r="TOQ14" s="813"/>
      <c r="TOR14" s="813"/>
      <c r="TOS14" s="813"/>
      <c r="TOT14" s="813"/>
      <c r="TOU14" s="813"/>
      <c r="TOV14" s="813"/>
      <c r="TOW14" s="813"/>
      <c r="TOX14" s="813"/>
      <c r="TOY14" s="813"/>
      <c r="TOZ14" s="813"/>
      <c r="TPA14" s="813"/>
      <c r="TPB14" s="813"/>
      <c r="TPC14" s="813"/>
      <c r="TPD14" s="813"/>
      <c r="TPE14" s="813"/>
      <c r="TPF14" s="813"/>
      <c r="TPG14" s="813"/>
      <c r="TPH14" s="813"/>
      <c r="TPI14" s="813"/>
      <c r="TPJ14" s="813"/>
      <c r="TPK14" s="813"/>
      <c r="TPL14" s="813"/>
      <c r="TPM14" s="813"/>
      <c r="TPN14" s="813"/>
      <c r="TPO14" s="813"/>
      <c r="TPP14" s="813"/>
      <c r="TPQ14" s="813"/>
      <c r="TPR14" s="813"/>
      <c r="TPS14" s="813"/>
      <c r="TPT14" s="813"/>
      <c r="TPU14" s="813"/>
      <c r="TPV14" s="813"/>
      <c r="TPW14" s="813"/>
      <c r="TPX14" s="813"/>
      <c r="TPY14" s="813"/>
      <c r="TPZ14" s="813"/>
      <c r="TQA14" s="813"/>
      <c r="TQB14" s="813"/>
      <c r="TQC14" s="813"/>
      <c r="TQD14" s="813"/>
      <c r="TQE14" s="813"/>
      <c r="TQF14" s="813"/>
      <c r="TQG14" s="813"/>
      <c r="TQH14" s="813"/>
      <c r="TQI14" s="813"/>
      <c r="TQJ14" s="813"/>
      <c r="TQK14" s="813"/>
      <c r="TQL14" s="813"/>
      <c r="TQM14" s="813"/>
      <c r="TQN14" s="813"/>
      <c r="TQO14" s="813"/>
      <c r="TQP14" s="813"/>
      <c r="TQQ14" s="813"/>
      <c r="TQR14" s="813"/>
      <c r="TQS14" s="813"/>
      <c r="TQT14" s="813"/>
      <c r="TQU14" s="813"/>
      <c r="TQV14" s="813"/>
      <c r="TQW14" s="813"/>
      <c r="TQX14" s="813"/>
      <c r="TQY14" s="813"/>
      <c r="TQZ14" s="813"/>
      <c r="TRA14" s="813"/>
      <c r="TRB14" s="813"/>
      <c r="TRC14" s="813"/>
      <c r="TRD14" s="813"/>
      <c r="TRE14" s="813"/>
      <c r="TRF14" s="813"/>
      <c r="TRG14" s="813"/>
      <c r="TRH14" s="813"/>
      <c r="TRI14" s="813"/>
      <c r="TRJ14" s="813"/>
      <c r="TRK14" s="813"/>
      <c r="TRL14" s="813"/>
      <c r="TRM14" s="813"/>
      <c r="TRN14" s="813"/>
      <c r="TRO14" s="813"/>
      <c r="TRP14" s="813"/>
      <c r="TRQ14" s="813"/>
      <c r="TRR14" s="813"/>
      <c r="TRS14" s="813"/>
      <c r="TRT14" s="813"/>
      <c r="TRU14" s="813"/>
      <c r="TRV14" s="813"/>
      <c r="TRW14" s="813"/>
      <c r="TRX14" s="813"/>
      <c r="TRY14" s="813"/>
      <c r="TRZ14" s="813"/>
      <c r="TSA14" s="813"/>
      <c r="TSB14" s="813"/>
      <c r="TSC14" s="813"/>
      <c r="TSD14" s="813"/>
      <c r="TSE14" s="813"/>
      <c r="TSF14" s="813"/>
      <c r="TSG14" s="813"/>
      <c r="TSH14" s="813"/>
      <c r="TSI14" s="813"/>
      <c r="TSJ14" s="813"/>
      <c r="TSK14" s="813"/>
      <c r="TSL14" s="813"/>
      <c r="TSM14" s="813"/>
      <c r="TSN14" s="813"/>
      <c r="TSO14" s="813"/>
      <c r="TSP14" s="813"/>
      <c r="TSQ14" s="813"/>
      <c r="TSR14" s="813"/>
      <c r="TSS14" s="813"/>
      <c r="TST14" s="813"/>
      <c r="TSU14" s="813"/>
      <c r="TSV14" s="813"/>
      <c r="TSW14" s="813"/>
      <c r="TSX14" s="813"/>
      <c r="TSY14" s="813"/>
      <c r="TSZ14" s="813"/>
      <c r="TTA14" s="813"/>
      <c r="TTB14" s="813"/>
      <c r="TTC14" s="813"/>
      <c r="TTD14" s="813"/>
      <c r="TTE14" s="813"/>
      <c r="TTF14" s="813"/>
      <c r="TTG14" s="813"/>
      <c r="TTH14" s="813"/>
      <c r="TTI14" s="813"/>
      <c r="TTJ14" s="813"/>
      <c r="TTK14" s="813"/>
      <c r="TTL14" s="813"/>
      <c r="TTM14" s="813"/>
      <c r="TTN14" s="813"/>
      <c r="TTO14" s="813"/>
      <c r="TTP14" s="813"/>
      <c r="TTQ14" s="813"/>
      <c r="TTR14" s="813"/>
      <c r="TTS14" s="813"/>
      <c r="TTT14" s="813"/>
      <c r="TTU14" s="813"/>
      <c r="TTV14" s="813"/>
      <c r="TTW14" s="813"/>
      <c r="TTX14" s="813"/>
      <c r="TTY14" s="813"/>
      <c r="TTZ14" s="813"/>
      <c r="TUA14" s="813"/>
      <c r="TUB14" s="813"/>
      <c r="TUC14" s="813"/>
      <c r="TUD14" s="813"/>
      <c r="TUE14" s="813"/>
      <c r="TUF14" s="813"/>
      <c r="TUG14" s="813"/>
      <c r="TUH14" s="813"/>
      <c r="TUI14" s="813"/>
      <c r="TUJ14" s="813"/>
      <c r="TUK14" s="813"/>
      <c r="TUL14" s="813"/>
      <c r="TUM14" s="813"/>
      <c r="TUN14" s="813"/>
      <c r="TUO14" s="813"/>
      <c r="TUP14" s="813"/>
      <c r="TUQ14" s="813"/>
      <c r="TUR14" s="813"/>
      <c r="TUS14" s="813"/>
      <c r="TUT14" s="813"/>
      <c r="TUU14" s="813"/>
      <c r="TUV14" s="813"/>
      <c r="TUW14" s="813"/>
      <c r="TUX14" s="813"/>
      <c r="TUY14" s="813"/>
      <c r="TUZ14" s="813"/>
      <c r="TVA14" s="813"/>
      <c r="TVB14" s="813"/>
      <c r="TVC14" s="813"/>
      <c r="TVD14" s="813"/>
      <c r="TVE14" s="813"/>
      <c r="TVF14" s="813"/>
      <c r="TVG14" s="813"/>
      <c r="TVH14" s="813"/>
      <c r="TVI14" s="813"/>
      <c r="TVJ14" s="813"/>
      <c r="TVK14" s="813"/>
      <c r="TVL14" s="813"/>
      <c r="TVM14" s="813"/>
      <c r="TVN14" s="813"/>
      <c r="TVO14" s="813"/>
      <c r="TVP14" s="813"/>
      <c r="TVQ14" s="813"/>
      <c r="TVR14" s="813"/>
      <c r="TVS14" s="813"/>
      <c r="TVT14" s="813"/>
      <c r="TVU14" s="813"/>
      <c r="TVV14" s="813"/>
      <c r="TVW14" s="813"/>
      <c r="TVX14" s="813"/>
      <c r="TVY14" s="813"/>
      <c r="TVZ14" s="813"/>
      <c r="TWA14" s="813"/>
      <c r="TWB14" s="813"/>
      <c r="TWC14" s="813"/>
      <c r="TWD14" s="813"/>
      <c r="TWE14" s="813"/>
      <c r="TWF14" s="813"/>
      <c r="TWG14" s="813"/>
      <c r="TWH14" s="813"/>
      <c r="TWI14" s="813"/>
      <c r="TWJ14" s="813"/>
      <c r="TWK14" s="813"/>
      <c r="TWL14" s="813"/>
      <c r="TWM14" s="813"/>
      <c r="TWN14" s="813"/>
      <c r="TWO14" s="813"/>
      <c r="TWP14" s="813"/>
      <c r="TWQ14" s="813"/>
      <c r="TWR14" s="813"/>
      <c r="TWS14" s="813"/>
      <c r="TWT14" s="813"/>
      <c r="TWU14" s="813"/>
      <c r="TWV14" s="813"/>
      <c r="TWW14" s="813"/>
      <c r="TWX14" s="813"/>
      <c r="TWY14" s="813"/>
      <c r="TWZ14" s="813"/>
      <c r="TXA14" s="813"/>
      <c r="TXB14" s="813"/>
      <c r="TXC14" s="813"/>
      <c r="TXD14" s="813"/>
      <c r="TXE14" s="813"/>
      <c r="TXF14" s="813"/>
      <c r="TXG14" s="813"/>
      <c r="TXH14" s="813"/>
      <c r="TXI14" s="813"/>
      <c r="TXJ14" s="813"/>
      <c r="TXK14" s="813"/>
      <c r="TXL14" s="813"/>
      <c r="TXM14" s="813"/>
      <c r="TXN14" s="813"/>
      <c r="TXO14" s="813"/>
      <c r="TXP14" s="813"/>
      <c r="TXQ14" s="813"/>
      <c r="TXR14" s="813"/>
      <c r="TXS14" s="813"/>
      <c r="TXT14" s="813"/>
      <c r="TXU14" s="813"/>
      <c r="TXV14" s="813"/>
      <c r="TXW14" s="813"/>
      <c r="TXX14" s="813"/>
      <c r="TXY14" s="813"/>
      <c r="TXZ14" s="813"/>
      <c r="TYA14" s="813"/>
      <c r="TYB14" s="813"/>
      <c r="TYC14" s="813"/>
      <c r="TYD14" s="813"/>
      <c r="TYE14" s="813"/>
      <c r="TYF14" s="813"/>
      <c r="TYG14" s="813"/>
      <c r="TYH14" s="813"/>
      <c r="TYI14" s="813"/>
      <c r="TYJ14" s="813"/>
      <c r="TYK14" s="813"/>
      <c r="TYL14" s="813"/>
      <c r="TYM14" s="813"/>
      <c r="TYN14" s="813"/>
      <c r="TYO14" s="813"/>
      <c r="TYP14" s="813"/>
      <c r="TYQ14" s="813"/>
      <c r="TYR14" s="813"/>
      <c r="TYS14" s="813"/>
      <c r="TYT14" s="813"/>
      <c r="TYU14" s="813"/>
      <c r="TYV14" s="813"/>
      <c r="TYW14" s="813"/>
      <c r="TYX14" s="813"/>
      <c r="TYY14" s="813"/>
      <c r="TYZ14" s="813"/>
      <c r="TZA14" s="813"/>
      <c r="TZB14" s="813"/>
      <c r="TZC14" s="813"/>
      <c r="TZD14" s="813"/>
      <c r="TZE14" s="813"/>
      <c r="TZF14" s="813"/>
      <c r="TZG14" s="813"/>
      <c r="TZH14" s="813"/>
      <c r="TZI14" s="813"/>
      <c r="TZJ14" s="813"/>
      <c r="TZK14" s="813"/>
      <c r="TZL14" s="813"/>
      <c r="TZM14" s="813"/>
      <c r="TZN14" s="813"/>
      <c r="TZO14" s="813"/>
      <c r="TZP14" s="813"/>
      <c r="TZQ14" s="813"/>
      <c r="TZR14" s="813"/>
      <c r="TZS14" s="813"/>
      <c r="TZT14" s="813"/>
      <c r="TZU14" s="813"/>
      <c r="TZV14" s="813"/>
      <c r="TZW14" s="813"/>
      <c r="TZX14" s="813"/>
      <c r="TZY14" s="813"/>
      <c r="TZZ14" s="813"/>
      <c r="UAA14" s="813"/>
      <c r="UAB14" s="813"/>
      <c r="UAC14" s="813"/>
      <c r="UAD14" s="813"/>
      <c r="UAE14" s="813"/>
      <c r="UAF14" s="813"/>
      <c r="UAG14" s="813"/>
      <c r="UAH14" s="813"/>
      <c r="UAI14" s="813"/>
      <c r="UAJ14" s="813"/>
      <c r="UAK14" s="813"/>
      <c r="UAL14" s="813"/>
      <c r="UAM14" s="813"/>
      <c r="UAN14" s="813"/>
      <c r="UAO14" s="813"/>
      <c r="UAP14" s="813"/>
      <c r="UAQ14" s="813"/>
      <c r="UAR14" s="813"/>
      <c r="UAS14" s="813"/>
      <c r="UAT14" s="813"/>
      <c r="UAU14" s="813"/>
      <c r="UAV14" s="813"/>
      <c r="UAW14" s="813"/>
      <c r="UAX14" s="813"/>
      <c r="UAY14" s="813"/>
      <c r="UAZ14" s="813"/>
      <c r="UBA14" s="813"/>
      <c r="UBB14" s="813"/>
      <c r="UBC14" s="813"/>
      <c r="UBD14" s="813"/>
      <c r="UBE14" s="813"/>
      <c r="UBF14" s="813"/>
      <c r="UBG14" s="813"/>
      <c r="UBH14" s="813"/>
      <c r="UBI14" s="813"/>
      <c r="UBJ14" s="813"/>
      <c r="UBK14" s="813"/>
      <c r="UBL14" s="813"/>
      <c r="UBM14" s="813"/>
      <c r="UBN14" s="813"/>
      <c r="UBO14" s="813"/>
      <c r="UBP14" s="813"/>
      <c r="UBQ14" s="813"/>
      <c r="UBR14" s="813"/>
      <c r="UBS14" s="813"/>
      <c r="UBT14" s="813"/>
      <c r="UBU14" s="813"/>
      <c r="UBV14" s="813"/>
      <c r="UBW14" s="813"/>
      <c r="UBX14" s="813"/>
      <c r="UBY14" s="813"/>
      <c r="UBZ14" s="813"/>
      <c r="UCA14" s="813"/>
      <c r="UCB14" s="813"/>
      <c r="UCC14" s="813"/>
      <c r="UCD14" s="813"/>
      <c r="UCE14" s="813"/>
      <c r="UCF14" s="813"/>
      <c r="UCG14" s="813"/>
      <c r="UCH14" s="813"/>
      <c r="UCI14" s="813"/>
      <c r="UCJ14" s="813"/>
      <c r="UCK14" s="813"/>
      <c r="UCL14" s="813"/>
      <c r="UCM14" s="813"/>
      <c r="UCN14" s="813"/>
      <c r="UCO14" s="813"/>
      <c r="UCP14" s="813"/>
      <c r="UCQ14" s="813"/>
      <c r="UCR14" s="813"/>
      <c r="UCS14" s="813"/>
      <c r="UCT14" s="813"/>
      <c r="UCU14" s="813"/>
      <c r="UCV14" s="813"/>
      <c r="UCW14" s="813"/>
      <c r="UCX14" s="813"/>
      <c r="UCY14" s="813"/>
      <c r="UCZ14" s="813"/>
      <c r="UDA14" s="813"/>
      <c r="UDB14" s="813"/>
      <c r="UDC14" s="813"/>
      <c r="UDD14" s="813"/>
      <c r="UDE14" s="813"/>
      <c r="UDF14" s="813"/>
      <c r="UDG14" s="813"/>
      <c r="UDH14" s="813"/>
      <c r="UDI14" s="813"/>
      <c r="UDJ14" s="813"/>
      <c r="UDK14" s="813"/>
      <c r="UDL14" s="813"/>
      <c r="UDM14" s="813"/>
      <c r="UDN14" s="813"/>
      <c r="UDO14" s="813"/>
      <c r="UDP14" s="813"/>
      <c r="UDQ14" s="813"/>
      <c r="UDR14" s="813"/>
      <c r="UDS14" s="813"/>
      <c r="UDT14" s="813"/>
      <c r="UDU14" s="813"/>
      <c r="UDV14" s="813"/>
      <c r="UDW14" s="813"/>
      <c r="UDX14" s="813"/>
      <c r="UDY14" s="813"/>
      <c r="UDZ14" s="813"/>
      <c r="UEA14" s="813"/>
      <c r="UEB14" s="813"/>
      <c r="UEC14" s="813"/>
      <c r="UED14" s="813"/>
      <c r="UEE14" s="813"/>
      <c r="UEF14" s="813"/>
      <c r="UEG14" s="813"/>
      <c r="UEH14" s="813"/>
      <c r="UEI14" s="813"/>
      <c r="UEJ14" s="813"/>
      <c r="UEK14" s="813"/>
      <c r="UEL14" s="813"/>
      <c r="UEM14" s="813"/>
      <c r="UEN14" s="813"/>
      <c r="UEO14" s="813"/>
      <c r="UEP14" s="813"/>
      <c r="UEQ14" s="813"/>
      <c r="UER14" s="813"/>
      <c r="UES14" s="813"/>
      <c r="UET14" s="813"/>
      <c r="UEU14" s="813"/>
      <c r="UEV14" s="813"/>
      <c r="UEW14" s="813"/>
      <c r="UEX14" s="813"/>
      <c r="UEY14" s="813"/>
      <c r="UEZ14" s="813"/>
      <c r="UFA14" s="813"/>
      <c r="UFB14" s="813"/>
      <c r="UFC14" s="813"/>
      <c r="UFD14" s="813"/>
      <c r="UFE14" s="813"/>
      <c r="UFF14" s="813"/>
      <c r="UFG14" s="813"/>
      <c r="UFH14" s="813"/>
      <c r="UFI14" s="813"/>
      <c r="UFJ14" s="813"/>
      <c r="UFK14" s="813"/>
      <c r="UFL14" s="813"/>
      <c r="UFM14" s="813"/>
      <c r="UFN14" s="813"/>
      <c r="UFO14" s="813"/>
      <c r="UFP14" s="813"/>
      <c r="UFQ14" s="813"/>
      <c r="UFR14" s="813"/>
      <c r="UFS14" s="813"/>
      <c r="UFT14" s="813"/>
      <c r="UFU14" s="813"/>
      <c r="UFV14" s="813"/>
      <c r="UFW14" s="813"/>
      <c r="UFX14" s="813"/>
      <c r="UFY14" s="813"/>
      <c r="UFZ14" s="813"/>
      <c r="UGA14" s="813"/>
      <c r="UGB14" s="813"/>
      <c r="UGC14" s="813"/>
      <c r="UGD14" s="813"/>
      <c r="UGE14" s="813"/>
      <c r="UGF14" s="813"/>
      <c r="UGG14" s="813"/>
      <c r="UGH14" s="813"/>
      <c r="UGI14" s="813"/>
      <c r="UGJ14" s="813"/>
      <c r="UGK14" s="813"/>
      <c r="UGL14" s="813"/>
      <c r="UGM14" s="813"/>
      <c r="UGN14" s="813"/>
      <c r="UGO14" s="813"/>
      <c r="UGP14" s="813"/>
      <c r="UGQ14" s="813"/>
      <c r="UGR14" s="813"/>
      <c r="UGS14" s="813"/>
      <c r="UGT14" s="813"/>
      <c r="UGU14" s="813"/>
      <c r="UGV14" s="813"/>
      <c r="UGW14" s="813"/>
      <c r="UGX14" s="813"/>
      <c r="UGY14" s="813"/>
      <c r="UGZ14" s="813"/>
      <c r="UHA14" s="813"/>
      <c r="UHB14" s="813"/>
      <c r="UHC14" s="813"/>
      <c r="UHD14" s="813"/>
      <c r="UHE14" s="813"/>
      <c r="UHF14" s="813"/>
      <c r="UHG14" s="813"/>
      <c r="UHH14" s="813"/>
      <c r="UHI14" s="813"/>
      <c r="UHJ14" s="813"/>
      <c r="UHK14" s="813"/>
      <c r="UHL14" s="813"/>
      <c r="UHM14" s="813"/>
      <c r="UHN14" s="813"/>
      <c r="UHO14" s="813"/>
      <c r="UHP14" s="813"/>
      <c r="UHQ14" s="813"/>
      <c r="UHR14" s="813"/>
      <c r="UHS14" s="813"/>
      <c r="UHT14" s="813"/>
      <c r="UHU14" s="813"/>
      <c r="UHV14" s="813"/>
      <c r="UHW14" s="813"/>
      <c r="UHX14" s="813"/>
      <c r="UHY14" s="813"/>
      <c r="UHZ14" s="813"/>
      <c r="UIA14" s="813"/>
      <c r="UIB14" s="813"/>
      <c r="UIC14" s="813"/>
      <c r="UID14" s="813"/>
      <c r="UIE14" s="813"/>
      <c r="UIF14" s="813"/>
      <c r="UIG14" s="813"/>
      <c r="UIH14" s="813"/>
      <c r="UII14" s="813"/>
      <c r="UIJ14" s="813"/>
      <c r="UIK14" s="813"/>
      <c r="UIL14" s="813"/>
      <c r="UIM14" s="813"/>
      <c r="UIN14" s="813"/>
      <c r="UIO14" s="813"/>
      <c r="UIP14" s="813"/>
      <c r="UIQ14" s="813"/>
      <c r="UIR14" s="813"/>
      <c r="UIS14" s="813"/>
      <c r="UIT14" s="813"/>
      <c r="UIU14" s="813"/>
      <c r="UIV14" s="813"/>
      <c r="UIW14" s="813"/>
      <c r="UIX14" s="813"/>
      <c r="UIY14" s="813"/>
      <c r="UIZ14" s="813"/>
      <c r="UJA14" s="813"/>
      <c r="UJB14" s="813"/>
      <c r="UJC14" s="813"/>
      <c r="UJD14" s="813"/>
      <c r="UJE14" s="813"/>
      <c r="UJF14" s="813"/>
      <c r="UJG14" s="813"/>
      <c r="UJH14" s="813"/>
      <c r="UJI14" s="813"/>
      <c r="UJJ14" s="813"/>
      <c r="UJK14" s="813"/>
      <c r="UJL14" s="813"/>
      <c r="UJM14" s="813"/>
      <c r="UJN14" s="813"/>
      <c r="UJO14" s="813"/>
      <c r="UJP14" s="813"/>
      <c r="UJQ14" s="813"/>
      <c r="UJR14" s="813"/>
      <c r="UJS14" s="813"/>
      <c r="UJT14" s="813"/>
      <c r="UJU14" s="813"/>
      <c r="UJV14" s="813"/>
      <c r="UJW14" s="813"/>
      <c r="UJX14" s="813"/>
      <c r="UJY14" s="813"/>
      <c r="UJZ14" s="813"/>
      <c r="UKA14" s="813"/>
      <c r="UKB14" s="813"/>
      <c r="UKC14" s="813"/>
      <c r="UKD14" s="813"/>
      <c r="UKE14" s="813"/>
      <c r="UKF14" s="813"/>
      <c r="UKG14" s="813"/>
      <c r="UKH14" s="813"/>
      <c r="UKI14" s="813"/>
      <c r="UKJ14" s="813"/>
      <c r="UKK14" s="813"/>
      <c r="UKL14" s="813"/>
      <c r="UKM14" s="813"/>
      <c r="UKN14" s="813"/>
      <c r="UKO14" s="813"/>
      <c r="UKP14" s="813"/>
      <c r="UKQ14" s="813"/>
      <c r="UKR14" s="813"/>
      <c r="UKS14" s="813"/>
      <c r="UKT14" s="813"/>
      <c r="UKU14" s="813"/>
      <c r="UKV14" s="813"/>
      <c r="UKW14" s="813"/>
      <c r="UKX14" s="813"/>
      <c r="UKY14" s="813"/>
      <c r="UKZ14" s="813"/>
      <c r="ULA14" s="813"/>
      <c r="ULB14" s="813"/>
      <c r="ULC14" s="813"/>
      <c r="ULD14" s="813"/>
      <c r="ULE14" s="813"/>
      <c r="ULF14" s="813"/>
      <c r="ULG14" s="813"/>
      <c r="ULH14" s="813"/>
      <c r="ULI14" s="813"/>
      <c r="ULJ14" s="813"/>
      <c r="ULK14" s="813"/>
      <c r="ULL14" s="813"/>
      <c r="ULM14" s="813"/>
      <c r="ULN14" s="813"/>
      <c r="ULO14" s="813"/>
      <c r="ULP14" s="813"/>
      <c r="ULQ14" s="813"/>
      <c r="ULR14" s="813"/>
      <c r="ULS14" s="813"/>
      <c r="ULT14" s="813"/>
      <c r="ULU14" s="813"/>
      <c r="ULV14" s="813"/>
      <c r="ULW14" s="813"/>
      <c r="ULX14" s="813"/>
      <c r="ULY14" s="813"/>
      <c r="ULZ14" s="813"/>
      <c r="UMA14" s="813"/>
      <c r="UMB14" s="813"/>
      <c r="UMC14" s="813"/>
      <c r="UMD14" s="813"/>
      <c r="UME14" s="813"/>
      <c r="UMF14" s="813"/>
      <c r="UMG14" s="813"/>
      <c r="UMH14" s="813"/>
      <c r="UMI14" s="813"/>
      <c r="UMJ14" s="813"/>
      <c r="UMK14" s="813"/>
      <c r="UML14" s="813"/>
      <c r="UMM14" s="813"/>
      <c r="UMN14" s="813"/>
      <c r="UMO14" s="813"/>
      <c r="UMP14" s="813"/>
      <c r="UMQ14" s="813"/>
      <c r="UMR14" s="813"/>
      <c r="UMS14" s="813"/>
      <c r="UMT14" s="813"/>
      <c r="UMU14" s="813"/>
      <c r="UMV14" s="813"/>
      <c r="UMW14" s="813"/>
      <c r="UMX14" s="813"/>
      <c r="UMY14" s="813"/>
      <c r="UMZ14" s="813"/>
      <c r="UNA14" s="813"/>
      <c r="UNB14" s="813"/>
      <c r="UNC14" s="813"/>
      <c r="UND14" s="813"/>
      <c r="UNE14" s="813"/>
      <c r="UNF14" s="813"/>
      <c r="UNG14" s="813"/>
      <c r="UNH14" s="813"/>
      <c r="UNI14" s="813"/>
      <c r="UNJ14" s="813"/>
      <c r="UNK14" s="813"/>
      <c r="UNL14" s="813"/>
      <c r="UNM14" s="813"/>
      <c r="UNN14" s="813"/>
      <c r="UNO14" s="813"/>
      <c r="UNP14" s="813"/>
      <c r="UNQ14" s="813"/>
      <c r="UNR14" s="813"/>
      <c r="UNS14" s="813"/>
      <c r="UNT14" s="813"/>
      <c r="UNU14" s="813"/>
      <c r="UNV14" s="813"/>
      <c r="UNW14" s="813"/>
      <c r="UNX14" s="813"/>
      <c r="UNY14" s="813"/>
      <c r="UNZ14" s="813"/>
      <c r="UOA14" s="813"/>
      <c r="UOB14" s="813"/>
      <c r="UOC14" s="813"/>
      <c r="UOD14" s="813"/>
      <c r="UOE14" s="813"/>
      <c r="UOF14" s="813"/>
      <c r="UOG14" s="813"/>
      <c r="UOH14" s="813"/>
      <c r="UOI14" s="813"/>
      <c r="UOJ14" s="813"/>
      <c r="UOK14" s="813"/>
      <c r="UOL14" s="813"/>
      <c r="UOM14" s="813"/>
      <c r="UON14" s="813"/>
      <c r="UOO14" s="813"/>
      <c r="UOP14" s="813"/>
      <c r="UOQ14" s="813"/>
      <c r="UOR14" s="813"/>
      <c r="UOS14" s="813"/>
      <c r="UOT14" s="813"/>
      <c r="UOU14" s="813"/>
      <c r="UOV14" s="813"/>
      <c r="UOW14" s="813"/>
      <c r="UOX14" s="813"/>
      <c r="UOY14" s="813"/>
      <c r="UOZ14" s="813"/>
      <c r="UPA14" s="813"/>
      <c r="UPB14" s="813"/>
      <c r="UPC14" s="813"/>
      <c r="UPD14" s="813"/>
      <c r="UPE14" s="813"/>
      <c r="UPF14" s="813"/>
      <c r="UPG14" s="813"/>
      <c r="UPH14" s="813"/>
      <c r="UPI14" s="813"/>
      <c r="UPJ14" s="813"/>
      <c r="UPK14" s="813"/>
      <c r="UPL14" s="813"/>
      <c r="UPM14" s="813"/>
      <c r="UPN14" s="813"/>
      <c r="UPO14" s="813"/>
      <c r="UPP14" s="813"/>
      <c r="UPQ14" s="813"/>
      <c r="UPR14" s="813"/>
      <c r="UPS14" s="813"/>
      <c r="UPT14" s="813"/>
      <c r="UPU14" s="813"/>
      <c r="UPV14" s="813"/>
      <c r="UPW14" s="813"/>
      <c r="UPX14" s="813"/>
      <c r="UPY14" s="813"/>
      <c r="UPZ14" s="813"/>
      <c r="UQA14" s="813"/>
      <c r="UQB14" s="813"/>
      <c r="UQC14" s="813"/>
      <c r="UQD14" s="813"/>
      <c r="UQE14" s="813"/>
      <c r="UQF14" s="813"/>
      <c r="UQG14" s="813"/>
      <c r="UQH14" s="813"/>
      <c r="UQI14" s="813"/>
      <c r="UQJ14" s="813"/>
      <c r="UQK14" s="813"/>
      <c r="UQL14" s="813"/>
      <c r="UQM14" s="813"/>
      <c r="UQN14" s="813"/>
      <c r="UQO14" s="813"/>
      <c r="UQP14" s="813"/>
      <c r="UQQ14" s="813"/>
      <c r="UQR14" s="813"/>
      <c r="UQS14" s="813"/>
      <c r="UQT14" s="813"/>
      <c r="UQU14" s="813"/>
      <c r="UQV14" s="813"/>
      <c r="UQW14" s="813"/>
      <c r="UQX14" s="813"/>
      <c r="UQY14" s="813"/>
      <c r="UQZ14" s="813"/>
      <c r="URA14" s="813"/>
      <c r="URB14" s="813"/>
      <c r="URC14" s="813"/>
      <c r="URD14" s="813"/>
      <c r="URE14" s="813"/>
      <c r="URF14" s="813"/>
      <c r="URG14" s="813"/>
      <c r="URH14" s="813"/>
      <c r="URI14" s="813"/>
      <c r="URJ14" s="813"/>
      <c r="URK14" s="813"/>
      <c r="URL14" s="813"/>
      <c r="URM14" s="813"/>
      <c r="URN14" s="813"/>
      <c r="URO14" s="813"/>
      <c r="URP14" s="813"/>
      <c r="URQ14" s="813"/>
      <c r="URR14" s="813"/>
      <c r="URS14" s="813"/>
      <c r="URT14" s="813"/>
      <c r="URU14" s="813"/>
      <c r="URV14" s="813"/>
      <c r="URW14" s="813"/>
      <c r="URX14" s="813"/>
      <c r="URY14" s="813"/>
      <c r="URZ14" s="813"/>
      <c r="USA14" s="813"/>
      <c r="USB14" s="813"/>
      <c r="USC14" s="813"/>
      <c r="USD14" s="813"/>
      <c r="USE14" s="813"/>
      <c r="USF14" s="813"/>
      <c r="USG14" s="813"/>
      <c r="USH14" s="813"/>
      <c r="USI14" s="813"/>
      <c r="USJ14" s="813"/>
      <c r="USK14" s="813"/>
      <c r="USL14" s="813"/>
      <c r="USM14" s="813"/>
      <c r="USN14" s="813"/>
      <c r="USO14" s="813"/>
      <c r="USP14" s="813"/>
      <c r="USQ14" s="813"/>
      <c r="USR14" s="813"/>
      <c r="USS14" s="813"/>
      <c r="UST14" s="813"/>
      <c r="USU14" s="813"/>
      <c r="USV14" s="813"/>
      <c r="USW14" s="813"/>
      <c r="USX14" s="813"/>
      <c r="USY14" s="813"/>
      <c r="USZ14" s="813"/>
      <c r="UTA14" s="813"/>
      <c r="UTB14" s="813"/>
      <c r="UTC14" s="813"/>
      <c r="UTD14" s="813"/>
      <c r="UTE14" s="813"/>
      <c r="UTF14" s="813"/>
      <c r="UTG14" s="813"/>
      <c r="UTH14" s="813"/>
      <c r="UTI14" s="813"/>
      <c r="UTJ14" s="813"/>
      <c r="UTK14" s="813"/>
      <c r="UTL14" s="813"/>
      <c r="UTM14" s="813"/>
      <c r="UTN14" s="813"/>
      <c r="UTO14" s="813"/>
      <c r="UTP14" s="813"/>
      <c r="UTQ14" s="813"/>
      <c r="UTR14" s="813"/>
      <c r="UTS14" s="813"/>
      <c r="UTT14" s="813"/>
      <c r="UTU14" s="813"/>
      <c r="UTV14" s="813"/>
      <c r="UTW14" s="813"/>
      <c r="UTX14" s="813"/>
      <c r="UTY14" s="813"/>
      <c r="UTZ14" s="813"/>
      <c r="UUA14" s="813"/>
      <c r="UUB14" s="813"/>
      <c r="UUC14" s="813"/>
      <c r="UUD14" s="813"/>
      <c r="UUE14" s="813"/>
      <c r="UUF14" s="813"/>
      <c r="UUG14" s="813"/>
      <c r="UUH14" s="813"/>
      <c r="UUI14" s="813"/>
      <c r="UUJ14" s="813"/>
      <c r="UUK14" s="813"/>
      <c r="UUL14" s="813"/>
      <c r="UUM14" s="813"/>
      <c r="UUN14" s="813"/>
      <c r="UUO14" s="813"/>
      <c r="UUP14" s="813"/>
      <c r="UUQ14" s="813"/>
      <c r="UUR14" s="813"/>
      <c r="UUS14" s="813"/>
      <c r="UUT14" s="813"/>
      <c r="UUU14" s="813"/>
      <c r="UUV14" s="813"/>
      <c r="UUW14" s="813"/>
      <c r="UUX14" s="813"/>
      <c r="UUY14" s="813"/>
      <c r="UUZ14" s="813"/>
      <c r="UVA14" s="813"/>
      <c r="UVB14" s="813"/>
      <c r="UVC14" s="813"/>
      <c r="UVD14" s="813"/>
      <c r="UVE14" s="813"/>
      <c r="UVF14" s="813"/>
      <c r="UVG14" s="813"/>
      <c r="UVH14" s="813"/>
      <c r="UVI14" s="813"/>
      <c r="UVJ14" s="813"/>
      <c r="UVK14" s="813"/>
      <c r="UVL14" s="813"/>
      <c r="UVM14" s="813"/>
      <c r="UVN14" s="813"/>
      <c r="UVO14" s="813"/>
      <c r="UVP14" s="813"/>
      <c r="UVQ14" s="813"/>
      <c r="UVR14" s="813"/>
      <c r="UVS14" s="813"/>
      <c r="UVT14" s="813"/>
      <c r="UVU14" s="813"/>
      <c r="UVV14" s="813"/>
      <c r="UVW14" s="813"/>
      <c r="UVX14" s="813"/>
      <c r="UVY14" s="813"/>
      <c r="UVZ14" s="813"/>
      <c r="UWA14" s="813"/>
      <c r="UWB14" s="813"/>
      <c r="UWC14" s="813"/>
      <c r="UWD14" s="813"/>
      <c r="UWE14" s="813"/>
      <c r="UWF14" s="813"/>
      <c r="UWG14" s="813"/>
      <c r="UWH14" s="813"/>
      <c r="UWI14" s="813"/>
      <c r="UWJ14" s="813"/>
      <c r="UWK14" s="813"/>
      <c r="UWL14" s="813"/>
      <c r="UWM14" s="813"/>
      <c r="UWN14" s="813"/>
      <c r="UWO14" s="813"/>
      <c r="UWP14" s="813"/>
      <c r="UWQ14" s="813"/>
      <c r="UWR14" s="813"/>
      <c r="UWS14" s="813"/>
      <c r="UWT14" s="813"/>
      <c r="UWU14" s="813"/>
      <c r="UWV14" s="813"/>
      <c r="UWW14" s="813"/>
      <c r="UWX14" s="813"/>
      <c r="UWY14" s="813"/>
      <c r="UWZ14" s="813"/>
      <c r="UXA14" s="813"/>
      <c r="UXB14" s="813"/>
      <c r="UXC14" s="813"/>
      <c r="UXD14" s="813"/>
      <c r="UXE14" s="813"/>
      <c r="UXF14" s="813"/>
      <c r="UXG14" s="813"/>
      <c r="UXH14" s="813"/>
      <c r="UXI14" s="813"/>
      <c r="UXJ14" s="813"/>
      <c r="UXK14" s="813"/>
      <c r="UXL14" s="813"/>
      <c r="UXM14" s="813"/>
      <c r="UXN14" s="813"/>
      <c r="UXO14" s="813"/>
      <c r="UXP14" s="813"/>
      <c r="UXQ14" s="813"/>
      <c r="UXR14" s="813"/>
      <c r="UXS14" s="813"/>
      <c r="UXT14" s="813"/>
      <c r="UXU14" s="813"/>
      <c r="UXV14" s="813"/>
      <c r="UXW14" s="813"/>
      <c r="UXX14" s="813"/>
      <c r="UXY14" s="813"/>
      <c r="UXZ14" s="813"/>
      <c r="UYA14" s="813"/>
      <c r="UYB14" s="813"/>
      <c r="UYC14" s="813"/>
      <c r="UYD14" s="813"/>
      <c r="UYE14" s="813"/>
      <c r="UYF14" s="813"/>
      <c r="UYG14" s="813"/>
      <c r="UYH14" s="813"/>
      <c r="UYI14" s="813"/>
      <c r="UYJ14" s="813"/>
      <c r="UYK14" s="813"/>
      <c r="UYL14" s="813"/>
      <c r="UYM14" s="813"/>
      <c r="UYN14" s="813"/>
      <c r="UYO14" s="813"/>
      <c r="UYP14" s="813"/>
      <c r="UYQ14" s="813"/>
      <c r="UYR14" s="813"/>
      <c r="UYS14" s="813"/>
      <c r="UYT14" s="813"/>
      <c r="UYU14" s="813"/>
      <c r="UYV14" s="813"/>
      <c r="UYW14" s="813"/>
      <c r="UYX14" s="813"/>
      <c r="UYY14" s="813"/>
      <c r="UYZ14" s="813"/>
      <c r="UZA14" s="813"/>
      <c r="UZB14" s="813"/>
      <c r="UZC14" s="813"/>
      <c r="UZD14" s="813"/>
      <c r="UZE14" s="813"/>
      <c r="UZF14" s="813"/>
      <c r="UZG14" s="813"/>
      <c r="UZH14" s="813"/>
      <c r="UZI14" s="813"/>
      <c r="UZJ14" s="813"/>
      <c r="UZK14" s="813"/>
      <c r="UZL14" s="813"/>
      <c r="UZM14" s="813"/>
      <c r="UZN14" s="813"/>
      <c r="UZO14" s="813"/>
      <c r="UZP14" s="813"/>
      <c r="UZQ14" s="813"/>
      <c r="UZR14" s="813"/>
      <c r="UZS14" s="813"/>
      <c r="UZT14" s="813"/>
      <c r="UZU14" s="813"/>
      <c r="UZV14" s="813"/>
      <c r="UZW14" s="813"/>
      <c r="UZX14" s="813"/>
      <c r="UZY14" s="813"/>
      <c r="UZZ14" s="813"/>
      <c r="VAA14" s="813"/>
      <c r="VAB14" s="813"/>
      <c r="VAC14" s="813"/>
      <c r="VAD14" s="813"/>
      <c r="VAE14" s="813"/>
      <c r="VAF14" s="813"/>
      <c r="VAG14" s="813"/>
      <c r="VAH14" s="813"/>
      <c r="VAI14" s="813"/>
      <c r="VAJ14" s="813"/>
      <c r="VAK14" s="813"/>
      <c r="VAL14" s="813"/>
      <c r="VAM14" s="813"/>
      <c r="VAN14" s="813"/>
      <c r="VAO14" s="813"/>
      <c r="VAP14" s="813"/>
      <c r="VAQ14" s="813"/>
      <c r="VAR14" s="813"/>
      <c r="VAS14" s="813"/>
      <c r="VAT14" s="813"/>
      <c r="VAU14" s="813"/>
      <c r="VAV14" s="813"/>
      <c r="VAW14" s="813"/>
      <c r="VAX14" s="813"/>
      <c r="VAY14" s="813"/>
      <c r="VAZ14" s="813"/>
      <c r="VBA14" s="813"/>
      <c r="VBB14" s="813"/>
      <c r="VBC14" s="813"/>
      <c r="VBD14" s="813"/>
      <c r="VBE14" s="813"/>
      <c r="VBF14" s="813"/>
      <c r="VBG14" s="813"/>
      <c r="VBH14" s="813"/>
      <c r="VBI14" s="813"/>
      <c r="VBJ14" s="813"/>
      <c r="VBK14" s="813"/>
      <c r="VBL14" s="813"/>
      <c r="VBM14" s="813"/>
      <c r="VBN14" s="813"/>
      <c r="VBO14" s="813"/>
      <c r="VBP14" s="813"/>
      <c r="VBQ14" s="813"/>
      <c r="VBR14" s="813"/>
      <c r="VBS14" s="813"/>
      <c r="VBT14" s="813"/>
      <c r="VBU14" s="813"/>
      <c r="VBV14" s="813"/>
      <c r="VBW14" s="813"/>
      <c r="VBX14" s="813"/>
      <c r="VBY14" s="813"/>
      <c r="VBZ14" s="813"/>
      <c r="VCA14" s="813"/>
      <c r="VCB14" s="813"/>
      <c r="VCC14" s="813"/>
      <c r="VCD14" s="813"/>
      <c r="VCE14" s="813"/>
      <c r="VCF14" s="813"/>
      <c r="VCG14" s="813"/>
      <c r="VCH14" s="813"/>
      <c r="VCI14" s="813"/>
      <c r="VCJ14" s="813"/>
      <c r="VCK14" s="813"/>
      <c r="VCL14" s="813"/>
      <c r="VCM14" s="813"/>
      <c r="VCN14" s="813"/>
      <c r="VCO14" s="813"/>
      <c r="VCP14" s="813"/>
      <c r="VCQ14" s="813"/>
      <c r="VCR14" s="813"/>
      <c r="VCS14" s="813"/>
      <c r="VCT14" s="813"/>
      <c r="VCU14" s="813"/>
      <c r="VCV14" s="813"/>
      <c r="VCW14" s="813"/>
      <c r="VCX14" s="813"/>
      <c r="VCY14" s="813"/>
      <c r="VCZ14" s="813"/>
      <c r="VDA14" s="813"/>
      <c r="VDB14" s="813"/>
      <c r="VDC14" s="813"/>
      <c r="VDD14" s="813"/>
      <c r="VDE14" s="813"/>
      <c r="VDF14" s="813"/>
      <c r="VDG14" s="813"/>
      <c r="VDH14" s="813"/>
      <c r="VDI14" s="813"/>
      <c r="VDJ14" s="813"/>
      <c r="VDK14" s="813"/>
      <c r="VDL14" s="813"/>
      <c r="VDM14" s="813"/>
      <c r="VDN14" s="813"/>
      <c r="VDO14" s="813"/>
      <c r="VDP14" s="813"/>
      <c r="VDQ14" s="813"/>
      <c r="VDR14" s="813"/>
      <c r="VDS14" s="813"/>
      <c r="VDT14" s="813"/>
      <c r="VDU14" s="813"/>
      <c r="VDV14" s="813"/>
      <c r="VDW14" s="813"/>
      <c r="VDX14" s="813"/>
      <c r="VDY14" s="813"/>
      <c r="VDZ14" s="813"/>
      <c r="VEA14" s="813"/>
      <c r="VEB14" s="813"/>
      <c r="VEC14" s="813"/>
      <c r="VED14" s="813"/>
      <c r="VEE14" s="813"/>
      <c r="VEF14" s="813"/>
      <c r="VEG14" s="813"/>
      <c r="VEH14" s="813"/>
      <c r="VEI14" s="813"/>
      <c r="VEJ14" s="813"/>
      <c r="VEK14" s="813"/>
      <c r="VEL14" s="813"/>
      <c r="VEM14" s="813"/>
      <c r="VEN14" s="813"/>
      <c r="VEO14" s="813"/>
      <c r="VEP14" s="813"/>
      <c r="VEQ14" s="813"/>
      <c r="VER14" s="813"/>
      <c r="VES14" s="813"/>
      <c r="VET14" s="813"/>
      <c r="VEU14" s="813"/>
      <c r="VEV14" s="813"/>
      <c r="VEW14" s="813"/>
      <c r="VEX14" s="813"/>
      <c r="VEY14" s="813"/>
      <c r="VEZ14" s="813"/>
      <c r="VFA14" s="813"/>
      <c r="VFB14" s="813"/>
      <c r="VFC14" s="813"/>
      <c r="VFD14" s="813"/>
      <c r="VFE14" s="813"/>
      <c r="VFF14" s="813"/>
      <c r="VFG14" s="813"/>
      <c r="VFH14" s="813"/>
      <c r="VFI14" s="813"/>
      <c r="VFJ14" s="813"/>
      <c r="VFK14" s="813"/>
      <c r="VFL14" s="813"/>
      <c r="VFM14" s="813"/>
      <c r="VFN14" s="813"/>
      <c r="VFO14" s="813"/>
      <c r="VFP14" s="813"/>
      <c r="VFQ14" s="813"/>
      <c r="VFR14" s="813"/>
      <c r="VFS14" s="813"/>
      <c r="VFT14" s="813"/>
      <c r="VFU14" s="813"/>
      <c r="VFV14" s="813"/>
      <c r="VFW14" s="813"/>
      <c r="VFX14" s="813"/>
      <c r="VFY14" s="813"/>
      <c r="VFZ14" s="813"/>
      <c r="VGA14" s="813"/>
      <c r="VGB14" s="813"/>
      <c r="VGC14" s="813"/>
      <c r="VGD14" s="813"/>
      <c r="VGE14" s="813"/>
      <c r="VGF14" s="813"/>
      <c r="VGG14" s="813"/>
      <c r="VGH14" s="813"/>
      <c r="VGI14" s="813"/>
      <c r="VGJ14" s="813"/>
      <c r="VGK14" s="813"/>
      <c r="VGL14" s="813"/>
      <c r="VGM14" s="813"/>
      <c r="VGN14" s="813"/>
      <c r="VGO14" s="813"/>
      <c r="VGP14" s="813"/>
      <c r="VGQ14" s="813"/>
      <c r="VGR14" s="813"/>
      <c r="VGS14" s="813"/>
      <c r="VGT14" s="813"/>
      <c r="VGU14" s="813"/>
      <c r="VGV14" s="813"/>
      <c r="VGW14" s="813"/>
      <c r="VGX14" s="813"/>
      <c r="VGY14" s="813"/>
      <c r="VGZ14" s="813"/>
      <c r="VHA14" s="813"/>
      <c r="VHB14" s="813"/>
      <c r="VHC14" s="813"/>
      <c r="VHD14" s="813"/>
      <c r="VHE14" s="813"/>
      <c r="VHF14" s="813"/>
      <c r="VHG14" s="813"/>
      <c r="VHH14" s="813"/>
      <c r="VHI14" s="813"/>
      <c r="VHJ14" s="813"/>
      <c r="VHK14" s="813"/>
      <c r="VHL14" s="813"/>
      <c r="VHM14" s="813"/>
      <c r="VHN14" s="813"/>
      <c r="VHO14" s="813"/>
      <c r="VHP14" s="813"/>
      <c r="VHQ14" s="813"/>
      <c r="VHR14" s="813"/>
      <c r="VHS14" s="813"/>
      <c r="VHT14" s="813"/>
      <c r="VHU14" s="813"/>
      <c r="VHV14" s="813"/>
      <c r="VHW14" s="813"/>
      <c r="VHX14" s="813"/>
      <c r="VHY14" s="813"/>
      <c r="VHZ14" s="813"/>
      <c r="VIA14" s="813"/>
      <c r="VIB14" s="813"/>
      <c r="VIC14" s="813"/>
      <c r="VID14" s="813"/>
      <c r="VIE14" s="813"/>
      <c r="VIF14" s="813"/>
      <c r="VIG14" s="813"/>
      <c r="VIH14" s="813"/>
      <c r="VII14" s="813"/>
      <c r="VIJ14" s="813"/>
      <c r="VIK14" s="813"/>
      <c r="VIL14" s="813"/>
      <c r="VIM14" s="813"/>
      <c r="VIN14" s="813"/>
      <c r="VIO14" s="813"/>
      <c r="VIP14" s="813"/>
      <c r="VIQ14" s="813"/>
      <c r="VIR14" s="813"/>
      <c r="VIS14" s="813"/>
      <c r="VIT14" s="813"/>
      <c r="VIU14" s="813"/>
      <c r="VIV14" s="813"/>
      <c r="VIW14" s="813"/>
      <c r="VIX14" s="813"/>
      <c r="VIY14" s="813"/>
      <c r="VIZ14" s="813"/>
      <c r="VJA14" s="813"/>
      <c r="VJB14" s="813"/>
      <c r="VJC14" s="813"/>
      <c r="VJD14" s="813"/>
      <c r="VJE14" s="813"/>
      <c r="VJF14" s="813"/>
      <c r="VJG14" s="813"/>
      <c r="VJH14" s="813"/>
      <c r="VJI14" s="813"/>
      <c r="VJJ14" s="813"/>
      <c r="VJK14" s="813"/>
      <c r="VJL14" s="813"/>
      <c r="VJM14" s="813"/>
      <c r="VJN14" s="813"/>
      <c r="VJO14" s="813"/>
      <c r="VJP14" s="813"/>
      <c r="VJQ14" s="813"/>
      <c r="VJR14" s="813"/>
      <c r="VJS14" s="813"/>
      <c r="VJT14" s="813"/>
      <c r="VJU14" s="813"/>
      <c r="VJV14" s="813"/>
      <c r="VJW14" s="813"/>
      <c r="VJX14" s="813"/>
      <c r="VJY14" s="813"/>
      <c r="VJZ14" s="813"/>
      <c r="VKA14" s="813"/>
      <c r="VKB14" s="813"/>
      <c r="VKC14" s="813"/>
      <c r="VKD14" s="813"/>
      <c r="VKE14" s="813"/>
      <c r="VKF14" s="813"/>
      <c r="VKG14" s="813"/>
      <c r="VKH14" s="813"/>
      <c r="VKI14" s="813"/>
      <c r="VKJ14" s="813"/>
      <c r="VKK14" s="813"/>
      <c r="VKL14" s="813"/>
      <c r="VKM14" s="813"/>
      <c r="VKN14" s="813"/>
      <c r="VKO14" s="813"/>
      <c r="VKP14" s="813"/>
      <c r="VKQ14" s="813"/>
      <c r="VKR14" s="813"/>
      <c r="VKS14" s="813"/>
      <c r="VKT14" s="813"/>
      <c r="VKU14" s="813"/>
      <c r="VKV14" s="813"/>
      <c r="VKW14" s="813"/>
      <c r="VKX14" s="813"/>
      <c r="VKY14" s="813"/>
      <c r="VKZ14" s="813"/>
      <c r="VLA14" s="813"/>
      <c r="VLB14" s="813"/>
      <c r="VLC14" s="813"/>
      <c r="VLD14" s="813"/>
      <c r="VLE14" s="813"/>
      <c r="VLF14" s="813"/>
      <c r="VLG14" s="813"/>
      <c r="VLH14" s="813"/>
      <c r="VLI14" s="813"/>
      <c r="VLJ14" s="813"/>
      <c r="VLK14" s="813"/>
      <c r="VLL14" s="813"/>
      <c r="VLM14" s="813"/>
      <c r="VLN14" s="813"/>
      <c r="VLO14" s="813"/>
      <c r="VLP14" s="813"/>
      <c r="VLQ14" s="813"/>
      <c r="VLR14" s="813"/>
      <c r="VLS14" s="813"/>
      <c r="VLT14" s="813"/>
      <c r="VLU14" s="813"/>
      <c r="VLV14" s="813"/>
      <c r="VLW14" s="813"/>
      <c r="VLX14" s="813"/>
      <c r="VLY14" s="813"/>
      <c r="VLZ14" s="813"/>
      <c r="VMA14" s="813"/>
      <c r="VMB14" s="813"/>
      <c r="VMC14" s="813"/>
      <c r="VMD14" s="813"/>
      <c r="VME14" s="813"/>
      <c r="VMF14" s="813"/>
      <c r="VMG14" s="813"/>
      <c r="VMH14" s="813"/>
      <c r="VMI14" s="813"/>
      <c r="VMJ14" s="813"/>
      <c r="VMK14" s="813"/>
      <c r="VML14" s="813"/>
      <c r="VMM14" s="813"/>
      <c r="VMN14" s="813"/>
      <c r="VMO14" s="813"/>
      <c r="VMP14" s="813"/>
      <c r="VMQ14" s="813"/>
      <c r="VMR14" s="813"/>
      <c r="VMS14" s="813"/>
      <c r="VMT14" s="813"/>
      <c r="VMU14" s="813"/>
      <c r="VMV14" s="813"/>
      <c r="VMW14" s="813"/>
      <c r="VMX14" s="813"/>
      <c r="VMY14" s="813"/>
      <c r="VMZ14" s="813"/>
      <c r="VNA14" s="813"/>
      <c r="VNB14" s="813"/>
      <c r="VNC14" s="813"/>
      <c r="VND14" s="813"/>
      <c r="VNE14" s="813"/>
      <c r="VNF14" s="813"/>
      <c r="VNG14" s="813"/>
      <c r="VNH14" s="813"/>
      <c r="VNI14" s="813"/>
      <c r="VNJ14" s="813"/>
      <c r="VNK14" s="813"/>
      <c r="VNL14" s="813"/>
      <c r="VNM14" s="813"/>
      <c r="VNN14" s="813"/>
      <c r="VNO14" s="813"/>
      <c r="VNP14" s="813"/>
      <c r="VNQ14" s="813"/>
      <c r="VNR14" s="813"/>
      <c r="VNS14" s="813"/>
      <c r="VNT14" s="813"/>
      <c r="VNU14" s="813"/>
      <c r="VNV14" s="813"/>
      <c r="VNW14" s="813"/>
      <c r="VNX14" s="813"/>
      <c r="VNY14" s="813"/>
      <c r="VNZ14" s="813"/>
      <c r="VOA14" s="813"/>
      <c r="VOB14" s="813"/>
      <c r="VOC14" s="813"/>
      <c r="VOD14" s="813"/>
      <c r="VOE14" s="813"/>
      <c r="VOF14" s="813"/>
      <c r="VOG14" s="813"/>
      <c r="VOH14" s="813"/>
      <c r="VOI14" s="813"/>
      <c r="VOJ14" s="813"/>
      <c r="VOK14" s="813"/>
      <c r="VOL14" s="813"/>
      <c r="VOM14" s="813"/>
      <c r="VON14" s="813"/>
      <c r="VOO14" s="813"/>
      <c r="VOP14" s="813"/>
      <c r="VOQ14" s="813"/>
      <c r="VOR14" s="813"/>
      <c r="VOS14" s="813"/>
      <c r="VOT14" s="813"/>
      <c r="VOU14" s="813"/>
      <c r="VOV14" s="813"/>
      <c r="VOW14" s="813"/>
      <c r="VOX14" s="813"/>
      <c r="VOY14" s="813"/>
      <c r="VOZ14" s="813"/>
      <c r="VPA14" s="813"/>
      <c r="VPB14" s="813"/>
      <c r="VPC14" s="813"/>
      <c r="VPD14" s="813"/>
      <c r="VPE14" s="813"/>
      <c r="VPF14" s="813"/>
      <c r="VPG14" s="813"/>
      <c r="VPH14" s="813"/>
      <c r="VPI14" s="813"/>
      <c r="VPJ14" s="813"/>
      <c r="VPK14" s="813"/>
      <c r="VPL14" s="813"/>
      <c r="VPM14" s="813"/>
      <c r="VPN14" s="813"/>
      <c r="VPO14" s="813"/>
      <c r="VPP14" s="813"/>
      <c r="VPQ14" s="813"/>
      <c r="VPR14" s="813"/>
      <c r="VPS14" s="813"/>
      <c r="VPT14" s="813"/>
      <c r="VPU14" s="813"/>
      <c r="VPV14" s="813"/>
      <c r="VPW14" s="813"/>
      <c r="VPX14" s="813"/>
      <c r="VPY14" s="813"/>
      <c r="VPZ14" s="813"/>
      <c r="VQA14" s="813"/>
      <c r="VQB14" s="813"/>
      <c r="VQC14" s="813"/>
      <c r="VQD14" s="813"/>
      <c r="VQE14" s="813"/>
      <c r="VQF14" s="813"/>
      <c r="VQG14" s="813"/>
      <c r="VQH14" s="813"/>
      <c r="VQI14" s="813"/>
      <c r="VQJ14" s="813"/>
      <c r="VQK14" s="813"/>
      <c r="VQL14" s="813"/>
      <c r="VQM14" s="813"/>
      <c r="VQN14" s="813"/>
      <c r="VQO14" s="813"/>
      <c r="VQP14" s="813"/>
      <c r="VQQ14" s="813"/>
      <c r="VQR14" s="813"/>
      <c r="VQS14" s="813"/>
      <c r="VQT14" s="813"/>
      <c r="VQU14" s="813"/>
      <c r="VQV14" s="813"/>
      <c r="VQW14" s="813"/>
      <c r="VQX14" s="813"/>
      <c r="VQY14" s="813"/>
      <c r="VQZ14" s="813"/>
      <c r="VRA14" s="813"/>
      <c r="VRB14" s="813"/>
      <c r="VRC14" s="813"/>
      <c r="VRD14" s="813"/>
      <c r="VRE14" s="813"/>
      <c r="VRF14" s="813"/>
      <c r="VRG14" s="813"/>
      <c r="VRH14" s="813"/>
      <c r="VRI14" s="813"/>
      <c r="VRJ14" s="813"/>
      <c r="VRK14" s="813"/>
      <c r="VRL14" s="813"/>
      <c r="VRM14" s="813"/>
      <c r="VRN14" s="813"/>
      <c r="VRO14" s="813"/>
      <c r="VRP14" s="813"/>
      <c r="VRQ14" s="813"/>
      <c r="VRR14" s="813"/>
      <c r="VRS14" s="813"/>
      <c r="VRT14" s="813"/>
      <c r="VRU14" s="813"/>
      <c r="VRV14" s="813"/>
      <c r="VRW14" s="813"/>
      <c r="VRX14" s="813"/>
      <c r="VRY14" s="813"/>
      <c r="VRZ14" s="813"/>
      <c r="VSA14" s="813"/>
      <c r="VSB14" s="813"/>
      <c r="VSC14" s="813"/>
      <c r="VSD14" s="813"/>
      <c r="VSE14" s="813"/>
      <c r="VSF14" s="813"/>
      <c r="VSG14" s="813"/>
      <c r="VSH14" s="813"/>
      <c r="VSI14" s="813"/>
      <c r="VSJ14" s="813"/>
      <c r="VSK14" s="813"/>
      <c r="VSL14" s="813"/>
      <c r="VSM14" s="813"/>
      <c r="VSN14" s="813"/>
      <c r="VSO14" s="813"/>
      <c r="VSP14" s="813"/>
      <c r="VSQ14" s="813"/>
      <c r="VSR14" s="813"/>
      <c r="VSS14" s="813"/>
      <c r="VST14" s="813"/>
      <c r="VSU14" s="813"/>
      <c r="VSV14" s="813"/>
      <c r="VSW14" s="813"/>
      <c r="VSX14" s="813"/>
      <c r="VSY14" s="813"/>
      <c r="VSZ14" s="813"/>
      <c r="VTA14" s="813"/>
      <c r="VTB14" s="813"/>
      <c r="VTC14" s="813"/>
      <c r="VTD14" s="813"/>
      <c r="VTE14" s="813"/>
      <c r="VTF14" s="813"/>
      <c r="VTG14" s="813"/>
      <c r="VTH14" s="813"/>
      <c r="VTI14" s="813"/>
      <c r="VTJ14" s="813"/>
      <c r="VTK14" s="813"/>
      <c r="VTL14" s="813"/>
      <c r="VTM14" s="813"/>
      <c r="VTN14" s="813"/>
      <c r="VTO14" s="813"/>
      <c r="VTP14" s="813"/>
      <c r="VTQ14" s="813"/>
      <c r="VTR14" s="813"/>
      <c r="VTS14" s="813"/>
      <c r="VTT14" s="813"/>
      <c r="VTU14" s="813"/>
      <c r="VTV14" s="813"/>
      <c r="VTW14" s="813"/>
      <c r="VTX14" s="813"/>
      <c r="VTY14" s="813"/>
      <c r="VTZ14" s="813"/>
      <c r="VUA14" s="813"/>
      <c r="VUB14" s="813"/>
      <c r="VUC14" s="813"/>
      <c r="VUD14" s="813"/>
      <c r="VUE14" s="813"/>
      <c r="VUF14" s="813"/>
      <c r="VUG14" s="813"/>
      <c r="VUH14" s="813"/>
      <c r="VUI14" s="813"/>
      <c r="VUJ14" s="813"/>
      <c r="VUK14" s="813"/>
      <c r="VUL14" s="813"/>
      <c r="VUM14" s="813"/>
      <c r="VUN14" s="813"/>
      <c r="VUO14" s="813"/>
      <c r="VUP14" s="813"/>
      <c r="VUQ14" s="813"/>
      <c r="VUR14" s="813"/>
      <c r="VUS14" s="813"/>
      <c r="VUT14" s="813"/>
      <c r="VUU14" s="813"/>
      <c r="VUV14" s="813"/>
      <c r="VUW14" s="813"/>
      <c r="VUX14" s="813"/>
      <c r="VUY14" s="813"/>
      <c r="VUZ14" s="813"/>
      <c r="VVA14" s="813"/>
      <c r="VVB14" s="813"/>
      <c r="VVC14" s="813"/>
      <c r="VVD14" s="813"/>
      <c r="VVE14" s="813"/>
      <c r="VVF14" s="813"/>
      <c r="VVG14" s="813"/>
      <c r="VVH14" s="813"/>
      <c r="VVI14" s="813"/>
      <c r="VVJ14" s="813"/>
      <c r="VVK14" s="813"/>
      <c r="VVL14" s="813"/>
      <c r="VVM14" s="813"/>
      <c r="VVN14" s="813"/>
      <c r="VVO14" s="813"/>
      <c r="VVP14" s="813"/>
      <c r="VVQ14" s="813"/>
      <c r="VVR14" s="813"/>
      <c r="VVS14" s="813"/>
      <c r="VVT14" s="813"/>
      <c r="VVU14" s="813"/>
      <c r="VVV14" s="813"/>
      <c r="VVW14" s="813"/>
      <c r="VVX14" s="813"/>
      <c r="VVY14" s="813"/>
      <c r="VVZ14" s="813"/>
      <c r="VWA14" s="813"/>
      <c r="VWB14" s="813"/>
      <c r="VWC14" s="813"/>
      <c r="VWD14" s="813"/>
      <c r="VWE14" s="813"/>
      <c r="VWF14" s="813"/>
      <c r="VWG14" s="813"/>
      <c r="VWH14" s="813"/>
      <c r="VWI14" s="813"/>
      <c r="VWJ14" s="813"/>
      <c r="VWK14" s="813"/>
      <c r="VWL14" s="813"/>
      <c r="VWM14" s="813"/>
      <c r="VWN14" s="813"/>
      <c r="VWO14" s="813"/>
      <c r="VWP14" s="813"/>
      <c r="VWQ14" s="813"/>
      <c r="VWR14" s="813"/>
      <c r="VWS14" s="813"/>
      <c r="VWT14" s="813"/>
      <c r="VWU14" s="813"/>
      <c r="VWV14" s="813"/>
      <c r="VWW14" s="813"/>
      <c r="VWX14" s="813"/>
      <c r="VWY14" s="813"/>
      <c r="VWZ14" s="813"/>
      <c r="VXA14" s="813"/>
      <c r="VXB14" s="813"/>
      <c r="VXC14" s="813"/>
      <c r="VXD14" s="813"/>
      <c r="VXE14" s="813"/>
      <c r="VXF14" s="813"/>
      <c r="VXG14" s="813"/>
      <c r="VXH14" s="813"/>
      <c r="VXI14" s="813"/>
      <c r="VXJ14" s="813"/>
      <c r="VXK14" s="813"/>
      <c r="VXL14" s="813"/>
      <c r="VXM14" s="813"/>
      <c r="VXN14" s="813"/>
      <c r="VXO14" s="813"/>
      <c r="VXP14" s="813"/>
      <c r="VXQ14" s="813"/>
      <c r="VXR14" s="813"/>
      <c r="VXS14" s="813"/>
      <c r="VXT14" s="813"/>
      <c r="VXU14" s="813"/>
      <c r="VXV14" s="813"/>
      <c r="VXW14" s="813"/>
      <c r="VXX14" s="813"/>
      <c r="VXY14" s="813"/>
      <c r="VXZ14" s="813"/>
      <c r="VYA14" s="813"/>
      <c r="VYB14" s="813"/>
      <c r="VYC14" s="813"/>
      <c r="VYD14" s="813"/>
      <c r="VYE14" s="813"/>
      <c r="VYF14" s="813"/>
      <c r="VYG14" s="813"/>
      <c r="VYH14" s="813"/>
      <c r="VYI14" s="813"/>
      <c r="VYJ14" s="813"/>
      <c r="VYK14" s="813"/>
      <c r="VYL14" s="813"/>
      <c r="VYM14" s="813"/>
      <c r="VYN14" s="813"/>
      <c r="VYO14" s="813"/>
      <c r="VYP14" s="813"/>
      <c r="VYQ14" s="813"/>
      <c r="VYR14" s="813"/>
      <c r="VYS14" s="813"/>
      <c r="VYT14" s="813"/>
      <c r="VYU14" s="813"/>
      <c r="VYV14" s="813"/>
      <c r="VYW14" s="813"/>
      <c r="VYX14" s="813"/>
      <c r="VYY14" s="813"/>
      <c r="VYZ14" s="813"/>
      <c r="VZA14" s="813"/>
      <c r="VZB14" s="813"/>
      <c r="VZC14" s="813"/>
      <c r="VZD14" s="813"/>
      <c r="VZE14" s="813"/>
      <c r="VZF14" s="813"/>
      <c r="VZG14" s="813"/>
      <c r="VZH14" s="813"/>
      <c r="VZI14" s="813"/>
      <c r="VZJ14" s="813"/>
      <c r="VZK14" s="813"/>
      <c r="VZL14" s="813"/>
      <c r="VZM14" s="813"/>
      <c r="VZN14" s="813"/>
      <c r="VZO14" s="813"/>
      <c r="VZP14" s="813"/>
      <c r="VZQ14" s="813"/>
      <c r="VZR14" s="813"/>
      <c r="VZS14" s="813"/>
      <c r="VZT14" s="813"/>
      <c r="VZU14" s="813"/>
      <c r="VZV14" s="813"/>
      <c r="VZW14" s="813"/>
      <c r="VZX14" s="813"/>
      <c r="VZY14" s="813"/>
      <c r="VZZ14" s="813"/>
      <c r="WAA14" s="813"/>
      <c r="WAB14" s="813"/>
      <c r="WAC14" s="813"/>
      <c r="WAD14" s="813"/>
      <c r="WAE14" s="813"/>
      <c r="WAF14" s="813"/>
      <c r="WAG14" s="813"/>
      <c r="WAH14" s="813"/>
      <c r="WAI14" s="813"/>
      <c r="WAJ14" s="813"/>
      <c r="WAK14" s="813"/>
      <c r="WAL14" s="813"/>
      <c r="WAM14" s="813"/>
      <c r="WAN14" s="813"/>
      <c r="WAO14" s="813"/>
      <c r="WAP14" s="813"/>
      <c r="WAQ14" s="813"/>
      <c r="WAR14" s="813"/>
      <c r="WAS14" s="813"/>
      <c r="WAT14" s="813"/>
      <c r="WAU14" s="813"/>
      <c r="WAV14" s="813"/>
      <c r="WAW14" s="813"/>
      <c r="WAX14" s="813"/>
      <c r="WAY14" s="813"/>
      <c r="WAZ14" s="813"/>
      <c r="WBA14" s="813"/>
      <c r="WBB14" s="813"/>
      <c r="WBC14" s="813"/>
      <c r="WBD14" s="813"/>
      <c r="WBE14" s="813"/>
      <c r="WBF14" s="813"/>
      <c r="WBG14" s="813"/>
      <c r="WBH14" s="813"/>
      <c r="WBI14" s="813"/>
      <c r="WBJ14" s="813"/>
      <c r="WBK14" s="813"/>
      <c r="WBL14" s="813"/>
      <c r="WBM14" s="813"/>
      <c r="WBN14" s="813"/>
      <c r="WBO14" s="813"/>
      <c r="WBP14" s="813"/>
      <c r="WBQ14" s="813"/>
      <c r="WBR14" s="813"/>
      <c r="WBS14" s="813"/>
      <c r="WBT14" s="813"/>
      <c r="WBU14" s="813"/>
      <c r="WBV14" s="813"/>
      <c r="WBW14" s="813"/>
      <c r="WBX14" s="813"/>
      <c r="WBY14" s="813"/>
      <c r="WBZ14" s="813"/>
      <c r="WCA14" s="813"/>
      <c r="WCB14" s="813"/>
      <c r="WCC14" s="813"/>
      <c r="WCD14" s="813"/>
      <c r="WCE14" s="813"/>
      <c r="WCF14" s="813"/>
      <c r="WCG14" s="813"/>
      <c r="WCH14" s="813"/>
      <c r="WCI14" s="813"/>
      <c r="WCJ14" s="813"/>
      <c r="WCK14" s="813"/>
      <c r="WCL14" s="813"/>
      <c r="WCM14" s="813"/>
      <c r="WCN14" s="813"/>
      <c r="WCO14" s="813"/>
      <c r="WCP14" s="813"/>
      <c r="WCQ14" s="813"/>
      <c r="WCR14" s="813"/>
      <c r="WCS14" s="813"/>
      <c r="WCT14" s="813"/>
      <c r="WCU14" s="813"/>
      <c r="WCV14" s="813"/>
      <c r="WCW14" s="813"/>
      <c r="WCX14" s="813"/>
      <c r="WCY14" s="813"/>
      <c r="WCZ14" s="813"/>
      <c r="WDA14" s="813"/>
      <c r="WDB14" s="813"/>
      <c r="WDC14" s="813"/>
      <c r="WDD14" s="813"/>
      <c r="WDE14" s="813"/>
      <c r="WDF14" s="813"/>
      <c r="WDG14" s="813"/>
      <c r="WDH14" s="813"/>
      <c r="WDI14" s="813"/>
      <c r="WDJ14" s="813"/>
      <c r="WDK14" s="813"/>
      <c r="WDL14" s="813"/>
      <c r="WDM14" s="813"/>
      <c r="WDN14" s="813"/>
      <c r="WDO14" s="813"/>
      <c r="WDP14" s="813"/>
      <c r="WDQ14" s="813"/>
      <c r="WDR14" s="813"/>
      <c r="WDS14" s="813"/>
      <c r="WDT14" s="813"/>
      <c r="WDU14" s="813"/>
      <c r="WDV14" s="813"/>
      <c r="WDW14" s="813"/>
      <c r="WDX14" s="813"/>
      <c r="WDY14" s="813"/>
      <c r="WDZ14" s="813"/>
      <c r="WEA14" s="813"/>
      <c r="WEB14" s="813"/>
      <c r="WEC14" s="813"/>
      <c r="WED14" s="813"/>
      <c r="WEE14" s="813"/>
      <c r="WEF14" s="813"/>
      <c r="WEG14" s="813"/>
      <c r="WEH14" s="813"/>
      <c r="WEI14" s="813"/>
      <c r="WEJ14" s="813"/>
      <c r="WEK14" s="813"/>
      <c r="WEL14" s="813"/>
      <c r="WEM14" s="813"/>
      <c r="WEN14" s="813"/>
      <c r="WEO14" s="813"/>
      <c r="WEP14" s="813"/>
      <c r="WEQ14" s="813"/>
      <c r="WER14" s="813"/>
      <c r="WES14" s="813"/>
      <c r="WET14" s="813"/>
      <c r="WEU14" s="813"/>
      <c r="WEV14" s="813"/>
      <c r="WEW14" s="813"/>
      <c r="WEX14" s="813"/>
      <c r="WEY14" s="813"/>
      <c r="WEZ14" s="813"/>
      <c r="WFA14" s="813"/>
      <c r="WFB14" s="813"/>
      <c r="WFC14" s="813"/>
      <c r="WFD14" s="813"/>
      <c r="WFE14" s="813"/>
      <c r="WFF14" s="813"/>
      <c r="WFG14" s="813"/>
      <c r="WFH14" s="813"/>
      <c r="WFI14" s="813"/>
      <c r="WFJ14" s="813"/>
      <c r="WFK14" s="813"/>
      <c r="WFL14" s="813"/>
      <c r="WFM14" s="813"/>
      <c r="WFN14" s="813"/>
      <c r="WFO14" s="813"/>
      <c r="WFP14" s="813"/>
      <c r="WFQ14" s="813"/>
      <c r="WFR14" s="813"/>
      <c r="WFS14" s="813"/>
      <c r="WFT14" s="813"/>
      <c r="WFU14" s="813"/>
      <c r="WFV14" s="813"/>
      <c r="WFW14" s="813"/>
      <c r="WFX14" s="813"/>
      <c r="WFY14" s="813"/>
      <c r="WFZ14" s="813"/>
      <c r="WGA14" s="813"/>
      <c r="WGB14" s="813"/>
      <c r="WGC14" s="813"/>
      <c r="WGD14" s="813"/>
      <c r="WGE14" s="813"/>
      <c r="WGF14" s="813"/>
      <c r="WGG14" s="813"/>
      <c r="WGH14" s="813"/>
      <c r="WGI14" s="813"/>
      <c r="WGJ14" s="813"/>
      <c r="WGK14" s="813"/>
      <c r="WGL14" s="813"/>
      <c r="WGM14" s="813"/>
      <c r="WGN14" s="813"/>
      <c r="WGO14" s="813"/>
      <c r="WGP14" s="813"/>
      <c r="WGQ14" s="813"/>
      <c r="WGR14" s="813"/>
      <c r="WGS14" s="813"/>
      <c r="WGT14" s="813"/>
      <c r="WGU14" s="813"/>
      <c r="WGV14" s="813"/>
      <c r="WGW14" s="813"/>
      <c r="WGX14" s="813"/>
      <c r="WGY14" s="813"/>
      <c r="WGZ14" s="813"/>
      <c r="WHA14" s="813"/>
      <c r="WHB14" s="813"/>
      <c r="WHC14" s="813"/>
      <c r="WHD14" s="813"/>
      <c r="WHE14" s="813"/>
      <c r="WHF14" s="813"/>
      <c r="WHG14" s="813"/>
      <c r="WHH14" s="813"/>
      <c r="WHI14" s="813"/>
      <c r="WHJ14" s="813"/>
      <c r="WHK14" s="813"/>
      <c r="WHL14" s="813"/>
      <c r="WHM14" s="813"/>
      <c r="WHN14" s="813"/>
      <c r="WHO14" s="813"/>
      <c r="WHP14" s="813"/>
      <c r="WHQ14" s="813"/>
      <c r="WHR14" s="813"/>
      <c r="WHS14" s="813"/>
      <c r="WHT14" s="813"/>
      <c r="WHU14" s="813"/>
      <c r="WHV14" s="813"/>
      <c r="WHW14" s="813"/>
      <c r="WHX14" s="813"/>
      <c r="WHY14" s="813"/>
      <c r="WHZ14" s="813"/>
      <c r="WIA14" s="813"/>
      <c r="WIB14" s="813"/>
      <c r="WIC14" s="813"/>
      <c r="WID14" s="813"/>
      <c r="WIE14" s="813"/>
      <c r="WIF14" s="813"/>
      <c r="WIG14" s="813"/>
      <c r="WIH14" s="813"/>
      <c r="WII14" s="813"/>
      <c r="WIJ14" s="813"/>
      <c r="WIK14" s="813"/>
      <c r="WIL14" s="813"/>
      <c r="WIM14" s="813"/>
      <c r="WIN14" s="813"/>
      <c r="WIO14" s="813"/>
      <c r="WIP14" s="813"/>
      <c r="WIQ14" s="813"/>
      <c r="WIR14" s="813"/>
      <c r="WIS14" s="813"/>
      <c r="WIT14" s="813"/>
      <c r="WIU14" s="813"/>
      <c r="WIV14" s="813"/>
      <c r="WIW14" s="813"/>
      <c r="WIX14" s="813"/>
      <c r="WIY14" s="813"/>
      <c r="WIZ14" s="813"/>
      <c r="WJA14" s="813"/>
      <c r="WJB14" s="813"/>
      <c r="WJC14" s="813"/>
      <c r="WJD14" s="813"/>
      <c r="WJE14" s="813"/>
      <c r="WJF14" s="813"/>
      <c r="WJG14" s="813"/>
      <c r="WJH14" s="813"/>
      <c r="WJI14" s="813"/>
      <c r="WJJ14" s="813"/>
      <c r="WJK14" s="813"/>
      <c r="WJL14" s="813"/>
      <c r="WJM14" s="813"/>
      <c r="WJN14" s="813"/>
      <c r="WJO14" s="813"/>
      <c r="WJP14" s="813"/>
      <c r="WJQ14" s="813"/>
      <c r="WJR14" s="813"/>
      <c r="WJS14" s="813"/>
      <c r="WJT14" s="813"/>
      <c r="WJU14" s="813"/>
      <c r="WJV14" s="813"/>
      <c r="WJW14" s="813"/>
      <c r="WJX14" s="813"/>
      <c r="WJY14" s="813"/>
      <c r="WJZ14" s="813"/>
      <c r="WKA14" s="813"/>
      <c r="WKB14" s="813"/>
      <c r="WKC14" s="813"/>
      <c r="WKD14" s="813"/>
      <c r="WKE14" s="813"/>
      <c r="WKF14" s="813"/>
      <c r="WKG14" s="813"/>
      <c r="WKH14" s="813"/>
      <c r="WKI14" s="813"/>
      <c r="WKJ14" s="813"/>
      <c r="WKK14" s="813"/>
      <c r="WKL14" s="813"/>
      <c r="WKM14" s="813"/>
      <c r="WKN14" s="813"/>
      <c r="WKO14" s="813"/>
      <c r="WKP14" s="813"/>
      <c r="WKQ14" s="813"/>
      <c r="WKR14" s="813"/>
      <c r="WKS14" s="813"/>
      <c r="WKT14" s="813"/>
      <c r="WKU14" s="813"/>
      <c r="WKV14" s="813"/>
      <c r="WKW14" s="813"/>
      <c r="WKX14" s="813"/>
      <c r="WKY14" s="813"/>
      <c r="WKZ14" s="813"/>
      <c r="WLA14" s="813"/>
      <c r="WLB14" s="813"/>
      <c r="WLC14" s="813"/>
      <c r="WLD14" s="813"/>
      <c r="WLE14" s="813"/>
      <c r="WLF14" s="813"/>
      <c r="WLG14" s="813"/>
      <c r="WLH14" s="813"/>
      <c r="WLI14" s="813"/>
      <c r="WLJ14" s="813"/>
      <c r="WLK14" s="813"/>
      <c r="WLL14" s="813"/>
      <c r="WLM14" s="813"/>
      <c r="WLN14" s="813"/>
      <c r="WLO14" s="813"/>
      <c r="WLP14" s="813"/>
      <c r="WLQ14" s="813"/>
      <c r="WLR14" s="813"/>
      <c r="WLS14" s="813"/>
      <c r="WLT14" s="813"/>
      <c r="WLU14" s="813"/>
      <c r="WLV14" s="813"/>
      <c r="WLW14" s="813"/>
      <c r="WLX14" s="813"/>
      <c r="WLY14" s="813"/>
      <c r="WLZ14" s="813"/>
      <c r="WMA14" s="813"/>
      <c r="WMB14" s="813"/>
      <c r="WMC14" s="813"/>
      <c r="WMD14" s="813"/>
      <c r="WME14" s="813"/>
      <c r="WMF14" s="813"/>
      <c r="WMG14" s="813"/>
      <c r="WMH14" s="813"/>
      <c r="WMI14" s="813"/>
      <c r="WMJ14" s="813"/>
      <c r="WMK14" s="813"/>
      <c r="WML14" s="813"/>
      <c r="WMM14" s="813"/>
      <c r="WMN14" s="813"/>
      <c r="WMO14" s="813"/>
      <c r="WMP14" s="813"/>
      <c r="WMQ14" s="813"/>
      <c r="WMR14" s="813"/>
      <c r="WMS14" s="813"/>
      <c r="WMT14" s="813"/>
      <c r="WMU14" s="813"/>
      <c r="WMV14" s="813"/>
      <c r="WMW14" s="813"/>
      <c r="WMX14" s="813"/>
      <c r="WMY14" s="813"/>
      <c r="WMZ14" s="813"/>
      <c r="WNA14" s="813"/>
      <c r="WNB14" s="813"/>
      <c r="WNC14" s="813"/>
      <c r="WND14" s="813"/>
      <c r="WNE14" s="813"/>
      <c r="WNF14" s="813"/>
      <c r="WNG14" s="813"/>
      <c r="WNH14" s="813"/>
      <c r="WNI14" s="813"/>
      <c r="WNJ14" s="813"/>
      <c r="WNK14" s="813"/>
      <c r="WNL14" s="813"/>
      <c r="WNM14" s="813"/>
      <c r="WNN14" s="813"/>
      <c r="WNO14" s="813"/>
      <c r="WNP14" s="813"/>
      <c r="WNQ14" s="813"/>
      <c r="WNR14" s="813"/>
      <c r="WNS14" s="813"/>
      <c r="WNT14" s="813"/>
      <c r="WNU14" s="813"/>
      <c r="WNV14" s="813"/>
      <c r="WNW14" s="813"/>
      <c r="WNX14" s="813"/>
      <c r="WNY14" s="813"/>
      <c r="WNZ14" s="813"/>
      <c r="WOA14" s="813"/>
      <c r="WOB14" s="813"/>
      <c r="WOC14" s="813"/>
      <c r="WOD14" s="813"/>
      <c r="WOE14" s="813"/>
      <c r="WOF14" s="813"/>
      <c r="WOG14" s="813"/>
      <c r="WOH14" s="813"/>
      <c r="WOI14" s="813"/>
      <c r="WOJ14" s="813"/>
      <c r="WOK14" s="813"/>
      <c r="WOL14" s="813"/>
      <c r="WOM14" s="813"/>
      <c r="WON14" s="813"/>
      <c r="WOO14" s="813"/>
      <c r="WOP14" s="813"/>
      <c r="WOQ14" s="813"/>
      <c r="WOR14" s="813"/>
      <c r="WOS14" s="813"/>
      <c r="WOT14" s="813"/>
      <c r="WOU14" s="813"/>
      <c r="WOV14" s="813"/>
      <c r="WOW14" s="813"/>
      <c r="WOX14" s="813"/>
      <c r="WOY14" s="813"/>
      <c r="WOZ14" s="813"/>
      <c r="WPA14" s="813"/>
      <c r="WPB14" s="813"/>
      <c r="WPC14" s="813"/>
      <c r="WPD14" s="813"/>
      <c r="WPE14" s="813"/>
      <c r="WPF14" s="813"/>
      <c r="WPG14" s="813"/>
      <c r="WPH14" s="813"/>
      <c r="WPI14" s="813"/>
      <c r="WPJ14" s="813"/>
      <c r="WPK14" s="813"/>
      <c r="WPL14" s="813"/>
      <c r="WPM14" s="813"/>
      <c r="WPN14" s="813"/>
      <c r="WPO14" s="813"/>
      <c r="WPP14" s="813"/>
      <c r="WPQ14" s="813"/>
      <c r="WPR14" s="813"/>
      <c r="WPS14" s="813"/>
      <c r="WPT14" s="813"/>
      <c r="WPU14" s="813"/>
      <c r="WPV14" s="813"/>
      <c r="WPW14" s="813"/>
      <c r="WPX14" s="813"/>
      <c r="WPY14" s="813"/>
      <c r="WPZ14" s="813"/>
      <c r="WQA14" s="813"/>
      <c r="WQB14" s="813"/>
      <c r="WQC14" s="813"/>
      <c r="WQD14" s="813"/>
      <c r="WQE14" s="813"/>
      <c r="WQF14" s="813"/>
      <c r="WQG14" s="813"/>
      <c r="WQH14" s="813"/>
      <c r="WQI14" s="813"/>
      <c r="WQJ14" s="813"/>
      <c r="WQK14" s="813"/>
      <c r="WQL14" s="813"/>
      <c r="WQM14" s="813"/>
      <c r="WQN14" s="813"/>
      <c r="WQO14" s="813"/>
      <c r="WQP14" s="813"/>
      <c r="WQQ14" s="813"/>
      <c r="WQR14" s="813"/>
      <c r="WQS14" s="813"/>
      <c r="WQT14" s="813"/>
      <c r="WQU14" s="813"/>
      <c r="WQV14" s="813"/>
      <c r="WQW14" s="813"/>
      <c r="WQX14" s="813"/>
      <c r="WQY14" s="813"/>
      <c r="WQZ14" s="813"/>
      <c r="WRA14" s="813"/>
      <c r="WRB14" s="813"/>
      <c r="WRC14" s="813"/>
      <c r="WRD14" s="813"/>
      <c r="WRE14" s="813"/>
      <c r="WRF14" s="813"/>
      <c r="WRG14" s="813"/>
      <c r="WRH14" s="813"/>
      <c r="WRI14" s="813"/>
      <c r="WRJ14" s="813"/>
      <c r="WRK14" s="813"/>
      <c r="WRL14" s="813"/>
      <c r="WRM14" s="813"/>
      <c r="WRN14" s="813"/>
      <c r="WRO14" s="813"/>
      <c r="WRP14" s="813"/>
      <c r="WRQ14" s="813"/>
      <c r="WRR14" s="813"/>
      <c r="WRS14" s="813"/>
      <c r="WRT14" s="813"/>
      <c r="WRU14" s="813"/>
      <c r="WRV14" s="813"/>
      <c r="WRW14" s="813"/>
      <c r="WRX14" s="813"/>
      <c r="WRY14" s="813"/>
      <c r="WRZ14" s="813"/>
      <c r="WSA14" s="813"/>
      <c r="WSB14" s="813"/>
      <c r="WSC14" s="813"/>
      <c r="WSD14" s="813"/>
      <c r="WSE14" s="813"/>
      <c r="WSF14" s="813"/>
      <c r="WSG14" s="813"/>
      <c r="WSH14" s="813"/>
      <c r="WSI14" s="813"/>
      <c r="WSJ14" s="813"/>
      <c r="WSK14" s="813"/>
      <c r="WSL14" s="813"/>
      <c r="WSM14" s="813"/>
      <c r="WSN14" s="813"/>
      <c r="WSO14" s="813"/>
      <c r="WSP14" s="813"/>
      <c r="WSQ14" s="813"/>
      <c r="WSR14" s="813"/>
      <c r="WSS14" s="813"/>
      <c r="WST14" s="813"/>
      <c r="WSU14" s="813"/>
      <c r="WSV14" s="813"/>
      <c r="WSW14" s="813"/>
      <c r="WSX14" s="813"/>
      <c r="WSY14" s="813"/>
      <c r="WSZ14" s="813"/>
      <c r="WTA14" s="813"/>
      <c r="WTB14" s="813"/>
      <c r="WTC14" s="813"/>
      <c r="WTD14" s="813"/>
      <c r="WTE14" s="813"/>
      <c r="WTF14" s="813"/>
      <c r="WTG14" s="813"/>
      <c r="WTH14" s="813"/>
      <c r="WTI14" s="813"/>
      <c r="WTJ14" s="813"/>
      <c r="WTK14" s="813"/>
      <c r="WTL14" s="813"/>
      <c r="WTM14" s="813"/>
      <c r="WTN14" s="813"/>
      <c r="WTO14" s="813"/>
      <c r="WTP14" s="813"/>
      <c r="WTQ14" s="813"/>
      <c r="WTR14" s="813"/>
      <c r="WTS14" s="813"/>
      <c r="WTT14" s="813"/>
      <c r="WTU14" s="813"/>
      <c r="WTV14" s="813"/>
      <c r="WTW14" s="813"/>
      <c r="WTX14" s="813"/>
      <c r="WTY14" s="813"/>
      <c r="WTZ14" s="813"/>
      <c r="WUA14" s="813"/>
      <c r="WUB14" s="813"/>
      <c r="WUC14" s="813"/>
      <c r="WUD14" s="813"/>
      <c r="WUE14" s="813"/>
      <c r="WUF14" s="813"/>
      <c r="WUG14" s="813"/>
      <c r="WUH14" s="813"/>
      <c r="WUI14" s="813"/>
      <c r="WUJ14" s="813"/>
      <c r="WUK14" s="813"/>
      <c r="WUL14" s="813"/>
      <c r="WUM14" s="813"/>
      <c r="WUN14" s="813"/>
      <c r="WUO14" s="813"/>
      <c r="WUP14" s="813"/>
      <c r="WUQ14" s="813"/>
      <c r="WUR14" s="813"/>
      <c r="WUS14" s="813"/>
      <c r="WUT14" s="813"/>
      <c r="WUU14" s="813"/>
      <c r="WUV14" s="813"/>
      <c r="WUW14" s="813"/>
      <c r="WUX14" s="813"/>
      <c r="WUY14" s="813"/>
      <c r="WUZ14" s="813"/>
      <c r="WVA14" s="813"/>
      <c r="WVB14" s="813"/>
      <c r="WVC14" s="813"/>
      <c r="WVD14" s="813"/>
      <c r="WVE14" s="813"/>
      <c r="WVF14" s="813"/>
      <c r="WVG14" s="813"/>
      <c r="WVH14" s="813"/>
      <c r="WVI14" s="813"/>
      <c r="WVJ14" s="813"/>
      <c r="WVK14" s="813"/>
      <c r="WVL14" s="813"/>
      <c r="WVM14" s="813"/>
      <c r="WVN14" s="813"/>
      <c r="WVO14" s="813"/>
      <c r="WVP14" s="813"/>
      <c r="WVQ14" s="813"/>
      <c r="WVR14" s="813"/>
      <c r="WVS14" s="813"/>
      <c r="WVT14" s="813"/>
      <c r="WVU14" s="813"/>
      <c r="WVV14" s="813"/>
      <c r="WVW14" s="813"/>
      <c r="WVX14" s="813"/>
      <c r="WVY14" s="813"/>
      <c r="WVZ14" s="813"/>
      <c r="WWA14" s="813"/>
      <c r="WWB14" s="813"/>
      <c r="WWC14" s="813"/>
      <c r="WWD14" s="813"/>
      <c r="WWE14" s="813"/>
      <c r="WWF14" s="813"/>
      <c r="WWG14" s="813"/>
      <c r="WWH14" s="813"/>
      <c r="WWI14" s="813"/>
      <c r="WWJ14" s="813"/>
      <c r="WWK14" s="813"/>
      <c r="WWL14" s="813"/>
      <c r="WWM14" s="813"/>
      <c r="WWN14" s="813"/>
      <c r="WWO14" s="813"/>
      <c r="WWP14" s="813"/>
      <c r="WWQ14" s="813"/>
      <c r="WWR14" s="813"/>
      <c r="WWS14" s="813"/>
      <c r="WWT14" s="813"/>
      <c r="WWU14" s="813"/>
      <c r="WWV14" s="813"/>
      <c r="WWW14" s="813"/>
      <c r="WWX14" s="813"/>
      <c r="WWY14" s="813"/>
      <c r="WWZ14" s="813"/>
      <c r="WXA14" s="813"/>
      <c r="WXB14" s="813"/>
      <c r="WXC14" s="813"/>
      <c r="WXD14" s="813"/>
      <c r="WXE14" s="813"/>
      <c r="WXF14" s="813"/>
      <c r="WXG14" s="813"/>
      <c r="WXH14" s="813"/>
      <c r="WXI14" s="813"/>
      <c r="WXJ14" s="813"/>
      <c r="WXK14" s="813"/>
      <c r="WXL14" s="813"/>
      <c r="WXM14" s="813"/>
      <c r="WXN14" s="813"/>
      <c r="WXO14" s="813"/>
      <c r="WXP14" s="813"/>
      <c r="WXQ14" s="813"/>
      <c r="WXR14" s="813"/>
      <c r="WXS14" s="813"/>
      <c r="WXT14" s="813"/>
      <c r="WXU14" s="813"/>
      <c r="WXV14" s="813"/>
      <c r="WXW14" s="813"/>
      <c r="WXX14" s="813"/>
      <c r="WXY14" s="813"/>
      <c r="WXZ14" s="813"/>
      <c r="WYA14" s="813"/>
      <c r="WYB14" s="813"/>
      <c r="WYC14" s="813"/>
      <c r="WYD14" s="813"/>
      <c r="WYE14" s="813"/>
      <c r="WYF14" s="813"/>
      <c r="WYG14" s="813"/>
      <c r="WYH14" s="813"/>
      <c r="WYI14" s="813"/>
      <c r="WYJ14" s="813"/>
      <c r="WYK14" s="813"/>
      <c r="WYL14" s="813"/>
      <c r="WYM14" s="813"/>
      <c r="WYN14" s="813"/>
      <c r="WYO14" s="813"/>
      <c r="WYP14" s="813"/>
      <c r="WYQ14" s="813"/>
      <c r="WYR14" s="813"/>
      <c r="WYS14" s="813"/>
      <c r="WYT14" s="813"/>
      <c r="WYU14" s="813"/>
      <c r="WYV14" s="813"/>
      <c r="WYW14" s="813"/>
      <c r="WYX14" s="813"/>
      <c r="WYY14" s="813"/>
      <c r="WYZ14" s="813"/>
      <c r="WZA14" s="813"/>
      <c r="WZB14" s="813"/>
      <c r="WZC14" s="813"/>
      <c r="WZD14" s="813"/>
      <c r="WZE14" s="813"/>
      <c r="WZF14" s="813"/>
      <c r="WZG14" s="813"/>
      <c r="WZH14" s="813"/>
      <c r="WZI14" s="813"/>
      <c r="WZJ14" s="813"/>
      <c r="WZK14" s="813"/>
      <c r="WZL14" s="813"/>
      <c r="WZM14" s="813"/>
      <c r="WZN14" s="813"/>
      <c r="WZO14" s="813"/>
      <c r="WZP14" s="813"/>
      <c r="WZQ14" s="813"/>
      <c r="WZR14" s="813"/>
      <c r="WZS14" s="813"/>
      <c r="WZT14" s="813"/>
      <c r="WZU14" s="813"/>
      <c r="WZV14" s="813"/>
      <c r="WZW14" s="813"/>
      <c r="WZX14" s="813"/>
      <c r="WZY14" s="813"/>
      <c r="WZZ14" s="813"/>
      <c r="XAA14" s="813"/>
      <c r="XAB14" s="813"/>
      <c r="XAC14" s="813"/>
      <c r="XAD14" s="813"/>
      <c r="XAE14" s="813"/>
      <c r="XAF14" s="813"/>
      <c r="XAG14" s="813"/>
      <c r="XAH14" s="813"/>
      <c r="XAI14" s="813"/>
      <c r="XAJ14" s="813"/>
      <c r="XAK14" s="813"/>
      <c r="XAL14" s="813"/>
      <c r="XAM14" s="813"/>
      <c r="XAN14" s="813"/>
      <c r="XAO14" s="813"/>
      <c r="XAP14" s="813"/>
      <c r="XAQ14" s="813"/>
      <c r="XAR14" s="813"/>
      <c r="XAS14" s="813"/>
      <c r="XAT14" s="813"/>
      <c r="XAU14" s="813"/>
      <c r="XAV14" s="813"/>
      <c r="XAW14" s="813"/>
      <c r="XAX14" s="813"/>
      <c r="XAY14" s="813"/>
      <c r="XAZ14" s="813"/>
      <c r="XBA14" s="813"/>
      <c r="XBB14" s="813"/>
      <c r="XBC14" s="813"/>
      <c r="XBD14" s="813"/>
      <c r="XBE14" s="813"/>
      <c r="XBF14" s="813"/>
      <c r="XBG14" s="813"/>
      <c r="XBH14" s="813"/>
      <c r="XBI14" s="813"/>
      <c r="XBJ14" s="813"/>
      <c r="XBK14" s="813"/>
      <c r="XBL14" s="813"/>
      <c r="XBM14" s="813"/>
      <c r="XBN14" s="813"/>
      <c r="XBO14" s="813"/>
      <c r="XBP14" s="813"/>
      <c r="XBQ14" s="813"/>
      <c r="XBR14" s="813"/>
      <c r="XBS14" s="813"/>
      <c r="XBT14" s="813"/>
      <c r="XBU14" s="813"/>
      <c r="XBV14" s="813"/>
      <c r="XBW14" s="813"/>
      <c r="XBX14" s="813"/>
      <c r="XBY14" s="813"/>
      <c r="XBZ14" s="813"/>
      <c r="XCA14" s="813"/>
      <c r="XCB14" s="813"/>
      <c r="XCC14" s="813"/>
      <c r="XCD14" s="813"/>
      <c r="XCE14" s="813"/>
      <c r="XCF14" s="813"/>
      <c r="XCG14" s="813"/>
      <c r="XCH14" s="813"/>
      <c r="XCI14" s="813"/>
      <c r="XCJ14" s="813"/>
      <c r="XCK14" s="813"/>
      <c r="XCL14" s="813"/>
      <c r="XCM14" s="813"/>
      <c r="XCN14" s="813"/>
      <c r="XCO14" s="813"/>
      <c r="XCP14" s="813"/>
      <c r="XCQ14" s="813"/>
      <c r="XCR14" s="813"/>
      <c r="XCS14" s="813"/>
      <c r="XCT14" s="813"/>
      <c r="XCU14" s="813"/>
      <c r="XCV14" s="813"/>
      <c r="XCW14" s="813"/>
      <c r="XCX14" s="813"/>
      <c r="XCY14" s="813"/>
      <c r="XCZ14" s="813"/>
      <c r="XDA14" s="813"/>
      <c r="XDB14" s="813"/>
      <c r="XDC14" s="813"/>
      <c r="XDD14" s="813"/>
      <c r="XDE14" s="813"/>
      <c r="XDF14" s="813"/>
      <c r="XDG14" s="813"/>
      <c r="XDH14" s="813"/>
      <c r="XDI14" s="813"/>
      <c r="XDJ14" s="813"/>
      <c r="XDK14" s="813"/>
      <c r="XDL14" s="813"/>
      <c r="XDM14" s="813"/>
      <c r="XDN14" s="813"/>
      <c r="XDO14" s="813"/>
      <c r="XDP14" s="813"/>
      <c r="XDQ14" s="813"/>
      <c r="XDR14" s="813"/>
      <c r="XDS14" s="813"/>
      <c r="XDT14" s="813"/>
      <c r="XDU14" s="813"/>
      <c r="XDV14" s="813"/>
      <c r="XDW14" s="813"/>
      <c r="XDX14" s="813"/>
      <c r="XDY14" s="813"/>
      <c r="XDZ14" s="813"/>
      <c r="XEA14" s="813"/>
      <c r="XEB14" s="813"/>
      <c r="XEC14" s="813"/>
      <c r="XED14" s="813"/>
      <c r="XEE14" s="813"/>
      <c r="XEF14" s="813"/>
      <c r="XEG14" s="813"/>
      <c r="XEH14" s="813"/>
      <c r="XEI14" s="813"/>
      <c r="XEJ14" s="813"/>
      <c r="XEK14" s="813"/>
      <c r="XEL14" s="813"/>
      <c r="XEM14" s="813"/>
      <c r="XEN14" s="813"/>
      <c r="XEO14" s="813"/>
      <c r="XEP14" s="813"/>
      <c r="XEQ14" s="813"/>
      <c r="XER14" s="813"/>
      <c r="XES14" s="813"/>
      <c r="XET14" s="813"/>
      <c r="XEU14" s="813"/>
      <c r="XEV14" s="813"/>
      <c r="XEW14" s="813"/>
      <c r="XEX14" s="813"/>
      <c r="XEY14" s="813"/>
      <c r="XEZ14" s="813"/>
      <c r="XFA14" s="813"/>
      <c r="XFB14" s="813"/>
      <c r="XFC14" s="813"/>
      <c r="XFD14" s="813"/>
    </row>
    <row r="15" spans="1:16384">
      <c r="A15" s="820" t="s">
        <v>733</v>
      </c>
      <c r="B15" s="819">
        <v>118.75336</v>
      </c>
      <c r="C15" s="819">
        <v>6.3</v>
      </c>
      <c r="D15" s="818">
        <v>134.34</v>
      </c>
      <c r="E15" s="818">
        <v>13.13</v>
      </c>
      <c r="F15" s="822">
        <v>143.88</v>
      </c>
      <c r="G15" s="823">
        <v>7.0949999999999998</v>
      </c>
      <c r="H15" s="822">
        <v>149.17953</v>
      </c>
      <c r="I15" s="821">
        <v>3.6861682</v>
      </c>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13"/>
      <c r="AS15" s="813"/>
      <c r="AT15" s="813"/>
      <c r="AU15" s="813"/>
      <c r="AV15" s="813"/>
      <c r="AW15" s="813"/>
      <c r="AX15" s="813"/>
      <c r="AY15" s="813"/>
      <c r="AZ15" s="813"/>
      <c r="BA15" s="813"/>
      <c r="BB15" s="813"/>
      <c r="BC15" s="813"/>
      <c r="BD15" s="813"/>
      <c r="BE15" s="813"/>
      <c r="BF15" s="813"/>
      <c r="BG15" s="813"/>
      <c r="BH15" s="813"/>
      <c r="BI15" s="813"/>
      <c r="BJ15" s="813"/>
      <c r="BK15" s="813"/>
      <c r="BL15" s="813"/>
      <c r="BM15" s="813"/>
      <c r="BN15" s="813"/>
      <c r="BO15" s="813"/>
      <c r="BP15" s="813"/>
      <c r="BQ15" s="813"/>
      <c r="BR15" s="813"/>
      <c r="BS15" s="813"/>
      <c r="BT15" s="813"/>
      <c r="BU15" s="813"/>
      <c r="BV15" s="813"/>
      <c r="BW15" s="813"/>
      <c r="BX15" s="813"/>
      <c r="BY15" s="813"/>
      <c r="BZ15" s="813"/>
      <c r="CA15" s="813"/>
      <c r="CB15" s="813"/>
      <c r="CC15" s="813"/>
      <c r="CD15" s="813"/>
      <c r="CE15" s="813"/>
      <c r="CF15" s="813"/>
      <c r="CG15" s="813"/>
      <c r="CH15" s="813"/>
      <c r="CI15" s="813"/>
      <c r="CJ15" s="813"/>
      <c r="CK15" s="813"/>
      <c r="CL15" s="813"/>
      <c r="CM15" s="813"/>
      <c r="CN15" s="813"/>
      <c r="CO15" s="813"/>
      <c r="CP15" s="813"/>
      <c r="CQ15" s="813"/>
      <c r="CR15" s="813"/>
      <c r="CS15" s="813"/>
      <c r="CT15" s="813"/>
      <c r="CU15" s="813"/>
      <c r="CV15" s="813"/>
      <c r="CW15" s="813"/>
      <c r="CX15" s="813"/>
      <c r="CY15" s="813"/>
      <c r="CZ15" s="813"/>
      <c r="DA15" s="813"/>
      <c r="DB15" s="813"/>
      <c r="DC15" s="813"/>
      <c r="DD15" s="813"/>
      <c r="DE15" s="813"/>
      <c r="DF15" s="813"/>
      <c r="DG15" s="813"/>
      <c r="DH15" s="813"/>
      <c r="DI15" s="813"/>
      <c r="DJ15" s="813"/>
      <c r="DK15" s="813"/>
      <c r="DL15" s="813"/>
      <c r="DM15" s="813"/>
      <c r="DN15" s="813"/>
      <c r="DO15" s="813"/>
      <c r="DP15" s="813"/>
      <c r="DQ15" s="813"/>
      <c r="DR15" s="813"/>
      <c r="DS15" s="813"/>
      <c r="DT15" s="813"/>
      <c r="DU15" s="813"/>
      <c r="DV15" s="813"/>
      <c r="DW15" s="813"/>
      <c r="DX15" s="813"/>
      <c r="DY15" s="813"/>
      <c r="DZ15" s="813"/>
      <c r="EA15" s="813"/>
      <c r="EB15" s="813"/>
      <c r="EC15" s="813"/>
      <c r="ED15" s="813"/>
      <c r="EE15" s="813"/>
      <c r="EF15" s="813"/>
      <c r="EG15" s="813"/>
      <c r="EH15" s="813"/>
      <c r="EI15" s="813"/>
      <c r="EJ15" s="813"/>
      <c r="EK15" s="813"/>
      <c r="EL15" s="813"/>
      <c r="EM15" s="813"/>
      <c r="EN15" s="813"/>
      <c r="EO15" s="813"/>
      <c r="EP15" s="813"/>
      <c r="EQ15" s="813"/>
      <c r="ER15" s="813"/>
      <c r="ES15" s="813"/>
      <c r="ET15" s="813"/>
      <c r="EU15" s="813"/>
      <c r="EV15" s="813"/>
      <c r="EW15" s="813"/>
      <c r="EX15" s="813"/>
      <c r="EY15" s="813"/>
      <c r="EZ15" s="813"/>
      <c r="FA15" s="813"/>
      <c r="FB15" s="813"/>
      <c r="FC15" s="813"/>
      <c r="FD15" s="813"/>
      <c r="FE15" s="813"/>
      <c r="FF15" s="813"/>
      <c r="FG15" s="813"/>
      <c r="FH15" s="813"/>
      <c r="FI15" s="813"/>
      <c r="FJ15" s="813"/>
      <c r="FK15" s="813"/>
      <c r="FL15" s="813"/>
      <c r="FM15" s="813"/>
      <c r="FN15" s="813"/>
      <c r="FO15" s="813"/>
      <c r="FP15" s="813"/>
      <c r="FQ15" s="813"/>
      <c r="FR15" s="813"/>
      <c r="FS15" s="813"/>
      <c r="FT15" s="813"/>
      <c r="FU15" s="813"/>
      <c r="FV15" s="813"/>
      <c r="FW15" s="813"/>
      <c r="FX15" s="813"/>
      <c r="FY15" s="813"/>
      <c r="FZ15" s="813"/>
      <c r="GA15" s="813"/>
      <c r="GB15" s="813"/>
      <c r="GC15" s="813"/>
      <c r="GD15" s="813"/>
      <c r="GE15" s="813"/>
      <c r="GF15" s="813"/>
      <c r="GG15" s="813"/>
      <c r="GH15" s="813"/>
      <c r="GI15" s="813"/>
      <c r="GJ15" s="813"/>
      <c r="GK15" s="813"/>
      <c r="GL15" s="813"/>
      <c r="GM15" s="813"/>
      <c r="GN15" s="813"/>
      <c r="GO15" s="813"/>
      <c r="GP15" s="813"/>
      <c r="GQ15" s="813"/>
      <c r="GR15" s="813"/>
      <c r="GS15" s="813"/>
      <c r="GT15" s="813"/>
      <c r="GU15" s="813"/>
      <c r="GV15" s="813"/>
      <c r="GW15" s="813"/>
      <c r="GX15" s="813"/>
      <c r="GY15" s="813"/>
      <c r="GZ15" s="813"/>
      <c r="HA15" s="813"/>
      <c r="HB15" s="813"/>
      <c r="HC15" s="813"/>
      <c r="HD15" s="813"/>
      <c r="HE15" s="813"/>
      <c r="HF15" s="813"/>
      <c r="HG15" s="813"/>
      <c r="HH15" s="813"/>
      <c r="HI15" s="813"/>
      <c r="HJ15" s="813"/>
      <c r="HK15" s="813"/>
      <c r="HL15" s="813"/>
      <c r="HM15" s="813"/>
      <c r="HN15" s="813"/>
      <c r="HO15" s="813"/>
      <c r="HP15" s="813"/>
      <c r="HQ15" s="813"/>
      <c r="HR15" s="813"/>
      <c r="HS15" s="813"/>
      <c r="HT15" s="813"/>
      <c r="HU15" s="813"/>
      <c r="HV15" s="813"/>
      <c r="HW15" s="813"/>
      <c r="HX15" s="813"/>
      <c r="HY15" s="813"/>
      <c r="HZ15" s="813"/>
      <c r="IA15" s="813"/>
      <c r="IB15" s="813"/>
      <c r="IC15" s="813"/>
      <c r="ID15" s="813"/>
      <c r="IE15" s="813"/>
      <c r="IF15" s="813"/>
      <c r="IG15" s="813"/>
      <c r="IH15" s="813"/>
      <c r="II15" s="813"/>
      <c r="IJ15" s="813"/>
      <c r="IK15" s="813"/>
      <c r="IL15" s="813"/>
      <c r="IM15" s="813"/>
      <c r="IN15" s="813"/>
      <c r="IO15" s="813"/>
      <c r="IP15" s="813"/>
      <c r="IQ15" s="813"/>
      <c r="IR15" s="813"/>
      <c r="IS15" s="813"/>
      <c r="IT15" s="813"/>
      <c r="IU15" s="813"/>
      <c r="IV15" s="813"/>
      <c r="IW15" s="813"/>
      <c r="IX15" s="813"/>
      <c r="IY15" s="813"/>
      <c r="IZ15" s="813"/>
      <c r="JA15" s="813"/>
      <c r="JB15" s="813"/>
      <c r="JC15" s="813"/>
      <c r="JD15" s="813"/>
      <c r="JE15" s="813"/>
      <c r="JF15" s="813"/>
      <c r="JG15" s="813"/>
      <c r="JH15" s="813"/>
      <c r="JI15" s="813"/>
      <c r="JJ15" s="813"/>
      <c r="JK15" s="813"/>
      <c r="JL15" s="813"/>
      <c r="JM15" s="813"/>
      <c r="JN15" s="813"/>
      <c r="JO15" s="813"/>
      <c r="JP15" s="813"/>
      <c r="JQ15" s="813"/>
      <c r="JR15" s="813"/>
      <c r="JS15" s="813"/>
      <c r="JT15" s="813"/>
      <c r="JU15" s="813"/>
      <c r="JV15" s="813"/>
      <c r="JW15" s="813"/>
      <c r="JX15" s="813"/>
      <c r="JY15" s="813"/>
      <c r="JZ15" s="813"/>
      <c r="KA15" s="813"/>
      <c r="KB15" s="813"/>
      <c r="KC15" s="813"/>
      <c r="KD15" s="813"/>
      <c r="KE15" s="813"/>
      <c r="KF15" s="813"/>
      <c r="KG15" s="813"/>
      <c r="KH15" s="813"/>
      <c r="KI15" s="813"/>
      <c r="KJ15" s="813"/>
      <c r="KK15" s="813"/>
      <c r="KL15" s="813"/>
      <c r="KM15" s="813"/>
      <c r="KN15" s="813"/>
      <c r="KO15" s="813"/>
      <c r="KP15" s="813"/>
      <c r="KQ15" s="813"/>
      <c r="KR15" s="813"/>
      <c r="KS15" s="813"/>
      <c r="KT15" s="813"/>
      <c r="KU15" s="813"/>
      <c r="KV15" s="813"/>
      <c r="KW15" s="813"/>
      <c r="KX15" s="813"/>
      <c r="KY15" s="813"/>
      <c r="KZ15" s="813"/>
      <c r="LA15" s="813"/>
      <c r="LB15" s="813"/>
      <c r="LC15" s="813"/>
      <c r="LD15" s="813"/>
      <c r="LE15" s="813"/>
      <c r="LF15" s="813"/>
      <c r="LG15" s="813"/>
      <c r="LH15" s="813"/>
      <c r="LI15" s="813"/>
      <c r="LJ15" s="813"/>
      <c r="LK15" s="813"/>
      <c r="LL15" s="813"/>
      <c r="LM15" s="813"/>
      <c r="LN15" s="813"/>
      <c r="LO15" s="813"/>
      <c r="LP15" s="813"/>
      <c r="LQ15" s="813"/>
      <c r="LR15" s="813"/>
      <c r="LS15" s="813"/>
      <c r="LT15" s="813"/>
      <c r="LU15" s="813"/>
      <c r="LV15" s="813"/>
      <c r="LW15" s="813"/>
      <c r="LX15" s="813"/>
      <c r="LY15" s="813"/>
      <c r="LZ15" s="813"/>
      <c r="MA15" s="813"/>
      <c r="MB15" s="813"/>
      <c r="MC15" s="813"/>
      <c r="MD15" s="813"/>
      <c r="ME15" s="813"/>
      <c r="MF15" s="813"/>
      <c r="MG15" s="813"/>
      <c r="MH15" s="813"/>
      <c r="MI15" s="813"/>
      <c r="MJ15" s="813"/>
      <c r="MK15" s="813"/>
      <c r="ML15" s="813"/>
      <c r="MM15" s="813"/>
      <c r="MN15" s="813"/>
      <c r="MO15" s="813"/>
      <c r="MP15" s="813"/>
      <c r="MQ15" s="813"/>
      <c r="MR15" s="813"/>
      <c r="MS15" s="813"/>
      <c r="MT15" s="813"/>
      <c r="MU15" s="813"/>
      <c r="MV15" s="813"/>
      <c r="MW15" s="813"/>
      <c r="MX15" s="813"/>
      <c r="MY15" s="813"/>
      <c r="MZ15" s="813"/>
      <c r="NA15" s="813"/>
      <c r="NB15" s="813"/>
      <c r="NC15" s="813"/>
      <c r="ND15" s="813"/>
      <c r="NE15" s="813"/>
      <c r="NF15" s="813"/>
      <c r="NG15" s="813"/>
      <c r="NH15" s="813"/>
      <c r="NI15" s="813"/>
      <c r="NJ15" s="813"/>
      <c r="NK15" s="813"/>
      <c r="NL15" s="813"/>
      <c r="NM15" s="813"/>
      <c r="NN15" s="813"/>
      <c r="NO15" s="813"/>
      <c r="NP15" s="813"/>
      <c r="NQ15" s="813"/>
      <c r="NR15" s="813"/>
      <c r="NS15" s="813"/>
      <c r="NT15" s="813"/>
      <c r="NU15" s="813"/>
      <c r="NV15" s="813"/>
      <c r="NW15" s="813"/>
      <c r="NX15" s="813"/>
      <c r="NY15" s="813"/>
      <c r="NZ15" s="813"/>
      <c r="OA15" s="813"/>
      <c r="OB15" s="813"/>
      <c r="OC15" s="813"/>
      <c r="OD15" s="813"/>
      <c r="OE15" s="813"/>
      <c r="OF15" s="813"/>
      <c r="OG15" s="813"/>
      <c r="OH15" s="813"/>
      <c r="OI15" s="813"/>
      <c r="OJ15" s="813"/>
      <c r="OK15" s="813"/>
      <c r="OL15" s="813"/>
      <c r="OM15" s="813"/>
      <c r="ON15" s="813"/>
      <c r="OO15" s="813"/>
      <c r="OP15" s="813"/>
      <c r="OQ15" s="813"/>
      <c r="OR15" s="813"/>
      <c r="OS15" s="813"/>
      <c r="OT15" s="813"/>
      <c r="OU15" s="813"/>
      <c r="OV15" s="813"/>
      <c r="OW15" s="813"/>
      <c r="OX15" s="813"/>
      <c r="OY15" s="813"/>
      <c r="OZ15" s="813"/>
      <c r="PA15" s="813"/>
      <c r="PB15" s="813"/>
      <c r="PC15" s="813"/>
      <c r="PD15" s="813"/>
      <c r="PE15" s="813"/>
      <c r="PF15" s="813"/>
      <c r="PG15" s="813"/>
      <c r="PH15" s="813"/>
      <c r="PI15" s="813"/>
      <c r="PJ15" s="813"/>
      <c r="PK15" s="813"/>
      <c r="PL15" s="813"/>
      <c r="PM15" s="813"/>
      <c r="PN15" s="813"/>
      <c r="PO15" s="813"/>
      <c r="PP15" s="813"/>
      <c r="PQ15" s="813"/>
      <c r="PR15" s="813"/>
      <c r="PS15" s="813"/>
      <c r="PT15" s="813"/>
      <c r="PU15" s="813"/>
      <c r="PV15" s="813"/>
      <c r="PW15" s="813"/>
      <c r="PX15" s="813"/>
      <c r="PY15" s="813"/>
      <c r="PZ15" s="813"/>
      <c r="QA15" s="813"/>
      <c r="QB15" s="813"/>
      <c r="QC15" s="813"/>
      <c r="QD15" s="813"/>
      <c r="QE15" s="813"/>
      <c r="QF15" s="813"/>
      <c r="QG15" s="813"/>
      <c r="QH15" s="813"/>
      <c r="QI15" s="813"/>
      <c r="QJ15" s="813"/>
      <c r="QK15" s="813"/>
      <c r="QL15" s="813"/>
      <c r="QM15" s="813"/>
      <c r="QN15" s="813"/>
      <c r="QO15" s="813"/>
      <c r="QP15" s="813"/>
      <c r="QQ15" s="813"/>
      <c r="QR15" s="813"/>
      <c r="QS15" s="813"/>
      <c r="QT15" s="813"/>
      <c r="QU15" s="813"/>
      <c r="QV15" s="813"/>
      <c r="QW15" s="813"/>
      <c r="QX15" s="813"/>
      <c r="QY15" s="813"/>
      <c r="QZ15" s="813"/>
      <c r="RA15" s="813"/>
      <c r="RB15" s="813"/>
      <c r="RC15" s="813"/>
      <c r="RD15" s="813"/>
      <c r="RE15" s="813"/>
      <c r="RF15" s="813"/>
      <c r="RG15" s="813"/>
      <c r="RH15" s="813"/>
      <c r="RI15" s="813"/>
      <c r="RJ15" s="813"/>
      <c r="RK15" s="813"/>
      <c r="RL15" s="813"/>
      <c r="RM15" s="813"/>
      <c r="RN15" s="813"/>
      <c r="RO15" s="813"/>
      <c r="RP15" s="813"/>
      <c r="RQ15" s="813"/>
      <c r="RR15" s="813"/>
      <c r="RS15" s="813"/>
      <c r="RT15" s="813"/>
      <c r="RU15" s="813"/>
      <c r="RV15" s="813"/>
      <c r="RW15" s="813"/>
      <c r="RX15" s="813"/>
      <c r="RY15" s="813"/>
      <c r="RZ15" s="813"/>
      <c r="SA15" s="813"/>
      <c r="SB15" s="813"/>
      <c r="SC15" s="813"/>
      <c r="SD15" s="813"/>
      <c r="SE15" s="813"/>
      <c r="SF15" s="813"/>
      <c r="SG15" s="813"/>
      <c r="SH15" s="813"/>
      <c r="SI15" s="813"/>
      <c r="SJ15" s="813"/>
      <c r="SK15" s="813"/>
      <c r="SL15" s="813"/>
      <c r="SM15" s="813"/>
      <c r="SN15" s="813"/>
      <c r="SO15" s="813"/>
      <c r="SP15" s="813"/>
      <c r="SQ15" s="813"/>
      <c r="SR15" s="813"/>
      <c r="SS15" s="813"/>
      <c r="ST15" s="813"/>
      <c r="SU15" s="813"/>
      <c r="SV15" s="813"/>
      <c r="SW15" s="813"/>
      <c r="SX15" s="813"/>
      <c r="SY15" s="813"/>
      <c r="SZ15" s="813"/>
      <c r="TA15" s="813"/>
      <c r="TB15" s="813"/>
      <c r="TC15" s="813"/>
      <c r="TD15" s="813"/>
      <c r="TE15" s="813"/>
      <c r="TF15" s="813"/>
      <c r="TG15" s="813"/>
      <c r="TH15" s="813"/>
      <c r="TI15" s="813"/>
      <c r="TJ15" s="813"/>
      <c r="TK15" s="813"/>
      <c r="TL15" s="813"/>
      <c r="TM15" s="813"/>
      <c r="TN15" s="813"/>
      <c r="TO15" s="813"/>
      <c r="TP15" s="813"/>
      <c r="TQ15" s="813"/>
      <c r="TR15" s="813"/>
      <c r="TS15" s="813"/>
      <c r="TT15" s="813"/>
      <c r="TU15" s="813"/>
      <c r="TV15" s="813"/>
      <c r="TW15" s="813"/>
      <c r="TX15" s="813"/>
      <c r="TY15" s="813"/>
      <c r="TZ15" s="813"/>
      <c r="UA15" s="813"/>
      <c r="UB15" s="813"/>
      <c r="UC15" s="813"/>
      <c r="UD15" s="813"/>
      <c r="UE15" s="813"/>
      <c r="UF15" s="813"/>
      <c r="UG15" s="813"/>
      <c r="UH15" s="813"/>
      <c r="UI15" s="813"/>
      <c r="UJ15" s="813"/>
      <c r="UK15" s="813"/>
      <c r="UL15" s="813"/>
      <c r="UM15" s="813"/>
      <c r="UN15" s="813"/>
      <c r="UO15" s="813"/>
      <c r="UP15" s="813"/>
      <c r="UQ15" s="813"/>
      <c r="UR15" s="813"/>
      <c r="US15" s="813"/>
      <c r="UT15" s="813"/>
      <c r="UU15" s="813"/>
      <c r="UV15" s="813"/>
      <c r="UW15" s="813"/>
      <c r="UX15" s="813"/>
      <c r="UY15" s="813"/>
      <c r="UZ15" s="813"/>
      <c r="VA15" s="813"/>
      <c r="VB15" s="813"/>
      <c r="VC15" s="813"/>
      <c r="VD15" s="813"/>
      <c r="VE15" s="813"/>
      <c r="VF15" s="813"/>
      <c r="VG15" s="813"/>
      <c r="VH15" s="813"/>
      <c r="VI15" s="813"/>
      <c r="VJ15" s="813"/>
      <c r="VK15" s="813"/>
      <c r="VL15" s="813"/>
      <c r="VM15" s="813"/>
      <c r="VN15" s="813"/>
      <c r="VO15" s="813"/>
      <c r="VP15" s="813"/>
      <c r="VQ15" s="813"/>
      <c r="VR15" s="813"/>
      <c r="VS15" s="813"/>
      <c r="VT15" s="813"/>
      <c r="VU15" s="813"/>
      <c r="VV15" s="813"/>
      <c r="VW15" s="813"/>
      <c r="VX15" s="813"/>
      <c r="VY15" s="813"/>
      <c r="VZ15" s="813"/>
      <c r="WA15" s="813"/>
      <c r="WB15" s="813"/>
      <c r="WC15" s="813"/>
      <c r="WD15" s="813"/>
      <c r="WE15" s="813"/>
      <c r="WF15" s="813"/>
      <c r="WG15" s="813"/>
      <c r="WH15" s="813"/>
      <c r="WI15" s="813"/>
      <c r="WJ15" s="813"/>
      <c r="WK15" s="813"/>
      <c r="WL15" s="813"/>
      <c r="WM15" s="813"/>
      <c r="WN15" s="813"/>
      <c r="WO15" s="813"/>
      <c r="WP15" s="813"/>
      <c r="WQ15" s="813"/>
      <c r="WR15" s="813"/>
      <c r="WS15" s="813"/>
      <c r="WT15" s="813"/>
      <c r="WU15" s="813"/>
      <c r="WV15" s="813"/>
      <c r="WW15" s="813"/>
      <c r="WX15" s="813"/>
      <c r="WY15" s="813"/>
      <c r="WZ15" s="813"/>
      <c r="XA15" s="813"/>
      <c r="XB15" s="813"/>
      <c r="XC15" s="813"/>
      <c r="XD15" s="813"/>
      <c r="XE15" s="813"/>
      <c r="XF15" s="813"/>
      <c r="XG15" s="813"/>
      <c r="XH15" s="813"/>
      <c r="XI15" s="813"/>
      <c r="XJ15" s="813"/>
      <c r="XK15" s="813"/>
      <c r="XL15" s="813"/>
      <c r="XM15" s="813"/>
      <c r="XN15" s="813"/>
      <c r="XO15" s="813"/>
      <c r="XP15" s="813"/>
      <c r="XQ15" s="813"/>
      <c r="XR15" s="813"/>
      <c r="XS15" s="813"/>
      <c r="XT15" s="813"/>
      <c r="XU15" s="813"/>
      <c r="XV15" s="813"/>
      <c r="XW15" s="813"/>
      <c r="XX15" s="813"/>
      <c r="XY15" s="813"/>
      <c r="XZ15" s="813"/>
      <c r="YA15" s="813"/>
      <c r="YB15" s="813"/>
      <c r="YC15" s="813"/>
      <c r="YD15" s="813"/>
      <c r="YE15" s="813"/>
      <c r="YF15" s="813"/>
      <c r="YG15" s="813"/>
      <c r="YH15" s="813"/>
      <c r="YI15" s="813"/>
      <c r="YJ15" s="813"/>
      <c r="YK15" s="813"/>
      <c r="YL15" s="813"/>
      <c r="YM15" s="813"/>
      <c r="YN15" s="813"/>
      <c r="YO15" s="813"/>
      <c r="YP15" s="813"/>
      <c r="YQ15" s="813"/>
      <c r="YR15" s="813"/>
      <c r="YS15" s="813"/>
      <c r="YT15" s="813"/>
      <c r="YU15" s="813"/>
      <c r="YV15" s="813"/>
      <c r="YW15" s="813"/>
      <c r="YX15" s="813"/>
      <c r="YY15" s="813"/>
      <c r="YZ15" s="813"/>
      <c r="ZA15" s="813"/>
      <c r="ZB15" s="813"/>
      <c r="ZC15" s="813"/>
      <c r="ZD15" s="813"/>
      <c r="ZE15" s="813"/>
      <c r="ZF15" s="813"/>
      <c r="ZG15" s="813"/>
      <c r="ZH15" s="813"/>
      <c r="ZI15" s="813"/>
      <c r="ZJ15" s="813"/>
      <c r="ZK15" s="813"/>
      <c r="ZL15" s="813"/>
      <c r="ZM15" s="813"/>
      <c r="ZN15" s="813"/>
      <c r="ZO15" s="813"/>
      <c r="ZP15" s="813"/>
      <c r="ZQ15" s="813"/>
      <c r="ZR15" s="813"/>
      <c r="ZS15" s="813"/>
      <c r="ZT15" s="813"/>
      <c r="ZU15" s="813"/>
      <c r="ZV15" s="813"/>
      <c r="ZW15" s="813"/>
      <c r="ZX15" s="813"/>
      <c r="ZY15" s="813"/>
      <c r="ZZ15" s="813"/>
      <c r="AAA15" s="813"/>
      <c r="AAB15" s="813"/>
      <c r="AAC15" s="813"/>
      <c r="AAD15" s="813"/>
      <c r="AAE15" s="813"/>
      <c r="AAF15" s="813"/>
      <c r="AAG15" s="813"/>
      <c r="AAH15" s="813"/>
      <c r="AAI15" s="813"/>
      <c r="AAJ15" s="813"/>
      <c r="AAK15" s="813"/>
      <c r="AAL15" s="813"/>
      <c r="AAM15" s="813"/>
      <c r="AAN15" s="813"/>
      <c r="AAO15" s="813"/>
      <c r="AAP15" s="813"/>
      <c r="AAQ15" s="813"/>
      <c r="AAR15" s="813"/>
      <c r="AAS15" s="813"/>
      <c r="AAT15" s="813"/>
      <c r="AAU15" s="813"/>
      <c r="AAV15" s="813"/>
      <c r="AAW15" s="813"/>
      <c r="AAX15" s="813"/>
      <c r="AAY15" s="813"/>
      <c r="AAZ15" s="813"/>
      <c r="ABA15" s="813"/>
      <c r="ABB15" s="813"/>
      <c r="ABC15" s="813"/>
      <c r="ABD15" s="813"/>
      <c r="ABE15" s="813"/>
      <c r="ABF15" s="813"/>
      <c r="ABG15" s="813"/>
      <c r="ABH15" s="813"/>
      <c r="ABI15" s="813"/>
      <c r="ABJ15" s="813"/>
      <c r="ABK15" s="813"/>
      <c r="ABL15" s="813"/>
      <c r="ABM15" s="813"/>
      <c r="ABN15" s="813"/>
      <c r="ABO15" s="813"/>
      <c r="ABP15" s="813"/>
      <c r="ABQ15" s="813"/>
      <c r="ABR15" s="813"/>
      <c r="ABS15" s="813"/>
      <c r="ABT15" s="813"/>
      <c r="ABU15" s="813"/>
      <c r="ABV15" s="813"/>
      <c r="ABW15" s="813"/>
      <c r="ABX15" s="813"/>
      <c r="ABY15" s="813"/>
      <c r="ABZ15" s="813"/>
      <c r="ACA15" s="813"/>
      <c r="ACB15" s="813"/>
      <c r="ACC15" s="813"/>
      <c r="ACD15" s="813"/>
      <c r="ACE15" s="813"/>
      <c r="ACF15" s="813"/>
      <c r="ACG15" s="813"/>
      <c r="ACH15" s="813"/>
      <c r="ACI15" s="813"/>
      <c r="ACJ15" s="813"/>
      <c r="ACK15" s="813"/>
      <c r="ACL15" s="813"/>
      <c r="ACM15" s="813"/>
      <c r="ACN15" s="813"/>
      <c r="ACO15" s="813"/>
      <c r="ACP15" s="813"/>
      <c r="ACQ15" s="813"/>
      <c r="ACR15" s="813"/>
      <c r="ACS15" s="813"/>
      <c r="ACT15" s="813"/>
      <c r="ACU15" s="813"/>
      <c r="ACV15" s="813"/>
      <c r="ACW15" s="813"/>
      <c r="ACX15" s="813"/>
      <c r="ACY15" s="813"/>
      <c r="ACZ15" s="813"/>
      <c r="ADA15" s="813"/>
      <c r="ADB15" s="813"/>
      <c r="ADC15" s="813"/>
      <c r="ADD15" s="813"/>
      <c r="ADE15" s="813"/>
      <c r="ADF15" s="813"/>
      <c r="ADG15" s="813"/>
      <c r="ADH15" s="813"/>
      <c r="ADI15" s="813"/>
      <c r="ADJ15" s="813"/>
      <c r="ADK15" s="813"/>
      <c r="ADL15" s="813"/>
      <c r="ADM15" s="813"/>
      <c r="ADN15" s="813"/>
      <c r="ADO15" s="813"/>
      <c r="ADP15" s="813"/>
      <c r="ADQ15" s="813"/>
      <c r="ADR15" s="813"/>
      <c r="ADS15" s="813"/>
      <c r="ADT15" s="813"/>
      <c r="ADU15" s="813"/>
      <c r="ADV15" s="813"/>
      <c r="ADW15" s="813"/>
      <c r="ADX15" s="813"/>
      <c r="ADY15" s="813"/>
      <c r="ADZ15" s="813"/>
      <c r="AEA15" s="813"/>
      <c r="AEB15" s="813"/>
      <c r="AEC15" s="813"/>
      <c r="AED15" s="813"/>
      <c r="AEE15" s="813"/>
      <c r="AEF15" s="813"/>
      <c r="AEG15" s="813"/>
      <c r="AEH15" s="813"/>
      <c r="AEI15" s="813"/>
      <c r="AEJ15" s="813"/>
      <c r="AEK15" s="813"/>
      <c r="AEL15" s="813"/>
      <c r="AEM15" s="813"/>
      <c r="AEN15" s="813"/>
      <c r="AEO15" s="813"/>
      <c r="AEP15" s="813"/>
      <c r="AEQ15" s="813"/>
      <c r="AER15" s="813"/>
      <c r="AES15" s="813"/>
      <c r="AET15" s="813"/>
      <c r="AEU15" s="813"/>
      <c r="AEV15" s="813"/>
      <c r="AEW15" s="813"/>
      <c r="AEX15" s="813"/>
      <c r="AEY15" s="813"/>
      <c r="AEZ15" s="813"/>
      <c r="AFA15" s="813"/>
      <c r="AFB15" s="813"/>
      <c r="AFC15" s="813"/>
      <c r="AFD15" s="813"/>
      <c r="AFE15" s="813"/>
      <c r="AFF15" s="813"/>
      <c r="AFG15" s="813"/>
      <c r="AFH15" s="813"/>
      <c r="AFI15" s="813"/>
      <c r="AFJ15" s="813"/>
      <c r="AFK15" s="813"/>
      <c r="AFL15" s="813"/>
      <c r="AFM15" s="813"/>
      <c r="AFN15" s="813"/>
      <c r="AFO15" s="813"/>
      <c r="AFP15" s="813"/>
      <c r="AFQ15" s="813"/>
      <c r="AFR15" s="813"/>
      <c r="AFS15" s="813"/>
      <c r="AFT15" s="813"/>
      <c r="AFU15" s="813"/>
      <c r="AFV15" s="813"/>
      <c r="AFW15" s="813"/>
      <c r="AFX15" s="813"/>
      <c r="AFY15" s="813"/>
      <c r="AFZ15" s="813"/>
      <c r="AGA15" s="813"/>
      <c r="AGB15" s="813"/>
      <c r="AGC15" s="813"/>
      <c r="AGD15" s="813"/>
      <c r="AGE15" s="813"/>
      <c r="AGF15" s="813"/>
      <c r="AGG15" s="813"/>
      <c r="AGH15" s="813"/>
      <c r="AGI15" s="813"/>
      <c r="AGJ15" s="813"/>
      <c r="AGK15" s="813"/>
      <c r="AGL15" s="813"/>
      <c r="AGM15" s="813"/>
      <c r="AGN15" s="813"/>
      <c r="AGO15" s="813"/>
      <c r="AGP15" s="813"/>
      <c r="AGQ15" s="813"/>
      <c r="AGR15" s="813"/>
      <c r="AGS15" s="813"/>
      <c r="AGT15" s="813"/>
      <c r="AGU15" s="813"/>
      <c r="AGV15" s="813"/>
      <c r="AGW15" s="813"/>
      <c r="AGX15" s="813"/>
      <c r="AGY15" s="813"/>
      <c r="AGZ15" s="813"/>
      <c r="AHA15" s="813"/>
      <c r="AHB15" s="813"/>
      <c r="AHC15" s="813"/>
      <c r="AHD15" s="813"/>
      <c r="AHE15" s="813"/>
      <c r="AHF15" s="813"/>
      <c r="AHG15" s="813"/>
      <c r="AHH15" s="813"/>
      <c r="AHI15" s="813"/>
      <c r="AHJ15" s="813"/>
      <c r="AHK15" s="813"/>
      <c r="AHL15" s="813"/>
      <c r="AHM15" s="813"/>
      <c r="AHN15" s="813"/>
      <c r="AHO15" s="813"/>
      <c r="AHP15" s="813"/>
      <c r="AHQ15" s="813"/>
      <c r="AHR15" s="813"/>
      <c r="AHS15" s="813"/>
      <c r="AHT15" s="813"/>
      <c r="AHU15" s="813"/>
      <c r="AHV15" s="813"/>
      <c r="AHW15" s="813"/>
      <c r="AHX15" s="813"/>
      <c r="AHY15" s="813"/>
      <c r="AHZ15" s="813"/>
      <c r="AIA15" s="813"/>
      <c r="AIB15" s="813"/>
      <c r="AIC15" s="813"/>
      <c r="AID15" s="813"/>
      <c r="AIE15" s="813"/>
      <c r="AIF15" s="813"/>
      <c r="AIG15" s="813"/>
      <c r="AIH15" s="813"/>
      <c r="AII15" s="813"/>
      <c r="AIJ15" s="813"/>
      <c r="AIK15" s="813"/>
      <c r="AIL15" s="813"/>
      <c r="AIM15" s="813"/>
      <c r="AIN15" s="813"/>
      <c r="AIO15" s="813"/>
      <c r="AIP15" s="813"/>
      <c r="AIQ15" s="813"/>
      <c r="AIR15" s="813"/>
      <c r="AIS15" s="813"/>
      <c r="AIT15" s="813"/>
      <c r="AIU15" s="813"/>
      <c r="AIV15" s="813"/>
      <c r="AIW15" s="813"/>
      <c r="AIX15" s="813"/>
      <c r="AIY15" s="813"/>
      <c r="AIZ15" s="813"/>
      <c r="AJA15" s="813"/>
      <c r="AJB15" s="813"/>
      <c r="AJC15" s="813"/>
      <c r="AJD15" s="813"/>
      <c r="AJE15" s="813"/>
      <c r="AJF15" s="813"/>
      <c r="AJG15" s="813"/>
      <c r="AJH15" s="813"/>
      <c r="AJI15" s="813"/>
      <c r="AJJ15" s="813"/>
      <c r="AJK15" s="813"/>
      <c r="AJL15" s="813"/>
      <c r="AJM15" s="813"/>
      <c r="AJN15" s="813"/>
      <c r="AJO15" s="813"/>
      <c r="AJP15" s="813"/>
      <c r="AJQ15" s="813"/>
      <c r="AJR15" s="813"/>
      <c r="AJS15" s="813"/>
      <c r="AJT15" s="813"/>
      <c r="AJU15" s="813"/>
      <c r="AJV15" s="813"/>
      <c r="AJW15" s="813"/>
      <c r="AJX15" s="813"/>
      <c r="AJY15" s="813"/>
      <c r="AJZ15" s="813"/>
      <c r="AKA15" s="813"/>
      <c r="AKB15" s="813"/>
      <c r="AKC15" s="813"/>
      <c r="AKD15" s="813"/>
      <c r="AKE15" s="813"/>
      <c r="AKF15" s="813"/>
      <c r="AKG15" s="813"/>
      <c r="AKH15" s="813"/>
      <c r="AKI15" s="813"/>
      <c r="AKJ15" s="813"/>
      <c r="AKK15" s="813"/>
      <c r="AKL15" s="813"/>
      <c r="AKM15" s="813"/>
      <c r="AKN15" s="813"/>
      <c r="AKO15" s="813"/>
      <c r="AKP15" s="813"/>
      <c r="AKQ15" s="813"/>
      <c r="AKR15" s="813"/>
      <c r="AKS15" s="813"/>
      <c r="AKT15" s="813"/>
      <c r="AKU15" s="813"/>
      <c r="AKV15" s="813"/>
      <c r="AKW15" s="813"/>
      <c r="AKX15" s="813"/>
      <c r="AKY15" s="813"/>
      <c r="AKZ15" s="813"/>
      <c r="ALA15" s="813"/>
      <c r="ALB15" s="813"/>
      <c r="ALC15" s="813"/>
      <c r="ALD15" s="813"/>
      <c r="ALE15" s="813"/>
      <c r="ALF15" s="813"/>
      <c r="ALG15" s="813"/>
      <c r="ALH15" s="813"/>
      <c r="ALI15" s="813"/>
      <c r="ALJ15" s="813"/>
      <c r="ALK15" s="813"/>
      <c r="ALL15" s="813"/>
      <c r="ALM15" s="813"/>
      <c r="ALN15" s="813"/>
      <c r="ALO15" s="813"/>
      <c r="ALP15" s="813"/>
      <c r="ALQ15" s="813"/>
      <c r="ALR15" s="813"/>
      <c r="ALS15" s="813"/>
      <c r="ALT15" s="813"/>
      <c r="ALU15" s="813"/>
      <c r="ALV15" s="813"/>
      <c r="ALW15" s="813"/>
      <c r="ALX15" s="813"/>
      <c r="ALY15" s="813"/>
      <c r="ALZ15" s="813"/>
      <c r="AMA15" s="813"/>
      <c r="AMB15" s="813"/>
      <c r="AMC15" s="813"/>
      <c r="AMD15" s="813"/>
      <c r="AME15" s="813"/>
      <c r="AMF15" s="813"/>
      <c r="AMG15" s="813"/>
      <c r="AMH15" s="813"/>
      <c r="AMI15" s="813"/>
      <c r="AMJ15" s="813"/>
      <c r="AMK15" s="813"/>
      <c r="AML15" s="813"/>
      <c r="AMM15" s="813"/>
      <c r="AMN15" s="813"/>
      <c r="AMO15" s="813"/>
      <c r="AMP15" s="813"/>
      <c r="AMQ15" s="813"/>
      <c r="AMR15" s="813"/>
      <c r="AMS15" s="813"/>
      <c r="AMT15" s="813"/>
      <c r="AMU15" s="813"/>
      <c r="AMV15" s="813"/>
      <c r="AMW15" s="813"/>
      <c r="AMX15" s="813"/>
      <c r="AMY15" s="813"/>
      <c r="AMZ15" s="813"/>
      <c r="ANA15" s="813"/>
      <c r="ANB15" s="813"/>
      <c r="ANC15" s="813"/>
      <c r="AND15" s="813"/>
      <c r="ANE15" s="813"/>
      <c r="ANF15" s="813"/>
      <c r="ANG15" s="813"/>
      <c r="ANH15" s="813"/>
      <c r="ANI15" s="813"/>
      <c r="ANJ15" s="813"/>
      <c r="ANK15" s="813"/>
      <c r="ANL15" s="813"/>
      <c r="ANM15" s="813"/>
      <c r="ANN15" s="813"/>
      <c r="ANO15" s="813"/>
      <c r="ANP15" s="813"/>
      <c r="ANQ15" s="813"/>
      <c r="ANR15" s="813"/>
      <c r="ANS15" s="813"/>
      <c r="ANT15" s="813"/>
      <c r="ANU15" s="813"/>
      <c r="ANV15" s="813"/>
      <c r="ANW15" s="813"/>
      <c r="ANX15" s="813"/>
      <c r="ANY15" s="813"/>
      <c r="ANZ15" s="813"/>
      <c r="AOA15" s="813"/>
      <c r="AOB15" s="813"/>
      <c r="AOC15" s="813"/>
      <c r="AOD15" s="813"/>
      <c r="AOE15" s="813"/>
      <c r="AOF15" s="813"/>
      <c r="AOG15" s="813"/>
      <c r="AOH15" s="813"/>
      <c r="AOI15" s="813"/>
      <c r="AOJ15" s="813"/>
      <c r="AOK15" s="813"/>
      <c r="AOL15" s="813"/>
      <c r="AOM15" s="813"/>
      <c r="AON15" s="813"/>
      <c r="AOO15" s="813"/>
      <c r="AOP15" s="813"/>
      <c r="AOQ15" s="813"/>
      <c r="AOR15" s="813"/>
      <c r="AOS15" s="813"/>
      <c r="AOT15" s="813"/>
      <c r="AOU15" s="813"/>
      <c r="AOV15" s="813"/>
      <c r="AOW15" s="813"/>
      <c r="AOX15" s="813"/>
      <c r="AOY15" s="813"/>
      <c r="AOZ15" s="813"/>
      <c r="APA15" s="813"/>
      <c r="APB15" s="813"/>
      <c r="APC15" s="813"/>
      <c r="APD15" s="813"/>
      <c r="APE15" s="813"/>
      <c r="APF15" s="813"/>
      <c r="APG15" s="813"/>
      <c r="APH15" s="813"/>
      <c r="API15" s="813"/>
      <c r="APJ15" s="813"/>
      <c r="APK15" s="813"/>
      <c r="APL15" s="813"/>
      <c r="APM15" s="813"/>
      <c r="APN15" s="813"/>
      <c r="APO15" s="813"/>
      <c r="APP15" s="813"/>
      <c r="APQ15" s="813"/>
      <c r="APR15" s="813"/>
      <c r="APS15" s="813"/>
      <c r="APT15" s="813"/>
      <c r="APU15" s="813"/>
      <c r="APV15" s="813"/>
      <c r="APW15" s="813"/>
      <c r="APX15" s="813"/>
      <c r="APY15" s="813"/>
      <c r="APZ15" s="813"/>
      <c r="AQA15" s="813"/>
      <c r="AQB15" s="813"/>
      <c r="AQC15" s="813"/>
      <c r="AQD15" s="813"/>
      <c r="AQE15" s="813"/>
      <c r="AQF15" s="813"/>
      <c r="AQG15" s="813"/>
      <c r="AQH15" s="813"/>
      <c r="AQI15" s="813"/>
      <c r="AQJ15" s="813"/>
      <c r="AQK15" s="813"/>
      <c r="AQL15" s="813"/>
      <c r="AQM15" s="813"/>
      <c r="AQN15" s="813"/>
      <c r="AQO15" s="813"/>
      <c r="AQP15" s="813"/>
      <c r="AQQ15" s="813"/>
      <c r="AQR15" s="813"/>
      <c r="AQS15" s="813"/>
      <c r="AQT15" s="813"/>
      <c r="AQU15" s="813"/>
      <c r="AQV15" s="813"/>
      <c r="AQW15" s="813"/>
      <c r="AQX15" s="813"/>
      <c r="AQY15" s="813"/>
      <c r="AQZ15" s="813"/>
      <c r="ARA15" s="813"/>
      <c r="ARB15" s="813"/>
      <c r="ARC15" s="813"/>
      <c r="ARD15" s="813"/>
      <c r="ARE15" s="813"/>
      <c r="ARF15" s="813"/>
      <c r="ARG15" s="813"/>
      <c r="ARH15" s="813"/>
      <c r="ARI15" s="813"/>
      <c r="ARJ15" s="813"/>
      <c r="ARK15" s="813"/>
      <c r="ARL15" s="813"/>
      <c r="ARM15" s="813"/>
      <c r="ARN15" s="813"/>
      <c r="ARO15" s="813"/>
      <c r="ARP15" s="813"/>
      <c r="ARQ15" s="813"/>
      <c r="ARR15" s="813"/>
      <c r="ARS15" s="813"/>
      <c r="ART15" s="813"/>
      <c r="ARU15" s="813"/>
      <c r="ARV15" s="813"/>
      <c r="ARW15" s="813"/>
      <c r="ARX15" s="813"/>
      <c r="ARY15" s="813"/>
      <c r="ARZ15" s="813"/>
      <c r="ASA15" s="813"/>
      <c r="ASB15" s="813"/>
      <c r="ASC15" s="813"/>
      <c r="ASD15" s="813"/>
      <c r="ASE15" s="813"/>
      <c r="ASF15" s="813"/>
      <c r="ASG15" s="813"/>
      <c r="ASH15" s="813"/>
      <c r="ASI15" s="813"/>
      <c r="ASJ15" s="813"/>
      <c r="ASK15" s="813"/>
      <c r="ASL15" s="813"/>
      <c r="ASM15" s="813"/>
      <c r="ASN15" s="813"/>
      <c r="ASO15" s="813"/>
      <c r="ASP15" s="813"/>
      <c r="ASQ15" s="813"/>
      <c r="ASR15" s="813"/>
      <c r="ASS15" s="813"/>
      <c r="AST15" s="813"/>
      <c r="ASU15" s="813"/>
      <c r="ASV15" s="813"/>
      <c r="ASW15" s="813"/>
      <c r="ASX15" s="813"/>
      <c r="ASY15" s="813"/>
      <c r="ASZ15" s="813"/>
      <c r="ATA15" s="813"/>
      <c r="ATB15" s="813"/>
      <c r="ATC15" s="813"/>
      <c r="ATD15" s="813"/>
      <c r="ATE15" s="813"/>
      <c r="ATF15" s="813"/>
      <c r="ATG15" s="813"/>
      <c r="ATH15" s="813"/>
      <c r="ATI15" s="813"/>
      <c r="ATJ15" s="813"/>
      <c r="ATK15" s="813"/>
      <c r="ATL15" s="813"/>
      <c r="ATM15" s="813"/>
      <c r="ATN15" s="813"/>
      <c r="ATO15" s="813"/>
      <c r="ATP15" s="813"/>
      <c r="ATQ15" s="813"/>
      <c r="ATR15" s="813"/>
      <c r="ATS15" s="813"/>
      <c r="ATT15" s="813"/>
      <c r="ATU15" s="813"/>
      <c r="ATV15" s="813"/>
      <c r="ATW15" s="813"/>
      <c r="ATX15" s="813"/>
      <c r="ATY15" s="813"/>
      <c r="ATZ15" s="813"/>
      <c r="AUA15" s="813"/>
      <c r="AUB15" s="813"/>
      <c r="AUC15" s="813"/>
      <c r="AUD15" s="813"/>
      <c r="AUE15" s="813"/>
      <c r="AUF15" s="813"/>
      <c r="AUG15" s="813"/>
      <c r="AUH15" s="813"/>
      <c r="AUI15" s="813"/>
      <c r="AUJ15" s="813"/>
      <c r="AUK15" s="813"/>
      <c r="AUL15" s="813"/>
      <c r="AUM15" s="813"/>
      <c r="AUN15" s="813"/>
      <c r="AUO15" s="813"/>
      <c r="AUP15" s="813"/>
      <c r="AUQ15" s="813"/>
      <c r="AUR15" s="813"/>
      <c r="AUS15" s="813"/>
      <c r="AUT15" s="813"/>
      <c r="AUU15" s="813"/>
      <c r="AUV15" s="813"/>
      <c r="AUW15" s="813"/>
      <c r="AUX15" s="813"/>
      <c r="AUY15" s="813"/>
      <c r="AUZ15" s="813"/>
      <c r="AVA15" s="813"/>
      <c r="AVB15" s="813"/>
      <c r="AVC15" s="813"/>
      <c r="AVD15" s="813"/>
      <c r="AVE15" s="813"/>
      <c r="AVF15" s="813"/>
      <c r="AVG15" s="813"/>
      <c r="AVH15" s="813"/>
      <c r="AVI15" s="813"/>
      <c r="AVJ15" s="813"/>
      <c r="AVK15" s="813"/>
      <c r="AVL15" s="813"/>
      <c r="AVM15" s="813"/>
      <c r="AVN15" s="813"/>
      <c r="AVO15" s="813"/>
      <c r="AVP15" s="813"/>
      <c r="AVQ15" s="813"/>
      <c r="AVR15" s="813"/>
      <c r="AVS15" s="813"/>
      <c r="AVT15" s="813"/>
      <c r="AVU15" s="813"/>
      <c r="AVV15" s="813"/>
      <c r="AVW15" s="813"/>
      <c r="AVX15" s="813"/>
      <c r="AVY15" s="813"/>
      <c r="AVZ15" s="813"/>
      <c r="AWA15" s="813"/>
      <c r="AWB15" s="813"/>
      <c r="AWC15" s="813"/>
      <c r="AWD15" s="813"/>
      <c r="AWE15" s="813"/>
      <c r="AWF15" s="813"/>
      <c r="AWG15" s="813"/>
      <c r="AWH15" s="813"/>
      <c r="AWI15" s="813"/>
      <c r="AWJ15" s="813"/>
      <c r="AWK15" s="813"/>
      <c r="AWL15" s="813"/>
      <c r="AWM15" s="813"/>
      <c r="AWN15" s="813"/>
      <c r="AWO15" s="813"/>
      <c r="AWP15" s="813"/>
      <c r="AWQ15" s="813"/>
      <c r="AWR15" s="813"/>
      <c r="AWS15" s="813"/>
      <c r="AWT15" s="813"/>
      <c r="AWU15" s="813"/>
      <c r="AWV15" s="813"/>
      <c r="AWW15" s="813"/>
      <c r="AWX15" s="813"/>
      <c r="AWY15" s="813"/>
      <c r="AWZ15" s="813"/>
      <c r="AXA15" s="813"/>
      <c r="AXB15" s="813"/>
      <c r="AXC15" s="813"/>
      <c r="AXD15" s="813"/>
      <c r="AXE15" s="813"/>
      <c r="AXF15" s="813"/>
      <c r="AXG15" s="813"/>
      <c r="AXH15" s="813"/>
      <c r="AXI15" s="813"/>
      <c r="AXJ15" s="813"/>
      <c r="AXK15" s="813"/>
      <c r="AXL15" s="813"/>
      <c r="AXM15" s="813"/>
      <c r="AXN15" s="813"/>
      <c r="AXO15" s="813"/>
      <c r="AXP15" s="813"/>
      <c r="AXQ15" s="813"/>
      <c r="AXR15" s="813"/>
      <c r="AXS15" s="813"/>
      <c r="AXT15" s="813"/>
      <c r="AXU15" s="813"/>
      <c r="AXV15" s="813"/>
      <c r="AXW15" s="813"/>
      <c r="AXX15" s="813"/>
      <c r="AXY15" s="813"/>
      <c r="AXZ15" s="813"/>
      <c r="AYA15" s="813"/>
      <c r="AYB15" s="813"/>
      <c r="AYC15" s="813"/>
      <c r="AYD15" s="813"/>
      <c r="AYE15" s="813"/>
      <c r="AYF15" s="813"/>
      <c r="AYG15" s="813"/>
      <c r="AYH15" s="813"/>
      <c r="AYI15" s="813"/>
      <c r="AYJ15" s="813"/>
      <c r="AYK15" s="813"/>
      <c r="AYL15" s="813"/>
      <c r="AYM15" s="813"/>
      <c r="AYN15" s="813"/>
      <c r="AYO15" s="813"/>
      <c r="AYP15" s="813"/>
      <c r="AYQ15" s="813"/>
      <c r="AYR15" s="813"/>
      <c r="AYS15" s="813"/>
      <c r="AYT15" s="813"/>
      <c r="AYU15" s="813"/>
      <c r="AYV15" s="813"/>
      <c r="AYW15" s="813"/>
      <c r="AYX15" s="813"/>
      <c r="AYY15" s="813"/>
      <c r="AYZ15" s="813"/>
      <c r="AZA15" s="813"/>
      <c r="AZB15" s="813"/>
      <c r="AZC15" s="813"/>
      <c r="AZD15" s="813"/>
      <c r="AZE15" s="813"/>
      <c r="AZF15" s="813"/>
      <c r="AZG15" s="813"/>
      <c r="AZH15" s="813"/>
      <c r="AZI15" s="813"/>
      <c r="AZJ15" s="813"/>
      <c r="AZK15" s="813"/>
      <c r="AZL15" s="813"/>
      <c r="AZM15" s="813"/>
      <c r="AZN15" s="813"/>
      <c r="AZO15" s="813"/>
      <c r="AZP15" s="813"/>
      <c r="AZQ15" s="813"/>
      <c r="AZR15" s="813"/>
      <c r="AZS15" s="813"/>
      <c r="AZT15" s="813"/>
      <c r="AZU15" s="813"/>
      <c r="AZV15" s="813"/>
      <c r="AZW15" s="813"/>
      <c r="AZX15" s="813"/>
      <c r="AZY15" s="813"/>
      <c r="AZZ15" s="813"/>
      <c r="BAA15" s="813"/>
      <c r="BAB15" s="813"/>
      <c r="BAC15" s="813"/>
      <c r="BAD15" s="813"/>
      <c r="BAE15" s="813"/>
      <c r="BAF15" s="813"/>
      <c r="BAG15" s="813"/>
      <c r="BAH15" s="813"/>
      <c r="BAI15" s="813"/>
      <c r="BAJ15" s="813"/>
      <c r="BAK15" s="813"/>
      <c r="BAL15" s="813"/>
      <c r="BAM15" s="813"/>
      <c r="BAN15" s="813"/>
      <c r="BAO15" s="813"/>
      <c r="BAP15" s="813"/>
      <c r="BAQ15" s="813"/>
      <c r="BAR15" s="813"/>
      <c r="BAS15" s="813"/>
      <c r="BAT15" s="813"/>
      <c r="BAU15" s="813"/>
      <c r="BAV15" s="813"/>
      <c r="BAW15" s="813"/>
      <c r="BAX15" s="813"/>
      <c r="BAY15" s="813"/>
      <c r="BAZ15" s="813"/>
      <c r="BBA15" s="813"/>
      <c r="BBB15" s="813"/>
      <c r="BBC15" s="813"/>
      <c r="BBD15" s="813"/>
      <c r="BBE15" s="813"/>
      <c r="BBF15" s="813"/>
      <c r="BBG15" s="813"/>
      <c r="BBH15" s="813"/>
      <c r="BBI15" s="813"/>
      <c r="BBJ15" s="813"/>
      <c r="BBK15" s="813"/>
      <c r="BBL15" s="813"/>
      <c r="BBM15" s="813"/>
      <c r="BBN15" s="813"/>
      <c r="BBO15" s="813"/>
      <c r="BBP15" s="813"/>
      <c r="BBQ15" s="813"/>
      <c r="BBR15" s="813"/>
      <c r="BBS15" s="813"/>
      <c r="BBT15" s="813"/>
      <c r="BBU15" s="813"/>
      <c r="BBV15" s="813"/>
      <c r="BBW15" s="813"/>
      <c r="BBX15" s="813"/>
      <c r="BBY15" s="813"/>
      <c r="BBZ15" s="813"/>
      <c r="BCA15" s="813"/>
      <c r="BCB15" s="813"/>
      <c r="BCC15" s="813"/>
      <c r="BCD15" s="813"/>
      <c r="BCE15" s="813"/>
      <c r="BCF15" s="813"/>
      <c r="BCG15" s="813"/>
      <c r="BCH15" s="813"/>
      <c r="BCI15" s="813"/>
      <c r="BCJ15" s="813"/>
      <c r="BCK15" s="813"/>
      <c r="BCL15" s="813"/>
      <c r="BCM15" s="813"/>
      <c r="BCN15" s="813"/>
      <c r="BCO15" s="813"/>
      <c r="BCP15" s="813"/>
      <c r="BCQ15" s="813"/>
      <c r="BCR15" s="813"/>
      <c r="BCS15" s="813"/>
      <c r="BCT15" s="813"/>
      <c r="BCU15" s="813"/>
      <c r="BCV15" s="813"/>
      <c r="BCW15" s="813"/>
      <c r="BCX15" s="813"/>
      <c r="BCY15" s="813"/>
      <c r="BCZ15" s="813"/>
      <c r="BDA15" s="813"/>
      <c r="BDB15" s="813"/>
      <c r="BDC15" s="813"/>
      <c r="BDD15" s="813"/>
      <c r="BDE15" s="813"/>
      <c r="BDF15" s="813"/>
      <c r="BDG15" s="813"/>
      <c r="BDH15" s="813"/>
      <c r="BDI15" s="813"/>
      <c r="BDJ15" s="813"/>
      <c r="BDK15" s="813"/>
      <c r="BDL15" s="813"/>
      <c r="BDM15" s="813"/>
      <c r="BDN15" s="813"/>
      <c r="BDO15" s="813"/>
      <c r="BDP15" s="813"/>
      <c r="BDQ15" s="813"/>
      <c r="BDR15" s="813"/>
      <c r="BDS15" s="813"/>
      <c r="BDT15" s="813"/>
      <c r="BDU15" s="813"/>
      <c r="BDV15" s="813"/>
      <c r="BDW15" s="813"/>
      <c r="BDX15" s="813"/>
      <c r="BDY15" s="813"/>
      <c r="BDZ15" s="813"/>
      <c r="BEA15" s="813"/>
      <c r="BEB15" s="813"/>
      <c r="BEC15" s="813"/>
      <c r="BED15" s="813"/>
      <c r="BEE15" s="813"/>
      <c r="BEF15" s="813"/>
      <c r="BEG15" s="813"/>
      <c r="BEH15" s="813"/>
      <c r="BEI15" s="813"/>
      <c r="BEJ15" s="813"/>
      <c r="BEK15" s="813"/>
      <c r="BEL15" s="813"/>
      <c r="BEM15" s="813"/>
      <c r="BEN15" s="813"/>
      <c r="BEO15" s="813"/>
      <c r="BEP15" s="813"/>
      <c r="BEQ15" s="813"/>
      <c r="BER15" s="813"/>
      <c r="BES15" s="813"/>
      <c r="BET15" s="813"/>
      <c r="BEU15" s="813"/>
      <c r="BEV15" s="813"/>
      <c r="BEW15" s="813"/>
      <c r="BEX15" s="813"/>
      <c r="BEY15" s="813"/>
      <c r="BEZ15" s="813"/>
      <c r="BFA15" s="813"/>
      <c r="BFB15" s="813"/>
      <c r="BFC15" s="813"/>
      <c r="BFD15" s="813"/>
      <c r="BFE15" s="813"/>
      <c r="BFF15" s="813"/>
      <c r="BFG15" s="813"/>
      <c r="BFH15" s="813"/>
      <c r="BFI15" s="813"/>
      <c r="BFJ15" s="813"/>
      <c r="BFK15" s="813"/>
      <c r="BFL15" s="813"/>
      <c r="BFM15" s="813"/>
      <c r="BFN15" s="813"/>
      <c r="BFO15" s="813"/>
      <c r="BFP15" s="813"/>
      <c r="BFQ15" s="813"/>
      <c r="BFR15" s="813"/>
      <c r="BFS15" s="813"/>
      <c r="BFT15" s="813"/>
      <c r="BFU15" s="813"/>
      <c r="BFV15" s="813"/>
      <c r="BFW15" s="813"/>
      <c r="BFX15" s="813"/>
      <c r="BFY15" s="813"/>
      <c r="BFZ15" s="813"/>
      <c r="BGA15" s="813"/>
      <c r="BGB15" s="813"/>
      <c r="BGC15" s="813"/>
      <c r="BGD15" s="813"/>
      <c r="BGE15" s="813"/>
      <c r="BGF15" s="813"/>
      <c r="BGG15" s="813"/>
      <c r="BGH15" s="813"/>
      <c r="BGI15" s="813"/>
      <c r="BGJ15" s="813"/>
      <c r="BGK15" s="813"/>
      <c r="BGL15" s="813"/>
      <c r="BGM15" s="813"/>
      <c r="BGN15" s="813"/>
      <c r="BGO15" s="813"/>
      <c r="BGP15" s="813"/>
      <c r="BGQ15" s="813"/>
      <c r="BGR15" s="813"/>
      <c r="BGS15" s="813"/>
      <c r="BGT15" s="813"/>
      <c r="BGU15" s="813"/>
      <c r="BGV15" s="813"/>
      <c r="BGW15" s="813"/>
      <c r="BGX15" s="813"/>
      <c r="BGY15" s="813"/>
      <c r="BGZ15" s="813"/>
      <c r="BHA15" s="813"/>
      <c r="BHB15" s="813"/>
      <c r="BHC15" s="813"/>
      <c r="BHD15" s="813"/>
      <c r="BHE15" s="813"/>
      <c r="BHF15" s="813"/>
      <c r="BHG15" s="813"/>
      <c r="BHH15" s="813"/>
      <c r="BHI15" s="813"/>
      <c r="BHJ15" s="813"/>
      <c r="BHK15" s="813"/>
      <c r="BHL15" s="813"/>
      <c r="BHM15" s="813"/>
      <c r="BHN15" s="813"/>
      <c r="BHO15" s="813"/>
      <c r="BHP15" s="813"/>
      <c r="BHQ15" s="813"/>
      <c r="BHR15" s="813"/>
      <c r="BHS15" s="813"/>
      <c r="BHT15" s="813"/>
      <c r="BHU15" s="813"/>
      <c r="BHV15" s="813"/>
      <c r="BHW15" s="813"/>
      <c r="BHX15" s="813"/>
      <c r="BHY15" s="813"/>
      <c r="BHZ15" s="813"/>
      <c r="BIA15" s="813"/>
      <c r="BIB15" s="813"/>
      <c r="BIC15" s="813"/>
      <c r="BID15" s="813"/>
      <c r="BIE15" s="813"/>
      <c r="BIF15" s="813"/>
      <c r="BIG15" s="813"/>
      <c r="BIH15" s="813"/>
      <c r="BII15" s="813"/>
      <c r="BIJ15" s="813"/>
      <c r="BIK15" s="813"/>
      <c r="BIL15" s="813"/>
      <c r="BIM15" s="813"/>
      <c r="BIN15" s="813"/>
      <c r="BIO15" s="813"/>
      <c r="BIP15" s="813"/>
      <c r="BIQ15" s="813"/>
      <c r="BIR15" s="813"/>
      <c r="BIS15" s="813"/>
      <c r="BIT15" s="813"/>
      <c r="BIU15" s="813"/>
      <c r="BIV15" s="813"/>
      <c r="BIW15" s="813"/>
      <c r="BIX15" s="813"/>
      <c r="BIY15" s="813"/>
      <c r="BIZ15" s="813"/>
      <c r="BJA15" s="813"/>
      <c r="BJB15" s="813"/>
      <c r="BJC15" s="813"/>
      <c r="BJD15" s="813"/>
      <c r="BJE15" s="813"/>
      <c r="BJF15" s="813"/>
      <c r="BJG15" s="813"/>
      <c r="BJH15" s="813"/>
      <c r="BJI15" s="813"/>
      <c r="BJJ15" s="813"/>
      <c r="BJK15" s="813"/>
      <c r="BJL15" s="813"/>
      <c r="BJM15" s="813"/>
      <c r="BJN15" s="813"/>
      <c r="BJO15" s="813"/>
      <c r="BJP15" s="813"/>
      <c r="BJQ15" s="813"/>
      <c r="BJR15" s="813"/>
      <c r="BJS15" s="813"/>
      <c r="BJT15" s="813"/>
      <c r="BJU15" s="813"/>
      <c r="BJV15" s="813"/>
      <c r="BJW15" s="813"/>
      <c r="BJX15" s="813"/>
      <c r="BJY15" s="813"/>
      <c r="BJZ15" s="813"/>
      <c r="BKA15" s="813"/>
      <c r="BKB15" s="813"/>
      <c r="BKC15" s="813"/>
      <c r="BKD15" s="813"/>
      <c r="BKE15" s="813"/>
      <c r="BKF15" s="813"/>
      <c r="BKG15" s="813"/>
      <c r="BKH15" s="813"/>
      <c r="BKI15" s="813"/>
      <c r="BKJ15" s="813"/>
      <c r="BKK15" s="813"/>
      <c r="BKL15" s="813"/>
      <c r="BKM15" s="813"/>
      <c r="BKN15" s="813"/>
      <c r="BKO15" s="813"/>
      <c r="BKP15" s="813"/>
      <c r="BKQ15" s="813"/>
      <c r="BKR15" s="813"/>
      <c r="BKS15" s="813"/>
      <c r="BKT15" s="813"/>
      <c r="BKU15" s="813"/>
      <c r="BKV15" s="813"/>
      <c r="BKW15" s="813"/>
      <c r="BKX15" s="813"/>
      <c r="BKY15" s="813"/>
      <c r="BKZ15" s="813"/>
      <c r="BLA15" s="813"/>
      <c r="BLB15" s="813"/>
      <c r="BLC15" s="813"/>
      <c r="BLD15" s="813"/>
      <c r="BLE15" s="813"/>
      <c r="BLF15" s="813"/>
      <c r="BLG15" s="813"/>
      <c r="BLH15" s="813"/>
      <c r="BLI15" s="813"/>
      <c r="BLJ15" s="813"/>
      <c r="BLK15" s="813"/>
      <c r="BLL15" s="813"/>
      <c r="BLM15" s="813"/>
      <c r="BLN15" s="813"/>
      <c r="BLO15" s="813"/>
      <c r="BLP15" s="813"/>
      <c r="BLQ15" s="813"/>
      <c r="BLR15" s="813"/>
      <c r="BLS15" s="813"/>
      <c r="BLT15" s="813"/>
      <c r="BLU15" s="813"/>
      <c r="BLV15" s="813"/>
      <c r="BLW15" s="813"/>
      <c r="BLX15" s="813"/>
      <c r="BLY15" s="813"/>
      <c r="BLZ15" s="813"/>
      <c r="BMA15" s="813"/>
      <c r="BMB15" s="813"/>
      <c r="BMC15" s="813"/>
      <c r="BMD15" s="813"/>
      <c r="BME15" s="813"/>
      <c r="BMF15" s="813"/>
      <c r="BMG15" s="813"/>
      <c r="BMH15" s="813"/>
      <c r="BMI15" s="813"/>
      <c r="BMJ15" s="813"/>
      <c r="BMK15" s="813"/>
      <c r="BML15" s="813"/>
      <c r="BMM15" s="813"/>
      <c r="BMN15" s="813"/>
      <c r="BMO15" s="813"/>
      <c r="BMP15" s="813"/>
      <c r="BMQ15" s="813"/>
      <c r="BMR15" s="813"/>
      <c r="BMS15" s="813"/>
      <c r="BMT15" s="813"/>
      <c r="BMU15" s="813"/>
      <c r="BMV15" s="813"/>
      <c r="BMW15" s="813"/>
      <c r="BMX15" s="813"/>
      <c r="BMY15" s="813"/>
      <c r="BMZ15" s="813"/>
      <c r="BNA15" s="813"/>
      <c r="BNB15" s="813"/>
      <c r="BNC15" s="813"/>
      <c r="BND15" s="813"/>
      <c r="BNE15" s="813"/>
      <c r="BNF15" s="813"/>
      <c r="BNG15" s="813"/>
      <c r="BNH15" s="813"/>
      <c r="BNI15" s="813"/>
      <c r="BNJ15" s="813"/>
      <c r="BNK15" s="813"/>
      <c r="BNL15" s="813"/>
      <c r="BNM15" s="813"/>
      <c r="BNN15" s="813"/>
      <c r="BNO15" s="813"/>
      <c r="BNP15" s="813"/>
      <c r="BNQ15" s="813"/>
      <c r="BNR15" s="813"/>
      <c r="BNS15" s="813"/>
      <c r="BNT15" s="813"/>
      <c r="BNU15" s="813"/>
      <c r="BNV15" s="813"/>
      <c r="BNW15" s="813"/>
      <c r="BNX15" s="813"/>
      <c r="BNY15" s="813"/>
      <c r="BNZ15" s="813"/>
      <c r="BOA15" s="813"/>
      <c r="BOB15" s="813"/>
      <c r="BOC15" s="813"/>
      <c r="BOD15" s="813"/>
      <c r="BOE15" s="813"/>
      <c r="BOF15" s="813"/>
      <c r="BOG15" s="813"/>
      <c r="BOH15" s="813"/>
      <c r="BOI15" s="813"/>
      <c r="BOJ15" s="813"/>
      <c r="BOK15" s="813"/>
      <c r="BOL15" s="813"/>
      <c r="BOM15" s="813"/>
      <c r="BON15" s="813"/>
      <c r="BOO15" s="813"/>
      <c r="BOP15" s="813"/>
      <c r="BOQ15" s="813"/>
      <c r="BOR15" s="813"/>
      <c r="BOS15" s="813"/>
      <c r="BOT15" s="813"/>
      <c r="BOU15" s="813"/>
      <c r="BOV15" s="813"/>
      <c r="BOW15" s="813"/>
      <c r="BOX15" s="813"/>
      <c r="BOY15" s="813"/>
      <c r="BOZ15" s="813"/>
      <c r="BPA15" s="813"/>
      <c r="BPB15" s="813"/>
      <c r="BPC15" s="813"/>
      <c r="BPD15" s="813"/>
      <c r="BPE15" s="813"/>
      <c r="BPF15" s="813"/>
      <c r="BPG15" s="813"/>
      <c r="BPH15" s="813"/>
      <c r="BPI15" s="813"/>
      <c r="BPJ15" s="813"/>
      <c r="BPK15" s="813"/>
      <c r="BPL15" s="813"/>
      <c r="BPM15" s="813"/>
      <c r="BPN15" s="813"/>
      <c r="BPO15" s="813"/>
      <c r="BPP15" s="813"/>
      <c r="BPQ15" s="813"/>
      <c r="BPR15" s="813"/>
      <c r="BPS15" s="813"/>
      <c r="BPT15" s="813"/>
      <c r="BPU15" s="813"/>
      <c r="BPV15" s="813"/>
      <c r="BPW15" s="813"/>
      <c r="BPX15" s="813"/>
      <c r="BPY15" s="813"/>
      <c r="BPZ15" s="813"/>
      <c r="BQA15" s="813"/>
      <c r="BQB15" s="813"/>
      <c r="BQC15" s="813"/>
      <c r="BQD15" s="813"/>
      <c r="BQE15" s="813"/>
      <c r="BQF15" s="813"/>
      <c r="BQG15" s="813"/>
      <c r="BQH15" s="813"/>
      <c r="BQI15" s="813"/>
      <c r="BQJ15" s="813"/>
      <c r="BQK15" s="813"/>
      <c r="BQL15" s="813"/>
      <c r="BQM15" s="813"/>
      <c r="BQN15" s="813"/>
      <c r="BQO15" s="813"/>
      <c r="BQP15" s="813"/>
      <c r="BQQ15" s="813"/>
      <c r="BQR15" s="813"/>
      <c r="BQS15" s="813"/>
      <c r="BQT15" s="813"/>
      <c r="BQU15" s="813"/>
      <c r="BQV15" s="813"/>
      <c r="BQW15" s="813"/>
      <c r="BQX15" s="813"/>
      <c r="BQY15" s="813"/>
      <c r="BQZ15" s="813"/>
      <c r="BRA15" s="813"/>
      <c r="BRB15" s="813"/>
      <c r="BRC15" s="813"/>
      <c r="BRD15" s="813"/>
      <c r="BRE15" s="813"/>
      <c r="BRF15" s="813"/>
      <c r="BRG15" s="813"/>
      <c r="BRH15" s="813"/>
      <c r="BRI15" s="813"/>
      <c r="BRJ15" s="813"/>
      <c r="BRK15" s="813"/>
      <c r="BRL15" s="813"/>
      <c r="BRM15" s="813"/>
      <c r="BRN15" s="813"/>
      <c r="BRO15" s="813"/>
      <c r="BRP15" s="813"/>
      <c r="BRQ15" s="813"/>
      <c r="BRR15" s="813"/>
      <c r="BRS15" s="813"/>
      <c r="BRT15" s="813"/>
      <c r="BRU15" s="813"/>
      <c r="BRV15" s="813"/>
      <c r="BRW15" s="813"/>
      <c r="BRX15" s="813"/>
      <c r="BRY15" s="813"/>
      <c r="BRZ15" s="813"/>
      <c r="BSA15" s="813"/>
      <c r="BSB15" s="813"/>
      <c r="BSC15" s="813"/>
      <c r="BSD15" s="813"/>
      <c r="BSE15" s="813"/>
      <c r="BSF15" s="813"/>
      <c r="BSG15" s="813"/>
      <c r="BSH15" s="813"/>
      <c r="BSI15" s="813"/>
      <c r="BSJ15" s="813"/>
      <c r="BSK15" s="813"/>
      <c r="BSL15" s="813"/>
      <c r="BSM15" s="813"/>
      <c r="BSN15" s="813"/>
      <c r="BSO15" s="813"/>
      <c r="BSP15" s="813"/>
      <c r="BSQ15" s="813"/>
      <c r="BSR15" s="813"/>
      <c r="BSS15" s="813"/>
      <c r="BST15" s="813"/>
      <c r="BSU15" s="813"/>
      <c r="BSV15" s="813"/>
      <c r="BSW15" s="813"/>
      <c r="BSX15" s="813"/>
      <c r="BSY15" s="813"/>
      <c r="BSZ15" s="813"/>
      <c r="BTA15" s="813"/>
      <c r="BTB15" s="813"/>
      <c r="BTC15" s="813"/>
      <c r="BTD15" s="813"/>
      <c r="BTE15" s="813"/>
      <c r="BTF15" s="813"/>
      <c r="BTG15" s="813"/>
      <c r="BTH15" s="813"/>
      <c r="BTI15" s="813"/>
      <c r="BTJ15" s="813"/>
      <c r="BTK15" s="813"/>
      <c r="BTL15" s="813"/>
      <c r="BTM15" s="813"/>
      <c r="BTN15" s="813"/>
      <c r="BTO15" s="813"/>
      <c r="BTP15" s="813"/>
      <c r="BTQ15" s="813"/>
      <c r="BTR15" s="813"/>
      <c r="BTS15" s="813"/>
      <c r="BTT15" s="813"/>
      <c r="BTU15" s="813"/>
      <c r="BTV15" s="813"/>
      <c r="BTW15" s="813"/>
      <c r="BTX15" s="813"/>
      <c r="BTY15" s="813"/>
      <c r="BTZ15" s="813"/>
      <c r="BUA15" s="813"/>
      <c r="BUB15" s="813"/>
      <c r="BUC15" s="813"/>
      <c r="BUD15" s="813"/>
      <c r="BUE15" s="813"/>
      <c r="BUF15" s="813"/>
      <c r="BUG15" s="813"/>
      <c r="BUH15" s="813"/>
      <c r="BUI15" s="813"/>
      <c r="BUJ15" s="813"/>
      <c r="BUK15" s="813"/>
      <c r="BUL15" s="813"/>
      <c r="BUM15" s="813"/>
      <c r="BUN15" s="813"/>
      <c r="BUO15" s="813"/>
      <c r="BUP15" s="813"/>
      <c r="BUQ15" s="813"/>
      <c r="BUR15" s="813"/>
      <c r="BUS15" s="813"/>
      <c r="BUT15" s="813"/>
      <c r="BUU15" s="813"/>
      <c r="BUV15" s="813"/>
      <c r="BUW15" s="813"/>
      <c r="BUX15" s="813"/>
      <c r="BUY15" s="813"/>
      <c r="BUZ15" s="813"/>
      <c r="BVA15" s="813"/>
      <c r="BVB15" s="813"/>
      <c r="BVC15" s="813"/>
      <c r="BVD15" s="813"/>
      <c r="BVE15" s="813"/>
      <c r="BVF15" s="813"/>
      <c r="BVG15" s="813"/>
      <c r="BVH15" s="813"/>
      <c r="BVI15" s="813"/>
      <c r="BVJ15" s="813"/>
      <c r="BVK15" s="813"/>
      <c r="BVL15" s="813"/>
      <c r="BVM15" s="813"/>
      <c r="BVN15" s="813"/>
      <c r="BVO15" s="813"/>
      <c r="BVP15" s="813"/>
      <c r="BVQ15" s="813"/>
      <c r="BVR15" s="813"/>
      <c r="BVS15" s="813"/>
      <c r="BVT15" s="813"/>
      <c r="BVU15" s="813"/>
      <c r="BVV15" s="813"/>
      <c r="BVW15" s="813"/>
      <c r="BVX15" s="813"/>
      <c r="BVY15" s="813"/>
      <c r="BVZ15" s="813"/>
      <c r="BWA15" s="813"/>
      <c r="BWB15" s="813"/>
      <c r="BWC15" s="813"/>
      <c r="BWD15" s="813"/>
      <c r="BWE15" s="813"/>
      <c r="BWF15" s="813"/>
      <c r="BWG15" s="813"/>
      <c r="BWH15" s="813"/>
      <c r="BWI15" s="813"/>
      <c r="BWJ15" s="813"/>
      <c r="BWK15" s="813"/>
      <c r="BWL15" s="813"/>
      <c r="BWM15" s="813"/>
      <c r="BWN15" s="813"/>
      <c r="BWO15" s="813"/>
      <c r="BWP15" s="813"/>
      <c r="BWQ15" s="813"/>
      <c r="BWR15" s="813"/>
      <c r="BWS15" s="813"/>
      <c r="BWT15" s="813"/>
      <c r="BWU15" s="813"/>
      <c r="BWV15" s="813"/>
      <c r="BWW15" s="813"/>
      <c r="BWX15" s="813"/>
      <c r="BWY15" s="813"/>
      <c r="BWZ15" s="813"/>
      <c r="BXA15" s="813"/>
      <c r="BXB15" s="813"/>
      <c r="BXC15" s="813"/>
      <c r="BXD15" s="813"/>
      <c r="BXE15" s="813"/>
      <c r="BXF15" s="813"/>
      <c r="BXG15" s="813"/>
      <c r="BXH15" s="813"/>
      <c r="BXI15" s="813"/>
      <c r="BXJ15" s="813"/>
      <c r="BXK15" s="813"/>
      <c r="BXL15" s="813"/>
      <c r="BXM15" s="813"/>
      <c r="BXN15" s="813"/>
      <c r="BXO15" s="813"/>
      <c r="BXP15" s="813"/>
      <c r="BXQ15" s="813"/>
      <c r="BXR15" s="813"/>
      <c r="BXS15" s="813"/>
      <c r="BXT15" s="813"/>
      <c r="BXU15" s="813"/>
      <c r="BXV15" s="813"/>
      <c r="BXW15" s="813"/>
      <c r="BXX15" s="813"/>
      <c r="BXY15" s="813"/>
      <c r="BXZ15" s="813"/>
      <c r="BYA15" s="813"/>
      <c r="BYB15" s="813"/>
      <c r="BYC15" s="813"/>
      <c r="BYD15" s="813"/>
      <c r="BYE15" s="813"/>
      <c r="BYF15" s="813"/>
      <c r="BYG15" s="813"/>
      <c r="BYH15" s="813"/>
      <c r="BYI15" s="813"/>
      <c r="BYJ15" s="813"/>
      <c r="BYK15" s="813"/>
      <c r="BYL15" s="813"/>
      <c r="BYM15" s="813"/>
      <c r="BYN15" s="813"/>
      <c r="BYO15" s="813"/>
      <c r="BYP15" s="813"/>
      <c r="BYQ15" s="813"/>
      <c r="BYR15" s="813"/>
      <c r="BYS15" s="813"/>
      <c r="BYT15" s="813"/>
      <c r="BYU15" s="813"/>
      <c r="BYV15" s="813"/>
      <c r="BYW15" s="813"/>
      <c r="BYX15" s="813"/>
      <c r="BYY15" s="813"/>
      <c r="BYZ15" s="813"/>
      <c r="BZA15" s="813"/>
      <c r="BZB15" s="813"/>
      <c r="BZC15" s="813"/>
      <c r="BZD15" s="813"/>
      <c r="BZE15" s="813"/>
      <c r="BZF15" s="813"/>
      <c r="BZG15" s="813"/>
      <c r="BZH15" s="813"/>
      <c r="BZI15" s="813"/>
      <c r="BZJ15" s="813"/>
      <c r="BZK15" s="813"/>
      <c r="BZL15" s="813"/>
      <c r="BZM15" s="813"/>
      <c r="BZN15" s="813"/>
      <c r="BZO15" s="813"/>
      <c r="BZP15" s="813"/>
      <c r="BZQ15" s="813"/>
      <c r="BZR15" s="813"/>
      <c r="BZS15" s="813"/>
      <c r="BZT15" s="813"/>
      <c r="BZU15" s="813"/>
      <c r="BZV15" s="813"/>
      <c r="BZW15" s="813"/>
      <c r="BZX15" s="813"/>
      <c r="BZY15" s="813"/>
      <c r="BZZ15" s="813"/>
      <c r="CAA15" s="813"/>
      <c r="CAB15" s="813"/>
      <c r="CAC15" s="813"/>
      <c r="CAD15" s="813"/>
      <c r="CAE15" s="813"/>
      <c r="CAF15" s="813"/>
      <c r="CAG15" s="813"/>
      <c r="CAH15" s="813"/>
      <c r="CAI15" s="813"/>
      <c r="CAJ15" s="813"/>
      <c r="CAK15" s="813"/>
      <c r="CAL15" s="813"/>
      <c r="CAM15" s="813"/>
      <c r="CAN15" s="813"/>
      <c r="CAO15" s="813"/>
      <c r="CAP15" s="813"/>
      <c r="CAQ15" s="813"/>
      <c r="CAR15" s="813"/>
      <c r="CAS15" s="813"/>
      <c r="CAT15" s="813"/>
      <c r="CAU15" s="813"/>
      <c r="CAV15" s="813"/>
      <c r="CAW15" s="813"/>
      <c r="CAX15" s="813"/>
      <c r="CAY15" s="813"/>
      <c r="CAZ15" s="813"/>
      <c r="CBA15" s="813"/>
      <c r="CBB15" s="813"/>
      <c r="CBC15" s="813"/>
      <c r="CBD15" s="813"/>
      <c r="CBE15" s="813"/>
      <c r="CBF15" s="813"/>
      <c r="CBG15" s="813"/>
      <c r="CBH15" s="813"/>
      <c r="CBI15" s="813"/>
      <c r="CBJ15" s="813"/>
      <c r="CBK15" s="813"/>
      <c r="CBL15" s="813"/>
      <c r="CBM15" s="813"/>
      <c r="CBN15" s="813"/>
      <c r="CBO15" s="813"/>
      <c r="CBP15" s="813"/>
      <c r="CBQ15" s="813"/>
      <c r="CBR15" s="813"/>
      <c r="CBS15" s="813"/>
      <c r="CBT15" s="813"/>
      <c r="CBU15" s="813"/>
      <c r="CBV15" s="813"/>
      <c r="CBW15" s="813"/>
      <c r="CBX15" s="813"/>
      <c r="CBY15" s="813"/>
      <c r="CBZ15" s="813"/>
      <c r="CCA15" s="813"/>
      <c r="CCB15" s="813"/>
      <c r="CCC15" s="813"/>
      <c r="CCD15" s="813"/>
      <c r="CCE15" s="813"/>
      <c r="CCF15" s="813"/>
      <c r="CCG15" s="813"/>
      <c r="CCH15" s="813"/>
      <c r="CCI15" s="813"/>
      <c r="CCJ15" s="813"/>
      <c r="CCK15" s="813"/>
      <c r="CCL15" s="813"/>
      <c r="CCM15" s="813"/>
      <c r="CCN15" s="813"/>
      <c r="CCO15" s="813"/>
      <c r="CCP15" s="813"/>
      <c r="CCQ15" s="813"/>
      <c r="CCR15" s="813"/>
      <c r="CCS15" s="813"/>
      <c r="CCT15" s="813"/>
      <c r="CCU15" s="813"/>
      <c r="CCV15" s="813"/>
      <c r="CCW15" s="813"/>
      <c r="CCX15" s="813"/>
      <c r="CCY15" s="813"/>
      <c r="CCZ15" s="813"/>
      <c r="CDA15" s="813"/>
      <c r="CDB15" s="813"/>
      <c r="CDC15" s="813"/>
      <c r="CDD15" s="813"/>
      <c r="CDE15" s="813"/>
      <c r="CDF15" s="813"/>
      <c r="CDG15" s="813"/>
      <c r="CDH15" s="813"/>
      <c r="CDI15" s="813"/>
      <c r="CDJ15" s="813"/>
      <c r="CDK15" s="813"/>
      <c r="CDL15" s="813"/>
      <c r="CDM15" s="813"/>
      <c r="CDN15" s="813"/>
      <c r="CDO15" s="813"/>
      <c r="CDP15" s="813"/>
      <c r="CDQ15" s="813"/>
      <c r="CDR15" s="813"/>
      <c r="CDS15" s="813"/>
      <c r="CDT15" s="813"/>
      <c r="CDU15" s="813"/>
      <c r="CDV15" s="813"/>
      <c r="CDW15" s="813"/>
      <c r="CDX15" s="813"/>
      <c r="CDY15" s="813"/>
      <c r="CDZ15" s="813"/>
      <c r="CEA15" s="813"/>
      <c r="CEB15" s="813"/>
      <c r="CEC15" s="813"/>
      <c r="CED15" s="813"/>
      <c r="CEE15" s="813"/>
      <c r="CEF15" s="813"/>
      <c r="CEG15" s="813"/>
      <c r="CEH15" s="813"/>
      <c r="CEI15" s="813"/>
      <c r="CEJ15" s="813"/>
      <c r="CEK15" s="813"/>
      <c r="CEL15" s="813"/>
      <c r="CEM15" s="813"/>
      <c r="CEN15" s="813"/>
      <c r="CEO15" s="813"/>
      <c r="CEP15" s="813"/>
      <c r="CEQ15" s="813"/>
      <c r="CER15" s="813"/>
      <c r="CES15" s="813"/>
      <c r="CET15" s="813"/>
      <c r="CEU15" s="813"/>
      <c r="CEV15" s="813"/>
      <c r="CEW15" s="813"/>
      <c r="CEX15" s="813"/>
      <c r="CEY15" s="813"/>
      <c r="CEZ15" s="813"/>
      <c r="CFA15" s="813"/>
      <c r="CFB15" s="813"/>
      <c r="CFC15" s="813"/>
      <c r="CFD15" s="813"/>
      <c r="CFE15" s="813"/>
      <c r="CFF15" s="813"/>
      <c r="CFG15" s="813"/>
      <c r="CFH15" s="813"/>
      <c r="CFI15" s="813"/>
      <c r="CFJ15" s="813"/>
      <c r="CFK15" s="813"/>
      <c r="CFL15" s="813"/>
      <c r="CFM15" s="813"/>
      <c r="CFN15" s="813"/>
      <c r="CFO15" s="813"/>
      <c r="CFP15" s="813"/>
      <c r="CFQ15" s="813"/>
      <c r="CFR15" s="813"/>
      <c r="CFS15" s="813"/>
      <c r="CFT15" s="813"/>
      <c r="CFU15" s="813"/>
      <c r="CFV15" s="813"/>
      <c r="CFW15" s="813"/>
      <c r="CFX15" s="813"/>
      <c r="CFY15" s="813"/>
      <c r="CFZ15" s="813"/>
      <c r="CGA15" s="813"/>
      <c r="CGB15" s="813"/>
      <c r="CGC15" s="813"/>
      <c r="CGD15" s="813"/>
      <c r="CGE15" s="813"/>
      <c r="CGF15" s="813"/>
      <c r="CGG15" s="813"/>
      <c r="CGH15" s="813"/>
      <c r="CGI15" s="813"/>
      <c r="CGJ15" s="813"/>
      <c r="CGK15" s="813"/>
      <c r="CGL15" s="813"/>
      <c r="CGM15" s="813"/>
      <c r="CGN15" s="813"/>
      <c r="CGO15" s="813"/>
      <c r="CGP15" s="813"/>
      <c r="CGQ15" s="813"/>
      <c r="CGR15" s="813"/>
      <c r="CGS15" s="813"/>
      <c r="CGT15" s="813"/>
      <c r="CGU15" s="813"/>
      <c r="CGV15" s="813"/>
      <c r="CGW15" s="813"/>
      <c r="CGX15" s="813"/>
      <c r="CGY15" s="813"/>
      <c r="CGZ15" s="813"/>
      <c r="CHA15" s="813"/>
      <c r="CHB15" s="813"/>
      <c r="CHC15" s="813"/>
      <c r="CHD15" s="813"/>
      <c r="CHE15" s="813"/>
      <c r="CHF15" s="813"/>
      <c r="CHG15" s="813"/>
      <c r="CHH15" s="813"/>
      <c r="CHI15" s="813"/>
      <c r="CHJ15" s="813"/>
      <c r="CHK15" s="813"/>
      <c r="CHL15" s="813"/>
      <c r="CHM15" s="813"/>
      <c r="CHN15" s="813"/>
      <c r="CHO15" s="813"/>
      <c r="CHP15" s="813"/>
      <c r="CHQ15" s="813"/>
      <c r="CHR15" s="813"/>
      <c r="CHS15" s="813"/>
      <c r="CHT15" s="813"/>
      <c r="CHU15" s="813"/>
      <c r="CHV15" s="813"/>
      <c r="CHW15" s="813"/>
      <c r="CHX15" s="813"/>
      <c r="CHY15" s="813"/>
      <c r="CHZ15" s="813"/>
      <c r="CIA15" s="813"/>
      <c r="CIB15" s="813"/>
      <c r="CIC15" s="813"/>
      <c r="CID15" s="813"/>
      <c r="CIE15" s="813"/>
      <c r="CIF15" s="813"/>
      <c r="CIG15" s="813"/>
      <c r="CIH15" s="813"/>
      <c r="CII15" s="813"/>
      <c r="CIJ15" s="813"/>
      <c r="CIK15" s="813"/>
      <c r="CIL15" s="813"/>
      <c r="CIM15" s="813"/>
      <c r="CIN15" s="813"/>
      <c r="CIO15" s="813"/>
      <c r="CIP15" s="813"/>
      <c r="CIQ15" s="813"/>
      <c r="CIR15" s="813"/>
      <c r="CIS15" s="813"/>
      <c r="CIT15" s="813"/>
      <c r="CIU15" s="813"/>
      <c r="CIV15" s="813"/>
      <c r="CIW15" s="813"/>
      <c r="CIX15" s="813"/>
      <c r="CIY15" s="813"/>
      <c r="CIZ15" s="813"/>
      <c r="CJA15" s="813"/>
      <c r="CJB15" s="813"/>
      <c r="CJC15" s="813"/>
      <c r="CJD15" s="813"/>
      <c r="CJE15" s="813"/>
      <c r="CJF15" s="813"/>
      <c r="CJG15" s="813"/>
      <c r="CJH15" s="813"/>
      <c r="CJI15" s="813"/>
      <c r="CJJ15" s="813"/>
      <c r="CJK15" s="813"/>
      <c r="CJL15" s="813"/>
      <c r="CJM15" s="813"/>
      <c r="CJN15" s="813"/>
      <c r="CJO15" s="813"/>
      <c r="CJP15" s="813"/>
      <c r="CJQ15" s="813"/>
      <c r="CJR15" s="813"/>
      <c r="CJS15" s="813"/>
      <c r="CJT15" s="813"/>
      <c r="CJU15" s="813"/>
      <c r="CJV15" s="813"/>
      <c r="CJW15" s="813"/>
      <c r="CJX15" s="813"/>
      <c r="CJY15" s="813"/>
      <c r="CJZ15" s="813"/>
      <c r="CKA15" s="813"/>
      <c r="CKB15" s="813"/>
      <c r="CKC15" s="813"/>
      <c r="CKD15" s="813"/>
      <c r="CKE15" s="813"/>
      <c r="CKF15" s="813"/>
      <c r="CKG15" s="813"/>
      <c r="CKH15" s="813"/>
      <c r="CKI15" s="813"/>
      <c r="CKJ15" s="813"/>
      <c r="CKK15" s="813"/>
      <c r="CKL15" s="813"/>
      <c r="CKM15" s="813"/>
      <c r="CKN15" s="813"/>
      <c r="CKO15" s="813"/>
      <c r="CKP15" s="813"/>
      <c r="CKQ15" s="813"/>
      <c r="CKR15" s="813"/>
      <c r="CKS15" s="813"/>
      <c r="CKT15" s="813"/>
      <c r="CKU15" s="813"/>
      <c r="CKV15" s="813"/>
      <c r="CKW15" s="813"/>
      <c r="CKX15" s="813"/>
      <c r="CKY15" s="813"/>
      <c r="CKZ15" s="813"/>
      <c r="CLA15" s="813"/>
      <c r="CLB15" s="813"/>
      <c r="CLC15" s="813"/>
      <c r="CLD15" s="813"/>
      <c r="CLE15" s="813"/>
      <c r="CLF15" s="813"/>
      <c r="CLG15" s="813"/>
      <c r="CLH15" s="813"/>
      <c r="CLI15" s="813"/>
      <c r="CLJ15" s="813"/>
      <c r="CLK15" s="813"/>
      <c r="CLL15" s="813"/>
      <c r="CLM15" s="813"/>
      <c r="CLN15" s="813"/>
      <c r="CLO15" s="813"/>
      <c r="CLP15" s="813"/>
      <c r="CLQ15" s="813"/>
      <c r="CLR15" s="813"/>
      <c r="CLS15" s="813"/>
      <c r="CLT15" s="813"/>
      <c r="CLU15" s="813"/>
      <c r="CLV15" s="813"/>
      <c r="CLW15" s="813"/>
      <c r="CLX15" s="813"/>
      <c r="CLY15" s="813"/>
      <c r="CLZ15" s="813"/>
      <c r="CMA15" s="813"/>
      <c r="CMB15" s="813"/>
      <c r="CMC15" s="813"/>
      <c r="CMD15" s="813"/>
      <c r="CME15" s="813"/>
      <c r="CMF15" s="813"/>
      <c r="CMG15" s="813"/>
      <c r="CMH15" s="813"/>
      <c r="CMI15" s="813"/>
      <c r="CMJ15" s="813"/>
      <c r="CMK15" s="813"/>
      <c r="CML15" s="813"/>
      <c r="CMM15" s="813"/>
      <c r="CMN15" s="813"/>
      <c r="CMO15" s="813"/>
      <c r="CMP15" s="813"/>
      <c r="CMQ15" s="813"/>
      <c r="CMR15" s="813"/>
      <c r="CMS15" s="813"/>
      <c r="CMT15" s="813"/>
      <c r="CMU15" s="813"/>
      <c r="CMV15" s="813"/>
      <c r="CMW15" s="813"/>
      <c r="CMX15" s="813"/>
      <c r="CMY15" s="813"/>
      <c r="CMZ15" s="813"/>
      <c r="CNA15" s="813"/>
      <c r="CNB15" s="813"/>
      <c r="CNC15" s="813"/>
      <c r="CND15" s="813"/>
      <c r="CNE15" s="813"/>
      <c r="CNF15" s="813"/>
      <c r="CNG15" s="813"/>
      <c r="CNH15" s="813"/>
      <c r="CNI15" s="813"/>
      <c r="CNJ15" s="813"/>
      <c r="CNK15" s="813"/>
      <c r="CNL15" s="813"/>
      <c r="CNM15" s="813"/>
      <c r="CNN15" s="813"/>
      <c r="CNO15" s="813"/>
      <c r="CNP15" s="813"/>
      <c r="CNQ15" s="813"/>
      <c r="CNR15" s="813"/>
      <c r="CNS15" s="813"/>
      <c r="CNT15" s="813"/>
      <c r="CNU15" s="813"/>
      <c r="CNV15" s="813"/>
      <c r="CNW15" s="813"/>
      <c r="CNX15" s="813"/>
      <c r="CNY15" s="813"/>
      <c r="CNZ15" s="813"/>
      <c r="COA15" s="813"/>
      <c r="COB15" s="813"/>
      <c r="COC15" s="813"/>
      <c r="COD15" s="813"/>
      <c r="COE15" s="813"/>
      <c r="COF15" s="813"/>
      <c r="COG15" s="813"/>
      <c r="COH15" s="813"/>
      <c r="COI15" s="813"/>
      <c r="COJ15" s="813"/>
      <c r="COK15" s="813"/>
      <c r="COL15" s="813"/>
      <c r="COM15" s="813"/>
      <c r="CON15" s="813"/>
      <c r="COO15" s="813"/>
      <c r="COP15" s="813"/>
      <c r="COQ15" s="813"/>
      <c r="COR15" s="813"/>
      <c r="COS15" s="813"/>
      <c r="COT15" s="813"/>
      <c r="COU15" s="813"/>
      <c r="COV15" s="813"/>
      <c r="COW15" s="813"/>
      <c r="COX15" s="813"/>
      <c r="COY15" s="813"/>
      <c r="COZ15" s="813"/>
      <c r="CPA15" s="813"/>
      <c r="CPB15" s="813"/>
      <c r="CPC15" s="813"/>
      <c r="CPD15" s="813"/>
      <c r="CPE15" s="813"/>
      <c r="CPF15" s="813"/>
      <c r="CPG15" s="813"/>
      <c r="CPH15" s="813"/>
      <c r="CPI15" s="813"/>
      <c r="CPJ15" s="813"/>
      <c r="CPK15" s="813"/>
      <c r="CPL15" s="813"/>
      <c r="CPM15" s="813"/>
      <c r="CPN15" s="813"/>
      <c r="CPO15" s="813"/>
      <c r="CPP15" s="813"/>
      <c r="CPQ15" s="813"/>
      <c r="CPR15" s="813"/>
      <c r="CPS15" s="813"/>
      <c r="CPT15" s="813"/>
      <c r="CPU15" s="813"/>
      <c r="CPV15" s="813"/>
      <c r="CPW15" s="813"/>
      <c r="CPX15" s="813"/>
      <c r="CPY15" s="813"/>
      <c r="CPZ15" s="813"/>
      <c r="CQA15" s="813"/>
      <c r="CQB15" s="813"/>
      <c r="CQC15" s="813"/>
      <c r="CQD15" s="813"/>
      <c r="CQE15" s="813"/>
      <c r="CQF15" s="813"/>
      <c r="CQG15" s="813"/>
      <c r="CQH15" s="813"/>
      <c r="CQI15" s="813"/>
      <c r="CQJ15" s="813"/>
      <c r="CQK15" s="813"/>
      <c r="CQL15" s="813"/>
      <c r="CQM15" s="813"/>
      <c r="CQN15" s="813"/>
      <c r="CQO15" s="813"/>
      <c r="CQP15" s="813"/>
      <c r="CQQ15" s="813"/>
      <c r="CQR15" s="813"/>
      <c r="CQS15" s="813"/>
      <c r="CQT15" s="813"/>
      <c r="CQU15" s="813"/>
      <c r="CQV15" s="813"/>
      <c r="CQW15" s="813"/>
      <c r="CQX15" s="813"/>
      <c r="CQY15" s="813"/>
      <c r="CQZ15" s="813"/>
      <c r="CRA15" s="813"/>
      <c r="CRB15" s="813"/>
      <c r="CRC15" s="813"/>
      <c r="CRD15" s="813"/>
      <c r="CRE15" s="813"/>
      <c r="CRF15" s="813"/>
      <c r="CRG15" s="813"/>
      <c r="CRH15" s="813"/>
      <c r="CRI15" s="813"/>
      <c r="CRJ15" s="813"/>
      <c r="CRK15" s="813"/>
      <c r="CRL15" s="813"/>
      <c r="CRM15" s="813"/>
      <c r="CRN15" s="813"/>
      <c r="CRO15" s="813"/>
      <c r="CRP15" s="813"/>
      <c r="CRQ15" s="813"/>
      <c r="CRR15" s="813"/>
      <c r="CRS15" s="813"/>
      <c r="CRT15" s="813"/>
      <c r="CRU15" s="813"/>
      <c r="CRV15" s="813"/>
      <c r="CRW15" s="813"/>
      <c r="CRX15" s="813"/>
      <c r="CRY15" s="813"/>
      <c r="CRZ15" s="813"/>
      <c r="CSA15" s="813"/>
      <c r="CSB15" s="813"/>
      <c r="CSC15" s="813"/>
      <c r="CSD15" s="813"/>
      <c r="CSE15" s="813"/>
      <c r="CSF15" s="813"/>
      <c r="CSG15" s="813"/>
      <c r="CSH15" s="813"/>
      <c r="CSI15" s="813"/>
      <c r="CSJ15" s="813"/>
      <c r="CSK15" s="813"/>
      <c r="CSL15" s="813"/>
      <c r="CSM15" s="813"/>
      <c r="CSN15" s="813"/>
      <c r="CSO15" s="813"/>
      <c r="CSP15" s="813"/>
      <c r="CSQ15" s="813"/>
      <c r="CSR15" s="813"/>
      <c r="CSS15" s="813"/>
      <c r="CST15" s="813"/>
      <c r="CSU15" s="813"/>
      <c r="CSV15" s="813"/>
      <c r="CSW15" s="813"/>
      <c r="CSX15" s="813"/>
      <c r="CSY15" s="813"/>
      <c r="CSZ15" s="813"/>
      <c r="CTA15" s="813"/>
      <c r="CTB15" s="813"/>
      <c r="CTC15" s="813"/>
      <c r="CTD15" s="813"/>
      <c r="CTE15" s="813"/>
      <c r="CTF15" s="813"/>
      <c r="CTG15" s="813"/>
      <c r="CTH15" s="813"/>
      <c r="CTI15" s="813"/>
      <c r="CTJ15" s="813"/>
      <c r="CTK15" s="813"/>
      <c r="CTL15" s="813"/>
      <c r="CTM15" s="813"/>
      <c r="CTN15" s="813"/>
      <c r="CTO15" s="813"/>
      <c r="CTP15" s="813"/>
      <c r="CTQ15" s="813"/>
      <c r="CTR15" s="813"/>
      <c r="CTS15" s="813"/>
      <c r="CTT15" s="813"/>
      <c r="CTU15" s="813"/>
      <c r="CTV15" s="813"/>
      <c r="CTW15" s="813"/>
      <c r="CTX15" s="813"/>
      <c r="CTY15" s="813"/>
      <c r="CTZ15" s="813"/>
      <c r="CUA15" s="813"/>
      <c r="CUB15" s="813"/>
      <c r="CUC15" s="813"/>
      <c r="CUD15" s="813"/>
      <c r="CUE15" s="813"/>
      <c r="CUF15" s="813"/>
      <c r="CUG15" s="813"/>
      <c r="CUH15" s="813"/>
      <c r="CUI15" s="813"/>
      <c r="CUJ15" s="813"/>
      <c r="CUK15" s="813"/>
      <c r="CUL15" s="813"/>
      <c r="CUM15" s="813"/>
      <c r="CUN15" s="813"/>
      <c r="CUO15" s="813"/>
      <c r="CUP15" s="813"/>
      <c r="CUQ15" s="813"/>
      <c r="CUR15" s="813"/>
      <c r="CUS15" s="813"/>
      <c r="CUT15" s="813"/>
      <c r="CUU15" s="813"/>
      <c r="CUV15" s="813"/>
      <c r="CUW15" s="813"/>
      <c r="CUX15" s="813"/>
      <c r="CUY15" s="813"/>
      <c r="CUZ15" s="813"/>
      <c r="CVA15" s="813"/>
      <c r="CVB15" s="813"/>
      <c r="CVC15" s="813"/>
      <c r="CVD15" s="813"/>
      <c r="CVE15" s="813"/>
      <c r="CVF15" s="813"/>
      <c r="CVG15" s="813"/>
      <c r="CVH15" s="813"/>
      <c r="CVI15" s="813"/>
      <c r="CVJ15" s="813"/>
      <c r="CVK15" s="813"/>
      <c r="CVL15" s="813"/>
      <c r="CVM15" s="813"/>
      <c r="CVN15" s="813"/>
      <c r="CVO15" s="813"/>
      <c r="CVP15" s="813"/>
      <c r="CVQ15" s="813"/>
      <c r="CVR15" s="813"/>
      <c r="CVS15" s="813"/>
      <c r="CVT15" s="813"/>
      <c r="CVU15" s="813"/>
      <c r="CVV15" s="813"/>
      <c r="CVW15" s="813"/>
      <c r="CVX15" s="813"/>
      <c r="CVY15" s="813"/>
      <c r="CVZ15" s="813"/>
      <c r="CWA15" s="813"/>
      <c r="CWB15" s="813"/>
      <c r="CWC15" s="813"/>
      <c r="CWD15" s="813"/>
      <c r="CWE15" s="813"/>
      <c r="CWF15" s="813"/>
      <c r="CWG15" s="813"/>
      <c r="CWH15" s="813"/>
      <c r="CWI15" s="813"/>
      <c r="CWJ15" s="813"/>
      <c r="CWK15" s="813"/>
      <c r="CWL15" s="813"/>
      <c r="CWM15" s="813"/>
      <c r="CWN15" s="813"/>
      <c r="CWO15" s="813"/>
      <c r="CWP15" s="813"/>
      <c r="CWQ15" s="813"/>
      <c r="CWR15" s="813"/>
      <c r="CWS15" s="813"/>
      <c r="CWT15" s="813"/>
      <c r="CWU15" s="813"/>
      <c r="CWV15" s="813"/>
      <c r="CWW15" s="813"/>
      <c r="CWX15" s="813"/>
      <c r="CWY15" s="813"/>
      <c r="CWZ15" s="813"/>
      <c r="CXA15" s="813"/>
      <c r="CXB15" s="813"/>
      <c r="CXC15" s="813"/>
      <c r="CXD15" s="813"/>
      <c r="CXE15" s="813"/>
      <c r="CXF15" s="813"/>
      <c r="CXG15" s="813"/>
      <c r="CXH15" s="813"/>
      <c r="CXI15" s="813"/>
      <c r="CXJ15" s="813"/>
      <c r="CXK15" s="813"/>
      <c r="CXL15" s="813"/>
      <c r="CXM15" s="813"/>
      <c r="CXN15" s="813"/>
      <c r="CXO15" s="813"/>
      <c r="CXP15" s="813"/>
      <c r="CXQ15" s="813"/>
      <c r="CXR15" s="813"/>
      <c r="CXS15" s="813"/>
      <c r="CXT15" s="813"/>
      <c r="CXU15" s="813"/>
      <c r="CXV15" s="813"/>
      <c r="CXW15" s="813"/>
      <c r="CXX15" s="813"/>
      <c r="CXY15" s="813"/>
      <c r="CXZ15" s="813"/>
      <c r="CYA15" s="813"/>
      <c r="CYB15" s="813"/>
      <c r="CYC15" s="813"/>
      <c r="CYD15" s="813"/>
      <c r="CYE15" s="813"/>
      <c r="CYF15" s="813"/>
      <c r="CYG15" s="813"/>
      <c r="CYH15" s="813"/>
      <c r="CYI15" s="813"/>
      <c r="CYJ15" s="813"/>
      <c r="CYK15" s="813"/>
      <c r="CYL15" s="813"/>
      <c r="CYM15" s="813"/>
      <c r="CYN15" s="813"/>
      <c r="CYO15" s="813"/>
      <c r="CYP15" s="813"/>
      <c r="CYQ15" s="813"/>
      <c r="CYR15" s="813"/>
      <c r="CYS15" s="813"/>
      <c r="CYT15" s="813"/>
      <c r="CYU15" s="813"/>
      <c r="CYV15" s="813"/>
      <c r="CYW15" s="813"/>
      <c r="CYX15" s="813"/>
      <c r="CYY15" s="813"/>
      <c r="CYZ15" s="813"/>
      <c r="CZA15" s="813"/>
      <c r="CZB15" s="813"/>
      <c r="CZC15" s="813"/>
      <c r="CZD15" s="813"/>
      <c r="CZE15" s="813"/>
      <c r="CZF15" s="813"/>
      <c r="CZG15" s="813"/>
      <c r="CZH15" s="813"/>
      <c r="CZI15" s="813"/>
      <c r="CZJ15" s="813"/>
      <c r="CZK15" s="813"/>
      <c r="CZL15" s="813"/>
      <c r="CZM15" s="813"/>
      <c r="CZN15" s="813"/>
      <c r="CZO15" s="813"/>
      <c r="CZP15" s="813"/>
      <c r="CZQ15" s="813"/>
      <c r="CZR15" s="813"/>
      <c r="CZS15" s="813"/>
      <c r="CZT15" s="813"/>
      <c r="CZU15" s="813"/>
      <c r="CZV15" s="813"/>
      <c r="CZW15" s="813"/>
      <c r="CZX15" s="813"/>
      <c r="CZY15" s="813"/>
      <c r="CZZ15" s="813"/>
      <c r="DAA15" s="813"/>
      <c r="DAB15" s="813"/>
      <c r="DAC15" s="813"/>
      <c r="DAD15" s="813"/>
      <c r="DAE15" s="813"/>
      <c r="DAF15" s="813"/>
      <c r="DAG15" s="813"/>
      <c r="DAH15" s="813"/>
      <c r="DAI15" s="813"/>
      <c r="DAJ15" s="813"/>
      <c r="DAK15" s="813"/>
      <c r="DAL15" s="813"/>
      <c r="DAM15" s="813"/>
      <c r="DAN15" s="813"/>
      <c r="DAO15" s="813"/>
      <c r="DAP15" s="813"/>
      <c r="DAQ15" s="813"/>
      <c r="DAR15" s="813"/>
      <c r="DAS15" s="813"/>
      <c r="DAT15" s="813"/>
      <c r="DAU15" s="813"/>
      <c r="DAV15" s="813"/>
      <c r="DAW15" s="813"/>
      <c r="DAX15" s="813"/>
      <c r="DAY15" s="813"/>
      <c r="DAZ15" s="813"/>
      <c r="DBA15" s="813"/>
      <c r="DBB15" s="813"/>
      <c r="DBC15" s="813"/>
      <c r="DBD15" s="813"/>
      <c r="DBE15" s="813"/>
      <c r="DBF15" s="813"/>
      <c r="DBG15" s="813"/>
      <c r="DBH15" s="813"/>
      <c r="DBI15" s="813"/>
      <c r="DBJ15" s="813"/>
      <c r="DBK15" s="813"/>
      <c r="DBL15" s="813"/>
      <c r="DBM15" s="813"/>
      <c r="DBN15" s="813"/>
      <c r="DBO15" s="813"/>
      <c r="DBP15" s="813"/>
      <c r="DBQ15" s="813"/>
      <c r="DBR15" s="813"/>
      <c r="DBS15" s="813"/>
      <c r="DBT15" s="813"/>
      <c r="DBU15" s="813"/>
      <c r="DBV15" s="813"/>
      <c r="DBW15" s="813"/>
      <c r="DBX15" s="813"/>
      <c r="DBY15" s="813"/>
      <c r="DBZ15" s="813"/>
      <c r="DCA15" s="813"/>
      <c r="DCB15" s="813"/>
      <c r="DCC15" s="813"/>
      <c r="DCD15" s="813"/>
      <c r="DCE15" s="813"/>
      <c r="DCF15" s="813"/>
      <c r="DCG15" s="813"/>
      <c r="DCH15" s="813"/>
      <c r="DCI15" s="813"/>
      <c r="DCJ15" s="813"/>
      <c r="DCK15" s="813"/>
      <c r="DCL15" s="813"/>
      <c r="DCM15" s="813"/>
      <c r="DCN15" s="813"/>
      <c r="DCO15" s="813"/>
      <c r="DCP15" s="813"/>
      <c r="DCQ15" s="813"/>
      <c r="DCR15" s="813"/>
      <c r="DCS15" s="813"/>
      <c r="DCT15" s="813"/>
      <c r="DCU15" s="813"/>
      <c r="DCV15" s="813"/>
      <c r="DCW15" s="813"/>
      <c r="DCX15" s="813"/>
      <c r="DCY15" s="813"/>
      <c r="DCZ15" s="813"/>
      <c r="DDA15" s="813"/>
      <c r="DDB15" s="813"/>
      <c r="DDC15" s="813"/>
      <c r="DDD15" s="813"/>
      <c r="DDE15" s="813"/>
      <c r="DDF15" s="813"/>
      <c r="DDG15" s="813"/>
      <c r="DDH15" s="813"/>
      <c r="DDI15" s="813"/>
      <c r="DDJ15" s="813"/>
      <c r="DDK15" s="813"/>
      <c r="DDL15" s="813"/>
      <c r="DDM15" s="813"/>
      <c r="DDN15" s="813"/>
      <c r="DDO15" s="813"/>
      <c r="DDP15" s="813"/>
      <c r="DDQ15" s="813"/>
      <c r="DDR15" s="813"/>
      <c r="DDS15" s="813"/>
      <c r="DDT15" s="813"/>
      <c r="DDU15" s="813"/>
      <c r="DDV15" s="813"/>
      <c r="DDW15" s="813"/>
      <c r="DDX15" s="813"/>
      <c r="DDY15" s="813"/>
      <c r="DDZ15" s="813"/>
      <c r="DEA15" s="813"/>
      <c r="DEB15" s="813"/>
      <c r="DEC15" s="813"/>
      <c r="DED15" s="813"/>
      <c r="DEE15" s="813"/>
      <c r="DEF15" s="813"/>
      <c r="DEG15" s="813"/>
      <c r="DEH15" s="813"/>
      <c r="DEI15" s="813"/>
      <c r="DEJ15" s="813"/>
      <c r="DEK15" s="813"/>
      <c r="DEL15" s="813"/>
      <c r="DEM15" s="813"/>
      <c r="DEN15" s="813"/>
      <c r="DEO15" s="813"/>
      <c r="DEP15" s="813"/>
      <c r="DEQ15" s="813"/>
      <c r="DER15" s="813"/>
      <c r="DES15" s="813"/>
      <c r="DET15" s="813"/>
      <c r="DEU15" s="813"/>
      <c r="DEV15" s="813"/>
      <c r="DEW15" s="813"/>
      <c r="DEX15" s="813"/>
      <c r="DEY15" s="813"/>
      <c r="DEZ15" s="813"/>
      <c r="DFA15" s="813"/>
      <c r="DFB15" s="813"/>
      <c r="DFC15" s="813"/>
      <c r="DFD15" s="813"/>
      <c r="DFE15" s="813"/>
      <c r="DFF15" s="813"/>
      <c r="DFG15" s="813"/>
      <c r="DFH15" s="813"/>
      <c r="DFI15" s="813"/>
      <c r="DFJ15" s="813"/>
      <c r="DFK15" s="813"/>
      <c r="DFL15" s="813"/>
      <c r="DFM15" s="813"/>
      <c r="DFN15" s="813"/>
      <c r="DFO15" s="813"/>
      <c r="DFP15" s="813"/>
      <c r="DFQ15" s="813"/>
      <c r="DFR15" s="813"/>
      <c r="DFS15" s="813"/>
      <c r="DFT15" s="813"/>
      <c r="DFU15" s="813"/>
      <c r="DFV15" s="813"/>
      <c r="DFW15" s="813"/>
      <c r="DFX15" s="813"/>
      <c r="DFY15" s="813"/>
      <c r="DFZ15" s="813"/>
      <c r="DGA15" s="813"/>
      <c r="DGB15" s="813"/>
      <c r="DGC15" s="813"/>
      <c r="DGD15" s="813"/>
      <c r="DGE15" s="813"/>
      <c r="DGF15" s="813"/>
      <c r="DGG15" s="813"/>
      <c r="DGH15" s="813"/>
      <c r="DGI15" s="813"/>
      <c r="DGJ15" s="813"/>
      <c r="DGK15" s="813"/>
      <c r="DGL15" s="813"/>
      <c r="DGM15" s="813"/>
      <c r="DGN15" s="813"/>
      <c r="DGO15" s="813"/>
      <c r="DGP15" s="813"/>
      <c r="DGQ15" s="813"/>
      <c r="DGR15" s="813"/>
      <c r="DGS15" s="813"/>
      <c r="DGT15" s="813"/>
      <c r="DGU15" s="813"/>
      <c r="DGV15" s="813"/>
      <c r="DGW15" s="813"/>
      <c r="DGX15" s="813"/>
      <c r="DGY15" s="813"/>
      <c r="DGZ15" s="813"/>
      <c r="DHA15" s="813"/>
      <c r="DHB15" s="813"/>
      <c r="DHC15" s="813"/>
      <c r="DHD15" s="813"/>
      <c r="DHE15" s="813"/>
      <c r="DHF15" s="813"/>
      <c r="DHG15" s="813"/>
      <c r="DHH15" s="813"/>
      <c r="DHI15" s="813"/>
      <c r="DHJ15" s="813"/>
      <c r="DHK15" s="813"/>
      <c r="DHL15" s="813"/>
      <c r="DHM15" s="813"/>
      <c r="DHN15" s="813"/>
      <c r="DHO15" s="813"/>
      <c r="DHP15" s="813"/>
      <c r="DHQ15" s="813"/>
      <c r="DHR15" s="813"/>
      <c r="DHS15" s="813"/>
      <c r="DHT15" s="813"/>
      <c r="DHU15" s="813"/>
      <c r="DHV15" s="813"/>
      <c r="DHW15" s="813"/>
      <c r="DHX15" s="813"/>
      <c r="DHY15" s="813"/>
      <c r="DHZ15" s="813"/>
      <c r="DIA15" s="813"/>
      <c r="DIB15" s="813"/>
      <c r="DIC15" s="813"/>
      <c r="DID15" s="813"/>
      <c r="DIE15" s="813"/>
      <c r="DIF15" s="813"/>
      <c r="DIG15" s="813"/>
      <c r="DIH15" s="813"/>
      <c r="DII15" s="813"/>
      <c r="DIJ15" s="813"/>
      <c r="DIK15" s="813"/>
      <c r="DIL15" s="813"/>
      <c r="DIM15" s="813"/>
      <c r="DIN15" s="813"/>
      <c r="DIO15" s="813"/>
      <c r="DIP15" s="813"/>
      <c r="DIQ15" s="813"/>
      <c r="DIR15" s="813"/>
      <c r="DIS15" s="813"/>
      <c r="DIT15" s="813"/>
      <c r="DIU15" s="813"/>
      <c r="DIV15" s="813"/>
      <c r="DIW15" s="813"/>
      <c r="DIX15" s="813"/>
      <c r="DIY15" s="813"/>
      <c r="DIZ15" s="813"/>
      <c r="DJA15" s="813"/>
      <c r="DJB15" s="813"/>
      <c r="DJC15" s="813"/>
      <c r="DJD15" s="813"/>
      <c r="DJE15" s="813"/>
      <c r="DJF15" s="813"/>
      <c r="DJG15" s="813"/>
      <c r="DJH15" s="813"/>
      <c r="DJI15" s="813"/>
      <c r="DJJ15" s="813"/>
      <c r="DJK15" s="813"/>
      <c r="DJL15" s="813"/>
      <c r="DJM15" s="813"/>
      <c r="DJN15" s="813"/>
      <c r="DJO15" s="813"/>
      <c r="DJP15" s="813"/>
      <c r="DJQ15" s="813"/>
      <c r="DJR15" s="813"/>
      <c r="DJS15" s="813"/>
      <c r="DJT15" s="813"/>
      <c r="DJU15" s="813"/>
      <c r="DJV15" s="813"/>
      <c r="DJW15" s="813"/>
      <c r="DJX15" s="813"/>
      <c r="DJY15" s="813"/>
      <c r="DJZ15" s="813"/>
      <c r="DKA15" s="813"/>
      <c r="DKB15" s="813"/>
      <c r="DKC15" s="813"/>
      <c r="DKD15" s="813"/>
      <c r="DKE15" s="813"/>
      <c r="DKF15" s="813"/>
      <c r="DKG15" s="813"/>
      <c r="DKH15" s="813"/>
      <c r="DKI15" s="813"/>
      <c r="DKJ15" s="813"/>
      <c r="DKK15" s="813"/>
      <c r="DKL15" s="813"/>
      <c r="DKM15" s="813"/>
      <c r="DKN15" s="813"/>
      <c r="DKO15" s="813"/>
      <c r="DKP15" s="813"/>
      <c r="DKQ15" s="813"/>
      <c r="DKR15" s="813"/>
      <c r="DKS15" s="813"/>
      <c r="DKT15" s="813"/>
      <c r="DKU15" s="813"/>
      <c r="DKV15" s="813"/>
      <c r="DKW15" s="813"/>
      <c r="DKX15" s="813"/>
      <c r="DKY15" s="813"/>
      <c r="DKZ15" s="813"/>
      <c r="DLA15" s="813"/>
      <c r="DLB15" s="813"/>
      <c r="DLC15" s="813"/>
      <c r="DLD15" s="813"/>
      <c r="DLE15" s="813"/>
      <c r="DLF15" s="813"/>
      <c r="DLG15" s="813"/>
      <c r="DLH15" s="813"/>
      <c r="DLI15" s="813"/>
      <c r="DLJ15" s="813"/>
      <c r="DLK15" s="813"/>
      <c r="DLL15" s="813"/>
      <c r="DLM15" s="813"/>
      <c r="DLN15" s="813"/>
      <c r="DLO15" s="813"/>
      <c r="DLP15" s="813"/>
      <c r="DLQ15" s="813"/>
      <c r="DLR15" s="813"/>
      <c r="DLS15" s="813"/>
      <c r="DLT15" s="813"/>
      <c r="DLU15" s="813"/>
      <c r="DLV15" s="813"/>
      <c r="DLW15" s="813"/>
      <c r="DLX15" s="813"/>
      <c r="DLY15" s="813"/>
      <c r="DLZ15" s="813"/>
      <c r="DMA15" s="813"/>
      <c r="DMB15" s="813"/>
      <c r="DMC15" s="813"/>
      <c r="DMD15" s="813"/>
      <c r="DME15" s="813"/>
      <c r="DMF15" s="813"/>
      <c r="DMG15" s="813"/>
      <c r="DMH15" s="813"/>
      <c r="DMI15" s="813"/>
      <c r="DMJ15" s="813"/>
      <c r="DMK15" s="813"/>
      <c r="DML15" s="813"/>
      <c r="DMM15" s="813"/>
      <c r="DMN15" s="813"/>
      <c r="DMO15" s="813"/>
      <c r="DMP15" s="813"/>
      <c r="DMQ15" s="813"/>
      <c r="DMR15" s="813"/>
      <c r="DMS15" s="813"/>
      <c r="DMT15" s="813"/>
      <c r="DMU15" s="813"/>
      <c r="DMV15" s="813"/>
      <c r="DMW15" s="813"/>
      <c r="DMX15" s="813"/>
      <c r="DMY15" s="813"/>
      <c r="DMZ15" s="813"/>
      <c r="DNA15" s="813"/>
      <c r="DNB15" s="813"/>
      <c r="DNC15" s="813"/>
      <c r="DND15" s="813"/>
      <c r="DNE15" s="813"/>
      <c r="DNF15" s="813"/>
      <c r="DNG15" s="813"/>
      <c r="DNH15" s="813"/>
      <c r="DNI15" s="813"/>
      <c r="DNJ15" s="813"/>
      <c r="DNK15" s="813"/>
      <c r="DNL15" s="813"/>
      <c r="DNM15" s="813"/>
      <c r="DNN15" s="813"/>
      <c r="DNO15" s="813"/>
      <c r="DNP15" s="813"/>
      <c r="DNQ15" s="813"/>
      <c r="DNR15" s="813"/>
      <c r="DNS15" s="813"/>
      <c r="DNT15" s="813"/>
      <c r="DNU15" s="813"/>
      <c r="DNV15" s="813"/>
      <c r="DNW15" s="813"/>
      <c r="DNX15" s="813"/>
      <c r="DNY15" s="813"/>
      <c r="DNZ15" s="813"/>
      <c r="DOA15" s="813"/>
      <c r="DOB15" s="813"/>
      <c r="DOC15" s="813"/>
      <c r="DOD15" s="813"/>
      <c r="DOE15" s="813"/>
      <c r="DOF15" s="813"/>
      <c r="DOG15" s="813"/>
      <c r="DOH15" s="813"/>
      <c r="DOI15" s="813"/>
      <c r="DOJ15" s="813"/>
      <c r="DOK15" s="813"/>
      <c r="DOL15" s="813"/>
      <c r="DOM15" s="813"/>
      <c r="DON15" s="813"/>
      <c r="DOO15" s="813"/>
      <c r="DOP15" s="813"/>
      <c r="DOQ15" s="813"/>
      <c r="DOR15" s="813"/>
      <c r="DOS15" s="813"/>
      <c r="DOT15" s="813"/>
      <c r="DOU15" s="813"/>
      <c r="DOV15" s="813"/>
      <c r="DOW15" s="813"/>
      <c r="DOX15" s="813"/>
      <c r="DOY15" s="813"/>
      <c r="DOZ15" s="813"/>
      <c r="DPA15" s="813"/>
      <c r="DPB15" s="813"/>
      <c r="DPC15" s="813"/>
      <c r="DPD15" s="813"/>
      <c r="DPE15" s="813"/>
      <c r="DPF15" s="813"/>
      <c r="DPG15" s="813"/>
      <c r="DPH15" s="813"/>
      <c r="DPI15" s="813"/>
      <c r="DPJ15" s="813"/>
      <c r="DPK15" s="813"/>
      <c r="DPL15" s="813"/>
      <c r="DPM15" s="813"/>
      <c r="DPN15" s="813"/>
      <c r="DPO15" s="813"/>
      <c r="DPP15" s="813"/>
      <c r="DPQ15" s="813"/>
      <c r="DPR15" s="813"/>
      <c r="DPS15" s="813"/>
      <c r="DPT15" s="813"/>
      <c r="DPU15" s="813"/>
      <c r="DPV15" s="813"/>
      <c r="DPW15" s="813"/>
      <c r="DPX15" s="813"/>
      <c r="DPY15" s="813"/>
      <c r="DPZ15" s="813"/>
      <c r="DQA15" s="813"/>
      <c r="DQB15" s="813"/>
      <c r="DQC15" s="813"/>
      <c r="DQD15" s="813"/>
      <c r="DQE15" s="813"/>
      <c r="DQF15" s="813"/>
      <c r="DQG15" s="813"/>
      <c r="DQH15" s="813"/>
      <c r="DQI15" s="813"/>
      <c r="DQJ15" s="813"/>
      <c r="DQK15" s="813"/>
      <c r="DQL15" s="813"/>
      <c r="DQM15" s="813"/>
      <c r="DQN15" s="813"/>
      <c r="DQO15" s="813"/>
      <c r="DQP15" s="813"/>
      <c r="DQQ15" s="813"/>
      <c r="DQR15" s="813"/>
      <c r="DQS15" s="813"/>
      <c r="DQT15" s="813"/>
      <c r="DQU15" s="813"/>
      <c r="DQV15" s="813"/>
      <c r="DQW15" s="813"/>
      <c r="DQX15" s="813"/>
      <c r="DQY15" s="813"/>
      <c r="DQZ15" s="813"/>
      <c r="DRA15" s="813"/>
      <c r="DRB15" s="813"/>
      <c r="DRC15" s="813"/>
      <c r="DRD15" s="813"/>
      <c r="DRE15" s="813"/>
      <c r="DRF15" s="813"/>
      <c r="DRG15" s="813"/>
      <c r="DRH15" s="813"/>
      <c r="DRI15" s="813"/>
      <c r="DRJ15" s="813"/>
      <c r="DRK15" s="813"/>
      <c r="DRL15" s="813"/>
      <c r="DRM15" s="813"/>
      <c r="DRN15" s="813"/>
      <c r="DRO15" s="813"/>
      <c r="DRP15" s="813"/>
      <c r="DRQ15" s="813"/>
      <c r="DRR15" s="813"/>
      <c r="DRS15" s="813"/>
      <c r="DRT15" s="813"/>
      <c r="DRU15" s="813"/>
      <c r="DRV15" s="813"/>
      <c r="DRW15" s="813"/>
      <c r="DRX15" s="813"/>
      <c r="DRY15" s="813"/>
      <c r="DRZ15" s="813"/>
      <c r="DSA15" s="813"/>
      <c r="DSB15" s="813"/>
      <c r="DSC15" s="813"/>
      <c r="DSD15" s="813"/>
      <c r="DSE15" s="813"/>
      <c r="DSF15" s="813"/>
      <c r="DSG15" s="813"/>
      <c r="DSH15" s="813"/>
      <c r="DSI15" s="813"/>
      <c r="DSJ15" s="813"/>
      <c r="DSK15" s="813"/>
      <c r="DSL15" s="813"/>
      <c r="DSM15" s="813"/>
      <c r="DSN15" s="813"/>
      <c r="DSO15" s="813"/>
      <c r="DSP15" s="813"/>
      <c r="DSQ15" s="813"/>
      <c r="DSR15" s="813"/>
      <c r="DSS15" s="813"/>
      <c r="DST15" s="813"/>
      <c r="DSU15" s="813"/>
      <c r="DSV15" s="813"/>
      <c r="DSW15" s="813"/>
      <c r="DSX15" s="813"/>
      <c r="DSY15" s="813"/>
      <c r="DSZ15" s="813"/>
      <c r="DTA15" s="813"/>
      <c r="DTB15" s="813"/>
      <c r="DTC15" s="813"/>
      <c r="DTD15" s="813"/>
      <c r="DTE15" s="813"/>
      <c r="DTF15" s="813"/>
      <c r="DTG15" s="813"/>
      <c r="DTH15" s="813"/>
      <c r="DTI15" s="813"/>
      <c r="DTJ15" s="813"/>
      <c r="DTK15" s="813"/>
      <c r="DTL15" s="813"/>
      <c r="DTM15" s="813"/>
      <c r="DTN15" s="813"/>
      <c r="DTO15" s="813"/>
      <c r="DTP15" s="813"/>
      <c r="DTQ15" s="813"/>
      <c r="DTR15" s="813"/>
      <c r="DTS15" s="813"/>
      <c r="DTT15" s="813"/>
      <c r="DTU15" s="813"/>
      <c r="DTV15" s="813"/>
      <c r="DTW15" s="813"/>
      <c r="DTX15" s="813"/>
      <c r="DTY15" s="813"/>
      <c r="DTZ15" s="813"/>
      <c r="DUA15" s="813"/>
      <c r="DUB15" s="813"/>
      <c r="DUC15" s="813"/>
      <c r="DUD15" s="813"/>
      <c r="DUE15" s="813"/>
      <c r="DUF15" s="813"/>
      <c r="DUG15" s="813"/>
      <c r="DUH15" s="813"/>
      <c r="DUI15" s="813"/>
      <c r="DUJ15" s="813"/>
      <c r="DUK15" s="813"/>
      <c r="DUL15" s="813"/>
      <c r="DUM15" s="813"/>
      <c r="DUN15" s="813"/>
      <c r="DUO15" s="813"/>
      <c r="DUP15" s="813"/>
      <c r="DUQ15" s="813"/>
      <c r="DUR15" s="813"/>
      <c r="DUS15" s="813"/>
      <c r="DUT15" s="813"/>
      <c r="DUU15" s="813"/>
      <c r="DUV15" s="813"/>
      <c r="DUW15" s="813"/>
      <c r="DUX15" s="813"/>
      <c r="DUY15" s="813"/>
      <c r="DUZ15" s="813"/>
      <c r="DVA15" s="813"/>
      <c r="DVB15" s="813"/>
      <c r="DVC15" s="813"/>
      <c r="DVD15" s="813"/>
      <c r="DVE15" s="813"/>
      <c r="DVF15" s="813"/>
      <c r="DVG15" s="813"/>
      <c r="DVH15" s="813"/>
      <c r="DVI15" s="813"/>
      <c r="DVJ15" s="813"/>
      <c r="DVK15" s="813"/>
      <c r="DVL15" s="813"/>
      <c r="DVM15" s="813"/>
      <c r="DVN15" s="813"/>
      <c r="DVO15" s="813"/>
      <c r="DVP15" s="813"/>
      <c r="DVQ15" s="813"/>
      <c r="DVR15" s="813"/>
      <c r="DVS15" s="813"/>
      <c r="DVT15" s="813"/>
      <c r="DVU15" s="813"/>
      <c r="DVV15" s="813"/>
      <c r="DVW15" s="813"/>
      <c r="DVX15" s="813"/>
      <c r="DVY15" s="813"/>
      <c r="DVZ15" s="813"/>
      <c r="DWA15" s="813"/>
      <c r="DWB15" s="813"/>
      <c r="DWC15" s="813"/>
      <c r="DWD15" s="813"/>
      <c r="DWE15" s="813"/>
      <c r="DWF15" s="813"/>
      <c r="DWG15" s="813"/>
      <c r="DWH15" s="813"/>
      <c r="DWI15" s="813"/>
      <c r="DWJ15" s="813"/>
      <c r="DWK15" s="813"/>
      <c r="DWL15" s="813"/>
      <c r="DWM15" s="813"/>
      <c r="DWN15" s="813"/>
      <c r="DWO15" s="813"/>
      <c r="DWP15" s="813"/>
      <c r="DWQ15" s="813"/>
      <c r="DWR15" s="813"/>
      <c r="DWS15" s="813"/>
      <c r="DWT15" s="813"/>
      <c r="DWU15" s="813"/>
      <c r="DWV15" s="813"/>
      <c r="DWW15" s="813"/>
      <c r="DWX15" s="813"/>
      <c r="DWY15" s="813"/>
      <c r="DWZ15" s="813"/>
      <c r="DXA15" s="813"/>
      <c r="DXB15" s="813"/>
      <c r="DXC15" s="813"/>
      <c r="DXD15" s="813"/>
      <c r="DXE15" s="813"/>
      <c r="DXF15" s="813"/>
      <c r="DXG15" s="813"/>
      <c r="DXH15" s="813"/>
      <c r="DXI15" s="813"/>
      <c r="DXJ15" s="813"/>
      <c r="DXK15" s="813"/>
      <c r="DXL15" s="813"/>
      <c r="DXM15" s="813"/>
      <c r="DXN15" s="813"/>
      <c r="DXO15" s="813"/>
      <c r="DXP15" s="813"/>
      <c r="DXQ15" s="813"/>
      <c r="DXR15" s="813"/>
      <c r="DXS15" s="813"/>
      <c r="DXT15" s="813"/>
      <c r="DXU15" s="813"/>
      <c r="DXV15" s="813"/>
      <c r="DXW15" s="813"/>
      <c r="DXX15" s="813"/>
      <c r="DXY15" s="813"/>
      <c r="DXZ15" s="813"/>
      <c r="DYA15" s="813"/>
      <c r="DYB15" s="813"/>
      <c r="DYC15" s="813"/>
      <c r="DYD15" s="813"/>
      <c r="DYE15" s="813"/>
      <c r="DYF15" s="813"/>
      <c r="DYG15" s="813"/>
      <c r="DYH15" s="813"/>
      <c r="DYI15" s="813"/>
      <c r="DYJ15" s="813"/>
      <c r="DYK15" s="813"/>
      <c r="DYL15" s="813"/>
      <c r="DYM15" s="813"/>
      <c r="DYN15" s="813"/>
      <c r="DYO15" s="813"/>
      <c r="DYP15" s="813"/>
      <c r="DYQ15" s="813"/>
      <c r="DYR15" s="813"/>
      <c r="DYS15" s="813"/>
      <c r="DYT15" s="813"/>
      <c r="DYU15" s="813"/>
      <c r="DYV15" s="813"/>
      <c r="DYW15" s="813"/>
      <c r="DYX15" s="813"/>
      <c r="DYY15" s="813"/>
      <c r="DYZ15" s="813"/>
      <c r="DZA15" s="813"/>
      <c r="DZB15" s="813"/>
      <c r="DZC15" s="813"/>
      <c r="DZD15" s="813"/>
      <c r="DZE15" s="813"/>
      <c r="DZF15" s="813"/>
      <c r="DZG15" s="813"/>
      <c r="DZH15" s="813"/>
      <c r="DZI15" s="813"/>
      <c r="DZJ15" s="813"/>
      <c r="DZK15" s="813"/>
      <c r="DZL15" s="813"/>
      <c r="DZM15" s="813"/>
      <c r="DZN15" s="813"/>
      <c r="DZO15" s="813"/>
      <c r="DZP15" s="813"/>
      <c r="DZQ15" s="813"/>
      <c r="DZR15" s="813"/>
      <c r="DZS15" s="813"/>
      <c r="DZT15" s="813"/>
      <c r="DZU15" s="813"/>
      <c r="DZV15" s="813"/>
      <c r="DZW15" s="813"/>
      <c r="DZX15" s="813"/>
      <c r="DZY15" s="813"/>
      <c r="DZZ15" s="813"/>
      <c r="EAA15" s="813"/>
      <c r="EAB15" s="813"/>
      <c r="EAC15" s="813"/>
      <c r="EAD15" s="813"/>
      <c r="EAE15" s="813"/>
      <c r="EAF15" s="813"/>
      <c r="EAG15" s="813"/>
      <c r="EAH15" s="813"/>
      <c r="EAI15" s="813"/>
      <c r="EAJ15" s="813"/>
      <c r="EAK15" s="813"/>
      <c r="EAL15" s="813"/>
      <c r="EAM15" s="813"/>
      <c r="EAN15" s="813"/>
      <c r="EAO15" s="813"/>
      <c r="EAP15" s="813"/>
      <c r="EAQ15" s="813"/>
      <c r="EAR15" s="813"/>
      <c r="EAS15" s="813"/>
      <c r="EAT15" s="813"/>
      <c r="EAU15" s="813"/>
      <c r="EAV15" s="813"/>
      <c r="EAW15" s="813"/>
      <c r="EAX15" s="813"/>
      <c r="EAY15" s="813"/>
      <c r="EAZ15" s="813"/>
      <c r="EBA15" s="813"/>
      <c r="EBB15" s="813"/>
      <c r="EBC15" s="813"/>
      <c r="EBD15" s="813"/>
      <c r="EBE15" s="813"/>
      <c r="EBF15" s="813"/>
      <c r="EBG15" s="813"/>
      <c r="EBH15" s="813"/>
      <c r="EBI15" s="813"/>
      <c r="EBJ15" s="813"/>
      <c r="EBK15" s="813"/>
      <c r="EBL15" s="813"/>
      <c r="EBM15" s="813"/>
      <c r="EBN15" s="813"/>
      <c r="EBO15" s="813"/>
      <c r="EBP15" s="813"/>
      <c r="EBQ15" s="813"/>
      <c r="EBR15" s="813"/>
      <c r="EBS15" s="813"/>
      <c r="EBT15" s="813"/>
      <c r="EBU15" s="813"/>
      <c r="EBV15" s="813"/>
      <c r="EBW15" s="813"/>
      <c r="EBX15" s="813"/>
      <c r="EBY15" s="813"/>
      <c r="EBZ15" s="813"/>
      <c r="ECA15" s="813"/>
      <c r="ECB15" s="813"/>
      <c r="ECC15" s="813"/>
      <c r="ECD15" s="813"/>
      <c r="ECE15" s="813"/>
      <c r="ECF15" s="813"/>
      <c r="ECG15" s="813"/>
      <c r="ECH15" s="813"/>
      <c r="ECI15" s="813"/>
      <c r="ECJ15" s="813"/>
      <c r="ECK15" s="813"/>
      <c r="ECL15" s="813"/>
      <c r="ECM15" s="813"/>
      <c r="ECN15" s="813"/>
      <c r="ECO15" s="813"/>
      <c r="ECP15" s="813"/>
      <c r="ECQ15" s="813"/>
      <c r="ECR15" s="813"/>
      <c r="ECS15" s="813"/>
      <c r="ECT15" s="813"/>
      <c r="ECU15" s="813"/>
      <c r="ECV15" s="813"/>
      <c r="ECW15" s="813"/>
      <c r="ECX15" s="813"/>
      <c r="ECY15" s="813"/>
      <c r="ECZ15" s="813"/>
      <c r="EDA15" s="813"/>
      <c r="EDB15" s="813"/>
      <c r="EDC15" s="813"/>
      <c r="EDD15" s="813"/>
      <c r="EDE15" s="813"/>
      <c r="EDF15" s="813"/>
      <c r="EDG15" s="813"/>
      <c r="EDH15" s="813"/>
      <c r="EDI15" s="813"/>
      <c r="EDJ15" s="813"/>
      <c r="EDK15" s="813"/>
      <c r="EDL15" s="813"/>
      <c r="EDM15" s="813"/>
      <c r="EDN15" s="813"/>
      <c r="EDO15" s="813"/>
      <c r="EDP15" s="813"/>
      <c r="EDQ15" s="813"/>
      <c r="EDR15" s="813"/>
      <c r="EDS15" s="813"/>
      <c r="EDT15" s="813"/>
      <c r="EDU15" s="813"/>
      <c r="EDV15" s="813"/>
      <c r="EDW15" s="813"/>
      <c r="EDX15" s="813"/>
      <c r="EDY15" s="813"/>
      <c r="EDZ15" s="813"/>
      <c r="EEA15" s="813"/>
      <c r="EEB15" s="813"/>
      <c r="EEC15" s="813"/>
      <c r="EED15" s="813"/>
      <c r="EEE15" s="813"/>
      <c r="EEF15" s="813"/>
      <c r="EEG15" s="813"/>
      <c r="EEH15" s="813"/>
      <c r="EEI15" s="813"/>
      <c r="EEJ15" s="813"/>
      <c r="EEK15" s="813"/>
      <c r="EEL15" s="813"/>
      <c r="EEM15" s="813"/>
      <c r="EEN15" s="813"/>
      <c r="EEO15" s="813"/>
      <c r="EEP15" s="813"/>
      <c r="EEQ15" s="813"/>
      <c r="EER15" s="813"/>
      <c r="EES15" s="813"/>
      <c r="EET15" s="813"/>
      <c r="EEU15" s="813"/>
      <c r="EEV15" s="813"/>
      <c r="EEW15" s="813"/>
      <c r="EEX15" s="813"/>
      <c r="EEY15" s="813"/>
      <c r="EEZ15" s="813"/>
      <c r="EFA15" s="813"/>
      <c r="EFB15" s="813"/>
      <c r="EFC15" s="813"/>
      <c r="EFD15" s="813"/>
      <c r="EFE15" s="813"/>
      <c r="EFF15" s="813"/>
      <c r="EFG15" s="813"/>
      <c r="EFH15" s="813"/>
      <c r="EFI15" s="813"/>
      <c r="EFJ15" s="813"/>
      <c r="EFK15" s="813"/>
      <c r="EFL15" s="813"/>
      <c r="EFM15" s="813"/>
      <c r="EFN15" s="813"/>
      <c r="EFO15" s="813"/>
      <c r="EFP15" s="813"/>
      <c r="EFQ15" s="813"/>
      <c r="EFR15" s="813"/>
      <c r="EFS15" s="813"/>
      <c r="EFT15" s="813"/>
      <c r="EFU15" s="813"/>
      <c r="EFV15" s="813"/>
      <c r="EFW15" s="813"/>
      <c r="EFX15" s="813"/>
      <c r="EFY15" s="813"/>
      <c r="EFZ15" s="813"/>
      <c r="EGA15" s="813"/>
      <c r="EGB15" s="813"/>
      <c r="EGC15" s="813"/>
      <c r="EGD15" s="813"/>
      <c r="EGE15" s="813"/>
      <c r="EGF15" s="813"/>
      <c r="EGG15" s="813"/>
      <c r="EGH15" s="813"/>
      <c r="EGI15" s="813"/>
      <c r="EGJ15" s="813"/>
      <c r="EGK15" s="813"/>
      <c r="EGL15" s="813"/>
      <c r="EGM15" s="813"/>
      <c r="EGN15" s="813"/>
      <c r="EGO15" s="813"/>
      <c r="EGP15" s="813"/>
      <c r="EGQ15" s="813"/>
      <c r="EGR15" s="813"/>
      <c r="EGS15" s="813"/>
      <c r="EGT15" s="813"/>
      <c r="EGU15" s="813"/>
      <c r="EGV15" s="813"/>
      <c r="EGW15" s="813"/>
      <c r="EGX15" s="813"/>
      <c r="EGY15" s="813"/>
      <c r="EGZ15" s="813"/>
      <c r="EHA15" s="813"/>
      <c r="EHB15" s="813"/>
      <c r="EHC15" s="813"/>
      <c r="EHD15" s="813"/>
      <c r="EHE15" s="813"/>
      <c r="EHF15" s="813"/>
      <c r="EHG15" s="813"/>
      <c r="EHH15" s="813"/>
      <c r="EHI15" s="813"/>
      <c r="EHJ15" s="813"/>
      <c r="EHK15" s="813"/>
      <c r="EHL15" s="813"/>
      <c r="EHM15" s="813"/>
      <c r="EHN15" s="813"/>
      <c r="EHO15" s="813"/>
      <c r="EHP15" s="813"/>
      <c r="EHQ15" s="813"/>
      <c r="EHR15" s="813"/>
      <c r="EHS15" s="813"/>
      <c r="EHT15" s="813"/>
      <c r="EHU15" s="813"/>
      <c r="EHV15" s="813"/>
      <c r="EHW15" s="813"/>
      <c r="EHX15" s="813"/>
      <c r="EHY15" s="813"/>
      <c r="EHZ15" s="813"/>
      <c r="EIA15" s="813"/>
      <c r="EIB15" s="813"/>
      <c r="EIC15" s="813"/>
      <c r="EID15" s="813"/>
      <c r="EIE15" s="813"/>
      <c r="EIF15" s="813"/>
      <c r="EIG15" s="813"/>
      <c r="EIH15" s="813"/>
      <c r="EII15" s="813"/>
      <c r="EIJ15" s="813"/>
      <c r="EIK15" s="813"/>
      <c r="EIL15" s="813"/>
      <c r="EIM15" s="813"/>
      <c r="EIN15" s="813"/>
      <c r="EIO15" s="813"/>
      <c r="EIP15" s="813"/>
      <c r="EIQ15" s="813"/>
      <c r="EIR15" s="813"/>
      <c r="EIS15" s="813"/>
      <c r="EIT15" s="813"/>
      <c r="EIU15" s="813"/>
      <c r="EIV15" s="813"/>
      <c r="EIW15" s="813"/>
      <c r="EIX15" s="813"/>
      <c r="EIY15" s="813"/>
      <c r="EIZ15" s="813"/>
      <c r="EJA15" s="813"/>
      <c r="EJB15" s="813"/>
      <c r="EJC15" s="813"/>
      <c r="EJD15" s="813"/>
      <c r="EJE15" s="813"/>
      <c r="EJF15" s="813"/>
      <c r="EJG15" s="813"/>
      <c r="EJH15" s="813"/>
      <c r="EJI15" s="813"/>
      <c r="EJJ15" s="813"/>
      <c r="EJK15" s="813"/>
      <c r="EJL15" s="813"/>
      <c r="EJM15" s="813"/>
      <c r="EJN15" s="813"/>
      <c r="EJO15" s="813"/>
      <c r="EJP15" s="813"/>
      <c r="EJQ15" s="813"/>
      <c r="EJR15" s="813"/>
      <c r="EJS15" s="813"/>
      <c r="EJT15" s="813"/>
      <c r="EJU15" s="813"/>
      <c r="EJV15" s="813"/>
      <c r="EJW15" s="813"/>
      <c r="EJX15" s="813"/>
      <c r="EJY15" s="813"/>
      <c r="EJZ15" s="813"/>
      <c r="EKA15" s="813"/>
      <c r="EKB15" s="813"/>
      <c r="EKC15" s="813"/>
      <c r="EKD15" s="813"/>
      <c r="EKE15" s="813"/>
      <c r="EKF15" s="813"/>
      <c r="EKG15" s="813"/>
      <c r="EKH15" s="813"/>
      <c r="EKI15" s="813"/>
      <c r="EKJ15" s="813"/>
      <c r="EKK15" s="813"/>
      <c r="EKL15" s="813"/>
      <c r="EKM15" s="813"/>
      <c r="EKN15" s="813"/>
      <c r="EKO15" s="813"/>
      <c r="EKP15" s="813"/>
      <c r="EKQ15" s="813"/>
      <c r="EKR15" s="813"/>
      <c r="EKS15" s="813"/>
      <c r="EKT15" s="813"/>
      <c r="EKU15" s="813"/>
      <c r="EKV15" s="813"/>
      <c r="EKW15" s="813"/>
      <c r="EKX15" s="813"/>
      <c r="EKY15" s="813"/>
      <c r="EKZ15" s="813"/>
      <c r="ELA15" s="813"/>
      <c r="ELB15" s="813"/>
      <c r="ELC15" s="813"/>
      <c r="ELD15" s="813"/>
      <c r="ELE15" s="813"/>
      <c r="ELF15" s="813"/>
      <c r="ELG15" s="813"/>
      <c r="ELH15" s="813"/>
      <c r="ELI15" s="813"/>
      <c r="ELJ15" s="813"/>
      <c r="ELK15" s="813"/>
      <c r="ELL15" s="813"/>
      <c r="ELM15" s="813"/>
      <c r="ELN15" s="813"/>
      <c r="ELO15" s="813"/>
      <c r="ELP15" s="813"/>
      <c r="ELQ15" s="813"/>
      <c r="ELR15" s="813"/>
      <c r="ELS15" s="813"/>
      <c r="ELT15" s="813"/>
      <c r="ELU15" s="813"/>
      <c r="ELV15" s="813"/>
      <c r="ELW15" s="813"/>
      <c r="ELX15" s="813"/>
      <c r="ELY15" s="813"/>
      <c r="ELZ15" s="813"/>
      <c r="EMA15" s="813"/>
      <c r="EMB15" s="813"/>
      <c r="EMC15" s="813"/>
      <c r="EMD15" s="813"/>
      <c r="EME15" s="813"/>
      <c r="EMF15" s="813"/>
      <c r="EMG15" s="813"/>
      <c r="EMH15" s="813"/>
      <c r="EMI15" s="813"/>
      <c r="EMJ15" s="813"/>
      <c r="EMK15" s="813"/>
      <c r="EML15" s="813"/>
      <c r="EMM15" s="813"/>
      <c r="EMN15" s="813"/>
      <c r="EMO15" s="813"/>
      <c r="EMP15" s="813"/>
      <c r="EMQ15" s="813"/>
      <c r="EMR15" s="813"/>
      <c r="EMS15" s="813"/>
      <c r="EMT15" s="813"/>
      <c r="EMU15" s="813"/>
      <c r="EMV15" s="813"/>
      <c r="EMW15" s="813"/>
      <c r="EMX15" s="813"/>
      <c r="EMY15" s="813"/>
      <c r="EMZ15" s="813"/>
      <c r="ENA15" s="813"/>
      <c r="ENB15" s="813"/>
      <c r="ENC15" s="813"/>
      <c r="END15" s="813"/>
      <c r="ENE15" s="813"/>
      <c r="ENF15" s="813"/>
      <c r="ENG15" s="813"/>
      <c r="ENH15" s="813"/>
      <c r="ENI15" s="813"/>
      <c r="ENJ15" s="813"/>
      <c r="ENK15" s="813"/>
      <c r="ENL15" s="813"/>
      <c r="ENM15" s="813"/>
      <c r="ENN15" s="813"/>
      <c r="ENO15" s="813"/>
      <c r="ENP15" s="813"/>
      <c r="ENQ15" s="813"/>
      <c r="ENR15" s="813"/>
      <c r="ENS15" s="813"/>
      <c r="ENT15" s="813"/>
      <c r="ENU15" s="813"/>
      <c r="ENV15" s="813"/>
      <c r="ENW15" s="813"/>
      <c r="ENX15" s="813"/>
      <c r="ENY15" s="813"/>
      <c r="ENZ15" s="813"/>
      <c r="EOA15" s="813"/>
      <c r="EOB15" s="813"/>
      <c r="EOC15" s="813"/>
      <c r="EOD15" s="813"/>
      <c r="EOE15" s="813"/>
      <c r="EOF15" s="813"/>
      <c r="EOG15" s="813"/>
      <c r="EOH15" s="813"/>
      <c r="EOI15" s="813"/>
      <c r="EOJ15" s="813"/>
      <c r="EOK15" s="813"/>
      <c r="EOL15" s="813"/>
      <c r="EOM15" s="813"/>
      <c r="EON15" s="813"/>
      <c r="EOO15" s="813"/>
      <c r="EOP15" s="813"/>
      <c r="EOQ15" s="813"/>
      <c r="EOR15" s="813"/>
      <c r="EOS15" s="813"/>
      <c r="EOT15" s="813"/>
      <c r="EOU15" s="813"/>
      <c r="EOV15" s="813"/>
      <c r="EOW15" s="813"/>
      <c r="EOX15" s="813"/>
      <c r="EOY15" s="813"/>
      <c r="EOZ15" s="813"/>
      <c r="EPA15" s="813"/>
      <c r="EPB15" s="813"/>
      <c r="EPC15" s="813"/>
      <c r="EPD15" s="813"/>
      <c r="EPE15" s="813"/>
      <c r="EPF15" s="813"/>
      <c r="EPG15" s="813"/>
      <c r="EPH15" s="813"/>
      <c r="EPI15" s="813"/>
      <c r="EPJ15" s="813"/>
      <c r="EPK15" s="813"/>
      <c r="EPL15" s="813"/>
      <c r="EPM15" s="813"/>
      <c r="EPN15" s="813"/>
      <c r="EPO15" s="813"/>
      <c r="EPP15" s="813"/>
      <c r="EPQ15" s="813"/>
      <c r="EPR15" s="813"/>
      <c r="EPS15" s="813"/>
      <c r="EPT15" s="813"/>
      <c r="EPU15" s="813"/>
      <c r="EPV15" s="813"/>
      <c r="EPW15" s="813"/>
      <c r="EPX15" s="813"/>
      <c r="EPY15" s="813"/>
      <c r="EPZ15" s="813"/>
      <c r="EQA15" s="813"/>
      <c r="EQB15" s="813"/>
      <c r="EQC15" s="813"/>
      <c r="EQD15" s="813"/>
      <c r="EQE15" s="813"/>
      <c r="EQF15" s="813"/>
      <c r="EQG15" s="813"/>
      <c r="EQH15" s="813"/>
      <c r="EQI15" s="813"/>
      <c r="EQJ15" s="813"/>
      <c r="EQK15" s="813"/>
      <c r="EQL15" s="813"/>
      <c r="EQM15" s="813"/>
      <c r="EQN15" s="813"/>
      <c r="EQO15" s="813"/>
      <c r="EQP15" s="813"/>
      <c r="EQQ15" s="813"/>
      <c r="EQR15" s="813"/>
      <c r="EQS15" s="813"/>
      <c r="EQT15" s="813"/>
      <c r="EQU15" s="813"/>
      <c r="EQV15" s="813"/>
      <c r="EQW15" s="813"/>
      <c r="EQX15" s="813"/>
      <c r="EQY15" s="813"/>
      <c r="EQZ15" s="813"/>
      <c r="ERA15" s="813"/>
      <c r="ERB15" s="813"/>
      <c r="ERC15" s="813"/>
      <c r="ERD15" s="813"/>
      <c r="ERE15" s="813"/>
      <c r="ERF15" s="813"/>
      <c r="ERG15" s="813"/>
      <c r="ERH15" s="813"/>
      <c r="ERI15" s="813"/>
      <c r="ERJ15" s="813"/>
      <c r="ERK15" s="813"/>
      <c r="ERL15" s="813"/>
      <c r="ERM15" s="813"/>
      <c r="ERN15" s="813"/>
      <c r="ERO15" s="813"/>
      <c r="ERP15" s="813"/>
      <c r="ERQ15" s="813"/>
      <c r="ERR15" s="813"/>
      <c r="ERS15" s="813"/>
      <c r="ERT15" s="813"/>
      <c r="ERU15" s="813"/>
      <c r="ERV15" s="813"/>
      <c r="ERW15" s="813"/>
      <c r="ERX15" s="813"/>
      <c r="ERY15" s="813"/>
      <c r="ERZ15" s="813"/>
      <c r="ESA15" s="813"/>
      <c r="ESB15" s="813"/>
      <c r="ESC15" s="813"/>
      <c r="ESD15" s="813"/>
      <c r="ESE15" s="813"/>
      <c r="ESF15" s="813"/>
      <c r="ESG15" s="813"/>
      <c r="ESH15" s="813"/>
      <c r="ESI15" s="813"/>
      <c r="ESJ15" s="813"/>
      <c r="ESK15" s="813"/>
      <c r="ESL15" s="813"/>
      <c r="ESM15" s="813"/>
      <c r="ESN15" s="813"/>
      <c r="ESO15" s="813"/>
      <c r="ESP15" s="813"/>
      <c r="ESQ15" s="813"/>
      <c r="ESR15" s="813"/>
      <c r="ESS15" s="813"/>
      <c r="EST15" s="813"/>
      <c r="ESU15" s="813"/>
      <c r="ESV15" s="813"/>
      <c r="ESW15" s="813"/>
      <c r="ESX15" s="813"/>
      <c r="ESY15" s="813"/>
      <c r="ESZ15" s="813"/>
      <c r="ETA15" s="813"/>
      <c r="ETB15" s="813"/>
      <c r="ETC15" s="813"/>
      <c r="ETD15" s="813"/>
      <c r="ETE15" s="813"/>
      <c r="ETF15" s="813"/>
      <c r="ETG15" s="813"/>
      <c r="ETH15" s="813"/>
      <c r="ETI15" s="813"/>
      <c r="ETJ15" s="813"/>
      <c r="ETK15" s="813"/>
      <c r="ETL15" s="813"/>
      <c r="ETM15" s="813"/>
      <c r="ETN15" s="813"/>
      <c r="ETO15" s="813"/>
      <c r="ETP15" s="813"/>
      <c r="ETQ15" s="813"/>
      <c r="ETR15" s="813"/>
      <c r="ETS15" s="813"/>
      <c r="ETT15" s="813"/>
      <c r="ETU15" s="813"/>
      <c r="ETV15" s="813"/>
      <c r="ETW15" s="813"/>
      <c r="ETX15" s="813"/>
      <c r="ETY15" s="813"/>
      <c r="ETZ15" s="813"/>
      <c r="EUA15" s="813"/>
      <c r="EUB15" s="813"/>
      <c r="EUC15" s="813"/>
      <c r="EUD15" s="813"/>
      <c r="EUE15" s="813"/>
      <c r="EUF15" s="813"/>
      <c r="EUG15" s="813"/>
      <c r="EUH15" s="813"/>
      <c r="EUI15" s="813"/>
      <c r="EUJ15" s="813"/>
      <c r="EUK15" s="813"/>
      <c r="EUL15" s="813"/>
      <c r="EUM15" s="813"/>
      <c r="EUN15" s="813"/>
      <c r="EUO15" s="813"/>
      <c r="EUP15" s="813"/>
      <c r="EUQ15" s="813"/>
      <c r="EUR15" s="813"/>
      <c r="EUS15" s="813"/>
      <c r="EUT15" s="813"/>
      <c r="EUU15" s="813"/>
      <c r="EUV15" s="813"/>
      <c r="EUW15" s="813"/>
      <c r="EUX15" s="813"/>
      <c r="EUY15" s="813"/>
      <c r="EUZ15" s="813"/>
      <c r="EVA15" s="813"/>
      <c r="EVB15" s="813"/>
      <c r="EVC15" s="813"/>
      <c r="EVD15" s="813"/>
      <c r="EVE15" s="813"/>
      <c r="EVF15" s="813"/>
      <c r="EVG15" s="813"/>
      <c r="EVH15" s="813"/>
      <c r="EVI15" s="813"/>
      <c r="EVJ15" s="813"/>
      <c r="EVK15" s="813"/>
      <c r="EVL15" s="813"/>
      <c r="EVM15" s="813"/>
      <c r="EVN15" s="813"/>
      <c r="EVO15" s="813"/>
      <c r="EVP15" s="813"/>
      <c r="EVQ15" s="813"/>
      <c r="EVR15" s="813"/>
      <c r="EVS15" s="813"/>
      <c r="EVT15" s="813"/>
      <c r="EVU15" s="813"/>
      <c r="EVV15" s="813"/>
      <c r="EVW15" s="813"/>
      <c r="EVX15" s="813"/>
      <c r="EVY15" s="813"/>
      <c r="EVZ15" s="813"/>
      <c r="EWA15" s="813"/>
      <c r="EWB15" s="813"/>
      <c r="EWC15" s="813"/>
      <c r="EWD15" s="813"/>
      <c r="EWE15" s="813"/>
      <c r="EWF15" s="813"/>
      <c r="EWG15" s="813"/>
      <c r="EWH15" s="813"/>
      <c r="EWI15" s="813"/>
      <c r="EWJ15" s="813"/>
      <c r="EWK15" s="813"/>
      <c r="EWL15" s="813"/>
      <c r="EWM15" s="813"/>
      <c r="EWN15" s="813"/>
      <c r="EWO15" s="813"/>
      <c r="EWP15" s="813"/>
      <c r="EWQ15" s="813"/>
      <c r="EWR15" s="813"/>
      <c r="EWS15" s="813"/>
      <c r="EWT15" s="813"/>
      <c r="EWU15" s="813"/>
      <c r="EWV15" s="813"/>
      <c r="EWW15" s="813"/>
      <c r="EWX15" s="813"/>
      <c r="EWY15" s="813"/>
      <c r="EWZ15" s="813"/>
      <c r="EXA15" s="813"/>
      <c r="EXB15" s="813"/>
      <c r="EXC15" s="813"/>
      <c r="EXD15" s="813"/>
      <c r="EXE15" s="813"/>
      <c r="EXF15" s="813"/>
      <c r="EXG15" s="813"/>
      <c r="EXH15" s="813"/>
      <c r="EXI15" s="813"/>
      <c r="EXJ15" s="813"/>
      <c r="EXK15" s="813"/>
      <c r="EXL15" s="813"/>
      <c r="EXM15" s="813"/>
      <c r="EXN15" s="813"/>
      <c r="EXO15" s="813"/>
      <c r="EXP15" s="813"/>
      <c r="EXQ15" s="813"/>
      <c r="EXR15" s="813"/>
      <c r="EXS15" s="813"/>
      <c r="EXT15" s="813"/>
      <c r="EXU15" s="813"/>
      <c r="EXV15" s="813"/>
      <c r="EXW15" s="813"/>
      <c r="EXX15" s="813"/>
      <c r="EXY15" s="813"/>
      <c r="EXZ15" s="813"/>
      <c r="EYA15" s="813"/>
      <c r="EYB15" s="813"/>
      <c r="EYC15" s="813"/>
      <c r="EYD15" s="813"/>
      <c r="EYE15" s="813"/>
      <c r="EYF15" s="813"/>
      <c r="EYG15" s="813"/>
      <c r="EYH15" s="813"/>
      <c r="EYI15" s="813"/>
      <c r="EYJ15" s="813"/>
      <c r="EYK15" s="813"/>
      <c r="EYL15" s="813"/>
      <c r="EYM15" s="813"/>
      <c r="EYN15" s="813"/>
      <c r="EYO15" s="813"/>
      <c r="EYP15" s="813"/>
      <c r="EYQ15" s="813"/>
      <c r="EYR15" s="813"/>
      <c r="EYS15" s="813"/>
      <c r="EYT15" s="813"/>
      <c r="EYU15" s="813"/>
      <c r="EYV15" s="813"/>
      <c r="EYW15" s="813"/>
      <c r="EYX15" s="813"/>
      <c r="EYY15" s="813"/>
      <c r="EYZ15" s="813"/>
      <c r="EZA15" s="813"/>
      <c r="EZB15" s="813"/>
      <c r="EZC15" s="813"/>
      <c r="EZD15" s="813"/>
      <c r="EZE15" s="813"/>
      <c r="EZF15" s="813"/>
      <c r="EZG15" s="813"/>
      <c r="EZH15" s="813"/>
      <c r="EZI15" s="813"/>
      <c r="EZJ15" s="813"/>
      <c r="EZK15" s="813"/>
      <c r="EZL15" s="813"/>
      <c r="EZM15" s="813"/>
      <c r="EZN15" s="813"/>
      <c r="EZO15" s="813"/>
      <c r="EZP15" s="813"/>
      <c r="EZQ15" s="813"/>
      <c r="EZR15" s="813"/>
      <c r="EZS15" s="813"/>
      <c r="EZT15" s="813"/>
      <c r="EZU15" s="813"/>
      <c r="EZV15" s="813"/>
      <c r="EZW15" s="813"/>
      <c r="EZX15" s="813"/>
      <c r="EZY15" s="813"/>
      <c r="EZZ15" s="813"/>
      <c r="FAA15" s="813"/>
      <c r="FAB15" s="813"/>
      <c r="FAC15" s="813"/>
      <c r="FAD15" s="813"/>
      <c r="FAE15" s="813"/>
      <c r="FAF15" s="813"/>
      <c r="FAG15" s="813"/>
      <c r="FAH15" s="813"/>
      <c r="FAI15" s="813"/>
      <c r="FAJ15" s="813"/>
      <c r="FAK15" s="813"/>
      <c r="FAL15" s="813"/>
      <c r="FAM15" s="813"/>
      <c r="FAN15" s="813"/>
      <c r="FAO15" s="813"/>
      <c r="FAP15" s="813"/>
      <c r="FAQ15" s="813"/>
      <c r="FAR15" s="813"/>
      <c r="FAS15" s="813"/>
      <c r="FAT15" s="813"/>
      <c r="FAU15" s="813"/>
      <c r="FAV15" s="813"/>
      <c r="FAW15" s="813"/>
      <c r="FAX15" s="813"/>
      <c r="FAY15" s="813"/>
      <c r="FAZ15" s="813"/>
      <c r="FBA15" s="813"/>
      <c r="FBB15" s="813"/>
      <c r="FBC15" s="813"/>
      <c r="FBD15" s="813"/>
      <c r="FBE15" s="813"/>
      <c r="FBF15" s="813"/>
      <c r="FBG15" s="813"/>
      <c r="FBH15" s="813"/>
      <c r="FBI15" s="813"/>
      <c r="FBJ15" s="813"/>
      <c r="FBK15" s="813"/>
      <c r="FBL15" s="813"/>
      <c r="FBM15" s="813"/>
      <c r="FBN15" s="813"/>
      <c r="FBO15" s="813"/>
      <c r="FBP15" s="813"/>
      <c r="FBQ15" s="813"/>
      <c r="FBR15" s="813"/>
      <c r="FBS15" s="813"/>
      <c r="FBT15" s="813"/>
      <c r="FBU15" s="813"/>
      <c r="FBV15" s="813"/>
      <c r="FBW15" s="813"/>
      <c r="FBX15" s="813"/>
      <c r="FBY15" s="813"/>
      <c r="FBZ15" s="813"/>
      <c r="FCA15" s="813"/>
      <c r="FCB15" s="813"/>
      <c r="FCC15" s="813"/>
      <c r="FCD15" s="813"/>
      <c r="FCE15" s="813"/>
      <c r="FCF15" s="813"/>
      <c r="FCG15" s="813"/>
      <c r="FCH15" s="813"/>
      <c r="FCI15" s="813"/>
      <c r="FCJ15" s="813"/>
      <c r="FCK15" s="813"/>
      <c r="FCL15" s="813"/>
      <c r="FCM15" s="813"/>
      <c r="FCN15" s="813"/>
      <c r="FCO15" s="813"/>
      <c r="FCP15" s="813"/>
      <c r="FCQ15" s="813"/>
      <c r="FCR15" s="813"/>
      <c r="FCS15" s="813"/>
      <c r="FCT15" s="813"/>
      <c r="FCU15" s="813"/>
      <c r="FCV15" s="813"/>
      <c r="FCW15" s="813"/>
      <c r="FCX15" s="813"/>
      <c r="FCY15" s="813"/>
      <c r="FCZ15" s="813"/>
      <c r="FDA15" s="813"/>
      <c r="FDB15" s="813"/>
      <c r="FDC15" s="813"/>
      <c r="FDD15" s="813"/>
      <c r="FDE15" s="813"/>
      <c r="FDF15" s="813"/>
      <c r="FDG15" s="813"/>
      <c r="FDH15" s="813"/>
      <c r="FDI15" s="813"/>
      <c r="FDJ15" s="813"/>
      <c r="FDK15" s="813"/>
      <c r="FDL15" s="813"/>
      <c r="FDM15" s="813"/>
      <c r="FDN15" s="813"/>
      <c r="FDO15" s="813"/>
      <c r="FDP15" s="813"/>
      <c r="FDQ15" s="813"/>
      <c r="FDR15" s="813"/>
      <c r="FDS15" s="813"/>
      <c r="FDT15" s="813"/>
      <c r="FDU15" s="813"/>
      <c r="FDV15" s="813"/>
      <c r="FDW15" s="813"/>
      <c r="FDX15" s="813"/>
      <c r="FDY15" s="813"/>
      <c r="FDZ15" s="813"/>
      <c r="FEA15" s="813"/>
      <c r="FEB15" s="813"/>
      <c r="FEC15" s="813"/>
      <c r="FED15" s="813"/>
      <c r="FEE15" s="813"/>
      <c r="FEF15" s="813"/>
      <c r="FEG15" s="813"/>
      <c r="FEH15" s="813"/>
      <c r="FEI15" s="813"/>
      <c r="FEJ15" s="813"/>
      <c r="FEK15" s="813"/>
      <c r="FEL15" s="813"/>
      <c r="FEM15" s="813"/>
      <c r="FEN15" s="813"/>
      <c r="FEO15" s="813"/>
      <c r="FEP15" s="813"/>
      <c r="FEQ15" s="813"/>
      <c r="FER15" s="813"/>
      <c r="FES15" s="813"/>
      <c r="FET15" s="813"/>
      <c r="FEU15" s="813"/>
      <c r="FEV15" s="813"/>
      <c r="FEW15" s="813"/>
      <c r="FEX15" s="813"/>
      <c r="FEY15" s="813"/>
      <c r="FEZ15" s="813"/>
      <c r="FFA15" s="813"/>
      <c r="FFB15" s="813"/>
      <c r="FFC15" s="813"/>
      <c r="FFD15" s="813"/>
      <c r="FFE15" s="813"/>
      <c r="FFF15" s="813"/>
      <c r="FFG15" s="813"/>
      <c r="FFH15" s="813"/>
      <c r="FFI15" s="813"/>
      <c r="FFJ15" s="813"/>
      <c r="FFK15" s="813"/>
      <c r="FFL15" s="813"/>
      <c r="FFM15" s="813"/>
      <c r="FFN15" s="813"/>
      <c r="FFO15" s="813"/>
      <c r="FFP15" s="813"/>
      <c r="FFQ15" s="813"/>
      <c r="FFR15" s="813"/>
      <c r="FFS15" s="813"/>
      <c r="FFT15" s="813"/>
      <c r="FFU15" s="813"/>
      <c r="FFV15" s="813"/>
      <c r="FFW15" s="813"/>
      <c r="FFX15" s="813"/>
      <c r="FFY15" s="813"/>
      <c r="FFZ15" s="813"/>
      <c r="FGA15" s="813"/>
      <c r="FGB15" s="813"/>
      <c r="FGC15" s="813"/>
      <c r="FGD15" s="813"/>
      <c r="FGE15" s="813"/>
      <c r="FGF15" s="813"/>
      <c r="FGG15" s="813"/>
      <c r="FGH15" s="813"/>
      <c r="FGI15" s="813"/>
      <c r="FGJ15" s="813"/>
      <c r="FGK15" s="813"/>
      <c r="FGL15" s="813"/>
      <c r="FGM15" s="813"/>
      <c r="FGN15" s="813"/>
      <c r="FGO15" s="813"/>
      <c r="FGP15" s="813"/>
      <c r="FGQ15" s="813"/>
      <c r="FGR15" s="813"/>
      <c r="FGS15" s="813"/>
      <c r="FGT15" s="813"/>
      <c r="FGU15" s="813"/>
      <c r="FGV15" s="813"/>
      <c r="FGW15" s="813"/>
      <c r="FGX15" s="813"/>
      <c r="FGY15" s="813"/>
      <c r="FGZ15" s="813"/>
      <c r="FHA15" s="813"/>
      <c r="FHB15" s="813"/>
      <c r="FHC15" s="813"/>
      <c r="FHD15" s="813"/>
      <c r="FHE15" s="813"/>
      <c r="FHF15" s="813"/>
      <c r="FHG15" s="813"/>
      <c r="FHH15" s="813"/>
      <c r="FHI15" s="813"/>
      <c r="FHJ15" s="813"/>
      <c r="FHK15" s="813"/>
      <c r="FHL15" s="813"/>
      <c r="FHM15" s="813"/>
      <c r="FHN15" s="813"/>
      <c r="FHO15" s="813"/>
      <c r="FHP15" s="813"/>
      <c r="FHQ15" s="813"/>
      <c r="FHR15" s="813"/>
      <c r="FHS15" s="813"/>
      <c r="FHT15" s="813"/>
      <c r="FHU15" s="813"/>
      <c r="FHV15" s="813"/>
      <c r="FHW15" s="813"/>
      <c r="FHX15" s="813"/>
      <c r="FHY15" s="813"/>
      <c r="FHZ15" s="813"/>
      <c r="FIA15" s="813"/>
      <c r="FIB15" s="813"/>
      <c r="FIC15" s="813"/>
      <c r="FID15" s="813"/>
      <c r="FIE15" s="813"/>
      <c r="FIF15" s="813"/>
      <c r="FIG15" s="813"/>
      <c r="FIH15" s="813"/>
      <c r="FII15" s="813"/>
      <c r="FIJ15" s="813"/>
      <c r="FIK15" s="813"/>
      <c r="FIL15" s="813"/>
      <c r="FIM15" s="813"/>
      <c r="FIN15" s="813"/>
      <c r="FIO15" s="813"/>
      <c r="FIP15" s="813"/>
      <c r="FIQ15" s="813"/>
      <c r="FIR15" s="813"/>
      <c r="FIS15" s="813"/>
      <c r="FIT15" s="813"/>
      <c r="FIU15" s="813"/>
      <c r="FIV15" s="813"/>
      <c r="FIW15" s="813"/>
      <c r="FIX15" s="813"/>
      <c r="FIY15" s="813"/>
      <c r="FIZ15" s="813"/>
      <c r="FJA15" s="813"/>
      <c r="FJB15" s="813"/>
      <c r="FJC15" s="813"/>
      <c r="FJD15" s="813"/>
      <c r="FJE15" s="813"/>
      <c r="FJF15" s="813"/>
      <c r="FJG15" s="813"/>
      <c r="FJH15" s="813"/>
      <c r="FJI15" s="813"/>
      <c r="FJJ15" s="813"/>
      <c r="FJK15" s="813"/>
      <c r="FJL15" s="813"/>
      <c r="FJM15" s="813"/>
      <c r="FJN15" s="813"/>
      <c r="FJO15" s="813"/>
      <c r="FJP15" s="813"/>
      <c r="FJQ15" s="813"/>
      <c r="FJR15" s="813"/>
      <c r="FJS15" s="813"/>
      <c r="FJT15" s="813"/>
      <c r="FJU15" s="813"/>
      <c r="FJV15" s="813"/>
      <c r="FJW15" s="813"/>
      <c r="FJX15" s="813"/>
      <c r="FJY15" s="813"/>
      <c r="FJZ15" s="813"/>
      <c r="FKA15" s="813"/>
      <c r="FKB15" s="813"/>
      <c r="FKC15" s="813"/>
      <c r="FKD15" s="813"/>
      <c r="FKE15" s="813"/>
      <c r="FKF15" s="813"/>
      <c r="FKG15" s="813"/>
      <c r="FKH15" s="813"/>
      <c r="FKI15" s="813"/>
      <c r="FKJ15" s="813"/>
      <c r="FKK15" s="813"/>
      <c r="FKL15" s="813"/>
      <c r="FKM15" s="813"/>
      <c r="FKN15" s="813"/>
      <c r="FKO15" s="813"/>
      <c r="FKP15" s="813"/>
      <c r="FKQ15" s="813"/>
      <c r="FKR15" s="813"/>
      <c r="FKS15" s="813"/>
      <c r="FKT15" s="813"/>
      <c r="FKU15" s="813"/>
      <c r="FKV15" s="813"/>
      <c r="FKW15" s="813"/>
      <c r="FKX15" s="813"/>
      <c r="FKY15" s="813"/>
      <c r="FKZ15" s="813"/>
      <c r="FLA15" s="813"/>
      <c r="FLB15" s="813"/>
      <c r="FLC15" s="813"/>
      <c r="FLD15" s="813"/>
      <c r="FLE15" s="813"/>
      <c r="FLF15" s="813"/>
      <c r="FLG15" s="813"/>
      <c r="FLH15" s="813"/>
      <c r="FLI15" s="813"/>
      <c r="FLJ15" s="813"/>
      <c r="FLK15" s="813"/>
      <c r="FLL15" s="813"/>
      <c r="FLM15" s="813"/>
      <c r="FLN15" s="813"/>
      <c r="FLO15" s="813"/>
      <c r="FLP15" s="813"/>
      <c r="FLQ15" s="813"/>
      <c r="FLR15" s="813"/>
      <c r="FLS15" s="813"/>
      <c r="FLT15" s="813"/>
      <c r="FLU15" s="813"/>
      <c r="FLV15" s="813"/>
      <c r="FLW15" s="813"/>
      <c r="FLX15" s="813"/>
      <c r="FLY15" s="813"/>
      <c r="FLZ15" s="813"/>
      <c r="FMA15" s="813"/>
      <c r="FMB15" s="813"/>
      <c r="FMC15" s="813"/>
      <c r="FMD15" s="813"/>
      <c r="FME15" s="813"/>
      <c r="FMF15" s="813"/>
      <c r="FMG15" s="813"/>
      <c r="FMH15" s="813"/>
      <c r="FMI15" s="813"/>
      <c r="FMJ15" s="813"/>
      <c r="FMK15" s="813"/>
      <c r="FML15" s="813"/>
      <c r="FMM15" s="813"/>
      <c r="FMN15" s="813"/>
      <c r="FMO15" s="813"/>
      <c r="FMP15" s="813"/>
      <c r="FMQ15" s="813"/>
      <c r="FMR15" s="813"/>
      <c r="FMS15" s="813"/>
      <c r="FMT15" s="813"/>
      <c r="FMU15" s="813"/>
      <c r="FMV15" s="813"/>
      <c r="FMW15" s="813"/>
      <c r="FMX15" s="813"/>
      <c r="FMY15" s="813"/>
      <c r="FMZ15" s="813"/>
      <c r="FNA15" s="813"/>
      <c r="FNB15" s="813"/>
      <c r="FNC15" s="813"/>
      <c r="FND15" s="813"/>
      <c r="FNE15" s="813"/>
      <c r="FNF15" s="813"/>
      <c r="FNG15" s="813"/>
      <c r="FNH15" s="813"/>
      <c r="FNI15" s="813"/>
      <c r="FNJ15" s="813"/>
      <c r="FNK15" s="813"/>
      <c r="FNL15" s="813"/>
      <c r="FNM15" s="813"/>
      <c r="FNN15" s="813"/>
      <c r="FNO15" s="813"/>
      <c r="FNP15" s="813"/>
      <c r="FNQ15" s="813"/>
      <c r="FNR15" s="813"/>
      <c r="FNS15" s="813"/>
      <c r="FNT15" s="813"/>
      <c r="FNU15" s="813"/>
      <c r="FNV15" s="813"/>
      <c r="FNW15" s="813"/>
      <c r="FNX15" s="813"/>
      <c r="FNY15" s="813"/>
      <c r="FNZ15" s="813"/>
      <c r="FOA15" s="813"/>
      <c r="FOB15" s="813"/>
      <c r="FOC15" s="813"/>
      <c r="FOD15" s="813"/>
      <c r="FOE15" s="813"/>
      <c r="FOF15" s="813"/>
      <c r="FOG15" s="813"/>
      <c r="FOH15" s="813"/>
      <c r="FOI15" s="813"/>
      <c r="FOJ15" s="813"/>
      <c r="FOK15" s="813"/>
      <c r="FOL15" s="813"/>
      <c r="FOM15" s="813"/>
      <c r="FON15" s="813"/>
      <c r="FOO15" s="813"/>
      <c r="FOP15" s="813"/>
      <c r="FOQ15" s="813"/>
      <c r="FOR15" s="813"/>
      <c r="FOS15" s="813"/>
      <c r="FOT15" s="813"/>
      <c r="FOU15" s="813"/>
      <c r="FOV15" s="813"/>
      <c r="FOW15" s="813"/>
      <c r="FOX15" s="813"/>
      <c r="FOY15" s="813"/>
      <c r="FOZ15" s="813"/>
      <c r="FPA15" s="813"/>
      <c r="FPB15" s="813"/>
      <c r="FPC15" s="813"/>
      <c r="FPD15" s="813"/>
      <c r="FPE15" s="813"/>
      <c r="FPF15" s="813"/>
      <c r="FPG15" s="813"/>
      <c r="FPH15" s="813"/>
      <c r="FPI15" s="813"/>
      <c r="FPJ15" s="813"/>
      <c r="FPK15" s="813"/>
      <c r="FPL15" s="813"/>
      <c r="FPM15" s="813"/>
      <c r="FPN15" s="813"/>
      <c r="FPO15" s="813"/>
      <c r="FPP15" s="813"/>
      <c r="FPQ15" s="813"/>
      <c r="FPR15" s="813"/>
      <c r="FPS15" s="813"/>
      <c r="FPT15" s="813"/>
      <c r="FPU15" s="813"/>
      <c r="FPV15" s="813"/>
      <c r="FPW15" s="813"/>
      <c r="FPX15" s="813"/>
      <c r="FPY15" s="813"/>
      <c r="FPZ15" s="813"/>
      <c r="FQA15" s="813"/>
      <c r="FQB15" s="813"/>
      <c r="FQC15" s="813"/>
      <c r="FQD15" s="813"/>
      <c r="FQE15" s="813"/>
      <c r="FQF15" s="813"/>
      <c r="FQG15" s="813"/>
      <c r="FQH15" s="813"/>
      <c r="FQI15" s="813"/>
      <c r="FQJ15" s="813"/>
      <c r="FQK15" s="813"/>
      <c r="FQL15" s="813"/>
      <c r="FQM15" s="813"/>
      <c r="FQN15" s="813"/>
      <c r="FQO15" s="813"/>
      <c r="FQP15" s="813"/>
      <c r="FQQ15" s="813"/>
      <c r="FQR15" s="813"/>
      <c r="FQS15" s="813"/>
      <c r="FQT15" s="813"/>
      <c r="FQU15" s="813"/>
      <c r="FQV15" s="813"/>
      <c r="FQW15" s="813"/>
      <c r="FQX15" s="813"/>
      <c r="FQY15" s="813"/>
      <c r="FQZ15" s="813"/>
      <c r="FRA15" s="813"/>
      <c r="FRB15" s="813"/>
      <c r="FRC15" s="813"/>
      <c r="FRD15" s="813"/>
      <c r="FRE15" s="813"/>
      <c r="FRF15" s="813"/>
      <c r="FRG15" s="813"/>
      <c r="FRH15" s="813"/>
      <c r="FRI15" s="813"/>
      <c r="FRJ15" s="813"/>
      <c r="FRK15" s="813"/>
      <c r="FRL15" s="813"/>
      <c r="FRM15" s="813"/>
      <c r="FRN15" s="813"/>
      <c r="FRO15" s="813"/>
      <c r="FRP15" s="813"/>
      <c r="FRQ15" s="813"/>
      <c r="FRR15" s="813"/>
      <c r="FRS15" s="813"/>
      <c r="FRT15" s="813"/>
      <c r="FRU15" s="813"/>
      <c r="FRV15" s="813"/>
      <c r="FRW15" s="813"/>
      <c r="FRX15" s="813"/>
      <c r="FRY15" s="813"/>
      <c r="FRZ15" s="813"/>
      <c r="FSA15" s="813"/>
      <c r="FSB15" s="813"/>
      <c r="FSC15" s="813"/>
      <c r="FSD15" s="813"/>
      <c r="FSE15" s="813"/>
      <c r="FSF15" s="813"/>
      <c r="FSG15" s="813"/>
      <c r="FSH15" s="813"/>
      <c r="FSI15" s="813"/>
      <c r="FSJ15" s="813"/>
      <c r="FSK15" s="813"/>
      <c r="FSL15" s="813"/>
      <c r="FSM15" s="813"/>
      <c r="FSN15" s="813"/>
      <c r="FSO15" s="813"/>
      <c r="FSP15" s="813"/>
      <c r="FSQ15" s="813"/>
      <c r="FSR15" s="813"/>
      <c r="FSS15" s="813"/>
      <c r="FST15" s="813"/>
      <c r="FSU15" s="813"/>
      <c r="FSV15" s="813"/>
      <c r="FSW15" s="813"/>
      <c r="FSX15" s="813"/>
      <c r="FSY15" s="813"/>
      <c r="FSZ15" s="813"/>
      <c r="FTA15" s="813"/>
      <c r="FTB15" s="813"/>
      <c r="FTC15" s="813"/>
      <c r="FTD15" s="813"/>
      <c r="FTE15" s="813"/>
      <c r="FTF15" s="813"/>
      <c r="FTG15" s="813"/>
      <c r="FTH15" s="813"/>
      <c r="FTI15" s="813"/>
      <c r="FTJ15" s="813"/>
      <c r="FTK15" s="813"/>
      <c r="FTL15" s="813"/>
      <c r="FTM15" s="813"/>
      <c r="FTN15" s="813"/>
      <c r="FTO15" s="813"/>
      <c r="FTP15" s="813"/>
      <c r="FTQ15" s="813"/>
      <c r="FTR15" s="813"/>
      <c r="FTS15" s="813"/>
      <c r="FTT15" s="813"/>
      <c r="FTU15" s="813"/>
      <c r="FTV15" s="813"/>
      <c r="FTW15" s="813"/>
      <c r="FTX15" s="813"/>
      <c r="FTY15" s="813"/>
      <c r="FTZ15" s="813"/>
      <c r="FUA15" s="813"/>
      <c r="FUB15" s="813"/>
      <c r="FUC15" s="813"/>
      <c r="FUD15" s="813"/>
      <c r="FUE15" s="813"/>
      <c r="FUF15" s="813"/>
      <c r="FUG15" s="813"/>
      <c r="FUH15" s="813"/>
      <c r="FUI15" s="813"/>
      <c r="FUJ15" s="813"/>
      <c r="FUK15" s="813"/>
      <c r="FUL15" s="813"/>
      <c r="FUM15" s="813"/>
      <c r="FUN15" s="813"/>
      <c r="FUO15" s="813"/>
      <c r="FUP15" s="813"/>
      <c r="FUQ15" s="813"/>
      <c r="FUR15" s="813"/>
      <c r="FUS15" s="813"/>
      <c r="FUT15" s="813"/>
      <c r="FUU15" s="813"/>
      <c r="FUV15" s="813"/>
      <c r="FUW15" s="813"/>
      <c r="FUX15" s="813"/>
      <c r="FUY15" s="813"/>
      <c r="FUZ15" s="813"/>
      <c r="FVA15" s="813"/>
      <c r="FVB15" s="813"/>
      <c r="FVC15" s="813"/>
      <c r="FVD15" s="813"/>
      <c r="FVE15" s="813"/>
      <c r="FVF15" s="813"/>
      <c r="FVG15" s="813"/>
      <c r="FVH15" s="813"/>
      <c r="FVI15" s="813"/>
      <c r="FVJ15" s="813"/>
      <c r="FVK15" s="813"/>
      <c r="FVL15" s="813"/>
      <c r="FVM15" s="813"/>
      <c r="FVN15" s="813"/>
      <c r="FVO15" s="813"/>
      <c r="FVP15" s="813"/>
      <c r="FVQ15" s="813"/>
      <c r="FVR15" s="813"/>
      <c r="FVS15" s="813"/>
      <c r="FVT15" s="813"/>
      <c r="FVU15" s="813"/>
      <c r="FVV15" s="813"/>
      <c r="FVW15" s="813"/>
      <c r="FVX15" s="813"/>
      <c r="FVY15" s="813"/>
      <c r="FVZ15" s="813"/>
      <c r="FWA15" s="813"/>
      <c r="FWB15" s="813"/>
      <c r="FWC15" s="813"/>
      <c r="FWD15" s="813"/>
      <c r="FWE15" s="813"/>
      <c r="FWF15" s="813"/>
      <c r="FWG15" s="813"/>
      <c r="FWH15" s="813"/>
      <c r="FWI15" s="813"/>
      <c r="FWJ15" s="813"/>
      <c r="FWK15" s="813"/>
      <c r="FWL15" s="813"/>
      <c r="FWM15" s="813"/>
      <c r="FWN15" s="813"/>
      <c r="FWO15" s="813"/>
      <c r="FWP15" s="813"/>
      <c r="FWQ15" s="813"/>
      <c r="FWR15" s="813"/>
      <c r="FWS15" s="813"/>
      <c r="FWT15" s="813"/>
      <c r="FWU15" s="813"/>
      <c r="FWV15" s="813"/>
      <c r="FWW15" s="813"/>
      <c r="FWX15" s="813"/>
      <c r="FWY15" s="813"/>
      <c r="FWZ15" s="813"/>
      <c r="FXA15" s="813"/>
      <c r="FXB15" s="813"/>
      <c r="FXC15" s="813"/>
      <c r="FXD15" s="813"/>
      <c r="FXE15" s="813"/>
      <c r="FXF15" s="813"/>
      <c r="FXG15" s="813"/>
      <c r="FXH15" s="813"/>
      <c r="FXI15" s="813"/>
      <c r="FXJ15" s="813"/>
      <c r="FXK15" s="813"/>
      <c r="FXL15" s="813"/>
      <c r="FXM15" s="813"/>
      <c r="FXN15" s="813"/>
      <c r="FXO15" s="813"/>
      <c r="FXP15" s="813"/>
      <c r="FXQ15" s="813"/>
      <c r="FXR15" s="813"/>
      <c r="FXS15" s="813"/>
      <c r="FXT15" s="813"/>
      <c r="FXU15" s="813"/>
      <c r="FXV15" s="813"/>
      <c r="FXW15" s="813"/>
      <c r="FXX15" s="813"/>
      <c r="FXY15" s="813"/>
      <c r="FXZ15" s="813"/>
      <c r="FYA15" s="813"/>
      <c r="FYB15" s="813"/>
      <c r="FYC15" s="813"/>
      <c r="FYD15" s="813"/>
      <c r="FYE15" s="813"/>
      <c r="FYF15" s="813"/>
      <c r="FYG15" s="813"/>
      <c r="FYH15" s="813"/>
      <c r="FYI15" s="813"/>
      <c r="FYJ15" s="813"/>
      <c r="FYK15" s="813"/>
      <c r="FYL15" s="813"/>
      <c r="FYM15" s="813"/>
      <c r="FYN15" s="813"/>
      <c r="FYO15" s="813"/>
      <c r="FYP15" s="813"/>
      <c r="FYQ15" s="813"/>
      <c r="FYR15" s="813"/>
      <c r="FYS15" s="813"/>
      <c r="FYT15" s="813"/>
      <c r="FYU15" s="813"/>
      <c r="FYV15" s="813"/>
      <c r="FYW15" s="813"/>
      <c r="FYX15" s="813"/>
      <c r="FYY15" s="813"/>
      <c r="FYZ15" s="813"/>
      <c r="FZA15" s="813"/>
      <c r="FZB15" s="813"/>
      <c r="FZC15" s="813"/>
      <c r="FZD15" s="813"/>
      <c r="FZE15" s="813"/>
      <c r="FZF15" s="813"/>
      <c r="FZG15" s="813"/>
      <c r="FZH15" s="813"/>
      <c r="FZI15" s="813"/>
      <c r="FZJ15" s="813"/>
      <c r="FZK15" s="813"/>
      <c r="FZL15" s="813"/>
      <c r="FZM15" s="813"/>
      <c r="FZN15" s="813"/>
      <c r="FZO15" s="813"/>
      <c r="FZP15" s="813"/>
      <c r="FZQ15" s="813"/>
      <c r="FZR15" s="813"/>
      <c r="FZS15" s="813"/>
      <c r="FZT15" s="813"/>
      <c r="FZU15" s="813"/>
      <c r="FZV15" s="813"/>
      <c r="FZW15" s="813"/>
      <c r="FZX15" s="813"/>
      <c r="FZY15" s="813"/>
      <c r="FZZ15" s="813"/>
      <c r="GAA15" s="813"/>
      <c r="GAB15" s="813"/>
      <c r="GAC15" s="813"/>
      <c r="GAD15" s="813"/>
      <c r="GAE15" s="813"/>
      <c r="GAF15" s="813"/>
      <c r="GAG15" s="813"/>
      <c r="GAH15" s="813"/>
      <c r="GAI15" s="813"/>
      <c r="GAJ15" s="813"/>
      <c r="GAK15" s="813"/>
      <c r="GAL15" s="813"/>
      <c r="GAM15" s="813"/>
      <c r="GAN15" s="813"/>
      <c r="GAO15" s="813"/>
      <c r="GAP15" s="813"/>
      <c r="GAQ15" s="813"/>
      <c r="GAR15" s="813"/>
      <c r="GAS15" s="813"/>
      <c r="GAT15" s="813"/>
      <c r="GAU15" s="813"/>
      <c r="GAV15" s="813"/>
      <c r="GAW15" s="813"/>
      <c r="GAX15" s="813"/>
      <c r="GAY15" s="813"/>
      <c r="GAZ15" s="813"/>
      <c r="GBA15" s="813"/>
      <c r="GBB15" s="813"/>
      <c r="GBC15" s="813"/>
      <c r="GBD15" s="813"/>
      <c r="GBE15" s="813"/>
      <c r="GBF15" s="813"/>
      <c r="GBG15" s="813"/>
      <c r="GBH15" s="813"/>
      <c r="GBI15" s="813"/>
      <c r="GBJ15" s="813"/>
      <c r="GBK15" s="813"/>
      <c r="GBL15" s="813"/>
      <c r="GBM15" s="813"/>
      <c r="GBN15" s="813"/>
      <c r="GBO15" s="813"/>
      <c r="GBP15" s="813"/>
      <c r="GBQ15" s="813"/>
      <c r="GBR15" s="813"/>
      <c r="GBS15" s="813"/>
      <c r="GBT15" s="813"/>
      <c r="GBU15" s="813"/>
      <c r="GBV15" s="813"/>
      <c r="GBW15" s="813"/>
      <c r="GBX15" s="813"/>
      <c r="GBY15" s="813"/>
      <c r="GBZ15" s="813"/>
      <c r="GCA15" s="813"/>
      <c r="GCB15" s="813"/>
      <c r="GCC15" s="813"/>
      <c r="GCD15" s="813"/>
      <c r="GCE15" s="813"/>
      <c r="GCF15" s="813"/>
      <c r="GCG15" s="813"/>
      <c r="GCH15" s="813"/>
      <c r="GCI15" s="813"/>
      <c r="GCJ15" s="813"/>
      <c r="GCK15" s="813"/>
      <c r="GCL15" s="813"/>
      <c r="GCM15" s="813"/>
      <c r="GCN15" s="813"/>
      <c r="GCO15" s="813"/>
      <c r="GCP15" s="813"/>
      <c r="GCQ15" s="813"/>
      <c r="GCR15" s="813"/>
      <c r="GCS15" s="813"/>
      <c r="GCT15" s="813"/>
      <c r="GCU15" s="813"/>
      <c r="GCV15" s="813"/>
      <c r="GCW15" s="813"/>
      <c r="GCX15" s="813"/>
      <c r="GCY15" s="813"/>
      <c r="GCZ15" s="813"/>
      <c r="GDA15" s="813"/>
      <c r="GDB15" s="813"/>
      <c r="GDC15" s="813"/>
      <c r="GDD15" s="813"/>
      <c r="GDE15" s="813"/>
      <c r="GDF15" s="813"/>
      <c r="GDG15" s="813"/>
      <c r="GDH15" s="813"/>
      <c r="GDI15" s="813"/>
      <c r="GDJ15" s="813"/>
      <c r="GDK15" s="813"/>
      <c r="GDL15" s="813"/>
      <c r="GDM15" s="813"/>
      <c r="GDN15" s="813"/>
      <c r="GDO15" s="813"/>
      <c r="GDP15" s="813"/>
      <c r="GDQ15" s="813"/>
      <c r="GDR15" s="813"/>
      <c r="GDS15" s="813"/>
      <c r="GDT15" s="813"/>
      <c r="GDU15" s="813"/>
      <c r="GDV15" s="813"/>
      <c r="GDW15" s="813"/>
      <c r="GDX15" s="813"/>
      <c r="GDY15" s="813"/>
      <c r="GDZ15" s="813"/>
      <c r="GEA15" s="813"/>
      <c r="GEB15" s="813"/>
      <c r="GEC15" s="813"/>
      <c r="GED15" s="813"/>
      <c r="GEE15" s="813"/>
      <c r="GEF15" s="813"/>
      <c r="GEG15" s="813"/>
      <c r="GEH15" s="813"/>
      <c r="GEI15" s="813"/>
      <c r="GEJ15" s="813"/>
      <c r="GEK15" s="813"/>
      <c r="GEL15" s="813"/>
      <c r="GEM15" s="813"/>
      <c r="GEN15" s="813"/>
      <c r="GEO15" s="813"/>
      <c r="GEP15" s="813"/>
      <c r="GEQ15" s="813"/>
      <c r="GER15" s="813"/>
      <c r="GES15" s="813"/>
      <c r="GET15" s="813"/>
      <c r="GEU15" s="813"/>
      <c r="GEV15" s="813"/>
      <c r="GEW15" s="813"/>
      <c r="GEX15" s="813"/>
      <c r="GEY15" s="813"/>
      <c r="GEZ15" s="813"/>
      <c r="GFA15" s="813"/>
      <c r="GFB15" s="813"/>
      <c r="GFC15" s="813"/>
      <c r="GFD15" s="813"/>
      <c r="GFE15" s="813"/>
      <c r="GFF15" s="813"/>
      <c r="GFG15" s="813"/>
      <c r="GFH15" s="813"/>
      <c r="GFI15" s="813"/>
      <c r="GFJ15" s="813"/>
      <c r="GFK15" s="813"/>
      <c r="GFL15" s="813"/>
      <c r="GFM15" s="813"/>
      <c r="GFN15" s="813"/>
      <c r="GFO15" s="813"/>
      <c r="GFP15" s="813"/>
      <c r="GFQ15" s="813"/>
      <c r="GFR15" s="813"/>
      <c r="GFS15" s="813"/>
      <c r="GFT15" s="813"/>
      <c r="GFU15" s="813"/>
      <c r="GFV15" s="813"/>
      <c r="GFW15" s="813"/>
      <c r="GFX15" s="813"/>
      <c r="GFY15" s="813"/>
      <c r="GFZ15" s="813"/>
      <c r="GGA15" s="813"/>
      <c r="GGB15" s="813"/>
      <c r="GGC15" s="813"/>
      <c r="GGD15" s="813"/>
      <c r="GGE15" s="813"/>
      <c r="GGF15" s="813"/>
      <c r="GGG15" s="813"/>
      <c r="GGH15" s="813"/>
      <c r="GGI15" s="813"/>
      <c r="GGJ15" s="813"/>
      <c r="GGK15" s="813"/>
      <c r="GGL15" s="813"/>
      <c r="GGM15" s="813"/>
      <c r="GGN15" s="813"/>
      <c r="GGO15" s="813"/>
      <c r="GGP15" s="813"/>
      <c r="GGQ15" s="813"/>
      <c r="GGR15" s="813"/>
      <c r="GGS15" s="813"/>
      <c r="GGT15" s="813"/>
      <c r="GGU15" s="813"/>
      <c r="GGV15" s="813"/>
      <c r="GGW15" s="813"/>
      <c r="GGX15" s="813"/>
      <c r="GGY15" s="813"/>
      <c r="GGZ15" s="813"/>
      <c r="GHA15" s="813"/>
      <c r="GHB15" s="813"/>
      <c r="GHC15" s="813"/>
      <c r="GHD15" s="813"/>
      <c r="GHE15" s="813"/>
      <c r="GHF15" s="813"/>
      <c r="GHG15" s="813"/>
      <c r="GHH15" s="813"/>
      <c r="GHI15" s="813"/>
      <c r="GHJ15" s="813"/>
      <c r="GHK15" s="813"/>
      <c r="GHL15" s="813"/>
      <c r="GHM15" s="813"/>
      <c r="GHN15" s="813"/>
      <c r="GHO15" s="813"/>
      <c r="GHP15" s="813"/>
      <c r="GHQ15" s="813"/>
      <c r="GHR15" s="813"/>
      <c r="GHS15" s="813"/>
      <c r="GHT15" s="813"/>
      <c r="GHU15" s="813"/>
      <c r="GHV15" s="813"/>
      <c r="GHW15" s="813"/>
      <c r="GHX15" s="813"/>
      <c r="GHY15" s="813"/>
      <c r="GHZ15" s="813"/>
      <c r="GIA15" s="813"/>
      <c r="GIB15" s="813"/>
      <c r="GIC15" s="813"/>
      <c r="GID15" s="813"/>
      <c r="GIE15" s="813"/>
      <c r="GIF15" s="813"/>
      <c r="GIG15" s="813"/>
      <c r="GIH15" s="813"/>
      <c r="GII15" s="813"/>
      <c r="GIJ15" s="813"/>
      <c r="GIK15" s="813"/>
      <c r="GIL15" s="813"/>
      <c r="GIM15" s="813"/>
      <c r="GIN15" s="813"/>
      <c r="GIO15" s="813"/>
      <c r="GIP15" s="813"/>
      <c r="GIQ15" s="813"/>
      <c r="GIR15" s="813"/>
      <c r="GIS15" s="813"/>
      <c r="GIT15" s="813"/>
      <c r="GIU15" s="813"/>
      <c r="GIV15" s="813"/>
      <c r="GIW15" s="813"/>
      <c r="GIX15" s="813"/>
      <c r="GIY15" s="813"/>
      <c r="GIZ15" s="813"/>
      <c r="GJA15" s="813"/>
      <c r="GJB15" s="813"/>
      <c r="GJC15" s="813"/>
      <c r="GJD15" s="813"/>
      <c r="GJE15" s="813"/>
      <c r="GJF15" s="813"/>
      <c r="GJG15" s="813"/>
      <c r="GJH15" s="813"/>
      <c r="GJI15" s="813"/>
      <c r="GJJ15" s="813"/>
      <c r="GJK15" s="813"/>
      <c r="GJL15" s="813"/>
      <c r="GJM15" s="813"/>
      <c r="GJN15" s="813"/>
      <c r="GJO15" s="813"/>
      <c r="GJP15" s="813"/>
      <c r="GJQ15" s="813"/>
      <c r="GJR15" s="813"/>
      <c r="GJS15" s="813"/>
      <c r="GJT15" s="813"/>
      <c r="GJU15" s="813"/>
      <c r="GJV15" s="813"/>
      <c r="GJW15" s="813"/>
      <c r="GJX15" s="813"/>
      <c r="GJY15" s="813"/>
      <c r="GJZ15" s="813"/>
      <c r="GKA15" s="813"/>
      <c r="GKB15" s="813"/>
      <c r="GKC15" s="813"/>
      <c r="GKD15" s="813"/>
      <c r="GKE15" s="813"/>
      <c r="GKF15" s="813"/>
      <c r="GKG15" s="813"/>
      <c r="GKH15" s="813"/>
      <c r="GKI15" s="813"/>
      <c r="GKJ15" s="813"/>
      <c r="GKK15" s="813"/>
      <c r="GKL15" s="813"/>
      <c r="GKM15" s="813"/>
      <c r="GKN15" s="813"/>
      <c r="GKO15" s="813"/>
      <c r="GKP15" s="813"/>
      <c r="GKQ15" s="813"/>
      <c r="GKR15" s="813"/>
      <c r="GKS15" s="813"/>
      <c r="GKT15" s="813"/>
      <c r="GKU15" s="813"/>
      <c r="GKV15" s="813"/>
      <c r="GKW15" s="813"/>
      <c r="GKX15" s="813"/>
      <c r="GKY15" s="813"/>
      <c r="GKZ15" s="813"/>
      <c r="GLA15" s="813"/>
      <c r="GLB15" s="813"/>
      <c r="GLC15" s="813"/>
      <c r="GLD15" s="813"/>
      <c r="GLE15" s="813"/>
      <c r="GLF15" s="813"/>
      <c r="GLG15" s="813"/>
      <c r="GLH15" s="813"/>
      <c r="GLI15" s="813"/>
      <c r="GLJ15" s="813"/>
      <c r="GLK15" s="813"/>
      <c r="GLL15" s="813"/>
      <c r="GLM15" s="813"/>
      <c r="GLN15" s="813"/>
      <c r="GLO15" s="813"/>
      <c r="GLP15" s="813"/>
      <c r="GLQ15" s="813"/>
      <c r="GLR15" s="813"/>
      <c r="GLS15" s="813"/>
      <c r="GLT15" s="813"/>
      <c r="GLU15" s="813"/>
      <c r="GLV15" s="813"/>
      <c r="GLW15" s="813"/>
      <c r="GLX15" s="813"/>
      <c r="GLY15" s="813"/>
      <c r="GLZ15" s="813"/>
      <c r="GMA15" s="813"/>
      <c r="GMB15" s="813"/>
      <c r="GMC15" s="813"/>
      <c r="GMD15" s="813"/>
      <c r="GME15" s="813"/>
      <c r="GMF15" s="813"/>
      <c r="GMG15" s="813"/>
      <c r="GMH15" s="813"/>
      <c r="GMI15" s="813"/>
      <c r="GMJ15" s="813"/>
      <c r="GMK15" s="813"/>
      <c r="GML15" s="813"/>
      <c r="GMM15" s="813"/>
      <c r="GMN15" s="813"/>
      <c r="GMO15" s="813"/>
      <c r="GMP15" s="813"/>
      <c r="GMQ15" s="813"/>
      <c r="GMR15" s="813"/>
      <c r="GMS15" s="813"/>
      <c r="GMT15" s="813"/>
      <c r="GMU15" s="813"/>
      <c r="GMV15" s="813"/>
      <c r="GMW15" s="813"/>
      <c r="GMX15" s="813"/>
      <c r="GMY15" s="813"/>
      <c r="GMZ15" s="813"/>
      <c r="GNA15" s="813"/>
      <c r="GNB15" s="813"/>
      <c r="GNC15" s="813"/>
      <c r="GND15" s="813"/>
      <c r="GNE15" s="813"/>
      <c r="GNF15" s="813"/>
      <c r="GNG15" s="813"/>
      <c r="GNH15" s="813"/>
      <c r="GNI15" s="813"/>
      <c r="GNJ15" s="813"/>
      <c r="GNK15" s="813"/>
      <c r="GNL15" s="813"/>
      <c r="GNM15" s="813"/>
      <c r="GNN15" s="813"/>
      <c r="GNO15" s="813"/>
      <c r="GNP15" s="813"/>
      <c r="GNQ15" s="813"/>
      <c r="GNR15" s="813"/>
      <c r="GNS15" s="813"/>
      <c r="GNT15" s="813"/>
      <c r="GNU15" s="813"/>
      <c r="GNV15" s="813"/>
      <c r="GNW15" s="813"/>
      <c r="GNX15" s="813"/>
      <c r="GNY15" s="813"/>
      <c r="GNZ15" s="813"/>
      <c r="GOA15" s="813"/>
      <c r="GOB15" s="813"/>
      <c r="GOC15" s="813"/>
      <c r="GOD15" s="813"/>
      <c r="GOE15" s="813"/>
      <c r="GOF15" s="813"/>
      <c r="GOG15" s="813"/>
      <c r="GOH15" s="813"/>
      <c r="GOI15" s="813"/>
      <c r="GOJ15" s="813"/>
      <c r="GOK15" s="813"/>
      <c r="GOL15" s="813"/>
      <c r="GOM15" s="813"/>
      <c r="GON15" s="813"/>
      <c r="GOO15" s="813"/>
      <c r="GOP15" s="813"/>
      <c r="GOQ15" s="813"/>
      <c r="GOR15" s="813"/>
      <c r="GOS15" s="813"/>
      <c r="GOT15" s="813"/>
      <c r="GOU15" s="813"/>
      <c r="GOV15" s="813"/>
      <c r="GOW15" s="813"/>
      <c r="GOX15" s="813"/>
      <c r="GOY15" s="813"/>
      <c r="GOZ15" s="813"/>
      <c r="GPA15" s="813"/>
      <c r="GPB15" s="813"/>
      <c r="GPC15" s="813"/>
      <c r="GPD15" s="813"/>
      <c r="GPE15" s="813"/>
      <c r="GPF15" s="813"/>
      <c r="GPG15" s="813"/>
      <c r="GPH15" s="813"/>
      <c r="GPI15" s="813"/>
      <c r="GPJ15" s="813"/>
      <c r="GPK15" s="813"/>
      <c r="GPL15" s="813"/>
      <c r="GPM15" s="813"/>
      <c r="GPN15" s="813"/>
      <c r="GPO15" s="813"/>
      <c r="GPP15" s="813"/>
      <c r="GPQ15" s="813"/>
      <c r="GPR15" s="813"/>
      <c r="GPS15" s="813"/>
      <c r="GPT15" s="813"/>
      <c r="GPU15" s="813"/>
      <c r="GPV15" s="813"/>
      <c r="GPW15" s="813"/>
      <c r="GPX15" s="813"/>
      <c r="GPY15" s="813"/>
      <c r="GPZ15" s="813"/>
      <c r="GQA15" s="813"/>
      <c r="GQB15" s="813"/>
      <c r="GQC15" s="813"/>
      <c r="GQD15" s="813"/>
      <c r="GQE15" s="813"/>
      <c r="GQF15" s="813"/>
      <c r="GQG15" s="813"/>
      <c r="GQH15" s="813"/>
      <c r="GQI15" s="813"/>
      <c r="GQJ15" s="813"/>
      <c r="GQK15" s="813"/>
      <c r="GQL15" s="813"/>
      <c r="GQM15" s="813"/>
      <c r="GQN15" s="813"/>
      <c r="GQO15" s="813"/>
      <c r="GQP15" s="813"/>
      <c r="GQQ15" s="813"/>
      <c r="GQR15" s="813"/>
      <c r="GQS15" s="813"/>
      <c r="GQT15" s="813"/>
      <c r="GQU15" s="813"/>
      <c r="GQV15" s="813"/>
      <c r="GQW15" s="813"/>
      <c r="GQX15" s="813"/>
      <c r="GQY15" s="813"/>
      <c r="GQZ15" s="813"/>
      <c r="GRA15" s="813"/>
      <c r="GRB15" s="813"/>
      <c r="GRC15" s="813"/>
      <c r="GRD15" s="813"/>
      <c r="GRE15" s="813"/>
      <c r="GRF15" s="813"/>
      <c r="GRG15" s="813"/>
      <c r="GRH15" s="813"/>
      <c r="GRI15" s="813"/>
      <c r="GRJ15" s="813"/>
      <c r="GRK15" s="813"/>
      <c r="GRL15" s="813"/>
      <c r="GRM15" s="813"/>
      <c r="GRN15" s="813"/>
      <c r="GRO15" s="813"/>
      <c r="GRP15" s="813"/>
      <c r="GRQ15" s="813"/>
      <c r="GRR15" s="813"/>
      <c r="GRS15" s="813"/>
      <c r="GRT15" s="813"/>
      <c r="GRU15" s="813"/>
      <c r="GRV15" s="813"/>
      <c r="GRW15" s="813"/>
      <c r="GRX15" s="813"/>
      <c r="GRY15" s="813"/>
      <c r="GRZ15" s="813"/>
      <c r="GSA15" s="813"/>
      <c r="GSB15" s="813"/>
      <c r="GSC15" s="813"/>
      <c r="GSD15" s="813"/>
      <c r="GSE15" s="813"/>
      <c r="GSF15" s="813"/>
      <c r="GSG15" s="813"/>
      <c r="GSH15" s="813"/>
      <c r="GSI15" s="813"/>
      <c r="GSJ15" s="813"/>
      <c r="GSK15" s="813"/>
      <c r="GSL15" s="813"/>
      <c r="GSM15" s="813"/>
      <c r="GSN15" s="813"/>
      <c r="GSO15" s="813"/>
      <c r="GSP15" s="813"/>
      <c r="GSQ15" s="813"/>
      <c r="GSR15" s="813"/>
      <c r="GSS15" s="813"/>
      <c r="GST15" s="813"/>
      <c r="GSU15" s="813"/>
      <c r="GSV15" s="813"/>
      <c r="GSW15" s="813"/>
      <c r="GSX15" s="813"/>
      <c r="GSY15" s="813"/>
      <c r="GSZ15" s="813"/>
      <c r="GTA15" s="813"/>
      <c r="GTB15" s="813"/>
      <c r="GTC15" s="813"/>
      <c r="GTD15" s="813"/>
      <c r="GTE15" s="813"/>
      <c r="GTF15" s="813"/>
      <c r="GTG15" s="813"/>
      <c r="GTH15" s="813"/>
      <c r="GTI15" s="813"/>
      <c r="GTJ15" s="813"/>
      <c r="GTK15" s="813"/>
      <c r="GTL15" s="813"/>
      <c r="GTM15" s="813"/>
      <c r="GTN15" s="813"/>
      <c r="GTO15" s="813"/>
      <c r="GTP15" s="813"/>
      <c r="GTQ15" s="813"/>
      <c r="GTR15" s="813"/>
      <c r="GTS15" s="813"/>
      <c r="GTT15" s="813"/>
      <c r="GTU15" s="813"/>
      <c r="GTV15" s="813"/>
      <c r="GTW15" s="813"/>
      <c r="GTX15" s="813"/>
      <c r="GTY15" s="813"/>
      <c r="GTZ15" s="813"/>
      <c r="GUA15" s="813"/>
      <c r="GUB15" s="813"/>
      <c r="GUC15" s="813"/>
      <c r="GUD15" s="813"/>
      <c r="GUE15" s="813"/>
      <c r="GUF15" s="813"/>
      <c r="GUG15" s="813"/>
      <c r="GUH15" s="813"/>
      <c r="GUI15" s="813"/>
      <c r="GUJ15" s="813"/>
      <c r="GUK15" s="813"/>
      <c r="GUL15" s="813"/>
      <c r="GUM15" s="813"/>
      <c r="GUN15" s="813"/>
      <c r="GUO15" s="813"/>
      <c r="GUP15" s="813"/>
      <c r="GUQ15" s="813"/>
      <c r="GUR15" s="813"/>
      <c r="GUS15" s="813"/>
      <c r="GUT15" s="813"/>
      <c r="GUU15" s="813"/>
      <c r="GUV15" s="813"/>
      <c r="GUW15" s="813"/>
      <c r="GUX15" s="813"/>
      <c r="GUY15" s="813"/>
      <c r="GUZ15" s="813"/>
      <c r="GVA15" s="813"/>
      <c r="GVB15" s="813"/>
      <c r="GVC15" s="813"/>
      <c r="GVD15" s="813"/>
      <c r="GVE15" s="813"/>
      <c r="GVF15" s="813"/>
      <c r="GVG15" s="813"/>
      <c r="GVH15" s="813"/>
      <c r="GVI15" s="813"/>
      <c r="GVJ15" s="813"/>
      <c r="GVK15" s="813"/>
      <c r="GVL15" s="813"/>
      <c r="GVM15" s="813"/>
      <c r="GVN15" s="813"/>
      <c r="GVO15" s="813"/>
      <c r="GVP15" s="813"/>
      <c r="GVQ15" s="813"/>
      <c r="GVR15" s="813"/>
      <c r="GVS15" s="813"/>
      <c r="GVT15" s="813"/>
      <c r="GVU15" s="813"/>
      <c r="GVV15" s="813"/>
      <c r="GVW15" s="813"/>
      <c r="GVX15" s="813"/>
      <c r="GVY15" s="813"/>
      <c r="GVZ15" s="813"/>
      <c r="GWA15" s="813"/>
      <c r="GWB15" s="813"/>
      <c r="GWC15" s="813"/>
      <c r="GWD15" s="813"/>
      <c r="GWE15" s="813"/>
      <c r="GWF15" s="813"/>
      <c r="GWG15" s="813"/>
      <c r="GWH15" s="813"/>
      <c r="GWI15" s="813"/>
      <c r="GWJ15" s="813"/>
      <c r="GWK15" s="813"/>
      <c r="GWL15" s="813"/>
      <c r="GWM15" s="813"/>
      <c r="GWN15" s="813"/>
      <c r="GWO15" s="813"/>
      <c r="GWP15" s="813"/>
      <c r="GWQ15" s="813"/>
      <c r="GWR15" s="813"/>
      <c r="GWS15" s="813"/>
      <c r="GWT15" s="813"/>
      <c r="GWU15" s="813"/>
      <c r="GWV15" s="813"/>
      <c r="GWW15" s="813"/>
      <c r="GWX15" s="813"/>
      <c r="GWY15" s="813"/>
      <c r="GWZ15" s="813"/>
      <c r="GXA15" s="813"/>
      <c r="GXB15" s="813"/>
      <c r="GXC15" s="813"/>
      <c r="GXD15" s="813"/>
      <c r="GXE15" s="813"/>
      <c r="GXF15" s="813"/>
      <c r="GXG15" s="813"/>
      <c r="GXH15" s="813"/>
      <c r="GXI15" s="813"/>
      <c r="GXJ15" s="813"/>
      <c r="GXK15" s="813"/>
      <c r="GXL15" s="813"/>
      <c r="GXM15" s="813"/>
      <c r="GXN15" s="813"/>
      <c r="GXO15" s="813"/>
      <c r="GXP15" s="813"/>
      <c r="GXQ15" s="813"/>
      <c r="GXR15" s="813"/>
      <c r="GXS15" s="813"/>
      <c r="GXT15" s="813"/>
      <c r="GXU15" s="813"/>
      <c r="GXV15" s="813"/>
      <c r="GXW15" s="813"/>
      <c r="GXX15" s="813"/>
      <c r="GXY15" s="813"/>
      <c r="GXZ15" s="813"/>
      <c r="GYA15" s="813"/>
      <c r="GYB15" s="813"/>
      <c r="GYC15" s="813"/>
      <c r="GYD15" s="813"/>
      <c r="GYE15" s="813"/>
      <c r="GYF15" s="813"/>
      <c r="GYG15" s="813"/>
      <c r="GYH15" s="813"/>
      <c r="GYI15" s="813"/>
      <c r="GYJ15" s="813"/>
      <c r="GYK15" s="813"/>
      <c r="GYL15" s="813"/>
      <c r="GYM15" s="813"/>
      <c r="GYN15" s="813"/>
      <c r="GYO15" s="813"/>
      <c r="GYP15" s="813"/>
      <c r="GYQ15" s="813"/>
      <c r="GYR15" s="813"/>
      <c r="GYS15" s="813"/>
      <c r="GYT15" s="813"/>
      <c r="GYU15" s="813"/>
      <c r="GYV15" s="813"/>
      <c r="GYW15" s="813"/>
      <c r="GYX15" s="813"/>
      <c r="GYY15" s="813"/>
      <c r="GYZ15" s="813"/>
      <c r="GZA15" s="813"/>
      <c r="GZB15" s="813"/>
      <c r="GZC15" s="813"/>
      <c r="GZD15" s="813"/>
      <c r="GZE15" s="813"/>
      <c r="GZF15" s="813"/>
      <c r="GZG15" s="813"/>
      <c r="GZH15" s="813"/>
      <c r="GZI15" s="813"/>
      <c r="GZJ15" s="813"/>
      <c r="GZK15" s="813"/>
      <c r="GZL15" s="813"/>
      <c r="GZM15" s="813"/>
      <c r="GZN15" s="813"/>
      <c r="GZO15" s="813"/>
      <c r="GZP15" s="813"/>
      <c r="GZQ15" s="813"/>
      <c r="GZR15" s="813"/>
      <c r="GZS15" s="813"/>
      <c r="GZT15" s="813"/>
      <c r="GZU15" s="813"/>
      <c r="GZV15" s="813"/>
      <c r="GZW15" s="813"/>
      <c r="GZX15" s="813"/>
      <c r="GZY15" s="813"/>
      <c r="GZZ15" s="813"/>
      <c r="HAA15" s="813"/>
      <c r="HAB15" s="813"/>
      <c r="HAC15" s="813"/>
      <c r="HAD15" s="813"/>
      <c r="HAE15" s="813"/>
      <c r="HAF15" s="813"/>
      <c r="HAG15" s="813"/>
      <c r="HAH15" s="813"/>
      <c r="HAI15" s="813"/>
      <c r="HAJ15" s="813"/>
      <c r="HAK15" s="813"/>
      <c r="HAL15" s="813"/>
      <c r="HAM15" s="813"/>
      <c r="HAN15" s="813"/>
      <c r="HAO15" s="813"/>
      <c r="HAP15" s="813"/>
      <c r="HAQ15" s="813"/>
      <c r="HAR15" s="813"/>
      <c r="HAS15" s="813"/>
      <c r="HAT15" s="813"/>
      <c r="HAU15" s="813"/>
      <c r="HAV15" s="813"/>
      <c r="HAW15" s="813"/>
      <c r="HAX15" s="813"/>
      <c r="HAY15" s="813"/>
      <c r="HAZ15" s="813"/>
      <c r="HBA15" s="813"/>
      <c r="HBB15" s="813"/>
      <c r="HBC15" s="813"/>
      <c r="HBD15" s="813"/>
      <c r="HBE15" s="813"/>
      <c r="HBF15" s="813"/>
      <c r="HBG15" s="813"/>
      <c r="HBH15" s="813"/>
      <c r="HBI15" s="813"/>
      <c r="HBJ15" s="813"/>
      <c r="HBK15" s="813"/>
      <c r="HBL15" s="813"/>
      <c r="HBM15" s="813"/>
      <c r="HBN15" s="813"/>
      <c r="HBO15" s="813"/>
      <c r="HBP15" s="813"/>
      <c r="HBQ15" s="813"/>
      <c r="HBR15" s="813"/>
      <c r="HBS15" s="813"/>
      <c r="HBT15" s="813"/>
      <c r="HBU15" s="813"/>
      <c r="HBV15" s="813"/>
      <c r="HBW15" s="813"/>
      <c r="HBX15" s="813"/>
      <c r="HBY15" s="813"/>
      <c r="HBZ15" s="813"/>
      <c r="HCA15" s="813"/>
      <c r="HCB15" s="813"/>
      <c r="HCC15" s="813"/>
      <c r="HCD15" s="813"/>
      <c r="HCE15" s="813"/>
      <c r="HCF15" s="813"/>
      <c r="HCG15" s="813"/>
      <c r="HCH15" s="813"/>
      <c r="HCI15" s="813"/>
      <c r="HCJ15" s="813"/>
      <c r="HCK15" s="813"/>
      <c r="HCL15" s="813"/>
      <c r="HCM15" s="813"/>
      <c r="HCN15" s="813"/>
      <c r="HCO15" s="813"/>
      <c r="HCP15" s="813"/>
      <c r="HCQ15" s="813"/>
      <c r="HCR15" s="813"/>
      <c r="HCS15" s="813"/>
      <c r="HCT15" s="813"/>
      <c r="HCU15" s="813"/>
      <c r="HCV15" s="813"/>
      <c r="HCW15" s="813"/>
      <c r="HCX15" s="813"/>
      <c r="HCY15" s="813"/>
      <c r="HCZ15" s="813"/>
      <c r="HDA15" s="813"/>
      <c r="HDB15" s="813"/>
      <c r="HDC15" s="813"/>
      <c r="HDD15" s="813"/>
      <c r="HDE15" s="813"/>
      <c r="HDF15" s="813"/>
      <c r="HDG15" s="813"/>
      <c r="HDH15" s="813"/>
      <c r="HDI15" s="813"/>
      <c r="HDJ15" s="813"/>
      <c r="HDK15" s="813"/>
      <c r="HDL15" s="813"/>
      <c r="HDM15" s="813"/>
      <c r="HDN15" s="813"/>
      <c r="HDO15" s="813"/>
      <c r="HDP15" s="813"/>
      <c r="HDQ15" s="813"/>
      <c r="HDR15" s="813"/>
      <c r="HDS15" s="813"/>
      <c r="HDT15" s="813"/>
      <c r="HDU15" s="813"/>
      <c r="HDV15" s="813"/>
      <c r="HDW15" s="813"/>
      <c r="HDX15" s="813"/>
      <c r="HDY15" s="813"/>
      <c r="HDZ15" s="813"/>
      <c r="HEA15" s="813"/>
      <c r="HEB15" s="813"/>
      <c r="HEC15" s="813"/>
      <c r="HED15" s="813"/>
      <c r="HEE15" s="813"/>
      <c r="HEF15" s="813"/>
      <c r="HEG15" s="813"/>
      <c r="HEH15" s="813"/>
      <c r="HEI15" s="813"/>
      <c r="HEJ15" s="813"/>
      <c r="HEK15" s="813"/>
      <c r="HEL15" s="813"/>
      <c r="HEM15" s="813"/>
      <c r="HEN15" s="813"/>
      <c r="HEO15" s="813"/>
      <c r="HEP15" s="813"/>
      <c r="HEQ15" s="813"/>
      <c r="HER15" s="813"/>
      <c r="HES15" s="813"/>
      <c r="HET15" s="813"/>
      <c r="HEU15" s="813"/>
      <c r="HEV15" s="813"/>
      <c r="HEW15" s="813"/>
      <c r="HEX15" s="813"/>
      <c r="HEY15" s="813"/>
      <c r="HEZ15" s="813"/>
      <c r="HFA15" s="813"/>
      <c r="HFB15" s="813"/>
      <c r="HFC15" s="813"/>
      <c r="HFD15" s="813"/>
      <c r="HFE15" s="813"/>
      <c r="HFF15" s="813"/>
      <c r="HFG15" s="813"/>
      <c r="HFH15" s="813"/>
      <c r="HFI15" s="813"/>
      <c r="HFJ15" s="813"/>
      <c r="HFK15" s="813"/>
      <c r="HFL15" s="813"/>
      <c r="HFM15" s="813"/>
      <c r="HFN15" s="813"/>
      <c r="HFO15" s="813"/>
      <c r="HFP15" s="813"/>
      <c r="HFQ15" s="813"/>
      <c r="HFR15" s="813"/>
      <c r="HFS15" s="813"/>
      <c r="HFT15" s="813"/>
      <c r="HFU15" s="813"/>
      <c r="HFV15" s="813"/>
      <c r="HFW15" s="813"/>
      <c r="HFX15" s="813"/>
      <c r="HFY15" s="813"/>
      <c r="HFZ15" s="813"/>
      <c r="HGA15" s="813"/>
      <c r="HGB15" s="813"/>
      <c r="HGC15" s="813"/>
      <c r="HGD15" s="813"/>
      <c r="HGE15" s="813"/>
      <c r="HGF15" s="813"/>
      <c r="HGG15" s="813"/>
      <c r="HGH15" s="813"/>
      <c r="HGI15" s="813"/>
      <c r="HGJ15" s="813"/>
      <c r="HGK15" s="813"/>
      <c r="HGL15" s="813"/>
      <c r="HGM15" s="813"/>
      <c r="HGN15" s="813"/>
      <c r="HGO15" s="813"/>
      <c r="HGP15" s="813"/>
      <c r="HGQ15" s="813"/>
      <c r="HGR15" s="813"/>
      <c r="HGS15" s="813"/>
      <c r="HGT15" s="813"/>
      <c r="HGU15" s="813"/>
      <c r="HGV15" s="813"/>
      <c r="HGW15" s="813"/>
      <c r="HGX15" s="813"/>
      <c r="HGY15" s="813"/>
      <c r="HGZ15" s="813"/>
      <c r="HHA15" s="813"/>
      <c r="HHB15" s="813"/>
      <c r="HHC15" s="813"/>
      <c r="HHD15" s="813"/>
      <c r="HHE15" s="813"/>
      <c r="HHF15" s="813"/>
      <c r="HHG15" s="813"/>
      <c r="HHH15" s="813"/>
      <c r="HHI15" s="813"/>
      <c r="HHJ15" s="813"/>
      <c r="HHK15" s="813"/>
      <c r="HHL15" s="813"/>
      <c r="HHM15" s="813"/>
      <c r="HHN15" s="813"/>
      <c r="HHO15" s="813"/>
      <c r="HHP15" s="813"/>
      <c r="HHQ15" s="813"/>
      <c r="HHR15" s="813"/>
      <c r="HHS15" s="813"/>
      <c r="HHT15" s="813"/>
      <c r="HHU15" s="813"/>
      <c r="HHV15" s="813"/>
      <c r="HHW15" s="813"/>
      <c r="HHX15" s="813"/>
      <c r="HHY15" s="813"/>
      <c r="HHZ15" s="813"/>
      <c r="HIA15" s="813"/>
      <c r="HIB15" s="813"/>
      <c r="HIC15" s="813"/>
      <c r="HID15" s="813"/>
      <c r="HIE15" s="813"/>
      <c r="HIF15" s="813"/>
      <c r="HIG15" s="813"/>
      <c r="HIH15" s="813"/>
      <c r="HII15" s="813"/>
      <c r="HIJ15" s="813"/>
      <c r="HIK15" s="813"/>
      <c r="HIL15" s="813"/>
      <c r="HIM15" s="813"/>
      <c r="HIN15" s="813"/>
      <c r="HIO15" s="813"/>
      <c r="HIP15" s="813"/>
      <c r="HIQ15" s="813"/>
      <c r="HIR15" s="813"/>
      <c r="HIS15" s="813"/>
      <c r="HIT15" s="813"/>
      <c r="HIU15" s="813"/>
      <c r="HIV15" s="813"/>
      <c r="HIW15" s="813"/>
      <c r="HIX15" s="813"/>
      <c r="HIY15" s="813"/>
      <c r="HIZ15" s="813"/>
      <c r="HJA15" s="813"/>
      <c r="HJB15" s="813"/>
      <c r="HJC15" s="813"/>
      <c r="HJD15" s="813"/>
      <c r="HJE15" s="813"/>
      <c r="HJF15" s="813"/>
      <c r="HJG15" s="813"/>
      <c r="HJH15" s="813"/>
      <c r="HJI15" s="813"/>
      <c r="HJJ15" s="813"/>
      <c r="HJK15" s="813"/>
      <c r="HJL15" s="813"/>
      <c r="HJM15" s="813"/>
      <c r="HJN15" s="813"/>
      <c r="HJO15" s="813"/>
      <c r="HJP15" s="813"/>
      <c r="HJQ15" s="813"/>
      <c r="HJR15" s="813"/>
      <c r="HJS15" s="813"/>
      <c r="HJT15" s="813"/>
      <c r="HJU15" s="813"/>
      <c r="HJV15" s="813"/>
      <c r="HJW15" s="813"/>
      <c r="HJX15" s="813"/>
      <c r="HJY15" s="813"/>
      <c r="HJZ15" s="813"/>
      <c r="HKA15" s="813"/>
      <c r="HKB15" s="813"/>
      <c r="HKC15" s="813"/>
      <c r="HKD15" s="813"/>
      <c r="HKE15" s="813"/>
      <c r="HKF15" s="813"/>
      <c r="HKG15" s="813"/>
      <c r="HKH15" s="813"/>
      <c r="HKI15" s="813"/>
      <c r="HKJ15" s="813"/>
      <c r="HKK15" s="813"/>
      <c r="HKL15" s="813"/>
      <c r="HKM15" s="813"/>
      <c r="HKN15" s="813"/>
      <c r="HKO15" s="813"/>
      <c r="HKP15" s="813"/>
      <c r="HKQ15" s="813"/>
      <c r="HKR15" s="813"/>
      <c r="HKS15" s="813"/>
      <c r="HKT15" s="813"/>
      <c r="HKU15" s="813"/>
      <c r="HKV15" s="813"/>
      <c r="HKW15" s="813"/>
      <c r="HKX15" s="813"/>
      <c r="HKY15" s="813"/>
      <c r="HKZ15" s="813"/>
      <c r="HLA15" s="813"/>
      <c r="HLB15" s="813"/>
      <c r="HLC15" s="813"/>
      <c r="HLD15" s="813"/>
      <c r="HLE15" s="813"/>
      <c r="HLF15" s="813"/>
      <c r="HLG15" s="813"/>
      <c r="HLH15" s="813"/>
      <c r="HLI15" s="813"/>
      <c r="HLJ15" s="813"/>
      <c r="HLK15" s="813"/>
      <c r="HLL15" s="813"/>
      <c r="HLM15" s="813"/>
      <c r="HLN15" s="813"/>
      <c r="HLO15" s="813"/>
      <c r="HLP15" s="813"/>
      <c r="HLQ15" s="813"/>
      <c r="HLR15" s="813"/>
      <c r="HLS15" s="813"/>
      <c r="HLT15" s="813"/>
      <c r="HLU15" s="813"/>
      <c r="HLV15" s="813"/>
      <c r="HLW15" s="813"/>
      <c r="HLX15" s="813"/>
      <c r="HLY15" s="813"/>
      <c r="HLZ15" s="813"/>
      <c r="HMA15" s="813"/>
      <c r="HMB15" s="813"/>
      <c r="HMC15" s="813"/>
      <c r="HMD15" s="813"/>
      <c r="HME15" s="813"/>
      <c r="HMF15" s="813"/>
      <c r="HMG15" s="813"/>
      <c r="HMH15" s="813"/>
      <c r="HMI15" s="813"/>
      <c r="HMJ15" s="813"/>
      <c r="HMK15" s="813"/>
      <c r="HML15" s="813"/>
      <c r="HMM15" s="813"/>
      <c r="HMN15" s="813"/>
      <c r="HMO15" s="813"/>
      <c r="HMP15" s="813"/>
      <c r="HMQ15" s="813"/>
      <c r="HMR15" s="813"/>
      <c r="HMS15" s="813"/>
      <c r="HMT15" s="813"/>
      <c r="HMU15" s="813"/>
      <c r="HMV15" s="813"/>
      <c r="HMW15" s="813"/>
      <c r="HMX15" s="813"/>
      <c r="HMY15" s="813"/>
      <c r="HMZ15" s="813"/>
      <c r="HNA15" s="813"/>
      <c r="HNB15" s="813"/>
      <c r="HNC15" s="813"/>
      <c r="HND15" s="813"/>
      <c r="HNE15" s="813"/>
      <c r="HNF15" s="813"/>
      <c r="HNG15" s="813"/>
      <c r="HNH15" s="813"/>
      <c r="HNI15" s="813"/>
      <c r="HNJ15" s="813"/>
      <c r="HNK15" s="813"/>
      <c r="HNL15" s="813"/>
      <c r="HNM15" s="813"/>
      <c r="HNN15" s="813"/>
      <c r="HNO15" s="813"/>
      <c r="HNP15" s="813"/>
      <c r="HNQ15" s="813"/>
      <c r="HNR15" s="813"/>
      <c r="HNS15" s="813"/>
      <c r="HNT15" s="813"/>
      <c r="HNU15" s="813"/>
      <c r="HNV15" s="813"/>
      <c r="HNW15" s="813"/>
      <c r="HNX15" s="813"/>
      <c r="HNY15" s="813"/>
      <c r="HNZ15" s="813"/>
      <c r="HOA15" s="813"/>
      <c r="HOB15" s="813"/>
      <c r="HOC15" s="813"/>
      <c r="HOD15" s="813"/>
      <c r="HOE15" s="813"/>
      <c r="HOF15" s="813"/>
      <c r="HOG15" s="813"/>
      <c r="HOH15" s="813"/>
      <c r="HOI15" s="813"/>
      <c r="HOJ15" s="813"/>
      <c r="HOK15" s="813"/>
      <c r="HOL15" s="813"/>
      <c r="HOM15" s="813"/>
      <c r="HON15" s="813"/>
      <c r="HOO15" s="813"/>
      <c r="HOP15" s="813"/>
      <c r="HOQ15" s="813"/>
      <c r="HOR15" s="813"/>
      <c r="HOS15" s="813"/>
      <c r="HOT15" s="813"/>
      <c r="HOU15" s="813"/>
      <c r="HOV15" s="813"/>
      <c r="HOW15" s="813"/>
      <c r="HOX15" s="813"/>
      <c r="HOY15" s="813"/>
      <c r="HOZ15" s="813"/>
      <c r="HPA15" s="813"/>
      <c r="HPB15" s="813"/>
      <c r="HPC15" s="813"/>
      <c r="HPD15" s="813"/>
      <c r="HPE15" s="813"/>
      <c r="HPF15" s="813"/>
      <c r="HPG15" s="813"/>
      <c r="HPH15" s="813"/>
      <c r="HPI15" s="813"/>
      <c r="HPJ15" s="813"/>
      <c r="HPK15" s="813"/>
      <c r="HPL15" s="813"/>
      <c r="HPM15" s="813"/>
      <c r="HPN15" s="813"/>
      <c r="HPO15" s="813"/>
      <c r="HPP15" s="813"/>
      <c r="HPQ15" s="813"/>
      <c r="HPR15" s="813"/>
      <c r="HPS15" s="813"/>
      <c r="HPT15" s="813"/>
      <c r="HPU15" s="813"/>
      <c r="HPV15" s="813"/>
      <c r="HPW15" s="813"/>
      <c r="HPX15" s="813"/>
      <c r="HPY15" s="813"/>
      <c r="HPZ15" s="813"/>
      <c r="HQA15" s="813"/>
      <c r="HQB15" s="813"/>
      <c r="HQC15" s="813"/>
      <c r="HQD15" s="813"/>
      <c r="HQE15" s="813"/>
      <c r="HQF15" s="813"/>
      <c r="HQG15" s="813"/>
      <c r="HQH15" s="813"/>
      <c r="HQI15" s="813"/>
      <c r="HQJ15" s="813"/>
      <c r="HQK15" s="813"/>
      <c r="HQL15" s="813"/>
      <c r="HQM15" s="813"/>
      <c r="HQN15" s="813"/>
      <c r="HQO15" s="813"/>
      <c r="HQP15" s="813"/>
      <c r="HQQ15" s="813"/>
      <c r="HQR15" s="813"/>
      <c r="HQS15" s="813"/>
      <c r="HQT15" s="813"/>
      <c r="HQU15" s="813"/>
      <c r="HQV15" s="813"/>
      <c r="HQW15" s="813"/>
      <c r="HQX15" s="813"/>
      <c r="HQY15" s="813"/>
      <c r="HQZ15" s="813"/>
      <c r="HRA15" s="813"/>
      <c r="HRB15" s="813"/>
      <c r="HRC15" s="813"/>
      <c r="HRD15" s="813"/>
      <c r="HRE15" s="813"/>
      <c r="HRF15" s="813"/>
      <c r="HRG15" s="813"/>
      <c r="HRH15" s="813"/>
      <c r="HRI15" s="813"/>
      <c r="HRJ15" s="813"/>
      <c r="HRK15" s="813"/>
      <c r="HRL15" s="813"/>
      <c r="HRM15" s="813"/>
      <c r="HRN15" s="813"/>
      <c r="HRO15" s="813"/>
      <c r="HRP15" s="813"/>
      <c r="HRQ15" s="813"/>
      <c r="HRR15" s="813"/>
      <c r="HRS15" s="813"/>
      <c r="HRT15" s="813"/>
      <c r="HRU15" s="813"/>
      <c r="HRV15" s="813"/>
      <c r="HRW15" s="813"/>
      <c r="HRX15" s="813"/>
      <c r="HRY15" s="813"/>
      <c r="HRZ15" s="813"/>
      <c r="HSA15" s="813"/>
      <c r="HSB15" s="813"/>
      <c r="HSC15" s="813"/>
      <c r="HSD15" s="813"/>
      <c r="HSE15" s="813"/>
      <c r="HSF15" s="813"/>
      <c r="HSG15" s="813"/>
      <c r="HSH15" s="813"/>
      <c r="HSI15" s="813"/>
      <c r="HSJ15" s="813"/>
      <c r="HSK15" s="813"/>
      <c r="HSL15" s="813"/>
      <c r="HSM15" s="813"/>
      <c r="HSN15" s="813"/>
      <c r="HSO15" s="813"/>
      <c r="HSP15" s="813"/>
      <c r="HSQ15" s="813"/>
      <c r="HSR15" s="813"/>
      <c r="HSS15" s="813"/>
      <c r="HST15" s="813"/>
      <c r="HSU15" s="813"/>
      <c r="HSV15" s="813"/>
      <c r="HSW15" s="813"/>
      <c r="HSX15" s="813"/>
      <c r="HSY15" s="813"/>
      <c r="HSZ15" s="813"/>
      <c r="HTA15" s="813"/>
      <c r="HTB15" s="813"/>
      <c r="HTC15" s="813"/>
      <c r="HTD15" s="813"/>
      <c r="HTE15" s="813"/>
      <c r="HTF15" s="813"/>
      <c r="HTG15" s="813"/>
      <c r="HTH15" s="813"/>
      <c r="HTI15" s="813"/>
      <c r="HTJ15" s="813"/>
      <c r="HTK15" s="813"/>
      <c r="HTL15" s="813"/>
      <c r="HTM15" s="813"/>
      <c r="HTN15" s="813"/>
      <c r="HTO15" s="813"/>
      <c r="HTP15" s="813"/>
      <c r="HTQ15" s="813"/>
      <c r="HTR15" s="813"/>
      <c r="HTS15" s="813"/>
      <c r="HTT15" s="813"/>
      <c r="HTU15" s="813"/>
      <c r="HTV15" s="813"/>
      <c r="HTW15" s="813"/>
      <c r="HTX15" s="813"/>
      <c r="HTY15" s="813"/>
      <c r="HTZ15" s="813"/>
      <c r="HUA15" s="813"/>
      <c r="HUB15" s="813"/>
      <c r="HUC15" s="813"/>
      <c r="HUD15" s="813"/>
      <c r="HUE15" s="813"/>
      <c r="HUF15" s="813"/>
      <c r="HUG15" s="813"/>
      <c r="HUH15" s="813"/>
      <c r="HUI15" s="813"/>
      <c r="HUJ15" s="813"/>
      <c r="HUK15" s="813"/>
      <c r="HUL15" s="813"/>
      <c r="HUM15" s="813"/>
      <c r="HUN15" s="813"/>
      <c r="HUO15" s="813"/>
      <c r="HUP15" s="813"/>
      <c r="HUQ15" s="813"/>
      <c r="HUR15" s="813"/>
      <c r="HUS15" s="813"/>
      <c r="HUT15" s="813"/>
      <c r="HUU15" s="813"/>
      <c r="HUV15" s="813"/>
      <c r="HUW15" s="813"/>
      <c r="HUX15" s="813"/>
      <c r="HUY15" s="813"/>
      <c r="HUZ15" s="813"/>
      <c r="HVA15" s="813"/>
      <c r="HVB15" s="813"/>
      <c r="HVC15" s="813"/>
      <c r="HVD15" s="813"/>
      <c r="HVE15" s="813"/>
      <c r="HVF15" s="813"/>
      <c r="HVG15" s="813"/>
      <c r="HVH15" s="813"/>
      <c r="HVI15" s="813"/>
      <c r="HVJ15" s="813"/>
      <c r="HVK15" s="813"/>
      <c r="HVL15" s="813"/>
      <c r="HVM15" s="813"/>
      <c r="HVN15" s="813"/>
      <c r="HVO15" s="813"/>
      <c r="HVP15" s="813"/>
      <c r="HVQ15" s="813"/>
      <c r="HVR15" s="813"/>
      <c r="HVS15" s="813"/>
      <c r="HVT15" s="813"/>
      <c r="HVU15" s="813"/>
      <c r="HVV15" s="813"/>
      <c r="HVW15" s="813"/>
      <c r="HVX15" s="813"/>
      <c r="HVY15" s="813"/>
      <c r="HVZ15" s="813"/>
      <c r="HWA15" s="813"/>
      <c r="HWB15" s="813"/>
      <c r="HWC15" s="813"/>
      <c r="HWD15" s="813"/>
      <c r="HWE15" s="813"/>
      <c r="HWF15" s="813"/>
      <c r="HWG15" s="813"/>
      <c r="HWH15" s="813"/>
      <c r="HWI15" s="813"/>
      <c r="HWJ15" s="813"/>
      <c r="HWK15" s="813"/>
      <c r="HWL15" s="813"/>
      <c r="HWM15" s="813"/>
      <c r="HWN15" s="813"/>
      <c r="HWO15" s="813"/>
      <c r="HWP15" s="813"/>
      <c r="HWQ15" s="813"/>
      <c r="HWR15" s="813"/>
      <c r="HWS15" s="813"/>
      <c r="HWT15" s="813"/>
      <c r="HWU15" s="813"/>
      <c r="HWV15" s="813"/>
      <c r="HWW15" s="813"/>
      <c r="HWX15" s="813"/>
      <c r="HWY15" s="813"/>
      <c r="HWZ15" s="813"/>
      <c r="HXA15" s="813"/>
      <c r="HXB15" s="813"/>
      <c r="HXC15" s="813"/>
      <c r="HXD15" s="813"/>
      <c r="HXE15" s="813"/>
      <c r="HXF15" s="813"/>
      <c r="HXG15" s="813"/>
      <c r="HXH15" s="813"/>
      <c r="HXI15" s="813"/>
      <c r="HXJ15" s="813"/>
      <c r="HXK15" s="813"/>
      <c r="HXL15" s="813"/>
      <c r="HXM15" s="813"/>
      <c r="HXN15" s="813"/>
      <c r="HXO15" s="813"/>
      <c r="HXP15" s="813"/>
      <c r="HXQ15" s="813"/>
      <c r="HXR15" s="813"/>
      <c r="HXS15" s="813"/>
      <c r="HXT15" s="813"/>
      <c r="HXU15" s="813"/>
      <c r="HXV15" s="813"/>
      <c r="HXW15" s="813"/>
      <c r="HXX15" s="813"/>
      <c r="HXY15" s="813"/>
      <c r="HXZ15" s="813"/>
      <c r="HYA15" s="813"/>
      <c r="HYB15" s="813"/>
      <c r="HYC15" s="813"/>
      <c r="HYD15" s="813"/>
      <c r="HYE15" s="813"/>
      <c r="HYF15" s="813"/>
      <c r="HYG15" s="813"/>
      <c r="HYH15" s="813"/>
      <c r="HYI15" s="813"/>
      <c r="HYJ15" s="813"/>
      <c r="HYK15" s="813"/>
      <c r="HYL15" s="813"/>
      <c r="HYM15" s="813"/>
      <c r="HYN15" s="813"/>
      <c r="HYO15" s="813"/>
      <c r="HYP15" s="813"/>
      <c r="HYQ15" s="813"/>
      <c r="HYR15" s="813"/>
      <c r="HYS15" s="813"/>
      <c r="HYT15" s="813"/>
      <c r="HYU15" s="813"/>
      <c r="HYV15" s="813"/>
      <c r="HYW15" s="813"/>
      <c r="HYX15" s="813"/>
      <c r="HYY15" s="813"/>
      <c r="HYZ15" s="813"/>
      <c r="HZA15" s="813"/>
      <c r="HZB15" s="813"/>
      <c r="HZC15" s="813"/>
      <c r="HZD15" s="813"/>
      <c r="HZE15" s="813"/>
      <c r="HZF15" s="813"/>
      <c r="HZG15" s="813"/>
      <c r="HZH15" s="813"/>
      <c r="HZI15" s="813"/>
      <c r="HZJ15" s="813"/>
      <c r="HZK15" s="813"/>
      <c r="HZL15" s="813"/>
      <c r="HZM15" s="813"/>
      <c r="HZN15" s="813"/>
      <c r="HZO15" s="813"/>
      <c r="HZP15" s="813"/>
      <c r="HZQ15" s="813"/>
      <c r="HZR15" s="813"/>
      <c r="HZS15" s="813"/>
      <c r="HZT15" s="813"/>
      <c r="HZU15" s="813"/>
      <c r="HZV15" s="813"/>
      <c r="HZW15" s="813"/>
      <c r="HZX15" s="813"/>
      <c r="HZY15" s="813"/>
      <c r="HZZ15" s="813"/>
      <c r="IAA15" s="813"/>
      <c r="IAB15" s="813"/>
      <c r="IAC15" s="813"/>
      <c r="IAD15" s="813"/>
      <c r="IAE15" s="813"/>
      <c r="IAF15" s="813"/>
      <c r="IAG15" s="813"/>
      <c r="IAH15" s="813"/>
      <c r="IAI15" s="813"/>
      <c r="IAJ15" s="813"/>
      <c r="IAK15" s="813"/>
      <c r="IAL15" s="813"/>
      <c r="IAM15" s="813"/>
      <c r="IAN15" s="813"/>
      <c r="IAO15" s="813"/>
      <c r="IAP15" s="813"/>
      <c r="IAQ15" s="813"/>
      <c r="IAR15" s="813"/>
      <c r="IAS15" s="813"/>
      <c r="IAT15" s="813"/>
      <c r="IAU15" s="813"/>
      <c r="IAV15" s="813"/>
      <c r="IAW15" s="813"/>
      <c r="IAX15" s="813"/>
      <c r="IAY15" s="813"/>
      <c r="IAZ15" s="813"/>
      <c r="IBA15" s="813"/>
      <c r="IBB15" s="813"/>
      <c r="IBC15" s="813"/>
      <c r="IBD15" s="813"/>
      <c r="IBE15" s="813"/>
      <c r="IBF15" s="813"/>
      <c r="IBG15" s="813"/>
      <c r="IBH15" s="813"/>
      <c r="IBI15" s="813"/>
      <c r="IBJ15" s="813"/>
      <c r="IBK15" s="813"/>
      <c r="IBL15" s="813"/>
      <c r="IBM15" s="813"/>
      <c r="IBN15" s="813"/>
      <c r="IBO15" s="813"/>
      <c r="IBP15" s="813"/>
      <c r="IBQ15" s="813"/>
      <c r="IBR15" s="813"/>
      <c r="IBS15" s="813"/>
      <c r="IBT15" s="813"/>
      <c r="IBU15" s="813"/>
      <c r="IBV15" s="813"/>
      <c r="IBW15" s="813"/>
      <c r="IBX15" s="813"/>
      <c r="IBY15" s="813"/>
      <c r="IBZ15" s="813"/>
      <c r="ICA15" s="813"/>
      <c r="ICB15" s="813"/>
      <c r="ICC15" s="813"/>
      <c r="ICD15" s="813"/>
      <c r="ICE15" s="813"/>
      <c r="ICF15" s="813"/>
      <c r="ICG15" s="813"/>
      <c r="ICH15" s="813"/>
      <c r="ICI15" s="813"/>
      <c r="ICJ15" s="813"/>
      <c r="ICK15" s="813"/>
      <c r="ICL15" s="813"/>
      <c r="ICM15" s="813"/>
      <c r="ICN15" s="813"/>
      <c r="ICO15" s="813"/>
      <c r="ICP15" s="813"/>
      <c r="ICQ15" s="813"/>
      <c r="ICR15" s="813"/>
      <c r="ICS15" s="813"/>
      <c r="ICT15" s="813"/>
      <c r="ICU15" s="813"/>
      <c r="ICV15" s="813"/>
      <c r="ICW15" s="813"/>
      <c r="ICX15" s="813"/>
      <c r="ICY15" s="813"/>
      <c r="ICZ15" s="813"/>
      <c r="IDA15" s="813"/>
      <c r="IDB15" s="813"/>
      <c r="IDC15" s="813"/>
      <c r="IDD15" s="813"/>
      <c r="IDE15" s="813"/>
      <c r="IDF15" s="813"/>
      <c r="IDG15" s="813"/>
      <c r="IDH15" s="813"/>
      <c r="IDI15" s="813"/>
      <c r="IDJ15" s="813"/>
      <c r="IDK15" s="813"/>
      <c r="IDL15" s="813"/>
      <c r="IDM15" s="813"/>
      <c r="IDN15" s="813"/>
      <c r="IDO15" s="813"/>
      <c r="IDP15" s="813"/>
      <c r="IDQ15" s="813"/>
      <c r="IDR15" s="813"/>
      <c r="IDS15" s="813"/>
      <c r="IDT15" s="813"/>
      <c r="IDU15" s="813"/>
      <c r="IDV15" s="813"/>
      <c r="IDW15" s="813"/>
      <c r="IDX15" s="813"/>
      <c r="IDY15" s="813"/>
      <c r="IDZ15" s="813"/>
      <c r="IEA15" s="813"/>
      <c r="IEB15" s="813"/>
      <c r="IEC15" s="813"/>
      <c r="IED15" s="813"/>
      <c r="IEE15" s="813"/>
      <c r="IEF15" s="813"/>
      <c r="IEG15" s="813"/>
      <c r="IEH15" s="813"/>
      <c r="IEI15" s="813"/>
      <c r="IEJ15" s="813"/>
      <c r="IEK15" s="813"/>
      <c r="IEL15" s="813"/>
      <c r="IEM15" s="813"/>
      <c r="IEN15" s="813"/>
      <c r="IEO15" s="813"/>
      <c r="IEP15" s="813"/>
      <c r="IEQ15" s="813"/>
      <c r="IER15" s="813"/>
      <c r="IES15" s="813"/>
      <c r="IET15" s="813"/>
      <c r="IEU15" s="813"/>
      <c r="IEV15" s="813"/>
      <c r="IEW15" s="813"/>
      <c r="IEX15" s="813"/>
      <c r="IEY15" s="813"/>
      <c r="IEZ15" s="813"/>
      <c r="IFA15" s="813"/>
      <c r="IFB15" s="813"/>
      <c r="IFC15" s="813"/>
      <c r="IFD15" s="813"/>
      <c r="IFE15" s="813"/>
      <c r="IFF15" s="813"/>
      <c r="IFG15" s="813"/>
      <c r="IFH15" s="813"/>
      <c r="IFI15" s="813"/>
      <c r="IFJ15" s="813"/>
      <c r="IFK15" s="813"/>
      <c r="IFL15" s="813"/>
      <c r="IFM15" s="813"/>
      <c r="IFN15" s="813"/>
      <c r="IFO15" s="813"/>
      <c r="IFP15" s="813"/>
      <c r="IFQ15" s="813"/>
      <c r="IFR15" s="813"/>
      <c r="IFS15" s="813"/>
      <c r="IFT15" s="813"/>
      <c r="IFU15" s="813"/>
      <c r="IFV15" s="813"/>
      <c r="IFW15" s="813"/>
      <c r="IFX15" s="813"/>
      <c r="IFY15" s="813"/>
      <c r="IFZ15" s="813"/>
      <c r="IGA15" s="813"/>
      <c r="IGB15" s="813"/>
      <c r="IGC15" s="813"/>
      <c r="IGD15" s="813"/>
      <c r="IGE15" s="813"/>
      <c r="IGF15" s="813"/>
      <c r="IGG15" s="813"/>
      <c r="IGH15" s="813"/>
      <c r="IGI15" s="813"/>
      <c r="IGJ15" s="813"/>
      <c r="IGK15" s="813"/>
      <c r="IGL15" s="813"/>
      <c r="IGM15" s="813"/>
      <c r="IGN15" s="813"/>
      <c r="IGO15" s="813"/>
      <c r="IGP15" s="813"/>
      <c r="IGQ15" s="813"/>
      <c r="IGR15" s="813"/>
      <c r="IGS15" s="813"/>
      <c r="IGT15" s="813"/>
      <c r="IGU15" s="813"/>
      <c r="IGV15" s="813"/>
      <c r="IGW15" s="813"/>
      <c r="IGX15" s="813"/>
      <c r="IGY15" s="813"/>
      <c r="IGZ15" s="813"/>
      <c r="IHA15" s="813"/>
      <c r="IHB15" s="813"/>
      <c r="IHC15" s="813"/>
      <c r="IHD15" s="813"/>
      <c r="IHE15" s="813"/>
      <c r="IHF15" s="813"/>
      <c r="IHG15" s="813"/>
      <c r="IHH15" s="813"/>
      <c r="IHI15" s="813"/>
      <c r="IHJ15" s="813"/>
      <c r="IHK15" s="813"/>
      <c r="IHL15" s="813"/>
      <c r="IHM15" s="813"/>
      <c r="IHN15" s="813"/>
      <c r="IHO15" s="813"/>
      <c r="IHP15" s="813"/>
      <c r="IHQ15" s="813"/>
      <c r="IHR15" s="813"/>
      <c r="IHS15" s="813"/>
      <c r="IHT15" s="813"/>
      <c r="IHU15" s="813"/>
      <c r="IHV15" s="813"/>
      <c r="IHW15" s="813"/>
      <c r="IHX15" s="813"/>
      <c r="IHY15" s="813"/>
      <c r="IHZ15" s="813"/>
      <c r="IIA15" s="813"/>
      <c r="IIB15" s="813"/>
      <c r="IIC15" s="813"/>
      <c r="IID15" s="813"/>
      <c r="IIE15" s="813"/>
      <c r="IIF15" s="813"/>
      <c r="IIG15" s="813"/>
      <c r="IIH15" s="813"/>
      <c r="III15" s="813"/>
      <c r="IIJ15" s="813"/>
      <c r="IIK15" s="813"/>
      <c r="IIL15" s="813"/>
      <c r="IIM15" s="813"/>
      <c r="IIN15" s="813"/>
      <c r="IIO15" s="813"/>
      <c r="IIP15" s="813"/>
      <c r="IIQ15" s="813"/>
      <c r="IIR15" s="813"/>
      <c r="IIS15" s="813"/>
      <c r="IIT15" s="813"/>
      <c r="IIU15" s="813"/>
      <c r="IIV15" s="813"/>
      <c r="IIW15" s="813"/>
      <c r="IIX15" s="813"/>
      <c r="IIY15" s="813"/>
      <c r="IIZ15" s="813"/>
      <c r="IJA15" s="813"/>
      <c r="IJB15" s="813"/>
      <c r="IJC15" s="813"/>
      <c r="IJD15" s="813"/>
      <c r="IJE15" s="813"/>
      <c r="IJF15" s="813"/>
      <c r="IJG15" s="813"/>
      <c r="IJH15" s="813"/>
      <c r="IJI15" s="813"/>
      <c r="IJJ15" s="813"/>
      <c r="IJK15" s="813"/>
      <c r="IJL15" s="813"/>
      <c r="IJM15" s="813"/>
      <c r="IJN15" s="813"/>
      <c r="IJO15" s="813"/>
      <c r="IJP15" s="813"/>
      <c r="IJQ15" s="813"/>
      <c r="IJR15" s="813"/>
      <c r="IJS15" s="813"/>
      <c r="IJT15" s="813"/>
      <c r="IJU15" s="813"/>
      <c r="IJV15" s="813"/>
      <c r="IJW15" s="813"/>
      <c r="IJX15" s="813"/>
      <c r="IJY15" s="813"/>
      <c r="IJZ15" s="813"/>
      <c r="IKA15" s="813"/>
      <c r="IKB15" s="813"/>
      <c r="IKC15" s="813"/>
      <c r="IKD15" s="813"/>
      <c r="IKE15" s="813"/>
      <c r="IKF15" s="813"/>
      <c r="IKG15" s="813"/>
      <c r="IKH15" s="813"/>
      <c r="IKI15" s="813"/>
      <c r="IKJ15" s="813"/>
      <c r="IKK15" s="813"/>
      <c r="IKL15" s="813"/>
      <c r="IKM15" s="813"/>
      <c r="IKN15" s="813"/>
      <c r="IKO15" s="813"/>
      <c r="IKP15" s="813"/>
      <c r="IKQ15" s="813"/>
      <c r="IKR15" s="813"/>
      <c r="IKS15" s="813"/>
      <c r="IKT15" s="813"/>
      <c r="IKU15" s="813"/>
      <c r="IKV15" s="813"/>
      <c r="IKW15" s="813"/>
      <c r="IKX15" s="813"/>
      <c r="IKY15" s="813"/>
      <c r="IKZ15" s="813"/>
      <c r="ILA15" s="813"/>
      <c r="ILB15" s="813"/>
      <c r="ILC15" s="813"/>
      <c r="ILD15" s="813"/>
      <c r="ILE15" s="813"/>
      <c r="ILF15" s="813"/>
      <c r="ILG15" s="813"/>
      <c r="ILH15" s="813"/>
      <c r="ILI15" s="813"/>
      <c r="ILJ15" s="813"/>
      <c r="ILK15" s="813"/>
      <c r="ILL15" s="813"/>
      <c r="ILM15" s="813"/>
      <c r="ILN15" s="813"/>
      <c r="ILO15" s="813"/>
      <c r="ILP15" s="813"/>
      <c r="ILQ15" s="813"/>
      <c r="ILR15" s="813"/>
      <c r="ILS15" s="813"/>
      <c r="ILT15" s="813"/>
      <c r="ILU15" s="813"/>
      <c r="ILV15" s="813"/>
      <c r="ILW15" s="813"/>
      <c r="ILX15" s="813"/>
      <c r="ILY15" s="813"/>
      <c r="ILZ15" s="813"/>
      <c r="IMA15" s="813"/>
      <c r="IMB15" s="813"/>
      <c r="IMC15" s="813"/>
      <c r="IMD15" s="813"/>
      <c r="IME15" s="813"/>
      <c r="IMF15" s="813"/>
      <c r="IMG15" s="813"/>
      <c r="IMH15" s="813"/>
      <c r="IMI15" s="813"/>
      <c r="IMJ15" s="813"/>
      <c r="IMK15" s="813"/>
      <c r="IML15" s="813"/>
      <c r="IMM15" s="813"/>
      <c r="IMN15" s="813"/>
      <c r="IMO15" s="813"/>
      <c r="IMP15" s="813"/>
      <c r="IMQ15" s="813"/>
      <c r="IMR15" s="813"/>
      <c r="IMS15" s="813"/>
      <c r="IMT15" s="813"/>
      <c r="IMU15" s="813"/>
      <c r="IMV15" s="813"/>
      <c r="IMW15" s="813"/>
      <c r="IMX15" s="813"/>
      <c r="IMY15" s="813"/>
      <c r="IMZ15" s="813"/>
      <c r="INA15" s="813"/>
      <c r="INB15" s="813"/>
      <c r="INC15" s="813"/>
      <c r="IND15" s="813"/>
      <c r="INE15" s="813"/>
      <c r="INF15" s="813"/>
      <c r="ING15" s="813"/>
      <c r="INH15" s="813"/>
      <c r="INI15" s="813"/>
      <c r="INJ15" s="813"/>
      <c r="INK15" s="813"/>
      <c r="INL15" s="813"/>
      <c r="INM15" s="813"/>
      <c r="INN15" s="813"/>
      <c r="INO15" s="813"/>
      <c r="INP15" s="813"/>
      <c r="INQ15" s="813"/>
      <c r="INR15" s="813"/>
      <c r="INS15" s="813"/>
      <c r="INT15" s="813"/>
      <c r="INU15" s="813"/>
      <c r="INV15" s="813"/>
      <c r="INW15" s="813"/>
      <c r="INX15" s="813"/>
      <c r="INY15" s="813"/>
      <c r="INZ15" s="813"/>
      <c r="IOA15" s="813"/>
      <c r="IOB15" s="813"/>
      <c r="IOC15" s="813"/>
      <c r="IOD15" s="813"/>
      <c r="IOE15" s="813"/>
      <c r="IOF15" s="813"/>
      <c r="IOG15" s="813"/>
      <c r="IOH15" s="813"/>
      <c r="IOI15" s="813"/>
      <c r="IOJ15" s="813"/>
      <c r="IOK15" s="813"/>
      <c r="IOL15" s="813"/>
      <c r="IOM15" s="813"/>
      <c r="ION15" s="813"/>
      <c r="IOO15" s="813"/>
      <c r="IOP15" s="813"/>
      <c r="IOQ15" s="813"/>
      <c r="IOR15" s="813"/>
      <c r="IOS15" s="813"/>
      <c r="IOT15" s="813"/>
      <c r="IOU15" s="813"/>
      <c r="IOV15" s="813"/>
      <c r="IOW15" s="813"/>
      <c r="IOX15" s="813"/>
      <c r="IOY15" s="813"/>
      <c r="IOZ15" s="813"/>
      <c r="IPA15" s="813"/>
      <c r="IPB15" s="813"/>
      <c r="IPC15" s="813"/>
      <c r="IPD15" s="813"/>
      <c r="IPE15" s="813"/>
      <c r="IPF15" s="813"/>
      <c r="IPG15" s="813"/>
      <c r="IPH15" s="813"/>
      <c r="IPI15" s="813"/>
      <c r="IPJ15" s="813"/>
      <c r="IPK15" s="813"/>
      <c r="IPL15" s="813"/>
      <c r="IPM15" s="813"/>
      <c r="IPN15" s="813"/>
      <c r="IPO15" s="813"/>
      <c r="IPP15" s="813"/>
      <c r="IPQ15" s="813"/>
      <c r="IPR15" s="813"/>
      <c r="IPS15" s="813"/>
      <c r="IPT15" s="813"/>
      <c r="IPU15" s="813"/>
      <c r="IPV15" s="813"/>
      <c r="IPW15" s="813"/>
      <c r="IPX15" s="813"/>
      <c r="IPY15" s="813"/>
      <c r="IPZ15" s="813"/>
      <c r="IQA15" s="813"/>
      <c r="IQB15" s="813"/>
      <c r="IQC15" s="813"/>
      <c r="IQD15" s="813"/>
      <c r="IQE15" s="813"/>
      <c r="IQF15" s="813"/>
      <c r="IQG15" s="813"/>
      <c r="IQH15" s="813"/>
      <c r="IQI15" s="813"/>
      <c r="IQJ15" s="813"/>
      <c r="IQK15" s="813"/>
      <c r="IQL15" s="813"/>
      <c r="IQM15" s="813"/>
      <c r="IQN15" s="813"/>
      <c r="IQO15" s="813"/>
      <c r="IQP15" s="813"/>
      <c r="IQQ15" s="813"/>
      <c r="IQR15" s="813"/>
      <c r="IQS15" s="813"/>
      <c r="IQT15" s="813"/>
      <c r="IQU15" s="813"/>
      <c r="IQV15" s="813"/>
      <c r="IQW15" s="813"/>
      <c r="IQX15" s="813"/>
      <c r="IQY15" s="813"/>
      <c r="IQZ15" s="813"/>
      <c r="IRA15" s="813"/>
      <c r="IRB15" s="813"/>
      <c r="IRC15" s="813"/>
      <c r="IRD15" s="813"/>
      <c r="IRE15" s="813"/>
      <c r="IRF15" s="813"/>
      <c r="IRG15" s="813"/>
      <c r="IRH15" s="813"/>
      <c r="IRI15" s="813"/>
      <c r="IRJ15" s="813"/>
      <c r="IRK15" s="813"/>
      <c r="IRL15" s="813"/>
      <c r="IRM15" s="813"/>
      <c r="IRN15" s="813"/>
      <c r="IRO15" s="813"/>
      <c r="IRP15" s="813"/>
      <c r="IRQ15" s="813"/>
      <c r="IRR15" s="813"/>
      <c r="IRS15" s="813"/>
      <c r="IRT15" s="813"/>
      <c r="IRU15" s="813"/>
      <c r="IRV15" s="813"/>
      <c r="IRW15" s="813"/>
      <c r="IRX15" s="813"/>
      <c r="IRY15" s="813"/>
      <c r="IRZ15" s="813"/>
      <c r="ISA15" s="813"/>
      <c r="ISB15" s="813"/>
      <c r="ISC15" s="813"/>
      <c r="ISD15" s="813"/>
      <c r="ISE15" s="813"/>
      <c r="ISF15" s="813"/>
      <c r="ISG15" s="813"/>
      <c r="ISH15" s="813"/>
      <c r="ISI15" s="813"/>
      <c r="ISJ15" s="813"/>
      <c r="ISK15" s="813"/>
      <c r="ISL15" s="813"/>
      <c r="ISM15" s="813"/>
      <c r="ISN15" s="813"/>
      <c r="ISO15" s="813"/>
      <c r="ISP15" s="813"/>
      <c r="ISQ15" s="813"/>
      <c r="ISR15" s="813"/>
      <c r="ISS15" s="813"/>
      <c r="IST15" s="813"/>
      <c r="ISU15" s="813"/>
      <c r="ISV15" s="813"/>
      <c r="ISW15" s="813"/>
      <c r="ISX15" s="813"/>
      <c r="ISY15" s="813"/>
      <c r="ISZ15" s="813"/>
      <c r="ITA15" s="813"/>
      <c r="ITB15" s="813"/>
      <c r="ITC15" s="813"/>
      <c r="ITD15" s="813"/>
      <c r="ITE15" s="813"/>
      <c r="ITF15" s="813"/>
      <c r="ITG15" s="813"/>
      <c r="ITH15" s="813"/>
      <c r="ITI15" s="813"/>
      <c r="ITJ15" s="813"/>
      <c r="ITK15" s="813"/>
      <c r="ITL15" s="813"/>
      <c r="ITM15" s="813"/>
      <c r="ITN15" s="813"/>
      <c r="ITO15" s="813"/>
      <c r="ITP15" s="813"/>
      <c r="ITQ15" s="813"/>
      <c r="ITR15" s="813"/>
      <c r="ITS15" s="813"/>
      <c r="ITT15" s="813"/>
      <c r="ITU15" s="813"/>
      <c r="ITV15" s="813"/>
      <c r="ITW15" s="813"/>
      <c r="ITX15" s="813"/>
      <c r="ITY15" s="813"/>
      <c r="ITZ15" s="813"/>
      <c r="IUA15" s="813"/>
      <c r="IUB15" s="813"/>
      <c r="IUC15" s="813"/>
      <c r="IUD15" s="813"/>
      <c r="IUE15" s="813"/>
      <c r="IUF15" s="813"/>
      <c r="IUG15" s="813"/>
      <c r="IUH15" s="813"/>
      <c r="IUI15" s="813"/>
      <c r="IUJ15" s="813"/>
      <c r="IUK15" s="813"/>
      <c r="IUL15" s="813"/>
      <c r="IUM15" s="813"/>
      <c r="IUN15" s="813"/>
      <c r="IUO15" s="813"/>
      <c r="IUP15" s="813"/>
      <c r="IUQ15" s="813"/>
      <c r="IUR15" s="813"/>
      <c r="IUS15" s="813"/>
      <c r="IUT15" s="813"/>
      <c r="IUU15" s="813"/>
      <c r="IUV15" s="813"/>
      <c r="IUW15" s="813"/>
      <c r="IUX15" s="813"/>
      <c r="IUY15" s="813"/>
      <c r="IUZ15" s="813"/>
      <c r="IVA15" s="813"/>
      <c r="IVB15" s="813"/>
      <c r="IVC15" s="813"/>
      <c r="IVD15" s="813"/>
      <c r="IVE15" s="813"/>
      <c r="IVF15" s="813"/>
      <c r="IVG15" s="813"/>
      <c r="IVH15" s="813"/>
      <c r="IVI15" s="813"/>
      <c r="IVJ15" s="813"/>
      <c r="IVK15" s="813"/>
      <c r="IVL15" s="813"/>
      <c r="IVM15" s="813"/>
      <c r="IVN15" s="813"/>
      <c r="IVO15" s="813"/>
      <c r="IVP15" s="813"/>
      <c r="IVQ15" s="813"/>
      <c r="IVR15" s="813"/>
      <c r="IVS15" s="813"/>
      <c r="IVT15" s="813"/>
      <c r="IVU15" s="813"/>
      <c r="IVV15" s="813"/>
      <c r="IVW15" s="813"/>
      <c r="IVX15" s="813"/>
      <c r="IVY15" s="813"/>
      <c r="IVZ15" s="813"/>
      <c r="IWA15" s="813"/>
      <c r="IWB15" s="813"/>
      <c r="IWC15" s="813"/>
      <c r="IWD15" s="813"/>
      <c r="IWE15" s="813"/>
      <c r="IWF15" s="813"/>
      <c r="IWG15" s="813"/>
      <c r="IWH15" s="813"/>
      <c r="IWI15" s="813"/>
      <c r="IWJ15" s="813"/>
      <c r="IWK15" s="813"/>
      <c r="IWL15" s="813"/>
      <c r="IWM15" s="813"/>
      <c r="IWN15" s="813"/>
      <c r="IWO15" s="813"/>
      <c r="IWP15" s="813"/>
      <c r="IWQ15" s="813"/>
      <c r="IWR15" s="813"/>
      <c r="IWS15" s="813"/>
      <c r="IWT15" s="813"/>
      <c r="IWU15" s="813"/>
      <c r="IWV15" s="813"/>
      <c r="IWW15" s="813"/>
      <c r="IWX15" s="813"/>
      <c r="IWY15" s="813"/>
      <c r="IWZ15" s="813"/>
      <c r="IXA15" s="813"/>
      <c r="IXB15" s="813"/>
      <c r="IXC15" s="813"/>
      <c r="IXD15" s="813"/>
      <c r="IXE15" s="813"/>
      <c r="IXF15" s="813"/>
      <c r="IXG15" s="813"/>
      <c r="IXH15" s="813"/>
      <c r="IXI15" s="813"/>
      <c r="IXJ15" s="813"/>
      <c r="IXK15" s="813"/>
      <c r="IXL15" s="813"/>
      <c r="IXM15" s="813"/>
      <c r="IXN15" s="813"/>
      <c r="IXO15" s="813"/>
      <c r="IXP15" s="813"/>
      <c r="IXQ15" s="813"/>
      <c r="IXR15" s="813"/>
      <c r="IXS15" s="813"/>
      <c r="IXT15" s="813"/>
      <c r="IXU15" s="813"/>
      <c r="IXV15" s="813"/>
      <c r="IXW15" s="813"/>
      <c r="IXX15" s="813"/>
      <c r="IXY15" s="813"/>
      <c r="IXZ15" s="813"/>
      <c r="IYA15" s="813"/>
      <c r="IYB15" s="813"/>
      <c r="IYC15" s="813"/>
      <c r="IYD15" s="813"/>
      <c r="IYE15" s="813"/>
      <c r="IYF15" s="813"/>
      <c r="IYG15" s="813"/>
      <c r="IYH15" s="813"/>
      <c r="IYI15" s="813"/>
      <c r="IYJ15" s="813"/>
      <c r="IYK15" s="813"/>
      <c r="IYL15" s="813"/>
      <c r="IYM15" s="813"/>
      <c r="IYN15" s="813"/>
      <c r="IYO15" s="813"/>
      <c r="IYP15" s="813"/>
      <c r="IYQ15" s="813"/>
      <c r="IYR15" s="813"/>
      <c r="IYS15" s="813"/>
      <c r="IYT15" s="813"/>
      <c r="IYU15" s="813"/>
      <c r="IYV15" s="813"/>
      <c r="IYW15" s="813"/>
      <c r="IYX15" s="813"/>
      <c r="IYY15" s="813"/>
      <c r="IYZ15" s="813"/>
      <c r="IZA15" s="813"/>
      <c r="IZB15" s="813"/>
      <c r="IZC15" s="813"/>
      <c r="IZD15" s="813"/>
      <c r="IZE15" s="813"/>
      <c r="IZF15" s="813"/>
      <c r="IZG15" s="813"/>
      <c r="IZH15" s="813"/>
      <c r="IZI15" s="813"/>
      <c r="IZJ15" s="813"/>
      <c r="IZK15" s="813"/>
      <c r="IZL15" s="813"/>
      <c r="IZM15" s="813"/>
      <c r="IZN15" s="813"/>
      <c r="IZO15" s="813"/>
      <c r="IZP15" s="813"/>
      <c r="IZQ15" s="813"/>
      <c r="IZR15" s="813"/>
      <c r="IZS15" s="813"/>
      <c r="IZT15" s="813"/>
      <c r="IZU15" s="813"/>
      <c r="IZV15" s="813"/>
      <c r="IZW15" s="813"/>
      <c r="IZX15" s="813"/>
      <c r="IZY15" s="813"/>
      <c r="IZZ15" s="813"/>
      <c r="JAA15" s="813"/>
      <c r="JAB15" s="813"/>
      <c r="JAC15" s="813"/>
      <c r="JAD15" s="813"/>
      <c r="JAE15" s="813"/>
      <c r="JAF15" s="813"/>
      <c r="JAG15" s="813"/>
      <c r="JAH15" s="813"/>
      <c r="JAI15" s="813"/>
      <c r="JAJ15" s="813"/>
      <c r="JAK15" s="813"/>
      <c r="JAL15" s="813"/>
      <c r="JAM15" s="813"/>
      <c r="JAN15" s="813"/>
      <c r="JAO15" s="813"/>
      <c r="JAP15" s="813"/>
      <c r="JAQ15" s="813"/>
      <c r="JAR15" s="813"/>
      <c r="JAS15" s="813"/>
      <c r="JAT15" s="813"/>
      <c r="JAU15" s="813"/>
      <c r="JAV15" s="813"/>
      <c r="JAW15" s="813"/>
      <c r="JAX15" s="813"/>
      <c r="JAY15" s="813"/>
      <c r="JAZ15" s="813"/>
      <c r="JBA15" s="813"/>
      <c r="JBB15" s="813"/>
      <c r="JBC15" s="813"/>
      <c r="JBD15" s="813"/>
      <c r="JBE15" s="813"/>
      <c r="JBF15" s="813"/>
      <c r="JBG15" s="813"/>
      <c r="JBH15" s="813"/>
      <c r="JBI15" s="813"/>
      <c r="JBJ15" s="813"/>
      <c r="JBK15" s="813"/>
      <c r="JBL15" s="813"/>
      <c r="JBM15" s="813"/>
      <c r="JBN15" s="813"/>
      <c r="JBO15" s="813"/>
      <c r="JBP15" s="813"/>
      <c r="JBQ15" s="813"/>
      <c r="JBR15" s="813"/>
      <c r="JBS15" s="813"/>
      <c r="JBT15" s="813"/>
      <c r="JBU15" s="813"/>
      <c r="JBV15" s="813"/>
      <c r="JBW15" s="813"/>
      <c r="JBX15" s="813"/>
      <c r="JBY15" s="813"/>
      <c r="JBZ15" s="813"/>
      <c r="JCA15" s="813"/>
      <c r="JCB15" s="813"/>
      <c r="JCC15" s="813"/>
      <c r="JCD15" s="813"/>
      <c r="JCE15" s="813"/>
      <c r="JCF15" s="813"/>
      <c r="JCG15" s="813"/>
      <c r="JCH15" s="813"/>
      <c r="JCI15" s="813"/>
      <c r="JCJ15" s="813"/>
      <c r="JCK15" s="813"/>
      <c r="JCL15" s="813"/>
      <c r="JCM15" s="813"/>
      <c r="JCN15" s="813"/>
      <c r="JCO15" s="813"/>
      <c r="JCP15" s="813"/>
      <c r="JCQ15" s="813"/>
      <c r="JCR15" s="813"/>
      <c r="JCS15" s="813"/>
      <c r="JCT15" s="813"/>
      <c r="JCU15" s="813"/>
      <c r="JCV15" s="813"/>
      <c r="JCW15" s="813"/>
      <c r="JCX15" s="813"/>
      <c r="JCY15" s="813"/>
      <c r="JCZ15" s="813"/>
      <c r="JDA15" s="813"/>
      <c r="JDB15" s="813"/>
      <c r="JDC15" s="813"/>
      <c r="JDD15" s="813"/>
      <c r="JDE15" s="813"/>
      <c r="JDF15" s="813"/>
      <c r="JDG15" s="813"/>
      <c r="JDH15" s="813"/>
      <c r="JDI15" s="813"/>
      <c r="JDJ15" s="813"/>
      <c r="JDK15" s="813"/>
      <c r="JDL15" s="813"/>
      <c r="JDM15" s="813"/>
      <c r="JDN15" s="813"/>
      <c r="JDO15" s="813"/>
      <c r="JDP15" s="813"/>
      <c r="JDQ15" s="813"/>
      <c r="JDR15" s="813"/>
      <c r="JDS15" s="813"/>
      <c r="JDT15" s="813"/>
      <c r="JDU15" s="813"/>
      <c r="JDV15" s="813"/>
      <c r="JDW15" s="813"/>
      <c r="JDX15" s="813"/>
      <c r="JDY15" s="813"/>
      <c r="JDZ15" s="813"/>
      <c r="JEA15" s="813"/>
      <c r="JEB15" s="813"/>
      <c r="JEC15" s="813"/>
      <c r="JED15" s="813"/>
      <c r="JEE15" s="813"/>
      <c r="JEF15" s="813"/>
      <c r="JEG15" s="813"/>
      <c r="JEH15" s="813"/>
      <c r="JEI15" s="813"/>
      <c r="JEJ15" s="813"/>
      <c r="JEK15" s="813"/>
      <c r="JEL15" s="813"/>
      <c r="JEM15" s="813"/>
      <c r="JEN15" s="813"/>
      <c r="JEO15" s="813"/>
      <c r="JEP15" s="813"/>
      <c r="JEQ15" s="813"/>
      <c r="JER15" s="813"/>
      <c r="JES15" s="813"/>
      <c r="JET15" s="813"/>
      <c r="JEU15" s="813"/>
      <c r="JEV15" s="813"/>
      <c r="JEW15" s="813"/>
      <c r="JEX15" s="813"/>
      <c r="JEY15" s="813"/>
      <c r="JEZ15" s="813"/>
      <c r="JFA15" s="813"/>
      <c r="JFB15" s="813"/>
      <c r="JFC15" s="813"/>
      <c r="JFD15" s="813"/>
      <c r="JFE15" s="813"/>
      <c r="JFF15" s="813"/>
      <c r="JFG15" s="813"/>
      <c r="JFH15" s="813"/>
      <c r="JFI15" s="813"/>
      <c r="JFJ15" s="813"/>
      <c r="JFK15" s="813"/>
      <c r="JFL15" s="813"/>
      <c r="JFM15" s="813"/>
      <c r="JFN15" s="813"/>
      <c r="JFO15" s="813"/>
      <c r="JFP15" s="813"/>
      <c r="JFQ15" s="813"/>
      <c r="JFR15" s="813"/>
      <c r="JFS15" s="813"/>
      <c r="JFT15" s="813"/>
      <c r="JFU15" s="813"/>
      <c r="JFV15" s="813"/>
      <c r="JFW15" s="813"/>
      <c r="JFX15" s="813"/>
      <c r="JFY15" s="813"/>
      <c r="JFZ15" s="813"/>
      <c r="JGA15" s="813"/>
      <c r="JGB15" s="813"/>
      <c r="JGC15" s="813"/>
      <c r="JGD15" s="813"/>
      <c r="JGE15" s="813"/>
      <c r="JGF15" s="813"/>
      <c r="JGG15" s="813"/>
      <c r="JGH15" s="813"/>
      <c r="JGI15" s="813"/>
      <c r="JGJ15" s="813"/>
      <c r="JGK15" s="813"/>
      <c r="JGL15" s="813"/>
      <c r="JGM15" s="813"/>
      <c r="JGN15" s="813"/>
      <c r="JGO15" s="813"/>
      <c r="JGP15" s="813"/>
      <c r="JGQ15" s="813"/>
      <c r="JGR15" s="813"/>
      <c r="JGS15" s="813"/>
      <c r="JGT15" s="813"/>
      <c r="JGU15" s="813"/>
      <c r="JGV15" s="813"/>
      <c r="JGW15" s="813"/>
      <c r="JGX15" s="813"/>
      <c r="JGY15" s="813"/>
      <c r="JGZ15" s="813"/>
      <c r="JHA15" s="813"/>
      <c r="JHB15" s="813"/>
      <c r="JHC15" s="813"/>
      <c r="JHD15" s="813"/>
      <c r="JHE15" s="813"/>
      <c r="JHF15" s="813"/>
      <c r="JHG15" s="813"/>
      <c r="JHH15" s="813"/>
      <c r="JHI15" s="813"/>
      <c r="JHJ15" s="813"/>
      <c r="JHK15" s="813"/>
      <c r="JHL15" s="813"/>
      <c r="JHM15" s="813"/>
      <c r="JHN15" s="813"/>
      <c r="JHO15" s="813"/>
      <c r="JHP15" s="813"/>
      <c r="JHQ15" s="813"/>
      <c r="JHR15" s="813"/>
      <c r="JHS15" s="813"/>
      <c r="JHT15" s="813"/>
      <c r="JHU15" s="813"/>
      <c r="JHV15" s="813"/>
      <c r="JHW15" s="813"/>
      <c r="JHX15" s="813"/>
      <c r="JHY15" s="813"/>
      <c r="JHZ15" s="813"/>
      <c r="JIA15" s="813"/>
      <c r="JIB15" s="813"/>
      <c r="JIC15" s="813"/>
      <c r="JID15" s="813"/>
      <c r="JIE15" s="813"/>
      <c r="JIF15" s="813"/>
      <c r="JIG15" s="813"/>
      <c r="JIH15" s="813"/>
      <c r="JII15" s="813"/>
      <c r="JIJ15" s="813"/>
      <c r="JIK15" s="813"/>
      <c r="JIL15" s="813"/>
      <c r="JIM15" s="813"/>
      <c r="JIN15" s="813"/>
      <c r="JIO15" s="813"/>
      <c r="JIP15" s="813"/>
      <c r="JIQ15" s="813"/>
      <c r="JIR15" s="813"/>
      <c r="JIS15" s="813"/>
      <c r="JIT15" s="813"/>
      <c r="JIU15" s="813"/>
      <c r="JIV15" s="813"/>
      <c r="JIW15" s="813"/>
      <c r="JIX15" s="813"/>
      <c r="JIY15" s="813"/>
      <c r="JIZ15" s="813"/>
      <c r="JJA15" s="813"/>
      <c r="JJB15" s="813"/>
      <c r="JJC15" s="813"/>
      <c r="JJD15" s="813"/>
      <c r="JJE15" s="813"/>
      <c r="JJF15" s="813"/>
      <c r="JJG15" s="813"/>
      <c r="JJH15" s="813"/>
      <c r="JJI15" s="813"/>
      <c r="JJJ15" s="813"/>
      <c r="JJK15" s="813"/>
      <c r="JJL15" s="813"/>
      <c r="JJM15" s="813"/>
      <c r="JJN15" s="813"/>
      <c r="JJO15" s="813"/>
      <c r="JJP15" s="813"/>
      <c r="JJQ15" s="813"/>
      <c r="JJR15" s="813"/>
      <c r="JJS15" s="813"/>
      <c r="JJT15" s="813"/>
      <c r="JJU15" s="813"/>
      <c r="JJV15" s="813"/>
      <c r="JJW15" s="813"/>
      <c r="JJX15" s="813"/>
      <c r="JJY15" s="813"/>
      <c r="JJZ15" s="813"/>
      <c r="JKA15" s="813"/>
      <c r="JKB15" s="813"/>
      <c r="JKC15" s="813"/>
      <c r="JKD15" s="813"/>
      <c r="JKE15" s="813"/>
      <c r="JKF15" s="813"/>
      <c r="JKG15" s="813"/>
      <c r="JKH15" s="813"/>
      <c r="JKI15" s="813"/>
      <c r="JKJ15" s="813"/>
      <c r="JKK15" s="813"/>
      <c r="JKL15" s="813"/>
      <c r="JKM15" s="813"/>
      <c r="JKN15" s="813"/>
      <c r="JKO15" s="813"/>
      <c r="JKP15" s="813"/>
      <c r="JKQ15" s="813"/>
      <c r="JKR15" s="813"/>
      <c r="JKS15" s="813"/>
      <c r="JKT15" s="813"/>
      <c r="JKU15" s="813"/>
      <c r="JKV15" s="813"/>
      <c r="JKW15" s="813"/>
      <c r="JKX15" s="813"/>
      <c r="JKY15" s="813"/>
      <c r="JKZ15" s="813"/>
      <c r="JLA15" s="813"/>
      <c r="JLB15" s="813"/>
      <c r="JLC15" s="813"/>
      <c r="JLD15" s="813"/>
      <c r="JLE15" s="813"/>
      <c r="JLF15" s="813"/>
      <c r="JLG15" s="813"/>
      <c r="JLH15" s="813"/>
      <c r="JLI15" s="813"/>
      <c r="JLJ15" s="813"/>
      <c r="JLK15" s="813"/>
      <c r="JLL15" s="813"/>
      <c r="JLM15" s="813"/>
      <c r="JLN15" s="813"/>
      <c r="JLO15" s="813"/>
      <c r="JLP15" s="813"/>
      <c r="JLQ15" s="813"/>
      <c r="JLR15" s="813"/>
      <c r="JLS15" s="813"/>
      <c r="JLT15" s="813"/>
      <c r="JLU15" s="813"/>
      <c r="JLV15" s="813"/>
      <c r="JLW15" s="813"/>
      <c r="JLX15" s="813"/>
      <c r="JLY15" s="813"/>
      <c r="JLZ15" s="813"/>
      <c r="JMA15" s="813"/>
      <c r="JMB15" s="813"/>
      <c r="JMC15" s="813"/>
      <c r="JMD15" s="813"/>
      <c r="JME15" s="813"/>
      <c r="JMF15" s="813"/>
      <c r="JMG15" s="813"/>
      <c r="JMH15" s="813"/>
      <c r="JMI15" s="813"/>
      <c r="JMJ15" s="813"/>
      <c r="JMK15" s="813"/>
      <c r="JML15" s="813"/>
      <c r="JMM15" s="813"/>
      <c r="JMN15" s="813"/>
      <c r="JMO15" s="813"/>
      <c r="JMP15" s="813"/>
      <c r="JMQ15" s="813"/>
      <c r="JMR15" s="813"/>
      <c r="JMS15" s="813"/>
      <c r="JMT15" s="813"/>
      <c r="JMU15" s="813"/>
      <c r="JMV15" s="813"/>
      <c r="JMW15" s="813"/>
      <c r="JMX15" s="813"/>
      <c r="JMY15" s="813"/>
      <c r="JMZ15" s="813"/>
      <c r="JNA15" s="813"/>
      <c r="JNB15" s="813"/>
      <c r="JNC15" s="813"/>
      <c r="JND15" s="813"/>
      <c r="JNE15" s="813"/>
      <c r="JNF15" s="813"/>
      <c r="JNG15" s="813"/>
      <c r="JNH15" s="813"/>
      <c r="JNI15" s="813"/>
      <c r="JNJ15" s="813"/>
      <c r="JNK15" s="813"/>
      <c r="JNL15" s="813"/>
      <c r="JNM15" s="813"/>
      <c r="JNN15" s="813"/>
      <c r="JNO15" s="813"/>
      <c r="JNP15" s="813"/>
      <c r="JNQ15" s="813"/>
      <c r="JNR15" s="813"/>
      <c r="JNS15" s="813"/>
      <c r="JNT15" s="813"/>
      <c r="JNU15" s="813"/>
      <c r="JNV15" s="813"/>
      <c r="JNW15" s="813"/>
      <c r="JNX15" s="813"/>
      <c r="JNY15" s="813"/>
      <c r="JNZ15" s="813"/>
      <c r="JOA15" s="813"/>
      <c r="JOB15" s="813"/>
      <c r="JOC15" s="813"/>
      <c r="JOD15" s="813"/>
      <c r="JOE15" s="813"/>
      <c r="JOF15" s="813"/>
      <c r="JOG15" s="813"/>
      <c r="JOH15" s="813"/>
      <c r="JOI15" s="813"/>
      <c r="JOJ15" s="813"/>
      <c r="JOK15" s="813"/>
      <c r="JOL15" s="813"/>
      <c r="JOM15" s="813"/>
      <c r="JON15" s="813"/>
      <c r="JOO15" s="813"/>
      <c r="JOP15" s="813"/>
      <c r="JOQ15" s="813"/>
      <c r="JOR15" s="813"/>
      <c r="JOS15" s="813"/>
      <c r="JOT15" s="813"/>
      <c r="JOU15" s="813"/>
      <c r="JOV15" s="813"/>
      <c r="JOW15" s="813"/>
      <c r="JOX15" s="813"/>
      <c r="JOY15" s="813"/>
      <c r="JOZ15" s="813"/>
      <c r="JPA15" s="813"/>
      <c r="JPB15" s="813"/>
      <c r="JPC15" s="813"/>
      <c r="JPD15" s="813"/>
      <c r="JPE15" s="813"/>
      <c r="JPF15" s="813"/>
      <c r="JPG15" s="813"/>
      <c r="JPH15" s="813"/>
      <c r="JPI15" s="813"/>
      <c r="JPJ15" s="813"/>
      <c r="JPK15" s="813"/>
      <c r="JPL15" s="813"/>
      <c r="JPM15" s="813"/>
      <c r="JPN15" s="813"/>
      <c r="JPO15" s="813"/>
      <c r="JPP15" s="813"/>
      <c r="JPQ15" s="813"/>
      <c r="JPR15" s="813"/>
      <c r="JPS15" s="813"/>
      <c r="JPT15" s="813"/>
      <c r="JPU15" s="813"/>
      <c r="JPV15" s="813"/>
      <c r="JPW15" s="813"/>
      <c r="JPX15" s="813"/>
      <c r="JPY15" s="813"/>
      <c r="JPZ15" s="813"/>
      <c r="JQA15" s="813"/>
      <c r="JQB15" s="813"/>
      <c r="JQC15" s="813"/>
      <c r="JQD15" s="813"/>
      <c r="JQE15" s="813"/>
      <c r="JQF15" s="813"/>
      <c r="JQG15" s="813"/>
      <c r="JQH15" s="813"/>
      <c r="JQI15" s="813"/>
      <c r="JQJ15" s="813"/>
      <c r="JQK15" s="813"/>
      <c r="JQL15" s="813"/>
      <c r="JQM15" s="813"/>
      <c r="JQN15" s="813"/>
      <c r="JQO15" s="813"/>
      <c r="JQP15" s="813"/>
      <c r="JQQ15" s="813"/>
      <c r="JQR15" s="813"/>
      <c r="JQS15" s="813"/>
      <c r="JQT15" s="813"/>
      <c r="JQU15" s="813"/>
      <c r="JQV15" s="813"/>
      <c r="JQW15" s="813"/>
      <c r="JQX15" s="813"/>
      <c r="JQY15" s="813"/>
      <c r="JQZ15" s="813"/>
      <c r="JRA15" s="813"/>
      <c r="JRB15" s="813"/>
      <c r="JRC15" s="813"/>
      <c r="JRD15" s="813"/>
      <c r="JRE15" s="813"/>
      <c r="JRF15" s="813"/>
      <c r="JRG15" s="813"/>
      <c r="JRH15" s="813"/>
      <c r="JRI15" s="813"/>
      <c r="JRJ15" s="813"/>
      <c r="JRK15" s="813"/>
      <c r="JRL15" s="813"/>
      <c r="JRM15" s="813"/>
      <c r="JRN15" s="813"/>
      <c r="JRO15" s="813"/>
      <c r="JRP15" s="813"/>
      <c r="JRQ15" s="813"/>
      <c r="JRR15" s="813"/>
      <c r="JRS15" s="813"/>
      <c r="JRT15" s="813"/>
      <c r="JRU15" s="813"/>
      <c r="JRV15" s="813"/>
      <c r="JRW15" s="813"/>
      <c r="JRX15" s="813"/>
      <c r="JRY15" s="813"/>
      <c r="JRZ15" s="813"/>
      <c r="JSA15" s="813"/>
      <c r="JSB15" s="813"/>
      <c r="JSC15" s="813"/>
      <c r="JSD15" s="813"/>
      <c r="JSE15" s="813"/>
      <c r="JSF15" s="813"/>
      <c r="JSG15" s="813"/>
      <c r="JSH15" s="813"/>
      <c r="JSI15" s="813"/>
      <c r="JSJ15" s="813"/>
      <c r="JSK15" s="813"/>
      <c r="JSL15" s="813"/>
      <c r="JSM15" s="813"/>
      <c r="JSN15" s="813"/>
      <c r="JSO15" s="813"/>
      <c r="JSP15" s="813"/>
      <c r="JSQ15" s="813"/>
      <c r="JSR15" s="813"/>
      <c r="JSS15" s="813"/>
      <c r="JST15" s="813"/>
      <c r="JSU15" s="813"/>
      <c r="JSV15" s="813"/>
      <c r="JSW15" s="813"/>
      <c r="JSX15" s="813"/>
      <c r="JSY15" s="813"/>
      <c r="JSZ15" s="813"/>
      <c r="JTA15" s="813"/>
      <c r="JTB15" s="813"/>
      <c r="JTC15" s="813"/>
      <c r="JTD15" s="813"/>
      <c r="JTE15" s="813"/>
      <c r="JTF15" s="813"/>
      <c r="JTG15" s="813"/>
      <c r="JTH15" s="813"/>
      <c r="JTI15" s="813"/>
      <c r="JTJ15" s="813"/>
      <c r="JTK15" s="813"/>
      <c r="JTL15" s="813"/>
      <c r="JTM15" s="813"/>
      <c r="JTN15" s="813"/>
      <c r="JTO15" s="813"/>
      <c r="JTP15" s="813"/>
      <c r="JTQ15" s="813"/>
      <c r="JTR15" s="813"/>
      <c r="JTS15" s="813"/>
      <c r="JTT15" s="813"/>
      <c r="JTU15" s="813"/>
      <c r="JTV15" s="813"/>
      <c r="JTW15" s="813"/>
      <c r="JTX15" s="813"/>
      <c r="JTY15" s="813"/>
      <c r="JTZ15" s="813"/>
      <c r="JUA15" s="813"/>
      <c r="JUB15" s="813"/>
      <c r="JUC15" s="813"/>
      <c r="JUD15" s="813"/>
      <c r="JUE15" s="813"/>
      <c r="JUF15" s="813"/>
      <c r="JUG15" s="813"/>
      <c r="JUH15" s="813"/>
      <c r="JUI15" s="813"/>
      <c r="JUJ15" s="813"/>
      <c r="JUK15" s="813"/>
      <c r="JUL15" s="813"/>
      <c r="JUM15" s="813"/>
      <c r="JUN15" s="813"/>
      <c r="JUO15" s="813"/>
      <c r="JUP15" s="813"/>
      <c r="JUQ15" s="813"/>
      <c r="JUR15" s="813"/>
      <c r="JUS15" s="813"/>
      <c r="JUT15" s="813"/>
      <c r="JUU15" s="813"/>
      <c r="JUV15" s="813"/>
      <c r="JUW15" s="813"/>
      <c r="JUX15" s="813"/>
      <c r="JUY15" s="813"/>
      <c r="JUZ15" s="813"/>
      <c r="JVA15" s="813"/>
      <c r="JVB15" s="813"/>
      <c r="JVC15" s="813"/>
      <c r="JVD15" s="813"/>
      <c r="JVE15" s="813"/>
      <c r="JVF15" s="813"/>
      <c r="JVG15" s="813"/>
      <c r="JVH15" s="813"/>
      <c r="JVI15" s="813"/>
      <c r="JVJ15" s="813"/>
      <c r="JVK15" s="813"/>
      <c r="JVL15" s="813"/>
      <c r="JVM15" s="813"/>
      <c r="JVN15" s="813"/>
      <c r="JVO15" s="813"/>
      <c r="JVP15" s="813"/>
      <c r="JVQ15" s="813"/>
      <c r="JVR15" s="813"/>
      <c r="JVS15" s="813"/>
      <c r="JVT15" s="813"/>
      <c r="JVU15" s="813"/>
      <c r="JVV15" s="813"/>
      <c r="JVW15" s="813"/>
      <c r="JVX15" s="813"/>
      <c r="JVY15" s="813"/>
      <c r="JVZ15" s="813"/>
      <c r="JWA15" s="813"/>
      <c r="JWB15" s="813"/>
      <c r="JWC15" s="813"/>
      <c r="JWD15" s="813"/>
      <c r="JWE15" s="813"/>
      <c r="JWF15" s="813"/>
      <c r="JWG15" s="813"/>
      <c r="JWH15" s="813"/>
      <c r="JWI15" s="813"/>
      <c r="JWJ15" s="813"/>
      <c r="JWK15" s="813"/>
      <c r="JWL15" s="813"/>
      <c r="JWM15" s="813"/>
      <c r="JWN15" s="813"/>
      <c r="JWO15" s="813"/>
      <c r="JWP15" s="813"/>
      <c r="JWQ15" s="813"/>
      <c r="JWR15" s="813"/>
      <c r="JWS15" s="813"/>
      <c r="JWT15" s="813"/>
      <c r="JWU15" s="813"/>
      <c r="JWV15" s="813"/>
      <c r="JWW15" s="813"/>
      <c r="JWX15" s="813"/>
      <c r="JWY15" s="813"/>
      <c r="JWZ15" s="813"/>
      <c r="JXA15" s="813"/>
      <c r="JXB15" s="813"/>
      <c r="JXC15" s="813"/>
      <c r="JXD15" s="813"/>
      <c r="JXE15" s="813"/>
      <c r="JXF15" s="813"/>
      <c r="JXG15" s="813"/>
      <c r="JXH15" s="813"/>
      <c r="JXI15" s="813"/>
      <c r="JXJ15" s="813"/>
      <c r="JXK15" s="813"/>
      <c r="JXL15" s="813"/>
      <c r="JXM15" s="813"/>
      <c r="JXN15" s="813"/>
      <c r="JXO15" s="813"/>
      <c r="JXP15" s="813"/>
      <c r="JXQ15" s="813"/>
      <c r="JXR15" s="813"/>
      <c r="JXS15" s="813"/>
      <c r="JXT15" s="813"/>
      <c r="JXU15" s="813"/>
      <c r="JXV15" s="813"/>
      <c r="JXW15" s="813"/>
      <c r="JXX15" s="813"/>
      <c r="JXY15" s="813"/>
      <c r="JXZ15" s="813"/>
      <c r="JYA15" s="813"/>
      <c r="JYB15" s="813"/>
      <c r="JYC15" s="813"/>
      <c r="JYD15" s="813"/>
      <c r="JYE15" s="813"/>
      <c r="JYF15" s="813"/>
      <c r="JYG15" s="813"/>
      <c r="JYH15" s="813"/>
      <c r="JYI15" s="813"/>
      <c r="JYJ15" s="813"/>
      <c r="JYK15" s="813"/>
      <c r="JYL15" s="813"/>
      <c r="JYM15" s="813"/>
      <c r="JYN15" s="813"/>
      <c r="JYO15" s="813"/>
      <c r="JYP15" s="813"/>
      <c r="JYQ15" s="813"/>
      <c r="JYR15" s="813"/>
      <c r="JYS15" s="813"/>
      <c r="JYT15" s="813"/>
      <c r="JYU15" s="813"/>
      <c r="JYV15" s="813"/>
      <c r="JYW15" s="813"/>
      <c r="JYX15" s="813"/>
      <c r="JYY15" s="813"/>
      <c r="JYZ15" s="813"/>
      <c r="JZA15" s="813"/>
      <c r="JZB15" s="813"/>
      <c r="JZC15" s="813"/>
      <c r="JZD15" s="813"/>
      <c r="JZE15" s="813"/>
      <c r="JZF15" s="813"/>
      <c r="JZG15" s="813"/>
      <c r="JZH15" s="813"/>
      <c r="JZI15" s="813"/>
      <c r="JZJ15" s="813"/>
      <c r="JZK15" s="813"/>
      <c r="JZL15" s="813"/>
      <c r="JZM15" s="813"/>
      <c r="JZN15" s="813"/>
      <c r="JZO15" s="813"/>
      <c r="JZP15" s="813"/>
      <c r="JZQ15" s="813"/>
      <c r="JZR15" s="813"/>
      <c r="JZS15" s="813"/>
      <c r="JZT15" s="813"/>
      <c r="JZU15" s="813"/>
      <c r="JZV15" s="813"/>
      <c r="JZW15" s="813"/>
      <c r="JZX15" s="813"/>
      <c r="JZY15" s="813"/>
      <c r="JZZ15" s="813"/>
      <c r="KAA15" s="813"/>
      <c r="KAB15" s="813"/>
      <c r="KAC15" s="813"/>
      <c r="KAD15" s="813"/>
      <c r="KAE15" s="813"/>
      <c r="KAF15" s="813"/>
      <c r="KAG15" s="813"/>
      <c r="KAH15" s="813"/>
      <c r="KAI15" s="813"/>
      <c r="KAJ15" s="813"/>
      <c r="KAK15" s="813"/>
      <c r="KAL15" s="813"/>
      <c r="KAM15" s="813"/>
      <c r="KAN15" s="813"/>
      <c r="KAO15" s="813"/>
      <c r="KAP15" s="813"/>
      <c r="KAQ15" s="813"/>
      <c r="KAR15" s="813"/>
      <c r="KAS15" s="813"/>
      <c r="KAT15" s="813"/>
      <c r="KAU15" s="813"/>
      <c r="KAV15" s="813"/>
      <c r="KAW15" s="813"/>
      <c r="KAX15" s="813"/>
      <c r="KAY15" s="813"/>
      <c r="KAZ15" s="813"/>
      <c r="KBA15" s="813"/>
      <c r="KBB15" s="813"/>
      <c r="KBC15" s="813"/>
      <c r="KBD15" s="813"/>
      <c r="KBE15" s="813"/>
      <c r="KBF15" s="813"/>
      <c r="KBG15" s="813"/>
      <c r="KBH15" s="813"/>
      <c r="KBI15" s="813"/>
      <c r="KBJ15" s="813"/>
      <c r="KBK15" s="813"/>
      <c r="KBL15" s="813"/>
      <c r="KBM15" s="813"/>
      <c r="KBN15" s="813"/>
      <c r="KBO15" s="813"/>
      <c r="KBP15" s="813"/>
      <c r="KBQ15" s="813"/>
      <c r="KBR15" s="813"/>
      <c r="KBS15" s="813"/>
      <c r="KBT15" s="813"/>
      <c r="KBU15" s="813"/>
      <c r="KBV15" s="813"/>
      <c r="KBW15" s="813"/>
      <c r="KBX15" s="813"/>
      <c r="KBY15" s="813"/>
      <c r="KBZ15" s="813"/>
      <c r="KCA15" s="813"/>
      <c r="KCB15" s="813"/>
      <c r="KCC15" s="813"/>
      <c r="KCD15" s="813"/>
      <c r="KCE15" s="813"/>
      <c r="KCF15" s="813"/>
      <c r="KCG15" s="813"/>
      <c r="KCH15" s="813"/>
      <c r="KCI15" s="813"/>
      <c r="KCJ15" s="813"/>
      <c r="KCK15" s="813"/>
      <c r="KCL15" s="813"/>
      <c r="KCM15" s="813"/>
      <c r="KCN15" s="813"/>
      <c r="KCO15" s="813"/>
      <c r="KCP15" s="813"/>
      <c r="KCQ15" s="813"/>
      <c r="KCR15" s="813"/>
      <c r="KCS15" s="813"/>
      <c r="KCT15" s="813"/>
      <c r="KCU15" s="813"/>
      <c r="KCV15" s="813"/>
      <c r="KCW15" s="813"/>
      <c r="KCX15" s="813"/>
      <c r="KCY15" s="813"/>
      <c r="KCZ15" s="813"/>
      <c r="KDA15" s="813"/>
      <c r="KDB15" s="813"/>
      <c r="KDC15" s="813"/>
      <c r="KDD15" s="813"/>
      <c r="KDE15" s="813"/>
      <c r="KDF15" s="813"/>
      <c r="KDG15" s="813"/>
      <c r="KDH15" s="813"/>
      <c r="KDI15" s="813"/>
      <c r="KDJ15" s="813"/>
      <c r="KDK15" s="813"/>
      <c r="KDL15" s="813"/>
      <c r="KDM15" s="813"/>
      <c r="KDN15" s="813"/>
      <c r="KDO15" s="813"/>
      <c r="KDP15" s="813"/>
      <c r="KDQ15" s="813"/>
      <c r="KDR15" s="813"/>
      <c r="KDS15" s="813"/>
      <c r="KDT15" s="813"/>
      <c r="KDU15" s="813"/>
      <c r="KDV15" s="813"/>
      <c r="KDW15" s="813"/>
      <c r="KDX15" s="813"/>
      <c r="KDY15" s="813"/>
      <c r="KDZ15" s="813"/>
      <c r="KEA15" s="813"/>
      <c r="KEB15" s="813"/>
      <c r="KEC15" s="813"/>
      <c r="KED15" s="813"/>
      <c r="KEE15" s="813"/>
      <c r="KEF15" s="813"/>
      <c r="KEG15" s="813"/>
      <c r="KEH15" s="813"/>
      <c r="KEI15" s="813"/>
      <c r="KEJ15" s="813"/>
      <c r="KEK15" s="813"/>
      <c r="KEL15" s="813"/>
      <c r="KEM15" s="813"/>
      <c r="KEN15" s="813"/>
      <c r="KEO15" s="813"/>
      <c r="KEP15" s="813"/>
      <c r="KEQ15" s="813"/>
      <c r="KER15" s="813"/>
      <c r="KES15" s="813"/>
      <c r="KET15" s="813"/>
      <c r="KEU15" s="813"/>
      <c r="KEV15" s="813"/>
      <c r="KEW15" s="813"/>
      <c r="KEX15" s="813"/>
      <c r="KEY15" s="813"/>
      <c r="KEZ15" s="813"/>
      <c r="KFA15" s="813"/>
      <c r="KFB15" s="813"/>
      <c r="KFC15" s="813"/>
      <c r="KFD15" s="813"/>
      <c r="KFE15" s="813"/>
      <c r="KFF15" s="813"/>
      <c r="KFG15" s="813"/>
      <c r="KFH15" s="813"/>
      <c r="KFI15" s="813"/>
      <c r="KFJ15" s="813"/>
      <c r="KFK15" s="813"/>
      <c r="KFL15" s="813"/>
      <c r="KFM15" s="813"/>
      <c r="KFN15" s="813"/>
      <c r="KFO15" s="813"/>
      <c r="KFP15" s="813"/>
      <c r="KFQ15" s="813"/>
      <c r="KFR15" s="813"/>
      <c r="KFS15" s="813"/>
      <c r="KFT15" s="813"/>
      <c r="KFU15" s="813"/>
      <c r="KFV15" s="813"/>
      <c r="KFW15" s="813"/>
      <c r="KFX15" s="813"/>
      <c r="KFY15" s="813"/>
      <c r="KFZ15" s="813"/>
      <c r="KGA15" s="813"/>
      <c r="KGB15" s="813"/>
      <c r="KGC15" s="813"/>
      <c r="KGD15" s="813"/>
      <c r="KGE15" s="813"/>
      <c r="KGF15" s="813"/>
      <c r="KGG15" s="813"/>
      <c r="KGH15" s="813"/>
      <c r="KGI15" s="813"/>
      <c r="KGJ15" s="813"/>
      <c r="KGK15" s="813"/>
      <c r="KGL15" s="813"/>
      <c r="KGM15" s="813"/>
      <c r="KGN15" s="813"/>
      <c r="KGO15" s="813"/>
      <c r="KGP15" s="813"/>
      <c r="KGQ15" s="813"/>
      <c r="KGR15" s="813"/>
      <c r="KGS15" s="813"/>
      <c r="KGT15" s="813"/>
      <c r="KGU15" s="813"/>
      <c r="KGV15" s="813"/>
      <c r="KGW15" s="813"/>
      <c r="KGX15" s="813"/>
      <c r="KGY15" s="813"/>
      <c r="KGZ15" s="813"/>
      <c r="KHA15" s="813"/>
      <c r="KHB15" s="813"/>
      <c r="KHC15" s="813"/>
      <c r="KHD15" s="813"/>
      <c r="KHE15" s="813"/>
      <c r="KHF15" s="813"/>
      <c r="KHG15" s="813"/>
      <c r="KHH15" s="813"/>
      <c r="KHI15" s="813"/>
      <c r="KHJ15" s="813"/>
      <c r="KHK15" s="813"/>
      <c r="KHL15" s="813"/>
      <c r="KHM15" s="813"/>
      <c r="KHN15" s="813"/>
      <c r="KHO15" s="813"/>
      <c r="KHP15" s="813"/>
      <c r="KHQ15" s="813"/>
      <c r="KHR15" s="813"/>
      <c r="KHS15" s="813"/>
      <c r="KHT15" s="813"/>
      <c r="KHU15" s="813"/>
      <c r="KHV15" s="813"/>
      <c r="KHW15" s="813"/>
      <c r="KHX15" s="813"/>
      <c r="KHY15" s="813"/>
      <c r="KHZ15" s="813"/>
      <c r="KIA15" s="813"/>
      <c r="KIB15" s="813"/>
      <c r="KIC15" s="813"/>
      <c r="KID15" s="813"/>
      <c r="KIE15" s="813"/>
      <c r="KIF15" s="813"/>
      <c r="KIG15" s="813"/>
      <c r="KIH15" s="813"/>
      <c r="KII15" s="813"/>
      <c r="KIJ15" s="813"/>
      <c r="KIK15" s="813"/>
      <c r="KIL15" s="813"/>
      <c r="KIM15" s="813"/>
      <c r="KIN15" s="813"/>
      <c r="KIO15" s="813"/>
      <c r="KIP15" s="813"/>
      <c r="KIQ15" s="813"/>
      <c r="KIR15" s="813"/>
      <c r="KIS15" s="813"/>
      <c r="KIT15" s="813"/>
      <c r="KIU15" s="813"/>
      <c r="KIV15" s="813"/>
      <c r="KIW15" s="813"/>
      <c r="KIX15" s="813"/>
      <c r="KIY15" s="813"/>
      <c r="KIZ15" s="813"/>
      <c r="KJA15" s="813"/>
      <c r="KJB15" s="813"/>
      <c r="KJC15" s="813"/>
      <c r="KJD15" s="813"/>
      <c r="KJE15" s="813"/>
      <c r="KJF15" s="813"/>
      <c r="KJG15" s="813"/>
      <c r="KJH15" s="813"/>
      <c r="KJI15" s="813"/>
      <c r="KJJ15" s="813"/>
      <c r="KJK15" s="813"/>
      <c r="KJL15" s="813"/>
      <c r="KJM15" s="813"/>
      <c r="KJN15" s="813"/>
      <c r="KJO15" s="813"/>
      <c r="KJP15" s="813"/>
      <c r="KJQ15" s="813"/>
      <c r="KJR15" s="813"/>
      <c r="KJS15" s="813"/>
      <c r="KJT15" s="813"/>
      <c r="KJU15" s="813"/>
      <c r="KJV15" s="813"/>
      <c r="KJW15" s="813"/>
      <c r="KJX15" s="813"/>
      <c r="KJY15" s="813"/>
      <c r="KJZ15" s="813"/>
      <c r="KKA15" s="813"/>
      <c r="KKB15" s="813"/>
      <c r="KKC15" s="813"/>
      <c r="KKD15" s="813"/>
      <c r="KKE15" s="813"/>
      <c r="KKF15" s="813"/>
      <c r="KKG15" s="813"/>
      <c r="KKH15" s="813"/>
      <c r="KKI15" s="813"/>
      <c r="KKJ15" s="813"/>
      <c r="KKK15" s="813"/>
      <c r="KKL15" s="813"/>
      <c r="KKM15" s="813"/>
      <c r="KKN15" s="813"/>
      <c r="KKO15" s="813"/>
      <c r="KKP15" s="813"/>
      <c r="KKQ15" s="813"/>
      <c r="KKR15" s="813"/>
      <c r="KKS15" s="813"/>
      <c r="KKT15" s="813"/>
      <c r="KKU15" s="813"/>
      <c r="KKV15" s="813"/>
      <c r="KKW15" s="813"/>
      <c r="KKX15" s="813"/>
      <c r="KKY15" s="813"/>
      <c r="KKZ15" s="813"/>
      <c r="KLA15" s="813"/>
      <c r="KLB15" s="813"/>
      <c r="KLC15" s="813"/>
      <c r="KLD15" s="813"/>
      <c r="KLE15" s="813"/>
      <c r="KLF15" s="813"/>
      <c r="KLG15" s="813"/>
      <c r="KLH15" s="813"/>
      <c r="KLI15" s="813"/>
      <c r="KLJ15" s="813"/>
      <c r="KLK15" s="813"/>
      <c r="KLL15" s="813"/>
      <c r="KLM15" s="813"/>
      <c r="KLN15" s="813"/>
      <c r="KLO15" s="813"/>
      <c r="KLP15" s="813"/>
      <c r="KLQ15" s="813"/>
      <c r="KLR15" s="813"/>
      <c r="KLS15" s="813"/>
      <c r="KLT15" s="813"/>
      <c r="KLU15" s="813"/>
      <c r="KLV15" s="813"/>
      <c r="KLW15" s="813"/>
      <c r="KLX15" s="813"/>
      <c r="KLY15" s="813"/>
      <c r="KLZ15" s="813"/>
      <c r="KMA15" s="813"/>
      <c r="KMB15" s="813"/>
      <c r="KMC15" s="813"/>
      <c r="KMD15" s="813"/>
      <c r="KME15" s="813"/>
      <c r="KMF15" s="813"/>
      <c r="KMG15" s="813"/>
      <c r="KMH15" s="813"/>
      <c r="KMI15" s="813"/>
      <c r="KMJ15" s="813"/>
      <c r="KMK15" s="813"/>
      <c r="KML15" s="813"/>
      <c r="KMM15" s="813"/>
      <c r="KMN15" s="813"/>
      <c r="KMO15" s="813"/>
      <c r="KMP15" s="813"/>
      <c r="KMQ15" s="813"/>
      <c r="KMR15" s="813"/>
      <c r="KMS15" s="813"/>
      <c r="KMT15" s="813"/>
      <c r="KMU15" s="813"/>
      <c r="KMV15" s="813"/>
      <c r="KMW15" s="813"/>
      <c r="KMX15" s="813"/>
      <c r="KMY15" s="813"/>
      <c r="KMZ15" s="813"/>
      <c r="KNA15" s="813"/>
      <c r="KNB15" s="813"/>
      <c r="KNC15" s="813"/>
      <c r="KND15" s="813"/>
      <c r="KNE15" s="813"/>
      <c r="KNF15" s="813"/>
      <c r="KNG15" s="813"/>
      <c r="KNH15" s="813"/>
      <c r="KNI15" s="813"/>
      <c r="KNJ15" s="813"/>
      <c r="KNK15" s="813"/>
      <c r="KNL15" s="813"/>
      <c r="KNM15" s="813"/>
      <c r="KNN15" s="813"/>
      <c r="KNO15" s="813"/>
      <c r="KNP15" s="813"/>
      <c r="KNQ15" s="813"/>
      <c r="KNR15" s="813"/>
      <c r="KNS15" s="813"/>
      <c r="KNT15" s="813"/>
      <c r="KNU15" s="813"/>
      <c r="KNV15" s="813"/>
      <c r="KNW15" s="813"/>
      <c r="KNX15" s="813"/>
      <c r="KNY15" s="813"/>
      <c r="KNZ15" s="813"/>
      <c r="KOA15" s="813"/>
      <c r="KOB15" s="813"/>
      <c r="KOC15" s="813"/>
      <c r="KOD15" s="813"/>
      <c r="KOE15" s="813"/>
      <c r="KOF15" s="813"/>
      <c r="KOG15" s="813"/>
      <c r="KOH15" s="813"/>
      <c r="KOI15" s="813"/>
      <c r="KOJ15" s="813"/>
      <c r="KOK15" s="813"/>
      <c r="KOL15" s="813"/>
      <c r="KOM15" s="813"/>
      <c r="KON15" s="813"/>
      <c r="KOO15" s="813"/>
      <c r="KOP15" s="813"/>
      <c r="KOQ15" s="813"/>
      <c r="KOR15" s="813"/>
      <c r="KOS15" s="813"/>
      <c r="KOT15" s="813"/>
      <c r="KOU15" s="813"/>
      <c r="KOV15" s="813"/>
      <c r="KOW15" s="813"/>
      <c r="KOX15" s="813"/>
      <c r="KOY15" s="813"/>
      <c r="KOZ15" s="813"/>
      <c r="KPA15" s="813"/>
      <c r="KPB15" s="813"/>
      <c r="KPC15" s="813"/>
      <c r="KPD15" s="813"/>
      <c r="KPE15" s="813"/>
      <c r="KPF15" s="813"/>
      <c r="KPG15" s="813"/>
      <c r="KPH15" s="813"/>
      <c r="KPI15" s="813"/>
      <c r="KPJ15" s="813"/>
      <c r="KPK15" s="813"/>
      <c r="KPL15" s="813"/>
      <c r="KPM15" s="813"/>
      <c r="KPN15" s="813"/>
      <c r="KPO15" s="813"/>
      <c r="KPP15" s="813"/>
      <c r="KPQ15" s="813"/>
      <c r="KPR15" s="813"/>
      <c r="KPS15" s="813"/>
      <c r="KPT15" s="813"/>
      <c r="KPU15" s="813"/>
      <c r="KPV15" s="813"/>
      <c r="KPW15" s="813"/>
      <c r="KPX15" s="813"/>
      <c r="KPY15" s="813"/>
      <c r="KPZ15" s="813"/>
      <c r="KQA15" s="813"/>
      <c r="KQB15" s="813"/>
      <c r="KQC15" s="813"/>
      <c r="KQD15" s="813"/>
      <c r="KQE15" s="813"/>
      <c r="KQF15" s="813"/>
      <c r="KQG15" s="813"/>
      <c r="KQH15" s="813"/>
      <c r="KQI15" s="813"/>
      <c r="KQJ15" s="813"/>
      <c r="KQK15" s="813"/>
      <c r="KQL15" s="813"/>
      <c r="KQM15" s="813"/>
      <c r="KQN15" s="813"/>
      <c r="KQO15" s="813"/>
      <c r="KQP15" s="813"/>
      <c r="KQQ15" s="813"/>
      <c r="KQR15" s="813"/>
      <c r="KQS15" s="813"/>
      <c r="KQT15" s="813"/>
      <c r="KQU15" s="813"/>
      <c r="KQV15" s="813"/>
      <c r="KQW15" s="813"/>
      <c r="KQX15" s="813"/>
      <c r="KQY15" s="813"/>
      <c r="KQZ15" s="813"/>
      <c r="KRA15" s="813"/>
      <c r="KRB15" s="813"/>
      <c r="KRC15" s="813"/>
      <c r="KRD15" s="813"/>
      <c r="KRE15" s="813"/>
      <c r="KRF15" s="813"/>
      <c r="KRG15" s="813"/>
      <c r="KRH15" s="813"/>
      <c r="KRI15" s="813"/>
      <c r="KRJ15" s="813"/>
      <c r="KRK15" s="813"/>
      <c r="KRL15" s="813"/>
      <c r="KRM15" s="813"/>
      <c r="KRN15" s="813"/>
      <c r="KRO15" s="813"/>
      <c r="KRP15" s="813"/>
      <c r="KRQ15" s="813"/>
      <c r="KRR15" s="813"/>
      <c r="KRS15" s="813"/>
      <c r="KRT15" s="813"/>
      <c r="KRU15" s="813"/>
      <c r="KRV15" s="813"/>
      <c r="KRW15" s="813"/>
      <c r="KRX15" s="813"/>
      <c r="KRY15" s="813"/>
      <c r="KRZ15" s="813"/>
      <c r="KSA15" s="813"/>
      <c r="KSB15" s="813"/>
      <c r="KSC15" s="813"/>
      <c r="KSD15" s="813"/>
      <c r="KSE15" s="813"/>
      <c r="KSF15" s="813"/>
      <c r="KSG15" s="813"/>
      <c r="KSH15" s="813"/>
      <c r="KSI15" s="813"/>
      <c r="KSJ15" s="813"/>
      <c r="KSK15" s="813"/>
      <c r="KSL15" s="813"/>
      <c r="KSM15" s="813"/>
      <c r="KSN15" s="813"/>
      <c r="KSO15" s="813"/>
      <c r="KSP15" s="813"/>
      <c r="KSQ15" s="813"/>
      <c r="KSR15" s="813"/>
      <c r="KSS15" s="813"/>
      <c r="KST15" s="813"/>
      <c r="KSU15" s="813"/>
      <c r="KSV15" s="813"/>
      <c r="KSW15" s="813"/>
      <c r="KSX15" s="813"/>
      <c r="KSY15" s="813"/>
      <c r="KSZ15" s="813"/>
      <c r="KTA15" s="813"/>
      <c r="KTB15" s="813"/>
      <c r="KTC15" s="813"/>
      <c r="KTD15" s="813"/>
      <c r="KTE15" s="813"/>
      <c r="KTF15" s="813"/>
      <c r="KTG15" s="813"/>
      <c r="KTH15" s="813"/>
      <c r="KTI15" s="813"/>
      <c r="KTJ15" s="813"/>
      <c r="KTK15" s="813"/>
      <c r="KTL15" s="813"/>
      <c r="KTM15" s="813"/>
      <c r="KTN15" s="813"/>
      <c r="KTO15" s="813"/>
      <c r="KTP15" s="813"/>
      <c r="KTQ15" s="813"/>
      <c r="KTR15" s="813"/>
      <c r="KTS15" s="813"/>
      <c r="KTT15" s="813"/>
      <c r="KTU15" s="813"/>
      <c r="KTV15" s="813"/>
      <c r="KTW15" s="813"/>
      <c r="KTX15" s="813"/>
      <c r="KTY15" s="813"/>
      <c r="KTZ15" s="813"/>
      <c r="KUA15" s="813"/>
      <c r="KUB15" s="813"/>
      <c r="KUC15" s="813"/>
      <c r="KUD15" s="813"/>
      <c r="KUE15" s="813"/>
      <c r="KUF15" s="813"/>
      <c r="KUG15" s="813"/>
      <c r="KUH15" s="813"/>
      <c r="KUI15" s="813"/>
      <c r="KUJ15" s="813"/>
      <c r="KUK15" s="813"/>
      <c r="KUL15" s="813"/>
      <c r="KUM15" s="813"/>
      <c r="KUN15" s="813"/>
      <c r="KUO15" s="813"/>
      <c r="KUP15" s="813"/>
      <c r="KUQ15" s="813"/>
      <c r="KUR15" s="813"/>
      <c r="KUS15" s="813"/>
      <c r="KUT15" s="813"/>
      <c r="KUU15" s="813"/>
      <c r="KUV15" s="813"/>
      <c r="KUW15" s="813"/>
      <c r="KUX15" s="813"/>
      <c r="KUY15" s="813"/>
      <c r="KUZ15" s="813"/>
      <c r="KVA15" s="813"/>
      <c r="KVB15" s="813"/>
      <c r="KVC15" s="813"/>
      <c r="KVD15" s="813"/>
      <c r="KVE15" s="813"/>
      <c r="KVF15" s="813"/>
      <c r="KVG15" s="813"/>
      <c r="KVH15" s="813"/>
      <c r="KVI15" s="813"/>
      <c r="KVJ15" s="813"/>
      <c r="KVK15" s="813"/>
      <c r="KVL15" s="813"/>
      <c r="KVM15" s="813"/>
      <c r="KVN15" s="813"/>
      <c r="KVO15" s="813"/>
      <c r="KVP15" s="813"/>
      <c r="KVQ15" s="813"/>
      <c r="KVR15" s="813"/>
      <c r="KVS15" s="813"/>
      <c r="KVT15" s="813"/>
      <c r="KVU15" s="813"/>
      <c r="KVV15" s="813"/>
      <c r="KVW15" s="813"/>
      <c r="KVX15" s="813"/>
      <c r="KVY15" s="813"/>
      <c r="KVZ15" s="813"/>
      <c r="KWA15" s="813"/>
      <c r="KWB15" s="813"/>
      <c r="KWC15" s="813"/>
      <c r="KWD15" s="813"/>
      <c r="KWE15" s="813"/>
      <c r="KWF15" s="813"/>
      <c r="KWG15" s="813"/>
      <c r="KWH15" s="813"/>
      <c r="KWI15" s="813"/>
      <c r="KWJ15" s="813"/>
      <c r="KWK15" s="813"/>
      <c r="KWL15" s="813"/>
      <c r="KWM15" s="813"/>
      <c r="KWN15" s="813"/>
      <c r="KWO15" s="813"/>
      <c r="KWP15" s="813"/>
      <c r="KWQ15" s="813"/>
      <c r="KWR15" s="813"/>
      <c r="KWS15" s="813"/>
      <c r="KWT15" s="813"/>
      <c r="KWU15" s="813"/>
      <c r="KWV15" s="813"/>
      <c r="KWW15" s="813"/>
      <c r="KWX15" s="813"/>
      <c r="KWY15" s="813"/>
      <c r="KWZ15" s="813"/>
      <c r="KXA15" s="813"/>
      <c r="KXB15" s="813"/>
      <c r="KXC15" s="813"/>
      <c r="KXD15" s="813"/>
      <c r="KXE15" s="813"/>
      <c r="KXF15" s="813"/>
      <c r="KXG15" s="813"/>
      <c r="KXH15" s="813"/>
      <c r="KXI15" s="813"/>
      <c r="KXJ15" s="813"/>
      <c r="KXK15" s="813"/>
      <c r="KXL15" s="813"/>
      <c r="KXM15" s="813"/>
      <c r="KXN15" s="813"/>
      <c r="KXO15" s="813"/>
      <c r="KXP15" s="813"/>
      <c r="KXQ15" s="813"/>
      <c r="KXR15" s="813"/>
      <c r="KXS15" s="813"/>
      <c r="KXT15" s="813"/>
      <c r="KXU15" s="813"/>
      <c r="KXV15" s="813"/>
      <c r="KXW15" s="813"/>
      <c r="KXX15" s="813"/>
      <c r="KXY15" s="813"/>
      <c r="KXZ15" s="813"/>
      <c r="KYA15" s="813"/>
      <c r="KYB15" s="813"/>
      <c r="KYC15" s="813"/>
      <c r="KYD15" s="813"/>
      <c r="KYE15" s="813"/>
      <c r="KYF15" s="813"/>
      <c r="KYG15" s="813"/>
      <c r="KYH15" s="813"/>
      <c r="KYI15" s="813"/>
      <c r="KYJ15" s="813"/>
      <c r="KYK15" s="813"/>
      <c r="KYL15" s="813"/>
      <c r="KYM15" s="813"/>
      <c r="KYN15" s="813"/>
      <c r="KYO15" s="813"/>
      <c r="KYP15" s="813"/>
      <c r="KYQ15" s="813"/>
      <c r="KYR15" s="813"/>
      <c r="KYS15" s="813"/>
      <c r="KYT15" s="813"/>
      <c r="KYU15" s="813"/>
      <c r="KYV15" s="813"/>
      <c r="KYW15" s="813"/>
      <c r="KYX15" s="813"/>
      <c r="KYY15" s="813"/>
      <c r="KYZ15" s="813"/>
      <c r="KZA15" s="813"/>
      <c r="KZB15" s="813"/>
      <c r="KZC15" s="813"/>
      <c r="KZD15" s="813"/>
      <c r="KZE15" s="813"/>
      <c r="KZF15" s="813"/>
      <c r="KZG15" s="813"/>
      <c r="KZH15" s="813"/>
      <c r="KZI15" s="813"/>
      <c r="KZJ15" s="813"/>
      <c r="KZK15" s="813"/>
      <c r="KZL15" s="813"/>
      <c r="KZM15" s="813"/>
      <c r="KZN15" s="813"/>
      <c r="KZO15" s="813"/>
      <c r="KZP15" s="813"/>
      <c r="KZQ15" s="813"/>
      <c r="KZR15" s="813"/>
      <c r="KZS15" s="813"/>
      <c r="KZT15" s="813"/>
      <c r="KZU15" s="813"/>
      <c r="KZV15" s="813"/>
      <c r="KZW15" s="813"/>
      <c r="KZX15" s="813"/>
      <c r="KZY15" s="813"/>
      <c r="KZZ15" s="813"/>
      <c r="LAA15" s="813"/>
      <c r="LAB15" s="813"/>
      <c r="LAC15" s="813"/>
      <c r="LAD15" s="813"/>
      <c r="LAE15" s="813"/>
      <c r="LAF15" s="813"/>
      <c r="LAG15" s="813"/>
      <c r="LAH15" s="813"/>
      <c r="LAI15" s="813"/>
      <c r="LAJ15" s="813"/>
      <c r="LAK15" s="813"/>
      <c r="LAL15" s="813"/>
      <c r="LAM15" s="813"/>
      <c r="LAN15" s="813"/>
      <c r="LAO15" s="813"/>
      <c r="LAP15" s="813"/>
      <c r="LAQ15" s="813"/>
      <c r="LAR15" s="813"/>
      <c r="LAS15" s="813"/>
      <c r="LAT15" s="813"/>
      <c r="LAU15" s="813"/>
      <c r="LAV15" s="813"/>
      <c r="LAW15" s="813"/>
      <c r="LAX15" s="813"/>
      <c r="LAY15" s="813"/>
      <c r="LAZ15" s="813"/>
      <c r="LBA15" s="813"/>
      <c r="LBB15" s="813"/>
      <c r="LBC15" s="813"/>
      <c r="LBD15" s="813"/>
      <c r="LBE15" s="813"/>
      <c r="LBF15" s="813"/>
      <c r="LBG15" s="813"/>
      <c r="LBH15" s="813"/>
      <c r="LBI15" s="813"/>
      <c r="LBJ15" s="813"/>
      <c r="LBK15" s="813"/>
      <c r="LBL15" s="813"/>
      <c r="LBM15" s="813"/>
      <c r="LBN15" s="813"/>
      <c r="LBO15" s="813"/>
      <c r="LBP15" s="813"/>
      <c r="LBQ15" s="813"/>
      <c r="LBR15" s="813"/>
      <c r="LBS15" s="813"/>
      <c r="LBT15" s="813"/>
      <c r="LBU15" s="813"/>
      <c r="LBV15" s="813"/>
      <c r="LBW15" s="813"/>
      <c r="LBX15" s="813"/>
      <c r="LBY15" s="813"/>
      <c r="LBZ15" s="813"/>
      <c r="LCA15" s="813"/>
      <c r="LCB15" s="813"/>
      <c r="LCC15" s="813"/>
      <c r="LCD15" s="813"/>
      <c r="LCE15" s="813"/>
      <c r="LCF15" s="813"/>
      <c r="LCG15" s="813"/>
      <c r="LCH15" s="813"/>
      <c r="LCI15" s="813"/>
      <c r="LCJ15" s="813"/>
      <c r="LCK15" s="813"/>
      <c r="LCL15" s="813"/>
      <c r="LCM15" s="813"/>
      <c r="LCN15" s="813"/>
      <c r="LCO15" s="813"/>
      <c r="LCP15" s="813"/>
      <c r="LCQ15" s="813"/>
      <c r="LCR15" s="813"/>
      <c r="LCS15" s="813"/>
      <c r="LCT15" s="813"/>
      <c r="LCU15" s="813"/>
      <c r="LCV15" s="813"/>
      <c r="LCW15" s="813"/>
      <c r="LCX15" s="813"/>
      <c r="LCY15" s="813"/>
      <c r="LCZ15" s="813"/>
      <c r="LDA15" s="813"/>
      <c r="LDB15" s="813"/>
      <c r="LDC15" s="813"/>
      <c r="LDD15" s="813"/>
      <c r="LDE15" s="813"/>
      <c r="LDF15" s="813"/>
      <c r="LDG15" s="813"/>
      <c r="LDH15" s="813"/>
      <c r="LDI15" s="813"/>
      <c r="LDJ15" s="813"/>
      <c r="LDK15" s="813"/>
      <c r="LDL15" s="813"/>
      <c r="LDM15" s="813"/>
      <c r="LDN15" s="813"/>
      <c r="LDO15" s="813"/>
      <c r="LDP15" s="813"/>
      <c r="LDQ15" s="813"/>
      <c r="LDR15" s="813"/>
      <c r="LDS15" s="813"/>
      <c r="LDT15" s="813"/>
      <c r="LDU15" s="813"/>
      <c r="LDV15" s="813"/>
      <c r="LDW15" s="813"/>
      <c r="LDX15" s="813"/>
      <c r="LDY15" s="813"/>
      <c r="LDZ15" s="813"/>
      <c r="LEA15" s="813"/>
      <c r="LEB15" s="813"/>
      <c r="LEC15" s="813"/>
      <c r="LED15" s="813"/>
      <c r="LEE15" s="813"/>
      <c r="LEF15" s="813"/>
      <c r="LEG15" s="813"/>
      <c r="LEH15" s="813"/>
      <c r="LEI15" s="813"/>
      <c r="LEJ15" s="813"/>
      <c r="LEK15" s="813"/>
      <c r="LEL15" s="813"/>
      <c r="LEM15" s="813"/>
      <c r="LEN15" s="813"/>
      <c r="LEO15" s="813"/>
      <c r="LEP15" s="813"/>
      <c r="LEQ15" s="813"/>
      <c r="LER15" s="813"/>
      <c r="LES15" s="813"/>
      <c r="LET15" s="813"/>
      <c r="LEU15" s="813"/>
      <c r="LEV15" s="813"/>
      <c r="LEW15" s="813"/>
      <c r="LEX15" s="813"/>
      <c r="LEY15" s="813"/>
      <c r="LEZ15" s="813"/>
      <c r="LFA15" s="813"/>
      <c r="LFB15" s="813"/>
      <c r="LFC15" s="813"/>
      <c r="LFD15" s="813"/>
      <c r="LFE15" s="813"/>
      <c r="LFF15" s="813"/>
      <c r="LFG15" s="813"/>
      <c r="LFH15" s="813"/>
      <c r="LFI15" s="813"/>
      <c r="LFJ15" s="813"/>
      <c r="LFK15" s="813"/>
      <c r="LFL15" s="813"/>
      <c r="LFM15" s="813"/>
      <c r="LFN15" s="813"/>
      <c r="LFO15" s="813"/>
      <c r="LFP15" s="813"/>
      <c r="LFQ15" s="813"/>
      <c r="LFR15" s="813"/>
      <c r="LFS15" s="813"/>
      <c r="LFT15" s="813"/>
      <c r="LFU15" s="813"/>
      <c r="LFV15" s="813"/>
      <c r="LFW15" s="813"/>
      <c r="LFX15" s="813"/>
      <c r="LFY15" s="813"/>
      <c r="LFZ15" s="813"/>
      <c r="LGA15" s="813"/>
      <c r="LGB15" s="813"/>
      <c r="LGC15" s="813"/>
      <c r="LGD15" s="813"/>
      <c r="LGE15" s="813"/>
      <c r="LGF15" s="813"/>
      <c r="LGG15" s="813"/>
      <c r="LGH15" s="813"/>
      <c r="LGI15" s="813"/>
      <c r="LGJ15" s="813"/>
      <c r="LGK15" s="813"/>
      <c r="LGL15" s="813"/>
      <c r="LGM15" s="813"/>
      <c r="LGN15" s="813"/>
      <c r="LGO15" s="813"/>
      <c r="LGP15" s="813"/>
      <c r="LGQ15" s="813"/>
      <c r="LGR15" s="813"/>
      <c r="LGS15" s="813"/>
      <c r="LGT15" s="813"/>
      <c r="LGU15" s="813"/>
      <c r="LGV15" s="813"/>
      <c r="LGW15" s="813"/>
      <c r="LGX15" s="813"/>
      <c r="LGY15" s="813"/>
      <c r="LGZ15" s="813"/>
      <c r="LHA15" s="813"/>
      <c r="LHB15" s="813"/>
      <c r="LHC15" s="813"/>
      <c r="LHD15" s="813"/>
      <c r="LHE15" s="813"/>
      <c r="LHF15" s="813"/>
      <c r="LHG15" s="813"/>
      <c r="LHH15" s="813"/>
      <c r="LHI15" s="813"/>
      <c r="LHJ15" s="813"/>
      <c r="LHK15" s="813"/>
      <c r="LHL15" s="813"/>
      <c r="LHM15" s="813"/>
      <c r="LHN15" s="813"/>
      <c r="LHO15" s="813"/>
      <c r="LHP15" s="813"/>
      <c r="LHQ15" s="813"/>
      <c r="LHR15" s="813"/>
      <c r="LHS15" s="813"/>
      <c r="LHT15" s="813"/>
      <c r="LHU15" s="813"/>
      <c r="LHV15" s="813"/>
      <c r="LHW15" s="813"/>
      <c r="LHX15" s="813"/>
      <c r="LHY15" s="813"/>
      <c r="LHZ15" s="813"/>
      <c r="LIA15" s="813"/>
      <c r="LIB15" s="813"/>
      <c r="LIC15" s="813"/>
      <c r="LID15" s="813"/>
      <c r="LIE15" s="813"/>
      <c r="LIF15" s="813"/>
      <c r="LIG15" s="813"/>
      <c r="LIH15" s="813"/>
      <c r="LII15" s="813"/>
      <c r="LIJ15" s="813"/>
      <c r="LIK15" s="813"/>
      <c r="LIL15" s="813"/>
      <c r="LIM15" s="813"/>
      <c r="LIN15" s="813"/>
      <c r="LIO15" s="813"/>
      <c r="LIP15" s="813"/>
      <c r="LIQ15" s="813"/>
      <c r="LIR15" s="813"/>
      <c r="LIS15" s="813"/>
      <c r="LIT15" s="813"/>
      <c r="LIU15" s="813"/>
      <c r="LIV15" s="813"/>
      <c r="LIW15" s="813"/>
      <c r="LIX15" s="813"/>
      <c r="LIY15" s="813"/>
      <c r="LIZ15" s="813"/>
      <c r="LJA15" s="813"/>
      <c r="LJB15" s="813"/>
      <c r="LJC15" s="813"/>
      <c r="LJD15" s="813"/>
      <c r="LJE15" s="813"/>
      <c r="LJF15" s="813"/>
      <c r="LJG15" s="813"/>
      <c r="LJH15" s="813"/>
      <c r="LJI15" s="813"/>
      <c r="LJJ15" s="813"/>
      <c r="LJK15" s="813"/>
      <c r="LJL15" s="813"/>
      <c r="LJM15" s="813"/>
      <c r="LJN15" s="813"/>
      <c r="LJO15" s="813"/>
      <c r="LJP15" s="813"/>
      <c r="LJQ15" s="813"/>
      <c r="LJR15" s="813"/>
      <c r="LJS15" s="813"/>
      <c r="LJT15" s="813"/>
      <c r="LJU15" s="813"/>
      <c r="LJV15" s="813"/>
      <c r="LJW15" s="813"/>
      <c r="LJX15" s="813"/>
      <c r="LJY15" s="813"/>
      <c r="LJZ15" s="813"/>
      <c r="LKA15" s="813"/>
      <c r="LKB15" s="813"/>
      <c r="LKC15" s="813"/>
      <c r="LKD15" s="813"/>
      <c r="LKE15" s="813"/>
      <c r="LKF15" s="813"/>
      <c r="LKG15" s="813"/>
      <c r="LKH15" s="813"/>
      <c r="LKI15" s="813"/>
      <c r="LKJ15" s="813"/>
      <c r="LKK15" s="813"/>
      <c r="LKL15" s="813"/>
      <c r="LKM15" s="813"/>
      <c r="LKN15" s="813"/>
      <c r="LKO15" s="813"/>
      <c r="LKP15" s="813"/>
      <c r="LKQ15" s="813"/>
      <c r="LKR15" s="813"/>
      <c r="LKS15" s="813"/>
      <c r="LKT15" s="813"/>
      <c r="LKU15" s="813"/>
      <c r="LKV15" s="813"/>
      <c r="LKW15" s="813"/>
      <c r="LKX15" s="813"/>
      <c r="LKY15" s="813"/>
      <c r="LKZ15" s="813"/>
      <c r="LLA15" s="813"/>
      <c r="LLB15" s="813"/>
      <c r="LLC15" s="813"/>
      <c r="LLD15" s="813"/>
      <c r="LLE15" s="813"/>
      <c r="LLF15" s="813"/>
      <c r="LLG15" s="813"/>
      <c r="LLH15" s="813"/>
      <c r="LLI15" s="813"/>
      <c r="LLJ15" s="813"/>
      <c r="LLK15" s="813"/>
      <c r="LLL15" s="813"/>
      <c r="LLM15" s="813"/>
      <c r="LLN15" s="813"/>
      <c r="LLO15" s="813"/>
      <c r="LLP15" s="813"/>
      <c r="LLQ15" s="813"/>
      <c r="LLR15" s="813"/>
      <c r="LLS15" s="813"/>
      <c r="LLT15" s="813"/>
      <c r="LLU15" s="813"/>
      <c r="LLV15" s="813"/>
      <c r="LLW15" s="813"/>
      <c r="LLX15" s="813"/>
      <c r="LLY15" s="813"/>
      <c r="LLZ15" s="813"/>
      <c r="LMA15" s="813"/>
      <c r="LMB15" s="813"/>
      <c r="LMC15" s="813"/>
      <c r="LMD15" s="813"/>
      <c r="LME15" s="813"/>
      <c r="LMF15" s="813"/>
      <c r="LMG15" s="813"/>
      <c r="LMH15" s="813"/>
      <c r="LMI15" s="813"/>
      <c r="LMJ15" s="813"/>
      <c r="LMK15" s="813"/>
      <c r="LML15" s="813"/>
      <c r="LMM15" s="813"/>
      <c r="LMN15" s="813"/>
      <c r="LMO15" s="813"/>
      <c r="LMP15" s="813"/>
      <c r="LMQ15" s="813"/>
      <c r="LMR15" s="813"/>
      <c r="LMS15" s="813"/>
      <c r="LMT15" s="813"/>
      <c r="LMU15" s="813"/>
      <c r="LMV15" s="813"/>
      <c r="LMW15" s="813"/>
      <c r="LMX15" s="813"/>
      <c r="LMY15" s="813"/>
      <c r="LMZ15" s="813"/>
      <c r="LNA15" s="813"/>
      <c r="LNB15" s="813"/>
      <c r="LNC15" s="813"/>
      <c r="LND15" s="813"/>
      <c r="LNE15" s="813"/>
      <c r="LNF15" s="813"/>
      <c r="LNG15" s="813"/>
      <c r="LNH15" s="813"/>
      <c r="LNI15" s="813"/>
      <c r="LNJ15" s="813"/>
      <c r="LNK15" s="813"/>
      <c r="LNL15" s="813"/>
      <c r="LNM15" s="813"/>
      <c r="LNN15" s="813"/>
      <c r="LNO15" s="813"/>
      <c r="LNP15" s="813"/>
      <c r="LNQ15" s="813"/>
      <c r="LNR15" s="813"/>
      <c r="LNS15" s="813"/>
      <c r="LNT15" s="813"/>
      <c r="LNU15" s="813"/>
      <c r="LNV15" s="813"/>
      <c r="LNW15" s="813"/>
      <c r="LNX15" s="813"/>
      <c r="LNY15" s="813"/>
      <c r="LNZ15" s="813"/>
      <c r="LOA15" s="813"/>
      <c r="LOB15" s="813"/>
      <c r="LOC15" s="813"/>
      <c r="LOD15" s="813"/>
      <c r="LOE15" s="813"/>
      <c r="LOF15" s="813"/>
      <c r="LOG15" s="813"/>
      <c r="LOH15" s="813"/>
      <c r="LOI15" s="813"/>
      <c r="LOJ15" s="813"/>
      <c r="LOK15" s="813"/>
      <c r="LOL15" s="813"/>
      <c r="LOM15" s="813"/>
      <c r="LON15" s="813"/>
      <c r="LOO15" s="813"/>
      <c r="LOP15" s="813"/>
      <c r="LOQ15" s="813"/>
      <c r="LOR15" s="813"/>
      <c r="LOS15" s="813"/>
      <c r="LOT15" s="813"/>
      <c r="LOU15" s="813"/>
      <c r="LOV15" s="813"/>
      <c r="LOW15" s="813"/>
      <c r="LOX15" s="813"/>
      <c r="LOY15" s="813"/>
      <c r="LOZ15" s="813"/>
      <c r="LPA15" s="813"/>
      <c r="LPB15" s="813"/>
      <c r="LPC15" s="813"/>
      <c r="LPD15" s="813"/>
      <c r="LPE15" s="813"/>
      <c r="LPF15" s="813"/>
      <c r="LPG15" s="813"/>
      <c r="LPH15" s="813"/>
      <c r="LPI15" s="813"/>
      <c r="LPJ15" s="813"/>
      <c r="LPK15" s="813"/>
      <c r="LPL15" s="813"/>
      <c r="LPM15" s="813"/>
      <c r="LPN15" s="813"/>
      <c r="LPO15" s="813"/>
      <c r="LPP15" s="813"/>
      <c r="LPQ15" s="813"/>
      <c r="LPR15" s="813"/>
      <c r="LPS15" s="813"/>
      <c r="LPT15" s="813"/>
      <c r="LPU15" s="813"/>
      <c r="LPV15" s="813"/>
      <c r="LPW15" s="813"/>
      <c r="LPX15" s="813"/>
      <c r="LPY15" s="813"/>
      <c r="LPZ15" s="813"/>
      <c r="LQA15" s="813"/>
      <c r="LQB15" s="813"/>
      <c r="LQC15" s="813"/>
      <c r="LQD15" s="813"/>
      <c r="LQE15" s="813"/>
      <c r="LQF15" s="813"/>
      <c r="LQG15" s="813"/>
      <c r="LQH15" s="813"/>
      <c r="LQI15" s="813"/>
      <c r="LQJ15" s="813"/>
      <c r="LQK15" s="813"/>
      <c r="LQL15" s="813"/>
      <c r="LQM15" s="813"/>
      <c r="LQN15" s="813"/>
      <c r="LQO15" s="813"/>
      <c r="LQP15" s="813"/>
      <c r="LQQ15" s="813"/>
      <c r="LQR15" s="813"/>
      <c r="LQS15" s="813"/>
      <c r="LQT15" s="813"/>
      <c r="LQU15" s="813"/>
      <c r="LQV15" s="813"/>
      <c r="LQW15" s="813"/>
      <c r="LQX15" s="813"/>
      <c r="LQY15" s="813"/>
      <c r="LQZ15" s="813"/>
      <c r="LRA15" s="813"/>
      <c r="LRB15" s="813"/>
      <c r="LRC15" s="813"/>
      <c r="LRD15" s="813"/>
      <c r="LRE15" s="813"/>
      <c r="LRF15" s="813"/>
      <c r="LRG15" s="813"/>
      <c r="LRH15" s="813"/>
      <c r="LRI15" s="813"/>
      <c r="LRJ15" s="813"/>
      <c r="LRK15" s="813"/>
      <c r="LRL15" s="813"/>
      <c r="LRM15" s="813"/>
      <c r="LRN15" s="813"/>
      <c r="LRO15" s="813"/>
      <c r="LRP15" s="813"/>
      <c r="LRQ15" s="813"/>
      <c r="LRR15" s="813"/>
      <c r="LRS15" s="813"/>
      <c r="LRT15" s="813"/>
      <c r="LRU15" s="813"/>
      <c r="LRV15" s="813"/>
      <c r="LRW15" s="813"/>
      <c r="LRX15" s="813"/>
      <c r="LRY15" s="813"/>
      <c r="LRZ15" s="813"/>
      <c r="LSA15" s="813"/>
      <c r="LSB15" s="813"/>
      <c r="LSC15" s="813"/>
      <c r="LSD15" s="813"/>
      <c r="LSE15" s="813"/>
      <c r="LSF15" s="813"/>
      <c r="LSG15" s="813"/>
      <c r="LSH15" s="813"/>
      <c r="LSI15" s="813"/>
      <c r="LSJ15" s="813"/>
      <c r="LSK15" s="813"/>
      <c r="LSL15" s="813"/>
      <c r="LSM15" s="813"/>
      <c r="LSN15" s="813"/>
      <c r="LSO15" s="813"/>
      <c r="LSP15" s="813"/>
      <c r="LSQ15" s="813"/>
      <c r="LSR15" s="813"/>
      <c r="LSS15" s="813"/>
      <c r="LST15" s="813"/>
      <c r="LSU15" s="813"/>
      <c r="LSV15" s="813"/>
      <c r="LSW15" s="813"/>
      <c r="LSX15" s="813"/>
      <c r="LSY15" s="813"/>
      <c r="LSZ15" s="813"/>
      <c r="LTA15" s="813"/>
      <c r="LTB15" s="813"/>
      <c r="LTC15" s="813"/>
      <c r="LTD15" s="813"/>
      <c r="LTE15" s="813"/>
      <c r="LTF15" s="813"/>
      <c r="LTG15" s="813"/>
      <c r="LTH15" s="813"/>
      <c r="LTI15" s="813"/>
      <c r="LTJ15" s="813"/>
      <c r="LTK15" s="813"/>
      <c r="LTL15" s="813"/>
      <c r="LTM15" s="813"/>
      <c r="LTN15" s="813"/>
      <c r="LTO15" s="813"/>
      <c r="LTP15" s="813"/>
      <c r="LTQ15" s="813"/>
      <c r="LTR15" s="813"/>
      <c r="LTS15" s="813"/>
      <c r="LTT15" s="813"/>
      <c r="LTU15" s="813"/>
      <c r="LTV15" s="813"/>
      <c r="LTW15" s="813"/>
      <c r="LTX15" s="813"/>
      <c r="LTY15" s="813"/>
      <c r="LTZ15" s="813"/>
      <c r="LUA15" s="813"/>
      <c r="LUB15" s="813"/>
      <c r="LUC15" s="813"/>
      <c r="LUD15" s="813"/>
      <c r="LUE15" s="813"/>
      <c r="LUF15" s="813"/>
      <c r="LUG15" s="813"/>
      <c r="LUH15" s="813"/>
      <c r="LUI15" s="813"/>
      <c r="LUJ15" s="813"/>
      <c r="LUK15" s="813"/>
      <c r="LUL15" s="813"/>
      <c r="LUM15" s="813"/>
      <c r="LUN15" s="813"/>
      <c r="LUO15" s="813"/>
      <c r="LUP15" s="813"/>
      <c r="LUQ15" s="813"/>
      <c r="LUR15" s="813"/>
      <c r="LUS15" s="813"/>
      <c r="LUT15" s="813"/>
      <c r="LUU15" s="813"/>
      <c r="LUV15" s="813"/>
      <c r="LUW15" s="813"/>
      <c r="LUX15" s="813"/>
      <c r="LUY15" s="813"/>
      <c r="LUZ15" s="813"/>
      <c r="LVA15" s="813"/>
      <c r="LVB15" s="813"/>
      <c r="LVC15" s="813"/>
      <c r="LVD15" s="813"/>
      <c r="LVE15" s="813"/>
      <c r="LVF15" s="813"/>
      <c r="LVG15" s="813"/>
      <c r="LVH15" s="813"/>
      <c r="LVI15" s="813"/>
      <c r="LVJ15" s="813"/>
      <c r="LVK15" s="813"/>
      <c r="LVL15" s="813"/>
      <c r="LVM15" s="813"/>
      <c r="LVN15" s="813"/>
      <c r="LVO15" s="813"/>
      <c r="LVP15" s="813"/>
      <c r="LVQ15" s="813"/>
      <c r="LVR15" s="813"/>
      <c r="LVS15" s="813"/>
      <c r="LVT15" s="813"/>
      <c r="LVU15" s="813"/>
      <c r="LVV15" s="813"/>
      <c r="LVW15" s="813"/>
      <c r="LVX15" s="813"/>
      <c r="LVY15" s="813"/>
      <c r="LVZ15" s="813"/>
      <c r="LWA15" s="813"/>
      <c r="LWB15" s="813"/>
      <c r="LWC15" s="813"/>
      <c r="LWD15" s="813"/>
      <c r="LWE15" s="813"/>
      <c r="LWF15" s="813"/>
      <c r="LWG15" s="813"/>
      <c r="LWH15" s="813"/>
      <c r="LWI15" s="813"/>
      <c r="LWJ15" s="813"/>
      <c r="LWK15" s="813"/>
      <c r="LWL15" s="813"/>
      <c r="LWM15" s="813"/>
      <c r="LWN15" s="813"/>
      <c r="LWO15" s="813"/>
      <c r="LWP15" s="813"/>
      <c r="LWQ15" s="813"/>
      <c r="LWR15" s="813"/>
      <c r="LWS15" s="813"/>
      <c r="LWT15" s="813"/>
      <c r="LWU15" s="813"/>
      <c r="LWV15" s="813"/>
      <c r="LWW15" s="813"/>
      <c r="LWX15" s="813"/>
      <c r="LWY15" s="813"/>
      <c r="LWZ15" s="813"/>
      <c r="LXA15" s="813"/>
      <c r="LXB15" s="813"/>
      <c r="LXC15" s="813"/>
      <c r="LXD15" s="813"/>
      <c r="LXE15" s="813"/>
      <c r="LXF15" s="813"/>
      <c r="LXG15" s="813"/>
      <c r="LXH15" s="813"/>
      <c r="LXI15" s="813"/>
      <c r="LXJ15" s="813"/>
      <c r="LXK15" s="813"/>
      <c r="LXL15" s="813"/>
      <c r="LXM15" s="813"/>
      <c r="LXN15" s="813"/>
      <c r="LXO15" s="813"/>
      <c r="LXP15" s="813"/>
      <c r="LXQ15" s="813"/>
      <c r="LXR15" s="813"/>
      <c r="LXS15" s="813"/>
      <c r="LXT15" s="813"/>
      <c r="LXU15" s="813"/>
      <c r="LXV15" s="813"/>
      <c r="LXW15" s="813"/>
      <c r="LXX15" s="813"/>
      <c r="LXY15" s="813"/>
      <c r="LXZ15" s="813"/>
      <c r="LYA15" s="813"/>
      <c r="LYB15" s="813"/>
      <c r="LYC15" s="813"/>
      <c r="LYD15" s="813"/>
      <c r="LYE15" s="813"/>
      <c r="LYF15" s="813"/>
      <c r="LYG15" s="813"/>
      <c r="LYH15" s="813"/>
      <c r="LYI15" s="813"/>
      <c r="LYJ15" s="813"/>
      <c r="LYK15" s="813"/>
      <c r="LYL15" s="813"/>
      <c r="LYM15" s="813"/>
      <c r="LYN15" s="813"/>
      <c r="LYO15" s="813"/>
      <c r="LYP15" s="813"/>
      <c r="LYQ15" s="813"/>
      <c r="LYR15" s="813"/>
      <c r="LYS15" s="813"/>
      <c r="LYT15" s="813"/>
      <c r="LYU15" s="813"/>
      <c r="LYV15" s="813"/>
      <c r="LYW15" s="813"/>
      <c r="LYX15" s="813"/>
      <c r="LYY15" s="813"/>
      <c r="LYZ15" s="813"/>
      <c r="LZA15" s="813"/>
      <c r="LZB15" s="813"/>
      <c r="LZC15" s="813"/>
      <c r="LZD15" s="813"/>
      <c r="LZE15" s="813"/>
      <c r="LZF15" s="813"/>
      <c r="LZG15" s="813"/>
      <c r="LZH15" s="813"/>
      <c r="LZI15" s="813"/>
      <c r="LZJ15" s="813"/>
      <c r="LZK15" s="813"/>
      <c r="LZL15" s="813"/>
      <c r="LZM15" s="813"/>
      <c r="LZN15" s="813"/>
      <c r="LZO15" s="813"/>
      <c r="LZP15" s="813"/>
      <c r="LZQ15" s="813"/>
      <c r="LZR15" s="813"/>
      <c r="LZS15" s="813"/>
      <c r="LZT15" s="813"/>
      <c r="LZU15" s="813"/>
      <c r="LZV15" s="813"/>
      <c r="LZW15" s="813"/>
      <c r="LZX15" s="813"/>
      <c r="LZY15" s="813"/>
      <c r="LZZ15" s="813"/>
      <c r="MAA15" s="813"/>
      <c r="MAB15" s="813"/>
      <c r="MAC15" s="813"/>
      <c r="MAD15" s="813"/>
      <c r="MAE15" s="813"/>
      <c r="MAF15" s="813"/>
      <c r="MAG15" s="813"/>
      <c r="MAH15" s="813"/>
      <c r="MAI15" s="813"/>
      <c r="MAJ15" s="813"/>
      <c r="MAK15" s="813"/>
      <c r="MAL15" s="813"/>
      <c r="MAM15" s="813"/>
      <c r="MAN15" s="813"/>
      <c r="MAO15" s="813"/>
      <c r="MAP15" s="813"/>
      <c r="MAQ15" s="813"/>
      <c r="MAR15" s="813"/>
      <c r="MAS15" s="813"/>
      <c r="MAT15" s="813"/>
      <c r="MAU15" s="813"/>
      <c r="MAV15" s="813"/>
      <c r="MAW15" s="813"/>
      <c r="MAX15" s="813"/>
      <c r="MAY15" s="813"/>
      <c r="MAZ15" s="813"/>
      <c r="MBA15" s="813"/>
      <c r="MBB15" s="813"/>
      <c r="MBC15" s="813"/>
      <c r="MBD15" s="813"/>
      <c r="MBE15" s="813"/>
      <c r="MBF15" s="813"/>
      <c r="MBG15" s="813"/>
      <c r="MBH15" s="813"/>
      <c r="MBI15" s="813"/>
      <c r="MBJ15" s="813"/>
      <c r="MBK15" s="813"/>
      <c r="MBL15" s="813"/>
      <c r="MBM15" s="813"/>
      <c r="MBN15" s="813"/>
      <c r="MBO15" s="813"/>
      <c r="MBP15" s="813"/>
      <c r="MBQ15" s="813"/>
      <c r="MBR15" s="813"/>
      <c r="MBS15" s="813"/>
      <c r="MBT15" s="813"/>
      <c r="MBU15" s="813"/>
      <c r="MBV15" s="813"/>
      <c r="MBW15" s="813"/>
      <c r="MBX15" s="813"/>
      <c r="MBY15" s="813"/>
      <c r="MBZ15" s="813"/>
      <c r="MCA15" s="813"/>
      <c r="MCB15" s="813"/>
      <c r="MCC15" s="813"/>
      <c r="MCD15" s="813"/>
      <c r="MCE15" s="813"/>
      <c r="MCF15" s="813"/>
      <c r="MCG15" s="813"/>
      <c r="MCH15" s="813"/>
      <c r="MCI15" s="813"/>
      <c r="MCJ15" s="813"/>
      <c r="MCK15" s="813"/>
      <c r="MCL15" s="813"/>
      <c r="MCM15" s="813"/>
      <c r="MCN15" s="813"/>
      <c r="MCO15" s="813"/>
      <c r="MCP15" s="813"/>
      <c r="MCQ15" s="813"/>
      <c r="MCR15" s="813"/>
      <c r="MCS15" s="813"/>
      <c r="MCT15" s="813"/>
      <c r="MCU15" s="813"/>
      <c r="MCV15" s="813"/>
      <c r="MCW15" s="813"/>
      <c r="MCX15" s="813"/>
      <c r="MCY15" s="813"/>
      <c r="MCZ15" s="813"/>
      <c r="MDA15" s="813"/>
      <c r="MDB15" s="813"/>
      <c r="MDC15" s="813"/>
      <c r="MDD15" s="813"/>
      <c r="MDE15" s="813"/>
      <c r="MDF15" s="813"/>
      <c r="MDG15" s="813"/>
      <c r="MDH15" s="813"/>
      <c r="MDI15" s="813"/>
      <c r="MDJ15" s="813"/>
      <c r="MDK15" s="813"/>
      <c r="MDL15" s="813"/>
      <c r="MDM15" s="813"/>
      <c r="MDN15" s="813"/>
      <c r="MDO15" s="813"/>
      <c r="MDP15" s="813"/>
      <c r="MDQ15" s="813"/>
      <c r="MDR15" s="813"/>
      <c r="MDS15" s="813"/>
      <c r="MDT15" s="813"/>
      <c r="MDU15" s="813"/>
      <c r="MDV15" s="813"/>
      <c r="MDW15" s="813"/>
      <c r="MDX15" s="813"/>
      <c r="MDY15" s="813"/>
      <c r="MDZ15" s="813"/>
      <c r="MEA15" s="813"/>
      <c r="MEB15" s="813"/>
      <c r="MEC15" s="813"/>
      <c r="MED15" s="813"/>
      <c r="MEE15" s="813"/>
      <c r="MEF15" s="813"/>
      <c r="MEG15" s="813"/>
      <c r="MEH15" s="813"/>
      <c r="MEI15" s="813"/>
      <c r="MEJ15" s="813"/>
      <c r="MEK15" s="813"/>
      <c r="MEL15" s="813"/>
      <c r="MEM15" s="813"/>
      <c r="MEN15" s="813"/>
      <c r="MEO15" s="813"/>
      <c r="MEP15" s="813"/>
      <c r="MEQ15" s="813"/>
      <c r="MER15" s="813"/>
      <c r="MES15" s="813"/>
      <c r="MET15" s="813"/>
      <c r="MEU15" s="813"/>
      <c r="MEV15" s="813"/>
      <c r="MEW15" s="813"/>
      <c r="MEX15" s="813"/>
      <c r="MEY15" s="813"/>
      <c r="MEZ15" s="813"/>
      <c r="MFA15" s="813"/>
      <c r="MFB15" s="813"/>
      <c r="MFC15" s="813"/>
      <c r="MFD15" s="813"/>
      <c r="MFE15" s="813"/>
      <c r="MFF15" s="813"/>
      <c r="MFG15" s="813"/>
      <c r="MFH15" s="813"/>
      <c r="MFI15" s="813"/>
      <c r="MFJ15" s="813"/>
      <c r="MFK15" s="813"/>
      <c r="MFL15" s="813"/>
      <c r="MFM15" s="813"/>
      <c r="MFN15" s="813"/>
      <c r="MFO15" s="813"/>
      <c r="MFP15" s="813"/>
      <c r="MFQ15" s="813"/>
      <c r="MFR15" s="813"/>
      <c r="MFS15" s="813"/>
      <c r="MFT15" s="813"/>
      <c r="MFU15" s="813"/>
      <c r="MFV15" s="813"/>
      <c r="MFW15" s="813"/>
      <c r="MFX15" s="813"/>
      <c r="MFY15" s="813"/>
      <c r="MFZ15" s="813"/>
      <c r="MGA15" s="813"/>
      <c r="MGB15" s="813"/>
      <c r="MGC15" s="813"/>
      <c r="MGD15" s="813"/>
      <c r="MGE15" s="813"/>
      <c r="MGF15" s="813"/>
      <c r="MGG15" s="813"/>
      <c r="MGH15" s="813"/>
      <c r="MGI15" s="813"/>
      <c r="MGJ15" s="813"/>
      <c r="MGK15" s="813"/>
      <c r="MGL15" s="813"/>
      <c r="MGM15" s="813"/>
      <c r="MGN15" s="813"/>
      <c r="MGO15" s="813"/>
      <c r="MGP15" s="813"/>
      <c r="MGQ15" s="813"/>
      <c r="MGR15" s="813"/>
      <c r="MGS15" s="813"/>
      <c r="MGT15" s="813"/>
      <c r="MGU15" s="813"/>
      <c r="MGV15" s="813"/>
      <c r="MGW15" s="813"/>
      <c r="MGX15" s="813"/>
      <c r="MGY15" s="813"/>
      <c r="MGZ15" s="813"/>
      <c r="MHA15" s="813"/>
      <c r="MHB15" s="813"/>
      <c r="MHC15" s="813"/>
      <c r="MHD15" s="813"/>
      <c r="MHE15" s="813"/>
      <c r="MHF15" s="813"/>
      <c r="MHG15" s="813"/>
      <c r="MHH15" s="813"/>
      <c r="MHI15" s="813"/>
      <c r="MHJ15" s="813"/>
      <c r="MHK15" s="813"/>
      <c r="MHL15" s="813"/>
      <c r="MHM15" s="813"/>
      <c r="MHN15" s="813"/>
      <c r="MHO15" s="813"/>
      <c r="MHP15" s="813"/>
      <c r="MHQ15" s="813"/>
      <c r="MHR15" s="813"/>
      <c r="MHS15" s="813"/>
      <c r="MHT15" s="813"/>
      <c r="MHU15" s="813"/>
      <c r="MHV15" s="813"/>
      <c r="MHW15" s="813"/>
      <c r="MHX15" s="813"/>
      <c r="MHY15" s="813"/>
      <c r="MHZ15" s="813"/>
      <c r="MIA15" s="813"/>
      <c r="MIB15" s="813"/>
      <c r="MIC15" s="813"/>
      <c r="MID15" s="813"/>
      <c r="MIE15" s="813"/>
      <c r="MIF15" s="813"/>
      <c r="MIG15" s="813"/>
      <c r="MIH15" s="813"/>
      <c r="MII15" s="813"/>
      <c r="MIJ15" s="813"/>
      <c r="MIK15" s="813"/>
      <c r="MIL15" s="813"/>
      <c r="MIM15" s="813"/>
      <c r="MIN15" s="813"/>
      <c r="MIO15" s="813"/>
      <c r="MIP15" s="813"/>
      <c r="MIQ15" s="813"/>
      <c r="MIR15" s="813"/>
      <c r="MIS15" s="813"/>
      <c r="MIT15" s="813"/>
      <c r="MIU15" s="813"/>
      <c r="MIV15" s="813"/>
      <c r="MIW15" s="813"/>
      <c r="MIX15" s="813"/>
      <c r="MIY15" s="813"/>
      <c r="MIZ15" s="813"/>
      <c r="MJA15" s="813"/>
      <c r="MJB15" s="813"/>
      <c r="MJC15" s="813"/>
      <c r="MJD15" s="813"/>
      <c r="MJE15" s="813"/>
      <c r="MJF15" s="813"/>
      <c r="MJG15" s="813"/>
      <c r="MJH15" s="813"/>
      <c r="MJI15" s="813"/>
      <c r="MJJ15" s="813"/>
      <c r="MJK15" s="813"/>
      <c r="MJL15" s="813"/>
      <c r="MJM15" s="813"/>
      <c r="MJN15" s="813"/>
      <c r="MJO15" s="813"/>
      <c r="MJP15" s="813"/>
      <c r="MJQ15" s="813"/>
      <c r="MJR15" s="813"/>
      <c r="MJS15" s="813"/>
      <c r="MJT15" s="813"/>
      <c r="MJU15" s="813"/>
      <c r="MJV15" s="813"/>
      <c r="MJW15" s="813"/>
      <c r="MJX15" s="813"/>
      <c r="MJY15" s="813"/>
      <c r="MJZ15" s="813"/>
      <c r="MKA15" s="813"/>
      <c r="MKB15" s="813"/>
      <c r="MKC15" s="813"/>
      <c r="MKD15" s="813"/>
      <c r="MKE15" s="813"/>
      <c r="MKF15" s="813"/>
      <c r="MKG15" s="813"/>
      <c r="MKH15" s="813"/>
      <c r="MKI15" s="813"/>
      <c r="MKJ15" s="813"/>
      <c r="MKK15" s="813"/>
      <c r="MKL15" s="813"/>
      <c r="MKM15" s="813"/>
      <c r="MKN15" s="813"/>
      <c r="MKO15" s="813"/>
      <c r="MKP15" s="813"/>
      <c r="MKQ15" s="813"/>
      <c r="MKR15" s="813"/>
      <c r="MKS15" s="813"/>
      <c r="MKT15" s="813"/>
      <c r="MKU15" s="813"/>
      <c r="MKV15" s="813"/>
      <c r="MKW15" s="813"/>
      <c r="MKX15" s="813"/>
      <c r="MKY15" s="813"/>
      <c r="MKZ15" s="813"/>
      <c r="MLA15" s="813"/>
      <c r="MLB15" s="813"/>
      <c r="MLC15" s="813"/>
      <c r="MLD15" s="813"/>
      <c r="MLE15" s="813"/>
      <c r="MLF15" s="813"/>
      <c r="MLG15" s="813"/>
      <c r="MLH15" s="813"/>
      <c r="MLI15" s="813"/>
      <c r="MLJ15" s="813"/>
      <c r="MLK15" s="813"/>
      <c r="MLL15" s="813"/>
      <c r="MLM15" s="813"/>
      <c r="MLN15" s="813"/>
      <c r="MLO15" s="813"/>
      <c r="MLP15" s="813"/>
      <c r="MLQ15" s="813"/>
      <c r="MLR15" s="813"/>
      <c r="MLS15" s="813"/>
      <c r="MLT15" s="813"/>
      <c r="MLU15" s="813"/>
      <c r="MLV15" s="813"/>
      <c r="MLW15" s="813"/>
      <c r="MLX15" s="813"/>
      <c r="MLY15" s="813"/>
      <c r="MLZ15" s="813"/>
      <c r="MMA15" s="813"/>
      <c r="MMB15" s="813"/>
      <c r="MMC15" s="813"/>
      <c r="MMD15" s="813"/>
      <c r="MME15" s="813"/>
      <c r="MMF15" s="813"/>
      <c r="MMG15" s="813"/>
      <c r="MMH15" s="813"/>
      <c r="MMI15" s="813"/>
      <c r="MMJ15" s="813"/>
      <c r="MMK15" s="813"/>
      <c r="MML15" s="813"/>
      <c r="MMM15" s="813"/>
      <c r="MMN15" s="813"/>
      <c r="MMO15" s="813"/>
      <c r="MMP15" s="813"/>
      <c r="MMQ15" s="813"/>
      <c r="MMR15" s="813"/>
      <c r="MMS15" s="813"/>
      <c r="MMT15" s="813"/>
      <c r="MMU15" s="813"/>
      <c r="MMV15" s="813"/>
      <c r="MMW15" s="813"/>
      <c r="MMX15" s="813"/>
      <c r="MMY15" s="813"/>
      <c r="MMZ15" s="813"/>
      <c r="MNA15" s="813"/>
      <c r="MNB15" s="813"/>
      <c r="MNC15" s="813"/>
      <c r="MND15" s="813"/>
      <c r="MNE15" s="813"/>
      <c r="MNF15" s="813"/>
      <c r="MNG15" s="813"/>
      <c r="MNH15" s="813"/>
      <c r="MNI15" s="813"/>
      <c r="MNJ15" s="813"/>
      <c r="MNK15" s="813"/>
      <c r="MNL15" s="813"/>
      <c r="MNM15" s="813"/>
      <c r="MNN15" s="813"/>
      <c r="MNO15" s="813"/>
      <c r="MNP15" s="813"/>
      <c r="MNQ15" s="813"/>
      <c r="MNR15" s="813"/>
      <c r="MNS15" s="813"/>
      <c r="MNT15" s="813"/>
      <c r="MNU15" s="813"/>
      <c r="MNV15" s="813"/>
      <c r="MNW15" s="813"/>
      <c r="MNX15" s="813"/>
      <c r="MNY15" s="813"/>
      <c r="MNZ15" s="813"/>
      <c r="MOA15" s="813"/>
      <c r="MOB15" s="813"/>
      <c r="MOC15" s="813"/>
      <c r="MOD15" s="813"/>
      <c r="MOE15" s="813"/>
      <c r="MOF15" s="813"/>
      <c r="MOG15" s="813"/>
      <c r="MOH15" s="813"/>
      <c r="MOI15" s="813"/>
      <c r="MOJ15" s="813"/>
      <c r="MOK15" s="813"/>
      <c r="MOL15" s="813"/>
      <c r="MOM15" s="813"/>
      <c r="MON15" s="813"/>
      <c r="MOO15" s="813"/>
      <c r="MOP15" s="813"/>
      <c r="MOQ15" s="813"/>
      <c r="MOR15" s="813"/>
      <c r="MOS15" s="813"/>
      <c r="MOT15" s="813"/>
      <c r="MOU15" s="813"/>
      <c r="MOV15" s="813"/>
      <c r="MOW15" s="813"/>
      <c r="MOX15" s="813"/>
      <c r="MOY15" s="813"/>
      <c r="MOZ15" s="813"/>
      <c r="MPA15" s="813"/>
      <c r="MPB15" s="813"/>
      <c r="MPC15" s="813"/>
      <c r="MPD15" s="813"/>
      <c r="MPE15" s="813"/>
      <c r="MPF15" s="813"/>
      <c r="MPG15" s="813"/>
      <c r="MPH15" s="813"/>
      <c r="MPI15" s="813"/>
      <c r="MPJ15" s="813"/>
      <c r="MPK15" s="813"/>
      <c r="MPL15" s="813"/>
      <c r="MPM15" s="813"/>
      <c r="MPN15" s="813"/>
      <c r="MPO15" s="813"/>
      <c r="MPP15" s="813"/>
      <c r="MPQ15" s="813"/>
      <c r="MPR15" s="813"/>
      <c r="MPS15" s="813"/>
      <c r="MPT15" s="813"/>
      <c r="MPU15" s="813"/>
      <c r="MPV15" s="813"/>
      <c r="MPW15" s="813"/>
      <c r="MPX15" s="813"/>
      <c r="MPY15" s="813"/>
      <c r="MPZ15" s="813"/>
      <c r="MQA15" s="813"/>
      <c r="MQB15" s="813"/>
      <c r="MQC15" s="813"/>
      <c r="MQD15" s="813"/>
      <c r="MQE15" s="813"/>
      <c r="MQF15" s="813"/>
      <c r="MQG15" s="813"/>
      <c r="MQH15" s="813"/>
      <c r="MQI15" s="813"/>
      <c r="MQJ15" s="813"/>
      <c r="MQK15" s="813"/>
      <c r="MQL15" s="813"/>
      <c r="MQM15" s="813"/>
      <c r="MQN15" s="813"/>
      <c r="MQO15" s="813"/>
      <c r="MQP15" s="813"/>
      <c r="MQQ15" s="813"/>
      <c r="MQR15" s="813"/>
      <c r="MQS15" s="813"/>
      <c r="MQT15" s="813"/>
      <c r="MQU15" s="813"/>
      <c r="MQV15" s="813"/>
      <c r="MQW15" s="813"/>
      <c r="MQX15" s="813"/>
      <c r="MQY15" s="813"/>
      <c r="MQZ15" s="813"/>
      <c r="MRA15" s="813"/>
      <c r="MRB15" s="813"/>
      <c r="MRC15" s="813"/>
      <c r="MRD15" s="813"/>
      <c r="MRE15" s="813"/>
      <c r="MRF15" s="813"/>
      <c r="MRG15" s="813"/>
      <c r="MRH15" s="813"/>
      <c r="MRI15" s="813"/>
      <c r="MRJ15" s="813"/>
      <c r="MRK15" s="813"/>
      <c r="MRL15" s="813"/>
      <c r="MRM15" s="813"/>
      <c r="MRN15" s="813"/>
      <c r="MRO15" s="813"/>
      <c r="MRP15" s="813"/>
      <c r="MRQ15" s="813"/>
      <c r="MRR15" s="813"/>
      <c r="MRS15" s="813"/>
      <c r="MRT15" s="813"/>
      <c r="MRU15" s="813"/>
      <c r="MRV15" s="813"/>
      <c r="MRW15" s="813"/>
      <c r="MRX15" s="813"/>
      <c r="MRY15" s="813"/>
      <c r="MRZ15" s="813"/>
      <c r="MSA15" s="813"/>
      <c r="MSB15" s="813"/>
      <c r="MSC15" s="813"/>
      <c r="MSD15" s="813"/>
      <c r="MSE15" s="813"/>
      <c r="MSF15" s="813"/>
      <c r="MSG15" s="813"/>
      <c r="MSH15" s="813"/>
      <c r="MSI15" s="813"/>
      <c r="MSJ15" s="813"/>
      <c r="MSK15" s="813"/>
      <c r="MSL15" s="813"/>
      <c r="MSM15" s="813"/>
      <c r="MSN15" s="813"/>
      <c r="MSO15" s="813"/>
      <c r="MSP15" s="813"/>
      <c r="MSQ15" s="813"/>
      <c r="MSR15" s="813"/>
      <c r="MSS15" s="813"/>
      <c r="MST15" s="813"/>
      <c r="MSU15" s="813"/>
      <c r="MSV15" s="813"/>
      <c r="MSW15" s="813"/>
      <c r="MSX15" s="813"/>
      <c r="MSY15" s="813"/>
      <c r="MSZ15" s="813"/>
      <c r="MTA15" s="813"/>
      <c r="MTB15" s="813"/>
      <c r="MTC15" s="813"/>
      <c r="MTD15" s="813"/>
      <c r="MTE15" s="813"/>
      <c r="MTF15" s="813"/>
      <c r="MTG15" s="813"/>
      <c r="MTH15" s="813"/>
      <c r="MTI15" s="813"/>
      <c r="MTJ15" s="813"/>
      <c r="MTK15" s="813"/>
      <c r="MTL15" s="813"/>
      <c r="MTM15" s="813"/>
      <c r="MTN15" s="813"/>
      <c r="MTO15" s="813"/>
      <c r="MTP15" s="813"/>
      <c r="MTQ15" s="813"/>
      <c r="MTR15" s="813"/>
      <c r="MTS15" s="813"/>
      <c r="MTT15" s="813"/>
      <c r="MTU15" s="813"/>
      <c r="MTV15" s="813"/>
      <c r="MTW15" s="813"/>
      <c r="MTX15" s="813"/>
      <c r="MTY15" s="813"/>
      <c r="MTZ15" s="813"/>
      <c r="MUA15" s="813"/>
      <c r="MUB15" s="813"/>
      <c r="MUC15" s="813"/>
      <c r="MUD15" s="813"/>
      <c r="MUE15" s="813"/>
      <c r="MUF15" s="813"/>
      <c r="MUG15" s="813"/>
      <c r="MUH15" s="813"/>
      <c r="MUI15" s="813"/>
      <c r="MUJ15" s="813"/>
      <c r="MUK15" s="813"/>
      <c r="MUL15" s="813"/>
      <c r="MUM15" s="813"/>
      <c r="MUN15" s="813"/>
      <c r="MUO15" s="813"/>
      <c r="MUP15" s="813"/>
      <c r="MUQ15" s="813"/>
      <c r="MUR15" s="813"/>
      <c r="MUS15" s="813"/>
      <c r="MUT15" s="813"/>
      <c r="MUU15" s="813"/>
      <c r="MUV15" s="813"/>
      <c r="MUW15" s="813"/>
      <c r="MUX15" s="813"/>
      <c r="MUY15" s="813"/>
      <c r="MUZ15" s="813"/>
      <c r="MVA15" s="813"/>
      <c r="MVB15" s="813"/>
      <c r="MVC15" s="813"/>
      <c r="MVD15" s="813"/>
      <c r="MVE15" s="813"/>
      <c r="MVF15" s="813"/>
      <c r="MVG15" s="813"/>
      <c r="MVH15" s="813"/>
      <c r="MVI15" s="813"/>
      <c r="MVJ15" s="813"/>
      <c r="MVK15" s="813"/>
      <c r="MVL15" s="813"/>
      <c r="MVM15" s="813"/>
      <c r="MVN15" s="813"/>
      <c r="MVO15" s="813"/>
      <c r="MVP15" s="813"/>
      <c r="MVQ15" s="813"/>
      <c r="MVR15" s="813"/>
      <c r="MVS15" s="813"/>
      <c r="MVT15" s="813"/>
      <c r="MVU15" s="813"/>
      <c r="MVV15" s="813"/>
      <c r="MVW15" s="813"/>
      <c r="MVX15" s="813"/>
      <c r="MVY15" s="813"/>
      <c r="MVZ15" s="813"/>
      <c r="MWA15" s="813"/>
      <c r="MWB15" s="813"/>
      <c r="MWC15" s="813"/>
      <c r="MWD15" s="813"/>
      <c r="MWE15" s="813"/>
      <c r="MWF15" s="813"/>
      <c r="MWG15" s="813"/>
      <c r="MWH15" s="813"/>
      <c r="MWI15" s="813"/>
      <c r="MWJ15" s="813"/>
      <c r="MWK15" s="813"/>
      <c r="MWL15" s="813"/>
      <c r="MWM15" s="813"/>
      <c r="MWN15" s="813"/>
      <c r="MWO15" s="813"/>
      <c r="MWP15" s="813"/>
      <c r="MWQ15" s="813"/>
      <c r="MWR15" s="813"/>
      <c r="MWS15" s="813"/>
      <c r="MWT15" s="813"/>
      <c r="MWU15" s="813"/>
      <c r="MWV15" s="813"/>
      <c r="MWW15" s="813"/>
      <c r="MWX15" s="813"/>
      <c r="MWY15" s="813"/>
      <c r="MWZ15" s="813"/>
      <c r="MXA15" s="813"/>
      <c r="MXB15" s="813"/>
      <c r="MXC15" s="813"/>
      <c r="MXD15" s="813"/>
      <c r="MXE15" s="813"/>
      <c r="MXF15" s="813"/>
      <c r="MXG15" s="813"/>
      <c r="MXH15" s="813"/>
      <c r="MXI15" s="813"/>
      <c r="MXJ15" s="813"/>
      <c r="MXK15" s="813"/>
      <c r="MXL15" s="813"/>
      <c r="MXM15" s="813"/>
      <c r="MXN15" s="813"/>
      <c r="MXO15" s="813"/>
      <c r="MXP15" s="813"/>
      <c r="MXQ15" s="813"/>
      <c r="MXR15" s="813"/>
      <c r="MXS15" s="813"/>
      <c r="MXT15" s="813"/>
      <c r="MXU15" s="813"/>
      <c r="MXV15" s="813"/>
      <c r="MXW15" s="813"/>
      <c r="MXX15" s="813"/>
      <c r="MXY15" s="813"/>
      <c r="MXZ15" s="813"/>
      <c r="MYA15" s="813"/>
      <c r="MYB15" s="813"/>
      <c r="MYC15" s="813"/>
      <c r="MYD15" s="813"/>
      <c r="MYE15" s="813"/>
      <c r="MYF15" s="813"/>
      <c r="MYG15" s="813"/>
      <c r="MYH15" s="813"/>
      <c r="MYI15" s="813"/>
      <c r="MYJ15" s="813"/>
      <c r="MYK15" s="813"/>
      <c r="MYL15" s="813"/>
      <c r="MYM15" s="813"/>
      <c r="MYN15" s="813"/>
      <c r="MYO15" s="813"/>
      <c r="MYP15" s="813"/>
      <c r="MYQ15" s="813"/>
      <c r="MYR15" s="813"/>
      <c r="MYS15" s="813"/>
      <c r="MYT15" s="813"/>
      <c r="MYU15" s="813"/>
      <c r="MYV15" s="813"/>
      <c r="MYW15" s="813"/>
      <c r="MYX15" s="813"/>
      <c r="MYY15" s="813"/>
      <c r="MYZ15" s="813"/>
      <c r="MZA15" s="813"/>
      <c r="MZB15" s="813"/>
      <c r="MZC15" s="813"/>
      <c r="MZD15" s="813"/>
      <c r="MZE15" s="813"/>
      <c r="MZF15" s="813"/>
      <c r="MZG15" s="813"/>
      <c r="MZH15" s="813"/>
      <c r="MZI15" s="813"/>
      <c r="MZJ15" s="813"/>
      <c r="MZK15" s="813"/>
      <c r="MZL15" s="813"/>
      <c r="MZM15" s="813"/>
      <c r="MZN15" s="813"/>
      <c r="MZO15" s="813"/>
      <c r="MZP15" s="813"/>
      <c r="MZQ15" s="813"/>
      <c r="MZR15" s="813"/>
      <c r="MZS15" s="813"/>
      <c r="MZT15" s="813"/>
      <c r="MZU15" s="813"/>
      <c r="MZV15" s="813"/>
      <c r="MZW15" s="813"/>
      <c r="MZX15" s="813"/>
      <c r="MZY15" s="813"/>
      <c r="MZZ15" s="813"/>
      <c r="NAA15" s="813"/>
      <c r="NAB15" s="813"/>
      <c r="NAC15" s="813"/>
      <c r="NAD15" s="813"/>
      <c r="NAE15" s="813"/>
      <c r="NAF15" s="813"/>
      <c r="NAG15" s="813"/>
      <c r="NAH15" s="813"/>
      <c r="NAI15" s="813"/>
      <c r="NAJ15" s="813"/>
      <c r="NAK15" s="813"/>
      <c r="NAL15" s="813"/>
      <c r="NAM15" s="813"/>
      <c r="NAN15" s="813"/>
      <c r="NAO15" s="813"/>
      <c r="NAP15" s="813"/>
      <c r="NAQ15" s="813"/>
      <c r="NAR15" s="813"/>
      <c r="NAS15" s="813"/>
      <c r="NAT15" s="813"/>
      <c r="NAU15" s="813"/>
      <c r="NAV15" s="813"/>
      <c r="NAW15" s="813"/>
      <c r="NAX15" s="813"/>
      <c r="NAY15" s="813"/>
      <c r="NAZ15" s="813"/>
      <c r="NBA15" s="813"/>
      <c r="NBB15" s="813"/>
      <c r="NBC15" s="813"/>
      <c r="NBD15" s="813"/>
      <c r="NBE15" s="813"/>
      <c r="NBF15" s="813"/>
      <c r="NBG15" s="813"/>
      <c r="NBH15" s="813"/>
      <c r="NBI15" s="813"/>
      <c r="NBJ15" s="813"/>
      <c r="NBK15" s="813"/>
      <c r="NBL15" s="813"/>
      <c r="NBM15" s="813"/>
      <c r="NBN15" s="813"/>
      <c r="NBO15" s="813"/>
      <c r="NBP15" s="813"/>
      <c r="NBQ15" s="813"/>
      <c r="NBR15" s="813"/>
      <c r="NBS15" s="813"/>
      <c r="NBT15" s="813"/>
      <c r="NBU15" s="813"/>
      <c r="NBV15" s="813"/>
      <c r="NBW15" s="813"/>
      <c r="NBX15" s="813"/>
      <c r="NBY15" s="813"/>
      <c r="NBZ15" s="813"/>
      <c r="NCA15" s="813"/>
      <c r="NCB15" s="813"/>
      <c r="NCC15" s="813"/>
      <c r="NCD15" s="813"/>
      <c r="NCE15" s="813"/>
      <c r="NCF15" s="813"/>
      <c r="NCG15" s="813"/>
      <c r="NCH15" s="813"/>
      <c r="NCI15" s="813"/>
      <c r="NCJ15" s="813"/>
      <c r="NCK15" s="813"/>
      <c r="NCL15" s="813"/>
      <c r="NCM15" s="813"/>
      <c r="NCN15" s="813"/>
      <c r="NCO15" s="813"/>
      <c r="NCP15" s="813"/>
      <c r="NCQ15" s="813"/>
      <c r="NCR15" s="813"/>
      <c r="NCS15" s="813"/>
      <c r="NCT15" s="813"/>
      <c r="NCU15" s="813"/>
      <c r="NCV15" s="813"/>
      <c r="NCW15" s="813"/>
      <c r="NCX15" s="813"/>
      <c r="NCY15" s="813"/>
      <c r="NCZ15" s="813"/>
      <c r="NDA15" s="813"/>
      <c r="NDB15" s="813"/>
      <c r="NDC15" s="813"/>
      <c r="NDD15" s="813"/>
      <c r="NDE15" s="813"/>
      <c r="NDF15" s="813"/>
      <c r="NDG15" s="813"/>
      <c r="NDH15" s="813"/>
      <c r="NDI15" s="813"/>
      <c r="NDJ15" s="813"/>
      <c r="NDK15" s="813"/>
      <c r="NDL15" s="813"/>
      <c r="NDM15" s="813"/>
      <c r="NDN15" s="813"/>
      <c r="NDO15" s="813"/>
      <c r="NDP15" s="813"/>
      <c r="NDQ15" s="813"/>
      <c r="NDR15" s="813"/>
      <c r="NDS15" s="813"/>
      <c r="NDT15" s="813"/>
      <c r="NDU15" s="813"/>
      <c r="NDV15" s="813"/>
      <c r="NDW15" s="813"/>
      <c r="NDX15" s="813"/>
      <c r="NDY15" s="813"/>
      <c r="NDZ15" s="813"/>
      <c r="NEA15" s="813"/>
      <c r="NEB15" s="813"/>
      <c r="NEC15" s="813"/>
      <c r="NED15" s="813"/>
      <c r="NEE15" s="813"/>
      <c r="NEF15" s="813"/>
      <c r="NEG15" s="813"/>
      <c r="NEH15" s="813"/>
      <c r="NEI15" s="813"/>
      <c r="NEJ15" s="813"/>
      <c r="NEK15" s="813"/>
      <c r="NEL15" s="813"/>
      <c r="NEM15" s="813"/>
      <c r="NEN15" s="813"/>
      <c r="NEO15" s="813"/>
      <c r="NEP15" s="813"/>
      <c r="NEQ15" s="813"/>
      <c r="NER15" s="813"/>
      <c r="NES15" s="813"/>
      <c r="NET15" s="813"/>
      <c r="NEU15" s="813"/>
      <c r="NEV15" s="813"/>
      <c r="NEW15" s="813"/>
      <c r="NEX15" s="813"/>
      <c r="NEY15" s="813"/>
      <c r="NEZ15" s="813"/>
      <c r="NFA15" s="813"/>
      <c r="NFB15" s="813"/>
      <c r="NFC15" s="813"/>
      <c r="NFD15" s="813"/>
      <c r="NFE15" s="813"/>
      <c r="NFF15" s="813"/>
      <c r="NFG15" s="813"/>
      <c r="NFH15" s="813"/>
      <c r="NFI15" s="813"/>
      <c r="NFJ15" s="813"/>
      <c r="NFK15" s="813"/>
      <c r="NFL15" s="813"/>
      <c r="NFM15" s="813"/>
      <c r="NFN15" s="813"/>
      <c r="NFO15" s="813"/>
      <c r="NFP15" s="813"/>
      <c r="NFQ15" s="813"/>
      <c r="NFR15" s="813"/>
      <c r="NFS15" s="813"/>
      <c r="NFT15" s="813"/>
      <c r="NFU15" s="813"/>
      <c r="NFV15" s="813"/>
      <c r="NFW15" s="813"/>
      <c r="NFX15" s="813"/>
      <c r="NFY15" s="813"/>
      <c r="NFZ15" s="813"/>
      <c r="NGA15" s="813"/>
      <c r="NGB15" s="813"/>
      <c r="NGC15" s="813"/>
      <c r="NGD15" s="813"/>
      <c r="NGE15" s="813"/>
      <c r="NGF15" s="813"/>
      <c r="NGG15" s="813"/>
      <c r="NGH15" s="813"/>
      <c r="NGI15" s="813"/>
      <c r="NGJ15" s="813"/>
      <c r="NGK15" s="813"/>
      <c r="NGL15" s="813"/>
      <c r="NGM15" s="813"/>
      <c r="NGN15" s="813"/>
      <c r="NGO15" s="813"/>
      <c r="NGP15" s="813"/>
      <c r="NGQ15" s="813"/>
      <c r="NGR15" s="813"/>
      <c r="NGS15" s="813"/>
      <c r="NGT15" s="813"/>
      <c r="NGU15" s="813"/>
      <c r="NGV15" s="813"/>
      <c r="NGW15" s="813"/>
      <c r="NGX15" s="813"/>
      <c r="NGY15" s="813"/>
      <c r="NGZ15" s="813"/>
      <c r="NHA15" s="813"/>
      <c r="NHB15" s="813"/>
      <c r="NHC15" s="813"/>
      <c r="NHD15" s="813"/>
      <c r="NHE15" s="813"/>
      <c r="NHF15" s="813"/>
      <c r="NHG15" s="813"/>
      <c r="NHH15" s="813"/>
      <c r="NHI15" s="813"/>
      <c r="NHJ15" s="813"/>
      <c r="NHK15" s="813"/>
      <c r="NHL15" s="813"/>
      <c r="NHM15" s="813"/>
      <c r="NHN15" s="813"/>
      <c r="NHO15" s="813"/>
      <c r="NHP15" s="813"/>
      <c r="NHQ15" s="813"/>
      <c r="NHR15" s="813"/>
      <c r="NHS15" s="813"/>
      <c r="NHT15" s="813"/>
      <c r="NHU15" s="813"/>
      <c r="NHV15" s="813"/>
      <c r="NHW15" s="813"/>
      <c r="NHX15" s="813"/>
      <c r="NHY15" s="813"/>
      <c r="NHZ15" s="813"/>
      <c r="NIA15" s="813"/>
      <c r="NIB15" s="813"/>
      <c r="NIC15" s="813"/>
      <c r="NID15" s="813"/>
      <c r="NIE15" s="813"/>
      <c r="NIF15" s="813"/>
      <c r="NIG15" s="813"/>
      <c r="NIH15" s="813"/>
      <c r="NII15" s="813"/>
      <c r="NIJ15" s="813"/>
      <c r="NIK15" s="813"/>
      <c r="NIL15" s="813"/>
      <c r="NIM15" s="813"/>
      <c r="NIN15" s="813"/>
      <c r="NIO15" s="813"/>
      <c r="NIP15" s="813"/>
      <c r="NIQ15" s="813"/>
      <c r="NIR15" s="813"/>
      <c r="NIS15" s="813"/>
      <c r="NIT15" s="813"/>
      <c r="NIU15" s="813"/>
      <c r="NIV15" s="813"/>
      <c r="NIW15" s="813"/>
      <c r="NIX15" s="813"/>
      <c r="NIY15" s="813"/>
      <c r="NIZ15" s="813"/>
      <c r="NJA15" s="813"/>
      <c r="NJB15" s="813"/>
      <c r="NJC15" s="813"/>
      <c r="NJD15" s="813"/>
      <c r="NJE15" s="813"/>
      <c r="NJF15" s="813"/>
      <c r="NJG15" s="813"/>
      <c r="NJH15" s="813"/>
      <c r="NJI15" s="813"/>
      <c r="NJJ15" s="813"/>
      <c r="NJK15" s="813"/>
      <c r="NJL15" s="813"/>
      <c r="NJM15" s="813"/>
      <c r="NJN15" s="813"/>
      <c r="NJO15" s="813"/>
      <c r="NJP15" s="813"/>
      <c r="NJQ15" s="813"/>
      <c r="NJR15" s="813"/>
      <c r="NJS15" s="813"/>
      <c r="NJT15" s="813"/>
      <c r="NJU15" s="813"/>
      <c r="NJV15" s="813"/>
      <c r="NJW15" s="813"/>
      <c r="NJX15" s="813"/>
      <c r="NJY15" s="813"/>
      <c r="NJZ15" s="813"/>
      <c r="NKA15" s="813"/>
      <c r="NKB15" s="813"/>
      <c r="NKC15" s="813"/>
      <c r="NKD15" s="813"/>
      <c r="NKE15" s="813"/>
      <c r="NKF15" s="813"/>
      <c r="NKG15" s="813"/>
      <c r="NKH15" s="813"/>
      <c r="NKI15" s="813"/>
      <c r="NKJ15" s="813"/>
      <c r="NKK15" s="813"/>
      <c r="NKL15" s="813"/>
      <c r="NKM15" s="813"/>
      <c r="NKN15" s="813"/>
      <c r="NKO15" s="813"/>
      <c r="NKP15" s="813"/>
      <c r="NKQ15" s="813"/>
      <c r="NKR15" s="813"/>
      <c r="NKS15" s="813"/>
      <c r="NKT15" s="813"/>
      <c r="NKU15" s="813"/>
      <c r="NKV15" s="813"/>
      <c r="NKW15" s="813"/>
      <c r="NKX15" s="813"/>
      <c r="NKY15" s="813"/>
      <c r="NKZ15" s="813"/>
      <c r="NLA15" s="813"/>
      <c r="NLB15" s="813"/>
      <c r="NLC15" s="813"/>
      <c r="NLD15" s="813"/>
      <c r="NLE15" s="813"/>
      <c r="NLF15" s="813"/>
      <c r="NLG15" s="813"/>
      <c r="NLH15" s="813"/>
      <c r="NLI15" s="813"/>
      <c r="NLJ15" s="813"/>
      <c r="NLK15" s="813"/>
      <c r="NLL15" s="813"/>
      <c r="NLM15" s="813"/>
      <c r="NLN15" s="813"/>
      <c r="NLO15" s="813"/>
      <c r="NLP15" s="813"/>
      <c r="NLQ15" s="813"/>
      <c r="NLR15" s="813"/>
      <c r="NLS15" s="813"/>
      <c r="NLT15" s="813"/>
      <c r="NLU15" s="813"/>
      <c r="NLV15" s="813"/>
      <c r="NLW15" s="813"/>
      <c r="NLX15" s="813"/>
      <c r="NLY15" s="813"/>
      <c r="NLZ15" s="813"/>
      <c r="NMA15" s="813"/>
      <c r="NMB15" s="813"/>
      <c r="NMC15" s="813"/>
      <c r="NMD15" s="813"/>
      <c r="NME15" s="813"/>
      <c r="NMF15" s="813"/>
      <c r="NMG15" s="813"/>
      <c r="NMH15" s="813"/>
      <c r="NMI15" s="813"/>
      <c r="NMJ15" s="813"/>
      <c r="NMK15" s="813"/>
      <c r="NML15" s="813"/>
      <c r="NMM15" s="813"/>
      <c r="NMN15" s="813"/>
      <c r="NMO15" s="813"/>
      <c r="NMP15" s="813"/>
      <c r="NMQ15" s="813"/>
      <c r="NMR15" s="813"/>
      <c r="NMS15" s="813"/>
      <c r="NMT15" s="813"/>
      <c r="NMU15" s="813"/>
      <c r="NMV15" s="813"/>
      <c r="NMW15" s="813"/>
      <c r="NMX15" s="813"/>
      <c r="NMY15" s="813"/>
      <c r="NMZ15" s="813"/>
      <c r="NNA15" s="813"/>
      <c r="NNB15" s="813"/>
      <c r="NNC15" s="813"/>
      <c r="NND15" s="813"/>
      <c r="NNE15" s="813"/>
      <c r="NNF15" s="813"/>
      <c r="NNG15" s="813"/>
      <c r="NNH15" s="813"/>
      <c r="NNI15" s="813"/>
      <c r="NNJ15" s="813"/>
      <c r="NNK15" s="813"/>
      <c r="NNL15" s="813"/>
      <c r="NNM15" s="813"/>
      <c r="NNN15" s="813"/>
      <c r="NNO15" s="813"/>
      <c r="NNP15" s="813"/>
      <c r="NNQ15" s="813"/>
      <c r="NNR15" s="813"/>
      <c r="NNS15" s="813"/>
      <c r="NNT15" s="813"/>
      <c r="NNU15" s="813"/>
      <c r="NNV15" s="813"/>
      <c r="NNW15" s="813"/>
      <c r="NNX15" s="813"/>
      <c r="NNY15" s="813"/>
      <c r="NNZ15" s="813"/>
      <c r="NOA15" s="813"/>
      <c r="NOB15" s="813"/>
      <c r="NOC15" s="813"/>
      <c r="NOD15" s="813"/>
      <c r="NOE15" s="813"/>
      <c r="NOF15" s="813"/>
      <c r="NOG15" s="813"/>
      <c r="NOH15" s="813"/>
      <c r="NOI15" s="813"/>
      <c r="NOJ15" s="813"/>
      <c r="NOK15" s="813"/>
      <c r="NOL15" s="813"/>
      <c r="NOM15" s="813"/>
      <c r="NON15" s="813"/>
      <c r="NOO15" s="813"/>
      <c r="NOP15" s="813"/>
      <c r="NOQ15" s="813"/>
      <c r="NOR15" s="813"/>
      <c r="NOS15" s="813"/>
      <c r="NOT15" s="813"/>
      <c r="NOU15" s="813"/>
      <c r="NOV15" s="813"/>
      <c r="NOW15" s="813"/>
      <c r="NOX15" s="813"/>
      <c r="NOY15" s="813"/>
      <c r="NOZ15" s="813"/>
      <c r="NPA15" s="813"/>
      <c r="NPB15" s="813"/>
      <c r="NPC15" s="813"/>
      <c r="NPD15" s="813"/>
      <c r="NPE15" s="813"/>
      <c r="NPF15" s="813"/>
      <c r="NPG15" s="813"/>
      <c r="NPH15" s="813"/>
      <c r="NPI15" s="813"/>
      <c r="NPJ15" s="813"/>
      <c r="NPK15" s="813"/>
      <c r="NPL15" s="813"/>
      <c r="NPM15" s="813"/>
      <c r="NPN15" s="813"/>
      <c r="NPO15" s="813"/>
      <c r="NPP15" s="813"/>
      <c r="NPQ15" s="813"/>
      <c r="NPR15" s="813"/>
      <c r="NPS15" s="813"/>
      <c r="NPT15" s="813"/>
      <c r="NPU15" s="813"/>
      <c r="NPV15" s="813"/>
      <c r="NPW15" s="813"/>
      <c r="NPX15" s="813"/>
      <c r="NPY15" s="813"/>
      <c r="NPZ15" s="813"/>
      <c r="NQA15" s="813"/>
      <c r="NQB15" s="813"/>
      <c r="NQC15" s="813"/>
      <c r="NQD15" s="813"/>
      <c r="NQE15" s="813"/>
      <c r="NQF15" s="813"/>
      <c r="NQG15" s="813"/>
      <c r="NQH15" s="813"/>
      <c r="NQI15" s="813"/>
      <c r="NQJ15" s="813"/>
      <c r="NQK15" s="813"/>
      <c r="NQL15" s="813"/>
      <c r="NQM15" s="813"/>
      <c r="NQN15" s="813"/>
      <c r="NQO15" s="813"/>
      <c r="NQP15" s="813"/>
      <c r="NQQ15" s="813"/>
      <c r="NQR15" s="813"/>
      <c r="NQS15" s="813"/>
      <c r="NQT15" s="813"/>
      <c r="NQU15" s="813"/>
      <c r="NQV15" s="813"/>
      <c r="NQW15" s="813"/>
      <c r="NQX15" s="813"/>
      <c r="NQY15" s="813"/>
      <c r="NQZ15" s="813"/>
      <c r="NRA15" s="813"/>
      <c r="NRB15" s="813"/>
      <c r="NRC15" s="813"/>
      <c r="NRD15" s="813"/>
      <c r="NRE15" s="813"/>
      <c r="NRF15" s="813"/>
      <c r="NRG15" s="813"/>
      <c r="NRH15" s="813"/>
      <c r="NRI15" s="813"/>
      <c r="NRJ15" s="813"/>
      <c r="NRK15" s="813"/>
      <c r="NRL15" s="813"/>
      <c r="NRM15" s="813"/>
      <c r="NRN15" s="813"/>
      <c r="NRO15" s="813"/>
      <c r="NRP15" s="813"/>
      <c r="NRQ15" s="813"/>
      <c r="NRR15" s="813"/>
      <c r="NRS15" s="813"/>
      <c r="NRT15" s="813"/>
      <c r="NRU15" s="813"/>
      <c r="NRV15" s="813"/>
      <c r="NRW15" s="813"/>
      <c r="NRX15" s="813"/>
      <c r="NRY15" s="813"/>
      <c r="NRZ15" s="813"/>
      <c r="NSA15" s="813"/>
      <c r="NSB15" s="813"/>
      <c r="NSC15" s="813"/>
      <c r="NSD15" s="813"/>
      <c r="NSE15" s="813"/>
      <c r="NSF15" s="813"/>
      <c r="NSG15" s="813"/>
      <c r="NSH15" s="813"/>
      <c r="NSI15" s="813"/>
      <c r="NSJ15" s="813"/>
      <c r="NSK15" s="813"/>
      <c r="NSL15" s="813"/>
      <c r="NSM15" s="813"/>
      <c r="NSN15" s="813"/>
      <c r="NSO15" s="813"/>
      <c r="NSP15" s="813"/>
      <c r="NSQ15" s="813"/>
      <c r="NSR15" s="813"/>
      <c r="NSS15" s="813"/>
      <c r="NST15" s="813"/>
      <c r="NSU15" s="813"/>
      <c r="NSV15" s="813"/>
      <c r="NSW15" s="813"/>
      <c r="NSX15" s="813"/>
      <c r="NSY15" s="813"/>
      <c r="NSZ15" s="813"/>
      <c r="NTA15" s="813"/>
      <c r="NTB15" s="813"/>
      <c r="NTC15" s="813"/>
      <c r="NTD15" s="813"/>
      <c r="NTE15" s="813"/>
      <c r="NTF15" s="813"/>
      <c r="NTG15" s="813"/>
      <c r="NTH15" s="813"/>
      <c r="NTI15" s="813"/>
      <c r="NTJ15" s="813"/>
      <c r="NTK15" s="813"/>
      <c r="NTL15" s="813"/>
      <c r="NTM15" s="813"/>
      <c r="NTN15" s="813"/>
      <c r="NTO15" s="813"/>
      <c r="NTP15" s="813"/>
      <c r="NTQ15" s="813"/>
      <c r="NTR15" s="813"/>
      <c r="NTS15" s="813"/>
      <c r="NTT15" s="813"/>
      <c r="NTU15" s="813"/>
      <c r="NTV15" s="813"/>
      <c r="NTW15" s="813"/>
      <c r="NTX15" s="813"/>
      <c r="NTY15" s="813"/>
      <c r="NTZ15" s="813"/>
      <c r="NUA15" s="813"/>
      <c r="NUB15" s="813"/>
      <c r="NUC15" s="813"/>
      <c r="NUD15" s="813"/>
      <c r="NUE15" s="813"/>
      <c r="NUF15" s="813"/>
      <c r="NUG15" s="813"/>
      <c r="NUH15" s="813"/>
      <c r="NUI15" s="813"/>
      <c r="NUJ15" s="813"/>
      <c r="NUK15" s="813"/>
      <c r="NUL15" s="813"/>
      <c r="NUM15" s="813"/>
      <c r="NUN15" s="813"/>
      <c r="NUO15" s="813"/>
      <c r="NUP15" s="813"/>
      <c r="NUQ15" s="813"/>
      <c r="NUR15" s="813"/>
      <c r="NUS15" s="813"/>
      <c r="NUT15" s="813"/>
      <c r="NUU15" s="813"/>
      <c r="NUV15" s="813"/>
      <c r="NUW15" s="813"/>
      <c r="NUX15" s="813"/>
      <c r="NUY15" s="813"/>
      <c r="NUZ15" s="813"/>
      <c r="NVA15" s="813"/>
      <c r="NVB15" s="813"/>
      <c r="NVC15" s="813"/>
      <c r="NVD15" s="813"/>
      <c r="NVE15" s="813"/>
      <c r="NVF15" s="813"/>
      <c r="NVG15" s="813"/>
      <c r="NVH15" s="813"/>
      <c r="NVI15" s="813"/>
      <c r="NVJ15" s="813"/>
      <c r="NVK15" s="813"/>
      <c r="NVL15" s="813"/>
      <c r="NVM15" s="813"/>
      <c r="NVN15" s="813"/>
      <c r="NVO15" s="813"/>
      <c r="NVP15" s="813"/>
      <c r="NVQ15" s="813"/>
      <c r="NVR15" s="813"/>
      <c r="NVS15" s="813"/>
      <c r="NVT15" s="813"/>
      <c r="NVU15" s="813"/>
      <c r="NVV15" s="813"/>
      <c r="NVW15" s="813"/>
      <c r="NVX15" s="813"/>
      <c r="NVY15" s="813"/>
      <c r="NVZ15" s="813"/>
      <c r="NWA15" s="813"/>
      <c r="NWB15" s="813"/>
      <c r="NWC15" s="813"/>
      <c r="NWD15" s="813"/>
      <c r="NWE15" s="813"/>
      <c r="NWF15" s="813"/>
      <c r="NWG15" s="813"/>
      <c r="NWH15" s="813"/>
      <c r="NWI15" s="813"/>
      <c r="NWJ15" s="813"/>
      <c r="NWK15" s="813"/>
      <c r="NWL15" s="813"/>
      <c r="NWM15" s="813"/>
      <c r="NWN15" s="813"/>
      <c r="NWO15" s="813"/>
      <c r="NWP15" s="813"/>
      <c r="NWQ15" s="813"/>
      <c r="NWR15" s="813"/>
      <c r="NWS15" s="813"/>
      <c r="NWT15" s="813"/>
      <c r="NWU15" s="813"/>
      <c r="NWV15" s="813"/>
      <c r="NWW15" s="813"/>
      <c r="NWX15" s="813"/>
      <c r="NWY15" s="813"/>
      <c r="NWZ15" s="813"/>
      <c r="NXA15" s="813"/>
      <c r="NXB15" s="813"/>
      <c r="NXC15" s="813"/>
      <c r="NXD15" s="813"/>
      <c r="NXE15" s="813"/>
      <c r="NXF15" s="813"/>
      <c r="NXG15" s="813"/>
      <c r="NXH15" s="813"/>
      <c r="NXI15" s="813"/>
      <c r="NXJ15" s="813"/>
      <c r="NXK15" s="813"/>
      <c r="NXL15" s="813"/>
      <c r="NXM15" s="813"/>
      <c r="NXN15" s="813"/>
      <c r="NXO15" s="813"/>
      <c r="NXP15" s="813"/>
      <c r="NXQ15" s="813"/>
      <c r="NXR15" s="813"/>
      <c r="NXS15" s="813"/>
      <c r="NXT15" s="813"/>
      <c r="NXU15" s="813"/>
      <c r="NXV15" s="813"/>
      <c r="NXW15" s="813"/>
      <c r="NXX15" s="813"/>
      <c r="NXY15" s="813"/>
      <c r="NXZ15" s="813"/>
      <c r="NYA15" s="813"/>
      <c r="NYB15" s="813"/>
      <c r="NYC15" s="813"/>
      <c r="NYD15" s="813"/>
      <c r="NYE15" s="813"/>
      <c r="NYF15" s="813"/>
      <c r="NYG15" s="813"/>
      <c r="NYH15" s="813"/>
      <c r="NYI15" s="813"/>
      <c r="NYJ15" s="813"/>
      <c r="NYK15" s="813"/>
      <c r="NYL15" s="813"/>
      <c r="NYM15" s="813"/>
      <c r="NYN15" s="813"/>
      <c r="NYO15" s="813"/>
      <c r="NYP15" s="813"/>
      <c r="NYQ15" s="813"/>
      <c r="NYR15" s="813"/>
      <c r="NYS15" s="813"/>
      <c r="NYT15" s="813"/>
      <c r="NYU15" s="813"/>
      <c r="NYV15" s="813"/>
      <c r="NYW15" s="813"/>
      <c r="NYX15" s="813"/>
      <c r="NYY15" s="813"/>
      <c r="NYZ15" s="813"/>
      <c r="NZA15" s="813"/>
      <c r="NZB15" s="813"/>
      <c r="NZC15" s="813"/>
      <c r="NZD15" s="813"/>
      <c r="NZE15" s="813"/>
      <c r="NZF15" s="813"/>
      <c r="NZG15" s="813"/>
      <c r="NZH15" s="813"/>
      <c r="NZI15" s="813"/>
      <c r="NZJ15" s="813"/>
      <c r="NZK15" s="813"/>
      <c r="NZL15" s="813"/>
      <c r="NZM15" s="813"/>
      <c r="NZN15" s="813"/>
      <c r="NZO15" s="813"/>
      <c r="NZP15" s="813"/>
      <c r="NZQ15" s="813"/>
      <c r="NZR15" s="813"/>
      <c r="NZS15" s="813"/>
      <c r="NZT15" s="813"/>
      <c r="NZU15" s="813"/>
      <c r="NZV15" s="813"/>
      <c r="NZW15" s="813"/>
      <c r="NZX15" s="813"/>
      <c r="NZY15" s="813"/>
      <c r="NZZ15" s="813"/>
      <c r="OAA15" s="813"/>
      <c r="OAB15" s="813"/>
      <c r="OAC15" s="813"/>
      <c r="OAD15" s="813"/>
      <c r="OAE15" s="813"/>
      <c r="OAF15" s="813"/>
      <c r="OAG15" s="813"/>
      <c r="OAH15" s="813"/>
      <c r="OAI15" s="813"/>
      <c r="OAJ15" s="813"/>
      <c r="OAK15" s="813"/>
      <c r="OAL15" s="813"/>
      <c r="OAM15" s="813"/>
      <c r="OAN15" s="813"/>
      <c r="OAO15" s="813"/>
      <c r="OAP15" s="813"/>
      <c r="OAQ15" s="813"/>
      <c r="OAR15" s="813"/>
      <c r="OAS15" s="813"/>
      <c r="OAT15" s="813"/>
      <c r="OAU15" s="813"/>
      <c r="OAV15" s="813"/>
      <c r="OAW15" s="813"/>
      <c r="OAX15" s="813"/>
      <c r="OAY15" s="813"/>
      <c r="OAZ15" s="813"/>
      <c r="OBA15" s="813"/>
      <c r="OBB15" s="813"/>
      <c r="OBC15" s="813"/>
      <c r="OBD15" s="813"/>
      <c r="OBE15" s="813"/>
      <c r="OBF15" s="813"/>
      <c r="OBG15" s="813"/>
      <c r="OBH15" s="813"/>
      <c r="OBI15" s="813"/>
      <c r="OBJ15" s="813"/>
      <c r="OBK15" s="813"/>
      <c r="OBL15" s="813"/>
      <c r="OBM15" s="813"/>
      <c r="OBN15" s="813"/>
      <c r="OBO15" s="813"/>
      <c r="OBP15" s="813"/>
      <c r="OBQ15" s="813"/>
      <c r="OBR15" s="813"/>
      <c r="OBS15" s="813"/>
      <c r="OBT15" s="813"/>
      <c r="OBU15" s="813"/>
      <c r="OBV15" s="813"/>
      <c r="OBW15" s="813"/>
      <c r="OBX15" s="813"/>
      <c r="OBY15" s="813"/>
      <c r="OBZ15" s="813"/>
      <c r="OCA15" s="813"/>
      <c r="OCB15" s="813"/>
      <c r="OCC15" s="813"/>
      <c r="OCD15" s="813"/>
      <c r="OCE15" s="813"/>
      <c r="OCF15" s="813"/>
      <c r="OCG15" s="813"/>
      <c r="OCH15" s="813"/>
      <c r="OCI15" s="813"/>
      <c r="OCJ15" s="813"/>
      <c r="OCK15" s="813"/>
      <c r="OCL15" s="813"/>
      <c r="OCM15" s="813"/>
      <c r="OCN15" s="813"/>
      <c r="OCO15" s="813"/>
      <c r="OCP15" s="813"/>
      <c r="OCQ15" s="813"/>
      <c r="OCR15" s="813"/>
      <c r="OCS15" s="813"/>
      <c r="OCT15" s="813"/>
      <c r="OCU15" s="813"/>
      <c r="OCV15" s="813"/>
      <c r="OCW15" s="813"/>
      <c r="OCX15" s="813"/>
      <c r="OCY15" s="813"/>
      <c r="OCZ15" s="813"/>
      <c r="ODA15" s="813"/>
      <c r="ODB15" s="813"/>
      <c r="ODC15" s="813"/>
      <c r="ODD15" s="813"/>
      <c r="ODE15" s="813"/>
      <c r="ODF15" s="813"/>
      <c r="ODG15" s="813"/>
      <c r="ODH15" s="813"/>
      <c r="ODI15" s="813"/>
      <c r="ODJ15" s="813"/>
      <c r="ODK15" s="813"/>
      <c r="ODL15" s="813"/>
      <c r="ODM15" s="813"/>
      <c r="ODN15" s="813"/>
      <c r="ODO15" s="813"/>
      <c r="ODP15" s="813"/>
      <c r="ODQ15" s="813"/>
      <c r="ODR15" s="813"/>
      <c r="ODS15" s="813"/>
      <c r="ODT15" s="813"/>
      <c r="ODU15" s="813"/>
      <c r="ODV15" s="813"/>
      <c r="ODW15" s="813"/>
      <c r="ODX15" s="813"/>
      <c r="ODY15" s="813"/>
      <c r="ODZ15" s="813"/>
      <c r="OEA15" s="813"/>
      <c r="OEB15" s="813"/>
      <c r="OEC15" s="813"/>
      <c r="OED15" s="813"/>
      <c r="OEE15" s="813"/>
      <c r="OEF15" s="813"/>
      <c r="OEG15" s="813"/>
      <c r="OEH15" s="813"/>
      <c r="OEI15" s="813"/>
      <c r="OEJ15" s="813"/>
      <c r="OEK15" s="813"/>
      <c r="OEL15" s="813"/>
      <c r="OEM15" s="813"/>
      <c r="OEN15" s="813"/>
      <c r="OEO15" s="813"/>
      <c r="OEP15" s="813"/>
      <c r="OEQ15" s="813"/>
      <c r="OER15" s="813"/>
      <c r="OES15" s="813"/>
      <c r="OET15" s="813"/>
      <c r="OEU15" s="813"/>
      <c r="OEV15" s="813"/>
      <c r="OEW15" s="813"/>
      <c r="OEX15" s="813"/>
      <c r="OEY15" s="813"/>
      <c r="OEZ15" s="813"/>
      <c r="OFA15" s="813"/>
      <c r="OFB15" s="813"/>
      <c r="OFC15" s="813"/>
      <c r="OFD15" s="813"/>
      <c r="OFE15" s="813"/>
      <c r="OFF15" s="813"/>
      <c r="OFG15" s="813"/>
      <c r="OFH15" s="813"/>
      <c r="OFI15" s="813"/>
      <c r="OFJ15" s="813"/>
      <c r="OFK15" s="813"/>
      <c r="OFL15" s="813"/>
      <c r="OFM15" s="813"/>
      <c r="OFN15" s="813"/>
      <c r="OFO15" s="813"/>
      <c r="OFP15" s="813"/>
      <c r="OFQ15" s="813"/>
      <c r="OFR15" s="813"/>
      <c r="OFS15" s="813"/>
      <c r="OFT15" s="813"/>
      <c r="OFU15" s="813"/>
      <c r="OFV15" s="813"/>
      <c r="OFW15" s="813"/>
      <c r="OFX15" s="813"/>
      <c r="OFY15" s="813"/>
      <c r="OFZ15" s="813"/>
      <c r="OGA15" s="813"/>
      <c r="OGB15" s="813"/>
      <c r="OGC15" s="813"/>
      <c r="OGD15" s="813"/>
      <c r="OGE15" s="813"/>
      <c r="OGF15" s="813"/>
      <c r="OGG15" s="813"/>
      <c r="OGH15" s="813"/>
      <c r="OGI15" s="813"/>
      <c r="OGJ15" s="813"/>
      <c r="OGK15" s="813"/>
      <c r="OGL15" s="813"/>
      <c r="OGM15" s="813"/>
      <c r="OGN15" s="813"/>
      <c r="OGO15" s="813"/>
      <c r="OGP15" s="813"/>
      <c r="OGQ15" s="813"/>
      <c r="OGR15" s="813"/>
      <c r="OGS15" s="813"/>
      <c r="OGT15" s="813"/>
      <c r="OGU15" s="813"/>
      <c r="OGV15" s="813"/>
      <c r="OGW15" s="813"/>
      <c r="OGX15" s="813"/>
      <c r="OGY15" s="813"/>
      <c r="OGZ15" s="813"/>
      <c r="OHA15" s="813"/>
      <c r="OHB15" s="813"/>
      <c r="OHC15" s="813"/>
      <c r="OHD15" s="813"/>
      <c r="OHE15" s="813"/>
      <c r="OHF15" s="813"/>
      <c r="OHG15" s="813"/>
      <c r="OHH15" s="813"/>
      <c r="OHI15" s="813"/>
      <c r="OHJ15" s="813"/>
      <c r="OHK15" s="813"/>
      <c r="OHL15" s="813"/>
      <c r="OHM15" s="813"/>
      <c r="OHN15" s="813"/>
      <c r="OHO15" s="813"/>
      <c r="OHP15" s="813"/>
      <c r="OHQ15" s="813"/>
      <c r="OHR15" s="813"/>
      <c r="OHS15" s="813"/>
      <c r="OHT15" s="813"/>
      <c r="OHU15" s="813"/>
      <c r="OHV15" s="813"/>
      <c r="OHW15" s="813"/>
      <c r="OHX15" s="813"/>
      <c r="OHY15" s="813"/>
      <c r="OHZ15" s="813"/>
      <c r="OIA15" s="813"/>
      <c r="OIB15" s="813"/>
      <c r="OIC15" s="813"/>
      <c r="OID15" s="813"/>
      <c r="OIE15" s="813"/>
      <c r="OIF15" s="813"/>
      <c r="OIG15" s="813"/>
      <c r="OIH15" s="813"/>
      <c r="OII15" s="813"/>
      <c r="OIJ15" s="813"/>
      <c r="OIK15" s="813"/>
      <c r="OIL15" s="813"/>
      <c r="OIM15" s="813"/>
      <c r="OIN15" s="813"/>
      <c r="OIO15" s="813"/>
      <c r="OIP15" s="813"/>
      <c r="OIQ15" s="813"/>
      <c r="OIR15" s="813"/>
      <c r="OIS15" s="813"/>
      <c r="OIT15" s="813"/>
      <c r="OIU15" s="813"/>
      <c r="OIV15" s="813"/>
      <c r="OIW15" s="813"/>
      <c r="OIX15" s="813"/>
      <c r="OIY15" s="813"/>
      <c r="OIZ15" s="813"/>
      <c r="OJA15" s="813"/>
      <c r="OJB15" s="813"/>
      <c r="OJC15" s="813"/>
      <c r="OJD15" s="813"/>
      <c r="OJE15" s="813"/>
      <c r="OJF15" s="813"/>
      <c r="OJG15" s="813"/>
      <c r="OJH15" s="813"/>
      <c r="OJI15" s="813"/>
      <c r="OJJ15" s="813"/>
      <c r="OJK15" s="813"/>
      <c r="OJL15" s="813"/>
      <c r="OJM15" s="813"/>
      <c r="OJN15" s="813"/>
      <c r="OJO15" s="813"/>
      <c r="OJP15" s="813"/>
      <c r="OJQ15" s="813"/>
      <c r="OJR15" s="813"/>
      <c r="OJS15" s="813"/>
      <c r="OJT15" s="813"/>
      <c r="OJU15" s="813"/>
      <c r="OJV15" s="813"/>
      <c r="OJW15" s="813"/>
      <c r="OJX15" s="813"/>
      <c r="OJY15" s="813"/>
      <c r="OJZ15" s="813"/>
      <c r="OKA15" s="813"/>
      <c r="OKB15" s="813"/>
      <c r="OKC15" s="813"/>
      <c r="OKD15" s="813"/>
      <c r="OKE15" s="813"/>
      <c r="OKF15" s="813"/>
      <c r="OKG15" s="813"/>
      <c r="OKH15" s="813"/>
      <c r="OKI15" s="813"/>
      <c r="OKJ15" s="813"/>
      <c r="OKK15" s="813"/>
      <c r="OKL15" s="813"/>
      <c r="OKM15" s="813"/>
      <c r="OKN15" s="813"/>
      <c r="OKO15" s="813"/>
      <c r="OKP15" s="813"/>
      <c r="OKQ15" s="813"/>
      <c r="OKR15" s="813"/>
      <c r="OKS15" s="813"/>
      <c r="OKT15" s="813"/>
      <c r="OKU15" s="813"/>
      <c r="OKV15" s="813"/>
      <c r="OKW15" s="813"/>
      <c r="OKX15" s="813"/>
      <c r="OKY15" s="813"/>
      <c r="OKZ15" s="813"/>
      <c r="OLA15" s="813"/>
      <c r="OLB15" s="813"/>
      <c r="OLC15" s="813"/>
      <c r="OLD15" s="813"/>
      <c r="OLE15" s="813"/>
      <c r="OLF15" s="813"/>
      <c r="OLG15" s="813"/>
      <c r="OLH15" s="813"/>
      <c r="OLI15" s="813"/>
      <c r="OLJ15" s="813"/>
      <c r="OLK15" s="813"/>
      <c r="OLL15" s="813"/>
      <c r="OLM15" s="813"/>
      <c r="OLN15" s="813"/>
      <c r="OLO15" s="813"/>
      <c r="OLP15" s="813"/>
      <c r="OLQ15" s="813"/>
      <c r="OLR15" s="813"/>
      <c r="OLS15" s="813"/>
      <c r="OLT15" s="813"/>
      <c r="OLU15" s="813"/>
      <c r="OLV15" s="813"/>
      <c r="OLW15" s="813"/>
      <c r="OLX15" s="813"/>
      <c r="OLY15" s="813"/>
      <c r="OLZ15" s="813"/>
      <c r="OMA15" s="813"/>
      <c r="OMB15" s="813"/>
      <c r="OMC15" s="813"/>
      <c r="OMD15" s="813"/>
      <c r="OME15" s="813"/>
      <c r="OMF15" s="813"/>
      <c r="OMG15" s="813"/>
      <c r="OMH15" s="813"/>
      <c r="OMI15" s="813"/>
      <c r="OMJ15" s="813"/>
      <c r="OMK15" s="813"/>
      <c r="OML15" s="813"/>
      <c r="OMM15" s="813"/>
      <c r="OMN15" s="813"/>
      <c r="OMO15" s="813"/>
      <c r="OMP15" s="813"/>
      <c r="OMQ15" s="813"/>
      <c r="OMR15" s="813"/>
      <c r="OMS15" s="813"/>
      <c r="OMT15" s="813"/>
      <c r="OMU15" s="813"/>
      <c r="OMV15" s="813"/>
      <c r="OMW15" s="813"/>
      <c r="OMX15" s="813"/>
      <c r="OMY15" s="813"/>
      <c r="OMZ15" s="813"/>
      <c r="ONA15" s="813"/>
      <c r="ONB15" s="813"/>
      <c r="ONC15" s="813"/>
      <c r="OND15" s="813"/>
      <c r="ONE15" s="813"/>
      <c r="ONF15" s="813"/>
      <c r="ONG15" s="813"/>
      <c r="ONH15" s="813"/>
      <c r="ONI15" s="813"/>
      <c r="ONJ15" s="813"/>
      <c r="ONK15" s="813"/>
      <c r="ONL15" s="813"/>
      <c r="ONM15" s="813"/>
      <c r="ONN15" s="813"/>
      <c r="ONO15" s="813"/>
      <c r="ONP15" s="813"/>
      <c r="ONQ15" s="813"/>
      <c r="ONR15" s="813"/>
      <c r="ONS15" s="813"/>
      <c r="ONT15" s="813"/>
      <c r="ONU15" s="813"/>
      <c r="ONV15" s="813"/>
      <c r="ONW15" s="813"/>
      <c r="ONX15" s="813"/>
      <c r="ONY15" s="813"/>
      <c r="ONZ15" s="813"/>
      <c r="OOA15" s="813"/>
      <c r="OOB15" s="813"/>
      <c r="OOC15" s="813"/>
      <c r="OOD15" s="813"/>
      <c r="OOE15" s="813"/>
      <c r="OOF15" s="813"/>
      <c r="OOG15" s="813"/>
      <c r="OOH15" s="813"/>
      <c r="OOI15" s="813"/>
      <c r="OOJ15" s="813"/>
      <c r="OOK15" s="813"/>
      <c r="OOL15" s="813"/>
      <c r="OOM15" s="813"/>
      <c r="OON15" s="813"/>
      <c r="OOO15" s="813"/>
      <c r="OOP15" s="813"/>
      <c r="OOQ15" s="813"/>
      <c r="OOR15" s="813"/>
      <c r="OOS15" s="813"/>
      <c r="OOT15" s="813"/>
      <c r="OOU15" s="813"/>
      <c r="OOV15" s="813"/>
      <c r="OOW15" s="813"/>
      <c r="OOX15" s="813"/>
      <c r="OOY15" s="813"/>
      <c r="OOZ15" s="813"/>
      <c r="OPA15" s="813"/>
      <c r="OPB15" s="813"/>
      <c r="OPC15" s="813"/>
      <c r="OPD15" s="813"/>
      <c r="OPE15" s="813"/>
      <c r="OPF15" s="813"/>
      <c r="OPG15" s="813"/>
      <c r="OPH15" s="813"/>
      <c r="OPI15" s="813"/>
      <c r="OPJ15" s="813"/>
      <c r="OPK15" s="813"/>
      <c r="OPL15" s="813"/>
      <c r="OPM15" s="813"/>
      <c r="OPN15" s="813"/>
      <c r="OPO15" s="813"/>
      <c r="OPP15" s="813"/>
      <c r="OPQ15" s="813"/>
      <c r="OPR15" s="813"/>
      <c r="OPS15" s="813"/>
      <c r="OPT15" s="813"/>
      <c r="OPU15" s="813"/>
      <c r="OPV15" s="813"/>
      <c r="OPW15" s="813"/>
      <c r="OPX15" s="813"/>
      <c r="OPY15" s="813"/>
      <c r="OPZ15" s="813"/>
      <c r="OQA15" s="813"/>
      <c r="OQB15" s="813"/>
      <c r="OQC15" s="813"/>
      <c r="OQD15" s="813"/>
      <c r="OQE15" s="813"/>
      <c r="OQF15" s="813"/>
      <c r="OQG15" s="813"/>
      <c r="OQH15" s="813"/>
      <c r="OQI15" s="813"/>
      <c r="OQJ15" s="813"/>
      <c r="OQK15" s="813"/>
      <c r="OQL15" s="813"/>
      <c r="OQM15" s="813"/>
      <c r="OQN15" s="813"/>
      <c r="OQO15" s="813"/>
      <c r="OQP15" s="813"/>
      <c r="OQQ15" s="813"/>
      <c r="OQR15" s="813"/>
      <c r="OQS15" s="813"/>
      <c r="OQT15" s="813"/>
      <c r="OQU15" s="813"/>
      <c r="OQV15" s="813"/>
      <c r="OQW15" s="813"/>
      <c r="OQX15" s="813"/>
      <c r="OQY15" s="813"/>
      <c r="OQZ15" s="813"/>
      <c r="ORA15" s="813"/>
      <c r="ORB15" s="813"/>
      <c r="ORC15" s="813"/>
      <c r="ORD15" s="813"/>
      <c r="ORE15" s="813"/>
      <c r="ORF15" s="813"/>
      <c r="ORG15" s="813"/>
      <c r="ORH15" s="813"/>
      <c r="ORI15" s="813"/>
      <c r="ORJ15" s="813"/>
      <c r="ORK15" s="813"/>
      <c r="ORL15" s="813"/>
      <c r="ORM15" s="813"/>
      <c r="ORN15" s="813"/>
      <c r="ORO15" s="813"/>
      <c r="ORP15" s="813"/>
      <c r="ORQ15" s="813"/>
      <c r="ORR15" s="813"/>
      <c r="ORS15" s="813"/>
      <c r="ORT15" s="813"/>
      <c r="ORU15" s="813"/>
      <c r="ORV15" s="813"/>
      <c r="ORW15" s="813"/>
      <c r="ORX15" s="813"/>
      <c r="ORY15" s="813"/>
      <c r="ORZ15" s="813"/>
      <c r="OSA15" s="813"/>
      <c r="OSB15" s="813"/>
      <c r="OSC15" s="813"/>
      <c r="OSD15" s="813"/>
      <c r="OSE15" s="813"/>
      <c r="OSF15" s="813"/>
      <c r="OSG15" s="813"/>
      <c r="OSH15" s="813"/>
      <c r="OSI15" s="813"/>
      <c r="OSJ15" s="813"/>
      <c r="OSK15" s="813"/>
      <c r="OSL15" s="813"/>
      <c r="OSM15" s="813"/>
      <c r="OSN15" s="813"/>
      <c r="OSO15" s="813"/>
      <c r="OSP15" s="813"/>
      <c r="OSQ15" s="813"/>
      <c r="OSR15" s="813"/>
      <c r="OSS15" s="813"/>
      <c r="OST15" s="813"/>
      <c r="OSU15" s="813"/>
      <c r="OSV15" s="813"/>
      <c r="OSW15" s="813"/>
      <c r="OSX15" s="813"/>
      <c r="OSY15" s="813"/>
      <c r="OSZ15" s="813"/>
      <c r="OTA15" s="813"/>
      <c r="OTB15" s="813"/>
      <c r="OTC15" s="813"/>
      <c r="OTD15" s="813"/>
      <c r="OTE15" s="813"/>
      <c r="OTF15" s="813"/>
      <c r="OTG15" s="813"/>
      <c r="OTH15" s="813"/>
      <c r="OTI15" s="813"/>
      <c r="OTJ15" s="813"/>
      <c r="OTK15" s="813"/>
      <c r="OTL15" s="813"/>
      <c r="OTM15" s="813"/>
      <c r="OTN15" s="813"/>
      <c r="OTO15" s="813"/>
      <c r="OTP15" s="813"/>
      <c r="OTQ15" s="813"/>
      <c r="OTR15" s="813"/>
      <c r="OTS15" s="813"/>
      <c r="OTT15" s="813"/>
      <c r="OTU15" s="813"/>
      <c r="OTV15" s="813"/>
      <c r="OTW15" s="813"/>
      <c r="OTX15" s="813"/>
      <c r="OTY15" s="813"/>
      <c r="OTZ15" s="813"/>
      <c r="OUA15" s="813"/>
      <c r="OUB15" s="813"/>
      <c r="OUC15" s="813"/>
      <c r="OUD15" s="813"/>
      <c r="OUE15" s="813"/>
      <c r="OUF15" s="813"/>
      <c r="OUG15" s="813"/>
      <c r="OUH15" s="813"/>
      <c r="OUI15" s="813"/>
      <c r="OUJ15" s="813"/>
      <c r="OUK15" s="813"/>
      <c r="OUL15" s="813"/>
      <c r="OUM15" s="813"/>
      <c r="OUN15" s="813"/>
      <c r="OUO15" s="813"/>
      <c r="OUP15" s="813"/>
      <c r="OUQ15" s="813"/>
      <c r="OUR15" s="813"/>
      <c r="OUS15" s="813"/>
      <c r="OUT15" s="813"/>
      <c r="OUU15" s="813"/>
      <c r="OUV15" s="813"/>
      <c r="OUW15" s="813"/>
      <c r="OUX15" s="813"/>
      <c r="OUY15" s="813"/>
      <c r="OUZ15" s="813"/>
      <c r="OVA15" s="813"/>
      <c r="OVB15" s="813"/>
      <c r="OVC15" s="813"/>
      <c r="OVD15" s="813"/>
      <c r="OVE15" s="813"/>
      <c r="OVF15" s="813"/>
      <c r="OVG15" s="813"/>
      <c r="OVH15" s="813"/>
      <c r="OVI15" s="813"/>
      <c r="OVJ15" s="813"/>
      <c r="OVK15" s="813"/>
      <c r="OVL15" s="813"/>
      <c r="OVM15" s="813"/>
      <c r="OVN15" s="813"/>
      <c r="OVO15" s="813"/>
      <c r="OVP15" s="813"/>
      <c r="OVQ15" s="813"/>
      <c r="OVR15" s="813"/>
      <c r="OVS15" s="813"/>
      <c r="OVT15" s="813"/>
      <c r="OVU15" s="813"/>
      <c r="OVV15" s="813"/>
      <c r="OVW15" s="813"/>
      <c r="OVX15" s="813"/>
      <c r="OVY15" s="813"/>
      <c r="OVZ15" s="813"/>
      <c r="OWA15" s="813"/>
      <c r="OWB15" s="813"/>
      <c r="OWC15" s="813"/>
      <c r="OWD15" s="813"/>
      <c r="OWE15" s="813"/>
      <c r="OWF15" s="813"/>
      <c r="OWG15" s="813"/>
      <c r="OWH15" s="813"/>
      <c r="OWI15" s="813"/>
      <c r="OWJ15" s="813"/>
      <c r="OWK15" s="813"/>
      <c r="OWL15" s="813"/>
      <c r="OWM15" s="813"/>
      <c r="OWN15" s="813"/>
      <c r="OWO15" s="813"/>
      <c r="OWP15" s="813"/>
      <c r="OWQ15" s="813"/>
      <c r="OWR15" s="813"/>
      <c r="OWS15" s="813"/>
      <c r="OWT15" s="813"/>
      <c r="OWU15" s="813"/>
      <c r="OWV15" s="813"/>
      <c r="OWW15" s="813"/>
      <c r="OWX15" s="813"/>
      <c r="OWY15" s="813"/>
      <c r="OWZ15" s="813"/>
      <c r="OXA15" s="813"/>
      <c r="OXB15" s="813"/>
      <c r="OXC15" s="813"/>
      <c r="OXD15" s="813"/>
      <c r="OXE15" s="813"/>
      <c r="OXF15" s="813"/>
      <c r="OXG15" s="813"/>
      <c r="OXH15" s="813"/>
      <c r="OXI15" s="813"/>
      <c r="OXJ15" s="813"/>
      <c r="OXK15" s="813"/>
      <c r="OXL15" s="813"/>
      <c r="OXM15" s="813"/>
      <c r="OXN15" s="813"/>
      <c r="OXO15" s="813"/>
      <c r="OXP15" s="813"/>
      <c r="OXQ15" s="813"/>
      <c r="OXR15" s="813"/>
      <c r="OXS15" s="813"/>
      <c r="OXT15" s="813"/>
      <c r="OXU15" s="813"/>
      <c r="OXV15" s="813"/>
      <c r="OXW15" s="813"/>
      <c r="OXX15" s="813"/>
      <c r="OXY15" s="813"/>
      <c r="OXZ15" s="813"/>
      <c r="OYA15" s="813"/>
      <c r="OYB15" s="813"/>
      <c r="OYC15" s="813"/>
      <c r="OYD15" s="813"/>
      <c r="OYE15" s="813"/>
      <c r="OYF15" s="813"/>
      <c r="OYG15" s="813"/>
      <c r="OYH15" s="813"/>
      <c r="OYI15" s="813"/>
      <c r="OYJ15" s="813"/>
      <c r="OYK15" s="813"/>
      <c r="OYL15" s="813"/>
      <c r="OYM15" s="813"/>
      <c r="OYN15" s="813"/>
      <c r="OYO15" s="813"/>
      <c r="OYP15" s="813"/>
      <c r="OYQ15" s="813"/>
      <c r="OYR15" s="813"/>
      <c r="OYS15" s="813"/>
      <c r="OYT15" s="813"/>
      <c r="OYU15" s="813"/>
      <c r="OYV15" s="813"/>
      <c r="OYW15" s="813"/>
      <c r="OYX15" s="813"/>
      <c r="OYY15" s="813"/>
      <c r="OYZ15" s="813"/>
      <c r="OZA15" s="813"/>
      <c r="OZB15" s="813"/>
      <c r="OZC15" s="813"/>
      <c r="OZD15" s="813"/>
      <c r="OZE15" s="813"/>
      <c r="OZF15" s="813"/>
      <c r="OZG15" s="813"/>
      <c r="OZH15" s="813"/>
      <c r="OZI15" s="813"/>
      <c r="OZJ15" s="813"/>
      <c r="OZK15" s="813"/>
      <c r="OZL15" s="813"/>
      <c r="OZM15" s="813"/>
      <c r="OZN15" s="813"/>
      <c r="OZO15" s="813"/>
      <c r="OZP15" s="813"/>
      <c r="OZQ15" s="813"/>
      <c r="OZR15" s="813"/>
      <c r="OZS15" s="813"/>
      <c r="OZT15" s="813"/>
      <c r="OZU15" s="813"/>
      <c r="OZV15" s="813"/>
      <c r="OZW15" s="813"/>
      <c r="OZX15" s="813"/>
      <c r="OZY15" s="813"/>
      <c r="OZZ15" s="813"/>
      <c r="PAA15" s="813"/>
      <c r="PAB15" s="813"/>
      <c r="PAC15" s="813"/>
      <c r="PAD15" s="813"/>
      <c r="PAE15" s="813"/>
      <c r="PAF15" s="813"/>
      <c r="PAG15" s="813"/>
      <c r="PAH15" s="813"/>
      <c r="PAI15" s="813"/>
      <c r="PAJ15" s="813"/>
      <c r="PAK15" s="813"/>
      <c r="PAL15" s="813"/>
      <c r="PAM15" s="813"/>
      <c r="PAN15" s="813"/>
      <c r="PAO15" s="813"/>
      <c r="PAP15" s="813"/>
      <c r="PAQ15" s="813"/>
      <c r="PAR15" s="813"/>
      <c r="PAS15" s="813"/>
      <c r="PAT15" s="813"/>
      <c r="PAU15" s="813"/>
      <c r="PAV15" s="813"/>
      <c r="PAW15" s="813"/>
      <c r="PAX15" s="813"/>
      <c r="PAY15" s="813"/>
      <c r="PAZ15" s="813"/>
      <c r="PBA15" s="813"/>
      <c r="PBB15" s="813"/>
      <c r="PBC15" s="813"/>
      <c r="PBD15" s="813"/>
      <c r="PBE15" s="813"/>
      <c r="PBF15" s="813"/>
      <c r="PBG15" s="813"/>
      <c r="PBH15" s="813"/>
      <c r="PBI15" s="813"/>
      <c r="PBJ15" s="813"/>
      <c r="PBK15" s="813"/>
      <c r="PBL15" s="813"/>
      <c r="PBM15" s="813"/>
      <c r="PBN15" s="813"/>
      <c r="PBO15" s="813"/>
      <c r="PBP15" s="813"/>
      <c r="PBQ15" s="813"/>
      <c r="PBR15" s="813"/>
      <c r="PBS15" s="813"/>
      <c r="PBT15" s="813"/>
      <c r="PBU15" s="813"/>
      <c r="PBV15" s="813"/>
      <c r="PBW15" s="813"/>
      <c r="PBX15" s="813"/>
      <c r="PBY15" s="813"/>
      <c r="PBZ15" s="813"/>
      <c r="PCA15" s="813"/>
      <c r="PCB15" s="813"/>
      <c r="PCC15" s="813"/>
      <c r="PCD15" s="813"/>
      <c r="PCE15" s="813"/>
      <c r="PCF15" s="813"/>
      <c r="PCG15" s="813"/>
      <c r="PCH15" s="813"/>
      <c r="PCI15" s="813"/>
      <c r="PCJ15" s="813"/>
      <c r="PCK15" s="813"/>
      <c r="PCL15" s="813"/>
      <c r="PCM15" s="813"/>
      <c r="PCN15" s="813"/>
      <c r="PCO15" s="813"/>
      <c r="PCP15" s="813"/>
      <c r="PCQ15" s="813"/>
      <c r="PCR15" s="813"/>
      <c r="PCS15" s="813"/>
      <c r="PCT15" s="813"/>
      <c r="PCU15" s="813"/>
      <c r="PCV15" s="813"/>
      <c r="PCW15" s="813"/>
      <c r="PCX15" s="813"/>
      <c r="PCY15" s="813"/>
      <c r="PCZ15" s="813"/>
      <c r="PDA15" s="813"/>
      <c r="PDB15" s="813"/>
      <c r="PDC15" s="813"/>
      <c r="PDD15" s="813"/>
      <c r="PDE15" s="813"/>
      <c r="PDF15" s="813"/>
      <c r="PDG15" s="813"/>
      <c r="PDH15" s="813"/>
      <c r="PDI15" s="813"/>
      <c r="PDJ15" s="813"/>
      <c r="PDK15" s="813"/>
      <c r="PDL15" s="813"/>
      <c r="PDM15" s="813"/>
      <c r="PDN15" s="813"/>
      <c r="PDO15" s="813"/>
      <c r="PDP15" s="813"/>
      <c r="PDQ15" s="813"/>
      <c r="PDR15" s="813"/>
      <c r="PDS15" s="813"/>
      <c r="PDT15" s="813"/>
      <c r="PDU15" s="813"/>
      <c r="PDV15" s="813"/>
      <c r="PDW15" s="813"/>
      <c r="PDX15" s="813"/>
      <c r="PDY15" s="813"/>
      <c r="PDZ15" s="813"/>
      <c r="PEA15" s="813"/>
      <c r="PEB15" s="813"/>
      <c r="PEC15" s="813"/>
      <c r="PED15" s="813"/>
      <c r="PEE15" s="813"/>
      <c r="PEF15" s="813"/>
      <c r="PEG15" s="813"/>
      <c r="PEH15" s="813"/>
      <c r="PEI15" s="813"/>
      <c r="PEJ15" s="813"/>
      <c r="PEK15" s="813"/>
      <c r="PEL15" s="813"/>
      <c r="PEM15" s="813"/>
      <c r="PEN15" s="813"/>
      <c r="PEO15" s="813"/>
      <c r="PEP15" s="813"/>
      <c r="PEQ15" s="813"/>
      <c r="PER15" s="813"/>
      <c r="PES15" s="813"/>
      <c r="PET15" s="813"/>
      <c r="PEU15" s="813"/>
      <c r="PEV15" s="813"/>
      <c r="PEW15" s="813"/>
      <c r="PEX15" s="813"/>
      <c r="PEY15" s="813"/>
      <c r="PEZ15" s="813"/>
      <c r="PFA15" s="813"/>
      <c r="PFB15" s="813"/>
      <c r="PFC15" s="813"/>
      <c r="PFD15" s="813"/>
      <c r="PFE15" s="813"/>
      <c r="PFF15" s="813"/>
      <c r="PFG15" s="813"/>
      <c r="PFH15" s="813"/>
      <c r="PFI15" s="813"/>
      <c r="PFJ15" s="813"/>
      <c r="PFK15" s="813"/>
      <c r="PFL15" s="813"/>
      <c r="PFM15" s="813"/>
      <c r="PFN15" s="813"/>
      <c r="PFO15" s="813"/>
      <c r="PFP15" s="813"/>
      <c r="PFQ15" s="813"/>
      <c r="PFR15" s="813"/>
      <c r="PFS15" s="813"/>
      <c r="PFT15" s="813"/>
      <c r="PFU15" s="813"/>
      <c r="PFV15" s="813"/>
      <c r="PFW15" s="813"/>
      <c r="PFX15" s="813"/>
      <c r="PFY15" s="813"/>
      <c r="PFZ15" s="813"/>
      <c r="PGA15" s="813"/>
      <c r="PGB15" s="813"/>
      <c r="PGC15" s="813"/>
      <c r="PGD15" s="813"/>
      <c r="PGE15" s="813"/>
      <c r="PGF15" s="813"/>
      <c r="PGG15" s="813"/>
      <c r="PGH15" s="813"/>
      <c r="PGI15" s="813"/>
      <c r="PGJ15" s="813"/>
      <c r="PGK15" s="813"/>
      <c r="PGL15" s="813"/>
      <c r="PGM15" s="813"/>
      <c r="PGN15" s="813"/>
      <c r="PGO15" s="813"/>
      <c r="PGP15" s="813"/>
      <c r="PGQ15" s="813"/>
      <c r="PGR15" s="813"/>
      <c r="PGS15" s="813"/>
      <c r="PGT15" s="813"/>
      <c r="PGU15" s="813"/>
      <c r="PGV15" s="813"/>
      <c r="PGW15" s="813"/>
      <c r="PGX15" s="813"/>
      <c r="PGY15" s="813"/>
      <c r="PGZ15" s="813"/>
      <c r="PHA15" s="813"/>
      <c r="PHB15" s="813"/>
      <c r="PHC15" s="813"/>
      <c r="PHD15" s="813"/>
      <c r="PHE15" s="813"/>
      <c r="PHF15" s="813"/>
      <c r="PHG15" s="813"/>
      <c r="PHH15" s="813"/>
      <c r="PHI15" s="813"/>
      <c r="PHJ15" s="813"/>
      <c r="PHK15" s="813"/>
      <c r="PHL15" s="813"/>
      <c r="PHM15" s="813"/>
      <c r="PHN15" s="813"/>
      <c r="PHO15" s="813"/>
      <c r="PHP15" s="813"/>
      <c r="PHQ15" s="813"/>
      <c r="PHR15" s="813"/>
      <c r="PHS15" s="813"/>
      <c r="PHT15" s="813"/>
      <c r="PHU15" s="813"/>
      <c r="PHV15" s="813"/>
      <c r="PHW15" s="813"/>
      <c r="PHX15" s="813"/>
      <c r="PHY15" s="813"/>
      <c r="PHZ15" s="813"/>
      <c r="PIA15" s="813"/>
      <c r="PIB15" s="813"/>
      <c r="PIC15" s="813"/>
      <c r="PID15" s="813"/>
      <c r="PIE15" s="813"/>
      <c r="PIF15" s="813"/>
      <c r="PIG15" s="813"/>
      <c r="PIH15" s="813"/>
      <c r="PII15" s="813"/>
      <c r="PIJ15" s="813"/>
      <c r="PIK15" s="813"/>
      <c r="PIL15" s="813"/>
      <c r="PIM15" s="813"/>
      <c r="PIN15" s="813"/>
      <c r="PIO15" s="813"/>
      <c r="PIP15" s="813"/>
      <c r="PIQ15" s="813"/>
      <c r="PIR15" s="813"/>
      <c r="PIS15" s="813"/>
      <c r="PIT15" s="813"/>
      <c r="PIU15" s="813"/>
      <c r="PIV15" s="813"/>
      <c r="PIW15" s="813"/>
      <c r="PIX15" s="813"/>
      <c r="PIY15" s="813"/>
      <c r="PIZ15" s="813"/>
      <c r="PJA15" s="813"/>
      <c r="PJB15" s="813"/>
      <c r="PJC15" s="813"/>
      <c r="PJD15" s="813"/>
      <c r="PJE15" s="813"/>
      <c r="PJF15" s="813"/>
      <c r="PJG15" s="813"/>
      <c r="PJH15" s="813"/>
      <c r="PJI15" s="813"/>
      <c r="PJJ15" s="813"/>
      <c r="PJK15" s="813"/>
      <c r="PJL15" s="813"/>
      <c r="PJM15" s="813"/>
      <c r="PJN15" s="813"/>
      <c r="PJO15" s="813"/>
      <c r="PJP15" s="813"/>
      <c r="PJQ15" s="813"/>
      <c r="PJR15" s="813"/>
      <c r="PJS15" s="813"/>
      <c r="PJT15" s="813"/>
      <c r="PJU15" s="813"/>
      <c r="PJV15" s="813"/>
      <c r="PJW15" s="813"/>
      <c r="PJX15" s="813"/>
      <c r="PJY15" s="813"/>
      <c r="PJZ15" s="813"/>
      <c r="PKA15" s="813"/>
      <c r="PKB15" s="813"/>
      <c r="PKC15" s="813"/>
      <c r="PKD15" s="813"/>
      <c r="PKE15" s="813"/>
      <c r="PKF15" s="813"/>
      <c r="PKG15" s="813"/>
      <c r="PKH15" s="813"/>
      <c r="PKI15" s="813"/>
      <c r="PKJ15" s="813"/>
      <c r="PKK15" s="813"/>
      <c r="PKL15" s="813"/>
      <c r="PKM15" s="813"/>
      <c r="PKN15" s="813"/>
      <c r="PKO15" s="813"/>
      <c r="PKP15" s="813"/>
      <c r="PKQ15" s="813"/>
      <c r="PKR15" s="813"/>
      <c r="PKS15" s="813"/>
      <c r="PKT15" s="813"/>
      <c r="PKU15" s="813"/>
      <c r="PKV15" s="813"/>
      <c r="PKW15" s="813"/>
      <c r="PKX15" s="813"/>
      <c r="PKY15" s="813"/>
      <c r="PKZ15" s="813"/>
      <c r="PLA15" s="813"/>
      <c r="PLB15" s="813"/>
      <c r="PLC15" s="813"/>
      <c r="PLD15" s="813"/>
      <c r="PLE15" s="813"/>
      <c r="PLF15" s="813"/>
      <c r="PLG15" s="813"/>
      <c r="PLH15" s="813"/>
      <c r="PLI15" s="813"/>
      <c r="PLJ15" s="813"/>
      <c r="PLK15" s="813"/>
      <c r="PLL15" s="813"/>
      <c r="PLM15" s="813"/>
      <c r="PLN15" s="813"/>
      <c r="PLO15" s="813"/>
      <c r="PLP15" s="813"/>
      <c r="PLQ15" s="813"/>
      <c r="PLR15" s="813"/>
      <c r="PLS15" s="813"/>
      <c r="PLT15" s="813"/>
      <c r="PLU15" s="813"/>
      <c r="PLV15" s="813"/>
      <c r="PLW15" s="813"/>
      <c r="PLX15" s="813"/>
      <c r="PLY15" s="813"/>
      <c r="PLZ15" s="813"/>
      <c r="PMA15" s="813"/>
      <c r="PMB15" s="813"/>
      <c r="PMC15" s="813"/>
      <c r="PMD15" s="813"/>
      <c r="PME15" s="813"/>
      <c r="PMF15" s="813"/>
      <c r="PMG15" s="813"/>
      <c r="PMH15" s="813"/>
      <c r="PMI15" s="813"/>
      <c r="PMJ15" s="813"/>
      <c r="PMK15" s="813"/>
      <c r="PML15" s="813"/>
      <c r="PMM15" s="813"/>
      <c r="PMN15" s="813"/>
      <c r="PMO15" s="813"/>
      <c r="PMP15" s="813"/>
      <c r="PMQ15" s="813"/>
      <c r="PMR15" s="813"/>
      <c r="PMS15" s="813"/>
      <c r="PMT15" s="813"/>
      <c r="PMU15" s="813"/>
      <c r="PMV15" s="813"/>
      <c r="PMW15" s="813"/>
      <c r="PMX15" s="813"/>
      <c r="PMY15" s="813"/>
      <c r="PMZ15" s="813"/>
      <c r="PNA15" s="813"/>
      <c r="PNB15" s="813"/>
      <c r="PNC15" s="813"/>
      <c r="PND15" s="813"/>
      <c r="PNE15" s="813"/>
      <c r="PNF15" s="813"/>
      <c r="PNG15" s="813"/>
      <c r="PNH15" s="813"/>
      <c r="PNI15" s="813"/>
      <c r="PNJ15" s="813"/>
      <c r="PNK15" s="813"/>
      <c r="PNL15" s="813"/>
      <c r="PNM15" s="813"/>
      <c r="PNN15" s="813"/>
      <c r="PNO15" s="813"/>
      <c r="PNP15" s="813"/>
      <c r="PNQ15" s="813"/>
      <c r="PNR15" s="813"/>
      <c r="PNS15" s="813"/>
      <c r="PNT15" s="813"/>
      <c r="PNU15" s="813"/>
      <c r="PNV15" s="813"/>
      <c r="PNW15" s="813"/>
      <c r="PNX15" s="813"/>
      <c r="PNY15" s="813"/>
      <c r="PNZ15" s="813"/>
      <c r="POA15" s="813"/>
      <c r="POB15" s="813"/>
      <c r="POC15" s="813"/>
      <c r="POD15" s="813"/>
      <c r="POE15" s="813"/>
      <c r="POF15" s="813"/>
      <c r="POG15" s="813"/>
      <c r="POH15" s="813"/>
      <c r="POI15" s="813"/>
      <c r="POJ15" s="813"/>
      <c r="POK15" s="813"/>
      <c r="POL15" s="813"/>
      <c r="POM15" s="813"/>
      <c r="PON15" s="813"/>
      <c r="POO15" s="813"/>
      <c r="POP15" s="813"/>
      <c r="POQ15" s="813"/>
      <c r="POR15" s="813"/>
      <c r="POS15" s="813"/>
      <c r="POT15" s="813"/>
      <c r="POU15" s="813"/>
      <c r="POV15" s="813"/>
      <c r="POW15" s="813"/>
      <c r="POX15" s="813"/>
      <c r="POY15" s="813"/>
      <c r="POZ15" s="813"/>
      <c r="PPA15" s="813"/>
      <c r="PPB15" s="813"/>
      <c r="PPC15" s="813"/>
      <c r="PPD15" s="813"/>
      <c r="PPE15" s="813"/>
      <c r="PPF15" s="813"/>
      <c r="PPG15" s="813"/>
      <c r="PPH15" s="813"/>
      <c r="PPI15" s="813"/>
      <c r="PPJ15" s="813"/>
      <c r="PPK15" s="813"/>
      <c r="PPL15" s="813"/>
      <c r="PPM15" s="813"/>
      <c r="PPN15" s="813"/>
      <c r="PPO15" s="813"/>
      <c r="PPP15" s="813"/>
      <c r="PPQ15" s="813"/>
      <c r="PPR15" s="813"/>
      <c r="PPS15" s="813"/>
      <c r="PPT15" s="813"/>
      <c r="PPU15" s="813"/>
      <c r="PPV15" s="813"/>
      <c r="PPW15" s="813"/>
      <c r="PPX15" s="813"/>
      <c r="PPY15" s="813"/>
      <c r="PPZ15" s="813"/>
      <c r="PQA15" s="813"/>
      <c r="PQB15" s="813"/>
      <c r="PQC15" s="813"/>
      <c r="PQD15" s="813"/>
      <c r="PQE15" s="813"/>
      <c r="PQF15" s="813"/>
      <c r="PQG15" s="813"/>
      <c r="PQH15" s="813"/>
      <c r="PQI15" s="813"/>
      <c r="PQJ15" s="813"/>
      <c r="PQK15" s="813"/>
      <c r="PQL15" s="813"/>
      <c r="PQM15" s="813"/>
      <c r="PQN15" s="813"/>
      <c r="PQO15" s="813"/>
      <c r="PQP15" s="813"/>
      <c r="PQQ15" s="813"/>
      <c r="PQR15" s="813"/>
      <c r="PQS15" s="813"/>
      <c r="PQT15" s="813"/>
      <c r="PQU15" s="813"/>
      <c r="PQV15" s="813"/>
      <c r="PQW15" s="813"/>
      <c r="PQX15" s="813"/>
      <c r="PQY15" s="813"/>
      <c r="PQZ15" s="813"/>
      <c r="PRA15" s="813"/>
      <c r="PRB15" s="813"/>
      <c r="PRC15" s="813"/>
      <c r="PRD15" s="813"/>
      <c r="PRE15" s="813"/>
      <c r="PRF15" s="813"/>
      <c r="PRG15" s="813"/>
      <c r="PRH15" s="813"/>
      <c r="PRI15" s="813"/>
      <c r="PRJ15" s="813"/>
      <c r="PRK15" s="813"/>
      <c r="PRL15" s="813"/>
      <c r="PRM15" s="813"/>
      <c r="PRN15" s="813"/>
      <c r="PRO15" s="813"/>
      <c r="PRP15" s="813"/>
      <c r="PRQ15" s="813"/>
      <c r="PRR15" s="813"/>
      <c r="PRS15" s="813"/>
      <c r="PRT15" s="813"/>
      <c r="PRU15" s="813"/>
      <c r="PRV15" s="813"/>
      <c r="PRW15" s="813"/>
      <c r="PRX15" s="813"/>
      <c r="PRY15" s="813"/>
      <c r="PRZ15" s="813"/>
      <c r="PSA15" s="813"/>
      <c r="PSB15" s="813"/>
      <c r="PSC15" s="813"/>
      <c r="PSD15" s="813"/>
      <c r="PSE15" s="813"/>
      <c r="PSF15" s="813"/>
      <c r="PSG15" s="813"/>
      <c r="PSH15" s="813"/>
      <c r="PSI15" s="813"/>
      <c r="PSJ15" s="813"/>
      <c r="PSK15" s="813"/>
      <c r="PSL15" s="813"/>
      <c r="PSM15" s="813"/>
      <c r="PSN15" s="813"/>
      <c r="PSO15" s="813"/>
      <c r="PSP15" s="813"/>
      <c r="PSQ15" s="813"/>
      <c r="PSR15" s="813"/>
      <c r="PSS15" s="813"/>
      <c r="PST15" s="813"/>
      <c r="PSU15" s="813"/>
      <c r="PSV15" s="813"/>
      <c r="PSW15" s="813"/>
      <c r="PSX15" s="813"/>
      <c r="PSY15" s="813"/>
      <c r="PSZ15" s="813"/>
      <c r="PTA15" s="813"/>
      <c r="PTB15" s="813"/>
      <c r="PTC15" s="813"/>
      <c r="PTD15" s="813"/>
      <c r="PTE15" s="813"/>
      <c r="PTF15" s="813"/>
      <c r="PTG15" s="813"/>
      <c r="PTH15" s="813"/>
      <c r="PTI15" s="813"/>
      <c r="PTJ15" s="813"/>
      <c r="PTK15" s="813"/>
      <c r="PTL15" s="813"/>
      <c r="PTM15" s="813"/>
      <c r="PTN15" s="813"/>
      <c r="PTO15" s="813"/>
      <c r="PTP15" s="813"/>
      <c r="PTQ15" s="813"/>
      <c r="PTR15" s="813"/>
      <c r="PTS15" s="813"/>
      <c r="PTT15" s="813"/>
      <c r="PTU15" s="813"/>
      <c r="PTV15" s="813"/>
      <c r="PTW15" s="813"/>
      <c r="PTX15" s="813"/>
      <c r="PTY15" s="813"/>
      <c r="PTZ15" s="813"/>
      <c r="PUA15" s="813"/>
      <c r="PUB15" s="813"/>
      <c r="PUC15" s="813"/>
      <c r="PUD15" s="813"/>
      <c r="PUE15" s="813"/>
      <c r="PUF15" s="813"/>
      <c r="PUG15" s="813"/>
      <c r="PUH15" s="813"/>
      <c r="PUI15" s="813"/>
      <c r="PUJ15" s="813"/>
      <c r="PUK15" s="813"/>
      <c r="PUL15" s="813"/>
      <c r="PUM15" s="813"/>
      <c r="PUN15" s="813"/>
      <c r="PUO15" s="813"/>
      <c r="PUP15" s="813"/>
      <c r="PUQ15" s="813"/>
      <c r="PUR15" s="813"/>
      <c r="PUS15" s="813"/>
      <c r="PUT15" s="813"/>
      <c r="PUU15" s="813"/>
      <c r="PUV15" s="813"/>
      <c r="PUW15" s="813"/>
      <c r="PUX15" s="813"/>
      <c r="PUY15" s="813"/>
      <c r="PUZ15" s="813"/>
      <c r="PVA15" s="813"/>
      <c r="PVB15" s="813"/>
      <c r="PVC15" s="813"/>
      <c r="PVD15" s="813"/>
      <c r="PVE15" s="813"/>
      <c r="PVF15" s="813"/>
      <c r="PVG15" s="813"/>
      <c r="PVH15" s="813"/>
      <c r="PVI15" s="813"/>
      <c r="PVJ15" s="813"/>
      <c r="PVK15" s="813"/>
      <c r="PVL15" s="813"/>
      <c r="PVM15" s="813"/>
      <c r="PVN15" s="813"/>
      <c r="PVO15" s="813"/>
      <c r="PVP15" s="813"/>
      <c r="PVQ15" s="813"/>
      <c r="PVR15" s="813"/>
      <c r="PVS15" s="813"/>
      <c r="PVT15" s="813"/>
      <c r="PVU15" s="813"/>
      <c r="PVV15" s="813"/>
      <c r="PVW15" s="813"/>
      <c r="PVX15" s="813"/>
      <c r="PVY15" s="813"/>
      <c r="PVZ15" s="813"/>
      <c r="PWA15" s="813"/>
      <c r="PWB15" s="813"/>
      <c r="PWC15" s="813"/>
      <c r="PWD15" s="813"/>
      <c r="PWE15" s="813"/>
      <c r="PWF15" s="813"/>
      <c r="PWG15" s="813"/>
      <c r="PWH15" s="813"/>
      <c r="PWI15" s="813"/>
      <c r="PWJ15" s="813"/>
      <c r="PWK15" s="813"/>
      <c r="PWL15" s="813"/>
      <c r="PWM15" s="813"/>
      <c r="PWN15" s="813"/>
      <c r="PWO15" s="813"/>
      <c r="PWP15" s="813"/>
      <c r="PWQ15" s="813"/>
      <c r="PWR15" s="813"/>
      <c r="PWS15" s="813"/>
      <c r="PWT15" s="813"/>
      <c r="PWU15" s="813"/>
      <c r="PWV15" s="813"/>
      <c r="PWW15" s="813"/>
      <c r="PWX15" s="813"/>
      <c r="PWY15" s="813"/>
      <c r="PWZ15" s="813"/>
      <c r="PXA15" s="813"/>
      <c r="PXB15" s="813"/>
      <c r="PXC15" s="813"/>
      <c r="PXD15" s="813"/>
      <c r="PXE15" s="813"/>
      <c r="PXF15" s="813"/>
      <c r="PXG15" s="813"/>
      <c r="PXH15" s="813"/>
      <c r="PXI15" s="813"/>
      <c r="PXJ15" s="813"/>
      <c r="PXK15" s="813"/>
      <c r="PXL15" s="813"/>
      <c r="PXM15" s="813"/>
      <c r="PXN15" s="813"/>
      <c r="PXO15" s="813"/>
      <c r="PXP15" s="813"/>
      <c r="PXQ15" s="813"/>
      <c r="PXR15" s="813"/>
      <c r="PXS15" s="813"/>
      <c r="PXT15" s="813"/>
      <c r="PXU15" s="813"/>
      <c r="PXV15" s="813"/>
      <c r="PXW15" s="813"/>
      <c r="PXX15" s="813"/>
      <c r="PXY15" s="813"/>
      <c r="PXZ15" s="813"/>
      <c r="PYA15" s="813"/>
      <c r="PYB15" s="813"/>
      <c r="PYC15" s="813"/>
      <c r="PYD15" s="813"/>
      <c r="PYE15" s="813"/>
      <c r="PYF15" s="813"/>
      <c r="PYG15" s="813"/>
      <c r="PYH15" s="813"/>
      <c r="PYI15" s="813"/>
      <c r="PYJ15" s="813"/>
      <c r="PYK15" s="813"/>
      <c r="PYL15" s="813"/>
      <c r="PYM15" s="813"/>
      <c r="PYN15" s="813"/>
      <c r="PYO15" s="813"/>
      <c r="PYP15" s="813"/>
      <c r="PYQ15" s="813"/>
      <c r="PYR15" s="813"/>
      <c r="PYS15" s="813"/>
      <c r="PYT15" s="813"/>
      <c r="PYU15" s="813"/>
      <c r="PYV15" s="813"/>
      <c r="PYW15" s="813"/>
      <c r="PYX15" s="813"/>
      <c r="PYY15" s="813"/>
      <c r="PYZ15" s="813"/>
      <c r="PZA15" s="813"/>
      <c r="PZB15" s="813"/>
      <c r="PZC15" s="813"/>
      <c r="PZD15" s="813"/>
      <c r="PZE15" s="813"/>
      <c r="PZF15" s="813"/>
      <c r="PZG15" s="813"/>
      <c r="PZH15" s="813"/>
      <c r="PZI15" s="813"/>
      <c r="PZJ15" s="813"/>
      <c r="PZK15" s="813"/>
      <c r="PZL15" s="813"/>
      <c r="PZM15" s="813"/>
      <c r="PZN15" s="813"/>
      <c r="PZO15" s="813"/>
      <c r="PZP15" s="813"/>
      <c r="PZQ15" s="813"/>
      <c r="PZR15" s="813"/>
      <c r="PZS15" s="813"/>
      <c r="PZT15" s="813"/>
      <c r="PZU15" s="813"/>
      <c r="PZV15" s="813"/>
      <c r="PZW15" s="813"/>
      <c r="PZX15" s="813"/>
      <c r="PZY15" s="813"/>
      <c r="PZZ15" s="813"/>
      <c r="QAA15" s="813"/>
      <c r="QAB15" s="813"/>
      <c r="QAC15" s="813"/>
      <c r="QAD15" s="813"/>
      <c r="QAE15" s="813"/>
      <c r="QAF15" s="813"/>
      <c r="QAG15" s="813"/>
      <c r="QAH15" s="813"/>
      <c r="QAI15" s="813"/>
      <c r="QAJ15" s="813"/>
      <c r="QAK15" s="813"/>
      <c r="QAL15" s="813"/>
      <c r="QAM15" s="813"/>
      <c r="QAN15" s="813"/>
      <c r="QAO15" s="813"/>
      <c r="QAP15" s="813"/>
      <c r="QAQ15" s="813"/>
      <c r="QAR15" s="813"/>
      <c r="QAS15" s="813"/>
      <c r="QAT15" s="813"/>
      <c r="QAU15" s="813"/>
      <c r="QAV15" s="813"/>
      <c r="QAW15" s="813"/>
      <c r="QAX15" s="813"/>
      <c r="QAY15" s="813"/>
      <c r="QAZ15" s="813"/>
      <c r="QBA15" s="813"/>
      <c r="QBB15" s="813"/>
      <c r="QBC15" s="813"/>
      <c r="QBD15" s="813"/>
      <c r="QBE15" s="813"/>
      <c r="QBF15" s="813"/>
      <c r="QBG15" s="813"/>
      <c r="QBH15" s="813"/>
      <c r="QBI15" s="813"/>
      <c r="QBJ15" s="813"/>
      <c r="QBK15" s="813"/>
      <c r="QBL15" s="813"/>
      <c r="QBM15" s="813"/>
      <c r="QBN15" s="813"/>
      <c r="QBO15" s="813"/>
      <c r="QBP15" s="813"/>
      <c r="QBQ15" s="813"/>
      <c r="QBR15" s="813"/>
      <c r="QBS15" s="813"/>
      <c r="QBT15" s="813"/>
      <c r="QBU15" s="813"/>
      <c r="QBV15" s="813"/>
      <c r="QBW15" s="813"/>
      <c r="QBX15" s="813"/>
      <c r="QBY15" s="813"/>
      <c r="QBZ15" s="813"/>
      <c r="QCA15" s="813"/>
      <c r="QCB15" s="813"/>
      <c r="QCC15" s="813"/>
      <c r="QCD15" s="813"/>
      <c r="QCE15" s="813"/>
      <c r="QCF15" s="813"/>
      <c r="QCG15" s="813"/>
      <c r="QCH15" s="813"/>
      <c r="QCI15" s="813"/>
      <c r="QCJ15" s="813"/>
      <c r="QCK15" s="813"/>
      <c r="QCL15" s="813"/>
      <c r="QCM15" s="813"/>
      <c r="QCN15" s="813"/>
      <c r="QCO15" s="813"/>
      <c r="QCP15" s="813"/>
      <c r="QCQ15" s="813"/>
      <c r="QCR15" s="813"/>
      <c r="QCS15" s="813"/>
      <c r="QCT15" s="813"/>
      <c r="QCU15" s="813"/>
      <c r="QCV15" s="813"/>
      <c r="QCW15" s="813"/>
      <c r="QCX15" s="813"/>
      <c r="QCY15" s="813"/>
      <c r="QCZ15" s="813"/>
      <c r="QDA15" s="813"/>
      <c r="QDB15" s="813"/>
      <c r="QDC15" s="813"/>
      <c r="QDD15" s="813"/>
      <c r="QDE15" s="813"/>
      <c r="QDF15" s="813"/>
      <c r="QDG15" s="813"/>
      <c r="QDH15" s="813"/>
      <c r="QDI15" s="813"/>
      <c r="QDJ15" s="813"/>
      <c r="QDK15" s="813"/>
      <c r="QDL15" s="813"/>
      <c r="QDM15" s="813"/>
      <c r="QDN15" s="813"/>
      <c r="QDO15" s="813"/>
      <c r="QDP15" s="813"/>
      <c r="QDQ15" s="813"/>
      <c r="QDR15" s="813"/>
      <c r="QDS15" s="813"/>
      <c r="QDT15" s="813"/>
      <c r="QDU15" s="813"/>
      <c r="QDV15" s="813"/>
      <c r="QDW15" s="813"/>
      <c r="QDX15" s="813"/>
      <c r="QDY15" s="813"/>
      <c r="QDZ15" s="813"/>
      <c r="QEA15" s="813"/>
      <c r="QEB15" s="813"/>
      <c r="QEC15" s="813"/>
      <c r="QED15" s="813"/>
      <c r="QEE15" s="813"/>
      <c r="QEF15" s="813"/>
      <c r="QEG15" s="813"/>
      <c r="QEH15" s="813"/>
      <c r="QEI15" s="813"/>
      <c r="QEJ15" s="813"/>
      <c r="QEK15" s="813"/>
      <c r="QEL15" s="813"/>
      <c r="QEM15" s="813"/>
      <c r="QEN15" s="813"/>
      <c r="QEO15" s="813"/>
      <c r="QEP15" s="813"/>
      <c r="QEQ15" s="813"/>
      <c r="QER15" s="813"/>
      <c r="QES15" s="813"/>
      <c r="QET15" s="813"/>
      <c r="QEU15" s="813"/>
      <c r="QEV15" s="813"/>
      <c r="QEW15" s="813"/>
      <c r="QEX15" s="813"/>
      <c r="QEY15" s="813"/>
      <c r="QEZ15" s="813"/>
      <c r="QFA15" s="813"/>
      <c r="QFB15" s="813"/>
      <c r="QFC15" s="813"/>
      <c r="QFD15" s="813"/>
      <c r="QFE15" s="813"/>
      <c r="QFF15" s="813"/>
      <c r="QFG15" s="813"/>
      <c r="QFH15" s="813"/>
      <c r="QFI15" s="813"/>
      <c r="QFJ15" s="813"/>
      <c r="QFK15" s="813"/>
      <c r="QFL15" s="813"/>
      <c r="QFM15" s="813"/>
      <c r="QFN15" s="813"/>
      <c r="QFO15" s="813"/>
      <c r="QFP15" s="813"/>
      <c r="QFQ15" s="813"/>
      <c r="QFR15" s="813"/>
      <c r="QFS15" s="813"/>
      <c r="QFT15" s="813"/>
      <c r="QFU15" s="813"/>
      <c r="QFV15" s="813"/>
      <c r="QFW15" s="813"/>
      <c r="QFX15" s="813"/>
      <c r="QFY15" s="813"/>
      <c r="QFZ15" s="813"/>
      <c r="QGA15" s="813"/>
      <c r="QGB15" s="813"/>
      <c r="QGC15" s="813"/>
      <c r="QGD15" s="813"/>
      <c r="QGE15" s="813"/>
      <c r="QGF15" s="813"/>
      <c r="QGG15" s="813"/>
      <c r="QGH15" s="813"/>
      <c r="QGI15" s="813"/>
      <c r="QGJ15" s="813"/>
      <c r="QGK15" s="813"/>
      <c r="QGL15" s="813"/>
      <c r="QGM15" s="813"/>
      <c r="QGN15" s="813"/>
      <c r="QGO15" s="813"/>
      <c r="QGP15" s="813"/>
      <c r="QGQ15" s="813"/>
      <c r="QGR15" s="813"/>
      <c r="QGS15" s="813"/>
      <c r="QGT15" s="813"/>
      <c r="QGU15" s="813"/>
      <c r="QGV15" s="813"/>
      <c r="QGW15" s="813"/>
      <c r="QGX15" s="813"/>
      <c r="QGY15" s="813"/>
      <c r="QGZ15" s="813"/>
      <c r="QHA15" s="813"/>
      <c r="QHB15" s="813"/>
      <c r="QHC15" s="813"/>
      <c r="QHD15" s="813"/>
      <c r="QHE15" s="813"/>
      <c r="QHF15" s="813"/>
      <c r="QHG15" s="813"/>
      <c r="QHH15" s="813"/>
      <c r="QHI15" s="813"/>
      <c r="QHJ15" s="813"/>
      <c r="QHK15" s="813"/>
      <c r="QHL15" s="813"/>
      <c r="QHM15" s="813"/>
      <c r="QHN15" s="813"/>
      <c r="QHO15" s="813"/>
      <c r="QHP15" s="813"/>
      <c r="QHQ15" s="813"/>
      <c r="QHR15" s="813"/>
      <c r="QHS15" s="813"/>
      <c r="QHT15" s="813"/>
      <c r="QHU15" s="813"/>
      <c r="QHV15" s="813"/>
      <c r="QHW15" s="813"/>
      <c r="QHX15" s="813"/>
      <c r="QHY15" s="813"/>
      <c r="QHZ15" s="813"/>
      <c r="QIA15" s="813"/>
      <c r="QIB15" s="813"/>
      <c r="QIC15" s="813"/>
      <c r="QID15" s="813"/>
      <c r="QIE15" s="813"/>
      <c r="QIF15" s="813"/>
      <c r="QIG15" s="813"/>
      <c r="QIH15" s="813"/>
      <c r="QII15" s="813"/>
      <c r="QIJ15" s="813"/>
      <c r="QIK15" s="813"/>
      <c r="QIL15" s="813"/>
      <c r="QIM15" s="813"/>
      <c r="QIN15" s="813"/>
      <c r="QIO15" s="813"/>
      <c r="QIP15" s="813"/>
      <c r="QIQ15" s="813"/>
      <c r="QIR15" s="813"/>
      <c r="QIS15" s="813"/>
      <c r="QIT15" s="813"/>
      <c r="QIU15" s="813"/>
      <c r="QIV15" s="813"/>
      <c r="QIW15" s="813"/>
      <c r="QIX15" s="813"/>
      <c r="QIY15" s="813"/>
      <c r="QIZ15" s="813"/>
      <c r="QJA15" s="813"/>
      <c r="QJB15" s="813"/>
      <c r="QJC15" s="813"/>
      <c r="QJD15" s="813"/>
      <c r="QJE15" s="813"/>
      <c r="QJF15" s="813"/>
      <c r="QJG15" s="813"/>
      <c r="QJH15" s="813"/>
      <c r="QJI15" s="813"/>
      <c r="QJJ15" s="813"/>
      <c r="QJK15" s="813"/>
      <c r="QJL15" s="813"/>
      <c r="QJM15" s="813"/>
      <c r="QJN15" s="813"/>
      <c r="QJO15" s="813"/>
      <c r="QJP15" s="813"/>
      <c r="QJQ15" s="813"/>
      <c r="QJR15" s="813"/>
      <c r="QJS15" s="813"/>
      <c r="QJT15" s="813"/>
      <c r="QJU15" s="813"/>
      <c r="QJV15" s="813"/>
      <c r="QJW15" s="813"/>
      <c r="QJX15" s="813"/>
      <c r="QJY15" s="813"/>
      <c r="QJZ15" s="813"/>
      <c r="QKA15" s="813"/>
      <c r="QKB15" s="813"/>
      <c r="QKC15" s="813"/>
      <c r="QKD15" s="813"/>
      <c r="QKE15" s="813"/>
      <c r="QKF15" s="813"/>
      <c r="QKG15" s="813"/>
      <c r="QKH15" s="813"/>
      <c r="QKI15" s="813"/>
      <c r="QKJ15" s="813"/>
      <c r="QKK15" s="813"/>
      <c r="QKL15" s="813"/>
      <c r="QKM15" s="813"/>
      <c r="QKN15" s="813"/>
      <c r="QKO15" s="813"/>
      <c r="QKP15" s="813"/>
      <c r="QKQ15" s="813"/>
      <c r="QKR15" s="813"/>
      <c r="QKS15" s="813"/>
      <c r="QKT15" s="813"/>
      <c r="QKU15" s="813"/>
      <c r="QKV15" s="813"/>
      <c r="QKW15" s="813"/>
      <c r="QKX15" s="813"/>
      <c r="QKY15" s="813"/>
      <c r="QKZ15" s="813"/>
      <c r="QLA15" s="813"/>
      <c r="QLB15" s="813"/>
      <c r="QLC15" s="813"/>
      <c r="QLD15" s="813"/>
      <c r="QLE15" s="813"/>
      <c r="QLF15" s="813"/>
      <c r="QLG15" s="813"/>
      <c r="QLH15" s="813"/>
      <c r="QLI15" s="813"/>
      <c r="QLJ15" s="813"/>
      <c r="QLK15" s="813"/>
      <c r="QLL15" s="813"/>
      <c r="QLM15" s="813"/>
      <c r="QLN15" s="813"/>
      <c r="QLO15" s="813"/>
      <c r="QLP15" s="813"/>
      <c r="QLQ15" s="813"/>
      <c r="QLR15" s="813"/>
      <c r="QLS15" s="813"/>
      <c r="QLT15" s="813"/>
      <c r="QLU15" s="813"/>
      <c r="QLV15" s="813"/>
      <c r="QLW15" s="813"/>
      <c r="QLX15" s="813"/>
      <c r="QLY15" s="813"/>
      <c r="QLZ15" s="813"/>
      <c r="QMA15" s="813"/>
      <c r="QMB15" s="813"/>
      <c r="QMC15" s="813"/>
      <c r="QMD15" s="813"/>
      <c r="QME15" s="813"/>
      <c r="QMF15" s="813"/>
      <c r="QMG15" s="813"/>
      <c r="QMH15" s="813"/>
      <c r="QMI15" s="813"/>
      <c r="QMJ15" s="813"/>
      <c r="QMK15" s="813"/>
      <c r="QML15" s="813"/>
      <c r="QMM15" s="813"/>
      <c r="QMN15" s="813"/>
      <c r="QMO15" s="813"/>
      <c r="QMP15" s="813"/>
      <c r="QMQ15" s="813"/>
      <c r="QMR15" s="813"/>
      <c r="QMS15" s="813"/>
      <c r="QMT15" s="813"/>
      <c r="QMU15" s="813"/>
      <c r="QMV15" s="813"/>
      <c r="QMW15" s="813"/>
      <c r="QMX15" s="813"/>
      <c r="QMY15" s="813"/>
      <c r="QMZ15" s="813"/>
      <c r="QNA15" s="813"/>
      <c r="QNB15" s="813"/>
      <c r="QNC15" s="813"/>
      <c r="QND15" s="813"/>
      <c r="QNE15" s="813"/>
      <c r="QNF15" s="813"/>
      <c r="QNG15" s="813"/>
      <c r="QNH15" s="813"/>
      <c r="QNI15" s="813"/>
      <c r="QNJ15" s="813"/>
      <c r="QNK15" s="813"/>
      <c r="QNL15" s="813"/>
      <c r="QNM15" s="813"/>
      <c r="QNN15" s="813"/>
      <c r="QNO15" s="813"/>
      <c r="QNP15" s="813"/>
      <c r="QNQ15" s="813"/>
      <c r="QNR15" s="813"/>
      <c r="QNS15" s="813"/>
      <c r="QNT15" s="813"/>
      <c r="QNU15" s="813"/>
      <c r="QNV15" s="813"/>
      <c r="QNW15" s="813"/>
      <c r="QNX15" s="813"/>
      <c r="QNY15" s="813"/>
      <c r="QNZ15" s="813"/>
      <c r="QOA15" s="813"/>
      <c r="QOB15" s="813"/>
      <c r="QOC15" s="813"/>
      <c r="QOD15" s="813"/>
      <c r="QOE15" s="813"/>
      <c r="QOF15" s="813"/>
      <c r="QOG15" s="813"/>
      <c r="QOH15" s="813"/>
      <c r="QOI15" s="813"/>
      <c r="QOJ15" s="813"/>
      <c r="QOK15" s="813"/>
      <c r="QOL15" s="813"/>
      <c r="QOM15" s="813"/>
      <c r="QON15" s="813"/>
      <c r="QOO15" s="813"/>
      <c r="QOP15" s="813"/>
      <c r="QOQ15" s="813"/>
      <c r="QOR15" s="813"/>
      <c r="QOS15" s="813"/>
      <c r="QOT15" s="813"/>
      <c r="QOU15" s="813"/>
      <c r="QOV15" s="813"/>
      <c r="QOW15" s="813"/>
      <c r="QOX15" s="813"/>
      <c r="QOY15" s="813"/>
      <c r="QOZ15" s="813"/>
      <c r="QPA15" s="813"/>
      <c r="QPB15" s="813"/>
      <c r="QPC15" s="813"/>
      <c r="QPD15" s="813"/>
      <c r="QPE15" s="813"/>
      <c r="QPF15" s="813"/>
      <c r="QPG15" s="813"/>
      <c r="QPH15" s="813"/>
      <c r="QPI15" s="813"/>
      <c r="QPJ15" s="813"/>
      <c r="QPK15" s="813"/>
      <c r="QPL15" s="813"/>
      <c r="QPM15" s="813"/>
      <c r="QPN15" s="813"/>
      <c r="QPO15" s="813"/>
      <c r="QPP15" s="813"/>
      <c r="QPQ15" s="813"/>
      <c r="QPR15" s="813"/>
      <c r="QPS15" s="813"/>
      <c r="QPT15" s="813"/>
      <c r="QPU15" s="813"/>
      <c r="QPV15" s="813"/>
      <c r="QPW15" s="813"/>
      <c r="QPX15" s="813"/>
      <c r="QPY15" s="813"/>
      <c r="QPZ15" s="813"/>
      <c r="QQA15" s="813"/>
      <c r="QQB15" s="813"/>
      <c r="QQC15" s="813"/>
      <c r="QQD15" s="813"/>
      <c r="QQE15" s="813"/>
      <c r="QQF15" s="813"/>
      <c r="QQG15" s="813"/>
      <c r="QQH15" s="813"/>
      <c r="QQI15" s="813"/>
      <c r="QQJ15" s="813"/>
      <c r="QQK15" s="813"/>
      <c r="QQL15" s="813"/>
      <c r="QQM15" s="813"/>
      <c r="QQN15" s="813"/>
      <c r="QQO15" s="813"/>
      <c r="QQP15" s="813"/>
      <c r="QQQ15" s="813"/>
      <c r="QQR15" s="813"/>
      <c r="QQS15" s="813"/>
      <c r="QQT15" s="813"/>
      <c r="QQU15" s="813"/>
      <c r="QQV15" s="813"/>
      <c r="QQW15" s="813"/>
      <c r="QQX15" s="813"/>
      <c r="QQY15" s="813"/>
      <c r="QQZ15" s="813"/>
      <c r="QRA15" s="813"/>
      <c r="QRB15" s="813"/>
      <c r="QRC15" s="813"/>
      <c r="QRD15" s="813"/>
      <c r="QRE15" s="813"/>
      <c r="QRF15" s="813"/>
      <c r="QRG15" s="813"/>
      <c r="QRH15" s="813"/>
      <c r="QRI15" s="813"/>
      <c r="QRJ15" s="813"/>
      <c r="QRK15" s="813"/>
      <c r="QRL15" s="813"/>
      <c r="QRM15" s="813"/>
      <c r="QRN15" s="813"/>
      <c r="QRO15" s="813"/>
      <c r="QRP15" s="813"/>
      <c r="QRQ15" s="813"/>
      <c r="QRR15" s="813"/>
      <c r="QRS15" s="813"/>
      <c r="QRT15" s="813"/>
      <c r="QRU15" s="813"/>
      <c r="QRV15" s="813"/>
      <c r="QRW15" s="813"/>
      <c r="QRX15" s="813"/>
      <c r="QRY15" s="813"/>
      <c r="QRZ15" s="813"/>
      <c r="QSA15" s="813"/>
      <c r="QSB15" s="813"/>
      <c r="QSC15" s="813"/>
      <c r="QSD15" s="813"/>
      <c r="QSE15" s="813"/>
      <c r="QSF15" s="813"/>
      <c r="QSG15" s="813"/>
      <c r="QSH15" s="813"/>
      <c r="QSI15" s="813"/>
      <c r="QSJ15" s="813"/>
      <c r="QSK15" s="813"/>
      <c r="QSL15" s="813"/>
      <c r="QSM15" s="813"/>
      <c r="QSN15" s="813"/>
      <c r="QSO15" s="813"/>
      <c r="QSP15" s="813"/>
      <c r="QSQ15" s="813"/>
      <c r="QSR15" s="813"/>
      <c r="QSS15" s="813"/>
      <c r="QST15" s="813"/>
      <c r="QSU15" s="813"/>
      <c r="QSV15" s="813"/>
      <c r="QSW15" s="813"/>
      <c r="QSX15" s="813"/>
      <c r="QSY15" s="813"/>
      <c r="QSZ15" s="813"/>
      <c r="QTA15" s="813"/>
      <c r="QTB15" s="813"/>
      <c r="QTC15" s="813"/>
      <c r="QTD15" s="813"/>
      <c r="QTE15" s="813"/>
      <c r="QTF15" s="813"/>
      <c r="QTG15" s="813"/>
      <c r="QTH15" s="813"/>
      <c r="QTI15" s="813"/>
      <c r="QTJ15" s="813"/>
      <c r="QTK15" s="813"/>
      <c r="QTL15" s="813"/>
      <c r="QTM15" s="813"/>
      <c r="QTN15" s="813"/>
      <c r="QTO15" s="813"/>
      <c r="QTP15" s="813"/>
      <c r="QTQ15" s="813"/>
      <c r="QTR15" s="813"/>
      <c r="QTS15" s="813"/>
      <c r="QTT15" s="813"/>
      <c r="QTU15" s="813"/>
      <c r="QTV15" s="813"/>
      <c r="QTW15" s="813"/>
      <c r="QTX15" s="813"/>
      <c r="QTY15" s="813"/>
      <c r="QTZ15" s="813"/>
      <c r="QUA15" s="813"/>
      <c r="QUB15" s="813"/>
      <c r="QUC15" s="813"/>
      <c r="QUD15" s="813"/>
      <c r="QUE15" s="813"/>
      <c r="QUF15" s="813"/>
      <c r="QUG15" s="813"/>
      <c r="QUH15" s="813"/>
      <c r="QUI15" s="813"/>
      <c r="QUJ15" s="813"/>
      <c r="QUK15" s="813"/>
      <c r="QUL15" s="813"/>
      <c r="QUM15" s="813"/>
      <c r="QUN15" s="813"/>
      <c r="QUO15" s="813"/>
      <c r="QUP15" s="813"/>
      <c r="QUQ15" s="813"/>
      <c r="QUR15" s="813"/>
      <c r="QUS15" s="813"/>
      <c r="QUT15" s="813"/>
      <c r="QUU15" s="813"/>
      <c r="QUV15" s="813"/>
      <c r="QUW15" s="813"/>
      <c r="QUX15" s="813"/>
      <c r="QUY15" s="813"/>
      <c r="QUZ15" s="813"/>
      <c r="QVA15" s="813"/>
      <c r="QVB15" s="813"/>
      <c r="QVC15" s="813"/>
      <c r="QVD15" s="813"/>
      <c r="QVE15" s="813"/>
      <c r="QVF15" s="813"/>
      <c r="QVG15" s="813"/>
      <c r="QVH15" s="813"/>
      <c r="QVI15" s="813"/>
      <c r="QVJ15" s="813"/>
      <c r="QVK15" s="813"/>
      <c r="QVL15" s="813"/>
      <c r="QVM15" s="813"/>
      <c r="QVN15" s="813"/>
      <c r="QVO15" s="813"/>
      <c r="QVP15" s="813"/>
      <c r="QVQ15" s="813"/>
      <c r="QVR15" s="813"/>
      <c r="QVS15" s="813"/>
      <c r="QVT15" s="813"/>
      <c r="QVU15" s="813"/>
      <c r="QVV15" s="813"/>
      <c r="QVW15" s="813"/>
      <c r="QVX15" s="813"/>
      <c r="QVY15" s="813"/>
      <c r="QVZ15" s="813"/>
      <c r="QWA15" s="813"/>
      <c r="QWB15" s="813"/>
      <c r="QWC15" s="813"/>
      <c r="QWD15" s="813"/>
      <c r="QWE15" s="813"/>
      <c r="QWF15" s="813"/>
      <c r="QWG15" s="813"/>
      <c r="QWH15" s="813"/>
      <c r="QWI15" s="813"/>
      <c r="QWJ15" s="813"/>
      <c r="QWK15" s="813"/>
      <c r="QWL15" s="813"/>
      <c r="QWM15" s="813"/>
      <c r="QWN15" s="813"/>
      <c r="QWO15" s="813"/>
      <c r="QWP15" s="813"/>
      <c r="QWQ15" s="813"/>
      <c r="QWR15" s="813"/>
      <c r="QWS15" s="813"/>
      <c r="QWT15" s="813"/>
      <c r="QWU15" s="813"/>
      <c r="QWV15" s="813"/>
      <c r="QWW15" s="813"/>
      <c r="QWX15" s="813"/>
      <c r="QWY15" s="813"/>
      <c r="QWZ15" s="813"/>
      <c r="QXA15" s="813"/>
      <c r="QXB15" s="813"/>
      <c r="QXC15" s="813"/>
      <c r="QXD15" s="813"/>
      <c r="QXE15" s="813"/>
      <c r="QXF15" s="813"/>
      <c r="QXG15" s="813"/>
      <c r="QXH15" s="813"/>
      <c r="QXI15" s="813"/>
      <c r="QXJ15" s="813"/>
      <c r="QXK15" s="813"/>
      <c r="QXL15" s="813"/>
      <c r="QXM15" s="813"/>
      <c r="QXN15" s="813"/>
      <c r="QXO15" s="813"/>
      <c r="QXP15" s="813"/>
      <c r="QXQ15" s="813"/>
      <c r="QXR15" s="813"/>
      <c r="QXS15" s="813"/>
      <c r="QXT15" s="813"/>
      <c r="QXU15" s="813"/>
      <c r="QXV15" s="813"/>
      <c r="QXW15" s="813"/>
      <c r="QXX15" s="813"/>
      <c r="QXY15" s="813"/>
      <c r="QXZ15" s="813"/>
      <c r="QYA15" s="813"/>
      <c r="QYB15" s="813"/>
      <c r="QYC15" s="813"/>
      <c r="QYD15" s="813"/>
      <c r="QYE15" s="813"/>
      <c r="QYF15" s="813"/>
      <c r="QYG15" s="813"/>
      <c r="QYH15" s="813"/>
      <c r="QYI15" s="813"/>
      <c r="QYJ15" s="813"/>
      <c r="QYK15" s="813"/>
      <c r="QYL15" s="813"/>
      <c r="QYM15" s="813"/>
      <c r="QYN15" s="813"/>
      <c r="QYO15" s="813"/>
      <c r="QYP15" s="813"/>
      <c r="QYQ15" s="813"/>
      <c r="QYR15" s="813"/>
      <c r="QYS15" s="813"/>
      <c r="QYT15" s="813"/>
      <c r="QYU15" s="813"/>
      <c r="QYV15" s="813"/>
      <c r="QYW15" s="813"/>
      <c r="QYX15" s="813"/>
      <c r="QYY15" s="813"/>
      <c r="QYZ15" s="813"/>
      <c r="QZA15" s="813"/>
      <c r="QZB15" s="813"/>
      <c r="QZC15" s="813"/>
      <c r="QZD15" s="813"/>
      <c r="QZE15" s="813"/>
      <c r="QZF15" s="813"/>
      <c r="QZG15" s="813"/>
      <c r="QZH15" s="813"/>
      <c r="QZI15" s="813"/>
      <c r="QZJ15" s="813"/>
      <c r="QZK15" s="813"/>
      <c r="QZL15" s="813"/>
      <c r="QZM15" s="813"/>
      <c r="QZN15" s="813"/>
      <c r="QZO15" s="813"/>
      <c r="QZP15" s="813"/>
      <c r="QZQ15" s="813"/>
      <c r="QZR15" s="813"/>
      <c r="QZS15" s="813"/>
      <c r="QZT15" s="813"/>
      <c r="QZU15" s="813"/>
      <c r="QZV15" s="813"/>
      <c r="QZW15" s="813"/>
      <c r="QZX15" s="813"/>
      <c r="QZY15" s="813"/>
      <c r="QZZ15" s="813"/>
      <c r="RAA15" s="813"/>
      <c r="RAB15" s="813"/>
      <c r="RAC15" s="813"/>
      <c r="RAD15" s="813"/>
      <c r="RAE15" s="813"/>
      <c r="RAF15" s="813"/>
      <c r="RAG15" s="813"/>
      <c r="RAH15" s="813"/>
      <c r="RAI15" s="813"/>
      <c r="RAJ15" s="813"/>
      <c r="RAK15" s="813"/>
      <c r="RAL15" s="813"/>
      <c r="RAM15" s="813"/>
      <c r="RAN15" s="813"/>
      <c r="RAO15" s="813"/>
      <c r="RAP15" s="813"/>
      <c r="RAQ15" s="813"/>
      <c r="RAR15" s="813"/>
      <c r="RAS15" s="813"/>
      <c r="RAT15" s="813"/>
      <c r="RAU15" s="813"/>
      <c r="RAV15" s="813"/>
      <c r="RAW15" s="813"/>
      <c r="RAX15" s="813"/>
      <c r="RAY15" s="813"/>
      <c r="RAZ15" s="813"/>
      <c r="RBA15" s="813"/>
      <c r="RBB15" s="813"/>
      <c r="RBC15" s="813"/>
      <c r="RBD15" s="813"/>
      <c r="RBE15" s="813"/>
      <c r="RBF15" s="813"/>
      <c r="RBG15" s="813"/>
      <c r="RBH15" s="813"/>
      <c r="RBI15" s="813"/>
      <c r="RBJ15" s="813"/>
      <c r="RBK15" s="813"/>
      <c r="RBL15" s="813"/>
      <c r="RBM15" s="813"/>
      <c r="RBN15" s="813"/>
      <c r="RBO15" s="813"/>
      <c r="RBP15" s="813"/>
      <c r="RBQ15" s="813"/>
      <c r="RBR15" s="813"/>
      <c r="RBS15" s="813"/>
      <c r="RBT15" s="813"/>
      <c r="RBU15" s="813"/>
      <c r="RBV15" s="813"/>
      <c r="RBW15" s="813"/>
      <c r="RBX15" s="813"/>
      <c r="RBY15" s="813"/>
      <c r="RBZ15" s="813"/>
      <c r="RCA15" s="813"/>
      <c r="RCB15" s="813"/>
      <c r="RCC15" s="813"/>
      <c r="RCD15" s="813"/>
      <c r="RCE15" s="813"/>
      <c r="RCF15" s="813"/>
      <c r="RCG15" s="813"/>
      <c r="RCH15" s="813"/>
      <c r="RCI15" s="813"/>
      <c r="RCJ15" s="813"/>
      <c r="RCK15" s="813"/>
      <c r="RCL15" s="813"/>
      <c r="RCM15" s="813"/>
      <c r="RCN15" s="813"/>
      <c r="RCO15" s="813"/>
      <c r="RCP15" s="813"/>
      <c r="RCQ15" s="813"/>
      <c r="RCR15" s="813"/>
      <c r="RCS15" s="813"/>
      <c r="RCT15" s="813"/>
      <c r="RCU15" s="813"/>
      <c r="RCV15" s="813"/>
      <c r="RCW15" s="813"/>
      <c r="RCX15" s="813"/>
      <c r="RCY15" s="813"/>
      <c r="RCZ15" s="813"/>
      <c r="RDA15" s="813"/>
      <c r="RDB15" s="813"/>
      <c r="RDC15" s="813"/>
      <c r="RDD15" s="813"/>
      <c r="RDE15" s="813"/>
      <c r="RDF15" s="813"/>
      <c r="RDG15" s="813"/>
      <c r="RDH15" s="813"/>
      <c r="RDI15" s="813"/>
      <c r="RDJ15" s="813"/>
      <c r="RDK15" s="813"/>
      <c r="RDL15" s="813"/>
      <c r="RDM15" s="813"/>
      <c r="RDN15" s="813"/>
      <c r="RDO15" s="813"/>
      <c r="RDP15" s="813"/>
      <c r="RDQ15" s="813"/>
      <c r="RDR15" s="813"/>
      <c r="RDS15" s="813"/>
      <c r="RDT15" s="813"/>
      <c r="RDU15" s="813"/>
      <c r="RDV15" s="813"/>
      <c r="RDW15" s="813"/>
      <c r="RDX15" s="813"/>
      <c r="RDY15" s="813"/>
      <c r="RDZ15" s="813"/>
      <c r="REA15" s="813"/>
      <c r="REB15" s="813"/>
      <c r="REC15" s="813"/>
      <c r="RED15" s="813"/>
      <c r="REE15" s="813"/>
      <c r="REF15" s="813"/>
      <c r="REG15" s="813"/>
      <c r="REH15" s="813"/>
      <c r="REI15" s="813"/>
      <c r="REJ15" s="813"/>
      <c r="REK15" s="813"/>
      <c r="REL15" s="813"/>
      <c r="REM15" s="813"/>
      <c r="REN15" s="813"/>
      <c r="REO15" s="813"/>
      <c r="REP15" s="813"/>
      <c r="REQ15" s="813"/>
      <c r="RER15" s="813"/>
      <c r="RES15" s="813"/>
      <c r="RET15" s="813"/>
      <c r="REU15" s="813"/>
      <c r="REV15" s="813"/>
      <c r="REW15" s="813"/>
      <c r="REX15" s="813"/>
      <c r="REY15" s="813"/>
      <c r="REZ15" s="813"/>
      <c r="RFA15" s="813"/>
      <c r="RFB15" s="813"/>
      <c r="RFC15" s="813"/>
      <c r="RFD15" s="813"/>
      <c r="RFE15" s="813"/>
      <c r="RFF15" s="813"/>
      <c r="RFG15" s="813"/>
      <c r="RFH15" s="813"/>
      <c r="RFI15" s="813"/>
      <c r="RFJ15" s="813"/>
      <c r="RFK15" s="813"/>
      <c r="RFL15" s="813"/>
      <c r="RFM15" s="813"/>
      <c r="RFN15" s="813"/>
      <c r="RFO15" s="813"/>
      <c r="RFP15" s="813"/>
      <c r="RFQ15" s="813"/>
      <c r="RFR15" s="813"/>
      <c r="RFS15" s="813"/>
      <c r="RFT15" s="813"/>
      <c r="RFU15" s="813"/>
      <c r="RFV15" s="813"/>
      <c r="RFW15" s="813"/>
      <c r="RFX15" s="813"/>
      <c r="RFY15" s="813"/>
      <c r="RFZ15" s="813"/>
      <c r="RGA15" s="813"/>
      <c r="RGB15" s="813"/>
      <c r="RGC15" s="813"/>
      <c r="RGD15" s="813"/>
      <c r="RGE15" s="813"/>
      <c r="RGF15" s="813"/>
      <c r="RGG15" s="813"/>
      <c r="RGH15" s="813"/>
      <c r="RGI15" s="813"/>
      <c r="RGJ15" s="813"/>
      <c r="RGK15" s="813"/>
      <c r="RGL15" s="813"/>
      <c r="RGM15" s="813"/>
      <c r="RGN15" s="813"/>
      <c r="RGO15" s="813"/>
      <c r="RGP15" s="813"/>
      <c r="RGQ15" s="813"/>
      <c r="RGR15" s="813"/>
      <c r="RGS15" s="813"/>
      <c r="RGT15" s="813"/>
      <c r="RGU15" s="813"/>
      <c r="RGV15" s="813"/>
      <c r="RGW15" s="813"/>
      <c r="RGX15" s="813"/>
      <c r="RGY15" s="813"/>
      <c r="RGZ15" s="813"/>
      <c r="RHA15" s="813"/>
      <c r="RHB15" s="813"/>
      <c r="RHC15" s="813"/>
      <c r="RHD15" s="813"/>
      <c r="RHE15" s="813"/>
      <c r="RHF15" s="813"/>
      <c r="RHG15" s="813"/>
      <c r="RHH15" s="813"/>
      <c r="RHI15" s="813"/>
      <c r="RHJ15" s="813"/>
      <c r="RHK15" s="813"/>
      <c r="RHL15" s="813"/>
      <c r="RHM15" s="813"/>
      <c r="RHN15" s="813"/>
      <c r="RHO15" s="813"/>
      <c r="RHP15" s="813"/>
      <c r="RHQ15" s="813"/>
      <c r="RHR15" s="813"/>
      <c r="RHS15" s="813"/>
      <c r="RHT15" s="813"/>
      <c r="RHU15" s="813"/>
      <c r="RHV15" s="813"/>
      <c r="RHW15" s="813"/>
      <c r="RHX15" s="813"/>
      <c r="RHY15" s="813"/>
      <c r="RHZ15" s="813"/>
      <c r="RIA15" s="813"/>
      <c r="RIB15" s="813"/>
      <c r="RIC15" s="813"/>
      <c r="RID15" s="813"/>
      <c r="RIE15" s="813"/>
      <c r="RIF15" s="813"/>
      <c r="RIG15" s="813"/>
      <c r="RIH15" s="813"/>
      <c r="RII15" s="813"/>
      <c r="RIJ15" s="813"/>
      <c r="RIK15" s="813"/>
      <c r="RIL15" s="813"/>
      <c r="RIM15" s="813"/>
      <c r="RIN15" s="813"/>
      <c r="RIO15" s="813"/>
      <c r="RIP15" s="813"/>
      <c r="RIQ15" s="813"/>
      <c r="RIR15" s="813"/>
      <c r="RIS15" s="813"/>
      <c r="RIT15" s="813"/>
      <c r="RIU15" s="813"/>
      <c r="RIV15" s="813"/>
      <c r="RIW15" s="813"/>
      <c r="RIX15" s="813"/>
      <c r="RIY15" s="813"/>
      <c r="RIZ15" s="813"/>
      <c r="RJA15" s="813"/>
      <c r="RJB15" s="813"/>
      <c r="RJC15" s="813"/>
      <c r="RJD15" s="813"/>
      <c r="RJE15" s="813"/>
      <c r="RJF15" s="813"/>
      <c r="RJG15" s="813"/>
      <c r="RJH15" s="813"/>
      <c r="RJI15" s="813"/>
      <c r="RJJ15" s="813"/>
      <c r="RJK15" s="813"/>
      <c r="RJL15" s="813"/>
      <c r="RJM15" s="813"/>
      <c r="RJN15" s="813"/>
      <c r="RJO15" s="813"/>
      <c r="RJP15" s="813"/>
      <c r="RJQ15" s="813"/>
      <c r="RJR15" s="813"/>
      <c r="RJS15" s="813"/>
      <c r="RJT15" s="813"/>
      <c r="RJU15" s="813"/>
      <c r="RJV15" s="813"/>
      <c r="RJW15" s="813"/>
      <c r="RJX15" s="813"/>
      <c r="RJY15" s="813"/>
      <c r="RJZ15" s="813"/>
      <c r="RKA15" s="813"/>
      <c r="RKB15" s="813"/>
      <c r="RKC15" s="813"/>
      <c r="RKD15" s="813"/>
      <c r="RKE15" s="813"/>
      <c r="RKF15" s="813"/>
      <c r="RKG15" s="813"/>
      <c r="RKH15" s="813"/>
      <c r="RKI15" s="813"/>
      <c r="RKJ15" s="813"/>
      <c r="RKK15" s="813"/>
      <c r="RKL15" s="813"/>
      <c r="RKM15" s="813"/>
      <c r="RKN15" s="813"/>
      <c r="RKO15" s="813"/>
      <c r="RKP15" s="813"/>
      <c r="RKQ15" s="813"/>
      <c r="RKR15" s="813"/>
      <c r="RKS15" s="813"/>
      <c r="RKT15" s="813"/>
      <c r="RKU15" s="813"/>
      <c r="RKV15" s="813"/>
      <c r="RKW15" s="813"/>
      <c r="RKX15" s="813"/>
      <c r="RKY15" s="813"/>
      <c r="RKZ15" s="813"/>
      <c r="RLA15" s="813"/>
      <c r="RLB15" s="813"/>
      <c r="RLC15" s="813"/>
      <c r="RLD15" s="813"/>
      <c r="RLE15" s="813"/>
      <c r="RLF15" s="813"/>
      <c r="RLG15" s="813"/>
      <c r="RLH15" s="813"/>
      <c r="RLI15" s="813"/>
      <c r="RLJ15" s="813"/>
      <c r="RLK15" s="813"/>
      <c r="RLL15" s="813"/>
      <c r="RLM15" s="813"/>
      <c r="RLN15" s="813"/>
      <c r="RLO15" s="813"/>
      <c r="RLP15" s="813"/>
      <c r="RLQ15" s="813"/>
      <c r="RLR15" s="813"/>
      <c r="RLS15" s="813"/>
      <c r="RLT15" s="813"/>
      <c r="RLU15" s="813"/>
      <c r="RLV15" s="813"/>
      <c r="RLW15" s="813"/>
      <c r="RLX15" s="813"/>
      <c r="RLY15" s="813"/>
      <c r="RLZ15" s="813"/>
      <c r="RMA15" s="813"/>
      <c r="RMB15" s="813"/>
      <c r="RMC15" s="813"/>
      <c r="RMD15" s="813"/>
      <c r="RME15" s="813"/>
      <c r="RMF15" s="813"/>
      <c r="RMG15" s="813"/>
      <c r="RMH15" s="813"/>
      <c r="RMI15" s="813"/>
      <c r="RMJ15" s="813"/>
      <c r="RMK15" s="813"/>
      <c r="RML15" s="813"/>
      <c r="RMM15" s="813"/>
      <c r="RMN15" s="813"/>
      <c r="RMO15" s="813"/>
      <c r="RMP15" s="813"/>
      <c r="RMQ15" s="813"/>
      <c r="RMR15" s="813"/>
      <c r="RMS15" s="813"/>
      <c r="RMT15" s="813"/>
      <c r="RMU15" s="813"/>
      <c r="RMV15" s="813"/>
      <c r="RMW15" s="813"/>
      <c r="RMX15" s="813"/>
      <c r="RMY15" s="813"/>
      <c r="RMZ15" s="813"/>
      <c r="RNA15" s="813"/>
      <c r="RNB15" s="813"/>
      <c r="RNC15" s="813"/>
      <c r="RND15" s="813"/>
      <c r="RNE15" s="813"/>
      <c r="RNF15" s="813"/>
      <c r="RNG15" s="813"/>
      <c r="RNH15" s="813"/>
      <c r="RNI15" s="813"/>
      <c r="RNJ15" s="813"/>
      <c r="RNK15" s="813"/>
      <c r="RNL15" s="813"/>
      <c r="RNM15" s="813"/>
      <c r="RNN15" s="813"/>
      <c r="RNO15" s="813"/>
      <c r="RNP15" s="813"/>
      <c r="RNQ15" s="813"/>
      <c r="RNR15" s="813"/>
      <c r="RNS15" s="813"/>
      <c r="RNT15" s="813"/>
      <c r="RNU15" s="813"/>
      <c r="RNV15" s="813"/>
      <c r="RNW15" s="813"/>
      <c r="RNX15" s="813"/>
      <c r="RNY15" s="813"/>
      <c r="RNZ15" s="813"/>
      <c r="ROA15" s="813"/>
      <c r="ROB15" s="813"/>
      <c r="ROC15" s="813"/>
      <c r="ROD15" s="813"/>
      <c r="ROE15" s="813"/>
      <c r="ROF15" s="813"/>
      <c r="ROG15" s="813"/>
      <c r="ROH15" s="813"/>
      <c r="ROI15" s="813"/>
      <c r="ROJ15" s="813"/>
      <c r="ROK15" s="813"/>
      <c r="ROL15" s="813"/>
      <c r="ROM15" s="813"/>
      <c r="RON15" s="813"/>
      <c r="ROO15" s="813"/>
      <c r="ROP15" s="813"/>
      <c r="ROQ15" s="813"/>
      <c r="ROR15" s="813"/>
      <c r="ROS15" s="813"/>
      <c r="ROT15" s="813"/>
      <c r="ROU15" s="813"/>
      <c r="ROV15" s="813"/>
      <c r="ROW15" s="813"/>
      <c r="ROX15" s="813"/>
      <c r="ROY15" s="813"/>
      <c r="ROZ15" s="813"/>
      <c r="RPA15" s="813"/>
      <c r="RPB15" s="813"/>
      <c r="RPC15" s="813"/>
      <c r="RPD15" s="813"/>
      <c r="RPE15" s="813"/>
      <c r="RPF15" s="813"/>
      <c r="RPG15" s="813"/>
      <c r="RPH15" s="813"/>
      <c r="RPI15" s="813"/>
      <c r="RPJ15" s="813"/>
      <c r="RPK15" s="813"/>
      <c r="RPL15" s="813"/>
      <c r="RPM15" s="813"/>
      <c r="RPN15" s="813"/>
      <c r="RPO15" s="813"/>
      <c r="RPP15" s="813"/>
      <c r="RPQ15" s="813"/>
      <c r="RPR15" s="813"/>
      <c r="RPS15" s="813"/>
      <c r="RPT15" s="813"/>
      <c r="RPU15" s="813"/>
      <c r="RPV15" s="813"/>
      <c r="RPW15" s="813"/>
      <c r="RPX15" s="813"/>
      <c r="RPY15" s="813"/>
      <c r="RPZ15" s="813"/>
      <c r="RQA15" s="813"/>
      <c r="RQB15" s="813"/>
      <c r="RQC15" s="813"/>
      <c r="RQD15" s="813"/>
      <c r="RQE15" s="813"/>
      <c r="RQF15" s="813"/>
      <c r="RQG15" s="813"/>
      <c r="RQH15" s="813"/>
      <c r="RQI15" s="813"/>
      <c r="RQJ15" s="813"/>
      <c r="RQK15" s="813"/>
      <c r="RQL15" s="813"/>
      <c r="RQM15" s="813"/>
      <c r="RQN15" s="813"/>
      <c r="RQO15" s="813"/>
      <c r="RQP15" s="813"/>
      <c r="RQQ15" s="813"/>
      <c r="RQR15" s="813"/>
      <c r="RQS15" s="813"/>
      <c r="RQT15" s="813"/>
      <c r="RQU15" s="813"/>
      <c r="RQV15" s="813"/>
      <c r="RQW15" s="813"/>
      <c r="RQX15" s="813"/>
      <c r="RQY15" s="813"/>
      <c r="RQZ15" s="813"/>
      <c r="RRA15" s="813"/>
      <c r="RRB15" s="813"/>
      <c r="RRC15" s="813"/>
      <c r="RRD15" s="813"/>
      <c r="RRE15" s="813"/>
      <c r="RRF15" s="813"/>
      <c r="RRG15" s="813"/>
      <c r="RRH15" s="813"/>
      <c r="RRI15" s="813"/>
      <c r="RRJ15" s="813"/>
      <c r="RRK15" s="813"/>
      <c r="RRL15" s="813"/>
      <c r="RRM15" s="813"/>
      <c r="RRN15" s="813"/>
      <c r="RRO15" s="813"/>
      <c r="RRP15" s="813"/>
      <c r="RRQ15" s="813"/>
      <c r="RRR15" s="813"/>
      <c r="RRS15" s="813"/>
      <c r="RRT15" s="813"/>
      <c r="RRU15" s="813"/>
      <c r="RRV15" s="813"/>
      <c r="RRW15" s="813"/>
      <c r="RRX15" s="813"/>
      <c r="RRY15" s="813"/>
      <c r="RRZ15" s="813"/>
      <c r="RSA15" s="813"/>
      <c r="RSB15" s="813"/>
      <c r="RSC15" s="813"/>
      <c r="RSD15" s="813"/>
      <c r="RSE15" s="813"/>
      <c r="RSF15" s="813"/>
      <c r="RSG15" s="813"/>
      <c r="RSH15" s="813"/>
      <c r="RSI15" s="813"/>
      <c r="RSJ15" s="813"/>
      <c r="RSK15" s="813"/>
      <c r="RSL15" s="813"/>
      <c r="RSM15" s="813"/>
      <c r="RSN15" s="813"/>
      <c r="RSO15" s="813"/>
      <c r="RSP15" s="813"/>
      <c r="RSQ15" s="813"/>
      <c r="RSR15" s="813"/>
      <c r="RSS15" s="813"/>
      <c r="RST15" s="813"/>
      <c r="RSU15" s="813"/>
      <c r="RSV15" s="813"/>
      <c r="RSW15" s="813"/>
      <c r="RSX15" s="813"/>
      <c r="RSY15" s="813"/>
      <c r="RSZ15" s="813"/>
      <c r="RTA15" s="813"/>
      <c r="RTB15" s="813"/>
      <c r="RTC15" s="813"/>
      <c r="RTD15" s="813"/>
      <c r="RTE15" s="813"/>
      <c r="RTF15" s="813"/>
      <c r="RTG15" s="813"/>
      <c r="RTH15" s="813"/>
      <c r="RTI15" s="813"/>
      <c r="RTJ15" s="813"/>
      <c r="RTK15" s="813"/>
      <c r="RTL15" s="813"/>
      <c r="RTM15" s="813"/>
      <c r="RTN15" s="813"/>
      <c r="RTO15" s="813"/>
      <c r="RTP15" s="813"/>
      <c r="RTQ15" s="813"/>
      <c r="RTR15" s="813"/>
      <c r="RTS15" s="813"/>
      <c r="RTT15" s="813"/>
      <c r="RTU15" s="813"/>
      <c r="RTV15" s="813"/>
      <c r="RTW15" s="813"/>
      <c r="RTX15" s="813"/>
      <c r="RTY15" s="813"/>
      <c r="RTZ15" s="813"/>
      <c r="RUA15" s="813"/>
      <c r="RUB15" s="813"/>
      <c r="RUC15" s="813"/>
      <c r="RUD15" s="813"/>
      <c r="RUE15" s="813"/>
      <c r="RUF15" s="813"/>
      <c r="RUG15" s="813"/>
      <c r="RUH15" s="813"/>
      <c r="RUI15" s="813"/>
      <c r="RUJ15" s="813"/>
      <c r="RUK15" s="813"/>
      <c r="RUL15" s="813"/>
      <c r="RUM15" s="813"/>
      <c r="RUN15" s="813"/>
      <c r="RUO15" s="813"/>
      <c r="RUP15" s="813"/>
      <c r="RUQ15" s="813"/>
      <c r="RUR15" s="813"/>
      <c r="RUS15" s="813"/>
      <c r="RUT15" s="813"/>
      <c r="RUU15" s="813"/>
      <c r="RUV15" s="813"/>
      <c r="RUW15" s="813"/>
      <c r="RUX15" s="813"/>
      <c r="RUY15" s="813"/>
      <c r="RUZ15" s="813"/>
      <c r="RVA15" s="813"/>
      <c r="RVB15" s="813"/>
      <c r="RVC15" s="813"/>
      <c r="RVD15" s="813"/>
      <c r="RVE15" s="813"/>
      <c r="RVF15" s="813"/>
      <c r="RVG15" s="813"/>
      <c r="RVH15" s="813"/>
      <c r="RVI15" s="813"/>
      <c r="RVJ15" s="813"/>
      <c r="RVK15" s="813"/>
      <c r="RVL15" s="813"/>
      <c r="RVM15" s="813"/>
      <c r="RVN15" s="813"/>
      <c r="RVO15" s="813"/>
      <c r="RVP15" s="813"/>
      <c r="RVQ15" s="813"/>
      <c r="RVR15" s="813"/>
      <c r="RVS15" s="813"/>
      <c r="RVT15" s="813"/>
      <c r="RVU15" s="813"/>
      <c r="RVV15" s="813"/>
      <c r="RVW15" s="813"/>
      <c r="RVX15" s="813"/>
      <c r="RVY15" s="813"/>
      <c r="RVZ15" s="813"/>
      <c r="RWA15" s="813"/>
      <c r="RWB15" s="813"/>
      <c r="RWC15" s="813"/>
      <c r="RWD15" s="813"/>
      <c r="RWE15" s="813"/>
      <c r="RWF15" s="813"/>
      <c r="RWG15" s="813"/>
      <c r="RWH15" s="813"/>
      <c r="RWI15" s="813"/>
      <c r="RWJ15" s="813"/>
      <c r="RWK15" s="813"/>
      <c r="RWL15" s="813"/>
      <c r="RWM15" s="813"/>
      <c r="RWN15" s="813"/>
      <c r="RWO15" s="813"/>
      <c r="RWP15" s="813"/>
      <c r="RWQ15" s="813"/>
      <c r="RWR15" s="813"/>
      <c r="RWS15" s="813"/>
      <c r="RWT15" s="813"/>
      <c r="RWU15" s="813"/>
      <c r="RWV15" s="813"/>
      <c r="RWW15" s="813"/>
      <c r="RWX15" s="813"/>
      <c r="RWY15" s="813"/>
      <c r="RWZ15" s="813"/>
      <c r="RXA15" s="813"/>
      <c r="RXB15" s="813"/>
      <c r="RXC15" s="813"/>
      <c r="RXD15" s="813"/>
      <c r="RXE15" s="813"/>
      <c r="RXF15" s="813"/>
      <c r="RXG15" s="813"/>
      <c r="RXH15" s="813"/>
      <c r="RXI15" s="813"/>
      <c r="RXJ15" s="813"/>
      <c r="RXK15" s="813"/>
      <c r="RXL15" s="813"/>
      <c r="RXM15" s="813"/>
      <c r="RXN15" s="813"/>
      <c r="RXO15" s="813"/>
      <c r="RXP15" s="813"/>
      <c r="RXQ15" s="813"/>
      <c r="RXR15" s="813"/>
      <c r="RXS15" s="813"/>
      <c r="RXT15" s="813"/>
      <c r="RXU15" s="813"/>
      <c r="RXV15" s="813"/>
      <c r="RXW15" s="813"/>
      <c r="RXX15" s="813"/>
      <c r="RXY15" s="813"/>
      <c r="RXZ15" s="813"/>
      <c r="RYA15" s="813"/>
      <c r="RYB15" s="813"/>
      <c r="RYC15" s="813"/>
      <c r="RYD15" s="813"/>
      <c r="RYE15" s="813"/>
      <c r="RYF15" s="813"/>
      <c r="RYG15" s="813"/>
      <c r="RYH15" s="813"/>
      <c r="RYI15" s="813"/>
      <c r="RYJ15" s="813"/>
      <c r="RYK15" s="813"/>
      <c r="RYL15" s="813"/>
      <c r="RYM15" s="813"/>
      <c r="RYN15" s="813"/>
      <c r="RYO15" s="813"/>
      <c r="RYP15" s="813"/>
      <c r="RYQ15" s="813"/>
      <c r="RYR15" s="813"/>
      <c r="RYS15" s="813"/>
      <c r="RYT15" s="813"/>
      <c r="RYU15" s="813"/>
      <c r="RYV15" s="813"/>
      <c r="RYW15" s="813"/>
      <c r="RYX15" s="813"/>
      <c r="RYY15" s="813"/>
      <c r="RYZ15" s="813"/>
      <c r="RZA15" s="813"/>
      <c r="RZB15" s="813"/>
      <c r="RZC15" s="813"/>
      <c r="RZD15" s="813"/>
      <c r="RZE15" s="813"/>
      <c r="RZF15" s="813"/>
      <c r="RZG15" s="813"/>
      <c r="RZH15" s="813"/>
      <c r="RZI15" s="813"/>
      <c r="RZJ15" s="813"/>
      <c r="RZK15" s="813"/>
      <c r="RZL15" s="813"/>
      <c r="RZM15" s="813"/>
      <c r="RZN15" s="813"/>
      <c r="RZO15" s="813"/>
      <c r="RZP15" s="813"/>
      <c r="RZQ15" s="813"/>
      <c r="RZR15" s="813"/>
      <c r="RZS15" s="813"/>
      <c r="RZT15" s="813"/>
      <c r="RZU15" s="813"/>
      <c r="RZV15" s="813"/>
      <c r="RZW15" s="813"/>
      <c r="RZX15" s="813"/>
      <c r="RZY15" s="813"/>
      <c r="RZZ15" s="813"/>
      <c r="SAA15" s="813"/>
      <c r="SAB15" s="813"/>
      <c r="SAC15" s="813"/>
      <c r="SAD15" s="813"/>
      <c r="SAE15" s="813"/>
      <c r="SAF15" s="813"/>
      <c r="SAG15" s="813"/>
      <c r="SAH15" s="813"/>
      <c r="SAI15" s="813"/>
      <c r="SAJ15" s="813"/>
      <c r="SAK15" s="813"/>
      <c r="SAL15" s="813"/>
      <c r="SAM15" s="813"/>
      <c r="SAN15" s="813"/>
      <c r="SAO15" s="813"/>
      <c r="SAP15" s="813"/>
      <c r="SAQ15" s="813"/>
      <c r="SAR15" s="813"/>
      <c r="SAS15" s="813"/>
      <c r="SAT15" s="813"/>
      <c r="SAU15" s="813"/>
      <c r="SAV15" s="813"/>
      <c r="SAW15" s="813"/>
      <c r="SAX15" s="813"/>
      <c r="SAY15" s="813"/>
      <c r="SAZ15" s="813"/>
      <c r="SBA15" s="813"/>
      <c r="SBB15" s="813"/>
      <c r="SBC15" s="813"/>
      <c r="SBD15" s="813"/>
      <c r="SBE15" s="813"/>
      <c r="SBF15" s="813"/>
      <c r="SBG15" s="813"/>
      <c r="SBH15" s="813"/>
      <c r="SBI15" s="813"/>
      <c r="SBJ15" s="813"/>
      <c r="SBK15" s="813"/>
      <c r="SBL15" s="813"/>
      <c r="SBM15" s="813"/>
      <c r="SBN15" s="813"/>
      <c r="SBO15" s="813"/>
      <c r="SBP15" s="813"/>
      <c r="SBQ15" s="813"/>
      <c r="SBR15" s="813"/>
      <c r="SBS15" s="813"/>
      <c r="SBT15" s="813"/>
      <c r="SBU15" s="813"/>
      <c r="SBV15" s="813"/>
      <c r="SBW15" s="813"/>
      <c r="SBX15" s="813"/>
      <c r="SBY15" s="813"/>
      <c r="SBZ15" s="813"/>
      <c r="SCA15" s="813"/>
      <c r="SCB15" s="813"/>
      <c r="SCC15" s="813"/>
      <c r="SCD15" s="813"/>
      <c r="SCE15" s="813"/>
      <c r="SCF15" s="813"/>
      <c r="SCG15" s="813"/>
      <c r="SCH15" s="813"/>
      <c r="SCI15" s="813"/>
      <c r="SCJ15" s="813"/>
      <c r="SCK15" s="813"/>
      <c r="SCL15" s="813"/>
      <c r="SCM15" s="813"/>
      <c r="SCN15" s="813"/>
      <c r="SCO15" s="813"/>
      <c r="SCP15" s="813"/>
      <c r="SCQ15" s="813"/>
      <c r="SCR15" s="813"/>
      <c r="SCS15" s="813"/>
      <c r="SCT15" s="813"/>
      <c r="SCU15" s="813"/>
      <c r="SCV15" s="813"/>
      <c r="SCW15" s="813"/>
      <c r="SCX15" s="813"/>
      <c r="SCY15" s="813"/>
      <c r="SCZ15" s="813"/>
      <c r="SDA15" s="813"/>
      <c r="SDB15" s="813"/>
      <c r="SDC15" s="813"/>
      <c r="SDD15" s="813"/>
      <c r="SDE15" s="813"/>
      <c r="SDF15" s="813"/>
      <c r="SDG15" s="813"/>
      <c r="SDH15" s="813"/>
      <c r="SDI15" s="813"/>
      <c r="SDJ15" s="813"/>
      <c r="SDK15" s="813"/>
      <c r="SDL15" s="813"/>
      <c r="SDM15" s="813"/>
      <c r="SDN15" s="813"/>
      <c r="SDO15" s="813"/>
      <c r="SDP15" s="813"/>
      <c r="SDQ15" s="813"/>
      <c r="SDR15" s="813"/>
      <c r="SDS15" s="813"/>
      <c r="SDT15" s="813"/>
      <c r="SDU15" s="813"/>
      <c r="SDV15" s="813"/>
      <c r="SDW15" s="813"/>
      <c r="SDX15" s="813"/>
      <c r="SDY15" s="813"/>
      <c r="SDZ15" s="813"/>
      <c r="SEA15" s="813"/>
      <c r="SEB15" s="813"/>
      <c r="SEC15" s="813"/>
      <c r="SED15" s="813"/>
      <c r="SEE15" s="813"/>
      <c r="SEF15" s="813"/>
      <c r="SEG15" s="813"/>
      <c r="SEH15" s="813"/>
      <c r="SEI15" s="813"/>
      <c r="SEJ15" s="813"/>
      <c r="SEK15" s="813"/>
      <c r="SEL15" s="813"/>
      <c r="SEM15" s="813"/>
      <c r="SEN15" s="813"/>
      <c r="SEO15" s="813"/>
      <c r="SEP15" s="813"/>
      <c r="SEQ15" s="813"/>
      <c r="SER15" s="813"/>
      <c r="SES15" s="813"/>
      <c r="SET15" s="813"/>
      <c r="SEU15" s="813"/>
      <c r="SEV15" s="813"/>
      <c r="SEW15" s="813"/>
      <c r="SEX15" s="813"/>
      <c r="SEY15" s="813"/>
      <c r="SEZ15" s="813"/>
      <c r="SFA15" s="813"/>
      <c r="SFB15" s="813"/>
      <c r="SFC15" s="813"/>
      <c r="SFD15" s="813"/>
      <c r="SFE15" s="813"/>
      <c r="SFF15" s="813"/>
      <c r="SFG15" s="813"/>
      <c r="SFH15" s="813"/>
      <c r="SFI15" s="813"/>
      <c r="SFJ15" s="813"/>
      <c r="SFK15" s="813"/>
      <c r="SFL15" s="813"/>
      <c r="SFM15" s="813"/>
      <c r="SFN15" s="813"/>
      <c r="SFO15" s="813"/>
      <c r="SFP15" s="813"/>
      <c r="SFQ15" s="813"/>
      <c r="SFR15" s="813"/>
      <c r="SFS15" s="813"/>
      <c r="SFT15" s="813"/>
      <c r="SFU15" s="813"/>
      <c r="SFV15" s="813"/>
      <c r="SFW15" s="813"/>
      <c r="SFX15" s="813"/>
      <c r="SFY15" s="813"/>
      <c r="SFZ15" s="813"/>
      <c r="SGA15" s="813"/>
      <c r="SGB15" s="813"/>
      <c r="SGC15" s="813"/>
      <c r="SGD15" s="813"/>
      <c r="SGE15" s="813"/>
      <c r="SGF15" s="813"/>
      <c r="SGG15" s="813"/>
      <c r="SGH15" s="813"/>
      <c r="SGI15" s="813"/>
      <c r="SGJ15" s="813"/>
      <c r="SGK15" s="813"/>
      <c r="SGL15" s="813"/>
      <c r="SGM15" s="813"/>
      <c r="SGN15" s="813"/>
      <c r="SGO15" s="813"/>
      <c r="SGP15" s="813"/>
      <c r="SGQ15" s="813"/>
      <c r="SGR15" s="813"/>
      <c r="SGS15" s="813"/>
      <c r="SGT15" s="813"/>
      <c r="SGU15" s="813"/>
      <c r="SGV15" s="813"/>
      <c r="SGW15" s="813"/>
      <c r="SGX15" s="813"/>
      <c r="SGY15" s="813"/>
      <c r="SGZ15" s="813"/>
      <c r="SHA15" s="813"/>
      <c r="SHB15" s="813"/>
      <c r="SHC15" s="813"/>
      <c r="SHD15" s="813"/>
      <c r="SHE15" s="813"/>
      <c r="SHF15" s="813"/>
      <c r="SHG15" s="813"/>
      <c r="SHH15" s="813"/>
      <c r="SHI15" s="813"/>
      <c r="SHJ15" s="813"/>
      <c r="SHK15" s="813"/>
      <c r="SHL15" s="813"/>
      <c r="SHM15" s="813"/>
      <c r="SHN15" s="813"/>
      <c r="SHO15" s="813"/>
      <c r="SHP15" s="813"/>
      <c r="SHQ15" s="813"/>
      <c r="SHR15" s="813"/>
      <c r="SHS15" s="813"/>
      <c r="SHT15" s="813"/>
      <c r="SHU15" s="813"/>
      <c r="SHV15" s="813"/>
      <c r="SHW15" s="813"/>
      <c r="SHX15" s="813"/>
      <c r="SHY15" s="813"/>
      <c r="SHZ15" s="813"/>
      <c r="SIA15" s="813"/>
      <c r="SIB15" s="813"/>
      <c r="SIC15" s="813"/>
      <c r="SID15" s="813"/>
      <c r="SIE15" s="813"/>
      <c r="SIF15" s="813"/>
      <c r="SIG15" s="813"/>
      <c r="SIH15" s="813"/>
      <c r="SII15" s="813"/>
      <c r="SIJ15" s="813"/>
      <c r="SIK15" s="813"/>
      <c r="SIL15" s="813"/>
      <c r="SIM15" s="813"/>
      <c r="SIN15" s="813"/>
      <c r="SIO15" s="813"/>
      <c r="SIP15" s="813"/>
      <c r="SIQ15" s="813"/>
      <c r="SIR15" s="813"/>
      <c r="SIS15" s="813"/>
      <c r="SIT15" s="813"/>
      <c r="SIU15" s="813"/>
      <c r="SIV15" s="813"/>
      <c r="SIW15" s="813"/>
      <c r="SIX15" s="813"/>
      <c r="SIY15" s="813"/>
      <c r="SIZ15" s="813"/>
      <c r="SJA15" s="813"/>
      <c r="SJB15" s="813"/>
      <c r="SJC15" s="813"/>
      <c r="SJD15" s="813"/>
      <c r="SJE15" s="813"/>
      <c r="SJF15" s="813"/>
      <c r="SJG15" s="813"/>
      <c r="SJH15" s="813"/>
      <c r="SJI15" s="813"/>
      <c r="SJJ15" s="813"/>
      <c r="SJK15" s="813"/>
      <c r="SJL15" s="813"/>
      <c r="SJM15" s="813"/>
      <c r="SJN15" s="813"/>
      <c r="SJO15" s="813"/>
      <c r="SJP15" s="813"/>
      <c r="SJQ15" s="813"/>
      <c r="SJR15" s="813"/>
      <c r="SJS15" s="813"/>
      <c r="SJT15" s="813"/>
      <c r="SJU15" s="813"/>
      <c r="SJV15" s="813"/>
      <c r="SJW15" s="813"/>
      <c r="SJX15" s="813"/>
      <c r="SJY15" s="813"/>
      <c r="SJZ15" s="813"/>
      <c r="SKA15" s="813"/>
      <c r="SKB15" s="813"/>
      <c r="SKC15" s="813"/>
      <c r="SKD15" s="813"/>
      <c r="SKE15" s="813"/>
      <c r="SKF15" s="813"/>
      <c r="SKG15" s="813"/>
      <c r="SKH15" s="813"/>
      <c r="SKI15" s="813"/>
      <c r="SKJ15" s="813"/>
      <c r="SKK15" s="813"/>
      <c r="SKL15" s="813"/>
      <c r="SKM15" s="813"/>
      <c r="SKN15" s="813"/>
      <c r="SKO15" s="813"/>
      <c r="SKP15" s="813"/>
      <c r="SKQ15" s="813"/>
      <c r="SKR15" s="813"/>
      <c r="SKS15" s="813"/>
      <c r="SKT15" s="813"/>
      <c r="SKU15" s="813"/>
      <c r="SKV15" s="813"/>
      <c r="SKW15" s="813"/>
      <c r="SKX15" s="813"/>
      <c r="SKY15" s="813"/>
      <c r="SKZ15" s="813"/>
      <c r="SLA15" s="813"/>
      <c r="SLB15" s="813"/>
      <c r="SLC15" s="813"/>
      <c r="SLD15" s="813"/>
      <c r="SLE15" s="813"/>
      <c r="SLF15" s="813"/>
      <c r="SLG15" s="813"/>
      <c r="SLH15" s="813"/>
      <c r="SLI15" s="813"/>
      <c r="SLJ15" s="813"/>
      <c r="SLK15" s="813"/>
      <c r="SLL15" s="813"/>
      <c r="SLM15" s="813"/>
      <c r="SLN15" s="813"/>
      <c r="SLO15" s="813"/>
      <c r="SLP15" s="813"/>
      <c r="SLQ15" s="813"/>
      <c r="SLR15" s="813"/>
      <c r="SLS15" s="813"/>
      <c r="SLT15" s="813"/>
      <c r="SLU15" s="813"/>
      <c r="SLV15" s="813"/>
      <c r="SLW15" s="813"/>
      <c r="SLX15" s="813"/>
      <c r="SLY15" s="813"/>
      <c r="SLZ15" s="813"/>
      <c r="SMA15" s="813"/>
      <c r="SMB15" s="813"/>
      <c r="SMC15" s="813"/>
      <c r="SMD15" s="813"/>
      <c r="SME15" s="813"/>
      <c r="SMF15" s="813"/>
      <c r="SMG15" s="813"/>
      <c r="SMH15" s="813"/>
      <c r="SMI15" s="813"/>
      <c r="SMJ15" s="813"/>
      <c r="SMK15" s="813"/>
      <c r="SML15" s="813"/>
      <c r="SMM15" s="813"/>
      <c r="SMN15" s="813"/>
      <c r="SMO15" s="813"/>
      <c r="SMP15" s="813"/>
      <c r="SMQ15" s="813"/>
      <c r="SMR15" s="813"/>
      <c r="SMS15" s="813"/>
      <c r="SMT15" s="813"/>
      <c r="SMU15" s="813"/>
      <c r="SMV15" s="813"/>
      <c r="SMW15" s="813"/>
      <c r="SMX15" s="813"/>
      <c r="SMY15" s="813"/>
      <c r="SMZ15" s="813"/>
      <c r="SNA15" s="813"/>
      <c r="SNB15" s="813"/>
      <c r="SNC15" s="813"/>
      <c r="SND15" s="813"/>
      <c r="SNE15" s="813"/>
      <c r="SNF15" s="813"/>
      <c r="SNG15" s="813"/>
      <c r="SNH15" s="813"/>
      <c r="SNI15" s="813"/>
      <c r="SNJ15" s="813"/>
      <c r="SNK15" s="813"/>
      <c r="SNL15" s="813"/>
      <c r="SNM15" s="813"/>
      <c r="SNN15" s="813"/>
      <c r="SNO15" s="813"/>
      <c r="SNP15" s="813"/>
      <c r="SNQ15" s="813"/>
      <c r="SNR15" s="813"/>
      <c r="SNS15" s="813"/>
      <c r="SNT15" s="813"/>
      <c r="SNU15" s="813"/>
      <c r="SNV15" s="813"/>
      <c r="SNW15" s="813"/>
      <c r="SNX15" s="813"/>
      <c r="SNY15" s="813"/>
      <c r="SNZ15" s="813"/>
      <c r="SOA15" s="813"/>
      <c r="SOB15" s="813"/>
      <c r="SOC15" s="813"/>
      <c r="SOD15" s="813"/>
      <c r="SOE15" s="813"/>
      <c r="SOF15" s="813"/>
      <c r="SOG15" s="813"/>
      <c r="SOH15" s="813"/>
      <c r="SOI15" s="813"/>
      <c r="SOJ15" s="813"/>
      <c r="SOK15" s="813"/>
      <c r="SOL15" s="813"/>
      <c r="SOM15" s="813"/>
      <c r="SON15" s="813"/>
      <c r="SOO15" s="813"/>
      <c r="SOP15" s="813"/>
      <c r="SOQ15" s="813"/>
      <c r="SOR15" s="813"/>
      <c r="SOS15" s="813"/>
      <c r="SOT15" s="813"/>
      <c r="SOU15" s="813"/>
      <c r="SOV15" s="813"/>
      <c r="SOW15" s="813"/>
      <c r="SOX15" s="813"/>
      <c r="SOY15" s="813"/>
      <c r="SOZ15" s="813"/>
      <c r="SPA15" s="813"/>
      <c r="SPB15" s="813"/>
      <c r="SPC15" s="813"/>
      <c r="SPD15" s="813"/>
      <c r="SPE15" s="813"/>
      <c r="SPF15" s="813"/>
      <c r="SPG15" s="813"/>
      <c r="SPH15" s="813"/>
      <c r="SPI15" s="813"/>
      <c r="SPJ15" s="813"/>
      <c r="SPK15" s="813"/>
      <c r="SPL15" s="813"/>
      <c r="SPM15" s="813"/>
      <c r="SPN15" s="813"/>
      <c r="SPO15" s="813"/>
      <c r="SPP15" s="813"/>
      <c r="SPQ15" s="813"/>
      <c r="SPR15" s="813"/>
      <c r="SPS15" s="813"/>
      <c r="SPT15" s="813"/>
      <c r="SPU15" s="813"/>
      <c r="SPV15" s="813"/>
      <c r="SPW15" s="813"/>
      <c r="SPX15" s="813"/>
      <c r="SPY15" s="813"/>
      <c r="SPZ15" s="813"/>
      <c r="SQA15" s="813"/>
      <c r="SQB15" s="813"/>
      <c r="SQC15" s="813"/>
      <c r="SQD15" s="813"/>
      <c r="SQE15" s="813"/>
      <c r="SQF15" s="813"/>
      <c r="SQG15" s="813"/>
      <c r="SQH15" s="813"/>
      <c r="SQI15" s="813"/>
      <c r="SQJ15" s="813"/>
      <c r="SQK15" s="813"/>
      <c r="SQL15" s="813"/>
      <c r="SQM15" s="813"/>
      <c r="SQN15" s="813"/>
      <c r="SQO15" s="813"/>
      <c r="SQP15" s="813"/>
      <c r="SQQ15" s="813"/>
      <c r="SQR15" s="813"/>
      <c r="SQS15" s="813"/>
      <c r="SQT15" s="813"/>
      <c r="SQU15" s="813"/>
      <c r="SQV15" s="813"/>
      <c r="SQW15" s="813"/>
      <c r="SQX15" s="813"/>
      <c r="SQY15" s="813"/>
      <c r="SQZ15" s="813"/>
      <c r="SRA15" s="813"/>
      <c r="SRB15" s="813"/>
      <c r="SRC15" s="813"/>
      <c r="SRD15" s="813"/>
      <c r="SRE15" s="813"/>
      <c r="SRF15" s="813"/>
      <c r="SRG15" s="813"/>
      <c r="SRH15" s="813"/>
      <c r="SRI15" s="813"/>
      <c r="SRJ15" s="813"/>
      <c r="SRK15" s="813"/>
      <c r="SRL15" s="813"/>
      <c r="SRM15" s="813"/>
      <c r="SRN15" s="813"/>
      <c r="SRO15" s="813"/>
      <c r="SRP15" s="813"/>
      <c r="SRQ15" s="813"/>
      <c r="SRR15" s="813"/>
      <c r="SRS15" s="813"/>
      <c r="SRT15" s="813"/>
      <c r="SRU15" s="813"/>
      <c r="SRV15" s="813"/>
      <c r="SRW15" s="813"/>
      <c r="SRX15" s="813"/>
      <c r="SRY15" s="813"/>
      <c r="SRZ15" s="813"/>
      <c r="SSA15" s="813"/>
      <c r="SSB15" s="813"/>
      <c r="SSC15" s="813"/>
      <c r="SSD15" s="813"/>
      <c r="SSE15" s="813"/>
      <c r="SSF15" s="813"/>
      <c r="SSG15" s="813"/>
      <c r="SSH15" s="813"/>
      <c r="SSI15" s="813"/>
      <c r="SSJ15" s="813"/>
      <c r="SSK15" s="813"/>
      <c r="SSL15" s="813"/>
      <c r="SSM15" s="813"/>
      <c r="SSN15" s="813"/>
      <c r="SSO15" s="813"/>
      <c r="SSP15" s="813"/>
      <c r="SSQ15" s="813"/>
      <c r="SSR15" s="813"/>
      <c r="SSS15" s="813"/>
      <c r="SST15" s="813"/>
      <c r="SSU15" s="813"/>
      <c r="SSV15" s="813"/>
      <c r="SSW15" s="813"/>
      <c r="SSX15" s="813"/>
      <c r="SSY15" s="813"/>
      <c r="SSZ15" s="813"/>
      <c r="STA15" s="813"/>
      <c r="STB15" s="813"/>
      <c r="STC15" s="813"/>
      <c r="STD15" s="813"/>
      <c r="STE15" s="813"/>
      <c r="STF15" s="813"/>
      <c r="STG15" s="813"/>
      <c r="STH15" s="813"/>
      <c r="STI15" s="813"/>
      <c r="STJ15" s="813"/>
      <c r="STK15" s="813"/>
      <c r="STL15" s="813"/>
      <c r="STM15" s="813"/>
      <c r="STN15" s="813"/>
      <c r="STO15" s="813"/>
      <c r="STP15" s="813"/>
      <c r="STQ15" s="813"/>
      <c r="STR15" s="813"/>
      <c r="STS15" s="813"/>
      <c r="STT15" s="813"/>
      <c r="STU15" s="813"/>
      <c r="STV15" s="813"/>
      <c r="STW15" s="813"/>
      <c r="STX15" s="813"/>
      <c r="STY15" s="813"/>
      <c r="STZ15" s="813"/>
      <c r="SUA15" s="813"/>
      <c r="SUB15" s="813"/>
      <c r="SUC15" s="813"/>
      <c r="SUD15" s="813"/>
      <c r="SUE15" s="813"/>
      <c r="SUF15" s="813"/>
      <c r="SUG15" s="813"/>
      <c r="SUH15" s="813"/>
      <c r="SUI15" s="813"/>
      <c r="SUJ15" s="813"/>
      <c r="SUK15" s="813"/>
      <c r="SUL15" s="813"/>
      <c r="SUM15" s="813"/>
      <c r="SUN15" s="813"/>
      <c r="SUO15" s="813"/>
      <c r="SUP15" s="813"/>
      <c r="SUQ15" s="813"/>
      <c r="SUR15" s="813"/>
      <c r="SUS15" s="813"/>
      <c r="SUT15" s="813"/>
      <c r="SUU15" s="813"/>
      <c r="SUV15" s="813"/>
      <c r="SUW15" s="813"/>
      <c r="SUX15" s="813"/>
      <c r="SUY15" s="813"/>
      <c r="SUZ15" s="813"/>
      <c r="SVA15" s="813"/>
      <c r="SVB15" s="813"/>
      <c r="SVC15" s="813"/>
      <c r="SVD15" s="813"/>
      <c r="SVE15" s="813"/>
      <c r="SVF15" s="813"/>
      <c r="SVG15" s="813"/>
      <c r="SVH15" s="813"/>
      <c r="SVI15" s="813"/>
      <c r="SVJ15" s="813"/>
      <c r="SVK15" s="813"/>
      <c r="SVL15" s="813"/>
      <c r="SVM15" s="813"/>
      <c r="SVN15" s="813"/>
      <c r="SVO15" s="813"/>
      <c r="SVP15" s="813"/>
      <c r="SVQ15" s="813"/>
      <c r="SVR15" s="813"/>
      <c r="SVS15" s="813"/>
      <c r="SVT15" s="813"/>
      <c r="SVU15" s="813"/>
      <c r="SVV15" s="813"/>
      <c r="SVW15" s="813"/>
      <c r="SVX15" s="813"/>
      <c r="SVY15" s="813"/>
      <c r="SVZ15" s="813"/>
      <c r="SWA15" s="813"/>
      <c r="SWB15" s="813"/>
      <c r="SWC15" s="813"/>
      <c r="SWD15" s="813"/>
      <c r="SWE15" s="813"/>
      <c r="SWF15" s="813"/>
      <c r="SWG15" s="813"/>
      <c r="SWH15" s="813"/>
      <c r="SWI15" s="813"/>
      <c r="SWJ15" s="813"/>
      <c r="SWK15" s="813"/>
      <c r="SWL15" s="813"/>
      <c r="SWM15" s="813"/>
      <c r="SWN15" s="813"/>
      <c r="SWO15" s="813"/>
      <c r="SWP15" s="813"/>
      <c r="SWQ15" s="813"/>
      <c r="SWR15" s="813"/>
      <c r="SWS15" s="813"/>
      <c r="SWT15" s="813"/>
      <c r="SWU15" s="813"/>
      <c r="SWV15" s="813"/>
      <c r="SWW15" s="813"/>
      <c r="SWX15" s="813"/>
      <c r="SWY15" s="813"/>
      <c r="SWZ15" s="813"/>
      <c r="SXA15" s="813"/>
      <c r="SXB15" s="813"/>
      <c r="SXC15" s="813"/>
      <c r="SXD15" s="813"/>
      <c r="SXE15" s="813"/>
      <c r="SXF15" s="813"/>
      <c r="SXG15" s="813"/>
      <c r="SXH15" s="813"/>
      <c r="SXI15" s="813"/>
      <c r="SXJ15" s="813"/>
      <c r="SXK15" s="813"/>
      <c r="SXL15" s="813"/>
      <c r="SXM15" s="813"/>
      <c r="SXN15" s="813"/>
      <c r="SXO15" s="813"/>
      <c r="SXP15" s="813"/>
      <c r="SXQ15" s="813"/>
      <c r="SXR15" s="813"/>
      <c r="SXS15" s="813"/>
      <c r="SXT15" s="813"/>
      <c r="SXU15" s="813"/>
      <c r="SXV15" s="813"/>
      <c r="SXW15" s="813"/>
      <c r="SXX15" s="813"/>
      <c r="SXY15" s="813"/>
      <c r="SXZ15" s="813"/>
      <c r="SYA15" s="813"/>
      <c r="SYB15" s="813"/>
      <c r="SYC15" s="813"/>
      <c r="SYD15" s="813"/>
      <c r="SYE15" s="813"/>
      <c r="SYF15" s="813"/>
      <c r="SYG15" s="813"/>
      <c r="SYH15" s="813"/>
      <c r="SYI15" s="813"/>
      <c r="SYJ15" s="813"/>
      <c r="SYK15" s="813"/>
      <c r="SYL15" s="813"/>
      <c r="SYM15" s="813"/>
      <c r="SYN15" s="813"/>
      <c r="SYO15" s="813"/>
      <c r="SYP15" s="813"/>
      <c r="SYQ15" s="813"/>
      <c r="SYR15" s="813"/>
      <c r="SYS15" s="813"/>
      <c r="SYT15" s="813"/>
      <c r="SYU15" s="813"/>
      <c r="SYV15" s="813"/>
      <c r="SYW15" s="813"/>
      <c r="SYX15" s="813"/>
      <c r="SYY15" s="813"/>
      <c r="SYZ15" s="813"/>
      <c r="SZA15" s="813"/>
      <c r="SZB15" s="813"/>
      <c r="SZC15" s="813"/>
      <c r="SZD15" s="813"/>
      <c r="SZE15" s="813"/>
      <c r="SZF15" s="813"/>
      <c r="SZG15" s="813"/>
      <c r="SZH15" s="813"/>
      <c r="SZI15" s="813"/>
      <c r="SZJ15" s="813"/>
      <c r="SZK15" s="813"/>
      <c r="SZL15" s="813"/>
      <c r="SZM15" s="813"/>
      <c r="SZN15" s="813"/>
      <c r="SZO15" s="813"/>
      <c r="SZP15" s="813"/>
      <c r="SZQ15" s="813"/>
      <c r="SZR15" s="813"/>
      <c r="SZS15" s="813"/>
      <c r="SZT15" s="813"/>
      <c r="SZU15" s="813"/>
      <c r="SZV15" s="813"/>
      <c r="SZW15" s="813"/>
      <c r="SZX15" s="813"/>
      <c r="SZY15" s="813"/>
      <c r="SZZ15" s="813"/>
      <c r="TAA15" s="813"/>
      <c r="TAB15" s="813"/>
      <c r="TAC15" s="813"/>
      <c r="TAD15" s="813"/>
      <c r="TAE15" s="813"/>
      <c r="TAF15" s="813"/>
      <c r="TAG15" s="813"/>
      <c r="TAH15" s="813"/>
      <c r="TAI15" s="813"/>
      <c r="TAJ15" s="813"/>
      <c r="TAK15" s="813"/>
      <c r="TAL15" s="813"/>
      <c r="TAM15" s="813"/>
      <c r="TAN15" s="813"/>
      <c r="TAO15" s="813"/>
      <c r="TAP15" s="813"/>
      <c r="TAQ15" s="813"/>
      <c r="TAR15" s="813"/>
      <c r="TAS15" s="813"/>
      <c r="TAT15" s="813"/>
      <c r="TAU15" s="813"/>
      <c r="TAV15" s="813"/>
      <c r="TAW15" s="813"/>
      <c r="TAX15" s="813"/>
      <c r="TAY15" s="813"/>
      <c r="TAZ15" s="813"/>
      <c r="TBA15" s="813"/>
      <c r="TBB15" s="813"/>
      <c r="TBC15" s="813"/>
      <c r="TBD15" s="813"/>
      <c r="TBE15" s="813"/>
      <c r="TBF15" s="813"/>
      <c r="TBG15" s="813"/>
      <c r="TBH15" s="813"/>
      <c r="TBI15" s="813"/>
      <c r="TBJ15" s="813"/>
      <c r="TBK15" s="813"/>
      <c r="TBL15" s="813"/>
      <c r="TBM15" s="813"/>
      <c r="TBN15" s="813"/>
      <c r="TBO15" s="813"/>
      <c r="TBP15" s="813"/>
      <c r="TBQ15" s="813"/>
      <c r="TBR15" s="813"/>
      <c r="TBS15" s="813"/>
      <c r="TBT15" s="813"/>
      <c r="TBU15" s="813"/>
      <c r="TBV15" s="813"/>
      <c r="TBW15" s="813"/>
      <c r="TBX15" s="813"/>
      <c r="TBY15" s="813"/>
      <c r="TBZ15" s="813"/>
      <c r="TCA15" s="813"/>
      <c r="TCB15" s="813"/>
      <c r="TCC15" s="813"/>
      <c r="TCD15" s="813"/>
      <c r="TCE15" s="813"/>
      <c r="TCF15" s="813"/>
      <c r="TCG15" s="813"/>
      <c r="TCH15" s="813"/>
      <c r="TCI15" s="813"/>
      <c r="TCJ15" s="813"/>
      <c r="TCK15" s="813"/>
      <c r="TCL15" s="813"/>
      <c r="TCM15" s="813"/>
      <c r="TCN15" s="813"/>
      <c r="TCO15" s="813"/>
      <c r="TCP15" s="813"/>
      <c r="TCQ15" s="813"/>
      <c r="TCR15" s="813"/>
      <c r="TCS15" s="813"/>
      <c r="TCT15" s="813"/>
      <c r="TCU15" s="813"/>
      <c r="TCV15" s="813"/>
      <c r="TCW15" s="813"/>
      <c r="TCX15" s="813"/>
      <c r="TCY15" s="813"/>
      <c r="TCZ15" s="813"/>
      <c r="TDA15" s="813"/>
      <c r="TDB15" s="813"/>
      <c r="TDC15" s="813"/>
      <c r="TDD15" s="813"/>
      <c r="TDE15" s="813"/>
      <c r="TDF15" s="813"/>
      <c r="TDG15" s="813"/>
      <c r="TDH15" s="813"/>
      <c r="TDI15" s="813"/>
      <c r="TDJ15" s="813"/>
      <c r="TDK15" s="813"/>
      <c r="TDL15" s="813"/>
      <c r="TDM15" s="813"/>
      <c r="TDN15" s="813"/>
      <c r="TDO15" s="813"/>
      <c r="TDP15" s="813"/>
      <c r="TDQ15" s="813"/>
      <c r="TDR15" s="813"/>
      <c r="TDS15" s="813"/>
      <c r="TDT15" s="813"/>
      <c r="TDU15" s="813"/>
      <c r="TDV15" s="813"/>
      <c r="TDW15" s="813"/>
      <c r="TDX15" s="813"/>
      <c r="TDY15" s="813"/>
      <c r="TDZ15" s="813"/>
      <c r="TEA15" s="813"/>
      <c r="TEB15" s="813"/>
      <c r="TEC15" s="813"/>
      <c r="TED15" s="813"/>
      <c r="TEE15" s="813"/>
      <c r="TEF15" s="813"/>
      <c r="TEG15" s="813"/>
      <c r="TEH15" s="813"/>
      <c r="TEI15" s="813"/>
      <c r="TEJ15" s="813"/>
      <c r="TEK15" s="813"/>
      <c r="TEL15" s="813"/>
      <c r="TEM15" s="813"/>
      <c r="TEN15" s="813"/>
      <c r="TEO15" s="813"/>
      <c r="TEP15" s="813"/>
      <c r="TEQ15" s="813"/>
      <c r="TER15" s="813"/>
      <c r="TES15" s="813"/>
      <c r="TET15" s="813"/>
      <c r="TEU15" s="813"/>
      <c r="TEV15" s="813"/>
      <c r="TEW15" s="813"/>
      <c r="TEX15" s="813"/>
      <c r="TEY15" s="813"/>
      <c r="TEZ15" s="813"/>
      <c r="TFA15" s="813"/>
      <c r="TFB15" s="813"/>
      <c r="TFC15" s="813"/>
      <c r="TFD15" s="813"/>
      <c r="TFE15" s="813"/>
      <c r="TFF15" s="813"/>
      <c r="TFG15" s="813"/>
      <c r="TFH15" s="813"/>
      <c r="TFI15" s="813"/>
      <c r="TFJ15" s="813"/>
      <c r="TFK15" s="813"/>
      <c r="TFL15" s="813"/>
      <c r="TFM15" s="813"/>
      <c r="TFN15" s="813"/>
      <c r="TFO15" s="813"/>
      <c r="TFP15" s="813"/>
      <c r="TFQ15" s="813"/>
      <c r="TFR15" s="813"/>
      <c r="TFS15" s="813"/>
      <c r="TFT15" s="813"/>
      <c r="TFU15" s="813"/>
      <c r="TFV15" s="813"/>
      <c r="TFW15" s="813"/>
      <c r="TFX15" s="813"/>
      <c r="TFY15" s="813"/>
      <c r="TFZ15" s="813"/>
      <c r="TGA15" s="813"/>
      <c r="TGB15" s="813"/>
      <c r="TGC15" s="813"/>
      <c r="TGD15" s="813"/>
      <c r="TGE15" s="813"/>
      <c r="TGF15" s="813"/>
      <c r="TGG15" s="813"/>
      <c r="TGH15" s="813"/>
      <c r="TGI15" s="813"/>
      <c r="TGJ15" s="813"/>
      <c r="TGK15" s="813"/>
      <c r="TGL15" s="813"/>
      <c r="TGM15" s="813"/>
      <c r="TGN15" s="813"/>
      <c r="TGO15" s="813"/>
      <c r="TGP15" s="813"/>
      <c r="TGQ15" s="813"/>
      <c r="TGR15" s="813"/>
      <c r="TGS15" s="813"/>
      <c r="TGT15" s="813"/>
      <c r="TGU15" s="813"/>
      <c r="TGV15" s="813"/>
      <c r="TGW15" s="813"/>
      <c r="TGX15" s="813"/>
      <c r="TGY15" s="813"/>
      <c r="TGZ15" s="813"/>
      <c r="THA15" s="813"/>
      <c r="THB15" s="813"/>
      <c r="THC15" s="813"/>
      <c r="THD15" s="813"/>
      <c r="THE15" s="813"/>
      <c r="THF15" s="813"/>
      <c r="THG15" s="813"/>
      <c r="THH15" s="813"/>
      <c r="THI15" s="813"/>
      <c r="THJ15" s="813"/>
      <c r="THK15" s="813"/>
      <c r="THL15" s="813"/>
      <c r="THM15" s="813"/>
      <c r="THN15" s="813"/>
      <c r="THO15" s="813"/>
      <c r="THP15" s="813"/>
      <c r="THQ15" s="813"/>
      <c r="THR15" s="813"/>
      <c r="THS15" s="813"/>
      <c r="THT15" s="813"/>
      <c r="THU15" s="813"/>
      <c r="THV15" s="813"/>
      <c r="THW15" s="813"/>
      <c r="THX15" s="813"/>
      <c r="THY15" s="813"/>
      <c r="THZ15" s="813"/>
      <c r="TIA15" s="813"/>
      <c r="TIB15" s="813"/>
      <c r="TIC15" s="813"/>
      <c r="TID15" s="813"/>
      <c r="TIE15" s="813"/>
      <c r="TIF15" s="813"/>
      <c r="TIG15" s="813"/>
      <c r="TIH15" s="813"/>
      <c r="TII15" s="813"/>
      <c r="TIJ15" s="813"/>
      <c r="TIK15" s="813"/>
      <c r="TIL15" s="813"/>
      <c r="TIM15" s="813"/>
      <c r="TIN15" s="813"/>
      <c r="TIO15" s="813"/>
      <c r="TIP15" s="813"/>
      <c r="TIQ15" s="813"/>
      <c r="TIR15" s="813"/>
      <c r="TIS15" s="813"/>
      <c r="TIT15" s="813"/>
      <c r="TIU15" s="813"/>
      <c r="TIV15" s="813"/>
      <c r="TIW15" s="813"/>
      <c r="TIX15" s="813"/>
      <c r="TIY15" s="813"/>
      <c r="TIZ15" s="813"/>
      <c r="TJA15" s="813"/>
      <c r="TJB15" s="813"/>
      <c r="TJC15" s="813"/>
      <c r="TJD15" s="813"/>
      <c r="TJE15" s="813"/>
      <c r="TJF15" s="813"/>
      <c r="TJG15" s="813"/>
      <c r="TJH15" s="813"/>
      <c r="TJI15" s="813"/>
      <c r="TJJ15" s="813"/>
      <c r="TJK15" s="813"/>
      <c r="TJL15" s="813"/>
      <c r="TJM15" s="813"/>
      <c r="TJN15" s="813"/>
      <c r="TJO15" s="813"/>
      <c r="TJP15" s="813"/>
      <c r="TJQ15" s="813"/>
      <c r="TJR15" s="813"/>
      <c r="TJS15" s="813"/>
      <c r="TJT15" s="813"/>
      <c r="TJU15" s="813"/>
      <c r="TJV15" s="813"/>
      <c r="TJW15" s="813"/>
      <c r="TJX15" s="813"/>
      <c r="TJY15" s="813"/>
      <c r="TJZ15" s="813"/>
      <c r="TKA15" s="813"/>
      <c r="TKB15" s="813"/>
      <c r="TKC15" s="813"/>
      <c r="TKD15" s="813"/>
      <c r="TKE15" s="813"/>
      <c r="TKF15" s="813"/>
      <c r="TKG15" s="813"/>
      <c r="TKH15" s="813"/>
      <c r="TKI15" s="813"/>
      <c r="TKJ15" s="813"/>
      <c r="TKK15" s="813"/>
      <c r="TKL15" s="813"/>
      <c r="TKM15" s="813"/>
      <c r="TKN15" s="813"/>
      <c r="TKO15" s="813"/>
      <c r="TKP15" s="813"/>
      <c r="TKQ15" s="813"/>
      <c r="TKR15" s="813"/>
      <c r="TKS15" s="813"/>
      <c r="TKT15" s="813"/>
      <c r="TKU15" s="813"/>
      <c r="TKV15" s="813"/>
      <c r="TKW15" s="813"/>
      <c r="TKX15" s="813"/>
      <c r="TKY15" s="813"/>
      <c r="TKZ15" s="813"/>
      <c r="TLA15" s="813"/>
      <c r="TLB15" s="813"/>
      <c r="TLC15" s="813"/>
      <c r="TLD15" s="813"/>
      <c r="TLE15" s="813"/>
      <c r="TLF15" s="813"/>
      <c r="TLG15" s="813"/>
      <c r="TLH15" s="813"/>
      <c r="TLI15" s="813"/>
      <c r="TLJ15" s="813"/>
      <c r="TLK15" s="813"/>
      <c r="TLL15" s="813"/>
      <c r="TLM15" s="813"/>
      <c r="TLN15" s="813"/>
      <c r="TLO15" s="813"/>
      <c r="TLP15" s="813"/>
      <c r="TLQ15" s="813"/>
      <c r="TLR15" s="813"/>
      <c r="TLS15" s="813"/>
      <c r="TLT15" s="813"/>
      <c r="TLU15" s="813"/>
      <c r="TLV15" s="813"/>
      <c r="TLW15" s="813"/>
      <c r="TLX15" s="813"/>
      <c r="TLY15" s="813"/>
      <c r="TLZ15" s="813"/>
      <c r="TMA15" s="813"/>
      <c r="TMB15" s="813"/>
      <c r="TMC15" s="813"/>
      <c r="TMD15" s="813"/>
      <c r="TME15" s="813"/>
      <c r="TMF15" s="813"/>
      <c r="TMG15" s="813"/>
      <c r="TMH15" s="813"/>
      <c r="TMI15" s="813"/>
      <c r="TMJ15" s="813"/>
      <c r="TMK15" s="813"/>
      <c r="TML15" s="813"/>
      <c r="TMM15" s="813"/>
      <c r="TMN15" s="813"/>
      <c r="TMO15" s="813"/>
      <c r="TMP15" s="813"/>
      <c r="TMQ15" s="813"/>
      <c r="TMR15" s="813"/>
      <c r="TMS15" s="813"/>
      <c r="TMT15" s="813"/>
      <c r="TMU15" s="813"/>
      <c r="TMV15" s="813"/>
      <c r="TMW15" s="813"/>
      <c r="TMX15" s="813"/>
      <c r="TMY15" s="813"/>
      <c r="TMZ15" s="813"/>
      <c r="TNA15" s="813"/>
      <c r="TNB15" s="813"/>
      <c r="TNC15" s="813"/>
      <c r="TND15" s="813"/>
      <c r="TNE15" s="813"/>
      <c r="TNF15" s="813"/>
      <c r="TNG15" s="813"/>
      <c r="TNH15" s="813"/>
      <c r="TNI15" s="813"/>
      <c r="TNJ15" s="813"/>
      <c r="TNK15" s="813"/>
      <c r="TNL15" s="813"/>
      <c r="TNM15" s="813"/>
      <c r="TNN15" s="813"/>
      <c r="TNO15" s="813"/>
      <c r="TNP15" s="813"/>
      <c r="TNQ15" s="813"/>
      <c r="TNR15" s="813"/>
      <c r="TNS15" s="813"/>
      <c r="TNT15" s="813"/>
      <c r="TNU15" s="813"/>
      <c r="TNV15" s="813"/>
      <c r="TNW15" s="813"/>
      <c r="TNX15" s="813"/>
      <c r="TNY15" s="813"/>
      <c r="TNZ15" s="813"/>
      <c r="TOA15" s="813"/>
      <c r="TOB15" s="813"/>
      <c r="TOC15" s="813"/>
      <c r="TOD15" s="813"/>
      <c r="TOE15" s="813"/>
      <c r="TOF15" s="813"/>
      <c r="TOG15" s="813"/>
      <c r="TOH15" s="813"/>
      <c r="TOI15" s="813"/>
      <c r="TOJ15" s="813"/>
      <c r="TOK15" s="813"/>
      <c r="TOL15" s="813"/>
      <c r="TOM15" s="813"/>
      <c r="TON15" s="813"/>
      <c r="TOO15" s="813"/>
      <c r="TOP15" s="813"/>
      <c r="TOQ15" s="813"/>
      <c r="TOR15" s="813"/>
      <c r="TOS15" s="813"/>
      <c r="TOT15" s="813"/>
      <c r="TOU15" s="813"/>
      <c r="TOV15" s="813"/>
      <c r="TOW15" s="813"/>
      <c r="TOX15" s="813"/>
      <c r="TOY15" s="813"/>
      <c r="TOZ15" s="813"/>
      <c r="TPA15" s="813"/>
      <c r="TPB15" s="813"/>
      <c r="TPC15" s="813"/>
      <c r="TPD15" s="813"/>
      <c r="TPE15" s="813"/>
      <c r="TPF15" s="813"/>
      <c r="TPG15" s="813"/>
      <c r="TPH15" s="813"/>
      <c r="TPI15" s="813"/>
      <c r="TPJ15" s="813"/>
      <c r="TPK15" s="813"/>
      <c r="TPL15" s="813"/>
      <c r="TPM15" s="813"/>
      <c r="TPN15" s="813"/>
      <c r="TPO15" s="813"/>
      <c r="TPP15" s="813"/>
      <c r="TPQ15" s="813"/>
      <c r="TPR15" s="813"/>
      <c r="TPS15" s="813"/>
      <c r="TPT15" s="813"/>
      <c r="TPU15" s="813"/>
      <c r="TPV15" s="813"/>
      <c r="TPW15" s="813"/>
      <c r="TPX15" s="813"/>
      <c r="TPY15" s="813"/>
      <c r="TPZ15" s="813"/>
      <c r="TQA15" s="813"/>
      <c r="TQB15" s="813"/>
      <c r="TQC15" s="813"/>
      <c r="TQD15" s="813"/>
      <c r="TQE15" s="813"/>
      <c r="TQF15" s="813"/>
      <c r="TQG15" s="813"/>
      <c r="TQH15" s="813"/>
      <c r="TQI15" s="813"/>
      <c r="TQJ15" s="813"/>
      <c r="TQK15" s="813"/>
      <c r="TQL15" s="813"/>
      <c r="TQM15" s="813"/>
      <c r="TQN15" s="813"/>
      <c r="TQO15" s="813"/>
      <c r="TQP15" s="813"/>
      <c r="TQQ15" s="813"/>
      <c r="TQR15" s="813"/>
      <c r="TQS15" s="813"/>
      <c r="TQT15" s="813"/>
      <c r="TQU15" s="813"/>
      <c r="TQV15" s="813"/>
      <c r="TQW15" s="813"/>
      <c r="TQX15" s="813"/>
      <c r="TQY15" s="813"/>
      <c r="TQZ15" s="813"/>
      <c r="TRA15" s="813"/>
      <c r="TRB15" s="813"/>
      <c r="TRC15" s="813"/>
      <c r="TRD15" s="813"/>
      <c r="TRE15" s="813"/>
      <c r="TRF15" s="813"/>
      <c r="TRG15" s="813"/>
      <c r="TRH15" s="813"/>
      <c r="TRI15" s="813"/>
      <c r="TRJ15" s="813"/>
      <c r="TRK15" s="813"/>
      <c r="TRL15" s="813"/>
      <c r="TRM15" s="813"/>
      <c r="TRN15" s="813"/>
      <c r="TRO15" s="813"/>
      <c r="TRP15" s="813"/>
      <c r="TRQ15" s="813"/>
      <c r="TRR15" s="813"/>
      <c r="TRS15" s="813"/>
      <c r="TRT15" s="813"/>
      <c r="TRU15" s="813"/>
      <c r="TRV15" s="813"/>
      <c r="TRW15" s="813"/>
      <c r="TRX15" s="813"/>
      <c r="TRY15" s="813"/>
      <c r="TRZ15" s="813"/>
      <c r="TSA15" s="813"/>
      <c r="TSB15" s="813"/>
      <c r="TSC15" s="813"/>
      <c r="TSD15" s="813"/>
      <c r="TSE15" s="813"/>
      <c r="TSF15" s="813"/>
      <c r="TSG15" s="813"/>
      <c r="TSH15" s="813"/>
      <c r="TSI15" s="813"/>
      <c r="TSJ15" s="813"/>
      <c r="TSK15" s="813"/>
      <c r="TSL15" s="813"/>
      <c r="TSM15" s="813"/>
      <c r="TSN15" s="813"/>
      <c r="TSO15" s="813"/>
      <c r="TSP15" s="813"/>
      <c r="TSQ15" s="813"/>
      <c r="TSR15" s="813"/>
      <c r="TSS15" s="813"/>
      <c r="TST15" s="813"/>
      <c r="TSU15" s="813"/>
      <c r="TSV15" s="813"/>
      <c r="TSW15" s="813"/>
      <c r="TSX15" s="813"/>
      <c r="TSY15" s="813"/>
      <c r="TSZ15" s="813"/>
      <c r="TTA15" s="813"/>
      <c r="TTB15" s="813"/>
      <c r="TTC15" s="813"/>
      <c r="TTD15" s="813"/>
      <c r="TTE15" s="813"/>
      <c r="TTF15" s="813"/>
      <c r="TTG15" s="813"/>
      <c r="TTH15" s="813"/>
      <c r="TTI15" s="813"/>
      <c r="TTJ15" s="813"/>
      <c r="TTK15" s="813"/>
      <c r="TTL15" s="813"/>
      <c r="TTM15" s="813"/>
      <c r="TTN15" s="813"/>
      <c r="TTO15" s="813"/>
      <c r="TTP15" s="813"/>
      <c r="TTQ15" s="813"/>
      <c r="TTR15" s="813"/>
      <c r="TTS15" s="813"/>
      <c r="TTT15" s="813"/>
      <c r="TTU15" s="813"/>
      <c r="TTV15" s="813"/>
      <c r="TTW15" s="813"/>
      <c r="TTX15" s="813"/>
      <c r="TTY15" s="813"/>
      <c r="TTZ15" s="813"/>
      <c r="TUA15" s="813"/>
      <c r="TUB15" s="813"/>
      <c r="TUC15" s="813"/>
      <c r="TUD15" s="813"/>
      <c r="TUE15" s="813"/>
      <c r="TUF15" s="813"/>
      <c r="TUG15" s="813"/>
      <c r="TUH15" s="813"/>
      <c r="TUI15" s="813"/>
      <c r="TUJ15" s="813"/>
      <c r="TUK15" s="813"/>
      <c r="TUL15" s="813"/>
      <c r="TUM15" s="813"/>
      <c r="TUN15" s="813"/>
      <c r="TUO15" s="813"/>
      <c r="TUP15" s="813"/>
      <c r="TUQ15" s="813"/>
      <c r="TUR15" s="813"/>
      <c r="TUS15" s="813"/>
      <c r="TUT15" s="813"/>
      <c r="TUU15" s="813"/>
      <c r="TUV15" s="813"/>
      <c r="TUW15" s="813"/>
      <c r="TUX15" s="813"/>
      <c r="TUY15" s="813"/>
      <c r="TUZ15" s="813"/>
      <c r="TVA15" s="813"/>
      <c r="TVB15" s="813"/>
      <c r="TVC15" s="813"/>
      <c r="TVD15" s="813"/>
      <c r="TVE15" s="813"/>
      <c r="TVF15" s="813"/>
      <c r="TVG15" s="813"/>
      <c r="TVH15" s="813"/>
      <c r="TVI15" s="813"/>
      <c r="TVJ15" s="813"/>
      <c r="TVK15" s="813"/>
      <c r="TVL15" s="813"/>
      <c r="TVM15" s="813"/>
      <c r="TVN15" s="813"/>
      <c r="TVO15" s="813"/>
      <c r="TVP15" s="813"/>
      <c r="TVQ15" s="813"/>
      <c r="TVR15" s="813"/>
      <c r="TVS15" s="813"/>
      <c r="TVT15" s="813"/>
      <c r="TVU15" s="813"/>
      <c r="TVV15" s="813"/>
      <c r="TVW15" s="813"/>
      <c r="TVX15" s="813"/>
      <c r="TVY15" s="813"/>
      <c r="TVZ15" s="813"/>
      <c r="TWA15" s="813"/>
      <c r="TWB15" s="813"/>
      <c r="TWC15" s="813"/>
      <c r="TWD15" s="813"/>
      <c r="TWE15" s="813"/>
      <c r="TWF15" s="813"/>
      <c r="TWG15" s="813"/>
      <c r="TWH15" s="813"/>
      <c r="TWI15" s="813"/>
      <c r="TWJ15" s="813"/>
      <c r="TWK15" s="813"/>
      <c r="TWL15" s="813"/>
      <c r="TWM15" s="813"/>
      <c r="TWN15" s="813"/>
      <c r="TWO15" s="813"/>
      <c r="TWP15" s="813"/>
      <c r="TWQ15" s="813"/>
      <c r="TWR15" s="813"/>
      <c r="TWS15" s="813"/>
      <c r="TWT15" s="813"/>
      <c r="TWU15" s="813"/>
      <c r="TWV15" s="813"/>
      <c r="TWW15" s="813"/>
      <c r="TWX15" s="813"/>
      <c r="TWY15" s="813"/>
      <c r="TWZ15" s="813"/>
      <c r="TXA15" s="813"/>
      <c r="TXB15" s="813"/>
      <c r="TXC15" s="813"/>
      <c r="TXD15" s="813"/>
      <c r="TXE15" s="813"/>
      <c r="TXF15" s="813"/>
      <c r="TXG15" s="813"/>
      <c r="TXH15" s="813"/>
      <c r="TXI15" s="813"/>
      <c r="TXJ15" s="813"/>
      <c r="TXK15" s="813"/>
      <c r="TXL15" s="813"/>
      <c r="TXM15" s="813"/>
      <c r="TXN15" s="813"/>
      <c r="TXO15" s="813"/>
      <c r="TXP15" s="813"/>
      <c r="TXQ15" s="813"/>
      <c r="TXR15" s="813"/>
      <c r="TXS15" s="813"/>
      <c r="TXT15" s="813"/>
      <c r="TXU15" s="813"/>
      <c r="TXV15" s="813"/>
      <c r="TXW15" s="813"/>
      <c r="TXX15" s="813"/>
      <c r="TXY15" s="813"/>
      <c r="TXZ15" s="813"/>
      <c r="TYA15" s="813"/>
      <c r="TYB15" s="813"/>
      <c r="TYC15" s="813"/>
      <c r="TYD15" s="813"/>
      <c r="TYE15" s="813"/>
      <c r="TYF15" s="813"/>
      <c r="TYG15" s="813"/>
      <c r="TYH15" s="813"/>
      <c r="TYI15" s="813"/>
      <c r="TYJ15" s="813"/>
      <c r="TYK15" s="813"/>
      <c r="TYL15" s="813"/>
      <c r="TYM15" s="813"/>
      <c r="TYN15" s="813"/>
      <c r="TYO15" s="813"/>
      <c r="TYP15" s="813"/>
      <c r="TYQ15" s="813"/>
      <c r="TYR15" s="813"/>
      <c r="TYS15" s="813"/>
      <c r="TYT15" s="813"/>
      <c r="TYU15" s="813"/>
      <c r="TYV15" s="813"/>
      <c r="TYW15" s="813"/>
      <c r="TYX15" s="813"/>
      <c r="TYY15" s="813"/>
      <c r="TYZ15" s="813"/>
      <c r="TZA15" s="813"/>
      <c r="TZB15" s="813"/>
      <c r="TZC15" s="813"/>
      <c r="TZD15" s="813"/>
      <c r="TZE15" s="813"/>
      <c r="TZF15" s="813"/>
      <c r="TZG15" s="813"/>
      <c r="TZH15" s="813"/>
      <c r="TZI15" s="813"/>
      <c r="TZJ15" s="813"/>
      <c r="TZK15" s="813"/>
      <c r="TZL15" s="813"/>
      <c r="TZM15" s="813"/>
      <c r="TZN15" s="813"/>
      <c r="TZO15" s="813"/>
      <c r="TZP15" s="813"/>
      <c r="TZQ15" s="813"/>
      <c r="TZR15" s="813"/>
      <c r="TZS15" s="813"/>
      <c r="TZT15" s="813"/>
      <c r="TZU15" s="813"/>
      <c r="TZV15" s="813"/>
      <c r="TZW15" s="813"/>
      <c r="TZX15" s="813"/>
      <c r="TZY15" s="813"/>
      <c r="TZZ15" s="813"/>
      <c r="UAA15" s="813"/>
      <c r="UAB15" s="813"/>
      <c r="UAC15" s="813"/>
      <c r="UAD15" s="813"/>
      <c r="UAE15" s="813"/>
      <c r="UAF15" s="813"/>
      <c r="UAG15" s="813"/>
      <c r="UAH15" s="813"/>
      <c r="UAI15" s="813"/>
      <c r="UAJ15" s="813"/>
      <c r="UAK15" s="813"/>
      <c r="UAL15" s="813"/>
      <c r="UAM15" s="813"/>
      <c r="UAN15" s="813"/>
      <c r="UAO15" s="813"/>
      <c r="UAP15" s="813"/>
      <c r="UAQ15" s="813"/>
      <c r="UAR15" s="813"/>
      <c r="UAS15" s="813"/>
      <c r="UAT15" s="813"/>
      <c r="UAU15" s="813"/>
      <c r="UAV15" s="813"/>
      <c r="UAW15" s="813"/>
      <c r="UAX15" s="813"/>
      <c r="UAY15" s="813"/>
      <c r="UAZ15" s="813"/>
      <c r="UBA15" s="813"/>
      <c r="UBB15" s="813"/>
      <c r="UBC15" s="813"/>
      <c r="UBD15" s="813"/>
      <c r="UBE15" s="813"/>
      <c r="UBF15" s="813"/>
      <c r="UBG15" s="813"/>
      <c r="UBH15" s="813"/>
      <c r="UBI15" s="813"/>
      <c r="UBJ15" s="813"/>
      <c r="UBK15" s="813"/>
      <c r="UBL15" s="813"/>
      <c r="UBM15" s="813"/>
      <c r="UBN15" s="813"/>
      <c r="UBO15" s="813"/>
      <c r="UBP15" s="813"/>
      <c r="UBQ15" s="813"/>
      <c r="UBR15" s="813"/>
      <c r="UBS15" s="813"/>
      <c r="UBT15" s="813"/>
      <c r="UBU15" s="813"/>
      <c r="UBV15" s="813"/>
      <c r="UBW15" s="813"/>
      <c r="UBX15" s="813"/>
      <c r="UBY15" s="813"/>
      <c r="UBZ15" s="813"/>
      <c r="UCA15" s="813"/>
      <c r="UCB15" s="813"/>
      <c r="UCC15" s="813"/>
      <c r="UCD15" s="813"/>
      <c r="UCE15" s="813"/>
      <c r="UCF15" s="813"/>
      <c r="UCG15" s="813"/>
      <c r="UCH15" s="813"/>
      <c r="UCI15" s="813"/>
      <c r="UCJ15" s="813"/>
      <c r="UCK15" s="813"/>
      <c r="UCL15" s="813"/>
      <c r="UCM15" s="813"/>
      <c r="UCN15" s="813"/>
      <c r="UCO15" s="813"/>
      <c r="UCP15" s="813"/>
      <c r="UCQ15" s="813"/>
      <c r="UCR15" s="813"/>
      <c r="UCS15" s="813"/>
      <c r="UCT15" s="813"/>
      <c r="UCU15" s="813"/>
      <c r="UCV15" s="813"/>
      <c r="UCW15" s="813"/>
      <c r="UCX15" s="813"/>
      <c r="UCY15" s="813"/>
      <c r="UCZ15" s="813"/>
      <c r="UDA15" s="813"/>
      <c r="UDB15" s="813"/>
      <c r="UDC15" s="813"/>
      <c r="UDD15" s="813"/>
      <c r="UDE15" s="813"/>
      <c r="UDF15" s="813"/>
      <c r="UDG15" s="813"/>
      <c r="UDH15" s="813"/>
      <c r="UDI15" s="813"/>
      <c r="UDJ15" s="813"/>
      <c r="UDK15" s="813"/>
      <c r="UDL15" s="813"/>
      <c r="UDM15" s="813"/>
      <c r="UDN15" s="813"/>
      <c r="UDO15" s="813"/>
      <c r="UDP15" s="813"/>
      <c r="UDQ15" s="813"/>
      <c r="UDR15" s="813"/>
      <c r="UDS15" s="813"/>
      <c r="UDT15" s="813"/>
      <c r="UDU15" s="813"/>
      <c r="UDV15" s="813"/>
      <c r="UDW15" s="813"/>
      <c r="UDX15" s="813"/>
      <c r="UDY15" s="813"/>
      <c r="UDZ15" s="813"/>
      <c r="UEA15" s="813"/>
      <c r="UEB15" s="813"/>
      <c r="UEC15" s="813"/>
      <c r="UED15" s="813"/>
      <c r="UEE15" s="813"/>
      <c r="UEF15" s="813"/>
      <c r="UEG15" s="813"/>
      <c r="UEH15" s="813"/>
      <c r="UEI15" s="813"/>
      <c r="UEJ15" s="813"/>
      <c r="UEK15" s="813"/>
      <c r="UEL15" s="813"/>
      <c r="UEM15" s="813"/>
      <c r="UEN15" s="813"/>
      <c r="UEO15" s="813"/>
      <c r="UEP15" s="813"/>
      <c r="UEQ15" s="813"/>
      <c r="UER15" s="813"/>
      <c r="UES15" s="813"/>
      <c r="UET15" s="813"/>
      <c r="UEU15" s="813"/>
      <c r="UEV15" s="813"/>
      <c r="UEW15" s="813"/>
      <c r="UEX15" s="813"/>
      <c r="UEY15" s="813"/>
      <c r="UEZ15" s="813"/>
      <c r="UFA15" s="813"/>
      <c r="UFB15" s="813"/>
      <c r="UFC15" s="813"/>
      <c r="UFD15" s="813"/>
      <c r="UFE15" s="813"/>
      <c r="UFF15" s="813"/>
      <c r="UFG15" s="813"/>
      <c r="UFH15" s="813"/>
      <c r="UFI15" s="813"/>
      <c r="UFJ15" s="813"/>
      <c r="UFK15" s="813"/>
      <c r="UFL15" s="813"/>
      <c r="UFM15" s="813"/>
      <c r="UFN15" s="813"/>
      <c r="UFO15" s="813"/>
      <c r="UFP15" s="813"/>
      <c r="UFQ15" s="813"/>
      <c r="UFR15" s="813"/>
      <c r="UFS15" s="813"/>
      <c r="UFT15" s="813"/>
      <c r="UFU15" s="813"/>
      <c r="UFV15" s="813"/>
      <c r="UFW15" s="813"/>
      <c r="UFX15" s="813"/>
      <c r="UFY15" s="813"/>
      <c r="UFZ15" s="813"/>
      <c r="UGA15" s="813"/>
      <c r="UGB15" s="813"/>
      <c r="UGC15" s="813"/>
      <c r="UGD15" s="813"/>
      <c r="UGE15" s="813"/>
      <c r="UGF15" s="813"/>
      <c r="UGG15" s="813"/>
      <c r="UGH15" s="813"/>
      <c r="UGI15" s="813"/>
      <c r="UGJ15" s="813"/>
      <c r="UGK15" s="813"/>
      <c r="UGL15" s="813"/>
      <c r="UGM15" s="813"/>
      <c r="UGN15" s="813"/>
      <c r="UGO15" s="813"/>
      <c r="UGP15" s="813"/>
      <c r="UGQ15" s="813"/>
      <c r="UGR15" s="813"/>
      <c r="UGS15" s="813"/>
      <c r="UGT15" s="813"/>
      <c r="UGU15" s="813"/>
      <c r="UGV15" s="813"/>
      <c r="UGW15" s="813"/>
      <c r="UGX15" s="813"/>
      <c r="UGY15" s="813"/>
      <c r="UGZ15" s="813"/>
      <c r="UHA15" s="813"/>
      <c r="UHB15" s="813"/>
      <c r="UHC15" s="813"/>
      <c r="UHD15" s="813"/>
      <c r="UHE15" s="813"/>
      <c r="UHF15" s="813"/>
      <c r="UHG15" s="813"/>
      <c r="UHH15" s="813"/>
      <c r="UHI15" s="813"/>
      <c r="UHJ15" s="813"/>
      <c r="UHK15" s="813"/>
      <c r="UHL15" s="813"/>
      <c r="UHM15" s="813"/>
      <c r="UHN15" s="813"/>
      <c r="UHO15" s="813"/>
      <c r="UHP15" s="813"/>
      <c r="UHQ15" s="813"/>
      <c r="UHR15" s="813"/>
      <c r="UHS15" s="813"/>
      <c r="UHT15" s="813"/>
      <c r="UHU15" s="813"/>
      <c r="UHV15" s="813"/>
      <c r="UHW15" s="813"/>
      <c r="UHX15" s="813"/>
      <c r="UHY15" s="813"/>
      <c r="UHZ15" s="813"/>
      <c r="UIA15" s="813"/>
      <c r="UIB15" s="813"/>
      <c r="UIC15" s="813"/>
      <c r="UID15" s="813"/>
      <c r="UIE15" s="813"/>
      <c r="UIF15" s="813"/>
      <c r="UIG15" s="813"/>
      <c r="UIH15" s="813"/>
      <c r="UII15" s="813"/>
      <c r="UIJ15" s="813"/>
      <c r="UIK15" s="813"/>
      <c r="UIL15" s="813"/>
      <c r="UIM15" s="813"/>
      <c r="UIN15" s="813"/>
      <c r="UIO15" s="813"/>
      <c r="UIP15" s="813"/>
      <c r="UIQ15" s="813"/>
      <c r="UIR15" s="813"/>
      <c r="UIS15" s="813"/>
      <c r="UIT15" s="813"/>
      <c r="UIU15" s="813"/>
      <c r="UIV15" s="813"/>
      <c r="UIW15" s="813"/>
      <c r="UIX15" s="813"/>
      <c r="UIY15" s="813"/>
      <c r="UIZ15" s="813"/>
      <c r="UJA15" s="813"/>
      <c r="UJB15" s="813"/>
      <c r="UJC15" s="813"/>
      <c r="UJD15" s="813"/>
      <c r="UJE15" s="813"/>
      <c r="UJF15" s="813"/>
      <c r="UJG15" s="813"/>
      <c r="UJH15" s="813"/>
      <c r="UJI15" s="813"/>
      <c r="UJJ15" s="813"/>
      <c r="UJK15" s="813"/>
      <c r="UJL15" s="813"/>
      <c r="UJM15" s="813"/>
      <c r="UJN15" s="813"/>
      <c r="UJO15" s="813"/>
      <c r="UJP15" s="813"/>
      <c r="UJQ15" s="813"/>
      <c r="UJR15" s="813"/>
      <c r="UJS15" s="813"/>
      <c r="UJT15" s="813"/>
      <c r="UJU15" s="813"/>
      <c r="UJV15" s="813"/>
      <c r="UJW15" s="813"/>
      <c r="UJX15" s="813"/>
      <c r="UJY15" s="813"/>
      <c r="UJZ15" s="813"/>
      <c r="UKA15" s="813"/>
      <c r="UKB15" s="813"/>
      <c r="UKC15" s="813"/>
      <c r="UKD15" s="813"/>
      <c r="UKE15" s="813"/>
      <c r="UKF15" s="813"/>
      <c r="UKG15" s="813"/>
      <c r="UKH15" s="813"/>
      <c r="UKI15" s="813"/>
      <c r="UKJ15" s="813"/>
      <c r="UKK15" s="813"/>
      <c r="UKL15" s="813"/>
      <c r="UKM15" s="813"/>
      <c r="UKN15" s="813"/>
      <c r="UKO15" s="813"/>
      <c r="UKP15" s="813"/>
      <c r="UKQ15" s="813"/>
      <c r="UKR15" s="813"/>
      <c r="UKS15" s="813"/>
      <c r="UKT15" s="813"/>
      <c r="UKU15" s="813"/>
      <c r="UKV15" s="813"/>
      <c r="UKW15" s="813"/>
      <c r="UKX15" s="813"/>
      <c r="UKY15" s="813"/>
      <c r="UKZ15" s="813"/>
      <c r="ULA15" s="813"/>
      <c r="ULB15" s="813"/>
      <c r="ULC15" s="813"/>
      <c r="ULD15" s="813"/>
      <c r="ULE15" s="813"/>
      <c r="ULF15" s="813"/>
      <c r="ULG15" s="813"/>
      <c r="ULH15" s="813"/>
      <c r="ULI15" s="813"/>
      <c r="ULJ15" s="813"/>
      <c r="ULK15" s="813"/>
      <c r="ULL15" s="813"/>
      <c r="ULM15" s="813"/>
      <c r="ULN15" s="813"/>
      <c r="ULO15" s="813"/>
      <c r="ULP15" s="813"/>
      <c r="ULQ15" s="813"/>
      <c r="ULR15" s="813"/>
      <c r="ULS15" s="813"/>
      <c r="ULT15" s="813"/>
      <c r="ULU15" s="813"/>
      <c r="ULV15" s="813"/>
      <c r="ULW15" s="813"/>
      <c r="ULX15" s="813"/>
      <c r="ULY15" s="813"/>
      <c r="ULZ15" s="813"/>
      <c r="UMA15" s="813"/>
      <c r="UMB15" s="813"/>
      <c r="UMC15" s="813"/>
      <c r="UMD15" s="813"/>
      <c r="UME15" s="813"/>
      <c r="UMF15" s="813"/>
      <c r="UMG15" s="813"/>
      <c r="UMH15" s="813"/>
      <c r="UMI15" s="813"/>
      <c r="UMJ15" s="813"/>
      <c r="UMK15" s="813"/>
      <c r="UML15" s="813"/>
      <c r="UMM15" s="813"/>
      <c r="UMN15" s="813"/>
      <c r="UMO15" s="813"/>
      <c r="UMP15" s="813"/>
      <c r="UMQ15" s="813"/>
      <c r="UMR15" s="813"/>
      <c r="UMS15" s="813"/>
      <c r="UMT15" s="813"/>
      <c r="UMU15" s="813"/>
      <c r="UMV15" s="813"/>
      <c r="UMW15" s="813"/>
      <c r="UMX15" s="813"/>
      <c r="UMY15" s="813"/>
      <c r="UMZ15" s="813"/>
      <c r="UNA15" s="813"/>
      <c r="UNB15" s="813"/>
      <c r="UNC15" s="813"/>
      <c r="UND15" s="813"/>
      <c r="UNE15" s="813"/>
      <c r="UNF15" s="813"/>
      <c r="UNG15" s="813"/>
      <c r="UNH15" s="813"/>
      <c r="UNI15" s="813"/>
      <c r="UNJ15" s="813"/>
      <c r="UNK15" s="813"/>
      <c r="UNL15" s="813"/>
      <c r="UNM15" s="813"/>
      <c r="UNN15" s="813"/>
      <c r="UNO15" s="813"/>
      <c r="UNP15" s="813"/>
      <c r="UNQ15" s="813"/>
      <c r="UNR15" s="813"/>
      <c r="UNS15" s="813"/>
      <c r="UNT15" s="813"/>
      <c r="UNU15" s="813"/>
      <c r="UNV15" s="813"/>
      <c r="UNW15" s="813"/>
      <c r="UNX15" s="813"/>
      <c r="UNY15" s="813"/>
      <c r="UNZ15" s="813"/>
      <c r="UOA15" s="813"/>
      <c r="UOB15" s="813"/>
      <c r="UOC15" s="813"/>
      <c r="UOD15" s="813"/>
      <c r="UOE15" s="813"/>
      <c r="UOF15" s="813"/>
      <c r="UOG15" s="813"/>
      <c r="UOH15" s="813"/>
      <c r="UOI15" s="813"/>
      <c r="UOJ15" s="813"/>
      <c r="UOK15" s="813"/>
      <c r="UOL15" s="813"/>
      <c r="UOM15" s="813"/>
      <c r="UON15" s="813"/>
      <c r="UOO15" s="813"/>
      <c r="UOP15" s="813"/>
      <c r="UOQ15" s="813"/>
      <c r="UOR15" s="813"/>
      <c r="UOS15" s="813"/>
      <c r="UOT15" s="813"/>
      <c r="UOU15" s="813"/>
      <c r="UOV15" s="813"/>
      <c r="UOW15" s="813"/>
      <c r="UOX15" s="813"/>
      <c r="UOY15" s="813"/>
      <c r="UOZ15" s="813"/>
      <c r="UPA15" s="813"/>
      <c r="UPB15" s="813"/>
      <c r="UPC15" s="813"/>
      <c r="UPD15" s="813"/>
      <c r="UPE15" s="813"/>
      <c r="UPF15" s="813"/>
      <c r="UPG15" s="813"/>
      <c r="UPH15" s="813"/>
      <c r="UPI15" s="813"/>
      <c r="UPJ15" s="813"/>
      <c r="UPK15" s="813"/>
      <c r="UPL15" s="813"/>
      <c r="UPM15" s="813"/>
      <c r="UPN15" s="813"/>
      <c r="UPO15" s="813"/>
      <c r="UPP15" s="813"/>
      <c r="UPQ15" s="813"/>
      <c r="UPR15" s="813"/>
      <c r="UPS15" s="813"/>
      <c r="UPT15" s="813"/>
      <c r="UPU15" s="813"/>
      <c r="UPV15" s="813"/>
      <c r="UPW15" s="813"/>
      <c r="UPX15" s="813"/>
      <c r="UPY15" s="813"/>
      <c r="UPZ15" s="813"/>
      <c r="UQA15" s="813"/>
      <c r="UQB15" s="813"/>
      <c r="UQC15" s="813"/>
      <c r="UQD15" s="813"/>
      <c r="UQE15" s="813"/>
      <c r="UQF15" s="813"/>
      <c r="UQG15" s="813"/>
      <c r="UQH15" s="813"/>
      <c r="UQI15" s="813"/>
      <c r="UQJ15" s="813"/>
      <c r="UQK15" s="813"/>
      <c r="UQL15" s="813"/>
      <c r="UQM15" s="813"/>
      <c r="UQN15" s="813"/>
      <c r="UQO15" s="813"/>
      <c r="UQP15" s="813"/>
      <c r="UQQ15" s="813"/>
      <c r="UQR15" s="813"/>
      <c r="UQS15" s="813"/>
      <c r="UQT15" s="813"/>
      <c r="UQU15" s="813"/>
      <c r="UQV15" s="813"/>
      <c r="UQW15" s="813"/>
      <c r="UQX15" s="813"/>
      <c r="UQY15" s="813"/>
      <c r="UQZ15" s="813"/>
      <c r="URA15" s="813"/>
      <c r="URB15" s="813"/>
      <c r="URC15" s="813"/>
      <c r="URD15" s="813"/>
      <c r="URE15" s="813"/>
      <c r="URF15" s="813"/>
      <c r="URG15" s="813"/>
      <c r="URH15" s="813"/>
      <c r="URI15" s="813"/>
      <c r="URJ15" s="813"/>
      <c r="URK15" s="813"/>
      <c r="URL15" s="813"/>
      <c r="URM15" s="813"/>
      <c r="URN15" s="813"/>
      <c r="URO15" s="813"/>
      <c r="URP15" s="813"/>
      <c r="URQ15" s="813"/>
      <c r="URR15" s="813"/>
      <c r="URS15" s="813"/>
      <c r="URT15" s="813"/>
      <c r="URU15" s="813"/>
      <c r="URV15" s="813"/>
      <c r="URW15" s="813"/>
      <c r="URX15" s="813"/>
      <c r="URY15" s="813"/>
      <c r="URZ15" s="813"/>
      <c r="USA15" s="813"/>
      <c r="USB15" s="813"/>
      <c r="USC15" s="813"/>
      <c r="USD15" s="813"/>
      <c r="USE15" s="813"/>
      <c r="USF15" s="813"/>
      <c r="USG15" s="813"/>
      <c r="USH15" s="813"/>
      <c r="USI15" s="813"/>
      <c r="USJ15" s="813"/>
      <c r="USK15" s="813"/>
      <c r="USL15" s="813"/>
      <c r="USM15" s="813"/>
      <c r="USN15" s="813"/>
      <c r="USO15" s="813"/>
      <c r="USP15" s="813"/>
      <c r="USQ15" s="813"/>
      <c r="USR15" s="813"/>
      <c r="USS15" s="813"/>
      <c r="UST15" s="813"/>
      <c r="USU15" s="813"/>
      <c r="USV15" s="813"/>
      <c r="USW15" s="813"/>
      <c r="USX15" s="813"/>
      <c r="USY15" s="813"/>
      <c r="USZ15" s="813"/>
      <c r="UTA15" s="813"/>
      <c r="UTB15" s="813"/>
      <c r="UTC15" s="813"/>
      <c r="UTD15" s="813"/>
      <c r="UTE15" s="813"/>
      <c r="UTF15" s="813"/>
      <c r="UTG15" s="813"/>
      <c r="UTH15" s="813"/>
      <c r="UTI15" s="813"/>
      <c r="UTJ15" s="813"/>
      <c r="UTK15" s="813"/>
      <c r="UTL15" s="813"/>
      <c r="UTM15" s="813"/>
      <c r="UTN15" s="813"/>
      <c r="UTO15" s="813"/>
      <c r="UTP15" s="813"/>
      <c r="UTQ15" s="813"/>
      <c r="UTR15" s="813"/>
      <c r="UTS15" s="813"/>
      <c r="UTT15" s="813"/>
      <c r="UTU15" s="813"/>
      <c r="UTV15" s="813"/>
      <c r="UTW15" s="813"/>
      <c r="UTX15" s="813"/>
      <c r="UTY15" s="813"/>
      <c r="UTZ15" s="813"/>
      <c r="UUA15" s="813"/>
      <c r="UUB15" s="813"/>
      <c r="UUC15" s="813"/>
      <c r="UUD15" s="813"/>
      <c r="UUE15" s="813"/>
      <c r="UUF15" s="813"/>
      <c r="UUG15" s="813"/>
      <c r="UUH15" s="813"/>
      <c r="UUI15" s="813"/>
      <c r="UUJ15" s="813"/>
      <c r="UUK15" s="813"/>
      <c r="UUL15" s="813"/>
      <c r="UUM15" s="813"/>
      <c r="UUN15" s="813"/>
      <c r="UUO15" s="813"/>
      <c r="UUP15" s="813"/>
      <c r="UUQ15" s="813"/>
      <c r="UUR15" s="813"/>
      <c r="UUS15" s="813"/>
      <c r="UUT15" s="813"/>
      <c r="UUU15" s="813"/>
      <c r="UUV15" s="813"/>
      <c r="UUW15" s="813"/>
      <c r="UUX15" s="813"/>
      <c r="UUY15" s="813"/>
      <c r="UUZ15" s="813"/>
      <c r="UVA15" s="813"/>
      <c r="UVB15" s="813"/>
      <c r="UVC15" s="813"/>
      <c r="UVD15" s="813"/>
      <c r="UVE15" s="813"/>
      <c r="UVF15" s="813"/>
      <c r="UVG15" s="813"/>
      <c r="UVH15" s="813"/>
      <c r="UVI15" s="813"/>
      <c r="UVJ15" s="813"/>
      <c r="UVK15" s="813"/>
      <c r="UVL15" s="813"/>
      <c r="UVM15" s="813"/>
      <c r="UVN15" s="813"/>
      <c r="UVO15" s="813"/>
      <c r="UVP15" s="813"/>
      <c r="UVQ15" s="813"/>
      <c r="UVR15" s="813"/>
      <c r="UVS15" s="813"/>
      <c r="UVT15" s="813"/>
      <c r="UVU15" s="813"/>
      <c r="UVV15" s="813"/>
      <c r="UVW15" s="813"/>
      <c r="UVX15" s="813"/>
      <c r="UVY15" s="813"/>
      <c r="UVZ15" s="813"/>
      <c r="UWA15" s="813"/>
      <c r="UWB15" s="813"/>
      <c r="UWC15" s="813"/>
      <c r="UWD15" s="813"/>
      <c r="UWE15" s="813"/>
      <c r="UWF15" s="813"/>
      <c r="UWG15" s="813"/>
      <c r="UWH15" s="813"/>
      <c r="UWI15" s="813"/>
      <c r="UWJ15" s="813"/>
      <c r="UWK15" s="813"/>
      <c r="UWL15" s="813"/>
      <c r="UWM15" s="813"/>
      <c r="UWN15" s="813"/>
      <c r="UWO15" s="813"/>
      <c r="UWP15" s="813"/>
      <c r="UWQ15" s="813"/>
      <c r="UWR15" s="813"/>
      <c r="UWS15" s="813"/>
      <c r="UWT15" s="813"/>
      <c r="UWU15" s="813"/>
      <c r="UWV15" s="813"/>
      <c r="UWW15" s="813"/>
      <c r="UWX15" s="813"/>
      <c r="UWY15" s="813"/>
      <c r="UWZ15" s="813"/>
      <c r="UXA15" s="813"/>
      <c r="UXB15" s="813"/>
      <c r="UXC15" s="813"/>
      <c r="UXD15" s="813"/>
      <c r="UXE15" s="813"/>
      <c r="UXF15" s="813"/>
      <c r="UXG15" s="813"/>
      <c r="UXH15" s="813"/>
      <c r="UXI15" s="813"/>
      <c r="UXJ15" s="813"/>
      <c r="UXK15" s="813"/>
      <c r="UXL15" s="813"/>
      <c r="UXM15" s="813"/>
      <c r="UXN15" s="813"/>
      <c r="UXO15" s="813"/>
      <c r="UXP15" s="813"/>
      <c r="UXQ15" s="813"/>
      <c r="UXR15" s="813"/>
      <c r="UXS15" s="813"/>
      <c r="UXT15" s="813"/>
      <c r="UXU15" s="813"/>
      <c r="UXV15" s="813"/>
      <c r="UXW15" s="813"/>
      <c r="UXX15" s="813"/>
      <c r="UXY15" s="813"/>
      <c r="UXZ15" s="813"/>
      <c r="UYA15" s="813"/>
      <c r="UYB15" s="813"/>
      <c r="UYC15" s="813"/>
      <c r="UYD15" s="813"/>
      <c r="UYE15" s="813"/>
      <c r="UYF15" s="813"/>
      <c r="UYG15" s="813"/>
      <c r="UYH15" s="813"/>
      <c r="UYI15" s="813"/>
      <c r="UYJ15" s="813"/>
      <c r="UYK15" s="813"/>
      <c r="UYL15" s="813"/>
      <c r="UYM15" s="813"/>
      <c r="UYN15" s="813"/>
      <c r="UYO15" s="813"/>
      <c r="UYP15" s="813"/>
      <c r="UYQ15" s="813"/>
      <c r="UYR15" s="813"/>
      <c r="UYS15" s="813"/>
      <c r="UYT15" s="813"/>
      <c r="UYU15" s="813"/>
      <c r="UYV15" s="813"/>
      <c r="UYW15" s="813"/>
      <c r="UYX15" s="813"/>
      <c r="UYY15" s="813"/>
      <c r="UYZ15" s="813"/>
      <c r="UZA15" s="813"/>
      <c r="UZB15" s="813"/>
      <c r="UZC15" s="813"/>
      <c r="UZD15" s="813"/>
      <c r="UZE15" s="813"/>
      <c r="UZF15" s="813"/>
      <c r="UZG15" s="813"/>
      <c r="UZH15" s="813"/>
      <c r="UZI15" s="813"/>
      <c r="UZJ15" s="813"/>
      <c r="UZK15" s="813"/>
      <c r="UZL15" s="813"/>
      <c r="UZM15" s="813"/>
      <c r="UZN15" s="813"/>
      <c r="UZO15" s="813"/>
      <c r="UZP15" s="813"/>
      <c r="UZQ15" s="813"/>
      <c r="UZR15" s="813"/>
      <c r="UZS15" s="813"/>
      <c r="UZT15" s="813"/>
      <c r="UZU15" s="813"/>
      <c r="UZV15" s="813"/>
      <c r="UZW15" s="813"/>
      <c r="UZX15" s="813"/>
      <c r="UZY15" s="813"/>
      <c r="UZZ15" s="813"/>
      <c r="VAA15" s="813"/>
      <c r="VAB15" s="813"/>
      <c r="VAC15" s="813"/>
      <c r="VAD15" s="813"/>
      <c r="VAE15" s="813"/>
      <c r="VAF15" s="813"/>
      <c r="VAG15" s="813"/>
      <c r="VAH15" s="813"/>
      <c r="VAI15" s="813"/>
      <c r="VAJ15" s="813"/>
      <c r="VAK15" s="813"/>
      <c r="VAL15" s="813"/>
      <c r="VAM15" s="813"/>
      <c r="VAN15" s="813"/>
      <c r="VAO15" s="813"/>
      <c r="VAP15" s="813"/>
      <c r="VAQ15" s="813"/>
      <c r="VAR15" s="813"/>
      <c r="VAS15" s="813"/>
      <c r="VAT15" s="813"/>
      <c r="VAU15" s="813"/>
      <c r="VAV15" s="813"/>
      <c r="VAW15" s="813"/>
      <c r="VAX15" s="813"/>
      <c r="VAY15" s="813"/>
      <c r="VAZ15" s="813"/>
      <c r="VBA15" s="813"/>
      <c r="VBB15" s="813"/>
      <c r="VBC15" s="813"/>
      <c r="VBD15" s="813"/>
      <c r="VBE15" s="813"/>
      <c r="VBF15" s="813"/>
      <c r="VBG15" s="813"/>
      <c r="VBH15" s="813"/>
      <c r="VBI15" s="813"/>
      <c r="VBJ15" s="813"/>
      <c r="VBK15" s="813"/>
      <c r="VBL15" s="813"/>
      <c r="VBM15" s="813"/>
      <c r="VBN15" s="813"/>
      <c r="VBO15" s="813"/>
      <c r="VBP15" s="813"/>
      <c r="VBQ15" s="813"/>
      <c r="VBR15" s="813"/>
      <c r="VBS15" s="813"/>
      <c r="VBT15" s="813"/>
      <c r="VBU15" s="813"/>
      <c r="VBV15" s="813"/>
      <c r="VBW15" s="813"/>
      <c r="VBX15" s="813"/>
      <c r="VBY15" s="813"/>
      <c r="VBZ15" s="813"/>
      <c r="VCA15" s="813"/>
      <c r="VCB15" s="813"/>
      <c r="VCC15" s="813"/>
      <c r="VCD15" s="813"/>
      <c r="VCE15" s="813"/>
      <c r="VCF15" s="813"/>
      <c r="VCG15" s="813"/>
      <c r="VCH15" s="813"/>
      <c r="VCI15" s="813"/>
      <c r="VCJ15" s="813"/>
      <c r="VCK15" s="813"/>
      <c r="VCL15" s="813"/>
      <c r="VCM15" s="813"/>
      <c r="VCN15" s="813"/>
      <c r="VCO15" s="813"/>
      <c r="VCP15" s="813"/>
      <c r="VCQ15" s="813"/>
      <c r="VCR15" s="813"/>
      <c r="VCS15" s="813"/>
      <c r="VCT15" s="813"/>
      <c r="VCU15" s="813"/>
      <c r="VCV15" s="813"/>
      <c r="VCW15" s="813"/>
      <c r="VCX15" s="813"/>
      <c r="VCY15" s="813"/>
      <c r="VCZ15" s="813"/>
      <c r="VDA15" s="813"/>
      <c r="VDB15" s="813"/>
      <c r="VDC15" s="813"/>
      <c r="VDD15" s="813"/>
      <c r="VDE15" s="813"/>
      <c r="VDF15" s="813"/>
      <c r="VDG15" s="813"/>
      <c r="VDH15" s="813"/>
      <c r="VDI15" s="813"/>
      <c r="VDJ15" s="813"/>
      <c r="VDK15" s="813"/>
      <c r="VDL15" s="813"/>
      <c r="VDM15" s="813"/>
      <c r="VDN15" s="813"/>
      <c r="VDO15" s="813"/>
      <c r="VDP15" s="813"/>
      <c r="VDQ15" s="813"/>
      <c r="VDR15" s="813"/>
      <c r="VDS15" s="813"/>
      <c r="VDT15" s="813"/>
      <c r="VDU15" s="813"/>
      <c r="VDV15" s="813"/>
      <c r="VDW15" s="813"/>
      <c r="VDX15" s="813"/>
      <c r="VDY15" s="813"/>
      <c r="VDZ15" s="813"/>
      <c r="VEA15" s="813"/>
      <c r="VEB15" s="813"/>
      <c r="VEC15" s="813"/>
      <c r="VED15" s="813"/>
      <c r="VEE15" s="813"/>
      <c r="VEF15" s="813"/>
      <c r="VEG15" s="813"/>
      <c r="VEH15" s="813"/>
      <c r="VEI15" s="813"/>
      <c r="VEJ15" s="813"/>
      <c r="VEK15" s="813"/>
      <c r="VEL15" s="813"/>
      <c r="VEM15" s="813"/>
      <c r="VEN15" s="813"/>
      <c r="VEO15" s="813"/>
      <c r="VEP15" s="813"/>
      <c r="VEQ15" s="813"/>
      <c r="VER15" s="813"/>
      <c r="VES15" s="813"/>
      <c r="VET15" s="813"/>
      <c r="VEU15" s="813"/>
      <c r="VEV15" s="813"/>
      <c r="VEW15" s="813"/>
      <c r="VEX15" s="813"/>
      <c r="VEY15" s="813"/>
      <c r="VEZ15" s="813"/>
      <c r="VFA15" s="813"/>
      <c r="VFB15" s="813"/>
      <c r="VFC15" s="813"/>
      <c r="VFD15" s="813"/>
      <c r="VFE15" s="813"/>
      <c r="VFF15" s="813"/>
      <c r="VFG15" s="813"/>
      <c r="VFH15" s="813"/>
      <c r="VFI15" s="813"/>
      <c r="VFJ15" s="813"/>
      <c r="VFK15" s="813"/>
      <c r="VFL15" s="813"/>
      <c r="VFM15" s="813"/>
      <c r="VFN15" s="813"/>
      <c r="VFO15" s="813"/>
      <c r="VFP15" s="813"/>
      <c r="VFQ15" s="813"/>
      <c r="VFR15" s="813"/>
      <c r="VFS15" s="813"/>
      <c r="VFT15" s="813"/>
      <c r="VFU15" s="813"/>
      <c r="VFV15" s="813"/>
      <c r="VFW15" s="813"/>
      <c r="VFX15" s="813"/>
      <c r="VFY15" s="813"/>
      <c r="VFZ15" s="813"/>
      <c r="VGA15" s="813"/>
      <c r="VGB15" s="813"/>
      <c r="VGC15" s="813"/>
      <c r="VGD15" s="813"/>
      <c r="VGE15" s="813"/>
      <c r="VGF15" s="813"/>
      <c r="VGG15" s="813"/>
      <c r="VGH15" s="813"/>
      <c r="VGI15" s="813"/>
      <c r="VGJ15" s="813"/>
      <c r="VGK15" s="813"/>
      <c r="VGL15" s="813"/>
      <c r="VGM15" s="813"/>
      <c r="VGN15" s="813"/>
      <c r="VGO15" s="813"/>
      <c r="VGP15" s="813"/>
      <c r="VGQ15" s="813"/>
      <c r="VGR15" s="813"/>
      <c r="VGS15" s="813"/>
      <c r="VGT15" s="813"/>
      <c r="VGU15" s="813"/>
      <c r="VGV15" s="813"/>
      <c r="VGW15" s="813"/>
      <c r="VGX15" s="813"/>
      <c r="VGY15" s="813"/>
      <c r="VGZ15" s="813"/>
      <c r="VHA15" s="813"/>
      <c r="VHB15" s="813"/>
      <c r="VHC15" s="813"/>
      <c r="VHD15" s="813"/>
      <c r="VHE15" s="813"/>
      <c r="VHF15" s="813"/>
      <c r="VHG15" s="813"/>
      <c r="VHH15" s="813"/>
      <c r="VHI15" s="813"/>
      <c r="VHJ15" s="813"/>
      <c r="VHK15" s="813"/>
      <c r="VHL15" s="813"/>
      <c r="VHM15" s="813"/>
      <c r="VHN15" s="813"/>
      <c r="VHO15" s="813"/>
      <c r="VHP15" s="813"/>
      <c r="VHQ15" s="813"/>
      <c r="VHR15" s="813"/>
      <c r="VHS15" s="813"/>
      <c r="VHT15" s="813"/>
      <c r="VHU15" s="813"/>
      <c r="VHV15" s="813"/>
      <c r="VHW15" s="813"/>
      <c r="VHX15" s="813"/>
      <c r="VHY15" s="813"/>
      <c r="VHZ15" s="813"/>
      <c r="VIA15" s="813"/>
      <c r="VIB15" s="813"/>
      <c r="VIC15" s="813"/>
      <c r="VID15" s="813"/>
      <c r="VIE15" s="813"/>
      <c r="VIF15" s="813"/>
      <c r="VIG15" s="813"/>
      <c r="VIH15" s="813"/>
      <c r="VII15" s="813"/>
      <c r="VIJ15" s="813"/>
      <c r="VIK15" s="813"/>
      <c r="VIL15" s="813"/>
      <c r="VIM15" s="813"/>
      <c r="VIN15" s="813"/>
      <c r="VIO15" s="813"/>
      <c r="VIP15" s="813"/>
      <c r="VIQ15" s="813"/>
      <c r="VIR15" s="813"/>
      <c r="VIS15" s="813"/>
      <c r="VIT15" s="813"/>
      <c r="VIU15" s="813"/>
      <c r="VIV15" s="813"/>
      <c r="VIW15" s="813"/>
      <c r="VIX15" s="813"/>
      <c r="VIY15" s="813"/>
      <c r="VIZ15" s="813"/>
      <c r="VJA15" s="813"/>
      <c r="VJB15" s="813"/>
      <c r="VJC15" s="813"/>
      <c r="VJD15" s="813"/>
      <c r="VJE15" s="813"/>
      <c r="VJF15" s="813"/>
      <c r="VJG15" s="813"/>
      <c r="VJH15" s="813"/>
      <c r="VJI15" s="813"/>
      <c r="VJJ15" s="813"/>
      <c r="VJK15" s="813"/>
      <c r="VJL15" s="813"/>
      <c r="VJM15" s="813"/>
      <c r="VJN15" s="813"/>
      <c r="VJO15" s="813"/>
      <c r="VJP15" s="813"/>
      <c r="VJQ15" s="813"/>
      <c r="VJR15" s="813"/>
      <c r="VJS15" s="813"/>
      <c r="VJT15" s="813"/>
      <c r="VJU15" s="813"/>
      <c r="VJV15" s="813"/>
      <c r="VJW15" s="813"/>
      <c r="VJX15" s="813"/>
      <c r="VJY15" s="813"/>
      <c r="VJZ15" s="813"/>
      <c r="VKA15" s="813"/>
      <c r="VKB15" s="813"/>
      <c r="VKC15" s="813"/>
      <c r="VKD15" s="813"/>
      <c r="VKE15" s="813"/>
      <c r="VKF15" s="813"/>
      <c r="VKG15" s="813"/>
      <c r="VKH15" s="813"/>
      <c r="VKI15" s="813"/>
      <c r="VKJ15" s="813"/>
      <c r="VKK15" s="813"/>
      <c r="VKL15" s="813"/>
      <c r="VKM15" s="813"/>
      <c r="VKN15" s="813"/>
      <c r="VKO15" s="813"/>
      <c r="VKP15" s="813"/>
      <c r="VKQ15" s="813"/>
      <c r="VKR15" s="813"/>
      <c r="VKS15" s="813"/>
      <c r="VKT15" s="813"/>
      <c r="VKU15" s="813"/>
      <c r="VKV15" s="813"/>
      <c r="VKW15" s="813"/>
      <c r="VKX15" s="813"/>
      <c r="VKY15" s="813"/>
      <c r="VKZ15" s="813"/>
      <c r="VLA15" s="813"/>
      <c r="VLB15" s="813"/>
      <c r="VLC15" s="813"/>
      <c r="VLD15" s="813"/>
      <c r="VLE15" s="813"/>
      <c r="VLF15" s="813"/>
      <c r="VLG15" s="813"/>
      <c r="VLH15" s="813"/>
      <c r="VLI15" s="813"/>
      <c r="VLJ15" s="813"/>
      <c r="VLK15" s="813"/>
      <c r="VLL15" s="813"/>
      <c r="VLM15" s="813"/>
      <c r="VLN15" s="813"/>
      <c r="VLO15" s="813"/>
      <c r="VLP15" s="813"/>
      <c r="VLQ15" s="813"/>
      <c r="VLR15" s="813"/>
      <c r="VLS15" s="813"/>
      <c r="VLT15" s="813"/>
      <c r="VLU15" s="813"/>
      <c r="VLV15" s="813"/>
      <c r="VLW15" s="813"/>
      <c r="VLX15" s="813"/>
      <c r="VLY15" s="813"/>
      <c r="VLZ15" s="813"/>
      <c r="VMA15" s="813"/>
      <c r="VMB15" s="813"/>
      <c r="VMC15" s="813"/>
      <c r="VMD15" s="813"/>
      <c r="VME15" s="813"/>
      <c r="VMF15" s="813"/>
      <c r="VMG15" s="813"/>
      <c r="VMH15" s="813"/>
      <c r="VMI15" s="813"/>
      <c r="VMJ15" s="813"/>
      <c r="VMK15" s="813"/>
      <c r="VML15" s="813"/>
      <c r="VMM15" s="813"/>
      <c r="VMN15" s="813"/>
      <c r="VMO15" s="813"/>
      <c r="VMP15" s="813"/>
      <c r="VMQ15" s="813"/>
      <c r="VMR15" s="813"/>
      <c r="VMS15" s="813"/>
      <c r="VMT15" s="813"/>
      <c r="VMU15" s="813"/>
      <c r="VMV15" s="813"/>
      <c r="VMW15" s="813"/>
      <c r="VMX15" s="813"/>
      <c r="VMY15" s="813"/>
      <c r="VMZ15" s="813"/>
      <c r="VNA15" s="813"/>
      <c r="VNB15" s="813"/>
      <c r="VNC15" s="813"/>
      <c r="VND15" s="813"/>
      <c r="VNE15" s="813"/>
      <c r="VNF15" s="813"/>
      <c r="VNG15" s="813"/>
      <c r="VNH15" s="813"/>
      <c r="VNI15" s="813"/>
      <c r="VNJ15" s="813"/>
      <c r="VNK15" s="813"/>
      <c r="VNL15" s="813"/>
      <c r="VNM15" s="813"/>
      <c r="VNN15" s="813"/>
      <c r="VNO15" s="813"/>
      <c r="VNP15" s="813"/>
      <c r="VNQ15" s="813"/>
      <c r="VNR15" s="813"/>
      <c r="VNS15" s="813"/>
      <c r="VNT15" s="813"/>
      <c r="VNU15" s="813"/>
      <c r="VNV15" s="813"/>
      <c r="VNW15" s="813"/>
      <c r="VNX15" s="813"/>
      <c r="VNY15" s="813"/>
      <c r="VNZ15" s="813"/>
      <c r="VOA15" s="813"/>
      <c r="VOB15" s="813"/>
      <c r="VOC15" s="813"/>
      <c r="VOD15" s="813"/>
      <c r="VOE15" s="813"/>
      <c r="VOF15" s="813"/>
      <c r="VOG15" s="813"/>
      <c r="VOH15" s="813"/>
      <c r="VOI15" s="813"/>
      <c r="VOJ15" s="813"/>
      <c r="VOK15" s="813"/>
      <c r="VOL15" s="813"/>
      <c r="VOM15" s="813"/>
      <c r="VON15" s="813"/>
      <c r="VOO15" s="813"/>
      <c r="VOP15" s="813"/>
      <c r="VOQ15" s="813"/>
      <c r="VOR15" s="813"/>
      <c r="VOS15" s="813"/>
      <c r="VOT15" s="813"/>
      <c r="VOU15" s="813"/>
      <c r="VOV15" s="813"/>
      <c r="VOW15" s="813"/>
      <c r="VOX15" s="813"/>
      <c r="VOY15" s="813"/>
      <c r="VOZ15" s="813"/>
      <c r="VPA15" s="813"/>
      <c r="VPB15" s="813"/>
      <c r="VPC15" s="813"/>
      <c r="VPD15" s="813"/>
      <c r="VPE15" s="813"/>
      <c r="VPF15" s="813"/>
      <c r="VPG15" s="813"/>
      <c r="VPH15" s="813"/>
      <c r="VPI15" s="813"/>
      <c r="VPJ15" s="813"/>
      <c r="VPK15" s="813"/>
      <c r="VPL15" s="813"/>
      <c r="VPM15" s="813"/>
      <c r="VPN15" s="813"/>
      <c r="VPO15" s="813"/>
      <c r="VPP15" s="813"/>
      <c r="VPQ15" s="813"/>
      <c r="VPR15" s="813"/>
      <c r="VPS15" s="813"/>
      <c r="VPT15" s="813"/>
      <c r="VPU15" s="813"/>
      <c r="VPV15" s="813"/>
      <c r="VPW15" s="813"/>
      <c r="VPX15" s="813"/>
      <c r="VPY15" s="813"/>
      <c r="VPZ15" s="813"/>
      <c r="VQA15" s="813"/>
      <c r="VQB15" s="813"/>
      <c r="VQC15" s="813"/>
      <c r="VQD15" s="813"/>
      <c r="VQE15" s="813"/>
      <c r="VQF15" s="813"/>
      <c r="VQG15" s="813"/>
      <c r="VQH15" s="813"/>
      <c r="VQI15" s="813"/>
      <c r="VQJ15" s="813"/>
      <c r="VQK15" s="813"/>
      <c r="VQL15" s="813"/>
      <c r="VQM15" s="813"/>
      <c r="VQN15" s="813"/>
      <c r="VQO15" s="813"/>
      <c r="VQP15" s="813"/>
      <c r="VQQ15" s="813"/>
      <c r="VQR15" s="813"/>
      <c r="VQS15" s="813"/>
      <c r="VQT15" s="813"/>
      <c r="VQU15" s="813"/>
      <c r="VQV15" s="813"/>
      <c r="VQW15" s="813"/>
      <c r="VQX15" s="813"/>
      <c r="VQY15" s="813"/>
      <c r="VQZ15" s="813"/>
      <c r="VRA15" s="813"/>
      <c r="VRB15" s="813"/>
      <c r="VRC15" s="813"/>
      <c r="VRD15" s="813"/>
      <c r="VRE15" s="813"/>
      <c r="VRF15" s="813"/>
      <c r="VRG15" s="813"/>
      <c r="VRH15" s="813"/>
      <c r="VRI15" s="813"/>
      <c r="VRJ15" s="813"/>
      <c r="VRK15" s="813"/>
      <c r="VRL15" s="813"/>
      <c r="VRM15" s="813"/>
      <c r="VRN15" s="813"/>
      <c r="VRO15" s="813"/>
      <c r="VRP15" s="813"/>
      <c r="VRQ15" s="813"/>
      <c r="VRR15" s="813"/>
      <c r="VRS15" s="813"/>
      <c r="VRT15" s="813"/>
      <c r="VRU15" s="813"/>
      <c r="VRV15" s="813"/>
      <c r="VRW15" s="813"/>
      <c r="VRX15" s="813"/>
      <c r="VRY15" s="813"/>
      <c r="VRZ15" s="813"/>
      <c r="VSA15" s="813"/>
      <c r="VSB15" s="813"/>
      <c r="VSC15" s="813"/>
      <c r="VSD15" s="813"/>
      <c r="VSE15" s="813"/>
      <c r="VSF15" s="813"/>
      <c r="VSG15" s="813"/>
      <c r="VSH15" s="813"/>
      <c r="VSI15" s="813"/>
      <c r="VSJ15" s="813"/>
      <c r="VSK15" s="813"/>
      <c r="VSL15" s="813"/>
      <c r="VSM15" s="813"/>
      <c r="VSN15" s="813"/>
      <c r="VSO15" s="813"/>
      <c r="VSP15" s="813"/>
      <c r="VSQ15" s="813"/>
      <c r="VSR15" s="813"/>
      <c r="VSS15" s="813"/>
      <c r="VST15" s="813"/>
      <c r="VSU15" s="813"/>
      <c r="VSV15" s="813"/>
      <c r="VSW15" s="813"/>
      <c r="VSX15" s="813"/>
      <c r="VSY15" s="813"/>
      <c r="VSZ15" s="813"/>
      <c r="VTA15" s="813"/>
      <c r="VTB15" s="813"/>
      <c r="VTC15" s="813"/>
      <c r="VTD15" s="813"/>
      <c r="VTE15" s="813"/>
      <c r="VTF15" s="813"/>
      <c r="VTG15" s="813"/>
      <c r="VTH15" s="813"/>
      <c r="VTI15" s="813"/>
      <c r="VTJ15" s="813"/>
      <c r="VTK15" s="813"/>
      <c r="VTL15" s="813"/>
      <c r="VTM15" s="813"/>
      <c r="VTN15" s="813"/>
      <c r="VTO15" s="813"/>
      <c r="VTP15" s="813"/>
      <c r="VTQ15" s="813"/>
      <c r="VTR15" s="813"/>
      <c r="VTS15" s="813"/>
      <c r="VTT15" s="813"/>
      <c r="VTU15" s="813"/>
      <c r="VTV15" s="813"/>
      <c r="VTW15" s="813"/>
      <c r="VTX15" s="813"/>
      <c r="VTY15" s="813"/>
      <c r="VTZ15" s="813"/>
      <c r="VUA15" s="813"/>
      <c r="VUB15" s="813"/>
      <c r="VUC15" s="813"/>
      <c r="VUD15" s="813"/>
      <c r="VUE15" s="813"/>
      <c r="VUF15" s="813"/>
      <c r="VUG15" s="813"/>
      <c r="VUH15" s="813"/>
      <c r="VUI15" s="813"/>
      <c r="VUJ15" s="813"/>
      <c r="VUK15" s="813"/>
      <c r="VUL15" s="813"/>
      <c r="VUM15" s="813"/>
      <c r="VUN15" s="813"/>
      <c r="VUO15" s="813"/>
      <c r="VUP15" s="813"/>
      <c r="VUQ15" s="813"/>
      <c r="VUR15" s="813"/>
      <c r="VUS15" s="813"/>
      <c r="VUT15" s="813"/>
      <c r="VUU15" s="813"/>
      <c r="VUV15" s="813"/>
      <c r="VUW15" s="813"/>
      <c r="VUX15" s="813"/>
      <c r="VUY15" s="813"/>
      <c r="VUZ15" s="813"/>
      <c r="VVA15" s="813"/>
      <c r="VVB15" s="813"/>
      <c r="VVC15" s="813"/>
      <c r="VVD15" s="813"/>
      <c r="VVE15" s="813"/>
      <c r="VVF15" s="813"/>
      <c r="VVG15" s="813"/>
      <c r="VVH15" s="813"/>
      <c r="VVI15" s="813"/>
      <c r="VVJ15" s="813"/>
      <c r="VVK15" s="813"/>
      <c r="VVL15" s="813"/>
      <c r="VVM15" s="813"/>
      <c r="VVN15" s="813"/>
      <c r="VVO15" s="813"/>
      <c r="VVP15" s="813"/>
      <c r="VVQ15" s="813"/>
      <c r="VVR15" s="813"/>
      <c r="VVS15" s="813"/>
      <c r="VVT15" s="813"/>
      <c r="VVU15" s="813"/>
      <c r="VVV15" s="813"/>
      <c r="VVW15" s="813"/>
      <c r="VVX15" s="813"/>
      <c r="VVY15" s="813"/>
      <c r="VVZ15" s="813"/>
      <c r="VWA15" s="813"/>
      <c r="VWB15" s="813"/>
      <c r="VWC15" s="813"/>
      <c r="VWD15" s="813"/>
      <c r="VWE15" s="813"/>
      <c r="VWF15" s="813"/>
      <c r="VWG15" s="813"/>
      <c r="VWH15" s="813"/>
      <c r="VWI15" s="813"/>
      <c r="VWJ15" s="813"/>
      <c r="VWK15" s="813"/>
      <c r="VWL15" s="813"/>
      <c r="VWM15" s="813"/>
      <c r="VWN15" s="813"/>
      <c r="VWO15" s="813"/>
      <c r="VWP15" s="813"/>
      <c r="VWQ15" s="813"/>
      <c r="VWR15" s="813"/>
      <c r="VWS15" s="813"/>
      <c r="VWT15" s="813"/>
      <c r="VWU15" s="813"/>
      <c r="VWV15" s="813"/>
      <c r="VWW15" s="813"/>
      <c r="VWX15" s="813"/>
      <c r="VWY15" s="813"/>
      <c r="VWZ15" s="813"/>
      <c r="VXA15" s="813"/>
      <c r="VXB15" s="813"/>
      <c r="VXC15" s="813"/>
      <c r="VXD15" s="813"/>
      <c r="VXE15" s="813"/>
      <c r="VXF15" s="813"/>
      <c r="VXG15" s="813"/>
      <c r="VXH15" s="813"/>
      <c r="VXI15" s="813"/>
      <c r="VXJ15" s="813"/>
      <c r="VXK15" s="813"/>
      <c r="VXL15" s="813"/>
      <c r="VXM15" s="813"/>
      <c r="VXN15" s="813"/>
      <c r="VXO15" s="813"/>
      <c r="VXP15" s="813"/>
      <c r="VXQ15" s="813"/>
      <c r="VXR15" s="813"/>
      <c r="VXS15" s="813"/>
      <c r="VXT15" s="813"/>
      <c r="VXU15" s="813"/>
      <c r="VXV15" s="813"/>
      <c r="VXW15" s="813"/>
      <c r="VXX15" s="813"/>
      <c r="VXY15" s="813"/>
      <c r="VXZ15" s="813"/>
      <c r="VYA15" s="813"/>
      <c r="VYB15" s="813"/>
      <c r="VYC15" s="813"/>
      <c r="VYD15" s="813"/>
      <c r="VYE15" s="813"/>
      <c r="VYF15" s="813"/>
      <c r="VYG15" s="813"/>
      <c r="VYH15" s="813"/>
      <c r="VYI15" s="813"/>
      <c r="VYJ15" s="813"/>
      <c r="VYK15" s="813"/>
      <c r="VYL15" s="813"/>
      <c r="VYM15" s="813"/>
      <c r="VYN15" s="813"/>
      <c r="VYO15" s="813"/>
      <c r="VYP15" s="813"/>
      <c r="VYQ15" s="813"/>
      <c r="VYR15" s="813"/>
      <c r="VYS15" s="813"/>
      <c r="VYT15" s="813"/>
      <c r="VYU15" s="813"/>
      <c r="VYV15" s="813"/>
      <c r="VYW15" s="813"/>
      <c r="VYX15" s="813"/>
      <c r="VYY15" s="813"/>
      <c r="VYZ15" s="813"/>
      <c r="VZA15" s="813"/>
      <c r="VZB15" s="813"/>
      <c r="VZC15" s="813"/>
      <c r="VZD15" s="813"/>
      <c r="VZE15" s="813"/>
      <c r="VZF15" s="813"/>
      <c r="VZG15" s="813"/>
      <c r="VZH15" s="813"/>
      <c r="VZI15" s="813"/>
      <c r="VZJ15" s="813"/>
      <c r="VZK15" s="813"/>
      <c r="VZL15" s="813"/>
      <c r="VZM15" s="813"/>
      <c r="VZN15" s="813"/>
      <c r="VZO15" s="813"/>
      <c r="VZP15" s="813"/>
      <c r="VZQ15" s="813"/>
      <c r="VZR15" s="813"/>
      <c r="VZS15" s="813"/>
      <c r="VZT15" s="813"/>
      <c r="VZU15" s="813"/>
      <c r="VZV15" s="813"/>
      <c r="VZW15" s="813"/>
      <c r="VZX15" s="813"/>
      <c r="VZY15" s="813"/>
      <c r="VZZ15" s="813"/>
      <c r="WAA15" s="813"/>
      <c r="WAB15" s="813"/>
      <c r="WAC15" s="813"/>
      <c r="WAD15" s="813"/>
      <c r="WAE15" s="813"/>
      <c r="WAF15" s="813"/>
      <c r="WAG15" s="813"/>
      <c r="WAH15" s="813"/>
      <c r="WAI15" s="813"/>
      <c r="WAJ15" s="813"/>
      <c r="WAK15" s="813"/>
      <c r="WAL15" s="813"/>
      <c r="WAM15" s="813"/>
      <c r="WAN15" s="813"/>
      <c r="WAO15" s="813"/>
      <c r="WAP15" s="813"/>
      <c r="WAQ15" s="813"/>
      <c r="WAR15" s="813"/>
      <c r="WAS15" s="813"/>
      <c r="WAT15" s="813"/>
      <c r="WAU15" s="813"/>
      <c r="WAV15" s="813"/>
      <c r="WAW15" s="813"/>
      <c r="WAX15" s="813"/>
      <c r="WAY15" s="813"/>
      <c r="WAZ15" s="813"/>
      <c r="WBA15" s="813"/>
      <c r="WBB15" s="813"/>
      <c r="WBC15" s="813"/>
      <c r="WBD15" s="813"/>
      <c r="WBE15" s="813"/>
      <c r="WBF15" s="813"/>
      <c r="WBG15" s="813"/>
      <c r="WBH15" s="813"/>
      <c r="WBI15" s="813"/>
      <c r="WBJ15" s="813"/>
      <c r="WBK15" s="813"/>
      <c r="WBL15" s="813"/>
      <c r="WBM15" s="813"/>
      <c r="WBN15" s="813"/>
      <c r="WBO15" s="813"/>
      <c r="WBP15" s="813"/>
      <c r="WBQ15" s="813"/>
      <c r="WBR15" s="813"/>
      <c r="WBS15" s="813"/>
      <c r="WBT15" s="813"/>
      <c r="WBU15" s="813"/>
      <c r="WBV15" s="813"/>
      <c r="WBW15" s="813"/>
      <c r="WBX15" s="813"/>
      <c r="WBY15" s="813"/>
      <c r="WBZ15" s="813"/>
      <c r="WCA15" s="813"/>
      <c r="WCB15" s="813"/>
      <c r="WCC15" s="813"/>
      <c r="WCD15" s="813"/>
      <c r="WCE15" s="813"/>
      <c r="WCF15" s="813"/>
      <c r="WCG15" s="813"/>
      <c r="WCH15" s="813"/>
      <c r="WCI15" s="813"/>
      <c r="WCJ15" s="813"/>
      <c r="WCK15" s="813"/>
      <c r="WCL15" s="813"/>
      <c r="WCM15" s="813"/>
      <c r="WCN15" s="813"/>
      <c r="WCO15" s="813"/>
      <c r="WCP15" s="813"/>
      <c r="WCQ15" s="813"/>
      <c r="WCR15" s="813"/>
      <c r="WCS15" s="813"/>
      <c r="WCT15" s="813"/>
      <c r="WCU15" s="813"/>
      <c r="WCV15" s="813"/>
      <c r="WCW15" s="813"/>
      <c r="WCX15" s="813"/>
      <c r="WCY15" s="813"/>
      <c r="WCZ15" s="813"/>
      <c r="WDA15" s="813"/>
      <c r="WDB15" s="813"/>
      <c r="WDC15" s="813"/>
      <c r="WDD15" s="813"/>
      <c r="WDE15" s="813"/>
      <c r="WDF15" s="813"/>
      <c r="WDG15" s="813"/>
      <c r="WDH15" s="813"/>
      <c r="WDI15" s="813"/>
      <c r="WDJ15" s="813"/>
      <c r="WDK15" s="813"/>
      <c r="WDL15" s="813"/>
      <c r="WDM15" s="813"/>
      <c r="WDN15" s="813"/>
      <c r="WDO15" s="813"/>
      <c r="WDP15" s="813"/>
      <c r="WDQ15" s="813"/>
      <c r="WDR15" s="813"/>
      <c r="WDS15" s="813"/>
      <c r="WDT15" s="813"/>
      <c r="WDU15" s="813"/>
      <c r="WDV15" s="813"/>
      <c r="WDW15" s="813"/>
      <c r="WDX15" s="813"/>
      <c r="WDY15" s="813"/>
      <c r="WDZ15" s="813"/>
      <c r="WEA15" s="813"/>
      <c r="WEB15" s="813"/>
      <c r="WEC15" s="813"/>
      <c r="WED15" s="813"/>
      <c r="WEE15" s="813"/>
      <c r="WEF15" s="813"/>
      <c r="WEG15" s="813"/>
      <c r="WEH15" s="813"/>
      <c r="WEI15" s="813"/>
      <c r="WEJ15" s="813"/>
      <c r="WEK15" s="813"/>
      <c r="WEL15" s="813"/>
      <c r="WEM15" s="813"/>
      <c r="WEN15" s="813"/>
      <c r="WEO15" s="813"/>
      <c r="WEP15" s="813"/>
      <c r="WEQ15" s="813"/>
      <c r="WER15" s="813"/>
      <c r="WES15" s="813"/>
      <c r="WET15" s="813"/>
      <c r="WEU15" s="813"/>
      <c r="WEV15" s="813"/>
      <c r="WEW15" s="813"/>
      <c r="WEX15" s="813"/>
      <c r="WEY15" s="813"/>
      <c r="WEZ15" s="813"/>
      <c r="WFA15" s="813"/>
      <c r="WFB15" s="813"/>
      <c r="WFC15" s="813"/>
      <c r="WFD15" s="813"/>
      <c r="WFE15" s="813"/>
      <c r="WFF15" s="813"/>
      <c r="WFG15" s="813"/>
      <c r="WFH15" s="813"/>
      <c r="WFI15" s="813"/>
      <c r="WFJ15" s="813"/>
      <c r="WFK15" s="813"/>
      <c r="WFL15" s="813"/>
      <c r="WFM15" s="813"/>
      <c r="WFN15" s="813"/>
      <c r="WFO15" s="813"/>
      <c r="WFP15" s="813"/>
      <c r="WFQ15" s="813"/>
      <c r="WFR15" s="813"/>
      <c r="WFS15" s="813"/>
      <c r="WFT15" s="813"/>
      <c r="WFU15" s="813"/>
      <c r="WFV15" s="813"/>
      <c r="WFW15" s="813"/>
      <c r="WFX15" s="813"/>
      <c r="WFY15" s="813"/>
      <c r="WFZ15" s="813"/>
      <c r="WGA15" s="813"/>
      <c r="WGB15" s="813"/>
      <c r="WGC15" s="813"/>
      <c r="WGD15" s="813"/>
      <c r="WGE15" s="813"/>
      <c r="WGF15" s="813"/>
      <c r="WGG15" s="813"/>
      <c r="WGH15" s="813"/>
      <c r="WGI15" s="813"/>
      <c r="WGJ15" s="813"/>
      <c r="WGK15" s="813"/>
      <c r="WGL15" s="813"/>
      <c r="WGM15" s="813"/>
      <c r="WGN15" s="813"/>
      <c r="WGO15" s="813"/>
      <c r="WGP15" s="813"/>
      <c r="WGQ15" s="813"/>
      <c r="WGR15" s="813"/>
      <c r="WGS15" s="813"/>
      <c r="WGT15" s="813"/>
      <c r="WGU15" s="813"/>
      <c r="WGV15" s="813"/>
      <c r="WGW15" s="813"/>
      <c r="WGX15" s="813"/>
      <c r="WGY15" s="813"/>
      <c r="WGZ15" s="813"/>
      <c r="WHA15" s="813"/>
      <c r="WHB15" s="813"/>
      <c r="WHC15" s="813"/>
      <c r="WHD15" s="813"/>
      <c r="WHE15" s="813"/>
      <c r="WHF15" s="813"/>
      <c r="WHG15" s="813"/>
      <c r="WHH15" s="813"/>
      <c r="WHI15" s="813"/>
      <c r="WHJ15" s="813"/>
      <c r="WHK15" s="813"/>
      <c r="WHL15" s="813"/>
      <c r="WHM15" s="813"/>
      <c r="WHN15" s="813"/>
      <c r="WHO15" s="813"/>
      <c r="WHP15" s="813"/>
      <c r="WHQ15" s="813"/>
      <c r="WHR15" s="813"/>
      <c r="WHS15" s="813"/>
      <c r="WHT15" s="813"/>
      <c r="WHU15" s="813"/>
      <c r="WHV15" s="813"/>
      <c r="WHW15" s="813"/>
      <c r="WHX15" s="813"/>
      <c r="WHY15" s="813"/>
      <c r="WHZ15" s="813"/>
      <c r="WIA15" s="813"/>
      <c r="WIB15" s="813"/>
      <c r="WIC15" s="813"/>
      <c r="WID15" s="813"/>
      <c r="WIE15" s="813"/>
      <c r="WIF15" s="813"/>
      <c r="WIG15" s="813"/>
      <c r="WIH15" s="813"/>
      <c r="WII15" s="813"/>
      <c r="WIJ15" s="813"/>
      <c r="WIK15" s="813"/>
      <c r="WIL15" s="813"/>
      <c r="WIM15" s="813"/>
      <c r="WIN15" s="813"/>
      <c r="WIO15" s="813"/>
      <c r="WIP15" s="813"/>
      <c r="WIQ15" s="813"/>
      <c r="WIR15" s="813"/>
      <c r="WIS15" s="813"/>
      <c r="WIT15" s="813"/>
      <c r="WIU15" s="813"/>
      <c r="WIV15" s="813"/>
      <c r="WIW15" s="813"/>
      <c r="WIX15" s="813"/>
      <c r="WIY15" s="813"/>
      <c r="WIZ15" s="813"/>
      <c r="WJA15" s="813"/>
      <c r="WJB15" s="813"/>
      <c r="WJC15" s="813"/>
      <c r="WJD15" s="813"/>
      <c r="WJE15" s="813"/>
      <c r="WJF15" s="813"/>
      <c r="WJG15" s="813"/>
      <c r="WJH15" s="813"/>
      <c r="WJI15" s="813"/>
      <c r="WJJ15" s="813"/>
      <c r="WJK15" s="813"/>
      <c r="WJL15" s="813"/>
      <c r="WJM15" s="813"/>
      <c r="WJN15" s="813"/>
      <c r="WJO15" s="813"/>
      <c r="WJP15" s="813"/>
      <c r="WJQ15" s="813"/>
      <c r="WJR15" s="813"/>
      <c r="WJS15" s="813"/>
      <c r="WJT15" s="813"/>
      <c r="WJU15" s="813"/>
      <c r="WJV15" s="813"/>
      <c r="WJW15" s="813"/>
      <c r="WJX15" s="813"/>
      <c r="WJY15" s="813"/>
      <c r="WJZ15" s="813"/>
      <c r="WKA15" s="813"/>
      <c r="WKB15" s="813"/>
      <c r="WKC15" s="813"/>
      <c r="WKD15" s="813"/>
      <c r="WKE15" s="813"/>
      <c r="WKF15" s="813"/>
      <c r="WKG15" s="813"/>
      <c r="WKH15" s="813"/>
      <c r="WKI15" s="813"/>
      <c r="WKJ15" s="813"/>
      <c r="WKK15" s="813"/>
      <c r="WKL15" s="813"/>
      <c r="WKM15" s="813"/>
      <c r="WKN15" s="813"/>
      <c r="WKO15" s="813"/>
      <c r="WKP15" s="813"/>
      <c r="WKQ15" s="813"/>
      <c r="WKR15" s="813"/>
      <c r="WKS15" s="813"/>
      <c r="WKT15" s="813"/>
      <c r="WKU15" s="813"/>
      <c r="WKV15" s="813"/>
      <c r="WKW15" s="813"/>
      <c r="WKX15" s="813"/>
      <c r="WKY15" s="813"/>
      <c r="WKZ15" s="813"/>
      <c r="WLA15" s="813"/>
      <c r="WLB15" s="813"/>
      <c r="WLC15" s="813"/>
      <c r="WLD15" s="813"/>
      <c r="WLE15" s="813"/>
      <c r="WLF15" s="813"/>
      <c r="WLG15" s="813"/>
      <c r="WLH15" s="813"/>
      <c r="WLI15" s="813"/>
      <c r="WLJ15" s="813"/>
      <c r="WLK15" s="813"/>
      <c r="WLL15" s="813"/>
      <c r="WLM15" s="813"/>
      <c r="WLN15" s="813"/>
      <c r="WLO15" s="813"/>
      <c r="WLP15" s="813"/>
      <c r="WLQ15" s="813"/>
      <c r="WLR15" s="813"/>
      <c r="WLS15" s="813"/>
      <c r="WLT15" s="813"/>
      <c r="WLU15" s="813"/>
      <c r="WLV15" s="813"/>
      <c r="WLW15" s="813"/>
      <c r="WLX15" s="813"/>
      <c r="WLY15" s="813"/>
      <c r="WLZ15" s="813"/>
      <c r="WMA15" s="813"/>
      <c r="WMB15" s="813"/>
      <c r="WMC15" s="813"/>
      <c r="WMD15" s="813"/>
      <c r="WME15" s="813"/>
      <c r="WMF15" s="813"/>
      <c r="WMG15" s="813"/>
      <c r="WMH15" s="813"/>
      <c r="WMI15" s="813"/>
      <c r="WMJ15" s="813"/>
      <c r="WMK15" s="813"/>
      <c r="WML15" s="813"/>
      <c r="WMM15" s="813"/>
      <c r="WMN15" s="813"/>
      <c r="WMO15" s="813"/>
      <c r="WMP15" s="813"/>
      <c r="WMQ15" s="813"/>
      <c r="WMR15" s="813"/>
      <c r="WMS15" s="813"/>
      <c r="WMT15" s="813"/>
      <c r="WMU15" s="813"/>
      <c r="WMV15" s="813"/>
      <c r="WMW15" s="813"/>
      <c r="WMX15" s="813"/>
      <c r="WMY15" s="813"/>
      <c r="WMZ15" s="813"/>
      <c r="WNA15" s="813"/>
      <c r="WNB15" s="813"/>
      <c r="WNC15" s="813"/>
      <c r="WND15" s="813"/>
      <c r="WNE15" s="813"/>
      <c r="WNF15" s="813"/>
      <c r="WNG15" s="813"/>
      <c r="WNH15" s="813"/>
      <c r="WNI15" s="813"/>
      <c r="WNJ15" s="813"/>
      <c r="WNK15" s="813"/>
      <c r="WNL15" s="813"/>
      <c r="WNM15" s="813"/>
      <c r="WNN15" s="813"/>
      <c r="WNO15" s="813"/>
      <c r="WNP15" s="813"/>
      <c r="WNQ15" s="813"/>
      <c r="WNR15" s="813"/>
      <c r="WNS15" s="813"/>
      <c r="WNT15" s="813"/>
      <c r="WNU15" s="813"/>
      <c r="WNV15" s="813"/>
      <c r="WNW15" s="813"/>
      <c r="WNX15" s="813"/>
      <c r="WNY15" s="813"/>
      <c r="WNZ15" s="813"/>
      <c r="WOA15" s="813"/>
      <c r="WOB15" s="813"/>
      <c r="WOC15" s="813"/>
      <c r="WOD15" s="813"/>
      <c r="WOE15" s="813"/>
      <c r="WOF15" s="813"/>
      <c r="WOG15" s="813"/>
      <c r="WOH15" s="813"/>
      <c r="WOI15" s="813"/>
      <c r="WOJ15" s="813"/>
      <c r="WOK15" s="813"/>
      <c r="WOL15" s="813"/>
      <c r="WOM15" s="813"/>
      <c r="WON15" s="813"/>
      <c r="WOO15" s="813"/>
      <c r="WOP15" s="813"/>
      <c r="WOQ15" s="813"/>
      <c r="WOR15" s="813"/>
      <c r="WOS15" s="813"/>
      <c r="WOT15" s="813"/>
      <c r="WOU15" s="813"/>
      <c r="WOV15" s="813"/>
      <c r="WOW15" s="813"/>
      <c r="WOX15" s="813"/>
      <c r="WOY15" s="813"/>
      <c r="WOZ15" s="813"/>
      <c r="WPA15" s="813"/>
      <c r="WPB15" s="813"/>
      <c r="WPC15" s="813"/>
      <c r="WPD15" s="813"/>
      <c r="WPE15" s="813"/>
      <c r="WPF15" s="813"/>
      <c r="WPG15" s="813"/>
      <c r="WPH15" s="813"/>
      <c r="WPI15" s="813"/>
      <c r="WPJ15" s="813"/>
      <c r="WPK15" s="813"/>
      <c r="WPL15" s="813"/>
      <c r="WPM15" s="813"/>
      <c r="WPN15" s="813"/>
      <c r="WPO15" s="813"/>
      <c r="WPP15" s="813"/>
      <c r="WPQ15" s="813"/>
      <c r="WPR15" s="813"/>
      <c r="WPS15" s="813"/>
      <c r="WPT15" s="813"/>
      <c r="WPU15" s="813"/>
      <c r="WPV15" s="813"/>
      <c r="WPW15" s="813"/>
      <c r="WPX15" s="813"/>
      <c r="WPY15" s="813"/>
      <c r="WPZ15" s="813"/>
      <c r="WQA15" s="813"/>
      <c r="WQB15" s="813"/>
      <c r="WQC15" s="813"/>
      <c r="WQD15" s="813"/>
      <c r="WQE15" s="813"/>
      <c r="WQF15" s="813"/>
      <c r="WQG15" s="813"/>
      <c r="WQH15" s="813"/>
      <c r="WQI15" s="813"/>
      <c r="WQJ15" s="813"/>
      <c r="WQK15" s="813"/>
      <c r="WQL15" s="813"/>
      <c r="WQM15" s="813"/>
      <c r="WQN15" s="813"/>
      <c r="WQO15" s="813"/>
      <c r="WQP15" s="813"/>
      <c r="WQQ15" s="813"/>
      <c r="WQR15" s="813"/>
      <c r="WQS15" s="813"/>
      <c r="WQT15" s="813"/>
      <c r="WQU15" s="813"/>
      <c r="WQV15" s="813"/>
      <c r="WQW15" s="813"/>
      <c r="WQX15" s="813"/>
      <c r="WQY15" s="813"/>
      <c r="WQZ15" s="813"/>
      <c r="WRA15" s="813"/>
      <c r="WRB15" s="813"/>
      <c r="WRC15" s="813"/>
      <c r="WRD15" s="813"/>
      <c r="WRE15" s="813"/>
      <c r="WRF15" s="813"/>
      <c r="WRG15" s="813"/>
      <c r="WRH15" s="813"/>
      <c r="WRI15" s="813"/>
      <c r="WRJ15" s="813"/>
      <c r="WRK15" s="813"/>
      <c r="WRL15" s="813"/>
      <c r="WRM15" s="813"/>
      <c r="WRN15" s="813"/>
      <c r="WRO15" s="813"/>
      <c r="WRP15" s="813"/>
      <c r="WRQ15" s="813"/>
      <c r="WRR15" s="813"/>
      <c r="WRS15" s="813"/>
      <c r="WRT15" s="813"/>
      <c r="WRU15" s="813"/>
      <c r="WRV15" s="813"/>
      <c r="WRW15" s="813"/>
      <c r="WRX15" s="813"/>
      <c r="WRY15" s="813"/>
      <c r="WRZ15" s="813"/>
      <c r="WSA15" s="813"/>
      <c r="WSB15" s="813"/>
      <c r="WSC15" s="813"/>
      <c r="WSD15" s="813"/>
      <c r="WSE15" s="813"/>
      <c r="WSF15" s="813"/>
      <c r="WSG15" s="813"/>
      <c r="WSH15" s="813"/>
      <c r="WSI15" s="813"/>
      <c r="WSJ15" s="813"/>
      <c r="WSK15" s="813"/>
      <c r="WSL15" s="813"/>
      <c r="WSM15" s="813"/>
      <c r="WSN15" s="813"/>
      <c r="WSO15" s="813"/>
      <c r="WSP15" s="813"/>
      <c r="WSQ15" s="813"/>
      <c r="WSR15" s="813"/>
      <c r="WSS15" s="813"/>
      <c r="WST15" s="813"/>
      <c r="WSU15" s="813"/>
      <c r="WSV15" s="813"/>
      <c r="WSW15" s="813"/>
      <c r="WSX15" s="813"/>
      <c r="WSY15" s="813"/>
      <c r="WSZ15" s="813"/>
      <c r="WTA15" s="813"/>
      <c r="WTB15" s="813"/>
      <c r="WTC15" s="813"/>
      <c r="WTD15" s="813"/>
      <c r="WTE15" s="813"/>
      <c r="WTF15" s="813"/>
      <c r="WTG15" s="813"/>
      <c r="WTH15" s="813"/>
      <c r="WTI15" s="813"/>
      <c r="WTJ15" s="813"/>
      <c r="WTK15" s="813"/>
      <c r="WTL15" s="813"/>
      <c r="WTM15" s="813"/>
      <c r="WTN15" s="813"/>
      <c r="WTO15" s="813"/>
      <c r="WTP15" s="813"/>
      <c r="WTQ15" s="813"/>
      <c r="WTR15" s="813"/>
      <c r="WTS15" s="813"/>
      <c r="WTT15" s="813"/>
      <c r="WTU15" s="813"/>
      <c r="WTV15" s="813"/>
      <c r="WTW15" s="813"/>
      <c r="WTX15" s="813"/>
      <c r="WTY15" s="813"/>
      <c r="WTZ15" s="813"/>
      <c r="WUA15" s="813"/>
      <c r="WUB15" s="813"/>
      <c r="WUC15" s="813"/>
      <c r="WUD15" s="813"/>
      <c r="WUE15" s="813"/>
      <c r="WUF15" s="813"/>
      <c r="WUG15" s="813"/>
      <c r="WUH15" s="813"/>
      <c r="WUI15" s="813"/>
      <c r="WUJ15" s="813"/>
      <c r="WUK15" s="813"/>
      <c r="WUL15" s="813"/>
      <c r="WUM15" s="813"/>
      <c r="WUN15" s="813"/>
      <c r="WUO15" s="813"/>
      <c r="WUP15" s="813"/>
      <c r="WUQ15" s="813"/>
      <c r="WUR15" s="813"/>
      <c r="WUS15" s="813"/>
      <c r="WUT15" s="813"/>
      <c r="WUU15" s="813"/>
      <c r="WUV15" s="813"/>
      <c r="WUW15" s="813"/>
      <c r="WUX15" s="813"/>
      <c r="WUY15" s="813"/>
      <c r="WUZ15" s="813"/>
      <c r="WVA15" s="813"/>
      <c r="WVB15" s="813"/>
      <c r="WVC15" s="813"/>
      <c r="WVD15" s="813"/>
      <c r="WVE15" s="813"/>
      <c r="WVF15" s="813"/>
      <c r="WVG15" s="813"/>
      <c r="WVH15" s="813"/>
      <c r="WVI15" s="813"/>
      <c r="WVJ15" s="813"/>
      <c r="WVK15" s="813"/>
      <c r="WVL15" s="813"/>
      <c r="WVM15" s="813"/>
      <c r="WVN15" s="813"/>
      <c r="WVO15" s="813"/>
      <c r="WVP15" s="813"/>
      <c r="WVQ15" s="813"/>
      <c r="WVR15" s="813"/>
      <c r="WVS15" s="813"/>
      <c r="WVT15" s="813"/>
      <c r="WVU15" s="813"/>
      <c r="WVV15" s="813"/>
      <c r="WVW15" s="813"/>
      <c r="WVX15" s="813"/>
      <c r="WVY15" s="813"/>
      <c r="WVZ15" s="813"/>
      <c r="WWA15" s="813"/>
      <c r="WWB15" s="813"/>
      <c r="WWC15" s="813"/>
      <c r="WWD15" s="813"/>
      <c r="WWE15" s="813"/>
      <c r="WWF15" s="813"/>
      <c r="WWG15" s="813"/>
      <c r="WWH15" s="813"/>
      <c r="WWI15" s="813"/>
      <c r="WWJ15" s="813"/>
      <c r="WWK15" s="813"/>
      <c r="WWL15" s="813"/>
      <c r="WWM15" s="813"/>
      <c r="WWN15" s="813"/>
      <c r="WWO15" s="813"/>
      <c r="WWP15" s="813"/>
      <c r="WWQ15" s="813"/>
      <c r="WWR15" s="813"/>
      <c r="WWS15" s="813"/>
      <c r="WWT15" s="813"/>
      <c r="WWU15" s="813"/>
      <c r="WWV15" s="813"/>
      <c r="WWW15" s="813"/>
      <c r="WWX15" s="813"/>
      <c r="WWY15" s="813"/>
      <c r="WWZ15" s="813"/>
      <c r="WXA15" s="813"/>
      <c r="WXB15" s="813"/>
      <c r="WXC15" s="813"/>
      <c r="WXD15" s="813"/>
      <c r="WXE15" s="813"/>
      <c r="WXF15" s="813"/>
      <c r="WXG15" s="813"/>
      <c r="WXH15" s="813"/>
      <c r="WXI15" s="813"/>
      <c r="WXJ15" s="813"/>
      <c r="WXK15" s="813"/>
      <c r="WXL15" s="813"/>
      <c r="WXM15" s="813"/>
      <c r="WXN15" s="813"/>
      <c r="WXO15" s="813"/>
      <c r="WXP15" s="813"/>
      <c r="WXQ15" s="813"/>
      <c r="WXR15" s="813"/>
      <c r="WXS15" s="813"/>
      <c r="WXT15" s="813"/>
      <c r="WXU15" s="813"/>
      <c r="WXV15" s="813"/>
      <c r="WXW15" s="813"/>
      <c r="WXX15" s="813"/>
      <c r="WXY15" s="813"/>
      <c r="WXZ15" s="813"/>
      <c r="WYA15" s="813"/>
      <c r="WYB15" s="813"/>
      <c r="WYC15" s="813"/>
      <c r="WYD15" s="813"/>
      <c r="WYE15" s="813"/>
      <c r="WYF15" s="813"/>
      <c r="WYG15" s="813"/>
      <c r="WYH15" s="813"/>
      <c r="WYI15" s="813"/>
      <c r="WYJ15" s="813"/>
      <c r="WYK15" s="813"/>
      <c r="WYL15" s="813"/>
      <c r="WYM15" s="813"/>
      <c r="WYN15" s="813"/>
      <c r="WYO15" s="813"/>
      <c r="WYP15" s="813"/>
      <c r="WYQ15" s="813"/>
      <c r="WYR15" s="813"/>
      <c r="WYS15" s="813"/>
      <c r="WYT15" s="813"/>
      <c r="WYU15" s="813"/>
      <c r="WYV15" s="813"/>
      <c r="WYW15" s="813"/>
      <c r="WYX15" s="813"/>
      <c r="WYY15" s="813"/>
      <c r="WYZ15" s="813"/>
      <c r="WZA15" s="813"/>
      <c r="WZB15" s="813"/>
      <c r="WZC15" s="813"/>
      <c r="WZD15" s="813"/>
      <c r="WZE15" s="813"/>
      <c r="WZF15" s="813"/>
      <c r="WZG15" s="813"/>
      <c r="WZH15" s="813"/>
      <c r="WZI15" s="813"/>
      <c r="WZJ15" s="813"/>
      <c r="WZK15" s="813"/>
      <c r="WZL15" s="813"/>
      <c r="WZM15" s="813"/>
      <c r="WZN15" s="813"/>
      <c r="WZO15" s="813"/>
      <c r="WZP15" s="813"/>
      <c r="WZQ15" s="813"/>
      <c r="WZR15" s="813"/>
      <c r="WZS15" s="813"/>
      <c r="WZT15" s="813"/>
      <c r="WZU15" s="813"/>
      <c r="WZV15" s="813"/>
      <c r="WZW15" s="813"/>
      <c r="WZX15" s="813"/>
      <c r="WZY15" s="813"/>
      <c r="WZZ15" s="813"/>
      <c r="XAA15" s="813"/>
      <c r="XAB15" s="813"/>
      <c r="XAC15" s="813"/>
      <c r="XAD15" s="813"/>
      <c r="XAE15" s="813"/>
      <c r="XAF15" s="813"/>
      <c r="XAG15" s="813"/>
      <c r="XAH15" s="813"/>
      <c r="XAI15" s="813"/>
      <c r="XAJ15" s="813"/>
      <c r="XAK15" s="813"/>
      <c r="XAL15" s="813"/>
      <c r="XAM15" s="813"/>
      <c r="XAN15" s="813"/>
      <c r="XAO15" s="813"/>
      <c r="XAP15" s="813"/>
      <c r="XAQ15" s="813"/>
      <c r="XAR15" s="813"/>
      <c r="XAS15" s="813"/>
      <c r="XAT15" s="813"/>
      <c r="XAU15" s="813"/>
      <c r="XAV15" s="813"/>
      <c r="XAW15" s="813"/>
      <c r="XAX15" s="813"/>
      <c r="XAY15" s="813"/>
      <c r="XAZ15" s="813"/>
      <c r="XBA15" s="813"/>
      <c r="XBB15" s="813"/>
      <c r="XBC15" s="813"/>
      <c r="XBD15" s="813"/>
      <c r="XBE15" s="813"/>
      <c r="XBF15" s="813"/>
      <c r="XBG15" s="813"/>
      <c r="XBH15" s="813"/>
      <c r="XBI15" s="813"/>
      <c r="XBJ15" s="813"/>
      <c r="XBK15" s="813"/>
      <c r="XBL15" s="813"/>
      <c r="XBM15" s="813"/>
      <c r="XBN15" s="813"/>
      <c r="XBO15" s="813"/>
      <c r="XBP15" s="813"/>
      <c r="XBQ15" s="813"/>
      <c r="XBR15" s="813"/>
      <c r="XBS15" s="813"/>
      <c r="XBT15" s="813"/>
      <c r="XBU15" s="813"/>
      <c r="XBV15" s="813"/>
      <c r="XBW15" s="813"/>
      <c r="XBX15" s="813"/>
      <c r="XBY15" s="813"/>
      <c r="XBZ15" s="813"/>
      <c r="XCA15" s="813"/>
      <c r="XCB15" s="813"/>
      <c r="XCC15" s="813"/>
      <c r="XCD15" s="813"/>
      <c r="XCE15" s="813"/>
      <c r="XCF15" s="813"/>
      <c r="XCG15" s="813"/>
      <c r="XCH15" s="813"/>
      <c r="XCI15" s="813"/>
      <c r="XCJ15" s="813"/>
      <c r="XCK15" s="813"/>
      <c r="XCL15" s="813"/>
      <c r="XCM15" s="813"/>
      <c r="XCN15" s="813"/>
      <c r="XCO15" s="813"/>
      <c r="XCP15" s="813"/>
      <c r="XCQ15" s="813"/>
      <c r="XCR15" s="813"/>
      <c r="XCS15" s="813"/>
      <c r="XCT15" s="813"/>
      <c r="XCU15" s="813"/>
      <c r="XCV15" s="813"/>
      <c r="XCW15" s="813"/>
      <c r="XCX15" s="813"/>
      <c r="XCY15" s="813"/>
      <c r="XCZ15" s="813"/>
      <c r="XDA15" s="813"/>
      <c r="XDB15" s="813"/>
      <c r="XDC15" s="813"/>
      <c r="XDD15" s="813"/>
      <c r="XDE15" s="813"/>
      <c r="XDF15" s="813"/>
      <c r="XDG15" s="813"/>
      <c r="XDH15" s="813"/>
      <c r="XDI15" s="813"/>
      <c r="XDJ15" s="813"/>
      <c r="XDK15" s="813"/>
      <c r="XDL15" s="813"/>
      <c r="XDM15" s="813"/>
      <c r="XDN15" s="813"/>
      <c r="XDO15" s="813"/>
      <c r="XDP15" s="813"/>
      <c r="XDQ15" s="813"/>
      <c r="XDR15" s="813"/>
      <c r="XDS15" s="813"/>
      <c r="XDT15" s="813"/>
      <c r="XDU15" s="813"/>
      <c r="XDV15" s="813"/>
      <c r="XDW15" s="813"/>
      <c r="XDX15" s="813"/>
      <c r="XDY15" s="813"/>
      <c r="XDZ15" s="813"/>
      <c r="XEA15" s="813"/>
      <c r="XEB15" s="813"/>
      <c r="XEC15" s="813"/>
      <c r="XED15" s="813"/>
      <c r="XEE15" s="813"/>
      <c r="XEF15" s="813"/>
      <c r="XEG15" s="813"/>
      <c r="XEH15" s="813"/>
      <c r="XEI15" s="813"/>
      <c r="XEJ15" s="813"/>
      <c r="XEK15" s="813"/>
      <c r="XEL15" s="813"/>
      <c r="XEM15" s="813"/>
      <c r="XEN15" s="813"/>
      <c r="XEO15" s="813"/>
      <c r="XEP15" s="813"/>
      <c r="XEQ15" s="813"/>
      <c r="XER15" s="813"/>
      <c r="XES15" s="813"/>
      <c r="XET15" s="813"/>
      <c r="XEU15" s="813"/>
      <c r="XEV15" s="813"/>
      <c r="XEW15" s="813"/>
      <c r="XEX15" s="813"/>
      <c r="XEY15" s="813"/>
      <c r="XEZ15" s="813"/>
      <c r="XFA15" s="813"/>
      <c r="XFB15" s="813"/>
      <c r="XFC15" s="813"/>
      <c r="XFD15" s="813"/>
    </row>
    <row r="16" spans="1:16384">
      <c r="A16" s="820" t="s">
        <v>732</v>
      </c>
      <c r="B16" s="819">
        <v>119.9481</v>
      </c>
      <c r="C16" s="819">
        <v>6.14</v>
      </c>
      <c r="D16" s="824">
        <v>137.24484000000001</v>
      </c>
      <c r="E16" s="824">
        <v>14.42</v>
      </c>
      <c r="F16" s="822">
        <v>144.91999999999999</v>
      </c>
      <c r="G16" s="823">
        <v>5.59</v>
      </c>
      <c r="H16" s="822">
        <v>152.07703000000001</v>
      </c>
      <c r="I16" s="821">
        <v>4.9373449999999997</v>
      </c>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c r="AT16" s="813"/>
      <c r="AU16" s="813"/>
      <c r="AV16" s="813"/>
      <c r="AW16" s="813"/>
      <c r="AX16" s="813"/>
      <c r="AY16" s="813"/>
      <c r="AZ16" s="813"/>
      <c r="BA16" s="813"/>
      <c r="BB16" s="813"/>
      <c r="BC16" s="813"/>
      <c r="BD16" s="813"/>
      <c r="BE16" s="813"/>
      <c r="BF16" s="813"/>
      <c r="BG16" s="813"/>
      <c r="BH16" s="813"/>
      <c r="BI16" s="813"/>
      <c r="BJ16" s="813"/>
      <c r="BK16" s="813"/>
      <c r="BL16" s="813"/>
      <c r="BM16" s="813"/>
      <c r="BN16" s="813"/>
      <c r="BO16" s="813"/>
      <c r="BP16" s="813"/>
      <c r="BQ16" s="813"/>
      <c r="BR16" s="813"/>
      <c r="BS16" s="813"/>
      <c r="BT16" s="813"/>
      <c r="BU16" s="813"/>
      <c r="BV16" s="813"/>
      <c r="BW16" s="813"/>
      <c r="BX16" s="813"/>
      <c r="BY16" s="813"/>
      <c r="BZ16" s="813"/>
      <c r="CA16" s="813"/>
      <c r="CB16" s="813"/>
      <c r="CC16" s="813"/>
      <c r="CD16" s="813"/>
      <c r="CE16" s="813"/>
      <c r="CF16" s="813"/>
      <c r="CG16" s="813"/>
      <c r="CH16" s="813"/>
      <c r="CI16" s="813"/>
      <c r="CJ16" s="813"/>
      <c r="CK16" s="813"/>
      <c r="CL16" s="813"/>
      <c r="CM16" s="813"/>
      <c r="CN16" s="813"/>
      <c r="CO16" s="813"/>
      <c r="CP16" s="813"/>
      <c r="CQ16" s="813"/>
      <c r="CR16" s="813"/>
      <c r="CS16" s="813"/>
      <c r="CT16" s="813"/>
      <c r="CU16" s="813"/>
      <c r="CV16" s="813"/>
      <c r="CW16" s="813"/>
      <c r="CX16" s="813"/>
      <c r="CY16" s="813"/>
      <c r="CZ16" s="813"/>
      <c r="DA16" s="813"/>
      <c r="DB16" s="813"/>
      <c r="DC16" s="813"/>
      <c r="DD16" s="813"/>
      <c r="DE16" s="813"/>
      <c r="DF16" s="813"/>
      <c r="DG16" s="813"/>
      <c r="DH16" s="813"/>
      <c r="DI16" s="813"/>
      <c r="DJ16" s="813"/>
      <c r="DK16" s="813"/>
      <c r="DL16" s="813"/>
      <c r="DM16" s="813"/>
      <c r="DN16" s="813"/>
      <c r="DO16" s="813"/>
      <c r="DP16" s="813"/>
      <c r="DQ16" s="813"/>
      <c r="DR16" s="813"/>
      <c r="DS16" s="813"/>
      <c r="DT16" s="813"/>
      <c r="DU16" s="813"/>
      <c r="DV16" s="813"/>
      <c r="DW16" s="813"/>
      <c r="DX16" s="813"/>
      <c r="DY16" s="813"/>
      <c r="DZ16" s="813"/>
      <c r="EA16" s="813"/>
      <c r="EB16" s="813"/>
      <c r="EC16" s="813"/>
      <c r="ED16" s="813"/>
      <c r="EE16" s="813"/>
      <c r="EF16" s="813"/>
      <c r="EG16" s="813"/>
      <c r="EH16" s="813"/>
      <c r="EI16" s="813"/>
      <c r="EJ16" s="813"/>
      <c r="EK16" s="813"/>
      <c r="EL16" s="813"/>
      <c r="EM16" s="813"/>
      <c r="EN16" s="813"/>
      <c r="EO16" s="813"/>
      <c r="EP16" s="813"/>
      <c r="EQ16" s="813"/>
      <c r="ER16" s="813"/>
      <c r="ES16" s="813"/>
      <c r="ET16" s="813"/>
      <c r="EU16" s="813"/>
      <c r="EV16" s="813"/>
      <c r="EW16" s="813"/>
      <c r="EX16" s="813"/>
      <c r="EY16" s="813"/>
      <c r="EZ16" s="813"/>
      <c r="FA16" s="813"/>
      <c r="FB16" s="813"/>
      <c r="FC16" s="813"/>
      <c r="FD16" s="813"/>
      <c r="FE16" s="813"/>
      <c r="FF16" s="813"/>
      <c r="FG16" s="813"/>
      <c r="FH16" s="813"/>
      <c r="FI16" s="813"/>
      <c r="FJ16" s="813"/>
      <c r="FK16" s="813"/>
      <c r="FL16" s="813"/>
      <c r="FM16" s="813"/>
      <c r="FN16" s="813"/>
      <c r="FO16" s="813"/>
      <c r="FP16" s="813"/>
      <c r="FQ16" s="813"/>
      <c r="FR16" s="813"/>
      <c r="FS16" s="813"/>
      <c r="FT16" s="813"/>
      <c r="FU16" s="813"/>
      <c r="FV16" s="813"/>
      <c r="FW16" s="813"/>
      <c r="FX16" s="813"/>
      <c r="FY16" s="813"/>
      <c r="FZ16" s="813"/>
      <c r="GA16" s="813"/>
      <c r="GB16" s="813"/>
      <c r="GC16" s="813"/>
      <c r="GD16" s="813"/>
      <c r="GE16" s="813"/>
      <c r="GF16" s="813"/>
      <c r="GG16" s="813"/>
      <c r="GH16" s="813"/>
      <c r="GI16" s="813"/>
      <c r="GJ16" s="813"/>
      <c r="GK16" s="813"/>
      <c r="GL16" s="813"/>
      <c r="GM16" s="813"/>
      <c r="GN16" s="813"/>
      <c r="GO16" s="813"/>
      <c r="GP16" s="813"/>
      <c r="GQ16" s="813"/>
      <c r="GR16" s="813"/>
      <c r="GS16" s="813"/>
      <c r="GT16" s="813"/>
      <c r="GU16" s="813"/>
      <c r="GV16" s="813"/>
      <c r="GW16" s="813"/>
      <c r="GX16" s="813"/>
      <c r="GY16" s="813"/>
      <c r="GZ16" s="813"/>
      <c r="HA16" s="813"/>
      <c r="HB16" s="813"/>
      <c r="HC16" s="813"/>
      <c r="HD16" s="813"/>
      <c r="HE16" s="813"/>
      <c r="HF16" s="813"/>
      <c r="HG16" s="813"/>
      <c r="HH16" s="813"/>
      <c r="HI16" s="813"/>
      <c r="HJ16" s="813"/>
      <c r="HK16" s="813"/>
      <c r="HL16" s="813"/>
      <c r="HM16" s="813"/>
      <c r="HN16" s="813"/>
      <c r="HO16" s="813"/>
      <c r="HP16" s="813"/>
      <c r="HQ16" s="813"/>
      <c r="HR16" s="813"/>
      <c r="HS16" s="813"/>
      <c r="HT16" s="813"/>
      <c r="HU16" s="813"/>
      <c r="HV16" s="813"/>
      <c r="HW16" s="813"/>
      <c r="HX16" s="813"/>
      <c r="HY16" s="813"/>
      <c r="HZ16" s="813"/>
      <c r="IA16" s="813"/>
      <c r="IB16" s="813"/>
      <c r="IC16" s="813"/>
      <c r="ID16" s="813"/>
      <c r="IE16" s="813"/>
      <c r="IF16" s="813"/>
      <c r="IG16" s="813"/>
      <c r="IH16" s="813"/>
      <c r="II16" s="813"/>
      <c r="IJ16" s="813"/>
      <c r="IK16" s="813"/>
      <c r="IL16" s="813"/>
      <c r="IM16" s="813"/>
      <c r="IN16" s="813"/>
      <c r="IO16" s="813"/>
      <c r="IP16" s="813"/>
      <c r="IQ16" s="813"/>
      <c r="IR16" s="813"/>
      <c r="IS16" s="813"/>
      <c r="IT16" s="813"/>
      <c r="IU16" s="813"/>
      <c r="IV16" s="813"/>
      <c r="IW16" s="813"/>
      <c r="IX16" s="813"/>
      <c r="IY16" s="813"/>
      <c r="IZ16" s="813"/>
      <c r="JA16" s="813"/>
      <c r="JB16" s="813"/>
      <c r="JC16" s="813"/>
      <c r="JD16" s="813"/>
      <c r="JE16" s="813"/>
      <c r="JF16" s="813"/>
      <c r="JG16" s="813"/>
      <c r="JH16" s="813"/>
      <c r="JI16" s="813"/>
      <c r="JJ16" s="813"/>
      <c r="JK16" s="813"/>
      <c r="JL16" s="813"/>
      <c r="JM16" s="813"/>
      <c r="JN16" s="813"/>
      <c r="JO16" s="813"/>
      <c r="JP16" s="813"/>
      <c r="JQ16" s="813"/>
      <c r="JR16" s="813"/>
      <c r="JS16" s="813"/>
      <c r="JT16" s="813"/>
      <c r="JU16" s="813"/>
      <c r="JV16" s="813"/>
      <c r="JW16" s="813"/>
      <c r="JX16" s="813"/>
      <c r="JY16" s="813"/>
      <c r="JZ16" s="813"/>
      <c r="KA16" s="813"/>
      <c r="KB16" s="813"/>
      <c r="KC16" s="813"/>
      <c r="KD16" s="813"/>
      <c r="KE16" s="813"/>
      <c r="KF16" s="813"/>
      <c r="KG16" s="813"/>
      <c r="KH16" s="813"/>
      <c r="KI16" s="813"/>
      <c r="KJ16" s="813"/>
      <c r="KK16" s="813"/>
      <c r="KL16" s="813"/>
      <c r="KM16" s="813"/>
      <c r="KN16" s="813"/>
      <c r="KO16" s="813"/>
      <c r="KP16" s="813"/>
      <c r="KQ16" s="813"/>
      <c r="KR16" s="813"/>
      <c r="KS16" s="813"/>
      <c r="KT16" s="813"/>
      <c r="KU16" s="813"/>
      <c r="KV16" s="813"/>
      <c r="KW16" s="813"/>
      <c r="KX16" s="813"/>
      <c r="KY16" s="813"/>
      <c r="KZ16" s="813"/>
      <c r="LA16" s="813"/>
      <c r="LB16" s="813"/>
      <c r="LC16" s="813"/>
      <c r="LD16" s="813"/>
      <c r="LE16" s="813"/>
      <c r="LF16" s="813"/>
      <c r="LG16" s="813"/>
      <c r="LH16" s="813"/>
      <c r="LI16" s="813"/>
      <c r="LJ16" s="813"/>
      <c r="LK16" s="813"/>
      <c r="LL16" s="813"/>
      <c r="LM16" s="813"/>
      <c r="LN16" s="813"/>
      <c r="LO16" s="813"/>
      <c r="LP16" s="813"/>
      <c r="LQ16" s="813"/>
      <c r="LR16" s="813"/>
      <c r="LS16" s="813"/>
      <c r="LT16" s="813"/>
      <c r="LU16" s="813"/>
      <c r="LV16" s="813"/>
      <c r="LW16" s="813"/>
      <c r="LX16" s="813"/>
      <c r="LY16" s="813"/>
      <c r="LZ16" s="813"/>
      <c r="MA16" s="813"/>
      <c r="MB16" s="813"/>
      <c r="MC16" s="813"/>
      <c r="MD16" s="813"/>
      <c r="ME16" s="813"/>
      <c r="MF16" s="813"/>
      <c r="MG16" s="813"/>
      <c r="MH16" s="813"/>
      <c r="MI16" s="813"/>
      <c r="MJ16" s="813"/>
      <c r="MK16" s="813"/>
      <c r="ML16" s="813"/>
      <c r="MM16" s="813"/>
      <c r="MN16" s="813"/>
      <c r="MO16" s="813"/>
      <c r="MP16" s="813"/>
      <c r="MQ16" s="813"/>
      <c r="MR16" s="813"/>
      <c r="MS16" s="813"/>
      <c r="MT16" s="813"/>
      <c r="MU16" s="813"/>
      <c r="MV16" s="813"/>
      <c r="MW16" s="813"/>
      <c r="MX16" s="813"/>
      <c r="MY16" s="813"/>
      <c r="MZ16" s="813"/>
      <c r="NA16" s="813"/>
      <c r="NB16" s="813"/>
      <c r="NC16" s="813"/>
      <c r="ND16" s="813"/>
      <c r="NE16" s="813"/>
      <c r="NF16" s="813"/>
      <c r="NG16" s="813"/>
      <c r="NH16" s="813"/>
      <c r="NI16" s="813"/>
      <c r="NJ16" s="813"/>
      <c r="NK16" s="813"/>
      <c r="NL16" s="813"/>
      <c r="NM16" s="813"/>
      <c r="NN16" s="813"/>
      <c r="NO16" s="813"/>
      <c r="NP16" s="813"/>
      <c r="NQ16" s="813"/>
      <c r="NR16" s="813"/>
      <c r="NS16" s="813"/>
      <c r="NT16" s="813"/>
      <c r="NU16" s="813"/>
      <c r="NV16" s="813"/>
      <c r="NW16" s="813"/>
      <c r="NX16" s="813"/>
      <c r="NY16" s="813"/>
      <c r="NZ16" s="813"/>
      <c r="OA16" s="813"/>
      <c r="OB16" s="813"/>
      <c r="OC16" s="813"/>
      <c r="OD16" s="813"/>
      <c r="OE16" s="813"/>
      <c r="OF16" s="813"/>
      <c r="OG16" s="813"/>
      <c r="OH16" s="813"/>
      <c r="OI16" s="813"/>
      <c r="OJ16" s="813"/>
      <c r="OK16" s="813"/>
      <c r="OL16" s="813"/>
      <c r="OM16" s="813"/>
      <c r="ON16" s="813"/>
      <c r="OO16" s="813"/>
      <c r="OP16" s="813"/>
      <c r="OQ16" s="813"/>
      <c r="OR16" s="813"/>
      <c r="OS16" s="813"/>
      <c r="OT16" s="813"/>
      <c r="OU16" s="813"/>
      <c r="OV16" s="813"/>
      <c r="OW16" s="813"/>
      <c r="OX16" s="813"/>
      <c r="OY16" s="813"/>
      <c r="OZ16" s="813"/>
      <c r="PA16" s="813"/>
      <c r="PB16" s="813"/>
      <c r="PC16" s="813"/>
      <c r="PD16" s="813"/>
      <c r="PE16" s="813"/>
      <c r="PF16" s="813"/>
      <c r="PG16" s="813"/>
      <c r="PH16" s="813"/>
      <c r="PI16" s="813"/>
      <c r="PJ16" s="813"/>
      <c r="PK16" s="813"/>
      <c r="PL16" s="813"/>
      <c r="PM16" s="813"/>
      <c r="PN16" s="813"/>
      <c r="PO16" s="813"/>
      <c r="PP16" s="813"/>
      <c r="PQ16" s="813"/>
      <c r="PR16" s="813"/>
      <c r="PS16" s="813"/>
      <c r="PT16" s="813"/>
      <c r="PU16" s="813"/>
      <c r="PV16" s="813"/>
      <c r="PW16" s="813"/>
      <c r="PX16" s="813"/>
      <c r="PY16" s="813"/>
      <c r="PZ16" s="813"/>
      <c r="QA16" s="813"/>
      <c r="QB16" s="813"/>
      <c r="QC16" s="813"/>
      <c r="QD16" s="813"/>
      <c r="QE16" s="813"/>
      <c r="QF16" s="813"/>
      <c r="QG16" s="813"/>
      <c r="QH16" s="813"/>
      <c r="QI16" s="813"/>
      <c r="QJ16" s="813"/>
      <c r="QK16" s="813"/>
      <c r="QL16" s="813"/>
      <c r="QM16" s="813"/>
      <c r="QN16" s="813"/>
      <c r="QO16" s="813"/>
      <c r="QP16" s="813"/>
      <c r="QQ16" s="813"/>
      <c r="QR16" s="813"/>
      <c r="QS16" s="813"/>
      <c r="QT16" s="813"/>
      <c r="QU16" s="813"/>
      <c r="QV16" s="813"/>
      <c r="QW16" s="813"/>
      <c r="QX16" s="813"/>
      <c r="QY16" s="813"/>
      <c r="QZ16" s="813"/>
      <c r="RA16" s="813"/>
      <c r="RB16" s="813"/>
      <c r="RC16" s="813"/>
      <c r="RD16" s="813"/>
      <c r="RE16" s="813"/>
      <c r="RF16" s="813"/>
      <c r="RG16" s="813"/>
      <c r="RH16" s="813"/>
      <c r="RI16" s="813"/>
      <c r="RJ16" s="813"/>
      <c r="RK16" s="813"/>
      <c r="RL16" s="813"/>
      <c r="RM16" s="813"/>
      <c r="RN16" s="813"/>
      <c r="RO16" s="813"/>
      <c r="RP16" s="813"/>
      <c r="RQ16" s="813"/>
      <c r="RR16" s="813"/>
      <c r="RS16" s="813"/>
      <c r="RT16" s="813"/>
      <c r="RU16" s="813"/>
      <c r="RV16" s="813"/>
      <c r="RW16" s="813"/>
      <c r="RX16" s="813"/>
      <c r="RY16" s="813"/>
      <c r="RZ16" s="813"/>
      <c r="SA16" s="813"/>
      <c r="SB16" s="813"/>
      <c r="SC16" s="813"/>
      <c r="SD16" s="813"/>
      <c r="SE16" s="813"/>
      <c r="SF16" s="813"/>
      <c r="SG16" s="813"/>
      <c r="SH16" s="813"/>
      <c r="SI16" s="813"/>
      <c r="SJ16" s="813"/>
      <c r="SK16" s="813"/>
      <c r="SL16" s="813"/>
      <c r="SM16" s="813"/>
      <c r="SN16" s="813"/>
      <c r="SO16" s="813"/>
      <c r="SP16" s="813"/>
      <c r="SQ16" s="813"/>
      <c r="SR16" s="813"/>
      <c r="SS16" s="813"/>
      <c r="ST16" s="813"/>
      <c r="SU16" s="813"/>
      <c r="SV16" s="813"/>
      <c r="SW16" s="813"/>
      <c r="SX16" s="813"/>
      <c r="SY16" s="813"/>
      <c r="SZ16" s="813"/>
      <c r="TA16" s="813"/>
      <c r="TB16" s="813"/>
      <c r="TC16" s="813"/>
      <c r="TD16" s="813"/>
      <c r="TE16" s="813"/>
      <c r="TF16" s="813"/>
      <c r="TG16" s="813"/>
      <c r="TH16" s="813"/>
      <c r="TI16" s="813"/>
      <c r="TJ16" s="813"/>
      <c r="TK16" s="813"/>
      <c r="TL16" s="813"/>
      <c r="TM16" s="813"/>
      <c r="TN16" s="813"/>
      <c r="TO16" s="813"/>
      <c r="TP16" s="813"/>
      <c r="TQ16" s="813"/>
      <c r="TR16" s="813"/>
      <c r="TS16" s="813"/>
      <c r="TT16" s="813"/>
      <c r="TU16" s="813"/>
      <c r="TV16" s="813"/>
      <c r="TW16" s="813"/>
      <c r="TX16" s="813"/>
      <c r="TY16" s="813"/>
      <c r="TZ16" s="813"/>
      <c r="UA16" s="813"/>
      <c r="UB16" s="813"/>
      <c r="UC16" s="813"/>
      <c r="UD16" s="813"/>
      <c r="UE16" s="813"/>
      <c r="UF16" s="813"/>
      <c r="UG16" s="813"/>
      <c r="UH16" s="813"/>
      <c r="UI16" s="813"/>
      <c r="UJ16" s="813"/>
      <c r="UK16" s="813"/>
      <c r="UL16" s="813"/>
      <c r="UM16" s="813"/>
      <c r="UN16" s="813"/>
      <c r="UO16" s="813"/>
      <c r="UP16" s="813"/>
      <c r="UQ16" s="813"/>
      <c r="UR16" s="813"/>
      <c r="US16" s="813"/>
      <c r="UT16" s="813"/>
      <c r="UU16" s="813"/>
      <c r="UV16" s="813"/>
      <c r="UW16" s="813"/>
      <c r="UX16" s="813"/>
      <c r="UY16" s="813"/>
      <c r="UZ16" s="813"/>
      <c r="VA16" s="813"/>
      <c r="VB16" s="813"/>
      <c r="VC16" s="813"/>
      <c r="VD16" s="813"/>
      <c r="VE16" s="813"/>
      <c r="VF16" s="813"/>
      <c r="VG16" s="813"/>
      <c r="VH16" s="813"/>
      <c r="VI16" s="813"/>
      <c r="VJ16" s="813"/>
      <c r="VK16" s="813"/>
      <c r="VL16" s="813"/>
      <c r="VM16" s="813"/>
      <c r="VN16" s="813"/>
      <c r="VO16" s="813"/>
      <c r="VP16" s="813"/>
      <c r="VQ16" s="813"/>
      <c r="VR16" s="813"/>
      <c r="VS16" s="813"/>
      <c r="VT16" s="813"/>
      <c r="VU16" s="813"/>
      <c r="VV16" s="813"/>
      <c r="VW16" s="813"/>
      <c r="VX16" s="813"/>
      <c r="VY16" s="813"/>
      <c r="VZ16" s="813"/>
      <c r="WA16" s="813"/>
      <c r="WB16" s="813"/>
      <c r="WC16" s="813"/>
      <c r="WD16" s="813"/>
      <c r="WE16" s="813"/>
      <c r="WF16" s="813"/>
      <c r="WG16" s="813"/>
      <c r="WH16" s="813"/>
      <c r="WI16" s="813"/>
      <c r="WJ16" s="813"/>
      <c r="WK16" s="813"/>
      <c r="WL16" s="813"/>
      <c r="WM16" s="813"/>
      <c r="WN16" s="813"/>
      <c r="WO16" s="813"/>
      <c r="WP16" s="813"/>
      <c r="WQ16" s="813"/>
      <c r="WR16" s="813"/>
      <c r="WS16" s="813"/>
      <c r="WT16" s="813"/>
      <c r="WU16" s="813"/>
      <c r="WV16" s="813"/>
      <c r="WW16" s="813"/>
      <c r="WX16" s="813"/>
      <c r="WY16" s="813"/>
      <c r="WZ16" s="813"/>
      <c r="XA16" s="813"/>
      <c r="XB16" s="813"/>
      <c r="XC16" s="813"/>
      <c r="XD16" s="813"/>
      <c r="XE16" s="813"/>
      <c r="XF16" s="813"/>
      <c r="XG16" s="813"/>
      <c r="XH16" s="813"/>
      <c r="XI16" s="813"/>
      <c r="XJ16" s="813"/>
      <c r="XK16" s="813"/>
      <c r="XL16" s="813"/>
      <c r="XM16" s="813"/>
      <c r="XN16" s="813"/>
      <c r="XO16" s="813"/>
      <c r="XP16" s="813"/>
      <c r="XQ16" s="813"/>
      <c r="XR16" s="813"/>
      <c r="XS16" s="813"/>
      <c r="XT16" s="813"/>
      <c r="XU16" s="813"/>
      <c r="XV16" s="813"/>
      <c r="XW16" s="813"/>
      <c r="XX16" s="813"/>
      <c r="XY16" s="813"/>
      <c r="XZ16" s="813"/>
      <c r="YA16" s="813"/>
      <c r="YB16" s="813"/>
      <c r="YC16" s="813"/>
      <c r="YD16" s="813"/>
      <c r="YE16" s="813"/>
      <c r="YF16" s="813"/>
      <c r="YG16" s="813"/>
      <c r="YH16" s="813"/>
      <c r="YI16" s="813"/>
      <c r="YJ16" s="813"/>
      <c r="YK16" s="813"/>
      <c r="YL16" s="813"/>
      <c r="YM16" s="813"/>
      <c r="YN16" s="813"/>
      <c r="YO16" s="813"/>
      <c r="YP16" s="813"/>
      <c r="YQ16" s="813"/>
      <c r="YR16" s="813"/>
      <c r="YS16" s="813"/>
      <c r="YT16" s="813"/>
      <c r="YU16" s="813"/>
      <c r="YV16" s="813"/>
      <c r="YW16" s="813"/>
      <c r="YX16" s="813"/>
      <c r="YY16" s="813"/>
      <c r="YZ16" s="813"/>
      <c r="ZA16" s="813"/>
      <c r="ZB16" s="813"/>
      <c r="ZC16" s="813"/>
      <c r="ZD16" s="813"/>
      <c r="ZE16" s="813"/>
      <c r="ZF16" s="813"/>
      <c r="ZG16" s="813"/>
      <c r="ZH16" s="813"/>
      <c r="ZI16" s="813"/>
      <c r="ZJ16" s="813"/>
      <c r="ZK16" s="813"/>
      <c r="ZL16" s="813"/>
      <c r="ZM16" s="813"/>
      <c r="ZN16" s="813"/>
      <c r="ZO16" s="813"/>
      <c r="ZP16" s="813"/>
      <c r="ZQ16" s="813"/>
      <c r="ZR16" s="813"/>
      <c r="ZS16" s="813"/>
      <c r="ZT16" s="813"/>
      <c r="ZU16" s="813"/>
      <c r="ZV16" s="813"/>
      <c r="ZW16" s="813"/>
      <c r="ZX16" s="813"/>
      <c r="ZY16" s="813"/>
      <c r="ZZ16" s="813"/>
      <c r="AAA16" s="813"/>
      <c r="AAB16" s="813"/>
      <c r="AAC16" s="813"/>
      <c r="AAD16" s="813"/>
      <c r="AAE16" s="813"/>
      <c r="AAF16" s="813"/>
      <c r="AAG16" s="813"/>
      <c r="AAH16" s="813"/>
      <c r="AAI16" s="813"/>
      <c r="AAJ16" s="813"/>
      <c r="AAK16" s="813"/>
      <c r="AAL16" s="813"/>
      <c r="AAM16" s="813"/>
      <c r="AAN16" s="813"/>
      <c r="AAO16" s="813"/>
      <c r="AAP16" s="813"/>
      <c r="AAQ16" s="813"/>
      <c r="AAR16" s="813"/>
      <c r="AAS16" s="813"/>
      <c r="AAT16" s="813"/>
      <c r="AAU16" s="813"/>
      <c r="AAV16" s="813"/>
      <c r="AAW16" s="813"/>
      <c r="AAX16" s="813"/>
      <c r="AAY16" s="813"/>
      <c r="AAZ16" s="813"/>
      <c r="ABA16" s="813"/>
      <c r="ABB16" s="813"/>
      <c r="ABC16" s="813"/>
      <c r="ABD16" s="813"/>
      <c r="ABE16" s="813"/>
      <c r="ABF16" s="813"/>
      <c r="ABG16" s="813"/>
      <c r="ABH16" s="813"/>
      <c r="ABI16" s="813"/>
      <c r="ABJ16" s="813"/>
      <c r="ABK16" s="813"/>
      <c r="ABL16" s="813"/>
      <c r="ABM16" s="813"/>
      <c r="ABN16" s="813"/>
      <c r="ABO16" s="813"/>
      <c r="ABP16" s="813"/>
      <c r="ABQ16" s="813"/>
      <c r="ABR16" s="813"/>
      <c r="ABS16" s="813"/>
      <c r="ABT16" s="813"/>
      <c r="ABU16" s="813"/>
      <c r="ABV16" s="813"/>
      <c r="ABW16" s="813"/>
      <c r="ABX16" s="813"/>
      <c r="ABY16" s="813"/>
      <c r="ABZ16" s="813"/>
      <c r="ACA16" s="813"/>
      <c r="ACB16" s="813"/>
      <c r="ACC16" s="813"/>
      <c r="ACD16" s="813"/>
      <c r="ACE16" s="813"/>
      <c r="ACF16" s="813"/>
      <c r="ACG16" s="813"/>
      <c r="ACH16" s="813"/>
      <c r="ACI16" s="813"/>
      <c r="ACJ16" s="813"/>
      <c r="ACK16" s="813"/>
      <c r="ACL16" s="813"/>
      <c r="ACM16" s="813"/>
      <c r="ACN16" s="813"/>
      <c r="ACO16" s="813"/>
      <c r="ACP16" s="813"/>
      <c r="ACQ16" s="813"/>
      <c r="ACR16" s="813"/>
      <c r="ACS16" s="813"/>
      <c r="ACT16" s="813"/>
      <c r="ACU16" s="813"/>
      <c r="ACV16" s="813"/>
      <c r="ACW16" s="813"/>
      <c r="ACX16" s="813"/>
      <c r="ACY16" s="813"/>
      <c r="ACZ16" s="813"/>
      <c r="ADA16" s="813"/>
      <c r="ADB16" s="813"/>
      <c r="ADC16" s="813"/>
      <c r="ADD16" s="813"/>
      <c r="ADE16" s="813"/>
      <c r="ADF16" s="813"/>
      <c r="ADG16" s="813"/>
      <c r="ADH16" s="813"/>
      <c r="ADI16" s="813"/>
      <c r="ADJ16" s="813"/>
      <c r="ADK16" s="813"/>
      <c r="ADL16" s="813"/>
      <c r="ADM16" s="813"/>
      <c r="ADN16" s="813"/>
      <c r="ADO16" s="813"/>
      <c r="ADP16" s="813"/>
      <c r="ADQ16" s="813"/>
      <c r="ADR16" s="813"/>
      <c r="ADS16" s="813"/>
      <c r="ADT16" s="813"/>
      <c r="ADU16" s="813"/>
      <c r="ADV16" s="813"/>
      <c r="ADW16" s="813"/>
      <c r="ADX16" s="813"/>
      <c r="ADY16" s="813"/>
      <c r="ADZ16" s="813"/>
      <c r="AEA16" s="813"/>
      <c r="AEB16" s="813"/>
      <c r="AEC16" s="813"/>
      <c r="AED16" s="813"/>
      <c r="AEE16" s="813"/>
      <c r="AEF16" s="813"/>
      <c r="AEG16" s="813"/>
      <c r="AEH16" s="813"/>
      <c r="AEI16" s="813"/>
      <c r="AEJ16" s="813"/>
      <c r="AEK16" s="813"/>
      <c r="AEL16" s="813"/>
      <c r="AEM16" s="813"/>
      <c r="AEN16" s="813"/>
      <c r="AEO16" s="813"/>
      <c r="AEP16" s="813"/>
      <c r="AEQ16" s="813"/>
      <c r="AER16" s="813"/>
      <c r="AES16" s="813"/>
      <c r="AET16" s="813"/>
      <c r="AEU16" s="813"/>
      <c r="AEV16" s="813"/>
      <c r="AEW16" s="813"/>
      <c r="AEX16" s="813"/>
      <c r="AEY16" s="813"/>
      <c r="AEZ16" s="813"/>
      <c r="AFA16" s="813"/>
      <c r="AFB16" s="813"/>
      <c r="AFC16" s="813"/>
      <c r="AFD16" s="813"/>
      <c r="AFE16" s="813"/>
      <c r="AFF16" s="813"/>
      <c r="AFG16" s="813"/>
      <c r="AFH16" s="813"/>
      <c r="AFI16" s="813"/>
      <c r="AFJ16" s="813"/>
      <c r="AFK16" s="813"/>
      <c r="AFL16" s="813"/>
      <c r="AFM16" s="813"/>
      <c r="AFN16" s="813"/>
      <c r="AFO16" s="813"/>
      <c r="AFP16" s="813"/>
      <c r="AFQ16" s="813"/>
      <c r="AFR16" s="813"/>
      <c r="AFS16" s="813"/>
      <c r="AFT16" s="813"/>
      <c r="AFU16" s="813"/>
      <c r="AFV16" s="813"/>
      <c r="AFW16" s="813"/>
      <c r="AFX16" s="813"/>
      <c r="AFY16" s="813"/>
      <c r="AFZ16" s="813"/>
      <c r="AGA16" s="813"/>
      <c r="AGB16" s="813"/>
      <c r="AGC16" s="813"/>
      <c r="AGD16" s="813"/>
      <c r="AGE16" s="813"/>
      <c r="AGF16" s="813"/>
      <c r="AGG16" s="813"/>
      <c r="AGH16" s="813"/>
      <c r="AGI16" s="813"/>
      <c r="AGJ16" s="813"/>
      <c r="AGK16" s="813"/>
      <c r="AGL16" s="813"/>
      <c r="AGM16" s="813"/>
      <c r="AGN16" s="813"/>
      <c r="AGO16" s="813"/>
      <c r="AGP16" s="813"/>
      <c r="AGQ16" s="813"/>
      <c r="AGR16" s="813"/>
      <c r="AGS16" s="813"/>
      <c r="AGT16" s="813"/>
      <c r="AGU16" s="813"/>
      <c r="AGV16" s="813"/>
      <c r="AGW16" s="813"/>
      <c r="AGX16" s="813"/>
      <c r="AGY16" s="813"/>
      <c r="AGZ16" s="813"/>
      <c r="AHA16" s="813"/>
      <c r="AHB16" s="813"/>
      <c r="AHC16" s="813"/>
      <c r="AHD16" s="813"/>
      <c r="AHE16" s="813"/>
      <c r="AHF16" s="813"/>
      <c r="AHG16" s="813"/>
      <c r="AHH16" s="813"/>
      <c r="AHI16" s="813"/>
      <c r="AHJ16" s="813"/>
      <c r="AHK16" s="813"/>
      <c r="AHL16" s="813"/>
      <c r="AHM16" s="813"/>
      <c r="AHN16" s="813"/>
      <c r="AHO16" s="813"/>
      <c r="AHP16" s="813"/>
      <c r="AHQ16" s="813"/>
      <c r="AHR16" s="813"/>
      <c r="AHS16" s="813"/>
      <c r="AHT16" s="813"/>
      <c r="AHU16" s="813"/>
      <c r="AHV16" s="813"/>
      <c r="AHW16" s="813"/>
      <c r="AHX16" s="813"/>
      <c r="AHY16" s="813"/>
      <c r="AHZ16" s="813"/>
      <c r="AIA16" s="813"/>
      <c r="AIB16" s="813"/>
      <c r="AIC16" s="813"/>
      <c r="AID16" s="813"/>
      <c r="AIE16" s="813"/>
      <c r="AIF16" s="813"/>
      <c r="AIG16" s="813"/>
      <c r="AIH16" s="813"/>
      <c r="AII16" s="813"/>
      <c r="AIJ16" s="813"/>
      <c r="AIK16" s="813"/>
      <c r="AIL16" s="813"/>
      <c r="AIM16" s="813"/>
      <c r="AIN16" s="813"/>
      <c r="AIO16" s="813"/>
      <c r="AIP16" s="813"/>
      <c r="AIQ16" s="813"/>
      <c r="AIR16" s="813"/>
      <c r="AIS16" s="813"/>
      <c r="AIT16" s="813"/>
      <c r="AIU16" s="813"/>
      <c r="AIV16" s="813"/>
      <c r="AIW16" s="813"/>
      <c r="AIX16" s="813"/>
      <c r="AIY16" s="813"/>
      <c r="AIZ16" s="813"/>
      <c r="AJA16" s="813"/>
      <c r="AJB16" s="813"/>
      <c r="AJC16" s="813"/>
      <c r="AJD16" s="813"/>
      <c r="AJE16" s="813"/>
      <c r="AJF16" s="813"/>
      <c r="AJG16" s="813"/>
      <c r="AJH16" s="813"/>
      <c r="AJI16" s="813"/>
      <c r="AJJ16" s="813"/>
      <c r="AJK16" s="813"/>
      <c r="AJL16" s="813"/>
      <c r="AJM16" s="813"/>
      <c r="AJN16" s="813"/>
      <c r="AJO16" s="813"/>
      <c r="AJP16" s="813"/>
      <c r="AJQ16" s="813"/>
      <c r="AJR16" s="813"/>
      <c r="AJS16" s="813"/>
      <c r="AJT16" s="813"/>
      <c r="AJU16" s="813"/>
      <c r="AJV16" s="813"/>
      <c r="AJW16" s="813"/>
      <c r="AJX16" s="813"/>
      <c r="AJY16" s="813"/>
      <c r="AJZ16" s="813"/>
      <c r="AKA16" s="813"/>
      <c r="AKB16" s="813"/>
      <c r="AKC16" s="813"/>
      <c r="AKD16" s="813"/>
      <c r="AKE16" s="813"/>
      <c r="AKF16" s="813"/>
      <c r="AKG16" s="813"/>
      <c r="AKH16" s="813"/>
      <c r="AKI16" s="813"/>
      <c r="AKJ16" s="813"/>
      <c r="AKK16" s="813"/>
      <c r="AKL16" s="813"/>
      <c r="AKM16" s="813"/>
      <c r="AKN16" s="813"/>
      <c r="AKO16" s="813"/>
      <c r="AKP16" s="813"/>
      <c r="AKQ16" s="813"/>
      <c r="AKR16" s="813"/>
      <c r="AKS16" s="813"/>
      <c r="AKT16" s="813"/>
      <c r="AKU16" s="813"/>
      <c r="AKV16" s="813"/>
      <c r="AKW16" s="813"/>
      <c r="AKX16" s="813"/>
      <c r="AKY16" s="813"/>
      <c r="AKZ16" s="813"/>
      <c r="ALA16" s="813"/>
      <c r="ALB16" s="813"/>
      <c r="ALC16" s="813"/>
      <c r="ALD16" s="813"/>
      <c r="ALE16" s="813"/>
      <c r="ALF16" s="813"/>
      <c r="ALG16" s="813"/>
      <c r="ALH16" s="813"/>
      <c r="ALI16" s="813"/>
      <c r="ALJ16" s="813"/>
      <c r="ALK16" s="813"/>
      <c r="ALL16" s="813"/>
      <c r="ALM16" s="813"/>
      <c r="ALN16" s="813"/>
      <c r="ALO16" s="813"/>
      <c r="ALP16" s="813"/>
      <c r="ALQ16" s="813"/>
      <c r="ALR16" s="813"/>
      <c r="ALS16" s="813"/>
      <c r="ALT16" s="813"/>
      <c r="ALU16" s="813"/>
      <c r="ALV16" s="813"/>
      <c r="ALW16" s="813"/>
      <c r="ALX16" s="813"/>
      <c r="ALY16" s="813"/>
      <c r="ALZ16" s="813"/>
      <c r="AMA16" s="813"/>
      <c r="AMB16" s="813"/>
      <c r="AMC16" s="813"/>
      <c r="AMD16" s="813"/>
      <c r="AME16" s="813"/>
      <c r="AMF16" s="813"/>
      <c r="AMG16" s="813"/>
      <c r="AMH16" s="813"/>
      <c r="AMI16" s="813"/>
      <c r="AMJ16" s="813"/>
      <c r="AMK16" s="813"/>
      <c r="AML16" s="813"/>
      <c r="AMM16" s="813"/>
      <c r="AMN16" s="813"/>
      <c r="AMO16" s="813"/>
      <c r="AMP16" s="813"/>
      <c r="AMQ16" s="813"/>
      <c r="AMR16" s="813"/>
      <c r="AMS16" s="813"/>
      <c r="AMT16" s="813"/>
      <c r="AMU16" s="813"/>
      <c r="AMV16" s="813"/>
      <c r="AMW16" s="813"/>
      <c r="AMX16" s="813"/>
      <c r="AMY16" s="813"/>
      <c r="AMZ16" s="813"/>
      <c r="ANA16" s="813"/>
      <c r="ANB16" s="813"/>
      <c r="ANC16" s="813"/>
      <c r="AND16" s="813"/>
      <c r="ANE16" s="813"/>
      <c r="ANF16" s="813"/>
      <c r="ANG16" s="813"/>
      <c r="ANH16" s="813"/>
      <c r="ANI16" s="813"/>
      <c r="ANJ16" s="813"/>
      <c r="ANK16" s="813"/>
      <c r="ANL16" s="813"/>
      <c r="ANM16" s="813"/>
      <c r="ANN16" s="813"/>
      <c r="ANO16" s="813"/>
      <c r="ANP16" s="813"/>
      <c r="ANQ16" s="813"/>
      <c r="ANR16" s="813"/>
      <c r="ANS16" s="813"/>
      <c r="ANT16" s="813"/>
      <c r="ANU16" s="813"/>
      <c r="ANV16" s="813"/>
      <c r="ANW16" s="813"/>
      <c r="ANX16" s="813"/>
      <c r="ANY16" s="813"/>
      <c r="ANZ16" s="813"/>
      <c r="AOA16" s="813"/>
      <c r="AOB16" s="813"/>
      <c r="AOC16" s="813"/>
      <c r="AOD16" s="813"/>
      <c r="AOE16" s="813"/>
      <c r="AOF16" s="813"/>
      <c r="AOG16" s="813"/>
      <c r="AOH16" s="813"/>
      <c r="AOI16" s="813"/>
      <c r="AOJ16" s="813"/>
      <c r="AOK16" s="813"/>
      <c r="AOL16" s="813"/>
      <c r="AOM16" s="813"/>
      <c r="AON16" s="813"/>
      <c r="AOO16" s="813"/>
      <c r="AOP16" s="813"/>
      <c r="AOQ16" s="813"/>
      <c r="AOR16" s="813"/>
      <c r="AOS16" s="813"/>
      <c r="AOT16" s="813"/>
      <c r="AOU16" s="813"/>
      <c r="AOV16" s="813"/>
      <c r="AOW16" s="813"/>
      <c r="AOX16" s="813"/>
      <c r="AOY16" s="813"/>
      <c r="AOZ16" s="813"/>
      <c r="APA16" s="813"/>
      <c r="APB16" s="813"/>
      <c r="APC16" s="813"/>
      <c r="APD16" s="813"/>
      <c r="APE16" s="813"/>
      <c r="APF16" s="813"/>
      <c r="APG16" s="813"/>
      <c r="APH16" s="813"/>
      <c r="API16" s="813"/>
      <c r="APJ16" s="813"/>
      <c r="APK16" s="813"/>
      <c r="APL16" s="813"/>
      <c r="APM16" s="813"/>
      <c r="APN16" s="813"/>
      <c r="APO16" s="813"/>
      <c r="APP16" s="813"/>
      <c r="APQ16" s="813"/>
      <c r="APR16" s="813"/>
      <c r="APS16" s="813"/>
      <c r="APT16" s="813"/>
      <c r="APU16" s="813"/>
      <c r="APV16" s="813"/>
      <c r="APW16" s="813"/>
      <c r="APX16" s="813"/>
      <c r="APY16" s="813"/>
      <c r="APZ16" s="813"/>
      <c r="AQA16" s="813"/>
      <c r="AQB16" s="813"/>
      <c r="AQC16" s="813"/>
      <c r="AQD16" s="813"/>
      <c r="AQE16" s="813"/>
      <c r="AQF16" s="813"/>
      <c r="AQG16" s="813"/>
      <c r="AQH16" s="813"/>
      <c r="AQI16" s="813"/>
      <c r="AQJ16" s="813"/>
      <c r="AQK16" s="813"/>
      <c r="AQL16" s="813"/>
      <c r="AQM16" s="813"/>
      <c r="AQN16" s="813"/>
      <c r="AQO16" s="813"/>
      <c r="AQP16" s="813"/>
      <c r="AQQ16" s="813"/>
      <c r="AQR16" s="813"/>
      <c r="AQS16" s="813"/>
      <c r="AQT16" s="813"/>
      <c r="AQU16" s="813"/>
      <c r="AQV16" s="813"/>
      <c r="AQW16" s="813"/>
      <c r="AQX16" s="813"/>
      <c r="AQY16" s="813"/>
      <c r="AQZ16" s="813"/>
      <c r="ARA16" s="813"/>
      <c r="ARB16" s="813"/>
      <c r="ARC16" s="813"/>
      <c r="ARD16" s="813"/>
      <c r="ARE16" s="813"/>
      <c r="ARF16" s="813"/>
      <c r="ARG16" s="813"/>
      <c r="ARH16" s="813"/>
      <c r="ARI16" s="813"/>
      <c r="ARJ16" s="813"/>
      <c r="ARK16" s="813"/>
      <c r="ARL16" s="813"/>
      <c r="ARM16" s="813"/>
      <c r="ARN16" s="813"/>
      <c r="ARO16" s="813"/>
      <c r="ARP16" s="813"/>
      <c r="ARQ16" s="813"/>
      <c r="ARR16" s="813"/>
      <c r="ARS16" s="813"/>
      <c r="ART16" s="813"/>
      <c r="ARU16" s="813"/>
      <c r="ARV16" s="813"/>
      <c r="ARW16" s="813"/>
      <c r="ARX16" s="813"/>
      <c r="ARY16" s="813"/>
      <c r="ARZ16" s="813"/>
      <c r="ASA16" s="813"/>
      <c r="ASB16" s="813"/>
      <c r="ASC16" s="813"/>
      <c r="ASD16" s="813"/>
      <c r="ASE16" s="813"/>
      <c r="ASF16" s="813"/>
      <c r="ASG16" s="813"/>
      <c r="ASH16" s="813"/>
      <c r="ASI16" s="813"/>
      <c r="ASJ16" s="813"/>
      <c r="ASK16" s="813"/>
      <c r="ASL16" s="813"/>
      <c r="ASM16" s="813"/>
      <c r="ASN16" s="813"/>
      <c r="ASO16" s="813"/>
      <c r="ASP16" s="813"/>
      <c r="ASQ16" s="813"/>
      <c r="ASR16" s="813"/>
      <c r="ASS16" s="813"/>
      <c r="AST16" s="813"/>
      <c r="ASU16" s="813"/>
      <c r="ASV16" s="813"/>
      <c r="ASW16" s="813"/>
      <c r="ASX16" s="813"/>
      <c r="ASY16" s="813"/>
      <c r="ASZ16" s="813"/>
      <c r="ATA16" s="813"/>
      <c r="ATB16" s="813"/>
      <c r="ATC16" s="813"/>
      <c r="ATD16" s="813"/>
      <c r="ATE16" s="813"/>
      <c r="ATF16" s="813"/>
      <c r="ATG16" s="813"/>
      <c r="ATH16" s="813"/>
      <c r="ATI16" s="813"/>
      <c r="ATJ16" s="813"/>
      <c r="ATK16" s="813"/>
      <c r="ATL16" s="813"/>
      <c r="ATM16" s="813"/>
      <c r="ATN16" s="813"/>
      <c r="ATO16" s="813"/>
      <c r="ATP16" s="813"/>
      <c r="ATQ16" s="813"/>
      <c r="ATR16" s="813"/>
      <c r="ATS16" s="813"/>
      <c r="ATT16" s="813"/>
      <c r="ATU16" s="813"/>
      <c r="ATV16" s="813"/>
      <c r="ATW16" s="813"/>
      <c r="ATX16" s="813"/>
      <c r="ATY16" s="813"/>
      <c r="ATZ16" s="813"/>
      <c r="AUA16" s="813"/>
      <c r="AUB16" s="813"/>
      <c r="AUC16" s="813"/>
      <c r="AUD16" s="813"/>
      <c r="AUE16" s="813"/>
      <c r="AUF16" s="813"/>
      <c r="AUG16" s="813"/>
      <c r="AUH16" s="813"/>
      <c r="AUI16" s="813"/>
      <c r="AUJ16" s="813"/>
      <c r="AUK16" s="813"/>
      <c r="AUL16" s="813"/>
      <c r="AUM16" s="813"/>
      <c r="AUN16" s="813"/>
      <c r="AUO16" s="813"/>
      <c r="AUP16" s="813"/>
      <c r="AUQ16" s="813"/>
      <c r="AUR16" s="813"/>
      <c r="AUS16" s="813"/>
      <c r="AUT16" s="813"/>
      <c r="AUU16" s="813"/>
      <c r="AUV16" s="813"/>
      <c r="AUW16" s="813"/>
      <c r="AUX16" s="813"/>
      <c r="AUY16" s="813"/>
      <c r="AUZ16" s="813"/>
      <c r="AVA16" s="813"/>
      <c r="AVB16" s="813"/>
      <c r="AVC16" s="813"/>
      <c r="AVD16" s="813"/>
      <c r="AVE16" s="813"/>
      <c r="AVF16" s="813"/>
      <c r="AVG16" s="813"/>
      <c r="AVH16" s="813"/>
      <c r="AVI16" s="813"/>
      <c r="AVJ16" s="813"/>
      <c r="AVK16" s="813"/>
      <c r="AVL16" s="813"/>
      <c r="AVM16" s="813"/>
      <c r="AVN16" s="813"/>
      <c r="AVO16" s="813"/>
      <c r="AVP16" s="813"/>
      <c r="AVQ16" s="813"/>
      <c r="AVR16" s="813"/>
      <c r="AVS16" s="813"/>
      <c r="AVT16" s="813"/>
      <c r="AVU16" s="813"/>
      <c r="AVV16" s="813"/>
      <c r="AVW16" s="813"/>
      <c r="AVX16" s="813"/>
      <c r="AVY16" s="813"/>
      <c r="AVZ16" s="813"/>
      <c r="AWA16" s="813"/>
      <c r="AWB16" s="813"/>
      <c r="AWC16" s="813"/>
      <c r="AWD16" s="813"/>
      <c r="AWE16" s="813"/>
      <c r="AWF16" s="813"/>
      <c r="AWG16" s="813"/>
      <c r="AWH16" s="813"/>
      <c r="AWI16" s="813"/>
      <c r="AWJ16" s="813"/>
      <c r="AWK16" s="813"/>
      <c r="AWL16" s="813"/>
      <c r="AWM16" s="813"/>
      <c r="AWN16" s="813"/>
      <c r="AWO16" s="813"/>
      <c r="AWP16" s="813"/>
      <c r="AWQ16" s="813"/>
      <c r="AWR16" s="813"/>
      <c r="AWS16" s="813"/>
      <c r="AWT16" s="813"/>
      <c r="AWU16" s="813"/>
      <c r="AWV16" s="813"/>
      <c r="AWW16" s="813"/>
      <c r="AWX16" s="813"/>
      <c r="AWY16" s="813"/>
      <c r="AWZ16" s="813"/>
      <c r="AXA16" s="813"/>
      <c r="AXB16" s="813"/>
      <c r="AXC16" s="813"/>
      <c r="AXD16" s="813"/>
      <c r="AXE16" s="813"/>
      <c r="AXF16" s="813"/>
      <c r="AXG16" s="813"/>
      <c r="AXH16" s="813"/>
      <c r="AXI16" s="813"/>
      <c r="AXJ16" s="813"/>
      <c r="AXK16" s="813"/>
      <c r="AXL16" s="813"/>
      <c r="AXM16" s="813"/>
      <c r="AXN16" s="813"/>
      <c r="AXO16" s="813"/>
      <c r="AXP16" s="813"/>
      <c r="AXQ16" s="813"/>
      <c r="AXR16" s="813"/>
      <c r="AXS16" s="813"/>
      <c r="AXT16" s="813"/>
      <c r="AXU16" s="813"/>
      <c r="AXV16" s="813"/>
      <c r="AXW16" s="813"/>
      <c r="AXX16" s="813"/>
      <c r="AXY16" s="813"/>
      <c r="AXZ16" s="813"/>
      <c r="AYA16" s="813"/>
      <c r="AYB16" s="813"/>
      <c r="AYC16" s="813"/>
      <c r="AYD16" s="813"/>
      <c r="AYE16" s="813"/>
      <c r="AYF16" s="813"/>
      <c r="AYG16" s="813"/>
      <c r="AYH16" s="813"/>
      <c r="AYI16" s="813"/>
      <c r="AYJ16" s="813"/>
      <c r="AYK16" s="813"/>
      <c r="AYL16" s="813"/>
      <c r="AYM16" s="813"/>
      <c r="AYN16" s="813"/>
      <c r="AYO16" s="813"/>
      <c r="AYP16" s="813"/>
      <c r="AYQ16" s="813"/>
      <c r="AYR16" s="813"/>
      <c r="AYS16" s="813"/>
      <c r="AYT16" s="813"/>
      <c r="AYU16" s="813"/>
      <c r="AYV16" s="813"/>
      <c r="AYW16" s="813"/>
      <c r="AYX16" s="813"/>
      <c r="AYY16" s="813"/>
      <c r="AYZ16" s="813"/>
      <c r="AZA16" s="813"/>
      <c r="AZB16" s="813"/>
      <c r="AZC16" s="813"/>
      <c r="AZD16" s="813"/>
      <c r="AZE16" s="813"/>
      <c r="AZF16" s="813"/>
      <c r="AZG16" s="813"/>
      <c r="AZH16" s="813"/>
      <c r="AZI16" s="813"/>
      <c r="AZJ16" s="813"/>
      <c r="AZK16" s="813"/>
      <c r="AZL16" s="813"/>
      <c r="AZM16" s="813"/>
      <c r="AZN16" s="813"/>
      <c r="AZO16" s="813"/>
      <c r="AZP16" s="813"/>
      <c r="AZQ16" s="813"/>
      <c r="AZR16" s="813"/>
      <c r="AZS16" s="813"/>
      <c r="AZT16" s="813"/>
      <c r="AZU16" s="813"/>
      <c r="AZV16" s="813"/>
      <c r="AZW16" s="813"/>
      <c r="AZX16" s="813"/>
      <c r="AZY16" s="813"/>
      <c r="AZZ16" s="813"/>
      <c r="BAA16" s="813"/>
      <c r="BAB16" s="813"/>
      <c r="BAC16" s="813"/>
      <c r="BAD16" s="813"/>
      <c r="BAE16" s="813"/>
      <c r="BAF16" s="813"/>
      <c r="BAG16" s="813"/>
      <c r="BAH16" s="813"/>
      <c r="BAI16" s="813"/>
      <c r="BAJ16" s="813"/>
      <c r="BAK16" s="813"/>
      <c r="BAL16" s="813"/>
      <c r="BAM16" s="813"/>
      <c r="BAN16" s="813"/>
      <c r="BAO16" s="813"/>
      <c r="BAP16" s="813"/>
      <c r="BAQ16" s="813"/>
      <c r="BAR16" s="813"/>
      <c r="BAS16" s="813"/>
      <c r="BAT16" s="813"/>
      <c r="BAU16" s="813"/>
      <c r="BAV16" s="813"/>
      <c r="BAW16" s="813"/>
      <c r="BAX16" s="813"/>
      <c r="BAY16" s="813"/>
      <c r="BAZ16" s="813"/>
      <c r="BBA16" s="813"/>
      <c r="BBB16" s="813"/>
      <c r="BBC16" s="813"/>
      <c r="BBD16" s="813"/>
      <c r="BBE16" s="813"/>
      <c r="BBF16" s="813"/>
      <c r="BBG16" s="813"/>
      <c r="BBH16" s="813"/>
      <c r="BBI16" s="813"/>
      <c r="BBJ16" s="813"/>
      <c r="BBK16" s="813"/>
      <c r="BBL16" s="813"/>
      <c r="BBM16" s="813"/>
      <c r="BBN16" s="813"/>
      <c r="BBO16" s="813"/>
      <c r="BBP16" s="813"/>
      <c r="BBQ16" s="813"/>
      <c r="BBR16" s="813"/>
      <c r="BBS16" s="813"/>
      <c r="BBT16" s="813"/>
      <c r="BBU16" s="813"/>
      <c r="BBV16" s="813"/>
      <c r="BBW16" s="813"/>
      <c r="BBX16" s="813"/>
      <c r="BBY16" s="813"/>
      <c r="BBZ16" s="813"/>
      <c r="BCA16" s="813"/>
      <c r="BCB16" s="813"/>
      <c r="BCC16" s="813"/>
      <c r="BCD16" s="813"/>
      <c r="BCE16" s="813"/>
      <c r="BCF16" s="813"/>
      <c r="BCG16" s="813"/>
      <c r="BCH16" s="813"/>
      <c r="BCI16" s="813"/>
      <c r="BCJ16" s="813"/>
      <c r="BCK16" s="813"/>
      <c r="BCL16" s="813"/>
      <c r="BCM16" s="813"/>
      <c r="BCN16" s="813"/>
      <c r="BCO16" s="813"/>
      <c r="BCP16" s="813"/>
      <c r="BCQ16" s="813"/>
      <c r="BCR16" s="813"/>
      <c r="BCS16" s="813"/>
      <c r="BCT16" s="813"/>
      <c r="BCU16" s="813"/>
      <c r="BCV16" s="813"/>
      <c r="BCW16" s="813"/>
      <c r="BCX16" s="813"/>
      <c r="BCY16" s="813"/>
      <c r="BCZ16" s="813"/>
      <c r="BDA16" s="813"/>
      <c r="BDB16" s="813"/>
      <c r="BDC16" s="813"/>
      <c r="BDD16" s="813"/>
      <c r="BDE16" s="813"/>
      <c r="BDF16" s="813"/>
      <c r="BDG16" s="813"/>
      <c r="BDH16" s="813"/>
      <c r="BDI16" s="813"/>
      <c r="BDJ16" s="813"/>
      <c r="BDK16" s="813"/>
      <c r="BDL16" s="813"/>
      <c r="BDM16" s="813"/>
      <c r="BDN16" s="813"/>
      <c r="BDO16" s="813"/>
      <c r="BDP16" s="813"/>
      <c r="BDQ16" s="813"/>
      <c r="BDR16" s="813"/>
      <c r="BDS16" s="813"/>
      <c r="BDT16" s="813"/>
      <c r="BDU16" s="813"/>
      <c r="BDV16" s="813"/>
      <c r="BDW16" s="813"/>
      <c r="BDX16" s="813"/>
      <c r="BDY16" s="813"/>
      <c r="BDZ16" s="813"/>
      <c r="BEA16" s="813"/>
      <c r="BEB16" s="813"/>
      <c r="BEC16" s="813"/>
      <c r="BED16" s="813"/>
      <c r="BEE16" s="813"/>
      <c r="BEF16" s="813"/>
      <c r="BEG16" s="813"/>
      <c r="BEH16" s="813"/>
      <c r="BEI16" s="813"/>
      <c r="BEJ16" s="813"/>
      <c r="BEK16" s="813"/>
      <c r="BEL16" s="813"/>
      <c r="BEM16" s="813"/>
      <c r="BEN16" s="813"/>
      <c r="BEO16" s="813"/>
      <c r="BEP16" s="813"/>
      <c r="BEQ16" s="813"/>
      <c r="BER16" s="813"/>
      <c r="BES16" s="813"/>
      <c r="BET16" s="813"/>
      <c r="BEU16" s="813"/>
      <c r="BEV16" s="813"/>
      <c r="BEW16" s="813"/>
      <c r="BEX16" s="813"/>
      <c r="BEY16" s="813"/>
      <c r="BEZ16" s="813"/>
      <c r="BFA16" s="813"/>
      <c r="BFB16" s="813"/>
      <c r="BFC16" s="813"/>
      <c r="BFD16" s="813"/>
      <c r="BFE16" s="813"/>
      <c r="BFF16" s="813"/>
      <c r="BFG16" s="813"/>
      <c r="BFH16" s="813"/>
      <c r="BFI16" s="813"/>
      <c r="BFJ16" s="813"/>
      <c r="BFK16" s="813"/>
      <c r="BFL16" s="813"/>
      <c r="BFM16" s="813"/>
      <c r="BFN16" s="813"/>
      <c r="BFO16" s="813"/>
      <c r="BFP16" s="813"/>
      <c r="BFQ16" s="813"/>
      <c r="BFR16" s="813"/>
      <c r="BFS16" s="813"/>
      <c r="BFT16" s="813"/>
      <c r="BFU16" s="813"/>
      <c r="BFV16" s="813"/>
      <c r="BFW16" s="813"/>
      <c r="BFX16" s="813"/>
      <c r="BFY16" s="813"/>
      <c r="BFZ16" s="813"/>
      <c r="BGA16" s="813"/>
      <c r="BGB16" s="813"/>
      <c r="BGC16" s="813"/>
      <c r="BGD16" s="813"/>
      <c r="BGE16" s="813"/>
      <c r="BGF16" s="813"/>
      <c r="BGG16" s="813"/>
      <c r="BGH16" s="813"/>
      <c r="BGI16" s="813"/>
      <c r="BGJ16" s="813"/>
      <c r="BGK16" s="813"/>
      <c r="BGL16" s="813"/>
      <c r="BGM16" s="813"/>
      <c r="BGN16" s="813"/>
      <c r="BGO16" s="813"/>
      <c r="BGP16" s="813"/>
      <c r="BGQ16" s="813"/>
      <c r="BGR16" s="813"/>
      <c r="BGS16" s="813"/>
      <c r="BGT16" s="813"/>
      <c r="BGU16" s="813"/>
      <c r="BGV16" s="813"/>
      <c r="BGW16" s="813"/>
      <c r="BGX16" s="813"/>
      <c r="BGY16" s="813"/>
      <c r="BGZ16" s="813"/>
      <c r="BHA16" s="813"/>
      <c r="BHB16" s="813"/>
      <c r="BHC16" s="813"/>
      <c r="BHD16" s="813"/>
      <c r="BHE16" s="813"/>
      <c r="BHF16" s="813"/>
      <c r="BHG16" s="813"/>
      <c r="BHH16" s="813"/>
      <c r="BHI16" s="813"/>
      <c r="BHJ16" s="813"/>
      <c r="BHK16" s="813"/>
      <c r="BHL16" s="813"/>
      <c r="BHM16" s="813"/>
      <c r="BHN16" s="813"/>
      <c r="BHO16" s="813"/>
      <c r="BHP16" s="813"/>
      <c r="BHQ16" s="813"/>
      <c r="BHR16" s="813"/>
      <c r="BHS16" s="813"/>
      <c r="BHT16" s="813"/>
      <c r="BHU16" s="813"/>
      <c r="BHV16" s="813"/>
      <c r="BHW16" s="813"/>
      <c r="BHX16" s="813"/>
      <c r="BHY16" s="813"/>
      <c r="BHZ16" s="813"/>
      <c r="BIA16" s="813"/>
      <c r="BIB16" s="813"/>
      <c r="BIC16" s="813"/>
      <c r="BID16" s="813"/>
      <c r="BIE16" s="813"/>
      <c r="BIF16" s="813"/>
      <c r="BIG16" s="813"/>
      <c r="BIH16" s="813"/>
      <c r="BII16" s="813"/>
      <c r="BIJ16" s="813"/>
      <c r="BIK16" s="813"/>
      <c r="BIL16" s="813"/>
      <c r="BIM16" s="813"/>
      <c r="BIN16" s="813"/>
      <c r="BIO16" s="813"/>
      <c r="BIP16" s="813"/>
      <c r="BIQ16" s="813"/>
      <c r="BIR16" s="813"/>
      <c r="BIS16" s="813"/>
      <c r="BIT16" s="813"/>
      <c r="BIU16" s="813"/>
      <c r="BIV16" s="813"/>
      <c r="BIW16" s="813"/>
      <c r="BIX16" s="813"/>
      <c r="BIY16" s="813"/>
      <c r="BIZ16" s="813"/>
      <c r="BJA16" s="813"/>
      <c r="BJB16" s="813"/>
      <c r="BJC16" s="813"/>
      <c r="BJD16" s="813"/>
      <c r="BJE16" s="813"/>
      <c r="BJF16" s="813"/>
      <c r="BJG16" s="813"/>
      <c r="BJH16" s="813"/>
      <c r="BJI16" s="813"/>
      <c r="BJJ16" s="813"/>
      <c r="BJK16" s="813"/>
      <c r="BJL16" s="813"/>
      <c r="BJM16" s="813"/>
      <c r="BJN16" s="813"/>
      <c r="BJO16" s="813"/>
      <c r="BJP16" s="813"/>
      <c r="BJQ16" s="813"/>
      <c r="BJR16" s="813"/>
      <c r="BJS16" s="813"/>
      <c r="BJT16" s="813"/>
      <c r="BJU16" s="813"/>
      <c r="BJV16" s="813"/>
      <c r="BJW16" s="813"/>
      <c r="BJX16" s="813"/>
      <c r="BJY16" s="813"/>
      <c r="BJZ16" s="813"/>
      <c r="BKA16" s="813"/>
      <c r="BKB16" s="813"/>
      <c r="BKC16" s="813"/>
      <c r="BKD16" s="813"/>
      <c r="BKE16" s="813"/>
      <c r="BKF16" s="813"/>
      <c r="BKG16" s="813"/>
      <c r="BKH16" s="813"/>
      <c r="BKI16" s="813"/>
      <c r="BKJ16" s="813"/>
      <c r="BKK16" s="813"/>
      <c r="BKL16" s="813"/>
      <c r="BKM16" s="813"/>
      <c r="BKN16" s="813"/>
      <c r="BKO16" s="813"/>
      <c r="BKP16" s="813"/>
      <c r="BKQ16" s="813"/>
      <c r="BKR16" s="813"/>
      <c r="BKS16" s="813"/>
      <c r="BKT16" s="813"/>
      <c r="BKU16" s="813"/>
      <c r="BKV16" s="813"/>
      <c r="BKW16" s="813"/>
      <c r="BKX16" s="813"/>
      <c r="BKY16" s="813"/>
      <c r="BKZ16" s="813"/>
      <c r="BLA16" s="813"/>
      <c r="BLB16" s="813"/>
      <c r="BLC16" s="813"/>
      <c r="BLD16" s="813"/>
      <c r="BLE16" s="813"/>
      <c r="BLF16" s="813"/>
      <c r="BLG16" s="813"/>
      <c r="BLH16" s="813"/>
      <c r="BLI16" s="813"/>
      <c r="BLJ16" s="813"/>
      <c r="BLK16" s="813"/>
      <c r="BLL16" s="813"/>
      <c r="BLM16" s="813"/>
      <c r="BLN16" s="813"/>
      <c r="BLO16" s="813"/>
      <c r="BLP16" s="813"/>
      <c r="BLQ16" s="813"/>
      <c r="BLR16" s="813"/>
      <c r="BLS16" s="813"/>
      <c r="BLT16" s="813"/>
      <c r="BLU16" s="813"/>
      <c r="BLV16" s="813"/>
      <c r="BLW16" s="813"/>
      <c r="BLX16" s="813"/>
      <c r="BLY16" s="813"/>
      <c r="BLZ16" s="813"/>
      <c r="BMA16" s="813"/>
      <c r="BMB16" s="813"/>
      <c r="BMC16" s="813"/>
      <c r="BMD16" s="813"/>
      <c r="BME16" s="813"/>
      <c r="BMF16" s="813"/>
      <c r="BMG16" s="813"/>
      <c r="BMH16" s="813"/>
      <c r="BMI16" s="813"/>
      <c r="BMJ16" s="813"/>
      <c r="BMK16" s="813"/>
      <c r="BML16" s="813"/>
      <c r="BMM16" s="813"/>
      <c r="BMN16" s="813"/>
      <c r="BMO16" s="813"/>
      <c r="BMP16" s="813"/>
      <c r="BMQ16" s="813"/>
      <c r="BMR16" s="813"/>
      <c r="BMS16" s="813"/>
      <c r="BMT16" s="813"/>
      <c r="BMU16" s="813"/>
      <c r="BMV16" s="813"/>
      <c r="BMW16" s="813"/>
      <c r="BMX16" s="813"/>
      <c r="BMY16" s="813"/>
      <c r="BMZ16" s="813"/>
      <c r="BNA16" s="813"/>
      <c r="BNB16" s="813"/>
      <c r="BNC16" s="813"/>
      <c r="BND16" s="813"/>
      <c r="BNE16" s="813"/>
      <c r="BNF16" s="813"/>
      <c r="BNG16" s="813"/>
      <c r="BNH16" s="813"/>
      <c r="BNI16" s="813"/>
      <c r="BNJ16" s="813"/>
      <c r="BNK16" s="813"/>
      <c r="BNL16" s="813"/>
      <c r="BNM16" s="813"/>
      <c r="BNN16" s="813"/>
      <c r="BNO16" s="813"/>
      <c r="BNP16" s="813"/>
      <c r="BNQ16" s="813"/>
      <c r="BNR16" s="813"/>
      <c r="BNS16" s="813"/>
      <c r="BNT16" s="813"/>
      <c r="BNU16" s="813"/>
      <c r="BNV16" s="813"/>
      <c r="BNW16" s="813"/>
      <c r="BNX16" s="813"/>
      <c r="BNY16" s="813"/>
      <c r="BNZ16" s="813"/>
      <c r="BOA16" s="813"/>
      <c r="BOB16" s="813"/>
      <c r="BOC16" s="813"/>
      <c r="BOD16" s="813"/>
      <c r="BOE16" s="813"/>
      <c r="BOF16" s="813"/>
      <c r="BOG16" s="813"/>
      <c r="BOH16" s="813"/>
      <c r="BOI16" s="813"/>
      <c r="BOJ16" s="813"/>
      <c r="BOK16" s="813"/>
      <c r="BOL16" s="813"/>
      <c r="BOM16" s="813"/>
      <c r="BON16" s="813"/>
      <c r="BOO16" s="813"/>
      <c r="BOP16" s="813"/>
      <c r="BOQ16" s="813"/>
      <c r="BOR16" s="813"/>
      <c r="BOS16" s="813"/>
      <c r="BOT16" s="813"/>
      <c r="BOU16" s="813"/>
      <c r="BOV16" s="813"/>
      <c r="BOW16" s="813"/>
      <c r="BOX16" s="813"/>
      <c r="BOY16" s="813"/>
      <c r="BOZ16" s="813"/>
      <c r="BPA16" s="813"/>
      <c r="BPB16" s="813"/>
      <c r="BPC16" s="813"/>
      <c r="BPD16" s="813"/>
      <c r="BPE16" s="813"/>
      <c r="BPF16" s="813"/>
      <c r="BPG16" s="813"/>
      <c r="BPH16" s="813"/>
      <c r="BPI16" s="813"/>
      <c r="BPJ16" s="813"/>
      <c r="BPK16" s="813"/>
      <c r="BPL16" s="813"/>
      <c r="BPM16" s="813"/>
      <c r="BPN16" s="813"/>
      <c r="BPO16" s="813"/>
      <c r="BPP16" s="813"/>
      <c r="BPQ16" s="813"/>
      <c r="BPR16" s="813"/>
      <c r="BPS16" s="813"/>
      <c r="BPT16" s="813"/>
      <c r="BPU16" s="813"/>
      <c r="BPV16" s="813"/>
      <c r="BPW16" s="813"/>
      <c r="BPX16" s="813"/>
      <c r="BPY16" s="813"/>
      <c r="BPZ16" s="813"/>
      <c r="BQA16" s="813"/>
      <c r="BQB16" s="813"/>
      <c r="BQC16" s="813"/>
      <c r="BQD16" s="813"/>
      <c r="BQE16" s="813"/>
      <c r="BQF16" s="813"/>
      <c r="BQG16" s="813"/>
      <c r="BQH16" s="813"/>
      <c r="BQI16" s="813"/>
      <c r="BQJ16" s="813"/>
      <c r="BQK16" s="813"/>
      <c r="BQL16" s="813"/>
      <c r="BQM16" s="813"/>
      <c r="BQN16" s="813"/>
      <c r="BQO16" s="813"/>
      <c r="BQP16" s="813"/>
      <c r="BQQ16" s="813"/>
      <c r="BQR16" s="813"/>
      <c r="BQS16" s="813"/>
      <c r="BQT16" s="813"/>
      <c r="BQU16" s="813"/>
      <c r="BQV16" s="813"/>
      <c r="BQW16" s="813"/>
      <c r="BQX16" s="813"/>
      <c r="BQY16" s="813"/>
      <c r="BQZ16" s="813"/>
      <c r="BRA16" s="813"/>
      <c r="BRB16" s="813"/>
      <c r="BRC16" s="813"/>
      <c r="BRD16" s="813"/>
      <c r="BRE16" s="813"/>
      <c r="BRF16" s="813"/>
      <c r="BRG16" s="813"/>
      <c r="BRH16" s="813"/>
      <c r="BRI16" s="813"/>
      <c r="BRJ16" s="813"/>
      <c r="BRK16" s="813"/>
      <c r="BRL16" s="813"/>
      <c r="BRM16" s="813"/>
      <c r="BRN16" s="813"/>
      <c r="BRO16" s="813"/>
      <c r="BRP16" s="813"/>
      <c r="BRQ16" s="813"/>
      <c r="BRR16" s="813"/>
      <c r="BRS16" s="813"/>
      <c r="BRT16" s="813"/>
      <c r="BRU16" s="813"/>
      <c r="BRV16" s="813"/>
      <c r="BRW16" s="813"/>
      <c r="BRX16" s="813"/>
      <c r="BRY16" s="813"/>
      <c r="BRZ16" s="813"/>
      <c r="BSA16" s="813"/>
      <c r="BSB16" s="813"/>
      <c r="BSC16" s="813"/>
      <c r="BSD16" s="813"/>
      <c r="BSE16" s="813"/>
      <c r="BSF16" s="813"/>
      <c r="BSG16" s="813"/>
      <c r="BSH16" s="813"/>
      <c r="BSI16" s="813"/>
      <c r="BSJ16" s="813"/>
      <c r="BSK16" s="813"/>
      <c r="BSL16" s="813"/>
      <c r="BSM16" s="813"/>
      <c r="BSN16" s="813"/>
      <c r="BSO16" s="813"/>
      <c r="BSP16" s="813"/>
      <c r="BSQ16" s="813"/>
      <c r="BSR16" s="813"/>
      <c r="BSS16" s="813"/>
      <c r="BST16" s="813"/>
      <c r="BSU16" s="813"/>
      <c r="BSV16" s="813"/>
      <c r="BSW16" s="813"/>
      <c r="BSX16" s="813"/>
      <c r="BSY16" s="813"/>
      <c r="BSZ16" s="813"/>
      <c r="BTA16" s="813"/>
      <c r="BTB16" s="813"/>
      <c r="BTC16" s="813"/>
      <c r="BTD16" s="813"/>
      <c r="BTE16" s="813"/>
      <c r="BTF16" s="813"/>
      <c r="BTG16" s="813"/>
      <c r="BTH16" s="813"/>
      <c r="BTI16" s="813"/>
      <c r="BTJ16" s="813"/>
      <c r="BTK16" s="813"/>
      <c r="BTL16" s="813"/>
      <c r="BTM16" s="813"/>
      <c r="BTN16" s="813"/>
      <c r="BTO16" s="813"/>
      <c r="BTP16" s="813"/>
      <c r="BTQ16" s="813"/>
      <c r="BTR16" s="813"/>
      <c r="BTS16" s="813"/>
      <c r="BTT16" s="813"/>
      <c r="BTU16" s="813"/>
      <c r="BTV16" s="813"/>
      <c r="BTW16" s="813"/>
      <c r="BTX16" s="813"/>
      <c r="BTY16" s="813"/>
      <c r="BTZ16" s="813"/>
      <c r="BUA16" s="813"/>
      <c r="BUB16" s="813"/>
      <c r="BUC16" s="813"/>
      <c r="BUD16" s="813"/>
      <c r="BUE16" s="813"/>
      <c r="BUF16" s="813"/>
      <c r="BUG16" s="813"/>
      <c r="BUH16" s="813"/>
      <c r="BUI16" s="813"/>
      <c r="BUJ16" s="813"/>
      <c r="BUK16" s="813"/>
      <c r="BUL16" s="813"/>
      <c r="BUM16" s="813"/>
      <c r="BUN16" s="813"/>
      <c r="BUO16" s="813"/>
      <c r="BUP16" s="813"/>
      <c r="BUQ16" s="813"/>
      <c r="BUR16" s="813"/>
      <c r="BUS16" s="813"/>
      <c r="BUT16" s="813"/>
      <c r="BUU16" s="813"/>
      <c r="BUV16" s="813"/>
      <c r="BUW16" s="813"/>
      <c r="BUX16" s="813"/>
      <c r="BUY16" s="813"/>
      <c r="BUZ16" s="813"/>
      <c r="BVA16" s="813"/>
      <c r="BVB16" s="813"/>
      <c r="BVC16" s="813"/>
      <c r="BVD16" s="813"/>
      <c r="BVE16" s="813"/>
      <c r="BVF16" s="813"/>
      <c r="BVG16" s="813"/>
      <c r="BVH16" s="813"/>
      <c r="BVI16" s="813"/>
      <c r="BVJ16" s="813"/>
      <c r="BVK16" s="813"/>
      <c r="BVL16" s="813"/>
      <c r="BVM16" s="813"/>
      <c r="BVN16" s="813"/>
      <c r="BVO16" s="813"/>
      <c r="BVP16" s="813"/>
      <c r="BVQ16" s="813"/>
      <c r="BVR16" s="813"/>
      <c r="BVS16" s="813"/>
      <c r="BVT16" s="813"/>
      <c r="BVU16" s="813"/>
      <c r="BVV16" s="813"/>
      <c r="BVW16" s="813"/>
      <c r="BVX16" s="813"/>
      <c r="BVY16" s="813"/>
      <c r="BVZ16" s="813"/>
      <c r="BWA16" s="813"/>
      <c r="BWB16" s="813"/>
      <c r="BWC16" s="813"/>
      <c r="BWD16" s="813"/>
      <c r="BWE16" s="813"/>
      <c r="BWF16" s="813"/>
      <c r="BWG16" s="813"/>
      <c r="BWH16" s="813"/>
      <c r="BWI16" s="813"/>
      <c r="BWJ16" s="813"/>
      <c r="BWK16" s="813"/>
      <c r="BWL16" s="813"/>
      <c r="BWM16" s="813"/>
      <c r="BWN16" s="813"/>
      <c r="BWO16" s="813"/>
      <c r="BWP16" s="813"/>
      <c r="BWQ16" s="813"/>
      <c r="BWR16" s="813"/>
      <c r="BWS16" s="813"/>
      <c r="BWT16" s="813"/>
      <c r="BWU16" s="813"/>
      <c r="BWV16" s="813"/>
      <c r="BWW16" s="813"/>
      <c r="BWX16" s="813"/>
      <c r="BWY16" s="813"/>
      <c r="BWZ16" s="813"/>
      <c r="BXA16" s="813"/>
      <c r="BXB16" s="813"/>
      <c r="BXC16" s="813"/>
      <c r="BXD16" s="813"/>
      <c r="BXE16" s="813"/>
      <c r="BXF16" s="813"/>
      <c r="BXG16" s="813"/>
      <c r="BXH16" s="813"/>
      <c r="BXI16" s="813"/>
      <c r="BXJ16" s="813"/>
      <c r="BXK16" s="813"/>
      <c r="BXL16" s="813"/>
      <c r="BXM16" s="813"/>
      <c r="BXN16" s="813"/>
      <c r="BXO16" s="813"/>
      <c r="BXP16" s="813"/>
      <c r="BXQ16" s="813"/>
      <c r="BXR16" s="813"/>
      <c r="BXS16" s="813"/>
      <c r="BXT16" s="813"/>
      <c r="BXU16" s="813"/>
      <c r="BXV16" s="813"/>
      <c r="BXW16" s="813"/>
      <c r="BXX16" s="813"/>
      <c r="BXY16" s="813"/>
      <c r="BXZ16" s="813"/>
      <c r="BYA16" s="813"/>
      <c r="BYB16" s="813"/>
      <c r="BYC16" s="813"/>
      <c r="BYD16" s="813"/>
      <c r="BYE16" s="813"/>
      <c r="BYF16" s="813"/>
      <c r="BYG16" s="813"/>
      <c r="BYH16" s="813"/>
      <c r="BYI16" s="813"/>
      <c r="BYJ16" s="813"/>
      <c r="BYK16" s="813"/>
      <c r="BYL16" s="813"/>
      <c r="BYM16" s="813"/>
      <c r="BYN16" s="813"/>
      <c r="BYO16" s="813"/>
      <c r="BYP16" s="813"/>
      <c r="BYQ16" s="813"/>
      <c r="BYR16" s="813"/>
      <c r="BYS16" s="813"/>
      <c r="BYT16" s="813"/>
      <c r="BYU16" s="813"/>
      <c r="BYV16" s="813"/>
      <c r="BYW16" s="813"/>
      <c r="BYX16" s="813"/>
      <c r="BYY16" s="813"/>
      <c r="BYZ16" s="813"/>
      <c r="BZA16" s="813"/>
      <c r="BZB16" s="813"/>
      <c r="BZC16" s="813"/>
      <c r="BZD16" s="813"/>
      <c r="BZE16" s="813"/>
      <c r="BZF16" s="813"/>
      <c r="BZG16" s="813"/>
      <c r="BZH16" s="813"/>
      <c r="BZI16" s="813"/>
      <c r="BZJ16" s="813"/>
      <c r="BZK16" s="813"/>
      <c r="BZL16" s="813"/>
      <c r="BZM16" s="813"/>
      <c r="BZN16" s="813"/>
      <c r="BZO16" s="813"/>
      <c r="BZP16" s="813"/>
      <c r="BZQ16" s="813"/>
      <c r="BZR16" s="813"/>
      <c r="BZS16" s="813"/>
      <c r="BZT16" s="813"/>
      <c r="BZU16" s="813"/>
      <c r="BZV16" s="813"/>
      <c r="BZW16" s="813"/>
      <c r="BZX16" s="813"/>
      <c r="BZY16" s="813"/>
      <c r="BZZ16" s="813"/>
      <c r="CAA16" s="813"/>
      <c r="CAB16" s="813"/>
      <c r="CAC16" s="813"/>
      <c r="CAD16" s="813"/>
      <c r="CAE16" s="813"/>
      <c r="CAF16" s="813"/>
      <c r="CAG16" s="813"/>
      <c r="CAH16" s="813"/>
      <c r="CAI16" s="813"/>
      <c r="CAJ16" s="813"/>
      <c r="CAK16" s="813"/>
      <c r="CAL16" s="813"/>
      <c r="CAM16" s="813"/>
      <c r="CAN16" s="813"/>
      <c r="CAO16" s="813"/>
      <c r="CAP16" s="813"/>
      <c r="CAQ16" s="813"/>
      <c r="CAR16" s="813"/>
      <c r="CAS16" s="813"/>
      <c r="CAT16" s="813"/>
      <c r="CAU16" s="813"/>
      <c r="CAV16" s="813"/>
      <c r="CAW16" s="813"/>
      <c r="CAX16" s="813"/>
      <c r="CAY16" s="813"/>
      <c r="CAZ16" s="813"/>
      <c r="CBA16" s="813"/>
      <c r="CBB16" s="813"/>
      <c r="CBC16" s="813"/>
      <c r="CBD16" s="813"/>
      <c r="CBE16" s="813"/>
      <c r="CBF16" s="813"/>
      <c r="CBG16" s="813"/>
      <c r="CBH16" s="813"/>
      <c r="CBI16" s="813"/>
      <c r="CBJ16" s="813"/>
      <c r="CBK16" s="813"/>
      <c r="CBL16" s="813"/>
      <c r="CBM16" s="813"/>
      <c r="CBN16" s="813"/>
      <c r="CBO16" s="813"/>
      <c r="CBP16" s="813"/>
      <c r="CBQ16" s="813"/>
      <c r="CBR16" s="813"/>
      <c r="CBS16" s="813"/>
      <c r="CBT16" s="813"/>
      <c r="CBU16" s="813"/>
      <c r="CBV16" s="813"/>
      <c r="CBW16" s="813"/>
      <c r="CBX16" s="813"/>
      <c r="CBY16" s="813"/>
      <c r="CBZ16" s="813"/>
      <c r="CCA16" s="813"/>
      <c r="CCB16" s="813"/>
      <c r="CCC16" s="813"/>
      <c r="CCD16" s="813"/>
      <c r="CCE16" s="813"/>
      <c r="CCF16" s="813"/>
      <c r="CCG16" s="813"/>
      <c r="CCH16" s="813"/>
      <c r="CCI16" s="813"/>
      <c r="CCJ16" s="813"/>
      <c r="CCK16" s="813"/>
      <c r="CCL16" s="813"/>
      <c r="CCM16" s="813"/>
      <c r="CCN16" s="813"/>
      <c r="CCO16" s="813"/>
      <c r="CCP16" s="813"/>
      <c r="CCQ16" s="813"/>
      <c r="CCR16" s="813"/>
      <c r="CCS16" s="813"/>
      <c r="CCT16" s="813"/>
      <c r="CCU16" s="813"/>
      <c r="CCV16" s="813"/>
      <c r="CCW16" s="813"/>
      <c r="CCX16" s="813"/>
      <c r="CCY16" s="813"/>
      <c r="CCZ16" s="813"/>
      <c r="CDA16" s="813"/>
      <c r="CDB16" s="813"/>
      <c r="CDC16" s="813"/>
      <c r="CDD16" s="813"/>
      <c r="CDE16" s="813"/>
      <c r="CDF16" s="813"/>
      <c r="CDG16" s="813"/>
      <c r="CDH16" s="813"/>
      <c r="CDI16" s="813"/>
      <c r="CDJ16" s="813"/>
      <c r="CDK16" s="813"/>
      <c r="CDL16" s="813"/>
      <c r="CDM16" s="813"/>
      <c r="CDN16" s="813"/>
      <c r="CDO16" s="813"/>
      <c r="CDP16" s="813"/>
      <c r="CDQ16" s="813"/>
      <c r="CDR16" s="813"/>
      <c r="CDS16" s="813"/>
      <c r="CDT16" s="813"/>
      <c r="CDU16" s="813"/>
      <c r="CDV16" s="813"/>
      <c r="CDW16" s="813"/>
      <c r="CDX16" s="813"/>
      <c r="CDY16" s="813"/>
      <c r="CDZ16" s="813"/>
      <c r="CEA16" s="813"/>
      <c r="CEB16" s="813"/>
      <c r="CEC16" s="813"/>
      <c r="CED16" s="813"/>
      <c r="CEE16" s="813"/>
      <c r="CEF16" s="813"/>
      <c r="CEG16" s="813"/>
      <c r="CEH16" s="813"/>
      <c r="CEI16" s="813"/>
      <c r="CEJ16" s="813"/>
      <c r="CEK16" s="813"/>
      <c r="CEL16" s="813"/>
      <c r="CEM16" s="813"/>
      <c r="CEN16" s="813"/>
      <c r="CEO16" s="813"/>
      <c r="CEP16" s="813"/>
      <c r="CEQ16" s="813"/>
      <c r="CER16" s="813"/>
      <c r="CES16" s="813"/>
      <c r="CET16" s="813"/>
      <c r="CEU16" s="813"/>
      <c r="CEV16" s="813"/>
      <c r="CEW16" s="813"/>
      <c r="CEX16" s="813"/>
      <c r="CEY16" s="813"/>
      <c r="CEZ16" s="813"/>
      <c r="CFA16" s="813"/>
      <c r="CFB16" s="813"/>
      <c r="CFC16" s="813"/>
      <c r="CFD16" s="813"/>
      <c r="CFE16" s="813"/>
      <c r="CFF16" s="813"/>
      <c r="CFG16" s="813"/>
      <c r="CFH16" s="813"/>
      <c r="CFI16" s="813"/>
      <c r="CFJ16" s="813"/>
      <c r="CFK16" s="813"/>
      <c r="CFL16" s="813"/>
      <c r="CFM16" s="813"/>
      <c r="CFN16" s="813"/>
      <c r="CFO16" s="813"/>
      <c r="CFP16" s="813"/>
      <c r="CFQ16" s="813"/>
      <c r="CFR16" s="813"/>
      <c r="CFS16" s="813"/>
      <c r="CFT16" s="813"/>
      <c r="CFU16" s="813"/>
      <c r="CFV16" s="813"/>
      <c r="CFW16" s="813"/>
      <c r="CFX16" s="813"/>
      <c r="CFY16" s="813"/>
      <c r="CFZ16" s="813"/>
      <c r="CGA16" s="813"/>
      <c r="CGB16" s="813"/>
      <c r="CGC16" s="813"/>
      <c r="CGD16" s="813"/>
      <c r="CGE16" s="813"/>
      <c r="CGF16" s="813"/>
      <c r="CGG16" s="813"/>
      <c r="CGH16" s="813"/>
      <c r="CGI16" s="813"/>
      <c r="CGJ16" s="813"/>
      <c r="CGK16" s="813"/>
      <c r="CGL16" s="813"/>
      <c r="CGM16" s="813"/>
      <c r="CGN16" s="813"/>
      <c r="CGO16" s="813"/>
      <c r="CGP16" s="813"/>
      <c r="CGQ16" s="813"/>
      <c r="CGR16" s="813"/>
      <c r="CGS16" s="813"/>
      <c r="CGT16" s="813"/>
      <c r="CGU16" s="813"/>
      <c r="CGV16" s="813"/>
      <c r="CGW16" s="813"/>
      <c r="CGX16" s="813"/>
      <c r="CGY16" s="813"/>
      <c r="CGZ16" s="813"/>
      <c r="CHA16" s="813"/>
      <c r="CHB16" s="813"/>
      <c r="CHC16" s="813"/>
      <c r="CHD16" s="813"/>
      <c r="CHE16" s="813"/>
      <c r="CHF16" s="813"/>
      <c r="CHG16" s="813"/>
      <c r="CHH16" s="813"/>
      <c r="CHI16" s="813"/>
      <c r="CHJ16" s="813"/>
      <c r="CHK16" s="813"/>
      <c r="CHL16" s="813"/>
      <c r="CHM16" s="813"/>
      <c r="CHN16" s="813"/>
      <c r="CHO16" s="813"/>
      <c r="CHP16" s="813"/>
      <c r="CHQ16" s="813"/>
      <c r="CHR16" s="813"/>
      <c r="CHS16" s="813"/>
      <c r="CHT16" s="813"/>
      <c r="CHU16" s="813"/>
      <c r="CHV16" s="813"/>
      <c r="CHW16" s="813"/>
      <c r="CHX16" s="813"/>
      <c r="CHY16" s="813"/>
      <c r="CHZ16" s="813"/>
      <c r="CIA16" s="813"/>
      <c r="CIB16" s="813"/>
      <c r="CIC16" s="813"/>
      <c r="CID16" s="813"/>
      <c r="CIE16" s="813"/>
      <c r="CIF16" s="813"/>
      <c r="CIG16" s="813"/>
      <c r="CIH16" s="813"/>
      <c r="CII16" s="813"/>
      <c r="CIJ16" s="813"/>
      <c r="CIK16" s="813"/>
      <c r="CIL16" s="813"/>
      <c r="CIM16" s="813"/>
      <c r="CIN16" s="813"/>
      <c r="CIO16" s="813"/>
      <c r="CIP16" s="813"/>
      <c r="CIQ16" s="813"/>
      <c r="CIR16" s="813"/>
      <c r="CIS16" s="813"/>
      <c r="CIT16" s="813"/>
      <c r="CIU16" s="813"/>
      <c r="CIV16" s="813"/>
      <c r="CIW16" s="813"/>
      <c r="CIX16" s="813"/>
      <c r="CIY16" s="813"/>
      <c r="CIZ16" s="813"/>
      <c r="CJA16" s="813"/>
      <c r="CJB16" s="813"/>
      <c r="CJC16" s="813"/>
      <c r="CJD16" s="813"/>
      <c r="CJE16" s="813"/>
      <c r="CJF16" s="813"/>
      <c r="CJG16" s="813"/>
      <c r="CJH16" s="813"/>
      <c r="CJI16" s="813"/>
      <c r="CJJ16" s="813"/>
      <c r="CJK16" s="813"/>
      <c r="CJL16" s="813"/>
      <c r="CJM16" s="813"/>
      <c r="CJN16" s="813"/>
      <c r="CJO16" s="813"/>
      <c r="CJP16" s="813"/>
      <c r="CJQ16" s="813"/>
      <c r="CJR16" s="813"/>
      <c r="CJS16" s="813"/>
      <c r="CJT16" s="813"/>
      <c r="CJU16" s="813"/>
      <c r="CJV16" s="813"/>
      <c r="CJW16" s="813"/>
      <c r="CJX16" s="813"/>
      <c r="CJY16" s="813"/>
      <c r="CJZ16" s="813"/>
      <c r="CKA16" s="813"/>
      <c r="CKB16" s="813"/>
      <c r="CKC16" s="813"/>
      <c r="CKD16" s="813"/>
      <c r="CKE16" s="813"/>
      <c r="CKF16" s="813"/>
      <c r="CKG16" s="813"/>
      <c r="CKH16" s="813"/>
      <c r="CKI16" s="813"/>
      <c r="CKJ16" s="813"/>
      <c r="CKK16" s="813"/>
      <c r="CKL16" s="813"/>
      <c r="CKM16" s="813"/>
      <c r="CKN16" s="813"/>
      <c r="CKO16" s="813"/>
      <c r="CKP16" s="813"/>
      <c r="CKQ16" s="813"/>
      <c r="CKR16" s="813"/>
      <c r="CKS16" s="813"/>
      <c r="CKT16" s="813"/>
      <c r="CKU16" s="813"/>
      <c r="CKV16" s="813"/>
      <c r="CKW16" s="813"/>
      <c r="CKX16" s="813"/>
      <c r="CKY16" s="813"/>
      <c r="CKZ16" s="813"/>
      <c r="CLA16" s="813"/>
      <c r="CLB16" s="813"/>
      <c r="CLC16" s="813"/>
      <c r="CLD16" s="813"/>
      <c r="CLE16" s="813"/>
      <c r="CLF16" s="813"/>
      <c r="CLG16" s="813"/>
      <c r="CLH16" s="813"/>
      <c r="CLI16" s="813"/>
      <c r="CLJ16" s="813"/>
      <c r="CLK16" s="813"/>
      <c r="CLL16" s="813"/>
      <c r="CLM16" s="813"/>
      <c r="CLN16" s="813"/>
      <c r="CLO16" s="813"/>
      <c r="CLP16" s="813"/>
      <c r="CLQ16" s="813"/>
      <c r="CLR16" s="813"/>
      <c r="CLS16" s="813"/>
      <c r="CLT16" s="813"/>
      <c r="CLU16" s="813"/>
      <c r="CLV16" s="813"/>
      <c r="CLW16" s="813"/>
      <c r="CLX16" s="813"/>
      <c r="CLY16" s="813"/>
      <c r="CLZ16" s="813"/>
      <c r="CMA16" s="813"/>
      <c r="CMB16" s="813"/>
      <c r="CMC16" s="813"/>
      <c r="CMD16" s="813"/>
      <c r="CME16" s="813"/>
      <c r="CMF16" s="813"/>
      <c r="CMG16" s="813"/>
      <c r="CMH16" s="813"/>
      <c r="CMI16" s="813"/>
      <c r="CMJ16" s="813"/>
      <c r="CMK16" s="813"/>
      <c r="CML16" s="813"/>
      <c r="CMM16" s="813"/>
      <c r="CMN16" s="813"/>
      <c r="CMO16" s="813"/>
      <c r="CMP16" s="813"/>
      <c r="CMQ16" s="813"/>
      <c r="CMR16" s="813"/>
      <c r="CMS16" s="813"/>
      <c r="CMT16" s="813"/>
      <c r="CMU16" s="813"/>
      <c r="CMV16" s="813"/>
      <c r="CMW16" s="813"/>
      <c r="CMX16" s="813"/>
      <c r="CMY16" s="813"/>
      <c r="CMZ16" s="813"/>
      <c r="CNA16" s="813"/>
      <c r="CNB16" s="813"/>
      <c r="CNC16" s="813"/>
      <c r="CND16" s="813"/>
      <c r="CNE16" s="813"/>
      <c r="CNF16" s="813"/>
      <c r="CNG16" s="813"/>
      <c r="CNH16" s="813"/>
      <c r="CNI16" s="813"/>
      <c r="CNJ16" s="813"/>
      <c r="CNK16" s="813"/>
      <c r="CNL16" s="813"/>
      <c r="CNM16" s="813"/>
      <c r="CNN16" s="813"/>
      <c r="CNO16" s="813"/>
      <c r="CNP16" s="813"/>
      <c r="CNQ16" s="813"/>
      <c r="CNR16" s="813"/>
      <c r="CNS16" s="813"/>
      <c r="CNT16" s="813"/>
      <c r="CNU16" s="813"/>
      <c r="CNV16" s="813"/>
      <c r="CNW16" s="813"/>
      <c r="CNX16" s="813"/>
      <c r="CNY16" s="813"/>
      <c r="CNZ16" s="813"/>
      <c r="COA16" s="813"/>
      <c r="COB16" s="813"/>
      <c r="COC16" s="813"/>
      <c r="COD16" s="813"/>
      <c r="COE16" s="813"/>
      <c r="COF16" s="813"/>
      <c r="COG16" s="813"/>
      <c r="COH16" s="813"/>
      <c r="COI16" s="813"/>
      <c r="COJ16" s="813"/>
      <c r="COK16" s="813"/>
      <c r="COL16" s="813"/>
      <c r="COM16" s="813"/>
      <c r="CON16" s="813"/>
      <c r="COO16" s="813"/>
      <c r="COP16" s="813"/>
      <c r="COQ16" s="813"/>
      <c r="COR16" s="813"/>
      <c r="COS16" s="813"/>
      <c r="COT16" s="813"/>
      <c r="COU16" s="813"/>
      <c r="COV16" s="813"/>
      <c r="COW16" s="813"/>
      <c r="COX16" s="813"/>
      <c r="COY16" s="813"/>
      <c r="COZ16" s="813"/>
      <c r="CPA16" s="813"/>
      <c r="CPB16" s="813"/>
      <c r="CPC16" s="813"/>
      <c r="CPD16" s="813"/>
      <c r="CPE16" s="813"/>
      <c r="CPF16" s="813"/>
      <c r="CPG16" s="813"/>
      <c r="CPH16" s="813"/>
      <c r="CPI16" s="813"/>
      <c r="CPJ16" s="813"/>
      <c r="CPK16" s="813"/>
      <c r="CPL16" s="813"/>
      <c r="CPM16" s="813"/>
      <c r="CPN16" s="813"/>
      <c r="CPO16" s="813"/>
      <c r="CPP16" s="813"/>
      <c r="CPQ16" s="813"/>
      <c r="CPR16" s="813"/>
      <c r="CPS16" s="813"/>
      <c r="CPT16" s="813"/>
      <c r="CPU16" s="813"/>
      <c r="CPV16" s="813"/>
      <c r="CPW16" s="813"/>
      <c r="CPX16" s="813"/>
      <c r="CPY16" s="813"/>
      <c r="CPZ16" s="813"/>
      <c r="CQA16" s="813"/>
      <c r="CQB16" s="813"/>
      <c r="CQC16" s="813"/>
      <c r="CQD16" s="813"/>
      <c r="CQE16" s="813"/>
      <c r="CQF16" s="813"/>
      <c r="CQG16" s="813"/>
      <c r="CQH16" s="813"/>
      <c r="CQI16" s="813"/>
      <c r="CQJ16" s="813"/>
      <c r="CQK16" s="813"/>
      <c r="CQL16" s="813"/>
      <c r="CQM16" s="813"/>
      <c r="CQN16" s="813"/>
      <c r="CQO16" s="813"/>
      <c r="CQP16" s="813"/>
      <c r="CQQ16" s="813"/>
      <c r="CQR16" s="813"/>
      <c r="CQS16" s="813"/>
      <c r="CQT16" s="813"/>
      <c r="CQU16" s="813"/>
      <c r="CQV16" s="813"/>
      <c r="CQW16" s="813"/>
      <c r="CQX16" s="813"/>
      <c r="CQY16" s="813"/>
      <c r="CQZ16" s="813"/>
      <c r="CRA16" s="813"/>
      <c r="CRB16" s="813"/>
      <c r="CRC16" s="813"/>
      <c r="CRD16" s="813"/>
      <c r="CRE16" s="813"/>
      <c r="CRF16" s="813"/>
      <c r="CRG16" s="813"/>
      <c r="CRH16" s="813"/>
      <c r="CRI16" s="813"/>
      <c r="CRJ16" s="813"/>
      <c r="CRK16" s="813"/>
      <c r="CRL16" s="813"/>
      <c r="CRM16" s="813"/>
      <c r="CRN16" s="813"/>
      <c r="CRO16" s="813"/>
      <c r="CRP16" s="813"/>
      <c r="CRQ16" s="813"/>
      <c r="CRR16" s="813"/>
      <c r="CRS16" s="813"/>
      <c r="CRT16" s="813"/>
      <c r="CRU16" s="813"/>
      <c r="CRV16" s="813"/>
      <c r="CRW16" s="813"/>
      <c r="CRX16" s="813"/>
      <c r="CRY16" s="813"/>
      <c r="CRZ16" s="813"/>
      <c r="CSA16" s="813"/>
      <c r="CSB16" s="813"/>
      <c r="CSC16" s="813"/>
      <c r="CSD16" s="813"/>
      <c r="CSE16" s="813"/>
      <c r="CSF16" s="813"/>
      <c r="CSG16" s="813"/>
      <c r="CSH16" s="813"/>
      <c r="CSI16" s="813"/>
      <c r="CSJ16" s="813"/>
      <c r="CSK16" s="813"/>
      <c r="CSL16" s="813"/>
      <c r="CSM16" s="813"/>
      <c r="CSN16" s="813"/>
      <c r="CSO16" s="813"/>
      <c r="CSP16" s="813"/>
      <c r="CSQ16" s="813"/>
      <c r="CSR16" s="813"/>
      <c r="CSS16" s="813"/>
      <c r="CST16" s="813"/>
      <c r="CSU16" s="813"/>
      <c r="CSV16" s="813"/>
      <c r="CSW16" s="813"/>
      <c r="CSX16" s="813"/>
      <c r="CSY16" s="813"/>
      <c r="CSZ16" s="813"/>
      <c r="CTA16" s="813"/>
      <c r="CTB16" s="813"/>
      <c r="CTC16" s="813"/>
      <c r="CTD16" s="813"/>
      <c r="CTE16" s="813"/>
      <c r="CTF16" s="813"/>
      <c r="CTG16" s="813"/>
      <c r="CTH16" s="813"/>
      <c r="CTI16" s="813"/>
      <c r="CTJ16" s="813"/>
      <c r="CTK16" s="813"/>
      <c r="CTL16" s="813"/>
      <c r="CTM16" s="813"/>
      <c r="CTN16" s="813"/>
      <c r="CTO16" s="813"/>
      <c r="CTP16" s="813"/>
      <c r="CTQ16" s="813"/>
      <c r="CTR16" s="813"/>
      <c r="CTS16" s="813"/>
      <c r="CTT16" s="813"/>
      <c r="CTU16" s="813"/>
      <c r="CTV16" s="813"/>
      <c r="CTW16" s="813"/>
      <c r="CTX16" s="813"/>
      <c r="CTY16" s="813"/>
      <c r="CTZ16" s="813"/>
      <c r="CUA16" s="813"/>
      <c r="CUB16" s="813"/>
      <c r="CUC16" s="813"/>
      <c r="CUD16" s="813"/>
      <c r="CUE16" s="813"/>
      <c r="CUF16" s="813"/>
      <c r="CUG16" s="813"/>
      <c r="CUH16" s="813"/>
      <c r="CUI16" s="813"/>
      <c r="CUJ16" s="813"/>
      <c r="CUK16" s="813"/>
      <c r="CUL16" s="813"/>
      <c r="CUM16" s="813"/>
      <c r="CUN16" s="813"/>
      <c r="CUO16" s="813"/>
      <c r="CUP16" s="813"/>
      <c r="CUQ16" s="813"/>
      <c r="CUR16" s="813"/>
      <c r="CUS16" s="813"/>
      <c r="CUT16" s="813"/>
      <c r="CUU16" s="813"/>
      <c r="CUV16" s="813"/>
      <c r="CUW16" s="813"/>
      <c r="CUX16" s="813"/>
      <c r="CUY16" s="813"/>
      <c r="CUZ16" s="813"/>
      <c r="CVA16" s="813"/>
      <c r="CVB16" s="813"/>
      <c r="CVC16" s="813"/>
      <c r="CVD16" s="813"/>
      <c r="CVE16" s="813"/>
      <c r="CVF16" s="813"/>
      <c r="CVG16" s="813"/>
      <c r="CVH16" s="813"/>
      <c r="CVI16" s="813"/>
      <c r="CVJ16" s="813"/>
      <c r="CVK16" s="813"/>
      <c r="CVL16" s="813"/>
      <c r="CVM16" s="813"/>
      <c r="CVN16" s="813"/>
      <c r="CVO16" s="813"/>
      <c r="CVP16" s="813"/>
      <c r="CVQ16" s="813"/>
      <c r="CVR16" s="813"/>
      <c r="CVS16" s="813"/>
      <c r="CVT16" s="813"/>
      <c r="CVU16" s="813"/>
      <c r="CVV16" s="813"/>
      <c r="CVW16" s="813"/>
      <c r="CVX16" s="813"/>
      <c r="CVY16" s="813"/>
      <c r="CVZ16" s="813"/>
      <c r="CWA16" s="813"/>
      <c r="CWB16" s="813"/>
      <c r="CWC16" s="813"/>
      <c r="CWD16" s="813"/>
      <c r="CWE16" s="813"/>
      <c r="CWF16" s="813"/>
      <c r="CWG16" s="813"/>
      <c r="CWH16" s="813"/>
      <c r="CWI16" s="813"/>
      <c r="CWJ16" s="813"/>
      <c r="CWK16" s="813"/>
      <c r="CWL16" s="813"/>
      <c r="CWM16" s="813"/>
      <c r="CWN16" s="813"/>
      <c r="CWO16" s="813"/>
      <c r="CWP16" s="813"/>
      <c r="CWQ16" s="813"/>
      <c r="CWR16" s="813"/>
      <c r="CWS16" s="813"/>
      <c r="CWT16" s="813"/>
      <c r="CWU16" s="813"/>
      <c r="CWV16" s="813"/>
      <c r="CWW16" s="813"/>
      <c r="CWX16" s="813"/>
      <c r="CWY16" s="813"/>
      <c r="CWZ16" s="813"/>
      <c r="CXA16" s="813"/>
      <c r="CXB16" s="813"/>
      <c r="CXC16" s="813"/>
      <c r="CXD16" s="813"/>
      <c r="CXE16" s="813"/>
      <c r="CXF16" s="813"/>
      <c r="CXG16" s="813"/>
      <c r="CXH16" s="813"/>
      <c r="CXI16" s="813"/>
      <c r="CXJ16" s="813"/>
      <c r="CXK16" s="813"/>
      <c r="CXL16" s="813"/>
      <c r="CXM16" s="813"/>
      <c r="CXN16" s="813"/>
      <c r="CXO16" s="813"/>
      <c r="CXP16" s="813"/>
      <c r="CXQ16" s="813"/>
      <c r="CXR16" s="813"/>
      <c r="CXS16" s="813"/>
      <c r="CXT16" s="813"/>
      <c r="CXU16" s="813"/>
      <c r="CXV16" s="813"/>
      <c r="CXW16" s="813"/>
      <c r="CXX16" s="813"/>
      <c r="CXY16" s="813"/>
      <c r="CXZ16" s="813"/>
      <c r="CYA16" s="813"/>
      <c r="CYB16" s="813"/>
      <c r="CYC16" s="813"/>
      <c r="CYD16" s="813"/>
      <c r="CYE16" s="813"/>
      <c r="CYF16" s="813"/>
      <c r="CYG16" s="813"/>
      <c r="CYH16" s="813"/>
      <c r="CYI16" s="813"/>
      <c r="CYJ16" s="813"/>
      <c r="CYK16" s="813"/>
      <c r="CYL16" s="813"/>
      <c r="CYM16" s="813"/>
      <c r="CYN16" s="813"/>
      <c r="CYO16" s="813"/>
      <c r="CYP16" s="813"/>
      <c r="CYQ16" s="813"/>
      <c r="CYR16" s="813"/>
      <c r="CYS16" s="813"/>
      <c r="CYT16" s="813"/>
      <c r="CYU16" s="813"/>
      <c r="CYV16" s="813"/>
      <c r="CYW16" s="813"/>
      <c r="CYX16" s="813"/>
      <c r="CYY16" s="813"/>
      <c r="CYZ16" s="813"/>
      <c r="CZA16" s="813"/>
      <c r="CZB16" s="813"/>
      <c r="CZC16" s="813"/>
      <c r="CZD16" s="813"/>
      <c r="CZE16" s="813"/>
      <c r="CZF16" s="813"/>
      <c r="CZG16" s="813"/>
      <c r="CZH16" s="813"/>
      <c r="CZI16" s="813"/>
      <c r="CZJ16" s="813"/>
      <c r="CZK16" s="813"/>
      <c r="CZL16" s="813"/>
      <c r="CZM16" s="813"/>
      <c r="CZN16" s="813"/>
      <c r="CZO16" s="813"/>
      <c r="CZP16" s="813"/>
      <c r="CZQ16" s="813"/>
      <c r="CZR16" s="813"/>
      <c r="CZS16" s="813"/>
      <c r="CZT16" s="813"/>
      <c r="CZU16" s="813"/>
      <c r="CZV16" s="813"/>
      <c r="CZW16" s="813"/>
      <c r="CZX16" s="813"/>
      <c r="CZY16" s="813"/>
      <c r="CZZ16" s="813"/>
      <c r="DAA16" s="813"/>
      <c r="DAB16" s="813"/>
      <c r="DAC16" s="813"/>
      <c r="DAD16" s="813"/>
      <c r="DAE16" s="813"/>
      <c r="DAF16" s="813"/>
      <c r="DAG16" s="813"/>
      <c r="DAH16" s="813"/>
      <c r="DAI16" s="813"/>
      <c r="DAJ16" s="813"/>
      <c r="DAK16" s="813"/>
      <c r="DAL16" s="813"/>
      <c r="DAM16" s="813"/>
      <c r="DAN16" s="813"/>
      <c r="DAO16" s="813"/>
      <c r="DAP16" s="813"/>
      <c r="DAQ16" s="813"/>
      <c r="DAR16" s="813"/>
      <c r="DAS16" s="813"/>
      <c r="DAT16" s="813"/>
      <c r="DAU16" s="813"/>
      <c r="DAV16" s="813"/>
      <c r="DAW16" s="813"/>
      <c r="DAX16" s="813"/>
      <c r="DAY16" s="813"/>
      <c r="DAZ16" s="813"/>
      <c r="DBA16" s="813"/>
      <c r="DBB16" s="813"/>
      <c r="DBC16" s="813"/>
      <c r="DBD16" s="813"/>
      <c r="DBE16" s="813"/>
      <c r="DBF16" s="813"/>
      <c r="DBG16" s="813"/>
      <c r="DBH16" s="813"/>
      <c r="DBI16" s="813"/>
      <c r="DBJ16" s="813"/>
      <c r="DBK16" s="813"/>
      <c r="DBL16" s="813"/>
      <c r="DBM16" s="813"/>
      <c r="DBN16" s="813"/>
      <c r="DBO16" s="813"/>
      <c r="DBP16" s="813"/>
      <c r="DBQ16" s="813"/>
      <c r="DBR16" s="813"/>
      <c r="DBS16" s="813"/>
      <c r="DBT16" s="813"/>
      <c r="DBU16" s="813"/>
      <c r="DBV16" s="813"/>
      <c r="DBW16" s="813"/>
      <c r="DBX16" s="813"/>
      <c r="DBY16" s="813"/>
      <c r="DBZ16" s="813"/>
      <c r="DCA16" s="813"/>
      <c r="DCB16" s="813"/>
      <c r="DCC16" s="813"/>
      <c r="DCD16" s="813"/>
      <c r="DCE16" s="813"/>
      <c r="DCF16" s="813"/>
      <c r="DCG16" s="813"/>
      <c r="DCH16" s="813"/>
      <c r="DCI16" s="813"/>
      <c r="DCJ16" s="813"/>
      <c r="DCK16" s="813"/>
      <c r="DCL16" s="813"/>
      <c r="DCM16" s="813"/>
      <c r="DCN16" s="813"/>
      <c r="DCO16" s="813"/>
      <c r="DCP16" s="813"/>
      <c r="DCQ16" s="813"/>
      <c r="DCR16" s="813"/>
      <c r="DCS16" s="813"/>
      <c r="DCT16" s="813"/>
      <c r="DCU16" s="813"/>
      <c r="DCV16" s="813"/>
      <c r="DCW16" s="813"/>
      <c r="DCX16" s="813"/>
      <c r="DCY16" s="813"/>
      <c r="DCZ16" s="813"/>
      <c r="DDA16" s="813"/>
      <c r="DDB16" s="813"/>
      <c r="DDC16" s="813"/>
      <c r="DDD16" s="813"/>
      <c r="DDE16" s="813"/>
      <c r="DDF16" s="813"/>
      <c r="DDG16" s="813"/>
      <c r="DDH16" s="813"/>
      <c r="DDI16" s="813"/>
      <c r="DDJ16" s="813"/>
      <c r="DDK16" s="813"/>
      <c r="DDL16" s="813"/>
      <c r="DDM16" s="813"/>
      <c r="DDN16" s="813"/>
      <c r="DDO16" s="813"/>
      <c r="DDP16" s="813"/>
      <c r="DDQ16" s="813"/>
      <c r="DDR16" s="813"/>
      <c r="DDS16" s="813"/>
      <c r="DDT16" s="813"/>
      <c r="DDU16" s="813"/>
      <c r="DDV16" s="813"/>
      <c r="DDW16" s="813"/>
      <c r="DDX16" s="813"/>
      <c r="DDY16" s="813"/>
      <c r="DDZ16" s="813"/>
      <c r="DEA16" s="813"/>
      <c r="DEB16" s="813"/>
      <c r="DEC16" s="813"/>
      <c r="DED16" s="813"/>
      <c r="DEE16" s="813"/>
      <c r="DEF16" s="813"/>
      <c r="DEG16" s="813"/>
      <c r="DEH16" s="813"/>
      <c r="DEI16" s="813"/>
      <c r="DEJ16" s="813"/>
      <c r="DEK16" s="813"/>
      <c r="DEL16" s="813"/>
      <c r="DEM16" s="813"/>
      <c r="DEN16" s="813"/>
      <c r="DEO16" s="813"/>
      <c r="DEP16" s="813"/>
      <c r="DEQ16" s="813"/>
      <c r="DER16" s="813"/>
      <c r="DES16" s="813"/>
      <c r="DET16" s="813"/>
      <c r="DEU16" s="813"/>
      <c r="DEV16" s="813"/>
      <c r="DEW16" s="813"/>
      <c r="DEX16" s="813"/>
      <c r="DEY16" s="813"/>
      <c r="DEZ16" s="813"/>
      <c r="DFA16" s="813"/>
      <c r="DFB16" s="813"/>
      <c r="DFC16" s="813"/>
      <c r="DFD16" s="813"/>
      <c r="DFE16" s="813"/>
      <c r="DFF16" s="813"/>
      <c r="DFG16" s="813"/>
      <c r="DFH16" s="813"/>
      <c r="DFI16" s="813"/>
      <c r="DFJ16" s="813"/>
      <c r="DFK16" s="813"/>
      <c r="DFL16" s="813"/>
      <c r="DFM16" s="813"/>
      <c r="DFN16" s="813"/>
      <c r="DFO16" s="813"/>
      <c r="DFP16" s="813"/>
      <c r="DFQ16" s="813"/>
      <c r="DFR16" s="813"/>
      <c r="DFS16" s="813"/>
      <c r="DFT16" s="813"/>
      <c r="DFU16" s="813"/>
      <c r="DFV16" s="813"/>
      <c r="DFW16" s="813"/>
      <c r="DFX16" s="813"/>
      <c r="DFY16" s="813"/>
      <c r="DFZ16" s="813"/>
      <c r="DGA16" s="813"/>
      <c r="DGB16" s="813"/>
      <c r="DGC16" s="813"/>
      <c r="DGD16" s="813"/>
      <c r="DGE16" s="813"/>
      <c r="DGF16" s="813"/>
      <c r="DGG16" s="813"/>
      <c r="DGH16" s="813"/>
      <c r="DGI16" s="813"/>
      <c r="DGJ16" s="813"/>
      <c r="DGK16" s="813"/>
      <c r="DGL16" s="813"/>
      <c r="DGM16" s="813"/>
      <c r="DGN16" s="813"/>
      <c r="DGO16" s="813"/>
      <c r="DGP16" s="813"/>
      <c r="DGQ16" s="813"/>
      <c r="DGR16" s="813"/>
      <c r="DGS16" s="813"/>
      <c r="DGT16" s="813"/>
      <c r="DGU16" s="813"/>
      <c r="DGV16" s="813"/>
      <c r="DGW16" s="813"/>
      <c r="DGX16" s="813"/>
      <c r="DGY16" s="813"/>
      <c r="DGZ16" s="813"/>
      <c r="DHA16" s="813"/>
      <c r="DHB16" s="813"/>
      <c r="DHC16" s="813"/>
      <c r="DHD16" s="813"/>
      <c r="DHE16" s="813"/>
      <c r="DHF16" s="813"/>
      <c r="DHG16" s="813"/>
      <c r="DHH16" s="813"/>
      <c r="DHI16" s="813"/>
      <c r="DHJ16" s="813"/>
      <c r="DHK16" s="813"/>
      <c r="DHL16" s="813"/>
      <c r="DHM16" s="813"/>
      <c r="DHN16" s="813"/>
      <c r="DHO16" s="813"/>
      <c r="DHP16" s="813"/>
      <c r="DHQ16" s="813"/>
      <c r="DHR16" s="813"/>
      <c r="DHS16" s="813"/>
      <c r="DHT16" s="813"/>
      <c r="DHU16" s="813"/>
      <c r="DHV16" s="813"/>
      <c r="DHW16" s="813"/>
      <c r="DHX16" s="813"/>
      <c r="DHY16" s="813"/>
      <c r="DHZ16" s="813"/>
      <c r="DIA16" s="813"/>
      <c r="DIB16" s="813"/>
      <c r="DIC16" s="813"/>
      <c r="DID16" s="813"/>
      <c r="DIE16" s="813"/>
      <c r="DIF16" s="813"/>
      <c r="DIG16" s="813"/>
      <c r="DIH16" s="813"/>
      <c r="DII16" s="813"/>
      <c r="DIJ16" s="813"/>
      <c r="DIK16" s="813"/>
      <c r="DIL16" s="813"/>
      <c r="DIM16" s="813"/>
      <c r="DIN16" s="813"/>
      <c r="DIO16" s="813"/>
      <c r="DIP16" s="813"/>
      <c r="DIQ16" s="813"/>
      <c r="DIR16" s="813"/>
      <c r="DIS16" s="813"/>
      <c r="DIT16" s="813"/>
      <c r="DIU16" s="813"/>
      <c r="DIV16" s="813"/>
      <c r="DIW16" s="813"/>
      <c r="DIX16" s="813"/>
      <c r="DIY16" s="813"/>
      <c r="DIZ16" s="813"/>
      <c r="DJA16" s="813"/>
      <c r="DJB16" s="813"/>
      <c r="DJC16" s="813"/>
      <c r="DJD16" s="813"/>
      <c r="DJE16" s="813"/>
      <c r="DJF16" s="813"/>
      <c r="DJG16" s="813"/>
      <c r="DJH16" s="813"/>
      <c r="DJI16" s="813"/>
      <c r="DJJ16" s="813"/>
      <c r="DJK16" s="813"/>
      <c r="DJL16" s="813"/>
      <c r="DJM16" s="813"/>
      <c r="DJN16" s="813"/>
      <c r="DJO16" s="813"/>
      <c r="DJP16" s="813"/>
      <c r="DJQ16" s="813"/>
      <c r="DJR16" s="813"/>
      <c r="DJS16" s="813"/>
      <c r="DJT16" s="813"/>
      <c r="DJU16" s="813"/>
      <c r="DJV16" s="813"/>
      <c r="DJW16" s="813"/>
      <c r="DJX16" s="813"/>
      <c r="DJY16" s="813"/>
      <c r="DJZ16" s="813"/>
      <c r="DKA16" s="813"/>
      <c r="DKB16" s="813"/>
      <c r="DKC16" s="813"/>
      <c r="DKD16" s="813"/>
      <c r="DKE16" s="813"/>
      <c r="DKF16" s="813"/>
      <c r="DKG16" s="813"/>
      <c r="DKH16" s="813"/>
      <c r="DKI16" s="813"/>
      <c r="DKJ16" s="813"/>
      <c r="DKK16" s="813"/>
      <c r="DKL16" s="813"/>
      <c r="DKM16" s="813"/>
      <c r="DKN16" s="813"/>
      <c r="DKO16" s="813"/>
      <c r="DKP16" s="813"/>
      <c r="DKQ16" s="813"/>
      <c r="DKR16" s="813"/>
      <c r="DKS16" s="813"/>
      <c r="DKT16" s="813"/>
      <c r="DKU16" s="813"/>
      <c r="DKV16" s="813"/>
      <c r="DKW16" s="813"/>
      <c r="DKX16" s="813"/>
      <c r="DKY16" s="813"/>
      <c r="DKZ16" s="813"/>
      <c r="DLA16" s="813"/>
      <c r="DLB16" s="813"/>
      <c r="DLC16" s="813"/>
      <c r="DLD16" s="813"/>
      <c r="DLE16" s="813"/>
      <c r="DLF16" s="813"/>
      <c r="DLG16" s="813"/>
      <c r="DLH16" s="813"/>
      <c r="DLI16" s="813"/>
      <c r="DLJ16" s="813"/>
      <c r="DLK16" s="813"/>
      <c r="DLL16" s="813"/>
      <c r="DLM16" s="813"/>
      <c r="DLN16" s="813"/>
      <c r="DLO16" s="813"/>
      <c r="DLP16" s="813"/>
      <c r="DLQ16" s="813"/>
      <c r="DLR16" s="813"/>
      <c r="DLS16" s="813"/>
      <c r="DLT16" s="813"/>
      <c r="DLU16" s="813"/>
      <c r="DLV16" s="813"/>
      <c r="DLW16" s="813"/>
      <c r="DLX16" s="813"/>
      <c r="DLY16" s="813"/>
      <c r="DLZ16" s="813"/>
      <c r="DMA16" s="813"/>
      <c r="DMB16" s="813"/>
      <c r="DMC16" s="813"/>
      <c r="DMD16" s="813"/>
      <c r="DME16" s="813"/>
      <c r="DMF16" s="813"/>
      <c r="DMG16" s="813"/>
      <c r="DMH16" s="813"/>
      <c r="DMI16" s="813"/>
      <c r="DMJ16" s="813"/>
      <c r="DMK16" s="813"/>
      <c r="DML16" s="813"/>
      <c r="DMM16" s="813"/>
      <c r="DMN16" s="813"/>
      <c r="DMO16" s="813"/>
      <c r="DMP16" s="813"/>
      <c r="DMQ16" s="813"/>
      <c r="DMR16" s="813"/>
      <c r="DMS16" s="813"/>
      <c r="DMT16" s="813"/>
      <c r="DMU16" s="813"/>
      <c r="DMV16" s="813"/>
      <c r="DMW16" s="813"/>
      <c r="DMX16" s="813"/>
      <c r="DMY16" s="813"/>
      <c r="DMZ16" s="813"/>
      <c r="DNA16" s="813"/>
      <c r="DNB16" s="813"/>
      <c r="DNC16" s="813"/>
      <c r="DND16" s="813"/>
      <c r="DNE16" s="813"/>
      <c r="DNF16" s="813"/>
      <c r="DNG16" s="813"/>
      <c r="DNH16" s="813"/>
      <c r="DNI16" s="813"/>
      <c r="DNJ16" s="813"/>
      <c r="DNK16" s="813"/>
      <c r="DNL16" s="813"/>
      <c r="DNM16" s="813"/>
      <c r="DNN16" s="813"/>
      <c r="DNO16" s="813"/>
      <c r="DNP16" s="813"/>
      <c r="DNQ16" s="813"/>
      <c r="DNR16" s="813"/>
      <c r="DNS16" s="813"/>
      <c r="DNT16" s="813"/>
      <c r="DNU16" s="813"/>
      <c r="DNV16" s="813"/>
      <c r="DNW16" s="813"/>
      <c r="DNX16" s="813"/>
      <c r="DNY16" s="813"/>
      <c r="DNZ16" s="813"/>
      <c r="DOA16" s="813"/>
      <c r="DOB16" s="813"/>
      <c r="DOC16" s="813"/>
      <c r="DOD16" s="813"/>
      <c r="DOE16" s="813"/>
      <c r="DOF16" s="813"/>
      <c r="DOG16" s="813"/>
      <c r="DOH16" s="813"/>
      <c r="DOI16" s="813"/>
      <c r="DOJ16" s="813"/>
      <c r="DOK16" s="813"/>
      <c r="DOL16" s="813"/>
      <c r="DOM16" s="813"/>
      <c r="DON16" s="813"/>
      <c r="DOO16" s="813"/>
      <c r="DOP16" s="813"/>
      <c r="DOQ16" s="813"/>
      <c r="DOR16" s="813"/>
      <c r="DOS16" s="813"/>
      <c r="DOT16" s="813"/>
      <c r="DOU16" s="813"/>
      <c r="DOV16" s="813"/>
      <c r="DOW16" s="813"/>
      <c r="DOX16" s="813"/>
      <c r="DOY16" s="813"/>
      <c r="DOZ16" s="813"/>
      <c r="DPA16" s="813"/>
      <c r="DPB16" s="813"/>
      <c r="DPC16" s="813"/>
      <c r="DPD16" s="813"/>
      <c r="DPE16" s="813"/>
      <c r="DPF16" s="813"/>
      <c r="DPG16" s="813"/>
      <c r="DPH16" s="813"/>
      <c r="DPI16" s="813"/>
      <c r="DPJ16" s="813"/>
      <c r="DPK16" s="813"/>
      <c r="DPL16" s="813"/>
      <c r="DPM16" s="813"/>
      <c r="DPN16" s="813"/>
      <c r="DPO16" s="813"/>
      <c r="DPP16" s="813"/>
      <c r="DPQ16" s="813"/>
      <c r="DPR16" s="813"/>
      <c r="DPS16" s="813"/>
      <c r="DPT16" s="813"/>
      <c r="DPU16" s="813"/>
      <c r="DPV16" s="813"/>
      <c r="DPW16" s="813"/>
      <c r="DPX16" s="813"/>
      <c r="DPY16" s="813"/>
      <c r="DPZ16" s="813"/>
      <c r="DQA16" s="813"/>
      <c r="DQB16" s="813"/>
      <c r="DQC16" s="813"/>
      <c r="DQD16" s="813"/>
      <c r="DQE16" s="813"/>
      <c r="DQF16" s="813"/>
      <c r="DQG16" s="813"/>
      <c r="DQH16" s="813"/>
      <c r="DQI16" s="813"/>
      <c r="DQJ16" s="813"/>
      <c r="DQK16" s="813"/>
      <c r="DQL16" s="813"/>
      <c r="DQM16" s="813"/>
      <c r="DQN16" s="813"/>
      <c r="DQO16" s="813"/>
      <c r="DQP16" s="813"/>
      <c r="DQQ16" s="813"/>
      <c r="DQR16" s="813"/>
      <c r="DQS16" s="813"/>
      <c r="DQT16" s="813"/>
      <c r="DQU16" s="813"/>
      <c r="DQV16" s="813"/>
      <c r="DQW16" s="813"/>
      <c r="DQX16" s="813"/>
      <c r="DQY16" s="813"/>
      <c r="DQZ16" s="813"/>
      <c r="DRA16" s="813"/>
      <c r="DRB16" s="813"/>
      <c r="DRC16" s="813"/>
      <c r="DRD16" s="813"/>
      <c r="DRE16" s="813"/>
      <c r="DRF16" s="813"/>
      <c r="DRG16" s="813"/>
      <c r="DRH16" s="813"/>
      <c r="DRI16" s="813"/>
      <c r="DRJ16" s="813"/>
      <c r="DRK16" s="813"/>
      <c r="DRL16" s="813"/>
      <c r="DRM16" s="813"/>
      <c r="DRN16" s="813"/>
      <c r="DRO16" s="813"/>
      <c r="DRP16" s="813"/>
      <c r="DRQ16" s="813"/>
      <c r="DRR16" s="813"/>
      <c r="DRS16" s="813"/>
      <c r="DRT16" s="813"/>
      <c r="DRU16" s="813"/>
      <c r="DRV16" s="813"/>
      <c r="DRW16" s="813"/>
      <c r="DRX16" s="813"/>
      <c r="DRY16" s="813"/>
      <c r="DRZ16" s="813"/>
      <c r="DSA16" s="813"/>
      <c r="DSB16" s="813"/>
      <c r="DSC16" s="813"/>
      <c r="DSD16" s="813"/>
      <c r="DSE16" s="813"/>
      <c r="DSF16" s="813"/>
      <c r="DSG16" s="813"/>
      <c r="DSH16" s="813"/>
      <c r="DSI16" s="813"/>
      <c r="DSJ16" s="813"/>
      <c r="DSK16" s="813"/>
      <c r="DSL16" s="813"/>
      <c r="DSM16" s="813"/>
      <c r="DSN16" s="813"/>
      <c r="DSO16" s="813"/>
      <c r="DSP16" s="813"/>
      <c r="DSQ16" s="813"/>
      <c r="DSR16" s="813"/>
      <c r="DSS16" s="813"/>
      <c r="DST16" s="813"/>
      <c r="DSU16" s="813"/>
      <c r="DSV16" s="813"/>
      <c r="DSW16" s="813"/>
      <c r="DSX16" s="813"/>
      <c r="DSY16" s="813"/>
      <c r="DSZ16" s="813"/>
      <c r="DTA16" s="813"/>
      <c r="DTB16" s="813"/>
      <c r="DTC16" s="813"/>
      <c r="DTD16" s="813"/>
      <c r="DTE16" s="813"/>
      <c r="DTF16" s="813"/>
      <c r="DTG16" s="813"/>
      <c r="DTH16" s="813"/>
      <c r="DTI16" s="813"/>
      <c r="DTJ16" s="813"/>
      <c r="DTK16" s="813"/>
      <c r="DTL16" s="813"/>
      <c r="DTM16" s="813"/>
      <c r="DTN16" s="813"/>
      <c r="DTO16" s="813"/>
      <c r="DTP16" s="813"/>
      <c r="DTQ16" s="813"/>
      <c r="DTR16" s="813"/>
      <c r="DTS16" s="813"/>
      <c r="DTT16" s="813"/>
      <c r="DTU16" s="813"/>
      <c r="DTV16" s="813"/>
      <c r="DTW16" s="813"/>
      <c r="DTX16" s="813"/>
      <c r="DTY16" s="813"/>
      <c r="DTZ16" s="813"/>
      <c r="DUA16" s="813"/>
      <c r="DUB16" s="813"/>
      <c r="DUC16" s="813"/>
      <c r="DUD16" s="813"/>
      <c r="DUE16" s="813"/>
      <c r="DUF16" s="813"/>
      <c r="DUG16" s="813"/>
      <c r="DUH16" s="813"/>
      <c r="DUI16" s="813"/>
      <c r="DUJ16" s="813"/>
      <c r="DUK16" s="813"/>
      <c r="DUL16" s="813"/>
      <c r="DUM16" s="813"/>
      <c r="DUN16" s="813"/>
      <c r="DUO16" s="813"/>
      <c r="DUP16" s="813"/>
      <c r="DUQ16" s="813"/>
      <c r="DUR16" s="813"/>
      <c r="DUS16" s="813"/>
      <c r="DUT16" s="813"/>
      <c r="DUU16" s="813"/>
      <c r="DUV16" s="813"/>
      <c r="DUW16" s="813"/>
      <c r="DUX16" s="813"/>
      <c r="DUY16" s="813"/>
      <c r="DUZ16" s="813"/>
      <c r="DVA16" s="813"/>
      <c r="DVB16" s="813"/>
      <c r="DVC16" s="813"/>
      <c r="DVD16" s="813"/>
      <c r="DVE16" s="813"/>
      <c r="DVF16" s="813"/>
      <c r="DVG16" s="813"/>
      <c r="DVH16" s="813"/>
      <c r="DVI16" s="813"/>
      <c r="DVJ16" s="813"/>
      <c r="DVK16" s="813"/>
      <c r="DVL16" s="813"/>
      <c r="DVM16" s="813"/>
      <c r="DVN16" s="813"/>
      <c r="DVO16" s="813"/>
      <c r="DVP16" s="813"/>
      <c r="DVQ16" s="813"/>
      <c r="DVR16" s="813"/>
      <c r="DVS16" s="813"/>
      <c r="DVT16" s="813"/>
      <c r="DVU16" s="813"/>
      <c r="DVV16" s="813"/>
      <c r="DVW16" s="813"/>
      <c r="DVX16" s="813"/>
      <c r="DVY16" s="813"/>
      <c r="DVZ16" s="813"/>
      <c r="DWA16" s="813"/>
      <c r="DWB16" s="813"/>
      <c r="DWC16" s="813"/>
      <c r="DWD16" s="813"/>
      <c r="DWE16" s="813"/>
      <c r="DWF16" s="813"/>
      <c r="DWG16" s="813"/>
      <c r="DWH16" s="813"/>
      <c r="DWI16" s="813"/>
      <c r="DWJ16" s="813"/>
      <c r="DWK16" s="813"/>
      <c r="DWL16" s="813"/>
      <c r="DWM16" s="813"/>
      <c r="DWN16" s="813"/>
      <c r="DWO16" s="813"/>
      <c r="DWP16" s="813"/>
      <c r="DWQ16" s="813"/>
      <c r="DWR16" s="813"/>
      <c r="DWS16" s="813"/>
      <c r="DWT16" s="813"/>
      <c r="DWU16" s="813"/>
      <c r="DWV16" s="813"/>
      <c r="DWW16" s="813"/>
      <c r="DWX16" s="813"/>
      <c r="DWY16" s="813"/>
      <c r="DWZ16" s="813"/>
      <c r="DXA16" s="813"/>
      <c r="DXB16" s="813"/>
      <c r="DXC16" s="813"/>
      <c r="DXD16" s="813"/>
      <c r="DXE16" s="813"/>
      <c r="DXF16" s="813"/>
      <c r="DXG16" s="813"/>
      <c r="DXH16" s="813"/>
      <c r="DXI16" s="813"/>
      <c r="DXJ16" s="813"/>
      <c r="DXK16" s="813"/>
      <c r="DXL16" s="813"/>
      <c r="DXM16" s="813"/>
      <c r="DXN16" s="813"/>
      <c r="DXO16" s="813"/>
      <c r="DXP16" s="813"/>
      <c r="DXQ16" s="813"/>
      <c r="DXR16" s="813"/>
      <c r="DXS16" s="813"/>
      <c r="DXT16" s="813"/>
      <c r="DXU16" s="813"/>
      <c r="DXV16" s="813"/>
      <c r="DXW16" s="813"/>
      <c r="DXX16" s="813"/>
      <c r="DXY16" s="813"/>
      <c r="DXZ16" s="813"/>
      <c r="DYA16" s="813"/>
      <c r="DYB16" s="813"/>
      <c r="DYC16" s="813"/>
      <c r="DYD16" s="813"/>
      <c r="DYE16" s="813"/>
      <c r="DYF16" s="813"/>
      <c r="DYG16" s="813"/>
      <c r="DYH16" s="813"/>
      <c r="DYI16" s="813"/>
      <c r="DYJ16" s="813"/>
      <c r="DYK16" s="813"/>
      <c r="DYL16" s="813"/>
      <c r="DYM16" s="813"/>
      <c r="DYN16" s="813"/>
      <c r="DYO16" s="813"/>
      <c r="DYP16" s="813"/>
      <c r="DYQ16" s="813"/>
      <c r="DYR16" s="813"/>
      <c r="DYS16" s="813"/>
      <c r="DYT16" s="813"/>
      <c r="DYU16" s="813"/>
      <c r="DYV16" s="813"/>
      <c r="DYW16" s="813"/>
      <c r="DYX16" s="813"/>
      <c r="DYY16" s="813"/>
      <c r="DYZ16" s="813"/>
      <c r="DZA16" s="813"/>
      <c r="DZB16" s="813"/>
      <c r="DZC16" s="813"/>
      <c r="DZD16" s="813"/>
      <c r="DZE16" s="813"/>
      <c r="DZF16" s="813"/>
      <c r="DZG16" s="813"/>
      <c r="DZH16" s="813"/>
      <c r="DZI16" s="813"/>
      <c r="DZJ16" s="813"/>
      <c r="DZK16" s="813"/>
      <c r="DZL16" s="813"/>
      <c r="DZM16" s="813"/>
      <c r="DZN16" s="813"/>
      <c r="DZO16" s="813"/>
      <c r="DZP16" s="813"/>
      <c r="DZQ16" s="813"/>
      <c r="DZR16" s="813"/>
      <c r="DZS16" s="813"/>
      <c r="DZT16" s="813"/>
      <c r="DZU16" s="813"/>
      <c r="DZV16" s="813"/>
      <c r="DZW16" s="813"/>
      <c r="DZX16" s="813"/>
      <c r="DZY16" s="813"/>
      <c r="DZZ16" s="813"/>
      <c r="EAA16" s="813"/>
      <c r="EAB16" s="813"/>
      <c r="EAC16" s="813"/>
      <c r="EAD16" s="813"/>
      <c r="EAE16" s="813"/>
      <c r="EAF16" s="813"/>
      <c r="EAG16" s="813"/>
      <c r="EAH16" s="813"/>
      <c r="EAI16" s="813"/>
      <c r="EAJ16" s="813"/>
      <c r="EAK16" s="813"/>
      <c r="EAL16" s="813"/>
      <c r="EAM16" s="813"/>
      <c r="EAN16" s="813"/>
      <c r="EAO16" s="813"/>
      <c r="EAP16" s="813"/>
      <c r="EAQ16" s="813"/>
      <c r="EAR16" s="813"/>
      <c r="EAS16" s="813"/>
      <c r="EAT16" s="813"/>
      <c r="EAU16" s="813"/>
      <c r="EAV16" s="813"/>
      <c r="EAW16" s="813"/>
      <c r="EAX16" s="813"/>
      <c r="EAY16" s="813"/>
      <c r="EAZ16" s="813"/>
      <c r="EBA16" s="813"/>
      <c r="EBB16" s="813"/>
      <c r="EBC16" s="813"/>
      <c r="EBD16" s="813"/>
      <c r="EBE16" s="813"/>
      <c r="EBF16" s="813"/>
      <c r="EBG16" s="813"/>
      <c r="EBH16" s="813"/>
      <c r="EBI16" s="813"/>
      <c r="EBJ16" s="813"/>
      <c r="EBK16" s="813"/>
      <c r="EBL16" s="813"/>
      <c r="EBM16" s="813"/>
      <c r="EBN16" s="813"/>
      <c r="EBO16" s="813"/>
      <c r="EBP16" s="813"/>
      <c r="EBQ16" s="813"/>
      <c r="EBR16" s="813"/>
      <c r="EBS16" s="813"/>
      <c r="EBT16" s="813"/>
      <c r="EBU16" s="813"/>
      <c r="EBV16" s="813"/>
      <c r="EBW16" s="813"/>
      <c r="EBX16" s="813"/>
      <c r="EBY16" s="813"/>
      <c r="EBZ16" s="813"/>
      <c r="ECA16" s="813"/>
      <c r="ECB16" s="813"/>
      <c r="ECC16" s="813"/>
      <c r="ECD16" s="813"/>
      <c r="ECE16" s="813"/>
      <c r="ECF16" s="813"/>
      <c r="ECG16" s="813"/>
      <c r="ECH16" s="813"/>
      <c r="ECI16" s="813"/>
      <c r="ECJ16" s="813"/>
      <c r="ECK16" s="813"/>
      <c r="ECL16" s="813"/>
      <c r="ECM16" s="813"/>
      <c r="ECN16" s="813"/>
      <c r="ECO16" s="813"/>
      <c r="ECP16" s="813"/>
      <c r="ECQ16" s="813"/>
      <c r="ECR16" s="813"/>
      <c r="ECS16" s="813"/>
      <c r="ECT16" s="813"/>
      <c r="ECU16" s="813"/>
      <c r="ECV16" s="813"/>
      <c r="ECW16" s="813"/>
      <c r="ECX16" s="813"/>
      <c r="ECY16" s="813"/>
      <c r="ECZ16" s="813"/>
      <c r="EDA16" s="813"/>
      <c r="EDB16" s="813"/>
      <c r="EDC16" s="813"/>
      <c r="EDD16" s="813"/>
      <c r="EDE16" s="813"/>
      <c r="EDF16" s="813"/>
      <c r="EDG16" s="813"/>
      <c r="EDH16" s="813"/>
      <c r="EDI16" s="813"/>
      <c r="EDJ16" s="813"/>
      <c r="EDK16" s="813"/>
      <c r="EDL16" s="813"/>
      <c r="EDM16" s="813"/>
      <c r="EDN16" s="813"/>
      <c r="EDO16" s="813"/>
      <c r="EDP16" s="813"/>
      <c r="EDQ16" s="813"/>
      <c r="EDR16" s="813"/>
      <c r="EDS16" s="813"/>
      <c r="EDT16" s="813"/>
      <c r="EDU16" s="813"/>
      <c r="EDV16" s="813"/>
      <c r="EDW16" s="813"/>
      <c r="EDX16" s="813"/>
      <c r="EDY16" s="813"/>
      <c r="EDZ16" s="813"/>
      <c r="EEA16" s="813"/>
      <c r="EEB16" s="813"/>
      <c r="EEC16" s="813"/>
      <c r="EED16" s="813"/>
      <c r="EEE16" s="813"/>
      <c r="EEF16" s="813"/>
      <c r="EEG16" s="813"/>
      <c r="EEH16" s="813"/>
      <c r="EEI16" s="813"/>
      <c r="EEJ16" s="813"/>
      <c r="EEK16" s="813"/>
      <c r="EEL16" s="813"/>
      <c r="EEM16" s="813"/>
      <c r="EEN16" s="813"/>
      <c r="EEO16" s="813"/>
      <c r="EEP16" s="813"/>
      <c r="EEQ16" s="813"/>
      <c r="EER16" s="813"/>
      <c r="EES16" s="813"/>
      <c r="EET16" s="813"/>
      <c r="EEU16" s="813"/>
      <c r="EEV16" s="813"/>
      <c r="EEW16" s="813"/>
      <c r="EEX16" s="813"/>
      <c r="EEY16" s="813"/>
      <c r="EEZ16" s="813"/>
      <c r="EFA16" s="813"/>
      <c r="EFB16" s="813"/>
      <c r="EFC16" s="813"/>
      <c r="EFD16" s="813"/>
      <c r="EFE16" s="813"/>
      <c r="EFF16" s="813"/>
      <c r="EFG16" s="813"/>
      <c r="EFH16" s="813"/>
      <c r="EFI16" s="813"/>
      <c r="EFJ16" s="813"/>
      <c r="EFK16" s="813"/>
      <c r="EFL16" s="813"/>
      <c r="EFM16" s="813"/>
      <c r="EFN16" s="813"/>
      <c r="EFO16" s="813"/>
      <c r="EFP16" s="813"/>
      <c r="EFQ16" s="813"/>
      <c r="EFR16" s="813"/>
      <c r="EFS16" s="813"/>
      <c r="EFT16" s="813"/>
      <c r="EFU16" s="813"/>
      <c r="EFV16" s="813"/>
      <c r="EFW16" s="813"/>
      <c r="EFX16" s="813"/>
      <c r="EFY16" s="813"/>
      <c r="EFZ16" s="813"/>
      <c r="EGA16" s="813"/>
      <c r="EGB16" s="813"/>
      <c r="EGC16" s="813"/>
      <c r="EGD16" s="813"/>
      <c r="EGE16" s="813"/>
      <c r="EGF16" s="813"/>
      <c r="EGG16" s="813"/>
      <c r="EGH16" s="813"/>
      <c r="EGI16" s="813"/>
      <c r="EGJ16" s="813"/>
      <c r="EGK16" s="813"/>
      <c r="EGL16" s="813"/>
      <c r="EGM16" s="813"/>
      <c r="EGN16" s="813"/>
      <c r="EGO16" s="813"/>
      <c r="EGP16" s="813"/>
      <c r="EGQ16" s="813"/>
      <c r="EGR16" s="813"/>
      <c r="EGS16" s="813"/>
      <c r="EGT16" s="813"/>
      <c r="EGU16" s="813"/>
      <c r="EGV16" s="813"/>
      <c r="EGW16" s="813"/>
      <c r="EGX16" s="813"/>
      <c r="EGY16" s="813"/>
      <c r="EGZ16" s="813"/>
      <c r="EHA16" s="813"/>
      <c r="EHB16" s="813"/>
      <c r="EHC16" s="813"/>
      <c r="EHD16" s="813"/>
      <c r="EHE16" s="813"/>
      <c r="EHF16" s="813"/>
      <c r="EHG16" s="813"/>
      <c r="EHH16" s="813"/>
      <c r="EHI16" s="813"/>
      <c r="EHJ16" s="813"/>
      <c r="EHK16" s="813"/>
      <c r="EHL16" s="813"/>
      <c r="EHM16" s="813"/>
      <c r="EHN16" s="813"/>
      <c r="EHO16" s="813"/>
      <c r="EHP16" s="813"/>
      <c r="EHQ16" s="813"/>
      <c r="EHR16" s="813"/>
      <c r="EHS16" s="813"/>
      <c r="EHT16" s="813"/>
      <c r="EHU16" s="813"/>
      <c r="EHV16" s="813"/>
      <c r="EHW16" s="813"/>
      <c r="EHX16" s="813"/>
      <c r="EHY16" s="813"/>
      <c r="EHZ16" s="813"/>
      <c r="EIA16" s="813"/>
      <c r="EIB16" s="813"/>
      <c r="EIC16" s="813"/>
      <c r="EID16" s="813"/>
      <c r="EIE16" s="813"/>
      <c r="EIF16" s="813"/>
      <c r="EIG16" s="813"/>
      <c r="EIH16" s="813"/>
      <c r="EII16" s="813"/>
      <c r="EIJ16" s="813"/>
      <c r="EIK16" s="813"/>
      <c r="EIL16" s="813"/>
      <c r="EIM16" s="813"/>
      <c r="EIN16" s="813"/>
      <c r="EIO16" s="813"/>
      <c r="EIP16" s="813"/>
      <c r="EIQ16" s="813"/>
      <c r="EIR16" s="813"/>
      <c r="EIS16" s="813"/>
      <c r="EIT16" s="813"/>
      <c r="EIU16" s="813"/>
      <c r="EIV16" s="813"/>
      <c r="EIW16" s="813"/>
      <c r="EIX16" s="813"/>
      <c r="EIY16" s="813"/>
      <c r="EIZ16" s="813"/>
      <c r="EJA16" s="813"/>
      <c r="EJB16" s="813"/>
      <c r="EJC16" s="813"/>
      <c r="EJD16" s="813"/>
      <c r="EJE16" s="813"/>
      <c r="EJF16" s="813"/>
      <c r="EJG16" s="813"/>
      <c r="EJH16" s="813"/>
      <c r="EJI16" s="813"/>
      <c r="EJJ16" s="813"/>
      <c r="EJK16" s="813"/>
      <c r="EJL16" s="813"/>
      <c r="EJM16" s="813"/>
      <c r="EJN16" s="813"/>
      <c r="EJO16" s="813"/>
      <c r="EJP16" s="813"/>
      <c r="EJQ16" s="813"/>
      <c r="EJR16" s="813"/>
      <c r="EJS16" s="813"/>
      <c r="EJT16" s="813"/>
      <c r="EJU16" s="813"/>
      <c r="EJV16" s="813"/>
      <c r="EJW16" s="813"/>
      <c r="EJX16" s="813"/>
      <c r="EJY16" s="813"/>
      <c r="EJZ16" s="813"/>
      <c r="EKA16" s="813"/>
      <c r="EKB16" s="813"/>
      <c r="EKC16" s="813"/>
      <c r="EKD16" s="813"/>
      <c r="EKE16" s="813"/>
      <c r="EKF16" s="813"/>
      <c r="EKG16" s="813"/>
      <c r="EKH16" s="813"/>
      <c r="EKI16" s="813"/>
      <c r="EKJ16" s="813"/>
      <c r="EKK16" s="813"/>
      <c r="EKL16" s="813"/>
      <c r="EKM16" s="813"/>
      <c r="EKN16" s="813"/>
      <c r="EKO16" s="813"/>
      <c r="EKP16" s="813"/>
      <c r="EKQ16" s="813"/>
      <c r="EKR16" s="813"/>
      <c r="EKS16" s="813"/>
      <c r="EKT16" s="813"/>
      <c r="EKU16" s="813"/>
      <c r="EKV16" s="813"/>
      <c r="EKW16" s="813"/>
      <c r="EKX16" s="813"/>
      <c r="EKY16" s="813"/>
      <c r="EKZ16" s="813"/>
      <c r="ELA16" s="813"/>
      <c r="ELB16" s="813"/>
      <c r="ELC16" s="813"/>
      <c r="ELD16" s="813"/>
      <c r="ELE16" s="813"/>
      <c r="ELF16" s="813"/>
      <c r="ELG16" s="813"/>
      <c r="ELH16" s="813"/>
      <c r="ELI16" s="813"/>
      <c r="ELJ16" s="813"/>
      <c r="ELK16" s="813"/>
      <c r="ELL16" s="813"/>
      <c r="ELM16" s="813"/>
      <c r="ELN16" s="813"/>
      <c r="ELO16" s="813"/>
      <c r="ELP16" s="813"/>
      <c r="ELQ16" s="813"/>
      <c r="ELR16" s="813"/>
      <c r="ELS16" s="813"/>
      <c r="ELT16" s="813"/>
      <c r="ELU16" s="813"/>
      <c r="ELV16" s="813"/>
      <c r="ELW16" s="813"/>
      <c r="ELX16" s="813"/>
      <c r="ELY16" s="813"/>
      <c r="ELZ16" s="813"/>
      <c r="EMA16" s="813"/>
      <c r="EMB16" s="813"/>
      <c r="EMC16" s="813"/>
      <c r="EMD16" s="813"/>
      <c r="EME16" s="813"/>
      <c r="EMF16" s="813"/>
      <c r="EMG16" s="813"/>
      <c r="EMH16" s="813"/>
      <c r="EMI16" s="813"/>
      <c r="EMJ16" s="813"/>
      <c r="EMK16" s="813"/>
      <c r="EML16" s="813"/>
      <c r="EMM16" s="813"/>
      <c r="EMN16" s="813"/>
      <c r="EMO16" s="813"/>
      <c r="EMP16" s="813"/>
      <c r="EMQ16" s="813"/>
      <c r="EMR16" s="813"/>
      <c r="EMS16" s="813"/>
      <c r="EMT16" s="813"/>
      <c r="EMU16" s="813"/>
      <c r="EMV16" s="813"/>
      <c r="EMW16" s="813"/>
      <c r="EMX16" s="813"/>
      <c r="EMY16" s="813"/>
      <c r="EMZ16" s="813"/>
      <c r="ENA16" s="813"/>
      <c r="ENB16" s="813"/>
      <c r="ENC16" s="813"/>
      <c r="END16" s="813"/>
      <c r="ENE16" s="813"/>
      <c r="ENF16" s="813"/>
      <c r="ENG16" s="813"/>
      <c r="ENH16" s="813"/>
      <c r="ENI16" s="813"/>
      <c r="ENJ16" s="813"/>
      <c r="ENK16" s="813"/>
      <c r="ENL16" s="813"/>
      <c r="ENM16" s="813"/>
      <c r="ENN16" s="813"/>
      <c r="ENO16" s="813"/>
      <c r="ENP16" s="813"/>
      <c r="ENQ16" s="813"/>
      <c r="ENR16" s="813"/>
      <c r="ENS16" s="813"/>
      <c r="ENT16" s="813"/>
      <c r="ENU16" s="813"/>
      <c r="ENV16" s="813"/>
      <c r="ENW16" s="813"/>
      <c r="ENX16" s="813"/>
      <c r="ENY16" s="813"/>
      <c r="ENZ16" s="813"/>
      <c r="EOA16" s="813"/>
      <c r="EOB16" s="813"/>
      <c r="EOC16" s="813"/>
      <c r="EOD16" s="813"/>
      <c r="EOE16" s="813"/>
      <c r="EOF16" s="813"/>
      <c r="EOG16" s="813"/>
      <c r="EOH16" s="813"/>
      <c r="EOI16" s="813"/>
      <c r="EOJ16" s="813"/>
      <c r="EOK16" s="813"/>
      <c r="EOL16" s="813"/>
      <c r="EOM16" s="813"/>
      <c r="EON16" s="813"/>
      <c r="EOO16" s="813"/>
      <c r="EOP16" s="813"/>
      <c r="EOQ16" s="813"/>
      <c r="EOR16" s="813"/>
      <c r="EOS16" s="813"/>
      <c r="EOT16" s="813"/>
      <c r="EOU16" s="813"/>
      <c r="EOV16" s="813"/>
      <c r="EOW16" s="813"/>
      <c r="EOX16" s="813"/>
      <c r="EOY16" s="813"/>
      <c r="EOZ16" s="813"/>
      <c r="EPA16" s="813"/>
      <c r="EPB16" s="813"/>
      <c r="EPC16" s="813"/>
      <c r="EPD16" s="813"/>
      <c r="EPE16" s="813"/>
      <c r="EPF16" s="813"/>
      <c r="EPG16" s="813"/>
      <c r="EPH16" s="813"/>
      <c r="EPI16" s="813"/>
      <c r="EPJ16" s="813"/>
      <c r="EPK16" s="813"/>
      <c r="EPL16" s="813"/>
      <c r="EPM16" s="813"/>
      <c r="EPN16" s="813"/>
      <c r="EPO16" s="813"/>
      <c r="EPP16" s="813"/>
      <c r="EPQ16" s="813"/>
      <c r="EPR16" s="813"/>
      <c r="EPS16" s="813"/>
      <c r="EPT16" s="813"/>
      <c r="EPU16" s="813"/>
      <c r="EPV16" s="813"/>
      <c r="EPW16" s="813"/>
      <c r="EPX16" s="813"/>
      <c r="EPY16" s="813"/>
      <c r="EPZ16" s="813"/>
      <c r="EQA16" s="813"/>
      <c r="EQB16" s="813"/>
      <c r="EQC16" s="813"/>
      <c r="EQD16" s="813"/>
      <c r="EQE16" s="813"/>
      <c r="EQF16" s="813"/>
      <c r="EQG16" s="813"/>
      <c r="EQH16" s="813"/>
      <c r="EQI16" s="813"/>
      <c r="EQJ16" s="813"/>
      <c r="EQK16" s="813"/>
      <c r="EQL16" s="813"/>
      <c r="EQM16" s="813"/>
      <c r="EQN16" s="813"/>
      <c r="EQO16" s="813"/>
      <c r="EQP16" s="813"/>
      <c r="EQQ16" s="813"/>
      <c r="EQR16" s="813"/>
      <c r="EQS16" s="813"/>
      <c r="EQT16" s="813"/>
      <c r="EQU16" s="813"/>
      <c r="EQV16" s="813"/>
      <c r="EQW16" s="813"/>
      <c r="EQX16" s="813"/>
      <c r="EQY16" s="813"/>
      <c r="EQZ16" s="813"/>
      <c r="ERA16" s="813"/>
      <c r="ERB16" s="813"/>
      <c r="ERC16" s="813"/>
      <c r="ERD16" s="813"/>
      <c r="ERE16" s="813"/>
      <c r="ERF16" s="813"/>
      <c r="ERG16" s="813"/>
      <c r="ERH16" s="813"/>
      <c r="ERI16" s="813"/>
      <c r="ERJ16" s="813"/>
      <c r="ERK16" s="813"/>
      <c r="ERL16" s="813"/>
      <c r="ERM16" s="813"/>
      <c r="ERN16" s="813"/>
      <c r="ERO16" s="813"/>
      <c r="ERP16" s="813"/>
      <c r="ERQ16" s="813"/>
      <c r="ERR16" s="813"/>
      <c r="ERS16" s="813"/>
      <c r="ERT16" s="813"/>
      <c r="ERU16" s="813"/>
      <c r="ERV16" s="813"/>
      <c r="ERW16" s="813"/>
      <c r="ERX16" s="813"/>
      <c r="ERY16" s="813"/>
      <c r="ERZ16" s="813"/>
      <c r="ESA16" s="813"/>
      <c r="ESB16" s="813"/>
      <c r="ESC16" s="813"/>
      <c r="ESD16" s="813"/>
      <c r="ESE16" s="813"/>
      <c r="ESF16" s="813"/>
      <c r="ESG16" s="813"/>
      <c r="ESH16" s="813"/>
      <c r="ESI16" s="813"/>
      <c r="ESJ16" s="813"/>
      <c r="ESK16" s="813"/>
      <c r="ESL16" s="813"/>
      <c r="ESM16" s="813"/>
      <c r="ESN16" s="813"/>
      <c r="ESO16" s="813"/>
      <c r="ESP16" s="813"/>
      <c r="ESQ16" s="813"/>
      <c r="ESR16" s="813"/>
      <c r="ESS16" s="813"/>
      <c r="EST16" s="813"/>
      <c r="ESU16" s="813"/>
      <c r="ESV16" s="813"/>
      <c r="ESW16" s="813"/>
      <c r="ESX16" s="813"/>
      <c r="ESY16" s="813"/>
      <c r="ESZ16" s="813"/>
      <c r="ETA16" s="813"/>
      <c r="ETB16" s="813"/>
      <c r="ETC16" s="813"/>
      <c r="ETD16" s="813"/>
      <c r="ETE16" s="813"/>
      <c r="ETF16" s="813"/>
      <c r="ETG16" s="813"/>
      <c r="ETH16" s="813"/>
      <c r="ETI16" s="813"/>
      <c r="ETJ16" s="813"/>
      <c r="ETK16" s="813"/>
      <c r="ETL16" s="813"/>
      <c r="ETM16" s="813"/>
      <c r="ETN16" s="813"/>
      <c r="ETO16" s="813"/>
      <c r="ETP16" s="813"/>
      <c r="ETQ16" s="813"/>
      <c r="ETR16" s="813"/>
      <c r="ETS16" s="813"/>
      <c r="ETT16" s="813"/>
      <c r="ETU16" s="813"/>
      <c r="ETV16" s="813"/>
      <c r="ETW16" s="813"/>
      <c r="ETX16" s="813"/>
      <c r="ETY16" s="813"/>
      <c r="ETZ16" s="813"/>
      <c r="EUA16" s="813"/>
      <c r="EUB16" s="813"/>
      <c r="EUC16" s="813"/>
      <c r="EUD16" s="813"/>
      <c r="EUE16" s="813"/>
      <c r="EUF16" s="813"/>
      <c r="EUG16" s="813"/>
      <c r="EUH16" s="813"/>
      <c r="EUI16" s="813"/>
      <c r="EUJ16" s="813"/>
      <c r="EUK16" s="813"/>
      <c r="EUL16" s="813"/>
      <c r="EUM16" s="813"/>
      <c r="EUN16" s="813"/>
      <c r="EUO16" s="813"/>
      <c r="EUP16" s="813"/>
      <c r="EUQ16" s="813"/>
      <c r="EUR16" s="813"/>
      <c r="EUS16" s="813"/>
      <c r="EUT16" s="813"/>
      <c r="EUU16" s="813"/>
      <c r="EUV16" s="813"/>
      <c r="EUW16" s="813"/>
      <c r="EUX16" s="813"/>
      <c r="EUY16" s="813"/>
      <c r="EUZ16" s="813"/>
      <c r="EVA16" s="813"/>
      <c r="EVB16" s="813"/>
      <c r="EVC16" s="813"/>
      <c r="EVD16" s="813"/>
      <c r="EVE16" s="813"/>
      <c r="EVF16" s="813"/>
      <c r="EVG16" s="813"/>
      <c r="EVH16" s="813"/>
      <c r="EVI16" s="813"/>
      <c r="EVJ16" s="813"/>
      <c r="EVK16" s="813"/>
      <c r="EVL16" s="813"/>
      <c r="EVM16" s="813"/>
      <c r="EVN16" s="813"/>
      <c r="EVO16" s="813"/>
      <c r="EVP16" s="813"/>
      <c r="EVQ16" s="813"/>
      <c r="EVR16" s="813"/>
      <c r="EVS16" s="813"/>
      <c r="EVT16" s="813"/>
      <c r="EVU16" s="813"/>
      <c r="EVV16" s="813"/>
      <c r="EVW16" s="813"/>
      <c r="EVX16" s="813"/>
      <c r="EVY16" s="813"/>
      <c r="EVZ16" s="813"/>
      <c r="EWA16" s="813"/>
      <c r="EWB16" s="813"/>
      <c r="EWC16" s="813"/>
      <c r="EWD16" s="813"/>
      <c r="EWE16" s="813"/>
      <c r="EWF16" s="813"/>
      <c r="EWG16" s="813"/>
      <c r="EWH16" s="813"/>
      <c r="EWI16" s="813"/>
      <c r="EWJ16" s="813"/>
      <c r="EWK16" s="813"/>
      <c r="EWL16" s="813"/>
      <c r="EWM16" s="813"/>
      <c r="EWN16" s="813"/>
      <c r="EWO16" s="813"/>
      <c r="EWP16" s="813"/>
      <c r="EWQ16" s="813"/>
      <c r="EWR16" s="813"/>
      <c r="EWS16" s="813"/>
      <c r="EWT16" s="813"/>
      <c r="EWU16" s="813"/>
      <c r="EWV16" s="813"/>
      <c r="EWW16" s="813"/>
      <c r="EWX16" s="813"/>
      <c r="EWY16" s="813"/>
      <c r="EWZ16" s="813"/>
      <c r="EXA16" s="813"/>
      <c r="EXB16" s="813"/>
      <c r="EXC16" s="813"/>
      <c r="EXD16" s="813"/>
      <c r="EXE16" s="813"/>
      <c r="EXF16" s="813"/>
      <c r="EXG16" s="813"/>
      <c r="EXH16" s="813"/>
      <c r="EXI16" s="813"/>
      <c r="EXJ16" s="813"/>
      <c r="EXK16" s="813"/>
      <c r="EXL16" s="813"/>
      <c r="EXM16" s="813"/>
      <c r="EXN16" s="813"/>
      <c r="EXO16" s="813"/>
      <c r="EXP16" s="813"/>
      <c r="EXQ16" s="813"/>
      <c r="EXR16" s="813"/>
      <c r="EXS16" s="813"/>
      <c r="EXT16" s="813"/>
      <c r="EXU16" s="813"/>
      <c r="EXV16" s="813"/>
      <c r="EXW16" s="813"/>
      <c r="EXX16" s="813"/>
      <c r="EXY16" s="813"/>
      <c r="EXZ16" s="813"/>
      <c r="EYA16" s="813"/>
      <c r="EYB16" s="813"/>
      <c r="EYC16" s="813"/>
      <c r="EYD16" s="813"/>
      <c r="EYE16" s="813"/>
      <c r="EYF16" s="813"/>
      <c r="EYG16" s="813"/>
      <c r="EYH16" s="813"/>
      <c r="EYI16" s="813"/>
      <c r="EYJ16" s="813"/>
      <c r="EYK16" s="813"/>
      <c r="EYL16" s="813"/>
      <c r="EYM16" s="813"/>
      <c r="EYN16" s="813"/>
      <c r="EYO16" s="813"/>
      <c r="EYP16" s="813"/>
      <c r="EYQ16" s="813"/>
      <c r="EYR16" s="813"/>
      <c r="EYS16" s="813"/>
      <c r="EYT16" s="813"/>
      <c r="EYU16" s="813"/>
      <c r="EYV16" s="813"/>
      <c r="EYW16" s="813"/>
      <c r="EYX16" s="813"/>
      <c r="EYY16" s="813"/>
      <c r="EYZ16" s="813"/>
      <c r="EZA16" s="813"/>
      <c r="EZB16" s="813"/>
      <c r="EZC16" s="813"/>
      <c r="EZD16" s="813"/>
      <c r="EZE16" s="813"/>
      <c r="EZF16" s="813"/>
      <c r="EZG16" s="813"/>
      <c r="EZH16" s="813"/>
      <c r="EZI16" s="813"/>
      <c r="EZJ16" s="813"/>
      <c r="EZK16" s="813"/>
      <c r="EZL16" s="813"/>
      <c r="EZM16" s="813"/>
      <c r="EZN16" s="813"/>
      <c r="EZO16" s="813"/>
      <c r="EZP16" s="813"/>
      <c r="EZQ16" s="813"/>
      <c r="EZR16" s="813"/>
      <c r="EZS16" s="813"/>
      <c r="EZT16" s="813"/>
      <c r="EZU16" s="813"/>
      <c r="EZV16" s="813"/>
      <c r="EZW16" s="813"/>
      <c r="EZX16" s="813"/>
      <c r="EZY16" s="813"/>
      <c r="EZZ16" s="813"/>
      <c r="FAA16" s="813"/>
      <c r="FAB16" s="813"/>
      <c r="FAC16" s="813"/>
      <c r="FAD16" s="813"/>
      <c r="FAE16" s="813"/>
      <c r="FAF16" s="813"/>
      <c r="FAG16" s="813"/>
      <c r="FAH16" s="813"/>
      <c r="FAI16" s="813"/>
      <c r="FAJ16" s="813"/>
      <c r="FAK16" s="813"/>
      <c r="FAL16" s="813"/>
      <c r="FAM16" s="813"/>
      <c r="FAN16" s="813"/>
      <c r="FAO16" s="813"/>
      <c r="FAP16" s="813"/>
      <c r="FAQ16" s="813"/>
      <c r="FAR16" s="813"/>
      <c r="FAS16" s="813"/>
      <c r="FAT16" s="813"/>
      <c r="FAU16" s="813"/>
      <c r="FAV16" s="813"/>
      <c r="FAW16" s="813"/>
      <c r="FAX16" s="813"/>
      <c r="FAY16" s="813"/>
      <c r="FAZ16" s="813"/>
      <c r="FBA16" s="813"/>
      <c r="FBB16" s="813"/>
      <c r="FBC16" s="813"/>
      <c r="FBD16" s="813"/>
      <c r="FBE16" s="813"/>
      <c r="FBF16" s="813"/>
      <c r="FBG16" s="813"/>
      <c r="FBH16" s="813"/>
      <c r="FBI16" s="813"/>
      <c r="FBJ16" s="813"/>
      <c r="FBK16" s="813"/>
      <c r="FBL16" s="813"/>
      <c r="FBM16" s="813"/>
      <c r="FBN16" s="813"/>
      <c r="FBO16" s="813"/>
      <c r="FBP16" s="813"/>
      <c r="FBQ16" s="813"/>
      <c r="FBR16" s="813"/>
      <c r="FBS16" s="813"/>
      <c r="FBT16" s="813"/>
      <c r="FBU16" s="813"/>
      <c r="FBV16" s="813"/>
      <c r="FBW16" s="813"/>
      <c r="FBX16" s="813"/>
      <c r="FBY16" s="813"/>
      <c r="FBZ16" s="813"/>
      <c r="FCA16" s="813"/>
      <c r="FCB16" s="813"/>
      <c r="FCC16" s="813"/>
      <c r="FCD16" s="813"/>
      <c r="FCE16" s="813"/>
      <c r="FCF16" s="813"/>
      <c r="FCG16" s="813"/>
      <c r="FCH16" s="813"/>
      <c r="FCI16" s="813"/>
      <c r="FCJ16" s="813"/>
      <c r="FCK16" s="813"/>
      <c r="FCL16" s="813"/>
      <c r="FCM16" s="813"/>
      <c r="FCN16" s="813"/>
      <c r="FCO16" s="813"/>
      <c r="FCP16" s="813"/>
      <c r="FCQ16" s="813"/>
      <c r="FCR16" s="813"/>
      <c r="FCS16" s="813"/>
      <c r="FCT16" s="813"/>
      <c r="FCU16" s="813"/>
      <c r="FCV16" s="813"/>
      <c r="FCW16" s="813"/>
      <c r="FCX16" s="813"/>
      <c r="FCY16" s="813"/>
      <c r="FCZ16" s="813"/>
      <c r="FDA16" s="813"/>
      <c r="FDB16" s="813"/>
      <c r="FDC16" s="813"/>
      <c r="FDD16" s="813"/>
      <c r="FDE16" s="813"/>
      <c r="FDF16" s="813"/>
      <c r="FDG16" s="813"/>
      <c r="FDH16" s="813"/>
      <c r="FDI16" s="813"/>
      <c r="FDJ16" s="813"/>
      <c r="FDK16" s="813"/>
      <c r="FDL16" s="813"/>
      <c r="FDM16" s="813"/>
      <c r="FDN16" s="813"/>
      <c r="FDO16" s="813"/>
      <c r="FDP16" s="813"/>
      <c r="FDQ16" s="813"/>
      <c r="FDR16" s="813"/>
      <c r="FDS16" s="813"/>
      <c r="FDT16" s="813"/>
      <c r="FDU16" s="813"/>
      <c r="FDV16" s="813"/>
      <c r="FDW16" s="813"/>
      <c r="FDX16" s="813"/>
      <c r="FDY16" s="813"/>
      <c r="FDZ16" s="813"/>
      <c r="FEA16" s="813"/>
      <c r="FEB16" s="813"/>
      <c r="FEC16" s="813"/>
      <c r="FED16" s="813"/>
      <c r="FEE16" s="813"/>
      <c r="FEF16" s="813"/>
      <c r="FEG16" s="813"/>
      <c r="FEH16" s="813"/>
      <c r="FEI16" s="813"/>
      <c r="FEJ16" s="813"/>
      <c r="FEK16" s="813"/>
      <c r="FEL16" s="813"/>
      <c r="FEM16" s="813"/>
      <c r="FEN16" s="813"/>
      <c r="FEO16" s="813"/>
      <c r="FEP16" s="813"/>
      <c r="FEQ16" s="813"/>
      <c r="FER16" s="813"/>
      <c r="FES16" s="813"/>
      <c r="FET16" s="813"/>
      <c r="FEU16" s="813"/>
      <c r="FEV16" s="813"/>
      <c r="FEW16" s="813"/>
      <c r="FEX16" s="813"/>
      <c r="FEY16" s="813"/>
      <c r="FEZ16" s="813"/>
      <c r="FFA16" s="813"/>
      <c r="FFB16" s="813"/>
      <c r="FFC16" s="813"/>
      <c r="FFD16" s="813"/>
      <c r="FFE16" s="813"/>
      <c r="FFF16" s="813"/>
      <c r="FFG16" s="813"/>
      <c r="FFH16" s="813"/>
      <c r="FFI16" s="813"/>
      <c r="FFJ16" s="813"/>
      <c r="FFK16" s="813"/>
      <c r="FFL16" s="813"/>
      <c r="FFM16" s="813"/>
      <c r="FFN16" s="813"/>
      <c r="FFO16" s="813"/>
      <c r="FFP16" s="813"/>
      <c r="FFQ16" s="813"/>
      <c r="FFR16" s="813"/>
      <c r="FFS16" s="813"/>
      <c r="FFT16" s="813"/>
      <c r="FFU16" s="813"/>
      <c r="FFV16" s="813"/>
      <c r="FFW16" s="813"/>
      <c r="FFX16" s="813"/>
      <c r="FFY16" s="813"/>
      <c r="FFZ16" s="813"/>
      <c r="FGA16" s="813"/>
      <c r="FGB16" s="813"/>
      <c r="FGC16" s="813"/>
      <c r="FGD16" s="813"/>
      <c r="FGE16" s="813"/>
      <c r="FGF16" s="813"/>
      <c r="FGG16" s="813"/>
      <c r="FGH16" s="813"/>
      <c r="FGI16" s="813"/>
      <c r="FGJ16" s="813"/>
      <c r="FGK16" s="813"/>
      <c r="FGL16" s="813"/>
      <c r="FGM16" s="813"/>
      <c r="FGN16" s="813"/>
      <c r="FGO16" s="813"/>
      <c r="FGP16" s="813"/>
      <c r="FGQ16" s="813"/>
      <c r="FGR16" s="813"/>
      <c r="FGS16" s="813"/>
      <c r="FGT16" s="813"/>
      <c r="FGU16" s="813"/>
      <c r="FGV16" s="813"/>
      <c r="FGW16" s="813"/>
      <c r="FGX16" s="813"/>
      <c r="FGY16" s="813"/>
      <c r="FGZ16" s="813"/>
      <c r="FHA16" s="813"/>
      <c r="FHB16" s="813"/>
      <c r="FHC16" s="813"/>
      <c r="FHD16" s="813"/>
      <c r="FHE16" s="813"/>
      <c r="FHF16" s="813"/>
      <c r="FHG16" s="813"/>
      <c r="FHH16" s="813"/>
      <c r="FHI16" s="813"/>
      <c r="FHJ16" s="813"/>
      <c r="FHK16" s="813"/>
      <c r="FHL16" s="813"/>
      <c r="FHM16" s="813"/>
      <c r="FHN16" s="813"/>
      <c r="FHO16" s="813"/>
      <c r="FHP16" s="813"/>
      <c r="FHQ16" s="813"/>
      <c r="FHR16" s="813"/>
      <c r="FHS16" s="813"/>
      <c r="FHT16" s="813"/>
      <c r="FHU16" s="813"/>
      <c r="FHV16" s="813"/>
      <c r="FHW16" s="813"/>
      <c r="FHX16" s="813"/>
      <c r="FHY16" s="813"/>
      <c r="FHZ16" s="813"/>
      <c r="FIA16" s="813"/>
      <c r="FIB16" s="813"/>
      <c r="FIC16" s="813"/>
      <c r="FID16" s="813"/>
      <c r="FIE16" s="813"/>
      <c r="FIF16" s="813"/>
      <c r="FIG16" s="813"/>
      <c r="FIH16" s="813"/>
      <c r="FII16" s="813"/>
      <c r="FIJ16" s="813"/>
      <c r="FIK16" s="813"/>
      <c r="FIL16" s="813"/>
      <c r="FIM16" s="813"/>
      <c r="FIN16" s="813"/>
      <c r="FIO16" s="813"/>
      <c r="FIP16" s="813"/>
      <c r="FIQ16" s="813"/>
      <c r="FIR16" s="813"/>
      <c r="FIS16" s="813"/>
      <c r="FIT16" s="813"/>
      <c r="FIU16" s="813"/>
      <c r="FIV16" s="813"/>
      <c r="FIW16" s="813"/>
      <c r="FIX16" s="813"/>
      <c r="FIY16" s="813"/>
      <c r="FIZ16" s="813"/>
      <c r="FJA16" s="813"/>
      <c r="FJB16" s="813"/>
      <c r="FJC16" s="813"/>
      <c r="FJD16" s="813"/>
      <c r="FJE16" s="813"/>
      <c r="FJF16" s="813"/>
      <c r="FJG16" s="813"/>
      <c r="FJH16" s="813"/>
      <c r="FJI16" s="813"/>
      <c r="FJJ16" s="813"/>
      <c r="FJK16" s="813"/>
      <c r="FJL16" s="813"/>
      <c r="FJM16" s="813"/>
      <c r="FJN16" s="813"/>
      <c r="FJO16" s="813"/>
      <c r="FJP16" s="813"/>
      <c r="FJQ16" s="813"/>
      <c r="FJR16" s="813"/>
      <c r="FJS16" s="813"/>
      <c r="FJT16" s="813"/>
      <c r="FJU16" s="813"/>
      <c r="FJV16" s="813"/>
      <c r="FJW16" s="813"/>
      <c r="FJX16" s="813"/>
      <c r="FJY16" s="813"/>
      <c r="FJZ16" s="813"/>
      <c r="FKA16" s="813"/>
      <c r="FKB16" s="813"/>
      <c r="FKC16" s="813"/>
      <c r="FKD16" s="813"/>
      <c r="FKE16" s="813"/>
      <c r="FKF16" s="813"/>
      <c r="FKG16" s="813"/>
      <c r="FKH16" s="813"/>
      <c r="FKI16" s="813"/>
      <c r="FKJ16" s="813"/>
      <c r="FKK16" s="813"/>
      <c r="FKL16" s="813"/>
      <c r="FKM16" s="813"/>
      <c r="FKN16" s="813"/>
      <c r="FKO16" s="813"/>
      <c r="FKP16" s="813"/>
      <c r="FKQ16" s="813"/>
      <c r="FKR16" s="813"/>
      <c r="FKS16" s="813"/>
      <c r="FKT16" s="813"/>
      <c r="FKU16" s="813"/>
      <c r="FKV16" s="813"/>
      <c r="FKW16" s="813"/>
      <c r="FKX16" s="813"/>
      <c r="FKY16" s="813"/>
      <c r="FKZ16" s="813"/>
      <c r="FLA16" s="813"/>
      <c r="FLB16" s="813"/>
      <c r="FLC16" s="813"/>
      <c r="FLD16" s="813"/>
      <c r="FLE16" s="813"/>
      <c r="FLF16" s="813"/>
      <c r="FLG16" s="813"/>
      <c r="FLH16" s="813"/>
      <c r="FLI16" s="813"/>
      <c r="FLJ16" s="813"/>
      <c r="FLK16" s="813"/>
      <c r="FLL16" s="813"/>
      <c r="FLM16" s="813"/>
      <c r="FLN16" s="813"/>
      <c r="FLO16" s="813"/>
      <c r="FLP16" s="813"/>
      <c r="FLQ16" s="813"/>
      <c r="FLR16" s="813"/>
      <c r="FLS16" s="813"/>
      <c r="FLT16" s="813"/>
      <c r="FLU16" s="813"/>
      <c r="FLV16" s="813"/>
      <c r="FLW16" s="813"/>
      <c r="FLX16" s="813"/>
      <c r="FLY16" s="813"/>
      <c r="FLZ16" s="813"/>
      <c r="FMA16" s="813"/>
      <c r="FMB16" s="813"/>
      <c r="FMC16" s="813"/>
      <c r="FMD16" s="813"/>
      <c r="FME16" s="813"/>
      <c r="FMF16" s="813"/>
      <c r="FMG16" s="813"/>
      <c r="FMH16" s="813"/>
      <c r="FMI16" s="813"/>
      <c r="FMJ16" s="813"/>
      <c r="FMK16" s="813"/>
      <c r="FML16" s="813"/>
      <c r="FMM16" s="813"/>
      <c r="FMN16" s="813"/>
      <c r="FMO16" s="813"/>
      <c r="FMP16" s="813"/>
      <c r="FMQ16" s="813"/>
      <c r="FMR16" s="813"/>
      <c r="FMS16" s="813"/>
      <c r="FMT16" s="813"/>
      <c r="FMU16" s="813"/>
      <c r="FMV16" s="813"/>
      <c r="FMW16" s="813"/>
      <c r="FMX16" s="813"/>
      <c r="FMY16" s="813"/>
      <c r="FMZ16" s="813"/>
      <c r="FNA16" s="813"/>
      <c r="FNB16" s="813"/>
      <c r="FNC16" s="813"/>
      <c r="FND16" s="813"/>
      <c r="FNE16" s="813"/>
      <c r="FNF16" s="813"/>
      <c r="FNG16" s="813"/>
      <c r="FNH16" s="813"/>
      <c r="FNI16" s="813"/>
      <c r="FNJ16" s="813"/>
      <c r="FNK16" s="813"/>
      <c r="FNL16" s="813"/>
      <c r="FNM16" s="813"/>
      <c r="FNN16" s="813"/>
      <c r="FNO16" s="813"/>
      <c r="FNP16" s="813"/>
      <c r="FNQ16" s="813"/>
      <c r="FNR16" s="813"/>
      <c r="FNS16" s="813"/>
      <c r="FNT16" s="813"/>
      <c r="FNU16" s="813"/>
      <c r="FNV16" s="813"/>
      <c r="FNW16" s="813"/>
      <c r="FNX16" s="813"/>
      <c r="FNY16" s="813"/>
      <c r="FNZ16" s="813"/>
      <c r="FOA16" s="813"/>
      <c r="FOB16" s="813"/>
      <c r="FOC16" s="813"/>
      <c r="FOD16" s="813"/>
      <c r="FOE16" s="813"/>
      <c r="FOF16" s="813"/>
      <c r="FOG16" s="813"/>
      <c r="FOH16" s="813"/>
      <c r="FOI16" s="813"/>
      <c r="FOJ16" s="813"/>
      <c r="FOK16" s="813"/>
      <c r="FOL16" s="813"/>
      <c r="FOM16" s="813"/>
      <c r="FON16" s="813"/>
      <c r="FOO16" s="813"/>
      <c r="FOP16" s="813"/>
      <c r="FOQ16" s="813"/>
      <c r="FOR16" s="813"/>
      <c r="FOS16" s="813"/>
      <c r="FOT16" s="813"/>
      <c r="FOU16" s="813"/>
      <c r="FOV16" s="813"/>
      <c r="FOW16" s="813"/>
      <c r="FOX16" s="813"/>
      <c r="FOY16" s="813"/>
      <c r="FOZ16" s="813"/>
      <c r="FPA16" s="813"/>
      <c r="FPB16" s="813"/>
      <c r="FPC16" s="813"/>
      <c r="FPD16" s="813"/>
      <c r="FPE16" s="813"/>
      <c r="FPF16" s="813"/>
      <c r="FPG16" s="813"/>
      <c r="FPH16" s="813"/>
      <c r="FPI16" s="813"/>
      <c r="FPJ16" s="813"/>
      <c r="FPK16" s="813"/>
      <c r="FPL16" s="813"/>
      <c r="FPM16" s="813"/>
      <c r="FPN16" s="813"/>
      <c r="FPO16" s="813"/>
      <c r="FPP16" s="813"/>
      <c r="FPQ16" s="813"/>
      <c r="FPR16" s="813"/>
      <c r="FPS16" s="813"/>
      <c r="FPT16" s="813"/>
      <c r="FPU16" s="813"/>
      <c r="FPV16" s="813"/>
      <c r="FPW16" s="813"/>
      <c r="FPX16" s="813"/>
      <c r="FPY16" s="813"/>
      <c r="FPZ16" s="813"/>
      <c r="FQA16" s="813"/>
      <c r="FQB16" s="813"/>
      <c r="FQC16" s="813"/>
      <c r="FQD16" s="813"/>
      <c r="FQE16" s="813"/>
      <c r="FQF16" s="813"/>
      <c r="FQG16" s="813"/>
      <c r="FQH16" s="813"/>
      <c r="FQI16" s="813"/>
      <c r="FQJ16" s="813"/>
      <c r="FQK16" s="813"/>
      <c r="FQL16" s="813"/>
      <c r="FQM16" s="813"/>
      <c r="FQN16" s="813"/>
      <c r="FQO16" s="813"/>
      <c r="FQP16" s="813"/>
      <c r="FQQ16" s="813"/>
      <c r="FQR16" s="813"/>
      <c r="FQS16" s="813"/>
      <c r="FQT16" s="813"/>
      <c r="FQU16" s="813"/>
      <c r="FQV16" s="813"/>
      <c r="FQW16" s="813"/>
      <c r="FQX16" s="813"/>
      <c r="FQY16" s="813"/>
      <c r="FQZ16" s="813"/>
      <c r="FRA16" s="813"/>
      <c r="FRB16" s="813"/>
      <c r="FRC16" s="813"/>
      <c r="FRD16" s="813"/>
      <c r="FRE16" s="813"/>
      <c r="FRF16" s="813"/>
      <c r="FRG16" s="813"/>
      <c r="FRH16" s="813"/>
      <c r="FRI16" s="813"/>
      <c r="FRJ16" s="813"/>
      <c r="FRK16" s="813"/>
      <c r="FRL16" s="813"/>
      <c r="FRM16" s="813"/>
      <c r="FRN16" s="813"/>
      <c r="FRO16" s="813"/>
      <c r="FRP16" s="813"/>
      <c r="FRQ16" s="813"/>
      <c r="FRR16" s="813"/>
      <c r="FRS16" s="813"/>
      <c r="FRT16" s="813"/>
      <c r="FRU16" s="813"/>
      <c r="FRV16" s="813"/>
      <c r="FRW16" s="813"/>
      <c r="FRX16" s="813"/>
      <c r="FRY16" s="813"/>
      <c r="FRZ16" s="813"/>
      <c r="FSA16" s="813"/>
      <c r="FSB16" s="813"/>
      <c r="FSC16" s="813"/>
      <c r="FSD16" s="813"/>
      <c r="FSE16" s="813"/>
      <c r="FSF16" s="813"/>
      <c r="FSG16" s="813"/>
      <c r="FSH16" s="813"/>
      <c r="FSI16" s="813"/>
      <c r="FSJ16" s="813"/>
      <c r="FSK16" s="813"/>
      <c r="FSL16" s="813"/>
      <c r="FSM16" s="813"/>
      <c r="FSN16" s="813"/>
      <c r="FSO16" s="813"/>
      <c r="FSP16" s="813"/>
      <c r="FSQ16" s="813"/>
      <c r="FSR16" s="813"/>
      <c r="FSS16" s="813"/>
      <c r="FST16" s="813"/>
      <c r="FSU16" s="813"/>
      <c r="FSV16" s="813"/>
      <c r="FSW16" s="813"/>
      <c r="FSX16" s="813"/>
      <c r="FSY16" s="813"/>
      <c r="FSZ16" s="813"/>
      <c r="FTA16" s="813"/>
      <c r="FTB16" s="813"/>
      <c r="FTC16" s="813"/>
      <c r="FTD16" s="813"/>
      <c r="FTE16" s="813"/>
      <c r="FTF16" s="813"/>
      <c r="FTG16" s="813"/>
      <c r="FTH16" s="813"/>
      <c r="FTI16" s="813"/>
      <c r="FTJ16" s="813"/>
      <c r="FTK16" s="813"/>
      <c r="FTL16" s="813"/>
      <c r="FTM16" s="813"/>
      <c r="FTN16" s="813"/>
      <c r="FTO16" s="813"/>
      <c r="FTP16" s="813"/>
      <c r="FTQ16" s="813"/>
      <c r="FTR16" s="813"/>
      <c r="FTS16" s="813"/>
      <c r="FTT16" s="813"/>
      <c r="FTU16" s="813"/>
      <c r="FTV16" s="813"/>
      <c r="FTW16" s="813"/>
      <c r="FTX16" s="813"/>
      <c r="FTY16" s="813"/>
      <c r="FTZ16" s="813"/>
      <c r="FUA16" s="813"/>
      <c r="FUB16" s="813"/>
      <c r="FUC16" s="813"/>
      <c r="FUD16" s="813"/>
      <c r="FUE16" s="813"/>
      <c r="FUF16" s="813"/>
      <c r="FUG16" s="813"/>
      <c r="FUH16" s="813"/>
      <c r="FUI16" s="813"/>
      <c r="FUJ16" s="813"/>
      <c r="FUK16" s="813"/>
      <c r="FUL16" s="813"/>
      <c r="FUM16" s="813"/>
      <c r="FUN16" s="813"/>
      <c r="FUO16" s="813"/>
      <c r="FUP16" s="813"/>
      <c r="FUQ16" s="813"/>
      <c r="FUR16" s="813"/>
      <c r="FUS16" s="813"/>
      <c r="FUT16" s="813"/>
      <c r="FUU16" s="813"/>
      <c r="FUV16" s="813"/>
      <c r="FUW16" s="813"/>
      <c r="FUX16" s="813"/>
      <c r="FUY16" s="813"/>
      <c r="FUZ16" s="813"/>
      <c r="FVA16" s="813"/>
      <c r="FVB16" s="813"/>
      <c r="FVC16" s="813"/>
      <c r="FVD16" s="813"/>
      <c r="FVE16" s="813"/>
      <c r="FVF16" s="813"/>
      <c r="FVG16" s="813"/>
      <c r="FVH16" s="813"/>
      <c r="FVI16" s="813"/>
      <c r="FVJ16" s="813"/>
      <c r="FVK16" s="813"/>
      <c r="FVL16" s="813"/>
      <c r="FVM16" s="813"/>
      <c r="FVN16" s="813"/>
      <c r="FVO16" s="813"/>
      <c r="FVP16" s="813"/>
      <c r="FVQ16" s="813"/>
      <c r="FVR16" s="813"/>
      <c r="FVS16" s="813"/>
      <c r="FVT16" s="813"/>
      <c r="FVU16" s="813"/>
      <c r="FVV16" s="813"/>
      <c r="FVW16" s="813"/>
      <c r="FVX16" s="813"/>
      <c r="FVY16" s="813"/>
      <c r="FVZ16" s="813"/>
      <c r="FWA16" s="813"/>
      <c r="FWB16" s="813"/>
      <c r="FWC16" s="813"/>
      <c r="FWD16" s="813"/>
      <c r="FWE16" s="813"/>
      <c r="FWF16" s="813"/>
      <c r="FWG16" s="813"/>
      <c r="FWH16" s="813"/>
      <c r="FWI16" s="813"/>
      <c r="FWJ16" s="813"/>
      <c r="FWK16" s="813"/>
      <c r="FWL16" s="813"/>
      <c r="FWM16" s="813"/>
      <c r="FWN16" s="813"/>
      <c r="FWO16" s="813"/>
      <c r="FWP16" s="813"/>
      <c r="FWQ16" s="813"/>
      <c r="FWR16" s="813"/>
      <c r="FWS16" s="813"/>
      <c r="FWT16" s="813"/>
      <c r="FWU16" s="813"/>
      <c r="FWV16" s="813"/>
      <c r="FWW16" s="813"/>
      <c r="FWX16" s="813"/>
      <c r="FWY16" s="813"/>
      <c r="FWZ16" s="813"/>
      <c r="FXA16" s="813"/>
      <c r="FXB16" s="813"/>
      <c r="FXC16" s="813"/>
      <c r="FXD16" s="813"/>
      <c r="FXE16" s="813"/>
      <c r="FXF16" s="813"/>
      <c r="FXG16" s="813"/>
      <c r="FXH16" s="813"/>
      <c r="FXI16" s="813"/>
      <c r="FXJ16" s="813"/>
      <c r="FXK16" s="813"/>
      <c r="FXL16" s="813"/>
      <c r="FXM16" s="813"/>
      <c r="FXN16" s="813"/>
      <c r="FXO16" s="813"/>
      <c r="FXP16" s="813"/>
      <c r="FXQ16" s="813"/>
      <c r="FXR16" s="813"/>
      <c r="FXS16" s="813"/>
      <c r="FXT16" s="813"/>
      <c r="FXU16" s="813"/>
      <c r="FXV16" s="813"/>
      <c r="FXW16" s="813"/>
      <c r="FXX16" s="813"/>
      <c r="FXY16" s="813"/>
      <c r="FXZ16" s="813"/>
      <c r="FYA16" s="813"/>
      <c r="FYB16" s="813"/>
      <c r="FYC16" s="813"/>
      <c r="FYD16" s="813"/>
      <c r="FYE16" s="813"/>
      <c r="FYF16" s="813"/>
      <c r="FYG16" s="813"/>
      <c r="FYH16" s="813"/>
      <c r="FYI16" s="813"/>
      <c r="FYJ16" s="813"/>
      <c r="FYK16" s="813"/>
      <c r="FYL16" s="813"/>
      <c r="FYM16" s="813"/>
      <c r="FYN16" s="813"/>
      <c r="FYO16" s="813"/>
      <c r="FYP16" s="813"/>
      <c r="FYQ16" s="813"/>
      <c r="FYR16" s="813"/>
      <c r="FYS16" s="813"/>
      <c r="FYT16" s="813"/>
      <c r="FYU16" s="813"/>
      <c r="FYV16" s="813"/>
      <c r="FYW16" s="813"/>
      <c r="FYX16" s="813"/>
      <c r="FYY16" s="813"/>
      <c r="FYZ16" s="813"/>
      <c r="FZA16" s="813"/>
      <c r="FZB16" s="813"/>
      <c r="FZC16" s="813"/>
      <c r="FZD16" s="813"/>
      <c r="FZE16" s="813"/>
      <c r="FZF16" s="813"/>
      <c r="FZG16" s="813"/>
      <c r="FZH16" s="813"/>
      <c r="FZI16" s="813"/>
      <c r="FZJ16" s="813"/>
      <c r="FZK16" s="813"/>
      <c r="FZL16" s="813"/>
      <c r="FZM16" s="813"/>
      <c r="FZN16" s="813"/>
      <c r="FZO16" s="813"/>
      <c r="FZP16" s="813"/>
      <c r="FZQ16" s="813"/>
      <c r="FZR16" s="813"/>
      <c r="FZS16" s="813"/>
      <c r="FZT16" s="813"/>
      <c r="FZU16" s="813"/>
      <c r="FZV16" s="813"/>
      <c r="FZW16" s="813"/>
      <c r="FZX16" s="813"/>
      <c r="FZY16" s="813"/>
      <c r="FZZ16" s="813"/>
      <c r="GAA16" s="813"/>
      <c r="GAB16" s="813"/>
      <c r="GAC16" s="813"/>
      <c r="GAD16" s="813"/>
      <c r="GAE16" s="813"/>
      <c r="GAF16" s="813"/>
      <c r="GAG16" s="813"/>
      <c r="GAH16" s="813"/>
      <c r="GAI16" s="813"/>
      <c r="GAJ16" s="813"/>
      <c r="GAK16" s="813"/>
      <c r="GAL16" s="813"/>
      <c r="GAM16" s="813"/>
      <c r="GAN16" s="813"/>
      <c r="GAO16" s="813"/>
      <c r="GAP16" s="813"/>
      <c r="GAQ16" s="813"/>
      <c r="GAR16" s="813"/>
      <c r="GAS16" s="813"/>
      <c r="GAT16" s="813"/>
      <c r="GAU16" s="813"/>
      <c r="GAV16" s="813"/>
      <c r="GAW16" s="813"/>
      <c r="GAX16" s="813"/>
      <c r="GAY16" s="813"/>
      <c r="GAZ16" s="813"/>
      <c r="GBA16" s="813"/>
      <c r="GBB16" s="813"/>
      <c r="GBC16" s="813"/>
      <c r="GBD16" s="813"/>
      <c r="GBE16" s="813"/>
      <c r="GBF16" s="813"/>
      <c r="GBG16" s="813"/>
      <c r="GBH16" s="813"/>
      <c r="GBI16" s="813"/>
      <c r="GBJ16" s="813"/>
      <c r="GBK16" s="813"/>
      <c r="GBL16" s="813"/>
      <c r="GBM16" s="813"/>
      <c r="GBN16" s="813"/>
      <c r="GBO16" s="813"/>
      <c r="GBP16" s="813"/>
      <c r="GBQ16" s="813"/>
      <c r="GBR16" s="813"/>
      <c r="GBS16" s="813"/>
      <c r="GBT16" s="813"/>
      <c r="GBU16" s="813"/>
      <c r="GBV16" s="813"/>
      <c r="GBW16" s="813"/>
      <c r="GBX16" s="813"/>
      <c r="GBY16" s="813"/>
      <c r="GBZ16" s="813"/>
      <c r="GCA16" s="813"/>
      <c r="GCB16" s="813"/>
      <c r="GCC16" s="813"/>
      <c r="GCD16" s="813"/>
      <c r="GCE16" s="813"/>
      <c r="GCF16" s="813"/>
      <c r="GCG16" s="813"/>
      <c r="GCH16" s="813"/>
      <c r="GCI16" s="813"/>
      <c r="GCJ16" s="813"/>
      <c r="GCK16" s="813"/>
      <c r="GCL16" s="813"/>
      <c r="GCM16" s="813"/>
      <c r="GCN16" s="813"/>
      <c r="GCO16" s="813"/>
      <c r="GCP16" s="813"/>
      <c r="GCQ16" s="813"/>
      <c r="GCR16" s="813"/>
      <c r="GCS16" s="813"/>
      <c r="GCT16" s="813"/>
      <c r="GCU16" s="813"/>
      <c r="GCV16" s="813"/>
      <c r="GCW16" s="813"/>
      <c r="GCX16" s="813"/>
      <c r="GCY16" s="813"/>
      <c r="GCZ16" s="813"/>
      <c r="GDA16" s="813"/>
      <c r="GDB16" s="813"/>
      <c r="GDC16" s="813"/>
      <c r="GDD16" s="813"/>
      <c r="GDE16" s="813"/>
      <c r="GDF16" s="813"/>
      <c r="GDG16" s="813"/>
      <c r="GDH16" s="813"/>
      <c r="GDI16" s="813"/>
      <c r="GDJ16" s="813"/>
      <c r="GDK16" s="813"/>
      <c r="GDL16" s="813"/>
      <c r="GDM16" s="813"/>
      <c r="GDN16" s="813"/>
      <c r="GDO16" s="813"/>
      <c r="GDP16" s="813"/>
      <c r="GDQ16" s="813"/>
      <c r="GDR16" s="813"/>
      <c r="GDS16" s="813"/>
      <c r="GDT16" s="813"/>
      <c r="GDU16" s="813"/>
      <c r="GDV16" s="813"/>
      <c r="GDW16" s="813"/>
      <c r="GDX16" s="813"/>
      <c r="GDY16" s="813"/>
      <c r="GDZ16" s="813"/>
      <c r="GEA16" s="813"/>
      <c r="GEB16" s="813"/>
      <c r="GEC16" s="813"/>
      <c r="GED16" s="813"/>
      <c r="GEE16" s="813"/>
      <c r="GEF16" s="813"/>
      <c r="GEG16" s="813"/>
      <c r="GEH16" s="813"/>
      <c r="GEI16" s="813"/>
      <c r="GEJ16" s="813"/>
      <c r="GEK16" s="813"/>
      <c r="GEL16" s="813"/>
      <c r="GEM16" s="813"/>
      <c r="GEN16" s="813"/>
      <c r="GEO16" s="813"/>
      <c r="GEP16" s="813"/>
      <c r="GEQ16" s="813"/>
      <c r="GER16" s="813"/>
      <c r="GES16" s="813"/>
      <c r="GET16" s="813"/>
      <c r="GEU16" s="813"/>
      <c r="GEV16" s="813"/>
      <c r="GEW16" s="813"/>
      <c r="GEX16" s="813"/>
      <c r="GEY16" s="813"/>
      <c r="GEZ16" s="813"/>
      <c r="GFA16" s="813"/>
      <c r="GFB16" s="813"/>
      <c r="GFC16" s="813"/>
      <c r="GFD16" s="813"/>
      <c r="GFE16" s="813"/>
      <c r="GFF16" s="813"/>
      <c r="GFG16" s="813"/>
      <c r="GFH16" s="813"/>
      <c r="GFI16" s="813"/>
      <c r="GFJ16" s="813"/>
      <c r="GFK16" s="813"/>
      <c r="GFL16" s="813"/>
      <c r="GFM16" s="813"/>
      <c r="GFN16" s="813"/>
      <c r="GFO16" s="813"/>
      <c r="GFP16" s="813"/>
      <c r="GFQ16" s="813"/>
      <c r="GFR16" s="813"/>
      <c r="GFS16" s="813"/>
      <c r="GFT16" s="813"/>
      <c r="GFU16" s="813"/>
      <c r="GFV16" s="813"/>
      <c r="GFW16" s="813"/>
      <c r="GFX16" s="813"/>
      <c r="GFY16" s="813"/>
      <c r="GFZ16" s="813"/>
      <c r="GGA16" s="813"/>
      <c r="GGB16" s="813"/>
      <c r="GGC16" s="813"/>
      <c r="GGD16" s="813"/>
      <c r="GGE16" s="813"/>
      <c r="GGF16" s="813"/>
      <c r="GGG16" s="813"/>
      <c r="GGH16" s="813"/>
      <c r="GGI16" s="813"/>
      <c r="GGJ16" s="813"/>
      <c r="GGK16" s="813"/>
      <c r="GGL16" s="813"/>
      <c r="GGM16" s="813"/>
      <c r="GGN16" s="813"/>
      <c r="GGO16" s="813"/>
      <c r="GGP16" s="813"/>
      <c r="GGQ16" s="813"/>
      <c r="GGR16" s="813"/>
      <c r="GGS16" s="813"/>
      <c r="GGT16" s="813"/>
      <c r="GGU16" s="813"/>
      <c r="GGV16" s="813"/>
      <c r="GGW16" s="813"/>
      <c r="GGX16" s="813"/>
      <c r="GGY16" s="813"/>
      <c r="GGZ16" s="813"/>
      <c r="GHA16" s="813"/>
      <c r="GHB16" s="813"/>
      <c r="GHC16" s="813"/>
      <c r="GHD16" s="813"/>
      <c r="GHE16" s="813"/>
      <c r="GHF16" s="813"/>
      <c r="GHG16" s="813"/>
      <c r="GHH16" s="813"/>
      <c r="GHI16" s="813"/>
      <c r="GHJ16" s="813"/>
      <c r="GHK16" s="813"/>
      <c r="GHL16" s="813"/>
      <c r="GHM16" s="813"/>
      <c r="GHN16" s="813"/>
      <c r="GHO16" s="813"/>
      <c r="GHP16" s="813"/>
      <c r="GHQ16" s="813"/>
      <c r="GHR16" s="813"/>
      <c r="GHS16" s="813"/>
      <c r="GHT16" s="813"/>
      <c r="GHU16" s="813"/>
      <c r="GHV16" s="813"/>
      <c r="GHW16" s="813"/>
      <c r="GHX16" s="813"/>
      <c r="GHY16" s="813"/>
      <c r="GHZ16" s="813"/>
      <c r="GIA16" s="813"/>
      <c r="GIB16" s="813"/>
      <c r="GIC16" s="813"/>
      <c r="GID16" s="813"/>
      <c r="GIE16" s="813"/>
      <c r="GIF16" s="813"/>
      <c r="GIG16" s="813"/>
      <c r="GIH16" s="813"/>
      <c r="GII16" s="813"/>
      <c r="GIJ16" s="813"/>
      <c r="GIK16" s="813"/>
      <c r="GIL16" s="813"/>
      <c r="GIM16" s="813"/>
      <c r="GIN16" s="813"/>
      <c r="GIO16" s="813"/>
      <c r="GIP16" s="813"/>
      <c r="GIQ16" s="813"/>
      <c r="GIR16" s="813"/>
      <c r="GIS16" s="813"/>
      <c r="GIT16" s="813"/>
      <c r="GIU16" s="813"/>
      <c r="GIV16" s="813"/>
      <c r="GIW16" s="813"/>
      <c r="GIX16" s="813"/>
      <c r="GIY16" s="813"/>
      <c r="GIZ16" s="813"/>
      <c r="GJA16" s="813"/>
      <c r="GJB16" s="813"/>
      <c r="GJC16" s="813"/>
      <c r="GJD16" s="813"/>
      <c r="GJE16" s="813"/>
      <c r="GJF16" s="813"/>
      <c r="GJG16" s="813"/>
      <c r="GJH16" s="813"/>
      <c r="GJI16" s="813"/>
      <c r="GJJ16" s="813"/>
      <c r="GJK16" s="813"/>
      <c r="GJL16" s="813"/>
      <c r="GJM16" s="813"/>
      <c r="GJN16" s="813"/>
      <c r="GJO16" s="813"/>
      <c r="GJP16" s="813"/>
      <c r="GJQ16" s="813"/>
      <c r="GJR16" s="813"/>
      <c r="GJS16" s="813"/>
      <c r="GJT16" s="813"/>
      <c r="GJU16" s="813"/>
      <c r="GJV16" s="813"/>
      <c r="GJW16" s="813"/>
      <c r="GJX16" s="813"/>
      <c r="GJY16" s="813"/>
      <c r="GJZ16" s="813"/>
      <c r="GKA16" s="813"/>
      <c r="GKB16" s="813"/>
      <c r="GKC16" s="813"/>
      <c r="GKD16" s="813"/>
      <c r="GKE16" s="813"/>
      <c r="GKF16" s="813"/>
      <c r="GKG16" s="813"/>
      <c r="GKH16" s="813"/>
      <c r="GKI16" s="813"/>
      <c r="GKJ16" s="813"/>
      <c r="GKK16" s="813"/>
      <c r="GKL16" s="813"/>
      <c r="GKM16" s="813"/>
      <c r="GKN16" s="813"/>
      <c r="GKO16" s="813"/>
      <c r="GKP16" s="813"/>
      <c r="GKQ16" s="813"/>
      <c r="GKR16" s="813"/>
      <c r="GKS16" s="813"/>
      <c r="GKT16" s="813"/>
      <c r="GKU16" s="813"/>
      <c r="GKV16" s="813"/>
      <c r="GKW16" s="813"/>
      <c r="GKX16" s="813"/>
      <c r="GKY16" s="813"/>
      <c r="GKZ16" s="813"/>
      <c r="GLA16" s="813"/>
      <c r="GLB16" s="813"/>
      <c r="GLC16" s="813"/>
      <c r="GLD16" s="813"/>
      <c r="GLE16" s="813"/>
      <c r="GLF16" s="813"/>
      <c r="GLG16" s="813"/>
      <c r="GLH16" s="813"/>
      <c r="GLI16" s="813"/>
      <c r="GLJ16" s="813"/>
      <c r="GLK16" s="813"/>
      <c r="GLL16" s="813"/>
      <c r="GLM16" s="813"/>
      <c r="GLN16" s="813"/>
      <c r="GLO16" s="813"/>
      <c r="GLP16" s="813"/>
      <c r="GLQ16" s="813"/>
      <c r="GLR16" s="813"/>
      <c r="GLS16" s="813"/>
      <c r="GLT16" s="813"/>
      <c r="GLU16" s="813"/>
      <c r="GLV16" s="813"/>
      <c r="GLW16" s="813"/>
      <c r="GLX16" s="813"/>
      <c r="GLY16" s="813"/>
      <c r="GLZ16" s="813"/>
      <c r="GMA16" s="813"/>
      <c r="GMB16" s="813"/>
      <c r="GMC16" s="813"/>
      <c r="GMD16" s="813"/>
      <c r="GME16" s="813"/>
      <c r="GMF16" s="813"/>
      <c r="GMG16" s="813"/>
      <c r="GMH16" s="813"/>
      <c r="GMI16" s="813"/>
      <c r="GMJ16" s="813"/>
      <c r="GMK16" s="813"/>
      <c r="GML16" s="813"/>
      <c r="GMM16" s="813"/>
      <c r="GMN16" s="813"/>
      <c r="GMO16" s="813"/>
      <c r="GMP16" s="813"/>
      <c r="GMQ16" s="813"/>
      <c r="GMR16" s="813"/>
      <c r="GMS16" s="813"/>
      <c r="GMT16" s="813"/>
      <c r="GMU16" s="813"/>
      <c r="GMV16" s="813"/>
      <c r="GMW16" s="813"/>
      <c r="GMX16" s="813"/>
      <c r="GMY16" s="813"/>
      <c r="GMZ16" s="813"/>
      <c r="GNA16" s="813"/>
      <c r="GNB16" s="813"/>
      <c r="GNC16" s="813"/>
      <c r="GND16" s="813"/>
      <c r="GNE16" s="813"/>
      <c r="GNF16" s="813"/>
      <c r="GNG16" s="813"/>
      <c r="GNH16" s="813"/>
      <c r="GNI16" s="813"/>
      <c r="GNJ16" s="813"/>
      <c r="GNK16" s="813"/>
      <c r="GNL16" s="813"/>
      <c r="GNM16" s="813"/>
      <c r="GNN16" s="813"/>
      <c r="GNO16" s="813"/>
      <c r="GNP16" s="813"/>
      <c r="GNQ16" s="813"/>
      <c r="GNR16" s="813"/>
      <c r="GNS16" s="813"/>
      <c r="GNT16" s="813"/>
      <c r="GNU16" s="813"/>
      <c r="GNV16" s="813"/>
      <c r="GNW16" s="813"/>
      <c r="GNX16" s="813"/>
      <c r="GNY16" s="813"/>
      <c r="GNZ16" s="813"/>
      <c r="GOA16" s="813"/>
      <c r="GOB16" s="813"/>
      <c r="GOC16" s="813"/>
      <c r="GOD16" s="813"/>
      <c r="GOE16" s="813"/>
      <c r="GOF16" s="813"/>
      <c r="GOG16" s="813"/>
      <c r="GOH16" s="813"/>
      <c r="GOI16" s="813"/>
      <c r="GOJ16" s="813"/>
      <c r="GOK16" s="813"/>
      <c r="GOL16" s="813"/>
      <c r="GOM16" s="813"/>
      <c r="GON16" s="813"/>
      <c r="GOO16" s="813"/>
      <c r="GOP16" s="813"/>
      <c r="GOQ16" s="813"/>
      <c r="GOR16" s="813"/>
      <c r="GOS16" s="813"/>
      <c r="GOT16" s="813"/>
      <c r="GOU16" s="813"/>
      <c r="GOV16" s="813"/>
      <c r="GOW16" s="813"/>
      <c r="GOX16" s="813"/>
      <c r="GOY16" s="813"/>
      <c r="GOZ16" s="813"/>
      <c r="GPA16" s="813"/>
      <c r="GPB16" s="813"/>
      <c r="GPC16" s="813"/>
      <c r="GPD16" s="813"/>
      <c r="GPE16" s="813"/>
      <c r="GPF16" s="813"/>
      <c r="GPG16" s="813"/>
      <c r="GPH16" s="813"/>
      <c r="GPI16" s="813"/>
      <c r="GPJ16" s="813"/>
      <c r="GPK16" s="813"/>
      <c r="GPL16" s="813"/>
      <c r="GPM16" s="813"/>
      <c r="GPN16" s="813"/>
      <c r="GPO16" s="813"/>
      <c r="GPP16" s="813"/>
      <c r="GPQ16" s="813"/>
      <c r="GPR16" s="813"/>
      <c r="GPS16" s="813"/>
      <c r="GPT16" s="813"/>
      <c r="GPU16" s="813"/>
      <c r="GPV16" s="813"/>
      <c r="GPW16" s="813"/>
      <c r="GPX16" s="813"/>
      <c r="GPY16" s="813"/>
      <c r="GPZ16" s="813"/>
      <c r="GQA16" s="813"/>
      <c r="GQB16" s="813"/>
      <c r="GQC16" s="813"/>
      <c r="GQD16" s="813"/>
      <c r="GQE16" s="813"/>
      <c r="GQF16" s="813"/>
      <c r="GQG16" s="813"/>
      <c r="GQH16" s="813"/>
      <c r="GQI16" s="813"/>
      <c r="GQJ16" s="813"/>
      <c r="GQK16" s="813"/>
      <c r="GQL16" s="813"/>
      <c r="GQM16" s="813"/>
      <c r="GQN16" s="813"/>
      <c r="GQO16" s="813"/>
      <c r="GQP16" s="813"/>
      <c r="GQQ16" s="813"/>
      <c r="GQR16" s="813"/>
      <c r="GQS16" s="813"/>
      <c r="GQT16" s="813"/>
      <c r="GQU16" s="813"/>
      <c r="GQV16" s="813"/>
      <c r="GQW16" s="813"/>
      <c r="GQX16" s="813"/>
      <c r="GQY16" s="813"/>
      <c r="GQZ16" s="813"/>
      <c r="GRA16" s="813"/>
      <c r="GRB16" s="813"/>
      <c r="GRC16" s="813"/>
      <c r="GRD16" s="813"/>
      <c r="GRE16" s="813"/>
      <c r="GRF16" s="813"/>
      <c r="GRG16" s="813"/>
      <c r="GRH16" s="813"/>
      <c r="GRI16" s="813"/>
      <c r="GRJ16" s="813"/>
      <c r="GRK16" s="813"/>
      <c r="GRL16" s="813"/>
      <c r="GRM16" s="813"/>
      <c r="GRN16" s="813"/>
      <c r="GRO16" s="813"/>
      <c r="GRP16" s="813"/>
      <c r="GRQ16" s="813"/>
      <c r="GRR16" s="813"/>
      <c r="GRS16" s="813"/>
      <c r="GRT16" s="813"/>
      <c r="GRU16" s="813"/>
      <c r="GRV16" s="813"/>
      <c r="GRW16" s="813"/>
      <c r="GRX16" s="813"/>
      <c r="GRY16" s="813"/>
      <c r="GRZ16" s="813"/>
      <c r="GSA16" s="813"/>
      <c r="GSB16" s="813"/>
      <c r="GSC16" s="813"/>
      <c r="GSD16" s="813"/>
      <c r="GSE16" s="813"/>
      <c r="GSF16" s="813"/>
      <c r="GSG16" s="813"/>
      <c r="GSH16" s="813"/>
      <c r="GSI16" s="813"/>
      <c r="GSJ16" s="813"/>
      <c r="GSK16" s="813"/>
      <c r="GSL16" s="813"/>
      <c r="GSM16" s="813"/>
      <c r="GSN16" s="813"/>
      <c r="GSO16" s="813"/>
      <c r="GSP16" s="813"/>
      <c r="GSQ16" s="813"/>
      <c r="GSR16" s="813"/>
      <c r="GSS16" s="813"/>
      <c r="GST16" s="813"/>
      <c r="GSU16" s="813"/>
      <c r="GSV16" s="813"/>
      <c r="GSW16" s="813"/>
      <c r="GSX16" s="813"/>
      <c r="GSY16" s="813"/>
      <c r="GSZ16" s="813"/>
      <c r="GTA16" s="813"/>
      <c r="GTB16" s="813"/>
      <c r="GTC16" s="813"/>
      <c r="GTD16" s="813"/>
      <c r="GTE16" s="813"/>
      <c r="GTF16" s="813"/>
      <c r="GTG16" s="813"/>
      <c r="GTH16" s="813"/>
      <c r="GTI16" s="813"/>
      <c r="GTJ16" s="813"/>
      <c r="GTK16" s="813"/>
      <c r="GTL16" s="813"/>
      <c r="GTM16" s="813"/>
      <c r="GTN16" s="813"/>
      <c r="GTO16" s="813"/>
      <c r="GTP16" s="813"/>
      <c r="GTQ16" s="813"/>
      <c r="GTR16" s="813"/>
      <c r="GTS16" s="813"/>
      <c r="GTT16" s="813"/>
      <c r="GTU16" s="813"/>
      <c r="GTV16" s="813"/>
      <c r="GTW16" s="813"/>
      <c r="GTX16" s="813"/>
      <c r="GTY16" s="813"/>
      <c r="GTZ16" s="813"/>
      <c r="GUA16" s="813"/>
      <c r="GUB16" s="813"/>
      <c r="GUC16" s="813"/>
      <c r="GUD16" s="813"/>
      <c r="GUE16" s="813"/>
      <c r="GUF16" s="813"/>
      <c r="GUG16" s="813"/>
      <c r="GUH16" s="813"/>
      <c r="GUI16" s="813"/>
      <c r="GUJ16" s="813"/>
      <c r="GUK16" s="813"/>
      <c r="GUL16" s="813"/>
      <c r="GUM16" s="813"/>
      <c r="GUN16" s="813"/>
      <c r="GUO16" s="813"/>
      <c r="GUP16" s="813"/>
      <c r="GUQ16" s="813"/>
      <c r="GUR16" s="813"/>
      <c r="GUS16" s="813"/>
      <c r="GUT16" s="813"/>
      <c r="GUU16" s="813"/>
      <c r="GUV16" s="813"/>
      <c r="GUW16" s="813"/>
      <c r="GUX16" s="813"/>
      <c r="GUY16" s="813"/>
      <c r="GUZ16" s="813"/>
      <c r="GVA16" s="813"/>
      <c r="GVB16" s="813"/>
      <c r="GVC16" s="813"/>
      <c r="GVD16" s="813"/>
      <c r="GVE16" s="813"/>
      <c r="GVF16" s="813"/>
      <c r="GVG16" s="813"/>
      <c r="GVH16" s="813"/>
      <c r="GVI16" s="813"/>
      <c r="GVJ16" s="813"/>
      <c r="GVK16" s="813"/>
      <c r="GVL16" s="813"/>
      <c r="GVM16" s="813"/>
      <c r="GVN16" s="813"/>
      <c r="GVO16" s="813"/>
      <c r="GVP16" s="813"/>
      <c r="GVQ16" s="813"/>
      <c r="GVR16" s="813"/>
      <c r="GVS16" s="813"/>
      <c r="GVT16" s="813"/>
      <c r="GVU16" s="813"/>
      <c r="GVV16" s="813"/>
      <c r="GVW16" s="813"/>
      <c r="GVX16" s="813"/>
      <c r="GVY16" s="813"/>
      <c r="GVZ16" s="813"/>
      <c r="GWA16" s="813"/>
      <c r="GWB16" s="813"/>
      <c r="GWC16" s="813"/>
      <c r="GWD16" s="813"/>
      <c r="GWE16" s="813"/>
      <c r="GWF16" s="813"/>
      <c r="GWG16" s="813"/>
      <c r="GWH16" s="813"/>
      <c r="GWI16" s="813"/>
      <c r="GWJ16" s="813"/>
      <c r="GWK16" s="813"/>
      <c r="GWL16" s="813"/>
      <c r="GWM16" s="813"/>
      <c r="GWN16" s="813"/>
      <c r="GWO16" s="813"/>
      <c r="GWP16" s="813"/>
      <c r="GWQ16" s="813"/>
      <c r="GWR16" s="813"/>
      <c r="GWS16" s="813"/>
      <c r="GWT16" s="813"/>
      <c r="GWU16" s="813"/>
      <c r="GWV16" s="813"/>
      <c r="GWW16" s="813"/>
      <c r="GWX16" s="813"/>
      <c r="GWY16" s="813"/>
      <c r="GWZ16" s="813"/>
      <c r="GXA16" s="813"/>
      <c r="GXB16" s="813"/>
      <c r="GXC16" s="813"/>
      <c r="GXD16" s="813"/>
      <c r="GXE16" s="813"/>
      <c r="GXF16" s="813"/>
      <c r="GXG16" s="813"/>
      <c r="GXH16" s="813"/>
      <c r="GXI16" s="813"/>
      <c r="GXJ16" s="813"/>
      <c r="GXK16" s="813"/>
      <c r="GXL16" s="813"/>
      <c r="GXM16" s="813"/>
      <c r="GXN16" s="813"/>
      <c r="GXO16" s="813"/>
      <c r="GXP16" s="813"/>
      <c r="GXQ16" s="813"/>
      <c r="GXR16" s="813"/>
      <c r="GXS16" s="813"/>
      <c r="GXT16" s="813"/>
      <c r="GXU16" s="813"/>
      <c r="GXV16" s="813"/>
      <c r="GXW16" s="813"/>
      <c r="GXX16" s="813"/>
      <c r="GXY16" s="813"/>
      <c r="GXZ16" s="813"/>
      <c r="GYA16" s="813"/>
      <c r="GYB16" s="813"/>
      <c r="GYC16" s="813"/>
      <c r="GYD16" s="813"/>
      <c r="GYE16" s="813"/>
      <c r="GYF16" s="813"/>
      <c r="GYG16" s="813"/>
      <c r="GYH16" s="813"/>
      <c r="GYI16" s="813"/>
      <c r="GYJ16" s="813"/>
      <c r="GYK16" s="813"/>
      <c r="GYL16" s="813"/>
      <c r="GYM16" s="813"/>
      <c r="GYN16" s="813"/>
      <c r="GYO16" s="813"/>
      <c r="GYP16" s="813"/>
      <c r="GYQ16" s="813"/>
      <c r="GYR16" s="813"/>
      <c r="GYS16" s="813"/>
      <c r="GYT16" s="813"/>
      <c r="GYU16" s="813"/>
      <c r="GYV16" s="813"/>
      <c r="GYW16" s="813"/>
      <c r="GYX16" s="813"/>
      <c r="GYY16" s="813"/>
      <c r="GYZ16" s="813"/>
      <c r="GZA16" s="813"/>
      <c r="GZB16" s="813"/>
      <c r="GZC16" s="813"/>
      <c r="GZD16" s="813"/>
      <c r="GZE16" s="813"/>
      <c r="GZF16" s="813"/>
      <c r="GZG16" s="813"/>
      <c r="GZH16" s="813"/>
      <c r="GZI16" s="813"/>
      <c r="GZJ16" s="813"/>
      <c r="GZK16" s="813"/>
      <c r="GZL16" s="813"/>
      <c r="GZM16" s="813"/>
      <c r="GZN16" s="813"/>
      <c r="GZO16" s="813"/>
      <c r="GZP16" s="813"/>
      <c r="GZQ16" s="813"/>
      <c r="GZR16" s="813"/>
      <c r="GZS16" s="813"/>
      <c r="GZT16" s="813"/>
      <c r="GZU16" s="813"/>
      <c r="GZV16" s="813"/>
      <c r="GZW16" s="813"/>
      <c r="GZX16" s="813"/>
      <c r="GZY16" s="813"/>
      <c r="GZZ16" s="813"/>
      <c r="HAA16" s="813"/>
      <c r="HAB16" s="813"/>
      <c r="HAC16" s="813"/>
      <c r="HAD16" s="813"/>
      <c r="HAE16" s="813"/>
      <c r="HAF16" s="813"/>
      <c r="HAG16" s="813"/>
      <c r="HAH16" s="813"/>
      <c r="HAI16" s="813"/>
      <c r="HAJ16" s="813"/>
      <c r="HAK16" s="813"/>
      <c r="HAL16" s="813"/>
      <c r="HAM16" s="813"/>
      <c r="HAN16" s="813"/>
      <c r="HAO16" s="813"/>
      <c r="HAP16" s="813"/>
      <c r="HAQ16" s="813"/>
      <c r="HAR16" s="813"/>
      <c r="HAS16" s="813"/>
      <c r="HAT16" s="813"/>
      <c r="HAU16" s="813"/>
      <c r="HAV16" s="813"/>
      <c r="HAW16" s="813"/>
      <c r="HAX16" s="813"/>
      <c r="HAY16" s="813"/>
      <c r="HAZ16" s="813"/>
      <c r="HBA16" s="813"/>
      <c r="HBB16" s="813"/>
      <c r="HBC16" s="813"/>
      <c r="HBD16" s="813"/>
      <c r="HBE16" s="813"/>
      <c r="HBF16" s="813"/>
      <c r="HBG16" s="813"/>
      <c r="HBH16" s="813"/>
      <c r="HBI16" s="813"/>
      <c r="HBJ16" s="813"/>
      <c r="HBK16" s="813"/>
      <c r="HBL16" s="813"/>
      <c r="HBM16" s="813"/>
      <c r="HBN16" s="813"/>
      <c r="HBO16" s="813"/>
      <c r="HBP16" s="813"/>
      <c r="HBQ16" s="813"/>
      <c r="HBR16" s="813"/>
      <c r="HBS16" s="813"/>
      <c r="HBT16" s="813"/>
      <c r="HBU16" s="813"/>
      <c r="HBV16" s="813"/>
      <c r="HBW16" s="813"/>
      <c r="HBX16" s="813"/>
      <c r="HBY16" s="813"/>
      <c r="HBZ16" s="813"/>
      <c r="HCA16" s="813"/>
      <c r="HCB16" s="813"/>
      <c r="HCC16" s="813"/>
      <c r="HCD16" s="813"/>
      <c r="HCE16" s="813"/>
      <c r="HCF16" s="813"/>
      <c r="HCG16" s="813"/>
      <c r="HCH16" s="813"/>
      <c r="HCI16" s="813"/>
      <c r="HCJ16" s="813"/>
      <c r="HCK16" s="813"/>
      <c r="HCL16" s="813"/>
      <c r="HCM16" s="813"/>
      <c r="HCN16" s="813"/>
      <c r="HCO16" s="813"/>
      <c r="HCP16" s="813"/>
      <c r="HCQ16" s="813"/>
      <c r="HCR16" s="813"/>
      <c r="HCS16" s="813"/>
      <c r="HCT16" s="813"/>
      <c r="HCU16" s="813"/>
      <c r="HCV16" s="813"/>
      <c r="HCW16" s="813"/>
      <c r="HCX16" s="813"/>
      <c r="HCY16" s="813"/>
      <c r="HCZ16" s="813"/>
      <c r="HDA16" s="813"/>
      <c r="HDB16" s="813"/>
      <c r="HDC16" s="813"/>
      <c r="HDD16" s="813"/>
      <c r="HDE16" s="813"/>
      <c r="HDF16" s="813"/>
      <c r="HDG16" s="813"/>
      <c r="HDH16" s="813"/>
      <c r="HDI16" s="813"/>
      <c r="HDJ16" s="813"/>
      <c r="HDK16" s="813"/>
      <c r="HDL16" s="813"/>
      <c r="HDM16" s="813"/>
      <c r="HDN16" s="813"/>
      <c r="HDO16" s="813"/>
      <c r="HDP16" s="813"/>
      <c r="HDQ16" s="813"/>
      <c r="HDR16" s="813"/>
      <c r="HDS16" s="813"/>
      <c r="HDT16" s="813"/>
      <c r="HDU16" s="813"/>
      <c r="HDV16" s="813"/>
      <c r="HDW16" s="813"/>
      <c r="HDX16" s="813"/>
      <c r="HDY16" s="813"/>
      <c r="HDZ16" s="813"/>
      <c r="HEA16" s="813"/>
      <c r="HEB16" s="813"/>
      <c r="HEC16" s="813"/>
      <c r="HED16" s="813"/>
      <c r="HEE16" s="813"/>
      <c r="HEF16" s="813"/>
      <c r="HEG16" s="813"/>
      <c r="HEH16" s="813"/>
      <c r="HEI16" s="813"/>
      <c r="HEJ16" s="813"/>
      <c r="HEK16" s="813"/>
      <c r="HEL16" s="813"/>
      <c r="HEM16" s="813"/>
      <c r="HEN16" s="813"/>
      <c r="HEO16" s="813"/>
      <c r="HEP16" s="813"/>
      <c r="HEQ16" s="813"/>
      <c r="HER16" s="813"/>
      <c r="HES16" s="813"/>
      <c r="HET16" s="813"/>
      <c r="HEU16" s="813"/>
      <c r="HEV16" s="813"/>
      <c r="HEW16" s="813"/>
      <c r="HEX16" s="813"/>
      <c r="HEY16" s="813"/>
      <c r="HEZ16" s="813"/>
      <c r="HFA16" s="813"/>
      <c r="HFB16" s="813"/>
      <c r="HFC16" s="813"/>
      <c r="HFD16" s="813"/>
      <c r="HFE16" s="813"/>
      <c r="HFF16" s="813"/>
      <c r="HFG16" s="813"/>
      <c r="HFH16" s="813"/>
      <c r="HFI16" s="813"/>
      <c r="HFJ16" s="813"/>
      <c r="HFK16" s="813"/>
      <c r="HFL16" s="813"/>
      <c r="HFM16" s="813"/>
      <c r="HFN16" s="813"/>
      <c r="HFO16" s="813"/>
      <c r="HFP16" s="813"/>
      <c r="HFQ16" s="813"/>
      <c r="HFR16" s="813"/>
      <c r="HFS16" s="813"/>
      <c r="HFT16" s="813"/>
      <c r="HFU16" s="813"/>
      <c r="HFV16" s="813"/>
      <c r="HFW16" s="813"/>
      <c r="HFX16" s="813"/>
      <c r="HFY16" s="813"/>
      <c r="HFZ16" s="813"/>
      <c r="HGA16" s="813"/>
      <c r="HGB16" s="813"/>
      <c r="HGC16" s="813"/>
      <c r="HGD16" s="813"/>
      <c r="HGE16" s="813"/>
      <c r="HGF16" s="813"/>
      <c r="HGG16" s="813"/>
      <c r="HGH16" s="813"/>
      <c r="HGI16" s="813"/>
      <c r="HGJ16" s="813"/>
      <c r="HGK16" s="813"/>
      <c r="HGL16" s="813"/>
      <c r="HGM16" s="813"/>
      <c r="HGN16" s="813"/>
      <c r="HGO16" s="813"/>
      <c r="HGP16" s="813"/>
      <c r="HGQ16" s="813"/>
      <c r="HGR16" s="813"/>
      <c r="HGS16" s="813"/>
      <c r="HGT16" s="813"/>
      <c r="HGU16" s="813"/>
      <c r="HGV16" s="813"/>
      <c r="HGW16" s="813"/>
      <c r="HGX16" s="813"/>
      <c r="HGY16" s="813"/>
      <c r="HGZ16" s="813"/>
      <c r="HHA16" s="813"/>
      <c r="HHB16" s="813"/>
      <c r="HHC16" s="813"/>
      <c r="HHD16" s="813"/>
      <c r="HHE16" s="813"/>
      <c r="HHF16" s="813"/>
      <c r="HHG16" s="813"/>
      <c r="HHH16" s="813"/>
      <c r="HHI16" s="813"/>
      <c r="HHJ16" s="813"/>
      <c r="HHK16" s="813"/>
      <c r="HHL16" s="813"/>
      <c r="HHM16" s="813"/>
      <c r="HHN16" s="813"/>
      <c r="HHO16" s="813"/>
      <c r="HHP16" s="813"/>
      <c r="HHQ16" s="813"/>
      <c r="HHR16" s="813"/>
      <c r="HHS16" s="813"/>
      <c r="HHT16" s="813"/>
      <c r="HHU16" s="813"/>
      <c r="HHV16" s="813"/>
      <c r="HHW16" s="813"/>
      <c r="HHX16" s="813"/>
      <c r="HHY16" s="813"/>
      <c r="HHZ16" s="813"/>
      <c r="HIA16" s="813"/>
      <c r="HIB16" s="813"/>
      <c r="HIC16" s="813"/>
      <c r="HID16" s="813"/>
      <c r="HIE16" s="813"/>
      <c r="HIF16" s="813"/>
      <c r="HIG16" s="813"/>
      <c r="HIH16" s="813"/>
      <c r="HII16" s="813"/>
      <c r="HIJ16" s="813"/>
      <c r="HIK16" s="813"/>
      <c r="HIL16" s="813"/>
      <c r="HIM16" s="813"/>
      <c r="HIN16" s="813"/>
      <c r="HIO16" s="813"/>
      <c r="HIP16" s="813"/>
      <c r="HIQ16" s="813"/>
      <c r="HIR16" s="813"/>
      <c r="HIS16" s="813"/>
      <c r="HIT16" s="813"/>
      <c r="HIU16" s="813"/>
      <c r="HIV16" s="813"/>
      <c r="HIW16" s="813"/>
      <c r="HIX16" s="813"/>
      <c r="HIY16" s="813"/>
      <c r="HIZ16" s="813"/>
      <c r="HJA16" s="813"/>
      <c r="HJB16" s="813"/>
      <c r="HJC16" s="813"/>
      <c r="HJD16" s="813"/>
      <c r="HJE16" s="813"/>
      <c r="HJF16" s="813"/>
      <c r="HJG16" s="813"/>
      <c r="HJH16" s="813"/>
      <c r="HJI16" s="813"/>
      <c r="HJJ16" s="813"/>
      <c r="HJK16" s="813"/>
      <c r="HJL16" s="813"/>
      <c r="HJM16" s="813"/>
      <c r="HJN16" s="813"/>
      <c r="HJO16" s="813"/>
      <c r="HJP16" s="813"/>
      <c r="HJQ16" s="813"/>
      <c r="HJR16" s="813"/>
      <c r="HJS16" s="813"/>
      <c r="HJT16" s="813"/>
      <c r="HJU16" s="813"/>
      <c r="HJV16" s="813"/>
      <c r="HJW16" s="813"/>
      <c r="HJX16" s="813"/>
      <c r="HJY16" s="813"/>
      <c r="HJZ16" s="813"/>
      <c r="HKA16" s="813"/>
      <c r="HKB16" s="813"/>
      <c r="HKC16" s="813"/>
      <c r="HKD16" s="813"/>
      <c r="HKE16" s="813"/>
      <c r="HKF16" s="813"/>
      <c r="HKG16" s="813"/>
      <c r="HKH16" s="813"/>
      <c r="HKI16" s="813"/>
      <c r="HKJ16" s="813"/>
      <c r="HKK16" s="813"/>
      <c r="HKL16" s="813"/>
      <c r="HKM16" s="813"/>
      <c r="HKN16" s="813"/>
      <c r="HKO16" s="813"/>
      <c r="HKP16" s="813"/>
      <c r="HKQ16" s="813"/>
      <c r="HKR16" s="813"/>
      <c r="HKS16" s="813"/>
      <c r="HKT16" s="813"/>
      <c r="HKU16" s="813"/>
      <c r="HKV16" s="813"/>
      <c r="HKW16" s="813"/>
      <c r="HKX16" s="813"/>
      <c r="HKY16" s="813"/>
      <c r="HKZ16" s="813"/>
      <c r="HLA16" s="813"/>
      <c r="HLB16" s="813"/>
      <c r="HLC16" s="813"/>
      <c r="HLD16" s="813"/>
      <c r="HLE16" s="813"/>
      <c r="HLF16" s="813"/>
      <c r="HLG16" s="813"/>
      <c r="HLH16" s="813"/>
      <c r="HLI16" s="813"/>
      <c r="HLJ16" s="813"/>
      <c r="HLK16" s="813"/>
      <c r="HLL16" s="813"/>
      <c r="HLM16" s="813"/>
      <c r="HLN16" s="813"/>
      <c r="HLO16" s="813"/>
      <c r="HLP16" s="813"/>
      <c r="HLQ16" s="813"/>
      <c r="HLR16" s="813"/>
      <c r="HLS16" s="813"/>
      <c r="HLT16" s="813"/>
      <c r="HLU16" s="813"/>
      <c r="HLV16" s="813"/>
      <c r="HLW16" s="813"/>
      <c r="HLX16" s="813"/>
      <c r="HLY16" s="813"/>
      <c r="HLZ16" s="813"/>
      <c r="HMA16" s="813"/>
      <c r="HMB16" s="813"/>
      <c r="HMC16" s="813"/>
      <c r="HMD16" s="813"/>
      <c r="HME16" s="813"/>
      <c r="HMF16" s="813"/>
      <c r="HMG16" s="813"/>
      <c r="HMH16" s="813"/>
      <c r="HMI16" s="813"/>
      <c r="HMJ16" s="813"/>
      <c r="HMK16" s="813"/>
      <c r="HML16" s="813"/>
      <c r="HMM16" s="813"/>
      <c r="HMN16" s="813"/>
      <c r="HMO16" s="813"/>
      <c r="HMP16" s="813"/>
      <c r="HMQ16" s="813"/>
      <c r="HMR16" s="813"/>
      <c r="HMS16" s="813"/>
      <c r="HMT16" s="813"/>
      <c r="HMU16" s="813"/>
      <c r="HMV16" s="813"/>
      <c r="HMW16" s="813"/>
      <c r="HMX16" s="813"/>
      <c r="HMY16" s="813"/>
      <c r="HMZ16" s="813"/>
      <c r="HNA16" s="813"/>
      <c r="HNB16" s="813"/>
      <c r="HNC16" s="813"/>
      <c r="HND16" s="813"/>
      <c r="HNE16" s="813"/>
      <c r="HNF16" s="813"/>
      <c r="HNG16" s="813"/>
      <c r="HNH16" s="813"/>
      <c r="HNI16" s="813"/>
      <c r="HNJ16" s="813"/>
      <c r="HNK16" s="813"/>
      <c r="HNL16" s="813"/>
      <c r="HNM16" s="813"/>
      <c r="HNN16" s="813"/>
      <c r="HNO16" s="813"/>
      <c r="HNP16" s="813"/>
      <c r="HNQ16" s="813"/>
      <c r="HNR16" s="813"/>
      <c r="HNS16" s="813"/>
      <c r="HNT16" s="813"/>
      <c r="HNU16" s="813"/>
      <c r="HNV16" s="813"/>
      <c r="HNW16" s="813"/>
      <c r="HNX16" s="813"/>
      <c r="HNY16" s="813"/>
      <c r="HNZ16" s="813"/>
      <c r="HOA16" s="813"/>
      <c r="HOB16" s="813"/>
      <c r="HOC16" s="813"/>
      <c r="HOD16" s="813"/>
      <c r="HOE16" s="813"/>
      <c r="HOF16" s="813"/>
      <c r="HOG16" s="813"/>
      <c r="HOH16" s="813"/>
      <c r="HOI16" s="813"/>
      <c r="HOJ16" s="813"/>
      <c r="HOK16" s="813"/>
      <c r="HOL16" s="813"/>
      <c r="HOM16" s="813"/>
      <c r="HON16" s="813"/>
      <c r="HOO16" s="813"/>
      <c r="HOP16" s="813"/>
      <c r="HOQ16" s="813"/>
      <c r="HOR16" s="813"/>
      <c r="HOS16" s="813"/>
      <c r="HOT16" s="813"/>
      <c r="HOU16" s="813"/>
      <c r="HOV16" s="813"/>
      <c r="HOW16" s="813"/>
      <c r="HOX16" s="813"/>
      <c r="HOY16" s="813"/>
      <c r="HOZ16" s="813"/>
      <c r="HPA16" s="813"/>
      <c r="HPB16" s="813"/>
      <c r="HPC16" s="813"/>
      <c r="HPD16" s="813"/>
      <c r="HPE16" s="813"/>
      <c r="HPF16" s="813"/>
      <c r="HPG16" s="813"/>
      <c r="HPH16" s="813"/>
      <c r="HPI16" s="813"/>
      <c r="HPJ16" s="813"/>
      <c r="HPK16" s="813"/>
      <c r="HPL16" s="813"/>
      <c r="HPM16" s="813"/>
      <c r="HPN16" s="813"/>
      <c r="HPO16" s="813"/>
      <c r="HPP16" s="813"/>
      <c r="HPQ16" s="813"/>
      <c r="HPR16" s="813"/>
      <c r="HPS16" s="813"/>
      <c r="HPT16" s="813"/>
      <c r="HPU16" s="813"/>
      <c r="HPV16" s="813"/>
      <c r="HPW16" s="813"/>
      <c r="HPX16" s="813"/>
      <c r="HPY16" s="813"/>
      <c r="HPZ16" s="813"/>
      <c r="HQA16" s="813"/>
      <c r="HQB16" s="813"/>
      <c r="HQC16" s="813"/>
      <c r="HQD16" s="813"/>
      <c r="HQE16" s="813"/>
      <c r="HQF16" s="813"/>
      <c r="HQG16" s="813"/>
      <c r="HQH16" s="813"/>
      <c r="HQI16" s="813"/>
      <c r="HQJ16" s="813"/>
      <c r="HQK16" s="813"/>
      <c r="HQL16" s="813"/>
      <c r="HQM16" s="813"/>
      <c r="HQN16" s="813"/>
      <c r="HQO16" s="813"/>
      <c r="HQP16" s="813"/>
      <c r="HQQ16" s="813"/>
      <c r="HQR16" s="813"/>
      <c r="HQS16" s="813"/>
      <c r="HQT16" s="813"/>
      <c r="HQU16" s="813"/>
      <c r="HQV16" s="813"/>
      <c r="HQW16" s="813"/>
      <c r="HQX16" s="813"/>
      <c r="HQY16" s="813"/>
      <c r="HQZ16" s="813"/>
      <c r="HRA16" s="813"/>
      <c r="HRB16" s="813"/>
      <c r="HRC16" s="813"/>
      <c r="HRD16" s="813"/>
      <c r="HRE16" s="813"/>
      <c r="HRF16" s="813"/>
      <c r="HRG16" s="813"/>
      <c r="HRH16" s="813"/>
      <c r="HRI16" s="813"/>
      <c r="HRJ16" s="813"/>
      <c r="HRK16" s="813"/>
      <c r="HRL16" s="813"/>
      <c r="HRM16" s="813"/>
      <c r="HRN16" s="813"/>
      <c r="HRO16" s="813"/>
      <c r="HRP16" s="813"/>
      <c r="HRQ16" s="813"/>
      <c r="HRR16" s="813"/>
      <c r="HRS16" s="813"/>
      <c r="HRT16" s="813"/>
      <c r="HRU16" s="813"/>
      <c r="HRV16" s="813"/>
      <c r="HRW16" s="813"/>
      <c r="HRX16" s="813"/>
      <c r="HRY16" s="813"/>
      <c r="HRZ16" s="813"/>
      <c r="HSA16" s="813"/>
      <c r="HSB16" s="813"/>
      <c r="HSC16" s="813"/>
      <c r="HSD16" s="813"/>
      <c r="HSE16" s="813"/>
      <c r="HSF16" s="813"/>
      <c r="HSG16" s="813"/>
      <c r="HSH16" s="813"/>
      <c r="HSI16" s="813"/>
      <c r="HSJ16" s="813"/>
      <c r="HSK16" s="813"/>
      <c r="HSL16" s="813"/>
      <c r="HSM16" s="813"/>
      <c r="HSN16" s="813"/>
      <c r="HSO16" s="813"/>
      <c r="HSP16" s="813"/>
      <c r="HSQ16" s="813"/>
      <c r="HSR16" s="813"/>
      <c r="HSS16" s="813"/>
      <c r="HST16" s="813"/>
      <c r="HSU16" s="813"/>
      <c r="HSV16" s="813"/>
      <c r="HSW16" s="813"/>
      <c r="HSX16" s="813"/>
      <c r="HSY16" s="813"/>
      <c r="HSZ16" s="813"/>
      <c r="HTA16" s="813"/>
      <c r="HTB16" s="813"/>
      <c r="HTC16" s="813"/>
      <c r="HTD16" s="813"/>
      <c r="HTE16" s="813"/>
      <c r="HTF16" s="813"/>
      <c r="HTG16" s="813"/>
      <c r="HTH16" s="813"/>
      <c r="HTI16" s="813"/>
      <c r="HTJ16" s="813"/>
      <c r="HTK16" s="813"/>
      <c r="HTL16" s="813"/>
      <c r="HTM16" s="813"/>
      <c r="HTN16" s="813"/>
      <c r="HTO16" s="813"/>
      <c r="HTP16" s="813"/>
      <c r="HTQ16" s="813"/>
      <c r="HTR16" s="813"/>
      <c r="HTS16" s="813"/>
      <c r="HTT16" s="813"/>
      <c r="HTU16" s="813"/>
      <c r="HTV16" s="813"/>
      <c r="HTW16" s="813"/>
      <c r="HTX16" s="813"/>
      <c r="HTY16" s="813"/>
      <c r="HTZ16" s="813"/>
      <c r="HUA16" s="813"/>
      <c r="HUB16" s="813"/>
      <c r="HUC16" s="813"/>
      <c r="HUD16" s="813"/>
      <c r="HUE16" s="813"/>
      <c r="HUF16" s="813"/>
      <c r="HUG16" s="813"/>
      <c r="HUH16" s="813"/>
      <c r="HUI16" s="813"/>
      <c r="HUJ16" s="813"/>
      <c r="HUK16" s="813"/>
      <c r="HUL16" s="813"/>
      <c r="HUM16" s="813"/>
      <c r="HUN16" s="813"/>
      <c r="HUO16" s="813"/>
      <c r="HUP16" s="813"/>
      <c r="HUQ16" s="813"/>
      <c r="HUR16" s="813"/>
      <c r="HUS16" s="813"/>
      <c r="HUT16" s="813"/>
      <c r="HUU16" s="813"/>
      <c r="HUV16" s="813"/>
      <c r="HUW16" s="813"/>
      <c r="HUX16" s="813"/>
      <c r="HUY16" s="813"/>
      <c r="HUZ16" s="813"/>
      <c r="HVA16" s="813"/>
      <c r="HVB16" s="813"/>
      <c r="HVC16" s="813"/>
      <c r="HVD16" s="813"/>
      <c r="HVE16" s="813"/>
      <c r="HVF16" s="813"/>
      <c r="HVG16" s="813"/>
      <c r="HVH16" s="813"/>
      <c r="HVI16" s="813"/>
      <c r="HVJ16" s="813"/>
      <c r="HVK16" s="813"/>
      <c r="HVL16" s="813"/>
      <c r="HVM16" s="813"/>
      <c r="HVN16" s="813"/>
      <c r="HVO16" s="813"/>
      <c r="HVP16" s="813"/>
      <c r="HVQ16" s="813"/>
      <c r="HVR16" s="813"/>
      <c r="HVS16" s="813"/>
      <c r="HVT16" s="813"/>
      <c r="HVU16" s="813"/>
      <c r="HVV16" s="813"/>
      <c r="HVW16" s="813"/>
      <c r="HVX16" s="813"/>
      <c r="HVY16" s="813"/>
      <c r="HVZ16" s="813"/>
      <c r="HWA16" s="813"/>
      <c r="HWB16" s="813"/>
      <c r="HWC16" s="813"/>
      <c r="HWD16" s="813"/>
      <c r="HWE16" s="813"/>
      <c r="HWF16" s="813"/>
      <c r="HWG16" s="813"/>
      <c r="HWH16" s="813"/>
      <c r="HWI16" s="813"/>
      <c r="HWJ16" s="813"/>
      <c r="HWK16" s="813"/>
      <c r="HWL16" s="813"/>
      <c r="HWM16" s="813"/>
      <c r="HWN16" s="813"/>
      <c r="HWO16" s="813"/>
      <c r="HWP16" s="813"/>
      <c r="HWQ16" s="813"/>
      <c r="HWR16" s="813"/>
      <c r="HWS16" s="813"/>
      <c r="HWT16" s="813"/>
      <c r="HWU16" s="813"/>
      <c r="HWV16" s="813"/>
      <c r="HWW16" s="813"/>
      <c r="HWX16" s="813"/>
      <c r="HWY16" s="813"/>
      <c r="HWZ16" s="813"/>
      <c r="HXA16" s="813"/>
      <c r="HXB16" s="813"/>
      <c r="HXC16" s="813"/>
      <c r="HXD16" s="813"/>
      <c r="HXE16" s="813"/>
      <c r="HXF16" s="813"/>
      <c r="HXG16" s="813"/>
      <c r="HXH16" s="813"/>
      <c r="HXI16" s="813"/>
      <c r="HXJ16" s="813"/>
      <c r="HXK16" s="813"/>
      <c r="HXL16" s="813"/>
      <c r="HXM16" s="813"/>
      <c r="HXN16" s="813"/>
      <c r="HXO16" s="813"/>
      <c r="HXP16" s="813"/>
      <c r="HXQ16" s="813"/>
      <c r="HXR16" s="813"/>
      <c r="HXS16" s="813"/>
      <c r="HXT16" s="813"/>
      <c r="HXU16" s="813"/>
      <c r="HXV16" s="813"/>
      <c r="HXW16" s="813"/>
      <c r="HXX16" s="813"/>
      <c r="HXY16" s="813"/>
      <c r="HXZ16" s="813"/>
      <c r="HYA16" s="813"/>
      <c r="HYB16" s="813"/>
      <c r="HYC16" s="813"/>
      <c r="HYD16" s="813"/>
      <c r="HYE16" s="813"/>
      <c r="HYF16" s="813"/>
      <c r="HYG16" s="813"/>
      <c r="HYH16" s="813"/>
      <c r="HYI16" s="813"/>
      <c r="HYJ16" s="813"/>
      <c r="HYK16" s="813"/>
      <c r="HYL16" s="813"/>
      <c r="HYM16" s="813"/>
      <c r="HYN16" s="813"/>
      <c r="HYO16" s="813"/>
      <c r="HYP16" s="813"/>
      <c r="HYQ16" s="813"/>
      <c r="HYR16" s="813"/>
      <c r="HYS16" s="813"/>
      <c r="HYT16" s="813"/>
      <c r="HYU16" s="813"/>
      <c r="HYV16" s="813"/>
      <c r="HYW16" s="813"/>
      <c r="HYX16" s="813"/>
      <c r="HYY16" s="813"/>
      <c r="HYZ16" s="813"/>
      <c r="HZA16" s="813"/>
      <c r="HZB16" s="813"/>
      <c r="HZC16" s="813"/>
      <c r="HZD16" s="813"/>
      <c r="HZE16" s="813"/>
      <c r="HZF16" s="813"/>
      <c r="HZG16" s="813"/>
      <c r="HZH16" s="813"/>
      <c r="HZI16" s="813"/>
      <c r="HZJ16" s="813"/>
      <c r="HZK16" s="813"/>
      <c r="HZL16" s="813"/>
      <c r="HZM16" s="813"/>
      <c r="HZN16" s="813"/>
      <c r="HZO16" s="813"/>
      <c r="HZP16" s="813"/>
      <c r="HZQ16" s="813"/>
      <c r="HZR16" s="813"/>
      <c r="HZS16" s="813"/>
      <c r="HZT16" s="813"/>
      <c r="HZU16" s="813"/>
      <c r="HZV16" s="813"/>
      <c r="HZW16" s="813"/>
      <c r="HZX16" s="813"/>
      <c r="HZY16" s="813"/>
      <c r="HZZ16" s="813"/>
      <c r="IAA16" s="813"/>
      <c r="IAB16" s="813"/>
      <c r="IAC16" s="813"/>
      <c r="IAD16" s="813"/>
      <c r="IAE16" s="813"/>
      <c r="IAF16" s="813"/>
      <c r="IAG16" s="813"/>
      <c r="IAH16" s="813"/>
      <c r="IAI16" s="813"/>
      <c r="IAJ16" s="813"/>
      <c r="IAK16" s="813"/>
      <c r="IAL16" s="813"/>
      <c r="IAM16" s="813"/>
      <c r="IAN16" s="813"/>
      <c r="IAO16" s="813"/>
      <c r="IAP16" s="813"/>
      <c r="IAQ16" s="813"/>
      <c r="IAR16" s="813"/>
      <c r="IAS16" s="813"/>
      <c r="IAT16" s="813"/>
      <c r="IAU16" s="813"/>
      <c r="IAV16" s="813"/>
      <c r="IAW16" s="813"/>
      <c r="IAX16" s="813"/>
      <c r="IAY16" s="813"/>
      <c r="IAZ16" s="813"/>
      <c r="IBA16" s="813"/>
      <c r="IBB16" s="813"/>
      <c r="IBC16" s="813"/>
      <c r="IBD16" s="813"/>
      <c r="IBE16" s="813"/>
      <c r="IBF16" s="813"/>
      <c r="IBG16" s="813"/>
      <c r="IBH16" s="813"/>
      <c r="IBI16" s="813"/>
      <c r="IBJ16" s="813"/>
      <c r="IBK16" s="813"/>
      <c r="IBL16" s="813"/>
      <c r="IBM16" s="813"/>
      <c r="IBN16" s="813"/>
      <c r="IBO16" s="813"/>
      <c r="IBP16" s="813"/>
      <c r="IBQ16" s="813"/>
      <c r="IBR16" s="813"/>
      <c r="IBS16" s="813"/>
      <c r="IBT16" s="813"/>
      <c r="IBU16" s="813"/>
      <c r="IBV16" s="813"/>
      <c r="IBW16" s="813"/>
      <c r="IBX16" s="813"/>
      <c r="IBY16" s="813"/>
      <c r="IBZ16" s="813"/>
      <c r="ICA16" s="813"/>
      <c r="ICB16" s="813"/>
      <c r="ICC16" s="813"/>
      <c r="ICD16" s="813"/>
      <c r="ICE16" s="813"/>
      <c r="ICF16" s="813"/>
      <c r="ICG16" s="813"/>
      <c r="ICH16" s="813"/>
      <c r="ICI16" s="813"/>
      <c r="ICJ16" s="813"/>
      <c r="ICK16" s="813"/>
      <c r="ICL16" s="813"/>
      <c r="ICM16" s="813"/>
      <c r="ICN16" s="813"/>
      <c r="ICO16" s="813"/>
      <c r="ICP16" s="813"/>
      <c r="ICQ16" s="813"/>
      <c r="ICR16" s="813"/>
      <c r="ICS16" s="813"/>
      <c r="ICT16" s="813"/>
      <c r="ICU16" s="813"/>
      <c r="ICV16" s="813"/>
      <c r="ICW16" s="813"/>
      <c r="ICX16" s="813"/>
      <c r="ICY16" s="813"/>
      <c r="ICZ16" s="813"/>
      <c r="IDA16" s="813"/>
      <c r="IDB16" s="813"/>
      <c r="IDC16" s="813"/>
      <c r="IDD16" s="813"/>
      <c r="IDE16" s="813"/>
      <c r="IDF16" s="813"/>
      <c r="IDG16" s="813"/>
      <c r="IDH16" s="813"/>
      <c r="IDI16" s="813"/>
      <c r="IDJ16" s="813"/>
      <c r="IDK16" s="813"/>
      <c r="IDL16" s="813"/>
      <c r="IDM16" s="813"/>
      <c r="IDN16" s="813"/>
      <c r="IDO16" s="813"/>
      <c r="IDP16" s="813"/>
      <c r="IDQ16" s="813"/>
      <c r="IDR16" s="813"/>
      <c r="IDS16" s="813"/>
      <c r="IDT16" s="813"/>
      <c r="IDU16" s="813"/>
      <c r="IDV16" s="813"/>
      <c r="IDW16" s="813"/>
      <c r="IDX16" s="813"/>
      <c r="IDY16" s="813"/>
      <c r="IDZ16" s="813"/>
      <c r="IEA16" s="813"/>
      <c r="IEB16" s="813"/>
      <c r="IEC16" s="813"/>
      <c r="IED16" s="813"/>
      <c r="IEE16" s="813"/>
      <c r="IEF16" s="813"/>
      <c r="IEG16" s="813"/>
      <c r="IEH16" s="813"/>
      <c r="IEI16" s="813"/>
      <c r="IEJ16" s="813"/>
      <c r="IEK16" s="813"/>
      <c r="IEL16" s="813"/>
      <c r="IEM16" s="813"/>
      <c r="IEN16" s="813"/>
      <c r="IEO16" s="813"/>
      <c r="IEP16" s="813"/>
      <c r="IEQ16" s="813"/>
      <c r="IER16" s="813"/>
      <c r="IES16" s="813"/>
      <c r="IET16" s="813"/>
      <c r="IEU16" s="813"/>
      <c r="IEV16" s="813"/>
      <c r="IEW16" s="813"/>
      <c r="IEX16" s="813"/>
      <c r="IEY16" s="813"/>
      <c r="IEZ16" s="813"/>
      <c r="IFA16" s="813"/>
      <c r="IFB16" s="813"/>
      <c r="IFC16" s="813"/>
      <c r="IFD16" s="813"/>
      <c r="IFE16" s="813"/>
      <c r="IFF16" s="813"/>
      <c r="IFG16" s="813"/>
      <c r="IFH16" s="813"/>
      <c r="IFI16" s="813"/>
      <c r="IFJ16" s="813"/>
      <c r="IFK16" s="813"/>
      <c r="IFL16" s="813"/>
      <c r="IFM16" s="813"/>
      <c r="IFN16" s="813"/>
      <c r="IFO16" s="813"/>
      <c r="IFP16" s="813"/>
      <c r="IFQ16" s="813"/>
      <c r="IFR16" s="813"/>
      <c r="IFS16" s="813"/>
      <c r="IFT16" s="813"/>
      <c r="IFU16" s="813"/>
      <c r="IFV16" s="813"/>
      <c r="IFW16" s="813"/>
      <c r="IFX16" s="813"/>
      <c r="IFY16" s="813"/>
      <c r="IFZ16" s="813"/>
      <c r="IGA16" s="813"/>
      <c r="IGB16" s="813"/>
      <c r="IGC16" s="813"/>
      <c r="IGD16" s="813"/>
      <c r="IGE16" s="813"/>
      <c r="IGF16" s="813"/>
      <c r="IGG16" s="813"/>
      <c r="IGH16" s="813"/>
      <c r="IGI16" s="813"/>
      <c r="IGJ16" s="813"/>
      <c r="IGK16" s="813"/>
      <c r="IGL16" s="813"/>
      <c r="IGM16" s="813"/>
      <c r="IGN16" s="813"/>
      <c r="IGO16" s="813"/>
      <c r="IGP16" s="813"/>
      <c r="IGQ16" s="813"/>
      <c r="IGR16" s="813"/>
      <c r="IGS16" s="813"/>
      <c r="IGT16" s="813"/>
      <c r="IGU16" s="813"/>
      <c r="IGV16" s="813"/>
      <c r="IGW16" s="813"/>
      <c r="IGX16" s="813"/>
      <c r="IGY16" s="813"/>
      <c r="IGZ16" s="813"/>
      <c r="IHA16" s="813"/>
      <c r="IHB16" s="813"/>
      <c r="IHC16" s="813"/>
      <c r="IHD16" s="813"/>
      <c r="IHE16" s="813"/>
      <c r="IHF16" s="813"/>
      <c r="IHG16" s="813"/>
      <c r="IHH16" s="813"/>
      <c r="IHI16" s="813"/>
      <c r="IHJ16" s="813"/>
      <c r="IHK16" s="813"/>
      <c r="IHL16" s="813"/>
      <c r="IHM16" s="813"/>
      <c r="IHN16" s="813"/>
      <c r="IHO16" s="813"/>
      <c r="IHP16" s="813"/>
      <c r="IHQ16" s="813"/>
      <c r="IHR16" s="813"/>
      <c r="IHS16" s="813"/>
      <c r="IHT16" s="813"/>
      <c r="IHU16" s="813"/>
      <c r="IHV16" s="813"/>
      <c r="IHW16" s="813"/>
      <c r="IHX16" s="813"/>
      <c r="IHY16" s="813"/>
      <c r="IHZ16" s="813"/>
      <c r="IIA16" s="813"/>
      <c r="IIB16" s="813"/>
      <c r="IIC16" s="813"/>
      <c r="IID16" s="813"/>
      <c r="IIE16" s="813"/>
      <c r="IIF16" s="813"/>
      <c r="IIG16" s="813"/>
      <c r="IIH16" s="813"/>
      <c r="III16" s="813"/>
      <c r="IIJ16" s="813"/>
      <c r="IIK16" s="813"/>
      <c r="IIL16" s="813"/>
      <c r="IIM16" s="813"/>
      <c r="IIN16" s="813"/>
      <c r="IIO16" s="813"/>
      <c r="IIP16" s="813"/>
      <c r="IIQ16" s="813"/>
      <c r="IIR16" s="813"/>
      <c r="IIS16" s="813"/>
      <c r="IIT16" s="813"/>
      <c r="IIU16" s="813"/>
      <c r="IIV16" s="813"/>
      <c r="IIW16" s="813"/>
      <c r="IIX16" s="813"/>
      <c r="IIY16" s="813"/>
      <c r="IIZ16" s="813"/>
      <c r="IJA16" s="813"/>
      <c r="IJB16" s="813"/>
      <c r="IJC16" s="813"/>
      <c r="IJD16" s="813"/>
      <c r="IJE16" s="813"/>
      <c r="IJF16" s="813"/>
      <c r="IJG16" s="813"/>
      <c r="IJH16" s="813"/>
      <c r="IJI16" s="813"/>
      <c r="IJJ16" s="813"/>
      <c r="IJK16" s="813"/>
      <c r="IJL16" s="813"/>
      <c r="IJM16" s="813"/>
      <c r="IJN16" s="813"/>
      <c r="IJO16" s="813"/>
      <c r="IJP16" s="813"/>
      <c r="IJQ16" s="813"/>
      <c r="IJR16" s="813"/>
      <c r="IJS16" s="813"/>
      <c r="IJT16" s="813"/>
      <c r="IJU16" s="813"/>
      <c r="IJV16" s="813"/>
      <c r="IJW16" s="813"/>
      <c r="IJX16" s="813"/>
      <c r="IJY16" s="813"/>
      <c r="IJZ16" s="813"/>
      <c r="IKA16" s="813"/>
      <c r="IKB16" s="813"/>
      <c r="IKC16" s="813"/>
      <c r="IKD16" s="813"/>
      <c r="IKE16" s="813"/>
      <c r="IKF16" s="813"/>
      <c r="IKG16" s="813"/>
      <c r="IKH16" s="813"/>
      <c r="IKI16" s="813"/>
      <c r="IKJ16" s="813"/>
      <c r="IKK16" s="813"/>
      <c r="IKL16" s="813"/>
      <c r="IKM16" s="813"/>
      <c r="IKN16" s="813"/>
      <c r="IKO16" s="813"/>
      <c r="IKP16" s="813"/>
      <c r="IKQ16" s="813"/>
      <c r="IKR16" s="813"/>
      <c r="IKS16" s="813"/>
      <c r="IKT16" s="813"/>
      <c r="IKU16" s="813"/>
      <c r="IKV16" s="813"/>
      <c r="IKW16" s="813"/>
      <c r="IKX16" s="813"/>
      <c r="IKY16" s="813"/>
      <c r="IKZ16" s="813"/>
      <c r="ILA16" s="813"/>
      <c r="ILB16" s="813"/>
      <c r="ILC16" s="813"/>
      <c r="ILD16" s="813"/>
      <c r="ILE16" s="813"/>
      <c r="ILF16" s="813"/>
      <c r="ILG16" s="813"/>
      <c r="ILH16" s="813"/>
      <c r="ILI16" s="813"/>
      <c r="ILJ16" s="813"/>
      <c r="ILK16" s="813"/>
      <c r="ILL16" s="813"/>
      <c r="ILM16" s="813"/>
      <c r="ILN16" s="813"/>
      <c r="ILO16" s="813"/>
      <c r="ILP16" s="813"/>
      <c r="ILQ16" s="813"/>
      <c r="ILR16" s="813"/>
      <c r="ILS16" s="813"/>
      <c r="ILT16" s="813"/>
      <c r="ILU16" s="813"/>
      <c r="ILV16" s="813"/>
      <c r="ILW16" s="813"/>
      <c r="ILX16" s="813"/>
      <c r="ILY16" s="813"/>
      <c r="ILZ16" s="813"/>
      <c r="IMA16" s="813"/>
      <c r="IMB16" s="813"/>
      <c r="IMC16" s="813"/>
      <c r="IMD16" s="813"/>
      <c r="IME16" s="813"/>
      <c r="IMF16" s="813"/>
      <c r="IMG16" s="813"/>
      <c r="IMH16" s="813"/>
      <c r="IMI16" s="813"/>
      <c r="IMJ16" s="813"/>
      <c r="IMK16" s="813"/>
      <c r="IML16" s="813"/>
      <c r="IMM16" s="813"/>
      <c r="IMN16" s="813"/>
      <c r="IMO16" s="813"/>
      <c r="IMP16" s="813"/>
      <c r="IMQ16" s="813"/>
      <c r="IMR16" s="813"/>
      <c r="IMS16" s="813"/>
      <c r="IMT16" s="813"/>
      <c r="IMU16" s="813"/>
      <c r="IMV16" s="813"/>
      <c r="IMW16" s="813"/>
      <c r="IMX16" s="813"/>
      <c r="IMY16" s="813"/>
      <c r="IMZ16" s="813"/>
      <c r="INA16" s="813"/>
      <c r="INB16" s="813"/>
      <c r="INC16" s="813"/>
      <c r="IND16" s="813"/>
      <c r="INE16" s="813"/>
      <c r="INF16" s="813"/>
      <c r="ING16" s="813"/>
      <c r="INH16" s="813"/>
      <c r="INI16" s="813"/>
      <c r="INJ16" s="813"/>
      <c r="INK16" s="813"/>
      <c r="INL16" s="813"/>
      <c r="INM16" s="813"/>
      <c r="INN16" s="813"/>
      <c r="INO16" s="813"/>
      <c r="INP16" s="813"/>
      <c r="INQ16" s="813"/>
      <c r="INR16" s="813"/>
      <c r="INS16" s="813"/>
      <c r="INT16" s="813"/>
      <c r="INU16" s="813"/>
      <c r="INV16" s="813"/>
      <c r="INW16" s="813"/>
      <c r="INX16" s="813"/>
      <c r="INY16" s="813"/>
      <c r="INZ16" s="813"/>
      <c r="IOA16" s="813"/>
      <c r="IOB16" s="813"/>
      <c r="IOC16" s="813"/>
      <c r="IOD16" s="813"/>
      <c r="IOE16" s="813"/>
      <c r="IOF16" s="813"/>
      <c r="IOG16" s="813"/>
      <c r="IOH16" s="813"/>
      <c r="IOI16" s="813"/>
      <c r="IOJ16" s="813"/>
      <c r="IOK16" s="813"/>
      <c r="IOL16" s="813"/>
      <c r="IOM16" s="813"/>
      <c r="ION16" s="813"/>
      <c r="IOO16" s="813"/>
      <c r="IOP16" s="813"/>
      <c r="IOQ16" s="813"/>
      <c r="IOR16" s="813"/>
      <c r="IOS16" s="813"/>
      <c r="IOT16" s="813"/>
      <c r="IOU16" s="813"/>
      <c r="IOV16" s="813"/>
      <c r="IOW16" s="813"/>
      <c r="IOX16" s="813"/>
      <c r="IOY16" s="813"/>
      <c r="IOZ16" s="813"/>
      <c r="IPA16" s="813"/>
      <c r="IPB16" s="813"/>
      <c r="IPC16" s="813"/>
      <c r="IPD16" s="813"/>
      <c r="IPE16" s="813"/>
      <c r="IPF16" s="813"/>
      <c r="IPG16" s="813"/>
      <c r="IPH16" s="813"/>
      <c r="IPI16" s="813"/>
      <c r="IPJ16" s="813"/>
      <c r="IPK16" s="813"/>
      <c r="IPL16" s="813"/>
      <c r="IPM16" s="813"/>
      <c r="IPN16" s="813"/>
      <c r="IPO16" s="813"/>
      <c r="IPP16" s="813"/>
      <c r="IPQ16" s="813"/>
      <c r="IPR16" s="813"/>
      <c r="IPS16" s="813"/>
      <c r="IPT16" s="813"/>
      <c r="IPU16" s="813"/>
      <c r="IPV16" s="813"/>
      <c r="IPW16" s="813"/>
      <c r="IPX16" s="813"/>
      <c r="IPY16" s="813"/>
      <c r="IPZ16" s="813"/>
      <c r="IQA16" s="813"/>
      <c r="IQB16" s="813"/>
      <c r="IQC16" s="813"/>
      <c r="IQD16" s="813"/>
      <c r="IQE16" s="813"/>
      <c r="IQF16" s="813"/>
      <c r="IQG16" s="813"/>
      <c r="IQH16" s="813"/>
      <c r="IQI16" s="813"/>
      <c r="IQJ16" s="813"/>
      <c r="IQK16" s="813"/>
      <c r="IQL16" s="813"/>
      <c r="IQM16" s="813"/>
      <c r="IQN16" s="813"/>
      <c r="IQO16" s="813"/>
      <c r="IQP16" s="813"/>
      <c r="IQQ16" s="813"/>
      <c r="IQR16" s="813"/>
      <c r="IQS16" s="813"/>
      <c r="IQT16" s="813"/>
      <c r="IQU16" s="813"/>
      <c r="IQV16" s="813"/>
      <c r="IQW16" s="813"/>
      <c r="IQX16" s="813"/>
      <c r="IQY16" s="813"/>
      <c r="IQZ16" s="813"/>
      <c r="IRA16" s="813"/>
      <c r="IRB16" s="813"/>
      <c r="IRC16" s="813"/>
      <c r="IRD16" s="813"/>
      <c r="IRE16" s="813"/>
      <c r="IRF16" s="813"/>
      <c r="IRG16" s="813"/>
      <c r="IRH16" s="813"/>
      <c r="IRI16" s="813"/>
      <c r="IRJ16" s="813"/>
      <c r="IRK16" s="813"/>
      <c r="IRL16" s="813"/>
      <c r="IRM16" s="813"/>
      <c r="IRN16" s="813"/>
      <c r="IRO16" s="813"/>
      <c r="IRP16" s="813"/>
      <c r="IRQ16" s="813"/>
      <c r="IRR16" s="813"/>
      <c r="IRS16" s="813"/>
      <c r="IRT16" s="813"/>
      <c r="IRU16" s="813"/>
      <c r="IRV16" s="813"/>
      <c r="IRW16" s="813"/>
      <c r="IRX16" s="813"/>
      <c r="IRY16" s="813"/>
      <c r="IRZ16" s="813"/>
      <c r="ISA16" s="813"/>
      <c r="ISB16" s="813"/>
      <c r="ISC16" s="813"/>
      <c r="ISD16" s="813"/>
      <c r="ISE16" s="813"/>
      <c r="ISF16" s="813"/>
      <c r="ISG16" s="813"/>
      <c r="ISH16" s="813"/>
      <c r="ISI16" s="813"/>
      <c r="ISJ16" s="813"/>
      <c r="ISK16" s="813"/>
      <c r="ISL16" s="813"/>
      <c r="ISM16" s="813"/>
      <c r="ISN16" s="813"/>
      <c r="ISO16" s="813"/>
      <c r="ISP16" s="813"/>
      <c r="ISQ16" s="813"/>
      <c r="ISR16" s="813"/>
      <c r="ISS16" s="813"/>
      <c r="IST16" s="813"/>
      <c r="ISU16" s="813"/>
      <c r="ISV16" s="813"/>
      <c r="ISW16" s="813"/>
      <c r="ISX16" s="813"/>
      <c r="ISY16" s="813"/>
      <c r="ISZ16" s="813"/>
      <c r="ITA16" s="813"/>
      <c r="ITB16" s="813"/>
      <c r="ITC16" s="813"/>
      <c r="ITD16" s="813"/>
      <c r="ITE16" s="813"/>
      <c r="ITF16" s="813"/>
      <c r="ITG16" s="813"/>
      <c r="ITH16" s="813"/>
      <c r="ITI16" s="813"/>
      <c r="ITJ16" s="813"/>
      <c r="ITK16" s="813"/>
      <c r="ITL16" s="813"/>
      <c r="ITM16" s="813"/>
      <c r="ITN16" s="813"/>
      <c r="ITO16" s="813"/>
      <c r="ITP16" s="813"/>
      <c r="ITQ16" s="813"/>
      <c r="ITR16" s="813"/>
      <c r="ITS16" s="813"/>
      <c r="ITT16" s="813"/>
      <c r="ITU16" s="813"/>
      <c r="ITV16" s="813"/>
      <c r="ITW16" s="813"/>
      <c r="ITX16" s="813"/>
      <c r="ITY16" s="813"/>
      <c r="ITZ16" s="813"/>
      <c r="IUA16" s="813"/>
      <c r="IUB16" s="813"/>
      <c r="IUC16" s="813"/>
      <c r="IUD16" s="813"/>
      <c r="IUE16" s="813"/>
      <c r="IUF16" s="813"/>
      <c r="IUG16" s="813"/>
      <c r="IUH16" s="813"/>
      <c r="IUI16" s="813"/>
      <c r="IUJ16" s="813"/>
      <c r="IUK16" s="813"/>
      <c r="IUL16" s="813"/>
      <c r="IUM16" s="813"/>
      <c r="IUN16" s="813"/>
      <c r="IUO16" s="813"/>
      <c r="IUP16" s="813"/>
      <c r="IUQ16" s="813"/>
      <c r="IUR16" s="813"/>
      <c r="IUS16" s="813"/>
      <c r="IUT16" s="813"/>
      <c r="IUU16" s="813"/>
      <c r="IUV16" s="813"/>
      <c r="IUW16" s="813"/>
      <c r="IUX16" s="813"/>
      <c r="IUY16" s="813"/>
      <c r="IUZ16" s="813"/>
      <c r="IVA16" s="813"/>
      <c r="IVB16" s="813"/>
      <c r="IVC16" s="813"/>
      <c r="IVD16" s="813"/>
      <c r="IVE16" s="813"/>
      <c r="IVF16" s="813"/>
      <c r="IVG16" s="813"/>
      <c r="IVH16" s="813"/>
      <c r="IVI16" s="813"/>
      <c r="IVJ16" s="813"/>
      <c r="IVK16" s="813"/>
      <c r="IVL16" s="813"/>
      <c r="IVM16" s="813"/>
      <c r="IVN16" s="813"/>
      <c r="IVO16" s="813"/>
      <c r="IVP16" s="813"/>
      <c r="IVQ16" s="813"/>
      <c r="IVR16" s="813"/>
      <c r="IVS16" s="813"/>
      <c r="IVT16" s="813"/>
      <c r="IVU16" s="813"/>
      <c r="IVV16" s="813"/>
      <c r="IVW16" s="813"/>
      <c r="IVX16" s="813"/>
      <c r="IVY16" s="813"/>
      <c r="IVZ16" s="813"/>
      <c r="IWA16" s="813"/>
      <c r="IWB16" s="813"/>
      <c r="IWC16" s="813"/>
      <c r="IWD16" s="813"/>
      <c r="IWE16" s="813"/>
      <c r="IWF16" s="813"/>
      <c r="IWG16" s="813"/>
      <c r="IWH16" s="813"/>
      <c r="IWI16" s="813"/>
      <c r="IWJ16" s="813"/>
      <c r="IWK16" s="813"/>
      <c r="IWL16" s="813"/>
      <c r="IWM16" s="813"/>
      <c r="IWN16" s="813"/>
      <c r="IWO16" s="813"/>
      <c r="IWP16" s="813"/>
      <c r="IWQ16" s="813"/>
      <c r="IWR16" s="813"/>
      <c r="IWS16" s="813"/>
      <c r="IWT16" s="813"/>
      <c r="IWU16" s="813"/>
      <c r="IWV16" s="813"/>
      <c r="IWW16" s="813"/>
      <c r="IWX16" s="813"/>
      <c r="IWY16" s="813"/>
      <c r="IWZ16" s="813"/>
      <c r="IXA16" s="813"/>
      <c r="IXB16" s="813"/>
      <c r="IXC16" s="813"/>
      <c r="IXD16" s="813"/>
      <c r="IXE16" s="813"/>
      <c r="IXF16" s="813"/>
      <c r="IXG16" s="813"/>
      <c r="IXH16" s="813"/>
      <c r="IXI16" s="813"/>
      <c r="IXJ16" s="813"/>
      <c r="IXK16" s="813"/>
      <c r="IXL16" s="813"/>
      <c r="IXM16" s="813"/>
      <c r="IXN16" s="813"/>
      <c r="IXO16" s="813"/>
      <c r="IXP16" s="813"/>
      <c r="IXQ16" s="813"/>
      <c r="IXR16" s="813"/>
      <c r="IXS16" s="813"/>
      <c r="IXT16" s="813"/>
      <c r="IXU16" s="813"/>
      <c r="IXV16" s="813"/>
      <c r="IXW16" s="813"/>
      <c r="IXX16" s="813"/>
      <c r="IXY16" s="813"/>
      <c r="IXZ16" s="813"/>
      <c r="IYA16" s="813"/>
      <c r="IYB16" s="813"/>
      <c r="IYC16" s="813"/>
      <c r="IYD16" s="813"/>
      <c r="IYE16" s="813"/>
      <c r="IYF16" s="813"/>
      <c r="IYG16" s="813"/>
      <c r="IYH16" s="813"/>
      <c r="IYI16" s="813"/>
      <c r="IYJ16" s="813"/>
      <c r="IYK16" s="813"/>
      <c r="IYL16" s="813"/>
      <c r="IYM16" s="813"/>
      <c r="IYN16" s="813"/>
      <c r="IYO16" s="813"/>
      <c r="IYP16" s="813"/>
      <c r="IYQ16" s="813"/>
      <c r="IYR16" s="813"/>
      <c r="IYS16" s="813"/>
      <c r="IYT16" s="813"/>
      <c r="IYU16" s="813"/>
      <c r="IYV16" s="813"/>
      <c r="IYW16" s="813"/>
      <c r="IYX16" s="813"/>
      <c r="IYY16" s="813"/>
      <c r="IYZ16" s="813"/>
      <c r="IZA16" s="813"/>
      <c r="IZB16" s="813"/>
      <c r="IZC16" s="813"/>
      <c r="IZD16" s="813"/>
      <c r="IZE16" s="813"/>
      <c r="IZF16" s="813"/>
      <c r="IZG16" s="813"/>
      <c r="IZH16" s="813"/>
      <c r="IZI16" s="813"/>
      <c r="IZJ16" s="813"/>
      <c r="IZK16" s="813"/>
      <c r="IZL16" s="813"/>
      <c r="IZM16" s="813"/>
      <c r="IZN16" s="813"/>
      <c r="IZO16" s="813"/>
      <c r="IZP16" s="813"/>
      <c r="IZQ16" s="813"/>
      <c r="IZR16" s="813"/>
      <c r="IZS16" s="813"/>
      <c r="IZT16" s="813"/>
      <c r="IZU16" s="813"/>
      <c r="IZV16" s="813"/>
      <c r="IZW16" s="813"/>
      <c r="IZX16" s="813"/>
      <c r="IZY16" s="813"/>
      <c r="IZZ16" s="813"/>
      <c r="JAA16" s="813"/>
      <c r="JAB16" s="813"/>
      <c r="JAC16" s="813"/>
      <c r="JAD16" s="813"/>
      <c r="JAE16" s="813"/>
      <c r="JAF16" s="813"/>
      <c r="JAG16" s="813"/>
      <c r="JAH16" s="813"/>
      <c r="JAI16" s="813"/>
      <c r="JAJ16" s="813"/>
      <c r="JAK16" s="813"/>
      <c r="JAL16" s="813"/>
      <c r="JAM16" s="813"/>
      <c r="JAN16" s="813"/>
      <c r="JAO16" s="813"/>
      <c r="JAP16" s="813"/>
      <c r="JAQ16" s="813"/>
      <c r="JAR16" s="813"/>
      <c r="JAS16" s="813"/>
      <c r="JAT16" s="813"/>
      <c r="JAU16" s="813"/>
      <c r="JAV16" s="813"/>
      <c r="JAW16" s="813"/>
      <c r="JAX16" s="813"/>
      <c r="JAY16" s="813"/>
      <c r="JAZ16" s="813"/>
      <c r="JBA16" s="813"/>
      <c r="JBB16" s="813"/>
      <c r="JBC16" s="813"/>
      <c r="JBD16" s="813"/>
      <c r="JBE16" s="813"/>
      <c r="JBF16" s="813"/>
      <c r="JBG16" s="813"/>
      <c r="JBH16" s="813"/>
      <c r="JBI16" s="813"/>
      <c r="JBJ16" s="813"/>
      <c r="JBK16" s="813"/>
      <c r="JBL16" s="813"/>
      <c r="JBM16" s="813"/>
      <c r="JBN16" s="813"/>
      <c r="JBO16" s="813"/>
      <c r="JBP16" s="813"/>
      <c r="JBQ16" s="813"/>
      <c r="JBR16" s="813"/>
      <c r="JBS16" s="813"/>
      <c r="JBT16" s="813"/>
      <c r="JBU16" s="813"/>
      <c r="JBV16" s="813"/>
      <c r="JBW16" s="813"/>
      <c r="JBX16" s="813"/>
      <c r="JBY16" s="813"/>
      <c r="JBZ16" s="813"/>
      <c r="JCA16" s="813"/>
      <c r="JCB16" s="813"/>
      <c r="JCC16" s="813"/>
      <c r="JCD16" s="813"/>
      <c r="JCE16" s="813"/>
      <c r="JCF16" s="813"/>
      <c r="JCG16" s="813"/>
      <c r="JCH16" s="813"/>
      <c r="JCI16" s="813"/>
      <c r="JCJ16" s="813"/>
      <c r="JCK16" s="813"/>
      <c r="JCL16" s="813"/>
      <c r="JCM16" s="813"/>
      <c r="JCN16" s="813"/>
      <c r="JCO16" s="813"/>
      <c r="JCP16" s="813"/>
      <c r="JCQ16" s="813"/>
      <c r="JCR16" s="813"/>
      <c r="JCS16" s="813"/>
      <c r="JCT16" s="813"/>
      <c r="JCU16" s="813"/>
      <c r="JCV16" s="813"/>
      <c r="JCW16" s="813"/>
      <c r="JCX16" s="813"/>
      <c r="JCY16" s="813"/>
      <c r="JCZ16" s="813"/>
      <c r="JDA16" s="813"/>
      <c r="JDB16" s="813"/>
      <c r="JDC16" s="813"/>
      <c r="JDD16" s="813"/>
      <c r="JDE16" s="813"/>
      <c r="JDF16" s="813"/>
      <c r="JDG16" s="813"/>
      <c r="JDH16" s="813"/>
      <c r="JDI16" s="813"/>
      <c r="JDJ16" s="813"/>
      <c r="JDK16" s="813"/>
      <c r="JDL16" s="813"/>
      <c r="JDM16" s="813"/>
      <c r="JDN16" s="813"/>
      <c r="JDO16" s="813"/>
      <c r="JDP16" s="813"/>
      <c r="JDQ16" s="813"/>
      <c r="JDR16" s="813"/>
      <c r="JDS16" s="813"/>
      <c r="JDT16" s="813"/>
      <c r="JDU16" s="813"/>
      <c r="JDV16" s="813"/>
      <c r="JDW16" s="813"/>
      <c r="JDX16" s="813"/>
      <c r="JDY16" s="813"/>
      <c r="JDZ16" s="813"/>
      <c r="JEA16" s="813"/>
      <c r="JEB16" s="813"/>
      <c r="JEC16" s="813"/>
      <c r="JED16" s="813"/>
      <c r="JEE16" s="813"/>
      <c r="JEF16" s="813"/>
      <c r="JEG16" s="813"/>
      <c r="JEH16" s="813"/>
      <c r="JEI16" s="813"/>
      <c r="JEJ16" s="813"/>
      <c r="JEK16" s="813"/>
      <c r="JEL16" s="813"/>
      <c r="JEM16" s="813"/>
      <c r="JEN16" s="813"/>
      <c r="JEO16" s="813"/>
      <c r="JEP16" s="813"/>
      <c r="JEQ16" s="813"/>
      <c r="JER16" s="813"/>
      <c r="JES16" s="813"/>
      <c r="JET16" s="813"/>
      <c r="JEU16" s="813"/>
      <c r="JEV16" s="813"/>
      <c r="JEW16" s="813"/>
      <c r="JEX16" s="813"/>
      <c r="JEY16" s="813"/>
      <c r="JEZ16" s="813"/>
      <c r="JFA16" s="813"/>
      <c r="JFB16" s="813"/>
      <c r="JFC16" s="813"/>
      <c r="JFD16" s="813"/>
      <c r="JFE16" s="813"/>
      <c r="JFF16" s="813"/>
      <c r="JFG16" s="813"/>
      <c r="JFH16" s="813"/>
      <c r="JFI16" s="813"/>
      <c r="JFJ16" s="813"/>
      <c r="JFK16" s="813"/>
      <c r="JFL16" s="813"/>
      <c r="JFM16" s="813"/>
      <c r="JFN16" s="813"/>
      <c r="JFO16" s="813"/>
      <c r="JFP16" s="813"/>
      <c r="JFQ16" s="813"/>
      <c r="JFR16" s="813"/>
      <c r="JFS16" s="813"/>
      <c r="JFT16" s="813"/>
      <c r="JFU16" s="813"/>
      <c r="JFV16" s="813"/>
      <c r="JFW16" s="813"/>
      <c r="JFX16" s="813"/>
      <c r="JFY16" s="813"/>
      <c r="JFZ16" s="813"/>
      <c r="JGA16" s="813"/>
      <c r="JGB16" s="813"/>
      <c r="JGC16" s="813"/>
      <c r="JGD16" s="813"/>
      <c r="JGE16" s="813"/>
      <c r="JGF16" s="813"/>
      <c r="JGG16" s="813"/>
      <c r="JGH16" s="813"/>
      <c r="JGI16" s="813"/>
      <c r="JGJ16" s="813"/>
      <c r="JGK16" s="813"/>
      <c r="JGL16" s="813"/>
      <c r="JGM16" s="813"/>
      <c r="JGN16" s="813"/>
      <c r="JGO16" s="813"/>
      <c r="JGP16" s="813"/>
      <c r="JGQ16" s="813"/>
      <c r="JGR16" s="813"/>
      <c r="JGS16" s="813"/>
      <c r="JGT16" s="813"/>
      <c r="JGU16" s="813"/>
      <c r="JGV16" s="813"/>
      <c r="JGW16" s="813"/>
      <c r="JGX16" s="813"/>
      <c r="JGY16" s="813"/>
      <c r="JGZ16" s="813"/>
      <c r="JHA16" s="813"/>
      <c r="JHB16" s="813"/>
      <c r="JHC16" s="813"/>
      <c r="JHD16" s="813"/>
      <c r="JHE16" s="813"/>
      <c r="JHF16" s="813"/>
      <c r="JHG16" s="813"/>
      <c r="JHH16" s="813"/>
      <c r="JHI16" s="813"/>
      <c r="JHJ16" s="813"/>
      <c r="JHK16" s="813"/>
      <c r="JHL16" s="813"/>
      <c r="JHM16" s="813"/>
      <c r="JHN16" s="813"/>
      <c r="JHO16" s="813"/>
      <c r="JHP16" s="813"/>
      <c r="JHQ16" s="813"/>
      <c r="JHR16" s="813"/>
      <c r="JHS16" s="813"/>
      <c r="JHT16" s="813"/>
      <c r="JHU16" s="813"/>
      <c r="JHV16" s="813"/>
      <c r="JHW16" s="813"/>
      <c r="JHX16" s="813"/>
      <c r="JHY16" s="813"/>
      <c r="JHZ16" s="813"/>
      <c r="JIA16" s="813"/>
      <c r="JIB16" s="813"/>
      <c r="JIC16" s="813"/>
      <c r="JID16" s="813"/>
      <c r="JIE16" s="813"/>
      <c r="JIF16" s="813"/>
      <c r="JIG16" s="813"/>
      <c r="JIH16" s="813"/>
      <c r="JII16" s="813"/>
      <c r="JIJ16" s="813"/>
      <c r="JIK16" s="813"/>
      <c r="JIL16" s="813"/>
      <c r="JIM16" s="813"/>
      <c r="JIN16" s="813"/>
      <c r="JIO16" s="813"/>
      <c r="JIP16" s="813"/>
      <c r="JIQ16" s="813"/>
      <c r="JIR16" s="813"/>
      <c r="JIS16" s="813"/>
      <c r="JIT16" s="813"/>
      <c r="JIU16" s="813"/>
      <c r="JIV16" s="813"/>
      <c r="JIW16" s="813"/>
      <c r="JIX16" s="813"/>
      <c r="JIY16" s="813"/>
      <c r="JIZ16" s="813"/>
      <c r="JJA16" s="813"/>
      <c r="JJB16" s="813"/>
      <c r="JJC16" s="813"/>
      <c r="JJD16" s="813"/>
      <c r="JJE16" s="813"/>
      <c r="JJF16" s="813"/>
      <c r="JJG16" s="813"/>
      <c r="JJH16" s="813"/>
      <c r="JJI16" s="813"/>
      <c r="JJJ16" s="813"/>
      <c r="JJK16" s="813"/>
      <c r="JJL16" s="813"/>
      <c r="JJM16" s="813"/>
      <c r="JJN16" s="813"/>
      <c r="JJO16" s="813"/>
      <c r="JJP16" s="813"/>
      <c r="JJQ16" s="813"/>
      <c r="JJR16" s="813"/>
      <c r="JJS16" s="813"/>
      <c r="JJT16" s="813"/>
      <c r="JJU16" s="813"/>
      <c r="JJV16" s="813"/>
      <c r="JJW16" s="813"/>
      <c r="JJX16" s="813"/>
      <c r="JJY16" s="813"/>
      <c r="JJZ16" s="813"/>
      <c r="JKA16" s="813"/>
      <c r="JKB16" s="813"/>
      <c r="JKC16" s="813"/>
      <c r="JKD16" s="813"/>
      <c r="JKE16" s="813"/>
      <c r="JKF16" s="813"/>
      <c r="JKG16" s="813"/>
      <c r="JKH16" s="813"/>
      <c r="JKI16" s="813"/>
      <c r="JKJ16" s="813"/>
      <c r="JKK16" s="813"/>
      <c r="JKL16" s="813"/>
      <c r="JKM16" s="813"/>
      <c r="JKN16" s="813"/>
      <c r="JKO16" s="813"/>
      <c r="JKP16" s="813"/>
      <c r="JKQ16" s="813"/>
      <c r="JKR16" s="813"/>
      <c r="JKS16" s="813"/>
      <c r="JKT16" s="813"/>
      <c r="JKU16" s="813"/>
      <c r="JKV16" s="813"/>
      <c r="JKW16" s="813"/>
      <c r="JKX16" s="813"/>
      <c r="JKY16" s="813"/>
      <c r="JKZ16" s="813"/>
      <c r="JLA16" s="813"/>
      <c r="JLB16" s="813"/>
      <c r="JLC16" s="813"/>
      <c r="JLD16" s="813"/>
      <c r="JLE16" s="813"/>
      <c r="JLF16" s="813"/>
      <c r="JLG16" s="813"/>
      <c r="JLH16" s="813"/>
      <c r="JLI16" s="813"/>
      <c r="JLJ16" s="813"/>
      <c r="JLK16" s="813"/>
      <c r="JLL16" s="813"/>
      <c r="JLM16" s="813"/>
      <c r="JLN16" s="813"/>
      <c r="JLO16" s="813"/>
      <c r="JLP16" s="813"/>
      <c r="JLQ16" s="813"/>
      <c r="JLR16" s="813"/>
      <c r="JLS16" s="813"/>
      <c r="JLT16" s="813"/>
      <c r="JLU16" s="813"/>
      <c r="JLV16" s="813"/>
      <c r="JLW16" s="813"/>
      <c r="JLX16" s="813"/>
      <c r="JLY16" s="813"/>
      <c r="JLZ16" s="813"/>
      <c r="JMA16" s="813"/>
      <c r="JMB16" s="813"/>
      <c r="JMC16" s="813"/>
      <c r="JMD16" s="813"/>
      <c r="JME16" s="813"/>
      <c r="JMF16" s="813"/>
      <c r="JMG16" s="813"/>
      <c r="JMH16" s="813"/>
      <c r="JMI16" s="813"/>
      <c r="JMJ16" s="813"/>
      <c r="JMK16" s="813"/>
      <c r="JML16" s="813"/>
      <c r="JMM16" s="813"/>
      <c r="JMN16" s="813"/>
      <c r="JMO16" s="813"/>
      <c r="JMP16" s="813"/>
      <c r="JMQ16" s="813"/>
      <c r="JMR16" s="813"/>
      <c r="JMS16" s="813"/>
      <c r="JMT16" s="813"/>
      <c r="JMU16" s="813"/>
      <c r="JMV16" s="813"/>
      <c r="JMW16" s="813"/>
      <c r="JMX16" s="813"/>
      <c r="JMY16" s="813"/>
      <c r="JMZ16" s="813"/>
      <c r="JNA16" s="813"/>
      <c r="JNB16" s="813"/>
      <c r="JNC16" s="813"/>
      <c r="JND16" s="813"/>
      <c r="JNE16" s="813"/>
      <c r="JNF16" s="813"/>
      <c r="JNG16" s="813"/>
      <c r="JNH16" s="813"/>
      <c r="JNI16" s="813"/>
      <c r="JNJ16" s="813"/>
      <c r="JNK16" s="813"/>
      <c r="JNL16" s="813"/>
      <c r="JNM16" s="813"/>
      <c r="JNN16" s="813"/>
      <c r="JNO16" s="813"/>
      <c r="JNP16" s="813"/>
      <c r="JNQ16" s="813"/>
      <c r="JNR16" s="813"/>
      <c r="JNS16" s="813"/>
      <c r="JNT16" s="813"/>
      <c r="JNU16" s="813"/>
      <c r="JNV16" s="813"/>
      <c r="JNW16" s="813"/>
      <c r="JNX16" s="813"/>
      <c r="JNY16" s="813"/>
      <c r="JNZ16" s="813"/>
      <c r="JOA16" s="813"/>
      <c r="JOB16" s="813"/>
      <c r="JOC16" s="813"/>
      <c r="JOD16" s="813"/>
      <c r="JOE16" s="813"/>
      <c r="JOF16" s="813"/>
      <c r="JOG16" s="813"/>
      <c r="JOH16" s="813"/>
      <c r="JOI16" s="813"/>
      <c r="JOJ16" s="813"/>
      <c r="JOK16" s="813"/>
      <c r="JOL16" s="813"/>
      <c r="JOM16" s="813"/>
      <c r="JON16" s="813"/>
      <c r="JOO16" s="813"/>
      <c r="JOP16" s="813"/>
      <c r="JOQ16" s="813"/>
      <c r="JOR16" s="813"/>
      <c r="JOS16" s="813"/>
      <c r="JOT16" s="813"/>
      <c r="JOU16" s="813"/>
      <c r="JOV16" s="813"/>
      <c r="JOW16" s="813"/>
      <c r="JOX16" s="813"/>
      <c r="JOY16" s="813"/>
      <c r="JOZ16" s="813"/>
      <c r="JPA16" s="813"/>
      <c r="JPB16" s="813"/>
      <c r="JPC16" s="813"/>
      <c r="JPD16" s="813"/>
      <c r="JPE16" s="813"/>
      <c r="JPF16" s="813"/>
      <c r="JPG16" s="813"/>
      <c r="JPH16" s="813"/>
      <c r="JPI16" s="813"/>
      <c r="JPJ16" s="813"/>
      <c r="JPK16" s="813"/>
      <c r="JPL16" s="813"/>
      <c r="JPM16" s="813"/>
      <c r="JPN16" s="813"/>
      <c r="JPO16" s="813"/>
      <c r="JPP16" s="813"/>
      <c r="JPQ16" s="813"/>
      <c r="JPR16" s="813"/>
      <c r="JPS16" s="813"/>
      <c r="JPT16" s="813"/>
      <c r="JPU16" s="813"/>
      <c r="JPV16" s="813"/>
      <c r="JPW16" s="813"/>
      <c r="JPX16" s="813"/>
      <c r="JPY16" s="813"/>
      <c r="JPZ16" s="813"/>
      <c r="JQA16" s="813"/>
      <c r="JQB16" s="813"/>
      <c r="JQC16" s="813"/>
      <c r="JQD16" s="813"/>
      <c r="JQE16" s="813"/>
      <c r="JQF16" s="813"/>
      <c r="JQG16" s="813"/>
      <c r="JQH16" s="813"/>
      <c r="JQI16" s="813"/>
      <c r="JQJ16" s="813"/>
      <c r="JQK16" s="813"/>
      <c r="JQL16" s="813"/>
      <c r="JQM16" s="813"/>
      <c r="JQN16" s="813"/>
      <c r="JQO16" s="813"/>
      <c r="JQP16" s="813"/>
      <c r="JQQ16" s="813"/>
      <c r="JQR16" s="813"/>
      <c r="JQS16" s="813"/>
      <c r="JQT16" s="813"/>
      <c r="JQU16" s="813"/>
      <c r="JQV16" s="813"/>
      <c r="JQW16" s="813"/>
      <c r="JQX16" s="813"/>
      <c r="JQY16" s="813"/>
      <c r="JQZ16" s="813"/>
      <c r="JRA16" s="813"/>
      <c r="JRB16" s="813"/>
      <c r="JRC16" s="813"/>
      <c r="JRD16" s="813"/>
      <c r="JRE16" s="813"/>
      <c r="JRF16" s="813"/>
      <c r="JRG16" s="813"/>
      <c r="JRH16" s="813"/>
      <c r="JRI16" s="813"/>
      <c r="JRJ16" s="813"/>
      <c r="JRK16" s="813"/>
      <c r="JRL16" s="813"/>
      <c r="JRM16" s="813"/>
      <c r="JRN16" s="813"/>
      <c r="JRO16" s="813"/>
      <c r="JRP16" s="813"/>
      <c r="JRQ16" s="813"/>
      <c r="JRR16" s="813"/>
      <c r="JRS16" s="813"/>
      <c r="JRT16" s="813"/>
      <c r="JRU16" s="813"/>
      <c r="JRV16" s="813"/>
      <c r="JRW16" s="813"/>
      <c r="JRX16" s="813"/>
      <c r="JRY16" s="813"/>
      <c r="JRZ16" s="813"/>
      <c r="JSA16" s="813"/>
      <c r="JSB16" s="813"/>
      <c r="JSC16" s="813"/>
      <c r="JSD16" s="813"/>
      <c r="JSE16" s="813"/>
      <c r="JSF16" s="813"/>
      <c r="JSG16" s="813"/>
      <c r="JSH16" s="813"/>
      <c r="JSI16" s="813"/>
      <c r="JSJ16" s="813"/>
      <c r="JSK16" s="813"/>
      <c r="JSL16" s="813"/>
      <c r="JSM16" s="813"/>
      <c r="JSN16" s="813"/>
      <c r="JSO16" s="813"/>
      <c r="JSP16" s="813"/>
      <c r="JSQ16" s="813"/>
      <c r="JSR16" s="813"/>
      <c r="JSS16" s="813"/>
      <c r="JST16" s="813"/>
      <c r="JSU16" s="813"/>
      <c r="JSV16" s="813"/>
      <c r="JSW16" s="813"/>
      <c r="JSX16" s="813"/>
      <c r="JSY16" s="813"/>
      <c r="JSZ16" s="813"/>
      <c r="JTA16" s="813"/>
      <c r="JTB16" s="813"/>
      <c r="JTC16" s="813"/>
      <c r="JTD16" s="813"/>
      <c r="JTE16" s="813"/>
      <c r="JTF16" s="813"/>
      <c r="JTG16" s="813"/>
      <c r="JTH16" s="813"/>
      <c r="JTI16" s="813"/>
      <c r="JTJ16" s="813"/>
      <c r="JTK16" s="813"/>
      <c r="JTL16" s="813"/>
      <c r="JTM16" s="813"/>
      <c r="JTN16" s="813"/>
      <c r="JTO16" s="813"/>
      <c r="JTP16" s="813"/>
      <c r="JTQ16" s="813"/>
      <c r="JTR16" s="813"/>
      <c r="JTS16" s="813"/>
      <c r="JTT16" s="813"/>
      <c r="JTU16" s="813"/>
      <c r="JTV16" s="813"/>
      <c r="JTW16" s="813"/>
      <c r="JTX16" s="813"/>
      <c r="JTY16" s="813"/>
      <c r="JTZ16" s="813"/>
      <c r="JUA16" s="813"/>
      <c r="JUB16" s="813"/>
      <c r="JUC16" s="813"/>
      <c r="JUD16" s="813"/>
      <c r="JUE16" s="813"/>
      <c r="JUF16" s="813"/>
      <c r="JUG16" s="813"/>
      <c r="JUH16" s="813"/>
      <c r="JUI16" s="813"/>
      <c r="JUJ16" s="813"/>
      <c r="JUK16" s="813"/>
      <c r="JUL16" s="813"/>
      <c r="JUM16" s="813"/>
      <c r="JUN16" s="813"/>
      <c r="JUO16" s="813"/>
      <c r="JUP16" s="813"/>
      <c r="JUQ16" s="813"/>
      <c r="JUR16" s="813"/>
      <c r="JUS16" s="813"/>
      <c r="JUT16" s="813"/>
      <c r="JUU16" s="813"/>
      <c r="JUV16" s="813"/>
      <c r="JUW16" s="813"/>
      <c r="JUX16" s="813"/>
      <c r="JUY16" s="813"/>
      <c r="JUZ16" s="813"/>
      <c r="JVA16" s="813"/>
      <c r="JVB16" s="813"/>
      <c r="JVC16" s="813"/>
      <c r="JVD16" s="813"/>
      <c r="JVE16" s="813"/>
      <c r="JVF16" s="813"/>
      <c r="JVG16" s="813"/>
      <c r="JVH16" s="813"/>
      <c r="JVI16" s="813"/>
      <c r="JVJ16" s="813"/>
      <c r="JVK16" s="813"/>
      <c r="JVL16" s="813"/>
      <c r="JVM16" s="813"/>
      <c r="JVN16" s="813"/>
      <c r="JVO16" s="813"/>
      <c r="JVP16" s="813"/>
      <c r="JVQ16" s="813"/>
      <c r="JVR16" s="813"/>
      <c r="JVS16" s="813"/>
      <c r="JVT16" s="813"/>
      <c r="JVU16" s="813"/>
      <c r="JVV16" s="813"/>
      <c r="JVW16" s="813"/>
      <c r="JVX16" s="813"/>
      <c r="JVY16" s="813"/>
      <c r="JVZ16" s="813"/>
      <c r="JWA16" s="813"/>
      <c r="JWB16" s="813"/>
      <c r="JWC16" s="813"/>
      <c r="JWD16" s="813"/>
      <c r="JWE16" s="813"/>
      <c r="JWF16" s="813"/>
      <c r="JWG16" s="813"/>
      <c r="JWH16" s="813"/>
      <c r="JWI16" s="813"/>
      <c r="JWJ16" s="813"/>
      <c r="JWK16" s="813"/>
      <c r="JWL16" s="813"/>
      <c r="JWM16" s="813"/>
      <c r="JWN16" s="813"/>
      <c r="JWO16" s="813"/>
      <c r="JWP16" s="813"/>
      <c r="JWQ16" s="813"/>
      <c r="JWR16" s="813"/>
      <c r="JWS16" s="813"/>
      <c r="JWT16" s="813"/>
      <c r="JWU16" s="813"/>
      <c r="JWV16" s="813"/>
      <c r="JWW16" s="813"/>
      <c r="JWX16" s="813"/>
      <c r="JWY16" s="813"/>
      <c r="JWZ16" s="813"/>
      <c r="JXA16" s="813"/>
      <c r="JXB16" s="813"/>
      <c r="JXC16" s="813"/>
      <c r="JXD16" s="813"/>
      <c r="JXE16" s="813"/>
      <c r="JXF16" s="813"/>
      <c r="JXG16" s="813"/>
      <c r="JXH16" s="813"/>
      <c r="JXI16" s="813"/>
      <c r="JXJ16" s="813"/>
      <c r="JXK16" s="813"/>
      <c r="JXL16" s="813"/>
      <c r="JXM16" s="813"/>
      <c r="JXN16" s="813"/>
      <c r="JXO16" s="813"/>
      <c r="JXP16" s="813"/>
      <c r="JXQ16" s="813"/>
      <c r="JXR16" s="813"/>
      <c r="JXS16" s="813"/>
      <c r="JXT16" s="813"/>
      <c r="JXU16" s="813"/>
      <c r="JXV16" s="813"/>
      <c r="JXW16" s="813"/>
      <c r="JXX16" s="813"/>
      <c r="JXY16" s="813"/>
      <c r="JXZ16" s="813"/>
      <c r="JYA16" s="813"/>
      <c r="JYB16" s="813"/>
      <c r="JYC16" s="813"/>
      <c r="JYD16" s="813"/>
      <c r="JYE16" s="813"/>
      <c r="JYF16" s="813"/>
      <c r="JYG16" s="813"/>
      <c r="JYH16" s="813"/>
      <c r="JYI16" s="813"/>
      <c r="JYJ16" s="813"/>
      <c r="JYK16" s="813"/>
      <c r="JYL16" s="813"/>
      <c r="JYM16" s="813"/>
      <c r="JYN16" s="813"/>
      <c r="JYO16" s="813"/>
      <c r="JYP16" s="813"/>
      <c r="JYQ16" s="813"/>
      <c r="JYR16" s="813"/>
      <c r="JYS16" s="813"/>
      <c r="JYT16" s="813"/>
      <c r="JYU16" s="813"/>
      <c r="JYV16" s="813"/>
      <c r="JYW16" s="813"/>
      <c r="JYX16" s="813"/>
      <c r="JYY16" s="813"/>
      <c r="JYZ16" s="813"/>
      <c r="JZA16" s="813"/>
      <c r="JZB16" s="813"/>
      <c r="JZC16" s="813"/>
      <c r="JZD16" s="813"/>
      <c r="JZE16" s="813"/>
      <c r="JZF16" s="813"/>
      <c r="JZG16" s="813"/>
      <c r="JZH16" s="813"/>
      <c r="JZI16" s="813"/>
      <c r="JZJ16" s="813"/>
      <c r="JZK16" s="813"/>
      <c r="JZL16" s="813"/>
      <c r="JZM16" s="813"/>
      <c r="JZN16" s="813"/>
      <c r="JZO16" s="813"/>
      <c r="JZP16" s="813"/>
      <c r="JZQ16" s="813"/>
      <c r="JZR16" s="813"/>
      <c r="JZS16" s="813"/>
      <c r="JZT16" s="813"/>
      <c r="JZU16" s="813"/>
      <c r="JZV16" s="813"/>
      <c r="JZW16" s="813"/>
      <c r="JZX16" s="813"/>
      <c r="JZY16" s="813"/>
      <c r="JZZ16" s="813"/>
      <c r="KAA16" s="813"/>
      <c r="KAB16" s="813"/>
      <c r="KAC16" s="813"/>
      <c r="KAD16" s="813"/>
      <c r="KAE16" s="813"/>
      <c r="KAF16" s="813"/>
      <c r="KAG16" s="813"/>
      <c r="KAH16" s="813"/>
      <c r="KAI16" s="813"/>
      <c r="KAJ16" s="813"/>
      <c r="KAK16" s="813"/>
      <c r="KAL16" s="813"/>
      <c r="KAM16" s="813"/>
      <c r="KAN16" s="813"/>
      <c r="KAO16" s="813"/>
      <c r="KAP16" s="813"/>
      <c r="KAQ16" s="813"/>
      <c r="KAR16" s="813"/>
      <c r="KAS16" s="813"/>
      <c r="KAT16" s="813"/>
      <c r="KAU16" s="813"/>
      <c r="KAV16" s="813"/>
      <c r="KAW16" s="813"/>
      <c r="KAX16" s="813"/>
      <c r="KAY16" s="813"/>
      <c r="KAZ16" s="813"/>
      <c r="KBA16" s="813"/>
      <c r="KBB16" s="813"/>
      <c r="KBC16" s="813"/>
      <c r="KBD16" s="813"/>
      <c r="KBE16" s="813"/>
      <c r="KBF16" s="813"/>
      <c r="KBG16" s="813"/>
      <c r="KBH16" s="813"/>
      <c r="KBI16" s="813"/>
      <c r="KBJ16" s="813"/>
      <c r="KBK16" s="813"/>
      <c r="KBL16" s="813"/>
      <c r="KBM16" s="813"/>
      <c r="KBN16" s="813"/>
      <c r="KBO16" s="813"/>
      <c r="KBP16" s="813"/>
      <c r="KBQ16" s="813"/>
      <c r="KBR16" s="813"/>
      <c r="KBS16" s="813"/>
      <c r="KBT16" s="813"/>
      <c r="KBU16" s="813"/>
      <c r="KBV16" s="813"/>
      <c r="KBW16" s="813"/>
      <c r="KBX16" s="813"/>
      <c r="KBY16" s="813"/>
      <c r="KBZ16" s="813"/>
      <c r="KCA16" s="813"/>
      <c r="KCB16" s="813"/>
      <c r="KCC16" s="813"/>
      <c r="KCD16" s="813"/>
      <c r="KCE16" s="813"/>
      <c r="KCF16" s="813"/>
      <c r="KCG16" s="813"/>
      <c r="KCH16" s="813"/>
      <c r="KCI16" s="813"/>
      <c r="KCJ16" s="813"/>
      <c r="KCK16" s="813"/>
      <c r="KCL16" s="813"/>
      <c r="KCM16" s="813"/>
      <c r="KCN16" s="813"/>
      <c r="KCO16" s="813"/>
      <c r="KCP16" s="813"/>
      <c r="KCQ16" s="813"/>
      <c r="KCR16" s="813"/>
      <c r="KCS16" s="813"/>
      <c r="KCT16" s="813"/>
      <c r="KCU16" s="813"/>
      <c r="KCV16" s="813"/>
      <c r="KCW16" s="813"/>
      <c r="KCX16" s="813"/>
      <c r="KCY16" s="813"/>
      <c r="KCZ16" s="813"/>
      <c r="KDA16" s="813"/>
      <c r="KDB16" s="813"/>
      <c r="KDC16" s="813"/>
      <c r="KDD16" s="813"/>
      <c r="KDE16" s="813"/>
      <c r="KDF16" s="813"/>
      <c r="KDG16" s="813"/>
      <c r="KDH16" s="813"/>
      <c r="KDI16" s="813"/>
      <c r="KDJ16" s="813"/>
      <c r="KDK16" s="813"/>
      <c r="KDL16" s="813"/>
      <c r="KDM16" s="813"/>
      <c r="KDN16" s="813"/>
      <c r="KDO16" s="813"/>
      <c r="KDP16" s="813"/>
      <c r="KDQ16" s="813"/>
      <c r="KDR16" s="813"/>
      <c r="KDS16" s="813"/>
      <c r="KDT16" s="813"/>
      <c r="KDU16" s="813"/>
      <c r="KDV16" s="813"/>
      <c r="KDW16" s="813"/>
      <c r="KDX16" s="813"/>
      <c r="KDY16" s="813"/>
      <c r="KDZ16" s="813"/>
      <c r="KEA16" s="813"/>
      <c r="KEB16" s="813"/>
      <c r="KEC16" s="813"/>
      <c r="KED16" s="813"/>
      <c r="KEE16" s="813"/>
      <c r="KEF16" s="813"/>
      <c r="KEG16" s="813"/>
      <c r="KEH16" s="813"/>
      <c r="KEI16" s="813"/>
      <c r="KEJ16" s="813"/>
      <c r="KEK16" s="813"/>
      <c r="KEL16" s="813"/>
      <c r="KEM16" s="813"/>
      <c r="KEN16" s="813"/>
      <c r="KEO16" s="813"/>
      <c r="KEP16" s="813"/>
      <c r="KEQ16" s="813"/>
      <c r="KER16" s="813"/>
      <c r="KES16" s="813"/>
      <c r="KET16" s="813"/>
      <c r="KEU16" s="813"/>
      <c r="KEV16" s="813"/>
      <c r="KEW16" s="813"/>
      <c r="KEX16" s="813"/>
      <c r="KEY16" s="813"/>
      <c r="KEZ16" s="813"/>
      <c r="KFA16" s="813"/>
      <c r="KFB16" s="813"/>
      <c r="KFC16" s="813"/>
      <c r="KFD16" s="813"/>
      <c r="KFE16" s="813"/>
      <c r="KFF16" s="813"/>
      <c r="KFG16" s="813"/>
      <c r="KFH16" s="813"/>
      <c r="KFI16" s="813"/>
      <c r="KFJ16" s="813"/>
      <c r="KFK16" s="813"/>
      <c r="KFL16" s="813"/>
      <c r="KFM16" s="813"/>
      <c r="KFN16" s="813"/>
      <c r="KFO16" s="813"/>
      <c r="KFP16" s="813"/>
      <c r="KFQ16" s="813"/>
      <c r="KFR16" s="813"/>
      <c r="KFS16" s="813"/>
      <c r="KFT16" s="813"/>
      <c r="KFU16" s="813"/>
      <c r="KFV16" s="813"/>
      <c r="KFW16" s="813"/>
      <c r="KFX16" s="813"/>
      <c r="KFY16" s="813"/>
      <c r="KFZ16" s="813"/>
      <c r="KGA16" s="813"/>
      <c r="KGB16" s="813"/>
      <c r="KGC16" s="813"/>
      <c r="KGD16" s="813"/>
      <c r="KGE16" s="813"/>
      <c r="KGF16" s="813"/>
      <c r="KGG16" s="813"/>
      <c r="KGH16" s="813"/>
      <c r="KGI16" s="813"/>
      <c r="KGJ16" s="813"/>
      <c r="KGK16" s="813"/>
      <c r="KGL16" s="813"/>
      <c r="KGM16" s="813"/>
      <c r="KGN16" s="813"/>
      <c r="KGO16" s="813"/>
      <c r="KGP16" s="813"/>
      <c r="KGQ16" s="813"/>
      <c r="KGR16" s="813"/>
      <c r="KGS16" s="813"/>
      <c r="KGT16" s="813"/>
      <c r="KGU16" s="813"/>
      <c r="KGV16" s="813"/>
      <c r="KGW16" s="813"/>
      <c r="KGX16" s="813"/>
      <c r="KGY16" s="813"/>
      <c r="KGZ16" s="813"/>
      <c r="KHA16" s="813"/>
      <c r="KHB16" s="813"/>
      <c r="KHC16" s="813"/>
      <c r="KHD16" s="813"/>
      <c r="KHE16" s="813"/>
      <c r="KHF16" s="813"/>
      <c r="KHG16" s="813"/>
      <c r="KHH16" s="813"/>
      <c r="KHI16" s="813"/>
      <c r="KHJ16" s="813"/>
      <c r="KHK16" s="813"/>
      <c r="KHL16" s="813"/>
      <c r="KHM16" s="813"/>
      <c r="KHN16" s="813"/>
      <c r="KHO16" s="813"/>
      <c r="KHP16" s="813"/>
      <c r="KHQ16" s="813"/>
      <c r="KHR16" s="813"/>
      <c r="KHS16" s="813"/>
      <c r="KHT16" s="813"/>
      <c r="KHU16" s="813"/>
      <c r="KHV16" s="813"/>
      <c r="KHW16" s="813"/>
      <c r="KHX16" s="813"/>
      <c r="KHY16" s="813"/>
      <c r="KHZ16" s="813"/>
      <c r="KIA16" s="813"/>
      <c r="KIB16" s="813"/>
      <c r="KIC16" s="813"/>
      <c r="KID16" s="813"/>
      <c r="KIE16" s="813"/>
      <c r="KIF16" s="813"/>
      <c r="KIG16" s="813"/>
      <c r="KIH16" s="813"/>
      <c r="KII16" s="813"/>
      <c r="KIJ16" s="813"/>
      <c r="KIK16" s="813"/>
      <c r="KIL16" s="813"/>
      <c r="KIM16" s="813"/>
      <c r="KIN16" s="813"/>
      <c r="KIO16" s="813"/>
      <c r="KIP16" s="813"/>
      <c r="KIQ16" s="813"/>
      <c r="KIR16" s="813"/>
      <c r="KIS16" s="813"/>
      <c r="KIT16" s="813"/>
      <c r="KIU16" s="813"/>
      <c r="KIV16" s="813"/>
      <c r="KIW16" s="813"/>
      <c r="KIX16" s="813"/>
      <c r="KIY16" s="813"/>
      <c r="KIZ16" s="813"/>
      <c r="KJA16" s="813"/>
      <c r="KJB16" s="813"/>
      <c r="KJC16" s="813"/>
      <c r="KJD16" s="813"/>
      <c r="KJE16" s="813"/>
      <c r="KJF16" s="813"/>
      <c r="KJG16" s="813"/>
      <c r="KJH16" s="813"/>
      <c r="KJI16" s="813"/>
      <c r="KJJ16" s="813"/>
      <c r="KJK16" s="813"/>
      <c r="KJL16" s="813"/>
      <c r="KJM16" s="813"/>
      <c r="KJN16" s="813"/>
      <c r="KJO16" s="813"/>
      <c r="KJP16" s="813"/>
      <c r="KJQ16" s="813"/>
      <c r="KJR16" s="813"/>
      <c r="KJS16" s="813"/>
      <c r="KJT16" s="813"/>
      <c r="KJU16" s="813"/>
      <c r="KJV16" s="813"/>
      <c r="KJW16" s="813"/>
      <c r="KJX16" s="813"/>
      <c r="KJY16" s="813"/>
      <c r="KJZ16" s="813"/>
      <c r="KKA16" s="813"/>
      <c r="KKB16" s="813"/>
      <c r="KKC16" s="813"/>
      <c r="KKD16" s="813"/>
      <c r="KKE16" s="813"/>
      <c r="KKF16" s="813"/>
      <c r="KKG16" s="813"/>
      <c r="KKH16" s="813"/>
      <c r="KKI16" s="813"/>
      <c r="KKJ16" s="813"/>
      <c r="KKK16" s="813"/>
      <c r="KKL16" s="813"/>
      <c r="KKM16" s="813"/>
      <c r="KKN16" s="813"/>
      <c r="KKO16" s="813"/>
      <c r="KKP16" s="813"/>
      <c r="KKQ16" s="813"/>
      <c r="KKR16" s="813"/>
      <c r="KKS16" s="813"/>
      <c r="KKT16" s="813"/>
      <c r="KKU16" s="813"/>
      <c r="KKV16" s="813"/>
      <c r="KKW16" s="813"/>
      <c r="KKX16" s="813"/>
      <c r="KKY16" s="813"/>
      <c r="KKZ16" s="813"/>
      <c r="KLA16" s="813"/>
      <c r="KLB16" s="813"/>
      <c r="KLC16" s="813"/>
      <c r="KLD16" s="813"/>
      <c r="KLE16" s="813"/>
      <c r="KLF16" s="813"/>
      <c r="KLG16" s="813"/>
      <c r="KLH16" s="813"/>
      <c r="KLI16" s="813"/>
      <c r="KLJ16" s="813"/>
      <c r="KLK16" s="813"/>
      <c r="KLL16" s="813"/>
      <c r="KLM16" s="813"/>
      <c r="KLN16" s="813"/>
      <c r="KLO16" s="813"/>
      <c r="KLP16" s="813"/>
      <c r="KLQ16" s="813"/>
      <c r="KLR16" s="813"/>
      <c r="KLS16" s="813"/>
      <c r="KLT16" s="813"/>
      <c r="KLU16" s="813"/>
      <c r="KLV16" s="813"/>
      <c r="KLW16" s="813"/>
      <c r="KLX16" s="813"/>
      <c r="KLY16" s="813"/>
      <c r="KLZ16" s="813"/>
      <c r="KMA16" s="813"/>
      <c r="KMB16" s="813"/>
      <c r="KMC16" s="813"/>
      <c r="KMD16" s="813"/>
      <c r="KME16" s="813"/>
      <c r="KMF16" s="813"/>
      <c r="KMG16" s="813"/>
      <c r="KMH16" s="813"/>
      <c r="KMI16" s="813"/>
      <c r="KMJ16" s="813"/>
      <c r="KMK16" s="813"/>
      <c r="KML16" s="813"/>
      <c r="KMM16" s="813"/>
      <c r="KMN16" s="813"/>
      <c r="KMO16" s="813"/>
      <c r="KMP16" s="813"/>
      <c r="KMQ16" s="813"/>
      <c r="KMR16" s="813"/>
      <c r="KMS16" s="813"/>
      <c r="KMT16" s="813"/>
      <c r="KMU16" s="813"/>
      <c r="KMV16" s="813"/>
      <c r="KMW16" s="813"/>
      <c r="KMX16" s="813"/>
      <c r="KMY16" s="813"/>
      <c r="KMZ16" s="813"/>
      <c r="KNA16" s="813"/>
      <c r="KNB16" s="813"/>
      <c r="KNC16" s="813"/>
      <c r="KND16" s="813"/>
      <c r="KNE16" s="813"/>
      <c r="KNF16" s="813"/>
      <c r="KNG16" s="813"/>
      <c r="KNH16" s="813"/>
      <c r="KNI16" s="813"/>
      <c r="KNJ16" s="813"/>
      <c r="KNK16" s="813"/>
      <c r="KNL16" s="813"/>
      <c r="KNM16" s="813"/>
      <c r="KNN16" s="813"/>
      <c r="KNO16" s="813"/>
      <c r="KNP16" s="813"/>
      <c r="KNQ16" s="813"/>
      <c r="KNR16" s="813"/>
      <c r="KNS16" s="813"/>
      <c r="KNT16" s="813"/>
      <c r="KNU16" s="813"/>
      <c r="KNV16" s="813"/>
      <c r="KNW16" s="813"/>
      <c r="KNX16" s="813"/>
      <c r="KNY16" s="813"/>
      <c r="KNZ16" s="813"/>
      <c r="KOA16" s="813"/>
      <c r="KOB16" s="813"/>
      <c r="KOC16" s="813"/>
      <c r="KOD16" s="813"/>
      <c r="KOE16" s="813"/>
      <c r="KOF16" s="813"/>
      <c r="KOG16" s="813"/>
      <c r="KOH16" s="813"/>
      <c r="KOI16" s="813"/>
      <c r="KOJ16" s="813"/>
      <c r="KOK16" s="813"/>
      <c r="KOL16" s="813"/>
      <c r="KOM16" s="813"/>
      <c r="KON16" s="813"/>
      <c r="KOO16" s="813"/>
      <c r="KOP16" s="813"/>
      <c r="KOQ16" s="813"/>
      <c r="KOR16" s="813"/>
      <c r="KOS16" s="813"/>
      <c r="KOT16" s="813"/>
      <c r="KOU16" s="813"/>
      <c r="KOV16" s="813"/>
      <c r="KOW16" s="813"/>
      <c r="KOX16" s="813"/>
      <c r="KOY16" s="813"/>
      <c r="KOZ16" s="813"/>
      <c r="KPA16" s="813"/>
      <c r="KPB16" s="813"/>
      <c r="KPC16" s="813"/>
      <c r="KPD16" s="813"/>
      <c r="KPE16" s="813"/>
      <c r="KPF16" s="813"/>
      <c r="KPG16" s="813"/>
      <c r="KPH16" s="813"/>
      <c r="KPI16" s="813"/>
      <c r="KPJ16" s="813"/>
      <c r="KPK16" s="813"/>
      <c r="KPL16" s="813"/>
      <c r="KPM16" s="813"/>
      <c r="KPN16" s="813"/>
      <c r="KPO16" s="813"/>
      <c r="KPP16" s="813"/>
      <c r="KPQ16" s="813"/>
      <c r="KPR16" s="813"/>
      <c r="KPS16" s="813"/>
      <c r="KPT16" s="813"/>
      <c r="KPU16" s="813"/>
      <c r="KPV16" s="813"/>
      <c r="KPW16" s="813"/>
      <c r="KPX16" s="813"/>
      <c r="KPY16" s="813"/>
      <c r="KPZ16" s="813"/>
      <c r="KQA16" s="813"/>
      <c r="KQB16" s="813"/>
      <c r="KQC16" s="813"/>
      <c r="KQD16" s="813"/>
      <c r="KQE16" s="813"/>
      <c r="KQF16" s="813"/>
      <c r="KQG16" s="813"/>
      <c r="KQH16" s="813"/>
      <c r="KQI16" s="813"/>
      <c r="KQJ16" s="813"/>
      <c r="KQK16" s="813"/>
      <c r="KQL16" s="813"/>
      <c r="KQM16" s="813"/>
      <c r="KQN16" s="813"/>
      <c r="KQO16" s="813"/>
      <c r="KQP16" s="813"/>
      <c r="KQQ16" s="813"/>
      <c r="KQR16" s="813"/>
      <c r="KQS16" s="813"/>
      <c r="KQT16" s="813"/>
      <c r="KQU16" s="813"/>
      <c r="KQV16" s="813"/>
      <c r="KQW16" s="813"/>
      <c r="KQX16" s="813"/>
      <c r="KQY16" s="813"/>
      <c r="KQZ16" s="813"/>
      <c r="KRA16" s="813"/>
      <c r="KRB16" s="813"/>
      <c r="KRC16" s="813"/>
      <c r="KRD16" s="813"/>
      <c r="KRE16" s="813"/>
      <c r="KRF16" s="813"/>
      <c r="KRG16" s="813"/>
      <c r="KRH16" s="813"/>
      <c r="KRI16" s="813"/>
      <c r="KRJ16" s="813"/>
      <c r="KRK16" s="813"/>
      <c r="KRL16" s="813"/>
      <c r="KRM16" s="813"/>
      <c r="KRN16" s="813"/>
      <c r="KRO16" s="813"/>
      <c r="KRP16" s="813"/>
      <c r="KRQ16" s="813"/>
      <c r="KRR16" s="813"/>
      <c r="KRS16" s="813"/>
      <c r="KRT16" s="813"/>
      <c r="KRU16" s="813"/>
      <c r="KRV16" s="813"/>
      <c r="KRW16" s="813"/>
      <c r="KRX16" s="813"/>
      <c r="KRY16" s="813"/>
      <c r="KRZ16" s="813"/>
      <c r="KSA16" s="813"/>
      <c r="KSB16" s="813"/>
      <c r="KSC16" s="813"/>
      <c r="KSD16" s="813"/>
      <c r="KSE16" s="813"/>
      <c r="KSF16" s="813"/>
      <c r="KSG16" s="813"/>
      <c r="KSH16" s="813"/>
      <c r="KSI16" s="813"/>
      <c r="KSJ16" s="813"/>
      <c r="KSK16" s="813"/>
      <c r="KSL16" s="813"/>
      <c r="KSM16" s="813"/>
      <c r="KSN16" s="813"/>
      <c r="KSO16" s="813"/>
      <c r="KSP16" s="813"/>
      <c r="KSQ16" s="813"/>
      <c r="KSR16" s="813"/>
      <c r="KSS16" s="813"/>
      <c r="KST16" s="813"/>
      <c r="KSU16" s="813"/>
      <c r="KSV16" s="813"/>
      <c r="KSW16" s="813"/>
      <c r="KSX16" s="813"/>
      <c r="KSY16" s="813"/>
      <c r="KSZ16" s="813"/>
      <c r="KTA16" s="813"/>
      <c r="KTB16" s="813"/>
      <c r="KTC16" s="813"/>
      <c r="KTD16" s="813"/>
      <c r="KTE16" s="813"/>
      <c r="KTF16" s="813"/>
      <c r="KTG16" s="813"/>
      <c r="KTH16" s="813"/>
      <c r="KTI16" s="813"/>
      <c r="KTJ16" s="813"/>
      <c r="KTK16" s="813"/>
      <c r="KTL16" s="813"/>
      <c r="KTM16" s="813"/>
      <c r="KTN16" s="813"/>
      <c r="KTO16" s="813"/>
      <c r="KTP16" s="813"/>
      <c r="KTQ16" s="813"/>
      <c r="KTR16" s="813"/>
      <c r="KTS16" s="813"/>
      <c r="KTT16" s="813"/>
      <c r="KTU16" s="813"/>
      <c r="KTV16" s="813"/>
      <c r="KTW16" s="813"/>
      <c r="KTX16" s="813"/>
      <c r="KTY16" s="813"/>
      <c r="KTZ16" s="813"/>
      <c r="KUA16" s="813"/>
      <c r="KUB16" s="813"/>
      <c r="KUC16" s="813"/>
      <c r="KUD16" s="813"/>
      <c r="KUE16" s="813"/>
      <c r="KUF16" s="813"/>
      <c r="KUG16" s="813"/>
      <c r="KUH16" s="813"/>
      <c r="KUI16" s="813"/>
      <c r="KUJ16" s="813"/>
      <c r="KUK16" s="813"/>
      <c r="KUL16" s="813"/>
      <c r="KUM16" s="813"/>
      <c r="KUN16" s="813"/>
      <c r="KUO16" s="813"/>
      <c r="KUP16" s="813"/>
      <c r="KUQ16" s="813"/>
      <c r="KUR16" s="813"/>
      <c r="KUS16" s="813"/>
      <c r="KUT16" s="813"/>
      <c r="KUU16" s="813"/>
      <c r="KUV16" s="813"/>
      <c r="KUW16" s="813"/>
      <c r="KUX16" s="813"/>
      <c r="KUY16" s="813"/>
      <c r="KUZ16" s="813"/>
      <c r="KVA16" s="813"/>
      <c r="KVB16" s="813"/>
      <c r="KVC16" s="813"/>
      <c r="KVD16" s="813"/>
      <c r="KVE16" s="813"/>
      <c r="KVF16" s="813"/>
      <c r="KVG16" s="813"/>
      <c r="KVH16" s="813"/>
      <c r="KVI16" s="813"/>
      <c r="KVJ16" s="813"/>
      <c r="KVK16" s="813"/>
      <c r="KVL16" s="813"/>
      <c r="KVM16" s="813"/>
      <c r="KVN16" s="813"/>
      <c r="KVO16" s="813"/>
      <c r="KVP16" s="813"/>
      <c r="KVQ16" s="813"/>
      <c r="KVR16" s="813"/>
      <c r="KVS16" s="813"/>
      <c r="KVT16" s="813"/>
      <c r="KVU16" s="813"/>
      <c r="KVV16" s="813"/>
      <c r="KVW16" s="813"/>
      <c r="KVX16" s="813"/>
      <c r="KVY16" s="813"/>
      <c r="KVZ16" s="813"/>
      <c r="KWA16" s="813"/>
      <c r="KWB16" s="813"/>
      <c r="KWC16" s="813"/>
      <c r="KWD16" s="813"/>
      <c r="KWE16" s="813"/>
      <c r="KWF16" s="813"/>
      <c r="KWG16" s="813"/>
      <c r="KWH16" s="813"/>
      <c r="KWI16" s="813"/>
      <c r="KWJ16" s="813"/>
      <c r="KWK16" s="813"/>
      <c r="KWL16" s="813"/>
      <c r="KWM16" s="813"/>
      <c r="KWN16" s="813"/>
      <c r="KWO16" s="813"/>
      <c r="KWP16" s="813"/>
      <c r="KWQ16" s="813"/>
      <c r="KWR16" s="813"/>
      <c r="KWS16" s="813"/>
      <c r="KWT16" s="813"/>
      <c r="KWU16" s="813"/>
      <c r="KWV16" s="813"/>
      <c r="KWW16" s="813"/>
      <c r="KWX16" s="813"/>
      <c r="KWY16" s="813"/>
      <c r="KWZ16" s="813"/>
      <c r="KXA16" s="813"/>
      <c r="KXB16" s="813"/>
      <c r="KXC16" s="813"/>
      <c r="KXD16" s="813"/>
      <c r="KXE16" s="813"/>
      <c r="KXF16" s="813"/>
      <c r="KXG16" s="813"/>
      <c r="KXH16" s="813"/>
      <c r="KXI16" s="813"/>
      <c r="KXJ16" s="813"/>
      <c r="KXK16" s="813"/>
      <c r="KXL16" s="813"/>
      <c r="KXM16" s="813"/>
      <c r="KXN16" s="813"/>
      <c r="KXO16" s="813"/>
      <c r="KXP16" s="813"/>
      <c r="KXQ16" s="813"/>
      <c r="KXR16" s="813"/>
      <c r="KXS16" s="813"/>
      <c r="KXT16" s="813"/>
      <c r="KXU16" s="813"/>
      <c r="KXV16" s="813"/>
      <c r="KXW16" s="813"/>
      <c r="KXX16" s="813"/>
      <c r="KXY16" s="813"/>
      <c r="KXZ16" s="813"/>
      <c r="KYA16" s="813"/>
      <c r="KYB16" s="813"/>
      <c r="KYC16" s="813"/>
      <c r="KYD16" s="813"/>
      <c r="KYE16" s="813"/>
      <c r="KYF16" s="813"/>
      <c r="KYG16" s="813"/>
      <c r="KYH16" s="813"/>
      <c r="KYI16" s="813"/>
      <c r="KYJ16" s="813"/>
      <c r="KYK16" s="813"/>
      <c r="KYL16" s="813"/>
      <c r="KYM16" s="813"/>
      <c r="KYN16" s="813"/>
      <c r="KYO16" s="813"/>
      <c r="KYP16" s="813"/>
      <c r="KYQ16" s="813"/>
      <c r="KYR16" s="813"/>
      <c r="KYS16" s="813"/>
      <c r="KYT16" s="813"/>
      <c r="KYU16" s="813"/>
      <c r="KYV16" s="813"/>
      <c r="KYW16" s="813"/>
      <c r="KYX16" s="813"/>
      <c r="KYY16" s="813"/>
      <c r="KYZ16" s="813"/>
      <c r="KZA16" s="813"/>
      <c r="KZB16" s="813"/>
      <c r="KZC16" s="813"/>
      <c r="KZD16" s="813"/>
      <c r="KZE16" s="813"/>
      <c r="KZF16" s="813"/>
      <c r="KZG16" s="813"/>
      <c r="KZH16" s="813"/>
      <c r="KZI16" s="813"/>
      <c r="KZJ16" s="813"/>
      <c r="KZK16" s="813"/>
      <c r="KZL16" s="813"/>
      <c r="KZM16" s="813"/>
      <c r="KZN16" s="813"/>
      <c r="KZO16" s="813"/>
      <c r="KZP16" s="813"/>
      <c r="KZQ16" s="813"/>
      <c r="KZR16" s="813"/>
      <c r="KZS16" s="813"/>
      <c r="KZT16" s="813"/>
      <c r="KZU16" s="813"/>
      <c r="KZV16" s="813"/>
      <c r="KZW16" s="813"/>
      <c r="KZX16" s="813"/>
      <c r="KZY16" s="813"/>
      <c r="KZZ16" s="813"/>
      <c r="LAA16" s="813"/>
      <c r="LAB16" s="813"/>
      <c r="LAC16" s="813"/>
      <c r="LAD16" s="813"/>
      <c r="LAE16" s="813"/>
      <c r="LAF16" s="813"/>
      <c r="LAG16" s="813"/>
      <c r="LAH16" s="813"/>
      <c r="LAI16" s="813"/>
      <c r="LAJ16" s="813"/>
      <c r="LAK16" s="813"/>
      <c r="LAL16" s="813"/>
      <c r="LAM16" s="813"/>
      <c r="LAN16" s="813"/>
      <c r="LAO16" s="813"/>
      <c r="LAP16" s="813"/>
      <c r="LAQ16" s="813"/>
      <c r="LAR16" s="813"/>
      <c r="LAS16" s="813"/>
      <c r="LAT16" s="813"/>
      <c r="LAU16" s="813"/>
      <c r="LAV16" s="813"/>
      <c r="LAW16" s="813"/>
      <c r="LAX16" s="813"/>
      <c r="LAY16" s="813"/>
      <c r="LAZ16" s="813"/>
      <c r="LBA16" s="813"/>
      <c r="LBB16" s="813"/>
      <c r="LBC16" s="813"/>
      <c r="LBD16" s="813"/>
      <c r="LBE16" s="813"/>
      <c r="LBF16" s="813"/>
      <c r="LBG16" s="813"/>
      <c r="LBH16" s="813"/>
      <c r="LBI16" s="813"/>
      <c r="LBJ16" s="813"/>
      <c r="LBK16" s="813"/>
      <c r="LBL16" s="813"/>
      <c r="LBM16" s="813"/>
      <c r="LBN16" s="813"/>
      <c r="LBO16" s="813"/>
      <c r="LBP16" s="813"/>
      <c r="LBQ16" s="813"/>
      <c r="LBR16" s="813"/>
      <c r="LBS16" s="813"/>
      <c r="LBT16" s="813"/>
      <c r="LBU16" s="813"/>
      <c r="LBV16" s="813"/>
      <c r="LBW16" s="813"/>
      <c r="LBX16" s="813"/>
      <c r="LBY16" s="813"/>
      <c r="LBZ16" s="813"/>
      <c r="LCA16" s="813"/>
      <c r="LCB16" s="813"/>
      <c r="LCC16" s="813"/>
      <c r="LCD16" s="813"/>
      <c r="LCE16" s="813"/>
      <c r="LCF16" s="813"/>
      <c r="LCG16" s="813"/>
      <c r="LCH16" s="813"/>
      <c r="LCI16" s="813"/>
      <c r="LCJ16" s="813"/>
      <c r="LCK16" s="813"/>
      <c r="LCL16" s="813"/>
      <c r="LCM16" s="813"/>
      <c r="LCN16" s="813"/>
      <c r="LCO16" s="813"/>
      <c r="LCP16" s="813"/>
      <c r="LCQ16" s="813"/>
      <c r="LCR16" s="813"/>
      <c r="LCS16" s="813"/>
      <c r="LCT16" s="813"/>
      <c r="LCU16" s="813"/>
      <c r="LCV16" s="813"/>
      <c r="LCW16" s="813"/>
      <c r="LCX16" s="813"/>
      <c r="LCY16" s="813"/>
      <c r="LCZ16" s="813"/>
      <c r="LDA16" s="813"/>
      <c r="LDB16" s="813"/>
      <c r="LDC16" s="813"/>
      <c r="LDD16" s="813"/>
      <c r="LDE16" s="813"/>
      <c r="LDF16" s="813"/>
      <c r="LDG16" s="813"/>
      <c r="LDH16" s="813"/>
      <c r="LDI16" s="813"/>
      <c r="LDJ16" s="813"/>
      <c r="LDK16" s="813"/>
      <c r="LDL16" s="813"/>
      <c r="LDM16" s="813"/>
      <c r="LDN16" s="813"/>
      <c r="LDO16" s="813"/>
      <c r="LDP16" s="813"/>
      <c r="LDQ16" s="813"/>
      <c r="LDR16" s="813"/>
      <c r="LDS16" s="813"/>
      <c r="LDT16" s="813"/>
      <c r="LDU16" s="813"/>
      <c r="LDV16" s="813"/>
      <c r="LDW16" s="813"/>
      <c r="LDX16" s="813"/>
      <c r="LDY16" s="813"/>
      <c r="LDZ16" s="813"/>
      <c r="LEA16" s="813"/>
      <c r="LEB16" s="813"/>
      <c r="LEC16" s="813"/>
      <c r="LED16" s="813"/>
      <c r="LEE16" s="813"/>
      <c r="LEF16" s="813"/>
      <c r="LEG16" s="813"/>
      <c r="LEH16" s="813"/>
      <c r="LEI16" s="813"/>
      <c r="LEJ16" s="813"/>
      <c r="LEK16" s="813"/>
      <c r="LEL16" s="813"/>
      <c r="LEM16" s="813"/>
      <c r="LEN16" s="813"/>
      <c r="LEO16" s="813"/>
      <c r="LEP16" s="813"/>
      <c r="LEQ16" s="813"/>
      <c r="LER16" s="813"/>
      <c r="LES16" s="813"/>
      <c r="LET16" s="813"/>
      <c r="LEU16" s="813"/>
      <c r="LEV16" s="813"/>
      <c r="LEW16" s="813"/>
      <c r="LEX16" s="813"/>
      <c r="LEY16" s="813"/>
      <c r="LEZ16" s="813"/>
      <c r="LFA16" s="813"/>
      <c r="LFB16" s="813"/>
      <c r="LFC16" s="813"/>
      <c r="LFD16" s="813"/>
      <c r="LFE16" s="813"/>
      <c r="LFF16" s="813"/>
      <c r="LFG16" s="813"/>
      <c r="LFH16" s="813"/>
      <c r="LFI16" s="813"/>
      <c r="LFJ16" s="813"/>
      <c r="LFK16" s="813"/>
      <c r="LFL16" s="813"/>
      <c r="LFM16" s="813"/>
      <c r="LFN16" s="813"/>
      <c r="LFO16" s="813"/>
      <c r="LFP16" s="813"/>
      <c r="LFQ16" s="813"/>
      <c r="LFR16" s="813"/>
      <c r="LFS16" s="813"/>
      <c r="LFT16" s="813"/>
      <c r="LFU16" s="813"/>
      <c r="LFV16" s="813"/>
      <c r="LFW16" s="813"/>
      <c r="LFX16" s="813"/>
      <c r="LFY16" s="813"/>
      <c r="LFZ16" s="813"/>
      <c r="LGA16" s="813"/>
      <c r="LGB16" s="813"/>
      <c r="LGC16" s="813"/>
      <c r="LGD16" s="813"/>
      <c r="LGE16" s="813"/>
      <c r="LGF16" s="813"/>
      <c r="LGG16" s="813"/>
      <c r="LGH16" s="813"/>
      <c r="LGI16" s="813"/>
      <c r="LGJ16" s="813"/>
      <c r="LGK16" s="813"/>
      <c r="LGL16" s="813"/>
      <c r="LGM16" s="813"/>
      <c r="LGN16" s="813"/>
      <c r="LGO16" s="813"/>
      <c r="LGP16" s="813"/>
      <c r="LGQ16" s="813"/>
      <c r="LGR16" s="813"/>
      <c r="LGS16" s="813"/>
      <c r="LGT16" s="813"/>
      <c r="LGU16" s="813"/>
      <c r="LGV16" s="813"/>
      <c r="LGW16" s="813"/>
      <c r="LGX16" s="813"/>
      <c r="LGY16" s="813"/>
      <c r="LGZ16" s="813"/>
      <c r="LHA16" s="813"/>
      <c r="LHB16" s="813"/>
      <c r="LHC16" s="813"/>
      <c r="LHD16" s="813"/>
      <c r="LHE16" s="813"/>
      <c r="LHF16" s="813"/>
      <c r="LHG16" s="813"/>
      <c r="LHH16" s="813"/>
      <c r="LHI16" s="813"/>
      <c r="LHJ16" s="813"/>
      <c r="LHK16" s="813"/>
      <c r="LHL16" s="813"/>
      <c r="LHM16" s="813"/>
      <c r="LHN16" s="813"/>
      <c r="LHO16" s="813"/>
      <c r="LHP16" s="813"/>
      <c r="LHQ16" s="813"/>
      <c r="LHR16" s="813"/>
      <c r="LHS16" s="813"/>
      <c r="LHT16" s="813"/>
      <c r="LHU16" s="813"/>
      <c r="LHV16" s="813"/>
      <c r="LHW16" s="813"/>
      <c r="LHX16" s="813"/>
      <c r="LHY16" s="813"/>
      <c r="LHZ16" s="813"/>
      <c r="LIA16" s="813"/>
      <c r="LIB16" s="813"/>
      <c r="LIC16" s="813"/>
      <c r="LID16" s="813"/>
      <c r="LIE16" s="813"/>
      <c r="LIF16" s="813"/>
      <c r="LIG16" s="813"/>
      <c r="LIH16" s="813"/>
      <c r="LII16" s="813"/>
      <c r="LIJ16" s="813"/>
      <c r="LIK16" s="813"/>
      <c r="LIL16" s="813"/>
      <c r="LIM16" s="813"/>
      <c r="LIN16" s="813"/>
      <c r="LIO16" s="813"/>
      <c r="LIP16" s="813"/>
      <c r="LIQ16" s="813"/>
      <c r="LIR16" s="813"/>
      <c r="LIS16" s="813"/>
      <c r="LIT16" s="813"/>
      <c r="LIU16" s="813"/>
      <c r="LIV16" s="813"/>
      <c r="LIW16" s="813"/>
      <c r="LIX16" s="813"/>
      <c r="LIY16" s="813"/>
      <c r="LIZ16" s="813"/>
      <c r="LJA16" s="813"/>
      <c r="LJB16" s="813"/>
      <c r="LJC16" s="813"/>
      <c r="LJD16" s="813"/>
      <c r="LJE16" s="813"/>
      <c r="LJF16" s="813"/>
      <c r="LJG16" s="813"/>
      <c r="LJH16" s="813"/>
      <c r="LJI16" s="813"/>
      <c r="LJJ16" s="813"/>
      <c r="LJK16" s="813"/>
      <c r="LJL16" s="813"/>
      <c r="LJM16" s="813"/>
      <c r="LJN16" s="813"/>
      <c r="LJO16" s="813"/>
      <c r="LJP16" s="813"/>
      <c r="LJQ16" s="813"/>
      <c r="LJR16" s="813"/>
      <c r="LJS16" s="813"/>
      <c r="LJT16" s="813"/>
      <c r="LJU16" s="813"/>
      <c r="LJV16" s="813"/>
      <c r="LJW16" s="813"/>
      <c r="LJX16" s="813"/>
      <c r="LJY16" s="813"/>
      <c r="LJZ16" s="813"/>
      <c r="LKA16" s="813"/>
      <c r="LKB16" s="813"/>
      <c r="LKC16" s="813"/>
      <c r="LKD16" s="813"/>
      <c r="LKE16" s="813"/>
      <c r="LKF16" s="813"/>
      <c r="LKG16" s="813"/>
      <c r="LKH16" s="813"/>
      <c r="LKI16" s="813"/>
      <c r="LKJ16" s="813"/>
      <c r="LKK16" s="813"/>
      <c r="LKL16" s="813"/>
      <c r="LKM16" s="813"/>
      <c r="LKN16" s="813"/>
      <c r="LKO16" s="813"/>
      <c r="LKP16" s="813"/>
      <c r="LKQ16" s="813"/>
      <c r="LKR16" s="813"/>
      <c r="LKS16" s="813"/>
      <c r="LKT16" s="813"/>
      <c r="LKU16" s="813"/>
      <c r="LKV16" s="813"/>
      <c r="LKW16" s="813"/>
      <c r="LKX16" s="813"/>
      <c r="LKY16" s="813"/>
      <c r="LKZ16" s="813"/>
      <c r="LLA16" s="813"/>
      <c r="LLB16" s="813"/>
      <c r="LLC16" s="813"/>
      <c r="LLD16" s="813"/>
      <c r="LLE16" s="813"/>
      <c r="LLF16" s="813"/>
      <c r="LLG16" s="813"/>
      <c r="LLH16" s="813"/>
      <c r="LLI16" s="813"/>
      <c r="LLJ16" s="813"/>
      <c r="LLK16" s="813"/>
      <c r="LLL16" s="813"/>
      <c r="LLM16" s="813"/>
      <c r="LLN16" s="813"/>
      <c r="LLO16" s="813"/>
      <c r="LLP16" s="813"/>
      <c r="LLQ16" s="813"/>
      <c r="LLR16" s="813"/>
      <c r="LLS16" s="813"/>
      <c r="LLT16" s="813"/>
      <c r="LLU16" s="813"/>
      <c r="LLV16" s="813"/>
      <c r="LLW16" s="813"/>
      <c r="LLX16" s="813"/>
      <c r="LLY16" s="813"/>
      <c r="LLZ16" s="813"/>
      <c r="LMA16" s="813"/>
      <c r="LMB16" s="813"/>
      <c r="LMC16" s="813"/>
      <c r="LMD16" s="813"/>
      <c r="LME16" s="813"/>
      <c r="LMF16" s="813"/>
      <c r="LMG16" s="813"/>
      <c r="LMH16" s="813"/>
      <c r="LMI16" s="813"/>
      <c r="LMJ16" s="813"/>
      <c r="LMK16" s="813"/>
      <c r="LML16" s="813"/>
      <c r="LMM16" s="813"/>
      <c r="LMN16" s="813"/>
      <c r="LMO16" s="813"/>
      <c r="LMP16" s="813"/>
      <c r="LMQ16" s="813"/>
      <c r="LMR16" s="813"/>
      <c r="LMS16" s="813"/>
      <c r="LMT16" s="813"/>
      <c r="LMU16" s="813"/>
      <c r="LMV16" s="813"/>
      <c r="LMW16" s="813"/>
      <c r="LMX16" s="813"/>
      <c r="LMY16" s="813"/>
      <c r="LMZ16" s="813"/>
      <c r="LNA16" s="813"/>
      <c r="LNB16" s="813"/>
      <c r="LNC16" s="813"/>
      <c r="LND16" s="813"/>
      <c r="LNE16" s="813"/>
      <c r="LNF16" s="813"/>
      <c r="LNG16" s="813"/>
      <c r="LNH16" s="813"/>
      <c r="LNI16" s="813"/>
      <c r="LNJ16" s="813"/>
      <c r="LNK16" s="813"/>
      <c r="LNL16" s="813"/>
      <c r="LNM16" s="813"/>
      <c r="LNN16" s="813"/>
      <c r="LNO16" s="813"/>
      <c r="LNP16" s="813"/>
      <c r="LNQ16" s="813"/>
      <c r="LNR16" s="813"/>
      <c r="LNS16" s="813"/>
      <c r="LNT16" s="813"/>
      <c r="LNU16" s="813"/>
      <c r="LNV16" s="813"/>
      <c r="LNW16" s="813"/>
      <c r="LNX16" s="813"/>
      <c r="LNY16" s="813"/>
      <c r="LNZ16" s="813"/>
      <c r="LOA16" s="813"/>
      <c r="LOB16" s="813"/>
      <c r="LOC16" s="813"/>
      <c r="LOD16" s="813"/>
      <c r="LOE16" s="813"/>
      <c r="LOF16" s="813"/>
      <c r="LOG16" s="813"/>
      <c r="LOH16" s="813"/>
      <c r="LOI16" s="813"/>
      <c r="LOJ16" s="813"/>
      <c r="LOK16" s="813"/>
      <c r="LOL16" s="813"/>
      <c r="LOM16" s="813"/>
      <c r="LON16" s="813"/>
      <c r="LOO16" s="813"/>
      <c r="LOP16" s="813"/>
      <c r="LOQ16" s="813"/>
      <c r="LOR16" s="813"/>
      <c r="LOS16" s="813"/>
      <c r="LOT16" s="813"/>
      <c r="LOU16" s="813"/>
      <c r="LOV16" s="813"/>
      <c r="LOW16" s="813"/>
      <c r="LOX16" s="813"/>
      <c r="LOY16" s="813"/>
      <c r="LOZ16" s="813"/>
      <c r="LPA16" s="813"/>
      <c r="LPB16" s="813"/>
      <c r="LPC16" s="813"/>
      <c r="LPD16" s="813"/>
      <c r="LPE16" s="813"/>
      <c r="LPF16" s="813"/>
      <c r="LPG16" s="813"/>
      <c r="LPH16" s="813"/>
      <c r="LPI16" s="813"/>
      <c r="LPJ16" s="813"/>
      <c r="LPK16" s="813"/>
      <c r="LPL16" s="813"/>
      <c r="LPM16" s="813"/>
      <c r="LPN16" s="813"/>
      <c r="LPO16" s="813"/>
      <c r="LPP16" s="813"/>
      <c r="LPQ16" s="813"/>
      <c r="LPR16" s="813"/>
      <c r="LPS16" s="813"/>
      <c r="LPT16" s="813"/>
      <c r="LPU16" s="813"/>
      <c r="LPV16" s="813"/>
      <c r="LPW16" s="813"/>
      <c r="LPX16" s="813"/>
      <c r="LPY16" s="813"/>
      <c r="LPZ16" s="813"/>
      <c r="LQA16" s="813"/>
      <c r="LQB16" s="813"/>
      <c r="LQC16" s="813"/>
      <c r="LQD16" s="813"/>
      <c r="LQE16" s="813"/>
      <c r="LQF16" s="813"/>
      <c r="LQG16" s="813"/>
      <c r="LQH16" s="813"/>
      <c r="LQI16" s="813"/>
      <c r="LQJ16" s="813"/>
      <c r="LQK16" s="813"/>
      <c r="LQL16" s="813"/>
      <c r="LQM16" s="813"/>
      <c r="LQN16" s="813"/>
      <c r="LQO16" s="813"/>
      <c r="LQP16" s="813"/>
      <c r="LQQ16" s="813"/>
      <c r="LQR16" s="813"/>
      <c r="LQS16" s="813"/>
      <c r="LQT16" s="813"/>
      <c r="LQU16" s="813"/>
      <c r="LQV16" s="813"/>
      <c r="LQW16" s="813"/>
      <c r="LQX16" s="813"/>
      <c r="LQY16" s="813"/>
      <c r="LQZ16" s="813"/>
      <c r="LRA16" s="813"/>
      <c r="LRB16" s="813"/>
      <c r="LRC16" s="813"/>
      <c r="LRD16" s="813"/>
      <c r="LRE16" s="813"/>
      <c r="LRF16" s="813"/>
      <c r="LRG16" s="813"/>
      <c r="LRH16" s="813"/>
      <c r="LRI16" s="813"/>
      <c r="LRJ16" s="813"/>
      <c r="LRK16" s="813"/>
      <c r="LRL16" s="813"/>
      <c r="LRM16" s="813"/>
      <c r="LRN16" s="813"/>
      <c r="LRO16" s="813"/>
      <c r="LRP16" s="813"/>
      <c r="LRQ16" s="813"/>
      <c r="LRR16" s="813"/>
      <c r="LRS16" s="813"/>
      <c r="LRT16" s="813"/>
      <c r="LRU16" s="813"/>
      <c r="LRV16" s="813"/>
      <c r="LRW16" s="813"/>
      <c r="LRX16" s="813"/>
      <c r="LRY16" s="813"/>
      <c r="LRZ16" s="813"/>
      <c r="LSA16" s="813"/>
      <c r="LSB16" s="813"/>
      <c r="LSC16" s="813"/>
      <c r="LSD16" s="813"/>
      <c r="LSE16" s="813"/>
      <c r="LSF16" s="813"/>
      <c r="LSG16" s="813"/>
      <c r="LSH16" s="813"/>
      <c r="LSI16" s="813"/>
      <c r="LSJ16" s="813"/>
      <c r="LSK16" s="813"/>
      <c r="LSL16" s="813"/>
      <c r="LSM16" s="813"/>
      <c r="LSN16" s="813"/>
      <c r="LSO16" s="813"/>
      <c r="LSP16" s="813"/>
      <c r="LSQ16" s="813"/>
      <c r="LSR16" s="813"/>
      <c r="LSS16" s="813"/>
      <c r="LST16" s="813"/>
      <c r="LSU16" s="813"/>
      <c r="LSV16" s="813"/>
      <c r="LSW16" s="813"/>
      <c r="LSX16" s="813"/>
      <c r="LSY16" s="813"/>
      <c r="LSZ16" s="813"/>
      <c r="LTA16" s="813"/>
      <c r="LTB16" s="813"/>
      <c r="LTC16" s="813"/>
      <c r="LTD16" s="813"/>
      <c r="LTE16" s="813"/>
      <c r="LTF16" s="813"/>
      <c r="LTG16" s="813"/>
      <c r="LTH16" s="813"/>
      <c r="LTI16" s="813"/>
      <c r="LTJ16" s="813"/>
      <c r="LTK16" s="813"/>
      <c r="LTL16" s="813"/>
      <c r="LTM16" s="813"/>
      <c r="LTN16" s="813"/>
      <c r="LTO16" s="813"/>
      <c r="LTP16" s="813"/>
      <c r="LTQ16" s="813"/>
      <c r="LTR16" s="813"/>
      <c r="LTS16" s="813"/>
      <c r="LTT16" s="813"/>
      <c r="LTU16" s="813"/>
      <c r="LTV16" s="813"/>
      <c r="LTW16" s="813"/>
      <c r="LTX16" s="813"/>
      <c r="LTY16" s="813"/>
      <c r="LTZ16" s="813"/>
      <c r="LUA16" s="813"/>
      <c r="LUB16" s="813"/>
      <c r="LUC16" s="813"/>
      <c r="LUD16" s="813"/>
      <c r="LUE16" s="813"/>
      <c r="LUF16" s="813"/>
      <c r="LUG16" s="813"/>
      <c r="LUH16" s="813"/>
      <c r="LUI16" s="813"/>
      <c r="LUJ16" s="813"/>
      <c r="LUK16" s="813"/>
      <c r="LUL16" s="813"/>
      <c r="LUM16" s="813"/>
      <c r="LUN16" s="813"/>
      <c r="LUO16" s="813"/>
      <c r="LUP16" s="813"/>
      <c r="LUQ16" s="813"/>
      <c r="LUR16" s="813"/>
      <c r="LUS16" s="813"/>
      <c r="LUT16" s="813"/>
      <c r="LUU16" s="813"/>
      <c r="LUV16" s="813"/>
      <c r="LUW16" s="813"/>
      <c r="LUX16" s="813"/>
      <c r="LUY16" s="813"/>
      <c r="LUZ16" s="813"/>
      <c r="LVA16" s="813"/>
      <c r="LVB16" s="813"/>
      <c r="LVC16" s="813"/>
      <c r="LVD16" s="813"/>
      <c r="LVE16" s="813"/>
      <c r="LVF16" s="813"/>
      <c r="LVG16" s="813"/>
      <c r="LVH16" s="813"/>
      <c r="LVI16" s="813"/>
      <c r="LVJ16" s="813"/>
      <c r="LVK16" s="813"/>
      <c r="LVL16" s="813"/>
      <c r="LVM16" s="813"/>
      <c r="LVN16" s="813"/>
      <c r="LVO16" s="813"/>
      <c r="LVP16" s="813"/>
      <c r="LVQ16" s="813"/>
      <c r="LVR16" s="813"/>
      <c r="LVS16" s="813"/>
      <c r="LVT16" s="813"/>
      <c r="LVU16" s="813"/>
      <c r="LVV16" s="813"/>
      <c r="LVW16" s="813"/>
      <c r="LVX16" s="813"/>
      <c r="LVY16" s="813"/>
      <c r="LVZ16" s="813"/>
      <c r="LWA16" s="813"/>
      <c r="LWB16" s="813"/>
      <c r="LWC16" s="813"/>
      <c r="LWD16" s="813"/>
      <c r="LWE16" s="813"/>
      <c r="LWF16" s="813"/>
      <c r="LWG16" s="813"/>
      <c r="LWH16" s="813"/>
      <c r="LWI16" s="813"/>
      <c r="LWJ16" s="813"/>
      <c r="LWK16" s="813"/>
      <c r="LWL16" s="813"/>
      <c r="LWM16" s="813"/>
      <c r="LWN16" s="813"/>
      <c r="LWO16" s="813"/>
      <c r="LWP16" s="813"/>
      <c r="LWQ16" s="813"/>
      <c r="LWR16" s="813"/>
      <c r="LWS16" s="813"/>
      <c r="LWT16" s="813"/>
      <c r="LWU16" s="813"/>
      <c r="LWV16" s="813"/>
      <c r="LWW16" s="813"/>
      <c r="LWX16" s="813"/>
      <c r="LWY16" s="813"/>
      <c r="LWZ16" s="813"/>
      <c r="LXA16" s="813"/>
      <c r="LXB16" s="813"/>
      <c r="LXC16" s="813"/>
      <c r="LXD16" s="813"/>
      <c r="LXE16" s="813"/>
      <c r="LXF16" s="813"/>
      <c r="LXG16" s="813"/>
      <c r="LXH16" s="813"/>
      <c r="LXI16" s="813"/>
      <c r="LXJ16" s="813"/>
      <c r="LXK16" s="813"/>
      <c r="LXL16" s="813"/>
      <c r="LXM16" s="813"/>
      <c r="LXN16" s="813"/>
      <c r="LXO16" s="813"/>
      <c r="LXP16" s="813"/>
      <c r="LXQ16" s="813"/>
      <c r="LXR16" s="813"/>
      <c r="LXS16" s="813"/>
      <c r="LXT16" s="813"/>
      <c r="LXU16" s="813"/>
      <c r="LXV16" s="813"/>
      <c r="LXW16" s="813"/>
      <c r="LXX16" s="813"/>
      <c r="LXY16" s="813"/>
      <c r="LXZ16" s="813"/>
      <c r="LYA16" s="813"/>
      <c r="LYB16" s="813"/>
      <c r="LYC16" s="813"/>
      <c r="LYD16" s="813"/>
      <c r="LYE16" s="813"/>
      <c r="LYF16" s="813"/>
      <c r="LYG16" s="813"/>
      <c r="LYH16" s="813"/>
      <c r="LYI16" s="813"/>
      <c r="LYJ16" s="813"/>
      <c r="LYK16" s="813"/>
      <c r="LYL16" s="813"/>
      <c r="LYM16" s="813"/>
      <c r="LYN16" s="813"/>
      <c r="LYO16" s="813"/>
      <c r="LYP16" s="813"/>
      <c r="LYQ16" s="813"/>
      <c r="LYR16" s="813"/>
      <c r="LYS16" s="813"/>
      <c r="LYT16" s="813"/>
      <c r="LYU16" s="813"/>
      <c r="LYV16" s="813"/>
      <c r="LYW16" s="813"/>
      <c r="LYX16" s="813"/>
      <c r="LYY16" s="813"/>
      <c r="LYZ16" s="813"/>
      <c r="LZA16" s="813"/>
      <c r="LZB16" s="813"/>
      <c r="LZC16" s="813"/>
      <c r="LZD16" s="813"/>
      <c r="LZE16" s="813"/>
      <c r="LZF16" s="813"/>
      <c r="LZG16" s="813"/>
      <c r="LZH16" s="813"/>
      <c r="LZI16" s="813"/>
      <c r="LZJ16" s="813"/>
      <c r="LZK16" s="813"/>
      <c r="LZL16" s="813"/>
      <c r="LZM16" s="813"/>
      <c r="LZN16" s="813"/>
      <c r="LZO16" s="813"/>
      <c r="LZP16" s="813"/>
      <c r="LZQ16" s="813"/>
      <c r="LZR16" s="813"/>
      <c r="LZS16" s="813"/>
      <c r="LZT16" s="813"/>
      <c r="LZU16" s="813"/>
      <c r="LZV16" s="813"/>
      <c r="LZW16" s="813"/>
      <c r="LZX16" s="813"/>
      <c r="LZY16" s="813"/>
      <c r="LZZ16" s="813"/>
      <c r="MAA16" s="813"/>
      <c r="MAB16" s="813"/>
      <c r="MAC16" s="813"/>
      <c r="MAD16" s="813"/>
      <c r="MAE16" s="813"/>
      <c r="MAF16" s="813"/>
      <c r="MAG16" s="813"/>
      <c r="MAH16" s="813"/>
      <c r="MAI16" s="813"/>
      <c r="MAJ16" s="813"/>
      <c r="MAK16" s="813"/>
      <c r="MAL16" s="813"/>
      <c r="MAM16" s="813"/>
      <c r="MAN16" s="813"/>
      <c r="MAO16" s="813"/>
      <c r="MAP16" s="813"/>
      <c r="MAQ16" s="813"/>
      <c r="MAR16" s="813"/>
      <c r="MAS16" s="813"/>
      <c r="MAT16" s="813"/>
      <c r="MAU16" s="813"/>
      <c r="MAV16" s="813"/>
      <c r="MAW16" s="813"/>
      <c r="MAX16" s="813"/>
      <c r="MAY16" s="813"/>
      <c r="MAZ16" s="813"/>
      <c r="MBA16" s="813"/>
      <c r="MBB16" s="813"/>
      <c r="MBC16" s="813"/>
      <c r="MBD16" s="813"/>
      <c r="MBE16" s="813"/>
      <c r="MBF16" s="813"/>
      <c r="MBG16" s="813"/>
      <c r="MBH16" s="813"/>
      <c r="MBI16" s="813"/>
      <c r="MBJ16" s="813"/>
      <c r="MBK16" s="813"/>
      <c r="MBL16" s="813"/>
      <c r="MBM16" s="813"/>
      <c r="MBN16" s="813"/>
      <c r="MBO16" s="813"/>
      <c r="MBP16" s="813"/>
      <c r="MBQ16" s="813"/>
      <c r="MBR16" s="813"/>
      <c r="MBS16" s="813"/>
      <c r="MBT16" s="813"/>
      <c r="MBU16" s="813"/>
      <c r="MBV16" s="813"/>
      <c r="MBW16" s="813"/>
      <c r="MBX16" s="813"/>
      <c r="MBY16" s="813"/>
      <c r="MBZ16" s="813"/>
      <c r="MCA16" s="813"/>
      <c r="MCB16" s="813"/>
      <c r="MCC16" s="813"/>
      <c r="MCD16" s="813"/>
      <c r="MCE16" s="813"/>
      <c r="MCF16" s="813"/>
      <c r="MCG16" s="813"/>
      <c r="MCH16" s="813"/>
      <c r="MCI16" s="813"/>
      <c r="MCJ16" s="813"/>
      <c r="MCK16" s="813"/>
      <c r="MCL16" s="813"/>
      <c r="MCM16" s="813"/>
      <c r="MCN16" s="813"/>
      <c r="MCO16" s="813"/>
      <c r="MCP16" s="813"/>
      <c r="MCQ16" s="813"/>
      <c r="MCR16" s="813"/>
      <c r="MCS16" s="813"/>
      <c r="MCT16" s="813"/>
      <c r="MCU16" s="813"/>
      <c r="MCV16" s="813"/>
      <c r="MCW16" s="813"/>
      <c r="MCX16" s="813"/>
      <c r="MCY16" s="813"/>
      <c r="MCZ16" s="813"/>
      <c r="MDA16" s="813"/>
      <c r="MDB16" s="813"/>
      <c r="MDC16" s="813"/>
      <c r="MDD16" s="813"/>
      <c r="MDE16" s="813"/>
      <c r="MDF16" s="813"/>
      <c r="MDG16" s="813"/>
      <c r="MDH16" s="813"/>
      <c r="MDI16" s="813"/>
      <c r="MDJ16" s="813"/>
      <c r="MDK16" s="813"/>
      <c r="MDL16" s="813"/>
      <c r="MDM16" s="813"/>
      <c r="MDN16" s="813"/>
      <c r="MDO16" s="813"/>
      <c r="MDP16" s="813"/>
      <c r="MDQ16" s="813"/>
      <c r="MDR16" s="813"/>
      <c r="MDS16" s="813"/>
      <c r="MDT16" s="813"/>
      <c r="MDU16" s="813"/>
      <c r="MDV16" s="813"/>
      <c r="MDW16" s="813"/>
      <c r="MDX16" s="813"/>
      <c r="MDY16" s="813"/>
      <c r="MDZ16" s="813"/>
      <c r="MEA16" s="813"/>
      <c r="MEB16" s="813"/>
      <c r="MEC16" s="813"/>
      <c r="MED16" s="813"/>
      <c r="MEE16" s="813"/>
      <c r="MEF16" s="813"/>
      <c r="MEG16" s="813"/>
      <c r="MEH16" s="813"/>
      <c r="MEI16" s="813"/>
      <c r="MEJ16" s="813"/>
      <c r="MEK16" s="813"/>
      <c r="MEL16" s="813"/>
      <c r="MEM16" s="813"/>
      <c r="MEN16" s="813"/>
      <c r="MEO16" s="813"/>
      <c r="MEP16" s="813"/>
      <c r="MEQ16" s="813"/>
      <c r="MER16" s="813"/>
      <c r="MES16" s="813"/>
      <c r="MET16" s="813"/>
      <c r="MEU16" s="813"/>
      <c r="MEV16" s="813"/>
      <c r="MEW16" s="813"/>
      <c r="MEX16" s="813"/>
      <c r="MEY16" s="813"/>
      <c r="MEZ16" s="813"/>
      <c r="MFA16" s="813"/>
      <c r="MFB16" s="813"/>
      <c r="MFC16" s="813"/>
      <c r="MFD16" s="813"/>
      <c r="MFE16" s="813"/>
      <c r="MFF16" s="813"/>
      <c r="MFG16" s="813"/>
      <c r="MFH16" s="813"/>
      <c r="MFI16" s="813"/>
      <c r="MFJ16" s="813"/>
      <c r="MFK16" s="813"/>
      <c r="MFL16" s="813"/>
      <c r="MFM16" s="813"/>
      <c r="MFN16" s="813"/>
      <c r="MFO16" s="813"/>
      <c r="MFP16" s="813"/>
      <c r="MFQ16" s="813"/>
      <c r="MFR16" s="813"/>
      <c r="MFS16" s="813"/>
      <c r="MFT16" s="813"/>
      <c r="MFU16" s="813"/>
      <c r="MFV16" s="813"/>
      <c r="MFW16" s="813"/>
      <c r="MFX16" s="813"/>
      <c r="MFY16" s="813"/>
      <c r="MFZ16" s="813"/>
      <c r="MGA16" s="813"/>
      <c r="MGB16" s="813"/>
      <c r="MGC16" s="813"/>
      <c r="MGD16" s="813"/>
      <c r="MGE16" s="813"/>
      <c r="MGF16" s="813"/>
      <c r="MGG16" s="813"/>
      <c r="MGH16" s="813"/>
      <c r="MGI16" s="813"/>
      <c r="MGJ16" s="813"/>
      <c r="MGK16" s="813"/>
      <c r="MGL16" s="813"/>
      <c r="MGM16" s="813"/>
      <c r="MGN16" s="813"/>
      <c r="MGO16" s="813"/>
      <c r="MGP16" s="813"/>
      <c r="MGQ16" s="813"/>
      <c r="MGR16" s="813"/>
      <c r="MGS16" s="813"/>
      <c r="MGT16" s="813"/>
      <c r="MGU16" s="813"/>
      <c r="MGV16" s="813"/>
      <c r="MGW16" s="813"/>
      <c r="MGX16" s="813"/>
      <c r="MGY16" s="813"/>
      <c r="MGZ16" s="813"/>
      <c r="MHA16" s="813"/>
      <c r="MHB16" s="813"/>
      <c r="MHC16" s="813"/>
      <c r="MHD16" s="813"/>
      <c r="MHE16" s="813"/>
      <c r="MHF16" s="813"/>
      <c r="MHG16" s="813"/>
      <c r="MHH16" s="813"/>
      <c r="MHI16" s="813"/>
      <c r="MHJ16" s="813"/>
      <c r="MHK16" s="813"/>
      <c r="MHL16" s="813"/>
      <c r="MHM16" s="813"/>
      <c r="MHN16" s="813"/>
      <c r="MHO16" s="813"/>
      <c r="MHP16" s="813"/>
      <c r="MHQ16" s="813"/>
      <c r="MHR16" s="813"/>
      <c r="MHS16" s="813"/>
      <c r="MHT16" s="813"/>
      <c r="MHU16" s="813"/>
      <c r="MHV16" s="813"/>
      <c r="MHW16" s="813"/>
      <c r="MHX16" s="813"/>
      <c r="MHY16" s="813"/>
      <c r="MHZ16" s="813"/>
      <c r="MIA16" s="813"/>
      <c r="MIB16" s="813"/>
      <c r="MIC16" s="813"/>
      <c r="MID16" s="813"/>
      <c r="MIE16" s="813"/>
      <c r="MIF16" s="813"/>
      <c r="MIG16" s="813"/>
      <c r="MIH16" s="813"/>
      <c r="MII16" s="813"/>
      <c r="MIJ16" s="813"/>
      <c r="MIK16" s="813"/>
      <c r="MIL16" s="813"/>
      <c r="MIM16" s="813"/>
      <c r="MIN16" s="813"/>
      <c r="MIO16" s="813"/>
      <c r="MIP16" s="813"/>
      <c r="MIQ16" s="813"/>
      <c r="MIR16" s="813"/>
      <c r="MIS16" s="813"/>
      <c r="MIT16" s="813"/>
      <c r="MIU16" s="813"/>
      <c r="MIV16" s="813"/>
      <c r="MIW16" s="813"/>
      <c r="MIX16" s="813"/>
      <c r="MIY16" s="813"/>
      <c r="MIZ16" s="813"/>
      <c r="MJA16" s="813"/>
      <c r="MJB16" s="813"/>
      <c r="MJC16" s="813"/>
      <c r="MJD16" s="813"/>
      <c r="MJE16" s="813"/>
      <c r="MJF16" s="813"/>
      <c r="MJG16" s="813"/>
      <c r="MJH16" s="813"/>
      <c r="MJI16" s="813"/>
      <c r="MJJ16" s="813"/>
      <c r="MJK16" s="813"/>
      <c r="MJL16" s="813"/>
      <c r="MJM16" s="813"/>
      <c r="MJN16" s="813"/>
      <c r="MJO16" s="813"/>
      <c r="MJP16" s="813"/>
      <c r="MJQ16" s="813"/>
      <c r="MJR16" s="813"/>
      <c r="MJS16" s="813"/>
      <c r="MJT16" s="813"/>
      <c r="MJU16" s="813"/>
      <c r="MJV16" s="813"/>
      <c r="MJW16" s="813"/>
      <c r="MJX16" s="813"/>
      <c r="MJY16" s="813"/>
      <c r="MJZ16" s="813"/>
      <c r="MKA16" s="813"/>
      <c r="MKB16" s="813"/>
      <c r="MKC16" s="813"/>
      <c r="MKD16" s="813"/>
      <c r="MKE16" s="813"/>
      <c r="MKF16" s="813"/>
      <c r="MKG16" s="813"/>
      <c r="MKH16" s="813"/>
      <c r="MKI16" s="813"/>
      <c r="MKJ16" s="813"/>
      <c r="MKK16" s="813"/>
      <c r="MKL16" s="813"/>
      <c r="MKM16" s="813"/>
      <c r="MKN16" s="813"/>
      <c r="MKO16" s="813"/>
      <c r="MKP16" s="813"/>
      <c r="MKQ16" s="813"/>
      <c r="MKR16" s="813"/>
      <c r="MKS16" s="813"/>
      <c r="MKT16" s="813"/>
      <c r="MKU16" s="813"/>
      <c r="MKV16" s="813"/>
      <c r="MKW16" s="813"/>
      <c r="MKX16" s="813"/>
      <c r="MKY16" s="813"/>
      <c r="MKZ16" s="813"/>
      <c r="MLA16" s="813"/>
      <c r="MLB16" s="813"/>
      <c r="MLC16" s="813"/>
      <c r="MLD16" s="813"/>
      <c r="MLE16" s="813"/>
      <c r="MLF16" s="813"/>
      <c r="MLG16" s="813"/>
      <c r="MLH16" s="813"/>
      <c r="MLI16" s="813"/>
      <c r="MLJ16" s="813"/>
      <c r="MLK16" s="813"/>
      <c r="MLL16" s="813"/>
      <c r="MLM16" s="813"/>
      <c r="MLN16" s="813"/>
      <c r="MLO16" s="813"/>
      <c r="MLP16" s="813"/>
      <c r="MLQ16" s="813"/>
      <c r="MLR16" s="813"/>
      <c r="MLS16" s="813"/>
      <c r="MLT16" s="813"/>
      <c r="MLU16" s="813"/>
      <c r="MLV16" s="813"/>
      <c r="MLW16" s="813"/>
      <c r="MLX16" s="813"/>
      <c r="MLY16" s="813"/>
      <c r="MLZ16" s="813"/>
      <c r="MMA16" s="813"/>
      <c r="MMB16" s="813"/>
      <c r="MMC16" s="813"/>
      <c r="MMD16" s="813"/>
      <c r="MME16" s="813"/>
      <c r="MMF16" s="813"/>
      <c r="MMG16" s="813"/>
      <c r="MMH16" s="813"/>
      <c r="MMI16" s="813"/>
      <c r="MMJ16" s="813"/>
      <c r="MMK16" s="813"/>
      <c r="MML16" s="813"/>
      <c r="MMM16" s="813"/>
      <c r="MMN16" s="813"/>
      <c r="MMO16" s="813"/>
      <c r="MMP16" s="813"/>
      <c r="MMQ16" s="813"/>
      <c r="MMR16" s="813"/>
      <c r="MMS16" s="813"/>
      <c r="MMT16" s="813"/>
      <c r="MMU16" s="813"/>
      <c r="MMV16" s="813"/>
      <c r="MMW16" s="813"/>
      <c r="MMX16" s="813"/>
      <c r="MMY16" s="813"/>
      <c r="MMZ16" s="813"/>
      <c r="MNA16" s="813"/>
      <c r="MNB16" s="813"/>
      <c r="MNC16" s="813"/>
      <c r="MND16" s="813"/>
      <c r="MNE16" s="813"/>
      <c r="MNF16" s="813"/>
      <c r="MNG16" s="813"/>
      <c r="MNH16" s="813"/>
      <c r="MNI16" s="813"/>
      <c r="MNJ16" s="813"/>
      <c r="MNK16" s="813"/>
      <c r="MNL16" s="813"/>
      <c r="MNM16" s="813"/>
      <c r="MNN16" s="813"/>
      <c r="MNO16" s="813"/>
      <c r="MNP16" s="813"/>
      <c r="MNQ16" s="813"/>
      <c r="MNR16" s="813"/>
      <c r="MNS16" s="813"/>
      <c r="MNT16" s="813"/>
      <c r="MNU16" s="813"/>
      <c r="MNV16" s="813"/>
      <c r="MNW16" s="813"/>
      <c r="MNX16" s="813"/>
      <c r="MNY16" s="813"/>
      <c r="MNZ16" s="813"/>
      <c r="MOA16" s="813"/>
      <c r="MOB16" s="813"/>
      <c r="MOC16" s="813"/>
      <c r="MOD16" s="813"/>
      <c r="MOE16" s="813"/>
      <c r="MOF16" s="813"/>
      <c r="MOG16" s="813"/>
      <c r="MOH16" s="813"/>
      <c r="MOI16" s="813"/>
      <c r="MOJ16" s="813"/>
      <c r="MOK16" s="813"/>
      <c r="MOL16" s="813"/>
      <c r="MOM16" s="813"/>
      <c r="MON16" s="813"/>
      <c r="MOO16" s="813"/>
      <c r="MOP16" s="813"/>
      <c r="MOQ16" s="813"/>
      <c r="MOR16" s="813"/>
      <c r="MOS16" s="813"/>
      <c r="MOT16" s="813"/>
      <c r="MOU16" s="813"/>
      <c r="MOV16" s="813"/>
      <c r="MOW16" s="813"/>
      <c r="MOX16" s="813"/>
      <c r="MOY16" s="813"/>
      <c r="MOZ16" s="813"/>
      <c r="MPA16" s="813"/>
      <c r="MPB16" s="813"/>
      <c r="MPC16" s="813"/>
      <c r="MPD16" s="813"/>
      <c r="MPE16" s="813"/>
      <c r="MPF16" s="813"/>
      <c r="MPG16" s="813"/>
      <c r="MPH16" s="813"/>
      <c r="MPI16" s="813"/>
      <c r="MPJ16" s="813"/>
      <c r="MPK16" s="813"/>
      <c r="MPL16" s="813"/>
      <c r="MPM16" s="813"/>
      <c r="MPN16" s="813"/>
      <c r="MPO16" s="813"/>
      <c r="MPP16" s="813"/>
      <c r="MPQ16" s="813"/>
      <c r="MPR16" s="813"/>
      <c r="MPS16" s="813"/>
      <c r="MPT16" s="813"/>
      <c r="MPU16" s="813"/>
      <c r="MPV16" s="813"/>
      <c r="MPW16" s="813"/>
      <c r="MPX16" s="813"/>
      <c r="MPY16" s="813"/>
      <c r="MPZ16" s="813"/>
      <c r="MQA16" s="813"/>
      <c r="MQB16" s="813"/>
      <c r="MQC16" s="813"/>
      <c r="MQD16" s="813"/>
      <c r="MQE16" s="813"/>
      <c r="MQF16" s="813"/>
      <c r="MQG16" s="813"/>
      <c r="MQH16" s="813"/>
      <c r="MQI16" s="813"/>
      <c r="MQJ16" s="813"/>
      <c r="MQK16" s="813"/>
      <c r="MQL16" s="813"/>
      <c r="MQM16" s="813"/>
      <c r="MQN16" s="813"/>
      <c r="MQO16" s="813"/>
      <c r="MQP16" s="813"/>
      <c r="MQQ16" s="813"/>
      <c r="MQR16" s="813"/>
      <c r="MQS16" s="813"/>
      <c r="MQT16" s="813"/>
      <c r="MQU16" s="813"/>
      <c r="MQV16" s="813"/>
      <c r="MQW16" s="813"/>
      <c r="MQX16" s="813"/>
      <c r="MQY16" s="813"/>
      <c r="MQZ16" s="813"/>
      <c r="MRA16" s="813"/>
      <c r="MRB16" s="813"/>
      <c r="MRC16" s="813"/>
      <c r="MRD16" s="813"/>
      <c r="MRE16" s="813"/>
      <c r="MRF16" s="813"/>
      <c r="MRG16" s="813"/>
      <c r="MRH16" s="813"/>
      <c r="MRI16" s="813"/>
      <c r="MRJ16" s="813"/>
      <c r="MRK16" s="813"/>
      <c r="MRL16" s="813"/>
      <c r="MRM16" s="813"/>
      <c r="MRN16" s="813"/>
      <c r="MRO16" s="813"/>
      <c r="MRP16" s="813"/>
      <c r="MRQ16" s="813"/>
      <c r="MRR16" s="813"/>
      <c r="MRS16" s="813"/>
      <c r="MRT16" s="813"/>
      <c r="MRU16" s="813"/>
      <c r="MRV16" s="813"/>
      <c r="MRW16" s="813"/>
      <c r="MRX16" s="813"/>
      <c r="MRY16" s="813"/>
      <c r="MRZ16" s="813"/>
      <c r="MSA16" s="813"/>
      <c r="MSB16" s="813"/>
      <c r="MSC16" s="813"/>
      <c r="MSD16" s="813"/>
      <c r="MSE16" s="813"/>
      <c r="MSF16" s="813"/>
      <c r="MSG16" s="813"/>
      <c r="MSH16" s="813"/>
      <c r="MSI16" s="813"/>
      <c r="MSJ16" s="813"/>
      <c r="MSK16" s="813"/>
      <c r="MSL16" s="813"/>
      <c r="MSM16" s="813"/>
      <c r="MSN16" s="813"/>
      <c r="MSO16" s="813"/>
      <c r="MSP16" s="813"/>
      <c r="MSQ16" s="813"/>
      <c r="MSR16" s="813"/>
      <c r="MSS16" s="813"/>
      <c r="MST16" s="813"/>
      <c r="MSU16" s="813"/>
      <c r="MSV16" s="813"/>
      <c r="MSW16" s="813"/>
      <c r="MSX16" s="813"/>
      <c r="MSY16" s="813"/>
      <c r="MSZ16" s="813"/>
      <c r="MTA16" s="813"/>
      <c r="MTB16" s="813"/>
      <c r="MTC16" s="813"/>
      <c r="MTD16" s="813"/>
      <c r="MTE16" s="813"/>
      <c r="MTF16" s="813"/>
      <c r="MTG16" s="813"/>
      <c r="MTH16" s="813"/>
      <c r="MTI16" s="813"/>
      <c r="MTJ16" s="813"/>
      <c r="MTK16" s="813"/>
      <c r="MTL16" s="813"/>
      <c r="MTM16" s="813"/>
      <c r="MTN16" s="813"/>
      <c r="MTO16" s="813"/>
      <c r="MTP16" s="813"/>
      <c r="MTQ16" s="813"/>
      <c r="MTR16" s="813"/>
      <c r="MTS16" s="813"/>
      <c r="MTT16" s="813"/>
      <c r="MTU16" s="813"/>
      <c r="MTV16" s="813"/>
      <c r="MTW16" s="813"/>
      <c r="MTX16" s="813"/>
      <c r="MTY16" s="813"/>
      <c r="MTZ16" s="813"/>
      <c r="MUA16" s="813"/>
      <c r="MUB16" s="813"/>
      <c r="MUC16" s="813"/>
      <c r="MUD16" s="813"/>
      <c r="MUE16" s="813"/>
      <c r="MUF16" s="813"/>
      <c r="MUG16" s="813"/>
      <c r="MUH16" s="813"/>
      <c r="MUI16" s="813"/>
      <c r="MUJ16" s="813"/>
      <c r="MUK16" s="813"/>
      <c r="MUL16" s="813"/>
      <c r="MUM16" s="813"/>
      <c r="MUN16" s="813"/>
      <c r="MUO16" s="813"/>
      <c r="MUP16" s="813"/>
      <c r="MUQ16" s="813"/>
      <c r="MUR16" s="813"/>
      <c r="MUS16" s="813"/>
      <c r="MUT16" s="813"/>
      <c r="MUU16" s="813"/>
      <c r="MUV16" s="813"/>
      <c r="MUW16" s="813"/>
      <c r="MUX16" s="813"/>
      <c r="MUY16" s="813"/>
      <c r="MUZ16" s="813"/>
      <c r="MVA16" s="813"/>
      <c r="MVB16" s="813"/>
      <c r="MVC16" s="813"/>
      <c r="MVD16" s="813"/>
      <c r="MVE16" s="813"/>
      <c r="MVF16" s="813"/>
      <c r="MVG16" s="813"/>
      <c r="MVH16" s="813"/>
      <c r="MVI16" s="813"/>
      <c r="MVJ16" s="813"/>
      <c r="MVK16" s="813"/>
      <c r="MVL16" s="813"/>
      <c r="MVM16" s="813"/>
      <c r="MVN16" s="813"/>
      <c r="MVO16" s="813"/>
      <c r="MVP16" s="813"/>
      <c r="MVQ16" s="813"/>
      <c r="MVR16" s="813"/>
      <c r="MVS16" s="813"/>
      <c r="MVT16" s="813"/>
      <c r="MVU16" s="813"/>
      <c r="MVV16" s="813"/>
      <c r="MVW16" s="813"/>
      <c r="MVX16" s="813"/>
      <c r="MVY16" s="813"/>
      <c r="MVZ16" s="813"/>
      <c r="MWA16" s="813"/>
      <c r="MWB16" s="813"/>
      <c r="MWC16" s="813"/>
      <c r="MWD16" s="813"/>
      <c r="MWE16" s="813"/>
      <c r="MWF16" s="813"/>
      <c r="MWG16" s="813"/>
      <c r="MWH16" s="813"/>
      <c r="MWI16" s="813"/>
      <c r="MWJ16" s="813"/>
      <c r="MWK16" s="813"/>
      <c r="MWL16" s="813"/>
      <c r="MWM16" s="813"/>
      <c r="MWN16" s="813"/>
      <c r="MWO16" s="813"/>
      <c r="MWP16" s="813"/>
      <c r="MWQ16" s="813"/>
      <c r="MWR16" s="813"/>
      <c r="MWS16" s="813"/>
      <c r="MWT16" s="813"/>
      <c r="MWU16" s="813"/>
      <c r="MWV16" s="813"/>
      <c r="MWW16" s="813"/>
      <c r="MWX16" s="813"/>
      <c r="MWY16" s="813"/>
      <c r="MWZ16" s="813"/>
      <c r="MXA16" s="813"/>
      <c r="MXB16" s="813"/>
      <c r="MXC16" s="813"/>
      <c r="MXD16" s="813"/>
      <c r="MXE16" s="813"/>
      <c r="MXF16" s="813"/>
      <c r="MXG16" s="813"/>
      <c r="MXH16" s="813"/>
      <c r="MXI16" s="813"/>
      <c r="MXJ16" s="813"/>
      <c r="MXK16" s="813"/>
      <c r="MXL16" s="813"/>
      <c r="MXM16" s="813"/>
      <c r="MXN16" s="813"/>
      <c r="MXO16" s="813"/>
      <c r="MXP16" s="813"/>
      <c r="MXQ16" s="813"/>
      <c r="MXR16" s="813"/>
      <c r="MXS16" s="813"/>
      <c r="MXT16" s="813"/>
      <c r="MXU16" s="813"/>
      <c r="MXV16" s="813"/>
      <c r="MXW16" s="813"/>
      <c r="MXX16" s="813"/>
      <c r="MXY16" s="813"/>
      <c r="MXZ16" s="813"/>
      <c r="MYA16" s="813"/>
      <c r="MYB16" s="813"/>
      <c r="MYC16" s="813"/>
      <c r="MYD16" s="813"/>
      <c r="MYE16" s="813"/>
      <c r="MYF16" s="813"/>
      <c r="MYG16" s="813"/>
      <c r="MYH16" s="813"/>
      <c r="MYI16" s="813"/>
      <c r="MYJ16" s="813"/>
      <c r="MYK16" s="813"/>
      <c r="MYL16" s="813"/>
      <c r="MYM16" s="813"/>
      <c r="MYN16" s="813"/>
      <c r="MYO16" s="813"/>
      <c r="MYP16" s="813"/>
      <c r="MYQ16" s="813"/>
      <c r="MYR16" s="813"/>
      <c r="MYS16" s="813"/>
      <c r="MYT16" s="813"/>
      <c r="MYU16" s="813"/>
      <c r="MYV16" s="813"/>
      <c r="MYW16" s="813"/>
      <c r="MYX16" s="813"/>
      <c r="MYY16" s="813"/>
      <c r="MYZ16" s="813"/>
      <c r="MZA16" s="813"/>
      <c r="MZB16" s="813"/>
      <c r="MZC16" s="813"/>
      <c r="MZD16" s="813"/>
      <c r="MZE16" s="813"/>
      <c r="MZF16" s="813"/>
      <c r="MZG16" s="813"/>
      <c r="MZH16" s="813"/>
      <c r="MZI16" s="813"/>
      <c r="MZJ16" s="813"/>
      <c r="MZK16" s="813"/>
      <c r="MZL16" s="813"/>
      <c r="MZM16" s="813"/>
      <c r="MZN16" s="813"/>
      <c r="MZO16" s="813"/>
      <c r="MZP16" s="813"/>
      <c r="MZQ16" s="813"/>
      <c r="MZR16" s="813"/>
      <c r="MZS16" s="813"/>
      <c r="MZT16" s="813"/>
      <c r="MZU16" s="813"/>
      <c r="MZV16" s="813"/>
      <c r="MZW16" s="813"/>
      <c r="MZX16" s="813"/>
      <c r="MZY16" s="813"/>
      <c r="MZZ16" s="813"/>
      <c r="NAA16" s="813"/>
      <c r="NAB16" s="813"/>
      <c r="NAC16" s="813"/>
      <c r="NAD16" s="813"/>
      <c r="NAE16" s="813"/>
      <c r="NAF16" s="813"/>
      <c r="NAG16" s="813"/>
      <c r="NAH16" s="813"/>
      <c r="NAI16" s="813"/>
      <c r="NAJ16" s="813"/>
      <c r="NAK16" s="813"/>
      <c r="NAL16" s="813"/>
      <c r="NAM16" s="813"/>
      <c r="NAN16" s="813"/>
      <c r="NAO16" s="813"/>
      <c r="NAP16" s="813"/>
      <c r="NAQ16" s="813"/>
      <c r="NAR16" s="813"/>
      <c r="NAS16" s="813"/>
      <c r="NAT16" s="813"/>
      <c r="NAU16" s="813"/>
      <c r="NAV16" s="813"/>
      <c r="NAW16" s="813"/>
      <c r="NAX16" s="813"/>
      <c r="NAY16" s="813"/>
      <c r="NAZ16" s="813"/>
      <c r="NBA16" s="813"/>
      <c r="NBB16" s="813"/>
      <c r="NBC16" s="813"/>
      <c r="NBD16" s="813"/>
      <c r="NBE16" s="813"/>
      <c r="NBF16" s="813"/>
      <c r="NBG16" s="813"/>
      <c r="NBH16" s="813"/>
      <c r="NBI16" s="813"/>
      <c r="NBJ16" s="813"/>
      <c r="NBK16" s="813"/>
      <c r="NBL16" s="813"/>
      <c r="NBM16" s="813"/>
      <c r="NBN16" s="813"/>
      <c r="NBO16" s="813"/>
      <c r="NBP16" s="813"/>
      <c r="NBQ16" s="813"/>
      <c r="NBR16" s="813"/>
      <c r="NBS16" s="813"/>
      <c r="NBT16" s="813"/>
      <c r="NBU16" s="813"/>
      <c r="NBV16" s="813"/>
      <c r="NBW16" s="813"/>
      <c r="NBX16" s="813"/>
      <c r="NBY16" s="813"/>
      <c r="NBZ16" s="813"/>
      <c r="NCA16" s="813"/>
      <c r="NCB16" s="813"/>
      <c r="NCC16" s="813"/>
      <c r="NCD16" s="813"/>
      <c r="NCE16" s="813"/>
      <c r="NCF16" s="813"/>
      <c r="NCG16" s="813"/>
      <c r="NCH16" s="813"/>
      <c r="NCI16" s="813"/>
      <c r="NCJ16" s="813"/>
      <c r="NCK16" s="813"/>
      <c r="NCL16" s="813"/>
      <c r="NCM16" s="813"/>
      <c r="NCN16" s="813"/>
      <c r="NCO16" s="813"/>
      <c r="NCP16" s="813"/>
      <c r="NCQ16" s="813"/>
      <c r="NCR16" s="813"/>
      <c r="NCS16" s="813"/>
      <c r="NCT16" s="813"/>
      <c r="NCU16" s="813"/>
      <c r="NCV16" s="813"/>
      <c r="NCW16" s="813"/>
      <c r="NCX16" s="813"/>
      <c r="NCY16" s="813"/>
      <c r="NCZ16" s="813"/>
      <c r="NDA16" s="813"/>
      <c r="NDB16" s="813"/>
      <c r="NDC16" s="813"/>
      <c r="NDD16" s="813"/>
      <c r="NDE16" s="813"/>
      <c r="NDF16" s="813"/>
      <c r="NDG16" s="813"/>
      <c r="NDH16" s="813"/>
      <c r="NDI16" s="813"/>
      <c r="NDJ16" s="813"/>
      <c r="NDK16" s="813"/>
      <c r="NDL16" s="813"/>
      <c r="NDM16" s="813"/>
      <c r="NDN16" s="813"/>
      <c r="NDO16" s="813"/>
      <c r="NDP16" s="813"/>
      <c r="NDQ16" s="813"/>
      <c r="NDR16" s="813"/>
      <c r="NDS16" s="813"/>
      <c r="NDT16" s="813"/>
      <c r="NDU16" s="813"/>
      <c r="NDV16" s="813"/>
      <c r="NDW16" s="813"/>
      <c r="NDX16" s="813"/>
      <c r="NDY16" s="813"/>
      <c r="NDZ16" s="813"/>
      <c r="NEA16" s="813"/>
      <c r="NEB16" s="813"/>
      <c r="NEC16" s="813"/>
      <c r="NED16" s="813"/>
      <c r="NEE16" s="813"/>
      <c r="NEF16" s="813"/>
      <c r="NEG16" s="813"/>
      <c r="NEH16" s="813"/>
      <c r="NEI16" s="813"/>
      <c r="NEJ16" s="813"/>
      <c r="NEK16" s="813"/>
      <c r="NEL16" s="813"/>
      <c r="NEM16" s="813"/>
      <c r="NEN16" s="813"/>
      <c r="NEO16" s="813"/>
      <c r="NEP16" s="813"/>
      <c r="NEQ16" s="813"/>
      <c r="NER16" s="813"/>
      <c r="NES16" s="813"/>
      <c r="NET16" s="813"/>
      <c r="NEU16" s="813"/>
      <c r="NEV16" s="813"/>
      <c r="NEW16" s="813"/>
      <c r="NEX16" s="813"/>
      <c r="NEY16" s="813"/>
      <c r="NEZ16" s="813"/>
      <c r="NFA16" s="813"/>
      <c r="NFB16" s="813"/>
      <c r="NFC16" s="813"/>
      <c r="NFD16" s="813"/>
      <c r="NFE16" s="813"/>
      <c r="NFF16" s="813"/>
      <c r="NFG16" s="813"/>
      <c r="NFH16" s="813"/>
      <c r="NFI16" s="813"/>
      <c r="NFJ16" s="813"/>
      <c r="NFK16" s="813"/>
      <c r="NFL16" s="813"/>
      <c r="NFM16" s="813"/>
      <c r="NFN16" s="813"/>
      <c r="NFO16" s="813"/>
      <c r="NFP16" s="813"/>
      <c r="NFQ16" s="813"/>
      <c r="NFR16" s="813"/>
      <c r="NFS16" s="813"/>
      <c r="NFT16" s="813"/>
      <c r="NFU16" s="813"/>
      <c r="NFV16" s="813"/>
      <c r="NFW16" s="813"/>
      <c r="NFX16" s="813"/>
      <c r="NFY16" s="813"/>
      <c r="NFZ16" s="813"/>
      <c r="NGA16" s="813"/>
      <c r="NGB16" s="813"/>
      <c r="NGC16" s="813"/>
      <c r="NGD16" s="813"/>
      <c r="NGE16" s="813"/>
      <c r="NGF16" s="813"/>
      <c r="NGG16" s="813"/>
      <c r="NGH16" s="813"/>
      <c r="NGI16" s="813"/>
      <c r="NGJ16" s="813"/>
      <c r="NGK16" s="813"/>
      <c r="NGL16" s="813"/>
      <c r="NGM16" s="813"/>
      <c r="NGN16" s="813"/>
      <c r="NGO16" s="813"/>
      <c r="NGP16" s="813"/>
      <c r="NGQ16" s="813"/>
      <c r="NGR16" s="813"/>
      <c r="NGS16" s="813"/>
      <c r="NGT16" s="813"/>
      <c r="NGU16" s="813"/>
      <c r="NGV16" s="813"/>
      <c r="NGW16" s="813"/>
      <c r="NGX16" s="813"/>
      <c r="NGY16" s="813"/>
      <c r="NGZ16" s="813"/>
      <c r="NHA16" s="813"/>
      <c r="NHB16" s="813"/>
      <c r="NHC16" s="813"/>
      <c r="NHD16" s="813"/>
      <c r="NHE16" s="813"/>
      <c r="NHF16" s="813"/>
      <c r="NHG16" s="813"/>
      <c r="NHH16" s="813"/>
      <c r="NHI16" s="813"/>
      <c r="NHJ16" s="813"/>
      <c r="NHK16" s="813"/>
      <c r="NHL16" s="813"/>
      <c r="NHM16" s="813"/>
      <c r="NHN16" s="813"/>
      <c r="NHO16" s="813"/>
      <c r="NHP16" s="813"/>
      <c r="NHQ16" s="813"/>
      <c r="NHR16" s="813"/>
      <c r="NHS16" s="813"/>
      <c r="NHT16" s="813"/>
      <c r="NHU16" s="813"/>
      <c r="NHV16" s="813"/>
      <c r="NHW16" s="813"/>
      <c r="NHX16" s="813"/>
      <c r="NHY16" s="813"/>
      <c r="NHZ16" s="813"/>
      <c r="NIA16" s="813"/>
      <c r="NIB16" s="813"/>
      <c r="NIC16" s="813"/>
      <c r="NID16" s="813"/>
      <c r="NIE16" s="813"/>
      <c r="NIF16" s="813"/>
      <c r="NIG16" s="813"/>
      <c r="NIH16" s="813"/>
      <c r="NII16" s="813"/>
      <c r="NIJ16" s="813"/>
      <c r="NIK16" s="813"/>
      <c r="NIL16" s="813"/>
      <c r="NIM16" s="813"/>
      <c r="NIN16" s="813"/>
      <c r="NIO16" s="813"/>
      <c r="NIP16" s="813"/>
      <c r="NIQ16" s="813"/>
      <c r="NIR16" s="813"/>
      <c r="NIS16" s="813"/>
      <c r="NIT16" s="813"/>
      <c r="NIU16" s="813"/>
      <c r="NIV16" s="813"/>
      <c r="NIW16" s="813"/>
      <c r="NIX16" s="813"/>
      <c r="NIY16" s="813"/>
      <c r="NIZ16" s="813"/>
      <c r="NJA16" s="813"/>
      <c r="NJB16" s="813"/>
      <c r="NJC16" s="813"/>
      <c r="NJD16" s="813"/>
      <c r="NJE16" s="813"/>
      <c r="NJF16" s="813"/>
      <c r="NJG16" s="813"/>
      <c r="NJH16" s="813"/>
      <c r="NJI16" s="813"/>
      <c r="NJJ16" s="813"/>
      <c r="NJK16" s="813"/>
      <c r="NJL16" s="813"/>
      <c r="NJM16" s="813"/>
      <c r="NJN16" s="813"/>
      <c r="NJO16" s="813"/>
      <c r="NJP16" s="813"/>
      <c r="NJQ16" s="813"/>
      <c r="NJR16" s="813"/>
      <c r="NJS16" s="813"/>
      <c r="NJT16" s="813"/>
      <c r="NJU16" s="813"/>
      <c r="NJV16" s="813"/>
      <c r="NJW16" s="813"/>
      <c r="NJX16" s="813"/>
      <c r="NJY16" s="813"/>
      <c r="NJZ16" s="813"/>
      <c r="NKA16" s="813"/>
      <c r="NKB16" s="813"/>
      <c r="NKC16" s="813"/>
      <c r="NKD16" s="813"/>
      <c r="NKE16" s="813"/>
      <c r="NKF16" s="813"/>
      <c r="NKG16" s="813"/>
      <c r="NKH16" s="813"/>
      <c r="NKI16" s="813"/>
      <c r="NKJ16" s="813"/>
      <c r="NKK16" s="813"/>
      <c r="NKL16" s="813"/>
      <c r="NKM16" s="813"/>
      <c r="NKN16" s="813"/>
      <c r="NKO16" s="813"/>
      <c r="NKP16" s="813"/>
      <c r="NKQ16" s="813"/>
      <c r="NKR16" s="813"/>
      <c r="NKS16" s="813"/>
      <c r="NKT16" s="813"/>
      <c r="NKU16" s="813"/>
      <c r="NKV16" s="813"/>
      <c r="NKW16" s="813"/>
      <c r="NKX16" s="813"/>
      <c r="NKY16" s="813"/>
      <c r="NKZ16" s="813"/>
      <c r="NLA16" s="813"/>
      <c r="NLB16" s="813"/>
      <c r="NLC16" s="813"/>
      <c r="NLD16" s="813"/>
      <c r="NLE16" s="813"/>
      <c r="NLF16" s="813"/>
      <c r="NLG16" s="813"/>
      <c r="NLH16" s="813"/>
      <c r="NLI16" s="813"/>
      <c r="NLJ16" s="813"/>
      <c r="NLK16" s="813"/>
      <c r="NLL16" s="813"/>
      <c r="NLM16" s="813"/>
      <c r="NLN16" s="813"/>
      <c r="NLO16" s="813"/>
      <c r="NLP16" s="813"/>
      <c r="NLQ16" s="813"/>
      <c r="NLR16" s="813"/>
      <c r="NLS16" s="813"/>
      <c r="NLT16" s="813"/>
      <c r="NLU16" s="813"/>
      <c r="NLV16" s="813"/>
      <c r="NLW16" s="813"/>
      <c r="NLX16" s="813"/>
      <c r="NLY16" s="813"/>
      <c r="NLZ16" s="813"/>
      <c r="NMA16" s="813"/>
      <c r="NMB16" s="813"/>
      <c r="NMC16" s="813"/>
      <c r="NMD16" s="813"/>
      <c r="NME16" s="813"/>
      <c r="NMF16" s="813"/>
      <c r="NMG16" s="813"/>
      <c r="NMH16" s="813"/>
      <c r="NMI16" s="813"/>
      <c r="NMJ16" s="813"/>
      <c r="NMK16" s="813"/>
      <c r="NML16" s="813"/>
      <c r="NMM16" s="813"/>
      <c r="NMN16" s="813"/>
      <c r="NMO16" s="813"/>
      <c r="NMP16" s="813"/>
      <c r="NMQ16" s="813"/>
      <c r="NMR16" s="813"/>
      <c r="NMS16" s="813"/>
      <c r="NMT16" s="813"/>
      <c r="NMU16" s="813"/>
      <c r="NMV16" s="813"/>
      <c r="NMW16" s="813"/>
      <c r="NMX16" s="813"/>
      <c r="NMY16" s="813"/>
      <c r="NMZ16" s="813"/>
      <c r="NNA16" s="813"/>
      <c r="NNB16" s="813"/>
      <c r="NNC16" s="813"/>
      <c r="NND16" s="813"/>
      <c r="NNE16" s="813"/>
      <c r="NNF16" s="813"/>
      <c r="NNG16" s="813"/>
      <c r="NNH16" s="813"/>
      <c r="NNI16" s="813"/>
      <c r="NNJ16" s="813"/>
      <c r="NNK16" s="813"/>
      <c r="NNL16" s="813"/>
      <c r="NNM16" s="813"/>
      <c r="NNN16" s="813"/>
      <c r="NNO16" s="813"/>
      <c r="NNP16" s="813"/>
      <c r="NNQ16" s="813"/>
      <c r="NNR16" s="813"/>
      <c r="NNS16" s="813"/>
      <c r="NNT16" s="813"/>
      <c r="NNU16" s="813"/>
      <c r="NNV16" s="813"/>
      <c r="NNW16" s="813"/>
      <c r="NNX16" s="813"/>
      <c r="NNY16" s="813"/>
      <c r="NNZ16" s="813"/>
      <c r="NOA16" s="813"/>
      <c r="NOB16" s="813"/>
      <c r="NOC16" s="813"/>
      <c r="NOD16" s="813"/>
      <c r="NOE16" s="813"/>
      <c r="NOF16" s="813"/>
      <c r="NOG16" s="813"/>
      <c r="NOH16" s="813"/>
      <c r="NOI16" s="813"/>
      <c r="NOJ16" s="813"/>
      <c r="NOK16" s="813"/>
      <c r="NOL16" s="813"/>
      <c r="NOM16" s="813"/>
      <c r="NON16" s="813"/>
      <c r="NOO16" s="813"/>
      <c r="NOP16" s="813"/>
      <c r="NOQ16" s="813"/>
      <c r="NOR16" s="813"/>
      <c r="NOS16" s="813"/>
      <c r="NOT16" s="813"/>
      <c r="NOU16" s="813"/>
      <c r="NOV16" s="813"/>
      <c r="NOW16" s="813"/>
      <c r="NOX16" s="813"/>
      <c r="NOY16" s="813"/>
      <c r="NOZ16" s="813"/>
      <c r="NPA16" s="813"/>
      <c r="NPB16" s="813"/>
      <c r="NPC16" s="813"/>
      <c r="NPD16" s="813"/>
      <c r="NPE16" s="813"/>
      <c r="NPF16" s="813"/>
      <c r="NPG16" s="813"/>
      <c r="NPH16" s="813"/>
      <c r="NPI16" s="813"/>
      <c r="NPJ16" s="813"/>
      <c r="NPK16" s="813"/>
      <c r="NPL16" s="813"/>
      <c r="NPM16" s="813"/>
      <c r="NPN16" s="813"/>
      <c r="NPO16" s="813"/>
      <c r="NPP16" s="813"/>
      <c r="NPQ16" s="813"/>
      <c r="NPR16" s="813"/>
      <c r="NPS16" s="813"/>
      <c r="NPT16" s="813"/>
      <c r="NPU16" s="813"/>
      <c r="NPV16" s="813"/>
      <c r="NPW16" s="813"/>
      <c r="NPX16" s="813"/>
      <c r="NPY16" s="813"/>
      <c r="NPZ16" s="813"/>
      <c r="NQA16" s="813"/>
      <c r="NQB16" s="813"/>
      <c r="NQC16" s="813"/>
      <c r="NQD16" s="813"/>
      <c r="NQE16" s="813"/>
      <c r="NQF16" s="813"/>
      <c r="NQG16" s="813"/>
      <c r="NQH16" s="813"/>
      <c r="NQI16" s="813"/>
      <c r="NQJ16" s="813"/>
      <c r="NQK16" s="813"/>
      <c r="NQL16" s="813"/>
      <c r="NQM16" s="813"/>
      <c r="NQN16" s="813"/>
      <c r="NQO16" s="813"/>
      <c r="NQP16" s="813"/>
      <c r="NQQ16" s="813"/>
      <c r="NQR16" s="813"/>
      <c r="NQS16" s="813"/>
      <c r="NQT16" s="813"/>
      <c r="NQU16" s="813"/>
      <c r="NQV16" s="813"/>
      <c r="NQW16" s="813"/>
      <c r="NQX16" s="813"/>
      <c r="NQY16" s="813"/>
      <c r="NQZ16" s="813"/>
      <c r="NRA16" s="813"/>
      <c r="NRB16" s="813"/>
      <c r="NRC16" s="813"/>
      <c r="NRD16" s="813"/>
      <c r="NRE16" s="813"/>
      <c r="NRF16" s="813"/>
      <c r="NRG16" s="813"/>
      <c r="NRH16" s="813"/>
      <c r="NRI16" s="813"/>
      <c r="NRJ16" s="813"/>
      <c r="NRK16" s="813"/>
      <c r="NRL16" s="813"/>
      <c r="NRM16" s="813"/>
      <c r="NRN16" s="813"/>
      <c r="NRO16" s="813"/>
      <c r="NRP16" s="813"/>
      <c r="NRQ16" s="813"/>
      <c r="NRR16" s="813"/>
      <c r="NRS16" s="813"/>
      <c r="NRT16" s="813"/>
      <c r="NRU16" s="813"/>
      <c r="NRV16" s="813"/>
      <c r="NRW16" s="813"/>
      <c r="NRX16" s="813"/>
      <c r="NRY16" s="813"/>
      <c r="NRZ16" s="813"/>
      <c r="NSA16" s="813"/>
      <c r="NSB16" s="813"/>
      <c r="NSC16" s="813"/>
      <c r="NSD16" s="813"/>
      <c r="NSE16" s="813"/>
      <c r="NSF16" s="813"/>
      <c r="NSG16" s="813"/>
      <c r="NSH16" s="813"/>
      <c r="NSI16" s="813"/>
      <c r="NSJ16" s="813"/>
      <c r="NSK16" s="813"/>
      <c r="NSL16" s="813"/>
      <c r="NSM16" s="813"/>
      <c r="NSN16" s="813"/>
      <c r="NSO16" s="813"/>
      <c r="NSP16" s="813"/>
      <c r="NSQ16" s="813"/>
      <c r="NSR16" s="813"/>
      <c r="NSS16" s="813"/>
      <c r="NST16" s="813"/>
      <c r="NSU16" s="813"/>
      <c r="NSV16" s="813"/>
      <c r="NSW16" s="813"/>
      <c r="NSX16" s="813"/>
      <c r="NSY16" s="813"/>
      <c r="NSZ16" s="813"/>
      <c r="NTA16" s="813"/>
      <c r="NTB16" s="813"/>
      <c r="NTC16" s="813"/>
      <c r="NTD16" s="813"/>
      <c r="NTE16" s="813"/>
      <c r="NTF16" s="813"/>
      <c r="NTG16" s="813"/>
      <c r="NTH16" s="813"/>
      <c r="NTI16" s="813"/>
      <c r="NTJ16" s="813"/>
      <c r="NTK16" s="813"/>
      <c r="NTL16" s="813"/>
      <c r="NTM16" s="813"/>
      <c r="NTN16" s="813"/>
      <c r="NTO16" s="813"/>
      <c r="NTP16" s="813"/>
      <c r="NTQ16" s="813"/>
      <c r="NTR16" s="813"/>
      <c r="NTS16" s="813"/>
      <c r="NTT16" s="813"/>
      <c r="NTU16" s="813"/>
      <c r="NTV16" s="813"/>
      <c r="NTW16" s="813"/>
      <c r="NTX16" s="813"/>
      <c r="NTY16" s="813"/>
      <c r="NTZ16" s="813"/>
      <c r="NUA16" s="813"/>
      <c r="NUB16" s="813"/>
      <c r="NUC16" s="813"/>
      <c r="NUD16" s="813"/>
      <c r="NUE16" s="813"/>
      <c r="NUF16" s="813"/>
      <c r="NUG16" s="813"/>
      <c r="NUH16" s="813"/>
      <c r="NUI16" s="813"/>
      <c r="NUJ16" s="813"/>
      <c r="NUK16" s="813"/>
      <c r="NUL16" s="813"/>
      <c r="NUM16" s="813"/>
      <c r="NUN16" s="813"/>
      <c r="NUO16" s="813"/>
      <c r="NUP16" s="813"/>
      <c r="NUQ16" s="813"/>
      <c r="NUR16" s="813"/>
      <c r="NUS16" s="813"/>
      <c r="NUT16" s="813"/>
      <c r="NUU16" s="813"/>
      <c r="NUV16" s="813"/>
      <c r="NUW16" s="813"/>
      <c r="NUX16" s="813"/>
      <c r="NUY16" s="813"/>
      <c r="NUZ16" s="813"/>
      <c r="NVA16" s="813"/>
      <c r="NVB16" s="813"/>
      <c r="NVC16" s="813"/>
      <c r="NVD16" s="813"/>
      <c r="NVE16" s="813"/>
      <c r="NVF16" s="813"/>
      <c r="NVG16" s="813"/>
      <c r="NVH16" s="813"/>
      <c r="NVI16" s="813"/>
      <c r="NVJ16" s="813"/>
      <c r="NVK16" s="813"/>
      <c r="NVL16" s="813"/>
      <c r="NVM16" s="813"/>
      <c r="NVN16" s="813"/>
      <c r="NVO16" s="813"/>
      <c r="NVP16" s="813"/>
      <c r="NVQ16" s="813"/>
      <c r="NVR16" s="813"/>
      <c r="NVS16" s="813"/>
      <c r="NVT16" s="813"/>
      <c r="NVU16" s="813"/>
      <c r="NVV16" s="813"/>
      <c r="NVW16" s="813"/>
      <c r="NVX16" s="813"/>
      <c r="NVY16" s="813"/>
      <c r="NVZ16" s="813"/>
      <c r="NWA16" s="813"/>
      <c r="NWB16" s="813"/>
      <c r="NWC16" s="813"/>
      <c r="NWD16" s="813"/>
      <c r="NWE16" s="813"/>
      <c r="NWF16" s="813"/>
      <c r="NWG16" s="813"/>
      <c r="NWH16" s="813"/>
      <c r="NWI16" s="813"/>
      <c r="NWJ16" s="813"/>
      <c r="NWK16" s="813"/>
      <c r="NWL16" s="813"/>
      <c r="NWM16" s="813"/>
      <c r="NWN16" s="813"/>
      <c r="NWO16" s="813"/>
      <c r="NWP16" s="813"/>
      <c r="NWQ16" s="813"/>
      <c r="NWR16" s="813"/>
      <c r="NWS16" s="813"/>
      <c r="NWT16" s="813"/>
      <c r="NWU16" s="813"/>
      <c r="NWV16" s="813"/>
      <c r="NWW16" s="813"/>
      <c r="NWX16" s="813"/>
      <c r="NWY16" s="813"/>
      <c r="NWZ16" s="813"/>
      <c r="NXA16" s="813"/>
      <c r="NXB16" s="813"/>
      <c r="NXC16" s="813"/>
      <c r="NXD16" s="813"/>
      <c r="NXE16" s="813"/>
      <c r="NXF16" s="813"/>
      <c r="NXG16" s="813"/>
      <c r="NXH16" s="813"/>
      <c r="NXI16" s="813"/>
      <c r="NXJ16" s="813"/>
      <c r="NXK16" s="813"/>
      <c r="NXL16" s="813"/>
      <c r="NXM16" s="813"/>
      <c r="NXN16" s="813"/>
      <c r="NXO16" s="813"/>
      <c r="NXP16" s="813"/>
      <c r="NXQ16" s="813"/>
      <c r="NXR16" s="813"/>
      <c r="NXS16" s="813"/>
      <c r="NXT16" s="813"/>
      <c r="NXU16" s="813"/>
      <c r="NXV16" s="813"/>
      <c r="NXW16" s="813"/>
      <c r="NXX16" s="813"/>
      <c r="NXY16" s="813"/>
      <c r="NXZ16" s="813"/>
      <c r="NYA16" s="813"/>
      <c r="NYB16" s="813"/>
      <c r="NYC16" s="813"/>
      <c r="NYD16" s="813"/>
      <c r="NYE16" s="813"/>
      <c r="NYF16" s="813"/>
      <c r="NYG16" s="813"/>
      <c r="NYH16" s="813"/>
      <c r="NYI16" s="813"/>
      <c r="NYJ16" s="813"/>
      <c r="NYK16" s="813"/>
      <c r="NYL16" s="813"/>
      <c r="NYM16" s="813"/>
      <c r="NYN16" s="813"/>
      <c r="NYO16" s="813"/>
      <c r="NYP16" s="813"/>
      <c r="NYQ16" s="813"/>
      <c r="NYR16" s="813"/>
      <c r="NYS16" s="813"/>
      <c r="NYT16" s="813"/>
      <c r="NYU16" s="813"/>
      <c r="NYV16" s="813"/>
      <c r="NYW16" s="813"/>
      <c r="NYX16" s="813"/>
      <c r="NYY16" s="813"/>
      <c r="NYZ16" s="813"/>
      <c r="NZA16" s="813"/>
      <c r="NZB16" s="813"/>
      <c r="NZC16" s="813"/>
      <c r="NZD16" s="813"/>
      <c r="NZE16" s="813"/>
      <c r="NZF16" s="813"/>
      <c r="NZG16" s="813"/>
      <c r="NZH16" s="813"/>
      <c r="NZI16" s="813"/>
      <c r="NZJ16" s="813"/>
      <c r="NZK16" s="813"/>
      <c r="NZL16" s="813"/>
      <c r="NZM16" s="813"/>
      <c r="NZN16" s="813"/>
      <c r="NZO16" s="813"/>
      <c r="NZP16" s="813"/>
      <c r="NZQ16" s="813"/>
      <c r="NZR16" s="813"/>
      <c r="NZS16" s="813"/>
      <c r="NZT16" s="813"/>
      <c r="NZU16" s="813"/>
      <c r="NZV16" s="813"/>
      <c r="NZW16" s="813"/>
      <c r="NZX16" s="813"/>
      <c r="NZY16" s="813"/>
      <c r="NZZ16" s="813"/>
      <c r="OAA16" s="813"/>
      <c r="OAB16" s="813"/>
      <c r="OAC16" s="813"/>
      <c r="OAD16" s="813"/>
      <c r="OAE16" s="813"/>
      <c r="OAF16" s="813"/>
      <c r="OAG16" s="813"/>
      <c r="OAH16" s="813"/>
      <c r="OAI16" s="813"/>
      <c r="OAJ16" s="813"/>
      <c r="OAK16" s="813"/>
      <c r="OAL16" s="813"/>
      <c r="OAM16" s="813"/>
      <c r="OAN16" s="813"/>
      <c r="OAO16" s="813"/>
      <c r="OAP16" s="813"/>
      <c r="OAQ16" s="813"/>
      <c r="OAR16" s="813"/>
      <c r="OAS16" s="813"/>
      <c r="OAT16" s="813"/>
      <c r="OAU16" s="813"/>
      <c r="OAV16" s="813"/>
      <c r="OAW16" s="813"/>
      <c r="OAX16" s="813"/>
      <c r="OAY16" s="813"/>
      <c r="OAZ16" s="813"/>
      <c r="OBA16" s="813"/>
      <c r="OBB16" s="813"/>
      <c r="OBC16" s="813"/>
      <c r="OBD16" s="813"/>
      <c r="OBE16" s="813"/>
      <c r="OBF16" s="813"/>
      <c r="OBG16" s="813"/>
      <c r="OBH16" s="813"/>
      <c r="OBI16" s="813"/>
      <c r="OBJ16" s="813"/>
      <c r="OBK16" s="813"/>
      <c r="OBL16" s="813"/>
      <c r="OBM16" s="813"/>
      <c r="OBN16" s="813"/>
      <c r="OBO16" s="813"/>
      <c r="OBP16" s="813"/>
      <c r="OBQ16" s="813"/>
      <c r="OBR16" s="813"/>
      <c r="OBS16" s="813"/>
      <c r="OBT16" s="813"/>
      <c r="OBU16" s="813"/>
      <c r="OBV16" s="813"/>
      <c r="OBW16" s="813"/>
      <c r="OBX16" s="813"/>
      <c r="OBY16" s="813"/>
      <c r="OBZ16" s="813"/>
      <c r="OCA16" s="813"/>
      <c r="OCB16" s="813"/>
      <c r="OCC16" s="813"/>
      <c r="OCD16" s="813"/>
      <c r="OCE16" s="813"/>
      <c r="OCF16" s="813"/>
      <c r="OCG16" s="813"/>
      <c r="OCH16" s="813"/>
      <c r="OCI16" s="813"/>
      <c r="OCJ16" s="813"/>
      <c r="OCK16" s="813"/>
      <c r="OCL16" s="813"/>
      <c r="OCM16" s="813"/>
      <c r="OCN16" s="813"/>
      <c r="OCO16" s="813"/>
      <c r="OCP16" s="813"/>
      <c r="OCQ16" s="813"/>
      <c r="OCR16" s="813"/>
      <c r="OCS16" s="813"/>
      <c r="OCT16" s="813"/>
      <c r="OCU16" s="813"/>
      <c r="OCV16" s="813"/>
      <c r="OCW16" s="813"/>
      <c r="OCX16" s="813"/>
      <c r="OCY16" s="813"/>
      <c r="OCZ16" s="813"/>
      <c r="ODA16" s="813"/>
      <c r="ODB16" s="813"/>
      <c r="ODC16" s="813"/>
      <c r="ODD16" s="813"/>
      <c r="ODE16" s="813"/>
      <c r="ODF16" s="813"/>
      <c r="ODG16" s="813"/>
      <c r="ODH16" s="813"/>
      <c r="ODI16" s="813"/>
      <c r="ODJ16" s="813"/>
      <c r="ODK16" s="813"/>
      <c r="ODL16" s="813"/>
      <c r="ODM16" s="813"/>
      <c r="ODN16" s="813"/>
      <c r="ODO16" s="813"/>
      <c r="ODP16" s="813"/>
      <c r="ODQ16" s="813"/>
      <c r="ODR16" s="813"/>
      <c r="ODS16" s="813"/>
      <c r="ODT16" s="813"/>
      <c r="ODU16" s="813"/>
      <c r="ODV16" s="813"/>
      <c r="ODW16" s="813"/>
      <c r="ODX16" s="813"/>
      <c r="ODY16" s="813"/>
      <c r="ODZ16" s="813"/>
      <c r="OEA16" s="813"/>
      <c r="OEB16" s="813"/>
      <c r="OEC16" s="813"/>
      <c r="OED16" s="813"/>
      <c r="OEE16" s="813"/>
      <c r="OEF16" s="813"/>
      <c r="OEG16" s="813"/>
      <c r="OEH16" s="813"/>
      <c r="OEI16" s="813"/>
      <c r="OEJ16" s="813"/>
      <c r="OEK16" s="813"/>
      <c r="OEL16" s="813"/>
      <c r="OEM16" s="813"/>
      <c r="OEN16" s="813"/>
      <c r="OEO16" s="813"/>
      <c r="OEP16" s="813"/>
      <c r="OEQ16" s="813"/>
      <c r="OER16" s="813"/>
      <c r="OES16" s="813"/>
      <c r="OET16" s="813"/>
      <c r="OEU16" s="813"/>
      <c r="OEV16" s="813"/>
      <c r="OEW16" s="813"/>
      <c r="OEX16" s="813"/>
      <c r="OEY16" s="813"/>
      <c r="OEZ16" s="813"/>
      <c r="OFA16" s="813"/>
      <c r="OFB16" s="813"/>
      <c r="OFC16" s="813"/>
      <c r="OFD16" s="813"/>
      <c r="OFE16" s="813"/>
      <c r="OFF16" s="813"/>
      <c r="OFG16" s="813"/>
      <c r="OFH16" s="813"/>
      <c r="OFI16" s="813"/>
      <c r="OFJ16" s="813"/>
      <c r="OFK16" s="813"/>
      <c r="OFL16" s="813"/>
      <c r="OFM16" s="813"/>
      <c r="OFN16" s="813"/>
      <c r="OFO16" s="813"/>
      <c r="OFP16" s="813"/>
      <c r="OFQ16" s="813"/>
      <c r="OFR16" s="813"/>
      <c r="OFS16" s="813"/>
      <c r="OFT16" s="813"/>
      <c r="OFU16" s="813"/>
      <c r="OFV16" s="813"/>
      <c r="OFW16" s="813"/>
      <c r="OFX16" s="813"/>
      <c r="OFY16" s="813"/>
      <c r="OFZ16" s="813"/>
      <c r="OGA16" s="813"/>
      <c r="OGB16" s="813"/>
      <c r="OGC16" s="813"/>
      <c r="OGD16" s="813"/>
      <c r="OGE16" s="813"/>
      <c r="OGF16" s="813"/>
      <c r="OGG16" s="813"/>
      <c r="OGH16" s="813"/>
      <c r="OGI16" s="813"/>
      <c r="OGJ16" s="813"/>
      <c r="OGK16" s="813"/>
      <c r="OGL16" s="813"/>
      <c r="OGM16" s="813"/>
      <c r="OGN16" s="813"/>
      <c r="OGO16" s="813"/>
      <c r="OGP16" s="813"/>
      <c r="OGQ16" s="813"/>
      <c r="OGR16" s="813"/>
      <c r="OGS16" s="813"/>
      <c r="OGT16" s="813"/>
      <c r="OGU16" s="813"/>
      <c r="OGV16" s="813"/>
      <c r="OGW16" s="813"/>
      <c r="OGX16" s="813"/>
      <c r="OGY16" s="813"/>
      <c r="OGZ16" s="813"/>
      <c r="OHA16" s="813"/>
      <c r="OHB16" s="813"/>
      <c r="OHC16" s="813"/>
      <c r="OHD16" s="813"/>
      <c r="OHE16" s="813"/>
      <c r="OHF16" s="813"/>
      <c r="OHG16" s="813"/>
      <c r="OHH16" s="813"/>
      <c r="OHI16" s="813"/>
      <c r="OHJ16" s="813"/>
      <c r="OHK16" s="813"/>
      <c r="OHL16" s="813"/>
      <c r="OHM16" s="813"/>
      <c r="OHN16" s="813"/>
      <c r="OHO16" s="813"/>
      <c r="OHP16" s="813"/>
      <c r="OHQ16" s="813"/>
      <c r="OHR16" s="813"/>
      <c r="OHS16" s="813"/>
      <c r="OHT16" s="813"/>
      <c r="OHU16" s="813"/>
      <c r="OHV16" s="813"/>
      <c r="OHW16" s="813"/>
      <c r="OHX16" s="813"/>
      <c r="OHY16" s="813"/>
      <c r="OHZ16" s="813"/>
      <c r="OIA16" s="813"/>
      <c r="OIB16" s="813"/>
      <c r="OIC16" s="813"/>
      <c r="OID16" s="813"/>
      <c r="OIE16" s="813"/>
      <c r="OIF16" s="813"/>
      <c r="OIG16" s="813"/>
      <c r="OIH16" s="813"/>
      <c r="OII16" s="813"/>
      <c r="OIJ16" s="813"/>
      <c r="OIK16" s="813"/>
      <c r="OIL16" s="813"/>
      <c r="OIM16" s="813"/>
      <c r="OIN16" s="813"/>
      <c r="OIO16" s="813"/>
      <c r="OIP16" s="813"/>
      <c r="OIQ16" s="813"/>
      <c r="OIR16" s="813"/>
      <c r="OIS16" s="813"/>
      <c r="OIT16" s="813"/>
      <c r="OIU16" s="813"/>
      <c r="OIV16" s="813"/>
      <c r="OIW16" s="813"/>
      <c r="OIX16" s="813"/>
      <c r="OIY16" s="813"/>
      <c r="OIZ16" s="813"/>
      <c r="OJA16" s="813"/>
      <c r="OJB16" s="813"/>
      <c r="OJC16" s="813"/>
      <c r="OJD16" s="813"/>
      <c r="OJE16" s="813"/>
      <c r="OJF16" s="813"/>
      <c r="OJG16" s="813"/>
      <c r="OJH16" s="813"/>
      <c r="OJI16" s="813"/>
      <c r="OJJ16" s="813"/>
      <c r="OJK16" s="813"/>
      <c r="OJL16" s="813"/>
      <c r="OJM16" s="813"/>
      <c r="OJN16" s="813"/>
      <c r="OJO16" s="813"/>
      <c r="OJP16" s="813"/>
      <c r="OJQ16" s="813"/>
      <c r="OJR16" s="813"/>
      <c r="OJS16" s="813"/>
      <c r="OJT16" s="813"/>
      <c r="OJU16" s="813"/>
      <c r="OJV16" s="813"/>
      <c r="OJW16" s="813"/>
      <c r="OJX16" s="813"/>
      <c r="OJY16" s="813"/>
      <c r="OJZ16" s="813"/>
      <c r="OKA16" s="813"/>
      <c r="OKB16" s="813"/>
      <c r="OKC16" s="813"/>
      <c r="OKD16" s="813"/>
      <c r="OKE16" s="813"/>
      <c r="OKF16" s="813"/>
      <c r="OKG16" s="813"/>
      <c r="OKH16" s="813"/>
      <c r="OKI16" s="813"/>
      <c r="OKJ16" s="813"/>
      <c r="OKK16" s="813"/>
      <c r="OKL16" s="813"/>
      <c r="OKM16" s="813"/>
      <c r="OKN16" s="813"/>
      <c r="OKO16" s="813"/>
      <c r="OKP16" s="813"/>
      <c r="OKQ16" s="813"/>
      <c r="OKR16" s="813"/>
      <c r="OKS16" s="813"/>
      <c r="OKT16" s="813"/>
      <c r="OKU16" s="813"/>
      <c r="OKV16" s="813"/>
      <c r="OKW16" s="813"/>
      <c r="OKX16" s="813"/>
      <c r="OKY16" s="813"/>
      <c r="OKZ16" s="813"/>
      <c r="OLA16" s="813"/>
      <c r="OLB16" s="813"/>
      <c r="OLC16" s="813"/>
      <c r="OLD16" s="813"/>
      <c r="OLE16" s="813"/>
      <c r="OLF16" s="813"/>
      <c r="OLG16" s="813"/>
      <c r="OLH16" s="813"/>
      <c r="OLI16" s="813"/>
      <c r="OLJ16" s="813"/>
      <c r="OLK16" s="813"/>
      <c r="OLL16" s="813"/>
      <c r="OLM16" s="813"/>
      <c r="OLN16" s="813"/>
      <c r="OLO16" s="813"/>
      <c r="OLP16" s="813"/>
      <c r="OLQ16" s="813"/>
      <c r="OLR16" s="813"/>
      <c r="OLS16" s="813"/>
      <c r="OLT16" s="813"/>
      <c r="OLU16" s="813"/>
      <c r="OLV16" s="813"/>
      <c r="OLW16" s="813"/>
      <c r="OLX16" s="813"/>
      <c r="OLY16" s="813"/>
      <c r="OLZ16" s="813"/>
      <c r="OMA16" s="813"/>
      <c r="OMB16" s="813"/>
      <c r="OMC16" s="813"/>
      <c r="OMD16" s="813"/>
      <c r="OME16" s="813"/>
      <c r="OMF16" s="813"/>
      <c r="OMG16" s="813"/>
      <c r="OMH16" s="813"/>
      <c r="OMI16" s="813"/>
      <c r="OMJ16" s="813"/>
      <c r="OMK16" s="813"/>
      <c r="OML16" s="813"/>
      <c r="OMM16" s="813"/>
      <c r="OMN16" s="813"/>
      <c r="OMO16" s="813"/>
      <c r="OMP16" s="813"/>
      <c r="OMQ16" s="813"/>
      <c r="OMR16" s="813"/>
      <c r="OMS16" s="813"/>
      <c r="OMT16" s="813"/>
      <c r="OMU16" s="813"/>
      <c r="OMV16" s="813"/>
      <c r="OMW16" s="813"/>
      <c r="OMX16" s="813"/>
      <c r="OMY16" s="813"/>
      <c r="OMZ16" s="813"/>
      <c r="ONA16" s="813"/>
      <c r="ONB16" s="813"/>
      <c r="ONC16" s="813"/>
      <c r="OND16" s="813"/>
      <c r="ONE16" s="813"/>
      <c r="ONF16" s="813"/>
      <c r="ONG16" s="813"/>
      <c r="ONH16" s="813"/>
      <c r="ONI16" s="813"/>
      <c r="ONJ16" s="813"/>
      <c r="ONK16" s="813"/>
      <c r="ONL16" s="813"/>
      <c r="ONM16" s="813"/>
      <c r="ONN16" s="813"/>
      <c r="ONO16" s="813"/>
      <c r="ONP16" s="813"/>
      <c r="ONQ16" s="813"/>
      <c r="ONR16" s="813"/>
      <c r="ONS16" s="813"/>
      <c r="ONT16" s="813"/>
      <c r="ONU16" s="813"/>
      <c r="ONV16" s="813"/>
      <c r="ONW16" s="813"/>
      <c r="ONX16" s="813"/>
      <c r="ONY16" s="813"/>
      <c r="ONZ16" s="813"/>
      <c r="OOA16" s="813"/>
      <c r="OOB16" s="813"/>
      <c r="OOC16" s="813"/>
      <c r="OOD16" s="813"/>
      <c r="OOE16" s="813"/>
      <c r="OOF16" s="813"/>
      <c r="OOG16" s="813"/>
      <c r="OOH16" s="813"/>
      <c r="OOI16" s="813"/>
      <c r="OOJ16" s="813"/>
      <c r="OOK16" s="813"/>
      <c r="OOL16" s="813"/>
      <c r="OOM16" s="813"/>
      <c r="OON16" s="813"/>
      <c r="OOO16" s="813"/>
      <c r="OOP16" s="813"/>
      <c r="OOQ16" s="813"/>
      <c r="OOR16" s="813"/>
      <c r="OOS16" s="813"/>
      <c r="OOT16" s="813"/>
      <c r="OOU16" s="813"/>
      <c r="OOV16" s="813"/>
      <c r="OOW16" s="813"/>
      <c r="OOX16" s="813"/>
      <c r="OOY16" s="813"/>
      <c r="OOZ16" s="813"/>
      <c r="OPA16" s="813"/>
      <c r="OPB16" s="813"/>
      <c r="OPC16" s="813"/>
      <c r="OPD16" s="813"/>
      <c r="OPE16" s="813"/>
      <c r="OPF16" s="813"/>
      <c r="OPG16" s="813"/>
      <c r="OPH16" s="813"/>
      <c r="OPI16" s="813"/>
      <c r="OPJ16" s="813"/>
      <c r="OPK16" s="813"/>
      <c r="OPL16" s="813"/>
      <c r="OPM16" s="813"/>
      <c r="OPN16" s="813"/>
      <c r="OPO16" s="813"/>
      <c r="OPP16" s="813"/>
      <c r="OPQ16" s="813"/>
      <c r="OPR16" s="813"/>
      <c r="OPS16" s="813"/>
      <c r="OPT16" s="813"/>
      <c r="OPU16" s="813"/>
      <c r="OPV16" s="813"/>
      <c r="OPW16" s="813"/>
      <c r="OPX16" s="813"/>
      <c r="OPY16" s="813"/>
      <c r="OPZ16" s="813"/>
      <c r="OQA16" s="813"/>
      <c r="OQB16" s="813"/>
      <c r="OQC16" s="813"/>
      <c r="OQD16" s="813"/>
      <c r="OQE16" s="813"/>
      <c r="OQF16" s="813"/>
      <c r="OQG16" s="813"/>
      <c r="OQH16" s="813"/>
      <c r="OQI16" s="813"/>
      <c r="OQJ16" s="813"/>
      <c r="OQK16" s="813"/>
      <c r="OQL16" s="813"/>
      <c r="OQM16" s="813"/>
      <c r="OQN16" s="813"/>
      <c r="OQO16" s="813"/>
      <c r="OQP16" s="813"/>
      <c r="OQQ16" s="813"/>
      <c r="OQR16" s="813"/>
      <c r="OQS16" s="813"/>
      <c r="OQT16" s="813"/>
      <c r="OQU16" s="813"/>
      <c r="OQV16" s="813"/>
      <c r="OQW16" s="813"/>
      <c r="OQX16" s="813"/>
      <c r="OQY16" s="813"/>
      <c r="OQZ16" s="813"/>
      <c r="ORA16" s="813"/>
      <c r="ORB16" s="813"/>
      <c r="ORC16" s="813"/>
      <c r="ORD16" s="813"/>
      <c r="ORE16" s="813"/>
      <c r="ORF16" s="813"/>
      <c r="ORG16" s="813"/>
      <c r="ORH16" s="813"/>
      <c r="ORI16" s="813"/>
      <c r="ORJ16" s="813"/>
      <c r="ORK16" s="813"/>
      <c r="ORL16" s="813"/>
      <c r="ORM16" s="813"/>
      <c r="ORN16" s="813"/>
      <c r="ORO16" s="813"/>
      <c r="ORP16" s="813"/>
      <c r="ORQ16" s="813"/>
      <c r="ORR16" s="813"/>
      <c r="ORS16" s="813"/>
      <c r="ORT16" s="813"/>
      <c r="ORU16" s="813"/>
      <c r="ORV16" s="813"/>
      <c r="ORW16" s="813"/>
      <c r="ORX16" s="813"/>
      <c r="ORY16" s="813"/>
      <c r="ORZ16" s="813"/>
      <c r="OSA16" s="813"/>
      <c r="OSB16" s="813"/>
      <c r="OSC16" s="813"/>
      <c r="OSD16" s="813"/>
      <c r="OSE16" s="813"/>
      <c r="OSF16" s="813"/>
      <c r="OSG16" s="813"/>
      <c r="OSH16" s="813"/>
      <c r="OSI16" s="813"/>
      <c r="OSJ16" s="813"/>
      <c r="OSK16" s="813"/>
      <c r="OSL16" s="813"/>
      <c r="OSM16" s="813"/>
      <c r="OSN16" s="813"/>
      <c r="OSO16" s="813"/>
      <c r="OSP16" s="813"/>
      <c r="OSQ16" s="813"/>
      <c r="OSR16" s="813"/>
      <c r="OSS16" s="813"/>
      <c r="OST16" s="813"/>
      <c r="OSU16" s="813"/>
      <c r="OSV16" s="813"/>
      <c r="OSW16" s="813"/>
      <c r="OSX16" s="813"/>
      <c r="OSY16" s="813"/>
      <c r="OSZ16" s="813"/>
      <c r="OTA16" s="813"/>
      <c r="OTB16" s="813"/>
      <c r="OTC16" s="813"/>
      <c r="OTD16" s="813"/>
      <c r="OTE16" s="813"/>
      <c r="OTF16" s="813"/>
      <c r="OTG16" s="813"/>
      <c r="OTH16" s="813"/>
      <c r="OTI16" s="813"/>
      <c r="OTJ16" s="813"/>
      <c r="OTK16" s="813"/>
      <c r="OTL16" s="813"/>
      <c r="OTM16" s="813"/>
      <c r="OTN16" s="813"/>
      <c r="OTO16" s="813"/>
      <c r="OTP16" s="813"/>
      <c r="OTQ16" s="813"/>
      <c r="OTR16" s="813"/>
      <c r="OTS16" s="813"/>
      <c r="OTT16" s="813"/>
      <c r="OTU16" s="813"/>
      <c r="OTV16" s="813"/>
      <c r="OTW16" s="813"/>
      <c r="OTX16" s="813"/>
      <c r="OTY16" s="813"/>
      <c r="OTZ16" s="813"/>
      <c r="OUA16" s="813"/>
      <c r="OUB16" s="813"/>
      <c r="OUC16" s="813"/>
      <c r="OUD16" s="813"/>
      <c r="OUE16" s="813"/>
      <c r="OUF16" s="813"/>
      <c r="OUG16" s="813"/>
      <c r="OUH16" s="813"/>
      <c r="OUI16" s="813"/>
      <c r="OUJ16" s="813"/>
      <c r="OUK16" s="813"/>
      <c r="OUL16" s="813"/>
      <c r="OUM16" s="813"/>
      <c r="OUN16" s="813"/>
      <c r="OUO16" s="813"/>
      <c r="OUP16" s="813"/>
      <c r="OUQ16" s="813"/>
      <c r="OUR16" s="813"/>
      <c r="OUS16" s="813"/>
      <c r="OUT16" s="813"/>
      <c r="OUU16" s="813"/>
      <c r="OUV16" s="813"/>
      <c r="OUW16" s="813"/>
      <c r="OUX16" s="813"/>
      <c r="OUY16" s="813"/>
      <c r="OUZ16" s="813"/>
      <c r="OVA16" s="813"/>
      <c r="OVB16" s="813"/>
      <c r="OVC16" s="813"/>
      <c r="OVD16" s="813"/>
      <c r="OVE16" s="813"/>
      <c r="OVF16" s="813"/>
      <c r="OVG16" s="813"/>
      <c r="OVH16" s="813"/>
      <c r="OVI16" s="813"/>
      <c r="OVJ16" s="813"/>
      <c r="OVK16" s="813"/>
      <c r="OVL16" s="813"/>
      <c r="OVM16" s="813"/>
      <c r="OVN16" s="813"/>
      <c r="OVO16" s="813"/>
      <c r="OVP16" s="813"/>
      <c r="OVQ16" s="813"/>
      <c r="OVR16" s="813"/>
      <c r="OVS16" s="813"/>
      <c r="OVT16" s="813"/>
      <c r="OVU16" s="813"/>
      <c r="OVV16" s="813"/>
      <c r="OVW16" s="813"/>
      <c r="OVX16" s="813"/>
      <c r="OVY16" s="813"/>
      <c r="OVZ16" s="813"/>
      <c r="OWA16" s="813"/>
      <c r="OWB16" s="813"/>
      <c r="OWC16" s="813"/>
      <c r="OWD16" s="813"/>
      <c r="OWE16" s="813"/>
      <c r="OWF16" s="813"/>
      <c r="OWG16" s="813"/>
      <c r="OWH16" s="813"/>
      <c r="OWI16" s="813"/>
      <c r="OWJ16" s="813"/>
      <c r="OWK16" s="813"/>
      <c r="OWL16" s="813"/>
      <c r="OWM16" s="813"/>
      <c r="OWN16" s="813"/>
      <c r="OWO16" s="813"/>
      <c r="OWP16" s="813"/>
      <c r="OWQ16" s="813"/>
      <c r="OWR16" s="813"/>
      <c r="OWS16" s="813"/>
      <c r="OWT16" s="813"/>
      <c r="OWU16" s="813"/>
      <c r="OWV16" s="813"/>
      <c r="OWW16" s="813"/>
      <c r="OWX16" s="813"/>
      <c r="OWY16" s="813"/>
      <c r="OWZ16" s="813"/>
      <c r="OXA16" s="813"/>
      <c r="OXB16" s="813"/>
      <c r="OXC16" s="813"/>
      <c r="OXD16" s="813"/>
      <c r="OXE16" s="813"/>
      <c r="OXF16" s="813"/>
      <c r="OXG16" s="813"/>
      <c r="OXH16" s="813"/>
      <c r="OXI16" s="813"/>
      <c r="OXJ16" s="813"/>
      <c r="OXK16" s="813"/>
      <c r="OXL16" s="813"/>
      <c r="OXM16" s="813"/>
      <c r="OXN16" s="813"/>
      <c r="OXO16" s="813"/>
      <c r="OXP16" s="813"/>
      <c r="OXQ16" s="813"/>
      <c r="OXR16" s="813"/>
      <c r="OXS16" s="813"/>
      <c r="OXT16" s="813"/>
      <c r="OXU16" s="813"/>
      <c r="OXV16" s="813"/>
      <c r="OXW16" s="813"/>
      <c r="OXX16" s="813"/>
      <c r="OXY16" s="813"/>
      <c r="OXZ16" s="813"/>
      <c r="OYA16" s="813"/>
      <c r="OYB16" s="813"/>
      <c r="OYC16" s="813"/>
      <c r="OYD16" s="813"/>
      <c r="OYE16" s="813"/>
      <c r="OYF16" s="813"/>
      <c r="OYG16" s="813"/>
      <c r="OYH16" s="813"/>
      <c r="OYI16" s="813"/>
      <c r="OYJ16" s="813"/>
      <c r="OYK16" s="813"/>
      <c r="OYL16" s="813"/>
      <c r="OYM16" s="813"/>
      <c r="OYN16" s="813"/>
      <c r="OYO16" s="813"/>
      <c r="OYP16" s="813"/>
      <c r="OYQ16" s="813"/>
      <c r="OYR16" s="813"/>
      <c r="OYS16" s="813"/>
      <c r="OYT16" s="813"/>
      <c r="OYU16" s="813"/>
      <c r="OYV16" s="813"/>
      <c r="OYW16" s="813"/>
      <c r="OYX16" s="813"/>
      <c r="OYY16" s="813"/>
      <c r="OYZ16" s="813"/>
      <c r="OZA16" s="813"/>
      <c r="OZB16" s="813"/>
      <c r="OZC16" s="813"/>
      <c r="OZD16" s="813"/>
      <c r="OZE16" s="813"/>
      <c r="OZF16" s="813"/>
      <c r="OZG16" s="813"/>
      <c r="OZH16" s="813"/>
      <c r="OZI16" s="813"/>
      <c r="OZJ16" s="813"/>
      <c r="OZK16" s="813"/>
      <c r="OZL16" s="813"/>
      <c r="OZM16" s="813"/>
      <c r="OZN16" s="813"/>
      <c r="OZO16" s="813"/>
      <c r="OZP16" s="813"/>
      <c r="OZQ16" s="813"/>
      <c r="OZR16" s="813"/>
      <c r="OZS16" s="813"/>
      <c r="OZT16" s="813"/>
      <c r="OZU16" s="813"/>
      <c r="OZV16" s="813"/>
      <c r="OZW16" s="813"/>
      <c r="OZX16" s="813"/>
      <c r="OZY16" s="813"/>
      <c r="OZZ16" s="813"/>
      <c r="PAA16" s="813"/>
      <c r="PAB16" s="813"/>
      <c r="PAC16" s="813"/>
      <c r="PAD16" s="813"/>
      <c r="PAE16" s="813"/>
      <c r="PAF16" s="813"/>
      <c r="PAG16" s="813"/>
      <c r="PAH16" s="813"/>
      <c r="PAI16" s="813"/>
      <c r="PAJ16" s="813"/>
      <c r="PAK16" s="813"/>
      <c r="PAL16" s="813"/>
      <c r="PAM16" s="813"/>
      <c r="PAN16" s="813"/>
      <c r="PAO16" s="813"/>
      <c r="PAP16" s="813"/>
      <c r="PAQ16" s="813"/>
      <c r="PAR16" s="813"/>
      <c r="PAS16" s="813"/>
      <c r="PAT16" s="813"/>
      <c r="PAU16" s="813"/>
      <c r="PAV16" s="813"/>
      <c r="PAW16" s="813"/>
      <c r="PAX16" s="813"/>
      <c r="PAY16" s="813"/>
      <c r="PAZ16" s="813"/>
      <c r="PBA16" s="813"/>
      <c r="PBB16" s="813"/>
      <c r="PBC16" s="813"/>
      <c r="PBD16" s="813"/>
      <c r="PBE16" s="813"/>
      <c r="PBF16" s="813"/>
      <c r="PBG16" s="813"/>
      <c r="PBH16" s="813"/>
      <c r="PBI16" s="813"/>
      <c r="PBJ16" s="813"/>
      <c r="PBK16" s="813"/>
      <c r="PBL16" s="813"/>
      <c r="PBM16" s="813"/>
      <c r="PBN16" s="813"/>
      <c r="PBO16" s="813"/>
      <c r="PBP16" s="813"/>
      <c r="PBQ16" s="813"/>
      <c r="PBR16" s="813"/>
      <c r="PBS16" s="813"/>
      <c r="PBT16" s="813"/>
      <c r="PBU16" s="813"/>
      <c r="PBV16" s="813"/>
      <c r="PBW16" s="813"/>
      <c r="PBX16" s="813"/>
      <c r="PBY16" s="813"/>
      <c r="PBZ16" s="813"/>
      <c r="PCA16" s="813"/>
      <c r="PCB16" s="813"/>
      <c r="PCC16" s="813"/>
      <c r="PCD16" s="813"/>
      <c r="PCE16" s="813"/>
      <c r="PCF16" s="813"/>
      <c r="PCG16" s="813"/>
      <c r="PCH16" s="813"/>
      <c r="PCI16" s="813"/>
      <c r="PCJ16" s="813"/>
      <c r="PCK16" s="813"/>
      <c r="PCL16" s="813"/>
      <c r="PCM16" s="813"/>
      <c r="PCN16" s="813"/>
      <c r="PCO16" s="813"/>
      <c r="PCP16" s="813"/>
      <c r="PCQ16" s="813"/>
      <c r="PCR16" s="813"/>
      <c r="PCS16" s="813"/>
      <c r="PCT16" s="813"/>
      <c r="PCU16" s="813"/>
      <c r="PCV16" s="813"/>
      <c r="PCW16" s="813"/>
      <c r="PCX16" s="813"/>
      <c r="PCY16" s="813"/>
      <c r="PCZ16" s="813"/>
      <c r="PDA16" s="813"/>
      <c r="PDB16" s="813"/>
      <c r="PDC16" s="813"/>
      <c r="PDD16" s="813"/>
      <c r="PDE16" s="813"/>
      <c r="PDF16" s="813"/>
      <c r="PDG16" s="813"/>
      <c r="PDH16" s="813"/>
      <c r="PDI16" s="813"/>
      <c r="PDJ16" s="813"/>
      <c r="PDK16" s="813"/>
      <c r="PDL16" s="813"/>
      <c r="PDM16" s="813"/>
      <c r="PDN16" s="813"/>
      <c r="PDO16" s="813"/>
      <c r="PDP16" s="813"/>
      <c r="PDQ16" s="813"/>
      <c r="PDR16" s="813"/>
      <c r="PDS16" s="813"/>
      <c r="PDT16" s="813"/>
      <c r="PDU16" s="813"/>
      <c r="PDV16" s="813"/>
      <c r="PDW16" s="813"/>
      <c r="PDX16" s="813"/>
      <c r="PDY16" s="813"/>
      <c r="PDZ16" s="813"/>
      <c r="PEA16" s="813"/>
      <c r="PEB16" s="813"/>
      <c r="PEC16" s="813"/>
      <c r="PED16" s="813"/>
      <c r="PEE16" s="813"/>
      <c r="PEF16" s="813"/>
      <c r="PEG16" s="813"/>
      <c r="PEH16" s="813"/>
      <c r="PEI16" s="813"/>
      <c r="PEJ16" s="813"/>
      <c r="PEK16" s="813"/>
      <c r="PEL16" s="813"/>
      <c r="PEM16" s="813"/>
      <c r="PEN16" s="813"/>
      <c r="PEO16" s="813"/>
      <c r="PEP16" s="813"/>
      <c r="PEQ16" s="813"/>
      <c r="PER16" s="813"/>
      <c r="PES16" s="813"/>
      <c r="PET16" s="813"/>
      <c r="PEU16" s="813"/>
      <c r="PEV16" s="813"/>
      <c r="PEW16" s="813"/>
      <c r="PEX16" s="813"/>
      <c r="PEY16" s="813"/>
      <c r="PEZ16" s="813"/>
      <c r="PFA16" s="813"/>
      <c r="PFB16" s="813"/>
      <c r="PFC16" s="813"/>
      <c r="PFD16" s="813"/>
      <c r="PFE16" s="813"/>
      <c r="PFF16" s="813"/>
      <c r="PFG16" s="813"/>
      <c r="PFH16" s="813"/>
      <c r="PFI16" s="813"/>
      <c r="PFJ16" s="813"/>
      <c r="PFK16" s="813"/>
      <c r="PFL16" s="813"/>
      <c r="PFM16" s="813"/>
      <c r="PFN16" s="813"/>
      <c r="PFO16" s="813"/>
      <c r="PFP16" s="813"/>
      <c r="PFQ16" s="813"/>
      <c r="PFR16" s="813"/>
      <c r="PFS16" s="813"/>
      <c r="PFT16" s="813"/>
      <c r="PFU16" s="813"/>
      <c r="PFV16" s="813"/>
      <c r="PFW16" s="813"/>
      <c r="PFX16" s="813"/>
      <c r="PFY16" s="813"/>
      <c r="PFZ16" s="813"/>
      <c r="PGA16" s="813"/>
      <c r="PGB16" s="813"/>
      <c r="PGC16" s="813"/>
      <c r="PGD16" s="813"/>
      <c r="PGE16" s="813"/>
      <c r="PGF16" s="813"/>
      <c r="PGG16" s="813"/>
      <c r="PGH16" s="813"/>
      <c r="PGI16" s="813"/>
      <c r="PGJ16" s="813"/>
      <c r="PGK16" s="813"/>
      <c r="PGL16" s="813"/>
      <c r="PGM16" s="813"/>
      <c r="PGN16" s="813"/>
      <c r="PGO16" s="813"/>
      <c r="PGP16" s="813"/>
      <c r="PGQ16" s="813"/>
      <c r="PGR16" s="813"/>
      <c r="PGS16" s="813"/>
      <c r="PGT16" s="813"/>
      <c r="PGU16" s="813"/>
      <c r="PGV16" s="813"/>
      <c r="PGW16" s="813"/>
      <c r="PGX16" s="813"/>
      <c r="PGY16" s="813"/>
      <c r="PGZ16" s="813"/>
      <c r="PHA16" s="813"/>
      <c r="PHB16" s="813"/>
      <c r="PHC16" s="813"/>
      <c r="PHD16" s="813"/>
      <c r="PHE16" s="813"/>
      <c r="PHF16" s="813"/>
      <c r="PHG16" s="813"/>
      <c r="PHH16" s="813"/>
      <c r="PHI16" s="813"/>
      <c r="PHJ16" s="813"/>
      <c r="PHK16" s="813"/>
      <c r="PHL16" s="813"/>
      <c r="PHM16" s="813"/>
      <c r="PHN16" s="813"/>
      <c r="PHO16" s="813"/>
      <c r="PHP16" s="813"/>
      <c r="PHQ16" s="813"/>
      <c r="PHR16" s="813"/>
      <c r="PHS16" s="813"/>
      <c r="PHT16" s="813"/>
      <c r="PHU16" s="813"/>
      <c r="PHV16" s="813"/>
      <c r="PHW16" s="813"/>
      <c r="PHX16" s="813"/>
      <c r="PHY16" s="813"/>
      <c r="PHZ16" s="813"/>
      <c r="PIA16" s="813"/>
      <c r="PIB16" s="813"/>
      <c r="PIC16" s="813"/>
      <c r="PID16" s="813"/>
      <c r="PIE16" s="813"/>
      <c r="PIF16" s="813"/>
      <c r="PIG16" s="813"/>
      <c r="PIH16" s="813"/>
      <c r="PII16" s="813"/>
      <c r="PIJ16" s="813"/>
      <c r="PIK16" s="813"/>
      <c r="PIL16" s="813"/>
      <c r="PIM16" s="813"/>
      <c r="PIN16" s="813"/>
      <c r="PIO16" s="813"/>
      <c r="PIP16" s="813"/>
      <c r="PIQ16" s="813"/>
      <c r="PIR16" s="813"/>
      <c r="PIS16" s="813"/>
      <c r="PIT16" s="813"/>
      <c r="PIU16" s="813"/>
      <c r="PIV16" s="813"/>
      <c r="PIW16" s="813"/>
      <c r="PIX16" s="813"/>
      <c r="PIY16" s="813"/>
      <c r="PIZ16" s="813"/>
      <c r="PJA16" s="813"/>
      <c r="PJB16" s="813"/>
      <c r="PJC16" s="813"/>
      <c r="PJD16" s="813"/>
      <c r="PJE16" s="813"/>
      <c r="PJF16" s="813"/>
      <c r="PJG16" s="813"/>
      <c r="PJH16" s="813"/>
      <c r="PJI16" s="813"/>
      <c r="PJJ16" s="813"/>
      <c r="PJK16" s="813"/>
      <c r="PJL16" s="813"/>
      <c r="PJM16" s="813"/>
      <c r="PJN16" s="813"/>
      <c r="PJO16" s="813"/>
      <c r="PJP16" s="813"/>
      <c r="PJQ16" s="813"/>
      <c r="PJR16" s="813"/>
      <c r="PJS16" s="813"/>
      <c r="PJT16" s="813"/>
      <c r="PJU16" s="813"/>
      <c r="PJV16" s="813"/>
      <c r="PJW16" s="813"/>
      <c r="PJX16" s="813"/>
      <c r="PJY16" s="813"/>
      <c r="PJZ16" s="813"/>
      <c r="PKA16" s="813"/>
      <c r="PKB16" s="813"/>
      <c r="PKC16" s="813"/>
      <c r="PKD16" s="813"/>
      <c r="PKE16" s="813"/>
      <c r="PKF16" s="813"/>
      <c r="PKG16" s="813"/>
      <c r="PKH16" s="813"/>
      <c r="PKI16" s="813"/>
      <c r="PKJ16" s="813"/>
      <c r="PKK16" s="813"/>
      <c r="PKL16" s="813"/>
      <c r="PKM16" s="813"/>
      <c r="PKN16" s="813"/>
      <c r="PKO16" s="813"/>
      <c r="PKP16" s="813"/>
      <c r="PKQ16" s="813"/>
      <c r="PKR16" s="813"/>
      <c r="PKS16" s="813"/>
      <c r="PKT16" s="813"/>
      <c r="PKU16" s="813"/>
      <c r="PKV16" s="813"/>
      <c r="PKW16" s="813"/>
      <c r="PKX16" s="813"/>
      <c r="PKY16" s="813"/>
      <c r="PKZ16" s="813"/>
      <c r="PLA16" s="813"/>
      <c r="PLB16" s="813"/>
      <c r="PLC16" s="813"/>
      <c r="PLD16" s="813"/>
      <c r="PLE16" s="813"/>
      <c r="PLF16" s="813"/>
      <c r="PLG16" s="813"/>
      <c r="PLH16" s="813"/>
      <c r="PLI16" s="813"/>
      <c r="PLJ16" s="813"/>
      <c r="PLK16" s="813"/>
      <c r="PLL16" s="813"/>
      <c r="PLM16" s="813"/>
      <c r="PLN16" s="813"/>
      <c r="PLO16" s="813"/>
      <c r="PLP16" s="813"/>
      <c r="PLQ16" s="813"/>
      <c r="PLR16" s="813"/>
      <c r="PLS16" s="813"/>
      <c r="PLT16" s="813"/>
      <c r="PLU16" s="813"/>
      <c r="PLV16" s="813"/>
      <c r="PLW16" s="813"/>
      <c r="PLX16" s="813"/>
      <c r="PLY16" s="813"/>
      <c r="PLZ16" s="813"/>
      <c r="PMA16" s="813"/>
      <c r="PMB16" s="813"/>
      <c r="PMC16" s="813"/>
      <c r="PMD16" s="813"/>
      <c r="PME16" s="813"/>
      <c r="PMF16" s="813"/>
      <c r="PMG16" s="813"/>
      <c r="PMH16" s="813"/>
      <c r="PMI16" s="813"/>
      <c r="PMJ16" s="813"/>
      <c r="PMK16" s="813"/>
      <c r="PML16" s="813"/>
      <c r="PMM16" s="813"/>
      <c r="PMN16" s="813"/>
      <c r="PMO16" s="813"/>
      <c r="PMP16" s="813"/>
      <c r="PMQ16" s="813"/>
      <c r="PMR16" s="813"/>
      <c r="PMS16" s="813"/>
      <c r="PMT16" s="813"/>
      <c r="PMU16" s="813"/>
      <c r="PMV16" s="813"/>
      <c r="PMW16" s="813"/>
      <c r="PMX16" s="813"/>
      <c r="PMY16" s="813"/>
      <c r="PMZ16" s="813"/>
      <c r="PNA16" s="813"/>
      <c r="PNB16" s="813"/>
      <c r="PNC16" s="813"/>
      <c r="PND16" s="813"/>
      <c r="PNE16" s="813"/>
      <c r="PNF16" s="813"/>
      <c r="PNG16" s="813"/>
      <c r="PNH16" s="813"/>
      <c r="PNI16" s="813"/>
      <c r="PNJ16" s="813"/>
      <c r="PNK16" s="813"/>
      <c r="PNL16" s="813"/>
      <c r="PNM16" s="813"/>
      <c r="PNN16" s="813"/>
      <c r="PNO16" s="813"/>
      <c r="PNP16" s="813"/>
      <c r="PNQ16" s="813"/>
      <c r="PNR16" s="813"/>
      <c r="PNS16" s="813"/>
      <c r="PNT16" s="813"/>
      <c r="PNU16" s="813"/>
      <c r="PNV16" s="813"/>
      <c r="PNW16" s="813"/>
      <c r="PNX16" s="813"/>
      <c r="PNY16" s="813"/>
      <c r="PNZ16" s="813"/>
      <c r="POA16" s="813"/>
      <c r="POB16" s="813"/>
      <c r="POC16" s="813"/>
      <c r="POD16" s="813"/>
      <c r="POE16" s="813"/>
      <c r="POF16" s="813"/>
      <c r="POG16" s="813"/>
      <c r="POH16" s="813"/>
      <c r="POI16" s="813"/>
      <c r="POJ16" s="813"/>
      <c r="POK16" s="813"/>
      <c r="POL16" s="813"/>
      <c r="POM16" s="813"/>
      <c r="PON16" s="813"/>
      <c r="POO16" s="813"/>
      <c r="POP16" s="813"/>
      <c r="POQ16" s="813"/>
      <c r="POR16" s="813"/>
      <c r="POS16" s="813"/>
      <c r="POT16" s="813"/>
      <c r="POU16" s="813"/>
      <c r="POV16" s="813"/>
      <c r="POW16" s="813"/>
      <c r="POX16" s="813"/>
      <c r="POY16" s="813"/>
      <c r="POZ16" s="813"/>
      <c r="PPA16" s="813"/>
      <c r="PPB16" s="813"/>
      <c r="PPC16" s="813"/>
      <c r="PPD16" s="813"/>
      <c r="PPE16" s="813"/>
      <c r="PPF16" s="813"/>
      <c r="PPG16" s="813"/>
      <c r="PPH16" s="813"/>
      <c r="PPI16" s="813"/>
      <c r="PPJ16" s="813"/>
      <c r="PPK16" s="813"/>
      <c r="PPL16" s="813"/>
      <c r="PPM16" s="813"/>
      <c r="PPN16" s="813"/>
      <c r="PPO16" s="813"/>
      <c r="PPP16" s="813"/>
      <c r="PPQ16" s="813"/>
      <c r="PPR16" s="813"/>
      <c r="PPS16" s="813"/>
      <c r="PPT16" s="813"/>
      <c r="PPU16" s="813"/>
      <c r="PPV16" s="813"/>
      <c r="PPW16" s="813"/>
      <c r="PPX16" s="813"/>
      <c r="PPY16" s="813"/>
      <c r="PPZ16" s="813"/>
      <c r="PQA16" s="813"/>
      <c r="PQB16" s="813"/>
      <c r="PQC16" s="813"/>
      <c r="PQD16" s="813"/>
      <c r="PQE16" s="813"/>
      <c r="PQF16" s="813"/>
      <c r="PQG16" s="813"/>
      <c r="PQH16" s="813"/>
      <c r="PQI16" s="813"/>
      <c r="PQJ16" s="813"/>
      <c r="PQK16" s="813"/>
      <c r="PQL16" s="813"/>
      <c r="PQM16" s="813"/>
      <c r="PQN16" s="813"/>
      <c r="PQO16" s="813"/>
      <c r="PQP16" s="813"/>
      <c r="PQQ16" s="813"/>
      <c r="PQR16" s="813"/>
      <c r="PQS16" s="813"/>
      <c r="PQT16" s="813"/>
      <c r="PQU16" s="813"/>
      <c r="PQV16" s="813"/>
      <c r="PQW16" s="813"/>
      <c r="PQX16" s="813"/>
      <c r="PQY16" s="813"/>
      <c r="PQZ16" s="813"/>
      <c r="PRA16" s="813"/>
      <c r="PRB16" s="813"/>
      <c r="PRC16" s="813"/>
      <c r="PRD16" s="813"/>
      <c r="PRE16" s="813"/>
      <c r="PRF16" s="813"/>
      <c r="PRG16" s="813"/>
      <c r="PRH16" s="813"/>
      <c r="PRI16" s="813"/>
      <c r="PRJ16" s="813"/>
      <c r="PRK16" s="813"/>
      <c r="PRL16" s="813"/>
      <c r="PRM16" s="813"/>
      <c r="PRN16" s="813"/>
      <c r="PRO16" s="813"/>
      <c r="PRP16" s="813"/>
      <c r="PRQ16" s="813"/>
      <c r="PRR16" s="813"/>
      <c r="PRS16" s="813"/>
      <c r="PRT16" s="813"/>
      <c r="PRU16" s="813"/>
      <c r="PRV16" s="813"/>
      <c r="PRW16" s="813"/>
      <c r="PRX16" s="813"/>
      <c r="PRY16" s="813"/>
      <c r="PRZ16" s="813"/>
      <c r="PSA16" s="813"/>
      <c r="PSB16" s="813"/>
      <c r="PSC16" s="813"/>
      <c r="PSD16" s="813"/>
      <c r="PSE16" s="813"/>
      <c r="PSF16" s="813"/>
      <c r="PSG16" s="813"/>
      <c r="PSH16" s="813"/>
      <c r="PSI16" s="813"/>
      <c r="PSJ16" s="813"/>
      <c r="PSK16" s="813"/>
      <c r="PSL16" s="813"/>
      <c r="PSM16" s="813"/>
      <c r="PSN16" s="813"/>
      <c r="PSO16" s="813"/>
      <c r="PSP16" s="813"/>
      <c r="PSQ16" s="813"/>
      <c r="PSR16" s="813"/>
      <c r="PSS16" s="813"/>
      <c r="PST16" s="813"/>
      <c r="PSU16" s="813"/>
      <c r="PSV16" s="813"/>
      <c r="PSW16" s="813"/>
      <c r="PSX16" s="813"/>
      <c r="PSY16" s="813"/>
      <c r="PSZ16" s="813"/>
      <c r="PTA16" s="813"/>
      <c r="PTB16" s="813"/>
      <c r="PTC16" s="813"/>
      <c r="PTD16" s="813"/>
      <c r="PTE16" s="813"/>
      <c r="PTF16" s="813"/>
      <c r="PTG16" s="813"/>
      <c r="PTH16" s="813"/>
      <c r="PTI16" s="813"/>
      <c r="PTJ16" s="813"/>
      <c r="PTK16" s="813"/>
      <c r="PTL16" s="813"/>
      <c r="PTM16" s="813"/>
      <c r="PTN16" s="813"/>
      <c r="PTO16" s="813"/>
      <c r="PTP16" s="813"/>
      <c r="PTQ16" s="813"/>
      <c r="PTR16" s="813"/>
      <c r="PTS16" s="813"/>
      <c r="PTT16" s="813"/>
      <c r="PTU16" s="813"/>
      <c r="PTV16" s="813"/>
      <c r="PTW16" s="813"/>
      <c r="PTX16" s="813"/>
      <c r="PTY16" s="813"/>
      <c r="PTZ16" s="813"/>
      <c r="PUA16" s="813"/>
      <c r="PUB16" s="813"/>
      <c r="PUC16" s="813"/>
      <c r="PUD16" s="813"/>
      <c r="PUE16" s="813"/>
      <c r="PUF16" s="813"/>
      <c r="PUG16" s="813"/>
      <c r="PUH16" s="813"/>
      <c r="PUI16" s="813"/>
      <c r="PUJ16" s="813"/>
      <c r="PUK16" s="813"/>
      <c r="PUL16" s="813"/>
      <c r="PUM16" s="813"/>
      <c r="PUN16" s="813"/>
      <c r="PUO16" s="813"/>
      <c r="PUP16" s="813"/>
      <c r="PUQ16" s="813"/>
      <c r="PUR16" s="813"/>
      <c r="PUS16" s="813"/>
      <c r="PUT16" s="813"/>
      <c r="PUU16" s="813"/>
      <c r="PUV16" s="813"/>
      <c r="PUW16" s="813"/>
      <c r="PUX16" s="813"/>
      <c r="PUY16" s="813"/>
      <c r="PUZ16" s="813"/>
      <c r="PVA16" s="813"/>
      <c r="PVB16" s="813"/>
      <c r="PVC16" s="813"/>
      <c r="PVD16" s="813"/>
      <c r="PVE16" s="813"/>
      <c r="PVF16" s="813"/>
      <c r="PVG16" s="813"/>
      <c r="PVH16" s="813"/>
      <c r="PVI16" s="813"/>
      <c r="PVJ16" s="813"/>
      <c r="PVK16" s="813"/>
      <c r="PVL16" s="813"/>
      <c r="PVM16" s="813"/>
      <c r="PVN16" s="813"/>
      <c r="PVO16" s="813"/>
      <c r="PVP16" s="813"/>
      <c r="PVQ16" s="813"/>
      <c r="PVR16" s="813"/>
      <c r="PVS16" s="813"/>
      <c r="PVT16" s="813"/>
      <c r="PVU16" s="813"/>
      <c r="PVV16" s="813"/>
      <c r="PVW16" s="813"/>
      <c r="PVX16" s="813"/>
      <c r="PVY16" s="813"/>
      <c r="PVZ16" s="813"/>
      <c r="PWA16" s="813"/>
      <c r="PWB16" s="813"/>
      <c r="PWC16" s="813"/>
      <c r="PWD16" s="813"/>
      <c r="PWE16" s="813"/>
      <c r="PWF16" s="813"/>
      <c r="PWG16" s="813"/>
      <c r="PWH16" s="813"/>
      <c r="PWI16" s="813"/>
      <c r="PWJ16" s="813"/>
      <c r="PWK16" s="813"/>
      <c r="PWL16" s="813"/>
      <c r="PWM16" s="813"/>
      <c r="PWN16" s="813"/>
      <c r="PWO16" s="813"/>
      <c r="PWP16" s="813"/>
      <c r="PWQ16" s="813"/>
      <c r="PWR16" s="813"/>
      <c r="PWS16" s="813"/>
      <c r="PWT16" s="813"/>
      <c r="PWU16" s="813"/>
      <c r="PWV16" s="813"/>
      <c r="PWW16" s="813"/>
      <c r="PWX16" s="813"/>
      <c r="PWY16" s="813"/>
      <c r="PWZ16" s="813"/>
      <c r="PXA16" s="813"/>
      <c r="PXB16" s="813"/>
      <c r="PXC16" s="813"/>
      <c r="PXD16" s="813"/>
      <c r="PXE16" s="813"/>
      <c r="PXF16" s="813"/>
      <c r="PXG16" s="813"/>
      <c r="PXH16" s="813"/>
      <c r="PXI16" s="813"/>
      <c r="PXJ16" s="813"/>
      <c r="PXK16" s="813"/>
      <c r="PXL16" s="813"/>
      <c r="PXM16" s="813"/>
      <c r="PXN16" s="813"/>
      <c r="PXO16" s="813"/>
      <c r="PXP16" s="813"/>
      <c r="PXQ16" s="813"/>
      <c r="PXR16" s="813"/>
      <c r="PXS16" s="813"/>
      <c r="PXT16" s="813"/>
      <c r="PXU16" s="813"/>
      <c r="PXV16" s="813"/>
      <c r="PXW16" s="813"/>
      <c r="PXX16" s="813"/>
      <c r="PXY16" s="813"/>
      <c r="PXZ16" s="813"/>
      <c r="PYA16" s="813"/>
      <c r="PYB16" s="813"/>
      <c r="PYC16" s="813"/>
      <c r="PYD16" s="813"/>
      <c r="PYE16" s="813"/>
      <c r="PYF16" s="813"/>
      <c r="PYG16" s="813"/>
      <c r="PYH16" s="813"/>
      <c r="PYI16" s="813"/>
      <c r="PYJ16" s="813"/>
      <c r="PYK16" s="813"/>
      <c r="PYL16" s="813"/>
      <c r="PYM16" s="813"/>
      <c r="PYN16" s="813"/>
      <c r="PYO16" s="813"/>
      <c r="PYP16" s="813"/>
      <c r="PYQ16" s="813"/>
      <c r="PYR16" s="813"/>
      <c r="PYS16" s="813"/>
      <c r="PYT16" s="813"/>
      <c r="PYU16" s="813"/>
      <c r="PYV16" s="813"/>
      <c r="PYW16" s="813"/>
      <c r="PYX16" s="813"/>
      <c r="PYY16" s="813"/>
      <c r="PYZ16" s="813"/>
      <c r="PZA16" s="813"/>
      <c r="PZB16" s="813"/>
      <c r="PZC16" s="813"/>
      <c r="PZD16" s="813"/>
      <c r="PZE16" s="813"/>
      <c r="PZF16" s="813"/>
      <c r="PZG16" s="813"/>
      <c r="PZH16" s="813"/>
      <c r="PZI16" s="813"/>
      <c r="PZJ16" s="813"/>
      <c r="PZK16" s="813"/>
      <c r="PZL16" s="813"/>
      <c r="PZM16" s="813"/>
      <c r="PZN16" s="813"/>
      <c r="PZO16" s="813"/>
      <c r="PZP16" s="813"/>
      <c r="PZQ16" s="813"/>
      <c r="PZR16" s="813"/>
      <c r="PZS16" s="813"/>
      <c r="PZT16" s="813"/>
      <c r="PZU16" s="813"/>
      <c r="PZV16" s="813"/>
      <c r="PZW16" s="813"/>
      <c r="PZX16" s="813"/>
      <c r="PZY16" s="813"/>
      <c r="PZZ16" s="813"/>
      <c r="QAA16" s="813"/>
      <c r="QAB16" s="813"/>
      <c r="QAC16" s="813"/>
      <c r="QAD16" s="813"/>
      <c r="QAE16" s="813"/>
      <c r="QAF16" s="813"/>
      <c r="QAG16" s="813"/>
      <c r="QAH16" s="813"/>
      <c r="QAI16" s="813"/>
      <c r="QAJ16" s="813"/>
      <c r="QAK16" s="813"/>
      <c r="QAL16" s="813"/>
      <c r="QAM16" s="813"/>
      <c r="QAN16" s="813"/>
      <c r="QAO16" s="813"/>
      <c r="QAP16" s="813"/>
      <c r="QAQ16" s="813"/>
      <c r="QAR16" s="813"/>
      <c r="QAS16" s="813"/>
      <c r="QAT16" s="813"/>
      <c r="QAU16" s="813"/>
      <c r="QAV16" s="813"/>
      <c r="QAW16" s="813"/>
      <c r="QAX16" s="813"/>
      <c r="QAY16" s="813"/>
      <c r="QAZ16" s="813"/>
      <c r="QBA16" s="813"/>
      <c r="QBB16" s="813"/>
      <c r="QBC16" s="813"/>
      <c r="QBD16" s="813"/>
      <c r="QBE16" s="813"/>
      <c r="QBF16" s="813"/>
      <c r="QBG16" s="813"/>
      <c r="QBH16" s="813"/>
      <c r="QBI16" s="813"/>
      <c r="QBJ16" s="813"/>
      <c r="QBK16" s="813"/>
      <c r="QBL16" s="813"/>
      <c r="QBM16" s="813"/>
      <c r="QBN16" s="813"/>
      <c r="QBO16" s="813"/>
      <c r="QBP16" s="813"/>
      <c r="QBQ16" s="813"/>
      <c r="QBR16" s="813"/>
      <c r="QBS16" s="813"/>
      <c r="QBT16" s="813"/>
      <c r="QBU16" s="813"/>
      <c r="QBV16" s="813"/>
      <c r="QBW16" s="813"/>
      <c r="QBX16" s="813"/>
      <c r="QBY16" s="813"/>
      <c r="QBZ16" s="813"/>
      <c r="QCA16" s="813"/>
      <c r="QCB16" s="813"/>
      <c r="QCC16" s="813"/>
      <c r="QCD16" s="813"/>
      <c r="QCE16" s="813"/>
      <c r="QCF16" s="813"/>
      <c r="QCG16" s="813"/>
      <c r="QCH16" s="813"/>
      <c r="QCI16" s="813"/>
      <c r="QCJ16" s="813"/>
      <c r="QCK16" s="813"/>
      <c r="QCL16" s="813"/>
      <c r="QCM16" s="813"/>
      <c r="QCN16" s="813"/>
      <c r="QCO16" s="813"/>
      <c r="QCP16" s="813"/>
      <c r="QCQ16" s="813"/>
      <c r="QCR16" s="813"/>
      <c r="QCS16" s="813"/>
      <c r="QCT16" s="813"/>
      <c r="QCU16" s="813"/>
      <c r="QCV16" s="813"/>
      <c r="QCW16" s="813"/>
      <c r="QCX16" s="813"/>
      <c r="QCY16" s="813"/>
      <c r="QCZ16" s="813"/>
      <c r="QDA16" s="813"/>
      <c r="QDB16" s="813"/>
      <c r="QDC16" s="813"/>
      <c r="QDD16" s="813"/>
      <c r="QDE16" s="813"/>
      <c r="QDF16" s="813"/>
      <c r="QDG16" s="813"/>
      <c r="QDH16" s="813"/>
      <c r="QDI16" s="813"/>
      <c r="QDJ16" s="813"/>
      <c r="QDK16" s="813"/>
      <c r="QDL16" s="813"/>
      <c r="QDM16" s="813"/>
      <c r="QDN16" s="813"/>
      <c r="QDO16" s="813"/>
      <c r="QDP16" s="813"/>
      <c r="QDQ16" s="813"/>
      <c r="QDR16" s="813"/>
      <c r="QDS16" s="813"/>
      <c r="QDT16" s="813"/>
      <c r="QDU16" s="813"/>
      <c r="QDV16" s="813"/>
      <c r="QDW16" s="813"/>
      <c r="QDX16" s="813"/>
      <c r="QDY16" s="813"/>
      <c r="QDZ16" s="813"/>
      <c r="QEA16" s="813"/>
      <c r="QEB16" s="813"/>
      <c r="QEC16" s="813"/>
      <c r="QED16" s="813"/>
      <c r="QEE16" s="813"/>
      <c r="QEF16" s="813"/>
      <c r="QEG16" s="813"/>
      <c r="QEH16" s="813"/>
      <c r="QEI16" s="813"/>
      <c r="QEJ16" s="813"/>
      <c r="QEK16" s="813"/>
      <c r="QEL16" s="813"/>
      <c r="QEM16" s="813"/>
      <c r="QEN16" s="813"/>
      <c r="QEO16" s="813"/>
      <c r="QEP16" s="813"/>
      <c r="QEQ16" s="813"/>
      <c r="QER16" s="813"/>
      <c r="QES16" s="813"/>
      <c r="QET16" s="813"/>
      <c r="QEU16" s="813"/>
      <c r="QEV16" s="813"/>
      <c r="QEW16" s="813"/>
      <c r="QEX16" s="813"/>
      <c r="QEY16" s="813"/>
      <c r="QEZ16" s="813"/>
      <c r="QFA16" s="813"/>
      <c r="QFB16" s="813"/>
      <c r="QFC16" s="813"/>
      <c r="QFD16" s="813"/>
      <c r="QFE16" s="813"/>
      <c r="QFF16" s="813"/>
      <c r="QFG16" s="813"/>
      <c r="QFH16" s="813"/>
      <c r="QFI16" s="813"/>
      <c r="QFJ16" s="813"/>
      <c r="QFK16" s="813"/>
      <c r="QFL16" s="813"/>
      <c r="QFM16" s="813"/>
      <c r="QFN16" s="813"/>
      <c r="QFO16" s="813"/>
      <c r="QFP16" s="813"/>
      <c r="QFQ16" s="813"/>
      <c r="QFR16" s="813"/>
      <c r="QFS16" s="813"/>
      <c r="QFT16" s="813"/>
      <c r="QFU16" s="813"/>
      <c r="QFV16" s="813"/>
      <c r="QFW16" s="813"/>
      <c r="QFX16" s="813"/>
      <c r="QFY16" s="813"/>
      <c r="QFZ16" s="813"/>
      <c r="QGA16" s="813"/>
      <c r="QGB16" s="813"/>
      <c r="QGC16" s="813"/>
      <c r="QGD16" s="813"/>
      <c r="QGE16" s="813"/>
      <c r="QGF16" s="813"/>
      <c r="QGG16" s="813"/>
      <c r="QGH16" s="813"/>
      <c r="QGI16" s="813"/>
      <c r="QGJ16" s="813"/>
      <c r="QGK16" s="813"/>
      <c r="QGL16" s="813"/>
      <c r="QGM16" s="813"/>
      <c r="QGN16" s="813"/>
      <c r="QGO16" s="813"/>
      <c r="QGP16" s="813"/>
      <c r="QGQ16" s="813"/>
      <c r="QGR16" s="813"/>
      <c r="QGS16" s="813"/>
      <c r="QGT16" s="813"/>
      <c r="QGU16" s="813"/>
      <c r="QGV16" s="813"/>
      <c r="QGW16" s="813"/>
      <c r="QGX16" s="813"/>
      <c r="QGY16" s="813"/>
      <c r="QGZ16" s="813"/>
      <c r="QHA16" s="813"/>
      <c r="QHB16" s="813"/>
      <c r="QHC16" s="813"/>
      <c r="QHD16" s="813"/>
      <c r="QHE16" s="813"/>
      <c r="QHF16" s="813"/>
      <c r="QHG16" s="813"/>
      <c r="QHH16" s="813"/>
      <c r="QHI16" s="813"/>
      <c r="QHJ16" s="813"/>
      <c r="QHK16" s="813"/>
      <c r="QHL16" s="813"/>
      <c r="QHM16" s="813"/>
      <c r="QHN16" s="813"/>
      <c r="QHO16" s="813"/>
      <c r="QHP16" s="813"/>
      <c r="QHQ16" s="813"/>
      <c r="QHR16" s="813"/>
      <c r="QHS16" s="813"/>
      <c r="QHT16" s="813"/>
      <c r="QHU16" s="813"/>
      <c r="QHV16" s="813"/>
      <c r="QHW16" s="813"/>
      <c r="QHX16" s="813"/>
      <c r="QHY16" s="813"/>
      <c r="QHZ16" s="813"/>
      <c r="QIA16" s="813"/>
      <c r="QIB16" s="813"/>
      <c r="QIC16" s="813"/>
      <c r="QID16" s="813"/>
      <c r="QIE16" s="813"/>
      <c r="QIF16" s="813"/>
      <c r="QIG16" s="813"/>
      <c r="QIH16" s="813"/>
      <c r="QII16" s="813"/>
      <c r="QIJ16" s="813"/>
      <c r="QIK16" s="813"/>
      <c r="QIL16" s="813"/>
      <c r="QIM16" s="813"/>
      <c r="QIN16" s="813"/>
      <c r="QIO16" s="813"/>
      <c r="QIP16" s="813"/>
      <c r="QIQ16" s="813"/>
      <c r="QIR16" s="813"/>
      <c r="QIS16" s="813"/>
      <c r="QIT16" s="813"/>
      <c r="QIU16" s="813"/>
      <c r="QIV16" s="813"/>
      <c r="QIW16" s="813"/>
      <c r="QIX16" s="813"/>
      <c r="QIY16" s="813"/>
      <c r="QIZ16" s="813"/>
      <c r="QJA16" s="813"/>
      <c r="QJB16" s="813"/>
      <c r="QJC16" s="813"/>
      <c r="QJD16" s="813"/>
      <c r="QJE16" s="813"/>
      <c r="QJF16" s="813"/>
      <c r="QJG16" s="813"/>
      <c r="QJH16" s="813"/>
      <c r="QJI16" s="813"/>
      <c r="QJJ16" s="813"/>
      <c r="QJK16" s="813"/>
      <c r="QJL16" s="813"/>
      <c r="QJM16" s="813"/>
      <c r="QJN16" s="813"/>
      <c r="QJO16" s="813"/>
      <c r="QJP16" s="813"/>
      <c r="QJQ16" s="813"/>
      <c r="QJR16" s="813"/>
      <c r="QJS16" s="813"/>
      <c r="QJT16" s="813"/>
      <c r="QJU16" s="813"/>
      <c r="QJV16" s="813"/>
      <c r="QJW16" s="813"/>
      <c r="QJX16" s="813"/>
      <c r="QJY16" s="813"/>
      <c r="QJZ16" s="813"/>
      <c r="QKA16" s="813"/>
      <c r="QKB16" s="813"/>
      <c r="QKC16" s="813"/>
      <c r="QKD16" s="813"/>
      <c r="QKE16" s="813"/>
      <c r="QKF16" s="813"/>
      <c r="QKG16" s="813"/>
      <c r="QKH16" s="813"/>
      <c r="QKI16" s="813"/>
      <c r="QKJ16" s="813"/>
      <c r="QKK16" s="813"/>
      <c r="QKL16" s="813"/>
      <c r="QKM16" s="813"/>
      <c r="QKN16" s="813"/>
      <c r="QKO16" s="813"/>
      <c r="QKP16" s="813"/>
      <c r="QKQ16" s="813"/>
      <c r="QKR16" s="813"/>
      <c r="QKS16" s="813"/>
      <c r="QKT16" s="813"/>
      <c r="QKU16" s="813"/>
      <c r="QKV16" s="813"/>
      <c r="QKW16" s="813"/>
      <c r="QKX16" s="813"/>
      <c r="QKY16" s="813"/>
      <c r="QKZ16" s="813"/>
      <c r="QLA16" s="813"/>
      <c r="QLB16" s="813"/>
      <c r="QLC16" s="813"/>
      <c r="QLD16" s="813"/>
      <c r="QLE16" s="813"/>
      <c r="QLF16" s="813"/>
      <c r="QLG16" s="813"/>
      <c r="QLH16" s="813"/>
      <c r="QLI16" s="813"/>
      <c r="QLJ16" s="813"/>
      <c r="QLK16" s="813"/>
      <c r="QLL16" s="813"/>
      <c r="QLM16" s="813"/>
      <c r="QLN16" s="813"/>
      <c r="QLO16" s="813"/>
      <c r="QLP16" s="813"/>
      <c r="QLQ16" s="813"/>
      <c r="QLR16" s="813"/>
      <c r="QLS16" s="813"/>
      <c r="QLT16" s="813"/>
      <c r="QLU16" s="813"/>
      <c r="QLV16" s="813"/>
      <c r="QLW16" s="813"/>
      <c r="QLX16" s="813"/>
      <c r="QLY16" s="813"/>
      <c r="QLZ16" s="813"/>
      <c r="QMA16" s="813"/>
      <c r="QMB16" s="813"/>
      <c r="QMC16" s="813"/>
      <c r="QMD16" s="813"/>
      <c r="QME16" s="813"/>
      <c r="QMF16" s="813"/>
      <c r="QMG16" s="813"/>
      <c r="QMH16" s="813"/>
      <c r="QMI16" s="813"/>
      <c r="QMJ16" s="813"/>
      <c r="QMK16" s="813"/>
      <c r="QML16" s="813"/>
      <c r="QMM16" s="813"/>
      <c r="QMN16" s="813"/>
      <c r="QMO16" s="813"/>
      <c r="QMP16" s="813"/>
      <c r="QMQ16" s="813"/>
      <c r="QMR16" s="813"/>
      <c r="QMS16" s="813"/>
      <c r="QMT16" s="813"/>
      <c r="QMU16" s="813"/>
      <c r="QMV16" s="813"/>
      <c r="QMW16" s="813"/>
      <c r="QMX16" s="813"/>
      <c r="QMY16" s="813"/>
      <c r="QMZ16" s="813"/>
      <c r="QNA16" s="813"/>
      <c r="QNB16" s="813"/>
      <c r="QNC16" s="813"/>
      <c r="QND16" s="813"/>
      <c r="QNE16" s="813"/>
      <c r="QNF16" s="813"/>
      <c r="QNG16" s="813"/>
      <c r="QNH16" s="813"/>
      <c r="QNI16" s="813"/>
      <c r="QNJ16" s="813"/>
      <c r="QNK16" s="813"/>
      <c r="QNL16" s="813"/>
      <c r="QNM16" s="813"/>
      <c r="QNN16" s="813"/>
      <c r="QNO16" s="813"/>
      <c r="QNP16" s="813"/>
      <c r="QNQ16" s="813"/>
      <c r="QNR16" s="813"/>
      <c r="QNS16" s="813"/>
      <c r="QNT16" s="813"/>
      <c r="QNU16" s="813"/>
      <c r="QNV16" s="813"/>
      <c r="QNW16" s="813"/>
      <c r="QNX16" s="813"/>
      <c r="QNY16" s="813"/>
      <c r="QNZ16" s="813"/>
      <c r="QOA16" s="813"/>
      <c r="QOB16" s="813"/>
      <c r="QOC16" s="813"/>
      <c r="QOD16" s="813"/>
      <c r="QOE16" s="813"/>
      <c r="QOF16" s="813"/>
      <c r="QOG16" s="813"/>
      <c r="QOH16" s="813"/>
      <c r="QOI16" s="813"/>
      <c r="QOJ16" s="813"/>
      <c r="QOK16" s="813"/>
      <c r="QOL16" s="813"/>
      <c r="QOM16" s="813"/>
      <c r="QON16" s="813"/>
      <c r="QOO16" s="813"/>
      <c r="QOP16" s="813"/>
      <c r="QOQ16" s="813"/>
      <c r="QOR16" s="813"/>
      <c r="QOS16" s="813"/>
      <c r="QOT16" s="813"/>
      <c r="QOU16" s="813"/>
      <c r="QOV16" s="813"/>
      <c r="QOW16" s="813"/>
      <c r="QOX16" s="813"/>
      <c r="QOY16" s="813"/>
      <c r="QOZ16" s="813"/>
      <c r="QPA16" s="813"/>
      <c r="QPB16" s="813"/>
      <c r="QPC16" s="813"/>
      <c r="QPD16" s="813"/>
      <c r="QPE16" s="813"/>
      <c r="QPF16" s="813"/>
      <c r="QPG16" s="813"/>
      <c r="QPH16" s="813"/>
      <c r="QPI16" s="813"/>
      <c r="QPJ16" s="813"/>
      <c r="QPK16" s="813"/>
      <c r="QPL16" s="813"/>
      <c r="QPM16" s="813"/>
      <c r="QPN16" s="813"/>
      <c r="QPO16" s="813"/>
      <c r="QPP16" s="813"/>
      <c r="QPQ16" s="813"/>
      <c r="QPR16" s="813"/>
      <c r="QPS16" s="813"/>
      <c r="QPT16" s="813"/>
      <c r="QPU16" s="813"/>
      <c r="QPV16" s="813"/>
      <c r="QPW16" s="813"/>
      <c r="QPX16" s="813"/>
      <c r="QPY16" s="813"/>
      <c r="QPZ16" s="813"/>
      <c r="QQA16" s="813"/>
      <c r="QQB16" s="813"/>
      <c r="QQC16" s="813"/>
      <c r="QQD16" s="813"/>
      <c r="QQE16" s="813"/>
      <c r="QQF16" s="813"/>
      <c r="QQG16" s="813"/>
      <c r="QQH16" s="813"/>
      <c r="QQI16" s="813"/>
      <c r="QQJ16" s="813"/>
      <c r="QQK16" s="813"/>
      <c r="QQL16" s="813"/>
      <c r="QQM16" s="813"/>
      <c r="QQN16" s="813"/>
      <c r="QQO16" s="813"/>
      <c r="QQP16" s="813"/>
      <c r="QQQ16" s="813"/>
      <c r="QQR16" s="813"/>
      <c r="QQS16" s="813"/>
      <c r="QQT16" s="813"/>
      <c r="QQU16" s="813"/>
      <c r="QQV16" s="813"/>
      <c r="QQW16" s="813"/>
      <c r="QQX16" s="813"/>
      <c r="QQY16" s="813"/>
      <c r="QQZ16" s="813"/>
      <c r="QRA16" s="813"/>
      <c r="QRB16" s="813"/>
      <c r="QRC16" s="813"/>
      <c r="QRD16" s="813"/>
      <c r="QRE16" s="813"/>
      <c r="QRF16" s="813"/>
      <c r="QRG16" s="813"/>
      <c r="QRH16" s="813"/>
      <c r="QRI16" s="813"/>
      <c r="QRJ16" s="813"/>
      <c r="QRK16" s="813"/>
      <c r="QRL16" s="813"/>
      <c r="QRM16" s="813"/>
      <c r="QRN16" s="813"/>
      <c r="QRO16" s="813"/>
      <c r="QRP16" s="813"/>
      <c r="QRQ16" s="813"/>
      <c r="QRR16" s="813"/>
      <c r="QRS16" s="813"/>
      <c r="QRT16" s="813"/>
      <c r="QRU16" s="813"/>
      <c r="QRV16" s="813"/>
      <c r="QRW16" s="813"/>
      <c r="QRX16" s="813"/>
      <c r="QRY16" s="813"/>
      <c r="QRZ16" s="813"/>
      <c r="QSA16" s="813"/>
      <c r="QSB16" s="813"/>
      <c r="QSC16" s="813"/>
      <c r="QSD16" s="813"/>
      <c r="QSE16" s="813"/>
      <c r="QSF16" s="813"/>
      <c r="QSG16" s="813"/>
      <c r="QSH16" s="813"/>
      <c r="QSI16" s="813"/>
      <c r="QSJ16" s="813"/>
      <c r="QSK16" s="813"/>
      <c r="QSL16" s="813"/>
      <c r="QSM16" s="813"/>
      <c r="QSN16" s="813"/>
      <c r="QSO16" s="813"/>
      <c r="QSP16" s="813"/>
      <c r="QSQ16" s="813"/>
      <c r="QSR16" s="813"/>
      <c r="QSS16" s="813"/>
      <c r="QST16" s="813"/>
      <c r="QSU16" s="813"/>
      <c r="QSV16" s="813"/>
      <c r="QSW16" s="813"/>
      <c r="QSX16" s="813"/>
      <c r="QSY16" s="813"/>
      <c r="QSZ16" s="813"/>
      <c r="QTA16" s="813"/>
      <c r="QTB16" s="813"/>
      <c r="QTC16" s="813"/>
      <c r="QTD16" s="813"/>
      <c r="QTE16" s="813"/>
      <c r="QTF16" s="813"/>
      <c r="QTG16" s="813"/>
      <c r="QTH16" s="813"/>
      <c r="QTI16" s="813"/>
      <c r="QTJ16" s="813"/>
      <c r="QTK16" s="813"/>
      <c r="QTL16" s="813"/>
      <c r="QTM16" s="813"/>
      <c r="QTN16" s="813"/>
      <c r="QTO16" s="813"/>
      <c r="QTP16" s="813"/>
      <c r="QTQ16" s="813"/>
      <c r="QTR16" s="813"/>
      <c r="QTS16" s="813"/>
      <c r="QTT16" s="813"/>
      <c r="QTU16" s="813"/>
      <c r="QTV16" s="813"/>
      <c r="QTW16" s="813"/>
      <c r="QTX16" s="813"/>
      <c r="QTY16" s="813"/>
      <c r="QTZ16" s="813"/>
      <c r="QUA16" s="813"/>
      <c r="QUB16" s="813"/>
      <c r="QUC16" s="813"/>
      <c r="QUD16" s="813"/>
      <c r="QUE16" s="813"/>
      <c r="QUF16" s="813"/>
      <c r="QUG16" s="813"/>
      <c r="QUH16" s="813"/>
      <c r="QUI16" s="813"/>
      <c r="QUJ16" s="813"/>
      <c r="QUK16" s="813"/>
      <c r="QUL16" s="813"/>
      <c r="QUM16" s="813"/>
      <c r="QUN16" s="813"/>
      <c r="QUO16" s="813"/>
      <c r="QUP16" s="813"/>
      <c r="QUQ16" s="813"/>
      <c r="QUR16" s="813"/>
      <c r="QUS16" s="813"/>
      <c r="QUT16" s="813"/>
      <c r="QUU16" s="813"/>
      <c r="QUV16" s="813"/>
      <c r="QUW16" s="813"/>
      <c r="QUX16" s="813"/>
      <c r="QUY16" s="813"/>
      <c r="QUZ16" s="813"/>
      <c r="QVA16" s="813"/>
      <c r="QVB16" s="813"/>
      <c r="QVC16" s="813"/>
      <c r="QVD16" s="813"/>
      <c r="QVE16" s="813"/>
      <c r="QVF16" s="813"/>
      <c r="QVG16" s="813"/>
      <c r="QVH16" s="813"/>
      <c r="QVI16" s="813"/>
      <c r="QVJ16" s="813"/>
      <c r="QVK16" s="813"/>
      <c r="QVL16" s="813"/>
      <c r="QVM16" s="813"/>
      <c r="QVN16" s="813"/>
      <c r="QVO16" s="813"/>
      <c r="QVP16" s="813"/>
      <c r="QVQ16" s="813"/>
      <c r="QVR16" s="813"/>
      <c r="QVS16" s="813"/>
      <c r="QVT16" s="813"/>
      <c r="QVU16" s="813"/>
      <c r="QVV16" s="813"/>
      <c r="QVW16" s="813"/>
      <c r="QVX16" s="813"/>
      <c r="QVY16" s="813"/>
      <c r="QVZ16" s="813"/>
      <c r="QWA16" s="813"/>
      <c r="QWB16" s="813"/>
      <c r="QWC16" s="813"/>
      <c r="QWD16" s="813"/>
      <c r="QWE16" s="813"/>
      <c r="QWF16" s="813"/>
      <c r="QWG16" s="813"/>
      <c r="QWH16" s="813"/>
      <c r="QWI16" s="813"/>
      <c r="QWJ16" s="813"/>
      <c r="QWK16" s="813"/>
      <c r="QWL16" s="813"/>
      <c r="QWM16" s="813"/>
      <c r="QWN16" s="813"/>
      <c r="QWO16" s="813"/>
      <c r="QWP16" s="813"/>
      <c r="QWQ16" s="813"/>
      <c r="QWR16" s="813"/>
      <c r="QWS16" s="813"/>
      <c r="QWT16" s="813"/>
      <c r="QWU16" s="813"/>
      <c r="QWV16" s="813"/>
      <c r="QWW16" s="813"/>
      <c r="QWX16" s="813"/>
      <c r="QWY16" s="813"/>
      <c r="QWZ16" s="813"/>
      <c r="QXA16" s="813"/>
      <c r="QXB16" s="813"/>
      <c r="QXC16" s="813"/>
      <c r="QXD16" s="813"/>
      <c r="QXE16" s="813"/>
      <c r="QXF16" s="813"/>
      <c r="QXG16" s="813"/>
      <c r="QXH16" s="813"/>
      <c r="QXI16" s="813"/>
      <c r="QXJ16" s="813"/>
      <c r="QXK16" s="813"/>
      <c r="QXL16" s="813"/>
      <c r="QXM16" s="813"/>
      <c r="QXN16" s="813"/>
      <c r="QXO16" s="813"/>
      <c r="QXP16" s="813"/>
      <c r="QXQ16" s="813"/>
      <c r="QXR16" s="813"/>
      <c r="QXS16" s="813"/>
      <c r="QXT16" s="813"/>
      <c r="QXU16" s="813"/>
      <c r="QXV16" s="813"/>
      <c r="QXW16" s="813"/>
      <c r="QXX16" s="813"/>
      <c r="QXY16" s="813"/>
      <c r="QXZ16" s="813"/>
      <c r="QYA16" s="813"/>
      <c r="QYB16" s="813"/>
      <c r="QYC16" s="813"/>
      <c r="QYD16" s="813"/>
      <c r="QYE16" s="813"/>
      <c r="QYF16" s="813"/>
      <c r="QYG16" s="813"/>
      <c r="QYH16" s="813"/>
      <c r="QYI16" s="813"/>
      <c r="QYJ16" s="813"/>
      <c r="QYK16" s="813"/>
      <c r="QYL16" s="813"/>
      <c r="QYM16" s="813"/>
      <c r="QYN16" s="813"/>
      <c r="QYO16" s="813"/>
      <c r="QYP16" s="813"/>
      <c r="QYQ16" s="813"/>
      <c r="QYR16" s="813"/>
      <c r="QYS16" s="813"/>
      <c r="QYT16" s="813"/>
      <c r="QYU16" s="813"/>
      <c r="QYV16" s="813"/>
      <c r="QYW16" s="813"/>
      <c r="QYX16" s="813"/>
      <c r="QYY16" s="813"/>
      <c r="QYZ16" s="813"/>
      <c r="QZA16" s="813"/>
      <c r="QZB16" s="813"/>
      <c r="QZC16" s="813"/>
      <c r="QZD16" s="813"/>
      <c r="QZE16" s="813"/>
      <c r="QZF16" s="813"/>
      <c r="QZG16" s="813"/>
      <c r="QZH16" s="813"/>
      <c r="QZI16" s="813"/>
      <c r="QZJ16" s="813"/>
      <c r="QZK16" s="813"/>
      <c r="QZL16" s="813"/>
      <c r="QZM16" s="813"/>
      <c r="QZN16" s="813"/>
      <c r="QZO16" s="813"/>
      <c r="QZP16" s="813"/>
      <c r="QZQ16" s="813"/>
      <c r="QZR16" s="813"/>
      <c r="QZS16" s="813"/>
      <c r="QZT16" s="813"/>
      <c r="QZU16" s="813"/>
      <c r="QZV16" s="813"/>
      <c r="QZW16" s="813"/>
      <c r="QZX16" s="813"/>
      <c r="QZY16" s="813"/>
      <c r="QZZ16" s="813"/>
      <c r="RAA16" s="813"/>
      <c r="RAB16" s="813"/>
      <c r="RAC16" s="813"/>
      <c r="RAD16" s="813"/>
      <c r="RAE16" s="813"/>
      <c r="RAF16" s="813"/>
      <c r="RAG16" s="813"/>
      <c r="RAH16" s="813"/>
      <c r="RAI16" s="813"/>
      <c r="RAJ16" s="813"/>
      <c r="RAK16" s="813"/>
      <c r="RAL16" s="813"/>
      <c r="RAM16" s="813"/>
      <c r="RAN16" s="813"/>
      <c r="RAO16" s="813"/>
      <c r="RAP16" s="813"/>
      <c r="RAQ16" s="813"/>
      <c r="RAR16" s="813"/>
      <c r="RAS16" s="813"/>
      <c r="RAT16" s="813"/>
      <c r="RAU16" s="813"/>
      <c r="RAV16" s="813"/>
      <c r="RAW16" s="813"/>
      <c r="RAX16" s="813"/>
      <c r="RAY16" s="813"/>
      <c r="RAZ16" s="813"/>
      <c r="RBA16" s="813"/>
      <c r="RBB16" s="813"/>
      <c r="RBC16" s="813"/>
      <c r="RBD16" s="813"/>
      <c r="RBE16" s="813"/>
      <c r="RBF16" s="813"/>
      <c r="RBG16" s="813"/>
      <c r="RBH16" s="813"/>
      <c r="RBI16" s="813"/>
      <c r="RBJ16" s="813"/>
      <c r="RBK16" s="813"/>
      <c r="RBL16" s="813"/>
      <c r="RBM16" s="813"/>
      <c r="RBN16" s="813"/>
      <c r="RBO16" s="813"/>
      <c r="RBP16" s="813"/>
      <c r="RBQ16" s="813"/>
      <c r="RBR16" s="813"/>
      <c r="RBS16" s="813"/>
      <c r="RBT16" s="813"/>
      <c r="RBU16" s="813"/>
      <c r="RBV16" s="813"/>
      <c r="RBW16" s="813"/>
      <c r="RBX16" s="813"/>
      <c r="RBY16" s="813"/>
      <c r="RBZ16" s="813"/>
      <c r="RCA16" s="813"/>
      <c r="RCB16" s="813"/>
      <c r="RCC16" s="813"/>
      <c r="RCD16" s="813"/>
      <c r="RCE16" s="813"/>
      <c r="RCF16" s="813"/>
      <c r="RCG16" s="813"/>
      <c r="RCH16" s="813"/>
      <c r="RCI16" s="813"/>
      <c r="RCJ16" s="813"/>
      <c r="RCK16" s="813"/>
      <c r="RCL16" s="813"/>
      <c r="RCM16" s="813"/>
      <c r="RCN16" s="813"/>
      <c r="RCO16" s="813"/>
      <c r="RCP16" s="813"/>
      <c r="RCQ16" s="813"/>
      <c r="RCR16" s="813"/>
      <c r="RCS16" s="813"/>
      <c r="RCT16" s="813"/>
      <c r="RCU16" s="813"/>
      <c r="RCV16" s="813"/>
      <c r="RCW16" s="813"/>
      <c r="RCX16" s="813"/>
      <c r="RCY16" s="813"/>
      <c r="RCZ16" s="813"/>
      <c r="RDA16" s="813"/>
      <c r="RDB16" s="813"/>
      <c r="RDC16" s="813"/>
      <c r="RDD16" s="813"/>
      <c r="RDE16" s="813"/>
      <c r="RDF16" s="813"/>
      <c r="RDG16" s="813"/>
      <c r="RDH16" s="813"/>
      <c r="RDI16" s="813"/>
      <c r="RDJ16" s="813"/>
      <c r="RDK16" s="813"/>
      <c r="RDL16" s="813"/>
      <c r="RDM16" s="813"/>
      <c r="RDN16" s="813"/>
      <c r="RDO16" s="813"/>
      <c r="RDP16" s="813"/>
      <c r="RDQ16" s="813"/>
      <c r="RDR16" s="813"/>
      <c r="RDS16" s="813"/>
      <c r="RDT16" s="813"/>
      <c r="RDU16" s="813"/>
      <c r="RDV16" s="813"/>
      <c r="RDW16" s="813"/>
      <c r="RDX16" s="813"/>
      <c r="RDY16" s="813"/>
      <c r="RDZ16" s="813"/>
      <c r="REA16" s="813"/>
      <c r="REB16" s="813"/>
      <c r="REC16" s="813"/>
      <c r="RED16" s="813"/>
      <c r="REE16" s="813"/>
      <c r="REF16" s="813"/>
      <c r="REG16" s="813"/>
      <c r="REH16" s="813"/>
      <c r="REI16" s="813"/>
      <c r="REJ16" s="813"/>
      <c r="REK16" s="813"/>
      <c r="REL16" s="813"/>
      <c r="REM16" s="813"/>
      <c r="REN16" s="813"/>
      <c r="REO16" s="813"/>
      <c r="REP16" s="813"/>
      <c r="REQ16" s="813"/>
      <c r="RER16" s="813"/>
      <c r="RES16" s="813"/>
      <c r="RET16" s="813"/>
      <c r="REU16" s="813"/>
      <c r="REV16" s="813"/>
      <c r="REW16" s="813"/>
      <c r="REX16" s="813"/>
      <c r="REY16" s="813"/>
      <c r="REZ16" s="813"/>
      <c r="RFA16" s="813"/>
      <c r="RFB16" s="813"/>
      <c r="RFC16" s="813"/>
      <c r="RFD16" s="813"/>
      <c r="RFE16" s="813"/>
      <c r="RFF16" s="813"/>
      <c r="RFG16" s="813"/>
      <c r="RFH16" s="813"/>
      <c r="RFI16" s="813"/>
      <c r="RFJ16" s="813"/>
      <c r="RFK16" s="813"/>
      <c r="RFL16" s="813"/>
      <c r="RFM16" s="813"/>
      <c r="RFN16" s="813"/>
      <c r="RFO16" s="813"/>
      <c r="RFP16" s="813"/>
      <c r="RFQ16" s="813"/>
      <c r="RFR16" s="813"/>
      <c r="RFS16" s="813"/>
      <c r="RFT16" s="813"/>
      <c r="RFU16" s="813"/>
      <c r="RFV16" s="813"/>
      <c r="RFW16" s="813"/>
      <c r="RFX16" s="813"/>
      <c r="RFY16" s="813"/>
      <c r="RFZ16" s="813"/>
      <c r="RGA16" s="813"/>
      <c r="RGB16" s="813"/>
      <c r="RGC16" s="813"/>
      <c r="RGD16" s="813"/>
      <c r="RGE16" s="813"/>
      <c r="RGF16" s="813"/>
      <c r="RGG16" s="813"/>
      <c r="RGH16" s="813"/>
      <c r="RGI16" s="813"/>
      <c r="RGJ16" s="813"/>
      <c r="RGK16" s="813"/>
      <c r="RGL16" s="813"/>
      <c r="RGM16" s="813"/>
      <c r="RGN16" s="813"/>
      <c r="RGO16" s="813"/>
      <c r="RGP16" s="813"/>
      <c r="RGQ16" s="813"/>
      <c r="RGR16" s="813"/>
      <c r="RGS16" s="813"/>
      <c r="RGT16" s="813"/>
      <c r="RGU16" s="813"/>
      <c r="RGV16" s="813"/>
      <c r="RGW16" s="813"/>
      <c r="RGX16" s="813"/>
      <c r="RGY16" s="813"/>
      <c r="RGZ16" s="813"/>
      <c r="RHA16" s="813"/>
      <c r="RHB16" s="813"/>
      <c r="RHC16" s="813"/>
      <c r="RHD16" s="813"/>
      <c r="RHE16" s="813"/>
      <c r="RHF16" s="813"/>
      <c r="RHG16" s="813"/>
      <c r="RHH16" s="813"/>
      <c r="RHI16" s="813"/>
      <c r="RHJ16" s="813"/>
      <c r="RHK16" s="813"/>
      <c r="RHL16" s="813"/>
      <c r="RHM16" s="813"/>
      <c r="RHN16" s="813"/>
      <c r="RHO16" s="813"/>
      <c r="RHP16" s="813"/>
      <c r="RHQ16" s="813"/>
      <c r="RHR16" s="813"/>
      <c r="RHS16" s="813"/>
      <c r="RHT16" s="813"/>
      <c r="RHU16" s="813"/>
      <c r="RHV16" s="813"/>
      <c r="RHW16" s="813"/>
      <c r="RHX16" s="813"/>
      <c r="RHY16" s="813"/>
      <c r="RHZ16" s="813"/>
      <c r="RIA16" s="813"/>
      <c r="RIB16" s="813"/>
      <c r="RIC16" s="813"/>
      <c r="RID16" s="813"/>
      <c r="RIE16" s="813"/>
      <c r="RIF16" s="813"/>
      <c r="RIG16" s="813"/>
      <c r="RIH16" s="813"/>
      <c r="RII16" s="813"/>
      <c r="RIJ16" s="813"/>
      <c r="RIK16" s="813"/>
      <c r="RIL16" s="813"/>
      <c r="RIM16" s="813"/>
      <c r="RIN16" s="813"/>
      <c r="RIO16" s="813"/>
      <c r="RIP16" s="813"/>
      <c r="RIQ16" s="813"/>
      <c r="RIR16" s="813"/>
      <c r="RIS16" s="813"/>
      <c r="RIT16" s="813"/>
      <c r="RIU16" s="813"/>
      <c r="RIV16" s="813"/>
      <c r="RIW16" s="813"/>
      <c r="RIX16" s="813"/>
      <c r="RIY16" s="813"/>
      <c r="RIZ16" s="813"/>
      <c r="RJA16" s="813"/>
      <c r="RJB16" s="813"/>
      <c r="RJC16" s="813"/>
      <c r="RJD16" s="813"/>
      <c r="RJE16" s="813"/>
      <c r="RJF16" s="813"/>
      <c r="RJG16" s="813"/>
      <c r="RJH16" s="813"/>
      <c r="RJI16" s="813"/>
      <c r="RJJ16" s="813"/>
      <c r="RJK16" s="813"/>
      <c r="RJL16" s="813"/>
      <c r="RJM16" s="813"/>
      <c r="RJN16" s="813"/>
      <c r="RJO16" s="813"/>
      <c r="RJP16" s="813"/>
      <c r="RJQ16" s="813"/>
      <c r="RJR16" s="813"/>
      <c r="RJS16" s="813"/>
      <c r="RJT16" s="813"/>
      <c r="RJU16" s="813"/>
      <c r="RJV16" s="813"/>
      <c r="RJW16" s="813"/>
      <c r="RJX16" s="813"/>
      <c r="RJY16" s="813"/>
      <c r="RJZ16" s="813"/>
      <c r="RKA16" s="813"/>
      <c r="RKB16" s="813"/>
      <c r="RKC16" s="813"/>
      <c r="RKD16" s="813"/>
      <c r="RKE16" s="813"/>
      <c r="RKF16" s="813"/>
      <c r="RKG16" s="813"/>
      <c r="RKH16" s="813"/>
      <c r="RKI16" s="813"/>
      <c r="RKJ16" s="813"/>
      <c r="RKK16" s="813"/>
      <c r="RKL16" s="813"/>
      <c r="RKM16" s="813"/>
      <c r="RKN16" s="813"/>
      <c r="RKO16" s="813"/>
      <c r="RKP16" s="813"/>
      <c r="RKQ16" s="813"/>
      <c r="RKR16" s="813"/>
      <c r="RKS16" s="813"/>
      <c r="RKT16" s="813"/>
      <c r="RKU16" s="813"/>
      <c r="RKV16" s="813"/>
      <c r="RKW16" s="813"/>
      <c r="RKX16" s="813"/>
      <c r="RKY16" s="813"/>
      <c r="RKZ16" s="813"/>
      <c r="RLA16" s="813"/>
      <c r="RLB16" s="813"/>
      <c r="RLC16" s="813"/>
      <c r="RLD16" s="813"/>
      <c r="RLE16" s="813"/>
      <c r="RLF16" s="813"/>
      <c r="RLG16" s="813"/>
      <c r="RLH16" s="813"/>
      <c r="RLI16" s="813"/>
      <c r="RLJ16" s="813"/>
      <c r="RLK16" s="813"/>
      <c r="RLL16" s="813"/>
      <c r="RLM16" s="813"/>
      <c r="RLN16" s="813"/>
      <c r="RLO16" s="813"/>
      <c r="RLP16" s="813"/>
      <c r="RLQ16" s="813"/>
      <c r="RLR16" s="813"/>
      <c r="RLS16" s="813"/>
      <c r="RLT16" s="813"/>
      <c r="RLU16" s="813"/>
      <c r="RLV16" s="813"/>
      <c r="RLW16" s="813"/>
      <c r="RLX16" s="813"/>
      <c r="RLY16" s="813"/>
      <c r="RLZ16" s="813"/>
      <c r="RMA16" s="813"/>
      <c r="RMB16" s="813"/>
      <c r="RMC16" s="813"/>
      <c r="RMD16" s="813"/>
      <c r="RME16" s="813"/>
      <c r="RMF16" s="813"/>
      <c r="RMG16" s="813"/>
      <c r="RMH16" s="813"/>
      <c r="RMI16" s="813"/>
      <c r="RMJ16" s="813"/>
      <c r="RMK16" s="813"/>
      <c r="RML16" s="813"/>
      <c r="RMM16" s="813"/>
      <c r="RMN16" s="813"/>
      <c r="RMO16" s="813"/>
      <c r="RMP16" s="813"/>
      <c r="RMQ16" s="813"/>
      <c r="RMR16" s="813"/>
      <c r="RMS16" s="813"/>
      <c r="RMT16" s="813"/>
      <c r="RMU16" s="813"/>
      <c r="RMV16" s="813"/>
      <c r="RMW16" s="813"/>
      <c r="RMX16" s="813"/>
      <c r="RMY16" s="813"/>
      <c r="RMZ16" s="813"/>
      <c r="RNA16" s="813"/>
      <c r="RNB16" s="813"/>
      <c r="RNC16" s="813"/>
      <c r="RND16" s="813"/>
      <c r="RNE16" s="813"/>
      <c r="RNF16" s="813"/>
      <c r="RNG16" s="813"/>
      <c r="RNH16" s="813"/>
      <c r="RNI16" s="813"/>
      <c r="RNJ16" s="813"/>
      <c r="RNK16" s="813"/>
      <c r="RNL16" s="813"/>
      <c r="RNM16" s="813"/>
      <c r="RNN16" s="813"/>
      <c r="RNO16" s="813"/>
      <c r="RNP16" s="813"/>
      <c r="RNQ16" s="813"/>
      <c r="RNR16" s="813"/>
      <c r="RNS16" s="813"/>
      <c r="RNT16" s="813"/>
      <c r="RNU16" s="813"/>
      <c r="RNV16" s="813"/>
      <c r="RNW16" s="813"/>
      <c r="RNX16" s="813"/>
      <c r="RNY16" s="813"/>
      <c r="RNZ16" s="813"/>
      <c r="ROA16" s="813"/>
      <c r="ROB16" s="813"/>
      <c r="ROC16" s="813"/>
      <c r="ROD16" s="813"/>
      <c r="ROE16" s="813"/>
      <c r="ROF16" s="813"/>
      <c r="ROG16" s="813"/>
      <c r="ROH16" s="813"/>
      <c r="ROI16" s="813"/>
      <c r="ROJ16" s="813"/>
      <c r="ROK16" s="813"/>
      <c r="ROL16" s="813"/>
      <c r="ROM16" s="813"/>
      <c r="RON16" s="813"/>
      <c r="ROO16" s="813"/>
      <c r="ROP16" s="813"/>
      <c r="ROQ16" s="813"/>
      <c r="ROR16" s="813"/>
      <c r="ROS16" s="813"/>
      <c r="ROT16" s="813"/>
      <c r="ROU16" s="813"/>
      <c r="ROV16" s="813"/>
      <c r="ROW16" s="813"/>
      <c r="ROX16" s="813"/>
      <c r="ROY16" s="813"/>
      <c r="ROZ16" s="813"/>
      <c r="RPA16" s="813"/>
      <c r="RPB16" s="813"/>
      <c r="RPC16" s="813"/>
      <c r="RPD16" s="813"/>
      <c r="RPE16" s="813"/>
      <c r="RPF16" s="813"/>
      <c r="RPG16" s="813"/>
      <c r="RPH16" s="813"/>
      <c r="RPI16" s="813"/>
      <c r="RPJ16" s="813"/>
      <c r="RPK16" s="813"/>
      <c r="RPL16" s="813"/>
      <c r="RPM16" s="813"/>
      <c r="RPN16" s="813"/>
      <c r="RPO16" s="813"/>
      <c r="RPP16" s="813"/>
      <c r="RPQ16" s="813"/>
      <c r="RPR16" s="813"/>
      <c r="RPS16" s="813"/>
      <c r="RPT16" s="813"/>
      <c r="RPU16" s="813"/>
      <c r="RPV16" s="813"/>
      <c r="RPW16" s="813"/>
      <c r="RPX16" s="813"/>
      <c r="RPY16" s="813"/>
      <c r="RPZ16" s="813"/>
      <c r="RQA16" s="813"/>
      <c r="RQB16" s="813"/>
      <c r="RQC16" s="813"/>
      <c r="RQD16" s="813"/>
      <c r="RQE16" s="813"/>
      <c r="RQF16" s="813"/>
      <c r="RQG16" s="813"/>
      <c r="RQH16" s="813"/>
      <c r="RQI16" s="813"/>
      <c r="RQJ16" s="813"/>
      <c r="RQK16" s="813"/>
      <c r="RQL16" s="813"/>
      <c r="RQM16" s="813"/>
      <c r="RQN16" s="813"/>
      <c r="RQO16" s="813"/>
      <c r="RQP16" s="813"/>
      <c r="RQQ16" s="813"/>
      <c r="RQR16" s="813"/>
      <c r="RQS16" s="813"/>
      <c r="RQT16" s="813"/>
      <c r="RQU16" s="813"/>
      <c r="RQV16" s="813"/>
      <c r="RQW16" s="813"/>
      <c r="RQX16" s="813"/>
      <c r="RQY16" s="813"/>
      <c r="RQZ16" s="813"/>
      <c r="RRA16" s="813"/>
      <c r="RRB16" s="813"/>
      <c r="RRC16" s="813"/>
      <c r="RRD16" s="813"/>
      <c r="RRE16" s="813"/>
      <c r="RRF16" s="813"/>
      <c r="RRG16" s="813"/>
      <c r="RRH16" s="813"/>
      <c r="RRI16" s="813"/>
      <c r="RRJ16" s="813"/>
      <c r="RRK16" s="813"/>
      <c r="RRL16" s="813"/>
      <c r="RRM16" s="813"/>
      <c r="RRN16" s="813"/>
      <c r="RRO16" s="813"/>
      <c r="RRP16" s="813"/>
      <c r="RRQ16" s="813"/>
      <c r="RRR16" s="813"/>
      <c r="RRS16" s="813"/>
      <c r="RRT16" s="813"/>
      <c r="RRU16" s="813"/>
      <c r="RRV16" s="813"/>
      <c r="RRW16" s="813"/>
      <c r="RRX16" s="813"/>
      <c r="RRY16" s="813"/>
      <c r="RRZ16" s="813"/>
      <c r="RSA16" s="813"/>
      <c r="RSB16" s="813"/>
      <c r="RSC16" s="813"/>
      <c r="RSD16" s="813"/>
      <c r="RSE16" s="813"/>
      <c r="RSF16" s="813"/>
      <c r="RSG16" s="813"/>
      <c r="RSH16" s="813"/>
      <c r="RSI16" s="813"/>
      <c r="RSJ16" s="813"/>
      <c r="RSK16" s="813"/>
      <c r="RSL16" s="813"/>
      <c r="RSM16" s="813"/>
      <c r="RSN16" s="813"/>
      <c r="RSO16" s="813"/>
      <c r="RSP16" s="813"/>
      <c r="RSQ16" s="813"/>
      <c r="RSR16" s="813"/>
      <c r="RSS16" s="813"/>
      <c r="RST16" s="813"/>
      <c r="RSU16" s="813"/>
      <c r="RSV16" s="813"/>
      <c r="RSW16" s="813"/>
      <c r="RSX16" s="813"/>
      <c r="RSY16" s="813"/>
      <c r="RSZ16" s="813"/>
      <c r="RTA16" s="813"/>
      <c r="RTB16" s="813"/>
      <c r="RTC16" s="813"/>
      <c r="RTD16" s="813"/>
      <c r="RTE16" s="813"/>
      <c r="RTF16" s="813"/>
      <c r="RTG16" s="813"/>
      <c r="RTH16" s="813"/>
      <c r="RTI16" s="813"/>
      <c r="RTJ16" s="813"/>
      <c r="RTK16" s="813"/>
      <c r="RTL16" s="813"/>
      <c r="RTM16" s="813"/>
      <c r="RTN16" s="813"/>
      <c r="RTO16" s="813"/>
      <c r="RTP16" s="813"/>
      <c r="RTQ16" s="813"/>
      <c r="RTR16" s="813"/>
      <c r="RTS16" s="813"/>
      <c r="RTT16" s="813"/>
      <c r="RTU16" s="813"/>
      <c r="RTV16" s="813"/>
      <c r="RTW16" s="813"/>
      <c r="RTX16" s="813"/>
      <c r="RTY16" s="813"/>
      <c r="RTZ16" s="813"/>
      <c r="RUA16" s="813"/>
      <c r="RUB16" s="813"/>
      <c r="RUC16" s="813"/>
      <c r="RUD16" s="813"/>
      <c r="RUE16" s="813"/>
      <c r="RUF16" s="813"/>
      <c r="RUG16" s="813"/>
      <c r="RUH16" s="813"/>
      <c r="RUI16" s="813"/>
      <c r="RUJ16" s="813"/>
      <c r="RUK16" s="813"/>
      <c r="RUL16" s="813"/>
      <c r="RUM16" s="813"/>
      <c r="RUN16" s="813"/>
      <c r="RUO16" s="813"/>
      <c r="RUP16" s="813"/>
      <c r="RUQ16" s="813"/>
      <c r="RUR16" s="813"/>
      <c r="RUS16" s="813"/>
      <c r="RUT16" s="813"/>
      <c r="RUU16" s="813"/>
      <c r="RUV16" s="813"/>
      <c r="RUW16" s="813"/>
      <c r="RUX16" s="813"/>
      <c r="RUY16" s="813"/>
      <c r="RUZ16" s="813"/>
      <c r="RVA16" s="813"/>
      <c r="RVB16" s="813"/>
      <c r="RVC16" s="813"/>
      <c r="RVD16" s="813"/>
      <c r="RVE16" s="813"/>
      <c r="RVF16" s="813"/>
      <c r="RVG16" s="813"/>
      <c r="RVH16" s="813"/>
      <c r="RVI16" s="813"/>
      <c r="RVJ16" s="813"/>
      <c r="RVK16" s="813"/>
      <c r="RVL16" s="813"/>
      <c r="RVM16" s="813"/>
      <c r="RVN16" s="813"/>
      <c r="RVO16" s="813"/>
      <c r="RVP16" s="813"/>
      <c r="RVQ16" s="813"/>
      <c r="RVR16" s="813"/>
      <c r="RVS16" s="813"/>
      <c r="RVT16" s="813"/>
      <c r="RVU16" s="813"/>
      <c r="RVV16" s="813"/>
      <c r="RVW16" s="813"/>
      <c r="RVX16" s="813"/>
      <c r="RVY16" s="813"/>
      <c r="RVZ16" s="813"/>
      <c r="RWA16" s="813"/>
      <c r="RWB16" s="813"/>
      <c r="RWC16" s="813"/>
      <c r="RWD16" s="813"/>
      <c r="RWE16" s="813"/>
      <c r="RWF16" s="813"/>
      <c r="RWG16" s="813"/>
      <c r="RWH16" s="813"/>
      <c r="RWI16" s="813"/>
      <c r="RWJ16" s="813"/>
      <c r="RWK16" s="813"/>
      <c r="RWL16" s="813"/>
      <c r="RWM16" s="813"/>
      <c r="RWN16" s="813"/>
      <c r="RWO16" s="813"/>
      <c r="RWP16" s="813"/>
      <c r="RWQ16" s="813"/>
      <c r="RWR16" s="813"/>
      <c r="RWS16" s="813"/>
      <c r="RWT16" s="813"/>
      <c r="RWU16" s="813"/>
      <c r="RWV16" s="813"/>
      <c r="RWW16" s="813"/>
      <c r="RWX16" s="813"/>
      <c r="RWY16" s="813"/>
      <c r="RWZ16" s="813"/>
      <c r="RXA16" s="813"/>
      <c r="RXB16" s="813"/>
      <c r="RXC16" s="813"/>
      <c r="RXD16" s="813"/>
      <c r="RXE16" s="813"/>
      <c r="RXF16" s="813"/>
      <c r="RXG16" s="813"/>
      <c r="RXH16" s="813"/>
      <c r="RXI16" s="813"/>
      <c r="RXJ16" s="813"/>
      <c r="RXK16" s="813"/>
      <c r="RXL16" s="813"/>
      <c r="RXM16" s="813"/>
      <c r="RXN16" s="813"/>
      <c r="RXO16" s="813"/>
      <c r="RXP16" s="813"/>
      <c r="RXQ16" s="813"/>
      <c r="RXR16" s="813"/>
      <c r="RXS16" s="813"/>
      <c r="RXT16" s="813"/>
      <c r="RXU16" s="813"/>
      <c r="RXV16" s="813"/>
      <c r="RXW16" s="813"/>
      <c r="RXX16" s="813"/>
      <c r="RXY16" s="813"/>
      <c r="RXZ16" s="813"/>
      <c r="RYA16" s="813"/>
      <c r="RYB16" s="813"/>
      <c r="RYC16" s="813"/>
      <c r="RYD16" s="813"/>
      <c r="RYE16" s="813"/>
      <c r="RYF16" s="813"/>
      <c r="RYG16" s="813"/>
      <c r="RYH16" s="813"/>
      <c r="RYI16" s="813"/>
      <c r="RYJ16" s="813"/>
      <c r="RYK16" s="813"/>
      <c r="RYL16" s="813"/>
      <c r="RYM16" s="813"/>
      <c r="RYN16" s="813"/>
      <c r="RYO16" s="813"/>
      <c r="RYP16" s="813"/>
      <c r="RYQ16" s="813"/>
      <c r="RYR16" s="813"/>
      <c r="RYS16" s="813"/>
      <c r="RYT16" s="813"/>
      <c r="RYU16" s="813"/>
      <c r="RYV16" s="813"/>
      <c r="RYW16" s="813"/>
      <c r="RYX16" s="813"/>
      <c r="RYY16" s="813"/>
      <c r="RYZ16" s="813"/>
      <c r="RZA16" s="813"/>
      <c r="RZB16" s="813"/>
      <c r="RZC16" s="813"/>
      <c r="RZD16" s="813"/>
      <c r="RZE16" s="813"/>
      <c r="RZF16" s="813"/>
      <c r="RZG16" s="813"/>
      <c r="RZH16" s="813"/>
      <c r="RZI16" s="813"/>
      <c r="RZJ16" s="813"/>
      <c r="RZK16" s="813"/>
      <c r="RZL16" s="813"/>
      <c r="RZM16" s="813"/>
      <c r="RZN16" s="813"/>
      <c r="RZO16" s="813"/>
      <c r="RZP16" s="813"/>
      <c r="RZQ16" s="813"/>
      <c r="RZR16" s="813"/>
      <c r="RZS16" s="813"/>
      <c r="RZT16" s="813"/>
      <c r="RZU16" s="813"/>
      <c r="RZV16" s="813"/>
      <c r="RZW16" s="813"/>
      <c r="RZX16" s="813"/>
      <c r="RZY16" s="813"/>
      <c r="RZZ16" s="813"/>
      <c r="SAA16" s="813"/>
      <c r="SAB16" s="813"/>
      <c r="SAC16" s="813"/>
      <c r="SAD16" s="813"/>
      <c r="SAE16" s="813"/>
      <c r="SAF16" s="813"/>
      <c r="SAG16" s="813"/>
      <c r="SAH16" s="813"/>
      <c r="SAI16" s="813"/>
      <c r="SAJ16" s="813"/>
      <c r="SAK16" s="813"/>
      <c r="SAL16" s="813"/>
      <c r="SAM16" s="813"/>
      <c r="SAN16" s="813"/>
      <c r="SAO16" s="813"/>
      <c r="SAP16" s="813"/>
      <c r="SAQ16" s="813"/>
      <c r="SAR16" s="813"/>
      <c r="SAS16" s="813"/>
      <c r="SAT16" s="813"/>
      <c r="SAU16" s="813"/>
      <c r="SAV16" s="813"/>
      <c r="SAW16" s="813"/>
      <c r="SAX16" s="813"/>
      <c r="SAY16" s="813"/>
      <c r="SAZ16" s="813"/>
      <c r="SBA16" s="813"/>
      <c r="SBB16" s="813"/>
      <c r="SBC16" s="813"/>
      <c r="SBD16" s="813"/>
      <c r="SBE16" s="813"/>
      <c r="SBF16" s="813"/>
      <c r="SBG16" s="813"/>
      <c r="SBH16" s="813"/>
      <c r="SBI16" s="813"/>
      <c r="SBJ16" s="813"/>
      <c r="SBK16" s="813"/>
      <c r="SBL16" s="813"/>
      <c r="SBM16" s="813"/>
      <c r="SBN16" s="813"/>
      <c r="SBO16" s="813"/>
      <c r="SBP16" s="813"/>
      <c r="SBQ16" s="813"/>
      <c r="SBR16" s="813"/>
      <c r="SBS16" s="813"/>
      <c r="SBT16" s="813"/>
      <c r="SBU16" s="813"/>
      <c r="SBV16" s="813"/>
      <c r="SBW16" s="813"/>
      <c r="SBX16" s="813"/>
      <c r="SBY16" s="813"/>
      <c r="SBZ16" s="813"/>
      <c r="SCA16" s="813"/>
      <c r="SCB16" s="813"/>
      <c r="SCC16" s="813"/>
      <c r="SCD16" s="813"/>
      <c r="SCE16" s="813"/>
      <c r="SCF16" s="813"/>
      <c r="SCG16" s="813"/>
      <c r="SCH16" s="813"/>
      <c r="SCI16" s="813"/>
      <c r="SCJ16" s="813"/>
      <c r="SCK16" s="813"/>
      <c r="SCL16" s="813"/>
      <c r="SCM16" s="813"/>
      <c r="SCN16" s="813"/>
      <c r="SCO16" s="813"/>
      <c r="SCP16" s="813"/>
      <c r="SCQ16" s="813"/>
      <c r="SCR16" s="813"/>
      <c r="SCS16" s="813"/>
      <c r="SCT16" s="813"/>
      <c r="SCU16" s="813"/>
      <c r="SCV16" s="813"/>
      <c r="SCW16" s="813"/>
      <c r="SCX16" s="813"/>
      <c r="SCY16" s="813"/>
      <c r="SCZ16" s="813"/>
      <c r="SDA16" s="813"/>
      <c r="SDB16" s="813"/>
      <c r="SDC16" s="813"/>
      <c r="SDD16" s="813"/>
      <c r="SDE16" s="813"/>
      <c r="SDF16" s="813"/>
      <c r="SDG16" s="813"/>
      <c r="SDH16" s="813"/>
      <c r="SDI16" s="813"/>
      <c r="SDJ16" s="813"/>
      <c r="SDK16" s="813"/>
      <c r="SDL16" s="813"/>
      <c r="SDM16" s="813"/>
      <c r="SDN16" s="813"/>
      <c r="SDO16" s="813"/>
      <c r="SDP16" s="813"/>
      <c r="SDQ16" s="813"/>
      <c r="SDR16" s="813"/>
      <c r="SDS16" s="813"/>
      <c r="SDT16" s="813"/>
      <c r="SDU16" s="813"/>
      <c r="SDV16" s="813"/>
      <c r="SDW16" s="813"/>
      <c r="SDX16" s="813"/>
      <c r="SDY16" s="813"/>
      <c r="SDZ16" s="813"/>
      <c r="SEA16" s="813"/>
      <c r="SEB16" s="813"/>
      <c r="SEC16" s="813"/>
      <c r="SED16" s="813"/>
      <c r="SEE16" s="813"/>
      <c r="SEF16" s="813"/>
      <c r="SEG16" s="813"/>
      <c r="SEH16" s="813"/>
      <c r="SEI16" s="813"/>
      <c r="SEJ16" s="813"/>
      <c r="SEK16" s="813"/>
      <c r="SEL16" s="813"/>
      <c r="SEM16" s="813"/>
      <c r="SEN16" s="813"/>
      <c r="SEO16" s="813"/>
      <c r="SEP16" s="813"/>
      <c r="SEQ16" s="813"/>
      <c r="SER16" s="813"/>
      <c r="SES16" s="813"/>
      <c r="SET16" s="813"/>
      <c r="SEU16" s="813"/>
      <c r="SEV16" s="813"/>
      <c r="SEW16" s="813"/>
      <c r="SEX16" s="813"/>
      <c r="SEY16" s="813"/>
      <c r="SEZ16" s="813"/>
      <c r="SFA16" s="813"/>
      <c r="SFB16" s="813"/>
      <c r="SFC16" s="813"/>
      <c r="SFD16" s="813"/>
      <c r="SFE16" s="813"/>
      <c r="SFF16" s="813"/>
      <c r="SFG16" s="813"/>
      <c r="SFH16" s="813"/>
      <c r="SFI16" s="813"/>
      <c r="SFJ16" s="813"/>
      <c r="SFK16" s="813"/>
      <c r="SFL16" s="813"/>
      <c r="SFM16" s="813"/>
      <c r="SFN16" s="813"/>
      <c r="SFO16" s="813"/>
      <c r="SFP16" s="813"/>
      <c r="SFQ16" s="813"/>
      <c r="SFR16" s="813"/>
      <c r="SFS16" s="813"/>
      <c r="SFT16" s="813"/>
      <c r="SFU16" s="813"/>
      <c r="SFV16" s="813"/>
      <c r="SFW16" s="813"/>
      <c r="SFX16" s="813"/>
      <c r="SFY16" s="813"/>
      <c r="SFZ16" s="813"/>
      <c r="SGA16" s="813"/>
      <c r="SGB16" s="813"/>
      <c r="SGC16" s="813"/>
      <c r="SGD16" s="813"/>
      <c r="SGE16" s="813"/>
      <c r="SGF16" s="813"/>
      <c r="SGG16" s="813"/>
      <c r="SGH16" s="813"/>
      <c r="SGI16" s="813"/>
      <c r="SGJ16" s="813"/>
      <c r="SGK16" s="813"/>
      <c r="SGL16" s="813"/>
      <c r="SGM16" s="813"/>
      <c r="SGN16" s="813"/>
      <c r="SGO16" s="813"/>
      <c r="SGP16" s="813"/>
      <c r="SGQ16" s="813"/>
      <c r="SGR16" s="813"/>
      <c r="SGS16" s="813"/>
      <c r="SGT16" s="813"/>
      <c r="SGU16" s="813"/>
      <c r="SGV16" s="813"/>
      <c r="SGW16" s="813"/>
      <c r="SGX16" s="813"/>
      <c r="SGY16" s="813"/>
      <c r="SGZ16" s="813"/>
      <c r="SHA16" s="813"/>
      <c r="SHB16" s="813"/>
      <c r="SHC16" s="813"/>
      <c r="SHD16" s="813"/>
      <c r="SHE16" s="813"/>
      <c r="SHF16" s="813"/>
      <c r="SHG16" s="813"/>
      <c r="SHH16" s="813"/>
      <c r="SHI16" s="813"/>
      <c r="SHJ16" s="813"/>
      <c r="SHK16" s="813"/>
      <c r="SHL16" s="813"/>
      <c r="SHM16" s="813"/>
      <c r="SHN16" s="813"/>
      <c r="SHO16" s="813"/>
      <c r="SHP16" s="813"/>
      <c r="SHQ16" s="813"/>
      <c r="SHR16" s="813"/>
      <c r="SHS16" s="813"/>
      <c r="SHT16" s="813"/>
      <c r="SHU16" s="813"/>
      <c r="SHV16" s="813"/>
      <c r="SHW16" s="813"/>
      <c r="SHX16" s="813"/>
      <c r="SHY16" s="813"/>
      <c r="SHZ16" s="813"/>
      <c r="SIA16" s="813"/>
      <c r="SIB16" s="813"/>
      <c r="SIC16" s="813"/>
      <c r="SID16" s="813"/>
      <c r="SIE16" s="813"/>
      <c r="SIF16" s="813"/>
      <c r="SIG16" s="813"/>
      <c r="SIH16" s="813"/>
      <c r="SII16" s="813"/>
      <c r="SIJ16" s="813"/>
      <c r="SIK16" s="813"/>
      <c r="SIL16" s="813"/>
      <c r="SIM16" s="813"/>
      <c r="SIN16" s="813"/>
      <c r="SIO16" s="813"/>
      <c r="SIP16" s="813"/>
      <c r="SIQ16" s="813"/>
      <c r="SIR16" s="813"/>
      <c r="SIS16" s="813"/>
      <c r="SIT16" s="813"/>
      <c r="SIU16" s="813"/>
      <c r="SIV16" s="813"/>
      <c r="SIW16" s="813"/>
      <c r="SIX16" s="813"/>
      <c r="SIY16" s="813"/>
      <c r="SIZ16" s="813"/>
      <c r="SJA16" s="813"/>
      <c r="SJB16" s="813"/>
      <c r="SJC16" s="813"/>
      <c r="SJD16" s="813"/>
      <c r="SJE16" s="813"/>
      <c r="SJF16" s="813"/>
      <c r="SJG16" s="813"/>
      <c r="SJH16" s="813"/>
      <c r="SJI16" s="813"/>
      <c r="SJJ16" s="813"/>
      <c r="SJK16" s="813"/>
      <c r="SJL16" s="813"/>
      <c r="SJM16" s="813"/>
      <c r="SJN16" s="813"/>
      <c r="SJO16" s="813"/>
      <c r="SJP16" s="813"/>
      <c r="SJQ16" s="813"/>
      <c r="SJR16" s="813"/>
      <c r="SJS16" s="813"/>
      <c r="SJT16" s="813"/>
      <c r="SJU16" s="813"/>
      <c r="SJV16" s="813"/>
      <c r="SJW16" s="813"/>
      <c r="SJX16" s="813"/>
      <c r="SJY16" s="813"/>
      <c r="SJZ16" s="813"/>
      <c r="SKA16" s="813"/>
      <c r="SKB16" s="813"/>
      <c r="SKC16" s="813"/>
      <c r="SKD16" s="813"/>
      <c r="SKE16" s="813"/>
      <c r="SKF16" s="813"/>
      <c r="SKG16" s="813"/>
      <c r="SKH16" s="813"/>
      <c r="SKI16" s="813"/>
      <c r="SKJ16" s="813"/>
      <c r="SKK16" s="813"/>
      <c r="SKL16" s="813"/>
      <c r="SKM16" s="813"/>
      <c r="SKN16" s="813"/>
      <c r="SKO16" s="813"/>
      <c r="SKP16" s="813"/>
      <c r="SKQ16" s="813"/>
      <c r="SKR16" s="813"/>
      <c r="SKS16" s="813"/>
      <c r="SKT16" s="813"/>
      <c r="SKU16" s="813"/>
      <c r="SKV16" s="813"/>
      <c r="SKW16" s="813"/>
      <c r="SKX16" s="813"/>
      <c r="SKY16" s="813"/>
      <c r="SKZ16" s="813"/>
      <c r="SLA16" s="813"/>
      <c r="SLB16" s="813"/>
      <c r="SLC16" s="813"/>
      <c r="SLD16" s="813"/>
      <c r="SLE16" s="813"/>
      <c r="SLF16" s="813"/>
      <c r="SLG16" s="813"/>
      <c r="SLH16" s="813"/>
      <c r="SLI16" s="813"/>
      <c r="SLJ16" s="813"/>
      <c r="SLK16" s="813"/>
      <c r="SLL16" s="813"/>
      <c r="SLM16" s="813"/>
      <c r="SLN16" s="813"/>
      <c r="SLO16" s="813"/>
      <c r="SLP16" s="813"/>
      <c r="SLQ16" s="813"/>
      <c r="SLR16" s="813"/>
      <c r="SLS16" s="813"/>
      <c r="SLT16" s="813"/>
      <c r="SLU16" s="813"/>
      <c r="SLV16" s="813"/>
      <c r="SLW16" s="813"/>
      <c r="SLX16" s="813"/>
      <c r="SLY16" s="813"/>
      <c r="SLZ16" s="813"/>
      <c r="SMA16" s="813"/>
      <c r="SMB16" s="813"/>
      <c r="SMC16" s="813"/>
      <c r="SMD16" s="813"/>
      <c r="SME16" s="813"/>
      <c r="SMF16" s="813"/>
      <c r="SMG16" s="813"/>
      <c r="SMH16" s="813"/>
      <c r="SMI16" s="813"/>
      <c r="SMJ16" s="813"/>
      <c r="SMK16" s="813"/>
      <c r="SML16" s="813"/>
      <c r="SMM16" s="813"/>
      <c r="SMN16" s="813"/>
      <c r="SMO16" s="813"/>
      <c r="SMP16" s="813"/>
      <c r="SMQ16" s="813"/>
      <c r="SMR16" s="813"/>
      <c r="SMS16" s="813"/>
      <c r="SMT16" s="813"/>
      <c r="SMU16" s="813"/>
      <c r="SMV16" s="813"/>
      <c r="SMW16" s="813"/>
      <c r="SMX16" s="813"/>
      <c r="SMY16" s="813"/>
      <c r="SMZ16" s="813"/>
      <c r="SNA16" s="813"/>
      <c r="SNB16" s="813"/>
      <c r="SNC16" s="813"/>
      <c r="SND16" s="813"/>
      <c r="SNE16" s="813"/>
      <c r="SNF16" s="813"/>
      <c r="SNG16" s="813"/>
      <c r="SNH16" s="813"/>
      <c r="SNI16" s="813"/>
      <c r="SNJ16" s="813"/>
      <c r="SNK16" s="813"/>
      <c r="SNL16" s="813"/>
      <c r="SNM16" s="813"/>
      <c r="SNN16" s="813"/>
      <c r="SNO16" s="813"/>
      <c r="SNP16" s="813"/>
      <c r="SNQ16" s="813"/>
      <c r="SNR16" s="813"/>
      <c r="SNS16" s="813"/>
      <c r="SNT16" s="813"/>
      <c r="SNU16" s="813"/>
      <c r="SNV16" s="813"/>
      <c r="SNW16" s="813"/>
      <c r="SNX16" s="813"/>
      <c r="SNY16" s="813"/>
      <c r="SNZ16" s="813"/>
      <c r="SOA16" s="813"/>
      <c r="SOB16" s="813"/>
      <c r="SOC16" s="813"/>
      <c r="SOD16" s="813"/>
      <c r="SOE16" s="813"/>
      <c r="SOF16" s="813"/>
      <c r="SOG16" s="813"/>
      <c r="SOH16" s="813"/>
      <c r="SOI16" s="813"/>
      <c r="SOJ16" s="813"/>
      <c r="SOK16" s="813"/>
      <c r="SOL16" s="813"/>
      <c r="SOM16" s="813"/>
      <c r="SON16" s="813"/>
      <c r="SOO16" s="813"/>
      <c r="SOP16" s="813"/>
      <c r="SOQ16" s="813"/>
      <c r="SOR16" s="813"/>
      <c r="SOS16" s="813"/>
      <c r="SOT16" s="813"/>
      <c r="SOU16" s="813"/>
      <c r="SOV16" s="813"/>
      <c r="SOW16" s="813"/>
      <c r="SOX16" s="813"/>
      <c r="SOY16" s="813"/>
      <c r="SOZ16" s="813"/>
      <c r="SPA16" s="813"/>
      <c r="SPB16" s="813"/>
      <c r="SPC16" s="813"/>
      <c r="SPD16" s="813"/>
      <c r="SPE16" s="813"/>
      <c r="SPF16" s="813"/>
      <c r="SPG16" s="813"/>
      <c r="SPH16" s="813"/>
      <c r="SPI16" s="813"/>
      <c r="SPJ16" s="813"/>
      <c r="SPK16" s="813"/>
      <c r="SPL16" s="813"/>
      <c r="SPM16" s="813"/>
      <c r="SPN16" s="813"/>
      <c r="SPO16" s="813"/>
      <c r="SPP16" s="813"/>
      <c r="SPQ16" s="813"/>
      <c r="SPR16" s="813"/>
      <c r="SPS16" s="813"/>
      <c r="SPT16" s="813"/>
      <c r="SPU16" s="813"/>
      <c r="SPV16" s="813"/>
      <c r="SPW16" s="813"/>
      <c r="SPX16" s="813"/>
      <c r="SPY16" s="813"/>
      <c r="SPZ16" s="813"/>
      <c r="SQA16" s="813"/>
      <c r="SQB16" s="813"/>
      <c r="SQC16" s="813"/>
      <c r="SQD16" s="813"/>
      <c r="SQE16" s="813"/>
      <c r="SQF16" s="813"/>
      <c r="SQG16" s="813"/>
      <c r="SQH16" s="813"/>
      <c r="SQI16" s="813"/>
      <c r="SQJ16" s="813"/>
      <c r="SQK16" s="813"/>
      <c r="SQL16" s="813"/>
      <c r="SQM16" s="813"/>
      <c r="SQN16" s="813"/>
      <c r="SQO16" s="813"/>
      <c r="SQP16" s="813"/>
      <c r="SQQ16" s="813"/>
      <c r="SQR16" s="813"/>
      <c r="SQS16" s="813"/>
      <c r="SQT16" s="813"/>
      <c r="SQU16" s="813"/>
      <c r="SQV16" s="813"/>
      <c r="SQW16" s="813"/>
      <c r="SQX16" s="813"/>
      <c r="SQY16" s="813"/>
      <c r="SQZ16" s="813"/>
      <c r="SRA16" s="813"/>
      <c r="SRB16" s="813"/>
      <c r="SRC16" s="813"/>
      <c r="SRD16" s="813"/>
      <c r="SRE16" s="813"/>
      <c r="SRF16" s="813"/>
      <c r="SRG16" s="813"/>
      <c r="SRH16" s="813"/>
      <c r="SRI16" s="813"/>
      <c r="SRJ16" s="813"/>
      <c r="SRK16" s="813"/>
      <c r="SRL16" s="813"/>
      <c r="SRM16" s="813"/>
      <c r="SRN16" s="813"/>
      <c r="SRO16" s="813"/>
      <c r="SRP16" s="813"/>
      <c r="SRQ16" s="813"/>
      <c r="SRR16" s="813"/>
      <c r="SRS16" s="813"/>
      <c r="SRT16" s="813"/>
      <c r="SRU16" s="813"/>
      <c r="SRV16" s="813"/>
      <c r="SRW16" s="813"/>
      <c r="SRX16" s="813"/>
      <c r="SRY16" s="813"/>
      <c r="SRZ16" s="813"/>
      <c r="SSA16" s="813"/>
      <c r="SSB16" s="813"/>
      <c r="SSC16" s="813"/>
      <c r="SSD16" s="813"/>
      <c r="SSE16" s="813"/>
      <c r="SSF16" s="813"/>
      <c r="SSG16" s="813"/>
      <c r="SSH16" s="813"/>
      <c r="SSI16" s="813"/>
      <c r="SSJ16" s="813"/>
      <c r="SSK16" s="813"/>
      <c r="SSL16" s="813"/>
      <c r="SSM16" s="813"/>
      <c r="SSN16" s="813"/>
      <c r="SSO16" s="813"/>
      <c r="SSP16" s="813"/>
      <c r="SSQ16" s="813"/>
      <c r="SSR16" s="813"/>
      <c r="SSS16" s="813"/>
      <c r="SST16" s="813"/>
      <c r="SSU16" s="813"/>
      <c r="SSV16" s="813"/>
      <c r="SSW16" s="813"/>
      <c r="SSX16" s="813"/>
      <c r="SSY16" s="813"/>
      <c r="SSZ16" s="813"/>
      <c r="STA16" s="813"/>
      <c r="STB16" s="813"/>
      <c r="STC16" s="813"/>
      <c r="STD16" s="813"/>
      <c r="STE16" s="813"/>
      <c r="STF16" s="813"/>
      <c r="STG16" s="813"/>
      <c r="STH16" s="813"/>
      <c r="STI16" s="813"/>
      <c r="STJ16" s="813"/>
      <c r="STK16" s="813"/>
      <c r="STL16" s="813"/>
      <c r="STM16" s="813"/>
      <c r="STN16" s="813"/>
      <c r="STO16" s="813"/>
      <c r="STP16" s="813"/>
      <c r="STQ16" s="813"/>
      <c r="STR16" s="813"/>
      <c r="STS16" s="813"/>
      <c r="STT16" s="813"/>
      <c r="STU16" s="813"/>
      <c r="STV16" s="813"/>
      <c r="STW16" s="813"/>
      <c r="STX16" s="813"/>
      <c r="STY16" s="813"/>
      <c r="STZ16" s="813"/>
      <c r="SUA16" s="813"/>
      <c r="SUB16" s="813"/>
      <c r="SUC16" s="813"/>
      <c r="SUD16" s="813"/>
      <c r="SUE16" s="813"/>
      <c r="SUF16" s="813"/>
      <c r="SUG16" s="813"/>
      <c r="SUH16" s="813"/>
      <c r="SUI16" s="813"/>
      <c r="SUJ16" s="813"/>
      <c r="SUK16" s="813"/>
      <c r="SUL16" s="813"/>
      <c r="SUM16" s="813"/>
      <c r="SUN16" s="813"/>
      <c r="SUO16" s="813"/>
      <c r="SUP16" s="813"/>
      <c r="SUQ16" s="813"/>
      <c r="SUR16" s="813"/>
      <c r="SUS16" s="813"/>
      <c r="SUT16" s="813"/>
      <c r="SUU16" s="813"/>
      <c r="SUV16" s="813"/>
      <c r="SUW16" s="813"/>
      <c r="SUX16" s="813"/>
      <c r="SUY16" s="813"/>
      <c r="SUZ16" s="813"/>
      <c r="SVA16" s="813"/>
      <c r="SVB16" s="813"/>
      <c r="SVC16" s="813"/>
      <c r="SVD16" s="813"/>
      <c r="SVE16" s="813"/>
      <c r="SVF16" s="813"/>
      <c r="SVG16" s="813"/>
      <c r="SVH16" s="813"/>
      <c r="SVI16" s="813"/>
      <c r="SVJ16" s="813"/>
      <c r="SVK16" s="813"/>
      <c r="SVL16" s="813"/>
      <c r="SVM16" s="813"/>
      <c r="SVN16" s="813"/>
      <c r="SVO16" s="813"/>
      <c r="SVP16" s="813"/>
      <c r="SVQ16" s="813"/>
      <c r="SVR16" s="813"/>
      <c r="SVS16" s="813"/>
      <c r="SVT16" s="813"/>
      <c r="SVU16" s="813"/>
      <c r="SVV16" s="813"/>
      <c r="SVW16" s="813"/>
      <c r="SVX16" s="813"/>
      <c r="SVY16" s="813"/>
      <c r="SVZ16" s="813"/>
      <c r="SWA16" s="813"/>
      <c r="SWB16" s="813"/>
      <c r="SWC16" s="813"/>
      <c r="SWD16" s="813"/>
      <c r="SWE16" s="813"/>
      <c r="SWF16" s="813"/>
      <c r="SWG16" s="813"/>
      <c r="SWH16" s="813"/>
      <c r="SWI16" s="813"/>
      <c r="SWJ16" s="813"/>
      <c r="SWK16" s="813"/>
      <c r="SWL16" s="813"/>
      <c r="SWM16" s="813"/>
      <c r="SWN16" s="813"/>
      <c r="SWO16" s="813"/>
      <c r="SWP16" s="813"/>
      <c r="SWQ16" s="813"/>
      <c r="SWR16" s="813"/>
      <c r="SWS16" s="813"/>
      <c r="SWT16" s="813"/>
      <c r="SWU16" s="813"/>
      <c r="SWV16" s="813"/>
      <c r="SWW16" s="813"/>
      <c r="SWX16" s="813"/>
      <c r="SWY16" s="813"/>
      <c r="SWZ16" s="813"/>
      <c r="SXA16" s="813"/>
      <c r="SXB16" s="813"/>
      <c r="SXC16" s="813"/>
      <c r="SXD16" s="813"/>
      <c r="SXE16" s="813"/>
      <c r="SXF16" s="813"/>
      <c r="SXG16" s="813"/>
      <c r="SXH16" s="813"/>
      <c r="SXI16" s="813"/>
      <c r="SXJ16" s="813"/>
      <c r="SXK16" s="813"/>
      <c r="SXL16" s="813"/>
      <c r="SXM16" s="813"/>
      <c r="SXN16" s="813"/>
      <c r="SXO16" s="813"/>
      <c r="SXP16" s="813"/>
      <c r="SXQ16" s="813"/>
      <c r="SXR16" s="813"/>
      <c r="SXS16" s="813"/>
      <c r="SXT16" s="813"/>
      <c r="SXU16" s="813"/>
      <c r="SXV16" s="813"/>
      <c r="SXW16" s="813"/>
      <c r="SXX16" s="813"/>
      <c r="SXY16" s="813"/>
      <c r="SXZ16" s="813"/>
      <c r="SYA16" s="813"/>
      <c r="SYB16" s="813"/>
      <c r="SYC16" s="813"/>
      <c r="SYD16" s="813"/>
      <c r="SYE16" s="813"/>
      <c r="SYF16" s="813"/>
      <c r="SYG16" s="813"/>
      <c r="SYH16" s="813"/>
      <c r="SYI16" s="813"/>
      <c r="SYJ16" s="813"/>
      <c r="SYK16" s="813"/>
      <c r="SYL16" s="813"/>
      <c r="SYM16" s="813"/>
      <c r="SYN16" s="813"/>
      <c r="SYO16" s="813"/>
      <c r="SYP16" s="813"/>
      <c r="SYQ16" s="813"/>
      <c r="SYR16" s="813"/>
      <c r="SYS16" s="813"/>
      <c r="SYT16" s="813"/>
      <c r="SYU16" s="813"/>
      <c r="SYV16" s="813"/>
      <c r="SYW16" s="813"/>
      <c r="SYX16" s="813"/>
      <c r="SYY16" s="813"/>
      <c r="SYZ16" s="813"/>
      <c r="SZA16" s="813"/>
      <c r="SZB16" s="813"/>
      <c r="SZC16" s="813"/>
      <c r="SZD16" s="813"/>
      <c r="SZE16" s="813"/>
      <c r="SZF16" s="813"/>
      <c r="SZG16" s="813"/>
      <c r="SZH16" s="813"/>
      <c r="SZI16" s="813"/>
      <c r="SZJ16" s="813"/>
      <c r="SZK16" s="813"/>
      <c r="SZL16" s="813"/>
      <c r="SZM16" s="813"/>
      <c r="SZN16" s="813"/>
      <c r="SZO16" s="813"/>
      <c r="SZP16" s="813"/>
      <c r="SZQ16" s="813"/>
      <c r="SZR16" s="813"/>
      <c r="SZS16" s="813"/>
      <c r="SZT16" s="813"/>
      <c r="SZU16" s="813"/>
      <c r="SZV16" s="813"/>
      <c r="SZW16" s="813"/>
      <c r="SZX16" s="813"/>
      <c r="SZY16" s="813"/>
      <c r="SZZ16" s="813"/>
      <c r="TAA16" s="813"/>
      <c r="TAB16" s="813"/>
      <c r="TAC16" s="813"/>
      <c r="TAD16" s="813"/>
      <c r="TAE16" s="813"/>
      <c r="TAF16" s="813"/>
      <c r="TAG16" s="813"/>
      <c r="TAH16" s="813"/>
      <c r="TAI16" s="813"/>
      <c r="TAJ16" s="813"/>
      <c r="TAK16" s="813"/>
      <c r="TAL16" s="813"/>
      <c r="TAM16" s="813"/>
      <c r="TAN16" s="813"/>
      <c r="TAO16" s="813"/>
      <c r="TAP16" s="813"/>
      <c r="TAQ16" s="813"/>
      <c r="TAR16" s="813"/>
      <c r="TAS16" s="813"/>
      <c r="TAT16" s="813"/>
      <c r="TAU16" s="813"/>
      <c r="TAV16" s="813"/>
      <c r="TAW16" s="813"/>
      <c r="TAX16" s="813"/>
      <c r="TAY16" s="813"/>
      <c r="TAZ16" s="813"/>
      <c r="TBA16" s="813"/>
      <c r="TBB16" s="813"/>
      <c r="TBC16" s="813"/>
      <c r="TBD16" s="813"/>
      <c r="TBE16" s="813"/>
      <c r="TBF16" s="813"/>
      <c r="TBG16" s="813"/>
      <c r="TBH16" s="813"/>
      <c r="TBI16" s="813"/>
      <c r="TBJ16" s="813"/>
      <c r="TBK16" s="813"/>
      <c r="TBL16" s="813"/>
      <c r="TBM16" s="813"/>
      <c r="TBN16" s="813"/>
      <c r="TBO16" s="813"/>
      <c r="TBP16" s="813"/>
      <c r="TBQ16" s="813"/>
      <c r="TBR16" s="813"/>
      <c r="TBS16" s="813"/>
      <c r="TBT16" s="813"/>
      <c r="TBU16" s="813"/>
      <c r="TBV16" s="813"/>
      <c r="TBW16" s="813"/>
      <c r="TBX16" s="813"/>
      <c r="TBY16" s="813"/>
      <c r="TBZ16" s="813"/>
      <c r="TCA16" s="813"/>
      <c r="TCB16" s="813"/>
      <c r="TCC16" s="813"/>
      <c r="TCD16" s="813"/>
      <c r="TCE16" s="813"/>
      <c r="TCF16" s="813"/>
      <c r="TCG16" s="813"/>
      <c r="TCH16" s="813"/>
      <c r="TCI16" s="813"/>
      <c r="TCJ16" s="813"/>
      <c r="TCK16" s="813"/>
      <c r="TCL16" s="813"/>
      <c r="TCM16" s="813"/>
      <c r="TCN16" s="813"/>
      <c r="TCO16" s="813"/>
      <c r="TCP16" s="813"/>
      <c r="TCQ16" s="813"/>
      <c r="TCR16" s="813"/>
      <c r="TCS16" s="813"/>
      <c r="TCT16" s="813"/>
      <c r="TCU16" s="813"/>
      <c r="TCV16" s="813"/>
      <c r="TCW16" s="813"/>
      <c r="TCX16" s="813"/>
      <c r="TCY16" s="813"/>
      <c r="TCZ16" s="813"/>
      <c r="TDA16" s="813"/>
      <c r="TDB16" s="813"/>
      <c r="TDC16" s="813"/>
      <c r="TDD16" s="813"/>
      <c r="TDE16" s="813"/>
      <c r="TDF16" s="813"/>
      <c r="TDG16" s="813"/>
      <c r="TDH16" s="813"/>
      <c r="TDI16" s="813"/>
      <c r="TDJ16" s="813"/>
      <c r="TDK16" s="813"/>
      <c r="TDL16" s="813"/>
      <c r="TDM16" s="813"/>
      <c r="TDN16" s="813"/>
      <c r="TDO16" s="813"/>
      <c r="TDP16" s="813"/>
      <c r="TDQ16" s="813"/>
      <c r="TDR16" s="813"/>
      <c r="TDS16" s="813"/>
      <c r="TDT16" s="813"/>
      <c r="TDU16" s="813"/>
      <c r="TDV16" s="813"/>
      <c r="TDW16" s="813"/>
      <c r="TDX16" s="813"/>
      <c r="TDY16" s="813"/>
      <c r="TDZ16" s="813"/>
      <c r="TEA16" s="813"/>
      <c r="TEB16" s="813"/>
      <c r="TEC16" s="813"/>
      <c r="TED16" s="813"/>
      <c r="TEE16" s="813"/>
      <c r="TEF16" s="813"/>
      <c r="TEG16" s="813"/>
      <c r="TEH16" s="813"/>
      <c r="TEI16" s="813"/>
      <c r="TEJ16" s="813"/>
      <c r="TEK16" s="813"/>
      <c r="TEL16" s="813"/>
      <c r="TEM16" s="813"/>
      <c r="TEN16" s="813"/>
      <c r="TEO16" s="813"/>
      <c r="TEP16" s="813"/>
      <c r="TEQ16" s="813"/>
      <c r="TER16" s="813"/>
      <c r="TES16" s="813"/>
      <c r="TET16" s="813"/>
      <c r="TEU16" s="813"/>
      <c r="TEV16" s="813"/>
      <c r="TEW16" s="813"/>
      <c r="TEX16" s="813"/>
      <c r="TEY16" s="813"/>
      <c r="TEZ16" s="813"/>
      <c r="TFA16" s="813"/>
      <c r="TFB16" s="813"/>
      <c r="TFC16" s="813"/>
      <c r="TFD16" s="813"/>
      <c r="TFE16" s="813"/>
      <c r="TFF16" s="813"/>
      <c r="TFG16" s="813"/>
      <c r="TFH16" s="813"/>
      <c r="TFI16" s="813"/>
      <c r="TFJ16" s="813"/>
      <c r="TFK16" s="813"/>
      <c r="TFL16" s="813"/>
      <c r="TFM16" s="813"/>
      <c r="TFN16" s="813"/>
      <c r="TFO16" s="813"/>
      <c r="TFP16" s="813"/>
      <c r="TFQ16" s="813"/>
      <c r="TFR16" s="813"/>
      <c r="TFS16" s="813"/>
      <c r="TFT16" s="813"/>
      <c r="TFU16" s="813"/>
      <c r="TFV16" s="813"/>
      <c r="TFW16" s="813"/>
      <c r="TFX16" s="813"/>
      <c r="TFY16" s="813"/>
      <c r="TFZ16" s="813"/>
      <c r="TGA16" s="813"/>
      <c r="TGB16" s="813"/>
      <c r="TGC16" s="813"/>
      <c r="TGD16" s="813"/>
      <c r="TGE16" s="813"/>
      <c r="TGF16" s="813"/>
      <c r="TGG16" s="813"/>
      <c r="TGH16" s="813"/>
      <c r="TGI16" s="813"/>
      <c r="TGJ16" s="813"/>
      <c r="TGK16" s="813"/>
      <c r="TGL16" s="813"/>
      <c r="TGM16" s="813"/>
      <c r="TGN16" s="813"/>
      <c r="TGO16" s="813"/>
      <c r="TGP16" s="813"/>
      <c r="TGQ16" s="813"/>
      <c r="TGR16" s="813"/>
      <c r="TGS16" s="813"/>
      <c r="TGT16" s="813"/>
      <c r="TGU16" s="813"/>
      <c r="TGV16" s="813"/>
      <c r="TGW16" s="813"/>
      <c r="TGX16" s="813"/>
      <c r="TGY16" s="813"/>
      <c r="TGZ16" s="813"/>
      <c r="THA16" s="813"/>
      <c r="THB16" s="813"/>
      <c r="THC16" s="813"/>
      <c r="THD16" s="813"/>
      <c r="THE16" s="813"/>
      <c r="THF16" s="813"/>
      <c r="THG16" s="813"/>
      <c r="THH16" s="813"/>
      <c r="THI16" s="813"/>
      <c r="THJ16" s="813"/>
      <c r="THK16" s="813"/>
      <c r="THL16" s="813"/>
      <c r="THM16" s="813"/>
      <c r="THN16" s="813"/>
      <c r="THO16" s="813"/>
      <c r="THP16" s="813"/>
      <c r="THQ16" s="813"/>
      <c r="THR16" s="813"/>
      <c r="THS16" s="813"/>
      <c r="THT16" s="813"/>
      <c r="THU16" s="813"/>
      <c r="THV16" s="813"/>
      <c r="THW16" s="813"/>
      <c r="THX16" s="813"/>
      <c r="THY16" s="813"/>
      <c r="THZ16" s="813"/>
      <c r="TIA16" s="813"/>
      <c r="TIB16" s="813"/>
      <c r="TIC16" s="813"/>
      <c r="TID16" s="813"/>
      <c r="TIE16" s="813"/>
      <c r="TIF16" s="813"/>
      <c r="TIG16" s="813"/>
      <c r="TIH16" s="813"/>
      <c r="TII16" s="813"/>
      <c r="TIJ16" s="813"/>
      <c r="TIK16" s="813"/>
      <c r="TIL16" s="813"/>
      <c r="TIM16" s="813"/>
      <c r="TIN16" s="813"/>
      <c r="TIO16" s="813"/>
      <c r="TIP16" s="813"/>
      <c r="TIQ16" s="813"/>
      <c r="TIR16" s="813"/>
      <c r="TIS16" s="813"/>
      <c r="TIT16" s="813"/>
      <c r="TIU16" s="813"/>
      <c r="TIV16" s="813"/>
      <c r="TIW16" s="813"/>
      <c r="TIX16" s="813"/>
      <c r="TIY16" s="813"/>
      <c r="TIZ16" s="813"/>
      <c r="TJA16" s="813"/>
      <c r="TJB16" s="813"/>
      <c r="TJC16" s="813"/>
      <c r="TJD16" s="813"/>
      <c r="TJE16" s="813"/>
      <c r="TJF16" s="813"/>
      <c r="TJG16" s="813"/>
      <c r="TJH16" s="813"/>
      <c r="TJI16" s="813"/>
      <c r="TJJ16" s="813"/>
      <c r="TJK16" s="813"/>
      <c r="TJL16" s="813"/>
      <c r="TJM16" s="813"/>
      <c r="TJN16" s="813"/>
      <c r="TJO16" s="813"/>
      <c r="TJP16" s="813"/>
      <c r="TJQ16" s="813"/>
      <c r="TJR16" s="813"/>
      <c r="TJS16" s="813"/>
      <c r="TJT16" s="813"/>
      <c r="TJU16" s="813"/>
      <c r="TJV16" s="813"/>
      <c r="TJW16" s="813"/>
      <c r="TJX16" s="813"/>
      <c r="TJY16" s="813"/>
      <c r="TJZ16" s="813"/>
      <c r="TKA16" s="813"/>
      <c r="TKB16" s="813"/>
      <c r="TKC16" s="813"/>
      <c r="TKD16" s="813"/>
      <c r="TKE16" s="813"/>
      <c r="TKF16" s="813"/>
      <c r="TKG16" s="813"/>
      <c r="TKH16" s="813"/>
      <c r="TKI16" s="813"/>
      <c r="TKJ16" s="813"/>
      <c r="TKK16" s="813"/>
      <c r="TKL16" s="813"/>
      <c r="TKM16" s="813"/>
      <c r="TKN16" s="813"/>
      <c r="TKO16" s="813"/>
      <c r="TKP16" s="813"/>
      <c r="TKQ16" s="813"/>
      <c r="TKR16" s="813"/>
      <c r="TKS16" s="813"/>
      <c r="TKT16" s="813"/>
      <c r="TKU16" s="813"/>
      <c r="TKV16" s="813"/>
      <c r="TKW16" s="813"/>
      <c r="TKX16" s="813"/>
      <c r="TKY16" s="813"/>
      <c r="TKZ16" s="813"/>
      <c r="TLA16" s="813"/>
      <c r="TLB16" s="813"/>
      <c r="TLC16" s="813"/>
      <c r="TLD16" s="813"/>
      <c r="TLE16" s="813"/>
      <c r="TLF16" s="813"/>
      <c r="TLG16" s="813"/>
      <c r="TLH16" s="813"/>
      <c r="TLI16" s="813"/>
      <c r="TLJ16" s="813"/>
      <c r="TLK16" s="813"/>
      <c r="TLL16" s="813"/>
      <c r="TLM16" s="813"/>
      <c r="TLN16" s="813"/>
      <c r="TLO16" s="813"/>
      <c r="TLP16" s="813"/>
      <c r="TLQ16" s="813"/>
      <c r="TLR16" s="813"/>
      <c r="TLS16" s="813"/>
      <c r="TLT16" s="813"/>
      <c r="TLU16" s="813"/>
      <c r="TLV16" s="813"/>
      <c r="TLW16" s="813"/>
      <c r="TLX16" s="813"/>
      <c r="TLY16" s="813"/>
      <c r="TLZ16" s="813"/>
      <c r="TMA16" s="813"/>
      <c r="TMB16" s="813"/>
      <c r="TMC16" s="813"/>
      <c r="TMD16" s="813"/>
      <c r="TME16" s="813"/>
      <c r="TMF16" s="813"/>
      <c r="TMG16" s="813"/>
      <c r="TMH16" s="813"/>
      <c r="TMI16" s="813"/>
      <c r="TMJ16" s="813"/>
      <c r="TMK16" s="813"/>
      <c r="TML16" s="813"/>
      <c r="TMM16" s="813"/>
      <c r="TMN16" s="813"/>
      <c r="TMO16" s="813"/>
      <c r="TMP16" s="813"/>
      <c r="TMQ16" s="813"/>
      <c r="TMR16" s="813"/>
      <c r="TMS16" s="813"/>
      <c r="TMT16" s="813"/>
      <c r="TMU16" s="813"/>
      <c r="TMV16" s="813"/>
      <c r="TMW16" s="813"/>
      <c r="TMX16" s="813"/>
      <c r="TMY16" s="813"/>
      <c r="TMZ16" s="813"/>
      <c r="TNA16" s="813"/>
      <c r="TNB16" s="813"/>
      <c r="TNC16" s="813"/>
      <c r="TND16" s="813"/>
      <c r="TNE16" s="813"/>
      <c r="TNF16" s="813"/>
      <c r="TNG16" s="813"/>
      <c r="TNH16" s="813"/>
      <c r="TNI16" s="813"/>
      <c r="TNJ16" s="813"/>
      <c r="TNK16" s="813"/>
      <c r="TNL16" s="813"/>
      <c r="TNM16" s="813"/>
      <c r="TNN16" s="813"/>
      <c r="TNO16" s="813"/>
      <c r="TNP16" s="813"/>
      <c r="TNQ16" s="813"/>
      <c r="TNR16" s="813"/>
      <c r="TNS16" s="813"/>
      <c r="TNT16" s="813"/>
      <c r="TNU16" s="813"/>
      <c r="TNV16" s="813"/>
      <c r="TNW16" s="813"/>
      <c r="TNX16" s="813"/>
      <c r="TNY16" s="813"/>
      <c r="TNZ16" s="813"/>
      <c r="TOA16" s="813"/>
      <c r="TOB16" s="813"/>
      <c r="TOC16" s="813"/>
      <c r="TOD16" s="813"/>
      <c r="TOE16" s="813"/>
      <c r="TOF16" s="813"/>
      <c r="TOG16" s="813"/>
      <c r="TOH16" s="813"/>
      <c r="TOI16" s="813"/>
      <c r="TOJ16" s="813"/>
      <c r="TOK16" s="813"/>
      <c r="TOL16" s="813"/>
      <c r="TOM16" s="813"/>
      <c r="TON16" s="813"/>
      <c r="TOO16" s="813"/>
      <c r="TOP16" s="813"/>
      <c r="TOQ16" s="813"/>
      <c r="TOR16" s="813"/>
      <c r="TOS16" s="813"/>
      <c r="TOT16" s="813"/>
      <c r="TOU16" s="813"/>
      <c r="TOV16" s="813"/>
      <c r="TOW16" s="813"/>
      <c r="TOX16" s="813"/>
      <c r="TOY16" s="813"/>
      <c r="TOZ16" s="813"/>
      <c r="TPA16" s="813"/>
      <c r="TPB16" s="813"/>
      <c r="TPC16" s="813"/>
      <c r="TPD16" s="813"/>
      <c r="TPE16" s="813"/>
      <c r="TPF16" s="813"/>
      <c r="TPG16" s="813"/>
      <c r="TPH16" s="813"/>
      <c r="TPI16" s="813"/>
      <c r="TPJ16" s="813"/>
      <c r="TPK16" s="813"/>
      <c r="TPL16" s="813"/>
      <c r="TPM16" s="813"/>
      <c r="TPN16" s="813"/>
      <c r="TPO16" s="813"/>
      <c r="TPP16" s="813"/>
      <c r="TPQ16" s="813"/>
      <c r="TPR16" s="813"/>
      <c r="TPS16" s="813"/>
      <c r="TPT16" s="813"/>
      <c r="TPU16" s="813"/>
      <c r="TPV16" s="813"/>
      <c r="TPW16" s="813"/>
      <c r="TPX16" s="813"/>
      <c r="TPY16" s="813"/>
      <c r="TPZ16" s="813"/>
      <c r="TQA16" s="813"/>
      <c r="TQB16" s="813"/>
      <c r="TQC16" s="813"/>
      <c r="TQD16" s="813"/>
      <c r="TQE16" s="813"/>
      <c r="TQF16" s="813"/>
      <c r="TQG16" s="813"/>
      <c r="TQH16" s="813"/>
      <c r="TQI16" s="813"/>
      <c r="TQJ16" s="813"/>
      <c r="TQK16" s="813"/>
      <c r="TQL16" s="813"/>
      <c r="TQM16" s="813"/>
      <c r="TQN16" s="813"/>
      <c r="TQO16" s="813"/>
      <c r="TQP16" s="813"/>
      <c r="TQQ16" s="813"/>
      <c r="TQR16" s="813"/>
      <c r="TQS16" s="813"/>
      <c r="TQT16" s="813"/>
      <c r="TQU16" s="813"/>
      <c r="TQV16" s="813"/>
      <c r="TQW16" s="813"/>
      <c r="TQX16" s="813"/>
      <c r="TQY16" s="813"/>
      <c r="TQZ16" s="813"/>
      <c r="TRA16" s="813"/>
      <c r="TRB16" s="813"/>
      <c r="TRC16" s="813"/>
      <c r="TRD16" s="813"/>
      <c r="TRE16" s="813"/>
      <c r="TRF16" s="813"/>
      <c r="TRG16" s="813"/>
      <c r="TRH16" s="813"/>
      <c r="TRI16" s="813"/>
      <c r="TRJ16" s="813"/>
      <c r="TRK16" s="813"/>
      <c r="TRL16" s="813"/>
      <c r="TRM16" s="813"/>
      <c r="TRN16" s="813"/>
      <c r="TRO16" s="813"/>
      <c r="TRP16" s="813"/>
      <c r="TRQ16" s="813"/>
      <c r="TRR16" s="813"/>
      <c r="TRS16" s="813"/>
      <c r="TRT16" s="813"/>
      <c r="TRU16" s="813"/>
      <c r="TRV16" s="813"/>
      <c r="TRW16" s="813"/>
      <c r="TRX16" s="813"/>
      <c r="TRY16" s="813"/>
      <c r="TRZ16" s="813"/>
      <c r="TSA16" s="813"/>
      <c r="TSB16" s="813"/>
      <c r="TSC16" s="813"/>
      <c r="TSD16" s="813"/>
      <c r="TSE16" s="813"/>
      <c r="TSF16" s="813"/>
      <c r="TSG16" s="813"/>
      <c r="TSH16" s="813"/>
      <c r="TSI16" s="813"/>
      <c r="TSJ16" s="813"/>
      <c r="TSK16" s="813"/>
      <c r="TSL16" s="813"/>
      <c r="TSM16" s="813"/>
      <c r="TSN16" s="813"/>
      <c r="TSO16" s="813"/>
      <c r="TSP16" s="813"/>
      <c r="TSQ16" s="813"/>
      <c r="TSR16" s="813"/>
      <c r="TSS16" s="813"/>
      <c r="TST16" s="813"/>
      <c r="TSU16" s="813"/>
      <c r="TSV16" s="813"/>
      <c r="TSW16" s="813"/>
      <c r="TSX16" s="813"/>
      <c r="TSY16" s="813"/>
      <c r="TSZ16" s="813"/>
      <c r="TTA16" s="813"/>
      <c r="TTB16" s="813"/>
      <c r="TTC16" s="813"/>
      <c r="TTD16" s="813"/>
      <c r="TTE16" s="813"/>
      <c r="TTF16" s="813"/>
      <c r="TTG16" s="813"/>
      <c r="TTH16" s="813"/>
      <c r="TTI16" s="813"/>
      <c r="TTJ16" s="813"/>
      <c r="TTK16" s="813"/>
      <c r="TTL16" s="813"/>
      <c r="TTM16" s="813"/>
      <c r="TTN16" s="813"/>
      <c r="TTO16" s="813"/>
      <c r="TTP16" s="813"/>
      <c r="TTQ16" s="813"/>
      <c r="TTR16" s="813"/>
      <c r="TTS16" s="813"/>
      <c r="TTT16" s="813"/>
      <c r="TTU16" s="813"/>
      <c r="TTV16" s="813"/>
      <c r="TTW16" s="813"/>
      <c r="TTX16" s="813"/>
      <c r="TTY16" s="813"/>
      <c r="TTZ16" s="813"/>
      <c r="TUA16" s="813"/>
      <c r="TUB16" s="813"/>
      <c r="TUC16" s="813"/>
      <c r="TUD16" s="813"/>
      <c r="TUE16" s="813"/>
      <c r="TUF16" s="813"/>
      <c r="TUG16" s="813"/>
      <c r="TUH16" s="813"/>
      <c r="TUI16" s="813"/>
      <c r="TUJ16" s="813"/>
      <c r="TUK16" s="813"/>
      <c r="TUL16" s="813"/>
      <c r="TUM16" s="813"/>
      <c r="TUN16" s="813"/>
      <c r="TUO16" s="813"/>
      <c r="TUP16" s="813"/>
      <c r="TUQ16" s="813"/>
      <c r="TUR16" s="813"/>
      <c r="TUS16" s="813"/>
      <c r="TUT16" s="813"/>
      <c r="TUU16" s="813"/>
      <c r="TUV16" s="813"/>
      <c r="TUW16" s="813"/>
      <c r="TUX16" s="813"/>
      <c r="TUY16" s="813"/>
      <c r="TUZ16" s="813"/>
      <c r="TVA16" s="813"/>
      <c r="TVB16" s="813"/>
      <c r="TVC16" s="813"/>
      <c r="TVD16" s="813"/>
      <c r="TVE16" s="813"/>
      <c r="TVF16" s="813"/>
      <c r="TVG16" s="813"/>
      <c r="TVH16" s="813"/>
      <c r="TVI16" s="813"/>
      <c r="TVJ16" s="813"/>
      <c r="TVK16" s="813"/>
      <c r="TVL16" s="813"/>
      <c r="TVM16" s="813"/>
      <c r="TVN16" s="813"/>
      <c r="TVO16" s="813"/>
      <c r="TVP16" s="813"/>
      <c r="TVQ16" s="813"/>
      <c r="TVR16" s="813"/>
      <c r="TVS16" s="813"/>
      <c r="TVT16" s="813"/>
      <c r="TVU16" s="813"/>
      <c r="TVV16" s="813"/>
      <c r="TVW16" s="813"/>
      <c r="TVX16" s="813"/>
      <c r="TVY16" s="813"/>
      <c r="TVZ16" s="813"/>
      <c r="TWA16" s="813"/>
      <c r="TWB16" s="813"/>
      <c r="TWC16" s="813"/>
      <c r="TWD16" s="813"/>
      <c r="TWE16" s="813"/>
      <c r="TWF16" s="813"/>
      <c r="TWG16" s="813"/>
      <c r="TWH16" s="813"/>
      <c r="TWI16" s="813"/>
      <c r="TWJ16" s="813"/>
      <c r="TWK16" s="813"/>
      <c r="TWL16" s="813"/>
      <c r="TWM16" s="813"/>
      <c r="TWN16" s="813"/>
      <c r="TWO16" s="813"/>
      <c r="TWP16" s="813"/>
      <c r="TWQ16" s="813"/>
      <c r="TWR16" s="813"/>
      <c r="TWS16" s="813"/>
      <c r="TWT16" s="813"/>
      <c r="TWU16" s="813"/>
      <c r="TWV16" s="813"/>
      <c r="TWW16" s="813"/>
      <c r="TWX16" s="813"/>
      <c r="TWY16" s="813"/>
      <c r="TWZ16" s="813"/>
      <c r="TXA16" s="813"/>
      <c r="TXB16" s="813"/>
      <c r="TXC16" s="813"/>
      <c r="TXD16" s="813"/>
      <c r="TXE16" s="813"/>
      <c r="TXF16" s="813"/>
      <c r="TXG16" s="813"/>
      <c r="TXH16" s="813"/>
      <c r="TXI16" s="813"/>
      <c r="TXJ16" s="813"/>
      <c r="TXK16" s="813"/>
      <c r="TXL16" s="813"/>
      <c r="TXM16" s="813"/>
      <c r="TXN16" s="813"/>
      <c r="TXO16" s="813"/>
      <c r="TXP16" s="813"/>
      <c r="TXQ16" s="813"/>
      <c r="TXR16" s="813"/>
      <c r="TXS16" s="813"/>
      <c r="TXT16" s="813"/>
      <c r="TXU16" s="813"/>
      <c r="TXV16" s="813"/>
      <c r="TXW16" s="813"/>
      <c r="TXX16" s="813"/>
      <c r="TXY16" s="813"/>
      <c r="TXZ16" s="813"/>
      <c r="TYA16" s="813"/>
      <c r="TYB16" s="813"/>
      <c r="TYC16" s="813"/>
      <c r="TYD16" s="813"/>
      <c r="TYE16" s="813"/>
      <c r="TYF16" s="813"/>
      <c r="TYG16" s="813"/>
      <c r="TYH16" s="813"/>
      <c r="TYI16" s="813"/>
      <c r="TYJ16" s="813"/>
      <c r="TYK16" s="813"/>
      <c r="TYL16" s="813"/>
      <c r="TYM16" s="813"/>
      <c r="TYN16" s="813"/>
      <c r="TYO16" s="813"/>
      <c r="TYP16" s="813"/>
      <c r="TYQ16" s="813"/>
      <c r="TYR16" s="813"/>
      <c r="TYS16" s="813"/>
      <c r="TYT16" s="813"/>
      <c r="TYU16" s="813"/>
      <c r="TYV16" s="813"/>
      <c r="TYW16" s="813"/>
      <c r="TYX16" s="813"/>
      <c r="TYY16" s="813"/>
      <c r="TYZ16" s="813"/>
      <c r="TZA16" s="813"/>
      <c r="TZB16" s="813"/>
      <c r="TZC16" s="813"/>
      <c r="TZD16" s="813"/>
      <c r="TZE16" s="813"/>
      <c r="TZF16" s="813"/>
      <c r="TZG16" s="813"/>
      <c r="TZH16" s="813"/>
      <c r="TZI16" s="813"/>
      <c r="TZJ16" s="813"/>
      <c r="TZK16" s="813"/>
      <c r="TZL16" s="813"/>
      <c r="TZM16" s="813"/>
      <c r="TZN16" s="813"/>
      <c r="TZO16" s="813"/>
      <c r="TZP16" s="813"/>
      <c r="TZQ16" s="813"/>
      <c r="TZR16" s="813"/>
      <c r="TZS16" s="813"/>
      <c r="TZT16" s="813"/>
      <c r="TZU16" s="813"/>
      <c r="TZV16" s="813"/>
      <c r="TZW16" s="813"/>
      <c r="TZX16" s="813"/>
      <c r="TZY16" s="813"/>
      <c r="TZZ16" s="813"/>
      <c r="UAA16" s="813"/>
      <c r="UAB16" s="813"/>
      <c r="UAC16" s="813"/>
      <c r="UAD16" s="813"/>
      <c r="UAE16" s="813"/>
      <c r="UAF16" s="813"/>
      <c r="UAG16" s="813"/>
      <c r="UAH16" s="813"/>
      <c r="UAI16" s="813"/>
      <c r="UAJ16" s="813"/>
      <c r="UAK16" s="813"/>
      <c r="UAL16" s="813"/>
      <c r="UAM16" s="813"/>
      <c r="UAN16" s="813"/>
      <c r="UAO16" s="813"/>
      <c r="UAP16" s="813"/>
      <c r="UAQ16" s="813"/>
      <c r="UAR16" s="813"/>
      <c r="UAS16" s="813"/>
      <c r="UAT16" s="813"/>
      <c r="UAU16" s="813"/>
      <c r="UAV16" s="813"/>
      <c r="UAW16" s="813"/>
      <c r="UAX16" s="813"/>
      <c r="UAY16" s="813"/>
      <c r="UAZ16" s="813"/>
      <c r="UBA16" s="813"/>
      <c r="UBB16" s="813"/>
      <c r="UBC16" s="813"/>
      <c r="UBD16" s="813"/>
      <c r="UBE16" s="813"/>
      <c r="UBF16" s="813"/>
      <c r="UBG16" s="813"/>
      <c r="UBH16" s="813"/>
      <c r="UBI16" s="813"/>
      <c r="UBJ16" s="813"/>
      <c r="UBK16" s="813"/>
      <c r="UBL16" s="813"/>
      <c r="UBM16" s="813"/>
      <c r="UBN16" s="813"/>
      <c r="UBO16" s="813"/>
      <c r="UBP16" s="813"/>
      <c r="UBQ16" s="813"/>
      <c r="UBR16" s="813"/>
      <c r="UBS16" s="813"/>
      <c r="UBT16" s="813"/>
      <c r="UBU16" s="813"/>
      <c r="UBV16" s="813"/>
      <c r="UBW16" s="813"/>
      <c r="UBX16" s="813"/>
      <c r="UBY16" s="813"/>
      <c r="UBZ16" s="813"/>
      <c r="UCA16" s="813"/>
      <c r="UCB16" s="813"/>
      <c r="UCC16" s="813"/>
      <c r="UCD16" s="813"/>
      <c r="UCE16" s="813"/>
      <c r="UCF16" s="813"/>
      <c r="UCG16" s="813"/>
      <c r="UCH16" s="813"/>
      <c r="UCI16" s="813"/>
      <c r="UCJ16" s="813"/>
      <c r="UCK16" s="813"/>
      <c r="UCL16" s="813"/>
      <c r="UCM16" s="813"/>
      <c r="UCN16" s="813"/>
      <c r="UCO16" s="813"/>
      <c r="UCP16" s="813"/>
      <c r="UCQ16" s="813"/>
      <c r="UCR16" s="813"/>
      <c r="UCS16" s="813"/>
      <c r="UCT16" s="813"/>
      <c r="UCU16" s="813"/>
      <c r="UCV16" s="813"/>
      <c r="UCW16" s="813"/>
      <c r="UCX16" s="813"/>
      <c r="UCY16" s="813"/>
      <c r="UCZ16" s="813"/>
      <c r="UDA16" s="813"/>
      <c r="UDB16" s="813"/>
      <c r="UDC16" s="813"/>
      <c r="UDD16" s="813"/>
      <c r="UDE16" s="813"/>
      <c r="UDF16" s="813"/>
      <c r="UDG16" s="813"/>
      <c r="UDH16" s="813"/>
      <c r="UDI16" s="813"/>
      <c r="UDJ16" s="813"/>
      <c r="UDK16" s="813"/>
      <c r="UDL16" s="813"/>
      <c r="UDM16" s="813"/>
      <c r="UDN16" s="813"/>
      <c r="UDO16" s="813"/>
      <c r="UDP16" s="813"/>
      <c r="UDQ16" s="813"/>
      <c r="UDR16" s="813"/>
      <c r="UDS16" s="813"/>
      <c r="UDT16" s="813"/>
      <c r="UDU16" s="813"/>
      <c r="UDV16" s="813"/>
      <c r="UDW16" s="813"/>
      <c r="UDX16" s="813"/>
      <c r="UDY16" s="813"/>
      <c r="UDZ16" s="813"/>
      <c r="UEA16" s="813"/>
      <c r="UEB16" s="813"/>
      <c r="UEC16" s="813"/>
      <c r="UED16" s="813"/>
      <c r="UEE16" s="813"/>
      <c r="UEF16" s="813"/>
      <c r="UEG16" s="813"/>
      <c r="UEH16" s="813"/>
      <c r="UEI16" s="813"/>
      <c r="UEJ16" s="813"/>
      <c r="UEK16" s="813"/>
      <c r="UEL16" s="813"/>
      <c r="UEM16" s="813"/>
      <c r="UEN16" s="813"/>
      <c r="UEO16" s="813"/>
      <c r="UEP16" s="813"/>
      <c r="UEQ16" s="813"/>
      <c r="UER16" s="813"/>
      <c r="UES16" s="813"/>
      <c r="UET16" s="813"/>
      <c r="UEU16" s="813"/>
      <c r="UEV16" s="813"/>
      <c r="UEW16" s="813"/>
      <c r="UEX16" s="813"/>
      <c r="UEY16" s="813"/>
      <c r="UEZ16" s="813"/>
      <c r="UFA16" s="813"/>
      <c r="UFB16" s="813"/>
      <c r="UFC16" s="813"/>
      <c r="UFD16" s="813"/>
      <c r="UFE16" s="813"/>
      <c r="UFF16" s="813"/>
      <c r="UFG16" s="813"/>
      <c r="UFH16" s="813"/>
      <c r="UFI16" s="813"/>
      <c r="UFJ16" s="813"/>
      <c r="UFK16" s="813"/>
      <c r="UFL16" s="813"/>
      <c r="UFM16" s="813"/>
      <c r="UFN16" s="813"/>
      <c r="UFO16" s="813"/>
      <c r="UFP16" s="813"/>
      <c r="UFQ16" s="813"/>
      <c r="UFR16" s="813"/>
      <c r="UFS16" s="813"/>
      <c r="UFT16" s="813"/>
      <c r="UFU16" s="813"/>
      <c r="UFV16" s="813"/>
      <c r="UFW16" s="813"/>
      <c r="UFX16" s="813"/>
      <c r="UFY16" s="813"/>
      <c r="UFZ16" s="813"/>
      <c r="UGA16" s="813"/>
      <c r="UGB16" s="813"/>
      <c r="UGC16" s="813"/>
      <c r="UGD16" s="813"/>
      <c r="UGE16" s="813"/>
      <c r="UGF16" s="813"/>
      <c r="UGG16" s="813"/>
      <c r="UGH16" s="813"/>
      <c r="UGI16" s="813"/>
      <c r="UGJ16" s="813"/>
      <c r="UGK16" s="813"/>
      <c r="UGL16" s="813"/>
      <c r="UGM16" s="813"/>
      <c r="UGN16" s="813"/>
      <c r="UGO16" s="813"/>
      <c r="UGP16" s="813"/>
      <c r="UGQ16" s="813"/>
      <c r="UGR16" s="813"/>
      <c r="UGS16" s="813"/>
      <c r="UGT16" s="813"/>
      <c r="UGU16" s="813"/>
      <c r="UGV16" s="813"/>
      <c r="UGW16" s="813"/>
      <c r="UGX16" s="813"/>
      <c r="UGY16" s="813"/>
      <c r="UGZ16" s="813"/>
      <c r="UHA16" s="813"/>
      <c r="UHB16" s="813"/>
      <c r="UHC16" s="813"/>
      <c r="UHD16" s="813"/>
      <c r="UHE16" s="813"/>
      <c r="UHF16" s="813"/>
      <c r="UHG16" s="813"/>
      <c r="UHH16" s="813"/>
      <c r="UHI16" s="813"/>
      <c r="UHJ16" s="813"/>
      <c r="UHK16" s="813"/>
      <c r="UHL16" s="813"/>
      <c r="UHM16" s="813"/>
      <c r="UHN16" s="813"/>
      <c r="UHO16" s="813"/>
      <c r="UHP16" s="813"/>
      <c r="UHQ16" s="813"/>
      <c r="UHR16" s="813"/>
      <c r="UHS16" s="813"/>
      <c r="UHT16" s="813"/>
      <c r="UHU16" s="813"/>
      <c r="UHV16" s="813"/>
      <c r="UHW16" s="813"/>
      <c r="UHX16" s="813"/>
      <c r="UHY16" s="813"/>
      <c r="UHZ16" s="813"/>
      <c r="UIA16" s="813"/>
      <c r="UIB16" s="813"/>
      <c r="UIC16" s="813"/>
      <c r="UID16" s="813"/>
      <c r="UIE16" s="813"/>
      <c r="UIF16" s="813"/>
      <c r="UIG16" s="813"/>
      <c r="UIH16" s="813"/>
      <c r="UII16" s="813"/>
      <c r="UIJ16" s="813"/>
      <c r="UIK16" s="813"/>
      <c r="UIL16" s="813"/>
      <c r="UIM16" s="813"/>
      <c r="UIN16" s="813"/>
      <c r="UIO16" s="813"/>
      <c r="UIP16" s="813"/>
      <c r="UIQ16" s="813"/>
      <c r="UIR16" s="813"/>
      <c r="UIS16" s="813"/>
      <c r="UIT16" s="813"/>
      <c r="UIU16" s="813"/>
      <c r="UIV16" s="813"/>
      <c r="UIW16" s="813"/>
      <c r="UIX16" s="813"/>
      <c r="UIY16" s="813"/>
      <c r="UIZ16" s="813"/>
      <c r="UJA16" s="813"/>
      <c r="UJB16" s="813"/>
      <c r="UJC16" s="813"/>
      <c r="UJD16" s="813"/>
      <c r="UJE16" s="813"/>
      <c r="UJF16" s="813"/>
      <c r="UJG16" s="813"/>
      <c r="UJH16" s="813"/>
      <c r="UJI16" s="813"/>
      <c r="UJJ16" s="813"/>
      <c r="UJK16" s="813"/>
      <c r="UJL16" s="813"/>
      <c r="UJM16" s="813"/>
      <c r="UJN16" s="813"/>
      <c r="UJO16" s="813"/>
      <c r="UJP16" s="813"/>
      <c r="UJQ16" s="813"/>
      <c r="UJR16" s="813"/>
      <c r="UJS16" s="813"/>
      <c r="UJT16" s="813"/>
      <c r="UJU16" s="813"/>
      <c r="UJV16" s="813"/>
      <c r="UJW16" s="813"/>
      <c r="UJX16" s="813"/>
      <c r="UJY16" s="813"/>
      <c r="UJZ16" s="813"/>
      <c r="UKA16" s="813"/>
      <c r="UKB16" s="813"/>
      <c r="UKC16" s="813"/>
      <c r="UKD16" s="813"/>
      <c r="UKE16" s="813"/>
      <c r="UKF16" s="813"/>
      <c r="UKG16" s="813"/>
      <c r="UKH16" s="813"/>
      <c r="UKI16" s="813"/>
      <c r="UKJ16" s="813"/>
      <c r="UKK16" s="813"/>
      <c r="UKL16" s="813"/>
      <c r="UKM16" s="813"/>
      <c r="UKN16" s="813"/>
      <c r="UKO16" s="813"/>
      <c r="UKP16" s="813"/>
      <c r="UKQ16" s="813"/>
      <c r="UKR16" s="813"/>
      <c r="UKS16" s="813"/>
      <c r="UKT16" s="813"/>
      <c r="UKU16" s="813"/>
      <c r="UKV16" s="813"/>
      <c r="UKW16" s="813"/>
      <c r="UKX16" s="813"/>
      <c r="UKY16" s="813"/>
      <c r="UKZ16" s="813"/>
      <c r="ULA16" s="813"/>
      <c r="ULB16" s="813"/>
      <c r="ULC16" s="813"/>
      <c r="ULD16" s="813"/>
      <c r="ULE16" s="813"/>
      <c r="ULF16" s="813"/>
      <c r="ULG16" s="813"/>
      <c r="ULH16" s="813"/>
      <c r="ULI16" s="813"/>
      <c r="ULJ16" s="813"/>
      <c r="ULK16" s="813"/>
      <c r="ULL16" s="813"/>
      <c r="ULM16" s="813"/>
      <c r="ULN16" s="813"/>
      <c r="ULO16" s="813"/>
      <c r="ULP16" s="813"/>
      <c r="ULQ16" s="813"/>
      <c r="ULR16" s="813"/>
      <c r="ULS16" s="813"/>
      <c r="ULT16" s="813"/>
      <c r="ULU16" s="813"/>
      <c r="ULV16" s="813"/>
      <c r="ULW16" s="813"/>
      <c r="ULX16" s="813"/>
      <c r="ULY16" s="813"/>
      <c r="ULZ16" s="813"/>
      <c r="UMA16" s="813"/>
      <c r="UMB16" s="813"/>
      <c r="UMC16" s="813"/>
      <c r="UMD16" s="813"/>
      <c r="UME16" s="813"/>
      <c r="UMF16" s="813"/>
      <c r="UMG16" s="813"/>
      <c r="UMH16" s="813"/>
      <c r="UMI16" s="813"/>
      <c r="UMJ16" s="813"/>
      <c r="UMK16" s="813"/>
      <c r="UML16" s="813"/>
      <c r="UMM16" s="813"/>
      <c r="UMN16" s="813"/>
      <c r="UMO16" s="813"/>
      <c r="UMP16" s="813"/>
      <c r="UMQ16" s="813"/>
      <c r="UMR16" s="813"/>
      <c r="UMS16" s="813"/>
      <c r="UMT16" s="813"/>
      <c r="UMU16" s="813"/>
      <c r="UMV16" s="813"/>
      <c r="UMW16" s="813"/>
      <c r="UMX16" s="813"/>
      <c r="UMY16" s="813"/>
      <c r="UMZ16" s="813"/>
      <c r="UNA16" s="813"/>
      <c r="UNB16" s="813"/>
      <c r="UNC16" s="813"/>
      <c r="UND16" s="813"/>
      <c r="UNE16" s="813"/>
      <c r="UNF16" s="813"/>
      <c r="UNG16" s="813"/>
      <c r="UNH16" s="813"/>
      <c r="UNI16" s="813"/>
      <c r="UNJ16" s="813"/>
      <c r="UNK16" s="813"/>
      <c r="UNL16" s="813"/>
      <c r="UNM16" s="813"/>
      <c r="UNN16" s="813"/>
      <c r="UNO16" s="813"/>
      <c r="UNP16" s="813"/>
      <c r="UNQ16" s="813"/>
      <c r="UNR16" s="813"/>
      <c r="UNS16" s="813"/>
      <c r="UNT16" s="813"/>
      <c r="UNU16" s="813"/>
      <c r="UNV16" s="813"/>
      <c r="UNW16" s="813"/>
      <c r="UNX16" s="813"/>
      <c r="UNY16" s="813"/>
      <c r="UNZ16" s="813"/>
      <c r="UOA16" s="813"/>
      <c r="UOB16" s="813"/>
      <c r="UOC16" s="813"/>
      <c r="UOD16" s="813"/>
      <c r="UOE16" s="813"/>
      <c r="UOF16" s="813"/>
      <c r="UOG16" s="813"/>
      <c r="UOH16" s="813"/>
      <c r="UOI16" s="813"/>
      <c r="UOJ16" s="813"/>
      <c r="UOK16" s="813"/>
      <c r="UOL16" s="813"/>
      <c r="UOM16" s="813"/>
      <c r="UON16" s="813"/>
      <c r="UOO16" s="813"/>
      <c r="UOP16" s="813"/>
      <c r="UOQ16" s="813"/>
      <c r="UOR16" s="813"/>
      <c r="UOS16" s="813"/>
      <c r="UOT16" s="813"/>
      <c r="UOU16" s="813"/>
      <c r="UOV16" s="813"/>
      <c r="UOW16" s="813"/>
      <c r="UOX16" s="813"/>
      <c r="UOY16" s="813"/>
      <c r="UOZ16" s="813"/>
      <c r="UPA16" s="813"/>
      <c r="UPB16" s="813"/>
      <c r="UPC16" s="813"/>
      <c r="UPD16" s="813"/>
      <c r="UPE16" s="813"/>
      <c r="UPF16" s="813"/>
      <c r="UPG16" s="813"/>
      <c r="UPH16" s="813"/>
      <c r="UPI16" s="813"/>
      <c r="UPJ16" s="813"/>
      <c r="UPK16" s="813"/>
      <c r="UPL16" s="813"/>
      <c r="UPM16" s="813"/>
      <c r="UPN16" s="813"/>
      <c r="UPO16" s="813"/>
      <c r="UPP16" s="813"/>
      <c r="UPQ16" s="813"/>
      <c r="UPR16" s="813"/>
      <c r="UPS16" s="813"/>
      <c r="UPT16" s="813"/>
      <c r="UPU16" s="813"/>
      <c r="UPV16" s="813"/>
      <c r="UPW16" s="813"/>
      <c r="UPX16" s="813"/>
      <c r="UPY16" s="813"/>
      <c r="UPZ16" s="813"/>
      <c r="UQA16" s="813"/>
      <c r="UQB16" s="813"/>
      <c r="UQC16" s="813"/>
      <c r="UQD16" s="813"/>
      <c r="UQE16" s="813"/>
      <c r="UQF16" s="813"/>
      <c r="UQG16" s="813"/>
      <c r="UQH16" s="813"/>
      <c r="UQI16" s="813"/>
      <c r="UQJ16" s="813"/>
      <c r="UQK16" s="813"/>
      <c r="UQL16" s="813"/>
      <c r="UQM16" s="813"/>
      <c r="UQN16" s="813"/>
      <c r="UQO16" s="813"/>
      <c r="UQP16" s="813"/>
      <c r="UQQ16" s="813"/>
      <c r="UQR16" s="813"/>
      <c r="UQS16" s="813"/>
      <c r="UQT16" s="813"/>
      <c r="UQU16" s="813"/>
      <c r="UQV16" s="813"/>
      <c r="UQW16" s="813"/>
      <c r="UQX16" s="813"/>
      <c r="UQY16" s="813"/>
      <c r="UQZ16" s="813"/>
      <c r="URA16" s="813"/>
      <c r="URB16" s="813"/>
      <c r="URC16" s="813"/>
      <c r="URD16" s="813"/>
      <c r="URE16" s="813"/>
      <c r="URF16" s="813"/>
      <c r="URG16" s="813"/>
      <c r="URH16" s="813"/>
      <c r="URI16" s="813"/>
      <c r="URJ16" s="813"/>
      <c r="URK16" s="813"/>
      <c r="URL16" s="813"/>
      <c r="URM16" s="813"/>
      <c r="URN16" s="813"/>
      <c r="URO16" s="813"/>
      <c r="URP16" s="813"/>
      <c r="URQ16" s="813"/>
      <c r="URR16" s="813"/>
      <c r="URS16" s="813"/>
      <c r="URT16" s="813"/>
      <c r="URU16" s="813"/>
      <c r="URV16" s="813"/>
      <c r="URW16" s="813"/>
      <c r="URX16" s="813"/>
      <c r="URY16" s="813"/>
      <c r="URZ16" s="813"/>
      <c r="USA16" s="813"/>
      <c r="USB16" s="813"/>
      <c r="USC16" s="813"/>
      <c r="USD16" s="813"/>
      <c r="USE16" s="813"/>
      <c r="USF16" s="813"/>
      <c r="USG16" s="813"/>
      <c r="USH16" s="813"/>
      <c r="USI16" s="813"/>
      <c r="USJ16" s="813"/>
      <c r="USK16" s="813"/>
      <c r="USL16" s="813"/>
      <c r="USM16" s="813"/>
      <c r="USN16" s="813"/>
      <c r="USO16" s="813"/>
      <c r="USP16" s="813"/>
      <c r="USQ16" s="813"/>
      <c r="USR16" s="813"/>
      <c r="USS16" s="813"/>
      <c r="UST16" s="813"/>
      <c r="USU16" s="813"/>
      <c r="USV16" s="813"/>
      <c r="USW16" s="813"/>
      <c r="USX16" s="813"/>
      <c r="USY16" s="813"/>
      <c r="USZ16" s="813"/>
      <c r="UTA16" s="813"/>
      <c r="UTB16" s="813"/>
      <c r="UTC16" s="813"/>
      <c r="UTD16" s="813"/>
      <c r="UTE16" s="813"/>
      <c r="UTF16" s="813"/>
      <c r="UTG16" s="813"/>
      <c r="UTH16" s="813"/>
      <c r="UTI16" s="813"/>
      <c r="UTJ16" s="813"/>
      <c r="UTK16" s="813"/>
      <c r="UTL16" s="813"/>
      <c r="UTM16" s="813"/>
      <c r="UTN16" s="813"/>
      <c r="UTO16" s="813"/>
      <c r="UTP16" s="813"/>
      <c r="UTQ16" s="813"/>
      <c r="UTR16" s="813"/>
      <c r="UTS16" s="813"/>
      <c r="UTT16" s="813"/>
      <c r="UTU16" s="813"/>
      <c r="UTV16" s="813"/>
      <c r="UTW16" s="813"/>
      <c r="UTX16" s="813"/>
      <c r="UTY16" s="813"/>
      <c r="UTZ16" s="813"/>
      <c r="UUA16" s="813"/>
      <c r="UUB16" s="813"/>
      <c r="UUC16" s="813"/>
      <c r="UUD16" s="813"/>
      <c r="UUE16" s="813"/>
      <c r="UUF16" s="813"/>
      <c r="UUG16" s="813"/>
      <c r="UUH16" s="813"/>
      <c r="UUI16" s="813"/>
      <c r="UUJ16" s="813"/>
      <c r="UUK16" s="813"/>
      <c r="UUL16" s="813"/>
      <c r="UUM16" s="813"/>
      <c r="UUN16" s="813"/>
      <c r="UUO16" s="813"/>
      <c r="UUP16" s="813"/>
      <c r="UUQ16" s="813"/>
      <c r="UUR16" s="813"/>
      <c r="UUS16" s="813"/>
      <c r="UUT16" s="813"/>
      <c r="UUU16" s="813"/>
      <c r="UUV16" s="813"/>
      <c r="UUW16" s="813"/>
      <c r="UUX16" s="813"/>
      <c r="UUY16" s="813"/>
      <c r="UUZ16" s="813"/>
      <c r="UVA16" s="813"/>
      <c r="UVB16" s="813"/>
      <c r="UVC16" s="813"/>
      <c r="UVD16" s="813"/>
      <c r="UVE16" s="813"/>
      <c r="UVF16" s="813"/>
      <c r="UVG16" s="813"/>
      <c r="UVH16" s="813"/>
      <c r="UVI16" s="813"/>
      <c r="UVJ16" s="813"/>
      <c r="UVK16" s="813"/>
      <c r="UVL16" s="813"/>
      <c r="UVM16" s="813"/>
      <c r="UVN16" s="813"/>
      <c r="UVO16" s="813"/>
      <c r="UVP16" s="813"/>
      <c r="UVQ16" s="813"/>
      <c r="UVR16" s="813"/>
      <c r="UVS16" s="813"/>
      <c r="UVT16" s="813"/>
      <c r="UVU16" s="813"/>
      <c r="UVV16" s="813"/>
      <c r="UVW16" s="813"/>
      <c r="UVX16" s="813"/>
      <c r="UVY16" s="813"/>
      <c r="UVZ16" s="813"/>
      <c r="UWA16" s="813"/>
      <c r="UWB16" s="813"/>
      <c r="UWC16" s="813"/>
      <c r="UWD16" s="813"/>
      <c r="UWE16" s="813"/>
      <c r="UWF16" s="813"/>
      <c r="UWG16" s="813"/>
      <c r="UWH16" s="813"/>
      <c r="UWI16" s="813"/>
      <c r="UWJ16" s="813"/>
      <c r="UWK16" s="813"/>
      <c r="UWL16" s="813"/>
      <c r="UWM16" s="813"/>
      <c r="UWN16" s="813"/>
      <c r="UWO16" s="813"/>
      <c r="UWP16" s="813"/>
      <c r="UWQ16" s="813"/>
      <c r="UWR16" s="813"/>
      <c r="UWS16" s="813"/>
      <c r="UWT16" s="813"/>
      <c r="UWU16" s="813"/>
      <c r="UWV16" s="813"/>
      <c r="UWW16" s="813"/>
      <c r="UWX16" s="813"/>
      <c r="UWY16" s="813"/>
      <c r="UWZ16" s="813"/>
      <c r="UXA16" s="813"/>
      <c r="UXB16" s="813"/>
      <c r="UXC16" s="813"/>
      <c r="UXD16" s="813"/>
      <c r="UXE16" s="813"/>
      <c r="UXF16" s="813"/>
      <c r="UXG16" s="813"/>
      <c r="UXH16" s="813"/>
      <c r="UXI16" s="813"/>
      <c r="UXJ16" s="813"/>
      <c r="UXK16" s="813"/>
      <c r="UXL16" s="813"/>
      <c r="UXM16" s="813"/>
      <c r="UXN16" s="813"/>
      <c r="UXO16" s="813"/>
      <c r="UXP16" s="813"/>
      <c r="UXQ16" s="813"/>
      <c r="UXR16" s="813"/>
      <c r="UXS16" s="813"/>
      <c r="UXT16" s="813"/>
      <c r="UXU16" s="813"/>
      <c r="UXV16" s="813"/>
      <c r="UXW16" s="813"/>
      <c r="UXX16" s="813"/>
      <c r="UXY16" s="813"/>
      <c r="UXZ16" s="813"/>
      <c r="UYA16" s="813"/>
      <c r="UYB16" s="813"/>
      <c r="UYC16" s="813"/>
      <c r="UYD16" s="813"/>
      <c r="UYE16" s="813"/>
      <c r="UYF16" s="813"/>
      <c r="UYG16" s="813"/>
      <c r="UYH16" s="813"/>
      <c r="UYI16" s="813"/>
      <c r="UYJ16" s="813"/>
      <c r="UYK16" s="813"/>
      <c r="UYL16" s="813"/>
      <c r="UYM16" s="813"/>
      <c r="UYN16" s="813"/>
      <c r="UYO16" s="813"/>
      <c r="UYP16" s="813"/>
      <c r="UYQ16" s="813"/>
      <c r="UYR16" s="813"/>
      <c r="UYS16" s="813"/>
      <c r="UYT16" s="813"/>
      <c r="UYU16" s="813"/>
      <c r="UYV16" s="813"/>
      <c r="UYW16" s="813"/>
      <c r="UYX16" s="813"/>
      <c r="UYY16" s="813"/>
      <c r="UYZ16" s="813"/>
      <c r="UZA16" s="813"/>
      <c r="UZB16" s="813"/>
      <c r="UZC16" s="813"/>
      <c r="UZD16" s="813"/>
      <c r="UZE16" s="813"/>
      <c r="UZF16" s="813"/>
      <c r="UZG16" s="813"/>
      <c r="UZH16" s="813"/>
      <c r="UZI16" s="813"/>
      <c r="UZJ16" s="813"/>
      <c r="UZK16" s="813"/>
      <c r="UZL16" s="813"/>
      <c r="UZM16" s="813"/>
      <c r="UZN16" s="813"/>
      <c r="UZO16" s="813"/>
      <c r="UZP16" s="813"/>
      <c r="UZQ16" s="813"/>
      <c r="UZR16" s="813"/>
      <c r="UZS16" s="813"/>
      <c r="UZT16" s="813"/>
      <c r="UZU16" s="813"/>
      <c r="UZV16" s="813"/>
      <c r="UZW16" s="813"/>
      <c r="UZX16" s="813"/>
      <c r="UZY16" s="813"/>
      <c r="UZZ16" s="813"/>
      <c r="VAA16" s="813"/>
      <c r="VAB16" s="813"/>
      <c r="VAC16" s="813"/>
      <c r="VAD16" s="813"/>
      <c r="VAE16" s="813"/>
      <c r="VAF16" s="813"/>
      <c r="VAG16" s="813"/>
      <c r="VAH16" s="813"/>
      <c r="VAI16" s="813"/>
      <c r="VAJ16" s="813"/>
      <c r="VAK16" s="813"/>
      <c r="VAL16" s="813"/>
      <c r="VAM16" s="813"/>
      <c r="VAN16" s="813"/>
      <c r="VAO16" s="813"/>
      <c r="VAP16" s="813"/>
      <c r="VAQ16" s="813"/>
      <c r="VAR16" s="813"/>
      <c r="VAS16" s="813"/>
      <c r="VAT16" s="813"/>
      <c r="VAU16" s="813"/>
      <c r="VAV16" s="813"/>
      <c r="VAW16" s="813"/>
      <c r="VAX16" s="813"/>
      <c r="VAY16" s="813"/>
      <c r="VAZ16" s="813"/>
      <c r="VBA16" s="813"/>
      <c r="VBB16" s="813"/>
      <c r="VBC16" s="813"/>
      <c r="VBD16" s="813"/>
      <c r="VBE16" s="813"/>
      <c r="VBF16" s="813"/>
      <c r="VBG16" s="813"/>
      <c r="VBH16" s="813"/>
      <c r="VBI16" s="813"/>
      <c r="VBJ16" s="813"/>
      <c r="VBK16" s="813"/>
      <c r="VBL16" s="813"/>
      <c r="VBM16" s="813"/>
      <c r="VBN16" s="813"/>
      <c r="VBO16" s="813"/>
      <c r="VBP16" s="813"/>
      <c r="VBQ16" s="813"/>
      <c r="VBR16" s="813"/>
      <c r="VBS16" s="813"/>
      <c r="VBT16" s="813"/>
      <c r="VBU16" s="813"/>
      <c r="VBV16" s="813"/>
      <c r="VBW16" s="813"/>
      <c r="VBX16" s="813"/>
      <c r="VBY16" s="813"/>
      <c r="VBZ16" s="813"/>
      <c r="VCA16" s="813"/>
      <c r="VCB16" s="813"/>
      <c r="VCC16" s="813"/>
      <c r="VCD16" s="813"/>
      <c r="VCE16" s="813"/>
      <c r="VCF16" s="813"/>
      <c r="VCG16" s="813"/>
      <c r="VCH16" s="813"/>
      <c r="VCI16" s="813"/>
      <c r="VCJ16" s="813"/>
      <c r="VCK16" s="813"/>
      <c r="VCL16" s="813"/>
      <c r="VCM16" s="813"/>
      <c r="VCN16" s="813"/>
      <c r="VCO16" s="813"/>
      <c r="VCP16" s="813"/>
      <c r="VCQ16" s="813"/>
      <c r="VCR16" s="813"/>
      <c r="VCS16" s="813"/>
      <c r="VCT16" s="813"/>
      <c r="VCU16" s="813"/>
      <c r="VCV16" s="813"/>
      <c r="VCW16" s="813"/>
      <c r="VCX16" s="813"/>
      <c r="VCY16" s="813"/>
      <c r="VCZ16" s="813"/>
      <c r="VDA16" s="813"/>
      <c r="VDB16" s="813"/>
      <c r="VDC16" s="813"/>
      <c r="VDD16" s="813"/>
      <c r="VDE16" s="813"/>
      <c r="VDF16" s="813"/>
      <c r="VDG16" s="813"/>
      <c r="VDH16" s="813"/>
      <c r="VDI16" s="813"/>
      <c r="VDJ16" s="813"/>
      <c r="VDK16" s="813"/>
      <c r="VDL16" s="813"/>
      <c r="VDM16" s="813"/>
      <c r="VDN16" s="813"/>
      <c r="VDO16" s="813"/>
      <c r="VDP16" s="813"/>
      <c r="VDQ16" s="813"/>
      <c r="VDR16" s="813"/>
      <c r="VDS16" s="813"/>
      <c r="VDT16" s="813"/>
      <c r="VDU16" s="813"/>
      <c r="VDV16" s="813"/>
      <c r="VDW16" s="813"/>
      <c r="VDX16" s="813"/>
      <c r="VDY16" s="813"/>
      <c r="VDZ16" s="813"/>
      <c r="VEA16" s="813"/>
      <c r="VEB16" s="813"/>
      <c r="VEC16" s="813"/>
      <c r="VED16" s="813"/>
      <c r="VEE16" s="813"/>
      <c r="VEF16" s="813"/>
      <c r="VEG16" s="813"/>
      <c r="VEH16" s="813"/>
      <c r="VEI16" s="813"/>
      <c r="VEJ16" s="813"/>
      <c r="VEK16" s="813"/>
      <c r="VEL16" s="813"/>
      <c r="VEM16" s="813"/>
      <c r="VEN16" s="813"/>
      <c r="VEO16" s="813"/>
      <c r="VEP16" s="813"/>
      <c r="VEQ16" s="813"/>
      <c r="VER16" s="813"/>
      <c r="VES16" s="813"/>
      <c r="VET16" s="813"/>
      <c r="VEU16" s="813"/>
      <c r="VEV16" s="813"/>
      <c r="VEW16" s="813"/>
      <c r="VEX16" s="813"/>
      <c r="VEY16" s="813"/>
      <c r="VEZ16" s="813"/>
      <c r="VFA16" s="813"/>
      <c r="VFB16" s="813"/>
      <c r="VFC16" s="813"/>
      <c r="VFD16" s="813"/>
      <c r="VFE16" s="813"/>
      <c r="VFF16" s="813"/>
      <c r="VFG16" s="813"/>
      <c r="VFH16" s="813"/>
      <c r="VFI16" s="813"/>
      <c r="VFJ16" s="813"/>
      <c r="VFK16" s="813"/>
      <c r="VFL16" s="813"/>
      <c r="VFM16" s="813"/>
      <c r="VFN16" s="813"/>
      <c r="VFO16" s="813"/>
      <c r="VFP16" s="813"/>
      <c r="VFQ16" s="813"/>
      <c r="VFR16" s="813"/>
      <c r="VFS16" s="813"/>
      <c r="VFT16" s="813"/>
      <c r="VFU16" s="813"/>
      <c r="VFV16" s="813"/>
      <c r="VFW16" s="813"/>
      <c r="VFX16" s="813"/>
      <c r="VFY16" s="813"/>
      <c r="VFZ16" s="813"/>
      <c r="VGA16" s="813"/>
      <c r="VGB16" s="813"/>
      <c r="VGC16" s="813"/>
      <c r="VGD16" s="813"/>
      <c r="VGE16" s="813"/>
      <c r="VGF16" s="813"/>
      <c r="VGG16" s="813"/>
      <c r="VGH16" s="813"/>
      <c r="VGI16" s="813"/>
      <c r="VGJ16" s="813"/>
      <c r="VGK16" s="813"/>
      <c r="VGL16" s="813"/>
      <c r="VGM16" s="813"/>
      <c r="VGN16" s="813"/>
      <c r="VGO16" s="813"/>
      <c r="VGP16" s="813"/>
      <c r="VGQ16" s="813"/>
      <c r="VGR16" s="813"/>
      <c r="VGS16" s="813"/>
      <c r="VGT16" s="813"/>
      <c r="VGU16" s="813"/>
      <c r="VGV16" s="813"/>
      <c r="VGW16" s="813"/>
      <c r="VGX16" s="813"/>
      <c r="VGY16" s="813"/>
      <c r="VGZ16" s="813"/>
      <c r="VHA16" s="813"/>
      <c r="VHB16" s="813"/>
      <c r="VHC16" s="813"/>
      <c r="VHD16" s="813"/>
      <c r="VHE16" s="813"/>
      <c r="VHF16" s="813"/>
      <c r="VHG16" s="813"/>
      <c r="VHH16" s="813"/>
      <c r="VHI16" s="813"/>
      <c r="VHJ16" s="813"/>
      <c r="VHK16" s="813"/>
      <c r="VHL16" s="813"/>
      <c r="VHM16" s="813"/>
      <c r="VHN16" s="813"/>
      <c r="VHO16" s="813"/>
      <c r="VHP16" s="813"/>
      <c r="VHQ16" s="813"/>
      <c r="VHR16" s="813"/>
      <c r="VHS16" s="813"/>
      <c r="VHT16" s="813"/>
      <c r="VHU16" s="813"/>
      <c r="VHV16" s="813"/>
      <c r="VHW16" s="813"/>
      <c r="VHX16" s="813"/>
      <c r="VHY16" s="813"/>
      <c r="VHZ16" s="813"/>
      <c r="VIA16" s="813"/>
      <c r="VIB16" s="813"/>
      <c r="VIC16" s="813"/>
      <c r="VID16" s="813"/>
      <c r="VIE16" s="813"/>
      <c r="VIF16" s="813"/>
      <c r="VIG16" s="813"/>
      <c r="VIH16" s="813"/>
      <c r="VII16" s="813"/>
      <c r="VIJ16" s="813"/>
      <c r="VIK16" s="813"/>
      <c r="VIL16" s="813"/>
      <c r="VIM16" s="813"/>
      <c r="VIN16" s="813"/>
      <c r="VIO16" s="813"/>
      <c r="VIP16" s="813"/>
      <c r="VIQ16" s="813"/>
      <c r="VIR16" s="813"/>
      <c r="VIS16" s="813"/>
      <c r="VIT16" s="813"/>
      <c r="VIU16" s="813"/>
      <c r="VIV16" s="813"/>
      <c r="VIW16" s="813"/>
      <c r="VIX16" s="813"/>
      <c r="VIY16" s="813"/>
      <c r="VIZ16" s="813"/>
      <c r="VJA16" s="813"/>
      <c r="VJB16" s="813"/>
      <c r="VJC16" s="813"/>
      <c r="VJD16" s="813"/>
      <c r="VJE16" s="813"/>
      <c r="VJF16" s="813"/>
      <c r="VJG16" s="813"/>
      <c r="VJH16" s="813"/>
      <c r="VJI16" s="813"/>
      <c r="VJJ16" s="813"/>
      <c r="VJK16" s="813"/>
      <c r="VJL16" s="813"/>
      <c r="VJM16" s="813"/>
      <c r="VJN16" s="813"/>
      <c r="VJO16" s="813"/>
      <c r="VJP16" s="813"/>
      <c r="VJQ16" s="813"/>
      <c r="VJR16" s="813"/>
      <c r="VJS16" s="813"/>
      <c r="VJT16" s="813"/>
      <c r="VJU16" s="813"/>
      <c r="VJV16" s="813"/>
      <c r="VJW16" s="813"/>
      <c r="VJX16" s="813"/>
      <c r="VJY16" s="813"/>
      <c r="VJZ16" s="813"/>
      <c r="VKA16" s="813"/>
      <c r="VKB16" s="813"/>
      <c r="VKC16" s="813"/>
      <c r="VKD16" s="813"/>
      <c r="VKE16" s="813"/>
      <c r="VKF16" s="813"/>
      <c r="VKG16" s="813"/>
      <c r="VKH16" s="813"/>
      <c r="VKI16" s="813"/>
      <c r="VKJ16" s="813"/>
      <c r="VKK16" s="813"/>
      <c r="VKL16" s="813"/>
      <c r="VKM16" s="813"/>
      <c r="VKN16" s="813"/>
      <c r="VKO16" s="813"/>
      <c r="VKP16" s="813"/>
      <c r="VKQ16" s="813"/>
      <c r="VKR16" s="813"/>
      <c r="VKS16" s="813"/>
      <c r="VKT16" s="813"/>
      <c r="VKU16" s="813"/>
      <c r="VKV16" s="813"/>
      <c r="VKW16" s="813"/>
      <c r="VKX16" s="813"/>
      <c r="VKY16" s="813"/>
      <c r="VKZ16" s="813"/>
      <c r="VLA16" s="813"/>
      <c r="VLB16" s="813"/>
      <c r="VLC16" s="813"/>
      <c r="VLD16" s="813"/>
      <c r="VLE16" s="813"/>
      <c r="VLF16" s="813"/>
      <c r="VLG16" s="813"/>
      <c r="VLH16" s="813"/>
      <c r="VLI16" s="813"/>
      <c r="VLJ16" s="813"/>
      <c r="VLK16" s="813"/>
      <c r="VLL16" s="813"/>
      <c r="VLM16" s="813"/>
      <c r="VLN16" s="813"/>
      <c r="VLO16" s="813"/>
      <c r="VLP16" s="813"/>
      <c r="VLQ16" s="813"/>
      <c r="VLR16" s="813"/>
      <c r="VLS16" s="813"/>
      <c r="VLT16" s="813"/>
      <c r="VLU16" s="813"/>
      <c r="VLV16" s="813"/>
      <c r="VLW16" s="813"/>
      <c r="VLX16" s="813"/>
      <c r="VLY16" s="813"/>
      <c r="VLZ16" s="813"/>
      <c r="VMA16" s="813"/>
      <c r="VMB16" s="813"/>
      <c r="VMC16" s="813"/>
      <c r="VMD16" s="813"/>
      <c r="VME16" s="813"/>
      <c r="VMF16" s="813"/>
      <c r="VMG16" s="813"/>
      <c r="VMH16" s="813"/>
      <c r="VMI16" s="813"/>
      <c r="VMJ16" s="813"/>
      <c r="VMK16" s="813"/>
      <c r="VML16" s="813"/>
      <c r="VMM16" s="813"/>
      <c r="VMN16" s="813"/>
      <c r="VMO16" s="813"/>
      <c r="VMP16" s="813"/>
      <c r="VMQ16" s="813"/>
      <c r="VMR16" s="813"/>
      <c r="VMS16" s="813"/>
      <c r="VMT16" s="813"/>
      <c r="VMU16" s="813"/>
      <c r="VMV16" s="813"/>
      <c r="VMW16" s="813"/>
      <c r="VMX16" s="813"/>
      <c r="VMY16" s="813"/>
      <c r="VMZ16" s="813"/>
      <c r="VNA16" s="813"/>
      <c r="VNB16" s="813"/>
      <c r="VNC16" s="813"/>
      <c r="VND16" s="813"/>
      <c r="VNE16" s="813"/>
      <c r="VNF16" s="813"/>
      <c r="VNG16" s="813"/>
      <c r="VNH16" s="813"/>
      <c r="VNI16" s="813"/>
      <c r="VNJ16" s="813"/>
      <c r="VNK16" s="813"/>
      <c r="VNL16" s="813"/>
      <c r="VNM16" s="813"/>
      <c r="VNN16" s="813"/>
      <c r="VNO16" s="813"/>
      <c r="VNP16" s="813"/>
      <c r="VNQ16" s="813"/>
      <c r="VNR16" s="813"/>
      <c r="VNS16" s="813"/>
      <c r="VNT16" s="813"/>
      <c r="VNU16" s="813"/>
      <c r="VNV16" s="813"/>
      <c r="VNW16" s="813"/>
      <c r="VNX16" s="813"/>
      <c r="VNY16" s="813"/>
      <c r="VNZ16" s="813"/>
      <c r="VOA16" s="813"/>
      <c r="VOB16" s="813"/>
      <c r="VOC16" s="813"/>
      <c r="VOD16" s="813"/>
      <c r="VOE16" s="813"/>
      <c r="VOF16" s="813"/>
      <c r="VOG16" s="813"/>
      <c r="VOH16" s="813"/>
      <c r="VOI16" s="813"/>
      <c r="VOJ16" s="813"/>
      <c r="VOK16" s="813"/>
      <c r="VOL16" s="813"/>
      <c r="VOM16" s="813"/>
      <c r="VON16" s="813"/>
      <c r="VOO16" s="813"/>
      <c r="VOP16" s="813"/>
      <c r="VOQ16" s="813"/>
      <c r="VOR16" s="813"/>
      <c r="VOS16" s="813"/>
      <c r="VOT16" s="813"/>
      <c r="VOU16" s="813"/>
      <c r="VOV16" s="813"/>
      <c r="VOW16" s="813"/>
      <c r="VOX16" s="813"/>
      <c r="VOY16" s="813"/>
      <c r="VOZ16" s="813"/>
      <c r="VPA16" s="813"/>
      <c r="VPB16" s="813"/>
      <c r="VPC16" s="813"/>
      <c r="VPD16" s="813"/>
      <c r="VPE16" s="813"/>
      <c r="VPF16" s="813"/>
      <c r="VPG16" s="813"/>
      <c r="VPH16" s="813"/>
      <c r="VPI16" s="813"/>
      <c r="VPJ16" s="813"/>
      <c r="VPK16" s="813"/>
      <c r="VPL16" s="813"/>
      <c r="VPM16" s="813"/>
      <c r="VPN16" s="813"/>
      <c r="VPO16" s="813"/>
      <c r="VPP16" s="813"/>
      <c r="VPQ16" s="813"/>
      <c r="VPR16" s="813"/>
      <c r="VPS16" s="813"/>
      <c r="VPT16" s="813"/>
      <c r="VPU16" s="813"/>
      <c r="VPV16" s="813"/>
      <c r="VPW16" s="813"/>
      <c r="VPX16" s="813"/>
      <c r="VPY16" s="813"/>
      <c r="VPZ16" s="813"/>
      <c r="VQA16" s="813"/>
      <c r="VQB16" s="813"/>
      <c r="VQC16" s="813"/>
      <c r="VQD16" s="813"/>
      <c r="VQE16" s="813"/>
      <c r="VQF16" s="813"/>
      <c r="VQG16" s="813"/>
      <c r="VQH16" s="813"/>
      <c r="VQI16" s="813"/>
      <c r="VQJ16" s="813"/>
      <c r="VQK16" s="813"/>
      <c r="VQL16" s="813"/>
      <c r="VQM16" s="813"/>
      <c r="VQN16" s="813"/>
      <c r="VQO16" s="813"/>
      <c r="VQP16" s="813"/>
      <c r="VQQ16" s="813"/>
      <c r="VQR16" s="813"/>
      <c r="VQS16" s="813"/>
      <c r="VQT16" s="813"/>
      <c r="VQU16" s="813"/>
      <c r="VQV16" s="813"/>
      <c r="VQW16" s="813"/>
      <c r="VQX16" s="813"/>
      <c r="VQY16" s="813"/>
      <c r="VQZ16" s="813"/>
      <c r="VRA16" s="813"/>
      <c r="VRB16" s="813"/>
      <c r="VRC16" s="813"/>
      <c r="VRD16" s="813"/>
      <c r="VRE16" s="813"/>
      <c r="VRF16" s="813"/>
      <c r="VRG16" s="813"/>
      <c r="VRH16" s="813"/>
      <c r="VRI16" s="813"/>
      <c r="VRJ16" s="813"/>
      <c r="VRK16" s="813"/>
      <c r="VRL16" s="813"/>
      <c r="VRM16" s="813"/>
      <c r="VRN16" s="813"/>
      <c r="VRO16" s="813"/>
      <c r="VRP16" s="813"/>
      <c r="VRQ16" s="813"/>
      <c r="VRR16" s="813"/>
      <c r="VRS16" s="813"/>
      <c r="VRT16" s="813"/>
      <c r="VRU16" s="813"/>
      <c r="VRV16" s="813"/>
      <c r="VRW16" s="813"/>
      <c r="VRX16" s="813"/>
      <c r="VRY16" s="813"/>
      <c r="VRZ16" s="813"/>
      <c r="VSA16" s="813"/>
      <c r="VSB16" s="813"/>
      <c r="VSC16" s="813"/>
      <c r="VSD16" s="813"/>
      <c r="VSE16" s="813"/>
      <c r="VSF16" s="813"/>
      <c r="VSG16" s="813"/>
      <c r="VSH16" s="813"/>
      <c r="VSI16" s="813"/>
      <c r="VSJ16" s="813"/>
      <c r="VSK16" s="813"/>
      <c r="VSL16" s="813"/>
      <c r="VSM16" s="813"/>
      <c r="VSN16" s="813"/>
      <c r="VSO16" s="813"/>
      <c r="VSP16" s="813"/>
      <c r="VSQ16" s="813"/>
      <c r="VSR16" s="813"/>
      <c r="VSS16" s="813"/>
      <c r="VST16" s="813"/>
      <c r="VSU16" s="813"/>
      <c r="VSV16" s="813"/>
      <c r="VSW16" s="813"/>
      <c r="VSX16" s="813"/>
      <c r="VSY16" s="813"/>
      <c r="VSZ16" s="813"/>
      <c r="VTA16" s="813"/>
      <c r="VTB16" s="813"/>
      <c r="VTC16" s="813"/>
      <c r="VTD16" s="813"/>
      <c r="VTE16" s="813"/>
      <c r="VTF16" s="813"/>
      <c r="VTG16" s="813"/>
      <c r="VTH16" s="813"/>
      <c r="VTI16" s="813"/>
      <c r="VTJ16" s="813"/>
      <c r="VTK16" s="813"/>
      <c r="VTL16" s="813"/>
      <c r="VTM16" s="813"/>
      <c r="VTN16" s="813"/>
      <c r="VTO16" s="813"/>
      <c r="VTP16" s="813"/>
      <c r="VTQ16" s="813"/>
      <c r="VTR16" s="813"/>
      <c r="VTS16" s="813"/>
      <c r="VTT16" s="813"/>
      <c r="VTU16" s="813"/>
      <c r="VTV16" s="813"/>
      <c r="VTW16" s="813"/>
      <c r="VTX16" s="813"/>
      <c r="VTY16" s="813"/>
      <c r="VTZ16" s="813"/>
      <c r="VUA16" s="813"/>
      <c r="VUB16" s="813"/>
      <c r="VUC16" s="813"/>
      <c r="VUD16" s="813"/>
      <c r="VUE16" s="813"/>
      <c r="VUF16" s="813"/>
      <c r="VUG16" s="813"/>
      <c r="VUH16" s="813"/>
      <c r="VUI16" s="813"/>
      <c r="VUJ16" s="813"/>
      <c r="VUK16" s="813"/>
      <c r="VUL16" s="813"/>
      <c r="VUM16" s="813"/>
      <c r="VUN16" s="813"/>
      <c r="VUO16" s="813"/>
      <c r="VUP16" s="813"/>
      <c r="VUQ16" s="813"/>
      <c r="VUR16" s="813"/>
      <c r="VUS16" s="813"/>
      <c r="VUT16" s="813"/>
      <c r="VUU16" s="813"/>
      <c r="VUV16" s="813"/>
      <c r="VUW16" s="813"/>
      <c r="VUX16" s="813"/>
      <c r="VUY16" s="813"/>
      <c r="VUZ16" s="813"/>
      <c r="VVA16" s="813"/>
      <c r="VVB16" s="813"/>
      <c r="VVC16" s="813"/>
      <c r="VVD16" s="813"/>
      <c r="VVE16" s="813"/>
      <c r="VVF16" s="813"/>
      <c r="VVG16" s="813"/>
      <c r="VVH16" s="813"/>
      <c r="VVI16" s="813"/>
      <c r="VVJ16" s="813"/>
      <c r="VVK16" s="813"/>
      <c r="VVL16" s="813"/>
      <c r="VVM16" s="813"/>
      <c r="VVN16" s="813"/>
      <c r="VVO16" s="813"/>
      <c r="VVP16" s="813"/>
      <c r="VVQ16" s="813"/>
      <c r="VVR16" s="813"/>
      <c r="VVS16" s="813"/>
      <c r="VVT16" s="813"/>
      <c r="VVU16" s="813"/>
      <c r="VVV16" s="813"/>
      <c r="VVW16" s="813"/>
      <c r="VVX16" s="813"/>
      <c r="VVY16" s="813"/>
      <c r="VVZ16" s="813"/>
      <c r="VWA16" s="813"/>
      <c r="VWB16" s="813"/>
      <c r="VWC16" s="813"/>
      <c r="VWD16" s="813"/>
      <c r="VWE16" s="813"/>
      <c r="VWF16" s="813"/>
      <c r="VWG16" s="813"/>
      <c r="VWH16" s="813"/>
      <c r="VWI16" s="813"/>
      <c r="VWJ16" s="813"/>
      <c r="VWK16" s="813"/>
      <c r="VWL16" s="813"/>
      <c r="VWM16" s="813"/>
      <c r="VWN16" s="813"/>
      <c r="VWO16" s="813"/>
      <c r="VWP16" s="813"/>
      <c r="VWQ16" s="813"/>
      <c r="VWR16" s="813"/>
      <c r="VWS16" s="813"/>
      <c r="VWT16" s="813"/>
      <c r="VWU16" s="813"/>
      <c r="VWV16" s="813"/>
      <c r="VWW16" s="813"/>
      <c r="VWX16" s="813"/>
      <c r="VWY16" s="813"/>
      <c r="VWZ16" s="813"/>
      <c r="VXA16" s="813"/>
      <c r="VXB16" s="813"/>
      <c r="VXC16" s="813"/>
      <c r="VXD16" s="813"/>
      <c r="VXE16" s="813"/>
      <c r="VXF16" s="813"/>
      <c r="VXG16" s="813"/>
      <c r="VXH16" s="813"/>
      <c r="VXI16" s="813"/>
      <c r="VXJ16" s="813"/>
      <c r="VXK16" s="813"/>
      <c r="VXL16" s="813"/>
      <c r="VXM16" s="813"/>
      <c r="VXN16" s="813"/>
      <c r="VXO16" s="813"/>
      <c r="VXP16" s="813"/>
      <c r="VXQ16" s="813"/>
      <c r="VXR16" s="813"/>
      <c r="VXS16" s="813"/>
      <c r="VXT16" s="813"/>
      <c r="VXU16" s="813"/>
      <c r="VXV16" s="813"/>
      <c r="VXW16" s="813"/>
      <c r="VXX16" s="813"/>
      <c r="VXY16" s="813"/>
      <c r="VXZ16" s="813"/>
      <c r="VYA16" s="813"/>
      <c r="VYB16" s="813"/>
      <c r="VYC16" s="813"/>
      <c r="VYD16" s="813"/>
      <c r="VYE16" s="813"/>
      <c r="VYF16" s="813"/>
      <c r="VYG16" s="813"/>
      <c r="VYH16" s="813"/>
      <c r="VYI16" s="813"/>
      <c r="VYJ16" s="813"/>
      <c r="VYK16" s="813"/>
      <c r="VYL16" s="813"/>
      <c r="VYM16" s="813"/>
      <c r="VYN16" s="813"/>
      <c r="VYO16" s="813"/>
      <c r="VYP16" s="813"/>
      <c r="VYQ16" s="813"/>
      <c r="VYR16" s="813"/>
      <c r="VYS16" s="813"/>
      <c r="VYT16" s="813"/>
      <c r="VYU16" s="813"/>
      <c r="VYV16" s="813"/>
      <c r="VYW16" s="813"/>
      <c r="VYX16" s="813"/>
      <c r="VYY16" s="813"/>
      <c r="VYZ16" s="813"/>
      <c r="VZA16" s="813"/>
      <c r="VZB16" s="813"/>
      <c r="VZC16" s="813"/>
      <c r="VZD16" s="813"/>
      <c r="VZE16" s="813"/>
      <c r="VZF16" s="813"/>
      <c r="VZG16" s="813"/>
      <c r="VZH16" s="813"/>
      <c r="VZI16" s="813"/>
      <c r="VZJ16" s="813"/>
      <c r="VZK16" s="813"/>
      <c r="VZL16" s="813"/>
      <c r="VZM16" s="813"/>
      <c r="VZN16" s="813"/>
      <c r="VZO16" s="813"/>
      <c r="VZP16" s="813"/>
      <c r="VZQ16" s="813"/>
      <c r="VZR16" s="813"/>
      <c r="VZS16" s="813"/>
      <c r="VZT16" s="813"/>
      <c r="VZU16" s="813"/>
      <c r="VZV16" s="813"/>
      <c r="VZW16" s="813"/>
      <c r="VZX16" s="813"/>
      <c r="VZY16" s="813"/>
      <c r="VZZ16" s="813"/>
      <c r="WAA16" s="813"/>
      <c r="WAB16" s="813"/>
      <c r="WAC16" s="813"/>
      <c r="WAD16" s="813"/>
      <c r="WAE16" s="813"/>
      <c r="WAF16" s="813"/>
      <c r="WAG16" s="813"/>
      <c r="WAH16" s="813"/>
      <c r="WAI16" s="813"/>
      <c r="WAJ16" s="813"/>
      <c r="WAK16" s="813"/>
      <c r="WAL16" s="813"/>
      <c r="WAM16" s="813"/>
      <c r="WAN16" s="813"/>
      <c r="WAO16" s="813"/>
      <c r="WAP16" s="813"/>
      <c r="WAQ16" s="813"/>
      <c r="WAR16" s="813"/>
      <c r="WAS16" s="813"/>
      <c r="WAT16" s="813"/>
      <c r="WAU16" s="813"/>
      <c r="WAV16" s="813"/>
      <c r="WAW16" s="813"/>
      <c r="WAX16" s="813"/>
      <c r="WAY16" s="813"/>
      <c r="WAZ16" s="813"/>
      <c r="WBA16" s="813"/>
      <c r="WBB16" s="813"/>
      <c r="WBC16" s="813"/>
      <c r="WBD16" s="813"/>
      <c r="WBE16" s="813"/>
      <c r="WBF16" s="813"/>
      <c r="WBG16" s="813"/>
      <c r="WBH16" s="813"/>
      <c r="WBI16" s="813"/>
      <c r="WBJ16" s="813"/>
      <c r="WBK16" s="813"/>
      <c r="WBL16" s="813"/>
      <c r="WBM16" s="813"/>
      <c r="WBN16" s="813"/>
      <c r="WBO16" s="813"/>
      <c r="WBP16" s="813"/>
      <c r="WBQ16" s="813"/>
      <c r="WBR16" s="813"/>
      <c r="WBS16" s="813"/>
      <c r="WBT16" s="813"/>
      <c r="WBU16" s="813"/>
      <c r="WBV16" s="813"/>
      <c r="WBW16" s="813"/>
      <c r="WBX16" s="813"/>
      <c r="WBY16" s="813"/>
      <c r="WBZ16" s="813"/>
      <c r="WCA16" s="813"/>
      <c r="WCB16" s="813"/>
      <c r="WCC16" s="813"/>
      <c r="WCD16" s="813"/>
      <c r="WCE16" s="813"/>
      <c r="WCF16" s="813"/>
      <c r="WCG16" s="813"/>
      <c r="WCH16" s="813"/>
      <c r="WCI16" s="813"/>
      <c r="WCJ16" s="813"/>
      <c r="WCK16" s="813"/>
      <c r="WCL16" s="813"/>
      <c r="WCM16" s="813"/>
      <c r="WCN16" s="813"/>
      <c r="WCO16" s="813"/>
      <c r="WCP16" s="813"/>
      <c r="WCQ16" s="813"/>
      <c r="WCR16" s="813"/>
      <c r="WCS16" s="813"/>
      <c r="WCT16" s="813"/>
      <c r="WCU16" s="813"/>
      <c r="WCV16" s="813"/>
      <c r="WCW16" s="813"/>
      <c r="WCX16" s="813"/>
      <c r="WCY16" s="813"/>
      <c r="WCZ16" s="813"/>
      <c r="WDA16" s="813"/>
      <c r="WDB16" s="813"/>
      <c r="WDC16" s="813"/>
      <c r="WDD16" s="813"/>
      <c r="WDE16" s="813"/>
      <c r="WDF16" s="813"/>
      <c r="WDG16" s="813"/>
      <c r="WDH16" s="813"/>
      <c r="WDI16" s="813"/>
      <c r="WDJ16" s="813"/>
      <c r="WDK16" s="813"/>
      <c r="WDL16" s="813"/>
      <c r="WDM16" s="813"/>
      <c r="WDN16" s="813"/>
      <c r="WDO16" s="813"/>
      <c r="WDP16" s="813"/>
      <c r="WDQ16" s="813"/>
      <c r="WDR16" s="813"/>
      <c r="WDS16" s="813"/>
      <c r="WDT16" s="813"/>
      <c r="WDU16" s="813"/>
      <c r="WDV16" s="813"/>
      <c r="WDW16" s="813"/>
      <c r="WDX16" s="813"/>
      <c r="WDY16" s="813"/>
      <c r="WDZ16" s="813"/>
      <c r="WEA16" s="813"/>
      <c r="WEB16" s="813"/>
      <c r="WEC16" s="813"/>
      <c r="WED16" s="813"/>
      <c r="WEE16" s="813"/>
      <c r="WEF16" s="813"/>
      <c r="WEG16" s="813"/>
      <c r="WEH16" s="813"/>
      <c r="WEI16" s="813"/>
      <c r="WEJ16" s="813"/>
      <c r="WEK16" s="813"/>
      <c r="WEL16" s="813"/>
      <c r="WEM16" s="813"/>
      <c r="WEN16" s="813"/>
      <c r="WEO16" s="813"/>
      <c r="WEP16" s="813"/>
      <c r="WEQ16" s="813"/>
      <c r="WER16" s="813"/>
      <c r="WES16" s="813"/>
      <c r="WET16" s="813"/>
      <c r="WEU16" s="813"/>
      <c r="WEV16" s="813"/>
      <c r="WEW16" s="813"/>
      <c r="WEX16" s="813"/>
      <c r="WEY16" s="813"/>
      <c r="WEZ16" s="813"/>
      <c r="WFA16" s="813"/>
      <c r="WFB16" s="813"/>
      <c r="WFC16" s="813"/>
      <c r="WFD16" s="813"/>
      <c r="WFE16" s="813"/>
      <c r="WFF16" s="813"/>
      <c r="WFG16" s="813"/>
      <c r="WFH16" s="813"/>
      <c r="WFI16" s="813"/>
      <c r="WFJ16" s="813"/>
      <c r="WFK16" s="813"/>
      <c r="WFL16" s="813"/>
      <c r="WFM16" s="813"/>
      <c r="WFN16" s="813"/>
      <c r="WFO16" s="813"/>
      <c r="WFP16" s="813"/>
      <c r="WFQ16" s="813"/>
      <c r="WFR16" s="813"/>
      <c r="WFS16" s="813"/>
      <c r="WFT16" s="813"/>
      <c r="WFU16" s="813"/>
      <c r="WFV16" s="813"/>
      <c r="WFW16" s="813"/>
      <c r="WFX16" s="813"/>
      <c r="WFY16" s="813"/>
      <c r="WFZ16" s="813"/>
      <c r="WGA16" s="813"/>
      <c r="WGB16" s="813"/>
      <c r="WGC16" s="813"/>
      <c r="WGD16" s="813"/>
      <c r="WGE16" s="813"/>
      <c r="WGF16" s="813"/>
      <c r="WGG16" s="813"/>
      <c r="WGH16" s="813"/>
      <c r="WGI16" s="813"/>
      <c r="WGJ16" s="813"/>
      <c r="WGK16" s="813"/>
      <c r="WGL16" s="813"/>
      <c r="WGM16" s="813"/>
      <c r="WGN16" s="813"/>
      <c r="WGO16" s="813"/>
      <c r="WGP16" s="813"/>
      <c r="WGQ16" s="813"/>
      <c r="WGR16" s="813"/>
      <c r="WGS16" s="813"/>
      <c r="WGT16" s="813"/>
      <c r="WGU16" s="813"/>
      <c r="WGV16" s="813"/>
      <c r="WGW16" s="813"/>
      <c r="WGX16" s="813"/>
      <c r="WGY16" s="813"/>
      <c r="WGZ16" s="813"/>
      <c r="WHA16" s="813"/>
      <c r="WHB16" s="813"/>
      <c r="WHC16" s="813"/>
      <c r="WHD16" s="813"/>
      <c r="WHE16" s="813"/>
      <c r="WHF16" s="813"/>
      <c r="WHG16" s="813"/>
      <c r="WHH16" s="813"/>
      <c r="WHI16" s="813"/>
      <c r="WHJ16" s="813"/>
      <c r="WHK16" s="813"/>
      <c r="WHL16" s="813"/>
      <c r="WHM16" s="813"/>
      <c r="WHN16" s="813"/>
      <c r="WHO16" s="813"/>
      <c r="WHP16" s="813"/>
      <c r="WHQ16" s="813"/>
      <c r="WHR16" s="813"/>
      <c r="WHS16" s="813"/>
      <c r="WHT16" s="813"/>
      <c r="WHU16" s="813"/>
      <c r="WHV16" s="813"/>
      <c r="WHW16" s="813"/>
      <c r="WHX16" s="813"/>
      <c r="WHY16" s="813"/>
      <c r="WHZ16" s="813"/>
      <c r="WIA16" s="813"/>
      <c r="WIB16" s="813"/>
      <c r="WIC16" s="813"/>
      <c r="WID16" s="813"/>
      <c r="WIE16" s="813"/>
      <c r="WIF16" s="813"/>
      <c r="WIG16" s="813"/>
      <c r="WIH16" s="813"/>
      <c r="WII16" s="813"/>
      <c r="WIJ16" s="813"/>
      <c r="WIK16" s="813"/>
      <c r="WIL16" s="813"/>
      <c r="WIM16" s="813"/>
      <c r="WIN16" s="813"/>
      <c r="WIO16" s="813"/>
      <c r="WIP16" s="813"/>
      <c r="WIQ16" s="813"/>
      <c r="WIR16" s="813"/>
      <c r="WIS16" s="813"/>
      <c r="WIT16" s="813"/>
      <c r="WIU16" s="813"/>
      <c r="WIV16" s="813"/>
      <c r="WIW16" s="813"/>
      <c r="WIX16" s="813"/>
      <c r="WIY16" s="813"/>
      <c r="WIZ16" s="813"/>
      <c r="WJA16" s="813"/>
      <c r="WJB16" s="813"/>
      <c r="WJC16" s="813"/>
      <c r="WJD16" s="813"/>
      <c r="WJE16" s="813"/>
      <c r="WJF16" s="813"/>
      <c r="WJG16" s="813"/>
      <c r="WJH16" s="813"/>
      <c r="WJI16" s="813"/>
      <c r="WJJ16" s="813"/>
      <c r="WJK16" s="813"/>
      <c r="WJL16" s="813"/>
      <c r="WJM16" s="813"/>
      <c r="WJN16" s="813"/>
      <c r="WJO16" s="813"/>
      <c r="WJP16" s="813"/>
      <c r="WJQ16" s="813"/>
      <c r="WJR16" s="813"/>
      <c r="WJS16" s="813"/>
      <c r="WJT16" s="813"/>
      <c r="WJU16" s="813"/>
      <c r="WJV16" s="813"/>
      <c r="WJW16" s="813"/>
      <c r="WJX16" s="813"/>
      <c r="WJY16" s="813"/>
      <c r="WJZ16" s="813"/>
      <c r="WKA16" s="813"/>
      <c r="WKB16" s="813"/>
      <c r="WKC16" s="813"/>
      <c r="WKD16" s="813"/>
      <c r="WKE16" s="813"/>
      <c r="WKF16" s="813"/>
      <c r="WKG16" s="813"/>
      <c r="WKH16" s="813"/>
      <c r="WKI16" s="813"/>
      <c r="WKJ16" s="813"/>
      <c r="WKK16" s="813"/>
      <c r="WKL16" s="813"/>
      <c r="WKM16" s="813"/>
      <c r="WKN16" s="813"/>
      <c r="WKO16" s="813"/>
      <c r="WKP16" s="813"/>
      <c r="WKQ16" s="813"/>
      <c r="WKR16" s="813"/>
      <c r="WKS16" s="813"/>
      <c r="WKT16" s="813"/>
      <c r="WKU16" s="813"/>
      <c r="WKV16" s="813"/>
      <c r="WKW16" s="813"/>
      <c r="WKX16" s="813"/>
      <c r="WKY16" s="813"/>
      <c r="WKZ16" s="813"/>
      <c r="WLA16" s="813"/>
      <c r="WLB16" s="813"/>
      <c r="WLC16" s="813"/>
      <c r="WLD16" s="813"/>
      <c r="WLE16" s="813"/>
      <c r="WLF16" s="813"/>
      <c r="WLG16" s="813"/>
      <c r="WLH16" s="813"/>
      <c r="WLI16" s="813"/>
      <c r="WLJ16" s="813"/>
      <c r="WLK16" s="813"/>
      <c r="WLL16" s="813"/>
      <c r="WLM16" s="813"/>
      <c r="WLN16" s="813"/>
      <c r="WLO16" s="813"/>
      <c r="WLP16" s="813"/>
      <c r="WLQ16" s="813"/>
      <c r="WLR16" s="813"/>
      <c r="WLS16" s="813"/>
      <c r="WLT16" s="813"/>
      <c r="WLU16" s="813"/>
      <c r="WLV16" s="813"/>
      <c r="WLW16" s="813"/>
      <c r="WLX16" s="813"/>
      <c r="WLY16" s="813"/>
      <c r="WLZ16" s="813"/>
      <c r="WMA16" s="813"/>
      <c r="WMB16" s="813"/>
      <c r="WMC16" s="813"/>
      <c r="WMD16" s="813"/>
      <c r="WME16" s="813"/>
      <c r="WMF16" s="813"/>
      <c r="WMG16" s="813"/>
      <c r="WMH16" s="813"/>
      <c r="WMI16" s="813"/>
      <c r="WMJ16" s="813"/>
      <c r="WMK16" s="813"/>
      <c r="WML16" s="813"/>
      <c r="WMM16" s="813"/>
      <c r="WMN16" s="813"/>
      <c r="WMO16" s="813"/>
      <c r="WMP16" s="813"/>
      <c r="WMQ16" s="813"/>
      <c r="WMR16" s="813"/>
      <c r="WMS16" s="813"/>
      <c r="WMT16" s="813"/>
      <c r="WMU16" s="813"/>
      <c r="WMV16" s="813"/>
      <c r="WMW16" s="813"/>
      <c r="WMX16" s="813"/>
      <c r="WMY16" s="813"/>
      <c r="WMZ16" s="813"/>
      <c r="WNA16" s="813"/>
      <c r="WNB16" s="813"/>
      <c r="WNC16" s="813"/>
      <c r="WND16" s="813"/>
      <c r="WNE16" s="813"/>
      <c r="WNF16" s="813"/>
      <c r="WNG16" s="813"/>
      <c r="WNH16" s="813"/>
      <c r="WNI16" s="813"/>
      <c r="WNJ16" s="813"/>
      <c r="WNK16" s="813"/>
      <c r="WNL16" s="813"/>
      <c r="WNM16" s="813"/>
      <c r="WNN16" s="813"/>
      <c r="WNO16" s="813"/>
      <c r="WNP16" s="813"/>
      <c r="WNQ16" s="813"/>
      <c r="WNR16" s="813"/>
      <c r="WNS16" s="813"/>
      <c r="WNT16" s="813"/>
      <c r="WNU16" s="813"/>
      <c r="WNV16" s="813"/>
      <c r="WNW16" s="813"/>
      <c r="WNX16" s="813"/>
      <c r="WNY16" s="813"/>
      <c r="WNZ16" s="813"/>
      <c r="WOA16" s="813"/>
      <c r="WOB16" s="813"/>
      <c r="WOC16" s="813"/>
      <c r="WOD16" s="813"/>
      <c r="WOE16" s="813"/>
      <c r="WOF16" s="813"/>
      <c r="WOG16" s="813"/>
      <c r="WOH16" s="813"/>
      <c r="WOI16" s="813"/>
      <c r="WOJ16" s="813"/>
      <c r="WOK16" s="813"/>
      <c r="WOL16" s="813"/>
      <c r="WOM16" s="813"/>
      <c r="WON16" s="813"/>
      <c r="WOO16" s="813"/>
      <c r="WOP16" s="813"/>
      <c r="WOQ16" s="813"/>
      <c r="WOR16" s="813"/>
      <c r="WOS16" s="813"/>
      <c r="WOT16" s="813"/>
      <c r="WOU16" s="813"/>
      <c r="WOV16" s="813"/>
      <c r="WOW16" s="813"/>
      <c r="WOX16" s="813"/>
      <c r="WOY16" s="813"/>
      <c r="WOZ16" s="813"/>
      <c r="WPA16" s="813"/>
      <c r="WPB16" s="813"/>
      <c r="WPC16" s="813"/>
      <c r="WPD16" s="813"/>
      <c r="WPE16" s="813"/>
      <c r="WPF16" s="813"/>
      <c r="WPG16" s="813"/>
      <c r="WPH16" s="813"/>
      <c r="WPI16" s="813"/>
      <c r="WPJ16" s="813"/>
      <c r="WPK16" s="813"/>
      <c r="WPL16" s="813"/>
      <c r="WPM16" s="813"/>
      <c r="WPN16" s="813"/>
      <c r="WPO16" s="813"/>
      <c r="WPP16" s="813"/>
      <c r="WPQ16" s="813"/>
      <c r="WPR16" s="813"/>
      <c r="WPS16" s="813"/>
      <c r="WPT16" s="813"/>
      <c r="WPU16" s="813"/>
      <c r="WPV16" s="813"/>
      <c r="WPW16" s="813"/>
      <c r="WPX16" s="813"/>
      <c r="WPY16" s="813"/>
      <c r="WPZ16" s="813"/>
      <c r="WQA16" s="813"/>
      <c r="WQB16" s="813"/>
      <c r="WQC16" s="813"/>
      <c r="WQD16" s="813"/>
      <c r="WQE16" s="813"/>
      <c r="WQF16" s="813"/>
      <c r="WQG16" s="813"/>
      <c r="WQH16" s="813"/>
      <c r="WQI16" s="813"/>
      <c r="WQJ16" s="813"/>
      <c r="WQK16" s="813"/>
      <c r="WQL16" s="813"/>
      <c r="WQM16" s="813"/>
      <c r="WQN16" s="813"/>
      <c r="WQO16" s="813"/>
      <c r="WQP16" s="813"/>
      <c r="WQQ16" s="813"/>
      <c r="WQR16" s="813"/>
      <c r="WQS16" s="813"/>
      <c r="WQT16" s="813"/>
      <c r="WQU16" s="813"/>
      <c r="WQV16" s="813"/>
      <c r="WQW16" s="813"/>
      <c r="WQX16" s="813"/>
      <c r="WQY16" s="813"/>
      <c r="WQZ16" s="813"/>
      <c r="WRA16" s="813"/>
      <c r="WRB16" s="813"/>
      <c r="WRC16" s="813"/>
      <c r="WRD16" s="813"/>
      <c r="WRE16" s="813"/>
      <c r="WRF16" s="813"/>
      <c r="WRG16" s="813"/>
      <c r="WRH16" s="813"/>
      <c r="WRI16" s="813"/>
      <c r="WRJ16" s="813"/>
      <c r="WRK16" s="813"/>
      <c r="WRL16" s="813"/>
      <c r="WRM16" s="813"/>
      <c r="WRN16" s="813"/>
      <c r="WRO16" s="813"/>
      <c r="WRP16" s="813"/>
      <c r="WRQ16" s="813"/>
      <c r="WRR16" s="813"/>
      <c r="WRS16" s="813"/>
      <c r="WRT16" s="813"/>
      <c r="WRU16" s="813"/>
      <c r="WRV16" s="813"/>
      <c r="WRW16" s="813"/>
      <c r="WRX16" s="813"/>
      <c r="WRY16" s="813"/>
      <c r="WRZ16" s="813"/>
      <c r="WSA16" s="813"/>
      <c r="WSB16" s="813"/>
      <c r="WSC16" s="813"/>
      <c r="WSD16" s="813"/>
      <c r="WSE16" s="813"/>
      <c r="WSF16" s="813"/>
      <c r="WSG16" s="813"/>
      <c r="WSH16" s="813"/>
      <c r="WSI16" s="813"/>
      <c r="WSJ16" s="813"/>
      <c r="WSK16" s="813"/>
      <c r="WSL16" s="813"/>
      <c r="WSM16" s="813"/>
      <c r="WSN16" s="813"/>
      <c r="WSO16" s="813"/>
      <c r="WSP16" s="813"/>
      <c r="WSQ16" s="813"/>
      <c r="WSR16" s="813"/>
      <c r="WSS16" s="813"/>
      <c r="WST16" s="813"/>
      <c r="WSU16" s="813"/>
      <c r="WSV16" s="813"/>
      <c r="WSW16" s="813"/>
      <c r="WSX16" s="813"/>
      <c r="WSY16" s="813"/>
      <c r="WSZ16" s="813"/>
      <c r="WTA16" s="813"/>
      <c r="WTB16" s="813"/>
      <c r="WTC16" s="813"/>
      <c r="WTD16" s="813"/>
      <c r="WTE16" s="813"/>
      <c r="WTF16" s="813"/>
      <c r="WTG16" s="813"/>
      <c r="WTH16" s="813"/>
      <c r="WTI16" s="813"/>
      <c r="WTJ16" s="813"/>
      <c r="WTK16" s="813"/>
      <c r="WTL16" s="813"/>
      <c r="WTM16" s="813"/>
      <c r="WTN16" s="813"/>
      <c r="WTO16" s="813"/>
      <c r="WTP16" s="813"/>
      <c r="WTQ16" s="813"/>
      <c r="WTR16" s="813"/>
      <c r="WTS16" s="813"/>
      <c r="WTT16" s="813"/>
      <c r="WTU16" s="813"/>
      <c r="WTV16" s="813"/>
      <c r="WTW16" s="813"/>
      <c r="WTX16" s="813"/>
      <c r="WTY16" s="813"/>
      <c r="WTZ16" s="813"/>
      <c r="WUA16" s="813"/>
      <c r="WUB16" s="813"/>
      <c r="WUC16" s="813"/>
      <c r="WUD16" s="813"/>
      <c r="WUE16" s="813"/>
      <c r="WUF16" s="813"/>
      <c r="WUG16" s="813"/>
      <c r="WUH16" s="813"/>
      <c r="WUI16" s="813"/>
      <c r="WUJ16" s="813"/>
      <c r="WUK16" s="813"/>
      <c r="WUL16" s="813"/>
      <c r="WUM16" s="813"/>
      <c r="WUN16" s="813"/>
      <c r="WUO16" s="813"/>
      <c r="WUP16" s="813"/>
      <c r="WUQ16" s="813"/>
      <c r="WUR16" s="813"/>
      <c r="WUS16" s="813"/>
      <c r="WUT16" s="813"/>
      <c r="WUU16" s="813"/>
      <c r="WUV16" s="813"/>
      <c r="WUW16" s="813"/>
      <c r="WUX16" s="813"/>
      <c r="WUY16" s="813"/>
      <c r="WUZ16" s="813"/>
      <c r="WVA16" s="813"/>
      <c r="WVB16" s="813"/>
      <c r="WVC16" s="813"/>
      <c r="WVD16" s="813"/>
      <c r="WVE16" s="813"/>
      <c r="WVF16" s="813"/>
      <c r="WVG16" s="813"/>
      <c r="WVH16" s="813"/>
      <c r="WVI16" s="813"/>
      <c r="WVJ16" s="813"/>
      <c r="WVK16" s="813"/>
      <c r="WVL16" s="813"/>
      <c r="WVM16" s="813"/>
      <c r="WVN16" s="813"/>
      <c r="WVO16" s="813"/>
      <c r="WVP16" s="813"/>
      <c r="WVQ16" s="813"/>
      <c r="WVR16" s="813"/>
      <c r="WVS16" s="813"/>
      <c r="WVT16" s="813"/>
      <c r="WVU16" s="813"/>
      <c r="WVV16" s="813"/>
      <c r="WVW16" s="813"/>
      <c r="WVX16" s="813"/>
      <c r="WVY16" s="813"/>
      <c r="WVZ16" s="813"/>
      <c r="WWA16" s="813"/>
      <c r="WWB16" s="813"/>
      <c r="WWC16" s="813"/>
      <c r="WWD16" s="813"/>
      <c r="WWE16" s="813"/>
      <c r="WWF16" s="813"/>
      <c r="WWG16" s="813"/>
      <c r="WWH16" s="813"/>
      <c r="WWI16" s="813"/>
      <c r="WWJ16" s="813"/>
      <c r="WWK16" s="813"/>
      <c r="WWL16" s="813"/>
      <c r="WWM16" s="813"/>
      <c r="WWN16" s="813"/>
      <c r="WWO16" s="813"/>
      <c r="WWP16" s="813"/>
      <c r="WWQ16" s="813"/>
      <c r="WWR16" s="813"/>
      <c r="WWS16" s="813"/>
      <c r="WWT16" s="813"/>
      <c r="WWU16" s="813"/>
      <c r="WWV16" s="813"/>
      <c r="WWW16" s="813"/>
      <c r="WWX16" s="813"/>
      <c r="WWY16" s="813"/>
      <c r="WWZ16" s="813"/>
      <c r="WXA16" s="813"/>
      <c r="WXB16" s="813"/>
      <c r="WXC16" s="813"/>
      <c r="WXD16" s="813"/>
      <c r="WXE16" s="813"/>
      <c r="WXF16" s="813"/>
      <c r="WXG16" s="813"/>
      <c r="WXH16" s="813"/>
      <c r="WXI16" s="813"/>
      <c r="WXJ16" s="813"/>
      <c r="WXK16" s="813"/>
      <c r="WXL16" s="813"/>
      <c r="WXM16" s="813"/>
      <c r="WXN16" s="813"/>
      <c r="WXO16" s="813"/>
      <c r="WXP16" s="813"/>
      <c r="WXQ16" s="813"/>
      <c r="WXR16" s="813"/>
      <c r="WXS16" s="813"/>
      <c r="WXT16" s="813"/>
      <c r="WXU16" s="813"/>
      <c r="WXV16" s="813"/>
      <c r="WXW16" s="813"/>
      <c r="WXX16" s="813"/>
      <c r="WXY16" s="813"/>
      <c r="WXZ16" s="813"/>
      <c r="WYA16" s="813"/>
      <c r="WYB16" s="813"/>
      <c r="WYC16" s="813"/>
      <c r="WYD16" s="813"/>
      <c r="WYE16" s="813"/>
      <c r="WYF16" s="813"/>
      <c r="WYG16" s="813"/>
      <c r="WYH16" s="813"/>
      <c r="WYI16" s="813"/>
      <c r="WYJ16" s="813"/>
      <c r="WYK16" s="813"/>
      <c r="WYL16" s="813"/>
      <c r="WYM16" s="813"/>
      <c r="WYN16" s="813"/>
      <c r="WYO16" s="813"/>
      <c r="WYP16" s="813"/>
      <c r="WYQ16" s="813"/>
      <c r="WYR16" s="813"/>
      <c r="WYS16" s="813"/>
      <c r="WYT16" s="813"/>
      <c r="WYU16" s="813"/>
      <c r="WYV16" s="813"/>
      <c r="WYW16" s="813"/>
      <c r="WYX16" s="813"/>
      <c r="WYY16" s="813"/>
      <c r="WYZ16" s="813"/>
      <c r="WZA16" s="813"/>
      <c r="WZB16" s="813"/>
      <c r="WZC16" s="813"/>
      <c r="WZD16" s="813"/>
      <c r="WZE16" s="813"/>
      <c r="WZF16" s="813"/>
      <c r="WZG16" s="813"/>
      <c r="WZH16" s="813"/>
      <c r="WZI16" s="813"/>
      <c r="WZJ16" s="813"/>
      <c r="WZK16" s="813"/>
      <c r="WZL16" s="813"/>
      <c r="WZM16" s="813"/>
      <c r="WZN16" s="813"/>
      <c r="WZO16" s="813"/>
      <c r="WZP16" s="813"/>
      <c r="WZQ16" s="813"/>
      <c r="WZR16" s="813"/>
      <c r="WZS16" s="813"/>
      <c r="WZT16" s="813"/>
      <c r="WZU16" s="813"/>
      <c r="WZV16" s="813"/>
      <c r="WZW16" s="813"/>
      <c r="WZX16" s="813"/>
      <c r="WZY16" s="813"/>
      <c r="WZZ16" s="813"/>
      <c r="XAA16" s="813"/>
      <c r="XAB16" s="813"/>
      <c r="XAC16" s="813"/>
      <c r="XAD16" s="813"/>
      <c r="XAE16" s="813"/>
      <c r="XAF16" s="813"/>
      <c r="XAG16" s="813"/>
      <c r="XAH16" s="813"/>
      <c r="XAI16" s="813"/>
      <c r="XAJ16" s="813"/>
      <c r="XAK16" s="813"/>
      <c r="XAL16" s="813"/>
      <c r="XAM16" s="813"/>
      <c r="XAN16" s="813"/>
      <c r="XAO16" s="813"/>
      <c r="XAP16" s="813"/>
      <c r="XAQ16" s="813"/>
      <c r="XAR16" s="813"/>
      <c r="XAS16" s="813"/>
      <c r="XAT16" s="813"/>
      <c r="XAU16" s="813"/>
      <c r="XAV16" s="813"/>
      <c r="XAW16" s="813"/>
      <c r="XAX16" s="813"/>
      <c r="XAY16" s="813"/>
      <c r="XAZ16" s="813"/>
      <c r="XBA16" s="813"/>
      <c r="XBB16" s="813"/>
      <c r="XBC16" s="813"/>
      <c r="XBD16" s="813"/>
      <c r="XBE16" s="813"/>
      <c r="XBF16" s="813"/>
      <c r="XBG16" s="813"/>
      <c r="XBH16" s="813"/>
      <c r="XBI16" s="813"/>
      <c r="XBJ16" s="813"/>
      <c r="XBK16" s="813"/>
      <c r="XBL16" s="813"/>
      <c r="XBM16" s="813"/>
      <c r="XBN16" s="813"/>
      <c r="XBO16" s="813"/>
      <c r="XBP16" s="813"/>
      <c r="XBQ16" s="813"/>
      <c r="XBR16" s="813"/>
      <c r="XBS16" s="813"/>
      <c r="XBT16" s="813"/>
      <c r="XBU16" s="813"/>
      <c r="XBV16" s="813"/>
      <c r="XBW16" s="813"/>
      <c r="XBX16" s="813"/>
      <c r="XBY16" s="813"/>
      <c r="XBZ16" s="813"/>
      <c r="XCA16" s="813"/>
      <c r="XCB16" s="813"/>
      <c r="XCC16" s="813"/>
      <c r="XCD16" s="813"/>
      <c r="XCE16" s="813"/>
      <c r="XCF16" s="813"/>
      <c r="XCG16" s="813"/>
      <c r="XCH16" s="813"/>
      <c r="XCI16" s="813"/>
      <c r="XCJ16" s="813"/>
      <c r="XCK16" s="813"/>
      <c r="XCL16" s="813"/>
      <c r="XCM16" s="813"/>
      <c r="XCN16" s="813"/>
      <c r="XCO16" s="813"/>
      <c r="XCP16" s="813"/>
      <c r="XCQ16" s="813"/>
      <c r="XCR16" s="813"/>
      <c r="XCS16" s="813"/>
      <c r="XCT16" s="813"/>
      <c r="XCU16" s="813"/>
      <c r="XCV16" s="813"/>
      <c r="XCW16" s="813"/>
      <c r="XCX16" s="813"/>
      <c r="XCY16" s="813"/>
      <c r="XCZ16" s="813"/>
      <c r="XDA16" s="813"/>
      <c r="XDB16" s="813"/>
      <c r="XDC16" s="813"/>
      <c r="XDD16" s="813"/>
      <c r="XDE16" s="813"/>
      <c r="XDF16" s="813"/>
      <c r="XDG16" s="813"/>
      <c r="XDH16" s="813"/>
      <c r="XDI16" s="813"/>
      <c r="XDJ16" s="813"/>
      <c r="XDK16" s="813"/>
      <c r="XDL16" s="813"/>
      <c r="XDM16" s="813"/>
      <c r="XDN16" s="813"/>
      <c r="XDO16" s="813"/>
      <c r="XDP16" s="813"/>
      <c r="XDQ16" s="813"/>
      <c r="XDR16" s="813"/>
      <c r="XDS16" s="813"/>
      <c r="XDT16" s="813"/>
      <c r="XDU16" s="813"/>
      <c r="XDV16" s="813"/>
      <c r="XDW16" s="813"/>
      <c r="XDX16" s="813"/>
      <c r="XDY16" s="813"/>
      <c r="XDZ16" s="813"/>
      <c r="XEA16" s="813"/>
      <c r="XEB16" s="813"/>
      <c r="XEC16" s="813"/>
      <c r="XED16" s="813"/>
      <c r="XEE16" s="813"/>
      <c r="XEF16" s="813"/>
      <c r="XEG16" s="813"/>
      <c r="XEH16" s="813"/>
      <c r="XEI16" s="813"/>
      <c r="XEJ16" s="813"/>
      <c r="XEK16" s="813"/>
      <c r="XEL16" s="813"/>
      <c r="XEM16" s="813"/>
      <c r="XEN16" s="813"/>
      <c r="XEO16" s="813"/>
      <c r="XEP16" s="813"/>
      <c r="XEQ16" s="813"/>
      <c r="XER16" s="813"/>
      <c r="XES16" s="813"/>
      <c r="XET16" s="813"/>
      <c r="XEU16" s="813"/>
      <c r="XEV16" s="813"/>
      <c r="XEW16" s="813"/>
      <c r="XEX16" s="813"/>
      <c r="XEY16" s="813"/>
      <c r="XEZ16" s="813"/>
      <c r="XFA16" s="813"/>
      <c r="XFB16" s="813"/>
      <c r="XFC16" s="813"/>
      <c r="XFD16" s="813"/>
    </row>
    <row r="17" spans="1:16384">
      <c r="A17" s="820" t="s">
        <v>731</v>
      </c>
      <c r="B17" s="819">
        <v>121.43</v>
      </c>
      <c r="C17" s="819">
        <v>8.0500000000000007</v>
      </c>
      <c r="D17" s="818">
        <v>140.93</v>
      </c>
      <c r="E17" s="818">
        <v>16.059999999999999</v>
      </c>
      <c r="F17" s="822">
        <v>145.6</v>
      </c>
      <c r="G17" s="823">
        <v>3.31</v>
      </c>
      <c r="H17" s="822">
        <v>153.86165</v>
      </c>
      <c r="I17" s="2136">
        <v>5.6776485000000001</v>
      </c>
      <c r="J17" s="813"/>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813"/>
      <c r="AS17" s="813"/>
      <c r="AT17" s="813"/>
      <c r="AU17" s="813"/>
      <c r="AV17" s="813"/>
      <c r="AW17" s="813"/>
      <c r="AX17" s="813"/>
      <c r="AY17" s="813"/>
      <c r="AZ17" s="813"/>
      <c r="BA17" s="813"/>
      <c r="BB17" s="813"/>
      <c r="BC17" s="813"/>
      <c r="BD17" s="813"/>
      <c r="BE17" s="813"/>
      <c r="BF17" s="813"/>
      <c r="BG17" s="813"/>
      <c r="BH17" s="813"/>
      <c r="BI17" s="813"/>
      <c r="BJ17" s="813"/>
      <c r="BK17" s="813"/>
      <c r="BL17" s="813"/>
      <c r="BM17" s="813"/>
      <c r="BN17" s="813"/>
      <c r="BO17" s="813"/>
      <c r="BP17" s="813"/>
      <c r="BQ17" s="813"/>
      <c r="BR17" s="813"/>
      <c r="BS17" s="813"/>
      <c r="BT17" s="813"/>
      <c r="BU17" s="813"/>
      <c r="BV17" s="813"/>
      <c r="BW17" s="813"/>
      <c r="BX17" s="813"/>
      <c r="BY17" s="813"/>
      <c r="BZ17" s="813"/>
      <c r="CA17" s="813"/>
      <c r="CB17" s="813"/>
      <c r="CC17" s="813"/>
      <c r="CD17" s="813"/>
      <c r="CE17" s="813"/>
      <c r="CF17" s="813"/>
      <c r="CG17" s="813"/>
      <c r="CH17" s="813"/>
      <c r="CI17" s="813"/>
      <c r="CJ17" s="813"/>
      <c r="CK17" s="813"/>
      <c r="CL17" s="813"/>
      <c r="CM17" s="813"/>
      <c r="CN17" s="813"/>
      <c r="CO17" s="813"/>
      <c r="CP17" s="813"/>
      <c r="CQ17" s="813"/>
      <c r="CR17" s="813"/>
      <c r="CS17" s="813"/>
      <c r="CT17" s="813"/>
      <c r="CU17" s="813"/>
      <c r="CV17" s="813"/>
      <c r="CW17" s="813"/>
      <c r="CX17" s="813"/>
      <c r="CY17" s="813"/>
      <c r="CZ17" s="813"/>
      <c r="DA17" s="813"/>
      <c r="DB17" s="813"/>
      <c r="DC17" s="813"/>
      <c r="DD17" s="813"/>
      <c r="DE17" s="813"/>
      <c r="DF17" s="813"/>
      <c r="DG17" s="813"/>
      <c r="DH17" s="813"/>
      <c r="DI17" s="813"/>
      <c r="DJ17" s="813"/>
      <c r="DK17" s="813"/>
      <c r="DL17" s="813"/>
      <c r="DM17" s="813"/>
      <c r="DN17" s="813"/>
      <c r="DO17" s="813"/>
      <c r="DP17" s="813"/>
      <c r="DQ17" s="813"/>
      <c r="DR17" s="813"/>
      <c r="DS17" s="813"/>
      <c r="DT17" s="813"/>
      <c r="DU17" s="813"/>
      <c r="DV17" s="813"/>
      <c r="DW17" s="813"/>
      <c r="DX17" s="813"/>
      <c r="DY17" s="813"/>
      <c r="DZ17" s="813"/>
      <c r="EA17" s="813"/>
      <c r="EB17" s="813"/>
      <c r="EC17" s="813"/>
      <c r="ED17" s="813"/>
      <c r="EE17" s="813"/>
      <c r="EF17" s="813"/>
      <c r="EG17" s="813"/>
      <c r="EH17" s="813"/>
      <c r="EI17" s="813"/>
      <c r="EJ17" s="813"/>
      <c r="EK17" s="813"/>
      <c r="EL17" s="813"/>
      <c r="EM17" s="813"/>
      <c r="EN17" s="813"/>
      <c r="EO17" s="813"/>
      <c r="EP17" s="813"/>
      <c r="EQ17" s="813"/>
      <c r="ER17" s="813"/>
      <c r="ES17" s="813"/>
      <c r="ET17" s="813"/>
      <c r="EU17" s="813"/>
      <c r="EV17" s="813"/>
      <c r="EW17" s="813"/>
      <c r="EX17" s="813"/>
      <c r="EY17" s="813"/>
      <c r="EZ17" s="813"/>
      <c r="FA17" s="813"/>
      <c r="FB17" s="813"/>
      <c r="FC17" s="813"/>
      <c r="FD17" s="813"/>
      <c r="FE17" s="813"/>
      <c r="FF17" s="813"/>
      <c r="FG17" s="813"/>
      <c r="FH17" s="813"/>
      <c r="FI17" s="813"/>
      <c r="FJ17" s="813"/>
      <c r="FK17" s="813"/>
      <c r="FL17" s="813"/>
      <c r="FM17" s="813"/>
      <c r="FN17" s="813"/>
      <c r="FO17" s="813"/>
      <c r="FP17" s="813"/>
      <c r="FQ17" s="813"/>
      <c r="FR17" s="813"/>
      <c r="FS17" s="813"/>
      <c r="FT17" s="813"/>
      <c r="FU17" s="813"/>
      <c r="FV17" s="813"/>
      <c r="FW17" s="813"/>
      <c r="FX17" s="813"/>
      <c r="FY17" s="813"/>
      <c r="FZ17" s="813"/>
      <c r="GA17" s="813"/>
      <c r="GB17" s="813"/>
      <c r="GC17" s="813"/>
      <c r="GD17" s="813"/>
      <c r="GE17" s="813"/>
      <c r="GF17" s="813"/>
      <c r="GG17" s="813"/>
      <c r="GH17" s="813"/>
      <c r="GI17" s="813"/>
      <c r="GJ17" s="813"/>
      <c r="GK17" s="813"/>
      <c r="GL17" s="813"/>
      <c r="GM17" s="813"/>
      <c r="GN17" s="813"/>
      <c r="GO17" s="813"/>
      <c r="GP17" s="813"/>
      <c r="GQ17" s="813"/>
      <c r="GR17" s="813"/>
      <c r="GS17" s="813"/>
      <c r="GT17" s="813"/>
      <c r="GU17" s="813"/>
      <c r="GV17" s="813"/>
      <c r="GW17" s="813"/>
      <c r="GX17" s="813"/>
      <c r="GY17" s="813"/>
      <c r="GZ17" s="813"/>
      <c r="HA17" s="813"/>
      <c r="HB17" s="813"/>
      <c r="HC17" s="813"/>
      <c r="HD17" s="813"/>
      <c r="HE17" s="813"/>
      <c r="HF17" s="813"/>
      <c r="HG17" s="813"/>
      <c r="HH17" s="813"/>
      <c r="HI17" s="813"/>
      <c r="HJ17" s="813"/>
      <c r="HK17" s="813"/>
      <c r="HL17" s="813"/>
      <c r="HM17" s="813"/>
      <c r="HN17" s="813"/>
      <c r="HO17" s="813"/>
      <c r="HP17" s="813"/>
      <c r="HQ17" s="813"/>
      <c r="HR17" s="813"/>
      <c r="HS17" s="813"/>
      <c r="HT17" s="813"/>
      <c r="HU17" s="813"/>
      <c r="HV17" s="813"/>
      <c r="HW17" s="813"/>
      <c r="HX17" s="813"/>
      <c r="HY17" s="813"/>
      <c r="HZ17" s="813"/>
      <c r="IA17" s="813"/>
      <c r="IB17" s="813"/>
      <c r="IC17" s="813"/>
      <c r="ID17" s="813"/>
      <c r="IE17" s="813"/>
      <c r="IF17" s="813"/>
      <c r="IG17" s="813"/>
      <c r="IH17" s="813"/>
      <c r="II17" s="813"/>
      <c r="IJ17" s="813"/>
      <c r="IK17" s="813"/>
      <c r="IL17" s="813"/>
      <c r="IM17" s="813"/>
      <c r="IN17" s="813"/>
      <c r="IO17" s="813"/>
      <c r="IP17" s="813"/>
      <c r="IQ17" s="813"/>
      <c r="IR17" s="813"/>
      <c r="IS17" s="813"/>
      <c r="IT17" s="813"/>
      <c r="IU17" s="813"/>
      <c r="IV17" s="813"/>
      <c r="IW17" s="813"/>
      <c r="IX17" s="813"/>
      <c r="IY17" s="813"/>
      <c r="IZ17" s="813"/>
      <c r="JA17" s="813"/>
      <c r="JB17" s="813"/>
      <c r="JC17" s="813"/>
      <c r="JD17" s="813"/>
      <c r="JE17" s="813"/>
      <c r="JF17" s="813"/>
      <c r="JG17" s="813"/>
      <c r="JH17" s="813"/>
      <c r="JI17" s="813"/>
      <c r="JJ17" s="813"/>
      <c r="JK17" s="813"/>
      <c r="JL17" s="813"/>
      <c r="JM17" s="813"/>
      <c r="JN17" s="813"/>
      <c r="JO17" s="813"/>
      <c r="JP17" s="813"/>
      <c r="JQ17" s="813"/>
      <c r="JR17" s="813"/>
      <c r="JS17" s="813"/>
      <c r="JT17" s="813"/>
      <c r="JU17" s="813"/>
      <c r="JV17" s="813"/>
      <c r="JW17" s="813"/>
      <c r="JX17" s="813"/>
      <c r="JY17" s="813"/>
      <c r="JZ17" s="813"/>
      <c r="KA17" s="813"/>
      <c r="KB17" s="813"/>
      <c r="KC17" s="813"/>
      <c r="KD17" s="813"/>
      <c r="KE17" s="813"/>
      <c r="KF17" s="813"/>
      <c r="KG17" s="813"/>
      <c r="KH17" s="813"/>
      <c r="KI17" s="813"/>
      <c r="KJ17" s="813"/>
      <c r="KK17" s="813"/>
      <c r="KL17" s="813"/>
      <c r="KM17" s="813"/>
      <c r="KN17" s="813"/>
      <c r="KO17" s="813"/>
      <c r="KP17" s="813"/>
      <c r="KQ17" s="813"/>
      <c r="KR17" s="813"/>
      <c r="KS17" s="813"/>
      <c r="KT17" s="813"/>
      <c r="KU17" s="813"/>
      <c r="KV17" s="813"/>
      <c r="KW17" s="813"/>
      <c r="KX17" s="813"/>
      <c r="KY17" s="813"/>
      <c r="KZ17" s="813"/>
      <c r="LA17" s="813"/>
      <c r="LB17" s="813"/>
      <c r="LC17" s="813"/>
      <c r="LD17" s="813"/>
      <c r="LE17" s="813"/>
      <c r="LF17" s="813"/>
      <c r="LG17" s="813"/>
      <c r="LH17" s="813"/>
      <c r="LI17" s="813"/>
      <c r="LJ17" s="813"/>
      <c r="LK17" s="813"/>
      <c r="LL17" s="813"/>
      <c r="LM17" s="813"/>
      <c r="LN17" s="813"/>
      <c r="LO17" s="813"/>
      <c r="LP17" s="813"/>
      <c r="LQ17" s="813"/>
      <c r="LR17" s="813"/>
      <c r="LS17" s="813"/>
      <c r="LT17" s="813"/>
      <c r="LU17" s="813"/>
      <c r="LV17" s="813"/>
      <c r="LW17" s="813"/>
      <c r="LX17" s="813"/>
      <c r="LY17" s="813"/>
      <c r="LZ17" s="813"/>
      <c r="MA17" s="813"/>
      <c r="MB17" s="813"/>
      <c r="MC17" s="813"/>
      <c r="MD17" s="813"/>
      <c r="ME17" s="813"/>
      <c r="MF17" s="813"/>
      <c r="MG17" s="813"/>
      <c r="MH17" s="813"/>
      <c r="MI17" s="813"/>
      <c r="MJ17" s="813"/>
      <c r="MK17" s="813"/>
      <c r="ML17" s="813"/>
      <c r="MM17" s="813"/>
      <c r="MN17" s="813"/>
      <c r="MO17" s="813"/>
      <c r="MP17" s="813"/>
      <c r="MQ17" s="813"/>
      <c r="MR17" s="813"/>
      <c r="MS17" s="813"/>
      <c r="MT17" s="813"/>
      <c r="MU17" s="813"/>
      <c r="MV17" s="813"/>
      <c r="MW17" s="813"/>
      <c r="MX17" s="813"/>
      <c r="MY17" s="813"/>
      <c r="MZ17" s="813"/>
      <c r="NA17" s="813"/>
      <c r="NB17" s="813"/>
      <c r="NC17" s="813"/>
      <c r="ND17" s="813"/>
      <c r="NE17" s="813"/>
      <c r="NF17" s="813"/>
      <c r="NG17" s="813"/>
      <c r="NH17" s="813"/>
      <c r="NI17" s="813"/>
      <c r="NJ17" s="813"/>
      <c r="NK17" s="813"/>
      <c r="NL17" s="813"/>
      <c r="NM17" s="813"/>
      <c r="NN17" s="813"/>
      <c r="NO17" s="813"/>
      <c r="NP17" s="813"/>
      <c r="NQ17" s="813"/>
      <c r="NR17" s="813"/>
      <c r="NS17" s="813"/>
      <c r="NT17" s="813"/>
      <c r="NU17" s="813"/>
      <c r="NV17" s="813"/>
      <c r="NW17" s="813"/>
      <c r="NX17" s="813"/>
      <c r="NY17" s="813"/>
      <c r="NZ17" s="813"/>
      <c r="OA17" s="813"/>
      <c r="OB17" s="813"/>
      <c r="OC17" s="813"/>
      <c r="OD17" s="813"/>
      <c r="OE17" s="813"/>
      <c r="OF17" s="813"/>
      <c r="OG17" s="813"/>
      <c r="OH17" s="813"/>
      <c r="OI17" s="813"/>
      <c r="OJ17" s="813"/>
      <c r="OK17" s="813"/>
      <c r="OL17" s="813"/>
      <c r="OM17" s="813"/>
      <c r="ON17" s="813"/>
      <c r="OO17" s="813"/>
      <c r="OP17" s="813"/>
      <c r="OQ17" s="813"/>
      <c r="OR17" s="813"/>
      <c r="OS17" s="813"/>
      <c r="OT17" s="813"/>
      <c r="OU17" s="813"/>
      <c r="OV17" s="813"/>
      <c r="OW17" s="813"/>
      <c r="OX17" s="813"/>
      <c r="OY17" s="813"/>
      <c r="OZ17" s="813"/>
      <c r="PA17" s="813"/>
      <c r="PB17" s="813"/>
      <c r="PC17" s="813"/>
      <c r="PD17" s="813"/>
      <c r="PE17" s="813"/>
      <c r="PF17" s="813"/>
      <c r="PG17" s="813"/>
      <c r="PH17" s="813"/>
      <c r="PI17" s="813"/>
      <c r="PJ17" s="813"/>
      <c r="PK17" s="813"/>
      <c r="PL17" s="813"/>
      <c r="PM17" s="813"/>
      <c r="PN17" s="813"/>
      <c r="PO17" s="813"/>
      <c r="PP17" s="813"/>
      <c r="PQ17" s="813"/>
      <c r="PR17" s="813"/>
      <c r="PS17" s="813"/>
      <c r="PT17" s="813"/>
      <c r="PU17" s="813"/>
      <c r="PV17" s="813"/>
      <c r="PW17" s="813"/>
      <c r="PX17" s="813"/>
      <c r="PY17" s="813"/>
      <c r="PZ17" s="813"/>
      <c r="QA17" s="813"/>
      <c r="QB17" s="813"/>
      <c r="QC17" s="813"/>
      <c r="QD17" s="813"/>
      <c r="QE17" s="813"/>
      <c r="QF17" s="813"/>
      <c r="QG17" s="813"/>
      <c r="QH17" s="813"/>
      <c r="QI17" s="813"/>
      <c r="QJ17" s="813"/>
      <c r="QK17" s="813"/>
      <c r="QL17" s="813"/>
      <c r="QM17" s="813"/>
      <c r="QN17" s="813"/>
      <c r="QO17" s="813"/>
      <c r="QP17" s="813"/>
      <c r="QQ17" s="813"/>
      <c r="QR17" s="813"/>
      <c r="QS17" s="813"/>
      <c r="QT17" s="813"/>
      <c r="QU17" s="813"/>
      <c r="QV17" s="813"/>
      <c r="QW17" s="813"/>
      <c r="QX17" s="813"/>
      <c r="QY17" s="813"/>
      <c r="QZ17" s="813"/>
      <c r="RA17" s="813"/>
      <c r="RB17" s="813"/>
      <c r="RC17" s="813"/>
      <c r="RD17" s="813"/>
      <c r="RE17" s="813"/>
      <c r="RF17" s="813"/>
      <c r="RG17" s="813"/>
      <c r="RH17" s="813"/>
      <c r="RI17" s="813"/>
      <c r="RJ17" s="813"/>
      <c r="RK17" s="813"/>
      <c r="RL17" s="813"/>
      <c r="RM17" s="813"/>
      <c r="RN17" s="813"/>
      <c r="RO17" s="813"/>
      <c r="RP17" s="813"/>
      <c r="RQ17" s="813"/>
      <c r="RR17" s="813"/>
      <c r="RS17" s="813"/>
      <c r="RT17" s="813"/>
      <c r="RU17" s="813"/>
      <c r="RV17" s="813"/>
      <c r="RW17" s="813"/>
      <c r="RX17" s="813"/>
      <c r="RY17" s="813"/>
      <c r="RZ17" s="813"/>
      <c r="SA17" s="813"/>
      <c r="SB17" s="813"/>
      <c r="SC17" s="813"/>
      <c r="SD17" s="813"/>
      <c r="SE17" s="813"/>
      <c r="SF17" s="813"/>
      <c r="SG17" s="813"/>
      <c r="SH17" s="813"/>
      <c r="SI17" s="813"/>
      <c r="SJ17" s="813"/>
      <c r="SK17" s="813"/>
      <c r="SL17" s="813"/>
      <c r="SM17" s="813"/>
      <c r="SN17" s="813"/>
      <c r="SO17" s="813"/>
      <c r="SP17" s="813"/>
      <c r="SQ17" s="813"/>
      <c r="SR17" s="813"/>
      <c r="SS17" s="813"/>
      <c r="ST17" s="813"/>
      <c r="SU17" s="813"/>
      <c r="SV17" s="813"/>
      <c r="SW17" s="813"/>
      <c r="SX17" s="813"/>
      <c r="SY17" s="813"/>
      <c r="SZ17" s="813"/>
      <c r="TA17" s="813"/>
      <c r="TB17" s="813"/>
      <c r="TC17" s="813"/>
      <c r="TD17" s="813"/>
      <c r="TE17" s="813"/>
      <c r="TF17" s="813"/>
      <c r="TG17" s="813"/>
      <c r="TH17" s="813"/>
      <c r="TI17" s="813"/>
      <c r="TJ17" s="813"/>
      <c r="TK17" s="813"/>
      <c r="TL17" s="813"/>
      <c r="TM17" s="813"/>
      <c r="TN17" s="813"/>
      <c r="TO17" s="813"/>
      <c r="TP17" s="813"/>
      <c r="TQ17" s="813"/>
      <c r="TR17" s="813"/>
      <c r="TS17" s="813"/>
      <c r="TT17" s="813"/>
      <c r="TU17" s="813"/>
      <c r="TV17" s="813"/>
      <c r="TW17" s="813"/>
      <c r="TX17" s="813"/>
      <c r="TY17" s="813"/>
      <c r="TZ17" s="813"/>
      <c r="UA17" s="813"/>
      <c r="UB17" s="813"/>
      <c r="UC17" s="813"/>
      <c r="UD17" s="813"/>
      <c r="UE17" s="813"/>
      <c r="UF17" s="813"/>
      <c r="UG17" s="813"/>
      <c r="UH17" s="813"/>
      <c r="UI17" s="813"/>
      <c r="UJ17" s="813"/>
      <c r="UK17" s="813"/>
      <c r="UL17" s="813"/>
      <c r="UM17" s="813"/>
      <c r="UN17" s="813"/>
      <c r="UO17" s="813"/>
      <c r="UP17" s="813"/>
      <c r="UQ17" s="813"/>
      <c r="UR17" s="813"/>
      <c r="US17" s="813"/>
      <c r="UT17" s="813"/>
      <c r="UU17" s="813"/>
      <c r="UV17" s="813"/>
      <c r="UW17" s="813"/>
      <c r="UX17" s="813"/>
      <c r="UY17" s="813"/>
      <c r="UZ17" s="813"/>
      <c r="VA17" s="813"/>
      <c r="VB17" s="813"/>
      <c r="VC17" s="813"/>
      <c r="VD17" s="813"/>
      <c r="VE17" s="813"/>
      <c r="VF17" s="813"/>
      <c r="VG17" s="813"/>
      <c r="VH17" s="813"/>
      <c r="VI17" s="813"/>
      <c r="VJ17" s="813"/>
      <c r="VK17" s="813"/>
      <c r="VL17" s="813"/>
      <c r="VM17" s="813"/>
      <c r="VN17" s="813"/>
      <c r="VO17" s="813"/>
      <c r="VP17" s="813"/>
      <c r="VQ17" s="813"/>
      <c r="VR17" s="813"/>
      <c r="VS17" s="813"/>
      <c r="VT17" s="813"/>
      <c r="VU17" s="813"/>
      <c r="VV17" s="813"/>
      <c r="VW17" s="813"/>
      <c r="VX17" s="813"/>
      <c r="VY17" s="813"/>
      <c r="VZ17" s="813"/>
      <c r="WA17" s="813"/>
      <c r="WB17" s="813"/>
      <c r="WC17" s="813"/>
      <c r="WD17" s="813"/>
      <c r="WE17" s="813"/>
      <c r="WF17" s="813"/>
      <c r="WG17" s="813"/>
      <c r="WH17" s="813"/>
      <c r="WI17" s="813"/>
      <c r="WJ17" s="813"/>
      <c r="WK17" s="813"/>
      <c r="WL17" s="813"/>
      <c r="WM17" s="813"/>
      <c r="WN17" s="813"/>
      <c r="WO17" s="813"/>
      <c r="WP17" s="813"/>
      <c r="WQ17" s="813"/>
      <c r="WR17" s="813"/>
      <c r="WS17" s="813"/>
      <c r="WT17" s="813"/>
      <c r="WU17" s="813"/>
      <c r="WV17" s="813"/>
      <c r="WW17" s="813"/>
      <c r="WX17" s="813"/>
      <c r="WY17" s="813"/>
      <c r="WZ17" s="813"/>
      <c r="XA17" s="813"/>
      <c r="XB17" s="813"/>
      <c r="XC17" s="813"/>
      <c r="XD17" s="813"/>
      <c r="XE17" s="813"/>
      <c r="XF17" s="813"/>
      <c r="XG17" s="813"/>
      <c r="XH17" s="813"/>
      <c r="XI17" s="813"/>
      <c r="XJ17" s="813"/>
      <c r="XK17" s="813"/>
      <c r="XL17" s="813"/>
      <c r="XM17" s="813"/>
      <c r="XN17" s="813"/>
      <c r="XO17" s="813"/>
      <c r="XP17" s="813"/>
      <c r="XQ17" s="813"/>
      <c r="XR17" s="813"/>
      <c r="XS17" s="813"/>
      <c r="XT17" s="813"/>
      <c r="XU17" s="813"/>
      <c r="XV17" s="813"/>
      <c r="XW17" s="813"/>
      <c r="XX17" s="813"/>
      <c r="XY17" s="813"/>
      <c r="XZ17" s="813"/>
      <c r="YA17" s="813"/>
      <c r="YB17" s="813"/>
      <c r="YC17" s="813"/>
      <c r="YD17" s="813"/>
      <c r="YE17" s="813"/>
      <c r="YF17" s="813"/>
      <c r="YG17" s="813"/>
      <c r="YH17" s="813"/>
      <c r="YI17" s="813"/>
      <c r="YJ17" s="813"/>
      <c r="YK17" s="813"/>
      <c r="YL17" s="813"/>
      <c r="YM17" s="813"/>
      <c r="YN17" s="813"/>
      <c r="YO17" s="813"/>
      <c r="YP17" s="813"/>
      <c r="YQ17" s="813"/>
      <c r="YR17" s="813"/>
      <c r="YS17" s="813"/>
      <c r="YT17" s="813"/>
      <c r="YU17" s="813"/>
      <c r="YV17" s="813"/>
      <c r="YW17" s="813"/>
      <c r="YX17" s="813"/>
      <c r="YY17" s="813"/>
      <c r="YZ17" s="813"/>
      <c r="ZA17" s="813"/>
      <c r="ZB17" s="813"/>
      <c r="ZC17" s="813"/>
      <c r="ZD17" s="813"/>
      <c r="ZE17" s="813"/>
      <c r="ZF17" s="813"/>
      <c r="ZG17" s="813"/>
      <c r="ZH17" s="813"/>
      <c r="ZI17" s="813"/>
      <c r="ZJ17" s="813"/>
      <c r="ZK17" s="813"/>
      <c r="ZL17" s="813"/>
      <c r="ZM17" s="813"/>
      <c r="ZN17" s="813"/>
      <c r="ZO17" s="813"/>
      <c r="ZP17" s="813"/>
      <c r="ZQ17" s="813"/>
      <c r="ZR17" s="813"/>
      <c r="ZS17" s="813"/>
      <c r="ZT17" s="813"/>
      <c r="ZU17" s="813"/>
      <c r="ZV17" s="813"/>
      <c r="ZW17" s="813"/>
      <c r="ZX17" s="813"/>
      <c r="ZY17" s="813"/>
      <c r="ZZ17" s="813"/>
      <c r="AAA17" s="813"/>
      <c r="AAB17" s="813"/>
      <c r="AAC17" s="813"/>
      <c r="AAD17" s="813"/>
      <c r="AAE17" s="813"/>
      <c r="AAF17" s="813"/>
      <c r="AAG17" s="813"/>
      <c r="AAH17" s="813"/>
      <c r="AAI17" s="813"/>
      <c r="AAJ17" s="813"/>
      <c r="AAK17" s="813"/>
      <c r="AAL17" s="813"/>
      <c r="AAM17" s="813"/>
      <c r="AAN17" s="813"/>
      <c r="AAO17" s="813"/>
      <c r="AAP17" s="813"/>
      <c r="AAQ17" s="813"/>
      <c r="AAR17" s="813"/>
      <c r="AAS17" s="813"/>
      <c r="AAT17" s="813"/>
      <c r="AAU17" s="813"/>
      <c r="AAV17" s="813"/>
      <c r="AAW17" s="813"/>
      <c r="AAX17" s="813"/>
      <c r="AAY17" s="813"/>
      <c r="AAZ17" s="813"/>
      <c r="ABA17" s="813"/>
      <c r="ABB17" s="813"/>
      <c r="ABC17" s="813"/>
      <c r="ABD17" s="813"/>
      <c r="ABE17" s="813"/>
      <c r="ABF17" s="813"/>
      <c r="ABG17" s="813"/>
      <c r="ABH17" s="813"/>
      <c r="ABI17" s="813"/>
      <c r="ABJ17" s="813"/>
      <c r="ABK17" s="813"/>
      <c r="ABL17" s="813"/>
      <c r="ABM17" s="813"/>
      <c r="ABN17" s="813"/>
      <c r="ABO17" s="813"/>
      <c r="ABP17" s="813"/>
      <c r="ABQ17" s="813"/>
      <c r="ABR17" s="813"/>
      <c r="ABS17" s="813"/>
      <c r="ABT17" s="813"/>
      <c r="ABU17" s="813"/>
      <c r="ABV17" s="813"/>
      <c r="ABW17" s="813"/>
      <c r="ABX17" s="813"/>
      <c r="ABY17" s="813"/>
      <c r="ABZ17" s="813"/>
      <c r="ACA17" s="813"/>
      <c r="ACB17" s="813"/>
      <c r="ACC17" s="813"/>
      <c r="ACD17" s="813"/>
      <c r="ACE17" s="813"/>
      <c r="ACF17" s="813"/>
      <c r="ACG17" s="813"/>
      <c r="ACH17" s="813"/>
      <c r="ACI17" s="813"/>
      <c r="ACJ17" s="813"/>
      <c r="ACK17" s="813"/>
      <c r="ACL17" s="813"/>
      <c r="ACM17" s="813"/>
      <c r="ACN17" s="813"/>
      <c r="ACO17" s="813"/>
      <c r="ACP17" s="813"/>
      <c r="ACQ17" s="813"/>
      <c r="ACR17" s="813"/>
      <c r="ACS17" s="813"/>
      <c r="ACT17" s="813"/>
      <c r="ACU17" s="813"/>
      <c r="ACV17" s="813"/>
      <c r="ACW17" s="813"/>
      <c r="ACX17" s="813"/>
      <c r="ACY17" s="813"/>
      <c r="ACZ17" s="813"/>
      <c r="ADA17" s="813"/>
      <c r="ADB17" s="813"/>
      <c r="ADC17" s="813"/>
      <c r="ADD17" s="813"/>
      <c r="ADE17" s="813"/>
      <c r="ADF17" s="813"/>
      <c r="ADG17" s="813"/>
      <c r="ADH17" s="813"/>
      <c r="ADI17" s="813"/>
      <c r="ADJ17" s="813"/>
      <c r="ADK17" s="813"/>
      <c r="ADL17" s="813"/>
      <c r="ADM17" s="813"/>
      <c r="ADN17" s="813"/>
      <c r="ADO17" s="813"/>
      <c r="ADP17" s="813"/>
      <c r="ADQ17" s="813"/>
      <c r="ADR17" s="813"/>
      <c r="ADS17" s="813"/>
      <c r="ADT17" s="813"/>
      <c r="ADU17" s="813"/>
      <c r="ADV17" s="813"/>
      <c r="ADW17" s="813"/>
      <c r="ADX17" s="813"/>
      <c r="ADY17" s="813"/>
      <c r="ADZ17" s="813"/>
      <c r="AEA17" s="813"/>
      <c r="AEB17" s="813"/>
      <c r="AEC17" s="813"/>
      <c r="AED17" s="813"/>
      <c r="AEE17" s="813"/>
      <c r="AEF17" s="813"/>
      <c r="AEG17" s="813"/>
      <c r="AEH17" s="813"/>
      <c r="AEI17" s="813"/>
      <c r="AEJ17" s="813"/>
      <c r="AEK17" s="813"/>
      <c r="AEL17" s="813"/>
      <c r="AEM17" s="813"/>
      <c r="AEN17" s="813"/>
      <c r="AEO17" s="813"/>
      <c r="AEP17" s="813"/>
      <c r="AEQ17" s="813"/>
      <c r="AER17" s="813"/>
      <c r="AES17" s="813"/>
      <c r="AET17" s="813"/>
      <c r="AEU17" s="813"/>
      <c r="AEV17" s="813"/>
      <c r="AEW17" s="813"/>
      <c r="AEX17" s="813"/>
      <c r="AEY17" s="813"/>
      <c r="AEZ17" s="813"/>
      <c r="AFA17" s="813"/>
      <c r="AFB17" s="813"/>
      <c r="AFC17" s="813"/>
      <c r="AFD17" s="813"/>
      <c r="AFE17" s="813"/>
      <c r="AFF17" s="813"/>
      <c r="AFG17" s="813"/>
      <c r="AFH17" s="813"/>
      <c r="AFI17" s="813"/>
      <c r="AFJ17" s="813"/>
      <c r="AFK17" s="813"/>
      <c r="AFL17" s="813"/>
      <c r="AFM17" s="813"/>
      <c r="AFN17" s="813"/>
      <c r="AFO17" s="813"/>
      <c r="AFP17" s="813"/>
      <c r="AFQ17" s="813"/>
      <c r="AFR17" s="813"/>
      <c r="AFS17" s="813"/>
      <c r="AFT17" s="813"/>
      <c r="AFU17" s="813"/>
      <c r="AFV17" s="813"/>
      <c r="AFW17" s="813"/>
      <c r="AFX17" s="813"/>
      <c r="AFY17" s="813"/>
      <c r="AFZ17" s="813"/>
      <c r="AGA17" s="813"/>
      <c r="AGB17" s="813"/>
      <c r="AGC17" s="813"/>
      <c r="AGD17" s="813"/>
      <c r="AGE17" s="813"/>
      <c r="AGF17" s="813"/>
      <c r="AGG17" s="813"/>
      <c r="AGH17" s="813"/>
      <c r="AGI17" s="813"/>
      <c r="AGJ17" s="813"/>
      <c r="AGK17" s="813"/>
      <c r="AGL17" s="813"/>
      <c r="AGM17" s="813"/>
      <c r="AGN17" s="813"/>
      <c r="AGO17" s="813"/>
      <c r="AGP17" s="813"/>
      <c r="AGQ17" s="813"/>
      <c r="AGR17" s="813"/>
      <c r="AGS17" s="813"/>
      <c r="AGT17" s="813"/>
      <c r="AGU17" s="813"/>
      <c r="AGV17" s="813"/>
      <c r="AGW17" s="813"/>
      <c r="AGX17" s="813"/>
      <c r="AGY17" s="813"/>
      <c r="AGZ17" s="813"/>
      <c r="AHA17" s="813"/>
      <c r="AHB17" s="813"/>
      <c r="AHC17" s="813"/>
      <c r="AHD17" s="813"/>
      <c r="AHE17" s="813"/>
      <c r="AHF17" s="813"/>
      <c r="AHG17" s="813"/>
      <c r="AHH17" s="813"/>
      <c r="AHI17" s="813"/>
      <c r="AHJ17" s="813"/>
      <c r="AHK17" s="813"/>
      <c r="AHL17" s="813"/>
      <c r="AHM17" s="813"/>
      <c r="AHN17" s="813"/>
      <c r="AHO17" s="813"/>
      <c r="AHP17" s="813"/>
      <c r="AHQ17" s="813"/>
      <c r="AHR17" s="813"/>
      <c r="AHS17" s="813"/>
      <c r="AHT17" s="813"/>
      <c r="AHU17" s="813"/>
      <c r="AHV17" s="813"/>
      <c r="AHW17" s="813"/>
      <c r="AHX17" s="813"/>
      <c r="AHY17" s="813"/>
      <c r="AHZ17" s="813"/>
      <c r="AIA17" s="813"/>
      <c r="AIB17" s="813"/>
      <c r="AIC17" s="813"/>
      <c r="AID17" s="813"/>
      <c r="AIE17" s="813"/>
      <c r="AIF17" s="813"/>
      <c r="AIG17" s="813"/>
      <c r="AIH17" s="813"/>
      <c r="AII17" s="813"/>
      <c r="AIJ17" s="813"/>
      <c r="AIK17" s="813"/>
      <c r="AIL17" s="813"/>
      <c r="AIM17" s="813"/>
      <c r="AIN17" s="813"/>
      <c r="AIO17" s="813"/>
      <c r="AIP17" s="813"/>
      <c r="AIQ17" s="813"/>
      <c r="AIR17" s="813"/>
      <c r="AIS17" s="813"/>
      <c r="AIT17" s="813"/>
      <c r="AIU17" s="813"/>
      <c r="AIV17" s="813"/>
      <c r="AIW17" s="813"/>
      <c r="AIX17" s="813"/>
      <c r="AIY17" s="813"/>
      <c r="AIZ17" s="813"/>
      <c r="AJA17" s="813"/>
      <c r="AJB17" s="813"/>
      <c r="AJC17" s="813"/>
      <c r="AJD17" s="813"/>
      <c r="AJE17" s="813"/>
      <c r="AJF17" s="813"/>
      <c r="AJG17" s="813"/>
      <c r="AJH17" s="813"/>
      <c r="AJI17" s="813"/>
      <c r="AJJ17" s="813"/>
      <c r="AJK17" s="813"/>
      <c r="AJL17" s="813"/>
      <c r="AJM17" s="813"/>
      <c r="AJN17" s="813"/>
      <c r="AJO17" s="813"/>
      <c r="AJP17" s="813"/>
      <c r="AJQ17" s="813"/>
      <c r="AJR17" s="813"/>
      <c r="AJS17" s="813"/>
      <c r="AJT17" s="813"/>
      <c r="AJU17" s="813"/>
      <c r="AJV17" s="813"/>
      <c r="AJW17" s="813"/>
      <c r="AJX17" s="813"/>
      <c r="AJY17" s="813"/>
      <c r="AJZ17" s="813"/>
      <c r="AKA17" s="813"/>
      <c r="AKB17" s="813"/>
      <c r="AKC17" s="813"/>
      <c r="AKD17" s="813"/>
      <c r="AKE17" s="813"/>
      <c r="AKF17" s="813"/>
      <c r="AKG17" s="813"/>
      <c r="AKH17" s="813"/>
      <c r="AKI17" s="813"/>
      <c r="AKJ17" s="813"/>
      <c r="AKK17" s="813"/>
      <c r="AKL17" s="813"/>
      <c r="AKM17" s="813"/>
      <c r="AKN17" s="813"/>
      <c r="AKO17" s="813"/>
      <c r="AKP17" s="813"/>
      <c r="AKQ17" s="813"/>
      <c r="AKR17" s="813"/>
      <c r="AKS17" s="813"/>
      <c r="AKT17" s="813"/>
      <c r="AKU17" s="813"/>
      <c r="AKV17" s="813"/>
      <c r="AKW17" s="813"/>
      <c r="AKX17" s="813"/>
      <c r="AKY17" s="813"/>
      <c r="AKZ17" s="813"/>
      <c r="ALA17" s="813"/>
      <c r="ALB17" s="813"/>
      <c r="ALC17" s="813"/>
      <c r="ALD17" s="813"/>
      <c r="ALE17" s="813"/>
      <c r="ALF17" s="813"/>
      <c r="ALG17" s="813"/>
      <c r="ALH17" s="813"/>
      <c r="ALI17" s="813"/>
      <c r="ALJ17" s="813"/>
      <c r="ALK17" s="813"/>
      <c r="ALL17" s="813"/>
      <c r="ALM17" s="813"/>
      <c r="ALN17" s="813"/>
      <c r="ALO17" s="813"/>
      <c r="ALP17" s="813"/>
      <c r="ALQ17" s="813"/>
      <c r="ALR17" s="813"/>
      <c r="ALS17" s="813"/>
      <c r="ALT17" s="813"/>
      <c r="ALU17" s="813"/>
      <c r="ALV17" s="813"/>
      <c r="ALW17" s="813"/>
      <c r="ALX17" s="813"/>
      <c r="ALY17" s="813"/>
      <c r="ALZ17" s="813"/>
      <c r="AMA17" s="813"/>
      <c r="AMB17" s="813"/>
      <c r="AMC17" s="813"/>
      <c r="AMD17" s="813"/>
      <c r="AME17" s="813"/>
      <c r="AMF17" s="813"/>
      <c r="AMG17" s="813"/>
      <c r="AMH17" s="813"/>
      <c r="AMI17" s="813"/>
      <c r="AMJ17" s="813"/>
      <c r="AMK17" s="813"/>
      <c r="AML17" s="813"/>
      <c r="AMM17" s="813"/>
      <c r="AMN17" s="813"/>
      <c r="AMO17" s="813"/>
      <c r="AMP17" s="813"/>
      <c r="AMQ17" s="813"/>
      <c r="AMR17" s="813"/>
      <c r="AMS17" s="813"/>
      <c r="AMT17" s="813"/>
      <c r="AMU17" s="813"/>
      <c r="AMV17" s="813"/>
      <c r="AMW17" s="813"/>
      <c r="AMX17" s="813"/>
      <c r="AMY17" s="813"/>
      <c r="AMZ17" s="813"/>
      <c r="ANA17" s="813"/>
      <c r="ANB17" s="813"/>
      <c r="ANC17" s="813"/>
      <c r="AND17" s="813"/>
      <c r="ANE17" s="813"/>
      <c r="ANF17" s="813"/>
      <c r="ANG17" s="813"/>
      <c r="ANH17" s="813"/>
      <c r="ANI17" s="813"/>
      <c r="ANJ17" s="813"/>
      <c r="ANK17" s="813"/>
      <c r="ANL17" s="813"/>
      <c r="ANM17" s="813"/>
      <c r="ANN17" s="813"/>
      <c r="ANO17" s="813"/>
      <c r="ANP17" s="813"/>
      <c r="ANQ17" s="813"/>
      <c r="ANR17" s="813"/>
      <c r="ANS17" s="813"/>
      <c r="ANT17" s="813"/>
      <c r="ANU17" s="813"/>
      <c r="ANV17" s="813"/>
      <c r="ANW17" s="813"/>
      <c r="ANX17" s="813"/>
      <c r="ANY17" s="813"/>
      <c r="ANZ17" s="813"/>
      <c r="AOA17" s="813"/>
      <c r="AOB17" s="813"/>
      <c r="AOC17" s="813"/>
      <c r="AOD17" s="813"/>
      <c r="AOE17" s="813"/>
      <c r="AOF17" s="813"/>
      <c r="AOG17" s="813"/>
      <c r="AOH17" s="813"/>
      <c r="AOI17" s="813"/>
      <c r="AOJ17" s="813"/>
      <c r="AOK17" s="813"/>
      <c r="AOL17" s="813"/>
      <c r="AOM17" s="813"/>
      <c r="AON17" s="813"/>
      <c r="AOO17" s="813"/>
      <c r="AOP17" s="813"/>
      <c r="AOQ17" s="813"/>
      <c r="AOR17" s="813"/>
      <c r="AOS17" s="813"/>
      <c r="AOT17" s="813"/>
      <c r="AOU17" s="813"/>
      <c r="AOV17" s="813"/>
      <c r="AOW17" s="813"/>
      <c r="AOX17" s="813"/>
      <c r="AOY17" s="813"/>
      <c r="AOZ17" s="813"/>
      <c r="APA17" s="813"/>
      <c r="APB17" s="813"/>
      <c r="APC17" s="813"/>
      <c r="APD17" s="813"/>
      <c r="APE17" s="813"/>
      <c r="APF17" s="813"/>
      <c r="APG17" s="813"/>
      <c r="APH17" s="813"/>
      <c r="API17" s="813"/>
      <c r="APJ17" s="813"/>
      <c r="APK17" s="813"/>
      <c r="APL17" s="813"/>
      <c r="APM17" s="813"/>
      <c r="APN17" s="813"/>
      <c r="APO17" s="813"/>
      <c r="APP17" s="813"/>
      <c r="APQ17" s="813"/>
      <c r="APR17" s="813"/>
      <c r="APS17" s="813"/>
      <c r="APT17" s="813"/>
      <c r="APU17" s="813"/>
      <c r="APV17" s="813"/>
      <c r="APW17" s="813"/>
      <c r="APX17" s="813"/>
      <c r="APY17" s="813"/>
      <c r="APZ17" s="813"/>
      <c r="AQA17" s="813"/>
      <c r="AQB17" s="813"/>
      <c r="AQC17" s="813"/>
      <c r="AQD17" s="813"/>
      <c r="AQE17" s="813"/>
      <c r="AQF17" s="813"/>
      <c r="AQG17" s="813"/>
      <c r="AQH17" s="813"/>
      <c r="AQI17" s="813"/>
      <c r="AQJ17" s="813"/>
      <c r="AQK17" s="813"/>
      <c r="AQL17" s="813"/>
      <c r="AQM17" s="813"/>
      <c r="AQN17" s="813"/>
      <c r="AQO17" s="813"/>
      <c r="AQP17" s="813"/>
      <c r="AQQ17" s="813"/>
      <c r="AQR17" s="813"/>
      <c r="AQS17" s="813"/>
      <c r="AQT17" s="813"/>
      <c r="AQU17" s="813"/>
      <c r="AQV17" s="813"/>
      <c r="AQW17" s="813"/>
      <c r="AQX17" s="813"/>
      <c r="AQY17" s="813"/>
      <c r="AQZ17" s="813"/>
      <c r="ARA17" s="813"/>
      <c r="ARB17" s="813"/>
      <c r="ARC17" s="813"/>
      <c r="ARD17" s="813"/>
      <c r="ARE17" s="813"/>
      <c r="ARF17" s="813"/>
      <c r="ARG17" s="813"/>
      <c r="ARH17" s="813"/>
      <c r="ARI17" s="813"/>
      <c r="ARJ17" s="813"/>
      <c r="ARK17" s="813"/>
      <c r="ARL17" s="813"/>
      <c r="ARM17" s="813"/>
      <c r="ARN17" s="813"/>
      <c r="ARO17" s="813"/>
      <c r="ARP17" s="813"/>
      <c r="ARQ17" s="813"/>
      <c r="ARR17" s="813"/>
      <c r="ARS17" s="813"/>
      <c r="ART17" s="813"/>
      <c r="ARU17" s="813"/>
      <c r="ARV17" s="813"/>
      <c r="ARW17" s="813"/>
      <c r="ARX17" s="813"/>
      <c r="ARY17" s="813"/>
      <c r="ARZ17" s="813"/>
      <c r="ASA17" s="813"/>
      <c r="ASB17" s="813"/>
      <c r="ASC17" s="813"/>
      <c r="ASD17" s="813"/>
      <c r="ASE17" s="813"/>
      <c r="ASF17" s="813"/>
      <c r="ASG17" s="813"/>
      <c r="ASH17" s="813"/>
      <c r="ASI17" s="813"/>
      <c r="ASJ17" s="813"/>
      <c r="ASK17" s="813"/>
      <c r="ASL17" s="813"/>
      <c r="ASM17" s="813"/>
      <c r="ASN17" s="813"/>
      <c r="ASO17" s="813"/>
      <c r="ASP17" s="813"/>
      <c r="ASQ17" s="813"/>
      <c r="ASR17" s="813"/>
      <c r="ASS17" s="813"/>
      <c r="AST17" s="813"/>
      <c r="ASU17" s="813"/>
      <c r="ASV17" s="813"/>
      <c r="ASW17" s="813"/>
      <c r="ASX17" s="813"/>
      <c r="ASY17" s="813"/>
      <c r="ASZ17" s="813"/>
      <c r="ATA17" s="813"/>
      <c r="ATB17" s="813"/>
      <c r="ATC17" s="813"/>
      <c r="ATD17" s="813"/>
      <c r="ATE17" s="813"/>
      <c r="ATF17" s="813"/>
      <c r="ATG17" s="813"/>
      <c r="ATH17" s="813"/>
      <c r="ATI17" s="813"/>
      <c r="ATJ17" s="813"/>
      <c r="ATK17" s="813"/>
      <c r="ATL17" s="813"/>
      <c r="ATM17" s="813"/>
      <c r="ATN17" s="813"/>
      <c r="ATO17" s="813"/>
      <c r="ATP17" s="813"/>
      <c r="ATQ17" s="813"/>
      <c r="ATR17" s="813"/>
      <c r="ATS17" s="813"/>
      <c r="ATT17" s="813"/>
      <c r="ATU17" s="813"/>
      <c r="ATV17" s="813"/>
      <c r="ATW17" s="813"/>
      <c r="ATX17" s="813"/>
      <c r="ATY17" s="813"/>
      <c r="ATZ17" s="813"/>
      <c r="AUA17" s="813"/>
      <c r="AUB17" s="813"/>
      <c r="AUC17" s="813"/>
      <c r="AUD17" s="813"/>
      <c r="AUE17" s="813"/>
      <c r="AUF17" s="813"/>
      <c r="AUG17" s="813"/>
      <c r="AUH17" s="813"/>
      <c r="AUI17" s="813"/>
      <c r="AUJ17" s="813"/>
      <c r="AUK17" s="813"/>
      <c r="AUL17" s="813"/>
      <c r="AUM17" s="813"/>
      <c r="AUN17" s="813"/>
      <c r="AUO17" s="813"/>
      <c r="AUP17" s="813"/>
      <c r="AUQ17" s="813"/>
      <c r="AUR17" s="813"/>
      <c r="AUS17" s="813"/>
      <c r="AUT17" s="813"/>
      <c r="AUU17" s="813"/>
      <c r="AUV17" s="813"/>
      <c r="AUW17" s="813"/>
      <c r="AUX17" s="813"/>
      <c r="AUY17" s="813"/>
      <c r="AUZ17" s="813"/>
      <c r="AVA17" s="813"/>
      <c r="AVB17" s="813"/>
      <c r="AVC17" s="813"/>
      <c r="AVD17" s="813"/>
      <c r="AVE17" s="813"/>
      <c r="AVF17" s="813"/>
      <c r="AVG17" s="813"/>
      <c r="AVH17" s="813"/>
      <c r="AVI17" s="813"/>
      <c r="AVJ17" s="813"/>
      <c r="AVK17" s="813"/>
      <c r="AVL17" s="813"/>
      <c r="AVM17" s="813"/>
      <c r="AVN17" s="813"/>
      <c r="AVO17" s="813"/>
      <c r="AVP17" s="813"/>
      <c r="AVQ17" s="813"/>
      <c r="AVR17" s="813"/>
      <c r="AVS17" s="813"/>
      <c r="AVT17" s="813"/>
      <c r="AVU17" s="813"/>
      <c r="AVV17" s="813"/>
      <c r="AVW17" s="813"/>
      <c r="AVX17" s="813"/>
      <c r="AVY17" s="813"/>
      <c r="AVZ17" s="813"/>
      <c r="AWA17" s="813"/>
      <c r="AWB17" s="813"/>
      <c r="AWC17" s="813"/>
      <c r="AWD17" s="813"/>
      <c r="AWE17" s="813"/>
      <c r="AWF17" s="813"/>
      <c r="AWG17" s="813"/>
      <c r="AWH17" s="813"/>
      <c r="AWI17" s="813"/>
      <c r="AWJ17" s="813"/>
      <c r="AWK17" s="813"/>
      <c r="AWL17" s="813"/>
      <c r="AWM17" s="813"/>
      <c r="AWN17" s="813"/>
      <c r="AWO17" s="813"/>
      <c r="AWP17" s="813"/>
      <c r="AWQ17" s="813"/>
      <c r="AWR17" s="813"/>
      <c r="AWS17" s="813"/>
      <c r="AWT17" s="813"/>
      <c r="AWU17" s="813"/>
      <c r="AWV17" s="813"/>
      <c r="AWW17" s="813"/>
      <c r="AWX17" s="813"/>
      <c r="AWY17" s="813"/>
      <c r="AWZ17" s="813"/>
      <c r="AXA17" s="813"/>
      <c r="AXB17" s="813"/>
      <c r="AXC17" s="813"/>
      <c r="AXD17" s="813"/>
      <c r="AXE17" s="813"/>
      <c r="AXF17" s="813"/>
      <c r="AXG17" s="813"/>
      <c r="AXH17" s="813"/>
      <c r="AXI17" s="813"/>
      <c r="AXJ17" s="813"/>
      <c r="AXK17" s="813"/>
      <c r="AXL17" s="813"/>
      <c r="AXM17" s="813"/>
      <c r="AXN17" s="813"/>
      <c r="AXO17" s="813"/>
      <c r="AXP17" s="813"/>
      <c r="AXQ17" s="813"/>
      <c r="AXR17" s="813"/>
      <c r="AXS17" s="813"/>
      <c r="AXT17" s="813"/>
      <c r="AXU17" s="813"/>
      <c r="AXV17" s="813"/>
      <c r="AXW17" s="813"/>
      <c r="AXX17" s="813"/>
      <c r="AXY17" s="813"/>
      <c r="AXZ17" s="813"/>
      <c r="AYA17" s="813"/>
      <c r="AYB17" s="813"/>
      <c r="AYC17" s="813"/>
      <c r="AYD17" s="813"/>
      <c r="AYE17" s="813"/>
      <c r="AYF17" s="813"/>
      <c r="AYG17" s="813"/>
      <c r="AYH17" s="813"/>
      <c r="AYI17" s="813"/>
      <c r="AYJ17" s="813"/>
      <c r="AYK17" s="813"/>
      <c r="AYL17" s="813"/>
      <c r="AYM17" s="813"/>
      <c r="AYN17" s="813"/>
      <c r="AYO17" s="813"/>
      <c r="AYP17" s="813"/>
      <c r="AYQ17" s="813"/>
      <c r="AYR17" s="813"/>
      <c r="AYS17" s="813"/>
      <c r="AYT17" s="813"/>
      <c r="AYU17" s="813"/>
      <c r="AYV17" s="813"/>
      <c r="AYW17" s="813"/>
      <c r="AYX17" s="813"/>
      <c r="AYY17" s="813"/>
      <c r="AYZ17" s="813"/>
      <c r="AZA17" s="813"/>
      <c r="AZB17" s="813"/>
      <c r="AZC17" s="813"/>
      <c r="AZD17" s="813"/>
      <c r="AZE17" s="813"/>
      <c r="AZF17" s="813"/>
      <c r="AZG17" s="813"/>
      <c r="AZH17" s="813"/>
      <c r="AZI17" s="813"/>
      <c r="AZJ17" s="813"/>
      <c r="AZK17" s="813"/>
      <c r="AZL17" s="813"/>
      <c r="AZM17" s="813"/>
      <c r="AZN17" s="813"/>
      <c r="AZO17" s="813"/>
      <c r="AZP17" s="813"/>
      <c r="AZQ17" s="813"/>
      <c r="AZR17" s="813"/>
      <c r="AZS17" s="813"/>
      <c r="AZT17" s="813"/>
      <c r="AZU17" s="813"/>
      <c r="AZV17" s="813"/>
      <c r="AZW17" s="813"/>
      <c r="AZX17" s="813"/>
      <c r="AZY17" s="813"/>
      <c r="AZZ17" s="813"/>
      <c r="BAA17" s="813"/>
      <c r="BAB17" s="813"/>
      <c r="BAC17" s="813"/>
      <c r="BAD17" s="813"/>
      <c r="BAE17" s="813"/>
      <c r="BAF17" s="813"/>
      <c r="BAG17" s="813"/>
      <c r="BAH17" s="813"/>
      <c r="BAI17" s="813"/>
      <c r="BAJ17" s="813"/>
      <c r="BAK17" s="813"/>
      <c r="BAL17" s="813"/>
      <c r="BAM17" s="813"/>
      <c r="BAN17" s="813"/>
      <c r="BAO17" s="813"/>
      <c r="BAP17" s="813"/>
      <c r="BAQ17" s="813"/>
      <c r="BAR17" s="813"/>
      <c r="BAS17" s="813"/>
      <c r="BAT17" s="813"/>
      <c r="BAU17" s="813"/>
      <c r="BAV17" s="813"/>
      <c r="BAW17" s="813"/>
      <c r="BAX17" s="813"/>
      <c r="BAY17" s="813"/>
      <c r="BAZ17" s="813"/>
      <c r="BBA17" s="813"/>
      <c r="BBB17" s="813"/>
      <c r="BBC17" s="813"/>
      <c r="BBD17" s="813"/>
      <c r="BBE17" s="813"/>
      <c r="BBF17" s="813"/>
      <c r="BBG17" s="813"/>
      <c r="BBH17" s="813"/>
      <c r="BBI17" s="813"/>
      <c r="BBJ17" s="813"/>
      <c r="BBK17" s="813"/>
      <c r="BBL17" s="813"/>
      <c r="BBM17" s="813"/>
      <c r="BBN17" s="813"/>
      <c r="BBO17" s="813"/>
      <c r="BBP17" s="813"/>
      <c r="BBQ17" s="813"/>
      <c r="BBR17" s="813"/>
      <c r="BBS17" s="813"/>
      <c r="BBT17" s="813"/>
      <c r="BBU17" s="813"/>
      <c r="BBV17" s="813"/>
      <c r="BBW17" s="813"/>
      <c r="BBX17" s="813"/>
      <c r="BBY17" s="813"/>
      <c r="BBZ17" s="813"/>
      <c r="BCA17" s="813"/>
      <c r="BCB17" s="813"/>
      <c r="BCC17" s="813"/>
      <c r="BCD17" s="813"/>
      <c r="BCE17" s="813"/>
      <c r="BCF17" s="813"/>
      <c r="BCG17" s="813"/>
      <c r="BCH17" s="813"/>
      <c r="BCI17" s="813"/>
      <c r="BCJ17" s="813"/>
      <c r="BCK17" s="813"/>
      <c r="BCL17" s="813"/>
      <c r="BCM17" s="813"/>
      <c r="BCN17" s="813"/>
      <c r="BCO17" s="813"/>
      <c r="BCP17" s="813"/>
      <c r="BCQ17" s="813"/>
      <c r="BCR17" s="813"/>
      <c r="BCS17" s="813"/>
      <c r="BCT17" s="813"/>
      <c r="BCU17" s="813"/>
      <c r="BCV17" s="813"/>
      <c r="BCW17" s="813"/>
      <c r="BCX17" s="813"/>
      <c r="BCY17" s="813"/>
      <c r="BCZ17" s="813"/>
      <c r="BDA17" s="813"/>
      <c r="BDB17" s="813"/>
      <c r="BDC17" s="813"/>
      <c r="BDD17" s="813"/>
      <c r="BDE17" s="813"/>
      <c r="BDF17" s="813"/>
      <c r="BDG17" s="813"/>
      <c r="BDH17" s="813"/>
      <c r="BDI17" s="813"/>
      <c r="BDJ17" s="813"/>
      <c r="BDK17" s="813"/>
      <c r="BDL17" s="813"/>
      <c r="BDM17" s="813"/>
      <c r="BDN17" s="813"/>
      <c r="BDO17" s="813"/>
      <c r="BDP17" s="813"/>
      <c r="BDQ17" s="813"/>
      <c r="BDR17" s="813"/>
      <c r="BDS17" s="813"/>
      <c r="BDT17" s="813"/>
      <c r="BDU17" s="813"/>
      <c r="BDV17" s="813"/>
      <c r="BDW17" s="813"/>
      <c r="BDX17" s="813"/>
      <c r="BDY17" s="813"/>
      <c r="BDZ17" s="813"/>
      <c r="BEA17" s="813"/>
      <c r="BEB17" s="813"/>
      <c r="BEC17" s="813"/>
      <c r="BED17" s="813"/>
      <c r="BEE17" s="813"/>
      <c r="BEF17" s="813"/>
      <c r="BEG17" s="813"/>
      <c r="BEH17" s="813"/>
      <c r="BEI17" s="813"/>
      <c r="BEJ17" s="813"/>
      <c r="BEK17" s="813"/>
      <c r="BEL17" s="813"/>
      <c r="BEM17" s="813"/>
      <c r="BEN17" s="813"/>
      <c r="BEO17" s="813"/>
      <c r="BEP17" s="813"/>
      <c r="BEQ17" s="813"/>
      <c r="BER17" s="813"/>
      <c r="BES17" s="813"/>
      <c r="BET17" s="813"/>
      <c r="BEU17" s="813"/>
      <c r="BEV17" s="813"/>
      <c r="BEW17" s="813"/>
      <c r="BEX17" s="813"/>
      <c r="BEY17" s="813"/>
      <c r="BEZ17" s="813"/>
      <c r="BFA17" s="813"/>
      <c r="BFB17" s="813"/>
      <c r="BFC17" s="813"/>
      <c r="BFD17" s="813"/>
      <c r="BFE17" s="813"/>
      <c r="BFF17" s="813"/>
      <c r="BFG17" s="813"/>
      <c r="BFH17" s="813"/>
      <c r="BFI17" s="813"/>
      <c r="BFJ17" s="813"/>
      <c r="BFK17" s="813"/>
      <c r="BFL17" s="813"/>
      <c r="BFM17" s="813"/>
      <c r="BFN17" s="813"/>
      <c r="BFO17" s="813"/>
      <c r="BFP17" s="813"/>
      <c r="BFQ17" s="813"/>
      <c r="BFR17" s="813"/>
      <c r="BFS17" s="813"/>
      <c r="BFT17" s="813"/>
      <c r="BFU17" s="813"/>
      <c r="BFV17" s="813"/>
      <c r="BFW17" s="813"/>
      <c r="BFX17" s="813"/>
      <c r="BFY17" s="813"/>
      <c r="BFZ17" s="813"/>
      <c r="BGA17" s="813"/>
      <c r="BGB17" s="813"/>
      <c r="BGC17" s="813"/>
      <c r="BGD17" s="813"/>
      <c r="BGE17" s="813"/>
      <c r="BGF17" s="813"/>
      <c r="BGG17" s="813"/>
      <c r="BGH17" s="813"/>
      <c r="BGI17" s="813"/>
      <c r="BGJ17" s="813"/>
      <c r="BGK17" s="813"/>
      <c r="BGL17" s="813"/>
      <c r="BGM17" s="813"/>
      <c r="BGN17" s="813"/>
      <c r="BGO17" s="813"/>
      <c r="BGP17" s="813"/>
      <c r="BGQ17" s="813"/>
      <c r="BGR17" s="813"/>
      <c r="BGS17" s="813"/>
      <c r="BGT17" s="813"/>
      <c r="BGU17" s="813"/>
      <c r="BGV17" s="813"/>
      <c r="BGW17" s="813"/>
      <c r="BGX17" s="813"/>
      <c r="BGY17" s="813"/>
      <c r="BGZ17" s="813"/>
      <c r="BHA17" s="813"/>
      <c r="BHB17" s="813"/>
      <c r="BHC17" s="813"/>
      <c r="BHD17" s="813"/>
      <c r="BHE17" s="813"/>
      <c r="BHF17" s="813"/>
      <c r="BHG17" s="813"/>
      <c r="BHH17" s="813"/>
      <c r="BHI17" s="813"/>
      <c r="BHJ17" s="813"/>
      <c r="BHK17" s="813"/>
      <c r="BHL17" s="813"/>
      <c r="BHM17" s="813"/>
      <c r="BHN17" s="813"/>
      <c r="BHO17" s="813"/>
      <c r="BHP17" s="813"/>
      <c r="BHQ17" s="813"/>
      <c r="BHR17" s="813"/>
      <c r="BHS17" s="813"/>
      <c r="BHT17" s="813"/>
      <c r="BHU17" s="813"/>
      <c r="BHV17" s="813"/>
      <c r="BHW17" s="813"/>
      <c r="BHX17" s="813"/>
      <c r="BHY17" s="813"/>
      <c r="BHZ17" s="813"/>
      <c r="BIA17" s="813"/>
      <c r="BIB17" s="813"/>
      <c r="BIC17" s="813"/>
      <c r="BID17" s="813"/>
      <c r="BIE17" s="813"/>
      <c r="BIF17" s="813"/>
      <c r="BIG17" s="813"/>
      <c r="BIH17" s="813"/>
      <c r="BII17" s="813"/>
      <c r="BIJ17" s="813"/>
      <c r="BIK17" s="813"/>
      <c r="BIL17" s="813"/>
      <c r="BIM17" s="813"/>
      <c r="BIN17" s="813"/>
      <c r="BIO17" s="813"/>
      <c r="BIP17" s="813"/>
      <c r="BIQ17" s="813"/>
      <c r="BIR17" s="813"/>
      <c r="BIS17" s="813"/>
      <c r="BIT17" s="813"/>
      <c r="BIU17" s="813"/>
      <c r="BIV17" s="813"/>
      <c r="BIW17" s="813"/>
      <c r="BIX17" s="813"/>
      <c r="BIY17" s="813"/>
      <c r="BIZ17" s="813"/>
      <c r="BJA17" s="813"/>
      <c r="BJB17" s="813"/>
      <c r="BJC17" s="813"/>
      <c r="BJD17" s="813"/>
      <c r="BJE17" s="813"/>
      <c r="BJF17" s="813"/>
      <c r="BJG17" s="813"/>
      <c r="BJH17" s="813"/>
      <c r="BJI17" s="813"/>
      <c r="BJJ17" s="813"/>
      <c r="BJK17" s="813"/>
      <c r="BJL17" s="813"/>
      <c r="BJM17" s="813"/>
      <c r="BJN17" s="813"/>
      <c r="BJO17" s="813"/>
      <c r="BJP17" s="813"/>
      <c r="BJQ17" s="813"/>
      <c r="BJR17" s="813"/>
      <c r="BJS17" s="813"/>
      <c r="BJT17" s="813"/>
      <c r="BJU17" s="813"/>
      <c r="BJV17" s="813"/>
      <c r="BJW17" s="813"/>
      <c r="BJX17" s="813"/>
      <c r="BJY17" s="813"/>
      <c r="BJZ17" s="813"/>
      <c r="BKA17" s="813"/>
      <c r="BKB17" s="813"/>
      <c r="BKC17" s="813"/>
      <c r="BKD17" s="813"/>
      <c r="BKE17" s="813"/>
      <c r="BKF17" s="813"/>
      <c r="BKG17" s="813"/>
      <c r="BKH17" s="813"/>
      <c r="BKI17" s="813"/>
      <c r="BKJ17" s="813"/>
      <c r="BKK17" s="813"/>
      <c r="BKL17" s="813"/>
      <c r="BKM17" s="813"/>
      <c r="BKN17" s="813"/>
      <c r="BKO17" s="813"/>
      <c r="BKP17" s="813"/>
      <c r="BKQ17" s="813"/>
      <c r="BKR17" s="813"/>
      <c r="BKS17" s="813"/>
      <c r="BKT17" s="813"/>
      <c r="BKU17" s="813"/>
      <c r="BKV17" s="813"/>
      <c r="BKW17" s="813"/>
      <c r="BKX17" s="813"/>
      <c r="BKY17" s="813"/>
      <c r="BKZ17" s="813"/>
      <c r="BLA17" s="813"/>
      <c r="BLB17" s="813"/>
      <c r="BLC17" s="813"/>
      <c r="BLD17" s="813"/>
      <c r="BLE17" s="813"/>
      <c r="BLF17" s="813"/>
      <c r="BLG17" s="813"/>
      <c r="BLH17" s="813"/>
      <c r="BLI17" s="813"/>
      <c r="BLJ17" s="813"/>
      <c r="BLK17" s="813"/>
      <c r="BLL17" s="813"/>
      <c r="BLM17" s="813"/>
      <c r="BLN17" s="813"/>
      <c r="BLO17" s="813"/>
      <c r="BLP17" s="813"/>
      <c r="BLQ17" s="813"/>
      <c r="BLR17" s="813"/>
      <c r="BLS17" s="813"/>
      <c r="BLT17" s="813"/>
      <c r="BLU17" s="813"/>
      <c r="BLV17" s="813"/>
      <c r="BLW17" s="813"/>
      <c r="BLX17" s="813"/>
      <c r="BLY17" s="813"/>
      <c r="BLZ17" s="813"/>
      <c r="BMA17" s="813"/>
      <c r="BMB17" s="813"/>
      <c r="BMC17" s="813"/>
      <c r="BMD17" s="813"/>
      <c r="BME17" s="813"/>
      <c r="BMF17" s="813"/>
      <c r="BMG17" s="813"/>
      <c r="BMH17" s="813"/>
      <c r="BMI17" s="813"/>
      <c r="BMJ17" s="813"/>
      <c r="BMK17" s="813"/>
      <c r="BML17" s="813"/>
      <c r="BMM17" s="813"/>
      <c r="BMN17" s="813"/>
      <c r="BMO17" s="813"/>
      <c r="BMP17" s="813"/>
      <c r="BMQ17" s="813"/>
      <c r="BMR17" s="813"/>
      <c r="BMS17" s="813"/>
      <c r="BMT17" s="813"/>
      <c r="BMU17" s="813"/>
      <c r="BMV17" s="813"/>
      <c r="BMW17" s="813"/>
      <c r="BMX17" s="813"/>
      <c r="BMY17" s="813"/>
      <c r="BMZ17" s="813"/>
      <c r="BNA17" s="813"/>
      <c r="BNB17" s="813"/>
      <c r="BNC17" s="813"/>
      <c r="BND17" s="813"/>
      <c r="BNE17" s="813"/>
      <c r="BNF17" s="813"/>
      <c r="BNG17" s="813"/>
      <c r="BNH17" s="813"/>
      <c r="BNI17" s="813"/>
      <c r="BNJ17" s="813"/>
      <c r="BNK17" s="813"/>
      <c r="BNL17" s="813"/>
      <c r="BNM17" s="813"/>
      <c r="BNN17" s="813"/>
      <c r="BNO17" s="813"/>
      <c r="BNP17" s="813"/>
      <c r="BNQ17" s="813"/>
      <c r="BNR17" s="813"/>
      <c r="BNS17" s="813"/>
      <c r="BNT17" s="813"/>
      <c r="BNU17" s="813"/>
      <c r="BNV17" s="813"/>
      <c r="BNW17" s="813"/>
      <c r="BNX17" s="813"/>
      <c r="BNY17" s="813"/>
      <c r="BNZ17" s="813"/>
      <c r="BOA17" s="813"/>
      <c r="BOB17" s="813"/>
      <c r="BOC17" s="813"/>
      <c r="BOD17" s="813"/>
      <c r="BOE17" s="813"/>
      <c r="BOF17" s="813"/>
      <c r="BOG17" s="813"/>
      <c r="BOH17" s="813"/>
      <c r="BOI17" s="813"/>
      <c r="BOJ17" s="813"/>
      <c r="BOK17" s="813"/>
      <c r="BOL17" s="813"/>
      <c r="BOM17" s="813"/>
      <c r="BON17" s="813"/>
      <c r="BOO17" s="813"/>
      <c r="BOP17" s="813"/>
      <c r="BOQ17" s="813"/>
      <c r="BOR17" s="813"/>
      <c r="BOS17" s="813"/>
      <c r="BOT17" s="813"/>
      <c r="BOU17" s="813"/>
      <c r="BOV17" s="813"/>
      <c r="BOW17" s="813"/>
      <c r="BOX17" s="813"/>
      <c r="BOY17" s="813"/>
      <c r="BOZ17" s="813"/>
      <c r="BPA17" s="813"/>
      <c r="BPB17" s="813"/>
      <c r="BPC17" s="813"/>
      <c r="BPD17" s="813"/>
      <c r="BPE17" s="813"/>
      <c r="BPF17" s="813"/>
      <c r="BPG17" s="813"/>
      <c r="BPH17" s="813"/>
      <c r="BPI17" s="813"/>
      <c r="BPJ17" s="813"/>
      <c r="BPK17" s="813"/>
      <c r="BPL17" s="813"/>
      <c r="BPM17" s="813"/>
      <c r="BPN17" s="813"/>
      <c r="BPO17" s="813"/>
      <c r="BPP17" s="813"/>
      <c r="BPQ17" s="813"/>
      <c r="BPR17" s="813"/>
      <c r="BPS17" s="813"/>
      <c r="BPT17" s="813"/>
      <c r="BPU17" s="813"/>
      <c r="BPV17" s="813"/>
      <c r="BPW17" s="813"/>
      <c r="BPX17" s="813"/>
      <c r="BPY17" s="813"/>
      <c r="BPZ17" s="813"/>
      <c r="BQA17" s="813"/>
      <c r="BQB17" s="813"/>
      <c r="BQC17" s="813"/>
      <c r="BQD17" s="813"/>
      <c r="BQE17" s="813"/>
      <c r="BQF17" s="813"/>
      <c r="BQG17" s="813"/>
      <c r="BQH17" s="813"/>
      <c r="BQI17" s="813"/>
      <c r="BQJ17" s="813"/>
      <c r="BQK17" s="813"/>
      <c r="BQL17" s="813"/>
      <c r="BQM17" s="813"/>
      <c r="BQN17" s="813"/>
      <c r="BQO17" s="813"/>
      <c r="BQP17" s="813"/>
      <c r="BQQ17" s="813"/>
      <c r="BQR17" s="813"/>
      <c r="BQS17" s="813"/>
      <c r="BQT17" s="813"/>
      <c r="BQU17" s="813"/>
      <c r="BQV17" s="813"/>
      <c r="BQW17" s="813"/>
      <c r="BQX17" s="813"/>
      <c r="BQY17" s="813"/>
      <c r="BQZ17" s="813"/>
      <c r="BRA17" s="813"/>
      <c r="BRB17" s="813"/>
      <c r="BRC17" s="813"/>
      <c r="BRD17" s="813"/>
      <c r="BRE17" s="813"/>
      <c r="BRF17" s="813"/>
      <c r="BRG17" s="813"/>
      <c r="BRH17" s="813"/>
      <c r="BRI17" s="813"/>
      <c r="BRJ17" s="813"/>
      <c r="BRK17" s="813"/>
      <c r="BRL17" s="813"/>
      <c r="BRM17" s="813"/>
      <c r="BRN17" s="813"/>
      <c r="BRO17" s="813"/>
      <c r="BRP17" s="813"/>
      <c r="BRQ17" s="813"/>
      <c r="BRR17" s="813"/>
      <c r="BRS17" s="813"/>
      <c r="BRT17" s="813"/>
      <c r="BRU17" s="813"/>
      <c r="BRV17" s="813"/>
      <c r="BRW17" s="813"/>
      <c r="BRX17" s="813"/>
      <c r="BRY17" s="813"/>
      <c r="BRZ17" s="813"/>
      <c r="BSA17" s="813"/>
      <c r="BSB17" s="813"/>
      <c r="BSC17" s="813"/>
      <c r="BSD17" s="813"/>
      <c r="BSE17" s="813"/>
      <c r="BSF17" s="813"/>
      <c r="BSG17" s="813"/>
      <c r="BSH17" s="813"/>
      <c r="BSI17" s="813"/>
      <c r="BSJ17" s="813"/>
      <c r="BSK17" s="813"/>
      <c r="BSL17" s="813"/>
      <c r="BSM17" s="813"/>
      <c r="BSN17" s="813"/>
      <c r="BSO17" s="813"/>
      <c r="BSP17" s="813"/>
      <c r="BSQ17" s="813"/>
      <c r="BSR17" s="813"/>
      <c r="BSS17" s="813"/>
      <c r="BST17" s="813"/>
      <c r="BSU17" s="813"/>
      <c r="BSV17" s="813"/>
      <c r="BSW17" s="813"/>
      <c r="BSX17" s="813"/>
      <c r="BSY17" s="813"/>
      <c r="BSZ17" s="813"/>
      <c r="BTA17" s="813"/>
      <c r="BTB17" s="813"/>
      <c r="BTC17" s="813"/>
      <c r="BTD17" s="813"/>
      <c r="BTE17" s="813"/>
      <c r="BTF17" s="813"/>
      <c r="BTG17" s="813"/>
      <c r="BTH17" s="813"/>
      <c r="BTI17" s="813"/>
      <c r="BTJ17" s="813"/>
      <c r="BTK17" s="813"/>
      <c r="BTL17" s="813"/>
      <c r="BTM17" s="813"/>
      <c r="BTN17" s="813"/>
      <c r="BTO17" s="813"/>
      <c r="BTP17" s="813"/>
      <c r="BTQ17" s="813"/>
      <c r="BTR17" s="813"/>
      <c r="BTS17" s="813"/>
      <c r="BTT17" s="813"/>
      <c r="BTU17" s="813"/>
      <c r="BTV17" s="813"/>
      <c r="BTW17" s="813"/>
      <c r="BTX17" s="813"/>
      <c r="BTY17" s="813"/>
      <c r="BTZ17" s="813"/>
      <c r="BUA17" s="813"/>
      <c r="BUB17" s="813"/>
      <c r="BUC17" s="813"/>
      <c r="BUD17" s="813"/>
      <c r="BUE17" s="813"/>
      <c r="BUF17" s="813"/>
      <c r="BUG17" s="813"/>
      <c r="BUH17" s="813"/>
      <c r="BUI17" s="813"/>
      <c r="BUJ17" s="813"/>
      <c r="BUK17" s="813"/>
      <c r="BUL17" s="813"/>
      <c r="BUM17" s="813"/>
      <c r="BUN17" s="813"/>
      <c r="BUO17" s="813"/>
      <c r="BUP17" s="813"/>
      <c r="BUQ17" s="813"/>
      <c r="BUR17" s="813"/>
      <c r="BUS17" s="813"/>
      <c r="BUT17" s="813"/>
      <c r="BUU17" s="813"/>
      <c r="BUV17" s="813"/>
      <c r="BUW17" s="813"/>
      <c r="BUX17" s="813"/>
      <c r="BUY17" s="813"/>
      <c r="BUZ17" s="813"/>
      <c r="BVA17" s="813"/>
      <c r="BVB17" s="813"/>
      <c r="BVC17" s="813"/>
      <c r="BVD17" s="813"/>
      <c r="BVE17" s="813"/>
      <c r="BVF17" s="813"/>
      <c r="BVG17" s="813"/>
      <c r="BVH17" s="813"/>
      <c r="BVI17" s="813"/>
      <c r="BVJ17" s="813"/>
      <c r="BVK17" s="813"/>
      <c r="BVL17" s="813"/>
      <c r="BVM17" s="813"/>
      <c r="BVN17" s="813"/>
      <c r="BVO17" s="813"/>
      <c r="BVP17" s="813"/>
      <c r="BVQ17" s="813"/>
      <c r="BVR17" s="813"/>
      <c r="BVS17" s="813"/>
      <c r="BVT17" s="813"/>
      <c r="BVU17" s="813"/>
      <c r="BVV17" s="813"/>
      <c r="BVW17" s="813"/>
      <c r="BVX17" s="813"/>
      <c r="BVY17" s="813"/>
      <c r="BVZ17" s="813"/>
      <c r="BWA17" s="813"/>
      <c r="BWB17" s="813"/>
      <c r="BWC17" s="813"/>
      <c r="BWD17" s="813"/>
      <c r="BWE17" s="813"/>
      <c r="BWF17" s="813"/>
      <c r="BWG17" s="813"/>
      <c r="BWH17" s="813"/>
      <c r="BWI17" s="813"/>
      <c r="BWJ17" s="813"/>
      <c r="BWK17" s="813"/>
      <c r="BWL17" s="813"/>
      <c r="BWM17" s="813"/>
      <c r="BWN17" s="813"/>
      <c r="BWO17" s="813"/>
      <c r="BWP17" s="813"/>
      <c r="BWQ17" s="813"/>
      <c r="BWR17" s="813"/>
      <c r="BWS17" s="813"/>
      <c r="BWT17" s="813"/>
      <c r="BWU17" s="813"/>
      <c r="BWV17" s="813"/>
      <c r="BWW17" s="813"/>
      <c r="BWX17" s="813"/>
      <c r="BWY17" s="813"/>
      <c r="BWZ17" s="813"/>
      <c r="BXA17" s="813"/>
      <c r="BXB17" s="813"/>
      <c r="BXC17" s="813"/>
      <c r="BXD17" s="813"/>
      <c r="BXE17" s="813"/>
      <c r="BXF17" s="813"/>
      <c r="BXG17" s="813"/>
      <c r="BXH17" s="813"/>
      <c r="BXI17" s="813"/>
      <c r="BXJ17" s="813"/>
      <c r="BXK17" s="813"/>
      <c r="BXL17" s="813"/>
      <c r="BXM17" s="813"/>
      <c r="BXN17" s="813"/>
      <c r="BXO17" s="813"/>
      <c r="BXP17" s="813"/>
      <c r="BXQ17" s="813"/>
      <c r="BXR17" s="813"/>
      <c r="BXS17" s="813"/>
      <c r="BXT17" s="813"/>
      <c r="BXU17" s="813"/>
      <c r="BXV17" s="813"/>
      <c r="BXW17" s="813"/>
      <c r="BXX17" s="813"/>
      <c r="BXY17" s="813"/>
      <c r="BXZ17" s="813"/>
      <c r="BYA17" s="813"/>
      <c r="BYB17" s="813"/>
      <c r="BYC17" s="813"/>
      <c r="BYD17" s="813"/>
      <c r="BYE17" s="813"/>
      <c r="BYF17" s="813"/>
      <c r="BYG17" s="813"/>
      <c r="BYH17" s="813"/>
      <c r="BYI17" s="813"/>
      <c r="BYJ17" s="813"/>
      <c r="BYK17" s="813"/>
      <c r="BYL17" s="813"/>
      <c r="BYM17" s="813"/>
      <c r="BYN17" s="813"/>
      <c r="BYO17" s="813"/>
      <c r="BYP17" s="813"/>
      <c r="BYQ17" s="813"/>
      <c r="BYR17" s="813"/>
      <c r="BYS17" s="813"/>
      <c r="BYT17" s="813"/>
      <c r="BYU17" s="813"/>
      <c r="BYV17" s="813"/>
      <c r="BYW17" s="813"/>
      <c r="BYX17" s="813"/>
      <c r="BYY17" s="813"/>
      <c r="BYZ17" s="813"/>
      <c r="BZA17" s="813"/>
      <c r="BZB17" s="813"/>
      <c r="BZC17" s="813"/>
      <c r="BZD17" s="813"/>
      <c r="BZE17" s="813"/>
      <c r="BZF17" s="813"/>
      <c r="BZG17" s="813"/>
      <c r="BZH17" s="813"/>
      <c r="BZI17" s="813"/>
      <c r="BZJ17" s="813"/>
      <c r="BZK17" s="813"/>
      <c r="BZL17" s="813"/>
      <c r="BZM17" s="813"/>
      <c r="BZN17" s="813"/>
      <c r="BZO17" s="813"/>
      <c r="BZP17" s="813"/>
      <c r="BZQ17" s="813"/>
      <c r="BZR17" s="813"/>
      <c r="BZS17" s="813"/>
      <c r="BZT17" s="813"/>
      <c r="BZU17" s="813"/>
      <c r="BZV17" s="813"/>
      <c r="BZW17" s="813"/>
      <c r="BZX17" s="813"/>
      <c r="BZY17" s="813"/>
      <c r="BZZ17" s="813"/>
      <c r="CAA17" s="813"/>
      <c r="CAB17" s="813"/>
      <c r="CAC17" s="813"/>
      <c r="CAD17" s="813"/>
      <c r="CAE17" s="813"/>
      <c r="CAF17" s="813"/>
      <c r="CAG17" s="813"/>
      <c r="CAH17" s="813"/>
      <c r="CAI17" s="813"/>
      <c r="CAJ17" s="813"/>
      <c r="CAK17" s="813"/>
      <c r="CAL17" s="813"/>
      <c r="CAM17" s="813"/>
      <c r="CAN17" s="813"/>
      <c r="CAO17" s="813"/>
      <c r="CAP17" s="813"/>
      <c r="CAQ17" s="813"/>
      <c r="CAR17" s="813"/>
      <c r="CAS17" s="813"/>
      <c r="CAT17" s="813"/>
      <c r="CAU17" s="813"/>
      <c r="CAV17" s="813"/>
      <c r="CAW17" s="813"/>
      <c r="CAX17" s="813"/>
      <c r="CAY17" s="813"/>
      <c r="CAZ17" s="813"/>
      <c r="CBA17" s="813"/>
      <c r="CBB17" s="813"/>
      <c r="CBC17" s="813"/>
      <c r="CBD17" s="813"/>
      <c r="CBE17" s="813"/>
      <c r="CBF17" s="813"/>
      <c r="CBG17" s="813"/>
      <c r="CBH17" s="813"/>
      <c r="CBI17" s="813"/>
      <c r="CBJ17" s="813"/>
      <c r="CBK17" s="813"/>
      <c r="CBL17" s="813"/>
      <c r="CBM17" s="813"/>
      <c r="CBN17" s="813"/>
      <c r="CBO17" s="813"/>
      <c r="CBP17" s="813"/>
      <c r="CBQ17" s="813"/>
      <c r="CBR17" s="813"/>
      <c r="CBS17" s="813"/>
      <c r="CBT17" s="813"/>
      <c r="CBU17" s="813"/>
      <c r="CBV17" s="813"/>
      <c r="CBW17" s="813"/>
      <c r="CBX17" s="813"/>
      <c r="CBY17" s="813"/>
      <c r="CBZ17" s="813"/>
      <c r="CCA17" s="813"/>
      <c r="CCB17" s="813"/>
      <c r="CCC17" s="813"/>
      <c r="CCD17" s="813"/>
      <c r="CCE17" s="813"/>
      <c r="CCF17" s="813"/>
      <c r="CCG17" s="813"/>
      <c r="CCH17" s="813"/>
      <c r="CCI17" s="813"/>
      <c r="CCJ17" s="813"/>
      <c r="CCK17" s="813"/>
      <c r="CCL17" s="813"/>
      <c r="CCM17" s="813"/>
      <c r="CCN17" s="813"/>
      <c r="CCO17" s="813"/>
      <c r="CCP17" s="813"/>
      <c r="CCQ17" s="813"/>
      <c r="CCR17" s="813"/>
      <c r="CCS17" s="813"/>
      <c r="CCT17" s="813"/>
      <c r="CCU17" s="813"/>
      <c r="CCV17" s="813"/>
      <c r="CCW17" s="813"/>
      <c r="CCX17" s="813"/>
      <c r="CCY17" s="813"/>
      <c r="CCZ17" s="813"/>
      <c r="CDA17" s="813"/>
      <c r="CDB17" s="813"/>
      <c r="CDC17" s="813"/>
      <c r="CDD17" s="813"/>
      <c r="CDE17" s="813"/>
      <c r="CDF17" s="813"/>
      <c r="CDG17" s="813"/>
      <c r="CDH17" s="813"/>
      <c r="CDI17" s="813"/>
      <c r="CDJ17" s="813"/>
      <c r="CDK17" s="813"/>
      <c r="CDL17" s="813"/>
      <c r="CDM17" s="813"/>
      <c r="CDN17" s="813"/>
      <c r="CDO17" s="813"/>
      <c r="CDP17" s="813"/>
      <c r="CDQ17" s="813"/>
      <c r="CDR17" s="813"/>
      <c r="CDS17" s="813"/>
      <c r="CDT17" s="813"/>
      <c r="CDU17" s="813"/>
      <c r="CDV17" s="813"/>
      <c r="CDW17" s="813"/>
      <c r="CDX17" s="813"/>
      <c r="CDY17" s="813"/>
      <c r="CDZ17" s="813"/>
      <c r="CEA17" s="813"/>
      <c r="CEB17" s="813"/>
      <c r="CEC17" s="813"/>
      <c r="CED17" s="813"/>
      <c r="CEE17" s="813"/>
      <c r="CEF17" s="813"/>
      <c r="CEG17" s="813"/>
      <c r="CEH17" s="813"/>
      <c r="CEI17" s="813"/>
      <c r="CEJ17" s="813"/>
      <c r="CEK17" s="813"/>
      <c r="CEL17" s="813"/>
      <c r="CEM17" s="813"/>
      <c r="CEN17" s="813"/>
      <c r="CEO17" s="813"/>
      <c r="CEP17" s="813"/>
      <c r="CEQ17" s="813"/>
      <c r="CER17" s="813"/>
      <c r="CES17" s="813"/>
      <c r="CET17" s="813"/>
      <c r="CEU17" s="813"/>
      <c r="CEV17" s="813"/>
      <c r="CEW17" s="813"/>
      <c r="CEX17" s="813"/>
      <c r="CEY17" s="813"/>
      <c r="CEZ17" s="813"/>
      <c r="CFA17" s="813"/>
      <c r="CFB17" s="813"/>
      <c r="CFC17" s="813"/>
      <c r="CFD17" s="813"/>
      <c r="CFE17" s="813"/>
      <c r="CFF17" s="813"/>
      <c r="CFG17" s="813"/>
      <c r="CFH17" s="813"/>
      <c r="CFI17" s="813"/>
      <c r="CFJ17" s="813"/>
      <c r="CFK17" s="813"/>
      <c r="CFL17" s="813"/>
      <c r="CFM17" s="813"/>
      <c r="CFN17" s="813"/>
      <c r="CFO17" s="813"/>
      <c r="CFP17" s="813"/>
      <c r="CFQ17" s="813"/>
      <c r="CFR17" s="813"/>
      <c r="CFS17" s="813"/>
      <c r="CFT17" s="813"/>
      <c r="CFU17" s="813"/>
      <c r="CFV17" s="813"/>
      <c r="CFW17" s="813"/>
      <c r="CFX17" s="813"/>
      <c r="CFY17" s="813"/>
      <c r="CFZ17" s="813"/>
      <c r="CGA17" s="813"/>
      <c r="CGB17" s="813"/>
      <c r="CGC17" s="813"/>
      <c r="CGD17" s="813"/>
      <c r="CGE17" s="813"/>
      <c r="CGF17" s="813"/>
      <c r="CGG17" s="813"/>
      <c r="CGH17" s="813"/>
      <c r="CGI17" s="813"/>
      <c r="CGJ17" s="813"/>
      <c r="CGK17" s="813"/>
      <c r="CGL17" s="813"/>
      <c r="CGM17" s="813"/>
      <c r="CGN17" s="813"/>
      <c r="CGO17" s="813"/>
      <c r="CGP17" s="813"/>
      <c r="CGQ17" s="813"/>
      <c r="CGR17" s="813"/>
      <c r="CGS17" s="813"/>
      <c r="CGT17" s="813"/>
      <c r="CGU17" s="813"/>
      <c r="CGV17" s="813"/>
      <c r="CGW17" s="813"/>
      <c r="CGX17" s="813"/>
      <c r="CGY17" s="813"/>
      <c r="CGZ17" s="813"/>
      <c r="CHA17" s="813"/>
      <c r="CHB17" s="813"/>
      <c r="CHC17" s="813"/>
      <c r="CHD17" s="813"/>
      <c r="CHE17" s="813"/>
      <c r="CHF17" s="813"/>
      <c r="CHG17" s="813"/>
      <c r="CHH17" s="813"/>
      <c r="CHI17" s="813"/>
      <c r="CHJ17" s="813"/>
      <c r="CHK17" s="813"/>
      <c r="CHL17" s="813"/>
      <c r="CHM17" s="813"/>
      <c r="CHN17" s="813"/>
      <c r="CHO17" s="813"/>
      <c r="CHP17" s="813"/>
      <c r="CHQ17" s="813"/>
      <c r="CHR17" s="813"/>
      <c r="CHS17" s="813"/>
      <c r="CHT17" s="813"/>
      <c r="CHU17" s="813"/>
      <c r="CHV17" s="813"/>
      <c r="CHW17" s="813"/>
      <c r="CHX17" s="813"/>
      <c r="CHY17" s="813"/>
      <c r="CHZ17" s="813"/>
      <c r="CIA17" s="813"/>
      <c r="CIB17" s="813"/>
      <c r="CIC17" s="813"/>
      <c r="CID17" s="813"/>
      <c r="CIE17" s="813"/>
      <c r="CIF17" s="813"/>
      <c r="CIG17" s="813"/>
      <c r="CIH17" s="813"/>
      <c r="CII17" s="813"/>
      <c r="CIJ17" s="813"/>
      <c r="CIK17" s="813"/>
      <c r="CIL17" s="813"/>
      <c r="CIM17" s="813"/>
      <c r="CIN17" s="813"/>
      <c r="CIO17" s="813"/>
      <c r="CIP17" s="813"/>
      <c r="CIQ17" s="813"/>
      <c r="CIR17" s="813"/>
      <c r="CIS17" s="813"/>
      <c r="CIT17" s="813"/>
      <c r="CIU17" s="813"/>
      <c r="CIV17" s="813"/>
      <c r="CIW17" s="813"/>
      <c r="CIX17" s="813"/>
      <c r="CIY17" s="813"/>
      <c r="CIZ17" s="813"/>
      <c r="CJA17" s="813"/>
      <c r="CJB17" s="813"/>
      <c r="CJC17" s="813"/>
      <c r="CJD17" s="813"/>
      <c r="CJE17" s="813"/>
      <c r="CJF17" s="813"/>
      <c r="CJG17" s="813"/>
      <c r="CJH17" s="813"/>
      <c r="CJI17" s="813"/>
      <c r="CJJ17" s="813"/>
      <c r="CJK17" s="813"/>
      <c r="CJL17" s="813"/>
      <c r="CJM17" s="813"/>
      <c r="CJN17" s="813"/>
      <c r="CJO17" s="813"/>
      <c r="CJP17" s="813"/>
      <c r="CJQ17" s="813"/>
      <c r="CJR17" s="813"/>
      <c r="CJS17" s="813"/>
      <c r="CJT17" s="813"/>
      <c r="CJU17" s="813"/>
      <c r="CJV17" s="813"/>
      <c r="CJW17" s="813"/>
      <c r="CJX17" s="813"/>
      <c r="CJY17" s="813"/>
      <c r="CJZ17" s="813"/>
      <c r="CKA17" s="813"/>
      <c r="CKB17" s="813"/>
      <c r="CKC17" s="813"/>
      <c r="CKD17" s="813"/>
      <c r="CKE17" s="813"/>
      <c r="CKF17" s="813"/>
      <c r="CKG17" s="813"/>
      <c r="CKH17" s="813"/>
      <c r="CKI17" s="813"/>
      <c r="CKJ17" s="813"/>
      <c r="CKK17" s="813"/>
      <c r="CKL17" s="813"/>
      <c r="CKM17" s="813"/>
      <c r="CKN17" s="813"/>
      <c r="CKO17" s="813"/>
      <c r="CKP17" s="813"/>
      <c r="CKQ17" s="813"/>
      <c r="CKR17" s="813"/>
      <c r="CKS17" s="813"/>
      <c r="CKT17" s="813"/>
      <c r="CKU17" s="813"/>
      <c r="CKV17" s="813"/>
      <c r="CKW17" s="813"/>
      <c r="CKX17" s="813"/>
      <c r="CKY17" s="813"/>
      <c r="CKZ17" s="813"/>
      <c r="CLA17" s="813"/>
      <c r="CLB17" s="813"/>
      <c r="CLC17" s="813"/>
      <c r="CLD17" s="813"/>
      <c r="CLE17" s="813"/>
      <c r="CLF17" s="813"/>
      <c r="CLG17" s="813"/>
      <c r="CLH17" s="813"/>
      <c r="CLI17" s="813"/>
      <c r="CLJ17" s="813"/>
      <c r="CLK17" s="813"/>
      <c r="CLL17" s="813"/>
      <c r="CLM17" s="813"/>
      <c r="CLN17" s="813"/>
      <c r="CLO17" s="813"/>
      <c r="CLP17" s="813"/>
      <c r="CLQ17" s="813"/>
      <c r="CLR17" s="813"/>
      <c r="CLS17" s="813"/>
      <c r="CLT17" s="813"/>
      <c r="CLU17" s="813"/>
      <c r="CLV17" s="813"/>
      <c r="CLW17" s="813"/>
      <c r="CLX17" s="813"/>
      <c r="CLY17" s="813"/>
      <c r="CLZ17" s="813"/>
      <c r="CMA17" s="813"/>
      <c r="CMB17" s="813"/>
      <c r="CMC17" s="813"/>
      <c r="CMD17" s="813"/>
      <c r="CME17" s="813"/>
      <c r="CMF17" s="813"/>
      <c r="CMG17" s="813"/>
      <c r="CMH17" s="813"/>
      <c r="CMI17" s="813"/>
      <c r="CMJ17" s="813"/>
      <c r="CMK17" s="813"/>
      <c r="CML17" s="813"/>
      <c r="CMM17" s="813"/>
      <c r="CMN17" s="813"/>
      <c r="CMO17" s="813"/>
      <c r="CMP17" s="813"/>
      <c r="CMQ17" s="813"/>
      <c r="CMR17" s="813"/>
      <c r="CMS17" s="813"/>
      <c r="CMT17" s="813"/>
      <c r="CMU17" s="813"/>
      <c r="CMV17" s="813"/>
      <c r="CMW17" s="813"/>
      <c r="CMX17" s="813"/>
      <c r="CMY17" s="813"/>
      <c r="CMZ17" s="813"/>
      <c r="CNA17" s="813"/>
      <c r="CNB17" s="813"/>
      <c r="CNC17" s="813"/>
      <c r="CND17" s="813"/>
      <c r="CNE17" s="813"/>
      <c r="CNF17" s="813"/>
      <c r="CNG17" s="813"/>
      <c r="CNH17" s="813"/>
      <c r="CNI17" s="813"/>
      <c r="CNJ17" s="813"/>
      <c r="CNK17" s="813"/>
      <c r="CNL17" s="813"/>
      <c r="CNM17" s="813"/>
      <c r="CNN17" s="813"/>
      <c r="CNO17" s="813"/>
      <c r="CNP17" s="813"/>
      <c r="CNQ17" s="813"/>
      <c r="CNR17" s="813"/>
      <c r="CNS17" s="813"/>
      <c r="CNT17" s="813"/>
      <c r="CNU17" s="813"/>
      <c r="CNV17" s="813"/>
      <c r="CNW17" s="813"/>
      <c r="CNX17" s="813"/>
      <c r="CNY17" s="813"/>
      <c r="CNZ17" s="813"/>
      <c r="COA17" s="813"/>
      <c r="COB17" s="813"/>
      <c r="COC17" s="813"/>
      <c r="COD17" s="813"/>
      <c r="COE17" s="813"/>
      <c r="COF17" s="813"/>
      <c r="COG17" s="813"/>
      <c r="COH17" s="813"/>
      <c r="COI17" s="813"/>
      <c r="COJ17" s="813"/>
      <c r="COK17" s="813"/>
      <c r="COL17" s="813"/>
      <c r="COM17" s="813"/>
      <c r="CON17" s="813"/>
      <c r="COO17" s="813"/>
      <c r="COP17" s="813"/>
      <c r="COQ17" s="813"/>
      <c r="COR17" s="813"/>
      <c r="COS17" s="813"/>
      <c r="COT17" s="813"/>
      <c r="COU17" s="813"/>
      <c r="COV17" s="813"/>
      <c r="COW17" s="813"/>
      <c r="COX17" s="813"/>
      <c r="COY17" s="813"/>
      <c r="COZ17" s="813"/>
      <c r="CPA17" s="813"/>
      <c r="CPB17" s="813"/>
      <c r="CPC17" s="813"/>
      <c r="CPD17" s="813"/>
      <c r="CPE17" s="813"/>
      <c r="CPF17" s="813"/>
      <c r="CPG17" s="813"/>
      <c r="CPH17" s="813"/>
      <c r="CPI17" s="813"/>
      <c r="CPJ17" s="813"/>
      <c r="CPK17" s="813"/>
      <c r="CPL17" s="813"/>
      <c r="CPM17" s="813"/>
      <c r="CPN17" s="813"/>
      <c r="CPO17" s="813"/>
      <c r="CPP17" s="813"/>
      <c r="CPQ17" s="813"/>
      <c r="CPR17" s="813"/>
      <c r="CPS17" s="813"/>
      <c r="CPT17" s="813"/>
      <c r="CPU17" s="813"/>
      <c r="CPV17" s="813"/>
      <c r="CPW17" s="813"/>
      <c r="CPX17" s="813"/>
      <c r="CPY17" s="813"/>
      <c r="CPZ17" s="813"/>
      <c r="CQA17" s="813"/>
      <c r="CQB17" s="813"/>
      <c r="CQC17" s="813"/>
      <c r="CQD17" s="813"/>
      <c r="CQE17" s="813"/>
      <c r="CQF17" s="813"/>
      <c r="CQG17" s="813"/>
      <c r="CQH17" s="813"/>
      <c r="CQI17" s="813"/>
      <c r="CQJ17" s="813"/>
      <c r="CQK17" s="813"/>
      <c r="CQL17" s="813"/>
      <c r="CQM17" s="813"/>
      <c r="CQN17" s="813"/>
      <c r="CQO17" s="813"/>
      <c r="CQP17" s="813"/>
      <c r="CQQ17" s="813"/>
      <c r="CQR17" s="813"/>
      <c r="CQS17" s="813"/>
      <c r="CQT17" s="813"/>
      <c r="CQU17" s="813"/>
      <c r="CQV17" s="813"/>
      <c r="CQW17" s="813"/>
      <c r="CQX17" s="813"/>
      <c r="CQY17" s="813"/>
      <c r="CQZ17" s="813"/>
      <c r="CRA17" s="813"/>
      <c r="CRB17" s="813"/>
      <c r="CRC17" s="813"/>
      <c r="CRD17" s="813"/>
      <c r="CRE17" s="813"/>
      <c r="CRF17" s="813"/>
      <c r="CRG17" s="813"/>
      <c r="CRH17" s="813"/>
      <c r="CRI17" s="813"/>
      <c r="CRJ17" s="813"/>
      <c r="CRK17" s="813"/>
      <c r="CRL17" s="813"/>
      <c r="CRM17" s="813"/>
      <c r="CRN17" s="813"/>
      <c r="CRO17" s="813"/>
      <c r="CRP17" s="813"/>
      <c r="CRQ17" s="813"/>
      <c r="CRR17" s="813"/>
      <c r="CRS17" s="813"/>
      <c r="CRT17" s="813"/>
      <c r="CRU17" s="813"/>
      <c r="CRV17" s="813"/>
      <c r="CRW17" s="813"/>
      <c r="CRX17" s="813"/>
      <c r="CRY17" s="813"/>
      <c r="CRZ17" s="813"/>
      <c r="CSA17" s="813"/>
      <c r="CSB17" s="813"/>
      <c r="CSC17" s="813"/>
      <c r="CSD17" s="813"/>
      <c r="CSE17" s="813"/>
      <c r="CSF17" s="813"/>
      <c r="CSG17" s="813"/>
      <c r="CSH17" s="813"/>
      <c r="CSI17" s="813"/>
      <c r="CSJ17" s="813"/>
      <c r="CSK17" s="813"/>
      <c r="CSL17" s="813"/>
      <c r="CSM17" s="813"/>
      <c r="CSN17" s="813"/>
      <c r="CSO17" s="813"/>
      <c r="CSP17" s="813"/>
      <c r="CSQ17" s="813"/>
      <c r="CSR17" s="813"/>
      <c r="CSS17" s="813"/>
      <c r="CST17" s="813"/>
      <c r="CSU17" s="813"/>
      <c r="CSV17" s="813"/>
      <c r="CSW17" s="813"/>
      <c r="CSX17" s="813"/>
      <c r="CSY17" s="813"/>
      <c r="CSZ17" s="813"/>
      <c r="CTA17" s="813"/>
      <c r="CTB17" s="813"/>
      <c r="CTC17" s="813"/>
      <c r="CTD17" s="813"/>
      <c r="CTE17" s="813"/>
      <c r="CTF17" s="813"/>
      <c r="CTG17" s="813"/>
      <c r="CTH17" s="813"/>
      <c r="CTI17" s="813"/>
      <c r="CTJ17" s="813"/>
      <c r="CTK17" s="813"/>
      <c r="CTL17" s="813"/>
      <c r="CTM17" s="813"/>
      <c r="CTN17" s="813"/>
      <c r="CTO17" s="813"/>
      <c r="CTP17" s="813"/>
      <c r="CTQ17" s="813"/>
      <c r="CTR17" s="813"/>
      <c r="CTS17" s="813"/>
      <c r="CTT17" s="813"/>
      <c r="CTU17" s="813"/>
      <c r="CTV17" s="813"/>
      <c r="CTW17" s="813"/>
      <c r="CTX17" s="813"/>
      <c r="CTY17" s="813"/>
      <c r="CTZ17" s="813"/>
      <c r="CUA17" s="813"/>
      <c r="CUB17" s="813"/>
      <c r="CUC17" s="813"/>
      <c r="CUD17" s="813"/>
      <c r="CUE17" s="813"/>
      <c r="CUF17" s="813"/>
      <c r="CUG17" s="813"/>
      <c r="CUH17" s="813"/>
      <c r="CUI17" s="813"/>
      <c r="CUJ17" s="813"/>
      <c r="CUK17" s="813"/>
      <c r="CUL17" s="813"/>
      <c r="CUM17" s="813"/>
      <c r="CUN17" s="813"/>
      <c r="CUO17" s="813"/>
      <c r="CUP17" s="813"/>
      <c r="CUQ17" s="813"/>
      <c r="CUR17" s="813"/>
      <c r="CUS17" s="813"/>
      <c r="CUT17" s="813"/>
      <c r="CUU17" s="813"/>
      <c r="CUV17" s="813"/>
      <c r="CUW17" s="813"/>
      <c r="CUX17" s="813"/>
      <c r="CUY17" s="813"/>
      <c r="CUZ17" s="813"/>
      <c r="CVA17" s="813"/>
      <c r="CVB17" s="813"/>
      <c r="CVC17" s="813"/>
      <c r="CVD17" s="813"/>
      <c r="CVE17" s="813"/>
      <c r="CVF17" s="813"/>
      <c r="CVG17" s="813"/>
      <c r="CVH17" s="813"/>
      <c r="CVI17" s="813"/>
      <c r="CVJ17" s="813"/>
      <c r="CVK17" s="813"/>
      <c r="CVL17" s="813"/>
      <c r="CVM17" s="813"/>
      <c r="CVN17" s="813"/>
      <c r="CVO17" s="813"/>
      <c r="CVP17" s="813"/>
      <c r="CVQ17" s="813"/>
      <c r="CVR17" s="813"/>
      <c r="CVS17" s="813"/>
      <c r="CVT17" s="813"/>
      <c r="CVU17" s="813"/>
      <c r="CVV17" s="813"/>
      <c r="CVW17" s="813"/>
      <c r="CVX17" s="813"/>
      <c r="CVY17" s="813"/>
      <c r="CVZ17" s="813"/>
      <c r="CWA17" s="813"/>
      <c r="CWB17" s="813"/>
      <c r="CWC17" s="813"/>
      <c r="CWD17" s="813"/>
      <c r="CWE17" s="813"/>
      <c r="CWF17" s="813"/>
      <c r="CWG17" s="813"/>
      <c r="CWH17" s="813"/>
      <c r="CWI17" s="813"/>
      <c r="CWJ17" s="813"/>
      <c r="CWK17" s="813"/>
      <c r="CWL17" s="813"/>
      <c r="CWM17" s="813"/>
      <c r="CWN17" s="813"/>
      <c r="CWO17" s="813"/>
      <c r="CWP17" s="813"/>
      <c r="CWQ17" s="813"/>
      <c r="CWR17" s="813"/>
      <c r="CWS17" s="813"/>
      <c r="CWT17" s="813"/>
      <c r="CWU17" s="813"/>
      <c r="CWV17" s="813"/>
      <c r="CWW17" s="813"/>
      <c r="CWX17" s="813"/>
      <c r="CWY17" s="813"/>
      <c r="CWZ17" s="813"/>
      <c r="CXA17" s="813"/>
      <c r="CXB17" s="813"/>
      <c r="CXC17" s="813"/>
      <c r="CXD17" s="813"/>
      <c r="CXE17" s="813"/>
      <c r="CXF17" s="813"/>
      <c r="CXG17" s="813"/>
      <c r="CXH17" s="813"/>
      <c r="CXI17" s="813"/>
      <c r="CXJ17" s="813"/>
      <c r="CXK17" s="813"/>
      <c r="CXL17" s="813"/>
      <c r="CXM17" s="813"/>
      <c r="CXN17" s="813"/>
      <c r="CXO17" s="813"/>
      <c r="CXP17" s="813"/>
      <c r="CXQ17" s="813"/>
      <c r="CXR17" s="813"/>
      <c r="CXS17" s="813"/>
      <c r="CXT17" s="813"/>
      <c r="CXU17" s="813"/>
      <c r="CXV17" s="813"/>
      <c r="CXW17" s="813"/>
      <c r="CXX17" s="813"/>
      <c r="CXY17" s="813"/>
      <c r="CXZ17" s="813"/>
      <c r="CYA17" s="813"/>
      <c r="CYB17" s="813"/>
      <c r="CYC17" s="813"/>
      <c r="CYD17" s="813"/>
      <c r="CYE17" s="813"/>
      <c r="CYF17" s="813"/>
      <c r="CYG17" s="813"/>
      <c r="CYH17" s="813"/>
      <c r="CYI17" s="813"/>
      <c r="CYJ17" s="813"/>
      <c r="CYK17" s="813"/>
      <c r="CYL17" s="813"/>
      <c r="CYM17" s="813"/>
      <c r="CYN17" s="813"/>
      <c r="CYO17" s="813"/>
      <c r="CYP17" s="813"/>
      <c r="CYQ17" s="813"/>
      <c r="CYR17" s="813"/>
      <c r="CYS17" s="813"/>
      <c r="CYT17" s="813"/>
      <c r="CYU17" s="813"/>
      <c r="CYV17" s="813"/>
      <c r="CYW17" s="813"/>
      <c r="CYX17" s="813"/>
      <c r="CYY17" s="813"/>
      <c r="CYZ17" s="813"/>
      <c r="CZA17" s="813"/>
      <c r="CZB17" s="813"/>
      <c r="CZC17" s="813"/>
      <c r="CZD17" s="813"/>
      <c r="CZE17" s="813"/>
      <c r="CZF17" s="813"/>
      <c r="CZG17" s="813"/>
      <c r="CZH17" s="813"/>
      <c r="CZI17" s="813"/>
      <c r="CZJ17" s="813"/>
      <c r="CZK17" s="813"/>
      <c r="CZL17" s="813"/>
      <c r="CZM17" s="813"/>
      <c r="CZN17" s="813"/>
      <c r="CZO17" s="813"/>
      <c r="CZP17" s="813"/>
      <c r="CZQ17" s="813"/>
      <c r="CZR17" s="813"/>
      <c r="CZS17" s="813"/>
      <c r="CZT17" s="813"/>
      <c r="CZU17" s="813"/>
      <c r="CZV17" s="813"/>
      <c r="CZW17" s="813"/>
      <c r="CZX17" s="813"/>
      <c r="CZY17" s="813"/>
      <c r="CZZ17" s="813"/>
      <c r="DAA17" s="813"/>
      <c r="DAB17" s="813"/>
      <c r="DAC17" s="813"/>
      <c r="DAD17" s="813"/>
      <c r="DAE17" s="813"/>
      <c r="DAF17" s="813"/>
      <c r="DAG17" s="813"/>
      <c r="DAH17" s="813"/>
      <c r="DAI17" s="813"/>
      <c r="DAJ17" s="813"/>
      <c r="DAK17" s="813"/>
      <c r="DAL17" s="813"/>
      <c r="DAM17" s="813"/>
      <c r="DAN17" s="813"/>
      <c r="DAO17" s="813"/>
      <c r="DAP17" s="813"/>
      <c r="DAQ17" s="813"/>
      <c r="DAR17" s="813"/>
      <c r="DAS17" s="813"/>
      <c r="DAT17" s="813"/>
      <c r="DAU17" s="813"/>
      <c r="DAV17" s="813"/>
      <c r="DAW17" s="813"/>
      <c r="DAX17" s="813"/>
      <c r="DAY17" s="813"/>
      <c r="DAZ17" s="813"/>
      <c r="DBA17" s="813"/>
      <c r="DBB17" s="813"/>
      <c r="DBC17" s="813"/>
      <c r="DBD17" s="813"/>
      <c r="DBE17" s="813"/>
      <c r="DBF17" s="813"/>
      <c r="DBG17" s="813"/>
      <c r="DBH17" s="813"/>
      <c r="DBI17" s="813"/>
      <c r="DBJ17" s="813"/>
      <c r="DBK17" s="813"/>
      <c r="DBL17" s="813"/>
      <c r="DBM17" s="813"/>
      <c r="DBN17" s="813"/>
      <c r="DBO17" s="813"/>
      <c r="DBP17" s="813"/>
      <c r="DBQ17" s="813"/>
      <c r="DBR17" s="813"/>
      <c r="DBS17" s="813"/>
      <c r="DBT17" s="813"/>
      <c r="DBU17" s="813"/>
      <c r="DBV17" s="813"/>
      <c r="DBW17" s="813"/>
      <c r="DBX17" s="813"/>
      <c r="DBY17" s="813"/>
      <c r="DBZ17" s="813"/>
      <c r="DCA17" s="813"/>
      <c r="DCB17" s="813"/>
      <c r="DCC17" s="813"/>
      <c r="DCD17" s="813"/>
      <c r="DCE17" s="813"/>
      <c r="DCF17" s="813"/>
      <c r="DCG17" s="813"/>
      <c r="DCH17" s="813"/>
      <c r="DCI17" s="813"/>
      <c r="DCJ17" s="813"/>
      <c r="DCK17" s="813"/>
      <c r="DCL17" s="813"/>
      <c r="DCM17" s="813"/>
      <c r="DCN17" s="813"/>
      <c r="DCO17" s="813"/>
      <c r="DCP17" s="813"/>
      <c r="DCQ17" s="813"/>
      <c r="DCR17" s="813"/>
      <c r="DCS17" s="813"/>
      <c r="DCT17" s="813"/>
      <c r="DCU17" s="813"/>
      <c r="DCV17" s="813"/>
      <c r="DCW17" s="813"/>
      <c r="DCX17" s="813"/>
      <c r="DCY17" s="813"/>
      <c r="DCZ17" s="813"/>
      <c r="DDA17" s="813"/>
      <c r="DDB17" s="813"/>
      <c r="DDC17" s="813"/>
      <c r="DDD17" s="813"/>
      <c r="DDE17" s="813"/>
      <c r="DDF17" s="813"/>
      <c r="DDG17" s="813"/>
      <c r="DDH17" s="813"/>
      <c r="DDI17" s="813"/>
      <c r="DDJ17" s="813"/>
      <c r="DDK17" s="813"/>
      <c r="DDL17" s="813"/>
      <c r="DDM17" s="813"/>
      <c r="DDN17" s="813"/>
      <c r="DDO17" s="813"/>
      <c r="DDP17" s="813"/>
      <c r="DDQ17" s="813"/>
      <c r="DDR17" s="813"/>
      <c r="DDS17" s="813"/>
      <c r="DDT17" s="813"/>
      <c r="DDU17" s="813"/>
      <c r="DDV17" s="813"/>
      <c r="DDW17" s="813"/>
      <c r="DDX17" s="813"/>
      <c r="DDY17" s="813"/>
      <c r="DDZ17" s="813"/>
      <c r="DEA17" s="813"/>
      <c r="DEB17" s="813"/>
      <c r="DEC17" s="813"/>
      <c r="DED17" s="813"/>
      <c r="DEE17" s="813"/>
      <c r="DEF17" s="813"/>
      <c r="DEG17" s="813"/>
      <c r="DEH17" s="813"/>
      <c r="DEI17" s="813"/>
      <c r="DEJ17" s="813"/>
      <c r="DEK17" s="813"/>
      <c r="DEL17" s="813"/>
      <c r="DEM17" s="813"/>
      <c r="DEN17" s="813"/>
      <c r="DEO17" s="813"/>
      <c r="DEP17" s="813"/>
      <c r="DEQ17" s="813"/>
      <c r="DER17" s="813"/>
      <c r="DES17" s="813"/>
      <c r="DET17" s="813"/>
      <c r="DEU17" s="813"/>
      <c r="DEV17" s="813"/>
      <c r="DEW17" s="813"/>
      <c r="DEX17" s="813"/>
      <c r="DEY17" s="813"/>
      <c r="DEZ17" s="813"/>
      <c r="DFA17" s="813"/>
      <c r="DFB17" s="813"/>
      <c r="DFC17" s="813"/>
      <c r="DFD17" s="813"/>
      <c r="DFE17" s="813"/>
      <c r="DFF17" s="813"/>
      <c r="DFG17" s="813"/>
      <c r="DFH17" s="813"/>
      <c r="DFI17" s="813"/>
      <c r="DFJ17" s="813"/>
      <c r="DFK17" s="813"/>
      <c r="DFL17" s="813"/>
      <c r="DFM17" s="813"/>
      <c r="DFN17" s="813"/>
      <c r="DFO17" s="813"/>
      <c r="DFP17" s="813"/>
      <c r="DFQ17" s="813"/>
      <c r="DFR17" s="813"/>
      <c r="DFS17" s="813"/>
      <c r="DFT17" s="813"/>
      <c r="DFU17" s="813"/>
      <c r="DFV17" s="813"/>
      <c r="DFW17" s="813"/>
      <c r="DFX17" s="813"/>
      <c r="DFY17" s="813"/>
      <c r="DFZ17" s="813"/>
      <c r="DGA17" s="813"/>
      <c r="DGB17" s="813"/>
      <c r="DGC17" s="813"/>
      <c r="DGD17" s="813"/>
      <c r="DGE17" s="813"/>
      <c r="DGF17" s="813"/>
      <c r="DGG17" s="813"/>
      <c r="DGH17" s="813"/>
      <c r="DGI17" s="813"/>
      <c r="DGJ17" s="813"/>
      <c r="DGK17" s="813"/>
      <c r="DGL17" s="813"/>
      <c r="DGM17" s="813"/>
      <c r="DGN17" s="813"/>
      <c r="DGO17" s="813"/>
      <c r="DGP17" s="813"/>
      <c r="DGQ17" s="813"/>
      <c r="DGR17" s="813"/>
      <c r="DGS17" s="813"/>
      <c r="DGT17" s="813"/>
      <c r="DGU17" s="813"/>
      <c r="DGV17" s="813"/>
      <c r="DGW17" s="813"/>
      <c r="DGX17" s="813"/>
      <c r="DGY17" s="813"/>
      <c r="DGZ17" s="813"/>
      <c r="DHA17" s="813"/>
      <c r="DHB17" s="813"/>
      <c r="DHC17" s="813"/>
      <c r="DHD17" s="813"/>
      <c r="DHE17" s="813"/>
      <c r="DHF17" s="813"/>
      <c r="DHG17" s="813"/>
      <c r="DHH17" s="813"/>
      <c r="DHI17" s="813"/>
      <c r="DHJ17" s="813"/>
      <c r="DHK17" s="813"/>
      <c r="DHL17" s="813"/>
      <c r="DHM17" s="813"/>
      <c r="DHN17" s="813"/>
      <c r="DHO17" s="813"/>
      <c r="DHP17" s="813"/>
      <c r="DHQ17" s="813"/>
      <c r="DHR17" s="813"/>
      <c r="DHS17" s="813"/>
      <c r="DHT17" s="813"/>
      <c r="DHU17" s="813"/>
      <c r="DHV17" s="813"/>
      <c r="DHW17" s="813"/>
      <c r="DHX17" s="813"/>
      <c r="DHY17" s="813"/>
      <c r="DHZ17" s="813"/>
      <c r="DIA17" s="813"/>
      <c r="DIB17" s="813"/>
      <c r="DIC17" s="813"/>
      <c r="DID17" s="813"/>
      <c r="DIE17" s="813"/>
      <c r="DIF17" s="813"/>
      <c r="DIG17" s="813"/>
      <c r="DIH17" s="813"/>
      <c r="DII17" s="813"/>
      <c r="DIJ17" s="813"/>
      <c r="DIK17" s="813"/>
      <c r="DIL17" s="813"/>
      <c r="DIM17" s="813"/>
      <c r="DIN17" s="813"/>
      <c r="DIO17" s="813"/>
      <c r="DIP17" s="813"/>
      <c r="DIQ17" s="813"/>
      <c r="DIR17" s="813"/>
      <c r="DIS17" s="813"/>
      <c r="DIT17" s="813"/>
      <c r="DIU17" s="813"/>
      <c r="DIV17" s="813"/>
      <c r="DIW17" s="813"/>
      <c r="DIX17" s="813"/>
      <c r="DIY17" s="813"/>
      <c r="DIZ17" s="813"/>
      <c r="DJA17" s="813"/>
      <c r="DJB17" s="813"/>
      <c r="DJC17" s="813"/>
      <c r="DJD17" s="813"/>
      <c r="DJE17" s="813"/>
      <c r="DJF17" s="813"/>
      <c r="DJG17" s="813"/>
      <c r="DJH17" s="813"/>
      <c r="DJI17" s="813"/>
      <c r="DJJ17" s="813"/>
      <c r="DJK17" s="813"/>
      <c r="DJL17" s="813"/>
      <c r="DJM17" s="813"/>
      <c r="DJN17" s="813"/>
      <c r="DJO17" s="813"/>
      <c r="DJP17" s="813"/>
      <c r="DJQ17" s="813"/>
      <c r="DJR17" s="813"/>
      <c r="DJS17" s="813"/>
      <c r="DJT17" s="813"/>
      <c r="DJU17" s="813"/>
      <c r="DJV17" s="813"/>
      <c r="DJW17" s="813"/>
      <c r="DJX17" s="813"/>
      <c r="DJY17" s="813"/>
      <c r="DJZ17" s="813"/>
      <c r="DKA17" s="813"/>
      <c r="DKB17" s="813"/>
      <c r="DKC17" s="813"/>
      <c r="DKD17" s="813"/>
      <c r="DKE17" s="813"/>
      <c r="DKF17" s="813"/>
      <c r="DKG17" s="813"/>
      <c r="DKH17" s="813"/>
      <c r="DKI17" s="813"/>
      <c r="DKJ17" s="813"/>
      <c r="DKK17" s="813"/>
      <c r="DKL17" s="813"/>
      <c r="DKM17" s="813"/>
      <c r="DKN17" s="813"/>
      <c r="DKO17" s="813"/>
      <c r="DKP17" s="813"/>
      <c r="DKQ17" s="813"/>
      <c r="DKR17" s="813"/>
      <c r="DKS17" s="813"/>
      <c r="DKT17" s="813"/>
      <c r="DKU17" s="813"/>
      <c r="DKV17" s="813"/>
      <c r="DKW17" s="813"/>
      <c r="DKX17" s="813"/>
      <c r="DKY17" s="813"/>
      <c r="DKZ17" s="813"/>
      <c r="DLA17" s="813"/>
      <c r="DLB17" s="813"/>
      <c r="DLC17" s="813"/>
      <c r="DLD17" s="813"/>
      <c r="DLE17" s="813"/>
      <c r="DLF17" s="813"/>
      <c r="DLG17" s="813"/>
      <c r="DLH17" s="813"/>
      <c r="DLI17" s="813"/>
      <c r="DLJ17" s="813"/>
      <c r="DLK17" s="813"/>
      <c r="DLL17" s="813"/>
      <c r="DLM17" s="813"/>
      <c r="DLN17" s="813"/>
      <c r="DLO17" s="813"/>
      <c r="DLP17" s="813"/>
      <c r="DLQ17" s="813"/>
      <c r="DLR17" s="813"/>
      <c r="DLS17" s="813"/>
      <c r="DLT17" s="813"/>
      <c r="DLU17" s="813"/>
      <c r="DLV17" s="813"/>
      <c r="DLW17" s="813"/>
      <c r="DLX17" s="813"/>
      <c r="DLY17" s="813"/>
      <c r="DLZ17" s="813"/>
      <c r="DMA17" s="813"/>
      <c r="DMB17" s="813"/>
      <c r="DMC17" s="813"/>
      <c r="DMD17" s="813"/>
      <c r="DME17" s="813"/>
      <c r="DMF17" s="813"/>
      <c r="DMG17" s="813"/>
      <c r="DMH17" s="813"/>
      <c r="DMI17" s="813"/>
      <c r="DMJ17" s="813"/>
      <c r="DMK17" s="813"/>
      <c r="DML17" s="813"/>
      <c r="DMM17" s="813"/>
      <c r="DMN17" s="813"/>
      <c r="DMO17" s="813"/>
      <c r="DMP17" s="813"/>
      <c r="DMQ17" s="813"/>
      <c r="DMR17" s="813"/>
      <c r="DMS17" s="813"/>
      <c r="DMT17" s="813"/>
      <c r="DMU17" s="813"/>
      <c r="DMV17" s="813"/>
      <c r="DMW17" s="813"/>
      <c r="DMX17" s="813"/>
      <c r="DMY17" s="813"/>
      <c r="DMZ17" s="813"/>
      <c r="DNA17" s="813"/>
      <c r="DNB17" s="813"/>
      <c r="DNC17" s="813"/>
      <c r="DND17" s="813"/>
      <c r="DNE17" s="813"/>
      <c r="DNF17" s="813"/>
      <c r="DNG17" s="813"/>
      <c r="DNH17" s="813"/>
      <c r="DNI17" s="813"/>
      <c r="DNJ17" s="813"/>
      <c r="DNK17" s="813"/>
      <c r="DNL17" s="813"/>
      <c r="DNM17" s="813"/>
      <c r="DNN17" s="813"/>
      <c r="DNO17" s="813"/>
      <c r="DNP17" s="813"/>
      <c r="DNQ17" s="813"/>
      <c r="DNR17" s="813"/>
      <c r="DNS17" s="813"/>
      <c r="DNT17" s="813"/>
      <c r="DNU17" s="813"/>
      <c r="DNV17" s="813"/>
      <c r="DNW17" s="813"/>
      <c r="DNX17" s="813"/>
      <c r="DNY17" s="813"/>
      <c r="DNZ17" s="813"/>
      <c r="DOA17" s="813"/>
      <c r="DOB17" s="813"/>
      <c r="DOC17" s="813"/>
      <c r="DOD17" s="813"/>
      <c r="DOE17" s="813"/>
      <c r="DOF17" s="813"/>
      <c r="DOG17" s="813"/>
      <c r="DOH17" s="813"/>
      <c r="DOI17" s="813"/>
      <c r="DOJ17" s="813"/>
      <c r="DOK17" s="813"/>
      <c r="DOL17" s="813"/>
      <c r="DOM17" s="813"/>
      <c r="DON17" s="813"/>
      <c r="DOO17" s="813"/>
      <c r="DOP17" s="813"/>
      <c r="DOQ17" s="813"/>
      <c r="DOR17" s="813"/>
      <c r="DOS17" s="813"/>
      <c r="DOT17" s="813"/>
      <c r="DOU17" s="813"/>
      <c r="DOV17" s="813"/>
      <c r="DOW17" s="813"/>
      <c r="DOX17" s="813"/>
      <c r="DOY17" s="813"/>
      <c r="DOZ17" s="813"/>
      <c r="DPA17" s="813"/>
      <c r="DPB17" s="813"/>
      <c r="DPC17" s="813"/>
      <c r="DPD17" s="813"/>
      <c r="DPE17" s="813"/>
      <c r="DPF17" s="813"/>
      <c r="DPG17" s="813"/>
      <c r="DPH17" s="813"/>
      <c r="DPI17" s="813"/>
      <c r="DPJ17" s="813"/>
      <c r="DPK17" s="813"/>
      <c r="DPL17" s="813"/>
      <c r="DPM17" s="813"/>
      <c r="DPN17" s="813"/>
      <c r="DPO17" s="813"/>
      <c r="DPP17" s="813"/>
      <c r="DPQ17" s="813"/>
      <c r="DPR17" s="813"/>
      <c r="DPS17" s="813"/>
      <c r="DPT17" s="813"/>
      <c r="DPU17" s="813"/>
      <c r="DPV17" s="813"/>
      <c r="DPW17" s="813"/>
      <c r="DPX17" s="813"/>
      <c r="DPY17" s="813"/>
      <c r="DPZ17" s="813"/>
      <c r="DQA17" s="813"/>
      <c r="DQB17" s="813"/>
      <c r="DQC17" s="813"/>
      <c r="DQD17" s="813"/>
      <c r="DQE17" s="813"/>
      <c r="DQF17" s="813"/>
      <c r="DQG17" s="813"/>
      <c r="DQH17" s="813"/>
      <c r="DQI17" s="813"/>
      <c r="DQJ17" s="813"/>
      <c r="DQK17" s="813"/>
      <c r="DQL17" s="813"/>
      <c r="DQM17" s="813"/>
      <c r="DQN17" s="813"/>
      <c r="DQO17" s="813"/>
      <c r="DQP17" s="813"/>
      <c r="DQQ17" s="813"/>
      <c r="DQR17" s="813"/>
      <c r="DQS17" s="813"/>
      <c r="DQT17" s="813"/>
      <c r="DQU17" s="813"/>
      <c r="DQV17" s="813"/>
      <c r="DQW17" s="813"/>
      <c r="DQX17" s="813"/>
      <c r="DQY17" s="813"/>
      <c r="DQZ17" s="813"/>
      <c r="DRA17" s="813"/>
      <c r="DRB17" s="813"/>
      <c r="DRC17" s="813"/>
      <c r="DRD17" s="813"/>
      <c r="DRE17" s="813"/>
      <c r="DRF17" s="813"/>
      <c r="DRG17" s="813"/>
      <c r="DRH17" s="813"/>
      <c r="DRI17" s="813"/>
      <c r="DRJ17" s="813"/>
      <c r="DRK17" s="813"/>
      <c r="DRL17" s="813"/>
      <c r="DRM17" s="813"/>
      <c r="DRN17" s="813"/>
      <c r="DRO17" s="813"/>
      <c r="DRP17" s="813"/>
      <c r="DRQ17" s="813"/>
      <c r="DRR17" s="813"/>
      <c r="DRS17" s="813"/>
      <c r="DRT17" s="813"/>
      <c r="DRU17" s="813"/>
      <c r="DRV17" s="813"/>
      <c r="DRW17" s="813"/>
      <c r="DRX17" s="813"/>
      <c r="DRY17" s="813"/>
      <c r="DRZ17" s="813"/>
      <c r="DSA17" s="813"/>
      <c r="DSB17" s="813"/>
      <c r="DSC17" s="813"/>
      <c r="DSD17" s="813"/>
      <c r="DSE17" s="813"/>
      <c r="DSF17" s="813"/>
      <c r="DSG17" s="813"/>
      <c r="DSH17" s="813"/>
      <c r="DSI17" s="813"/>
      <c r="DSJ17" s="813"/>
      <c r="DSK17" s="813"/>
      <c r="DSL17" s="813"/>
      <c r="DSM17" s="813"/>
      <c r="DSN17" s="813"/>
      <c r="DSO17" s="813"/>
      <c r="DSP17" s="813"/>
      <c r="DSQ17" s="813"/>
      <c r="DSR17" s="813"/>
      <c r="DSS17" s="813"/>
      <c r="DST17" s="813"/>
      <c r="DSU17" s="813"/>
      <c r="DSV17" s="813"/>
      <c r="DSW17" s="813"/>
      <c r="DSX17" s="813"/>
      <c r="DSY17" s="813"/>
      <c r="DSZ17" s="813"/>
      <c r="DTA17" s="813"/>
      <c r="DTB17" s="813"/>
      <c r="DTC17" s="813"/>
      <c r="DTD17" s="813"/>
      <c r="DTE17" s="813"/>
      <c r="DTF17" s="813"/>
      <c r="DTG17" s="813"/>
      <c r="DTH17" s="813"/>
      <c r="DTI17" s="813"/>
      <c r="DTJ17" s="813"/>
      <c r="DTK17" s="813"/>
      <c r="DTL17" s="813"/>
      <c r="DTM17" s="813"/>
      <c r="DTN17" s="813"/>
      <c r="DTO17" s="813"/>
      <c r="DTP17" s="813"/>
      <c r="DTQ17" s="813"/>
      <c r="DTR17" s="813"/>
      <c r="DTS17" s="813"/>
      <c r="DTT17" s="813"/>
      <c r="DTU17" s="813"/>
      <c r="DTV17" s="813"/>
      <c r="DTW17" s="813"/>
      <c r="DTX17" s="813"/>
      <c r="DTY17" s="813"/>
      <c r="DTZ17" s="813"/>
      <c r="DUA17" s="813"/>
      <c r="DUB17" s="813"/>
      <c r="DUC17" s="813"/>
      <c r="DUD17" s="813"/>
      <c r="DUE17" s="813"/>
      <c r="DUF17" s="813"/>
      <c r="DUG17" s="813"/>
      <c r="DUH17" s="813"/>
      <c r="DUI17" s="813"/>
      <c r="DUJ17" s="813"/>
      <c r="DUK17" s="813"/>
      <c r="DUL17" s="813"/>
      <c r="DUM17" s="813"/>
      <c r="DUN17" s="813"/>
      <c r="DUO17" s="813"/>
      <c r="DUP17" s="813"/>
      <c r="DUQ17" s="813"/>
      <c r="DUR17" s="813"/>
      <c r="DUS17" s="813"/>
      <c r="DUT17" s="813"/>
      <c r="DUU17" s="813"/>
      <c r="DUV17" s="813"/>
      <c r="DUW17" s="813"/>
      <c r="DUX17" s="813"/>
      <c r="DUY17" s="813"/>
      <c r="DUZ17" s="813"/>
      <c r="DVA17" s="813"/>
      <c r="DVB17" s="813"/>
      <c r="DVC17" s="813"/>
      <c r="DVD17" s="813"/>
      <c r="DVE17" s="813"/>
      <c r="DVF17" s="813"/>
      <c r="DVG17" s="813"/>
      <c r="DVH17" s="813"/>
      <c r="DVI17" s="813"/>
      <c r="DVJ17" s="813"/>
      <c r="DVK17" s="813"/>
      <c r="DVL17" s="813"/>
      <c r="DVM17" s="813"/>
      <c r="DVN17" s="813"/>
      <c r="DVO17" s="813"/>
      <c r="DVP17" s="813"/>
      <c r="DVQ17" s="813"/>
      <c r="DVR17" s="813"/>
      <c r="DVS17" s="813"/>
      <c r="DVT17" s="813"/>
      <c r="DVU17" s="813"/>
      <c r="DVV17" s="813"/>
      <c r="DVW17" s="813"/>
      <c r="DVX17" s="813"/>
      <c r="DVY17" s="813"/>
      <c r="DVZ17" s="813"/>
      <c r="DWA17" s="813"/>
      <c r="DWB17" s="813"/>
      <c r="DWC17" s="813"/>
      <c r="DWD17" s="813"/>
      <c r="DWE17" s="813"/>
      <c r="DWF17" s="813"/>
      <c r="DWG17" s="813"/>
      <c r="DWH17" s="813"/>
      <c r="DWI17" s="813"/>
      <c r="DWJ17" s="813"/>
      <c r="DWK17" s="813"/>
      <c r="DWL17" s="813"/>
      <c r="DWM17" s="813"/>
      <c r="DWN17" s="813"/>
      <c r="DWO17" s="813"/>
      <c r="DWP17" s="813"/>
      <c r="DWQ17" s="813"/>
      <c r="DWR17" s="813"/>
      <c r="DWS17" s="813"/>
      <c r="DWT17" s="813"/>
      <c r="DWU17" s="813"/>
      <c r="DWV17" s="813"/>
      <c r="DWW17" s="813"/>
      <c r="DWX17" s="813"/>
      <c r="DWY17" s="813"/>
      <c r="DWZ17" s="813"/>
      <c r="DXA17" s="813"/>
      <c r="DXB17" s="813"/>
      <c r="DXC17" s="813"/>
      <c r="DXD17" s="813"/>
      <c r="DXE17" s="813"/>
      <c r="DXF17" s="813"/>
      <c r="DXG17" s="813"/>
      <c r="DXH17" s="813"/>
      <c r="DXI17" s="813"/>
      <c r="DXJ17" s="813"/>
      <c r="DXK17" s="813"/>
      <c r="DXL17" s="813"/>
      <c r="DXM17" s="813"/>
      <c r="DXN17" s="813"/>
      <c r="DXO17" s="813"/>
      <c r="DXP17" s="813"/>
      <c r="DXQ17" s="813"/>
      <c r="DXR17" s="813"/>
      <c r="DXS17" s="813"/>
      <c r="DXT17" s="813"/>
      <c r="DXU17" s="813"/>
      <c r="DXV17" s="813"/>
      <c r="DXW17" s="813"/>
      <c r="DXX17" s="813"/>
      <c r="DXY17" s="813"/>
      <c r="DXZ17" s="813"/>
      <c r="DYA17" s="813"/>
      <c r="DYB17" s="813"/>
      <c r="DYC17" s="813"/>
      <c r="DYD17" s="813"/>
      <c r="DYE17" s="813"/>
      <c r="DYF17" s="813"/>
      <c r="DYG17" s="813"/>
      <c r="DYH17" s="813"/>
      <c r="DYI17" s="813"/>
      <c r="DYJ17" s="813"/>
      <c r="DYK17" s="813"/>
      <c r="DYL17" s="813"/>
      <c r="DYM17" s="813"/>
      <c r="DYN17" s="813"/>
      <c r="DYO17" s="813"/>
      <c r="DYP17" s="813"/>
      <c r="DYQ17" s="813"/>
      <c r="DYR17" s="813"/>
      <c r="DYS17" s="813"/>
      <c r="DYT17" s="813"/>
      <c r="DYU17" s="813"/>
      <c r="DYV17" s="813"/>
      <c r="DYW17" s="813"/>
      <c r="DYX17" s="813"/>
      <c r="DYY17" s="813"/>
      <c r="DYZ17" s="813"/>
      <c r="DZA17" s="813"/>
      <c r="DZB17" s="813"/>
      <c r="DZC17" s="813"/>
      <c r="DZD17" s="813"/>
      <c r="DZE17" s="813"/>
      <c r="DZF17" s="813"/>
      <c r="DZG17" s="813"/>
      <c r="DZH17" s="813"/>
      <c r="DZI17" s="813"/>
      <c r="DZJ17" s="813"/>
      <c r="DZK17" s="813"/>
      <c r="DZL17" s="813"/>
      <c r="DZM17" s="813"/>
      <c r="DZN17" s="813"/>
      <c r="DZO17" s="813"/>
      <c r="DZP17" s="813"/>
      <c r="DZQ17" s="813"/>
      <c r="DZR17" s="813"/>
      <c r="DZS17" s="813"/>
      <c r="DZT17" s="813"/>
      <c r="DZU17" s="813"/>
      <c r="DZV17" s="813"/>
      <c r="DZW17" s="813"/>
      <c r="DZX17" s="813"/>
      <c r="DZY17" s="813"/>
      <c r="DZZ17" s="813"/>
      <c r="EAA17" s="813"/>
      <c r="EAB17" s="813"/>
      <c r="EAC17" s="813"/>
      <c r="EAD17" s="813"/>
      <c r="EAE17" s="813"/>
      <c r="EAF17" s="813"/>
      <c r="EAG17" s="813"/>
      <c r="EAH17" s="813"/>
      <c r="EAI17" s="813"/>
      <c r="EAJ17" s="813"/>
      <c r="EAK17" s="813"/>
      <c r="EAL17" s="813"/>
      <c r="EAM17" s="813"/>
      <c r="EAN17" s="813"/>
      <c r="EAO17" s="813"/>
      <c r="EAP17" s="813"/>
      <c r="EAQ17" s="813"/>
      <c r="EAR17" s="813"/>
      <c r="EAS17" s="813"/>
      <c r="EAT17" s="813"/>
      <c r="EAU17" s="813"/>
      <c r="EAV17" s="813"/>
      <c r="EAW17" s="813"/>
      <c r="EAX17" s="813"/>
      <c r="EAY17" s="813"/>
      <c r="EAZ17" s="813"/>
      <c r="EBA17" s="813"/>
      <c r="EBB17" s="813"/>
      <c r="EBC17" s="813"/>
      <c r="EBD17" s="813"/>
      <c r="EBE17" s="813"/>
      <c r="EBF17" s="813"/>
      <c r="EBG17" s="813"/>
      <c r="EBH17" s="813"/>
      <c r="EBI17" s="813"/>
      <c r="EBJ17" s="813"/>
      <c r="EBK17" s="813"/>
      <c r="EBL17" s="813"/>
      <c r="EBM17" s="813"/>
      <c r="EBN17" s="813"/>
      <c r="EBO17" s="813"/>
      <c r="EBP17" s="813"/>
      <c r="EBQ17" s="813"/>
      <c r="EBR17" s="813"/>
      <c r="EBS17" s="813"/>
      <c r="EBT17" s="813"/>
      <c r="EBU17" s="813"/>
      <c r="EBV17" s="813"/>
      <c r="EBW17" s="813"/>
      <c r="EBX17" s="813"/>
      <c r="EBY17" s="813"/>
      <c r="EBZ17" s="813"/>
      <c r="ECA17" s="813"/>
      <c r="ECB17" s="813"/>
      <c r="ECC17" s="813"/>
      <c r="ECD17" s="813"/>
      <c r="ECE17" s="813"/>
      <c r="ECF17" s="813"/>
      <c r="ECG17" s="813"/>
      <c r="ECH17" s="813"/>
      <c r="ECI17" s="813"/>
      <c r="ECJ17" s="813"/>
      <c r="ECK17" s="813"/>
      <c r="ECL17" s="813"/>
      <c r="ECM17" s="813"/>
      <c r="ECN17" s="813"/>
      <c r="ECO17" s="813"/>
      <c r="ECP17" s="813"/>
      <c r="ECQ17" s="813"/>
      <c r="ECR17" s="813"/>
      <c r="ECS17" s="813"/>
      <c r="ECT17" s="813"/>
      <c r="ECU17" s="813"/>
      <c r="ECV17" s="813"/>
      <c r="ECW17" s="813"/>
      <c r="ECX17" s="813"/>
      <c r="ECY17" s="813"/>
      <c r="ECZ17" s="813"/>
      <c r="EDA17" s="813"/>
      <c r="EDB17" s="813"/>
      <c r="EDC17" s="813"/>
      <c r="EDD17" s="813"/>
      <c r="EDE17" s="813"/>
      <c r="EDF17" s="813"/>
      <c r="EDG17" s="813"/>
      <c r="EDH17" s="813"/>
      <c r="EDI17" s="813"/>
      <c r="EDJ17" s="813"/>
      <c r="EDK17" s="813"/>
      <c r="EDL17" s="813"/>
      <c r="EDM17" s="813"/>
      <c r="EDN17" s="813"/>
      <c r="EDO17" s="813"/>
      <c r="EDP17" s="813"/>
      <c r="EDQ17" s="813"/>
      <c r="EDR17" s="813"/>
      <c r="EDS17" s="813"/>
      <c r="EDT17" s="813"/>
      <c r="EDU17" s="813"/>
      <c r="EDV17" s="813"/>
      <c r="EDW17" s="813"/>
      <c r="EDX17" s="813"/>
      <c r="EDY17" s="813"/>
      <c r="EDZ17" s="813"/>
      <c r="EEA17" s="813"/>
      <c r="EEB17" s="813"/>
      <c r="EEC17" s="813"/>
      <c r="EED17" s="813"/>
      <c r="EEE17" s="813"/>
      <c r="EEF17" s="813"/>
      <c r="EEG17" s="813"/>
      <c r="EEH17" s="813"/>
      <c r="EEI17" s="813"/>
      <c r="EEJ17" s="813"/>
      <c r="EEK17" s="813"/>
      <c r="EEL17" s="813"/>
      <c r="EEM17" s="813"/>
      <c r="EEN17" s="813"/>
      <c r="EEO17" s="813"/>
      <c r="EEP17" s="813"/>
      <c r="EEQ17" s="813"/>
      <c r="EER17" s="813"/>
      <c r="EES17" s="813"/>
      <c r="EET17" s="813"/>
      <c r="EEU17" s="813"/>
      <c r="EEV17" s="813"/>
      <c r="EEW17" s="813"/>
      <c r="EEX17" s="813"/>
      <c r="EEY17" s="813"/>
      <c r="EEZ17" s="813"/>
      <c r="EFA17" s="813"/>
      <c r="EFB17" s="813"/>
      <c r="EFC17" s="813"/>
      <c r="EFD17" s="813"/>
      <c r="EFE17" s="813"/>
      <c r="EFF17" s="813"/>
      <c r="EFG17" s="813"/>
      <c r="EFH17" s="813"/>
      <c r="EFI17" s="813"/>
      <c r="EFJ17" s="813"/>
      <c r="EFK17" s="813"/>
      <c r="EFL17" s="813"/>
      <c r="EFM17" s="813"/>
      <c r="EFN17" s="813"/>
      <c r="EFO17" s="813"/>
      <c r="EFP17" s="813"/>
      <c r="EFQ17" s="813"/>
      <c r="EFR17" s="813"/>
      <c r="EFS17" s="813"/>
      <c r="EFT17" s="813"/>
      <c r="EFU17" s="813"/>
      <c r="EFV17" s="813"/>
      <c r="EFW17" s="813"/>
      <c r="EFX17" s="813"/>
      <c r="EFY17" s="813"/>
      <c r="EFZ17" s="813"/>
      <c r="EGA17" s="813"/>
      <c r="EGB17" s="813"/>
      <c r="EGC17" s="813"/>
      <c r="EGD17" s="813"/>
      <c r="EGE17" s="813"/>
      <c r="EGF17" s="813"/>
      <c r="EGG17" s="813"/>
      <c r="EGH17" s="813"/>
      <c r="EGI17" s="813"/>
      <c r="EGJ17" s="813"/>
      <c r="EGK17" s="813"/>
      <c r="EGL17" s="813"/>
      <c r="EGM17" s="813"/>
      <c r="EGN17" s="813"/>
      <c r="EGO17" s="813"/>
      <c r="EGP17" s="813"/>
      <c r="EGQ17" s="813"/>
      <c r="EGR17" s="813"/>
      <c r="EGS17" s="813"/>
      <c r="EGT17" s="813"/>
      <c r="EGU17" s="813"/>
      <c r="EGV17" s="813"/>
      <c r="EGW17" s="813"/>
      <c r="EGX17" s="813"/>
      <c r="EGY17" s="813"/>
      <c r="EGZ17" s="813"/>
      <c r="EHA17" s="813"/>
      <c r="EHB17" s="813"/>
      <c r="EHC17" s="813"/>
      <c r="EHD17" s="813"/>
      <c r="EHE17" s="813"/>
      <c r="EHF17" s="813"/>
      <c r="EHG17" s="813"/>
      <c r="EHH17" s="813"/>
      <c r="EHI17" s="813"/>
      <c r="EHJ17" s="813"/>
      <c r="EHK17" s="813"/>
      <c r="EHL17" s="813"/>
      <c r="EHM17" s="813"/>
      <c r="EHN17" s="813"/>
      <c r="EHO17" s="813"/>
      <c r="EHP17" s="813"/>
      <c r="EHQ17" s="813"/>
      <c r="EHR17" s="813"/>
      <c r="EHS17" s="813"/>
      <c r="EHT17" s="813"/>
      <c r="EHU17" s="813"/>
      <c r="EHV17" s="813"/>
      <c r="EHW17" s="813"/>
      <c r="EHX17" s="813"/>
      <c r="EHY17" s="813"/>
      <c r="EHZ17" s="813"/>
      <c r="EIA17" s="813"/>
      <c r="EIB17" s="813"/>
      <c r="EIC17" s="813"/>
      <c r="EID17" s="813"/>
      <c r="EIE17" s="813"/>
      <c r="EIF17" s="813"/>
      <c r="EIG17" s="813"/>
      <c r="EIH17" s="813"/>
      <c r="EII17" s="813"/>
      <c r="EIJ17" s="813"/>
      <c r="EIK17" s="813"/>
      <c r="EIL17" s="813"/>
      <c r="EIM17" s="813"/>
      <c r="EIN17" s="813"/>
      <c r="EIO17" s="813"/>
      <c r="EIP17" s="813"/>
      <c r="EIQ17" s="813"/>
      <c r="EIR17" s="813"/>
      <c r="EIS17" s="813"/>
      <c r="EIT17" s="813"/>
      <c r="EIU17" s="813"/>
      <c r="EIV17" s="813"/>
      <c r="EIW17" s="813"/>
      <c r="EIX17" s="813"/>
      <c r="EIY17" s="813"/>
      <c r="EIZ17" s="813"/>
      <c r="EJA17" s="813"/>
      <c r="EJB17" s="813"/>
      <c r="EJC17" s="813"/>
      <c r="EJD17" s="813"/>
      <c r="EJE17" s="813"/>
      <c r="EJF17" s="813"/>
      <c r="EJG17" s="813"/>
      <c r="EJH17" s="813"/>
      <c r="EJI17" s="813"/>
      <c r="EJJ17" s="813"/>
      <c r="EJK17" s="813"/>
      <c r="EJL17" s="813"/>
      <c r="EJM17" s="813"/>
      <c r="EJN17" s="813"/>
      <c r="EJO17" s="813"/>
      <c r="EJP17" s="813"/>
      <c r="EJQ17" s="813"/>
      <c r="EJR17" s="813"/>
      <c r="EJS17" s="813"/>
      <c r="EJT17" s="813"/>
      <c r="EJU17" s="813"/>
      <c r="EJV17" s="813"/>
      <c r="EJW17" s="813"/>
      <c r="EJX17" s="813"/>
      <c r="EJY17" s="813"/>
      <c r="EJZ17" s="813"/>
      <c r="EKA17" s="813"/>
      <c r="EKB17" s="813"/>
      <c r="EKC17" s="813"/>
      <c r="EKD17" s="813"/>
      <c r="EKE17" s="813"/>
      <c r="EKF17" s="813"/>
      <c r="EKG17" s="813"/>
      <c r="EKH17" s="813"/>
      <c r="EKI17" s="813"/>
      <c r="EKJ17" s="813"/>
      <c r="EKK17" s="813"/>
      <c r="EKL17" s="813"/>
      <c r="EKM17" s="813"/>
      <c r="EKN17" s="813"/>
      <c r="EKO17" s="813"/>
      <c r="EKP17" s="813"/>
      <c r="EKQ17" s="813"/>
      <c r="EKR17" s="813"/>
      <c r="EKS17" s="813"/>
      <c r="EKT17" s="813"/>
      <c r="EKU17" s="813"/>
      <c r="EKV17" s="813"/>
      <c r="EKW17" s="813"/>
      <c r="EKX17" s="813"/>
      <c r="EKY17" s="813"/>
      <c r="EKZ17" s="813"/>
      <c r="ELA17" s="813"/>
      <c r="ELB17" s="813"/>
      <c r="ELC17" s="813"/>
      <c r="ELD17" s="813"/>
      <c r="ELE17" s="813"/>
      <c r="ELF17" s="813"/>
      <c r="ELG17" s="813"/>
      <c r="ELH17" s="813"/>
      <c r="ELI17" s="813"/>
      <c r="ELJ17" s="813"/>
      <c r="ELK17" s="813"/>
      <c r="ELL17" s="813"/>
      <c r="ELM17" s="813"/>
      <c r="ELN17" s="813"/>
      <c r="ELO17" s="813"/>
      <c r="ELP17" s="813"/>
      <c r="ELQ17" s="813"/>
      <c r="ELR17" s="813"/>
      <c r="ELS17" s="813"/>
      <c r="ELT17" s="813"/>
      <c r="ELU17" s="813"/>
      <c r="ELV17" s="813"/>
      <c r="ELW17" s="813"/>
      <c r="ELX17" s="813"/>
      <c r="ELY17" s="813"/>
      <c r="ELZ17" s="813"/>
      <c r="EMA17" s="813"/>
      <c r="EMB17" s="813"/>
      <c r="EMC17" s="813"/>
      <c r="EMD17" s="813"/>
      <c r="EME17" s="813"/>
      <c r="EMF17" s="813"/>
      <c r="EMG17" s="813"/>
      <c r="EMH17" s="813"/>
      <c r="EMI17" s="813"/>
      <c r="EMJ17" s="813"/>
      <c r="EMK17" s="813"/>
      <c r="EML17" s="813"/>
      <c r="EMM17" s="813"/>
      <c r="EMN17" s="813"/>
      <c r="EMO17" s="813"/>
      <c r="EMP17" s="813"/>
      <c r="EMQ17" s="813"/>
      <c r="EMR17" s="813"/>
      <c r="EMS17" s="813"/>
      <c r="EMT17" s="813"/>
      <c r="EMU17" s="813"/>
      <c r="EMV17" s="813"/>
      <c r="EMW17" s="813"/>
      <c r="EMX17" s="813"/>
      <c r="EMY17" s="813"/>
      <c r="EMZ17" s="813"/>
      <c r="ENA17" s="813"/>
      <c r="ENB17" s="813"/>
      <c r="ENC17" s="813"/>
      <c r="END17" s="813"/>
      <c r="ENE17" s="813"/>
      <c r="ENF17" s="813"/>
      <c r="ENG17" s="813"/>
      <c r="ENH17" s="813"/>
      <c r="ENI17" s="813"/>
      <c r="ENJ17" s="813"/>
      <c r="ENK17" s="813"/>
      <c r="ENL17" s="813"/>
      <c r="ENM17" s="813"/>
      <c r="ENN17" s="813"/>
      <c r="ENO17" s="813"/>
      <c r="ENP17" s="813"/>
      <c r="ENQ17" s="813"/>
      <c r="ENR17" s="813"/>
      <c r="ENS17" s="813"/>
      <c r="ENT17" s="813"/>
      <c r="ENU17" s="813"/>
      <c r="ENV17" s="813"/>
      <c r="ENW17" s="813"/>
      <c r="ENX17" s="813"/>
      <c r="ENY17" s="813"/>
      <c r="ENZ17" s="813"/>
      <c r="EOA17" s="813"/>
      <c r="EOB17" s="813"/>
      <c r="EOC17" s="813"/>
      <c r="EOD17" s="813"/>
      <c r="EOE17" s="813"/>
      <c r="EOF17" s="813"/>
      <c r="EOG17" s="813"/>
      <c r="EOH17" s="813"/>
      <c r="EOI17" s="813"/>
      <c r="EOJ17" s="813"/>
      <c r="EOK17" s="813"/>
      <c r="EOL17" s="813"/>
      <c r="EOM17" s="813"/>
      <c r="EON17" s="813"/>
      <c r="EOO17" s="813"/>
      <c r="EOP17" s="813"/>
      <c r="EOQ17" s="813"/>
      <c r="EOR17" s="813"/>
      <c r="EOS17" s="813"/>
      <c r="EOT17" s="813"/>
      <c r="EOU17" s="813"/>
      <c r="EOV17" s="813"/>
      <c r="EOW17" s="813"/>
      <c r="EOX17" s="813"/>
      <c r="EOY17" s="813"/>
      <c r="EOZ17" s="813"/>
      <c r="EPA17" s="813"/>
      <c r="EPB17" s="813"/>
      <c r="EPC17" s="813"/>
      <c r="EPD17" s="813"/>
      <c r="EPE17" s="813"/>
      <c r="EPF17" s="813"/>
      <c r="EPG17" s="813"/>
      <c r="EPH17" s="813"/>
      <c r="EPI17" s="813"/>
      <c r="EPJ17" s="813"/>
      <c r="EPK17" s="813"/>
      <c r="EPL17" s="813"/>
      <c r="EPM17" s="813"/>
      <c r="EPN17" s="813"/>
      <c r="EPO17" s="813"/>
      <c r="EPP17" s="813"/>
      <c r="EPQ17" s="813"/>
      <c r="EPR17" s="813"/>
      <c r="EPS17" s="813"/>
      <c r="EPT17" s="813"/>
      <c r="EPU17" s="813"/>
      <c r="EPV17" s="813"/>
      <c r="EPW17" s="813"/>
      <c r="EPX17" s="813"/>
      <c r="EPY17" s="813"/>
      <c r="EPZ17" s="813"/>
      <c r="EQA17" s="813"/>
      <c r="EQB17" s="813"/>
      <c r="EQC17" s="813"/>
      <c r="EQD17" s="813"/>
      <c r="EQE17" s="813"/>
      <c r="EQF17" s="813"/>
      <c r="EQG17" s="813"/>
      <c r="EQH17" s="813"/>
      <c r="EQI17" s="813"/>
      <c r="EQJ17" s="813"/>
      <c r="EQK17" s="813"/>
      <c r="EQL17" s="813"/>
      <c r="EQM17" s="813"/>
      <c r="EQN17" s="813"/>
      <c r="EQO17" s="813"/>
      <c r="EQP17" s="813"/>
      <c r="EQQ17" s="813"/>
      <c r="EQR17" s="813"/>
      <c r="EQS17" s="813"/>
      <c r="EQT17" s="813"/>
      <c r="EQU17" s="813"/>
      <c r="EQV17" s="813"/>
      <c r="EQW17" s="813"/>
      <c r="EQX17" s="813"/>
      <c r="EQY17" s="813"/>
      <c r="EQZ17" s="813"/>
      <c r="ERA17" s="813"/>
      <c r="ERB17" s="813"/>
      <c r="ERC17" s="813"/>
      <c r="ERD17" s="813"/>
      <c r="ERE17" s="813"/>
      <c r="ERF17" s="813"/>
      <c r="ERG17" s="813"/>
      <c r="ERH17" s="813"/>
      <c r="ERI17" s="813"/>
      <c r="ERJ17" s="813"/>
      <c r="ERK17" s="813"/>
      <c r="ERL17" s="813"/>
      <c r="ERM17" s="813"/>
      <c r="ERN17" s="813"/>
      <c r="ERO17" s="813"/>
      <c r="ERP17" s="813"/>
      <c r="ERQ17" s="813"/>
      <c r="ERR17" s="813"/>
      <c r="ERS17" s="813"/>
      <c r="ERT17" s="813"/>
      <c r="ERU17" s="813"/>
      <c r="ERV17" s="813"/>
      <c r="ERW17" s="813"/>
      <c r="ERX17" s="813"/>
      <c r="ERY17" s="813"/>
      <c r="ERZ17" s="813"/>
      <c r="ESA17" s="813"/>
      <c r="ESB17" s="813"/>
      <c r="ESC17" s="813"/>
      <c r="ESD17" s="813"/>
      <c r="ESE17" s="813"/>
      <c r="ESF17" s="813"/>
      <c r="ESG17" s="813"/>
      <c r="ESH17" s="813"/>
      <c r="ESI17" s="813"/>
      <c r="ESJ17" s="813"/>
      <c r="ESK17" s="813"/>
      <c r="ESL17" s="813"/>
      <c r="ESM17" s="813"/>
      <c r="ESN17" s="813"/>
      <c r="ESO17" s="813"/>
      <c r="ESP17" s="813"/>
      <c r="ESQ17" s="813"/>
      <c r="ESR17" s="813"/>
      <c r="ESS17" s="813"/>
      <c r="EST17" s="813"/>
      <c r="ESU17" s="813"/>
      <c r="ESV17" s="813"/>
      <c r="ESW17" s="813"/>
      <c r="ESX17" s="813"/>
      <c r="ESY17" s="813"/>
      <c r="ESZ17" s="813"/>
      <c r="ETA17" s="813"/>
      <c r="ETB17" s="813"/>
      <c r="ETC17" s="813"/>
      <c r="ETD17" s="813"/>
      <c r="ETE17" s="813"/>
      <c r="ETF17" s="813"/>
      <c r="ETG17" s="813"/>
      <c r="ETH17" s="813"/>
      <c r="ETI17" s="813"/>
      <c r="ETJ17" s="813"/>
      <c r="ETK17" s="813"/>
      <c r="ETL17" s="813"/>
      <c r="ETM17" s="813"/>
      <c r="ETN17" s="813"/>
      <c r="ETO17" s="813"/>
      <c r="ETP17" s="813"/>
      <c r="ETQ17" s="813"/>
      <c r="ETR17" s="813"/>
      <c r="ETS17" s="813"/>
      <c r="ETT17" s="813"/>
      <c r="ETU17" s="813"/>
      <c r="ETV17" s="813"/>
      <c r="ETW17" s="813"/>
      <c r="ETX17" s="813"/>
      <c r="ETY17" s="813"/>
      <c r="ETZ17" s="813"/>
      <c r="EUA17" s="813"/>
      <c r="EUB17" s="813"/>
      <c r="EUC17" s="813"/>
      <c r="EUD17" s="813"/>
      <c r="EUE17" s="813"/>
      <c r="EUF17" s="813"/>
      <c r="EUG17" s="813"/>
      <c r="EUH17" s="813"/>
      <c r="EUI17" s="813"/>
      <c r="EUJ17" s="813"/>
      <c r="EUK17" s="813"/>
      <c r="EUL17" s="813"/>
      <c r="EUM17" s="813"/>
      <c r="EUN17" s="813"/>
      <c r="EUO17" s="813"/>
      <c r="EUP17" s="813"/>
      <c r="EUQ17" s="813"/>
      <c r="EUR17" s="813"/>
      <c r="EUS17" s="813"/>
      <c r="EUT17" s="813"/>
      <c r="EUU17" s="813"/>
      <c r="EUV17" s="813"/>
      <c r="EUW17" s="813"/>
      <c r="EUX17" s="813"/>
      <c r="EUY17" s="813"/>
      <c r="EUZ17" s="813"/>
      <c r="EVA17" s="813"/>
      <c r="EVB17" s="813"/>
      <c r="EVC17" s="813"/>
      <c r="EVD17" s="813"/>
      <c r="EVE17" s="813"/>
      <c r="EVF17" s="813"/>
      <c r="EVG17" s="813"/>
      <c r="EVH17" s="813"/>
      <c r="EVI17" s="813"/>
      <c r="EVJ17" s="813"/>
      <c r="EVK17" s="813"/>
      <c r="EVL17" s="813"/>
      <c r="EVM17" s="813"/>
      <c r="EVN17" s="813"/>
      <c r="EVO17" s="813"/>
      <c r="EVP17" s="813"/>
      <c r="EVQ17" s="813"/>
      <c r="EVR17" s="813"/>
      <c r="EVS17" s="813"/>
      <c r="EVT17" s="813"/>
      <c r="EVU17" s="813"/>
      <c r="EVV17" s="813"/>
      <c r="EVW17" s="813"/>
      <c r="EVX17" s="813"/>
      <c r="EVY17" s="813"/>
      <c r="EVZ17" s="813"/>
      <c r="EWA17" s="813"/>
      <c r="EWB17" s="813"/>
      <c r="EWC17" s="813"/>
      <c r="EWD17" s="813"/>
      <c r="EWE17" s="813"/>
      <c r="EWF17" s="813"/>
      <c r="EWG17" s="813"/>
      <c r="EWH17" s="813"/>
      <c r="EWI17" s="813"/>
      <c r="EWJ17" s="813"/>
      <c r="EWK17" s="813"/>
      <c r="EWL17" s="813"/>
      <c r="EWM17" s="813"/>
      <c r="EWN17" s="813"/>
      <c r="EWO17" s="813"/>
      <c r="EWP17" s="813"/>
      <c r="EWQ17" s="813"/>
      <c r="EWR17" s="813"/>
      <c r="EWS17" s="813"/>
      <c r="EWT17" s="813"/>
      <c r="EWU17" s="813"/>
      <c r="EWV17" s="813"/>
      <c r="EWW17" s="813"/>
      <c r="EWX17" s="813"/>
      <c r="EWY17" s="813"/>
      <c r="EWZ17" s="813"/>
      <c r="EXA17" s="813"/>
      <c r="EXB17" s="813"/>
      <c r="EXC17" s="813"/>
      <c r="EXD17" s="813"/>
      <c r="EXE17" s="813"/>
      <c r="EXF17" s="813"/>
      <c r="EXG17" s="813"/>
      <c r="EXH17" s="813"/>
      <c r="EXI17" s="813"/>
      <c r="EXJ17" s="813"/>
      <c r="EXK17" s="813"/>
      <c r="EXL17" s="813"/>
      <c r="EXM17" s="813"/>
      <c r="EXN17" s="813"/>
      <c r="EXO17" s="813"/>
      <c r="EXP17" s="813"/>
      <c r="EXQ17" s="813"/>
      <c r="EXR17" s="813"/>
      <c r="EXS17" s="813"/>
      <c r="EXT17" s="813"/>
      <c r="EXU17" s="813"/>
      <c r="EXV17" s="813"/>
      <c r="EXW17" s="813"/>
      <c r="EXX17" s="813"/>
      <c r="EXY17" s="813"/>
      <c r="EXZ17" s="813"/>
      <c r="EYA17" s="813"/>
      <c r="EYB17" s="813"/>
      <c r="EYC17" s="813"/>
      <c r="EYD17" s="813"/>
      <c r="EYE17" s="813"/>
      <c r="EYF17" s="813"/>
      <c r="EYG17" s="813"/>
      <c r="EYH17" s="813"/>
      <c r="EYI17" s="813"/>
      <c r="EYJ17" s="813"/>
      <c r="EYK17" s="813"/>
      <c r="EYL17" s="813"/>
      <c r="EYM17" s="813"/>
      <c r="EYN17" s="813"/>
      <c r="EYO17" s="813"/>
      <c r="EYP17" s="813"/>
      <c r="EYQ17" s="813"/>
      <c r="EYR17" s="813"/>
      <c r="EYS17" s="813"/>
      <c r="EYT17" s="813"/>
      <c r="EYU17" s="813"/>
      <c r="EYV17" s="813"/>
      <c r="EYW17" s="813"/>
      <c r="EYX17" s="813"/>
      <c r="EYY17" s="813"/>
      <c r="EYZ17" s="813"/>
      <c r="EZA17" s="813"/>
      <c r="EZB17" s="813"/>
      <c r="EZC17" s="813"/>
      <c r="EZD17" s="813"/>
      <c r="EZE17" s="813"/>
      <c r="EZF17" s="813"/>
      <c r="EZG17" s="813"/>
      <c r="EZH17" s="813"/>
      <c r="EZI17" s="813"/>
      <c r="EZJ17" s="813"/>
      <c r="EZK17" s="813"/>
      <c r="EZL17" s="813"/>
      <c r="EZM17" s="813"/>
      <c r="EZN17" s="813"/>
      <c r="EZO17" s="813"/>
      <c r="EZP17" s="813"/>
      <c r="EZQ17" s="813"/>
      <c r="EZR17" s="813"/>
      <c r="EZS17" s="813"/>
      <c r="EZT17" s="813"/>
      <c r="EZU17" s="813"/>
      <c r="EZV17" s="813"/>
      <c r="EZW17" s="813"/>
      <c r="EZX17" s="813"/>
      <c r="EZY17" s="813"/>
      <c r="EZZ17" s="813"/>
      <c r="FAA17" s="813"/>
      <c r="FAB17" s="813"/>
      <c r="FAC17" s="813"/>
      <c r="FAD17" s="813"/>
      <c r="FAE17" s="813"/>
      <c r="FAF17" s="813"/>
      <c r="FAG17" s="813"/>
      <c r="FAH17" s="813"/>
      <c r="FAI17" s="813"/>
      <c r="FAJ17" s="813"/>
      <c r="FAK17" s="813"/>
      <c r="FAL17" s="813"/>
      <c r="FAM17" s="813"/>
      <c r="FAN17" s="813"/>
      <c r="FAO17" s="813"/>
      <c r="FAP17" s="813"/>
      <c r="FAQ17" s="813"/>
      <c r="FAR17" s="813"/>
      <c r="FAS17" s="813"/>
      <c r="FAT17" s="813"/>
      <c r="FAU17" s="813"/>
      <c r="FAV17" s="813"/>
      <c r="FAW17" s="813"/>
      <c r="FAX17" s="813"/>
      <c r="FAY17" s="813"/>
      <c r="FAZ17" s="813"/>
      <c r="FBA17" s="813"/>
      <c r="FBB17" s="813"/>
      <c r="FBC17" s="813"/>
      <c r="FBD17" s="813"/>
      <c r="FBE17" s="813"/>
      <c r="FBF17" s="813"/>
      <c r="FBG17" s="813"/>
      <c r="FBH17" s="813"/>
      <c r="FBI17" s="813"/>
      <c r="FBJ17" s="813"/>
      <c r="FBK17" s="813"/>
      <c r="FBL17" s="813"/>
      <c r="FBM17" s="813"/>
      <c r="FBN17" s="813"/>
      <c r="FBO17" s="813"/>
      <c r="FBP17" s="813"/>
      <c r="FBQ17" s="813"/>
      <c r="FBR17" s="813"/>
      <c r="FBS17" s="813"/>
      <c r="FBT17" s="813"/>
      <c r="FBU17" s="813"/>
      <c r="FBV17" s="813"/>
      <c r="FBW17" s="813"/>
      <c r="FBX17" s="813"/>
      <c r="FBY17" s="813"/>
      <c r="FBZ17" s="813"/>
      <c r="FCA17" s="813"/>
      <c r="FCB17" s="813"/>
      <c r="FCC17" s="813"/>
      <c r="FCD17" s="813"/>
      <c r="FCE17" s="813"/>
      <c r="FCF17" s="813"/>
      <c r="FCG17" s="813"/>
      <c r="FCH17" s="813"/>
      <c r="FCI17" s="813"/>
      <c r="FCJ17" s="813"/>
      <c r="FCK17" s="813"/>
      <c r="FCL17" s="813"/>
      <c r="FCM17" s="813"/>
      <c r="FCN17" s="813"/>
      <c r="FCO17" s="813"/>
      <c r="FCP17" s="813"/>
      <c r="FCQ17" s="813"/>
      <c r="FCR17" s="813"/>
      <c r="FCS17" s="813"/>
      <c r="FCT17" s="813"/>
      <c r="FCU17" s="813"/>
      <c r="FCV17" s="813"/>
      <c r="FCW17" s="813"/>
      <c r="FCX17" s="813"/>
      <c r="FCY17" s="813"/>
      <c r="FCZ17" s="813"/>
      <c r="FDA17" s="813"/>
      <c r="FDB17" s="813"/>
      <c r="FDC17" s="813"/>
      <c r="FDD17" s="813"/>
      <c r="FDE17" s="813"/>
      <c r="FDF17" s="813"/>
      <c r="FDG17" s="813"/>
      <c r="FDH17" s="813"/>
      <c r="FDI17" s="813"/>
      <c r="FDJ17" s="813"/>
      <c r="FDK17" s="813"/>
      <c r="FDL17" s="813"/>
      <c r="FDM17" s="813"/>
      <c r="FDN17" s="813"/>
      <c r="FDO17" s="813"/>
      <c r="FDP17" s="813"/>
      <c r="FDQ17" s="813"/>
      <c r="FDR17" s="813"/>
      <c r="FDS17" s="813"/>
      <c r="FDT17" s="813"/>
      <c r="FDU17" s="813"/>
      <c r="FDV17" s="813"/>
      <c r="FDW17" s="813"/>
      <c r="FDX17" s="813"/>
      <c r="FDY17" s="813"/>
      <c r="FDZ17" s="813"/>
      <c r="FEA17" s="813"/>
      <c r="FEB17" s="813"/>
      <c r="FEC17" s="813"/>
      <c r="FED17" s="813"/>
      <c r="FEE17" s="813"/>
      <c r="FEF17" s="813"/>
      <c r="FEG17" s="813"/>
      <c r="FEH17" s="813"/>
      <c r="FEI17" s="813"/>
      <c r="FEJ17" s="813"/>
      <c r="FEK17" s="813"/>
      <c r="FEL17" s="813"/>
      <c r="FEM17" s="813"/>
      <c r="FEN17" s="813"/>
      <c r="FEO17" s="813"/>
      <c r="FEP17" s="813"/>
      <c r="FEQ17" s="813"/>
      <c r="FER17" s="813"/>
      <c r="FES17" s="813"/>
      <c r="FET17" s="813"/>
      <c r="FEU17" s="813"/>
      <c r="FEV17" s="813"/>
      <c r="FEW17" s="813"/>
      <c r="FEX17" s="813"/>
      <c r="FEY17" s="813"/>
      <c r="FEZ17" s="813"/>
      <c r="FFA17" s="813"/>
      <c r="FFB17" s="813"/>
      <c r="FFC17" s="813"/>
      <c r="FFD17" s="813"/>
      <c r="FFE17" s="813"/>
      <c r="FFF17" s="813"/>
      <c r="FFG17" s="813"/>
      <c r="FFH17" s="813"/>
      <c r="FFI17" s="813"/>
      <c r="FFJ17" s="813"/>
      <c r="FFK17" s="813"/>
      <c r="FFL17" s="813"/>
      <c r="FFM17" s="813"/>
      <c r="FFN17" s="813"/>
      <c r="FFO17" s="813"/>
      <c r="FFP17" s="813"/>
      <c r="FFQ17" s="813"/>
      <c r="FFR17" s="813"/>
      <c r="FFS17" s="813"/>
      <c r="FFT17" s="813"/>
      <c r="FFU17" s="813"/>
      <c r="FFV17" s="813"/>
      <c r="FFW17" s="813"/>
      <c r="FFX17" s="813"/>
      <c r="FFY17" s="813"/>
      <c r="FFZ17" s="813"/>
      <c r="FGA17" s="813"/>
      <c r="FGB17" s="813"/>
      <c r="FGC17" s="813"/>
      <c r="FGD17" s="813"/>
      <c r="FGE17" s="813"/>
      <c r="FGF17" s="813"/>
      <c r="FGG17" s="813"/>
      <c r="FGH17" s="813"/>
      <c r="FGI17" s="813"/>
      <c r="FGJ17" s="813"/>
      <c r="FGK17" s="813"/>
      <c r="FGL17" s="813"/>
      <c r="FGM17" s="813"/>
      <c r="FGN17" s="813"/>
      <c r="FGO17" s="813"/>
      <c r="FGP17" s="813"/>
      <c r="FGQ17" s="813"/>
      <c r="FGR17" s="813"/>
      <c r="FGS17" s="813"/>
      <c r="FGT17" s="813"/>
      <c r="FGU17" s="813"/>
      <c r="FGV17" s="813"/>
      <c r="FGW17" s="813"/>
      <c r="FGX17" s="813"/>
      <c r="FGY17" s="813"/>
      <c r="FGZ17" s="813"/>
      <c r="FHA17" s="813"/>
      <c r="FHB17" s="813"/>
      <c r="FHC17" s="813"/>
      <c r="FHD17" s="813"/>
      <c r="FHE17" s="813"/>
      <c r="FHF17" s="813"/>
      <c r="FHG17" s="813"/>
      <c r="FHH17" s="813"/>
      <c r="FHI17" s="813"/>
      <c r="FHJ17" s="813"/>
      <c r="FHK17" s="813"/>
      <c r="FHL17" s="813"/>
      <c r="FHM17" s="813"/>
      <c r="FHN17" s="813"/>
      <c r="FHO17" s="813"/>
      <c r="FHP17" s="813"/>
      <c r="FHQ17" s="813"/>
      <c r="FHR17" s="813"/>
      <c r="FHS17" s="813"/>
      <c r="FHT17" s="813"/>
      <c r="FHU17" s="813"/>
      <c r="FHV17" s="813"/>
      <c r="FHW17" s="813"/>
      <c r="FHX17" s="813"/>
      <c r="FHY17" s="813"/>
      <c r="FHZ17" s="813"/>
      <c r="FIA17" s="813"/>
      <c r="FIB17" s="813"/>
      <c r="FIC17" s="813"/>
      <c r="FID17" s="813"/>
      <c r="FIE17" s="813"/>
      <c r="FIF17" s="813"/>
      <c r="FIG17" s="813"/>
      <c r="FIH17" s="813"/>
      <c r="FII17" s="813"/>
      <c r="FIJ17" s="813"/>
      <c r="FIK17" s="813"/>
      <c r="FIL17" s="813"/>
      <c r="FIM17" s="813"/>
      <c r="FIN17" s="813"/>
      <c r="FIO17" s="813"/>
      <c r="FIP17" s="813"/>
      <c r="FIQ17" s="813"/>
      <c r="FIR17" s="813"/>
      <c r="FIS17" s="813"/>
      <c r="FIT17" s="813"/>
      <c r="FIU17" s="813"/>
      <c r="FIV17" s="813"/>
      <c r="FIW17" s="813"/>
      <c r="FIX17" s="813"/>
      <c r="FIY17" s="813"/>
      <c r="FIZ17" s="813"/>
      <c r="FJA17" s="813"/>
      <c r="FJB17" s="813"/>
      <c r="FJC17" s="813"/>
      <c r="FJD17" s="813"/>
      <c r="FJE17" s="813"/>
      <c r="FJF17" s="813"/>
      <c r="FJG17" s="813"/>
      <c r="FJH17" s="813"/>
      <c r="FJI17" s="813"/>
      <c r="FJJ17" s="813"/>
      <c r="FJK17" s="813"/>
      <c r="FJL17" s="813"/>
      <c r="FJM17" s="813"/>
      <c r="FJN17" s="813"/>
      <c r="FJO17" s="813"/>
      <c r="FJP17" s="813"/>
      <c r="FJQ17" s="813"/>
      <c r="FJR17" s="813"/>
      <c r="FJS17" s="813"/>
      <c r="FJT17" s="813"/>
      <c r="FJU17" s="813"/>
      <c r="FJV17" s="813"/>
      <c r="FJW17" s="813"/>
      <c r="FJX17" s="813"/>
      <c r="FJY17" s="813"/>
      <c r="FJZ17" s="813"/>
      <c r="FKA17" s="813"/>
      <c r="FKB17" s="813"/>
      <c r="FKC17" s="813"/>
      <c r="FKD17" s="813"/>
      <c r="FKE17" s="813"/>
      <c r="FKF17" s="813"/>
      <c r="FKG17" s="813"/>
      <c r="FKH17" s="813"/>
      <c r="FKI17" s="813"/>
      <c r="FKJ17" s="813"/>
      <c r="FKK17" s="813"/>
      <c r="FKL17" s="813"/>
      <c r="FKM17" s="813"/>
      <c r="FKN17" s="813"/>
      <c r="FKO17" s="813"/>
      <c r="FKP17" s="813"/>
      <c r="FKQ17" s="813"/>
      <c r="FKR17" s="813"/>
      <c r="FKS17" s="813"/>
      <c r="FKT17" s="813"/>
      <c r="FKU17" s="813"/>
      <c r="FKV17" s="813"/>
      <c r="FKW17" s="813"/>
      <c r="FKX17" s="813"/>
      <c r="FKY17" s="813"/>
      <c r="FKZ17" s="813"/>
      <c r="FLA17" s="813"/>
      <c r="FLB17" s="813"/>
      <c r="FLC17" s="813"/>
      <c r="FLD17" s="813"/>
      <c r="FLE17" s="813"/>
      <c r="FLF17" s="813"/>
      <c r="FLG17" s="813"/>
      <c r="FLH17" s="813"/>
      <c r="FLI17" s="813"/>
      <c r="FLJ17" s="813"/>
      <c r="FLK17" s="813"/>
      <c r="FLL17" s="813"/>
      <c r="FLM17" s="813"/>
      <c r="FLN17" s="813"/>
      <c r="FLO17" s="813"/>
      <c r="FLP17" s="813"/>
      <c r="FLQ17" s="813"/>
      <c r="FLR17" s="813"/>
      <c r="FLS17" s="813"/>
      <c r="FLT17" s="813"/>
      <c r="FLU17" s="813"/>
      <c r="FLV17" s="813"/>
      <c r="FLW17" s="813"/>
      <c r="FLX17" s="813"/>
      <c r="FLY17" s="813"/>
      <c r="FLZ17" s="813"/>
      <c r="FMA17" s="813"/>
      <c r="FMB17" s="813"/>
      <c r="FMC17" s="813"/>
      <c r="FMD17" s="813"/>
      <c r="FME17" s="813"/>
      <c r="FMF17" s="813"/>
      <c r="FMG17" s="813"/>
      <c r="FMH17" s="813"/>
      <c r="FMI17" s="813"/>
      <c r="FMJ17" s="813"/>
      <c r="FMK17" s="813"/>
      <c r="FML17" s="813"/>
      <c r="FMM17" s="813"/>
      <c r="FMN17" s="813"/>
      <c r="FMO17" s="813"/>
      <c r="FMP17" s="813"/>
      <c r="FMQ17" s="813"/>
      <c r="FMR17" s="813"/>
      <c r="FMS17" s="813"/>
      <c r="FMT17" s="813"/>
      <c r="FMU17" s="813"/>
      <c r="FMV17" s="813"/>
      <c r="FMW17" s="813"/>
      <c r="FMX17" s="813"/>
      <c r="FMY17" s="813"/>
      <c r="FMZ17" s="813"/>
      <c r="FNA17" s="813"/>
      <c r="FNB17" s="813"/>
      <c r="FNC17" s="813"/>
      <c r="FND17" s="813"/>
      <c r="FNE17" s="813"/>
      <c r="FNF17" s="813"/>
      <c r="FNG17" s="813"/>
      <c r="FNH17" s="813"/>
      <c r="FNI17" s="813"/>
      <c r="FNJ17" s="813"/>
      <c r="FNK17" s="813"/>
      <c r="FNL17" s="813"/>
      <c r="FNM17" s="813"/>
      <c r="FNN17" s="813"/>
      <c r="FNO17" s="813"/>
      <c r="FNP17" s="813"/>
      <c r="FNQ17" s="813"/>
      <c r="FNR17" s="813"/>
      <c r="FNS17" s="813"/>
      <c r="FNT17" s="813"/>
      <c r="FNU17" s="813"/>
      <c r="FNV17" s="813"/>
      <c r="FNW17" s="813"/>
      <c r="FNX17" s="813"/>
      <c r="FNY17" s="813"/>
      <c r="FNZ17" s="813"/>
      <c r="FOA17" s="813"/>
      <c r="FOB17" s="813"/>
      <c r="FOC17" s="813"/>
      <c r="FOD17" s="813"/>
      <c r="FOE17" s="813"/>
      <c r="FOF17" s="813"/>
      <c r="FOG17" s="813"/>
      <c r="FOH17" s="813"/>
      <c r="FOI17" s="813"/>
      <c r="FOJ17" s="813"/>
      <c r="FOK17" s="813"/>
      <c r="FOL17" s="813"/>
      <c r="FOM17" s="813"/>
      <c r="FON17" s="813"/>
      <c r="FOO17" s="813"/>
      <c r="FOP17" s="813"/>
      <c r="FOQ17" s="813"/>
      <c r="FOR17" s="813"/>
      <c r="FOS17" s="813"/>
      <c r="FOT17" s="813"/>
      <c r="FOU17" s="813"/>
      <c r="FOV17" s="813"/>
      <c r="FOW17" s="813"/>
      <c r="FOX17" s="813"/>
      <c r="FOY17" s="813"/>
      <c r="FOZ17" s="813"/>
      <c r="FPA17" s="813"/>
      <c r="FPB17" s="813"/>
      <c r="FPC17" s="813"/>
      <c r="FPD17" s="813"/>
      <c r="FPE17" s="813"/>
      <c r="FPF17" s="813"/>
      <c r="FPG17" s="813"/>
      <c r="FPH17" s="813"/>
      <c r="FPI17" s="813"/>
      <c r="FPJ17" s="813"/>
      <c r="FPK17" s="813"/>
      <c r="FPL17" s="813"/>
      <c r="FPM17" s="813"/>
      <c r="FPN17" s="813"/>
      <c r="FPO17" s="813"/>
      <c r="FPP17" s="813"/>
      <c r="FPQ17" s="813"/>
      <c r="FPR17" s="813"/>
      <c r="FPS17" s="813"/>
      <c r="FPT17" s="813"/>
      <c r="FPU17" s="813"/>
      <c r="FPV17" s="813"/>
      <c r="FPW17" s="813"/>
      <c r="FPX17" s="813"/>
      <c r="FPY17" s="813"/>
      <c r="FPZ17" s="813"/>
      <c r="FQA17" s="813"/>
      <c r="FQB17" s="813"/>
      <c r="FQC17" s="813"/>
      <c r="FQD17" s="813"/>
      <c r="FQE17" s="813"/>
      <c r="FQF17" s="813"/>
      <c r="FQG17" s="813"/>
      <c r="FQH17" s="813"/>
      <c r="FQI17" s="813"/>
      <c r="FQJ17" s="813"/>
      <c r="FQK17" s="813"/>
      <c r="FQL17" s="813"/>
      <c r="FQM17" s="813"/>
      <c r="FQN17" s="813"/>
      <c r="FQO17" s="813"/>
      <c r="FQP17" s="813"/>
      <c r="FQQ17" s="813"/>
      <c r="FQR17" s="813"/>
      <c r="FQS17" s="813"/>
      <c r="FQT17" s="813"/>
      <c r="FQU17" s="813"/>
      <c r="FQV17" s="813"/>
      <c r="FQW17" s="813"/>
      <c r="FQX17" s="813"/>
      <c r="FQY17" s="813"/>
      <c r="FQZ17" s="813"/>
      <c r="FRA17" s="813"/>
      <c r="FRB17" s="813"/>
      <c r="FRC17" s="813"/>
      <c r="FRD17" s="813"/>
      <c r="FRE17" s="813"/>
      <c r="FRF17" s="813"/>
      <c r="FRG17" s="813"/>
      <c r="FRH17" s="813"/>
      <c r="FRI17" s="813"/>
      <c r="FRJ17" s="813"/>
      <c r="FRK17" s="813"/>
      <c r="FRL17" s="813"/>
      <c r="FRM17" s="813"/>
      <c r="FRN17" s="813"/>
      <c r="FRO17" s="813"/>
      <c r="FRP17" s="813"/>
      <c r="FRQ17" s="813"/>
      <c r="FRR17" s="813"/>
      <c r="FRS17" s="813"/>
      <c r="FRT17" s="813"/>
      <c r="FRU17" s="813"/>
      <c r="FRV17" s="813"/>
      <c r="FRW17" s="813"/>
      <c r="FRX17" s="813"/>
      <c r="FRY17" s="813"/>
      <c r="FRZ17" s="813"/>
      <c r="FSA17" s="813"/>
      <c r="FSB17" s="813"/>
      <c r="FSC17" s="813"/>
      <c r="FSD17" s="813"/>
      <c r="FSE17" s="813"/>
      <c r="FSF17" s="813"/>
      <c r="FSG17" s="813"/>
      <c r="FSH17" s="813"/>
      <c r="FSI17" s="813"/>
      <c r="FSJ17" s="813"/>
      <c r="FSK17" s="813"/>
      <c r="FSL17" s="813"/>
      <c r="FSM17" s="813"/>
      <c r="FSN17" s="813"/>
      <c r="FSO17" s="813"/>
      <c r="FSP17" s="813"/>
      <c r="FSQ17" s="813"/>
      <c r="FSR17" s="813"/>
      <c r="FSS17" s="813"/>
      <c r="FST17" s="813"/>
      <c r="FSU17" s="813"/>
      <c r="FSV17" s="813"/>
      <c r="FSW17" s="813"/>
      <c r="FSX17" s="813"/>
      <c r="FSY17" s="813"/>
      <c r="FSZ17" s="813"/>
      <c r="FTA17" s="813"/>
      <c r="FTB17" s="813"/>
      <c r="FTC17" s="813"/>
      <c r="FTD17" s="813"/>
      <c r="FTE17" s="813"/>
      <c r="FTF17" s="813"/>
      <c r="FTG17" s="813"/>
      <c r="FTH17" s="813"/>
      <c r="FTI17" s="813"/>
      <c r="FTJ17" s="813"/>
      <c r="FTK17" s="813"/>
      <c r="FTL17" s="813"/>
      <c r="FTM17" s="813"/>
      <c r="FTN17" s="813"/>
      <c r="FTO17" s="813"/>
      <c r="FTP17" s="813"/>
      <c r="FTQ17" s="813"/>
      <c r="FTR17" s="813"/>
      <c r="FTS17" s="813"/>
      <c r="FTT17" s="813"/>
      <c r="FTU17" s="813"/>
      <c r="FTV17" s="813"/>
      <c r="FTW17" s="813"/>
      <c r="FTX17" s="813"/>
      <c r="FTY17" s="813"/>
      <c r="FTZ17" s="813"/>
      <c r="FUA17" s="813"/>
      <c r="FUB17" s="813"/>
      <c r="FUC17" s="813"/>
      <c r="FUD17" s="813"/>
      <c r="FUE17" s="813"/>
      <c r="FUF17" s="813"/>
      <c r="FUG17" s="813"/>
      <c r="FUH17" s="813"/>
      <c r="FUI17" s="813"/>
      <c r="FUJ17" s="813"/>
      <c r="FUK17" s="813"/>
      <c r="FUL17" s="813"/>
      <c r="FUM17" s="813"/>
      <c r="FUN17" s="813"/>
      <c r="FUO17" s="813"/>
      <c r="FUP17" s="813"/>
      <c r="FUQ17" s="813"/>
      <c r="FUR17" s="813"/>
      <c r="FUS17" s="813"/>
      <c r="FUT17" s="813"/>
      <c r="FUU17" s="813"/>
      <c r="FUV17" s="813"/>
      <c r="FUW17" s="813"/>
      <c r="FUX17" s="813"/>
      <c r="FUY17" s="813"/>
      <c r="FUZ17" s="813"/>
      <c r="FVA17" s="813"/>
      <c r="FVB17" s="813"/>
      <c r="FVC17" s="813"/>
      <c r="FVD17" s="813"/>
      <c r="FVE17" s="813"/>
      <c r="FVF17" s="813"/>
      <c r="FVG17" s="813"/>
      <c r="FVH17" s="813"/>
      <c r="FVI17" s="813"/>
      <c r="FVJ17" s="813"/>
      <c r="FVK17" s="813"/>
      <c r="FVL17" s="813"/>
      <c r="FVM17" s="813"/>
      <c r="FVN17" s="813"/>
      <c r="FVO17" s="813"/>
      <c r="FVP17" s="813"/>
      <c r="FVQ17" s="813"/>
      <c r="FVR17" s="813"/>
      <c r="FVS17" s="813"/>
      <c r="FVT17" s="813"/>
      <c r="FVU17" s="813"/>
      <c r="FVV17" s="813"/>
      <c r="FVW17" s="813"/>
      <c r="FVX17" s="813"/>
      <c r="FVY17" s="813"/>
      <c r="FVZ17" s="813"/>
      <c r="FWA17" s="813"/>
      <c r="FWB17" s="813"/>
      <c r="FWC17" s="813"/>
      <c r="FWD17" s="813"/>
      <c r="FWE17" s="813"/>
      <c r="FWF17" s="813"/>
      <c r="FWG17" s="813"/>
      <c r="FWH17" s="813"/>
      <c r="FWI17" s="813"/>
      <c r="FWJ17" s="813"/>
      <c r="FWK17" s="813"/>
      <c r="FWL17" s="813"/>
      <c r="FWM17" s="813"/>
      <c r="FWN17" s="813"/>
      <c r="FWO17" s="813"/>
      <c r="FWP17" s="813"/>
      <c r="FWQ17" s="813"/>
      <c r="FWR17" s="813"/>
      <c r="FWS17" s="813"/>
      <c r="FWT17" s="813"/>
      <c r="FWU17" s="813"/>
      <c r="FWV17" s="813"/>
      <c r="FWW17" s="813"/>
      <c r="FWX17" s="813"/>
      <c r="FWY17" s="813"/>
      <c r="FWZ17" s="813"/>
      <c r="FXA17" s="813"/>
      <c r="FXB17" s="813"/>
      <c r="FXC17" s="813"/>
      <c r="FXD17" s="813"/>
      <c r="FXE17" s="813"/>
      <c r="FXF17" s="813"/>
      <c r="FXG17" s="813"/>
      <c r="FXH17" s="813"/>
      <c r="FXI17" s="813"/>
      <c r="FXJ17" s="813"/>
      <c r="FXK17" s="813"/>
      <c r="FXL17" s="813"/>
      <c r="FXM17" s="813"/>
      <c r="FXN17" s="813"/>
      <c r="FXO17" s="813"/>
      <c r="FXP17" s="813"/>
      <c r="FXQ17" s="813"/>
      <c r="FXR17" s="813"/>
      <c r="FXS17" s="813"/>
      <c r="FXT17" s="813"/>
      <c r="FXU17" s="813"/>
      <c r="FXV17" s="813"/>
      <c r="FXW17" s="813"/>
      <c r="FXX17" s="813"/>
      <c r="FXY17" s="813"/>
      <c r="FXZ17" s="813"/>
      <c r="FYA17" s="813"/>
      <c r="FYB17" s="813"/>
      <c r="FYC17" s="813"/>
      <c r="FYD17" s="813"/>
      <c r="FYE17" s="813"/>
      <c r="FYF17" s="813"/>
      <c r="FYG17" s="813"/>
      <c r="FYH17" s="813"/>
      <c r="FYI17" s="813"/>
      <c r="FYJ17" s="813"/>
      <c r="FYK17" s="813"/>
      <c r="FYL17" s="813"/>
      <c r="FYM17" s="813"/>
      <c r="FYN17" s="813"/>
      <c r="FYO17" s="813"/>
      <c r="FYP17" s="813"/>
      <c r="FYQ17" s="813"/>
      <c r="FYR17" s="813"/>
      <c r="FYS17" s="813"/>
      <c r="FYT17" s="813"/>
      <c r="FYU17" s="813"/>
      <c r="FYV17" s="813"/>
      <c r="FYW17" s="813"/>
      <c r="FYX17" s="813"/>
      <c r="FYY17" s="813"/>
      <c r="FYZ17" s="813"/>
      <c r="FZA17" s="813"/>
      <c r="FZB17" s="813"/>
      <c r="FZC17" s="813"/>
      <c r="FZD17" s="813"/>
      <c r="FZE17" s="813"/>
      <c r="FZF17" s="813"/>
      <c r="FZG17" s="813"/>
      <c r="FZH17" s="813"/>
      <c r="FZI17" s="813"/>
      <c r="FZJ17" s="813"/>
      <c r="FZK17" s="813"/>
      <c r="FZL17" s="813"/>
      <c r="FZM17" s="813"/>
      <c r="FZN17" s="813"/>
      <c r="FZO17" s="813"/>
      <c r="FZP17" s="813"/>
      <c r="FZQ17" s="813"/>
      <c r="FZR17" s="813"/>
      <c r="FZS17" s="813"/>
      <c r="FZT17" s="813"/>
      <c r="FZU17" s="813"/>
      <c r="FZV17" s="813"/>
      <c r="FZW17" s="813"/>
      <c r="FZX17" s="813"/>
      <c r="FZY17" s="813"/>
      <c r="FZZ17" s="813"/>
      <c r="GAA17" s="813"/>
      <c r="GAB17" s="813"/>
      <c r="GAC17" s="813"/>
      <c r="GAD17" s="813"/>
      <c r="GAE17" s="813"/>
      <c r="GAF17" s="813"/>
      <c r="GAG17" s="813"/>
      <c r="GAH17" s="813"/>
      <c r="GAI17" s="813"/>
      <c r="GAJ17" s="813"/>
      <c r="GAK17" s="813"/>
      <c r="GAL17" s="813"/>
      <c r="GAM17" s="813"/>
      <c r="GAN17" s="813"/>
      <c r="GAO17" s="813"/>
      <c r="GAP17" s="813"/>
      <c r="GAQ17" s="813"/>
      <c r="GAR17" s="813"/>
      <c r="GAS17" s="813"/>
      <c r="GAT17" s="813"/>
      <c r="GAU17" s="813"/>
      <c r="GAV17" s="813"/>
      <c r="GAW17" s="813"/>
      <c r="GAX17" s="813"/>
      <c r="GAY17" s="813"/>
      <c r="GAZ17" s="813"/>
      <c r="GBA17" s="813"/>
      <c r="GBB17" s="813"/>
      <c r="GBC17" s="813"/>
      <c r="GBD17" s="813"/>
      <c r="GBE17" s="813"/>
      <c r="GBF17" s="813"/>
      <c r="GBG17" s="813"/>
      <c r="GBH17" s="813"/>
      <c r="GBI17" s="813"/>
      <c r="GBJ17" s="813"/>
      <c r="GBK17" s="813"/>
      <c r="GBL17" s="813"/>
      <c r="GBM17" s="813"/>
      <c r="GBN17" s="813"/>
      <c r="GBO17" s="813"/>
      <c r="GBP17" s="813"/>
      <c r="GBQ17" s="813"/>
      <c r="GBR17" s="813"/>
      <c r="GBS17" s="813"/>
      <c r="GBT17" s="813"/>
      <c r="GBU17" s="813"/>
      <c r="GBV17" s="813"/>
      <c r="GBW17" s="813"/>
      <c r="GBX17" s="813"/>
      <c r="GBY17" s="813"/>
      <c r="GBZ17" s="813"/>
      <c r="GCA17" s="813"/>
      <c r="GCB17" s="813"/>
      <c r="GCC17" s="813"/>
      <c r="GCD17" s="813"/>
      <c r="GCE17" s="813"/>
      <c r="GCF17" s="813"/>
      <c r="GCG17" s="813"/>
      <c r="GCH17" s="813"/>
      <c r="GCI17" s="813"/>
      <c r="GCJ17" s="813"/>
      <c r="GCK17" s="813"/>
      <c r="GCL17" s="813"/>
      <c r="GCM17" s="813"/>
      <c r="GCN17" s="813"/>
      <c r="GCO17" s="813"/>
      <c r="GCP17" s="813"/>
      <c r="GCQ17" s="813"/>
      <c r="GCR17" s="813"/>
      <c r="GCS17" s="813"/>
      <c r="GCT17" s="813"/>
      <c r="GCU17" s="813"/>
      <c r="GCV17" s="813"/>
      <c r="GCW17" s="813"/>
      <c r="GCX17" s="813"/>
      <c r="GCY17" s="813"/>
      <c r="GCZ17" s="813"/>
      <c r="GDA17" s="813"/>
      <c r="GDB17" s="813"/>
      <c r="GDC17" s="813"/>
      <c r="GDD17" s="813"/>
      <c r="GDE17" s="813"/>
      <c r="GDF17" s="813"/>
      <c r="GDG17" s="813"/>
      <c r="GDH17" s="813"/>
      <c r="GDI17" s="813"/>
      <c r="GDJ17" s="813"/>
      <c r="GDK17" s="813"/>
      <c r="GDL17" s="813"/>
      <c r="GDM17" s="813"/>
      <c r="GDN17" s="813"/>
      <c r="GDO17" s="813"/>
      <c r="GDP17" s="813"/>
      <c r="GDQ17" s="813"/>
      <c r="GDR17" s="813"/>
      <c r="GDS17" s="813"/>
      <c r="GDT17" s="813"/>
      <c r="GDU17" s="813"/>
      <c r="GDV17" s="813"/>
      <c r="GDW17" s="813"/>
      <c r="GDX17" s="813"/>
      <c r="GDY17" s="813"/>
      <c r="GDZ17" s="813"/>
      <c r="GEA17" s="813"/>
      <c r="GEB17" s="813"/>
      <c r="GEC17" s="813"/>
      <c r="GED17" s="813"/>
      <c r="GEE17" s="813"/>
      <c r="GEF17" s="813"/>
      <c r="GEG17" s="813"/>
      <c r="GEH17" s="813"/>
      <c r="GEI17" s="813"/>
      <c r="GEJ17" s="813"/>
      <c r="GEK17" s="813"/>
      <c r="GEL17" s="813"/>
      <c r="GEM17" s="813"/>
      <c r="GEN17" s="813"/>
      <c r="GEO17" s="813"/>
      <c r="GEP17" s="813"/>
      <c r="GEQ17" s="813"/>
      <c r="GER17" s="813"/>
      <c r="GES17" s="813"/>
      <c r="GET17" s="813"/>
      <c r="GEU17" s="813"/>
      <c r="GEV17" s="813"/>
      <c r="GEW17" s="813"/>
      <c r="GEX17" s="813"/>
      <c r="GEY17" s="813"/>
      <c r="GEZ17" s="813"/>
      <c r="GFA17" s="813"/>
      <c r="GFB17" s="813"/>
      <c r="GFC17" s="813"/>
      <c r="GFD17" s="813"/>
      <c r="GFE17" s="813"/>
      <c r="GFF17" s="813"/>
      <c r="GFG17" s="813"/>
      <c r="GFH17" s="813"/>
      <c r="GFI17" s="813"/>
      <c r="GFJ17" s="813"/>
      <c r="GFK17" s="813"/>
      <c r="GFL17" s="813"/>
      <c r="GFM17" s="813"/>
      <c r="GFN17" s="813"/>
      <c r="GFO17" s="813"/>
      <c r="GFP17" s="813"/>
      <c r="GFQ17" s="813"/>
      <c r="GFR17" s="813"/>
      <c r="GFS17" s="813"/>
      <c r="GFT17" s="813"/>
      <c r="GFU17" s="813"/>
      <c r="GFV17" s="813"/>
      <c r="GFW17" s="813"/>
      <c r="GFX17" s="813"/>
      <c r="GFY17" s="813"/>
      <c r="GFZ17" s="813"/>
      <c r="GGA17" s="813"/>
      <c r="GGB17" s="813"/>
      <c r="GGC17" s="813"/>
      <c r="GGD17" s="813"/>
      <c r="GGE17" s="813"/>
      <c r="GGF17" s="813"/>
      <c r="GGG17" s="813"/>
      <c r="GGH17" s="813"/>
      <c r="GGI17" s="813"/>
      <c r="GGJ17" s="813"/>
      <c r="GGK17" s="813"/>
      <c r="GGL17" s="813"/>
      <c r="GGM17" s="813"/>
      <c r="GGN17" s="813"/>
      <c r="GGO17" s="813"/>
      <c r="GGP17" s="813"/>
      <c r="GGQ17" s="813"/>
      <c r="GGR17" s="813"/>
      <c r="GGS17" s="813"/>
      <c r="GGT17" s="813"/>
      <c r="GGU17" s="813"/>
      <c r="GGV17" s="813"/>
      <c r="GGW17" s="813"/>
      <c r="GGX17" s="813"/>
      <c r="GGY17" s="813"/>
      <c r="GGZ17" s="813"/>
      <c r="GHA17" s="813"/>
      <c r="GHB17" s="813"/>
      <c r="GHC17" s="813"/>
      <c r="GHD17" s="813"/>
      <c r="GHE17" s="813"/>
      <c r="GHF17" s="813"/>
      <c r="GHG17" s="813"/>
      <c r="GHH17" s="813"/>
      <c r="GHI17" s="813"/>
      <c r="GHJ17" s="813"/>
      <c r="GHK17" s="813"/>
      <c r="GHL17" s="813"/>
      <c r="GHM17" s="813"/>
      <c r="GHN17" s="813"/>
      <c r="GHO17" s="813"/>
      <c r="GHP17" s="813"/>
      <c r="GHQ17" s="813"/>
      <c r="GHR17" s="813"/>
      <c r="GHS17" s="813"/>
      <c r="GHT17" s="813"/>
      <c r="GHU17" s="813"/>
      <c r="GHV17" s="813"/>
      <c r="GHW17" s="813"/>
      <c r="GHX17" s="813"/>
      <c r="GHY17" s="813"/>
      <c r="GHZ17" s="813"/>
      <c r="GIA17" s="813"/>
      <c r="GIB17" s="813"/>
      <c r="GIC17" s="813"/>
      <c r="GID17" s="813"/>
      <c r="GIE17" s="813"/>
      <c r="GIF17" s="813"/>
      <c r="GIG17" s="813"/>
      <c r="GIH17" s="813"/>
      <c r="GII17" s="813"/>
      <c r="GIJ17" s="813"/>
      <c r="GIK17" s="813"/>
      <c r="GIL17" s="813"/>
      <c r="GIM17" s="813"/>
      <c r="GIN17" s="813"/>
      <c r="GIO17" s="813"/>
      <c r="GIP17" s="813"/>
      <c r="GIQ17" s="813"/>
      <c r="GIR17" s="813"/>
      <c r="GIS17" s="813"/>
      <c r="GIT17" s="813"/>
      <c r="GIU17" s="813"/>
      <c r="GIV17" s="813"/>
      <c r="GIW17" s="813"/>
      <c r="GIX17" s="813"/>
      <c r="GIY17" s="813"/>
      <c r="GIZ17" s="813"/>
      <c r="GJA17" s="813"/>
      <c r="GJB17" s="813"/>
      <c r="GJC17" s="813"/>
      <c r="GJD17" s="813"/>
      <c r="GJE17" s="813"/>
      <c r="GJF17" s="813"/>
      <c r="GJG17" s="813"/>
      <c r="GJH17" s="813"/>
      <c r="GJI17" s="813"/>
      <c r="GJJ17" s="813"/>
      <c r="GJK17" s="813"/>
      <c r="GJL17" s="813"/>
      <c r="GJM17" s="813"/>
      <c r="GJN17" s="813"/>
      <c r="GJO17" s="813"/>
      <c r="GJP17" s="813"/>
      <c r="GJQ17" s="813"/>
      <c r="GJR17" s="813"/>
      <c r="GJS17" s="813"/>
      <c r="GJT17" s="813"/>
      <c r="GJU17" s="813"/>
      <c r="GJV17" s="813"/>
      <c r="GJW17" s="813"/>
      <c r="GJX17" s="813"/>
      <c r="GJY17" s="813"/>
      <c r="GJZ17" s="813"/>
      <c r="GKA17" s="813"/>
      <c r="GKB17" s="813"/>
      <c r="GKC17" s="813"/>
      <c r="GKD17" s="813"/>
      <c r="GKE17" s="813"/>
      <c r="GKF17" s="813"/>
      <c r="GKG17" s="813"/>
      <c r="GKH17" s="813"/>
      <c r="GKI17" s="813"/>
      <c r="GKJ17" s="813"/>
      <c r="GKK17" s="813"/>
      <c r="GKL17" s="813"/>
      <c r="GKM17" s="813"/>
      <c r="GKN17" s="813"/>
      <c r="GKO17" s="813"/>
      <c r="GKP17" s="813"/>
      <c r="GKQ17" s="813"/>
      <c r="GKR17" s="813"/>
      <c r="GKS17" s="813"/>
      <c r="GKT17" s="813"/>
      <c r="GKU17" s="813"/>
      <c r="GKV17" s="813"/>
      <c r="GKW17" s="813"/>
      <c r="GKX17" s="813"/>
      <c r="GKY17" s="813"/>
      <c r="GKZ17" s="813"/>
      <c r="GLA17" s="813"/>
      <c r="GLB17" s="813"/>
      <c r="GLC17" s="813"/>
      <c r="GLD17" s="813"/>
      <c r="GLE17" s="813"/>
      <c r="GLF17" s="813"/>
      <c r="GLG17" s="813"/>
      <c r="GLH17" s="813"/>
      <c r="GLI17" s="813"/>
      <c r="GLJ17" s="813"/>
      <c r="GLK17" s="813"/>
      <c r="GLL17" s="813"/>
      <c r="GLM17" s="813"/>
      <c r="GLN17" s="813"/>
      <c r="GLO17" s="813"/>
      <c r="GLP17" s="813"/>
      <c r="GLQ17" s="813"/>
      <c r="GLR17" s="813"/>
      <c r="GLS17" s="813"/>
      <c r="GLT17" s="813"/>
      <c r="GLU17" s="813"/>
      <c r="GLV17" s="813"/>
      <c r="GLW17" s="813"/>
      <c r="GLX17" s="813"/>
      <c r="GLY17" s="813"/>
      <c r="GLZ17" s="813"/>
      <c r="GMA17" s="813"/>
      <c r="GMB17" s="813"/>
      <c r="GMC17" s="813"/>
      <c r="GMD17" s="813"/>
      <c r="GME17" s="813"/>
      <c r="GMF17" s="813"/>
      <c r="GMG17" s="813"/>
      <c r="GMH17" s="813"/>
      <c r="GMI17" s="813"/>
      <c r="GMJ17" s="813"/>
      <c r="GMK17" s="813"/>
      <c r="GML17" s="813"/>
      <c r="GMM17" s="813"/>
      <c r="GMN17" s="813"/>
      <c r="GMO17" s="813"/>
      <c r="GMP17" s="813"/>
      <c r="GMQ17" s="813"/>
      <c r="GMR17" s="813"/>
      <c r="GMS17" s="813"/>
      <c r="GMT17" s="813"/>
      <c r="GMU17" s="813"/>
      <c r="GMV17" s="813"/>
      <c r="GMW17" s="813"/>
      <c r="GMX17" s="813"/>
      <c r="GMY17" s="813"/>
      <c r="GMZ17" s="813"/>
      <c r="GNA17" s="813"/>
      <c r="GNB17" s="813"/>
      <c r="GNC17" s="813"/>
      <c r="GND17" s="813"/>
      <c r="GNE17" s="813"/>
      <c r="GNF17" s="813"/>
      <c r="GNG17" s="813"/>
      <c r="GNH17" s="813"/>
      <c r="GNI17" s="813"/>
      <c r="GNJ17" s="813"/>
      <c r="GNK17" s="813"/>
      <c r="GNL17" s="813"/>
      <c r="GNM17" s="813"/>
      <c r="GNN17" s="813"/>
      <c r="GNO17" s="813"/>
      <c r="GNP17" s="813"/>
      <c r="GNQ17" s="813"/>
      <c r="GNR17" s="813"/>
      <c r="GNS17" s="813"/>
      <c r="GNT17" s="813"/>
      <c r="GNU17" s="813"/>
      <c r="GNV17" s="813"/>
      <c r="GNW17" s="813"/>
      <c r="GNX17" s="813"/>
      <c r="GNY17" s="813"/>
      <c r="GNZ17" s="813"/>
      <c r="GOA17" s="813"/>
      <c r="GOB17" s="813"/>
      <c r="GOC17" s="813"/>
      <c r="GOD17" s="813"/>
      <c r="GOE17" s="813"/>
      <c r="GOF17" s="813"/>
      <c r="GOG17" s="813"/>
      <c r="GOH17" s="813"/>
      <c r="GOI17" s="813"/>
      <c r="GOJ17" s="813"/>
      <c r="GOK17" s="813"/>
      <c r="GOL17" s="813"/>
      <c r="GOM17" s="813"/>
      <c r="GON17" s="813"/>
      <c r="GOO17" s="813"/>
      <c r="GOP17" s="813"/>
      <c r="GOQ17" s="813"/>
      <c r="GOR17" s="813"/>
      <c r="GOS17" s="813"/>
      <c r="GOT17" s="813"/>
      <c r="GOU17" s="813"/>
      <c r="GOV17" s="813"/>
      <c r="GOW17" s="813"/>
      <c r="GOX17" s="813"/>
      <c r="GOY17" s="813"/>
      <c r="GOZ17" s="813"/>
      <c r="GPA17" s="813"/>
      <c r="GPB17" s="813"/>
      <c r="GPC17" s="813"/>
      <c r="GPD17" s="813"/>
      <c r="GPE17" s="813"/>
      <c r="GPF17" s="813"/>
      <c r="GPG17" s="813"/>
      <c r="GPH17" s="813"/>
      <c r="GPI17" s="813"/>
      <c r="GPJ17" s="813"/>
      <c r="GPK17" s="813"/>
      <c r="GPL17" s="813"/>
      <c r="GPM17" s="813"/>
      <c r="GPN17" s="813"/>
      <c r="GPO17" s="813"/>
      <c r="GPP17" s="813"/>
      <c r="GPQ17" s="813"/>
      <c r="GPR17" s="813"/>
      <c r="GPS17" s="813"/>
      <c r="GPT17" s="813"/>
      <c r="GPU17" s="813"/>
      <c r="GPV17" s="813"/>
      <c r="GPW17" s="813"/>
      <c r="GPX17" s="813"/>
      <c r="GPY17" s="813"/>
      <c r="GPZ17" s="813"/>
      <c r="GQA17" s="813"/>
      <c r="GQB17" s="813"/>
      <c r="GQC17" s="813"/>
      <c r="GQD17" s="813"/>
      <c r="GQE17" s="813"/>
      <c r="GQF17" s="813"/>
      <c r="GQG17" s="813"/>
      <c r="GQH17" s="813"/>
      <c r="GQI17" s="813"/>
      <c r="GQJ17" s="813"/>
      <c r="GQK17" s="813"/>
      <c r="GQL17" s="813"/>
      <c r="GQM17" s="813"/>
      <c r="GQN17" s="813"/>
      <c r="GQO17" s="813"/>
      <c r="GQP17" s="813"/>
      <c r="GQQ17" s="813"/>
      <c r="GQR17" s="813"/>
      <c r="GQS17" s="813"/>
      <c r="GQT17" s="813"/>
      <c r="GQU17" s="813"/>
      <c r="GQV17" s="813"/>
      <c r="GQW17" s="813"/>
      <c r="GQX17" s="813"/>
      <c r="GQY17" s="813"/>
      <c r="GQZ17" s="813"/>
      <c r="GRA17" s="813"/>
      <c r="GRB17" s="813"/>
      <c r="GRC17" s="813"/>
      <c r="GRD17" s="813"/>
      <c r="GRE17" s="813"/>
      <c r="GRF17" s="813"/>
      <c r="GRG17" s="813"/>
      <c r="GRH17" s="813"/>
      <c r="GRI17" s="813"/>
      <c r="GRJ17" s="813"/>
      <c r="GRK17" s="813"/>
      <c r="GRL17" s="813"/>
      <c r="GRM17" s="813"/>
      <c r="GRN17" s="813"/>
      <c r="GRO17" s="813"/>
      <c r="GRP17" s="813"/>
      <c r="GRQ17" s="813"/>
      <c r="GRR17" s="813"/>
      <c r="GRS17" s="813"/>
      <c r="GRT17" s="813"/>
      <c r="GRU17" s="813"/>
      <c r="GRV17" s="813"/>
      <c r="GRW17" s="813"/>
      <c r="GRX17" s="813"/>
      <c r="GRY17" s="813"/>
      <c r="GRZ17" s="813"/>
      <c r="GSA17" s="813"/>
      <c r="GSB17" s="813"/>
      <c r="GSC17" s="813"/>
      <c r="GSD17" s="813"/>
      <c r="GSE17" s="813"/>
      <c r="GSF17" s="813"/>
      <c r="GSG17" s="813"/>
      <c r="GSH17" s="813"/>
      <c r="GSI17" s="813"/>
      <c r="GSJ17" s="813"/>
      <c r="GSK17" s="813"/>
      <c r="GSL17" s="813"/>
      <c r="GSM17" s="813"/>
      <c r="GSN17" s="813"/>
      <c r="GSO17" s="813"/>
      <c r="GSP17" s="813"/>
      <c r="GSQ17" s="813"/>
      <c r="GSR17" s="813"/>
      <c r="GSS17" s="813"/>
      <c r="GST17" s="813"/>
      <c r="GSU17" s="813"/>
      <c r="GSV17" s="813"/>
      <c r="GSW17" s="813"/>
      <c r="GSX17" s="813"/>
      <c r="GSY17" s="813"/>
      <c r="GSZ17" s="813"/>
      <c r="GTA17" s="813"/>
      <c r="GTB17" s="813"/>
      <c r="GTC17" s="813"/>
      <c r="GTD17" s="813"/>
      <c r="GTE17" s="813"/>
      <c r="GTF17" s="813"/>
      <c r="GTG17" s="813"/>
      <c r="GTH17" s="813"/>
      <c r="GTI17" s="813"/>
      <c r="GTJ17" s="813"/>
      <c r="GTK17" s="813"/>
      <c r="GTL17" s="813"/>
      <c r="GTM17" s="813"/>
      <c r="GTN17" s="813"/>
      <c r="GTO17" s="813"/>
      <c r="GTP17" s="813"/>
      <c r="GTQ17" s="813"/>
      <c r="GTR17" s="813"/>
      <c r="GTS17" s="813"/>
      <c r="GTT17" s="813"/>
      <c r="GTU17" s="813"/>
      <c r="GTV17" s="813"/>
      <c r="GTW17" s="813"/>
      <c r="GTX17" s="813"/>
      <c r="GTY17" s="813"/>
      <c r="GTZ17" s="813"/>
      <c r="GUA17" s="813"/>
      <c r="GUB17" s="813"/>
      <c r="GUC17" s="813"/>
      <c r="GUD17" s="813"/>
      <c r="GUE17" s="813"/>
      <c r="GUF17" s="813"/>
      <c r="GUG17" s="813"/>
      <c r="GUH17" s="813"/>
      <c r="GUI17" s="813"/>
      <c r="GUJ17" s="813"/>
      <c r="GUK17" s="813"/>
      <c r="GUL17" s="813"/>
      <c r="GUM17" s="813"/>
      <c r="GUN17" s="813"/>
      <c r="GUO17" s="813"/>
      <c r="GUP17" s="813"/>
      <c r="GUQ17" s="813"/>
      <c r="GUR17" s="813"/>
      <c r="GUS17" s="813"/>
      <c r="GUT17" s="813"/>
      <c r="GUU17" s="813"/>
      <c r="GUV17" s="813"/>
      <c r="GUW17" s="813"/>
      <c r="GUX17" s="813"/>
      <c r="GUY17" s="813"/>
      <c r="GUZ17" s="813"/>
      <c r="GVA17" s="813"/>
      <c r="GVB17" s="813"/>
      <c r="GVC17" s="813"/>
      <c r="GVD17" s="813"/>
      <c r="GVE17" s="813"/>
      <c r="GVF17" s="813"/>
      <c r="GVG17" s="813"/>
      <c r="GVH17" s="813"/>
      <c r="GVI17" s="813"/>
      <c r="GVJ17" s="813"/>
      <c r="GVK17" s="813"/>
      <c r="GVL17" s="813"/>
      <c r="GVM17" s="813"/>
      <c r="GVN17" s="813"/>
      <c r="GVO17" s="813"/>
      <c r="GVP17" s="813"/>
      <c r="GVQ17" s="813"/>
      <c r="GVR17" s="813"/>
      <c r="GVS17" s="813"/>
      <c r="GVT17" s="813"/>
      <c r="GVU17" s="813"/>
      <c r="GVV17" s="813"/>
      <c r="GVW17" s="813"/>
      <c r="GVX17" s="813"/>
      <c r="GVY17" s="813"/>
      <c r="GVZ17" s="813"/>
      <c r="GWA17" s="813"/>
      <c r="GWB17" s="813"/>
      <c r="GWC17" s="813"/>
      <c r="GWD17" s="813"/>
      <c r="GWE17" s="813"/>
      <c r="GWF17" s="813"/>
      <c r="GWG17" s="813"/>
      <c r="GWH17" s="813"/>
      <c r="GWI17" s="813"/>
      <c r="GWJ17" s="813"/>
      <c r="GWK17" s="813"/>
      <c r="GWL17" s="813"/>
      <c r="GWM17" s="813"/>
      <c r="GWN17" s="813"/>
      <c r="GWO17" s="813"/>
      <c r="GWP17" s="813"/>
      <c r="GWQ17" s="813"/>
      <c r="GWR17" s="813"/>
      <c r="GWS17" s="813"/>
      <c r="GWT17" s="813"/>
      <c r="GWU17" s="813"/>
      <c r="GWV17" s="813"/>
      <c r="GWW17" s="813"/>
      <c r="GWX17" s="813"/>
      <c r="GWY17" s="813"/>
      <c r="GWZ17" s="813"/>
      <c r="GXA17" s="813"/>
      <c r="GXB17" s="813"/>
      <c r="GXC17" s="813"/>
      <c r="GXD17" s="813"/>
      <c r="GXE17" s="813"/>
      <c r="GXF17" s="813"/>
      <c r="GXG17" s="813"/>
      <c r="GXH17" s="813"/>
      <c r="GXI17" s="813"/>
      <c r="GXJ17" s="813"/>
      <c r="GXK17" s="813"/>
      <c r="GXL17" s="813"/>
      <c r="GXM17" s="813"/>
      <c r="GXN17" s="813"/>
      <c r="GXO17" s="813"/>
      <c r="GXP17" s="813"/>
      <c r="GXQ17" s="813"/>
      <c r="GXR17" s="813"/>
      <c r="GXS17" s="813"/>
      <c r="GXT17" s="813"/>
      <c r="GXU17" s="813"/>
      <c r="GXV17" s="813"/>
      <c r="GXW17" s="813"/>
      <c r="GXX17" s="813"/>
      <c r="GXY17" s="813"/>
      <c r="GXZ17" s="813"/>
      <c r="GYA17" s="813"/>
      <c r="GYB17" s="813"/>
      <c r="GYC17" s="813"/>
      <c r="GYD17" s="813"/>
      <c r="GYE17" s="813"/>
      <c r="GYF17" s="813"/>
      <c r="GYG17" s="813"/>
      <c r="GYH17" s="813"/>
      <c r="GYI17" s="813"/>
      <c r="GYJ17" s="813"/>
      <c r="GYK17" s="813"/>
      <c r="GYL17" s="813"/>
      <c r="GYM17" s="813"/>
      <c r="GYN17" s="813"/>
      <c r="GYO17" s="813"/>
      <c r="GYP17" s="813"/>
      <c r="GYQ17" s="813"/>
      <c r="GYR17" s="813"/>
      <c r="GYS17" s="813"/>
      <c r="GYT17" s="813"/>
      <c r="GYU17" s="813"/>
      <c r="GYV17" s="813"/>
      <c r="GYW17" s="813"/>
      <c r="GYX17" s="813"/>
      <c r="GYY17" s="813"/>
      <c r="GYZ17" s="813"/>
      <c r="GZA17" s="813"/>
      <c r="GZB17" s="813"/>
      <c r="GZC17" s="813"/>
      <c r="GZD17" s="813"/>
      <c r="GZE17" s="813"/>
      <c r="GZF17" s="813"/>
      <c r="GZG17" s="813"/>
      <c r="GZH17" s="813"/>
      <c r="GZI17" s="813"/>
      <c r="GZJ17" s="813"/>
      <c r="GZK17" s="813"/>
      <c r="GZL17" s="813"/>
      <c r="GZM17" s="813"/>
      <c r="GZN17" s="813"/>
      <c r="GZO17" s="813"/>
      <c r="GZP17" s="813"/>
      <c r="GZQ17" s="813"/>
      <c r="GZR17" s="813"/>
      <c r="GZS17" s="813"/>
      <c r="GZT17" s="813"/>
      <c r="GZU17" s="813"/>
      <c r="GZV17" s="813"/>
      <c r="GZW17" s="813"/>
      <c r="GZX17" s="813"/>
      <c r="GZY17" s="813"/>
      <c r="GZZ17" s="813"/>
      <c r="HAA17" s="813"/>
      <c r="HAB17" s="813"/>
      <c r="HAC17" s="813"/>
      <c r="HAD17" s="813"/>
      <c r="HAE17" s="813"/>
      <c r="HAF17" s="813"/>
      <c r="HAG17" s="813"/>
      <c r="HAH17" s="813"/>
      <c r="HAI17" s="813"/>
      <c r="HAJ17" s="813"/>
      <c r="HAK17" s="813"/>
      <c r="HAL17" s="813"/>
      <c r="HAM17" s="813"/>
      <c r="HAN17" s="813"/>
      <c r="HAO17" s="813"/>
      <c r="HAP17" s="813"/>
      <c r="HAQ17" s="813"/>
      <c r="HAR17" s="813"/>
      <c r="HAS17" s="813"/>
      <c r="HAT17" s="813"/>
      <c r="HAU17" s="813"/>
      <c r="HAV17" s="813"/>
      <c r="HAW17" s="813"/>
      <c r="HAX17" s="813"/>
      <c r="HAY17" s="813"/>
      <c r="HAZ17" s="813"/>
      <c r="HBA17" s="813"/>
      <c r="HBB17" s="813"/>
      <c r="HBC17" s="813"/>
      <c r="HBD17" s="813"/>
      <c r="HBE17" s="813"/>
      <c r="HBF17" s="813"/>
      <c r="HBG17" s="813"/>
      <c r="HBH17" s="813"/>
      <c r="HBI17" s="813"/>
      <c r="HBJ17" s="813"/>
      <c r="HBK17" s="813"/>
      <c r="HBL17" s="813"/>
      <c r="HBM17" s="813"/>
      <c r="HBN17" s="813"/>
      <c r="HBO17" s="813"/>
      <c r="HBP17" s="813"/>
      <c r="HBQ17" s="813"/>
      <c r="HBR17" s="813"/>
      <c r="HBS17" s="813"/>
      <c r="HBT17" s="813"/>
      <c r="HBU17" s="813"/>
      <c r="HBV17" s="813"/>
      <c r="HBW17" s="813"/>
      <c r="HBX17" s="813"/>
      <c r="HBY17" s="813"/>
      <c r="HBZ17" s="813"/>
      <c r="HCA17" s="813"/>
      <c r="HCB17" s="813"/>
      <c r="HCC17" s="813"/>
      <c r="HCD17" s="813"/>
      <c r="HCE17" s="813"/>
      <c r="HCF17" s="813"/>
      <c r="HCG17" s="813"/>
      <c r="HCH17" s="813"/>
      <c r="HCI17" s="813"/>
      <c r="HCJ17" s="813"/>
      <c r="HCK17" s="813"/>
      <c r="HCL17" s="813"/>
      <c r="HCM17" s="813"/>
      <c r="HCN17" s="813"/>
      <c r="HCO17" s="813"/>
      <c r="HCP17" s="813"/>
      <c r="HCQ17" s="813"/>
      <c r="HCR17" s="813"/>
      <c r="HCS17" s="813"/>
      <c r="HCT17" s="813"/>
      <c r="HCU17" s="813"/>
      <c r="HCV17" s="813"/>
      <c r="HCW17" s="813"/>
      <c r="HCX17" s="813"/>
      <c r="HCY17" s="813"/>
      <c r="HCZ17" s="813"/>
      <c r="HDA17" s="813"/>
      <c r="HDB17" s="813"/>
      <c r="HDC17" s="813"/>
      <c r="HDD17" s="813"/>
      <c r="HDE17" s="813"/>
      <c r="HDF17" s="813"/>
      <c r="HDG17" s="813"/>
      <c r="HDH17" s="813"/>
      <c r="HDI17" s="813"/>
      <c r="HDJ17" s="813"/>
      <c r="HDK17" s="813"/>
      <c r="HDL17" s="813"/>
      <c r="HDM17" s="813"/>
      <c r="HDN17" s="813"/>
      <c r="HDO17" s="813"/>
      <c r="HDP17" s="813"/>
      <c r="HDQ17" s="813"/>
      <c r="HDR17" s="813"/>
      <c r="HDS17" s="813"/>
      <c r="HDT17" s="813"/>
      <c r="HDU17" s="813"/>
      <c r="HDV17" s="813"/>
      <c r="HDW17" s="813"/>
      <c r="HDX17" s="813"/>
      <c r="HDY17" s="813"/>
      <c r="HDZ17" s="813"/>
      <c r="HEA17" s="813"/>
      <c r="HEB17" s="813"/>
      <c r="HEC17" s="813"/>
      <c r="HED17" s="813"/>
      <c r="HEE17" s="813"/>
      <c r="HEF17" s="813"/>
      <c r="HEG17" s="813"/>
      <c r="HEH17" s="813"/>
      <c r="HEI17" s="813"/>
      <c r="HEJ17" s="813"/>
      <c r="HEK17" s="813"/>
      <c r="HEL17" s="813"/>
      <c r="HEM17" s="813"/>
      <c r="HEN17" s="813"/>
      <c r="HEO17" s="813"/>
      <c r="HEP17" s="813"/>
      <c r="HEQ17" s="813"/>
      <c r="HER17" s="813"/>
      <c r="HES17" s="813"/>
      <c r="HET17" s="813"/>
      <c r="HEU17" s="813"/>
      <c r="HEV17" s="813"/>
      <c r="HEW17" s="813"/>
      <c r="HEX17" s="813"/>
      <c r="HEY17" s="813"/>
      <c r="HEZ17" s="813"/>
      <c r="HFA17" s="813"/>
      <c r="HFB17" s="813"/>
      <c r="HFC17" s="813"/>
      <c r="HFD17" s="813"/>
      <c r="HFE17" s="813"/>
      <c r="HFF17" s="813"/>
      <c r="HFG17" s="813"/>
      <c r="HFH17" s="813"/>
      <c r="HFI17" s="813"/>
      <c r="HFJ17" s="813"/>
      <c r="HFK17" s="813"/>
      <c r="HFL17" s="813"/>
      <c r="HFM17" s="813"/>
      <c r="HFN17" s="813"/>
      <c r="HFO17" s="813"/>
      <c r="HFP17" s="813"/>
      <c r="HFQ17" s="813"/>
      <c r="HFR17" s="813"/>
      <c r="HFS17" s="813"/>
      <c r="HFT17" s="813"/>
      <c r="HFU17" s="813"/>
      <c r="HFV17" s="813"/>
      <c r="HFW17" s="813"/>
      <c r="HFX17" s="813"/>
      <c r="HFY17" s="813"/>
      <c r="HFZ17" s="813"/>
      <c r="HGA17" s="813"/>
      <c r="HGB17" s="813"/>
      <c r="HGC17" s="813"/>
      <c r="HGD17" s="813"/>
      <c r="HGE17" s="813"/>
      <c r="HGF17" s="813"/>
      <c r="HGG17" s="813"/>
      <c r="HGH17" s="813"/>
      <c r="HGI17" s="813"/>
      <c r="HGJ17" s="813"/>
      <c r="HGK17" s="813"/>
      <c r="HGL17" s="813"/>
      <c r="HGM17" s="813"/>
      <c r="HGN17" s="813"/>
      <c r="HGO17" s="813"/>
      <c r="HGP17" s="813"/>
      <c r="HGQ17" s="813"/>
      <c r="HGR17" s="813"/>
      <c r="HGS17" s="813"/>
      <c r="HGT17" s="813"/>
      <c r="HGU17" s="813"/>
      <c r="HGV17" s="813"/>
      <c r="HGW17" s="813"/>
      <c r="HGX17" s="813"/>
      <c r="HGY17" s="813"/>
      <c r="HGZ17" s="813"/>
      <c r="HHA17" s="813"/>
      <c r="HHB17" s="813"/>
      <c r="HHC17" s="813"/>
      <c r="HHD17" s="813"/>
      <c r="HHE17" s="813"/>
      <c r="HHF17" s="813"/>
      <c r="HHG17" s="813"/>
      <c r="HHH17" s="813"/>
      <c r="HHI17" s="813"/>
      <c r="HHJ17" s="813"/>
      <c r="HHK17" s="813"/>
      <c r="HHL17" s="813"/>
      <c r="HHM17" s="813"/>
      <c r="HHN17" s="813"/>
      <c r="HHO17" s="813"/>
      <c r="HHP17" s="813"/>
      <c r="HHQ17" s="813"/>
      <c r="HHR17" s="813"/>
      <c r="HHS17" s="813"/>
      <c r="HHT17" s="813"/>
      <c r="HHU17" s="813"/>
      <c r="HHV17" s="813"/>
      <c r="HHW17" s="813"/>
      <c r="HHX17" s="813"/>
      <c r="HHY17" s="813"/>
      <c r="HHZ17" s="813"/>
      <c r="HIA17" s="813"/>
      <c r="HIB17" s="813"/>
      <c r="HIC17" s="813"/>
      <c r="HID17" s="813"/>
      <c r="HIE17" s="813"/>
      <c r="HIF17" s="813"/>
      <c r="HIG17" s="813"/>
      <c r="HIH17" s="813"/>
      <c r="HII17" s="813"/>
      <c r="HIJ17" s="813"/>
      <c r="HIK17" s="813"/>
      <c r="HIL17" s="813"/>
      <c r="HIM17" s="813"/>
      <c r="HIN17" s="813"/>
      <c r="HIO17" s="813"/>
      <c r="HIP17" s="813"/>
      <c r="HIQ17" s="813"/>
      <c r="HIR17" s="813"/>
      <c r="HIS17" s="813"/>
      <c r="HIT17" s="813"/>
      <c r="HIU17" s="813"/>
      <c r="HIV17" s="813"/>
      <c r="HIW17" s="813"/>
      <c r="HIX17" s="813"/>
      <c r="HIY17" s="813"/>
      <c r="HIZ17" s="813"/>
      <c r="HJA17" s="813"/>
      <c r="HJB17" s="813"/>
      <c r="HJC17" s="813"/>
      <c r="HJD17" s="813"/>
      <c r="HJE17" s="813"/>
      <c r="HJF17" s="813"/>
      <c r="HJG17" s="813"/>
      <c r="HJH17" s="813"/>
      <c r="HJI17" s="813"/>
      <c r="HJJ17" s="813"/>
      <c r="HJK17" s="813"/>
      <c r="HJL17" s="813"/>
      <c r="HJM17" s="813"/>
      <c r="HJN17" s="813"/>
      <c r="HJO17" s="813"/>
      <c r="HJP17" s="813"/>
      <c r="HJQ17" s="813"/>
      <c r="HJR17" s="813"/>
      <c r="HJS17" s="813"/>
      <c r="HJT17" s="813"/>
      <c r="HJU17" s="813"/>
      <c r="HJV17" s="813"/>
      <c r="HJW17" s="813"/>
      <c r="HJX17" s="813"/>
      <c r="HJY17" s="813"/>
      <c r="HJZ17" s="813"/>
      <c r="HKA17" s="813"/>
      <c r="HKB17" s="813"/>
      <c r="HKC17" s="813"/>
      <c r="HKD17" s="813"/>
      <c r="HKE17" s="813"/>
      <c r="HKF17" s="813"/>
      <c r="HKG17" s="813"/>
      <c r="HKH17" s="813"/>
      <c r="HKI17" s="813"/>
      <c r="HKJ17" s="813"/>
      <c r="HKK17" s="813"/>
      <c r="HKL17" s="813"/>
      <c r="HKM17" s="813"/>
      <c r="HKN17" s="813"/>
      <c r="HKO17" s="813"/>
      <c r="HKP17" s="813"/>
      <c r="HKQ17" s="813"/>
      <c r="HKR17" s="813"/>
      <c r="HKS17" s="813"/>
      <c r="HKT17" s="813"/>
      <c r="HKU17" s="813"/>
      <c r="HKV17" s="813"/>
      <c r="HKW17" s="813"/>
      <c r="HKX17" s="813"/>
      <c r="HKY17" s="813"/>
      <c r="HKZ17" s="813"/>
      <c r="HLA17" s="813"/>
      <c r="HLB17" s="813"/>
      <c r="HLC17" s="813"/>
      <c r="HLD17" s="813"/>
      <c r="HLE17" s="813"/>
      <c r="HLF17" s="813"/>
      <c r="HLG17" s="813"/>
      <c r="HLH17" s="813"/>
      <c r="HLI17" s="813"/>
      <c r="HLJ17" s="813"/>
      <c r="HLK17" s="813"/>
      <c r="HLL17" s="813"/>
      <c r="HLM17" s="813"/>
      <c r="HLN17" s="813"/>
      <c r="HLO17" s="813"/>
      <c r="HLP17" s="813"/>
      <c r="HLQ17" s="813"/>
      <c r="HLR17" s="813"/>
      <c r="HLS17" s="813"/>
      <c r="HLT17" s="813"/>
      <c r="HLU17" s="813"/>
      <c r="HLV17" s="813"/>
      <c r="HLW17" s="813"/>
      <c r="HLX17" s="813"/>
      <c r="HLY17" s="813"/>
      <c r="HLZ17" s="813"/>
      <c r="HMA17" s="813"/>
      <c r="HMB17" s="813"/>
      <c r="HMC17" s="813"/>
      <c r="HMD17" s="813"/>
      <c r="HME17" s="813"/>
      <c r="HMF17" s="813"/>
      <c r="HMG17" s="813"/>
      <c r="HMH17" s="813"/>
      <c r="HMI17" s="813"/>
      <c r="HMJ17" s="813"/>
      <c r="HMK17" s="813"/>
      <c r="HML17" s="813"/>
      <c r="HMM17" s="813"/>
      <c r="HMN17" s="813"/>
      <c r="HMO17" s="813"/>
      <c r="HMP17" s="813"/>
      <c r="HMQ17" s="813"/>
      <c r="HMR17" s="813"/>
      <c r="HMS17" s="813"/>
      <c r="HMT17" s="813"/>
      <c r="HMU17" s="813"/>
      <c r="HMV17" s="813"/>
      <c r="HMW17" s="813"/>
      <c r="HMX17" s="813"/>
      <c r="HMY17" s="813"/>
      <c r="HMZ17" s="813"/>
      <c r="HNA17" s="813"/>
      <c r="HNB17" s="813"/>
      <c r="HNC17" s="813"/>
      <c r="HND17" s="813"/>
      <c r="HNE17" s="813"/>
      <c r="HNF17" s="813"/>
      <c r="HNG17" s="813"/>
      <c r="HNH17" s="813"/>
      <c r="HNI17" s="813"/>
      <c r="HNJ17" s="813"/>
      <c r="HNK17" s="813"/>
      <c r="HNL17" s="813"/>
      <c r="HNM17" s="813"/>
      <c r="HNN17" s="813"/>
      <c r="HNO17" s="813"/>
      <c r="HNP17" s="813"/>
      <c r="HNQ17" s="813"/>
      <c r="HNR17" s="813"/>
      <c r="HNS17" s="813"/>
      <c r="HNT17" s="813"/>
      <c r="HNU17" s="813"/>
      <c r="HNV17" s="813"/>
      <c r="HNW17" s="813"/>
      <c r="HNX17" s="813"/>
      <c r="HNY17" s="813"/>
      <c r="HNZ17" s="813"/>
      <c r="HOA17" s="813"/>
      <c r="HOB17" s="813"/>
      <c r="HOC17" s="813"/>
      <c r="HOD17" s="813"/>
      <c r="HOE17" s="813"/>
      <c r="HOF17" s="813"/>
      <c r="HOG17" s="813"/>
      <c r="HOH17" s="813"/>
      <c r="HOI17" s="813"/>
      <c r="HOJ17" s="813"/>
      <c r="HOK17" s="813"/>
      <c r="HOL17" s="813"/>
      <c r="HOM17" s="813"/>
      <c r="HON17" s="813"/>
      <c r="HOO17" s="813"/>
      <c r="HOP17" s="813"/>
      <c r="HOQ17" s="813"/>
      <c r="HOR17" s="813"/>
      <c r="HOS17" s="813"/>
      <c r="HOT17" s="813"/>
      <c r="HOU17" s="813"/>
      <c r="HOV17" s="813"/>
      <c r="HOW17" s="813"/>
      <c r="HOX17" s="813"/>
      <c r="HOY17" s="813"/>
      <c r="HOZ17" s="813"/>
      <c r="HPA17" s="813"/>
      <c r="HPB17" s="813"/>
      <c r="HPC17" s="813"/>
      <c r="HPD17" s="813"/>
      <c r="HPE17" s="813"/>
      <c r="HPF17" s="813"/>
      <c r="HPG17" s="813"/>
      <c r="HPH17" s="813"/>
      <c r="HPI17" s="813"/>
      <c r="HPJ17" s="813"/>
      <c r="HPK17" s="813"/>
      <c r="HPL17" s="813"/>
      <c r="HPM17" s="813"/>
      <c r="HPN17" s="813"/>
      <c r="HPO17" s="813"/>
      <c r="HPP17" s="813"/>
      <c r="HPQ17" s="813"/>
      <c r="HPR17" s="813"/>
      <c r="HPS17" s="813"/>
      <c r="HPT17" s="813"/>
      <c r="HPU17" s="813"/>
      <c r="HPV17" s="813"/>
      <c r="HPW17" s="813"/>
      <c r="HPX17" s="813"/>
      <c r="HPY17" s="813"/>
      <c r="HPZ17" s="813"/>
      <c r="HQA17" s="813"/>
      <c r="HQB17" s="813"/>
      <c r="HQC17" s="813"/>
      <c r="HQD17" s="813"/>
      <c r="HQE17" s="813"/>
      <c r="HQF17" s="813"/>
      <c r="HQG17" s="813"/>
      <c r="HQH17" s="813"/>
      <c r="HQI17" s="813"/>
      <c r="HQJ17" s="813"/>
      <c r="HQK17" s="813"/>
      <c r="HQL17" s="813"/>
      <c r="HQM17" s="813"/>
      <c r="HQN17" s="813"/>
      <c r="HQO17" s="813"/>
      <c r="HQP17" s="813"/>
      <c r="HQQ17" s="813"/>
      <c r="HQR17" s="813"/>
      <c r="HQS17" s="813"/>
      <c r="HQT17" s="813"/>
      <c r="HQU17" s="813"/>
      <c r="HQV17" s="813"/>
      <c r="HQW17" s="813"/>
      <c r="HQX17" s="813"/>
      <c r="HQY17" s="813"/>
      <c r="HQZ17" s="813"/>
      <c r="HRA17" s="813"/>
      <c r="HRB17" s="813"/>
      <c r="HRC17" s="813"/>
      <c r="HRD17" s="813"/>
      <c r="HRE17" s="813"/>
      <c r="HRF17" s="813"/>
      <c r="HRG17" s="813"/>
      <c r="HRH17" s="813"/>
      <c r="HRI17" s="813"/>
      <c r="HRJ17" s="813"/>
      <c r="HRK17" s="813"/>
      <c r="HRL17" s="813"/>
      <c r="HRM17" s="813"/>
      <c r="HRN17" s="813"/>
      <c r="HRO17" s="813"/>
      <c r="HRP17" s="813"/>
      <c r="HRQ17" s="813"/>
      <c r="HRR17" s="813"/>
      <c r="HRS17" s="813"/>
      <c r="HRT17" s="813"/>
      <c r="HRU17" s="813"/>
      <c r="HRV17" s="813"/>
      <c r="HRW17" s="813"/>
      <c r="HRX17" s="813"/>
      <c r="HRY17" s="813"/>
      <c r="HRZ17" s="813"/>
      <c r="HSA17" s="813"/>
      <c r="HSB17" s="813"/>
      <c r="HSC17" s="813"/>
      <c r="HSD17" s="813"/>
      <c r="HSE17" s="813"/>
      <c r="HSF17" s="813"/>
      <c r="HSG17" s="813"/>
      <c r="HSH17" s="813"/>
      <c r="HSI17" s="813"/>
      <c r="HSJ17" s="813"/>
      <c r="HSK17" s="813"/>
      <c r="HSL17" s="813"/>
      <c r="HSM17" s="813"/>
      <c r="HSN17" s="813"/>
      <c r="HSO17" s="813"/>
      <c r="HSP17" s="813"/>
      <c r="HSQ17" s="813"/>
      <c r="HSR17" s="813"/>
      <c r="HSS17" s="813"/>
      <c r="HST17" s="813"/>
      <c r="HSU17" s="813"/>
      <c r="HSV17" s="813"/>
      <c r="HSW17" s="813"/>
      <c r="HSX17" s="813"/>
      <c r="HSY17" s="813"/>
      <c r="HSZ17" s="813"/>
      <c r="HTA17" s="813"/>
      <c r="HTB17" s="813"/>
      <c r="HTC17" s="813"/>
      <c r="HTD17" s="813"/>
      <c r="HTE17" s="813"/>
      <c r="HTF17" s="813"/>
      <c r="HTG17" s="813"/>
      <c r="HTH17" s="813"/>
      <c r="HTI17" s="813"/>
      <c r="HTJ17" s="813"/>
      <c r="HTK17" s="813"/>
      <c r="HTL17" s="813"/>
      <c r="HTM17" s="813"/>
      <c r="HTN17" s="813"/>
      <c r="HTO17" s="813"/>
      <c r="HTP17" s="813"/>
      <c r="HTQ17" s="813"/>
      <c r="HTR17" s="813"/>
      <c r="HTS17" s="813"/>
      <c r="HTT17" s="813"/>
      <c r="HTU17" s="813"/>
      <c r="HTV17" s="813"/>
      <c r="HTW17" s="813"/>
      <c r="HTX17" s="813"/>
      <c r="HTY17" s="813"/>
      <c r="HTZ17" s="813"/>
      <c r="HUA17" s="813"/>
      <c r="HUB17" s="813"/>
      <c r="HUC17" s="813"/>
      <c r="HUD17" s="813"/>
      <c r="HUE17" s="813"/>
      <c r="HUF17" s="813"/>
      <c r="HUG17" s="813"/>
      <c r="HUH17" s="813"/>
      <c r="HUI17" s="813"/>
      <c r="HUJ17" s="813"/>
      <c r="HUK17" s="813"/>
      <c r="HUL17" s="813"/>
      <c r="HUM17" s="813"/>
      <c r="HUN17" s="813"/>
      <c r="HUO17" s="813"/>
      <c r="HUP17" s="813"/>
      <c r="HUQ17" s="813"/>
      <c r="HUR17" s="813"/>
      <c r="HUS17" s="813"/>
      <c r="HUT17" s="813"/>
      <c r="HUU17" s="813"/>
      <c r="HUV17" s="813"/>
      <c r="HUW17" s="813"/>
      <c r="HUX17" s="813"/>
      <c r="HUY17" s="813"/>
      <c r="HUZ17" s="813"/>
      <c r="HVA17" s="813"/>
      <c r="HVB17" s="813"/>
      <c r="HVC17" s="813"/>
      <c r="HVD17" s="813"/>
      <c r="HVE17" s="813"/>
      <c r="HVF17" s="813"/>
      <c r="HVG17" s="813"/>
      <c r="HVH17" s="813"/>
      <c r="HVI17" s="813"/>
      <c r="HVJ17" s="813"/>
      <c r="HVK17" s="813"/>
      <c r="HVL17" s="813"/>
      <c r="HVM17" s="813"/>
      <c r="HVN17" s="813"/>
      <c r="HVO17" s="813"/>
      <c r="HVP17" s="813"/>
      <c r="HVQ17" s="813"/>
      <c r="HVR17" s="813"/>
      <c r="HVS17" s="813"/>
      <c r="HVT17" s="813"/>
      <c r="HVU17" s="813"/>
      <c r="HVV17" s="813"/>
      <c r="HVW17" s="813"/>
      <c r="HVX17" s="813"/>
      <c r="HVY17" s="813"/>
      <c r="HVZ17" s="813"/>
      <c r="HWA17" s="813"/>
      <c r="HWB17" s="813"/>
      <c r="HWC17" s="813"/>
      <c r="HWD17" s="813"/>
      <c r="HWE17" s="813"/>
      <c r="HWF17" s="813"/>
      <c r="HWG17" s="813"/>
      <c r="HWH17" s="813"/>
      <c r="HWI17" s="813"/>
      <c r="HWJ17" s="813"/>
      <c r="HWK17" s="813"/>
      <c r="HWL17" s="813"/>
      <c r="HWM17" s="813"/>
      <c r="HWN17" s="813"/>
      <c r="HWO17" s="813"/>
      <c r="HWP17" s="813"/>
      <c r="HWQ17" s="813"/>
      <c r="HWR17" s="813"/>
      <c r="HWS17" s="813"/>
      <c r="HWT17" s="813"/>
      <c r="HWU17" s="813"/>
      <c r="HWV17" s="813"/>
      <c r="HWW17" s="813"/>
      <c r="HWX17" s="813"/>
      <c r="HWY17" s="813"/>
      <c r="HWZ17" s="813"/>
      <c r="HXA17" s="813"/>
      <c r="HXB17" s="813"/>
      <c r="HXC17" s="813"/>
      <c r="HXD17" s="813"/>
      <c r="HXE17" s="813"/>
      <c r="HXF17" s="813"/>
      <c r="HXG17" s="813"/>
      <c r="HXH17" s="813"/>
      <c r="HXI17" s="813"/>
      <c r="HXJ17" s="813"/>
      <c r="HXK17" s="813"/>
      <c r="HXL17" s="813"/>
      <c r="HXM17" s="813"/>
      <c r="HXN17" s="813"/>
      <c r="HXO17" s="813"/>
      <c r="HXP17" s="813"/>
      <c r="HXQ17" s="813"/>
      <c r="HXR17" s="813"/>
      <c r="HXS17" s="813"/>
      <c r="HXT17" s="813"/>
      <c r="HXU17" s="813"/>
      <c r="HXV17" s="813"/>
      <c r="HXW17" s="813"/>
      <c r="HXX17" s="813"/>
      <c r="HXY17" s="813"/>
      <c r="HXZ17" s="813"/>
      <c r="HYA17" s="813"/>
      <c r="HYB17" s="813"/>
      <c r="HYC17" s="813"/>
      <c r="HYD17" s="813"/>
      <c r="HYE17" s="813"/>
      <c r="HYF17" s="813"/>
      <c r="HYG17" s="813"/>
      <c r="HYH17" s="813"/>
      <c r="HYI17" s="813"/>
      <c r="HYJ17" s="813"/>
      <c r="HYK17" s="813"/>
      <c r="HYL17" s="813"/>
      <c r="HYM17" s="813"/>
      <c r="HYN17" s="813"/>
      <c r="HYO17" s="813"/>
      <c r="HYP17" s="813"/>
      <c r="HYQ17" s="813"/>
      <c r="HYR17" s="813"/>
      <c r="HYS17" s="813"/>
      <c r="HYT17" s="813"/>
      <c r="HYU17" s="813"/>
      <c r="HYV17" s="813"/>
      <c r="HYW17" s="813"/>
      <c r="HYX17" s="813"/>
      <c r="HYY17" s="813"/>
      <c r="HYZ17" s="813"/>
      <c r="HZA17" s="813"/>
      <c r="HZB17" s="813"/>
      <c r="HZC17" s="813"/>
      <c r="HZD17" s="813"/>
      <c r="HZE17" s="813"/>
      <c r="HZF17" s="813"/>
      <c r="HZG17" s="813"/>
      <c r="HZH17" s="813"/>
      <c r="HZI17" s="813"/>
      <c r="HZJ17" s="813"/>
      <c r="HZK17" s="813"/>
      <c r="HZL17" s="813"/>
      <c r="HZM17" s="813"/>
      <c r="HZN17" s="813"/>
      <c r="HZO17" s="813"/>
      <c r="HZP17" s="813"/>
      <c r="HZQ17" s="813"/>
      <c r="HZR17" s="813"/>
      <c r="HZS17" s="813"/>
      <c r="HZT17" s="813"/>
      <c r="HZU17" s="813"/>
      <c r="HZV17" s="813"/>
      <c r="HZW17" s="813"/>
      <c r="HZX17" s="813"/>
      <c r="HZY17" s="813"/>
      <c r="HZZ17" s="813"/>
      <c r="IAA17" s="813"/>
      <c r="IAB17" s="813"/>
      <c r="IAC17" s="813"/>
      <c r="IAD17" s="813"/>
      <c r="IAE17" s="813"/>
      <c r="IAF17" s="813"/>
      <c r="IAG17" s="813"/>
      <c r="IAH17" s="813"/>
      <c r="IAI17" s="813"/>
      <c r="IAJ17" s="813"/>
      <c r="IAK17" s="813"/>
      <c r="IAL17" s="813"/>
      <c r="IAM17" s="813"/>
      <c r="IAN17" s="813"/>
      <c r="IAO17" s="813"/>
      <c r="IAP17" s="813"/>
      <c r="IAQ17" s="813"/>
      <c r="IAR17" s="813"/>
      <c r="IAS17" s="813"/>
      <c r="IAT17" s="813"/>
      <c r="IAU17" s="813"/>
      <c r="IAV17" s="813"/>
      <c r="IAW17" s="813"/>
      <c r="IAX17" s="813"/>
      <c r="IAY17" s="813"/>
      <c r="IAZ17" s="813"/>
      <c r="IBA17" s="813"/>
      <c r="IBB17" s="813"/>
      <c r="IBC17" s="813"/>
      <c r="IBD17" s="813"/>
      <c r="IBE17" s="813"/>
      <c r="IBF17" s="813"/>
      <c r="IBG17" s="813"/>
      <c r="IBH17" s="813"/>
      <c r="IBI17" s="813"/>
      <c r="IBJ17" s="813"/>
      <c r="IBK17" s="813"/>
      <c r="IBL17" s="813"/>
      <c r="IBM17" s="813"/>
      <c r="IBN17" s="813"/>
      <c r="IBO17" s="813"/>
      <c r="IBP17" s="813"/>
      <c r="IBQ17" s="813"/>
      <c r="IBR17" s="813"/>
      <c r="IBS17" s="813"/>
      <c r="IBT17" s="813"/>
      <c r="IBU17" s="813"/>
      <c r="IBV17" s="813"/>
      <c r="IBW17" s="813"/>
      <c r="IBX17" s="813"/>
      <c r="IBY17" s="813"/>
      <c r="IBZ17" s="813"/>
      <c r="ICA17" s="813"/>
      <c r="ICB17" s="813"/>
      <c r="ICC17" s="813"/>
      <c r="ICD17" s="813"/>
      <c r="ICE17" s="813"/>
      <c r="ICF17" s="813"/>
      <c r="ICG17" s="813"/>
      <c r="ICH17" s="813"/>
      <c r="ICI17" s="813"/>
      <c r="ICJ17" s="813"/>
      <c r="ICK17" s="813"/>
      <c r="ICL17" s="813"/>
      <c r="ICM17" s="813"/>
      <c r="ICN17" s="813"/>
      <c r="ICO17" s="813"/>
      <c r="ICP17" s="813"/>
      <c r="ICQ17" s="813"/>
      <c r="ICR17" s="813"/>
      <c r="ICS17" s="813"/>
      <c r="ICT17" s="813"/>
      <c r="ICU17" s="813"/>
      <c r="ICV17" s="813"/>
      <c r="ICW17" s="813"/>
      <c r="ICX17" s="813"/>
      <c r="ICY17" s="813"/>
      <c r="ICZ17" s="813"/>
      <c r="IDA17" s="813"/>
      <c r="IDB17" s="813"/>
      <c r="IDC17" s="813"/>
      <c r="IDD17" s="813"/>
      <c r="IDE17" s="813"/>
      <c r="IDF17" s="813"/>
      <c r="IDG17" s="813"/>
      <c r="IDH17" s="813"/>
      <c r="IDI17" s="813"/>
      <c r="IDJ17" s="813"/>
      <c r="IDK17" s="813"/>
      <c r="IDL17" s="813"/>
      <c r="IDM17" s="813"/>
      <c r="IDN17" s="813"/>
      <c r="IDO17" s="813"/>
      <c r="IDP17" s="813"/>
      <c r="IDQ17" s="813"/>
      <c r="IDR17" s="813"/>
      <c r="IDS17" s="813"/>
      <c r="IDT17" s="813"/>
      <c r="IDU17" s="813"/>
      <c r="IDV17" s="813"/>
      <c r="IDW17" s="813"/>
      <c r="IDX17" s="813"/>
      <c r="IDY17" s="813"/>
      <c r="IDZ17" s="813"/>
      <c r="IEA17" s="813"/>
      <c r="IEB17" s="813"/>
      <c r="IEC17" s="813"/>
      <c r="IED17" s="813"/>
      <c r="IEE17" s="813"/>
      <c r="IEF17" s="813"/>
      <c r="IEG17" s="813"/>
      <c r="IEH17" s="813"/>
      <c r="IEI17" s="813"/>
      <c r="IEJ17" s="813"/>
      <c r="IEK17" s="813"/>
      <c r="IEL17" s="813"/>
      <c r="IEM17" s="813"/>
      <c r="IEN17" s="813"/>
      <c r="IEO17" s="813"/>
      <c r="IEP17" s="813"/>
      <c r="IEQ17" s="813"/>
      <c r="IER17" s="813"/>
      <c r="IES17" s="813"/>
      <c r="IET17" s="813"/>
      <c r="IEU17" s="813"/>
      <c r="IEV17" s="813"/>
      <c r="IEW17" s="813"/>
      <c r="IEX17" s="813"/>
      <c r="IEY17" s="813"/>
      <c r="IEZ17" s="813"/>
      <c r="IFA17" s="813"/>
      <c r="IFB17" s="813"/>
      <c r="IFC17" s="813"/>
      <c r="IFD17" s="813"/>
      <c r="IFE17" s="813"/>
      <c r="IFF17" s="813"/>
      <c r="IFG17" s="813"/>
      <c r="IFH17" s="813"/>
      <c r="IFI17" s="813"/>
      <c r="IFJ17" s="813"/>
      <c r="IFK17" s="813"/>
      <c r="IFL17" s="813"/>
      <c r="IFM17" s="813"/>
      <c r="IFN17" s="813"/>
      <c r="IFO17" s="813"/>
      <c r="IFP17" s="813"/>
      <c r="IFQ17" s="813"/>
      <c r="IFR17" s="813"/>
      <c r="IFS17" s="813"/>
      <c r="IFT17" s="813"/>
      <c r="IFU17" s="813"/>
      <c r="IFV17" s="813"/>
      <c r="IFW17" s="813"/>
      <c r="IFX17" s="813"/>
      <c r="IFY17" s="813"/>
      <c r="IFZ17" s="813"/>
      <c r="IGA17" s="813"/>
      <c r="IGB17" s="813"/>
      <c r="IGC17" s="813"/>
      <c r="IGD17" s="813"/>
      <c r="IGE17" s="813"/>
      <c r="IGF17" s="813"/>
      <c r="IGG17" s="813"/>
      <c r="IGH17" s="813"/>
      <c r="IGI17" s="813"/>
      <c r="IGJ17" s="813"/>
      <c r="IGK17" s="813"/>
      <c r="IGL17" s="813"/>
      <c r="IGM17" s="813"/>
      <c r="IGN17" s="813"/>
      <c r="IGO17" s="813"/>
      <c r="IGP17" s="813"/>
      <c r="IGQ17" s="813"/>
      <c r="IGR17" s="813"/>
      <c r="IGS17" s="813"/>
      <c r="IGT17" s="813"/>
      <c r="IGU17" s="813"/>
      <c r="IGV17" s="813"/>
      <c r="IGW17" s="813"/>
      <c r="IGX17" s="813"/>
      <c r="IGY17" s="813"/>
      <c r="IGZ17" s="813"/>
      <c r="IHA17" s="813"/>
      <c r="IHB17" s="813"/>
      <c r="IHC17" s="813"/>
      <c r="IHD17" s="813"/>
      <c r="IHE17" s="813"/>
      <c r="IHF17" s="813"/>
      <c r="IHG17" s="813"/>
      <c r="IHH17" s="813"/>
      <c r="IHI17" s="813"/>
      <c r="IHJ17" s="813"/>
      <c r="IHK17" s="813"/>
      <c r="IHL17" s="813"/>
      <c r="IHM17" s="813"/>
      <c r="IHN17" s="813"/>
      <c r="IHO17" s="813"/>
      <c r="IHP17" s="813"/>
      <c r="IHQ17" s="813"/>
      <c r="IHR17" s="813"/>
      <c r="IHS17" s="813"/>
      <c r="IHT17" s="813"/>
      <c r="IHU17" s="813"/>
      <c r="IHV17" s="813"/>
      <c r="IHW17" s="813"/>
      <c r="IHX17" s="813"/>
      <c r="IHY17" s="813"/>
      <c r="IHZ17" s="813"/>
      <c r="IIA17" s="813"/>
      <c r="IIB17" s="813"/>
      <c r="IIC17" s="813"/>
      <c r="IID17" s="813"/>
      <c r="IIE17" s="813"/>
      <c r="IIF17" s="813"/>
      <c r="IIG17" s="813"/>
      <c r="IIH17" s="813"/>
      <c r="III17" s="813"/>
      <c r="IIJ17" s="813"/>
      <c r="IIK17" s="813"/>
      <c r="IIL17" s="813"/>
      <c r="IIM17" s="813"/>
      <c r="IIN17" s="813"/>
      <c r="IIO17" s="813"/>
      <c r="IIP17" s="813"/>
      <c r="IIQ17" s="813"/>
      <c r="IIR17" s="813"/>
      <c r="IIS17" s="813"/>
      <c r="IIT17" s="813"/>
      <c r="IIU17" s="813"/>
      <c r="IIV17" s="813"/>
      <c r="IIW17" s="813"/>
      <c r="IIX17" s="813"/>
      <c r="IIY17" s="813"/>
      <c r="IIZ17" s="813"/>
      <c r="IJA17" s="813"/>
      <c r="IJB17" s="813"/>
      <c r="IJC17" s="813"/>
      <c r="IJD17" s="813"/>
      <c r="IJE17" s="813"/>
      <c r="IJF17" s="813"/>
      <c r="IJG17" s="813"/>
      <c r="IJH17" s="813"/>
      <c r="IJI17" s="813"/>
      <c r="IJJ17" s="813"/>
      <c r="IJK17" s="813"/>
      <c r="IJL17" s="813"/>
      <c r="IJM17" s="813"/>
      <c r="IJN17" s="813"/>
      <c r="IJO17" s="813"/>
      <c r="IJP17" s="813"/>
      <c r="IJQ17" s="813"/>
      <c r="IJR17" s="813"/>
      <c r="IJS17" s="813"/>
      <c r="IJT17" s="813"/>
      <c r="IJU17" s="813"/>
      <c r="IJV17" s="813"/>
      <c r="IJW17" s="813"/>
      <c r="IJX17" s="813"/>
      <c r="IJY17" s="813"/>
      <c r="IJZ17" s="813"/>
      <c r="IKA17" s="813"/>
      <c r="IKB17" s="813"/>
      <c r="IKC17" s="813"/>
      <c r="IKD17" s="813"/>
      <c r="IKE17" s="813"/>
      <c r="IKF17" s="813"/>
      <c r="IKG17" s="813"/>
      <c r="IKH17" s="813"/>
      <c r="IKI17" s="813"/>
      <c r="IKJ17" s="813"/>
      <c r="IKK17" s="813"/>
      <c r="IKL17" s="813"/>
      <c r="IKM17" s="813"/>
      <c r="IKN17" s="813"/>
      <c r="IKO17" s="813"/>
      <c r="IKP17" s="813"/>
      <c r="IKQ17" s="813"/>
      <c r="IKR17" s="813"/>
      <c r="IKS17" s="813"/>
      <c r="IKT17" s="813"/>
      <c r="IKU17" s="813"/>
      <c r="IKV17" s="813"/>
      <c r="IKW17" s="813"/>
      <c r="IKX17" s="813"/>
      <c r="IKY17" s="813"/>
      <c r="IKZ17" s="813"/>
      <c r="ILA17" s="813"/>
      <c r="ILB17" s="813"/>
      <c r="ILC17" s="813"/>
      <c r="ILD17" s="813"/>
      <c r="ILE17" s="813"/>
      <c r="ILF17" s="813"/>
      <c r="ILG17" s="813"/>
      <c r="ILH17" s="813"/>
      <c r="ILI17" s="813"/>
      <c r="ILJ17" s="813"/>
      <c r="ILK17" s="813"/>
      <c r="ILL17" s="813"/>
      <c r="ILM17" s="813"/>
      <c r="ILN17" s="813"/>
      <c r="ILO17" s="813"/>
      <c r="ILP17" s="813"/>
      <c r="ILQ17" s="813"/>
      <c r="ILR17" s="813"/>
      <c r="ILS17" s="813"/>
      <c r="ILT17" s="813"/>
      <c r="ILU17" s="813"/>
      <c r="ILV17" s="813"/>
      <c r="ILW17" s="813"/>
      <c r="ILX17" s="813"/>
      <c r="ILY17" s="813"/>
      <c r="ILZ17" s="813"/>
      <c r="IMA17" s="813"/>
      <c r="IMB17" s="813"/>
      <c r="IMC17" s="813"/>
      <c r="IMD17" s="813"/>
      <c r="IME17" s="813"/>
      <c r="IMF17" s="813"/>
      <c r="IMG17" s="813"/>
      <c r="IMH17" s="813"/>
      <c r="IMI17" s="813"/>
      <c r="IMJ17" s="813"/>
      <c r="IMK17" s="813"/>
      <c r="IML17" s="813"/>
      <c r="IMM17" s="813"/>
      <c r="IMN17" s="813"/>
      <c r="IMO17" s="813"/>
      <c r="IMP17" s="813"/>
      <c r="IMQ17" s="813"/>
      <c r="IMR17" s="813"/>
      <c r="IMS17" s="813"/>
      <c r="IMT17" s="813"/>
      <c r="IMU17" s="813"/>
      <c r="IMV17" s="813"/>
      <c r="IMW17" s="813"/>
      <c r="IMX17" s="813"/>
      <c r="IMY17" s="813"/>
      <c r="IMZ17" s="813"/>
      <c r="INA17" s="813"/>
      <c r="INB17" s="813"/>
      <c r="INC17" s="813"/>
      <c r="IND17" s="813"/>
      <c r="INE17" s="813"/>
      <c r="INF17" s="813"/>
      <c r="ING17" s="813"/>
      <c r="INH17" s="813"/>
      <c r="INI17" s="813"/>
      <c r="INJ17" s="813"/>
      <c r="INK17" s="813"/>
      <c r="INL17" s="813"/>
      <c r="INM17" s="813"/>
      <c r="INN17" s="813"/>
      <c r="INO17" s="813"/>
      <c r="INP17" s="813"/>
      <c r="INQ17" s="813"/>
      <c r="INR17" s="813"/>
      <c r="INS17" s="813"/>
      <c r="INT17" s="813"/>
      <c r="INU17" s="813"/>
      <c r="INV17" s="813"/>
      <c r="INW17" s="813"/>
      <c r="INX17" s="813"/>
      <c r="INY17" s="813"/>
      <c r="INZ17" s="813"/>
      <c r="IOA17" s="813"/>
      <c r="IOB17" s="813"/>
      <c r="IOC17" s="813"/>
      <c r="IOD17" s="813"/>
      <c r="IOE17" s="813"/>
      <c r="IOF17" s="813"/>
      <c r="IOG17" s="813"/>
      <c r="IOH17" s="813"/>
      <c r="IOI17" s="813"/>
      <c r="IOJ17" s="813"/>
      <c r="IOK17" s="813"/>
      <c r="IOL17" s="813"/>
      <c r="IOM17" s="813"/>
      <c r="ION17" s="813"/>
      <c r="IOO17" s="813"/>
      <c r="IOP17" s="813"/>
      <c r="IOQ17" s="813"/>
      <c r="IOR17" s="813"/>
      <c r="IOS17" s="813"/>
      <c r="IOT17" s="813"/>
      <c r="IOU17" s="813"/>
      <c r="IOV17" s="813"/>
      <c r="IOW17" s="813"/>
      <c r="IOX17" s="813"/>
      <c r="IOY17" s="813"/>
      <c r="IOZ17" s="813"/>
      <c r="IPA17" s="813"/>
      <c r="IPB17" s="813"/>
      <c r="IPC17" s="813"/>
      <c r="IPD17" s="813"/>
      <c r="IPE17" s="813"/>
      <c r="IPF17" s="813"/>
      <c r="IPG17" s="813"/>
      <c r="IPH17" s="813"/>
      <c r="IPI17" s="813"/>
      <c r="IPJ17" s="813"/>
      <c r="IPK17" s="813"/>
      <c r="IPL17" s="813"/>
      <c r="IPM17" s="813"/>
      <c r="IPN17" s="813"/>
      <c r="IPO17" s="813"/>
      <c r="IPP17" s="813"/>
      <c r="IPQ17" s="813"/>
      <c r="IPR17" s="813"/>
      <c r="IPS17" s="813"/>
      <c r="IPT17" s="813"/>
      <c r="IPU17" s="813"/>
      <c r="IPV17" s="813"/>
      <c r="IPW17" s="813"/>
      <c r="IPX17" s="813"/>
      <c r="IPY17" s="813"/>
      <c r="IPZ17" s="813"/>
      <c r="IQA17" s="813"/>
      <c r="IQB17" s="813"/>
      <c r="IQC17" s="813"/>
      <c r="IQD17" s="813"/>
      <c r="IQE17" s="813"/>
      <c r="IQF17" s="813"/>
      <c r="IQG17" s="813"/>
      <c r="IQH17" s="813"/>
      <c r="IQI17" s="813"/>
      <c r="IQJ17" s="813"/>
      <c r="IQK17" s="813"/>
      <c r="IQL17" s="813"/>
      <c r="IQM17" s="813"/>
      <c r="IQN17" s="813"/>
      <c r="IQO17" s="813"/>
      <c r="IQP17" s="813"/>
      <c r="IQQ17" s="813"/>
      <c r="IQR17" s="813"/>
      <c r="IQS17" s="813"/>
      <c r="IQT17" s="813"/>
      <c r="IQU17" s="813"/>
      <c r="IQV17" s="813"/>
      <c r="IQW17" s="813"/>
      <c r="IQX17" s="813"/>
      <c r="IQY17" s="813"/>
      <c r="IQZ17" s="813"/>
      <c r="IRA17" s="813"/>
      <c r="IRB17" s="813"/>
      <c r="IRC17" s="813"/>
      <c r="IRD17" s="813"/>
      <c r="IRE17" s="813"/>
      <c r="IRF17" s="813"/>
      <c r="IRG17" s="813"/>
      <c r="IRH17" s="813"/>
      <c r="IRI17" s="813"/>
      <c r="IRJ17" s="813"/>
      <c r="IRK17" s="813"/>
      <c r="IRL17" s="813"/>
      <c r="IRM17" s="813"/>
      <c r="IRN17" s="813"/>
      <c r="IRO17" s="813"/>
      <c r="IRP17" s="813"/>
      <c r="IRQ17" s="813"/>
      <c r="IRR17" s="813"/>
      <c r="IRS17" s="813"/>
      <c r="IRT17" s="813"/>
      <c r="IRU17" s="813"/>
      <c r="IRV17" s="813"/>
      <c r="IRW17" s="813"/>
      <c r="IRX17" s="813"/>
      <c r="IRY17" s="813"/>
      <c r="IRZ17" s="813"/>
      <c r="ISA17" s="813"/>
      <c r="ISB17" s="813"/>
      <c r="ISC17" s="813"/>
      <c r="ISD17" s="813"/>
      <c r="ISE17" s="813"/>
      <c r="ISF17" s="813"/>
      <c r="ISG17" s="813"/>
      <c r="ISH17" s="813"/>
      <c r="ISI17" s="813"/>
      <c r="ISJ17" s="813"/>
      <c r="ISK17" s="813"/>
      <c r="ISL17" s="813"/>
      <c r="ISM17" s="813"/>
      <c r="ISN17" s="813"/>
      <c r="ISO17" s="813"/>
      <c r="ISP17" s="813"/>
      <c r="ISQ17" s="813"/>
      <c r="ISR17" s="813"/>
      <c r="ISS17" s="813"/>
      <c r="IST17" s="813"/>
      <c r="ISU17" s="813"/>
      <c r="ISV17" s="813"/>
      <c r="ISW17" s="813"/>
      <c r="ISX17" s="813"/>
      <c r="ISY17" s="813"/>
      <c r="ISZ17" s="813"/>
      <c r="ITA17" s="813"/>
      <c r="ITB17" s="813"/>
      <c r="ITC17" s="813"/>
      <c r="ITD17" s="813"/>
      <c r="ITE17" s="813"/>
      <c r="ITF17" s="813"/>
      <c r="ITG17" s="813"/>
      <c r="ITH17" s="813"/>
      <c r="ITI17" s="813"/>
      <c r="ITJ17" s="813"/>
      <c r="ITK17" s="813"/>
      <c r="ITL17" s="813"/>
      <c r="ITM17" s="813"/>
      <c r="ITN17" s="813"/>
      <c r="ITO17" s="813"/>
      <c r="ITP17" s="813"/>
      <c r="ITQ17" s="813"/>
      <c r="ITR17" s="813"/>
      <c r="ITS17" s="813"/>
      <c r="ITT17" s="813"/>
      <c r="ITU17" s="813"/>
      <c r="ITV17" s="813"/>
      <c r="ITW17" s="813"/>
      <c r="ITX17" s="813"/>
      <c r="ITY17" s="813"/>
      <c r="ITZ17" s="813"/>
      <c r="IUA17" s="813"/>
      <c r="IUB17" s="813"/>
      <c r="IUC17" s="813"/>
      <c r="IUD17" s="813"/>
      <c r="IUE17" s="813"/>
      <c r="IUF17" s="813"/>
      <c r="IUG17" s="813"/>
      <c r="IUH17" s="813"/>
      <c r="IUI17" s="813"/>
      <c r="IUJ17" s="813"/>
      <c r="IUK17" s="813"/>
      <c r="IUL17" s="813"/>
      <c r="IUM17" s="813"/>
      <c r="IUN17" s="813"/>
      <c r="IUO17" s="813"/>
      <c r="IUP17" s="813"/>
      <c r="IUQ17" s="813"/>
      <c r="IUR17" s="813"/>
      <c r="IUS17" s="813"/>
      <c r="IUT17" s="813"/>
      <c r="IUU17" s="813"/>
      <c r="IUV17" s="813"/>
      <c r="IUW17" s="813"/>
      <c r="IUX17" s="813"/>
      <c r="IUY17" s="813"/>
      <c r="IUZ17" s="813"/>
      <c r="IVA17" s="813"/>
      <c r="IVB17" s="813"/>
      <c r="IVC17" s="813"/>
      <c r="IVD17" s="813"/>
      <c r="IVE17" s="813"/>
      <c r="IVF17" s="813"/>
      <c r="IVG17" s="813"/>
      <c r="IVH17" s="813"/>
      <c r="IVI17" s="813"/>
      <c r="IVJ17" s="813"/>
      <c r="IVK17" s="813"/>
      <c r="IVL17" s="813"/>
      <c r="IVM17" s="813"/>
      <c r="IVN17" s="813"/>
      <c r="IVO17" s="813"/>
      <c r="IVP17" s="813"/>
      <c r="IVQ17" s="813"/>
      <c r="IVR17" s="813"/>
      <c r="IVS17" s="813"/>
      <c r="IVT17" s="813"/>
      <c r="IVU17" s="813"/>
      <c r="IVV17" s="813"/>
      <c r="IVW17" s="813"/>
      <c r="IVX17" s="813"/>
      <c r="IVY17" s="813"/>
      <c r="IVZ17" s="813"/>
      <c r="IWA17" s="813"/>
      <c r="IWB17" s="813"/>
      <c r="IWC17" s="813"/>
      <c r="IWD17" s="813"/>
      <c r="IWE17" s="813"/>
      <c r="IWF17" s="813"/>
      <c r="IWG17" s="813"/>
      <c r="IWH17" s="813"/>
      <c r="IWI17" s="813"/>
      <c r="IWJ17" s="813"/>
      <c r="IWK17" s="813"/>
      <c r="IWL17" s="813"/>
      <c r="IWM17" s="813"/>
      <c r="IWN17" s="813"/>
      <c r="IWO17" s="813"/>
      <c r="IWP17" s="813"/>
      <c r="IWQ17" s="813"/>
      <c r="IWR17" s="813"/>
      <c r="IWS17" s="813"/>
      <c r="IWT17" s="813"/>
      <c r="IWU17" s="813"/>
      <c r="IWV17" s="813"/>
      <c r="IWW17" s="813"/>
      <c r="IWX17" s="813"/>
      <c r="IWY17" s="813"/>
      <c r="IWZ17" s="813"/>
      <c r="IXA17" s="813"/>
      <c r="IXB17" s="813"/>
      <c r="IXC17" s="813"/>
      <c r="IXD17" s="813"/>
      <c r="IXE17" s="813"/>
      <c r="IXF17" s="813"/>
      <c r="IXG17" s="813"/>
      <c r="IXH17" s="813"/>
      <c r="IXI17" s="813"/>
      <c r="IXJ17" s="813"/>
      <c r="IXK17" s="813"/>
      <c r="IXL17" s="813"/>
      <c r="IXM17" s="813"/>
      <c r="IXN17" s="813"/>
      <c r="IXO17" s="813"/>
      <c r="IXP17" s="813"/>
      <c r="IXQ17" s="813"/>
      <c r="IXR17" s="813"/>
      <c r="IXS17" s="813"/>
      <c r="IXT17" s="813"/>
      <c r="IXU17" s="813"/>
      <c r="IXV17" s="813"/>
      <c r="IXW17" s="813"/>
      <c r="IXX17" s="813"/>
      <c r="IXY17" s="813"/>
      <c r="IXZ17" s="813"/>
      <c r="IYA17" s="813"/>
      <c r="IYB17" s="813"/>
      <c r="IYC17" s="813"/>
      <c r="IYD17" s="813"/>
      <c r="IYE17" s="813"/>
      <c r="IYF17" s="813"/>
      <c r="IYG17" s="813"/>
      <c r="IYH17" s="813"/>
      <c r="IYI17" s="813"/>
      <c r="IYJ17" s="813"/>
      <c r="IYK17" s="813"/>
      <c r="IYL17" s="813"/>
      <c r="IYM17" s="813"/>
      <c r="IYN17" s="813"/>
      <c r="IYO17" s="813"/>
      <c r="IYP17" s="813"/>
      <c r="IYQ17" s="813"/>
      <c r="IYR17" s="813"/>
      <c r="IYS17" s="813"/>
      <c r="IYT17" s="813"/>
      <c r="IYU17" s="813"/>
      <c r="IYV17" s="813"/>
      <c r="IYW17" s="813"/>
      <c r="IYX17" s="813"/>
      <c r="IYY17" s="813"/>
      <c r="IYZ17" s="813"/>
      <c r="IZA17" s="813"/>
      <c r="IZB17" s="813"/>
      <c r="IZC17" s="813"/>
      <c r="IZD17" s="813"/>
      <c r="IZE17" s="813"/>
      <c r="IZF17" s="813"/>
      <c r="IZG17" s="813"/>
      <c r="IZH17" s="813"/>
      <c r="IZI17" s="813"/>
      <c r="IZJ17" s="813"/>
      <c r="IZK17" s="813"/>
      <c r="IZL17" s="813"/>
      <c r="IZM17" s="813"/>
      <c r="IZN17" s="813"/>
      <c r="IZO17" s="813"/>
      <c r="IZP17" s="813"/>
      <c r="IZQ17" s="813"/>
      <c r="IZR17" s="813"/>
      <c r="IZS17" s="813"/>
      <c r="IZT17" s="813"/>
      <c r="IZU17" s="813"/>
      <c r="IZV17" s="813"/>
      <c r="IZW17" s="813"/>
      <c r="IZX17" s="813"/>
      <c r="IZY17" s="813"/>
      <c r="IZZ17" s="813"/>
      <c r="JAA17" s="813"/>
      <c r="JAB17" s="813"/>
      <c r="JAC17" s="813"/>
      <c r="JAD17" s="813"/>
      <c r="JAE17" s="813"/>
      <c r="JAF17" s="813"/>
      <c r="JAG17" s="813"/>
      <c r="JAH17" s="813"/>
      <c r="JAI17" s="813"/>
      <c r="JAJ17" s="813"/>
      <c r="JAK17" s="813"/>
      <c r="JAL17" s="813"/>
      <c r="JAM17" s="813"/>
      <c r="JAN17" s="813"/>
      <c r="JAO17" s="813"/>
      <c r="JAP17" s="813"/>
      <c r="JAQ17" s="813"/>
      <c r="JAR17" s="813"/>
      <c r="JAS17" s="813"/>
      <c r="JAT17" s="813"/>
      <c r="JAU17" s="813"/>
      <c r="JAV17" s="813"/>
      <c r="JAW17" s="813"/>
      <c r="JAX17" s="813"/>
      <c r="JAY17" s="813"/>
      <c r="JAZ17" s="813"/>
      <c r="JBA17" s="813"/>
      <c r="JBB17" s="813"/>
      <c r="JBC17" s="813"/>
      <c r="JBD17" s="813"/>
      <c r="JBE17" s="813"/>
      <c r="JBF17" s="813"/>
      <c r="JBG17" s="813"/>
      <c r="JBH17" s="813"/>
      <c r="JBI17" s="813"/>
      <c r="JBJ17" s="813"/>
      <c r="JBK17" s="813"/>
      <c r="JBL17" s="813"/>
      <c r="JBM17" s="813"/>
      <c r="JBN17" s="813"/>
      <c r="JBO17" s="813"/>
      <c r="JBP17" s="813"/>
      <c r="JBQ17" s="813"/>
      <c r="JBR17" s="813"/>
      <c r="JBS17" s="813"/>
      <c r="JBT17" s="813"/>
      <c r="JBU17" s="813"/>
      <c r="JBV17" s="813"/>
      <c r="JBW17" s="813"/>
      <c r="JBX17" s="813"/>
      <c r="JBY17" s="813"/>
      <c r="JBZ17" s="813"/>
      <c r="JCA17" s="813"/>
      <c r="JCB17" s="813"/>
      <c r="JCC17" s="813"/>
      <c r="JCD17" s="813"/>
      <c r="JCE17" s="813"/>
      <c r="JCF17" s="813"/>
      <c r="JCG17" s="813"/>
      <c r="JCH17" s="813"/>
      <c r="JCI17" s="813"/>
      <c r="JCJ17" s="813"/>
      <c r="JCK17" s="813"/>
      <c r="JCL17" s="813"/>
      <c r="JCM17" s="813"/>
      <c r="JCN17" s="813"/>
      <c r="JCO17" s="813"/>
      <c r="JCP17" s="813"/>
      <c r="JCQ17" s="813"/>
      <c r="JCR17" s="813"/>
      <c r="JCS17" s="813"/>
      <c r="JCT17" s="813"/>
      <c r="JCU17" s="813"/>
      <c r="JCV17" s="813"/>
      <c r="JCW17" s="813"/>
      <c r="JCX17" s="813"/>
      <c r="JCY17" s="813"/>
      <c r="JCZ17" s="813"/>
      <c r="JDA17" s="813"/>
      <c r="JDB17" s="813"/>
      <c r="JDC17" s="813"/>
      <c r="JDD17" s="813"/>
      <c r="JDE17" s="813"/>
      <c r="JDF17" s="813"/>
      <c r="JDG17" s="813"/>
      <c r="JDH17" s="813"/>
      <c r="JDI17" s="813"/>
      <c r="JDJ17" s="813"/>
      <c r="JDK17" s="813"/>
      <c r="JDL17" s="813"/>
      <c r="JDM17" s="813"/>
      <c r="JDN17" s="813"/>
      <c r="JDO17" s="813"/>
      <c r="JDP17" s="813"/>
      <c r="JDQ17" s="813"/>
      <c r="JDR17" s="813"/>
      <c r="JDS17" s="813"/>
      <c r="JDT17" s="813"/>
      <c r="JDU17" s="813"/>
      <c r="JDV17" s="813"/>
      <c r="JDW17" s="813"/>
      <c r="JDX17" s="813"/>
      <c r="JDY17" s="813"/>
      <c r="JDZ17" s="813"/>
      <c r="JEA17" s="813"/>
      <c r="JEB17" s="813"/>
      <c r="JEC17" s="813"/>
      <c r="JED17" s="813"/>
      <c r="JEE17" s="813"/>
      <c r="JEF17" s="813"/>
      <c r="JEG17" s="813"/>
      <c r="JEH17" s="813"/>
      <c r="JEI17" s="813"/>
      <c r="JEJ17" s="813"/>
      <c r="JEK17" s="813"/>
      <c r="JEL17" s="813"/>
      <c r="JEM17" s="813"/>
      <c r="JEN17" s="813"/>
      <c r="JEO17" s="813"/>
      <c r="JEP17" s="813"/>
      <c r="JEQ17" s="813"/>
      <c r="JER17" s="813"/>
      <c r="JES17" s="813"/>
      <c r="JET17" s="813"/>
      <c r="JEU17" s="813"/>
      <c r="JEV17" s="813"/>
      <c r="JEW17" s="813"/>
      <c r="JEX17" s="813"/>
      <c r="JEY17" s="813"/>
      <c r="JEZ17" s="813"/>
      <c r="JFA17" s="813"/>
      <c r="JFB17" s="813"/>
      <c r="JFC17" s="813"/>
      <c r="JFD17" s="813"/>
      <c r="JFE17" s="813"/>
      <c r="JFF17" s="813"/>
      <c r="JFG17" s="813"/>
      <c r="JFH17" s="813"/>
      <c r="JFI17" s="813"/>
      <c r="JFJ17" s="813"/>
      <c r="JFK17" s="813"/>
      <c r="JFL17" s="813"/>
      <c r="JFM17" s="813"/>
      <c r="JFN17" s="813"/>
      <c r="JFO17" s="813"/>
      <c r="JFP17" s="813"/>
      <c r="JFQ17" s="813"/>
      <c r="JFR17" s="813"/>
      <c r="JFS17" s="813"/>
      <c r="JFT17" s="813"/>
      <c r="JFU17" s="813"/>
      <c r="JFV17" s="813"/>
      <c r="JFW17" s="813"/>
      <c r="JFX17" s="813"/>
      <c r="JFY17" s="813"/>
      <c r="JFZ17" s="813"/>
      <c r="JGA17" s="813"/>
      <c r="JGB17" s="813"/>
      <c r="JGC17" s="813"/>
      <c r="JGD17" s="813"/>
      <c r="JGE17" s="813"/>
      <c r="JGF17" s="813"/>
      <c r="JGG17" s="813"/>
      <c r="JGH17" s="813"/>
      <c r="JGI17" s="813"/>
      <c r="JGJ17" s="813"/>
      <c r="JGK17" s="813"/>
      <c r="JGL17" s="813"/>
      <c r="JGM17" s="813"/>
      <c r="JGN17" s="813"/>
      <c r="JGO17" s="813"/>
      <c r="JGP17" s="813"/>
      <c r="JGQ17" s="813"/>
      <c r="JGR17" s="813"/>
      <c r="JGS17" s="813"/>
      <c r="JGT17" s="813"/>
      <c r="JGU17" s="813"/>
      <c r="JGV17" s="813"/>
      <c r="JGW17" s="813"/>
      <c r="JGX17" s="813"/>
      <c r="JGY17" s="813"/>
      <c r="JGZ17" s="813"/>
      <c r="JHA17" s="813"/>
      <c r="JHB17" s="813"/>
      <c r="JHC17" s="813"/>
      <c r="JHD17" s="813"/>
      <c r="JHE17" s="813"/>
      <c r="JHF17" s="813"/>
      <c r="JHG17" s="813"/>
      <c r="JHH17" s="813"/>
      <c r="JHI17" s="813"/>
      <c r="JHJ17" s="813"/>
      <c r="JHK17" s="813"/>
      <c r="JHL17" s="813"/>
      <c r="JHM17" s="813"/>
      <c r="JHN17" s="813"/>
      <c r="JHO17" s="813"/>
      <c r="JHP17" s="813"/>
      <c r="JHQ17" s="813"/>
      <c r="JHR17" s="813"/>
      <c r="JHS17" s="813"/>
      <c r="JHT17" s="813"/>
      <c r="JHU17" s="813"/>
      <c r="JHV17" s="813"/>
      <c r="JHW17" s="813"/>
      <c r="JHX17" s="813"/>
      <c r="JHY17" s="813"/>
      <c r="JHZ17" s="813"/>
      <c r="JIA17" s="813"/>
      <c r="JIB17" s="813"/>
      <c r="JIC17" s="813"/>
      <c r="JID17" s="813"/>
      <c r="JIE17" s="813"/>
      <c r="JIF17" s="813"/>
      <c r="JIG17" s="813"/>
      <c r="JIH17" s="813"/>
      <c r="JII17" s="813"/>
      <c r="JIJ17" s="813"/>
      <c r="JIK17" s="813"/>
      <c r="JIL17" s="813"/>
      <c r="JIM17" s="813"/>
      <c r="JIN17" s="813"/>
      <c r="JIO17" s="813"/>
      <c r="JIP17" s="813"/>
      <c r="JIQ17" s="813"/>
      <c r="JIR17" s="813"/>
      <c r="JIS17" s="813"/>
      <c r="JIT17" s="813"/>
      <c r="JIU17" s="813"/>
      <c r="JIV17" s="813"/>
      <c r="JIW17" s="813"/>
      <c r="JIX17" s="813"/>
      <c r="JIY17" s="813"/>
      <c r="JIZ17" s="813"/>
      <c r="JJA17" s="813"/>
      <c r="JJB17" s="813"/>
      <c r="JJC17" s="813"/>
      <c r="JJD17" s="813"/>
      <c r="JJE17" s="813"/>
      <c r="JJF17" s="813"/>
      <c r="JJG17" s="813"/>
      <c r="JJH17" s="813"/>
      <c r="JJI17" s="813"/>
      <c r="JJJ17" s="813"/>
      <c r="JJK17" s="813"/>
      <c r="JJL17" s="813"/>
      <c r="JJM17" s="813"/>
      <c r="JJN17" s="813"/>
      <c r="JJO17" s="813"/>
      <c r="JJP17" s="813"/>
      <c r="JJQ17" s="813"/>
      <c r="JJR17" s="813"/>
      <c r="JJS17" s="813"/>
      <c r="JJT17" s="813"/>
      <c r="JJU17" s="813"/>
      <c r="JJV17" s="813"/>
      <c r="JJW17" s="813"/>
      <c r="JJX17" s="813"/>
      <c r="JJY17" s="813"/>
      <c r="JJZ17" s="813"/>
      <c r="JKA17" s="813"/>
      <c r="JKB17" s="813"/>
      <c r="JKC17" s="813"/>
      <c r="JKD17" s="813"/>
      <c r="JKE17" s="813"/>
      <c r="JKF17" s="813"/>
      <c r="JKG17" s="813"/>
      <c r="JKH17" s="813"/>
      <c r="JKI17" s="813"/>
      <c r="JKJ17" s="813"/>
      <c r="JKK17" s="813"/>
      <c r="JKL17" s="813"/>
      <c r="JKM17" s="813"/>
      <c r="JKN17" s="813"/>
      <c r="JKO17" s="813"/>
      <c r="JKP17" s="813"/>
      <c r="JKQ17" s="813"/>
      <c r="JKR17" s="813"/>
      <c r="JKS17" s="813"/>
      <c r="JKT17" s="813"/>
      <c r="JKU17" s="813"/>
      <c r="JKV17" s="813"/>
      <c r="JKW17" s="813"/>
      <c r="JKX17" s="813"/>
      <c r="JKY17" s="813"/>
      <c r="JKZ17" s="813"/>
      <c r="JLA17" s="813"/>
      <c r="JLB17" s="813"/>
      <c r="JLC17" s="813"/>
      <c r="JLD17" s="813"/>
      <c r="JLE17" s="813"/>
      <c r="JLF17" s="813"/>
      <c r="JLG17" s="813"/>
      <c r="JLH17" s="813"/>
      <c r="JLI17" s="813"/>
      <c r="JLJ17" s="813"/>
      <c r="JLK17" s="813"/>
      <c r="JLL17" s="813"/>
      <c r="JLM17" s="813"/>
      <c r="JLN17" s="813"/>
      <c r="JLO17" s="813"/>
      <c r="JLP17" s="813"/>
      <c r="JLQ17" s="813"/>
      <c r="JLR17" s="813"/>
      <c r="JLS17" s="813"/>
      <c r="JLT17" s="813"/>
      <c r="JLU17" s="813"/>
      <c r="JLV17" s="813"/>
      <c r="JLW17" s="813"/>
      <c r="JLX17" s="813"/>
      <c r="JLY17" s="813"/>
      <c r="JLZ17" s="813"/>
      <c r="JMA17" s="813"/>
      <c r="JMB17" s="813"/>
      <c r="JMC17" s="813"/>
      <c r="JMD17" s="813"/>
      <c r="JME17" s="813"/>
      <c r="JMF17" s="813"/>
      <c r="JMG17" s="813"/>
      <c r="JMH17" s="813"/>
      <c r="JMI17" s="813"/>
      <c r="JMJ17" s="813"/>
      <c r="JMK17" s="813"/>
      <c r="JML17" s="813"/>
      <c r="JMM17" s="813"/>
      <c r="JMN17" s="813"/>
      <c r="JMO17" s="813"/>
      <c r="JMP17" s="813"/>
      <c r="JMQ17" s="813"/>
      <c r="JMR17" s="813"/>
      <c r="JMS17" s="813"/>
      <c r="JMT17" s="813"/>
      <c r="JMU17" s="813"/>
      <c r="JMV17" s="813"/>
      <c r="JMW17" s="813"/>
      <c r="JMX17" s="813"/>
      <c r="JMY17" s="813"/>
      <c r="JMZ17" s="813"/>
      <c r="JNA17" s="813"/>
      <c r="JNB17" s="813"/>
      <c r="JNC17" s="813"/>
      <c r="JND17" s="813"/>
      <c r="JNE17" s="813"/>
      <c r="JNF17" s="813"/>
      <c r="JNG17" s="813"/>
      <c r="JNH17" s="813"/>
      <c r="JNI17" s="813"/>
      <c r="JNJ17" s="813"/>
      <c r="JNK17" s="813"/>
      <c r="JNL17" s="813"/>
      <c r="JNM17" s="813"/>
      <c r="JNN17" s="813"/>
      <c r="JNO17" s="813"/>
      <c r="JNP17" s="813"/>
      <c r="JNQ17" s="813"/>
      <c r="JNR17" s="813"/>
      <c r="JNS17" s="813"/>
      <c r="JNT17" s="813"/>
      <c r="JNU17" s="813"/>
      <c r="JNV17" s="813"/>
      <c r="JNW17" s="813"/>
      <c r="JNX17" s="813"/>
      <c r="JNY17" s="813"/>
      <c r="JNZ17" s="813"/>
      <c r="JOA17" s="813"/>
      <c r="JOB17" s="813"/>
      <c r="JOC17" s="813"/>
      <c r="JOD17" s="813"/>
      <c r="JOE17" s="813"/>
      <c r="JOF17" s="813"/>
      <c r="JOG17" s="813"/>
      <c r="JOH17" s="813"/>
      <c r="JOI17" s="813"/>
      <c r="JOJ17" s="813"/>
      <c r="JOK17" s="813"/>
      <c r="JOL17" s="813"/>
      <c r="JOM17" s="813"/>
      <c r="JON17" s="813"/>
      <c r="JOO17" s="813"/>
      <c r="JOP17" s="813"/>
      <c r="JOQ17" s="813"/>
      <c r="JOR17" s="813"/>
      <c r="JOS17" s="813"/>
      <c r="JOT17" s="813"/>
      <c r="JOU17" s="813"/>
      <c r="JOV17" s="813"/>
      <c r="JOW17" s="813"/>
      <c r="JOX17" s="813"/>
      <c r="JOY17" s="813"/>
      <c r="JOZ17" s="813"/>
      <c r="JPA17" s="813"/>
      <c r="JPB17" s="813"/>
      <c r="JPC17" s="813"/>
      <c r="JPD17" s="813"/>
      <c r="JPE17" s="813"/>
      <c r="JPF17" s="813"/>
      <c r="JPG17" s="813"/>
      <c r="JPH17" s="813"/>
      <c r="JPI17" s="813"/>
      <c r="JPJ17" s="813"/>
      <c r="JPK17" s="813"/>
      <c r="JPL17" s="813"/>
      <c r="JPM17" s="813"/>
      <c r="JPN17" s="813"/>
      <c r="JPO17" s="813"/>
      <c r="JPP17" s="813"/>
      <c r="JPQ17" s="813"/>
      <c r="JPR17" s="813"/>
      <c r="JPS17" s="813"/>
      <c r="JPT17" s="813"/>
      <c r="JPU17" s="813"/>
      <c r="JPV17" s="813"/>
      <c r="JPW17" s="813"/>
      <c r="JPX17" s="813"/>
      <c r="JPY17" s="813"/>
      <c r="JPZ17" s="813"/>
      <c r="JQA17" s="813"/>
      <c r="JQB17" s="813"/>
      <c r="JQC17" s="813"/>
      <c r="JQD17" s="813"/>
      <c r="JQE17" s="813"/>
      <c r="JQF17" s="813"/>
      <c r="JQG17" s="813"/>
      <c r="JQH17" s="813"/>
      <c r="JQI17" s="813"/>
      <c r="JQJ17" s="813"/>
      <c r="JQK17" s="813"/>
      <c r="JQL17" s="813"/>
      <c r="JQM17" s="813"/>
      <c r="JQN17" s="813"/>
      <c r="JQO17" s="813"/>
      <c r="JQP17" s="813"/>
      <c r="JQQ17" s="813"/>
      <c r="JQR17" s="813"/>
      <c r="JQS17" s="813"/>
      <c r="JQT17" s="813"/>
      <c r="JQU17" s="813"/>
      <c r="JQV17" s="813"/>
      <c r="JQW17" s="813"/>
      <c r="JQX17" s="813"/>
      <c r="JQY17" s="813"/>
      <c r="JQZ17" s="813"/>
      <c r="JRA17" s="813"/>
      <c r="JRB17" s="813"/>
      <c r="JRC17" s="813"/>
      <c r="JRD17" s="813"/>
      <c r="JRE17" s="813"/>
      <c r="JRF17" s="813"/>
      <c r="JRG17" s="813"/>
      <c r="JRH17" s="813"/>
      <c r="JRI17" s="813"/>
      <c r="JRJ17" s="813"/>
      <c r="JRK17" s="813"/>
      <c r="JRL17" s="813"/>
      <c r="JRM17" s="813"/>
      <c r="JRN17" s="813"/>
      <c r="JRO17" s="813"/>
      <c r="JRP17" s="813"/>
      <c r="JRQ17" s="813"/>
      <c r="JRR17" s="813"/>
      <c r="JRS17" s="813"/>
      <c r="JRT17" s="813"/>
      <c r="JRU17" s="813"/>
      <c r="JRV17" s="813"/>
      <c r="JRW17" s="813"/>
      <c r="JRX17" s="813"/>
      <c r="JRY17" s="813"/>
      <c r="JRZ17" s="813"/>
      <c r="JSA17" s="813"/>
      <c r="JSB17" s="813"/>
      <c r="JSC17" s="813"/>
      <c r="JSD17" s="813"/>
      <c r="JSE17" s="813"/>
      <c r="JSF17" s="813"/>
      <c r="JSG17" s="813"/>
      <c r="JSH17" s="813"/>
      <c r="JSI17" s="813"/>
      <c r="JSJ17" s="813"/>
      <c r="JSK17" s="813"/>
      <c r="JSL17" s="813"/>
      <c r="JSM17" s="813"/>
      <c r="JSN17" s="813"/>
      <c r="JSO17" s="813"/>
      <c r="JSP17" s="813"/>
      <c r="JSQ17" s="813"/>
      <c r="JSR17" s="813"/>
      <c r="JSS17" s="813"/>
      <c r="JST17" s="813"/>
      <c r="JSU17" s="813"/>
      <c r="JSV17" s="813"/>
      <c r="JSW17" s="813"/>
      <c r="JSX17" s="813"/>
      <c r="JSY17" s="813"/>
      <c r="JSZ17" s="813"/>
      <c r="JTA17" s="813"/>
      <c r="JTB17" s="813"/>
      <c r="JTC17" s="813"/>
      <c r="JTD17" s="813"/>
      <c r="JTE17" s="813"/>
      <c r="JTF17" s="813"/>
      <c r="JTG17" s="813"/>
      <c r="JTH17" s="813"/>
      <c r="JTI17" s="813"/>
      <c r="JTJ17" s="813"/>
      <c r="JTK17" s="813"/>
      <c r="JTL17" s="813"/>
      <c r="JTM17" s="813"/>
      <c r="JTN17" s="813"/>
      <c r="JTO17" s="813"/>
      <c r="JTP17" s="813"/>
      <c r="JTQ17" s="813"/>
      <c r="JTR17" s="813"/>
      <c r="JTS17" s="813"/>
      <c r="JTT17" s="813"/>
      <c r="JTU17" s="813"/>
      <c r="JTV17" s="813"/>
      <c r="JTW17" s="813"/>
      <c r="JTX17" s="813"/>
      <c r="JTY17" s="813"/>
      <c r="JTZ17" s="813"/>
      <c r="JUA17" s="813"/>
      <c r="JUB17" s="813"/>
      <c r="JUC17" s="813"/>
      <c r="JUD17" s="813"/>
      <c r="JUE17" s="813"/>
      <c r="JUF17" s="813"/>
      <c r="JUG17" s="813"/>
      <c r="JUH17" s="813"/>
      <c r="JUI17" s="813"/>
      <c r="JUJ17" s="813"/>
      <c r="JUK17" s="813"/>
      <c r="JUL17" s="813"/>
      <c r="JUM17" s="813"/>
      <c r="JUN17" s="813"/>
      <c r="JUO17" s="813"/>
      <c r="JUP17" s="813"/>
      <c r="JUQ17" s="813"/>
      <c r="JUR17" s="813"/>
      <c r="JUS17" s="813"/>
      <c r="JUT17" s="813"/>
      <c r="JUU17" s="813"/>
      <c r="JUV17" s="813"/>
      <c r="JUW17" s="813"/>
      <c r="JUX17" s="813"/>
      <c r="JUY17" s="813"/>
      <c r="JUZ17" s="813"/>
      <c r="JVA17" s="813"/>
      <c r="JVB17" s="813"/>
      <c r="JVC17" s="813"/>
      <c r="JVD17" s="813"/>
      <c r="JVE17" s="813"/>
      <c r="JVF17" s="813"/>
      <c r="JVG17" s="813"/>
      <c r="JVH17" s="813"/>
      <c r="JVI17" s="813"/>
      <c r="JVJ17" s="813"/>
      <c r="JVK17" s="813"/>
      <c r="JVL17" s="813"/>
      <c r="JVM17" s="813"/>
      <c r="JVN17" s="813"/>
      <c r="JVO17" s="813"/>
      <c r="JVP17" s="813"/>
      <c r="JVQ17" s="813"/>
      <c r="JVR17" s="813"/>
      <c r="JVS17" s="813"/>
      <c r="JVT17" s="813"/>
      <c r="JVU17" s="813"/>
      <c r="JVV17" s="813"/>
      <c r="JVW17" s="813"/>
      <c r="JVX17" s="813"/>
      <c r="JVY17" s="813"/>
      <c r="JVZ17" s="813"/>
      <c r="JWA17" s="813"/>
      <c r="JWB17" s="813"/>
      <c r="JWC17" s="813"/>
      <c r="JWD17" s="813"/>
      <c r="JWE17" s="813"/>
      <c r="JWF17" s="813"/>
      <c r="JWG17" s="813"/>
      <c r="JWH17" s="813"/>
      <c r="JWI17" s="813"/>
      <c r="JWJ17" s="813"/>
      <c r="JWK17" s="813"/>
      <c r="JWL17" s="813"/>
      <c r="JWM17" s="813"/>
      <c r="JWN17" s="813"/>
      <c r="JWO17" s="813"/>
      <c r="JWP17" s="813"/>
      <c r="JWQ17" s="813"/>
      <c r="JWR17" s="813"/>
      <c r="JWS17" s="813"/>
      <c r="JWT17" s="813"/>
      <c r="JWU17" s="813"/>
      <c r="JWV17" s="813"/>
      <c r="JWW17" s="813"/>
      <c r="JWX17" s="813"/>
      <c r="JWY17" s="813"/>
      <c r="JWZ17" s="813"/>
      <c r="JXA17" s="813"/>
      <c r="JXB17" s="813"/>
      <c r="JXC17" s="813"/>
      <c r="JXD17" s="813"/>
      <c r="JXE17" s="813"/>
      <c r="JXF17" s="813"/>
      <c r="JXG17" s="813"/>
      <c r="JXH17" s="813"/>
      <c r="JXI17" s="813"/>
      <c r="JXJ17" s="813"/>
      <c r="JXK17" s="813"/>
      <c r="JXL17" s="813"/>
      <c r="JXM17" s="813"/>
      <c r="JXN17" s="813"/>
      <c r="JXO17" s="813"/>
      <c r="JXP17" s="813"/>
      <c r="JXQ17" s="813"/>
      <c r="JXR17" s="813"/>
      <c r="JXS17" s="813"/>
      <c r="JXT17" s="813"/>
      <c r="JXU17" s="813"/>
      <c r="JXV17" s="813"/>
      <c r="JXW17" s="813"/>
      <c r="JXX17" s="813"/>
      <c r="JXY17" s="813"/>
      <c r="JXZ17" s="813"/>
      <c r="JYA17" s="813"/>
      <c r="JYB17" s="813"/>
      <c r="JYC17" s="813"/>
      <c r="JYD17" s="813"/>
      <c r="JYE17" s="813"/>
      <c r="JYF17" s="813"/>
      <c r="JYG17" s="813"/>
      <c r="JYH17" s="813"/>
      <c r="JYI17" s="813"/>
      <c r="JYJ17" s="813"/>
      <c r="JYK17" s="813"/>
      <c r="JYL17" s="813"/>
      <c r="JYM17" s="813"/>
      <c r="JYN17" s="813"/>
      <c r="JYO17" s="813"/>
      <c r="JYP17" s="813"/>
      <c r="JYQ17" s="813"/>
      <c r="JYR17" s="813"/>
      <c r="JYS17" s="813"/>
      <c r="JYT17" s="813"/>
      <c r="JYU17" s="813"/>
      <c r="JYV17" s="813"/>
      <c r="JYW17" s="813"/>
      <c r="JYX17" s="813"/>
      <c r="JYY17" s="813"/>
      <c r="JYZ17" s="813"/>
      <c r="JZA17" s="813"/>
      <c r="JZB17" s="813"/>
      <c r="JZC17" s="813"/>
      <c r="JZD17" s="813"/>
      <c r="JZE17" s="813"/>
      <c r="JZF17" s="813"/>
      <c r="JZG17" s="813"/>
      <c r="JZH17" s="813"/>
      <c r="JZI17" s="813"/>
      <c r="JZJ17" s="813"/>
      <c r="JZK17" s="813"/>
      <c r="JZL17" s="813"/>
      <c r="JZM17" s="813"/>
      <c r="JZN17" s="813"/>
      <c r="JZO17" s="813"/>
      <c r="JZP17" s="813"/>
      <c r="JZQ17" s="813"/>
      <c r="JZR17" s="813"/>
      <c r="JZS17" s="813"/>
      <c r="JZT17" s="813"/>
      <c r="JZU17" s="813"/>
      <c r="JZV17" s="813"/>
      <c r="JZW17" s="813"/>
      <c r="JZX17" s="813"/>
      <c r="JZY17" s="813"/>
      <c r="JZZ17" s="813"/>
      <c r="KAA17" s="813"/>
      <c r="KAB17" s="813"/>
      <c r="KAC17" s="813"/>
      <c r="KAD17" s="813"/>
      <c r="KAE17" s="813"/>
      <c r="KAF17" s="813"/>
      <c r="KAG17" s="813"/>
      <c r="KAH17" s="813"/>
      <c r="KAI17" s="813"/>
      <c r="KAJ17" s="813"/>
      <c r="KAK17" s="813"/>
      <c r="KAL17" s="813"/>
      <c r="KAM17" s="813"/>
      <c r="KAN17" s="813"/>
      <c r="KAO17" s="813"/>
      <c r="KAP17" s="813"/>
      <c r="KAQ17" s="813"/>
      <c r="KAR17" s="813"/>
      <c r="KAS17" s="813"/>
      <c r="KAT17" s="813"/>
      <c r="KAU17" s="813"/>
      <c r="KAV17" s="813"/>
      <c r="KAW17" s="813"/>
      <c r="KAX17" s="813"/>
      <c r="KAY17" s="813"/>
      <c r="KAZ17" s="813"/>
      <c r="KBA17" s="813"/>
      <c r="KBB17" s="813"/>
      <c r="KBC17" s="813"/>
      <c r="KBD17" s="813"/>
      <c r="KBE17" s="813"/>
      <c r="KBF17" s="813"/>
      <c r="KBG17" s="813"/>
      <c r="KBH17" s="813"/>
      <c r="KBI17" s="813"/>
      <c r="KBJ17" s="813"/>
      <c r="KBK17" s="813"/>
      <c r="KBL17" s="813"/>
      <c r="KBM17" s="813"/>
      <c r="KBN17" s="813"/>
      <c r="KBO17" s="813"/>
      <c r="KBP17" s="813"/>
      <c r="KBQ17" s="813"/>
      <c r="KBR17" s="813"/>
      <c r="KBS17" s="813"/>
      <c r="KBT17" s="813"/>
      <c r="KBU17" s="813"/>
      <c r="KBV17" s="813"/>
      <c r="KBW17" s="813"/>
      <c r="KBX17" s="813"/>
      <c r="KBY17" s="813"/>
      <c r="KBZ17" s="813"/>
      <c r="KCA17" s="813"/>
      <c r="KCB17" s="813"/>
      <c r="KCC17" s="813"/>
      <c r="KCD17" s="813"/>
      <c r="KCE17" s="813"/>
      <c r="KCF17" s="813"/>
      <c r="KCG17" s="813"/>
      <c r="KCH17" s="813"/>
      <c r="KCI17" s="813"/>
      <c r="KCJ17" s="813"/>
      <c r="KCK17" s="813"/>
      <c r="KCL17" s="813"/>
      <c r="KCM17" s="813"/>
      <c r="KCN17" s="813"/>
      <c r="KCO17" s="813"/>
      <c r="KCP17" s="813"/>
      <c r="KCQ17" s="813"/>
      <c r="KCR17" s="813"/>
      <c r="KCS17" s="813"/>
      <c r="KCT17" s="813"/>
      <c r="KCU17" s="813"/>
      <c r="KCV17" s="813"/>
      <c r="KCW17" s="813"/>
      <c r="KCX17" s="813"/>
      <c r="KCY17" s="813"/>
      <c r="KCZ17" s="813"/>
      <c r="KDA17" s="813"/>
      <c r="KDB17" s="813"/>
      <c r="KDC17" s="813"/>
      <c r="KDD17" s="813"/>
      <c r="KDE17" s="813"/>
      <c r="KDF17" s="813"/>
      <c r="KDG17" s="813"/>
      <c r="KDH17" s="813"/>
      <c r="KDI17" s="813"/>
      <c r="KDJ17" s="813"/>
      <c r="KDK17" s="813"/>
      <c r="KDL17" s="813"/>
      <c r="KDM17" s="813"/>
      <c r="KDN17" s="813"/>
      <c r="KDO17" s="813"/>
      <c r="KDP17" s="813"/>
      <c r="KDQ17" s="813"/>
      <c r="KDR17" s="813"/>
      <c r="KDS17" s="813"/>
      <c r="KDT17" s="813"/>
      <c r="KDU17" s="813"/>
      <c r="KDV17" s="813"/>
      <c r="KDW17" s="813"/>
      <c r="KDX17" s="813"/>
      <c r="KDY17" s="813"/>
      <c r="KDZ17" s="813"/>
      <c r="KEA17" s="813"/>
      <c r="KEB17" s="813"/>
      <c r="KEC17" s="813"/>
      <c r="KED17" s="813"/>
      <c r="KEE17" s="813"/>
      <c r="KEF17" s="813"/>
      <c r="KEG17" s="813"/>
      <c r="KEH17" s="813"/>
      <c r="KEI17" s="813"/>
      <c r="KEJ17" s="813"/>
      <c r="KEK17" s="813"/>
      <c r="KEL17" s="813"/>
      <c r="KEM17" s="813"/>
      <c r="KEN17" s="813"/>
      <c r="KEO17" s="813"/>
      <c r="KEP17" s="813"/>
      <c r="KEQ17" s="813"/>
      <c r="KER17" s="813"/>
      <c r="KES17" s="813"/>
      <c r="KET17" s="813"/>
      <c r="KEU17" s="813"/>
      <c r="KEV17" s="813"/>
      <c r="KEW17" s="813"/>
      <c r="KEX17" s="813"/>
      <c r="KEY17" s="813"/>
      <c r="KEZ17" s="813"/>
      <c r="KFA17" s="813"/>
      <c r="KFB17" s="813"/>
      <c r="KFC17" s="813"/>
      <c r="KFD17" s="813"/>
      <c r="KFE17" s="813"/>
      <c r="KFF17" s="813"/>
      <c r="KFG17" s="813"/>
      <c r="KFH17" s="813"/>
      <c r="KFI17" s="813"/>
      <c r="KFJ17" s="813"/>
      <c r="KFK17" s="813"/>
      <c r="KFL17" s="813"/>
      <c r="KFM17" s="813"/>
      <c r="KFN17" s="813"/>
      <c r="KFO17" s="813"/>
      <c r="KFP17" s="813"/>
      <c r="KFQ17" s="813"/>
      <c r="KFR17" s="813"/>
      <c r="KFS17" s="813"/>
      <c r="KFT17" s="813"/>
      <c r="KFU17" s="813"/>
      <c r="KFV17" s="813"/>
      <c r="KFW17" s="813"/>
      <c r="KFX17" s="813"/>
      <c r="KFY17" s="813"/>
      <c r="KFZ17" s="813"/>
      <c r="KGA17" s="813"/>
      <c r="KGB17" s="813"/>
      <c r="KGC17" s="813"/>
      <c r="KGD17" s="813"/>
      <c r="KGE17" s="813"/>
      <c r="KGF17" s="813"/>
      <c r="KGG17" s="813"/>
      <c r="KGH17" s="813"/>
      <c r="KGI17" s="813"/>
      <c r="KGJ17" s="813"/>
      <c r="KGK17" s="813"/>
      <c r="KGL17" s="813"/>
      <c r="KGM17" s="813"/>
      <c r="KGN17" s="813"/>
      <c r="KGO17" s="813"/>
      <c r="KGP17" s="813"/>
      <c r="KGQ17" s="813"/>
      <c r="KGR17" s="813"/>
      <c r="KGS17" s="813"/>
      <c r="KGT17" s="813"/>
      <c r="KGU17" s="813"/>
      <c r="KGV17" s="813"/>
      <c r="KGW17" s="813"/>
      <c r="KGX17" s="813"/>
      <c r="KGY17" s="813"/>
      <c r="KGZ17" s="813"/>
      <c r="KHA17" s="813"/>
      <c r="KHB17" s="813"/>
      <c r="KHC17" s="813"/>
      <c r="KHD17" s="813"/>
      <c r="KHE17" s="813"/>
      <c r="KHF17" s="813"/>
      <c r="KHG17" s="813"/>
      <c r="KHH17" s="813"/>
      <c r="KHI17" s="813"/>
      <c r="KHJ17" s="813"/>
      <c r="KHK17" s="813"/>
      <c r="KHL17" s="813"/>
      <c r="KHM17" s="813"/>
      <c r="KHN17" s="813"/>
      <c r="KHO17" s="813"/>
      <c r="KHP17" s="813"/>
      <c r="KHQ17" s="813"/>
      <c r="KHR17" s="813"/>
      <c r="KHS17" s="813"/>
      <c r="KHT17" s="813"/>
      <c r="KHU17" s="813"/>
      <c r="KHV17" s="813"/>
      <c r="KHW17" s="813"/>
      <c r="KHX17" s="813"/>
      <c r="KHY17" s="813"/>
      <c r="KHZ17" s="813"/>
      <c r="KIA17" s="813"/>
      <c r="KIB17" s="813"/>
      <c r="KIC17" s="813"/>
      <c r="KID17" s="813"/>
      <c r="KIE17" s="813"/>
      <c r="KIF17" s="813"/>
      <c r="KIG17" s="813"/>
      <c r="KIH17" s="813"/>
      <c r="KII17" s="813"/>
      <c r="KIJ17" s="813"/>
      <c r="KIK17" s="813"/>
      <c r="KIL17" s="813"/>
      <c r="KIM17" s="813"/>
      <c r="KIN17" s="813"/>
      <c r="KIO17" s="813"/>
      <c r="KIP17" s="813"/>
      <c r="KIQ17" s="813"/>
      <c r="KIR17" s="813"/>
      <c r="KIS17" s="813"/>
      <c r="KIT17" s="813"/>
      <c r="KIU17" s="813"/>
      <c r="KIV17" s="813"/>
      <c r="KIW17" s="813"/>
      <c r="KIX17" s="813"/>
      <c r="KIY17" s="813"/>
      <c r="KIZ17" s="813"/>
      <c r="KJA17" s="813"/>
      <c r="KJB17" s="813"/>
      <c r="KJC17" s="813"/>
      <c r="KJD17" s="813"/>
      <c r="KJE17" s="813"/>
      <c r="KJF17" s="813"/>
      <c r="KJG17" s="813"/>
      <c r="KJH17" s="813"/>
      <c r="KJI17" s="813"/>
      <c r="KJJ17" s="813"/>
      <c r="KJK17" s="813"/>
      <c r="KJL17" s="813"/>
      <c r="KJM17" s="813"/>
      <c r="KJN17" s="813"/>
      <c r="KJO17" s="813"/>
      <c r="KJP17" s="813"/>
      <c r="KJQ17" s="813"/>
      <c r="KJR17" s="813"/>
      <c r="KJS17" s="813"/>
      <c r="KJT17" s="813"/>
      <c r="KJU17" s="813"/>
      <c r="KJV17" s="813"/>
      <c r="KJW17" s="813"/>
      <c r="KJX17" s="813"/>
      <c r="KJY17" s="813"/>
      <c r="KJZ17" s="813"/>
      <c r="KKA17" s="813"/>
      <c r="KKB17" s="813"/>
      <c r="KKC17" s="813"/>
      <c r="KKD17" s="813"/>
      <c r="KKE17" s="813"/>
      <c r="KKF17" s="813"/>
      <c r="KKG17" s="813"/>
      <c r="KKH17" s="813"/>
      <c r="KKI17" s="813"/>
      <c r="KKJ17" s="813"/>
      <c r="KKK17" s="813"/>
      <c r="KKL17" s="813"/>
      <c r="KKM17" s="813"/>
      <c r="KKN17" s="813"/>
      <c r="KKO17" s="813"/>
      <c r="KKP17" s="813"/>
      <c r="KKQ17" s="813"/>
      <c r="KKR17" s="813"/>
      <c r="KKS17" s="813"/>
      <c r="KKT17" s="813"/>
      <c r="KKU17" s="813"/>
      <c r="KKV17" s="813"/>
      <c r="KKW17" s="813"/>
      <c r="KKX17" s="813"/>
      <c r="KKY17" s="813"/>
      <c r="KKZ17" s="813"/>
      <c r="KLA17" s="813"/>
      <c r="KLB17" s="813"/>
      <c r="KLC17" s="813"/>
      <c r="KLD17" s="813"/>
      <c r="KLE17" s="813"/>
      <c r="KLF17" s="813"/>
      <c r="KLG17" s="813"/>
      <c r="KLH17" s="813"/>
      <c r="KLI17" s="813"/>
      <c r="KLJ17" s="813"/>
      <c r="KLK17" s="813"/>
      <c r="KLL17" s="813"/>
      <c r="KLM17" s="813"/>
      <c r="KLN17" s="813"/>
      <c r="KLO17" s="813"/>
      <c r="KLP17" s="813"/>
      <c r="KLQ17" s="813"/>
      <c r="KLR17" s="813"/>
      <c r="KLS17" s="813"/>
      <c r="KLT17" s="813"/>
      <c r="KLU17" s="813"/>
      <c r="KLV17" s="813"/>
      <c r="KLW17" s="813"/>
      <c r="KLX17" s="813"/>
      <c r="KLY17" s="813"/>
      <c r="KLZ17" s="813"/>
      <c r="KMA17" s="813"/>
      <c r="KMB17" s="813"/>
      <c r="KMC17" s="813"/>
      <c r="KMD17" s="813"/>
      <c r="KME17" s="813"/>
      <c r="KMF17" s="813"/>
      <c r="KMG17" s="813"/>
      <c r="KMH17" s="813"/>
      <c r="KMI17" s="813"/>
      <c r="KMJ17" s="813"/>
      <c r="KMK17" s="813"/>
      <c r="KML17" s="813"/>
      <c r="KMM17" s="813"/>
      <c r="KMN17" s="813"/>
      <c r="KMO17" s="813"/>
      <c r="KMP17" s="813"/>
      <c r="KMQ17" s="813"/>
      <c r="KMR17" s="813"/>
      <c r="KMS17" s="813"/>
      <c r="KMT17" s="813"/>
      <c r="KMU17" s="813"/>
      <c r="KMV17" s="813"/>
      <c r="KMW17" s="813"/>
      <c r="KMX17" s="813"/>
      <c r="KMY17" s="813"/>
      <c r="KMZ17" s="813"/>
      <c r="KNA17" s="813"/>
      <c r="KNB17" s="813"/>
      <c r="KNC17" s="813"/>
      <c r="KND17" s="813"/>
      <c r="KNE17" s="813"/>
      <c r="KNF17" s="813"/>
      <c r="KNG17" s="813"/>
      <c r="KNH17" s="813"/>
      <c r="KNI17" s="813"/>
      <c r="KNJ17" s="813"/>
      <c r="KNK17" s="813"/>
      <c r="KNL17" s="813"/>
      <c r="KNM17" s="813"/>
      <c r="KNN17" s="813"/>
      <c r="KNO17" s="813"/>
      <c r="KNP17" s="813"/>
      <c r="KNQ17" s="813"/>
      <c r="KNR17" s="813"/>
      <c r="KNS17" s="813"/>
      <c r="KNT17" s="813"/>
      <c r="KNU17" s="813"/>
      <c r="KNV17" s="813"/>
      <c r="KNW17" s="813"/>
      <c r="KNX17" s="813"/>
      <c r="KNY17" s="813"/>
      <c r="KNZ17" s="813"/>
      <c r="KOA17" s="813"/>
      <c r="KOB17" s="813"/>
      <c r="KOC17" s="813"/>
      <c r="KOD17" s="813"/>
      <c r="KOE17" s="813"/>
      <c r="KOF17" s="813"/>
      <c r="KOG17" s="813"/>
      <c r="KOH17" s="813"/>
      <c r="KOI17" s="813"/>
      <c r="KOJ17" s="813"/>
      <c r="KOK17" s="813"/>
      <c r="KOL17" s="813"/>
      <c r="KOM17" s="813"/>
      <c r="KON17" s="813"/>
      <c r="KOO17" s="813"/>
      <c r="KOP17" s="813"/>
      <c r="KOQ17" s="813"/>
      <c r="KOR17" s="813"/>
      <c r="KOS17" s="813"/>
      <c r="KOT17" s="813"/>
      <c r="KOU17" s="813"/>
      <c r="KOV17" s="813"/>
      <c r="KOW17" s="813"/>
      <c r="KOX17" s="813"/>
      <c r="KOY17" s="813"/>
      <c r="KOZ17" s="813"/>
      <c r="KPA17" s="813"/>
      <c r="KPB17" s="813"/>
      <c r="KPC17" s="813"/>
      <c r="KPD17" s="813"/>
      <c r="KPE17" s="813"/>
      <c r="KPF17" s="813"/>
      <c r="KPG17" s="813"/>
      <c r="KPH17" s="813"/>
      <c r="KPI17" s="813"/>
      <c r="KPJ17" s="813"/>
      <c r="KPK17" s="813"/>
      <c r="KPL17" s="813"/>
      <c r="KPM17" s="813"/>
      <c r="KPN17" s="813"/>
      <c r="KPO17" s="813"/>
      <c r="KPP17" s="813"/>
      <c r="KPQ17" s="813"/>
      <c r="KPR17" s="813"/>
      <c r="KPS17" s="813"/>
      <c r="KPT17" s="813"/>
      <c r="KPU17" s="813"/>
      <c r="KPV17" s="813"/>
      <c r="KPW17" s="813"/>
      <c r="KPX17" s="813"/>
      <c r="KPY17" s="813"/>
      <c r="KPZ17" s="813"/>
      <c r="KQA17" s="813"/>
      <c r="KQB17" s="813"/>
      <c r="KQC17" s="813"/>
      <c r="KQD17" s="813"/>
      <c r="KQE17" s="813"/>
      <c r="KQF17" s="813"/>
      <c r="KQG17" s="813"/>
      <c r="KQH17" s="813"/>
      <c r="KQI17" s="813"/>
      <c r="KQJ17" s="813"/>
      <c r="KQK17" s="813"/>
      <c r="KQL17" s="813"/>
      <c r="KQM17" s="813"/>
      <c r="KQN17" s="813"/>
      <c r="KQO17" s="813"/>
      <c r="KQP17" s="813"/>
      <c r="KQQ17" s="813"/>
      <c r="KQR17" s="813"/>
      <c r="KQS17" s="813"/>
      <c r="KQT17" s="813"/>
      <c r="KQU17" s="813"/>
      <c r="KQV17" s="813"/>
      <c r="KQW17" s="813"/>
      <c r="KQX17" s="813"/>
      <c r="KQY17" s="813"/>
      <c r="KQZ17" s="813"/>
      <c r="KRA17" s="813"/>
      <c r="KRB17" s="813"/>
      <c r="KRC17" s="813"/>
      <c r="KRD17" s="813"/>
      <c r="KRE17" s="813"/>
      <c r="KRF17" s="813"/>
      <c r="KRG17" s="813"/>
      <c r="KRH17" s="813"/>
      <c r="KRI17" s="813"/>
      <c r="KRJ17" s="813"/>
      <c r="KRK17" s="813"/>
      <c r="KRL17" s="813"/>
      <c r="KRM17" s="813"/>
      <c r="KRN17" s="813"/>
      <c r="KRO17" s="813"/>
      <c r="KRP17" s="813"/>
      <c r="KRQ17" s="813"/>
      <c r="KRR17" s="813"/>
      <c r="KRS17" s="813"/>
      <c r="KRT17" s="813"/>
      <c r="KRU17" s="813"/>
      <c r="KRV17" s="813"/>
      <c r="KRW17" s="813"/>
      <c r="KRX17" s="813"/>
      <c r="KRY17" s="813"/>
      <c r="KRZ17" s="813"/>
      <c r="KSA17" s="813"/>
      <c r="KSB17" s="813"/>
      <c r="KSC17" s="813"/>
      <c r="KSD17" s="813"/>
      <c r="KSE17" s="813"/>
      <c r="KSF17" s="813"/>
      <c r="KSG17" s="813"/>
      <c r="KSH17" s="813"/>
      <c r="KSI17" s="813"/>
      <c r="KSJ17" s="813"/>
      <c r="KSK17" s="813"/>
      <c r="KSL17" s="813"/>
      <c r="KSM17" s="813"/>
      <c r="KSN17" s="813"/>
      <c r="KSO17" s="813"/>
      <c r="KSP17" s="813"/>
      <c r="KSQ17" s="813"/>
      <c r="KSR17" s="813"/>
      <c r="KSS17" s="813"/>
      <c r="KST17" s="813"/>
      <c r="KSU17" s="813"/>
      <c r="KSV17" s="813"/>
      <c r="KSW17" s="813"/>
      <c r="KSX17" s="813"/>
      <c r="KSY17" s="813"/>
      <c r="KSZ17" s="813"/>
      <c r="KTA17" s="813"/>
      <c r="KTB17" s="813"/>
      <c r="KTC17" s="813"/>
      <c r="KTD17" s="813"/>
      <c r="KTE17" s="813"/>
      <c r="KTF17" s="813"/>
      <c r="KTG17" s="813"/>
      <c r="KTH17" s="813"/>
      <c r="KTI17" s="813"/>
      <c r="KTJ17" s="813"/>
      <c r="KTK17" s="813"/>
      <c r="KTL17" s="813"/>
      <c r="KTM17" s="813"/>
      <c r="KTN17" s="813"/>
      <c r="KTO17" s="813"/>
      <c r="KTP17" s="813"/>
      <c r="KTQ17" s="813"/>
      <c r="KTR17" s="813"/>
      <c r="KTS17" s="813"/>
      <c r="KTT17" s="813"/>
      <c r="KTU17" s="813"/>
      <c r="KTV17" s="813"/>
      <c r="KTW17" s="813"/>
      <c r="KTX17" s="813"/>
      <c r="KTY17" s="813"/>
      <c r="KTZ17" s="813"/>
      <c r="KUA17" s="813"/>
      <c r="KUB17" s="813"/>
      <c r="KUC17" s="813"/>
      <c r="KUD17" s="813"/>
      <c r="KUE17" s="813"/>
      <c r="KUF17" s="813"/>
      <c r="KUG17" s="813"/>
      <c r="KUH17" s="813"/>
      <c r="KUI17" s="813"/>
      <c r="KUJ17" s="813"/>
      <c r="KUK17" s="813"/>
      <c r="KUL17" s="813"/>
      <c r="KUM17" s="813"/>
      <c r="KUN17" s="813"/>
      <c r="KUO17" s="813"/>
      <c r="KUP17" s="813"/>
      <c r="KUQ17" s="813"/>
      <c r="KUR17" s="813"/>
      <c r="KUS17" s="813"/>
      <c r="KUT17" s="813"/>
      <c r="KUU17" s="813"/>
      <c r="KUV17" s="813"/>
      <c r="KUW17" s="813"/>
      <c r="KUX17" s="813"/>
      <c r="KUY17" s="813"/>
      <c r="KUZ17" s="813"/>
      <c r="KVA17" s="813"/>
      <c r="KVB17" s="813"/>
      <c r="KVC17" s="813"/>
      <c r="KVD17" s="813"/>
      <c r="KVE17" s="813"/>
      <c r="KVF17" s="813"/>
      <c r="KVG17" s="813"/>
      <c r="KVH17" s="813"/>
      <c r="KVI17" s="813"/>
      <c r="KVJ17" s="813"/>
      <c r="KVK17" s="813"/>
      <c r="KVL17" s="813"/>
      <c r="KVM17" s="813"/>
      <c r="KVN17" s="813"/>
      <c r="KVO17" s="813"/>
      <c r="KVP17" s="813"/>
      <c r="KVQ17" s="813"/>
      <c r="KVR17" s="813"/>
      <c r="KVS17" s="813"/>
      <c r="KVT17" s="813"/>
      <c r="KVU17" s="813"/>
      <c r="KVV17" s="813"/>
      <c r="KVW17" s="813"/>
      <c r="KVX17" s="813"/>
      <c r="KVY17" s="813"/>
      <c r="KVZ17" s="813"/>
      <c r="KWA17" s="813"/>
      <c r="KWB17" s="813"/>
      <c r="KWC17" s="813"/>
      <c r="KWD17" s="813"/>
      <c r="KWE17" s="813"/>
      <c r="KWF17" s="813"/>
      <c r="KWG17" s="813"/>
      <c r="KWH17" s="813"/>
      <c r="KWI17" s="813"/>
      <c r="KWJ17" s="813"/>
      <c r="KWK17" s="813"/>
      <c r="KWL17" s="813"/>
      <c r="KWM17" s="813"/>
      <c r="KWN17" s="813"/>
      <c r="KWO17" s="813"/>
      <c r="KWP17" s="813"/>
      <c r="KWQ17" s="813"/>
      <c r="KWR17" s="813"/>
      <c r="KWS17" s="813"/>
      <c r="KWT17" s="813"/>
      <c r="KWU17" s="813"/>
      <c r="KWV17" s="813"/>
      <c r="KWW17" s="813"/>
      <c r="KWX17" s="813"/>
      <c r="KWY17" s="813"/>
      <c r="KWZ17" s="813"/>
      <c r="KXA17" s="813"/>
      <c r="KXB17" s="813"/>
      <c r="KXC17" s="813"/>
      <c r="KXD17" s="813"/>
      <c r="KXE17" s="813"/>
      <c r="KXF17" s="813"/>
      <c r="KXG17" s="813"/>
      <c r="KXH17" s="813"/>
      <c r="KXI17" s="813"/>
      <c r="KXJ17" s="813"/>
      <c r="KXK17" s="813"/>
      <c r="KXL17" s="813"/>
      <c r="KXM17" s="813"/>
      <c r="KXN17" s="813"/>
      <c r="KXO17" s="813"/>
      <c r="KXP17" s="813"/>
      <c r="KXQ17" s="813"/>
      <c r="KXR17" s="813"/>
      <c r="KXS17" s="813"/>
      <c r="KXT17" s="813"/>
      <c r="KXU17" s="813"/>
      <c r="KXV17" s="813"/>
      <c r="KXW17" s="813"/>
      <c r="KXX17" s="813"/>
      <c r="KXY17" s="813"/>
      <c r="KXZ17" s="813"/>
      <c r="KYA17" s="813"/>
      <c r="KYB17" s="813"/>
      <c r="KYC17" s="813"/>
      <c r="KYD17" s="813"/>
      <c r="KYE17" s="813"/>
      <c r="KYF17" s="813"/>
      <c r="KYG17" s="813"/>
      <c r="KYH17" s="813"/>
      <c r="KYI17" s="813"/>
      <c r="KYJ17" s="813"/>
      <c r="KYK17" s="813"/>
      <c r="KYL17" s="813"/>
      <c r="KYM17" s="813"/>
      <c r="KYN17" s="813"/>
      <c r="KYO17" s="813"/>
      <c r="KYP17" s="813"/>
      <c r="KYQ17" s="813"/>
      <c r="KYR17" s="813"/>
      <c r="KYS17" s="813"/>
      <c r="KYT17" s="813"/>
      <c r="KYU17" s="813"/>
      <c r="KYV17" s="813"/>
      <c r="KYW17" s="813"/>
      <c r="KYX17" s="813"/>
      <c r="KYY17" s="813"/>
      <c r="KYZ17" s="813"/>
      <c r="KZA17" s="813"/>
      <c r="KZB17" s="813"/>
      <c r="KZC17" s="813"/>
      <c r="KZD17" s="813"/>
      <c r="KZE17" s="813"/>
      <c r="KZF17" s="813"/>
      <c r="KZG17" s="813"/>
      <c r="KZH17" s="813"/>
      <c r="KZI17" s="813"/>
      <c r="KZJ17" s="813"/>
      <c r="KZK17" s="813"/>
      <c r="KZL17" s="813"/>
      <c r="KZM17" s="813"/>
      <c r="KZN17" s="813"/>
      <c r="KZO17" s="813"/>
      <c r="KZP17" s="813"/>
      <c r="KZQ17" s="813"/>
      <c r="KZR17" s="813"/>
      <c r="KZS17" s="813"/>
      <c r="KZT17" s="813"/>
      <c r="KZU17" s="813"/>
      <c r="KZV17" s="813"/>
      <c r="KZW17" s="813"/>
      <c r="KZX17" s="813"/>
      <c r="KZY17" s="813"/>
      <c r="KZZ17" s="813"/>
      <c r="LAA17" s="813"/>
      <c r="LAB17" s="813"/>
      <c r="LAC17" s="813"/>
      <c r="LAD17" s="813"/>
      <c r="LAE17" s="813"/>
      <c r="LAF17" s="813"/>
      <c r="LAG17" s="813"/>
      <c r="LAH17" s="813"/>
      <c r="LAI17" s="813"/>
      <c r="LAJ17" s="813"/>
      <c r="LAK17" s="813"/>
      <c r="LAL17" s="813"/>
      <c r="LAM17" s="813"/>
      <c r="LAN17" s="813"/>
      <c r="LAO17" s="813"/>
      <c r="LAP17" s="813"/>
      <c r="LAQ17" s="813"/>
      <c r="LAR17" s="813"/>
      <c r="LAS17" s="813"/>
      <c r="LAT17" s="813"/>
      <c r="LAU17" s="813"/>
      <c r="LAV17" s="813"/>
      <c r="LAW17" s="813"/>
      <c r="LAX17" s="813"/>
      <c r="LAY17" s="813"/>
      <c r="LAZ17" s="813"/>
      <c r="LBA17" s="813"/>
      <c r="LBB17" s="813"/>
      <c r="LBC17" s="813"/>
      <c r="LBD17" s="813"/>
      <c r="LBE17" s="813"/>
      <c r="LBF17" s="813"/>
      <c r="LBG17" s="813"/>
      <c r="LBH17" s="813"/>
      <c r="LBI17" s="813"/>
      <c r="LBJ17" s="813"/>
      <c r="LBK17" s="813"/>
      <c r="LBL17" s="813"/>
      <c r="LBM17" s="813"/>
      <c r="LBN17" s="813"/>
      <c r="LBO17" s="813"/>
      <c r="LBP17" s="813"/>
      <c r="LBQ17" s="813"/>
      <c r="LBR17" s="813"/>
      <c r="LBS17" s="813"/>
      <c r="LBT17" s="813"/>
      <c r="LBU17" s="813"/>
      <c r="LBV17" s="813"/>
      <c r="LBW17" s="813"/>
      <c r="LBX17" s="813"/>
      <c r="LBY17" s="813"/>
      <c r="LBZ17" s="813"/>
      <c r="LCA17" s="813"/>
      <c r="LCB17" s="813"/>
      <c r="LCC17" s="813"/>
      <c r="LCD17" s="813"/>
      <c r="LCE17" s="813"/>
      <c r="LCF17" s="813"/>
      <c r="LCG17" s="813"/>
      <c r="LCH17" s="813"/>
      <c r="LCI17" s="813"/>
      <c r="LCJ17" s="813"/>
      <c r="LCK17" s="813"/>
      <c r="LCL17" s="813"/>
      <c r="LCM17" s="813"/>
      <c r="LCN17" s="813"/>
      <c r="LCO17" s="813"/>
      <c r="LCP17" s="813"/>
      <c r="LCQ17" s="813"/>
      <c r="LCR17" s="813"/>
      <c r="LCS17" s="813"/>
      <c r="LCT17" s="813"/>
      <c r="LCU17" s="813"/>
      <c r="LCV17" s="813"/>
      <c r="LCW17" s="813"/>
      <c r="LCX17" s="813"/>
      <c r="LCY17" s="813"/>
      <c r="LCZ17" s="813"/>
      <c r="LDA17" s="813"/>
      <c r="LDB17" s="813"/>
      <c r="LDC17" s="813"/>
      <c r="LDD17" s="813"/>
      <c r="LDE17" s="813"/>
      <c r="LDF17" s="813"/>
      <c r="LDG17" s="813"/>
      <c r="LDH17" s="813"/>
      <c r="LDI17" s="813"/>
      <c r="LDJ17" s="813"/>
      <c r="LDK17" s="813"/>
      <c r="LDL17" s="813"/>
      <c r="LDM17" s="813"/>
      <c r="LDN17" s="813"/>
      <c r="LDO17" s="813"/>
      <c r="LDP17" s="813"/>
      <c r="LDQ17" s="813"/>
      <c r="LDR17" s="813"/>
      <c r="LDS17" s="813"/>
      <c r="LDT17" s="813"/>
      <c r="LDU17" s="813"/>
      <c r="LDV17" s="813"/>
      <c r="LDW17" s="813"/>
      <c r="LDX17" s="813"/>
      <c r="LDY17" s="813"/>
      <c r="LDZ17" s="813"/>
      <c r="LEA17" s="813"/>
      <c r="LEB17" s="813"/>
      <c r="LEC17" s="813"/>
      <c r="LED17" s="813"/>
      <c r="LEE17" s="813"/>
      <c r="LEF17" s="813"/>
      <c r="LEG17" s="813"/>
      <c r="LEH17" s="813"/>
      <c r="LEI17" s="813"/>
      <c r="LEJ17" s="813"/>
      <c r="LEK17" s="813"/>
      <c r="LEL17" s="813"/>
      <c r="LEM17" s="813"/>
      <c r="LEN17" s="813"/>
      <c r="LEO17" s="813"/>
      <c r="LEP17" s="813"/>
      <c r="LEQ17" s="813"/>
      <c r="LER17" s="813"/>
      <c r="LES17" s="813"/>
      <c r="LET17" s="813"/>
      <c r="LEU17" s="813"/>
      <c r="LEV17" s="813"/>
      <c r="LEW17" s="813"/>
      <c r="LEX17" s="813"/>
      <c r="LEY17" s="813"/>
      <c r="LEZ17" s="813"/>
      <c r="LFA17" s="813"/>
      <c r="LFB17" s="813"/>
      <c r="LFC17" s="813"/>
      <c r="LFD17" s="813"/>
      <c r="LFE17" s="813"/>
      <c r="LFF17" s="813"/>
      <c r="LFG17" s="813"/>
      <c r="LFH17" s="813"/>
      <c r="LFI17" s="813"/>
      <c r="LFJ17" s="813"/>
      <c r="LFK17" s="813"/>
      <c r="LFL17" s="813"/>
      <c r="LFM17" s="813"/>
      <c r="LFN17" s="813"/>
      <c r="LFO17" s="813"/>
      <c r="LFP17" s="813"/>
      <c r="LFQ17" s="813"/>
      <c r="LFR17" s="813"/>
      <c r="LFS17" s="813"/>
      <c r="LFT17" s="813"/>
      <c r="LFU17" s="813"/>
      <c r="LFV17" s="813"/>
      <c r="LFW17" s="813"/>
      <c r="LFX17" s="813"/>
      <c r="LFY17" s="813"/>
      <c r="LFZ17" s="813"/>
      <c r="LGA17" s="813"/>
      <c r="LGB17" s="813"/>
      <c r="LGC17" s="813"/>
      <c r="LGD17" s="813"/>
      <c r="LGE17" s="813"/>
      <c r="LGF17" s="813"/>
      <c r="LGG17" s="813"/>
      <c r="LGH17" s="813"/>
      <c r="LGI17" s="813"/>
      <c r="LGJ17" s="813"/>
      <c r="LGK17" s="813"/>
      <c r="LGL17" s="813"/>
      <c r="LGM17" s="813"/>
      <c r="LGN17" s="813"/>
      <c r="LGO17" s="813"/>
      <c r="LGP17" s="813"/>
      <c r="LGQ17" s="813"/>
      <c r="LGR17" s="813"/>
      <c r="LGS17" s="813"/>
      <c r="LGT17" s="813"/>
      <c r="LGU17" s="813"/>
      <c r="LGV17" s="813"/>
      <c r="LGW17" s="813"/>
      <c r="LGX17" s="813"/>
      <c r="LGY17" s="813"/>
      <c r="LGZ17" s="813"/>
      <c r="LHA17" s="813"/>
      <c r="LHB17" s="813"/>
      <c r="LHC17" s="813"/>
      <c r="LHD17" s="813"/>
      <c r="LHE17" s="813"/>
      <c r="LHF17" s="813"/>
      <c r="LHG17" s="813"/>
      <c r="LHH17" s="813"/>
      <c r="LHI17" s="813"/>
      <c r="LHJ17" s="813"/>
      <c r="LHK17" s="813"/>
      <c r="LHL17" s="813"/>
      <c r="LHM17" s="813"/>
      <c r="LHN17" s="813"/>
      <c r="LHO17" s="813"/>
      <c r="LHP17" s="813"/>
      <c r="LHQ17" s="813"/>
      <c r="LHR17" s="813"/>
      <c r="LHS17" s="813"/>
      <c r="LHT17" s="813"/>
      <c r="LHU17" s="813"/>
      <c r="LHV17" s="813"/>
      <c r="LHW17" s="813"/>
      <c r="LHX17" s="813"/>
      <c r="LHY17" s="813"/>
      <c r="LHZ17" s="813"/>
      <c r="LIA17" s="813"/>
      <c r="LIB17" s="813"/>
      <c r="LIC17" s="813"/>
      <c r="LID17" s="813"/>
      <c r="LIE17" s="813"/>
      <c r="LIF17" s="813"/>
      <c r="LIG17" s="813"/>
      <c r="LIH17" s="813"/>
      <c r="LII17" s="813"/>
      <c r="LIJ17" s="813"/>
      <c r="LIK17" s="813"/>
      <c r="LIL17" s="813"/>
      <c r="LIM17" s="813"/>
      <c r="LIN17" s="813"/>
      <c r="LIO17" s="813"/>
      <c r="LIP17" s="813"/>
      <c r="LIQ17" s="813"/>
      <c r="LIR17" s="813"/>
      <c r="LIS17" s="813"/>
      <c r="LIT17" s="813"/>
      <c r="LIU17" s="813"/>
      <c r="LIV17" s="813"/>
      <c r="LIW17" s="813"/>
      <c r="LIX17" s="813"/>
      <c r="LIY17" s="813"/>
      <c r="LIZ17" s="813"/>
      <c r="LJA17" s="813"/>
      <c r="LJB17" s="813"/>
      <c r="LJC17" s="813"/>
      <c r="LJD17" s="813"/>
      <c r="LJE17" s="813"/>
      <c r="LJF17" s="813"/>
      <c r="LJG17" s="813"/>
      <c r="LJH17" s="813"/>
      <c r="LJI17" s="813"/>
      <c r="LJJ17" s="813"/>
      <c r="LJK17" s="813"/>
      <c r="LJL17" s="813"/>
      <c r="LJM17" s="813"/>
      <c r="LJN17" s="813"/>
      <c r="LJO17" s="813"/>
      <c r="LJP17" s="813"/>
      <c r="LJQ17" s="813"/>
      <c r="LJR17" s="813"/>
      <c r="LJS17" s="813"/>
      <c r="LJT17" s="813"/>
      <c r="LJU17" s="813"/>
      <c r="LJV17" s="813"/>
      <c r="LJW17" s="813"/>
      <c r="LJX17" s="813"/>
      <c r="LJY17" s="813"/>
      <c r="LJZ17" s="813"/>
      <c r="LKA17" s="813"/>
      <c r="LKB17" s="813"/>
      <c r="LKC17" s="813"/>
      <c r="LKD17" s="813"/>
      <c r="LKE17" s="813"/>
      <c r="LKF17" s="813"/>
      <c r="LKG17" s="813"/>
      <c r="LKH17" s="813"/>
      <c r="LKI17" s="813"/>
      <c r="LKJ17" s="813"/>
      <c r="LKK17" s="813"/>
      <c r="LKL17" s="813"/>
      <c r="LKM17" s="813"/>
      <c r="LKN17" s="813"/>
      <c r="LKO17" s="813"/>
      <c r="LKP17" s="813"/>
      <c r="LKQ17" s="813"/>
      <c r="LKR17" s="813"/>
      <c r="LKS17" s="813"/>
      <c r="LKT17" s="813"/>
      <c r="LKU17" s="813"/>
      <c r="LKV17" s="813"/>
      <c r="LKW17" s="813"/>
      <c r="LKX17" s="813"/>
      <c r="LKY17" s="813"/>
      <c r="LKZ17" s="813"/>
      <c r="LLA17" s="813"/>
      <c r="LLB17" s="813"/>
      <c r="LLC17" s="813"/>
      <c r="LLD17" s="813"/>
      <c r="LLE17" s="813"/>
      <c r="LLF17" s="813"/>
      <c r="LLG17" s="813"/>
      <c r="LLH17" s="813"/>
      <c r="LLI17" s="813"/>
      <c r="LLJ17" s="813"/>
      <c r="LLK17" s="813"/>
      <c r="LLL17" s="813"/>
      <c r="LLM17" s="813"/>
      <c r="LLN17" s="813"/>
      <c r="LLO17" s="813"/>
      <c r="LLP17" s="813"/>
      <c r="LLQ17" s="813"/>
      <c r="LLR17" s="813"/>
      <c r="LLS17" s="813"/>
      <c r="LLT17" s="813"/>
      <c r="LLU17" s="813"/>
      <c r="LLV17" s="813"/>
      <c r="LLW17" s="813"/>
      <c r="LLX17" s="813"/>
      <c r="LLY17" s="813"/>
      <c r="LLZ17" s="813"/>
      <c r="LMA17" s="813"/>
      <c r="LMB17" s="813"/>
      <c r="LMC17" s="813"/>
      <c r="LMD17" s="813"/>
      <c r="LME17" s="813"/>
      <c r="LMF17" s="813"/>
      <c r="LMG17" s="813"/>
      <c r="LMH17" s="813"/>
      <c r="LMI17" s="813"/>
      <c r="LMJ17" s="813"/>
      <c r="LMK17" s="813"/>
      <c r="LML17" s="813"/>
      <c r="LMM17" s="813"/>
      <c r="LMN17" s="813"/>
      <c r="LMO17" s="813"/>
      <c r="LMP17" s="813"/>
      <c r="LMQ17" s="813"/>
      <c r="LMR17" s="813"/>
      <c r="LMS17" s="813"/>
      <c r="LMT17" s="813"/>
      <c r="LMU17" s="813"/>
      <c r="LMV17" s="813"/>
      <c r="LMW17" s="813"/>
      <c r="LMX17" s="813"/>
      <c r="LMY17" s="813"/>
      <c r="LMZ17" s="813"/>
      <c r="LNA17" s="813"/>
      <c r="LNB17" s="813"/>
      <c r="LNC17" s="813"/>
      <c r="LND17" s="813"/>
      <c r="LNE17" s="813"/>
      <c r="LNF17" s="813"/>
      <c r="LNG17" s="813"/>
      <c r="LNH17" s="813"/>
      <c r="LNI17" s="813"/>
      <c r="LNJ17" s="813"/>
      <c r="LNK17" s="813"/>
      <c r="LNL17" s="813"/>
      <c r="LNM17" s="813"/>
      <c r="LNN17" s="813"/>
      <c r="LNO17" s="813"/>
      <c r="LNP17" s="813"/>
      <c r="LNQ17" s="813"/>
      <c r="LNR17" s="813"/>
      <c r="LNS17" s="813"/>
      <c r="LNT17" s="813"/>
      <c r="LNU17" s="813"/>
      <c r="LNV17" s="813"/>
      <c r="LNW17" s="813"/>
      <c r="LNX17" s="813"/>
      <c r="LNY17" s="813"/>
      <c r="LNZ17" s="813"/>
      <c r="LOA17" s="813"/>
      <c r="LOB17" s="813"/>
      <c r="LOC17" s="813"/>
      <c r="LOD17" s="813"/>
      <c r="LOE17" s="813"/>
      <c r="LOF17" s="813"/>
      <c r="LOG17" s="813"/>
      <c r="LOH17" s="813"/>
      <c r="LOI17" s="813"/>
      <c r="LOJ17" s="813"/>
      <c r="LOK17" s="813"/>
      <c r="LOL17" s="813"/>
      <c r="LOM17" s="813"/>
      <c r="LON17" s="813"/>
      <c r="LOO17" s="813"/>
      <c r="LOP17" s="813"/>
      <c r="LOQ17" s="813"/>
      <c r="LOR17" s="813"/>
      <c r="LOS17" s="813"/>
      <c r="LOT17" s="813"/>
      <c r="LOU17" s="813"/>
      <c r="LOV17" s="813"/>
      <c r="LOW17" s="813"/>
      <c r="LOX17" s="813"/>
      <c r="LOY17" s="813"/>
      <c r="LOZ17" s="813"/>
      <c r="LPA17" s="813"/>
      <c r="LPB17" s="813"/>
      <c r="LPC17" s="813"/>
      <c r="LPD17" s="813"/>
      <c r="LPE17" s="813"/>
      <c r="LPF17" s="813"/>
      <c r="LPG17" s="813"/>
      <c r="LPH17" s="813"/>
      <c r="LPI17" s="813"/>
      <c r="LPJ17" s="813"/>
      <c r="LPK17" s="813"/>
      <c r="LPL17" s="813"/>
      <c r="LPM17" s="813"/>
      <c r="LPN17" s="813"/>
      <c r="LPO17" s="813"/>
      <c r="LPP17" s="813"/>
      <c r="LPQ17" s="813"/>
      <c r="LPR17" s="813"/>
      <c r="LPS17" s="813"/>
      <c r="LPT17" s="813"/>
      <c r="LPU17" s="813"/>
      <c r="LPV17" s="813"/>
      <c r="LPW17" s="813"/>
      <c r="LPX17" s="813"/>
      <c r="LPY17" s="813"/>
      <c r="LPZ17" s="813"/>
      <c r="LQA17" s="813"/>
      <c r="LQB17" s="813"/>
      <c r="LQC17" s="813"/>
      <c r="LQD17" s="813"/>
      <c r="LQE17" s="813"/>
      <c r="LQF17" s="813"/>
      <c r="LQG17" s="813"/>
      <c r="LQH17" s="813"/>
      <c r="LQI17" s="813"/>
      <c r="LQJ17" s="813"/>
      <c r="LQK17" s="813"/>
      <c r="LQL17" s="813"/>
      <c r="LQM17" s="813"/>
      <c r="LQN17" s="813"/>
      <c r="LQO17" s="813"/>
      <c r="LQP17" s="813"/>
      <c r="LQQ17" s="813"/>
      <c r="LQR17" s="813"/>
      <c r="LQS17" s="813"/>
      <c r="LQT17" s="813"/>
      <c r="LQU17" s="813"/>
      <c r="LQV17" s="813"/>
      <c r="LQW17" s="813"/>
      <c r="LQX17" s="813"/>
      <c r="LQY17" s="813"/>
      <c r="LQZ17" s="813"/>
      <c r="LRA17" s="813"/>
      <c r="LRB17" s="813"/>
      <c r="LRC17" s="813"/>
      <c r="LRD17" s="813"/>
      <c r="LRE17" s="813"/>
      <c r="LRF17" s="813"/>
      <c r="LRG17" s="813"/>
      <c r="LRH17" s="813"/>
      <c r="LRI17" s="813"/>
      <c r="LRJ17" s="813"/>
      <c r="LRK17" s="813"/>
      <c r="LRL17" s="813"/>
      <c r="LRM17" s="813"/>
      <c r="LRN17" s="813"/>
      <c r="LRO17" s="813"/>
      <c r="LRP17" s="813"/>
      <c r="LRQ17" s="813"/>
      <c r="LRR17" s="813"/>
      <c r="LRS17" s="813"/>
      <c r="LRT17" s="813"/>
      <c r="LRU17" s="813"/>
      <c r="LRV17" s="813"/>
      <c r="LRW17" s="813"/>
      <c r="LRX17" s="813"/>
      <c r="LRY17" s="813"/>
      <c r="LRZ17" s="813"/>
      <c r="LSA17" s="813"/>
      <c r="LSB17" s="813"/>
      <c r="LSC17" s="813"/>
      <c r="LSD17" s="813"/>
      <c r="LSE17" s="813"/>
      <c r="LSF17" s="813"/>
      <c r="LSG17" s="813"/>
      <c r="LSH17" s="813"/>
      <c r="LSI17" s="813"/>
      <c r="LSJ17" s="813"/>
      <c r="LSK17" s="813"/>
      <c r="LSL17" s="813"/>
      <c r="LSM17" s="813"/>
      <c r="LSN17" s="813"/>
      <c r="LSO17" s="813"/>
      <c r="LSP17" s="813"/>
      <c r="LSQ17" s="813"/>
      <c r="LSR17" s="813"/>
      <c r="LSS17" s="813"/>
      <c r="LST17" s="813"/>
      <c r="LSU17" s="813"/>
      <c r="LSV17" s="813"/>
      <c r="LSW17" s="813"/>
      <c r="LSX17" s="813"/>
      <c r="LSY17" s="813"/>
      <c r="LSZ17" s="813"/>
      <c r="LTA17" s="813"/>
      <c r="LTB17" s="813"/>
      <c r="LTC17" s="813"/>
      <c r="LTD17" s="813"/>
      <c r="LTE17" s="813"/>
      <c r="LTF17" s="813"/>
      <c r="LTG17" s="813"/>
      <c r="LTH17" s="813"/>
      <c r="LTI17" s="813"/>
      <c r="LTJ17" s="813"/>
      <c r="LTK17" s="813"/>
      <c r="LTL17" s="813"/>
      <c r="LTM17" s="813"/>
      <c r="LTN17" s="813"/>
      <c r="LTO17" s="813"/>
      <c r="LTP17" s="813"/>
      <c r="LTQ17" s="813"/>
      <c r="LTR17" s="813"/>
      <c r="LTS17" s="813"/>
      <c r="LTT17" s="813"/>
      <c r="LTU17" s="813"/>
      <c r="LTV17" s="813"/>
      <c r="LTW17" s="813"/>
      <c r="LTX17" s="813"/>
      <c r="LTY17" s="813"/>
      <c r="LTZ17" s="813"/>
      <c r="LUA17" s="813"/>
      <c r="LUB17" s="813"/>
      <c r="LUC17" s="813"/>
      <c r="LUD17" s="813"/>
      <c r="LUE17" s="813"/>
      <c r="LUF17" s="813"/>
      <c r="LUG17" s="813"/>
      <c r="LUH17" s="813"/>
      <c r="LUI17" s="813"/>
      <c r="LUJ17" s="813"/>
      <c r="LUK17" s="813"/>
      <c r="LUL17" s="813"/>
      <c r="LUM17" s="813"/>
      <c r="LUN17" s="813"/>
      <c r="LUO17" s="813"/>
      <c r="LUP17" s="813"/>
      <c r="LUQ17" s="813"/>
      <c r="LUR17" s="813"/>
      <c r="LUS17" s="813"/>
      <c r="LUT17" s="813"/>
      <c r="LUU17" s="813"/>
      <c r="LUV17" s="813"/>
      <c r="LUW17" s="813"/>
      <c r="LUX17" s="813"/>
      <c r="LUY17" s="813"/>
      <c r="LUZ17" s="813"/>
      <c r="LVA17" s="813"/>
      <c r="LVB17" s="813"/>
      <c r="LVC17" s="813"/>
      <c r="LVD17" s="813"/>
      <c r="LVE17" s="813"/>
      <c r="LVF17" s="813"/>
      <c r="LVG17" s="813"/>
      <c r="LVH17" s="813"/>
      <c r="LVI17" s="813"/>
      <c r="LVJ17" s="813"/>
      <c r="LVK17" s="813"/>
      <c r="LVL17" s="813"/>
      <c r="LVM17" s="813"/>
      <c r="LVN17" s="813"/>
      <c r="LVO17" s="813"/>
      <c r="LVP17" s="813"/>
      <c r="LVQ17" s="813"/>
      <c r="LVR17" s="813"/>
      <c r="LVS17" s="813"/>
      <c r="LVT17" s="813"/>
      <c r="LVU17" s="813"/>
      <c r="LVV17" s="813"/>
      <c r="LVW17" s="813"/>
      <c r="LVX17" s="813"/>
      <c r="LVY17" s="813"/>
      <c r="LVZ17" s="813"/>
      <c r="LWA17" s="813"/>
      <c r="LWB17" s="813"/>
      <c r="LWC17" s="813"/>
      <c r="LWD17" s="813"/>
      <c r="LWE17" s="813"/>
      <c r="LWF17" s="813"/>
      <c r="LWG17" s="813"/>
      <c r="LWH17" s="813"/>
      <c r="LWI17" s="813"/>
      <c r="LWJ17" s="813"/>
      <c r="LWK17" s="813"/>
      <c r="LWL17" s="813"/>
      <c r="LWM17" s="813"/>
      <c r="LWN17" s="813"/>
      <c r="LWO17" s="813"/>
      <c r="LWP17" s="813"/>
      <c r="LWQ17" s="813"/>
      <c r="LWR17" s="813"/>
      <c r="LWS17" s="813"/>
      <c r="LWT17" s="813"/>
      <c r="LWU17" s="813"/>
      <c r="LWV17" s="813"/>
      <c r="LWW17" s="813"/>
      <c r="LWX17" s="813"/>
      <c r="LWY17" s="813"/>
      <c r="LWZ17" s="813"/>
      <c r="LXA17" s="813"/>
      <c r="LXB17" s="813"/>
      <c r="LXC17" s="813"/>
      <c r="LXD17" s="813"/>
      <c r="LXE17" s="813"/>
      <c r="LXF17" s="813"/>
      <c r="LXG17" s="813"/>
      <c r="LXH17" s="813"/>
      <c r="LXI17" s="813"/>
      <c r="LXJ17" s="813"/>
      <c r="LXK17" s="813"/>
      <c r="LXL17" s="813"/>
      <c r="LXM17" s="813"/>
      <c r="LXN17" s="813"/>
      <c r="LXO17" s="813"/>
      <c r="LXP17" s="813"/>
      <c r="LXQ17" s="813"/>
      <c r="LXR17" s="813"/>
      <c r="LXS17" s="813"/>
      <c r="LXT17" s="813"/>
      <c r="LXU17" s="813"/>
      <c r="LXV17" s="813"/>
      <c r="LXW17" s="813"/>
      <c r="LXX17" s="813"/>
      <c r="LXY17" s="813"/>
      <c r="LXZ17" s="813"/>
      <c r="LYA17" s="813"/>
      <c r="LYB17" s="813"/>
      <c r="LYC17" s="813"/>
      <c r="LYD17" s="813"/>
      <c r="LYE17" s="813"/>
      <c r="LYF17" s="813"/>
      <c r="LYG17" s="813"/>
      <c r="LYH17" s="813"/>
      <c r="LYI17" s="813"/>
      <c r="LYJ17" s="813"/>
      <c r="LYK17" s="813"/>
      <c r="LYL17" s="813"/>
      <c r="LYM17" s="813"/>
      <c r="LYN17" s="813"/>
      <c r="LYO17" s="813"/>
      <c r="LYP17" s="813"/>
      <c r="LYQ17" s="813"/>
      <c r="LYR17" s="813"/>
      <c r="LYS17" s="813"/>
      <c r="LYT17" s="813"/>
      <c r="LYU17" s="813"/>
      <c r="LYV17" s="813"/>
      <c r="LYW17" s="813"/>
      <c r="LYX17" s="813"/>
      <c r="LYY17" s="813"/>
      <c r="LYZ17" s="813"/>
      <c r="LZA17" s="813"/>
      <c r="LZB17" s="813"/>
      <c r="LZC17" s="813"/>
      <c r="LZD17" s="813"/>
      <c r="LZE17" s="813"/>
      <c r="LZF17" s="813"/>
      <c r="LZG17" s="813"/>
      <c r="LZH17" s="813"/>
      <c r="LZI17" s="813"/>
      <c r="LZJ17" s="813"/>
      <c r="LZK17" s="813"/>
      <c r="LZL17" s="813"/>
      <c r="LZM17" s="813"/>
      <c r="LZN17" s="813"/>
      <c r="LZO17" s="813"/>
      <c r="LZP17" s="813"/>
      <c r="LZQ17" s="813"/>
      <c r="LZR17" s="813"/>
      <c r="LZS17" s="813"/>
      <c r="LZT17" s="813"/>
      <c r="LZU17" s="813"/>
      <c r="LZV17" s="813"/>
      <c r="LZW17" s="813"/>
      <c r="LZX17" s="813"/>
      <c r="LZY17" s="813"/>
      <c r="LZZ17" s="813"/>
      <c r="MAA17" s="813"/>
      <c r="MAB17" s="813"/>
      <c r="MAC17" s="813"/>
      <c r="MAD17" s="813"/>
      <c r="MAE17" s="813"/>
      <c r="MAF17" s="813"/>
      <c r="MAG17" s="813"/>
      <c r="MAH17" s="813"/>
      <c r="MAI17" s="813"/>
      <c r="MAJ17" s="813"/>
      <c r="MAK17" s="813"/>
      <c r="MAL17" s="813"/>
      <c r="MAM17" s="813"/>
      <c r="MAN17" s="813"/>
      <c r="MAO17" s="813"/>
      <c r="MAP17" s="813"/>
      <c r="MAQ17" s="813"/>
      <c r="MAR17" s="813"/>
      <c r="MAS17" s="813"/>
      <c r="MAT17" s="813"/>
      <c r="MAU17" s="813"/>
      <c r="MAV17" s="813"/>
      <c r="MAW17" s="813"/>
      <c r="MAX17" s="813"/>
      <c r="MAY17" s="813"/>
      <c r="MAZ17" s="813"/>
      <c r="MBA17" s="813"/>
      <c r="MBB17" s="813"/>
      <c r="MBC17" s="813"/>
      <c r="MBD17" s="813"/>
      <c r="MBE17" s="813"/>
      <c r="MBF17" s="813"/>
      <c r="MBG17" s="813"/>
      <c r="MBH17" s="813"/>
      <c r="MBI17" s="813"/>
      <c r="MBJ17" s="813"/>
      <c r="MBK17" s="813"/>
      <c r="MBL17" s="813"/>
      <c r="MBM17" s="813"/>
      <c r="MBN17" s="813"/>
      <c r="MBO17" s="813"/>
      <c r="MBP17" s="813"/>
      <c r="MBQ17" s="813"/>
      <c r="MBR17" s="813"/>
      <c r="MBS17" s="813"/>
      <c r="MBT17" s="813"/>
      <c r="MBU17" s="813"/>
      <c r="MBV17" s="813"/>
      <c r="MBW17" s="813"/>
      <c r="MBX17" s="813"/>
      <c r="MBY17" s="813"/>
      <c r="MBZ17" s="813"/>
      <c r="MCA17" s="813"/>
      <c r="MCB17" s="813"/>
      <c r="MCC17" s="813"/>
      <c r="MCD17" s="813"/>
      <c r="MCE17" s="813"/>
      <c r="MCF17" s="813"/>
      <c r="MCG17" s="813"/>
      <c r="MCH17" s="813"/>
      <c r="MCI17" s="813"/>
      <c r="MCJ17" s="813"/>
      <c r="MCK17" s="813"/>
      <c r="MCL17" s="813"/>
      <c r="MCM17" s="813"/>
      <c r="MCN17" s="813"/>
      <c r="MCO17" s="813"/>
      <c r="MCP17" s="813"/>
      <c r="MCQ17" s="813"/>
      <c r="MCR17" s="813"/>
      <c r="MCS17" s="813"/>
      <c r="MCT17" s="813"/>
      <c r="MCU17" s="813"/>
      <c r="MCV17" s="813"/>
      <c r="MCW17" s="813"/>
      <c r="MCX17" s="813"/>
      <c r="MCY17" s="813"/>
      <c r="MCZ17" s="813"/>
      <c r="MDA17" s="813"/>
      <c r="MDB17" s="813"/>
      <c r="MDC17" s="813"/>
      <c r="MDD17" s="813"/>
      <c r="MDE17" s="813"/>
      <c r="MDF17" s="813"/>
      <c r="MDG17" s="813"/>
      <c r="MDH17" s="813"/>
      <c r="MDI17" s="813"/>
      <c r="MDJ17" s="813"/>
      <c r="MDK17" s="813"/>
      <c r="MDL17" s="813"/>
      <c r="MDM17" s="813"/>
      <c r="MDN17" s="813"/>
      <c r="MDO17" s="813"/>
      <c r="MDP17" s="813"/>
      <c r="MDQ17" s="813"/>
      <c r="MDR17" s="813"/>
      <c r="MDS17" s="813"/>
      <c r="MDT17" s="813"/>
      <c r="MDU17" s="813"/>
      <c r="MDV17" s="813"/>
      <c r="MDW17" s="813"/>
      <c r="MDX17" s="813"/>
      <c r="MDY17" s="813"/>
      <c r="MDZ17" s="813"/>
      <c r="MEA17" s="813"/>
      <c r="MEB17" s="813"/>
      <c r="MEC17" s="813"/>
      <c r="MED17" s="813"/>
      <c r="MEE17" s="813"/>
      <c r="MEF17" s="813"/>
      <c r="MEG17" s="813"/>
      <c r="MEH17" s="813"/>
      <c r="MEI17" s="813"/>
      <c r="MEJ17" s="813"/>
      <c r="MEK17" s="813"/>
      <c r="MEL17" s="813"/>
      <c r="MEM17" s="813"/>
      <c r="MEN17" s="813"/>
      <c r="MEO17" s="813"/>
      <c r="MEP17" s="813"/>
      <c r="MEQ17" s="813"/>
      <c r="MER17" s="813"/>
      <c r="MES17" s="813"/>
      <c r="MET17" s="813"/>
      <c r="MEU17" s="813"/>
      <c r="MEV17" s="813"/>
      <c r="MEW17" s="813"/>
      <c r="MEX17" s="813"/>
      <c r="MEY17" s="813"/>
      <c r="MEZ17" s="813"/>
      <c r="MFA17" s="813"/>
      <c r="MFB17" s="813"/>
      <c r="MFC17" s="813"/>
      <c r="MFD17" s="813"/>
      <c r="MFE17" s="813"/>
      <c r="MFF17" s="813"/>
      <c r="MFG17" s="813"/>
      <c r="MFH17" s="813"/>
      <c r="MFI17" s="813"/>
      <c r="MFJ17" s="813"/>
      <c r="MFK17" s="813"/>
      <c r="MFL17" s="813"/>
      <c r="MFM17" s="813"/>
      <c r="MFN17" s="813"/>
      <c r="MFO17" s="813"/>
      <c r="MFP17" s="813"/>
      <c r="MFQ17" s="813"/>
      <c r="MFR17" s="813"/>
      <c r="MFS17" s="813"/>
      <c r="MFT17" s="813"/>
      <c r="MFU17" s="813"/>
      <c r="MFV17" s="813"/>
      <c r="MFW17" s="813"/>
      <c r="MFX17" s="813"/>
      <c r="MFY17" s="813"/>
      <c r="MFZ17" s="813"/>
      <c r="MGA17" s="813"/>
      <c r="MGB17" s="813"/>
      <c r="MGC17" s="813"/>
      <c r="MGD17" s="813"/>
      <c r="MGE17" s="813"/>
      <c r="MGF17" s="813"/>
      <c r="MGG17" s="813"/>
      <c r="MGH17" s="813"/>
      <c r="MGI17" s="813"/>
      <c r="MGJ17" s="813"/>
      <c r="MGK17" s="813"/>
      <c r="MGL17" s="813"/>
      <c r="MGM17" s="813"/>
      <c r="MGN17" s="813"/>
      <c r="MGO17" s="813"/>
      <c r="MGP17" s="813"/>
      <c r="MGQ17" s="813"/>
      <c r="MGR17" s="813"/>
      <c r="MGS17" s="813"/>
      <c r="MGT17" s="813"/>
      <c r="MGU17" s="813"/>
      <c r="MGV17" s="813"/>
      <c r="MGW17" s="813"/>
      <c r="MGX17" s="813"/>
      <c r="MGY17" s="813"/>
      <c r="MGZ17" s="813"/>
      <c r="MHA17" s="813"/>
      <c r="MHB17" s="813"/>
      <c r="MHC17" s="813"/>
      <c r="MHD17" s="813"/>
      <c r="MHE17" s="813"/>
      <c r="MHF17" s="813"/>
      <c r="MHG17" s="813"/>
      <c r="MHH17" s="813"/>
      <c r="MHI17" s="813"/>
      <c r="MHJ17" s="813"/>
      <c r="MHK17" s="813"/>
      <c r="MHL17" s="813"/>
      <c r="MHM17" s="813"/>
      <c r="MHN17" s="813"/>
      <c r="MHO17" s="813"/>
      <c r="MHP17" s="813"/>
      <c r="MHQ17" s="813"/>
      <c r="MHR17" s="813"/>
      <c r="MHS17" s="813"/>
      <c r="MHT17" s="813"/>
      <c r="MHU17" s="813"/>
      <c r="MHV17" s="813"/>
      <c r="MHW17" s="813"/>
      <c r="MHX17" s="813"/>
      <c r="MHY17" s="813"/>
      <c r="MHZ17" s="813"/>
      <c r="MIA17" s="813"/>
      <c r="MIB17" s="813"/>
      <c r="MIC17" s="813"/>
      <c r="MID17" s="813"/>
      <c r="MIE17" s="813"/>
      <c r="MIF17" s="813"/>
      <c r="MIG17" s="813"/>
      <c r="MIH17" s="813"/>
      <c r="MII17" s="813"/>
      <c r="MIJ17" s="813"/>
      <c r="MIK17" s="813"/>
      <c r="MIL17" s="813"/>
      <c r="MIM17" s="813"/>
      <c r="MIN17" s="813"/>
      <c r="MIO17" s="813"/>
      <c r="MIP17" s="813"/>
      <c r="MIQ17" s="813"/>
      <c r="MIR17" s="813"/>
      <c r="MIS17" s="813"/>
      <c r="MIT17" s="813"/>
      <c r="MIU17" s="813"/>
      <c r="MIV17" s="813"/>
      <c r="MIW17" s="813"/>
      <c r="MIX17" s="813"/>
      <c r="MIY17" s="813"/>
      <c r="MIZ17" s="813"/>
      <c r="MJA17" s="813"/>
      <c r="MJB17" s="813"/>
      <c r="MJC17" s="813"/>
      <c r="MJD17" s="813"/>
      <c r="MJE17" s="813"/>
      <c r="MJF17" s="813"/>
      <c r="MJG17" s="813"/>
      <c r="MJH17" s="813"/>
      <c r="MJI17" s="813"/>
      <c r="MJJ17" s="813"/>
      <c r="MJK17" s="813"/>
      <c r="MJL17" s="813"/>
      <c r="MJM17" s="813"/>
      <c r="MJN17" s="813"/>
      <c r="MJO17" s="813"/>
      <c r="MJP17" s="813"/>
      <c r="MJQ17" s="813"/>
      <c r="MJR17" s="813"/>
      <c r="MJS17" s="813"/>
      <c r="MJT17" s="813"/>
      <c r="MJU17" s="813"/>
      <c r="MJV17" s="813"/>
      <c r="MJW17" s="813"/>
      <c r="MJX17" s="813"/>
      <c r="MJY17" s="813"/>
      <c r="MJZ17" s="813"/>
      <c r="MKA17" s="813"/>
      <c r="MKB17" s="813"/>
      <c r="MKC17" s="813"/>
      <c r="MKD17" s="813"/>
      <c r="MKE17" s="813"/>
      <c r="MKF17" s="813"/>
      <c r="MKG17" s="813"/>
      <c r="MKH17" s="813"/>
      <c r="MKI17" s="813"/>
      <c r="MKJ17" s="813"/>
      <c r="MKK17" s="813"/>
      <c r="MKL17" s="813"/>
      <c r="MKM17" s="813"/>
      <c r="MKN17" s="813"/>
      <c r="MKO17" s="813"/>
      <c r="MKP17" s="813"/>
      <c r="MKQ17" s="813"/>
      <c r="MKR17" s="813"/>
      <c r="MKS17" s="813"/>
      <c r="MKT17" s="813"/>
      <c r="MKU17" s="813"/>
      <c r="MKV17" s="813"/>
      <c r="MKW17" s="813"/>
      <c r="MKX17" s="813"/>
      <c r="MKY17" s="813"/>
      <c r="MKZ17" s="813"/>
      <c r="MLA17" s="813"/>
      <c r="MLB17" s="813"/>
      <c r="MLC17" s="813"/>
      <c r="MLD17" s="813"/>
      <c r="MLE17" s="813"/>
      <c r="MLF17" s="813"/>
      <c r="MLG17" s="813"/>
      <c r="MLH17" s="813"/>
      <c r="MLI17" s="813"/>
      <c r="MLJ17" s="813"/>
      <c r="MLK17" s="813"/>
      <c r="MLL17" s="813"/>
      <c r="MLM17" s="813"/>
      <c r="MLN17" s="813"/>
      <c r="MLO17" s="813"/>
      <c r="MLP17" s="813"/>
      <c r="MLQ17" s="813"/>
      <c r="MLR17" s="813"/>
      <c r="MLS17" s="813"/>
      <c r="MLT17" s="813"/>
      <c r="MLU17" s="813"/>
      <c r="MLV17" s="813"/>
      <c r="MLW17" s="813"/>
      <c r="MLX17" s="813"/>
      <c r="MLY17" s="813"/>
      <c r="MLZ17" s="813"/>
      <c r="MMA17" s="813"/>
      <c r="MMB17" s="813"/>
      <c r="MMC17" s="813"/>
      <c r="MMD17" s="813"/>
      <c r="MME17" s="813"/>
      <c r="MMF17" s="813"/>
      <c r="MMG17" s="813"/>
      <c r="MMH17" s="813"/>
      <c r="MMI17" s="813"/>
      <c r="MMJ17" s="813"/>
      <c r="MMK17" s="813"/>
      <c r="MML17" s="813"/>
      <c r="MMM17" s="813"/>
      <c r="MMN17" s="813"/>
      <c r="MMO17" s="813"/>
      <c r="MMP17" s="813"/>
      <c r="MMQ17" s="813"/>
      <c r="MMR17" s="813"/>
      <c r="MMS17" s="813"/>
      <c r="MMT17" s="813"/>
      <c r="MMU17" s="813"/>
      <c r="MMV17" s="813"/>
      <c r="MMW17" s="813"/>
      <c r="MMX17" s="813"/>
      <c r="MMY17" s="813"/>
      <c r="MMZ17" s="813"/>
      <c r="MNA17" s="813"/>
      <c r="MNB17" s="813"/>
      <c r="MNC17" s="813"/>
      <c r="MND17" s="813"/>
      <c r="MNE17" s="813"/>
      <c r="MNF17" s="813"/>
      <c r="MNG17" s="813"/>
      <c r="MNH17" s="813"/>
      <c r="MNI17" s="813"/>
      <c r="MNJ17" s="813"/>
      <c r="MNK17" s="813"/>
      <c r="MNL17" s="813"/>
      <c r="MNM17" s="813"/>
      <c r="MNN17" s="813"/>
      <c r="MNO17" s="813"/>
      <c r="MNP17" s="813"/>
      <c r="MNQ17" s="813"/>
      <c r="MNR17" s="813"/>
      <c r="MNS17" s="813"/>
      <c r="MNT17" s="813"/>
      <c r="MNU17" s="813"/>
      <c r="MNV17" s="813"/>
      <c r="MNW17" s="813"/>
      <c r="MNX17" s="813"/>
      <c r="MNY17" s="813"/>
      <c r="MNZ17" s="813"/>
      <c r="MOA17" s="813"/>
      <c r="MOB17" s="813"/>
      <c r="MOC17" s="813"/>
      <c r="MOD17" s="813"/>
      <c r="MOE17" s="813"/>
      <c r="MOF17" s="813"/>
      <c r="MOG17" s="813"/>
      <c r="MOH17" s="813"/>
      <c r="MOI17" s="813"/>
      <c r="MOJ17" s="813"/>
      <c r="MOK17" s="813"/>
      <c r="MOL17" s="813"/>
      <c r="MOM17" s="813"/>
      <c r="MON17" s="813"/>
      <c r="MOO17" s="813"/>
      <c r="MOP17" s="813"/>
      <c r="MOQ17" s="813"/>
      <c r="MOR17" s="813"/>
      <c r="MOS17" s="813"/>
      <c r="MOT17" s="813"/>
      <c r="MOU17" s="813"/>
      <c r="MOV17" s="813"/>
      <c r="MOW17" s="813"/>
      <c r="MOX17" s="813"/>
      <c r="MOY17" s="813"/>
      <c r="MOZ17" s="813"/>
      <c r="MPA17" s="813"/>
      <c r="MPB17" s="813"/>
      <c r="MPC17" s="813"/>
      <c r="MPD17" s="813"/>
      <c r="MPE17" s="813"/>
      <c r="MPF17" s="813"/>
      <c r="MPG17" s="813"/>
      <c r="MPH17" s="813"/>
      <c r="MPI17" s="813"/>
      <c r="MPJ17" s="813"/>
      <c r="MPK17" s="813"/>
      <c r="MPL17" s="813"/>
      <c r="MPM17" s="813"/>
      <c r="MPN17" s="813"/>
      <c r="MPO17" s="813"/>
      <c r="MPP17" s="813"/>
      <c r="MPQ17" s="813"/>
      <c r="MPR17" s="813"/>
      <c r="MPS17" s="813"/>
      <c r="MPT17" s="813"/>
      <c r="MPU17" s="813"/>
      <c r="MPV17" s="813"/>
      <c r="MPW17" s="813"/>
      <c r="MPX17" s="813"/>
      <c r="MPY17" s="813"/>
      <c r="MPZ17" s="813"/>
      <c r="MQA17" s="813"/>
      <c r="MQB17" s="813"/>
      <c r="MQC17" s="813"/>
      <c r="MQD17" s="813"/>
      <c r="MQE17" s="813"/>
      <c r="MQF17" s="813"/>
      <c r="MQG17" s="813"/>
      <c r="MQH17" s="813"/>
      <c r="MQI17" s="813"/>
      <c r="MQJ17" s="813"/>
      <c r="MQK17" s="813"/>
      <c r="MQL17" s="813"/>
      <c r="MQM17" s="813"/>
      <c r="MQN17" s="813"/>
      <c r="MQO17" s="813"/>
      <c r="MQP17" s="813"/>
      <c r="MQQ17" s="813"/>
      <c r="MQR17" s="813"/>
      <c r="MQS17" s="813"/>
      <c r="MQT17" s="813"/>
      <c r="MQU17" s="813"/>
      <c r="MQV17" s="813"/>
      <c r="MQW17" s="813"/>
      <c r="MQX17" s="813"/>
      <c r="MQY17" s="813"/>
      <c r="MQZ17" s="813"/>
      <c r="MRA17" s="813"/>
      <c r="MRB17" s="813"/>
      <c r="MRC17" s="813"/>
      <c r="MRD17" s="813"/>
      <c r="MRE17" s="813"/>
      <c r="MRF17" s="813"/>
      <c r="MRG17" s="813"/>
      <c r="MRH17" s="813"/>
      <c r="MRI17" s="813"/>
      <c r="MRJ17" s="813"/>
      <c r="MRK17" s="813"/>
      <c r="MRL17" s="813"/>
      <c r="MRM17" s="813"/>
      <c r="MRN17" s="813"/>
      <c r="MRO17" s="813"/>
      <c r="MRP17" s="813"/>
      <c r="MRQ17" s="813"/>
      <c r="MRR17" s="813"/>
      <c r="MRS17" s="813"/>
      <c r="MRT17" s="813"/>
      <c r="MRU17" s="813"/>
      <c r="MRV17" s="813"/>
      <c r="MRW17" s="813"/>
      <c r="MRX17" s="813"/>
      <c r="MRY17" s="813"/>
      <c r="MRZ17" s="813"/>
      <c r="MSA17" s="813"/>
      <c r="MSB17" s="813"/>
      <c r="MSC17" s="813"/>
      <c r="MSD17" s="813"/>
      <c r="MSE17" s="813"/>
      <c r="MSF17" s="813"/>
      <c r="MSG17" s="813"/>
      <c r="MSH17" s="813"/>
      <c r="MSI17" s="813"/>
      <c r="MSJ17" s="813"/>
      <c r="MSK17" s="813"/>
      <c r="MSL17" s="813"/>
      <c r="MSM17" s="813"/>
      <c r="MSN17" s="813"/>
      <c r="MSO17" s="813"/>
      <c r="MSP17" s="813"/>
      <c r="MSQ17" s="813"/>
      <c r="MSR17" s="813"/>
      <c r="MSS17" s="813"/>
      <c r="MST17" s="813"/>
      <c r="MSU17" s="813"/>
      <c r="MSV17" s="813"/>
      <c r="MSW17" s="813"/>
      <c r="MSX17" s="813"/>
      <c r="MSY17" s="813"/>
      <c r="MSZ17" s="813"/>
      <c r="MTA17" s="813"/>
      <c r="MTB17" s="813"/>
      <c r="MTC17" s="813"/>
      <c r="MTD17" s="813"/>
      <c r="MTE17" s="813"/>
      <c r="MTF17" s="813"/>
      <c r="MTG17" s="813"/>
      <c r="MTH17" s="813"/>
      <c r="MTI17" s="813"/>
      <c r="MTJ17" s="813"/>
      <c r="MTK17" s="813"/>
      <c r="MTL17" s="813"/>
      <c r="MTM17" s="813"/>
      <c r="MTN17" s="813"/>
      <c r="MTO17" s="813"/>
      <c r="MTP17" s="813"/>
      <c r="MTQ17" s="813"/>
      <c r="MTR17" s="813"/>
      <c r="MTS17" s="813"/>
      <c r="MTT17" s="813"/>
      <c r="MTU17" s="813"/>
      <c r="MTV17" s="813"/>
      <c r="MTW17" s="813"/>
      <c r="MTX17" s="813"/>
      <c r="MTY17" s="813"/>
      <c r="MTZ17" s="813"/>
      <c r="MUA17" s="813"/>
      <c r="MUB17" s="813"/>
      <c r="MUC17" s="813"/>
      <c r="MUD17" s="813"/>
      <c r="MUE17" s="813"/>
      <c r="MUF17" s="813"/>
      <c r="MUG17" s="813"/>
      <c r="MUH17" s="813"/>
      <c r="MUI17" s="813"/>
      <c r="MUJ17" s="813"/>
      <c r="MUK17" s="813"/>
      <c r="MUL17" s="813"/>
      <c r="MUM17" s="813"/>
      <c r="MUN17" s="813"/>
      <c r="MUO17" s="813"/>
      <c r="MUP17" s="813"/>
      <c r="MUQ17" s="813"/>
      <c r="MUR17" s="813"/>
      <c r="MUS17" s="813"/>
      <c r="MUT17" s="813"/>
      <c r="MUU17" s="813"/>
      <c r="MUV17" s="813"/>
      <c r="MUW17" s="813"/>
      <c r="MUX17" s="813"/>
      <c r="MUY17" s="813"/>
      <c r="MUZ17" s="813"/>
      <c r="MVA17" s="813"/>
      <c r="MVB17" s="813"/>
      <c r="MVC17" s="813"/>
      <c r="MVD17" s="813"/>
      <c r="MVE17" s="813"/>
      <c r="MVF17" s="813"/>
      <c r="MVG17" s="813"/>
      <c r="MVH17" s="813"/>
      <c r="MVI17" s="813"/>
      <c r="MVJ17" s="813"/>
      <c r="MVK17" s="813"/>
      <c r="MVL17" s="813"/>
      <c r="MVM17" s="813"/>
      <c r="MVN17" s="813"/>
      <c r="MVO17" s="813"/>
      <c r="MVP17" s="813"/>
      <c r="MVQ17" s="813"/>
      <c r="MVR17" s="813"/>
      <c r="MVS17" s="813"/>
      <c r="MVT17" s="813"/>
      <c r="MVU17" s="813"/>
      <c r="MVV17" s="813"/>
      <c r="MVW17" s="813"/>
      <c r="MVX17" s="813"/>
      <c r="MVY17" s="813"/>
      <c r="MVZ17" s="813"/>
      <c r="MWA17" s="813"/>
      <c r="MWB17" s="813"/>
      <c r="MWC17" s="813"/>
      <c r="MWD17" s="813"/>
      <c r="MWE17" s="813"/>
      <c r="MWF17" s="813"/>
      <c r="MWG17" s="813"/>
      <c r="MWH17" s="813"/>
      <c r="MWI17" s="813"/>
      <c r="MWJ17" s="813"/>
      <c r="MWK17" s="813"/>
      <c r="MWL17" s="813"/>
      <c r="MWM17" s="813"/>
      <c r="MWN17" s="813"/>
      <c r="MWO17" s="813"/>
      <c r="MWP17" s="813"/>
      <c r="MWQ17" s="813"/>
      <c r="MWR17" s="813"/>
      <c r="MWS17" s="813"/>
      <c r="MWT17" s="813"/>
      <c r="MWU17" s="813"/>
      <c r="MWV17" s="813"/>
      <c r="MWW17" s="813"/>
      <c r="MWX17" s="813"/>
      <c r="MWY17" s="813"/>
      <c r="MWZ17" s="813"/>
      <c r="MXA17" s="813"/>
      <c r="MXB17" s="813"/>
      <c r="MXC17" s="813"/>
      <c r="MXD17" s="813"/>
      <c r="MXE17" s="813"/>
      <c r="MXF17" s="813"/>
      <c r="MXG17" s="813"/>
      <c r="MXH17" s="813"/>
      <c r="MXI17" s="813"/>
      <c r="MXJ17" s="813"/>
      <c r="MXK17" s="813"/>
      <c r="MXL17" s="813"/>
      <c r="MXM17" s="813"/>
      <c r="MXN17" s="813"/>
      <c r="MXO17" s="813"/>
      <c r="MXP17" s="813"/>
      <c r="MXQ17" s="813"/>
      <c r="MXR17" s="813"/>
      <c r="MXS17" s="813"/>
      <c r="MXT17" s="813"/>
      <c r="MXU17" s="813"/>
      <c r="MXV17" s="813"/>
      <c r="MXW17" s="813"/>
      <c r="MXX17" s="813"/>
      <c r="MXY17" s="813"/>
      <c r="MXZ17" s="813"/>
      <c r="MYA17" s="813"/>
      <c r="MYB17" s="813"/>
      <c r="MYC17" s="813"/>
      <c r="MYD17" s="813"/>
      <c r="MYE17" s="813"/>
      <c r="MYF17" s="813"/>
      <c r="MYG17" s="813"/>
      <c r="MYH17" s="813"/>
      <c r="MYI17" s="813"/>
      <c r="MYJ17" s="813"/>
      <c r="MYK17" s="813"/>
      <c r="MYL17" s="813"/>
      <c r="MYM17" s="813"/>
      <c r="MYN17" s="813"/>
      <c r="MYO17" s="813"/>
      <c r="MYP17" s="813"/>
      <c r="MYQ17" s="813"/>
      <c r="MYR17" s="813"/>
      <c r="MYS17" s="813"/>
      <c r="MYT17" s="813"/>
      <c r="MYU17" s="813"/>
      <c r="MYV17" s="813"/>
      <c r="MYW17" s="813"/>
      <c r="MYX17" s="813"/>
      <c r="MYY17" s="813"/>
      <c r="MYZ17" s="813"/>
      <c r="MZA17" s="813"/>
      <c r="MZB17" s="813"/>
      <c r="MZC17" s="813"/>
      <c r="MZD17" s="813"/>
      <c r="MZE17" s="813"/>
      <c r="MZF17" s="813"/>
      <c r="MZG17" s="813"/>
      <c r="MZH17" s="813"/>
      <c r="MZI17" s="813"/>
      <c r="MZJ17" s="813"/>
      <c r="MZK17" s="813"/>
      <c r="MZL17" s="813"/>
      <c r="MZM17" s="813"/>
      <c r="MZN17" s="813"/>
      <c r="MZO17" s="813"/>
      <c r="MZP17" s="813"/>
      <c r="MZQ17" s="813"/>
      <c r="MZR17" s="813"/>
      <c r="MZS17" s="813"/>
      <c r="MZT17" s="813"/>
      <c r="MZU17" s="813"/>
      <c r="MZV17" s="813"/>
      <c r="MZW17" s="813"/>
      <c r="MZX17" s="813"/>
      <c r="MZY17" s="813"/>
      <c r="MZZ17" s="813"/>
      <c r="NAA17" s="813"/>
      <c r="NAB17" s="813"/>
      <c r="NAC17" s="813"/>
      <c r="NAD17" s="813"/>
      <c r="NAE17" s="813"/>
      <c r="NAF17" s="813"/>
      <c r="NAG17" s="813"/>
      <c r="NAH17" s="813"/>
      <c r="NAI17" s="813"/>
      <c r="NAJ17" s="813"/>
      <c r="NAK17" s="813"/>
      <c r="NAL17" s="813"/>
      <c r="NAM17" s="813"/>
      <c r="NAN17" s="813"/>
      <c r="NAO17" s="813"/>
      <c r="NAP17" s="813"/>
      <c r="NAQ17" s="813"/>
      <c r="NAR17" s="813"/>
      <c r="NAS17" s="813"/>
      <c r="NAT17" s="813"/>
      <c r="NAU17" s="813"/>
      <c r="NAV17" s="813"/>
      <c r="NAW17" s="813"/>
      <c r="NAX17" s="813"/>
      <c r="NAY17" s="813"/>
      <c r="NAZ17" s="813"/>
      <c r="NBA17" s="813"/>
      <c r="NBB17" s="813"/>
      <c r="NBC17" s="813"/>
      <c r="NBD17" s="813"/>
      <c r="NBE17" s="813"/>
      <c r="NBF17" s="813"/>
      <c r="NBG17" s="813"/>
      <c r="NBH17" s="813"/>
      <c r="NBI17" s="813"/>
      <c r="NBJ17" s="813"/>
      <c r="NBK17" s="813"/>
      <c r="NBL17" s="813"/>
      <c r="NBM17" s="813"/>
      <c r="NBN17" s="813"/>
      <c r="NBO17" s="813"/>
      <c r="NBP17" s="813"/>
      <c r="NBQ17" s="813"/>
      <c r="NBR17" s="813"/>
      <c r="NBS17" s="813"/>
      <c r="NBT17" s="813"/>
      <c r="NBU17" s="813"/>
      <c r="NBV17" s="813"/>
      <c r="NBW17" s="813"/>
      <c r="NBX17" s="813"/>
      <c r="NBY17" s="813"/>
      <c r="NBZ17" s="813"/>
      <c r="NCA17" s="813"/>
      <c r="NCB17" s="813"/>
      <c r="NCC17" s="813"/>
      <c r="NCD17" s="813"/>
      <c r="NCE17" s="813"/>
      <c r="NCF17" s="813"/>
      <c r="NCG17" s="813"/>
      <c r="NCH17" s="813"/>
      <c r="NCI17" s="813"/>
      <c r="NCJ17" s="813"/>
      <c r="NCK17" s="813"/>
      <c r="NCL17" s="813"/>
      <c r="NCM17" s="813"/>
      <c r="NCN17" s="813"/>
      <c r="NCO17" s="813"/>
      <c r="NCP17" s="813"/>
      <c r="NCQ17" s="813"/>
      <c r="NCR17" s="813"/>
      <c r="NCS17" s="813"/>
      <c r="NCT17" s="813"/>
      <c r="NCU17" s="813"/>
      <c r="NCV17" s="813"/>
      <c r="NCW17" s="813"/>
      <c r="NCX17" s="813"/>
      <c r="NCY17" s="813"/>
      <c r="NCZ17" s="813"/>
      <c r="NDA17" s="813"/>
      <c r="NDB17" s="813"/>
      <c r="NDC17" s="813"/>
      <c r="NDD17" s="813"/>
      <c r="NDE17" s="813"/>
      <c r="NDF17" s="813"/>
      <c r="NDG17" s="813"/>
      <c r="NDH17" s="813"/>
      <c r="NDI17" s="813"/>
      <c r="NDJ17" s="813"/>
      <c r="NDK17" s="813"/>
      <c r="NDL17" s="813"/>
      <c r="NDM17" s="813"/>
      <c r="NDN17" s="813"/>
      <c r="NDO17" s="813"/>
      <c r="NDP17" s="813"/>
      <c r="NDQ17" s="813"/>
      <c r="NDR17" s="813"/>
      <c r="NDS17" s="813"/>
      <c r="NDT17" s="813"/>
      <c r="NDU17" s="813"/>
      <c r="NDV17" s="813"/>
      <c r="NDW17" s="813"/>
      <c r="NDX17" s="813"/>
      <c r="NDY17" s="813"/>
      <c r="NDZ17" s="813"/>
      <c r="NEA17" s="813"/>
      <c r="NEB17" s="813"/>
      <c r="NEC17" s="813"/>
      <c r="NED17" s="813"/>
      <c r="NEE17" s="813"/>
      <c r="NEF17" s="813"/>
      <c r="NEG17" s="813"/>
      <c r="NEH17" s="813"/>
      <c r="NEI17" s="813"/>
      <c r="NEJ17" s="813"/>
      <c r="NEK17" s="813"/>
      <c r="NEL17" s="813"/>
      <c r="NEM17" s="813"/>
      <c r="NEN17" s="813"/>
      <c r="NEO17" s="813"/>
      <c r="NEP17" s="813"/>
      <c r="NEQ17" s="813"/>
      <c r="NER17" s="813"/>
      <c r="NES17" s="813"/>
      <c r="NET17" s="813"/>
      <c r="NEU17" s="813"/>
      <c r="NEV17" s="813"/>
      <c r="NEW17" s="813"/>
      <c r="NEX17" s="813"/>
      <c r="NEY17" s="813"/>
      <c r="NEZ17" s="813"/>
      <c r="NFA17" s="813"/>
      <c r="NFB17" s="813"/>
      <c r="NFC17" s="813"/>
      <c r="NFD17" s="813"/>
      <c r="NFE17" s="813"/>
      <c r="NFF17" s="813"/>
      <c r="NFG17" s="813"/>
      <c r="NFH17" s="813"/>
      <c r="NFI17" s="813"/>
      <c r="NFJ17" s="813"/>
      <c r="NFK17" s="813"/>
      <c r="NFL17" s="813"/>
      <c r="NFM17" s="813"/>
      <c r="NFN17" s="813"/>
      <c r="NFO17" s="813"/>
      <c r="NFP17" s="813"/>
      <c r="NFQ17" s="813"/>
      <c r="NFR17" s="813"/>
      <c r="NFS17" s="813"/>
      <c r="NFT17" s="813"/>
      <c r="NFU17" s="813"/>
      <c r="NFV17" s="813"/>
      <c r="NFW17" s="813"/>
      <c r="NFX17" s="813"/>
      <c r="NFY17" s="813"/>
      <c r="NFZ17" s="813"/>
      <c r="NGA17" s="813"/>
      <c r="NGB17" s="813"/>
      <c r="NGC17" s="813"/>
      <c r="NGD17" s="813"/>
      <c r="NGE17" s="813"/>
      <c r="NGF17" s="813"/>
      <c r="NGG17" s="813"/>
      <c r="NGH17" s="813"/>
      <c r="NGI17" s="813"/>
      <c r="NGJ17" s="813"/>
      <c r="NGK17" s="813"/>
      <c r="NGL17" s="813"/>
      <c r="NGM17" s="813"/>
      <c r="NGN17" s="813"/>
      <c r="NGO17" s="813"/>
      <c r="NGP17" s="813"/>
      <c r="NGQ17" s="813"/>
      <c r="NGR17" s="813"/>
      <c r="NGS17" s="813"/>
      <c r="NGT17" s="813"/>
      <c r="NGU17" s="813"/>
      <c r="NGV17" s="813"/>
      <c r="NGW17" s="813"/>
      <c r="NGX17" s="813"/>
      <c r="NGY17" s="813"/>
      <c r="NGZ17" s="813"/>
      <c r="NHA17" s="813"/>
      <c r="NHB17" s="813"/>
      <c r="NHC17" s="813"/>
      <c r="NHD17" s="813"/>
      <c r="NHE17" s="813"/>
      <c r="NHF17" s="813"/>
      <c r="NHG17" s="813"/>
      <c r="NHH17" s="813"/>
      <c r="NHI17" s="813"/>
      <c r="NHJ17" s="813"/>
      <c r="NHK17" s="813"/>
      <c r="NHL17" s="813"/>
      <c r="NHM17" s="813"/>
      <c r="NHN17" s="813"/>
      <c r="NHO17" s="813"/>
      <c r="NHP17" s="813"/>
      <c r="NHQ17" s="813"/>
      <c r="NHR17" s="813"/>
      <c r="NHS17" s="813"/>
      <c r="NHT17" s="813"/>
      <c r="NHU17" s="813"/>
      <c r="NHV17" s="813"/>
      <c r="NHW17" s="813"/>
      <c r="NHX17" s="813"/>
      <c r="NHY17" s="813"/>
      <c r="NHZ17" s="813"/>
      <c r="NIA17" s="813"/>
      <c r="NIB17" s="813"/>
      <c r="NIC17" s="813"/>
      <c r="NID17" s="813"/>
      <c r="NIE17" s="813"/>
      <c r="NIF17" s="813"/>
      <c r="NIG17" s="813"/>
      <c r="NIH17" s="813"/>
      <c r="NII17" s="813"/>
      <c r="NIJ17" s="813"/>
      <c r="NIK17" s="813"/>
      <c r="NIL17" s="813"/>
      <c r="NIM17" s="813"/>
      <c r="NIN17" s="813"/>
      <c r="NIO17" s="813"/>
      <c r="NIP17" s="813"/>
      <c r="NIQ17" s="813"/>
      <c r="NIR17" s="813"/>
      <c r="NIS17" s="813"/>
      <c r="NIT17" s="813"/>
      <c r="NIU17" s="813"/>
      <c r="NIV17" s="813"/>
      <c r="NIW17" s="813"/>
      <c r="NIX17" s="813"/>
      <c r="NIY17" s="813"/>
      <c r="NIZ17" s="813"/>
      <c r="NJA17" s="813"/>
      <c r="NJB17" s="813"/>
      <c r="NJC17" s="813"/>
      <c r="NJD17" s="813"/>
      <c r="NJE17" s="813"/>
      <c r="NJF17" s="813"/>
      <c r="NJG17" s="813"/>
      <c r="NJH17" s="813"/>
      <c r="NJI17" s="813"/>
      <c r="NJJ17" s="813"/>
      <c r="NJK17" s="813"/>
      <c r="NJL17" s="813"/>
      <c r="NJM17" s="813"/>
      <c r="NJN17" s="813"/>
      <c r="NJO17" s="813"/>
      <c r="NJP17" s="813"/>
      <c r="NJQ17" s="813"/>
      <c r="NJR17" s="813"/>
      <c r="NJS17" s="813"/>
      <c r="NJT17" s="813"/>
      <c r="NJU17" s="813"/>
      <c r="NJV17" s="813"/>
      <c r="NJW17" s="813"/>
      <c r="NJX17" s="813"/>
      <c r="NJY17" s="813"/>
      <c r="NJZ17" s="813"/>
      <c r="NKA17" s="813"/>
      <c r="NKB17" s="813"/>
      <c r="NKC17" s="813"/>
      <c r="NKD17" s="813"/>
      <c r="NKE17" s="813"/>
      <c r="NKF17" s="813"/>
      <c r="NKG17" s="813"/>
      <c r="NKH17" s="813"/>
      <c r="NKI17" s="813"/>
      <c r="NKJ17" s="813"/>
      <c r="NKK17" s="813"/>
      <c r="NKL17" s="813"/>
      <c r="NKM17" s="813"/>
      <c r="NKN17" s="813"/>
      <c r="NKO17" s="813"/>
      <c r="NKP17" s="813"/>
      <c r="NKQ17" s="813"/>
      <c r="NKR17" s="813"/>
      <c r="NKS17" s="813"/>
      <c r="NKT17" s="813"/>
      <c r="NKU17" s="813"/>
      <c r="NKV17" s="813"/>
      <c r="NKW17" s="813"/>
      <c r="NKX17" s="813"/>
      <c r="NKY17" s="813"/>
      <c r="NKZ17" s="813"/>
      <c r="NLA17" s="813"/>
      <c r="NLB17" s="813"/>
      <c r="NLC17" s="813"/>
      <c r="NLD17" s="813"/>
      <c r="NLE17" s="813"/>
      <c r="NLF17" s="813"/>
      <c r="NLG17" s="813"/>
      <c r="NLH17" s="813"/>
      <c r="NLI17" s="813"/>
      <c r="NLJ17" s="813"/>
      <c r="NLK17" s="813"/>
      <c r="NLL17" s="813"/>
      <c r="NLM17" s="813"/>
      <c r="NLN17" s="813"/>
      <c r="NLO17" s="813"/>
      <c r="NLP17" s="813"/>
      <c r="NLQ17" s="813"/>
      <c r="NLR17" s="813"/>
      <c r="NLS17" s="813"/>
      <c r="NLT17" s="813"/>
      <c r="NLU17" s="813"/>
      <c r="NLV17" s="813"/>
      <c r="NLW17" s="813"/>
      <c r="NLX17" s="813"/>
      <c r="NLY17" s="813"/>
      <c r="NLZ17" s="813"/>
      <c r="NMA17" s="813"/>
      <c r="NMB17" s="813"/>
      <c r="NMC17" s="813"/>
      <c r="NMD17" s="813"/>
      <c r="NME17" s="813"/>
      <c r="NMF17" s="813"/>
      <c r="NMG17" s="813"/>
      <c r="NMH17" s="813"/>
      <c r="NMI17" s="813"/>
      <c r="NMJ17" s="813"/>
      <c r="NMK17" s="813"/>
      <c r="NML17" s="813"/>
      <c r="NMM17" s="813"/>
      <c r="NMN17" s="813"/>
      <c r="NMO17" s="813"/>
      <c r="NMP17" s="813"/>
      <c r="NMQ17" s="813"/>
      <c r="NMR17" s="813"/>
      <c r="NMS17" s="813"/>
      <c r="NMT17" s="813"/>
      <c r="NMU17" s="813"/>
      <c r="NMV17" s="813"/>
      <c r="NMW17" s="813"/>
      <c r="NMX17" s="813"/>
      <c r="NMY17" s="813"/>
      <c r="NMZ17" s="813"/>
      <c r="NNA17" s="813"/>
      <c r="NNB17" s="813"/>
      <c r="NNC17" s="813"/>
      <c r="NND17" s="813"/>
      <c r="NNE17" s="813"/>
      <c r="NNF17" s="813"/>
      <c r="NNG17" s="813"/>
      <c r="NNH17" s="813"/>
      <c r="NNI17" s="813"/>
      <c r="NNJ17" s="813"/>
      <c r="NNK17" s="813"/>
      <c r="NNL17" s="813"/>
      <c r="NNM17" s="813"/>
      <c r="NNN17" s="813"/>
      <c r="NNO17" s="813"/>
      <c r="NNP17" s="813"/>
      <c r="NNQ17" s="813"/>
      <c r="NNR17" s="813"/>
      <c r="NNS17" s="813"/>
      <c r="NNT17" s="813"/>
      <c r="NNU17" s="813"/>
      <c r="NNV17" s="813"/>
      <c r="NNW17" s="813"/>
      <c r="NNX17" s="813"/>
      <c r="NNY17" s="813"/>
      <c r="NNZ17" s="813"/>
      <c r="NOA17" s="813"/>
      <c r="NOB17" s="813"/>
      <c r="NOC17" s="813"/>
      <c r="NOD17" s="813"/>
      <c r="NOE17" s="813"/>
      <c r="NOF17" s="813"/>
      <c r="NOG17" s="813"/>
      <c r="NOH17" s="813"/>
      <c r="NOI17" s="813"/>
      <c r="NOJ17" s="813"/>
      <c r="NOK17" s="813"/>
      <c r="NOL17" s="813"/>
      <c r="NOM17" s="813"/>
      <c r="NON17" s="813"/>
      <c r="NOO17" s="813"/>
      <c r="NOP17" s="813"/>
      <c r="NOQ17" s="813"/>
      <c r="NOR17" s="813"/>
      <c r="NOS17" s="813"/>
      <c r="NOT17" s="813"/>
      <c r="NOU17" s="813"/>
      <c r="NOV17" s="813"/>
      <c r="NOW17" s="813"/>
      <c r="NOX17" s="813"/>
      <c r="NOY17" s="813"/>
      <c r="NOZ17" s="813"/>
      <c r="NPA17" s="813"/>
      <c r="NPB17" s="813"/>
      <c r="NPC17" s="813"/>
      <c r="NPD17" s="813"/>
      <c r="NPE17" s="813"/>
      <c r="NPF17" s="813"/>
      <c r="NPG17" s="813"/>
      <c r="NPH17" s="813"/>
      <c r="NPI17" s="813"/>
      <c r="NPJ17" s="813"/>
      <c r="NPK17" s="813"/>
      <c r="NPL17" s="813"/>
      <c r="NPM17" s="813"/>
      <c r="NPN17" s="813"/>
      <c r="NPO17" s="813"/>
      <c r="NPP17" s="813"/>
      <c r="NPQ17" s="813"/>
      <c r="NPR17" s="813"/>
      <c r="NPS17" s="813"/>
      <c r="NPT17" s="813"/>
      <c r="NPU17" s="813"/>
      <c r="NPV17" s="813"/>
      <c r="NPW17" s="813"/>
      <c r="NPX17" s="813"/>
      <c r="NPY17" s="813"/>
      <c r="NPZ17" s="813"/>
      <c r="NQA17" s="813"/>
      <c r="NQB17" s="813"/>
      <c r="NQC17" s="813"/>
      <c r="NQD17" s="813"/>
      <c r="NQE17" s="813"/>
      <c r="NQF17" s="813"/>
      <c r="NQG17" s="813"/>
      <c r="NQH17" s="813"/>
      <c r="NQI17" s="813"/>
      <c r="NQJ17" s="813"/>
      <c r="NQK17" s="813"/>
      <c r="NQL17" s="813"/>
      <c r="NQM17" s="813"/>
      <c r="NQN17" s="813"/>
      <c r="NQO17" s="813"/>
      <c r="NQP17" s="813"/>
      <c r="NQQ17" s="813"/>
      <c r="NQR17" s="813"/>
      <c r="NQS17" s="813"/>
      <c r="NQT17" s="813"/>
      <c r="NQU17" s="813"/>
      <c r="NQV17" s="813"/>
      <c r="NQW17" s="813"/>
      <c r="NQX17" s="813"/>
      <c r="NQY17" s="813"/>
      <c r="NQZ17" s="813"/>
      <c r="NRA17" s="813"/>
      <c r="NRB17" s="813"/>
      <c r="NRC17" s="813"/>
      <c r="NRD17" s="813"/>
      <c r="NRE17" s="813"/>
      <c r="NRF17" s="813"/>
      <c r="NRG17" s="813"/>
      <c r="NRH17" s="813"/>
      <c r="NRI17" s="813"/>
      <c r="NRJ17" s="813"/>
      <c r="NRK17" s="813"/>
      <c r="NRL17" s="813"/>
      <c r="NRM17" s="813"/>
      <c r="NRN17" s="813"/>
      <c r="NRO17" s="813"/>
      <c r="NRP17" s="813"/>
      <c r="NRQ17" s="813"/>
      <c r="NRR17" s="813"/>
      <c r="NRS17" s="813"/>
      <c r="NRT17" s="813"/>
      <c r="NRU17" s="813"/>
      <c r="NRV17" s="813"/>
      <c r="NRW17" s="813"/>
      <c r="NRX17" s="813"/>
      <c r="NRY17" s="813"/>
      <c r="NRZ17" s="813"/>
      <c r="NSA17" s="813"/>
      <c r="NSB17" s="813"/>
      <c r="NSC17" s="813"/>
      <c r="NSD17" s="813"/>
      <c r="NSE17" s="813"/>
      <c r="NSF17" s="813"/>
      <c r="NSG17" s="813"/>
      <c r="NSH17" s="813"/>
      <c r="NSI17" s="813"/>
      <c r="NSJ17" s="813"/>
      <c r="NSK17" s="813"/>
      <c r="NSL17" s="813"/>
      <c r="NSM17" s="813"/>
      <c r="NSN17" s="813"/>
      <c r="NSO17" s="813"/>
      <c r="NSP17" s="813"/>
      <c r="NSQ17" s="813"/>
      <c r="NSR17" s="813"/>
      <c r="NSS17" s="813"/>
      <c r="NST17" s="813"/>
      <c r="NSU17" s="813"/>
      <c r="NSV17" s="813"/>
      <c r="NSW17" s="813"/>
      <c r="NSX17" s="813"/>
      <c r="NSY17" s="813"/>
      <c r="NSZ17" s="813"/>
      <c r="NTA17" s="813"/>
      <c r="NTB17" s="813"/>
      <c r="NTC17" s="813"/>
      <c r="NTD17" s="813"/>
      <c r="NTE17" s="813"/>
      <c r="NTF17" s="813"/>
      <c r="NTG17" s="813"/>
      <c r="NTH17" s="813"/>
      <c r="NTI17" s="813"/>
      <c r="NTJ17" s="813"/>
      <c r="NTK17" s="813"/>
      <c r="NTL17" s="813"/>
      <c r="NTM17" s="813"/>
      <c r="NTN17" s="813"/>
      <c r="NTO17" s="813"/>
      <c r="NTP17" s="813"/>
      <c r="NTQ17" s="813"/>
      <c r="NTR17" s="813"/>
      <c r="NTS17" s="813"/>
      <c r="NTT17" s="813"/>
      <c r="NTU17" s="813"/>
      <c r="NTV17" s="813"/>
      <c r="NTW17" s="813"/>
      <c r="NTX17" s="813"/>
      <c r="NTY17" s="813"/>
      <c r="NTZ17" s="813"/>
      <c r="NUA17" s="813"/>
      <c r="NUB17" s="813"/>
      <c r="NUC17" s="813"/>
      <c r="NUD17" s="813"/>
      <c r="NUE17" s="813"/>
      <c r="NUF17" s="813"/>
      <c r="NUG17" s="813"/>
      <c r="NUH17" s="813"/>
      <c r="NUI17" s="813"/>
      <c r="NUJ17" s="813"/>
      <c r="NUK17" s="813"/>
      <c r="NUL17" s="813"/>
      <c r="NUM17" s="813"/>
      <c r="NUN17" s="813"/>
      <c r="NUO17" s="813"/>
      <c r="NUP17" s="813"/>
      <c r="NUQ17" s="813"/>
      <c r="NUR17" s="813"/>
      <c r="NUS17" s="813"/>
      <c r="NUT17" s="813"/>
      <c r="NUU17" s="813"/>
      <c r="NUV17" s="813"/>
      <c r="NUW17" s="813"/>
      <c r="NUX17" s="813"/>
      <c r="NUY17" s="813"/>
      <c r="NUZ17" s="813"/>
      <c r="NVA17" s="813"/>
      <c r="NVB17" s="813"/>
      <c r="NVC17" s="813"/>
      <c r="NVD17" s="813"/>
      <c r="NVE17" s="813"/>
      <c r="NVF17" s="813"/>
      <c r="NVG17" s="813"/>
      <c r="NVH17" s="813"/>
      <c r="NVI17" s="813"/>
      <c r="NVJ17" s="813"/>
      <c r="NVK17" s="813"/>
      <c r="NVL17" s="813"/>
      <c r="NVM17" s="813"/>
      <c r="NVN17" s="813"/>
      <c r="NVO17" s="813"/>
      <c r="NVP17" s="813"/>
      <c r="NVQ17" s="813"/>
      <c r="NVR17" s="813"/>
      <c r="NVS17" s="813"/>
      <c r="NVT17" s="813"/>
      <c r="NVU17" s="813"/>
      <c r="NVV17" s="813"/>
      <c r="NVW17" s="813"/>
      <c r="NVX17" s="813"/>
      <c r="NVY17" s="813"/>
      <c r="NVZ17" s="813"/>
      <c r="NWA17" s="813"/>
      <c r="NWB17" s="813"/>
      <c r="NWC17" s="813"/>
      <c r="NWD17" s="813"/>
      <c r="NWE17" s="813"/>
      <c r="NWF17" s="813"/>
      <c r="NWG17" s="813"/>
      <c r="NWH17" s="813"/>
      <c r="NWI17" s="813"/>
      <c r="NWJ17" s="813"/>
      <c r="NWK17" s="813"/>
      <c r="NWL17" s="813"/>
      <c r="NWM17" s="813"/>
      <c r="NWN17" s="813"/>
      <c r="NWO17" s="813"/>
      <c r="NWP17" s="813"/>
      <c r="NWQ17" s="813"/>
      <c r="NWR17" s="813"/>
      <c r="NWS17" s="813"/>
      <c r="NWT17" s="813"/>
      <c r="NWU17" s="813"/>
      <c r="NWV17" s="813"/>
      <c r="NWW17" s="813"/>
      <c r="NWX17" s="813"/>
      <c r="NWY17" s="813"/>
      <c r="NWZ17" s="813"/>
      <c r="NXA17" s="813"/>
      <c r="NXB17" s="813"/>
      <c r="NXC17" s="813"/>
      <c r="NXD17" s="813"/>
      <c r="NXE17" s="813"/>
      <c r="NXF17" s="813"/>
      <c r="NXG17" s="813"/>
      <c r="NXH17" s="813"/>
      <c r="NXI17" s="813"/>
      <c r="NXJ17" s="813"/>
      <c r="NXK17" s="813"/>
      <c r="NXL17" s="813"/>
      <c r="NXM17" s="813"/>
      <c r="NXN17" s="813"/>
      <c r="NXO17" s="813"/>
      <c r="NXP17" s="813"/>
      <c r="NXQ17" s="813"/>
      <c r="NXR17" s="813"/>
      <c r="NXS17" s="813"/>
      <c r="NXT17" s="813"/>
      <c r="NXU17" s="813"/>
      <c r="NXV17" s="813"/>
      <c r="NXW17" s="813"/>
      <c r="NXX17" s="813"/>
      <c r="NXY17" s="813"/>
      <c r="NXZ17" s="813"/>
      <c r="NYA17" s="813"/>
      <c r="NYB17" s="813"/>
      <c r="NYC17" s="813"/>
      <c r="NYD17" s="813"/>
      <c r="NYE17" s="813"/>
      <c r="NYF17" s="813"/>
      <c r="NYG17" s="813"/>
      <c r="NYH17" s="813"/>
      <c r="NYI17" s="813"/>
      <c r="NYJ17" s="813"/>
      <c r="NYK17" s="813"/>
      <c r="NYL17" s="813"/>
      <c r="NYM17" s="813"/>
      <c r="NYN17" s="813"/>
      <c r="NYO17" s="813"/>
      <c r="NYP17" s="813"/>
      <c r="NYQ17" s="813"/>
      <c r="NYR17" s="813"/>
      <c r="NYS17" s="813"/>
      <c r="NYT17" s="813"/>
      <c r="NYU17" s="813"/>
      <c r="NYV17" s="813"/>
      <c r="NYW17" s="813"/>
      <c r="NYX17" s="813"/>
      <c r="NYY17" s="813"/>
      <c r="NYZ17" s="813"/>
      <c r="NZA17" s="813"/>
      <c r="NZB17" s="813"/>
      <c r="NZC17" s="813"/>
      <c r="NZD17" s="813"/>
      <c r="NZE17" s="813"/>
      <c r="NZF17" s="813"/>
      <c r="NZG17" s="813"/>
      <c r="NZH17" s="813"/>
      <c r="NZI17" s="813"/>
      <c r="NZJ17" s="813"/>
      <c r="NZK17" s="813"/>
      <c r="NZL17" s="813"/>
      <c r="NZM17" s="813"/>
      <c r="NZN17" s="813"/>
      <c r="NZO17" s="813"/>
      <c r="NZP17" s="813"/>
      <c r="NZQ17" s="813"/>
      <c r="NZR17" s="813"/>
      <c r="NZS17" s="813"/>
      <c r="NZT17" s="813"/>
      <c r="NZU17" s="813"/>
      <c r="NZV17" s="813"/>
      <c r="NZW17" s="813"/>
      <c r="NZX17" s="813"/>
      <c r="NZY17" s="813"/>
      <c r="NZZ17" s="813"/>
      <c r="OAA17" s="813"/>
      <c r="OAB17" s="813"/>
      <c r="OAC17" s="813"/>
      <c r="OAD17" s="813"/>
      <c r="OAE17" s="813"/>
      <c r="OAF17" s="813"/>
      <c r="OAG17" s="813"/>
      <c r="OAH17" s="813"/>
      <c r="OAI17" s="813"/>
      <c r="OAJ17" s="813"/>
      <c r="OAK17" s="813"/>
      <c r="OAL17" s="813"/>
      <c r="OAM17" s="813"/>
      <c r="OAN17" s="813"/>
      <c r="OAO17" s="813"/>
      <c r="OAP17" s="813"/>
      <c r="OAQ17" s="813"/>
      <c r="OAR17" s="813"/>
      <c r="OAS17" s="813"/>
      <c r="OAT17" s="813"/>
      <c r="OAU17" s="813"/>
      <c r="OAV17" s="813"/>
      <c r="OAW17" s="813"/>
      <c r="OAX17" s="813"/>
      <c r="OAY17" s="813"/>
      <c r="OAZ17" s="813"/>
      <c r="OBA17" s="813"/>
      <c r="OBB17" s="813"/>
      <c r="OBC17" s="813"/>
      <c r="OBD17" s="813"/>
      <c r="OBE17" s="813"/>
      <c r="OBF17" s="813"/>
      <c r="OBG17" s="813"/>
      <c r="OBH17" s="813"/>
      <c r="OBI17" s="813"/>
      <c r="OBJ17" s="813"/>
      <c r="OBK17" s="813"/>
      <c r="OBL17" s="813"/>
      <c r="OBM17" s="813"/>
      <c r="OBN17" s="813"/>
      <c r="OBO17" s="813"/>
      <c r="OBP17" s="813"/>
      <c r="OBQ17" s="813"/>
      <c r="OBR17" s="813"/>
      <c r="OBS17" s="813"/>
      <c r="OBT17" s="813"/>
      <c r="OBU17" s="813"/>
      <c r="OBV17" s="813"/>
      <c r="OBW17" s="813"/>
      <c r="OBX17" s="813"/>
      <c r="OBY17" s="813"/>
      <c r="OBZ17" s="813"/>
      <c r="OCA17" s="813"/>
      <c r="OCB17" s="813"/>
      <c r="OCC17" s="813"/>
      <c r="OCD17" s="813"/>
      <c r="OCE17" s="813"/>
      <c r="OCF17" s="813"/>
      <c r="OCG17" s="813"/>
      <c r="OCH17" s="813"/>
      <c r="OCI17" s="813"/>
      <c r="OCJ17" s="813"/>
      <c r="OCK17" s="813"/>
      <c r="OCL17" s="813"/>
      <c r="OCM17" s="813"/>
      <c r="OCN17" s="813"/>
      <c r="OCO17" s="813"/>
      <c r="OCP17" s="813"/>
      <c r="OCQ17" s="813"/>
      <c r="OCR17" s="813"/>
      <c r="OCS17" s="813"/>
      <c r="OCT17" s="813"/>
      <c r="OCU17" s="813"/>
      <c r="OCV17" s="813"/>
      <c r="OCW17" s="813"/>
      <c r="OCX17" s="813"/>
      <c r="OCY17" s="813"/>
      <c r="OCZ17" s="813"/>
      <c r="ODA17" s="813"/>
      <c r="ODB17" s="813"/>
      <c r="ODC17" s="813"/>
      <c r="ODD17" s="813"/>
      <c r="ODE17" s="813"/>
      <c r="ODF17" s="813"/>
      <c r="ODG17" s="813"/>
      <c r="ODH17" s="813"/>
      <c r="ODI17" s="813"/>
      <c r="ODJ17" s="813"/>
      <c r="ODK17" s="813"/>
      <c r="ODL17" s="813"/>
      <c r="ODM17" s="813"/>
      <c r="ODN17" s="813"/>
      <c r="ODO17" s="813"/>
      <c r="ODP17" s="813"/>
      <c r="ODQ17" s="813"/>
      <c r="ODR17" s="813"/>
      <c r="ODS17" s="813"/>
      <c r="ODT17" s="813"/>
      <c r="ODU17" s="813"/>
      <c r="ODV17" s="813"/>
      <c r="ODW17" s="813"/>
      <c r="ODX17" s="813"/>
      <c r="ODY17" s="813"/>
      <c r="ODZ17" s="813"/>
      <c r="OEA17" s="813"/>
      <c r="OEB17" s="813"/>
      <c r="OEC17" s="813"/>
      <c r="OED17" s="813"/>
      <c r="OEE17" s="813"/>
      <c r="OEF17" s="813"/>
      <c r="OEG17" s="813"/>
      <c r="OEH17" s="813"/>
      <c r="OEI17" s="813"/>
      <c r="OEJ17" s="813"/>
      <c r="OEK17" s="813"/>
      <c r="OEL17" s="813"/>
      <c r="OEM17" s="813"/>
      <c r="OEN17" s="813"/>
      <c r="OEO17" s="813"/>
      <c r="OEP17" s="813"/>
      <c r="OEQ17" s="813"/>
      <c r="OER17" s="813"/>
      <c r="OES17" s="813"/>
      <c r="OET17" s="813"/>
      <c r="OEU17" s="813"/>
      <c r="OEV17" s="813"/>
      <c r="OEW17" s="813"/>
      <c r="OEX17" s="813"/>
      <c r="OEY17" s="813"/>
      <c r="OEZ17" s="813"/>
      <c r="OFA17" s="813"/>
      <c r="OFB17" s="813"/>
      <c r="OFC17" s="813"/>
      <c r="OFD17" s="813"/>
      <c r="OFE17" s="813"/>
      <c r="OFF17" s="813"/>
      <c r="OFG17" s="813"/>
      <c r="OFH17" s="813"/>
      <c r="OFI17" s="813"/>
      <c r="OFJ17" s="813"/>
      <c r="OFK17" s="813"/>
      <c r="OFL17" s="813"/>
      <c r="OFM17" s="813"/>
      <c r="OFN17" s="813"/>
      <c r="OFO17" s="813"/>
      <c r="OFP17" s="813"/>
      <c r="OFQ17" s="813"/>
      <c r="OFR17" s="813"/>
      <c r="OFS17" s="813"/>
      <c r="OFT17" s="813"/>
      <c r="OFU17" s="813"/>
      <c r="OFV17" s="813"/>
      <c r="OFW17" s="813"/>
      <c r="OFX17" s="813"/>
      <c r="OFY17" s="813"/>
      <c r="OFZ17" s="813"/>
      <c r="OGA17" s="813"/>
      <c r="OGB17" s="813"/>
      <c r="OGC17" s="813"/>
      <c r="OGD17" s="813"/>
      <c r="OGE17" s="813"/>
      <c r="OGF17" s="813"/>
      <c r="OGG17" s="813"/>
      <c r="OGH17" s="813"/>
      <c r="OGI17" s="813"/>
      <c r="OGJ17" s="813"/>
      <c r="OGK17" s="813"/>
      <c r="OGL17" s="813"/>
      <c r="OGM17" s="813"/>
      <c r="OGN17" s="813"/>
      <c r="OGO17" s="813"/>
      <c r="OGP17" s="813"/>
      <c r="OGQ17" s="813"/>
      <c r="OGR17" s="813"/>
      <c r="OGS17" s="813"/>
      <c r="OGT17" s="813"/>
      <c r="OGU17" s="813"/>
      <c r="OGV17" s="813"/>
      <c r="OGW17" s="813"/>
      <c r="OGX17" s="813"/>
      <c r="OGY17" s="813"/>
      <c r="OGZ17" s="813"/>
      <c r="OHA17" s="813"/>
      <c r="OHB17" s="813"/>
      <c r="OHC17" s="813"/>
      <c r="OHD17" s="813"/>
      <c r="OHE17" s="813"/>
      <c r="OHF17" s="813"/>
      <c r="OHG17" s="813"/>
      <c r="OHH17" s="813"/>
      <c r="OHI17" s="813"/>
      <c r="OHJ17" s="813"/>
      <c r="OHK17" s="813"/>
      <c r="OHL17" s="813"/>
      <c r="OHM17" s="813"/>
      <c r="OHN17" s="813"/>
      <c r="OHO17" s="813"/>
      <c r="OHP17" s="813"/>
      <c r="OHQ17" s="813"/>
      <c r="OHR17" s="813"/>
      <c r="OHS17" s="813"/>
      <c r="OHT17" s="813"/>
      <c r="OHU17" s="813"/>
      <c r="OHV17" s="813"/>
      <c r="OHW17" s="813"/>
      <c r="OHX17" s="813"/>
      <c r="OHY17" s="813"/>
      <c r="OHZ17" s="813"/>
      <c r="OIA17" s="813"/>
      <c r="OIB17" s="813"/>
      <c r="OIC17" s="813"/>
      <c r="OID17" s="813"/>
      <c r="OIE17" s="813"/>
      <c r="OIF17" s="813"/>
      <c r="OIG17" s="813"/>
      <c r="OIH17" s="813"/>
      <c r="OII17" s="813"/>
      <c r="OIJ17" s="813"/>
      <c r="OIK17" s="813"/>
      <c r="OIL17" s="813"/>
      <c r="OIM17" s="813"/>
      <c r="OIN17" s="813"/>
      <c r="OIO17" s="813"/>
      <c r="OIP17" s="813"/>
      <c r="OIQ17" s="813"/>
      <c r="OIR17" s="813"/>
      <c r="OIS17" s="813"/>
      <c r="OIT17" s="813"/>
      <c r="OIU17" s="813"/>
      <c r="OIV17" s="813"/>
      <c r="OIW17" s="813"/>
      <c r="OIX17" s="813"/>
      <c r="OIY17" s="813"/>
      <c r="OIZ17" s="813"/>
      <c r="OJA17" s="813"/>
      <c r="OJB17" s="813"/>
      <c r="OJC17" s="813"/>
      <c r="OJD17" s="813"/>
      <c r="OJE17" s="813"/>
      <c r="OJF17" s="813"/>
      <c r="OJG17" s="813"/>
      <c r="OJH17" s="813"/>
      <c r="OJI17" s="813"/>
      <c r="OJJ17" s="813"/>
      <c r="OJK17" s="813"/>
      <c r="OJL17" s="813"/>
      <c r="OJM17" s="813"/>
      <c r="OJN17" s="813"/>
      <c r="OJO17" s="813"/>
      <c r="OJP17" s="813"/>
      <c r="OJQ17" s="813"/>
      <c r="OJR17" s="813"/>
      <c r="OJS17" s="813"/>
      <c r="OJT17" s="813"/>
      <c r="OJU17" s="813"/>
      <c r="OJV17" s="813"/>
      <c r="OJW17" s="813"/>
      <c r="OJX17" s="813"/>
      <c r="OJY17" s="813"/>
      <c r="OJZ17" s="813"/>
      <c r="OKA17" s="813"/>
      <c r="OKB17" s="813"/>
      <c r="OKC17" s="813"/>
      <c r="OKD17" s="813"/>
      <c r="OKE17" s="813"/>
      <c r="OKF17" s="813"/>
      <c r="OKG17" s="813"/>
      <c r="OKH17" s="813"/>
      <c r="OKI17" s="813"/>
      <c r="OKJ17" s="813"/>
      <c r="OKK17" s="813"/>
      <c r="OKL17" s="813"/>
      <c r="OKM17" s="813"/>
      <c r="OKN17" s="813"/>
      <c r="OKO17" s="813"/>
      <c r="OKP17" s="813"/>
      <c r="OKQ17" s="813"/>
      <c r="OKR17" s="813"/>
      <c r="OKS17" s="813"/>
      <c r="OKT17" s="813"/>
      <c r="OKU17" s="813"/>
      <c r="OKV17" s="813"/>
      <c r="OKW17" s="813"/>
      <c r="OKX17" s="813"/>
      <c r="OKY17" s="813"/>
      <c r="OKZ17" s="813"/>
      <c r="OLA17" s="813"/>
      <c r="OLB17" s="813"/>
      <c r="OLC17" s="813"/>
      <c r="OLD17" s="813"/>
      <c r="OLE17" s="813"/>
      <c r="OLF17" s="813"/>
      <c r="OLG17" s="813"/>
      <c r="OLH17" s="813"/>
      <c r="OLI17" s="813"/>
      <c r="OLJ17" s="813"/>
      <c r="OLK17" s="813"/>
      <c r="OLL17" s="813"/>
      <c r="OLM17" s="813"/>
      <c r="OLN17" s="813"/>
      <c r="OLO17" s="813"/>
      <c r="OLP17" s="813"/>
      <c r="OLQ17" s="813"/>
      <c r="OLR17" s="813"/>
      <c r="OLS17" s="813"/>
      <c r="OLT17" s="813"/>
      <c r="OLU17" s="813"/>
      <c r="OLV17" s="813"/>
      <c r="OLW17" s="813"/>
      <c r="OLX17" s="813"/>
      <c r="OLY17" s="813"/>
      <c r="OLZ17" s="813"/>
      <c r="OMA17" s="813"/>
      <c r="OMB17" s="813"/>
      <c r="OMC17" s="813"/>
      <c r="OMD17" s="813"/>
      <c r="OME17" s="813"/>
      <c r="OMF17" s="813"/>
      <c r="OMG17" s="813"/>
      <c r="OMH17" s="813"/>
      <c r="OMI17" s="813"/>
      <c r="OMJ17" s="813"/>
      <c r="OMK17" s="813"/>
      <c r="OML17" s="813"/>
      <c r="OMM17" s="813"/>
      <c r="OMN17" s="813"/>
      <c r="OMO17" s="813"/>
      <c r="OMP17" s="813"/>
      <c r="OMQ17" s="813"/>
      <c r="OMR17" s="813"/>
      <c r="OMS17" s="813"/>
      <c r="OMT17" s="813"/>
      <c r="OMU17" s="813"/>
      <c r="OMV17" s="813"/>
      <c r="OMW17" s="813"/>
      <c r="OMX17" s="813"/>
      <c r="OMY17" s="813"/>
      <c r="OMZ17" s="813"/>
      <c r="ONA17" s="813"/>
      <c r="ONB17" s="813"/>
      <c r="ONC17" s="813"/>
      <c r="OND17" s="813"/>
      <c r="ONE17" s="813"/>
      <c r="ONF17" s="813"/>
      <c r="ONG17" s="813"/>
      <c r="ONH17" s="813"/>
      <c r="ONI17" s="813"/>
      <c r="ONJ17" s="813"/>
      <c r="ONK17" s="813"/>
      <c r="ONL17" s="813"/>
      <c r="ONM17" s="813"/>
      <c r="ONN17" s="813"/>
      <c r="ONO17" s="813"/>
      <c r="ONP17" s="813"/>
      <c r="ONQ17" s="813"/>
      <c r="ONR17" s="813"/>
      <c r="ONS17" s="813"/>
      <c r="ONT17" s="813"/>
      <c r="ONU17" s="813"/>
      <c r="ONV17" s="813"/>
      <c r="ONW17" s="813"/>
      <c r="ONX17" s="813"/>
      <c r="ONY17" s="813"/>
      <c r="ONZ17" s="813"/>
      <c r="OOA17" s="813"/>
      <c r="OOB17" s="813"/>
      <c r="OOC17" s="813"/>
      <c r="OOD17" s="813"/>
      <c r="OOE17" s="813"/>
      <c r="OOF17" s="813"/>
      <c r="OOG17" s="813"/>
      <c r="OOH17" s="813"/>
      <c r="OOI17" s="813"/>
      <c r="OOJ17" s="813"/>
      <c r="OOK17" s="813"/>
      <c r="OOL17" s="813"/>
      <c r="OOM17" s="813"/>
      <c r="OON17" s="813"/>
      <c r="OOO17" s="813"/>
      <c r="OOP17" s="813"/>
      <c r="OOQ17" s="813"/>
      <c r="OOR17" s="813"/>
      <c r="OOS17" s="813"/>
      <c r="OOT17" s="813"/>
      <c r="OOU17" s="813"/>
      <c r="OOV17" s="813"/>
      <c r="OOW17" s="813"/>
      <c r="OOX17" s="813"/>
      <c r="OOY17" s="813"/>
      <c r="OOZ17" s="813"/>
      <c r="OPA17" s="813"/>
      <c r="OPB17" s="813"/>
      <c r="OPC17" s="813"/>
      <c r="OPD17" s="813"/>
      <c r="OPE17" s="813"/>
      <c r="OPF17" s="813"/>
      <c r="OPG17" s="813"/>
      <c r="OPH17" s="813"/>
      <c r="OPI17" s="813"/>
      <c r="OPJ17" s="813"/>
      <c r="OPK17" s="813"/>
      <c r="OPL17" s="813"/>
      <c r="OPM17" s="813"/>
      <c r="OPN17" s="813"/>
      <c r="OPO17" s="813"/>
      <c r="OPP17" s="813"/>
      <c r="OPQ17" s="813"/>
      <c r="OPR17" s="813"/>
      <c r="OPS17" s="813"/>
      <c r="OPT17" s="813"/>
      <c r="OPU17" s="813"/>
      <c r="OPV17" s="813"/>
      <c r="OPW17" s="813"/>
      <c r="OPX17" s="813"/>
      <c r="OPY17" s="813"/>
      <c r="OPZ17" s="813"/>
      <c r="OQA17" s="813"/>
      <c r="OQB17" s="813"/>
      <c r="OQC17" s="813"/>
      <c r="OQD17" s="813"/>
      <c r="OQE17" s="813"/>
      <c r="OQF17" s="813"/>
      <c r="OQG17" s="813"/>
      <c r="OQH17" s="813"/>
      <c r="OQI17" s="813"/>
      <c r="OQJ17" s="813"/>
      <c r="OQK17" s="813"/>
      <c r="OQL17" s="813"/>
      <c r="OQM17" s="813"/>
      <c r="OQN17" s="813"/>
      <c r="OQO17" s="813"/>
      <c r="OQP17" s="813"/>
      <c r="OQQ17" s="813"/>
      <c r="OQR17" s="813"/>
      <c r="OQS17" s="813"/>
      <c r="OQT17" s="813"/>
      <c r="OQU17" s="813"/>
      <c r="OQV17" s="813"/>
      <c r="OQW17" s="813"/>
      <c r="OQX17" s="813"/>
      <c r="OQY17" s="813"/>
      <c r="OQZ17" s="813"/>
      <c r="ORA17" s="813"/>
      <c r="ORB17" s="813"/>
      <c r="ORC17" s="813"/>
      <c r="ORD17" s="813"/>
      <c r="ORE17" s="813"/>
      <c r="ORF17" s="813"/>
      <c r="ORG17" s="813"/>
      <c r="ORH17" s="813"/>
      <c r="ORI17" s="813"/>
      <c r="ORJ17" s="813"/>
      <c r="ORK17" s="813"/>
      <c r="ORL17" s="813"/>
      <c r="ORM17" s="813"/>
      <c r="ORN17" s="813"/>
      <c r="ORO17" s="813"/>
      <c r="ORP17" s="813"/>
      <c r="ORQ17" s="813"/>
      <c r="ORR17" s="813"/>
      <c r="ORS17" s="813"/>
      <c r="ORT17" s="813"/>
      <c r="ORU17" s="813"/>
      <c r="ORV17" s="813"/>
      <c r="ORW17" s="813"/>
      <c r="ORX17" s="813"/>
      <c r="ORY17" s="813"/>
      <c r="ORZ17" s="813"/>
      <c r="OSA17" s="813"/>
      <c r="OSB17" s="813"/>
      <c r="OSC17" s="813"/>
      <c r="OSD17" s="813"/>
      <c r="OSE17" s="813"/>
      <c r="OSF17" s="813"/>
      <c r="OSG17" s="813"/>
      <c r="OSH17" s="813"/>
      <c r="OSI17" s="813"/>
      <c r="OSJ17" s="813"/>
      <c r="OSK17" s="813"/>
      <c r="OSL17" s="813"/>
      <c r="OSM17" s="813"/>
      <c r="OSN17" s="813"/>
      <c r="OSO17" s="813"/>
      <c r="OSP17" s="813"/>
      <c r="OSQ17" s="813"/>
      <c r="OSR17" s="813"/>
      <c r="OSS17" s="813"/>
      <c r="OST17" s="813"/>
      <c r="OSU17" s="813"/>
      <c r="OSV17" s="813"/>
      <c r="OSW17" s="813"/>
      <c r="OSX17" s="813"/>
      <c r="OSY17" s="813"/>
      <c r="OSZ17" s="813"/>
      <c r="OTA17" s="813"/>
      <c r="OTB17" s="813"/>
      <c r="OTC17" s="813"/>
      <c r="OTD17" s="813"/>
      <c r="OTE17" s="813"/>
      <c r="OTF17" s="813"/>
      <c r="OTG17" s="813"/>
      <c r="OTH17" s="813"/>
      <c r="OTI17" s="813"/>
      <c r="OTJ17" s="813"/>
      <c r="OTK17" s="813"/>
      <c r="OTL17" s="813"/>
      <c r="OTM17" s="813"/>
      <c r="OTN17" s="813"/>
      <c r="OTO17" s="813"/>
      <c r="OTP17" s="813"/>
      <c r="OTQ17" s="813"/>
      <c r="OTR17" s="813"/>
      <c r="OTS17" s="813"/>
      <c r="OTT17" s="813"/>
      <c r="OTU17" s="813"/>
      <c r="OTV17" s="813"/>
      <c r="OTW17" s="813"/>
      <c r="OTX17" s="813"/>
      <c r="OTY17" s="813"/>
      <c r="OTZ17" s="813"/>
      <c r="OUA17" s="813"/>
      <c r="OUB17" s="813"/>
      <c r="OUC17" s="813"/>
      <c r="OUD17" s="813"/>
      <c r="OUE17" s="813"/>
      <c r="OUF17" s="813"/>
      <c r="OUG17" s="813"/>
      <c r="OUH17" s="813"/>
      <c r="OUI17" s="813"/>
      <c r="OUJ17" s="813"/>
      <c r="OUK17" s="813"/>
      <c r="OUL17" s="813"/>
      <c r="OUM17" s="813"/>
      <c r="OUN17" s="813"/>
      <c r="OUO17" s="813"/>
      <c r="OUP17" s="813"/>
      <c r="OUQ17" s="813"/>
      <c r="OUR17" s="813"/>
      <c r="OUS17" s="813"/>
      <c r="OUT17" s="813"/>
      <c r="OUU17" s="813"/>
      <c r="OUV17" s="813"/>
      <c r="OUW17" s="813"/>
      <c r="OUX17" s="813"/>
      <c r="OUY17" s="813"/>
      <c r="OUZ17" s="813"/>
      <c r="OVA17" s="813"/>
      <c r="OVB17" s="813"/>
      <c r="OVC17" s="813"/>
      <c r="OVD17" s="813"/>
      <c r="OVE17" s="813"/>
      <c r="OVF17" s="813"/>
      <c r="OVG17" s="813"/>
      <c r="OVH17" s="813"/>
      <c r="OVI17" s="813"/>
      <c r="OVJ17" s="813"/>
      <c r="OVK17" s="813"/>
      <c r="OVL17" s="813"/>
      <c r="OVM17" s="813"/>
      <c r="OVN17" s="813"/>
      <c r="OVO17" s="813"/>
      <c r="OVP17" s="813"/>
      <c r="OVQ17" s="813"/>
      <c r="OVR17" s="813"/>
      <c r="OVS17" s="813"/>
      <c r="OVT17" s="813"/>
      <c r="OVU17" s="813"/>
      <c r="OVV17" s="813"/>
      <c r="OVW17" s="813"/>
      <c r="OVX17" s="813"/>
      <c r="OVY17" s="813"/>
      <c r="OVZ17" s="813"/>
      <c r="OWA17" s="813"/>
      <c r="OWB17" s="813"/>
      <c r="OWC17" s="813"/>
      <c r="OWD17" s="813"/>
      <c r="OWE17" s="813"/>
      <c r="OWF17" s="813"/>
      <c r="OWG17" s="813"/>
      <c r="OWH17" s="813"/>
      <c r="OWI17" s="813"/>
      <c r="OWJ17" s="813"/>
      <c r="OWK17" s="813"/>
      <c r="OWL17" s="813"/>
      <c r="OWM17" s="813"/>
      <c r="OWN17" s="813"/>
      <c r="OWO17" s="813"/>
      <c r="OWP17" s="813"/>
      <c r="OWQ17" s="813"/>
      <c r="OWR17" s="813"/>
      <c r="OWS17" s="813"/>
      <c r="OWT17" s="813"/>
      <c r="OWU17" s="813"/>
      <c r="OWV17" s="813"/>
      <c r="OWW17" s="813"/>
      <c r="OWX17" s="813"/>
      <c r="OWY17" s="813"/>
      <c r="OWZ17" s="813"/>
      <c r="OXA17" s="813"/>
      <c r="OXB17" s="813"/>
      <c r="OXC17" s="813"/>
      <c r="OXD17" s="813"/>
      <c r="OXE17" s="813"/>
      <c r="OXF17" s="813"/>
      <c r="OXG17" s="813"/>
      <c r="OXH17" s="813"/>
      <c r="OXI17" s="813"/>
      <c r="OXJ17" s="813"/>
      <c r="OXK17" s="813"/>
      <c r="OXL17" s="813"/>
      <c r="OXM17" s="813"/>
      <c r="OXN17" s="813"/>
      <c r="OXO17" s="813"/>
      <c r="OXP17" s="813"/>
      <c r="OXQ17" s="813"/>
      <c r="OXR17" s="813"/>
      <c r="OXS17" s="813"/>
      <c r="OXT17" s="813"/>
      <c r="OXU17" s="813"/>
      <c r="OXV17" s="813"/>
      <c r="OXW17" s="813"/>
      <c r="OXX17" s="813"/>
      <c r="OXY17" s="813"/>
      <c r="OXZ17" s="813"/>
      <c r="OYA17" s="813"/>
      <c r="OYB17" s="813"/>
      <c r="OYC17" s="813"/>
      <c r="OYD17" s="813"/>
      <c r="OYE17" s="813"/>
      <c r="OYF17" s="813"/>
      <c r="OYG17" s="813"/>
      <c r="OYH17" s="813"/>
      <c r="OYI17" s="813"/>
      <c r="OYJ17" s="813"/>
      <c r="OYK17" s="813"/>
      <c r="OYL17" s="813"/>
      <c r="OYM17" s="813"/>
      <c r="OYN17" s="813"/>
      <c r="OYO17" s="813"/>
      <c r="OYP17" s="813"/>
      <c r="OYQ17" s="813"/>
      <c r="OYR17" s="813"/>
      <c r="OYS17" s="813"/>
      <c r="OYT17" s="813"/>
      <c r="OYU17" s="813"/>
      <c r="OYV17" s="813"/>
      <c r="OYW17" s="813"/>
      <c r="OYX17" s="813"/>
      <c r="OYY17" s="813"/>
      <c r="OYZ17" s="813"/>
      <c r="OZA17" s="813"/>
      <c r="OZB17" s="813"/>
      <c r="OZC17" s="813"/>
      <c r="OZD17" s="813"/>
      <c r="OZE17" s="813"/>
      <c r="OZF17" s="813"/>
      <c r="OZG17" s="813"/>
      <c r="OZH17" s="813"/>
      <c r="OZI17" s="813"/>
      <c r="OZJ17" s="813"/>
      <c r="OZK17" s="813"/>
      <c r="OZL17" s="813"/>
      <c r="OZM17" s="813"/>
      <c r="OZN17" s="813"/>
      <c r="OZO17" s="813"/>
      <c r="OZP17" s="813"/>
      <c r="OZQ17" s="813"/>
      <c r="OZR17" s="813"/>
      <c r="OZS17" s="813"/>
      <c r="OZT17" s="813"/>
      <c r="OZU17" s="813"/>
      <c r="OZV17" s="813"/>
      <c r="OZW17" s="813"/>
      <c r="OZX17" s="813"/>
      <c r="OZY17" s="813"/>
      <c r="OZZ17" s="813"/>
      <c r="PAA17" s="813"/>
      <c r="PAB17" s="813"/>
      <c r="PAC17" s="813"/>
      <c r="PAD17" s="813"/>
      <c r="PAE17" s="813"/>
      <c r="PAF17" s="813"/>
      <c r="PAG17" s="813"/>
      <c r="PAH17" s="813"/>
      <c r="PAI17" s="813"/>
      <c r="PAJ17" s="813"/>
      <c r="PAK17" s="813"/>
      <c r="PAL17" s="813"/>
      <c r="PAM17" s="813"/>
      <c r="PAN17" s="813"/>
      <c r="PAO17" s="813"/>
      <c r="PAP17" s="813"/>
      <c r="PAQ17" s="813"/>
      <c r="PAR17" s="813"/>
      <c r="PAS17" s="813"/>
      <c r="PAT17" s="813"/>
      <c r="PAU17" s="813"/>
      <c r="PAV17" s="813"/>
      <c r="PAW17" s="813"/>
      <c r="PAX17" s="813"/>
      <c r="PAY17" s="813"/>
      <c r="PAZ17" s="813"/>
      <c r="PBA17" s="813"/>
      <c r="PBB17" s="813"/>
      <c r="PBC17" s="813"/>
      <c r="PBD17" s="813"/>
      <c r="PBE17" s="813"/>
      <c r="PBF17" s="813"/>
      <c r="PBG17" s="813"/>
      <c r="PBH17" s="813"/>
      <c r="PBI17" s="813"/>
      <c r="PBJ17" s="813"/>
      <c r="PBK17" s="813"/>
      <c r="PBL17" s="813"/>
      <c r="PBM17" s="813"/>
      <c r="PBN17" s="813"/>
      <c r="PBO17" s="813"/>
      <c r="PBP17" s="813"/>
      <c r="PBQ17" s="813"/>
      <c r="PBR17" s="813"/>
      <c r="PBS17" s="813"/>
      <c r="PBT17" s="813"/>
      <c r="PBU17" s="813"/>
      <c r="PBV17" s="813"/>
      <c r="PBW17" s="813"/>
      <c r="PBX17" s="813"/>
      <c r="PBY17" s="813"/>
      <c r="PBZ17" s="813"/>
      <c r="PCA17" s="813"/>
      <c r="PCB17" s="813"/>
      <c r="PCC17" s="813"/>
      <c r="PCD17" s="813"/>
      <c r="PCE17" s="813"/>
      <c r="PCF17" s="813"/>
      <c r="PCG17" s="813"/>
      <c r="PCH17" s="813"/>
      <c r="PCI17" s="813"/>
      <c r="PCJ17" s="813"/>
      <c r="PCK17" s="813"/>
      <c r="PCL17" s="813"/>
      <c r="PCM17" s="813"/>
      <c r="PCN17" s="813"/>
      <c r="PCO17" s="813"/>
      <c r="PCP17" s="813"/>
      <c r="PCQ17" s="813"/>
      <c r="PCR17" s="813"/>
      <c r="PCS17" s="813"/>
      <c r="PCT17" s="813"/>
      <c r="PCU17" s="813"/>
      <c r="PCV17" s="813"/>
      <c r="PCW17" s="813"/>
      <c r="PCX17" s="813"/>
      <c r="PCY17" s="813"/>
      <c r="PCZ17" s="813"/>
      <c r="PDA17" s="813"/>
      <c r="PDB17" s="813"/>
      <c r="PDC17" s="813"/>
      <c r="PDD17" s="813"/>
      <c r="PDE17" s="813"/>
      <c r="PDF17" s="813"/>
      <c r="PDG17" s="813"/>
      <c r="PDH17" s="813"/>
      <c r="PDI17" s="813"/>
      <c r="PDJ17" s="813"/>
      <c r="PDK17" s="813"/>
      <c r="PDL17" s="813"/>
      <c r="PDM17" s="813"/>
      <c r="PDN17" s="813"/>
      <c r="PDO17" s="813"/>
      <c r="PDP17" s="813"/>
      <c r="PDQ17" s="813"/>
      <c r="PDR17" s="813"/>
      <c r="PDS17" s="813"/>
      <c r="PDT17" s="813"/>
      <c r="PDU17" s="813"/>
      <c r="PDV17" s="813"/>
      <c r="PDW17" s="813"/>
      <c r="PDX17" s="813"/>
      <c r="PDY17" s="813"/>
      <c r="PDZ17" s="813"/>
      <c r="PEA17" s="813"/>
      <c r="PEB17" s="813"/>
      <c r="PEC17" s="813"/>
      <c r="PED17" s="813"/>
      <c r="PEE17" s="813"/>
      <c r="PEF17" s="813"/>
      <c r="PEG17" s="813"/>
      <c r="PEH17" s="813"/>
      <c r="PEI17" s="813"/>
      <c r="PEJ17" s="813"/>
      <c r="PEK17" s="813"/>
      <c r="PEL17" s="813"/>
      <c r="PEM17" s="813"/>
      <c r="PEN17" s="813"/>
      <c r="PEO17" s="813"/>
      <c r="PEP17" s="813"/>
      <c r="PEQ17" s="813"/>
      <c r="PER17" s="813"/>
      <c r="PES17" s="813"/>
      <c r="PET17" s="813"/>
      <c r="PEU17" s="813"/>
      <c r="PEV17" s="813"/>
      <c r="PEW17" s="813"/>
      <c r="PEX17" s="813"/>
      <c r="PEY17" s="813"/>
      <c r="PEZ17" s="813"/>
      <c r="PFA17" s="813"/>
      <c r="PFB17" s="813"/>
      <c r="PFC17" s="813"/>
      <c r="PFD17" s="813"/>
      <c r="PFE17" s="813"/>
      <c r="PFF17" s="813"/>
      <c r="PFG17" s="813"/>
      <c r="PFH17" s="813"/>
      <c r="PFI17" s="813"/>
      <c r="PFJ17" s="813"/>
      <c r="PFK17" s="813"/>
      <c r="PFL17" s="813"/>
      <c r="PFM17" s="813"/>
      <c r="PFN17" s="813"/>
      <c r="PFO17" s="813"/>
      <c r="PFP17" s="813"/>
      <c r="PFQ17" s="813"/>
      <c r="PFR17" s="813"/>
      <c r="PFS17" s="813"/>
      <c r="PFT17" s="813"/>
      <c r="PFU17" s="813"/>
      <c r="PFV17" s="813"/>
      <c r="PFW17" s="813"/>
      <c r="PFX17" s="813"/>
      <c r="PFY17" s="813"/>
      <c r="PFZ17" s="813"/>
      <c r="PGA17" s="813"/>
      <c r="PGB17" s="813"/>
      <c r="PGC17" s="813"/>
      <c r="PGD17" s="813"/>
      <c r="PGE17" s="813"/>
      <c r="PGF17" s="813"/>
      <c r="PGG17" s="813"/>
      <c r="PGH17" s="813"/>
      <c r="PGI17" s="813"/>
      <c r="PGJ17" s="813"/>
      <c r="PGK17" s="813"/>
      <c r="PGL17" s="813"/>
      <c r="PGM17" s="813"/>
      <c r="PGN17" s="813"/>
      <c r="PGO17" s="813"/>
      <c r="PGP17" s="813"/>
      <c r="PGQ17" s="813"/>
      <c r="PGR17" s="813"/>
      <c r="PGS17" s="813"/>
      <c r="PGT17" s="813"/>
      <c r="PGU17" s="813"/>
      <c r="PGV17" s="813"/>
      <c r="PGW17" s="813"/>
      <c r="PGX17" s="813"/>
      <c r="PGY17" s="813"/>
      <c r="PGZ17" s="813"/>
      <c r="PHA17" s="813"/>
      <c r="PHB17" s="813"/>
      <c r="PHC17" s="813"/>
      <c r="PHD17" s="813"/>
      <c r="PHE17" s="813"/>
      <c r="PHF17" s="813"/>
      <c r="PHG17" s="813"/>
      <c r="PHH17" s="813"/>
      <c r="PHI17" s="813"/>
      <c r="PHJ17" s="813"/>
      <c r="PHK17" s="813"/>
      <c r="PHL17" s="813"/>
      <c r="PHM17" s="813"/>
      <c r="PHN17" s="813"/>
      <c r="PHO17" s="813"/>
      <c r="PHP17" s="813"/>
      <c r="PHQ17" s="813"/>
      <c r="PHR17" s="813"/>
      <c r="PHS17" s="813"/>
      <c r="PHT17" s="813"/>
      <c r="PHU17" s="813"/>
      <c r="PHV17" s="813"/>
      <c r="PHW17" s="813"/>
      <c r="PHX17" s="813"/>
      <c r="PHY17" s="813"/>
      <c r="PHZ17" s="813"/>
      <c r="PIA17" s="813"/>
      <c r="PIB17" s="813"/>
      <c r="PIC17" s="813"/>
      <c r="PID17" s="813"/>
      <c r="PIE17" s="813"/>
      <c r="PIF17" s="813"/>
      <c r="PIG17" s="813"/>
      <c r="PIH17" s="813"/>
      <c r="PII17" s="813"/>
      <c r="PIJ17" s="813"/>
      <c r="PIK17" s="813"/>
      <c r="PIL17" s="813"/>
      <c r="PIM17" s="813"/>
      <c r="PIN17" s="813"/>
      <c r="PIO17" s="813"/>
      <c r="PIP17" s="813"/>
      <c r="PIQ17" s="813"/>
      <c r="PIR17" s="813"/>
      <c r="PIS17" s="813"/>
      <c r="PIT17" s="813"/>
      <c r="PIU17" s="813"/>
      <c r="PIV17" s="813"/>
      <c r="PIW17" s="813"/>
      <c r="PIX17" s="813"/>
      <c r="PIY17" s="813"/>
      <c r="PIZ17" s="813"/>
      <c r="PJA17" s="813"/>
      <c r="PJB17" s="813"/>
      <c r="PJC17" s="813"/>
      <c r="PJD17" s="813"/>
      <c r="PJE17" s="813"/>
      <c r="PJF17" s="813"/>
      <c r="PJG17" s="813"/>
      <c r="PJH17" s="813"/>
      <c r="PJI17" s="813"/>
      <c r="PJJ17" s="813"/>
      <c r="PJK17" s="813"/>
      <c r="PJL17" s="813"/>
      <c r="PJM17" s="813"/>
      <c r="PJN17" s="813"/>
      <c r="PJO17" s="813"/>
      <c r="PJP17" s="813"/>
      <c r="PJQ17" s="813"/>
      <c r="PJR17" s="813"/>
      <c r="PJS17" s="813"/>
      <c r="PJT17" s="813"/>
      <c r="PJU17" s="813"/>
      <c r="PJV17" s="813"/>
      <c r="PJW17" s="813"/>
      <c r="PJX17" s="813"/>
      <c r="PJY17" s="813"/>
      <c r="PJZ17" s="813"/>
      <c r="PKA17" s="813"/>
      <c r="PKB17" s="813"/>
      <c r="PKC17" s="813"/>
      <c r="PKD17" s="813"/>
      <c r="PKE17" s="813"/>
      <c r="PKF17" s="813"/>
      <c r="PKG17" s="813"/>
      <c r="PKH17" s="813"/>
      <c r="PKI17" s="813"/>
      <c r="PKJ17" s="813"/>
      <c r="PKK17" s="813"/>
      <c r="PKL17" s="813"/>
      <c r="PKM17" s="813"/>
      <c r="PKN17" s="813"/>
      <c r="PKO17" s="813"/>
      <c r="PKP17" s="813"/>
      <c r="PKQ17" s="813"/>
      <c r="PKR17" s="813"/>
      <c r="PKS17" s="813"/>
      <c r="PKT17" s="813"/>
      <c r="PKU17" s="813"/>
      <c r="PKV17" s="813"/>
      <c r="PKW17" s="813"/>
      <c r="PKX17" s="813"/>
      <c r="PKY17" s="813"/>
      <c r="PKZ17" s="813"/>
      <c r="PLA17" s="813"/>
      <c r="PLB17" s="813"/>
      <c r="PLC17" s="813"/>
      <c r="PLD17" s="813"/>
      <c r="PLE17" s="813"/>
      <c r="PLF17" s="813"/>
      <c r="PLG17" s="813"/>
      <c r="PLH17" s="813"/>
      <c r="PLI17" s="813"/>
      <c r="PLJ17" s="813"/>
      <c r="PLK17" s="813"/>
      <c r="PLL17" s="813"/>
      <c r="PLM17" s="813"/>
      <c r="PLN17" s="813"/>
      <c r="PLO17" s="813"/>
      <c r="PLP17" s="813"/>
      <c r="PLQ17" s="813"/>
      <c r="PLR17" s="813"/>
      <c r="PLS17" s="813"/>
      <c r="PLT17" s="813"/>
      <c r="PLU17" s="813"/>
      <c r="PLV17" s="813"/>
      <c r="PLW17" s="813"/>
      <c r="PLX17" s="813"/>
      <c r="PLY17" s="813"/>
      <c r="PLZ17" s="813"/>
      <c r="PMA17" s="813"/>
      <c r="PMB17" s="813"/>
      <c r="PMC17" s="813"/>
      <c r="PMD17" s="813"/>
      <c r="PME17" s="813"/>
      <c r="PMF17" s="813"/>
      <c r="PMG17" s="813"/>
      <c r="PMH17" s="813"/>
      <c r="PMI17" s="813"/>
      <c r="PMJ17" s="813"/>
      <c r="PMK17" s="813"/>
      <c r="PML17" s="813"/>
      <c r="PMM17" s="813"/>
      <c r="PMN17" s="813"/>
      <c r="PMO17" s="813"/>
      <c r="PMP17" s="813"/>
      <c r="PMQ17" s="813"/>
      <c r="PMR17" s="813"/>
      <c r="PMS17" s="813"/>
      <c r="PMT17" s="813"/>
      <c r="PMU17" s="813"/>
      <c r="PMV17" s="813"/>
      <c r="PMW17" s="813"/>
      <c r="PMX17" s="813"/>
      <c r="PMY17" s="813"/>
      <c r="PMZ17" s="813"/>
      <c r="PNA17" s="813"/>
      <c r="PNB17" s="813"/>
      <c r="PNC17" s="813"/>
      <c r="PND17" s="813"/>
      <c r="PNE17" s="813"/>
      <c r="PNF17" s="813"/>
      <c r="PNG17" s="813"/>
      <c r="PNH17" s="813"/>
      <c r="PNI17" s="813"/>
      <c r="PNJ17" s="813"/>
      <c r="PNK17" s="813"/>
      <c r="PNL17" s="813"/>
      <c r="PNM17" s="813"/>
      <c r="PNN17" s="813"/>
      <c r="PNO17" s="813"/>
      <c r="PNP17" s="813"/>
      <c r="PNQ17" s="813"/>
      <c r="PNR17" s="813"/>
      <c r="PNS17" s="813"/>
      <c r="PNT17" s="813"/>
      <c r="PNU17" s="813"/>
      <c r="PNV17" s="813"/>
      <c r="PNW17" s="813"/>
      <c r="PNX17" s="813"/>
      <c r="PNY17" s="813"/>
      <c r="PNZ17" s="813"/>
      <c r="POA17" s="813"/>
      <c r="POB17" s="813"/>
      <c r="POC17" s="813"/>
      <c r="POD17" s="813"/>
      <c r="POE17" s="813"/>
      <c r="POF17" s="813"/>
      <c r="POG17" s="813"/>
      <c r="POH17" s="813"/>
      <c r="POI17" s="813"/>
      <c r="POJ17" s="813"/>
      <c r="POK17" s="813"/>
      <c r="POL17" s="813"/>
      <c r="POM17" s="813"/>
      <c r="PON17" s="813"/>
      <c r="POO17" s="813"/>
      <c r="POP17" s="813"/>
      <c r="POQ17" s="813"/>
      <c r="POR17" s="813"/>
      <c r="POS17" s="813"/>
      <c r="POT17" s="813"/>
      <c r="POU17" s="813"/>
      <c r="POV17" s="813"/>
      <c r="POW17" s="813"/>
      <c r="POX17" s="813"/>
      <c r="POY17" s="813"/>
      <c r="POZ17" s="813"/>
      <c r="PPA17" s="813"/>
      <c r="PPB17" s="813"/>
      <c r="PPC17" s="813"/>
      <c r="PPD17" s="813"/>
      <c r="PPE17" s="813"/>
      <c r="PPF17" s="813"/>
      <c r="PPG17" s="813"/>
      <c r="PPH17" s="813"/>
      <c r="PPI17" s="813"/>
      <c r="PPJ17" s="813"/>
      <c r="PPK17" s="813"/>
      <c r="PPL17" s="813"/>
      <c r="PPM17" s="813"/>
      <c r="PPN17" s="813"/>
      <c r="PPO17" s="813"/>
      <c r="PPP17" s="813"/>
      <c r="PPQ17" s="813"/>
      <c r="PPR17" s="813"/>
      <c r="PPS17" s="813"/>
      <c r="PPT17" s="813"/>
      <c r="PPU17" s="813"/>
      <c r="PPV17" s="813"/>
      <c r="PPW17" s="813"/>
      <c r="PPX17" s="813"/>
      <c r="PPY17" s="813"/>
      <c r="PPZ17" s="813"/>
      <c r="PQA17" s="813"/>
      <c r="PQB17" s="813"/>
      <c r="PQC17" s="813"/>
      <c r="PQD17" s="813"/>
      <c r="PQE17" s="813"/>
      <c r="PQF17" s="813"/>
      <c r="PQG17" s="813"/>
      <c r="PQH17" s="813"/>
      <c r="PQI17" s="813"/>
      <c r="PQJ17" s="813"/>
      <c r="PQK17" s="813"/>
      <c r="PQL17" s="813"/>
      <c r="PQM17" s="813"/>
      <c r="PQN17" s="813"/>
      <c r="PQO17" s="813"/>
      <c r="PQP17" s="813"/>
      <c r="PQQ17" s="813"/>
      <c r="PQR17" s="813"/>
      <c r="PQS17" s="813"/>
      <c r="PQT17" s="813"/>
      <c r="PQU17" s="813"/>
      <c r="PQV17" s="813"/>
      <c r="PQW17" s="813"/>
      <c r="PQX17" s="813"/>
      <c r="PQY17" s="813"/>
      <c r="PQZ17" s="813"/>
      <c r="PRA17" s="813"/>
      <c r="PRB17" s="813"/>
      <c r="PRC17" s="813"/>
      <c r="PRD17" s="813"/>
      <c r="PRE17" s="813"/>
      <c r="PRF17" s="813"/>
      <c r="PRG17" s="813"/>
      <c r="PRH17" s="813"/>
      <c r="PRI17" s="813"/>
      <c r="PRJ17" s="813"/>
      <c r="PRK17" s="813"/>
      <c r="PRL17" s="813"/>
      <c r="PRM17" s="813"/>
      <c r="PRN17" s="813"/>
      <c r="PRO17" s="813"/>
      <c r="PRP17" s="813"/>
      <c r="PRQ17" s="813"/>
      <c r="PRR17" s="813"/>
      <c r="PRS17" s="813"/>
      <c r="PRT17" s="813"/>
      <c r="PRU17" s="813"/>
      <c r="PRV17" s="813"/>
      <c r="PRW17" s="813"/>
      <c r="PRX17" s="813"/>
      <c r="PRY17" s="813"/>
      <c r="PRZ17" s="813"/>
      <c r="PSA17" s="813"/>
      <c r="PSB17" s="813"/>
      <c r="PSC17" s="813"/>
      <c r="PSD17" s="813"/>
      <c r="PSE17" s="813"/>
      <c r="PSF17" s="813"/>
      <c r="PSG17" s="813"/>
      <c r="PSH17" s="813"/>
      <c r="PSI17" s="813"/>
      <c r="PSJ17" s="813"/>
      <c r="PSK17" s="813"/>
      <c r="PSL17" s="813"/>
      <c r="PSM17" s="813"/>
      <c r="PSN17" s="813"/>
      <c r="PSO17" s="813"/>
      <c r="PSP17" s="813"/>
      <c r="PSQ17" s="813"/>
      <c r="PSR17" s="813"/>
      <c r="PSS17" s="813"/>
      <c r="PST17" s="813"/>
      <c r="PSU17" s="813"/>
      <c r="PSV17" s="813"/>
      <c r="PSW17" s="813"/>
      <c r="PSX17" s="813"/>
      <c r="PSY17" s="813"/>
      <c r="PSZ17" s="813"/>
      <c r="PTA17" s="813"/>
      <c r="PTB17" s="813"/>
      <c r="PTC17" s="813"/>
      <c r="PTD17" s="813"/>
      <c r="PTE17" s="813"/>
      <c r="PTF17" s="813"/>
      <c r="PTG17" s="813"/>
      <c r="PTH17" s="813"/>
      <c r="PTI17" s="813"/>
      <c r="PTJ17" s="813"/>
      <c r="PTK17" s="813"/>
      <c r="PTL17" s="813"/>
      <c r="PTM17" s="813"/>
      <c r="PTN17" s="813"/>
      <c r="PTO17" s="813"/>
      <c r="PTP17" s="813"/>
      <c r="PTQ17" s="813"/>
      <c r="PTR17" s="813"/>
      <c r="PTS17" s="813"/>
      <c r="PTT17" s="813"/>
      <c r="PTU17" s="813"/>
      <c r="PTV17" s="813"/>
      <c r="PTW17" s="813"/>
      <c r="PTX17" s="813"/>
      <c r="PTY17" s="813"/>
      <c r="PTZ17" s="813"/>
      <c r="PUA17" s="813"/>
      <c r="PUB17" s="813"/>
      <c r="PUC17" s="813"/>
      <c r="PUD17" s="813"/>
      <c r="PUE17" s="813"/>
      <c r="PUF17" s="813"/>
      <c r="PUG17" s="813"/>
      <c r="PUH17" s="813"/>
      <c r="PUI17" s="813"/>
      <c r="PUJ17" s="813"/>
      <c r="PUK17" s="813"/>
      <c r="PUL17" s="813"/>
      <c r="PUM17" s="813"/>
      <c r="PUN17" s="813"/>
      <c r="PUO17" s="813"/>
      <c r="PUP17" s="813"/>
      <c r="PUQ17" s="813"/>
      <c r="PUR17" s="813"/>
      <c r="PUS17" s="813"/>
      <c r="PUT17" s="813"/>
      <c r="PUU17" s="813"/>
      <c r="PUV17" s="813"/>
      <c r="PUW17" s="813"/>
      <c r="PUX17" s="813"/>
      <c r="PUY17" s="813"/>
      <c r="PUZ17" s="813"/>
      <c r="PVA17" s="813"/>
      <c r="PVB17" s="813"/>
      <c r="PVC17" s="813"/>
      <c r="PVD17" s="813"/>
      <c r="PVE17" s="813"/>
      <c r="PVF17" s="813"/>
      <c r="PVG17" s="813"/>
      <c r="PVH17" s="813"/>
      <c r="PVI17" s="813"/>
      <c r="PVJ17" s="813"/>
      <c r="PVK17" s="813"/>
      <c r="PVL17" s="813"/>
      <c r="PVM17" s="813"/>
      <c r="PVN17" s="813"/>
      <c r="PVO17" s="813"/>
      <c r="PVP17" s="813"/>
      <c r="PVQ17" s="813"/>
      <c r="PVR17" s="813"/>
      <c r="PVS17" s="813"/>
      <c r="PVT17" s="813"/>
      <c r="PVU17" s="813"/>
      <c r="PVV17" s="813"/>
      <c r="PVW17" s="813"/>
      <c r="PVX17" s="813"/>
      <c r="PVY17" s="813"/>
      <c r="PVZ17" s="813"/>
      <c r="PWA17" s="813"/>
      <c r="PWB17" s="813"/>
      <c r="PWC17" s="813"/>
      <c r="PWD17" s="813"/>
      <c r="PWE17" s="813"/>
      <c r="PWF17" s="813"/>
      <c r="PWG17" s="813"/>
      <c r="PWH17" s="813"/>
      <c r="PWI17" s="813"/>
      <c r="PWJ17" s="813"/>
      <c r="PWK17" s="813"/>
      <c r="PWL17" s="813"/>
      <c r="PWM17" s="813"/>
      <c r="PWN17" s="813"/>
      <c r="PWO17" s="813"/>
      <c r="PWP17" s="813"/>
      <c r="PWQ17" s="813"/>
      <c r="PWR17" s="813"/>
      <c r="PWS17" s="813"/>
      <c r="PWT17" s="813"/>
      <c r="PWU17" s="813"/>
      <c r="PWV17" s="813"/>
      <c r="PWW17" s="813"/>
      <c r="PWX17" s="813"/>
      <c r="PWY17" s="813"/>
      <c r="PWZ17" s="813"/>
      <c r="PXA17" s="813"/>
      <c r="PXB17" s="813"/>
      <c r="PXC17" s="813"/>
      <c r="PXD17" s="813"/>
      <c r="PXE17" s="813"/>
      <c r="PXF17" s="813"/>
      <c r="PXG17" s="813"/>
      <c r="PXH17" s="813"/>
      <c r="PXI17" s="813"/>
      <c r="PXJ17" s="813"/>
      <c r="PXK17" s="813"/>
      <c r="PXL17" s="813"/>
      <c r="PXM17" s="813"/>
      <c r="PXN17" s="813"/>
      <c r="PXO17" s="813"/>
      <c r="PXP17" s="813"/>
      <c r="PXQ17" s="813"/>
      <c r="PXR17" s="813"/>
      <c r="PXS17" s="813"/>
      <c r="PXT17" s="813"/>
      <c r="PXU17" s="813"/>
      <c r="PXV17" s="813"/>
      <c r="PXW17" s="813"/>
      <c r="PXX17" s="813"/>
      <c r="PXY17" s="813"/>
      <c r="PXZ17" s="813"/>
      <c r="PYA17" s="813"/>
      <c r="PYB17" s="813"/>
      <c r="PYC17" s="813"/>
      <c r="PYD17" s="813"/>
      <c r="PYE17" s="813"/>
      <c r="PYF17" s="813"/>
      <c r="PYG17" s="813"/>
      <c r="PYH17" s="813"/>
      <c r="PYI17" s="813"/>
      <c r="PYJ17" s="813"/>
      <c r="PYK17" s="813"/>
      <c r="PYL17" s="813"/>
      <c r="PYM17" s="813"/>
      <c r="PYN17" s="813"/>
      <c r="PYO17" s="813"/>
      <c r="PYP17" s="813"/>
      <c r="PYQ17" s="813"/>
      <c r="PYR17" s="813"/>
      <c r="PYS17" s="813"/>
      <c r="PYT17" s="813"/>
      <c r="PYU17" s="813"/>
      <c r="PYV17" s="813"/>
      <c r="PYW17" s="813"/>
      <c r="PYX17" s="813"/>
      <c r="PYY17" s="813"/>
      <c r="PYZ17" s="813"/>
      <c r="PZA17" s="813"/>
      <c r="PZB17" s="813"/>
      <c r="PZC17" s="813"/>
      <c r="PZD17" s="813"/>
      <c r="PZE17" s="813"/>
      <c r="PZF17" s="813"/>
      <c r="PZG17" s="813"/>
      <c r="PZH17" s="813"/>
      <c r="PZI17" s="813"/>
      <c r="PZJ17" s="813"/>
      <c r="PZK17" s="813"/>
      <c r="PZL17" s="813"/>
      <c r="PZM17" s="813"/>
      <c r="PZN17" s="813"/>
      <c r="PZO17" s="813"/>
      <c r="PZP17" s="813"/>
      <c r="PZQ17" s="813"/>
      <c r="PZR17" s="813"/>
      <c r="PZS17" s="813"/>
      <c r="PZT17" s="813"/>
      <c r="PZU17" s="813"/>
      <c r="PZV17" s="813"/>
      <c r="PZW17" s="813"/>
      <c r="PZX17" s="813"/>
      <c r="PZY17" s="813"/>
      <c r="PZZ17" s="813"/>
      <c r="QAA17" s="813"/>
      <c r="QAB17" s="813"/>
      <c r="QAC17" s="813"/>
      <c r="QAD17" s="813"/>
      <c r="QAE17" s="813"/>
      <c r="QAF17" s="813"/>
      <c r="QAG17" s="813"/>
      <c r="QAH17" s="813"/>
      <c r="QAI17" s="813"/>
      <c r="QAJ17" s="813"/>
      <c r="QAK17" s="813"/>
      <c r="QAL17" s="813"/>
      <c r="QAM17" s="813"/>
      <c r="QAN17" s="813"/>
      <c r="QAO17" s="813"/>
      <c r="QAP17" s="813"/>
      <c r="QAQ17" s="813"/>
      <c r="QAR17" s="813"/>
      <c r="QAS17" s="813"/>
      <c r="QAT17" s="813"/>
      <c r="QAU17" s="813"/>
      <c r="QAV17" s="813"/>
      <c r="QAW17" s="813"/>
      <c r="QAX17" s="813"/>
      <c r="QAY17" s="813"/>
      <c r="QAZ17" s="813"/>
      <c r="QBA17" s="813"/>
      <c r="QBB17" s="813"/>
      <c r="QBC17" s="813"/>
      <c r="QBD17" s="813"/>
      <c r="QBE17" s="813"/>
      <c r="QBF17" s="813"/>
      <c r="QBG17" s="813"/>
      <c r="QBH17" s="813"/>
      <c r="QBI17" s="813"/>
      <c r="QBJ17" s="813"/>
      <c r="QBK17" s="813"/>
      <c r="QBL17" s="813"/>
      <c r="QBM17" s="813"/>
      <c r="QBN17" s="813"/>
      <c r="QBO17" s="813"/>
      <c r="QBP17" s="813"/>
      <c r="QBQ17" s="813"/>
      <c r="QBR17" s="813"/>
      <c r="QBS17" s="813"/>
      <c r="QBT17" s="813"/>
      <c r="QBU17" s="813"/>
      <c r="QBV17" s="813"/>
      <c r="QBW17" s="813"/>
      <c r="QBX17" s="813"/>
      <c r="QBY17" s="813"/>
      <c r="QBZ17" s="813"/>
      <c r="QCA17" s="813"/>
      <c r="QCB17" s="813"/>
      <c r="QCC17" s="813"/>
      <c r="QCD17" s="813"/>
      <c r="QCE17" s="813"/>
      <c r="QCF17" s="813"/>
      <c r="QCG17" s="813"/>
      <c r="QCH17" s="813"/>
      <c r="QCI17" s="813"/>
      <c r="QCJ17" s="813"/>
      <c r="QCK17" s="813"/>
      <c r="QCL17" s="813"/>
      <c r="QCM17" s="813"/>
      <c r="QCN17" s="813"/>
      <c r="QCO17" s="813"/>
      <c r="QCP17" s="813"/>
      <c r="QCQ17" s="813"/>
      <c r="QCR17" s="813"/>
      <c r="QCS17" s="813"/>
      <c r="QCT17" s="813"/>
      <c r="QCU17" s="813"/>
      <c r="QCV17" s="813"/>
      <c r="QCW17" s="813"/>
      <c r="QCX17" s="813"/>
      <c r="QCY17" s="813"/>
      <c r="QCZ17" s="813"/>
      <c r="QDA17" s="813"/>
      <c r="QDB17" s="813"/>
      <c r="QDC17" s="813"/>
      <c r="QDD17" s="813"/>
      <c r="QDE17" s="813"/>
      <c r="QDF17" s="813"/>
      <c r="QDG17" s="813"/>
      <c r="QDH17" s="813"/>
      <c r="QDI17" s="813"/>
      <c r="QDJ17" s="813"/>
      <c r="QDK17" s="813"/>
      <c r="QDL17" s="813"/>
      <c r="QDM17" s="813"/>
      <c r="QDN17" s="813"/>
      <c r="QDO17" s="813"/>
      <c r="QDP17" s="813"/>
      <c r="QDQ17" s="813"/>
      <c r="QDR17" s="813"/>
      <c r="QDS17" s="813"/>
      <c r="QDT17" s="813"/>
      <c r="QDU17" s="813"/>
      <c r="QDV17" s="813"/>
      <c r="QDW17" s="813"/>
      <c r="QDX17" s="813"/>
      <c r="QDY17" s="813"/>
      <c r="QDZ17" s="813"/>
      <c r="QEA17" s="813"/>
      <c r="QEB17" s="813"/>
      <c r="QEC17" s="813"/>
      <c r="QED17" s="813"/>
      <c r="QEE17" s="813"/>
      <c r="QEF17" s="813"/>
      <c r="QEG17" s="813"/>
      <c r="QEH17" s="813"/>
      <c r="QEI17" s="813"/>
      <c r="QEJ17" s="813"/>
      <c r="QEK17" s="813"/>
      <c r="QEL17" s="813"/>
      <c r="QEM17" s="813"/>
      <c r="QEN17" s="813"/>
      <c r="QEO17" s="813"/>
      <c r="QEP17" s="813"/>
      <c r="QEQ17" s="813"/>
      <c r="QER17" s="813"/>
      <c r="QES17" s="813"/>
      <c r="QET17" s="813"/>
      <c r="QEU17" s="813"/>
      <c r="QEV17" s="813"/>
      <c r="QEW17" s="813"/>
      <c r="QEX17" s="813"/>
      <c r="QEY17" s="813"/>
      <c r="QEZ17" s="813"/>
      <c r="QFA17" s="813"/>
      <c r="QFB17" s="813"/>
      <c r="QFC17" s="813"/>
      <c r="QFD17" s="813"/>
      <c r="QFE17" s="813"/>
      <c r="QFF17" s="813"/>
      <c r="QFG17" s="813"/>
      <c r="QFH17" s="813"/>
      <c r="QFI17" s="813"/>
      <c r="QFJ17" s="813"/>
      <c r="QFK17" s="813"/>
      <c r="QFL17" s="813"/>
      <c r="QFM17" s="813"/>
      <c r="QFN17" s="813"/>
      <c r="QFO17" s="813"/>
      <c r="QFP17" s="813"/>
      <c r="QFQ17" s="813"/>
      <c r="QFR17" s="813"/>
      <c r="QFS17" s="813"/>
      <c r="QFT17" s="813"/>
      <c r="QFU17" s="813"/>
      <c r="QFV17" s="813"/>
      <c r="QFW17" s="813"/>
      <c r="QFX17" s="813"/>
      <c r="QFY17" s="813"/>
      <c r="QFZ17" s="813"/>
      <c r="QGA17" s="813"/>
      <c r="QGB17" s="813"/>
      <c r="QGC17" s="813"/>
      <c r="QGD17" s="813"/>
      <c r="QGE17" s="813"/>
      <c r="QGF17" s="813"/>
      <c r="QGG17" s="813"/>
      <c r="QGH17" s="813"/>
      <c r="QGI17" s="813"/>
      <c r="QGJ17" s="813"/>
      <c r="QGK17" s="813"/>
      <c r="QGL17" s="813"/>
      <c r="QGM17" s="813"/>
      <c r="QGN17" s="813"/>
      <c r="QGO17" s="813"/>
      <c r="QGP17" s="813"/>
      <c r="QGQ17" s="813"/>
      <c r="QGR17" s="813"/>
      <c r="QGS17" s="813"/>
      <c r="QGT17" s="813"/>
      <c r="QGU17" s="813"/>
      <c r="QGV17" s="813"/>
      <c r="QGW17" s="813"/>
      <c r="QGX17" s="813"/>
      <c r="QGY17" s="813"/>
      <c r="QGZ17" s="813"/>
      <c r="QHA17" s="813"/>
      <c r="QHB17" s="813"/>
      <c r="QHC17" s="813"/>
      <c r="QHD17" s="813"/>
      <c r="QHE17" s="813"/>
      <c r="QHF17" s="813"/>
      <c r="QHG17" s="813"/>
      <c r="QHH17" s="813"/>
      <c r="QHI17" s="813"/>
      <c r="QHJ17" s="813"/>
      <c r="QHK17" s="813"/>
      <c r="QHL17" s="813"/>
      <c r="QHM17" s="813"/>
      <c r="QHN17" s="813"/>
      <c r="QHO17" s="813"/>
      <c r="QHP17" s="813"/>
      <c r="QHQ17" s="813"/>
      <c r="QHR17" s="813"/>
      <c r="QHS17" s="813"/>
      <c r="QHT17" s="813"/>
      <c r="QHU17" s="813"/>
      <c r="QHV17" s="813"/>
      <c r="QHW17" s="813"/>
      <c r="QHX17" s="813"/>
      <c r="QHY17" s="813"/>
      <c r="QHZ17" s="813"/>
      <c r="QIA17" s="813"/>
      <c r="QIB17" s="813"/>
      <c r="QIC17" s="813"/>
      <c r="QID17" s="813"/>
      <c r="QIE17" s="813"/>
      <c r="QIF17" s="813"/>
      <c r="QIG17" s="813"/>
      <c r="QIH17" s="813"/>
      <c r="QII17" s="813"/>
      <c r="QIJ17" s="813"/>
      <c r="QIK17" s="813"/>
      <c r="QIL17" s="813"/>
      <c r="QIM17" s="813"/>
      <c r="QIN17" s="813"/>
      <c r="QIO17" s="813"/>
      <c r="QIP17" s="813"/>
      <c r="QIQ17" s="813"/>
      <c r="QIR17" s="813"/>
      <c r="QIS17" s="813"/>
      <c r="QIT17" s="813"/>
      <c r="QIU17" s="813"/>
      <c r="QIV17" s="813"/>
      <c r="QIW17" s="813"/>
      <c r="QIX17" s="813"/>
      <c r="QIY17" s="813"/>
      <c r="QIZ17" s="813"/>
      <c r="QJA17" s="813"/>
      <c r="QJB17" s="813"/>
      <c r="QJC17" s="813"/>
      <c r="QJD17" s="813"/>
      <c r="QJE17" s="813"/>
      <c r="QJF17" s="813"/>
      <c r="QJG17" s="813"/>
      <c r="QJH17" s="813"/>
      <c r="QJI17" s="813"/>
      <c r="QJJ17" s="813"/>
      <c r="QJK17" s="813"/>
      <c r="QJL17" s="813"/>
      <c r="QJM17" s="813"/>
      <c r="QJN17" s="813"/>
      <c r="QJO17" s="813"/>
      <c r="QJP17" s="813"/>
      <c r="QJQ17" s="813"/>
      <c r="QJR17" s="813"/>
      <c r="QJS17" s="813"/>
      <c r="QJT17" s="813"/>
      <c r="QJU17" s="813"/>
      <c r="QJV17" s="813"/>
      <c r="QJW17" s="813"/>
      <c r="QJX17" s="813"/>
      <c r="QJY17" s="813"/>
      <c r="QJZ17" s="813"/>
      <c r="QKA17" s="813"/>
      <c r="QKB17" s="813"/>
      <c r="QKC17" s="813"/>
      <c r="QKD17" s="813"/>
      <c r="QKE17" s="813"/>
      <c r="QKF17" s="813"/>
      <c r="QKG17" s="813"/>
      <c r="QKH17" s="813"/>
      <c r="QKI17" s="813"/>
      <c r="QKJ17" s="813"/>
      <c r="QKK17" s="813"/>
      <c r="QKL17" s="813"/>
      <c r="QKM17" s="813"/>
      <c r="QKN17" s="813"/>
      <c r="QKO17" s="813"/>
      <c r="QKP17" s="813"/>
      <c r="QKQ17" s="813"/>
      <c r="QKR17" s="813"/>
      <c r="QKS17" s="813"/>
      <c r="QKT17" s="813"/>
      <c r="QKU17" s="813"/>
      <c r="QKV17" s="813"/>
      <c r="QKW17" s="813"/>
      <c r="QKX17" s="813"/>
      <c r="QKY17" s="813"/>
      <c r="QKZ17" s="813"/>
      <c r="QLA17" s="813"/>
      <c r="QLB17" s="813"/>
      <c r="QLC17" s="813"/>
      <c r="QLD17" s="813"/>
      <c r="QLE17" s="813"/>
      <c r="QLF17" s="813"/>
      <c r="QLG17" s="813"/>
      <c r="QLH17" s="813"/>
      <c r="QLI17" s="813"/>
      <c r="QLJ17" s="813"/>
      <c r="QLK17" s="813"/>
      <c r="QLL17" s="813"/>
      <c r="QLM17" s="813"/>
      <c r="QLN17" s="813"/>
      <c r="QLO17" s="813"/>
      <c r="QLP17" s="813"/>
      <c r="QLQ17" s="813"/>
      <c r="QLR17" s="813"/>
      <c r="QLS17" s="813"/>
      <c r="QLT17" s="813"/>
      <c r="QLU17" s="813"/>
      <c r="QLV17" s="813"/>
      <c r="QLW17" s="813"/>
      <c r="QLX17" s="813"/>
      <c r="QLY17" s="813"/>
      <c r="QLZ17" s="813"/>
      <c r="QMA17" s="813"/>
      <c r="QMB17" s="813"/>
      <c r="QMC17" s="813"/>
      <c r="QMD17" s="813"/>
      <c r="QME17" s="813"/>
      <c r="QMF17" s="813"/>
      <c r="QMG17" s="813"/>
      <c r="QMH17" s="813"/>
      <c r="QMI17" s="813"/>
      <c r="QMJ17" s="813"/>
      <c r="QMK17" s="813"/>
      <c r="QML17" s="813"/>
      <c r="QMM17" s="813"/>
      <c r="QMN17" s="813"/>
      <c r="QMO17" s="813"/>
      <c r="QMP17" s="813"/>
      <c r="QMQ17" s="813"/>
      <c r="QMR17" s="813"/>
      <c r="QMS17" s="813"/>
      <c r="QMT17" s="813"/>
      <c r="QMU17" s="813"/>
      <c r="QMV17" s="813"/>
      <c r="QMW17" s="813"/>
      <c r="QMX17" s="813"/>
      <c r="QMY17" s="813"/>
      <c r="QMZ17" s="813"/>
      <c r="QNA17" s="813"/>
      <c r="QNB17" s="813"/>
      <c r="QNC17" s="813"/>
      <c r="QND17" s="813"/>
      <c r="QNE17" s="813"/>
      <c r="QNF17" s="813"/>
      <c r="QNG17" s="813"/>
      <c r="QNH17" s="813"/>
      <c r="QNI17" s="813"/>
      <c r="QNJ17" s="813"/>
      <c r="QNK17" s="813"/>
      <c r="QNL17" s="813"/>
      <c r="QNM17" s="813"/>
      <c r="QNN17" s="813"/>
      <c r="QNO17" s="813"/>
      <c r="QNP17" s="813"/>
      <c r="QNQ17" s="813"/>
      <c r="QNR17" s="813"/>
      <c r="QNS17" s="813"/>
      <c r="QNT17" s="813"/>
      <c r="QNU17" s="813"/>
      <c r="QNV17" s="813"/>
      <c r="QNW17" s="813"/>
      <c r="QNX17" s="813"/>
      <c r="QNY17" s="813"/>
      <c r="QNZ17" s="813"/>
      <c r="QOA17" s="813"/>
      <c r="QOB17" s="813"/>
      <c r="QOC17" s="813"/>
      <c r="QOD17" s="813"/>
      <c r="QOE17" s="813"/>
      <c r="QOF17" s="813"/>
      <c r="QOG17" s="813"/>
      <c r="QOH17" s="813"/>
      <c r="QOI17" s="813"/>
      <c r="QOJ17" s="813"/>
      <c r="QOK17" s="813"/>
      <c r="QOL17" s="813"/>
      <c r="QOM17" s="813"/>
      <c r="QON17" s="813"/>
      <c r="QOO17" s="813"/>
      <c r="QOP17" s="813"/>
      <c r="QOQ17" s="813"/>
      <c r="QOR17" s="813"/>
      <c r="QOS17" s="813"/>
      <c r="QOT17" s="813"/>
      <c r="QOU17" s="813"/>
      <c r="QOV17" s="813"/>
      <c r="QOW17" s="813"/>
      <c r="QOX17" s="813"/>
      <c r="QOY17" s="813"/>
      <c r="QOZ17" s="813"/>
      <c r="QPA17" s="813"/>
      <c r="QPB17" s="813"/>
      <c r="QPC17" s="813"/>
      <c r="QPD17" s="813"/>
      <c r="QPE17" s="813"/>
      <c r="QPF17" s="813"/>
      <c r="QPG17" s="813"/>
      <c r="QPH17" s="813"/>
      <c r="QPI17" s="813"/>
      <c r="QPJ17" s="813"/>
      <c r="QPK17" s="813"/>
      <c r="QPL17" s="813"/>
      <c r="QPM17" s="813"/>
      <c r="QPN17" s="813"/>
      <c r="QPO17" s="813"/>
      <c r="QPP17" s="813"/>
      <c r="QPQ17" s="813"/>
      <c r="QPR17" s="813"/>
      <c r="QPS17" s="813"/>
      <c r="QPT17" s="813"/>
      <c r="QPU17" s="813"/>
      <c r="QPV17" s="813"/>
      <c r="QPW17" s="813"/>
      <c r="QPX17" s="813"/>
      <c r="QPY17" s="813"/>
      <c r="QPZ17" s="813"/>
      <c r="QQA17" s="813"/>
      <c r="QQB17" s="813"/>
      <c r="QQC17" s="813"/>
      <c r="QQD17" s="813"/>
      <c r="QQE17" s="813"/>
      <c r="QQF17" s="813"/>
      <c r="QQG17" s="813"/>
      <c r="QQH17" s="813"/>
      <c r="QQI17" s="813"/>
      <c r="QQJ17" s="813"/>
      <c r="QQK17" s="813"/>
      <c r="QQL17" s="813"/>
      <c r="QQM17" s="813"/>
      <c r="QQN17" s="813"/>
      <c r="QQO17" s="813"/>
      <c r="QQP17" s="813"/>
      <c r="QQQ17" s="813"/>
      <c r="QQR17" s="813"/>
      <c r="QQS17" s="813"/>
      <c r="QQT17" s="813"/>
      <c r="QQU17" s="813"/>
      <c r="QQV17" s="813"/>
      <c r="QQW17" s="813"/>
      <c r="QQX17" s="813"/>
      <c r="QQY17" s="813"/>
      <c r="QQZ17" s="813"/>
      <c r="QRA17" s="813"/>
      <c r="QRB17" s="813"/>
      <c r="QRC17" s="813"/>
      <c r="QRD17" s="813"/>
      <c r="QRE17" s="813"/>
      <c r="QRF17" s="813"/>
      <c r="QRG17" s="813"/>
      <c r="QRH17" s="813"/>
      <c r="QRI17" s="813"/>
      <c r="QRJ17" s="813"/>
      <c r="QRK17" s="813"/>
      <c r="QRL17" s="813"/>
      <c r="QRM17" s="813"/>
      <c r="QRN17" s="813"/>
      <c r="QRO17" s="813"/>
      <c r="QRP17" s="813"/>
      <c r="QRQ17" s="813"/>
      <c r="QRR17" s="813"/>
      <c r="QRS17" s="813"/>
      <c r="QRT17" s="813"/>
      <c r="QRU17" s="813"/>
      <c r="QRV17" s="813"/>
      <c r="QRW17" s="813"/>
      <c r="QRX17" s="813"/>
      <c r="QRY17" s="813"/>
      <c r="QRZ17" s="813"/>
      <c r="QSA17" s="813"/>
      <c r="QSB17" s="813"/>
      <c r="QSC17" s="813"/>
      <c r="QSD17" s="813"/>
      <c r="QSE17" s="813"/>
      <c r="QSF17" s="813"/>
      <c r="QSG17" s="813"/>
      <c r="QSH17" s="813"/>
      <c r="QSI17" s="813"/>
      <c r="QSJ17" s="813"/>
      <c r="QSK17" s="813"/>
      <c r="QSL17" s="813"/>
      <c r="QSM17" s="813"/>
      <c r="QSN17" s="813"/>
      <c r="QSO17" s="813"/>
      <c r="QSP17" s="813"/>
      <c r="QSQ17" s="813"/>
      <c r="QSR17" s="813"/>
      <c r="QSS17" s="813"/>
      <c r="QST17" s="813"/>
      <c r="QSU17" s="813"/>
      <c r="QSV17" s="813"/>
      <c r="QSW17" s="813"/>
      <c r="QSX17" s="813"/>
      <c r="QSY17" s="813"/>
      <c r="QSZ17" s="813"/>
      <c r="QTA17" s="813"/>
      <c r="QTB17" s="813"/>
      <c r="QTC17" s="813"/>
      <c r="QTD17" s="813"/>
      <c r="QTE17" s="813"/>
      <c r="QTF17" s="813"/>
      <c r="QTG17" s="813"/>
      <c r="QTH17" s="813"/>
      <c r="QTI17" s="813"/>
      <c r="QTJ17" s="813"/>
      <c r="QTK17" s="813"/>
      <c r="QTL17" s="813"/>
      <c r="QTM17" s="813"/>
      <c r="QTN17" s="813"/>
      <c r="QTO17" s="813"/>
      <c r="QTP17" s="813"/>
      <c r="QTQ17" s="813"/>
      <c r="QTR17" s="813"/>
      <c r="QTS17" s="813"/>
      <c r="QTT17" s="813"/>
      <c r="QTU17" s="813"/>
      <c r="QTV17" s="813"/>
      <c r="QTW17" s="813"/>
      <c r="QTX17" s="813"/>
      <c r="QTY17" s="813"/>
      <c r="QTZ17" s="813"/>
      <c r="QUA17" s="813"/>
      <c r="QUB17" s="813"/>
      <c r="QUC17" s="813"/>
      <c r="QUD17" s="813"/>
      <c r="QUE17" s="813"/>
      <c r="QUF17" s="813"/>
      <c r="QUG17" s="813"/>
      <c r="QUH17" s="813"/>
      <c r="QUI17" s="813"/>
      <c r="QUJ17" s="813"/>
      <c r="QUK17" s="813"/>
      <c r="QUL17" s="813"/>
      <c r="QUM17" s="813"/>
      <c r="QUN17" s="813"/>
      <c r="QUO17" s="813"/>
      <c r="QUP17" s="813"/>
      <c r="QUQ17" s="813"/>
      <c r="QUR17" s="813"/>
      <c r="QUS17" s="813"/>
      <c r="QUT17" s="813"/>
      <c r="QUU17" s="813"/>
      <c r="QUV17" s="813"/>
      <c r="QUW17" s="813"/>
      <c r="QUX17" s="813"/>
      <c r="QUY17" s="813"/>
      <c r="QUZ17" s="813"/>
      <c r="QVA17" s="813"/>
      <c r="QVB17" s="813"/>
      <c r="QVC17" s="813"/>
      <c r="QVD17" s="813"/>
      <c r="QVE17" s="813"/>
      <c r="QVF17" s="813"/>
      <c r="QVG17" s="813"/>
      <c r="QVH17" s="813"/>
      <c r="QVI17" s="813"/>
      <c r="QVJ17" s="813"/>
      <c r="QVK17" s="813"/>
      <c r="QVL17" s="813"/>
      <c r="QVM17" s="813"/>
      <c r="QVN17" s="813"/>
      <c r="QVO17" s="813"/>
      <c r="QVP17" s="813"/>
      <c r="QVQ17" s="813"/>
      <c r="QVR17" s="813"/>
      <c r="QVS17" s="813"/>
      <c r="QVT17" s="813"/>
      <c r="QVU17" s="813"/>
      <c r="QVV17" s="813"/>
      <c r="QVW17" s="813"/>
      <c r="QVX17" s="813"/>
      <c r="QVY17" s="813"/>
      <c r="QVZ17" s="813"/>
      <c r="QWA17" s="813"/>
      <c r="QWB17" s="813"/>
      <c r="QWC17" s="813"/>
      <c r="QWD17" s="813"/>
      <c r="QWE17" s="813"/>
      <c r="QWF17" s="813"/>
      <c r="QWG17" s="813"/>
      <c r="QWH17" s="813"/>
      <c r="QWI17" s="813"/>
      <c r="QWJ17" s="813"/>
      <c r="QWK17" s="813"/>
      <c r="QWL17" s="813"/>
      <c r="QWM17" s="813"/>
      <c r="QWN17" s="813"/>
      <c r="QWO17" s="813"/>
      <c r="QWP17" s="813"/>
      <c r="QWQ17" s="813"/>
      <c r="QWR17" s="813"/>
      <c r="QWS17" s="813"/>
      <c r="QWT17" s="813"/>
      <c r="QWU17" s="813"/>
      <c r="QWV17" s="813"/>
      <c r="QWW17" s="813"/>
      <c r="QWX17" s="813"/>
      <c r="QWY17" s="813"/>
      <c r="QWZ17" s="813"/>
      <c r="QXA17" s="813"/>
      <c r="QXB17" s="813"/>
      <c r="QXC17" s="813"/>
      <c r="QXD17" s="813"/>
      <c r="QXE17" s="813"/>
      <c r="QXF17" s="813"/>
      <c r="QXG17" s="813"/>
      <c r="QXH17" s="813"/>
      <c r="QXI17" s="813"/>
      <c r="QXJ17" s="813"/>
      <c r="QXK17" s="813"/>
      <c r="QXL17" s="813"/>
      <c r="QXM17" s="813"/>
      <c r="QXN17" s="813"/>
      <c r="QXO17" s="813"/>
      <c r="QXP17" s="813"/>
      <c r="QXQ17" s="813"/>
      <c r="QXR17" s="813"/>
      <c r="QXS17" s="813"/>
      <c r="QXT17" s="813"/>
      <c r="QXU17" s="813"/>
      <c r="QXV17" s="813"/>
      <c r="QXW17" s="813"/>
      <c r="QXX17" s="813"/>
      <c r="QXY17" s="813"/>
      <c r="QXZ17" s="813"/>
      <c r="QYA17" s="813"/>
      <c r="QYB17" s="813"/>
      <c r="QYC17" s="813"/>
      <c r="QYD17" s="813"/>
      <c r="QYE17" s="813"/>
      <c r="QYF17" s="813"/>
      <c r="QYG17" s="813"/>
      <c r="QYH17" s="813"/>
      <c r="QYI17" s="813"/>
      <c r="QYJ17" s="813"/>
      <c r="QYK17" s="813"/>
      <c r="QYL17" s="813"/>
      <c r="QYM17" s="813"/>
      <c r="QYN17" s="813"/>
      <c r="QYO17" s="813"/>
      <c r="QYP17" s="813"/>
      <c r="QYQ17" s="813"/>
      <c r="QYR17" s="813"/>
      <c r="QYS17" s="813"/>
      <c r="QYT17" s="813"/>
      <c r="QYU17" s="813"/>
      <c r="QYV17" s="813"/>
      <c r="QYW17" s="813"/>
      <c r="QYX17" s="813"/>
      <c r="QYY17" s="813"/>
      <c r="QYZ17" s="813"/>
      <c r="QZA17" s="813"/>
      <c r="QZB17" s="813"/>
      <c r="QZC17" s="813"/>
      <c r="QZD17" s="813"/>
      <c r="QZE17" s="813"/>
      <c r="QZF17" s="813"/>
      <c r="QZG17" s="813"/>
      <c r="QZH17" s="813"/>
      <c r="QZI17" s="813"/>
      <c r="QZJ17" s="813"/>
      <c r="QZK17" s="813"/>
      <c r="QZL17" s="813"/>
      <c r="QZM17" s="813"/>
      <c r="QZN17" s="813"/>
      <c r="QZO17" s="813"/>
      <c r="QZP17" s="813"/>
      <c r="QZQ17" s="813"/>
      <c r="QZR17" s="813"/>
      <c r="QZS17" s="813"/>
      <c r="QZT17" s="813"/>
      <c r="QZU17" s="813"/>
      <c r="QZV17" s="813"/>
      <c r="QZW17" s="813"/>
      <c r="QZX17" s="813"/>
      <c r="QZY17" s="813"/>
      <c r="QZZ17" s="813"/>
      <c r="RAA17" s="813"/>
      <c r="RAB17" s="813"/>
      <c r="RAC17" s="813"/>
      <c r="RAD17" s="813"/>
      <c r="RAE17" s="813"/>
      <c r="RAF17" s="813"/>
      <c r="RAG17" s="813"/>
      <c r="RAH17" s="813"/>
      <c r="RAI17" s="813"/>
      <c r="RAJ17" s="813"/>
      <c r="RAK17" s="813"/>
      <c r="RAL17" s="813"/>
      <c r="RAM17" s="813"/>
      <c r="RAN17" s="813"/>
      <c r="RAO17" s="813"/>
      <c r="RAP17" s="813"/>
      <c r="RAQ17" s="813"/>
      <c r="RAR17" s="813"/>
      <c r="RAS17" s="813"/>
      <c r="RAT17" s="813"/>
      <c r="RAU17" s="813"/>
      <c r="RAV17" s="813"/>
      <c r="RAW17" s="813"/>
      <c r="RAX17" s="813"/>
      <c r="RAY17" s="813"/>
      <c r="RAZ17" s="813"/>
      <c r="RBA17" s="813"/>
      <c r="RBB17" s="813"/>
      <c r="RBC17" s="813"/>
      <c r="RBD17" s="813"/>
      <c r="RBE17" s="813"/>
      <c r="RBF17" s="813"/>
      <c r="RBG17" s="813"/>
      <c r="RBH17" s="813"/>
      <c r="RBI17" s="813"/>
      <c r="RBJ17" s="813"/>
      <c r="RBK17" s="813"/>
      <c r="RBL17" s="813"/>
      <c r="RBM17" s="813"/>
      <c r="RBN17" s="813"/>
      <c r="RBO17" s="813"/>
      <c r="RBP17" s="813"/>
      <c r="RBQ17" s="813"/>
      <c r="RBR17" s="813"/>
      <c r="RBS17" s="813"/>
      <c r="RBT17" s="813"/>
      <c r="RBU17" s="813"/>
      <c r="RBV17" s="813"/>
      <c r="RBW17" s="813"/>
      <c r="RBX17" s="813"/>
      <c r="RBY17" s="813"/>
      <c r="RBZ17" s="813"/>
      <c r="RCA17" s="813"/>
      <c r="RCB17" s="813"/>
      <c r="RCC17" s="813"/>
      <c r="RCD17" s="813"/>
      <c r="RCE17" s="813"/>
      <c r="RCF17" s="813"/>
      <c r="RCG17" s="813"/>
      <c r="RCH17" s="813"/>
      <c r="RCI17" s="813"/>
      <c r="RCJ17" s="813"/>
      <c r="RCK17" s="813"/>
      <c r="RCL17" s="813"/>
      <c r="RCM17" s="813"/>
      <c r="RCN17" s="813"/>
      <c r="RCO17" s="813"/>
      <c r="RCP17" s="813"/>
      <c r="RCQ17" s="813"/>
      <c r="RCR17" s="813"/>
      <c r="RCS17" s="813"/>
      <c r="RCT17" s="813"/>
      <c r="RCU17" s="813"/>
      <c r="RCV17" s="813"/>
      <c r="RCW17" s="813"/>
      <c r="RCX17" s="813"/>
      <c r="RCY17" s="813"/>
      <c r="RCZ17" s="813"/>
      <c r="RDA17" s="813"/>
      <c r="RDB17" s="813"/>
      <c r="RDC17" s="813"/>
      <c r="RDD17" s="813"/>
      <c r="RDE17" s="813"/>
      <c r="RDF17" s="813"/>
      <c r="RDG17" s="813"/>
      <c r="RDH17" s="813"/>
      <c r="RDI17" s="813"/>
      <c r="RDJ17" s="813"/>
      <c r="RDK17" s="813"/>
      <c r="RDL17" s="813"/>
      <c r="RDM17" s="813"/>
      <c r="RDN17" s="813"/>
      <c r="RDO17" s="813"/>
      <c r="RDP17" s="813"/>
      <c r="RDQ17" s="813"/>
      <c r="RDR17" s="813"/>
      <c r="RDS17" s="813"/>
      <c r="RDT17" s="813"/>
      <c r="RDU17" s="813"/>
      <c r="RDV17" s="813"/>
      <c r="RDW17" s="813"/>
      <c r="RDX17" s="813"/>
      <c r="RDY17" s="813"/>
      <c r="RDZ17" s="813"/>
      <c r="REA17" s="813"/>
      <c r="REB17" s="813"/>
      <c r="REC17" s="813"/>
      <c r="RED17" s="813"/>
      <c r="REE17" s="813"/>
      <c r="REF17" s="813"/>
      <c r="REG17" s="813"/>
      <c r="REH17" s="813"/>
      <c r="REI17" s="813"/>
      <c r="REJ17" s="813"/>
      <c r="REK17" s="813"/>
      <c r="REL17" s="813"/>
      <c r="REM17" s="813"/>
      <c r="REN17" s="813"/>
      <c r="REO17" s="813"/>
      <c r="REP17" s="813"/>
      <c r="REQ17" s="813"/>
      <c r="RER17" s="813"/>
      <c r="RES17" s="813"/>
      <c r="RET17" s="813"/>
      <c r="REU17" s="813"/>
      <c r="REV17" s="813"/>
      <c r="REW17" s="813"/>
      <c r="REX17" s="813"/>
      <c r="REY17" s="813"/>
      <c r="REZ17" s="813"/>
      <c r="RFA17" s="813"/>
      <c r="RFB17" s="813"/>
      <c r="RFC17" s="813"/>
      <c r="RFD17" s="813"/>
      <c r="RFE17" s="813"/>
      <c r="RFF17" s="813"/>
      <c r="RFG17" s="813"/>
      <c r="RFH17" s="813"/>
      <c r="RFI17" s="813"/>
      <c r="RFJ17" s="813"/>
      <c r="RFK17" s="813"/>
      <c r="RFL17" s="813"/>
      <c r="RFM17" s="813"/>
      <c r="RFN17" s="813"/>
      <c r="RFO17" s="813"/>
      <c r="RFP17" s="813"/>
      <c r="RFQ17" s="813"/>
      <c r="RFR17" s="813"/>
      <c r="RFS17" s="813"/>
      <c r="RFT17" s="813"/>
      <c r="RFU17" s="813"/>
      <c r="RFV17" s="813"/>
      <c r="RFW17" s="813"/>
      <c r="RFX17" s="813"/>
      <c r="RFY17" s="813"/>
      <c r="RFZ17" s="813"/>
      <c r="RGA17" s="813"/>
      <c r="RGB17" s="813"/>
      <c r="RGC17" s="813"/>
      <c r="RGD17" s="813"/>
      <c r="RGE17" s="813"/>
      <c r="RGF17" s="813"/>
      <c r="RGG17" s="813"/>
      <c r="RGH17" s="813"/>
      <c r="RGI17" s="813"/>
      <c r="RGJ17" s="813"/>
      <c r="RGK17" s="813"/>
      <c r="RGL17" s="813"/>
      <c r="RGM17" s="813"/>
      <c r="RGN17" s="813"/>
      <c r="RGO17" s="813"/>
      <c r="RGP17" s="813"/>
      <c r="RGQ17" s="813"/>
      <c r="RGR17" s="813"/>
      <c r="RGS17" s="813"/>
      <c r="RGT17" s="813"/>
      <c r="RGU17" s="813"/>
      <c r="RGV17" s="813"/>
      <c r="RGW17" s="813"/>
      <c r="RGX17" s="813"/>
      <c r="RGY17" s="813"/>
      <c r="RGZ17" s="813"/>
      <c r="RHA17" s="813"/>
      <c r="RHB17" s="813"/>
      <c r="RHC17" s="813"/>
      <c r="RHD17" s="813"/>
      <c r="RHE17" s="813"/>
      <c r="RHF17" s="813"/>
      <c r="RHG17" s="813"/>
      <c r="RHH17" s="813"/>
      <c r="RHI17" s="813"/>
      <c r="RHJ17" s="813"/>
      <c r="RHK17" s="813"/>
      <c r="RHL17" s="813"/>
      <c r="RHM17" s="813"/>
      <c r="RHN17" s="813"/>
      <c r="RHO17" s="813"/>
      <c r="RHP17" s="813"/>
      <c r="RHQ17" s="813"/>
      <c r="RHR17" s="813"/>
      <c r="RHS17" s="813"/>
      <c r="RHT17" s="813"/>
      <c r="RHU17" s="813"/>
      <c r="RHV17" s="813"/>
      <c r="RHW17" s="813"/>
      <c r="RHX17" s="813"/>
      <c r="RHY17" s="813"/>
      <c r="RHZ17" s="813"/>
      <c r="RIA17" s="813"/>
      <c r="RIB17" s="813"/>
      <c r="RIC17" s="813"/>
      <c r="RID17" s="813"/>
      <c r="RIE17" s="813"/>
      <c r="RIF17" s="813"/>
      <c r="RIG17" s="813"/>
      <c r="RIH17" s="813"/>
      <c r="RII17" s="813"/>
      <c r="RIJ17" s="813"/>
      <c r="RIK17" s="813"/>
      <c r="RIL17" s="813"/>
      <c r="RIM17" s="813"/>
      <c r="RIN17" s="813"/>
      <c r="RIO17" s="813"/>
      <c r="RIP17" s="813"/>
      <c r="RIQ17" s="813"/>
      <c r="RIR17" s="813"/>
      <c r="RIS17" s="813"/>
      <c r="RIT17" s="813"/>
      <c r="RIU17" s="813"/>
      <c r="RIV17" s="813"/>
      <c r="RIW17" s="813"/>
      <c r="RIX17" s="813"/>
      <c r="RIY17" s="813"/>
      <c r="RIZ17" s="813"/>
      <c r="RJA17" s="813"/>
      <c r="RJB17" s="813"/>
      <c r="RJC17" s="813"/>
      <c r="RJD17" s="813"/>
      <c r="RJE17" s="813"/>
      <c r="RJF17" s="813"/>
      <c r="RJG17" s="813"/>
      <c r="RJH17" s="813"/>
      <c r="RJI17" s="813"/>
      <c r="RJJ17" s="813"/>
      <c r="RJK17" s="813"/>
      <c r="RJL17" s="813"/>
      <c r="RJM17" s="813"/>
      <c r="RJN17" s="813"/>
      <c r="RJO17" s="813"/>
      <c r="RJP17" s="813"/>
      <c r="RJQ17" s="813"/>
      <c r="RJR17" s="813"/>
      <c r="RJS17" s="813"/>
      <c r="RJT17" s="813"/>
      <c r="RJU17" s="813"/>
      <c r="RJV17" s="813"/>
      <c r="RJW17" s="813"/>
      <c r="RJX17" s="813"/>
      <c r="RJY17" s="813"/>
      <c r="RJZ17" s="813"/>
      <c r="RKA17" s="813"/>
      <c r="RKB17" s="813"/>
      <c r="RKC17" s="813"/>
      <c r="RKD17" s="813"/>
      <c r="RKE17" s="813"/>
      <c r="RKF17" s="813"/>
      <c r="RKG17" s="813"/>
      <c r="RKH17" s="813"/>
      <c r="RKI17" s="813"/>
      <c r="RKJ17" s="813"/>
      <c r="RKK17" s="813"/>
      <c r="RKL17" s="813"/>
      <c r="RKM17" s="813"/>
      <c r="RKN17" s="813"/>
      <c r="RKO17" s="813"/>
      <c r="RKP17" s="813"/>
      <c r="RKQ17" s="813"/>
      <c r="RKR17" s="813"/>
      <c r="RKS17" s="813"/>
      <c r="RKT17" s="813"/>
      <c r="RKU17" s="813"/>
      <c r="RKV17" s="813"/>
      <c r="RKW17" s="813"/>
      <c r="RKX17" s="813"/>
      <c r="RKY17" s="813"/>
      <c r="RKZ17" s="813"/>
      <c r="RLA17" s="813"/>
      <c r="RLB17" s="813"/>
      <c r="RLC17" s="813"/>
      <c r="RLD17" s="813"/>
      <c r="RLE17" s="813"/>
      <c r="RLF17" s="813"/>
      <c r="RLG17" s="813"/>
      <c r="RLH17" s="813"/>
      <c r="RLI17" s="813"/>
      <c r="RLJ17" s="813"/>
      <c r="RLK17" s="813"/>
      <c r="RLL17" s="813"/>
      <c r="RLM17" s="813"/>
      <c r="RLN17" s="813"/>
      <c r="RLO17" s="813"/>
      <c r="RLP17" s="813"/>
      <c r="RLQ17" s="813"/>
      <c r="RLR17" s="813"/>
      <c r="RLS17" s="813"/>
      <c r="RLT17" s="813"/>
      <c r="RLU17" s="813"/>
      <c r="RLV17" s="813"/>
      <c r="RLW17" s="813"/>
      <c r="RLX17" s="813"/>
      <c r="RLY17" s="813"/>
      <c r="RLZ17" s="813"/>
      <c r="RMA17" s="813"/>
      <c r="RMB17" s="813"/>
      <c r="RMC17" s="813"/>
      <c r="RMD17" s="813"/>
      <c r="RME17" s="813"/>
      <c r="RMF17" s="813"/>
      <c r="RMG17" s="813"/>
      <c r="RMH17" s="813"/>
      <c r="RMI17" s="813"/>
      <c r="RMJ17" s="813"/>
      <c r="RMK17" s="813"/>
      <c r="RML17" s="813"/>
      <c r="RMM17" s="813"/>
      <c r="RMN17" s="813"/>
      <c r="RMO17" s="813"/>
      <c r="RMP17" s="813"/>
      <c r="RMQ17" s="813"/>
      <c r="RMR17" s="813"/>
      <c r="RMS17" s="813"/>
      <c r="RMT17" s="813"/>
      <c r="RMU17" s="813"/>
      <c r="RMV17" s="813"/>
      <c r="RMW17" s="813"/>
      <c r="RMX17" s="813"/>
      <c r="RMY17" s="813"/>
      <c r="RMZ17" s="813"/>
      <c r="RNA17" s="813"/>
      <c r="RNB17" s="813"/>
      <c r="RNC17" s="813"/>
      <c r="RND17" s="813"/>
      <c r="RNE17" s="813"/>
      <c r="RNF17" s="813"/>
      <c r="RNG17" s="813"/>
      <c r="RNH17" s="813"/>
      <c r="RNI17" s="813"/>
      <c r="RNJ17" s="813"/>
      <c r="RNK17" s="813"/>
      <c r="RNL17" s="813"/>
      <c r="RNM17" s="813"/>
      <c r="RNN17" s="813"/>
      <c r="RNO17" s="813"/>
      <c r="RNP17" s="813"/>
      <c r="RNQ17" s="813"/>
      <c r="RNR17" s="813"/>
      <c r="RNS17" s="813"/>
      <c r="RNT17" s="813"/>
      <c r="RNU17" s="813"/>
      <c r="RNV17" s="813"/>
      <c r="RNW17" s="813"/>
      <c r="RNX17" s="813"/>
      <c r="RNY17" s="813"/>
      <c r="RNZ17" s="813"/>
      <c r="ROA17" s="813"/>
      <c r="ROB17" s="813"/>
      <c r="ROC17" s="813"/>
      <c r="ROD17" s="813"/>
      <c r="ROE17" s="813"/>
      <c r="ROF17" s="813"/>
      <c r="ROG17" s="813"/>
      <c r="ROH17" s="813"/>
      <c r="ROI17" s="813"/>
      <c r="ROJ17" s="813"/>
      <c r="ROK17" s="813"/>
      <c r="ROL17" s="813"/>
      <c r="ROM17" s="813"/>
      <c r="RON17" s="813"/>
      <c r="ROO17" s="813"/>
      <c r="ROP17" s="813"/>
      <c r="ROQ17" s="813"/>
      <c r="ROR17" s="813"/>
      <c r="ROS17" s="813"/>
      <c r="ROT17" s="813"/>
      <c r="ROU17" s="813"/>
      <c r="ROV17" s="813"/>
      <c r="ROW17" s="813"/>
      <c r="ROX17" s="813"/>
      <c r="ROY17" s="813"/>
      <c r="ROZ17" s="813"/>
      <c r="RPA17" s="813"/>
      <c r="RPB17" s="813"/>
      <c r="RPC17" s="813"/>
      <c r="RPD17" s="813"/>
      <c r="RPE17" s="813"/>
      <c r="RPF17" s="813"/>
      <c r="RPG17" s="813"/>
      <c r="RPH17" s="813"/>
      <c r="RPI17" s="813"/>
      <c r="RPJ17" s="813"/>
      <c r="RPK17" s="813"/>
      <c r="RPL17" s="813"/>
      <c r="RPM17" s="813"/>
      <c r="RPN17" s="813"/>
      <c r="RPO17" s="813"/>
      <c r="RPP17" s="813"/>
      <c r="RPQ17" s="813"/>
      <c r="RPR17" s="813"/>
      <c r="RPS17" s="813"/>
      <c r="RPT17" s="813"/>
      <c r="RPU17" s="813"/>
      <c r="RPV17" s="813"/>
      <c r="RPW17" s="813"/>
      <c r="RPX17" s="813"/>
      <c r="RPY17" s="813"/>
      <c r="RPZ17" s="813"/>
      <c r="RQA17" s="813"/>
      <c r="RQB17" s="813"/>
      <c r="RQC17" s="813"/>
      <c r="RQD17" s="813"/>
      <c r="RQE17" s="813"/>
      <c r="RQF17" s="813"/>
      <c r="RQG17" s="813"/>
      <c r="RQH17" s="813"/>
      <c r="RQI17" s="813"/>
      <c r="RQJ17" s="813"/>
      <c r="RQK17" s="813"/>
      <c r="RQL17" s="813"/>
      <c r="RQM17" s="813"/>
      <c r="RQN17" s="813"/>
      <c r="RQO17" s="813"/>
      <c r="RQP17" s="813"/>
      <c r="RQQ17" s="813"/>
      <c r="RQR17" s="813"/>
      <c r="RQS17" s="813"/>
      <c r="RQT17" s="813"/>
      <c r="RQU17" s="813"/>
      <c r="RQV17" s="813"/>
      <c r="RQW17" s="813"/>
      <c r="RQX17" s="813"/>
      <c r="RQY17" s="813"/>
      <c r="RQZ17" s="813"/>
      <c r="RRA17" s="813"/>
      <c r="RRB17" s="813"/>
      <c r="RRC17" s="813"/>
      <c r="RRD17" s="813"/>
      <c r="RRE17" s="813"/>
      <c r="RRF17" s="813"/>
      <c r="RRG17" s="813"/>
      <c r="RRH17" s="813"/>
      <c r="RRI17" s="813"/>
      <c r="RRJ17" s="813"/>
      <c r="RRK17" s="813"/>
      <c r="RRL17" s="813"/>
      <c r="RRM17" s="813"/>
      <c r="RRN17" s="813"/>
      <c r="RRO17" s="813"/>
      <c r="RRP17" s="813"/>
      <c r="RRQ17" s="813"/>
      <c r="RRR17" s="813"/>
      <c r="RRS17" s="813"/>
      <c r="RRT17" s="813"/>
      <c r="RRU17" s="813"/>
      <c r="RRV17" s="813"/>
      <c r="RRW17" s="813"/>
      <c r="RRX17" s="813"/>
      <c r="RRY17" s="813"/>
      <c r="RRZ17" s="813"/>
      <c r="RSA17" s="813"/>
      <c r="RSB17" s="813"/>
      <c r="RSC17" s="813"/>
      <c r="RSD17" s="813"/>
      <c r="RSE17" s="813"/>
      <c r="RSF17" s="813"/>
      <c r="RSG17" s="813"/>
      <c r="RSH17" s="813"/>
      <c r="RSI17" s="813"/>
      <c r="RSJ17" s="813"/>
      <c r="RSK17" s="813"/>
      <c r="RSL17" s="813"/>
      <c r="RSM17" s="813"/>
      <c r="RSN17" s="813"/>
      <c r="RSO17" s="813"/>
      <c r="RSP17" s="813"/>
      <c r="RSQ17" s="813"/>
      <c r="RSR17" s="813"/>
      <c r="RSS17" s="813"/>
      <c r="RST17" s="813"/>
      <c r="RSU17" s="813"/>
      <c r="RSV17" s="813"/>
      <c r="RSW17" s="813"/>
      <c r="RSX17" s="813"/>
      <c r="RSY17" s="813"/>
      <c r="RSZ17" s="813"/>
      <c r="RTA17" s="813"/>
      <c r="RTB17" s="813"/>
      <c r="RTC17" s="813"/>
      <c r="RTD17" s="813"/>
      <c r="RTE17" s="813"/>
      <c r="RTF17" s="813"/>
      <c r="RTG17" s="813"/>
      <c r="RTH17" s="813"/>
      <c r="RTI17" s="813"/>
      <c r="RTJ17" s="813"/>
      <c r="RTK17" s="813"/>
      <c r="RTL17" s="813"/>
      <c r="RTM17" s="813"/>
      <c r="RTN17" s="813"/>
      <c r="RTO17" s="813"/>
      <c r="RTP17" s="813"/>
      <c r="RTQ17" s="813"/>
      <c r="RTR17" s="813"/>
      <c r="RTS17" s="813"/>
      <c r="RTT17" s="813"/>
      <c r="RTU17" s="813"/>
      <c r="RTV17" s="813"/>
      <c r="RTW17" s="813"/>
      <c r="RTX17" s="813"/>
      <c r="RTY17" s="813"/>
      <c r="RTZ17" s="813"/>
      <c r="RUA17" s="813"/>
      <c r="RUB17" s="813"/>
      <c r="RUC17" s="813"/>
      <c r="RUD17" s="813"/>
      <c r="RUE17" s="813"/>
      <c r="RUF17" s="813"/>
      <c r="RUG17" s="813"/>
      <c r="RUH17" s="813"/>
      <c r="RUI17" s="813"/>
      <c r="RUJ17" s="813"/>
      <c r="RUK17" s="813"/>
      <c r="RUL17" s="813"/>
      <c r="RUM17" s="813"/>
      <c r="RUN17" s="813"/>
      <c r="RUO17" s="813"/>
      <c r="RUP17" s="813"/>
      <c r="RUQ17" s="813"/>
      <c r="RUR17" s="813"/>
      <c r="RUS17" s="813"/>
      <c r="RUT17" s="813"/>
      <c r="RUU17" s="813"/>
      <c r="RUV17" s="813"/>
      <c r="RUW17" s="813"/>
      <c r="RUX17" s="813"/>
      <c r="RUY17" s="813"/>
      <c r="RUZ17" s="813"/>
      <c r="RVA17" s="813"/>
      <c r="RVB17" s="813"/>
      <c r="RVC17" s="813"/>
      <c r="RVD17" s="813"/>
      <c r="RVE17" s="813"/>
      <c r="RVF17" s="813"/>
      <c r="RVG17" s="813"/>
      <c r="RVH17" s="813"/>
      <c r="RVI17" s="813"/>
      <c r="RVJ17" s="813"/>
      <c r="RVK17" s="813"/>
      <c r="RVL17" s="813"/>
      <c r="RVM17" s="813"/>
      <c r="RVN17" s="813"/>
      <c r="RVO17" s="813"/>
      <c r="RVP17" s="813"/>
      <c r="RVQ17" s="813"/>
      <c r="RVR17" s="813"/>
      <c r="RVS17" s="813"/>
      <c r="RVT17" s="813"/>
      <c r="RVU17" s="813"/>
      <c r="RVV17" s="813"/>
      <c r="RVW17" s="813"/>
      <c r="RVX17" s="813"/>
      <c r="RVY17" s="813"/>
      <c r="RVZ17" s="813"/>
      <c r="RWA17" s="813"/>
      <c r="RWB17" s="813"/>
      <c r="RWC17" s="813"/>
      <c r="RWD17" s="813"/>
      <c r="RWE17" s="813"/>
      <c r="RWF17" s="813"/>
      <c r="RWG17" s="813"/>
      <c r="RWH17" s="813"/>
      <c r="RWI17" s="813"/>
      <c r="RWJ17" s="813"/>
      <c r="RWK17" s="813"/>
      <c r="RWL17" s="813"/>
      <c r="RWM17" s="813"/>
      <c r="RWN17" s="813"/>
      <c r="RWO17" s="813"/>
      <c r="RWP17" s="813"/>
      <c r="RWQ17" s="813"/>
      <c r="RWR17" s="813"/>
      <c r="RWS17" s="813"/>
      <c r="RWT17" s="813"/>
      <c r="RWU17" s="813"/>
      <c r="RWV17" s="813"/>
      <c r="RWW17" s="813"/>
      <c r="RWX17" s="813"/>
      <c r="RWY17" s="813"/>
      <c r="RWZ17" s="813"/>
      <c r="RXA17" s="813"/>
      <c r="RXB17" s="813"/>
      <c r="RXC17" s="813"/>
      <c r="RXD17" s="813"/>
      <c r="RXE17" s="813"/>
      <c r="RXF17" s="813"/>
      <c r="RXG17" s="813"/>
      <c r="RXH17" s="813"/>
      <c r="RXI17" s="813"/>
      <c r="RXJ17" s="813"/>
      <c r="RXK17" s="813"/>
      <c r="RXL17" s="813"/>
      <c r="RXM17" s="813"/>
      <c r="RXN17" s="813"/>
      <c r="RXO17" s="813"/>
      <c r="RXP17" s="813"/>
      <c r="RXQ17" s="813"/>
      <c r="RXR17" s="813"/>
      <c r="RXS17" s="813"/>
      <c r="RXT17" s="813"/>
      <c r="RXU17" s="813"/>
      <c r="RXV17" s="813"/>
      <c r="RXW17" s="813"/>
      <c r="RXX17" s="813"/>
      <c r="RXY17" s="813"/>
      <c r="RXZ17" s="813"/>
      <c r="RYA17" s="813"/>
      <c r="RYB17" s="813"/>
      <c r="RYC17" s="813"/>
      <c r="RYD17" s="813"/>
      <c r="RYE17" s="813"/>
      <c r="RYF17" s="813"/>
      <c r="RYG17" s="813"/>
      <c r="RYH17" s="813"/>
      <c r="RYI17" s="813"/>
      <c r="RYJ17" s="813"/>
      <c r="RYK17" s="813"/>
      <c r="RYL17" s="813"/>
      <c r="RYM17" s="813"/>
      <c r="RYN17" s="813"/>
      <c r="RYO17" s="813"/>
      <c r="RYP17" s="813"/>
      <c r="RYQ17" s="813"/>
      <c r="RYR17" s="813"/>
      <c r="RYS17" s="813"/>
      <c r="RYT17" s="813"/>
      <c r="RYU17" s="813"/>
      <c r="RYV17" s="813"/>
      <c r="RYW17" s="813"/>
      <c r="RYX17" s="813"/>
      <c r="RYY17" s="813"/>
      <c r="RYZ17" s="813"/>
      <c r="RZA17" s="813"/>
      <c r="RZB17" s="813"/>
      <c r="RZC17" s="813"/>
      <c r="RZD17" s="813"/>
      <c r="RZE17" s="813"/>
      <c r="RZF17" s="813"/>
      <c r="RZG17" s="813"/>
      <c r="RZH17" s="813"/>
      <c r="RZI17" s="813"/>
      <c r="RZJ17" s="813"/>
      <c r="RZK17" s="813"/>
      <c r="RZL17" s="813"/>
      <c r="RZM17" s="813"/>
      <c r="RZN17" s="813"/>
      <c r="RZO17" s="813"/>
      <c r="RZP17" s="813"/>
      <c r="RZQ17" s="813"/>
      <c r="RZR17" s="813"/>
      <c r="RZS17" s="813"/>
      <c r="RZT17" s="813"/>
      <c r="RZU17" s="813"/>
      <c r="RZV17" s="813"/>
      <c r="RZW17" s="813"/>
      <c r="RZX17" s="813"/>
      <c r="RZY17" s="813"/>
      <c r="RZZ17" s="813"/>
      <c r="SAA17" s="813"/>
      <c r="SAB17" s="813"/>
      <c r="SAC17" s="813"/>
      <c r="SAD17" s="813"/>
      <c r="SAE17" s="813"/>
      <c r="SAF17" s="813"/>
      <c r="SAG17" s="813"/>
      <c r="SAH17" s="813"/>
      <c r="SAI17" s="813"/>
      <c r="SAJ17" s="813"/>
      <c r="SAK17" s="813"/>
      <c r="SAL17" s="813"/>
      <c r="SAM17" s="813"/>
      <c r="SAN17" s="813"/>
      <c r="SAO17" s="813"/>
      <c r="SAP17" s="813"/>
      <c r="SAQ17" s="813"/>
      <c r="SAR17" s="813"/>
      <c r="SAS17" s="813"/>
      <c r="SAT17" s="813"/>
      <c r="SAU17" s="813"/>
      <c r="SAV17" s="813"/>
      <c r="SAW17" s="813"/>
      <c r="SAX17" s="813"/>
      <c r="SAY17" s="813"/>
      <c r="SAZ17" s="813"/>
      <c r="SBA17" s="813"/>
      <c r="SBB17" s="813"/>
      <c r="SBC17" s="813"/>
      <c r="SBD17" s="813"/>
      <c r="SBE17" s="813"/>
      <c r="SBF17" s="813"/>
      <c r="SBG17" s="813"/>
      <c r="SBH17" s="813"/>
      <c r="SBI17" s="813"/>
      <c r="SBJ17" s="813"/>
      <c r="SBK17" s="813"/>
      <c r="SBL17" s="813"/>
      <c r="SBM17" s="813"/>
      <c r="SBN17" s="813"/>
      <c r="SBO17" s="813"/>
      <c r="SBP17" s="813"/>
      <c r="SBQ17" s="813"/>
      <c r="SBR17" s="813"/>
      <c r="SBS17" s="813"/>
      <c r="SBT17" s="813"/>
      <c r="SBU17" s="813"/>
      <c r="SBV17" s="813"/>
      <c r="SBW17" s="813"/>
      <c r="SBX17" s="813"/>
      <c r="SBY17" s="813"/>
      <c r="SBZ17" s="813"/>
      <c r="SCA17" s="813"/>
      <c r="SCB17" s="813"/>
      <c r="SCC17" s="813"/>
      <c r="SCD17" s="813"/>
      <c r="SCE17" s="813"/>
      <c r="SCF17" s="813"/>
      <c r="SCG17" s="813"/>
      <c r="SCH17" s="813"/>
      <c r="SCI17" s="813"/>
      <c r="SCJ17" s="813"/>
      <c r="SCK17" s="813"/>
      <c r="SCL17" s="813"/>
      <c r="SCM17" s="813"/>
      <c r="SCN17" s="813"/>
      <c r="SCO17" s="813"/>
      <c r="SCP17" s="813"/>
      <c r="SCQ17" s="813"/>
      <c r="SCR17" s="813"/>
      <c r="SCS17" s="813"/>
      <c r="SCT17" s="813"/>
      <c r="SCU17" s="813"/>
      <c r="SCV17" s="813"/>
      <c r="SCW17" s="813"/>
      <c r="SCX17" s="813"/>
      <c r="SCY17" s="813"/>
      <c r="SCZ17" s="813"/>
      <c r="SDA17" s="813"/>
      <c r="SDB17" s="813"/>
      <c r="SDC17" s="813"/>
      <c r="SDD17" s="813"/>
      <c r="SDE17" s="813"/>
      <c r="SDF17" s="813"/>
      <c r="SDG17" s="813"/>
      <c r="SDH17" s="813"/>
      <c r="SDI17" s="813"/>
      <c r="SDJ17" s="813"/>
      <c r="SDK17" s="813"/>
      <c r="SDL17" s="813"/>
      <c r="SDM17" s="813"/>
      <c r="SDN17" s="813"/>
      <c r="SDO17" s="813"/>
      <c r="SDP17" s="813"/>
      <c r="SDQ17" s="813"/>
      <c r="SDR17" s="813"/>
      <c r="SDS17" s="813"/>
      <c r="SDT17" s="813"/>
      <c r="SDU17" s="813"/>
      <c r="SDV17" s="813"/>
      <c r="SDW17" s="813"/>
      <c r="SDX17" s="813"/>
      <c r="SDY17" s="813"/>
      <c r="SDZ17" s="813"/>
      <c r="SEA17" s="813"/>
      <c r="SEB17" s="813"/>
      <c r="SEC17" s="813"/>
      <c r="SED17" s="813"/>
      <c r="SEE17" s="813"/>
      <c r="SEF17" s="813"/>
      <c r="SEG17" s="813"/>
      <c r="SEH17" s="813"/>
      <c r="SEI17" s="813"/>
      <c r="SEJ17" s="813"/>
      <c r="SEK17" s="813"/>
      <c r="SEL17" s="813"/>
      <c r="SEM17" s="813"/>
      <c r="SEN17" s="813"/>
      <c r="SEO17" s="813"/>
      <c r="SEP17" s="813"/>
      <c r="SEQ17" s="813"/>
      <c r="SER17" s="813"/>
      <c r="SES17" s="813"/>
      <c r="SET17" s="813"/>
      <c r="SEU17" s="813"/>
      <c r="SEV17" s="813"/>
      <c r="SEW17" s="813"/>
      <c r="SEX17" s="813"/>
      <c r="SEY17" s="813"/>
      <c r="SEZ17" s="813"/>
      <c r="SFA17" s="813"/>
      <c r="SFB17" s="813"/>
      <c r="SFC17" s="813"/>
      <c r="SFD17" s="813"/>
      <c r="SFE17" s="813"/>
      <c r="SFF17" s="813"/>
      <c r="SFG17" s="813"/>
      <c r="SFH17" s="813"/>
      <c r="SFI17" s="813"/>
      <c r="SFJ17" s="813"/>
      <c r="SFK17" s="813"/>
      <c r="SFL17" s="813"/>
      <c r="SFM17" s="813"/>
      <c r="SFN17" s="813"/>
      <c r="SFO17" s="813"/>
      <c r="SFP17" s="813"/>
      <c r="SFQ17" s="813"/>
      <c r="SFR17" s="813"/>
      <c r="SFS17" s="813"/>
      <c r="SFT17" s="813"/>
      <c r="SFU17" s="813"/>
      <c r="SFV17" s="813"/>
      <c r="SFW17" s="813"/>
      <c r="SFX17" s="813"/>
      <c r="SFY17" s="813"/>
      <c r="SFZ17" s="813"/>
      <c r="SGA17" s="813"/>
      <c r="SGB17" s="813"/>
      <c r="SGC17" s="813"/>
      <c r="SGD17" s="813"/>
      <c r="SGE17" s="813"/>
      <c r="SGF17" s="813"/>
      <c r="SGG17" s="813"/>
      <c r="SGH17" s="813"/>
      <c r="SGI17" s="813"/>
      <c r="SGJ17" s="813"/>
      <c r="SGK17" s="813"/>
      <c r="SGL17" s="813"/>
      <c r="SGM17" s="813"/>
      <c r="SGN17" s="813"/>
      <c r="SGO17" s="813"/>
      <c r="SGP17" s="813"/>
      <c r="SGQ17" s="813"/>
      <c r="SGR17" s="813"/>
      <c r="SGS17" s="813"/>
      <c r="SGT17" s="813"/>
      <c r="SGU17" s="813"/>
      <c r="SGV17" s="813"/>
      <c r="SGW17" s="813"/>
      <c r="SGX17" s="813"/>
      <c r="SGY17" s="813"/>
      <c r="SGZ17" s="813"/>
      <c r="SHA17" s="813"/>
      <c r="SHB17" s="813"/>
      <c r="SHC17" s="813"/>
      <c r="SHD17" s="813"/>
      <c r="SHE17" s="813"/>
      <c r="SHF17" s="813"/>
      <c r="SHG17" s="813"/>
      <c r="SHH17" s="813"/>
      <c r="SHI17" s="813"/>
      <c r="SHJ17" s="813"/>
      <c r="SHK17" s="813"/>
      <c r="SHL17" s="813"/>
      <c r="SHM17" s="813"/>
      <c r="SHN17" s="813"/>
      <c r="SHO17" s="813"/>
      <c r="SHP17" s="813"/>
      <c r="SHQ17" s="813"/>
      <c r="SHR17" s="813"/>
      <c r="SHS17" s="813"/>
      <c r="SHT17" s="813"/>
      <c r="SHU17" s="813"/>
      <c r="SHV17" s="813"/>
      <c r="SHW17" s="813"/>
      <c r="SHX17" s="813"/>
      <c r="SHY17" s="813"/>
      <c r="SHZ17" s="813"/>
      <c r="SIA17" s="813"/>
      <c r="SIB17" s="813"/>
      <c r="SIC17" s="813"/>
      <c r="SID17" s="813"/>
      <c r="SIE17" s="813"/>
      <c r="SIF17" s="813"/>
      <c r="SIG17" s="813"/>
      <c r="SIH17" s="813"/>
      <c r="SII17" s="813"/>
      <c r="SIJ17" s="813"/>
      <c r="SIK17" s="813"/>
      <c r="SIL17" s="813"/>
      <c r="SIM17" s="813"/>
      <c r="SIN17" s="813"/>
      <c r="SIO17" s="813"/>
      <c r="SIP17" s="813"/>
      <c r="SIQ17" s="813"/>
      <c r="SIR17" s="813"/>
      <c r="SIS17" s="813"/>
      <c r="SIT17" s="813"/>
      <c r="SIU17" s="813"/>
      <c r="SIV17" s="813"/>
      <c r="SIW17" s="813"/>
      <c r="SIX17" s="813"/>
      <c r="SIY17" s="813"/>
      <c r="SIZ17" s="813"/>
      <c r="SJA17" s="813"/>
      <c r="SJB17" s="813"/>
      <c r="SJC17" s="813"/>
      <c r="SJD17" s="813"/>
      <c r="SJE17" s="813"/>
      <c r="SJF17" s="813"/>
      <c r="SJG17" s="813"/>
      <c r="SJH17" s="813"/>
      <c r="SJI17" s="813"/>
      <c r="SJJ17" s="813"/>
      <c r="SJK17" s="813"/>
      <c r="SJL17" s="813"/>
      <c r="SJM17" s="813"/>
      <c r="SJN17" s="813"/>
      <c r="SJO17" s="813"/>
      <c r="SJP17" s="813"/>
      <c r="SJQ17" s="813"/>
      <c r="SJR17" s="813"/>
      <c r="SJS17" s="813"/>
      <c r="SJT17" s="813"/>
      <c r="SJU17" s="813"/>
      <c r="SJV17" s="813"/>
      <c r="SJW17" s="813"/>
      <c r="SJX17" s="813"/>
      <c r="SJY17" s="813"/>
      <c r="SJZ17" s="813"/>
      <c r="SKA17" s="813"/>
      <c r="SKB17" s="813"/>
      <c r="SKC17" s="813"/>
      <c r="SKD17" s="813"/>
      <c r="SKE17" s="813"/>
      <c r="SKF17" s="813"/>
      <c r="SKG17" s="813"/>
      <c r="SKH17" s="813"/>
      <c r="SKI17" s="813"/>
      <c r="SKJ17" s="813"/>
      <c r="SKK17" s="813"/>
      <c r="SKL17" s="813"/>
      <c r="SKM17" s="813"/>
      <c r="SKN17" s="813"/>
      <c r="SKO17" s="813"/>
      <c r="SKP17" s="813"/>
      <c r="SKQ17" s="813"/>
      <c r="SKR17" s="813"/>
      <c r="SKS17" s="813"/>
      <c r="SKT17" s="813"/>
      <c r="SKU17" s="813"/>
      <c r="SKV17" s="813"/>
      <c r="SKW17" s="813"/>
      <c r="SKX17" s="813"/>
      <c r="SKY17" s="813"/>
      <c r="SKZ17" s="813"/>
      <c r="SLA17" s="813"/>
      <c r="SLB17" s="813"/>
      <c r="SLC17" s="813"/>
      <c r="SLD17" s="813"/>
      <c r="SLE17" s="813"/>
      <c r="SLF17" s="813"/>
      <c r="SLG17" s="813"/>
      <c r="SLH17" s="813"/>
      <c r="SLI17" s="813"/>
      <c r="SLJ17" s="813"/>
      <c r="SLK17" s="813"/>
      <c r="SLL17" s="813"/>
      <c r="SLM17" s="813"/>
      <c r="SLN17" s="813"/>
      <c r="SLO17" s="813"/>
      <c r="SLP17" s="813"/>
      <c r="SLQ17" s="813"/>
      <c r="SLR17" s="813"/>
      <c r="SLS17" s="813"/>
      <c r="SLT17" s="813"/>
      <c r="SLU17" s="813"/>
      <c r="SLV17" s="813"/>
      <c r="SLW17" s="813"/>
      <c r="SLX17" s="813"/>
      <c r="SLY17" s="813"/>
      <c r="SLZ17" s="813"/>
      <c r="SMA17" s="813"/>
      <c r="SMB17" s="813"/>
      <c r="SMC17" s="813"/>
      <c r="SMD17" s="813"/>
      <c r="SME17" s="813"/>
      <c r="SMF17" s="813"/>
      <c r="SMG17" s="813"/>
      <c r="SMH17" s="813"/>
      <c r="SMI17" s="813"/>
      <c r="SMJ17" s="813"/>
      <c r="SMK17" s="813"/>
      <c r="SML17" s="813"/>
      <c r="SMM17" s="813"/>
      <c r="SMN17" s="813"/>
      <c r="SMO17" s="813"/>
      <c r="SMP17" s="813"/>
      <c r="SMQ17" s="813"/>
      <c r="SMR17" s="813"/>
      <c r="SMS17" s="813"/>
      <c r="SMT17" s="813"/>
      <c r="SMU17" s="813"/>
      <c r="SMV17" s="813"/>
      <c r="SMW17" s="813"/>
      <c r="SMX17" s="813"/>
      <c r="SMY17" s="813"/>
      <c r="SMZ17" s="813"/>
      <c r="SNA17" s="813"/>
      <c r="SNB17" s="813"/>
      <c r="SNC17" s="813"/>
      <c r="SND17" s="813"/>
      <c r="SNE17" s="813"/>
      <c r="SNF17" s="813"/>
      <c r="SNG17" s="813"/>
      <c r="SNH17" s="813"/>
      <c r="SNI17" s="813"/>
      <c r="SNJ17" s="813"/>
      <c r="SNK17" s="813"/>
      <c r="SNL17" s="813"/>
      <c r="SNM17" s="813"/>
      <c r="SNN17" s="813"/>
      <c r="SNO17" s="813"/>
      <c r="SNP17" s="813"/>
      <c r="SNQ17" s="813"/>
      <c r="SNR17" s="813"/>
      <c r="SNS17" s="813"/>
      <c r="SNT17" s="813"/>
      <c r="SNU17" s="813"/>
      <c r="SNV17" s="813"/>
      <c r="SNW17" s="813"/>
      <c r="SNX17" s="813"/>
      <c r="SNY17" s="813"/>
      <c r="SNZ17" s="813"/>
      <c r="SOA17" s="813"/>
      <c r="SOB17" s="813"/>
      <c r="SOC17" s="813"/>
      <c r="SOD17" s="813"/>
      <c r="SOE17" s="813"/>
      <c r="SOF17" s="813"/>
      <c r="SOG17" s="813"/>
      <c r="SOH17" s="813"/>
      <c r="SOI17" s="813"/>
      <c r="SOJ17" s="813"/>
      <c r="SOK17" s="813"/>
      <c r="SOL17" s="813"/>
      <c r="SOM17" s="813"/>
      <c r="SON17" s="813"/>
      <c r="SOO17" s="813"/>
      <c r="SOP17" s="813"/>
      <c r="SOQ17" s="813"/>
      <c r="SOR17" s="813"/>
      <c r="SOS17" s="813"/>
      <c r="SOT17" s="813"/>
      <c r="SOU17" s="813"/>
      <c r="SOV17" s="813"/>
      <c r="SOW17" s="813"/>
      <c r="SOX17" s="813"/>
      <c r="SOY17" s="813"/>
      <c r="SOZ17" s="813"/>
      <c r="SPA17" s="813"/>
      <c r="SPB17" s="813"/>
      <c r="SPC17" s="813"/>
      <c r="SPD17" s="813"/>
      <c r="SPE17" s="813"/>
      <c r="SPF17" s="813"/>
      <c r="SPG17" s="813"/>
      <c r="SPH17" s="813"/>
      <c r="SPI17" s="813"/>
      <c r="SPJ17" s="813"/>
      <c r="SPK17" s="813"/>
      <c r="SPL17" s="813"/>
      <c r="SPM17" s="813"/>
      <c r="SPN17" s="813"/>
      <c r="SPO17" s="813"/>
      <c r="SPP17" s="813"/>
      <c r="SPQ17" s="813"/>
      <c r="SPR17" s="813"/>
      <c r="SPS17" s="813"/>
      <c r="SPT17" s="813"/>
      <c r="SPU17" s="813"/>
      <c r="SPV17" s="813"/>
      <c r="SPW17" s="813"/>
      <c r="SPX17" s="813"/>
      <c r="SPY17" s="813"/>
      <c r="SPZ17" s="813"/>
      <c r="SQA17" s="813"/>
      <c r="SQB17" s="813"/>
      <c r="SQC17" s="813"/>
      <c r="SQD17" s="813"/>
      <c r="SQE17" s="813"/>
      <c r="SQF17" s="813"/>
      <c r="SQG17" s="813"/>
      <c r="SQH17" s="813"/>
      <c r="SQI17" s="813"/>
      <c r="SQJ17" s="813"/>
      <c r="SQK17" s="813"/>
      <c r="SQL17" s="813"/>
      <c r="SQM17" s="813"/>
      <c r="SQN17" s="813"/>
      <c r="SQO17" s="813"/>
      <c r="SQP17" s="813"/>
      <c r="SQQ17" s="813"/>
      <c r="SQR17" s="813"/>
      <c r="SQS17" s="813"/>
      <c r="SQT17" s="813"/>
      <c r="SQU17" s="813"/>
      <c r="SQV17" s="813"/>
      <c r="SQW17" s="813"/>
      <c r="SQX17" s="813"/>
      <c r="SQY17" s="813"/>
      <c r="SQZ17" s="813"/>
      <c r="SRA17" s="813"/>
      <c r="SRB17" s="813"/>
      <c r="SRC17" s="813"/>
      <c r="SRD17" s="813"/>
      <c r="SRE17" s="813"/>
      <c r="SRF17" s="813"/>
      <c r="SRG17" s="813"/>
      <c r="SRH17" s="813"/>
      <c r="SRI17" s="813"/>
      <c r="SRJ17" s="813"/>
      <c r="SRK17" s="813"/>
      <c r="SRL17" s="813"/>
      <c r="SRM17" s="813"/>
      <c r="SRN17" s="813"/>
      <c r="SRO17" s="813"/>
      <c r="SRP17" s="813"/>
      <c r="SRQ17" s="813"/>
      <c r="SRR17" s="813"/>
      <c r="SRS17" s="813"/>
      <c r="SRT17" s="813"/>
      <c r="SRU17" s="813"/>
      <c r="SRV17" s="813"/>
      <c r="SRW17" s="813"/>
      <c r="SRX17" s="813"/>
      <c r="SRY17" s="813"/>
      <c r="SRZ17" s="813"/>
      <c r="SSA17" s="813"/>
      <c r="SSB17" s="813"/>
      <c r="SSC17" s="813"/>
      <c r="SSD17" s="813"/>
      <c r="SSE17" s="813"/>
      <c r="SSF17" s="813"/>
      <c r="SSG17" s="813"/>
      <c r="SSH17" s="813"/>
      <c r="SSI17" s="813"/>
      <c r="SSJ17" s="813"/>
      <c r="SSK17" s="813"/>
      <c r="SSL17" s="813"/>
      <c r="SSM17" s="813"/>
      <c r="SSN17" s="813"/>
      <c r="SSO17" s="813"/>
      <c r="SSP17" s="813"/>
      <c r="SSQ17" s="813"/>
      <c r="SSR17" s="813"/>
      <c r="SSS17" s="813"/>
      <c r="SST17" s="813"/>
      <c r="SSU17" s="813"/>
      <c r="SSV17" s="813"/>
      <c r="SSW17" s="813"/>
      <c r="SSX17" s="813"/>
      <c r="SSY17" s="813"/>
      <c r="SSZ17" s="813"/>
      <c r="STA17" s="813"/>
      <c r="STB17" s="813"/>
      <c r="STC17" s="813"/>
      <c r="STD17" s="813"/>
      <c r="STE17" s="813"/>
      <c r="STF17" s="813"/>
      <c r="STG17" s="813"/>
      <c r="STH17" s="813"/>
      <c r="STI17" s="813"/>
      <c r="STJ17" s="813"/>
      <c r="STK17" s="813"/>
      <c r="STL17" s="813"/>
      <c r="STM17" s="813"/>
      <c r="STN17" s="813"/>
      <c r="STO17" s="813"/>
      <c r="STP17" s="813"/>
      <c r="STQ17" s="813"/>
      <c r="STR17" s="813"/>
      <c r="STS17" s="813"/>
      <c r="STT17" s="813"/>
      <c r="STU17" s="813"/>
      <c r="STV17" s="813"/>
      <c r="STW17" s="813"/>
      <c r="STX17" s="813"/>
      <c r="STY17" s="813"/>
      <c r="STZ17" s="813"/>
      <c r="SUA17" s="813"/>
      <c r="SUB17" s="813"/>
      <c r="SUC17" s="813"/>
      <c r="SUD17" s="813"/>
      <c r="SUE17" s="813"/>
      <c r="SUF17" s="813"/>
      <c r="SUG17" s="813"/>
      <c r="SUH17" s="813"/>
      <c r="SUI17" s="813"/>
      <c r="SUJ17" s="813"/>
      <c r="SUK17" s="813"/>
      <c r="SUL17" s="813"/>
      <c r="SUM17" s="813"/>
      <c r="SUN17" s="813"/>
      <c r="SUO17" s="813"/>
      <c r="SUP17" s="813"/>
      <c r="SUQ17" s="813"/>
      <c r="SUR17" s="813"/>
      <c r="SUS17" s="813"/>
      <c r="SUT17" s="813"/>
      <c r="SUU17" s="813"/>
      <c r="SUV17" s="813"/>
      <c r="SUW17" s="813"/>
      <c r="SUX17" s="813"/>
      <c r="SUY17" s="813"/>
      <c r="SUZ17" s="813"/>
      <c r="SVA17" s="813"/>
      <c r="SVB17" s="813"/>
      <c r="SVC17" s="813"/>
      <c r="SVD17" s="813"/>
      <c r="SVE17" s="813"/>
      <c r="SVF17" s="813"/>
      <c r="SVG17" s="813"/>
      <c r="SVH17" s="813"/>
      <c r="SVI17" s="813"/>
      <c r="SVJ17" s="813"/>
      <c r="SVK17" s="813"/>
      <c r="SVL17" s="813"/>
      <c r="SVM17" s="813"/>
      <c r="SVN17" s="813"/>
      <c r="SVO17" s="813"/>
      <c r="SVP17" s="813"/>
      <c r="SVQ17" s="813"/>
      <c r="SVR17" s="813"/>
      <c r="SVS17" s="813"/>
      <c r="SVT17" s="813"/>
      <c r="SVU17" s="813"/>
      <c r="SVV17" s="813"/>
      <c r="SVW17" s="813"/>
      <c r="SVX17" s="813"/>
      <c r="SVY17" s="813"/>
      <c r="SVZ17" s="813"/>
      <c r="SWA17" s="813"/>
      <c r="SWB17" s="813"/>
      <c r="SWC17" s="813"/>
      <c r="SWD17" s="813"/>
      <c r="SWE17" s="813"/>
      <c r="SWF17" s="813"/>
      <c r="SWG17" s="813"/>
      <c r="SWH17" s="813"/>
      <c r="SWI17" s="813"/>
      <c r="SWJ17" s="813"/>
      <c r="SWK17" s="813"/>
      <c r="SWL17" s="813"/>
      <c r="SWM17" s="813"/>
      <c r="SWN17" s="813"/>
      <c r="SWO17" s="813"/>
      <c r="SWP17" s="813"/>
      <c r="SWQ17" s="813"/>
      <c r="SWR17" s="813"/>
      <c r="SWS17" s="813"/>
      <c r="SWT17" s="813"/>
      <c r="SWU17" s="813"/>
      <c r="SWV17" s="813"/>
      <c r="SWW17" s="813"/>
      <c r="SWX17" s="813"/>
      <c r="SWY17" s="813"/>
      <c r="SWZ17" s="813"/>
      <c r="SXA17" s="813"/>
      <c r="SXB17" s="813"/>
      <c r="SXC17" s="813"/>
      <c r="SXD17" s="813"/>
      <c r="SXE17" s="813"/>
      <c r="SXF17" s="813"/>
      <c r="SXG17" s="813"/>
      <c r="SXH17" s="813"/>
      <c r="SXI17" s="813"/>
      <c r="SXJ17" s="813"/>
      <c r="SXK17" s="813"/>
      <c r="SXL17" s="813"/>
      <c r="SXM17" s="813"/>
      <c r="SXN17" s="813"/>
      <c r="SXO17" s="813"/>
      <c r="SXP17" s="813"/>
      <c r="SXQ17" s="813"/>
      <c r="SXR17" s="813"/>
      <c r="SXS17" s="813"/>
      <c r="SXT17" s="813"/>
      <c r="SXU17" s="813"/>
      <c r="SXV17" s="813"/>
      <c r="SXW17" s="813"/>
      <c r="SXX17" s="813"/>
      <c r="SXY17" s="813"/>
      <c r="SXZ17" s="813"/>
      <c r="SYA17" s="813"/>
      <c r="SYB17" s="813"/>
      <c r="SYC17" s="813"/>
      <c r="SYD17" s="813"/>
      <c r="SYE17" s="813"/>
      <c r="SYF17" s="813"/>
      <c r="SYG17" s="813"/>
      <c r="SYH17" s="813"/>
      <c r="SYI17" s="813"/>
      <c r="SYJ17" s="813"/>
      <c r="SYK17" s="813"/>
      <c r="SYL17" s="813"/>
      <c r="SYM17" s="813"/>
      <c r="SYN17" s="813"/>
      <c r="SYO17" s="813"/>
      <c r="SYP17" s="813"/>
      <c r="SYQ17" s="813"/>
      <c r="SYR17" s="813"/>
      <c r="SYS17" s="813"/>
      <c r="SYT17" s="813"/>
      <c r="SYU17" s="813"/>
      <c r="SYV17" s="813"/>
      <c r="SYW17" s="813"/>
      <c r="SYX17" s="813"/>
      <c r="SYY17" s="813"/>
      <c r="SYZ17" s="813"/>
      <c r="SZA17" s="813"/>
      <c r="SZB17" s="813"/>
      <c r="SZC17" s="813"/>
      <c r="SZD17" s="813"/>
      <c r="SZE17" s="813"/>
      <c r="SZF17" s="813"/>
      <c r="SZG17" s="813"/>
      <c r="SZH17" s="813"/>
      <c r="SZI17" s="813"/>
      <c r="SZJ17" s="813"/>
      <c r="SZK17" s="813"/>
      <c r="SZL17" s="813"/>
      <c r="SZM17" s="813"/>
      <c r="SZN17" s="813"/>
      <c r="SZO17" s="813"/>
      <c r="SZP17" s="813"/>
      <c r="SZQ17" s="813"/>
      <c r="SZR17" s="813"/>
      <c r="SZS17" s="813"/>
      <c r="SZT17" s="813"/>
      <c r="SZU17" s="813"/>
      <c r="SZV17" s="813"/>
      <c r="SZW17" s="813"/>
      <c r="SZX17" s="813"/>
      <c r="SZY17" s="813"/>
      <c r="SZZ17" s="813"/>
      <c r="TAA17" s="813"/>
      <c r="TAB17" s="813"/>
      <c r="TAC17" s="813"/>
      <c r="TAD17" s="813"/>
      <c r="TAE17" s="813"/>
      <c r="TAF17" s="813"/>
      <c r="TAG17" s="813"/>
      <c r="TAH17" s="813"/>
      <c r="TAI17" s="813"/>
      <c r="TAJ17" s="813"/>
      <c r="TAK17" s="813"/>
      <c r="TAL17" s="813"/>
      <c r="TAM17" s="813"/>
      <c r="TAN17" s="813"/>
      <c r="TAO17" s="813"/>
      <c r="TAP17" s="813"/>
      <c r="TAQ17" s="813"/>
      <c r="TAR17" s="813"/>
      <c r="TAS17" s="813"/>
      <c r="TAT17" s="813"/>
      <c r="TAU17" s="813"/>
      <c r="TAV17" s="813"/>
      <c r="TAW17" s="813"/>
      <c r="TAX17" s="813"/>
      <c r="TAY17" s="813"/>
      <c r="TAZ17" s="813"/>
      <c r="TBA17" s="813"/>
      <c r="TBB17" s="813"/>
      <c r="TBC17" s="813"/>
      <c r="TBD17" s="813"/>
      <c r="TBE17" s="813"/>
      <c r="TBF17" s="813"/>
      <c r="TBG17" s="813"/>
      <c r="TBH17" s="813"/>
      <c r="TBI17" s="813"/>
      <c r="TBJ17" s="813"/>
      <c r="TBK17" s="813"/>
      <c r="TBL17" s="813"/>
      <c r="TBM17" s="813"/>
      <c r="TBN17" s="813"/>
      <c r="TBO17" s="813"/>
      <c r="TBP17" s="813"/>
      <c r="TBQ17" s="813"/>
      <c r="TBR17" s="813"/>
      <c r="TBS17" s="813"/>
      <c r="TBT17" s="813"/>
      <c r="TBU17" s="813"/>
      <c r="TBV17" s="813"/>
      <c r="TBW17" s="813"/>
      <c r="TBX17" s="813"/>
      <c r="TBY17" s="813"/>
      <c r="TBZ17" s="813"/>
      <c r="TCA17" s="813"/>
      <c r="TCB17" s="813"/>
      <c r="TCC17" s="813"/>
      <c r="TCD17" s="813"/>
      <c r="TCE17" s="813"/>
      <c r="TCF17" s="813"/>
      <c r="TCG17" s="813"/>
      <c r="TCH17" s="813"/>
      <c r="TCI17" s="813"/>
      <c r="TCJ17" s="813"/>
      <c r="TCK17" s="813"/>
      <c r="TCL17" s="813"/>
      <c r="TCM17" s="813"/>
      <c r="TCN17" s="813"/>
      <c r="TCO17" s="813"/>
      <c r="TCP17" s="813"/>
      <c r="TCQ17" s="813"/>
      <c r="TCR17" s="813"/>
      <c r="TCS17" s="813"/>
      <c r="TCT17" s="813"/>
      <c r="TCU17" s="813"/>
      <c r="TCV17" s="813"/>
      <c r="TCW17" s="813"/>
      <c r="TCX17" s="813"/>
      <c r="TCY17" s="813"/>
      <c r="TCZ17" s="813"/>
      <c r="TDA17" s="813"/>
      <c r="TDB17" s="813"/>
      <c r="TDC17" s="813"/>
      <c r="TDD17" s="813"/>
      <c r="TDE17" s="813"/>
      <c r="TDF17" s="813"/>
      <c r="TDG17" s="813"/>
      <c r="TDH17" s="813"/>
      <c r="TDI17" s="813"/>
      <c r="TDJ17" s="813"/>
      <c r="TDK17" s="813"/>
      <c r="TDL17" s="813"/>
      <c r="TDM17" s="813"/>
      <c r="TDN17" s="813"/>
      <c r="TDO17" s="813"/>
      <c r="TDP17" s="813"/>
      <c r="TDQ17" s="813"/>
      <c r="TDR17" s="813"/>
      <c r="TDS17" s="813"/>
      <c r="TDT17" s="813"/>
      <c r="TDU17" s="813"/>
      <c r="TDV17" s="813"/>
      <c r="TDW17" s="813"/>
      <c r="TDX17" s="813"/>
      <c r="TDY17" s="813"/>
      <c r="TDZ17" s="813"/>
      <c r="TEA17" s="813"/>
      <c r="TEB17" s="813"/>
      <c r="TEC17" s="813"/>
      <c r="TED17" s="813"/>
      <c r="TEE17" s="813"/>
      <c r="TEF17" s="813"/>
      <c r="TEG17" s="813"/>
      <c r="TEH17" s="813"/>
      <c r="TEI17" s="813"/>
      <c r="TEJ17" s="813"/>
      <c r="TEK17" s="813"/>
      <c r="TEL17" s="813"/>
      <c r="TEM17" s="813"/>
      <c r="TEN17" s="813"/>
      <c r="TEO17" s="813"/>
      <c r="TEP17" s="813"/>
      <c r="TEQ17" s="813"/>
      <c r="TER17" s="813"/>
      <c r="TES17" s="813"/>
      <c r="TET17" s="813"/>
      <c r="TEU17" s="813"/>
      <c r="TEV17" s="813"/>
      <c r="TEW17" s="813"/>
      <c r="TEX17" s="813"/>
      <c r="TEY17" s="813"/>
      <c r="TEZ17" s="813"/>
      <c r="TFA17" s="813"/>
      <c r="TFB17" s="813"/>
      <c r="TFC17" s="813"/>
      <c r="TFD17" s="813"/>
      <c r="TFE17" s="813"/>
      <c r="TFF17" s="813"/>
      <c r="TFG17" s="813"/>
      <c r="TFH17" s="813"/>
      <c r="TFI17" s="813"/>
      <c r="TFJ17" s="813"/>
      <c r="TFK17" s="813"/>
      <c r="TFL17" s="813"/>
      <c r="TFM17" s="813"/>
      <c r="TFN17" s="813"/>
      <c r="TFO17" s="813"/>
      <c r="TFP17" s="813"/>
      <c r="TFQ17" s="813"/>
      <c r="TFR17" s="813"/>
      <c r="TFS17" s="813"/>
      <c r="TFT17" s="813"/>
      <c r="TFU17" s="813"/>
      <c r="TFV17" s="813"/>
      <c r="TFW17" s="813"/>
      <c r="TFX17" s="813"/>
      <c r="TFY17" s="813"/>
      <c r="TFZ17" s="813"/>
      <c r="TGA17" s="813"/>
      <c r="TGB17" s="813"/>
      <c r="TGC17" s="813"/>
      <c r="TGD17" s="813"/>
      <c r="TGE17" s="813"/>
      <c r="TGF17" s="813"/>
      <c r="TGG17" s="813"/>
      <c r="TGH17" s="813"/>
      <c r="TGI17" s="813"/>
      <c r="TGJ17" s="813"/>
      <c r="TGK17" s="813"/>
      <c r="TGL17" s="813"/>
      <c r="TGM17" s="813"/>
      <c r="TGN17" s="813"/>
      <c r="TGO17" s="813"/>
      <c r="TGP17" s="813"/>
      <c r="TGQ17" s="813"/>
      <c r="TGR17" s="813"/>
      <c r="TGS17" s="813"/>
      <c r="TGT17" s="813"/>
      <c r="TGU17" s="813"/>
      <c r="TGV17" s="813"/>
      <c r="TGW17" s="813"/>
      <c r="TGX17" s="813"/>
      <c r="TGY17" s="813"/>
      <c r="TGZ17" s="813"/>
      <c r="THA17" s="813"/>
      <c r="THB17" s="813"/>
      <c r="THC17" s="813"/>
      <c r="THD17" s="813"/>
      <c r="THE17" s="813"/>
      <c r="THF17" s="813"/>
      <c r="THG17" s="813"/>
      <c r="THH17" s="813"/>
      <c r="THI17" s="813"/>
      <c r="THJ17" s="813"/>
      <c r="THK17" s="813"/>
      <c r="THL17" s="813"/>
      <c r="THM17" s="813"/>
      <c r="THN17" s="813"/>
      <c r="THO17" s="813"/>
      <c r="THP17" s="813"/>
      <c r="THQ17" s="813"/>
      <c r="THR17" s="813"/>
      <c r="THS17" s="813"/>
      <c r="THT17" s="813"/>
      <c r="THU17" s="813"/>
      <c r="THV17" s="813"/>
      <c r="THW17" s="813"/>
      <c r="THX17" s="813"/>
      <c r="THY17" s="813"/>
      <c r="THZ17" s="813"/>
      <c r="TIA17" s="813"/>
      <c r="TIB17" s="813"/>
      <c r="TIC17" s="813"/>
      <c r="TID17" s="813"/>
      <c r="TIE17" s="813"/>
      <c r="TIF17" s="813"/>
      <c r="TIG17" s="813"/>
      <c r="TIH17" s="813"/>
      <c r="TII17" s="813"/>
      <c r="TIJ17" s="813"/>
      <c r="TIK17" s="813"/>
      <c r="TIL17" s="813"/>
      <c r="TIM17" s="813"/>
      <c r="TIN17" s="813"/>
      <c r="TIO17" s="813"/>
      <c r="TIP17" s="813"/>
      <c r="TIQ17" s="813"/>
      <c r="TIR17" s="813"/>
      <c r="TIS17" s="813"/>
      <c r="TIT17" s="813"/>
      <c r="TIU17" s="813"/>
      <c r="TIV17" s="813"/>
      <c r="TIW17" s="813"/>
      <c r="TIX17" s="813"/>
      <c r="TIY17" s="813"/>
      <c r="TIZ17" s="813"/>
      <c r="TJA17" s="813"/>
      <c r="TJB17" s="813"/>
      <c r="TJC17" s="813"/>
      <c r="TJD17" s="813"/>
      <c r="TJE17" s="813"/>
      <c r="TJF17" s="813"/>
      <c r="TJG17" s="813"/>
      <c r="TJH17" s="813"/>
      <c r="TJI17" s="813"/>
      <c r="TJJ17" s="813"/>
      <c r="TJK17" s="813"/>
      <c r="TJL17" s="813"/>
      <c r="TJM17" s="813"/>
      <c r="TJN17" s="813"/>
      <c r="TJO17" s="813"/>
      <c r="TJP17" s="813"/>
      <c r="TJQ17" s="813"/>
      <c r="TJR17" s="813"/>
      <c r="TJS17" s="813"/>
      <c r="TJT17" s="813"/>
      <c r="TJU17" s="813"/>
      <c r="TJV17" s="813"/>
      <c r="TJW17" s="813"/>
      <c r="TJX17" s="813"/>
      <c r="TJY17" s="813"/>
      <c r="TJZ17" s="813"/>
      <c r="TKA17" s="813"/>
      <c r="TKB17" s="813"/>
      <c r="TKC17" s="813"/>
      <c r="TKD17" s="813"/>
      <c r="TKE17" s="813"/>
      <c r="TKF17" s="813"/>
      <c r="TKG17" s="813"/>
      <c r="TKH17" s="813"/>
      <c r="TKI17" s="813"/>
      <c r="TKJ17" s="813"/>
      <c r="TKK17" s="813"/>
      <c r="TKL17" s="813"/>
      <c r="TKM17" s="813"/>
      <c r="TKN17" s="813"/>
      <c r="TKO17" s="813"/>
      <c r="TKP17" s="813"/>
      <c r="TKQ17" s="813"/>
      <c r="TKR17" s="813"/>
      <c r="TKS17" s="813"/>
      <c r="TKT17" s="813"/>
      <c r="TKU17" s="813"/>
      <c r="TKV17" s="813"/>
      <c r="TKW17" s="813"/>
      <c r="TKX17" s="813"/>
      <c r="TKY17" s="813"/>
      <c r="TKZ17" s="813"/>
      <c r="TLA17" s="813"/>
      <c r="TLB17" s="813"/>
      <c r="TLC17" s="813"/>
      <c r="TLD17" s="813"/>
      <c r="TLE17" s="813"/>
      <c r="TLF17" s="813"/>
      <c r="TLG17" s="813"/>
      <c r="TLH17" s="813"/>
      <c r="TLI17" s="813"/>
      <c r="TLJ17" s="813"/>
      <c r="TLK17" s="813"/>
      <c r="TLL17" s="813"/>
      <c r="TLM17" s="813"/>
      <c r="TLN17" s="813"/>
      <c r="TLO17" s="813"/>
      <c r="TLP17" s="813"/>
      <c r="TLQ17" s="813"/>
      <c r="TLR17" s="813"/>
      <c r="TLS17" s="813"/>
      <c r="TLT17" s="813"/>
      <c r="TLU17" s="813"/>
      <c r="TLV17" s="813"/>
      <c r="TLW17" s="813"/>
      <c r="TLX17" s="813"/>
      <c r="TLY17" s="813"/>
      <c r="TLZ17" s="813"/>
      <c r="TMA17" s="813"/>
      <c r="TMB17" s="813"/>
      <c r="TMC17" s="813"/>
      <c r="TMD17" s="813"/>
      <c r="TME17" s="813"/>
      <c r="TMF17" s="813"/>
      <c r="TMG17" s="813"/>
      <c r="TMH17" s="813"/>
      <c r="TMI17" s="813"/>
      <c r="TMJ17" s="813"/>
      <c r="TMK17" s="813"/>
      <c r="TML17" s="813"/>
      <c r="TMM17" s="813"/>
      <c r="TMN17" s="813"/>
      <c r="TMO17" s="813"/>
      <c r="TMP17" s="813"/>
      <c r="TMQ17" s="813"/>
      <c r="TMR17" s="813"/>
      <c r="TMS17" s="813"/>
      <c r="TMT17" s="813"/>
      <c r="TMU17" s="813"/>
      <c r="TMV17" s="813"/>
      <c r="TMW17" s="813"/>
      <c r="TMX17" s="813"/>
      <c r="TMY17" s="813"/>
      <c r="TMZ17" s="813"/>
      <c r="TNA17" s="813"/>
      <c r="TNB17" s="813"/>
      <c r="TNC17" s="813"/>
      <c r="TND17" s="813"/>
      <c r="TNE17" s="813"/>
      <c r="TNF17" s="813"/>
      <c r="TNG17" s="813"/>
      <c r="TNH17" s="813"/>
      <c r="TNI17" s="813"/>
      <c r="TNJ17" s="813"/>
      <c r="TNK17" s="813"/>
      <c r="TNL17" s="813"/>
      <c r="TNM17" s="813"/>
      <c r="TNN17" s="813"/>
      <c r="TNO17" s="813"/>
      <c r="TNP17" s="813"/>
      <c r="TNQ17" s="813"/>
      <c r="TNR17" s="813"/>
      <c r="TNS17" s="813"/>
      <c r="TNT17" s="813"/>
      <c r="TNU17" s="813"/>
      <c r="TNV17" s="813"/>
      <c r="TNW17" s="813"/>
      <c r="TNX17" s="813"/>
      <c r="TNY17" s="813"/>
      <c r="TNZ17" s="813"/>
      <c r="TOA17" s="813"/>
      <c r="TOB17" s="813"/>
      <c r="TOC17" s="813"/>
      <c r="TOD17" s="813"/>
      <c r="TOE17" s="813"/>
      <c r="TOF17" s="813"/>
      <c r="TOG17" s="813"/>
      <c r="TOH17" s="813"/>
      <c r="TOI17" s="813"/>
      <c r="TOJ17" s="813"/>
      <c r="TOK17" s="813"/>
      <c r="TOL17" s="813"/>
      <c r="TOM17" s="813"/>
      <c r="TON17" s="813"/>
      <c r="TOO17" s="813"/>
      <c r="TOP17" s="813"/>
      <c r="TOQ17" s="813"/>
      <c r="TOR17" s="813"/>
      <c r="TOS17" s="813"/>
      <c r="TOT17" s="813"/>
      <c r="TOU17" s="813"/>
      <c r="TOV17" s="813"/>
      <c r="TOW17" s="813"/>
      <c r="TOX17" s="813"/>
      <c r="TOY17" s="813"/>
      <c r="TOZ17" s="813"/>
      <c r="TPA17" s="813"/>
      <c r="TPB17" s="813"/>
      <c r="TPC17" s="813"/>
      <c r="TPD17" s="813"/>
      <c r="TPE17" s="813"/>
      <c r="TPF17" s="813"/>
      <c r="TPG17" s="813"/>
      <c r="TPH17" s="813"/>
      <c r="TPI17" s="813"/>
      <c r="TPJ17" s="813"/>
      <c r="TPK17" s="813"/>
      <c r="TPL17" s="813"/>
      <c r="TPM17" s="813"/>
      <c r="TPN17" s="813"/>
      <c r="TPO17" s="813"/>
      <c r="TPP17" s="813"/>
      <c r="TPQ17" s="813"/>
      <c r="TPR17" s="813"/>
      <c r="TPS17" s="813"/>
      <c r="TPT17" s="813"/>
      <c r="TPU17" s="813"/>
      <c r="TPV17" s="813"/>
      <c r="TPW17" s="813"/>
      <c r="TPX17" s="813"/>
      <c r="TPY17" s="813"/>
      <c r="TPZ17" s="813"/>
      <c r="TQA17" s="813"/>
      <c r="TQB17" s="813"/>
      <c r="TQC17" s="813"/>
      <c r="TQD17" s="813"/>
      <c r="TQE17" s="813"/>
      <c r="TQF17" s="813"/>
      <c r="TQG17" s="813"/>
      <c r="TQH17" s="813"/>
      <c r="TQI17" s="813"/>
      <c r="TQJ17" s="813"/>
      <c r="TQK17" s="813"/>
      <c r="TQL17" s="813"/>
      <c r="TQM17" s="813"/>
      <c r="TQN17" s="813"/>
      <c r="TQO17" s="813"/>
      <c r="TQP17" s="813"/>
      <c r="TQQ17" s="813"/>
      <c r="TQR17" s="813"/>
      <c r="TQS17" s="813"/>
      <c r="TQT17" s="813"/>
      <c r="TQU17" s="813"/>
      <c r="TQV17" s="813"/>
      <c r="TQW17" s="813"/>
      <c r="TQX17" s="813"/>
      <c r="TQY17" s="813"/>
      <c r="TQZ17" s="813"/>
      <c r="TRA17" s="813"/>
      <c r="TRB17" s="813"/>
      <c r="TRC17" s="813"/>
      <c r="TRD17" s="813"/>
      <c r="TRE17" s="813"/>
      <c r="TRF17" s="813"/>
      <c r="TRG17" s="813"/>
      <c r="TRH17" s="813"/>
      <c r="TRI17" s="813"/>
      <c r="TRJ17" s="813"/>
      <c r="TRK17" s="813"/>
      <c r="TRL17" s="813"/>
      <c r="TRM17" s="813"/>
      <c r="TRN17" s="813"/>
      <c r="TRO17" s="813"/>
      <c r="TRP17" s="813"/>
      <c r="TRQ17" s="813"/>
      <c r="TRR17" s="813"/>
      <c r="TRS17" s="813"/>
      <c r="TRT17" s="813"/>
      <c r="TRU17" s="813"/>
      <c r="TRV17" s="813"/>
      <c r="TRW17" s="813"/>
      <c r="TRX17" s="813"/>
      <c r="TRY17" s="813"/>
      <c r="TRZ17" s="813"/>
      <c r="TSA17" s="813"/>
      <c r="TSB17" s="813"/>
      <c r="TSC17" s="813"/>
      <c r="TSD17" s="813"/>
      <c r="TSE17" s="813"/>
      <c r="TSF17" s="813"/>
      <c r="TSG17" s="813"/>
      <c r="TSH17" s="813"/>
      <c r="TSI17" s="813"/>
      <c r="TSJ17" s="813"/>
      <c r="TSK17" s="813"/>
      <c r="TSL17" s="813"/>
      <c r="TSM17" s="813"/>
      <c r="TSN17" s="813"/>
      <c r="TSO17" s="813"/>
      <c r="TSP17" s="813"/>
      <c r="TSQ17" s="813"/>
      <c r="TSR17" s="813"/>
      <c r="TSS17" s="813"/>
      <c r="TST17" s="813"/>
      <c r="TSU17" s="813"/>
      <c r="TSV17" s="813"/>
      <c r="TSW17" s="813"/>
      <c r="TSX17" s="813"/>
      <c r="TSY17" s="813"/>
      <c r="TSZ17" s="813"/>
      <c r="TTA17" s="813"/>
      <c r="TTB17" s="813"/>
      <c r="TTC17" s="813"/>
      <c r="TTD17" s="813"/>
      <c r="TTE17" s="813"/>
      <c r="TTF17" s="813"/>
      <c r="TTG17" s="813"/>
      <c r="TTH17" s="813"/>
      <c r="TTI17" s="813"/>
      <c r="TTJ17" s="813"/>
      <c r="TTK17" s="813"/>
      <c r="TTL17" s="813"/>
      <c r="TTM17" s="813"/>
      <c r="TTN17" s="813"/>
      <c r="TTO17" s="813"/>
      <c r="TTP17" s="813"/>
      <c r="TTQ17" s="813"/>
      <c r="TTR17" s="813"/>
      <c r="TTS17" s="813"/>
      <c r="TTT17" s="813"/>
      <c r="TTU17" s="813"/>
      <c r="TTV17" s="813"/>
      <c r="TTW17" s="813"/>
      <c r="TTX17" s="813"/>
      <c r="TTY17" s="813"/>
      <c r="TTZ17" s="813"/>
      <c r="TUA17" s="813"/>
      <c r="TUB17" s="813"/>
      <c r="TUC17" s="813"/>
      <c r="TUD17" s="813"/>
      <c r="TUE17" s="813"/>
      <c r="TUF17" s="813"/>
      <c r="TUG17" s="813"/>
      <c r="TUH17" s="813"/>
      <c r="TUI17" s="813"/>
      <c r="TUJ17" s="813"/>
      <c r="TUK17" s="813"/>
      <c r="TUL17" s="813"/>
      <c r="TUM17" s="813"/>
      <c r="TUN17" s="813"/>
      <c r="TUO17" s="813"/>
      <c r="TUP17" s="813"/>
      <c r="TUQ17" s="813"/>
      <c r="TUR17" s="813"/>
      <c r="TUS17" s="813"/>
      <c r="TUT17" s="813"/>
      <c r="TUU17" s="813"/>
      <c r="TUV17" s="813"/>
      <c r="TUW17" s="813"/>
      <c r="TUX17" s="813"/>
      <c r="TUY17" s="813"/>
      <c r="TUZ17" s="813"/>
      <c r="TVA17" s="813"/>
      <c r="TVB17" s="813"/>
      <c r="TVC17" s="813"/>
      <c r="TVD17" s="813"/>
      <c r="TVE17" s="813"/>
      <c r="TVF17" s="813"/>
      <c r="TVG17" s="813"/>
      <c r="TVH17" s="813"/>
      <c r="TVI17" s="813"/>
      <c r="TVJ17" s="813"/>
      <c r="TVK17" s="813"/>
      <c r="TVL17" s="813"/>
      <c r="TVM17" s="813"/>
      <c r="TVN17" s="813"/>
      <c r="TVO17" s="813"/>
      <c r="TVP17" s="813"/>
      <c r="TVQ17" s="813"/>
      <c r="TVR17" s="813"/>
      <c r="TVS17" s="813"/>
      <c r="TVT17" s="813"/>
      <c r="TVU17" s="813"/>
      <c r="TVV17" s="813"/>
      <c r="TVW17" s="813"/>
      <c r="TVX17" s="813"/>
      <c r="TVY17" s="813"/>
      <c r="TVZ17" s="813"/>
      <c r="TWA17" s="813"/>
      <c r="TWB17" s="813"/>
      <c r="TWC17" s="813"/>
      <c r="TWD17" s="813"/>
      <c r="TWE17" s="813"/>
      <c r="TWF17" s="813"/>
      <c r="TWG17" s="813"/>
      <c r="TWH17" s="813"/>
      <c r="TWI17" s="813"/>
      <c r="TWJ17" s="813"/>
      <c r="TWK17" s="813"/>
      <c r="TWL17" s="813"/>
      <c r="TWM17" s="813"/>
      <c r="TWN17" s="813"/>
      <c r="TWO17" s="813"/>
      <c r="TWP17" s="813"/>
      <c r="TWQ17" s="813"/>
      <c r="TWR17" s="813"/>
      <c r="TWS17" s="813"/>
      <c r="TWT17" s="813"/>
      <c r="TWU17" s="813"/>
      <c r="TWV17" s="813"/>
      <c r="TWW17" s="813"/>
      <c r="TWX17" s="813"/>
      <c r="TWY17" s="813"/>
      <c r="TWZ17" s="813"/>
      <c r="TXA17" s="813"/>
      <c r="TXB17" s="813"/>
      <c r="TXC17" s="813"/>
      <c r="TXD17" s="813"/>
      <c r="TXE17" s="813"/>
      <c r="TXF17" s="813"/>
      <c r="TXG17" s="813"/>
      <c r="TXH17" s="813"/>
      <c r="TXI17" s="813"/>
      <c r="TXJ17" s="813"/>
      <c r="TXK17" s="813"/>
      <c r="TXL17" s="813"/>
      <c r="TXM17" s="813"/>
      <c r="TXN17" s="813"/>
      <c r="TXO17" s="813"/>
      <c r="TXP17" s="813"/>
      <c r="TXQ17" s="813"/>
      <c r="TXR17" s="813"/>
      <c r="TXS17" s="813"/>
      <c r="TXT17" s="813"/>
      <c r="TXU17" s="813"/>
      <c r="TXV17" s="813"/>
      <c r="TXW17" s="813"/>
      <c r="TXX17" s="813"/>
      <c r="TXY17" s="813"/>
      <c r="TXZ17" s="813"/>
      <c r="TYA17" s="813"/>
      <c r="TYB17" s="813"/>
      <c r="TYC17" s="813"/>
      <c r="TYD17" s="813"/>
      <c r="TYE17" s="813"/>
      <c r="TYF17" s="813"/>
      <c r="TYG17" s="813"/>
      <c r="TYH17" s="813"/>
      <c r="TYI17" s="813"/>
      <c r="TYJ17" s="813"/>
      <c r="TYK17" s="813"/>
      <c r="TYL17" s="813"/>
      <c r="TYM17" s="813"/>
      <c r="TYN17" s="813"/>
      <c r="TYO17" s="813"/>
      <c r="TYP17" s="813"/>
      <c r="TYQ17" s="813"/>
      <c r="TYR17" s="813"/>
      <c r="TYS17" s="813"/>
      <c r="TYT17" s="813"/>
      <c r="TYU17" s="813"/>
      <c r="TYV17" s="813"/>
      <c r="TYW17" s="813"/>
      <c r="TYX17" s="813"/>
      <c r="TYY17" s="813"/>
      <c r="TYZ17" s="813"/>
      <c r="TZA17" s="813"/>
      <c r="TZB17" s="813"/>
      <c r="TZC17" s="813"/>
      <c r="TZD17" s="813"/>
      <c r="TZE17" s="813"/>
      <c r="TZF17" s="813"/>
      <c r="TZG17" s="813"/>
      <c r="TZH17" s="813"/>
      <c r="TZI17" s="813"/>
      <c r="TZJ17" s="813"/>
      <c r="TZK17" s="813"/>
      <c r="TZL17" s="813"/>
      <c r="TZM17" s="813"/>
      <c r="TZN17" s="813"/>
      <c r="TZO17" s="813"/>
      <c r="TZP17" s="813"/>
      <c r="TZQ17" s="813"/>
      <c r="TZR17" s="813"/>
      <c r="TZS17" s="813"/>
      <c r="TZT17" s="813"/>
      <c r="TZU17" s="813"/>
      <c r="TZV17" s="813"/>
      <c r="TZW17" s="813"/>
      <c r="TZX17" s="813"/>
      <c r="TZY17" s="813"/>
      <c r="TZZ17" s="813"/>
      <c r="UAA17" s="813"/>
      <c r="UAB17" s="813"/>
      <c r="UAC17" s="813"/>
      <c r="UAD17" s="813"/>
      <c r="UAE17" s="813"/>
      <c r="UAF17" s="813"/>
      <c r="UAG17" s="813"/>
      <c r="UAH17" s="813"/>
      <c r="UAI17" s="813"/>
      <c r="UAJ17" s="813"/>
      <c r="UAK17" s="813"/>
      <c r="UAL17" s="813"/>
      <c r="UAM17" s="813"/>
      <c r="UAN17" s="813"/>
      <c r="UAO17" s="813"/>
      <c r="UAP17" s="813"/>
      <c r="UAQ17" s="813"/>
      <c r="UAR17" s="813"/>
      <c r="UAS17" s="813"/>
      <c r="UAT17" s="813"/>
      <c r="UAU17" s="813"/>
      <c r="UAV17" s="813"/>
      <c r="UAW17" s="813"/>
      <c r="UAX17" s="813"/>
      <c r="UAY17" s="813"/>
      <c r="UAZ17" s="813"/>
      <c r="UBA17" s="813"/>
      <c r="UBB17" s="813"/>
      <c r="UBC17" s="813"/>
      <c r="UBD17" s="813"/>
      <c r="UBE17" s="813"/>
      <c r="UBF17" s="813"/>
      <c r="UBG17" s="813"/>
      <c r="UBH17" s="813"/>
      <c r="UBI17" s="813"/>
      <c r="UBJ17" s="813"/>
      <c r="UBK17" s="813"/>
      <c r="UBL17" s="813"/>
      <c r="UBM17" s="813"/>
      <c r="UBN17" s="813"/>
      <c r="UBO17" s="813"/>
      <c r="UBP17" s="813"/>
      <c r="UBQ17" s="813"/>
      <c r="UBR17" s="813"/>
      <c r="UBS17" s="813"/>
      <c r="UBT17" s="813"/>
      <c r="UBU17" s="813"/>
      <c r="UBV17" s="813"/>
      <c r="UBW17" s="813"/>
      <c r="UBX17" s="813"/>
      <c r="UBY17" s="813"/>
      <c r="UBZ17" s="813"/>
      <c r="UCA17" s="813"/>
      <c r="UCB17" s="813"/>
      <c r="UCC17" s="813"/>
      <c r="UCD17" s="813"/>
      <c r="UCE17" s="813"/>
      <c r="UCF17" s="813"/>
      <c r="UCG17" s="813"/>
      <c r="UCH17" s="813"/>
      <c r="UCI17" s="813"/>
      <c r="UCJ17" s="813"/>
      <c r="UCK17" s="813"/>
      <c r="UCL17" s="813"/>
      <c r="UCM17" s="813"/>
      <c r="UCN17" s="813"/>
      <c r="UCO17" s="813"/>
      <c r="UCP17" s="813"/>
      <c r="UCQ17" s="813"/>
      <c r="UCR17" s="813"/>
      <c r="UCS17" s="813"/>
      <c r="UCT17" s="813"/>
      <c r="UCU17" s="813"/>
      <c r="UCV17" s="813"/>
      <c r="UCW17" s="813"/>
      <c r="UCX17" s="813"/>
      <c r="UCY17" s="813"/>
      <c r="UCZ17" s="813"/>
      <c r="UDA17" s="813"/>
      <c r="UDB17" s="813"/>
      <c r="UDC17" s="813"/>
      <c r="UDD17" s="813"/>
      <c r="UDE17" s="813"/>
      <c r="UDF17" s="813"/>
      <c r="UDG17" s="813"/>
      <c r="UDH17" s="813"/>
      <c r="UDI17" s="813"/>
      <c r="UDJ17" s="813"/>
      <c r="UDK17" s="813"/>
      <c r="UDL17" s="813"/>
      <c r="UDM17" s="813"/>
      <c r="UDN17" s="813"/>
      <c r="UDO17" s="813"/>
      <c r="UDP17" s="813"/>
      <c r="UDQ17" s="813"/>
      <c r="UDR17" s="813"/>
      <c r="UDS17" s="813"/>
      <c r="UDT17" s="813"/>
      <c r="UDU17" s="813"/>
      <c r="UDV17" s="813"/>
      <c r="UDW17" s="813"/>
      <c r="UDX17" s="813"/>
      <c r="UDY17" s="813"/>
      <c r="UDZ17" s="813"/>
      <c r="UEA17" s="813"/>
      <c r="UEB17" s="813"/>
      <c r="UEC17" s="813"/>
      <c r="UED17" s="813"/>
      <c r="UEE17" s="813"/>
      <c r="UEF17" s="813"/>
      <c r="UEG17" s="813"/>
      <c r="UEH17" s="813"/>
      <c r="UEI17" s="813"/>
      <c r="UEJ17" s="813"/>
      <c r="UEK17" s="813"/>
      <c r="UEL17" s="813"/>
      <c r="UEM17" s="813"/>
      <c r="UEN17" s="813"/>
      <c r="UEO17" s="813"/>
      <c r="UEP17" s="813"/>
      <c r="UEQ17" s="813"/>
      <c r="UER17" s="813"/>
      <c r="UES17" s="813"/>
      <c r="UET17" s="813"/>
      <c r="UEU17" s="813"/>
      <c r="UEV17" s="813"/>
      <c r="UEW17" s="813"/>
      <c r="UEX17" s="813"/>
      <c r="UEY17" s="813"/>
      <c r="UEZ17" s="813"/>
      <c r="UFA17" s="813"/>
      <c r="UFB17" s="813"/>
      <c r="UFC17" s="813"/>
      <c r="UFD17" s="813"/>
      <c r="UFE17" s="813"/>
      <c r="UFF17" s="813"/>
      <c r="UFG17" s="813"/>
      <c r="UFH17" s="813"/>
      <c r="UFI17" s="813"/>
      <c r="UFJ17" s="813"/>
      <c r="UFK17" s="813"/>
      <c r="UFL17" s="813"/>
      <c r="UFM17" s="813"/>
      <c r="UFN17" s="813"/>
      <c r="UFO17" s="813"/>
      <c r="UFP17" s="813"/>
      <c r="UFQ17" s="813"/>
      <c r="UFR17" s="813"/>
      <c r="UFS17" s="813"/>
      <c r="UFT17" s="813"/>
      <c r="UFU17" s="813"/>
      <c r="UFV17" s="813"/>
      <c r="UFW17" s="813"/>
      <c r="UFX17" s="813"/>
      <c r="UFY17" s="813"/>
      <c r="UFZ17" s="813"/>
      <c r="UGA17" s="813"/>
      <c r="UGB17" s="813"/>
      <c r="UGC17" s="813"/>
      <c r="UGD17" s="813"/>
      <c r="UGE17" s="813"/>
      <c r="UGF17" s="813"/>
      <c r="UGG17" s="813"/>
      <c r="UGH17" s="813"/>
      <c r="UGI17" s="813"/>
      <c r="UGJ17" s="813"/>
      <c r="UGK17" s="813"/>
      <c r="UGL17" s="813"/>
      <c r="UGM17" s="813"/>
      <c r="UGN17" s="813"/>
      <c r="UGO17" s="813"/>
      <c r="UGP17" s="813"/>
      <c r="UGQ17" s="813"/>
      <c r="UGR17" s="813"/>
      <c r="UGS17" s="813"/>
      <c r="UGT17" s="813"/>
      <c r="UGU17" s="813"/>
      <c r="UGV17" s="813"/>
      <c r="UGW17" s="813"/>
      <c r="UGX17" s="813"/>
      <c r="UGY17" s="813"/>
      <c r="UGZ17" s="813"/>
      <c r="UHA17" s="813"/>
      <c r="UHB17" s="813"/>
      <c r="UHC17" s="813"/>
      <c r="UHD17" s="813"/>
      <c r="UHE17" s="813"/>
      <c r="UHF17" s="813"/>
      <c r="UHG17" s="813"/>
      <c r="UHH17" s="813"/>
      <c r="UHI17" s="813"/>
      <c r="UHJ17" s="813"/>
      <c r="UHK17" s="813"/>
      <c r="UHL17" s="813"/>
      <c r="UHM17" s="813"/>
      <c r="UHN17" s="813"/>
      <c r="UHO17" s="813"/>
      <c r="UHP17" s="813"/>
      <c r="UHQ17" s="813"/>
      <c r="UHR17" s="813"/>
      <c r="UHS17" s="813"/>
      <c r="UHT17" s="813"/>
      <c r="UHU17" s="813"/>
      <c r="UHV17" s="813"/>
      <c r="UHW17" s="813"/>
      <c r="UHX17" s="813"/>
      <c r="UHY17" s="813"/>
      <c r="UHZ17" s="813"/>
      <c r="UIA17" s="813"/>
      <c r="UIB17" s="813"/>
      <c r="UIC17" s="813"/>
      <c r="UID17" s="813"/>
      <c r="UIE17" s="813"/>
      <c r="UIF17" s="813"/>
      <c r="UIG17" s="813"/>
      <c r="UIH17" s="813"/>
      <c r="UII17" s="813"/>
      <c r="UIJ17" s="813"/>
      <c r="UIK17" s="813"/>
      <c r="UIL17" s="813"/>
      <c r="UIM17" s="813"/>
      <c r="UIN17" s="813"/>
      <c r="UIO17" s="813"/>
      <c r="UIP17" s="813"/>
      <c r="UIQ17" s="813"/>
      <c r="UIR17" s="813"/>
      <c r="UIS17" s="813"/>
      <c r="UIT17" s="813"/>
      <c r="UIU17" s="813"/>
      <c r="UIV17" s="813"/>
      <c r="UIW17" s="813"/>
      <c r="UIX17" s="813"/>
      <c r="UIY17" s="813"/>
      <c r="UIZ17" s="813"/>
      <c r="UJA17" s="813"/>
      <c r="UJB17" s="813"/>
      <c r="UJC17" s="813"/>
      <c r="UJD17" s="813"/>
      <c r="UJE17" s="813"/>
      <c r="UJF17" s="813"/>
      <c r="UJG17" s="813"/>
      <c r="UJH17" s="813"/>
      <c r="UJI17" s="813"/>
      <c r="UJJ17" s="813"/>
      <c r="UJK17" s="813"/>
      <c r="UJL17" s="813"/>
      <c r="UJM17" s="813"/>
      <c r="UJN17" s="813"/>
      <c r="UJO17" s="813"/>
      <c r="UJP17" s="813"/>
      <c r="UJQ17" s="813"/>
      <c r="UJR17" s="813"/>
      <c r="UJS17" s="813"/>
      <c r="UJT17" s="813"/>
      <c r="UJU17" s="813"/>
      <c r="UJV17" s="813"/>
      <c r="UJW17" s="813"/>
      <c r="UJX17" s="813"/>
      <c r="UJY17" s="813"/>
      <c r="UJZ17" s="813"/>
      <c r="UKA17" s="813"/>
      <c r="UKB17" s="813"/>
      <c r="UKC17" s="813"/>
      <c r="UKD17" s="813"/>
      <c r="UKE17" s="813"/>
      <c r="UKF17" s="813"/>
      <c r="UKG17" s="813"/>
      <c r="UKH17" s="813"/>
      <c r="UKI17" s="813"/>
      <c r="UKJ17" s="813"/>
      <c r="UKK17" s="813"/>
      <c r="UKL17" s="813"/>
      <c r="UKM17" s="813"/>
      <c r="UKN17" s="813"/>
      <c r="UKO17" s="813"/>
      <c r="UKP17" s="813"/>
      <c r="UKQ17" s="813"/>
      <c r="UKR17" s="813"/>
      <c r="UKS17" s="813"/>
      <c r="UKT17" s="813"/>
      <c r="UKU17" s="813"/>
      <c r="UKV17" s="813"/>
      <c r="UKW17" s="813"/>
      <c r="UKX17" s="813"/>
      <c r="UKY17" s="813"/>
      <c r="UKZ17" s="813"/>
      <c r="ULA17" s="813"/>
      <c r="ULB17" s="813"/>
      <c r="ULC17" s="813"/>
      <c r="ULD17" s="813"/>
      <c r="ULE17" s="813"/>
      <c r="ULF17" s="813"/>
      <c r="ULG17" s="813"/>
      <c r="ULH17" s="813"/>
      <c r="ULI17" s="813"/>
      <c r="ULJ17" s="813"/>
      <c r="ULK17" s="813"/>
      <c r="ULL17" s="813"/>
      <c r="ULM17" s="813"/>
      <c r="ULN17" s="813"/>
      <c r="ULO17" s="813"/>
      <c r="ULP17" s="813"/>
      <c r="ULQ17" s="813"/>
      <c r="ULR17" s="813"/>
      <c r="ULS17" s="813"/>
      <c r="ULT17" s="813"/>
      <c r="ULU17" s="813"/>
      <c r="ULV17" s="813"/>
      <c r="ULW17" s="813"/>
      <c r="ULX17" s="813"/>
      <c r="ULY17" s="813"/>
      <c r="ULZ17" s="813"/>
      <c r="UMA17" s="813"/>
      <c r="UMB17" s="813"/>
      <c r="UMC17" s="813"/>
      <c r="UMD17" s="813"/>
      <c r="UME17" s="813"/>
      <c r="UMF17" s="813"/>
      <c r="UMG17" s="813"/>
      <c r="UMH17" s="813"/>
      <c r="UMI17" s="813"/>
      <c r="UMJ17" s="813"/>
      <c r="UMK17" s="813"/>
      <c r="UML17" s="813"/>
      <c r="UMM17" s="813"/>
      <c r="UMN17" s="813"/>
      <c r="UMO17" s="813"/>
      <c r="UMP17" s="813"/>
      <c r="UMQ17" s="813"/>
      <c r="UMR17" s="813"/>
      <c r="UMS17" s="813"/>
      <c r="UMT17" s="813"/>
      <c r="UMU17" s="813"/>
      <c r="UMV17" s="813"/>
      <c r="UMW17" s="813"/>
      <c r="UMX17" s="813"/>
      <c r="UMY17" s="813"/>
      <c r="UMZ17" s="813"/>
      <c r="UNA17" s="813"/>
      <c r="UNB17" s="813"/>
      <c r="UNC17" s="813"/>
      <c r="UND17" s="813"/>
      <c r="UNE17" s="813"/>
      <c r="UNF17" s="813"/>
      <c r="UNG17" s="813"/>
      <c r="UNH17" s="813"/>
      <c r="UNI17" s="813"/>
      <c r="UNJ17" s="813"/>
      <c r="UNK17" s="813"/>
      <c r="UNL17" s="813"/>
      <c r="UNM17" s="813"/>
      <c r="UNN17" s="813"/>
      <c r="UNO17" s="813"/>
      <c r="UNP17" s="813"/>
      <c r="UNQ17" s="813"/>
      <c r="UNR17" s="813"/>
      <c r="UNS17" s="813"/>
      <c r="UNT17" s="813"/>
      <c r="UNU17" s="813"/>
      <c r="UNV17" s="813"/>
      <c r="UNW17" s="813"/>
      <c r="UNX17" s="813"/>
      <c r="UNY17" s="813"/>
      <c r="UNZ17" s="813"/>
      <c r="UOA17" s="813"/>
      <c r="UOB17" s="813"/>
      <c r="UOC17" s="813"/>
      <c r="UOD17" s="813"/>
      <c r="UOE17" s="813"/>
      <c r="UOF17" s="813"/>
      <c r="UOG17" s="813"/>
      <c r="UOH17" s="813"/>
      <c r="UOI17" s="813"/>
      <c r="UOJ17" s="813"/>
      <c r="UOK17" s="813"/>
      <c r="UOL17" s="813"/>
      <c r="UOM17" s="813"/>
      <c r="UON17" s="813"/>
      <c r="UOO17" s="813"/>
      <c r="UOP17" s="813"/>
      <c r="UOQ17" s="813"/>
      <c r="UOR17" s="813"/>
      <c r="UOS17" s="813"/>
      <c r="UOT17" s="813"/>
      <c r="UOU17" s="813"/>
      <c r="UOV17" s="813"/>
      <c r="UOW17" s="813"/>
      <c r="UOX17" s="813"/>
      <c r="UOY17" s="813"/>
      <c r="UOZ17" s="813"/>
      <c r="UPA17" s="813"/>
      <c r="UPB17" s="813"/>
      <c r="UPC17" s="813"/>
      <c r="UPD17" s="813"/>
      <c r="UPE17" s="813"/>
      <c r="UPF17" s="813"/>
      <c r="UPG17" s="813"/>
      <c r="UPH17" s="813"/>
      <c r="UPI17" s="813"/>
      <c r="UPJ17" s="813"/>
      <c r="UPK17" s="813"/>
      <c r="UPL17" s="813"/>
      <c r="UPM17" s="813"/>
      <c r="UPN17" s="813"/>
      <c r="UPO17" s="813"/>
      <c r="UPP17" s="813"/>
      <c r="UPQ17" s="813"/>
      <c r="UPR17" s="813"/>
      <c r="UPS17" s="813"/>
      <c r="UPT17" s="813"/>
      <c r="UPU17" s="813"/>
      <c r="UPV17" s="813"/>
      <c r="UPW17" s="813"/>
      <c r="UPX17" s="813"/>
      <c r="UPY17" s="813"/>
      <c r="UPZ17" s="813"/>
      <c r="UQA17" s="813"/>
      <c r="UQB17" s="813"/>
      <c r="UQC17" s="813"/>
      <c r="UQD17" s="813"/>
      <c r="UQE17" s="813"/>
      <c r="UQF17" s="813"/>
      <c r="UQG17" s="813"/>
      <c r="UQH17" s="813"/>
      <c r="UQI17" s="813"/>
      <c r="UQJ17" s="813"/>
      <c r="UQK17" s="813"/>
      <c r="UQL17" s="813"/>
      <c r="UQM17" s="813"/>
      <c r="UQN17" s="813"/>
      <c r="UQO17" s="813"/>
      <c r="UQP17" s="813"/>
      <c r="UQQ17" s="813"/>
      <c r="UQR17" s="813"/>
      <c r="UQS17" s="813"/>
      <c r="UQT17" s="813"/>
      <c r="UQU17" s="813"/>
      <c r="UQV17" s="813"/>
      <c r="UQW17" s="813"/>
      <c r="UQX17" s="813"/>
      <c r="UQY17" s="813"/>
      <c r="UQZ17" s="813"/>
      <c r="URA17" s="813"/>
      <c r="URB17" s="813"/>
      <c r="URC17" s="813"/>
      <c r="URD17" s="813"/>
      <c r="URE17" s="813"/>
      <c r="URF17" s="813"/>
      <c r="URG17" s="813"/>
      <c r="URH17" s="813"/>
      <c r="URI17" s="813"/>
      <c r="URJ17" s="813"/>
      <c r="URK17" s="813"/>
      <c r="URL17" s="813"/>
      <c r="URM17" s="813"/>
      <c r="URN17" s="813"/>
      <c r="URO17" s="813"/>
      <c r="URP17" s="813"/>
      <c r="URQ17" s="813"/>
      <c r="URR17" s="813"/>
      <c r="URS17" s="813"/>
      <c r="URT17" s="813"/>
      <c r="URU17" s="813"/>
      <c r="URV17" s="813"/>
      <c r="URW17" s="813"/>
      <c r="URX17" s="813"/>
      <c r="URY17" s="813"/>
      <c r="URZ17" s="813"/>
      <c r="USA17" s="813"/>
      <c r="USB17" s="813"/>
      <c r="USC17" s="813"/>
      <c r="USD17" s="813"/>
      <c r="USE17" s="813"/>
      <c r="USF17" s="813"/>
      <c r="USG17" s="813"/>
      <c r="USH17" s="813"/>
      <c r="USI17" s="813"/>
      <c r="USJ17" s="813"/>
      <c r="USK17" s="813"/>
      <c r="USL17" s="813"/>
      <c r="USM17" s="813"/>
      <c r="USN17" s="813"/>
      <c r="USO17" s="813"/>
      <c r="USP17" s="813"/>
      <c r="USQ17" s="813"/>
      <c r="USR17" s="813"/>
      <c r="USS17" s="813"/>
      <c r="UST17" s="813"/>
      <c r="USU17" s="813"/>
      <c r="USV17" s="813"/>
      <c r="USW17" s="813"/>
      <c r="USX17" s="813"/>
      <c r="USY17" s="813"/>
      <c r="USZ17" s="813"/>
      <c r="UTA17" s="813"/>
      <c r="UTB17" s="813"/>
      <c r="UTC17" s="813"/>
      <c r="UTD17" s="813"/>
      <c r="UTE17" s="813"/>
      <c r="UTF17" s="813"/>
      <c r="UTG17" s="813"/>
      <c r="UTH17" s="813"/>
      <c r="UTI17" s="813"/>
      <c r="UTJ17" s="813"/>
      <c r="UTK17" s="813"/>
      <c r="UTL17" s="813"/>
      <c r="UTM17" s="813"/>
      <c r="UTN17" s="813"/>
      <c r="UTO17" s="813"/>
      <c r="UTP17" s="813"/>
      <c r="UTQ17" s="813"/>
      <c r="UTR17" s="813"/>
      <c r="UTS17" s="813"/>
      <c r="UTT17" s="813"/>
      <c r="UTU17" s="813"/>
      <c r="UTV17" s="813"/>
      <c r="UTW17" s="813"/>
      <c r="UTX17" s="813"/>
      <c r="UTY17" s="813"/>
      <c r="UTZ17" s="813"/>
      <c r="UUA17" s="813"/>
      <c r="UUB17" s="813"/>
      <c r="UUC17" s="813"/>
      <c r="UUD17" s="813"/>
      <c r="UUE17" s="813"/>
      <c r="UUF17" s="813"/>
      <c r="UUG17" s="813"/>
      <c r="UUH17" s="813"/>
      <c r="UUI17" s="813"/>
      <c r="UUJ17" s="813"/>
      <c r="UUK17" s="813"/>
      <c r="UUL17" s="813"/>
      <c r="UUM17" s="813"/>
      <c r="UUN17" s="813"/>
      <c r="UUO17" s="813"/>
      <c r="UUP17" s="813"/>
      <c r="UUQ17" s="813"/>
      <c r="UUR17" s="813"/>
      <c r="UUS17" s="813"/>
      <c r="UUT17" s="813"/>
      <c r="UUU17" s="813"/>
      <c r="UUV17" s="813"/>
      <c r="UUW17" s="813"/>
      <c r="UUX17" s="813"/>
      <c r="UUY17" s="813"/>
      <c r="UUZ17" s="813"/>
      <c r="UVA17" s="813"/>
      <c r="UVB17" s="813"/>
      <c r="UVC17" s="813"/>
      <c r="UVD17" s="813"/>
      <c r="UVE17" s="813"/>
      <c r="UVF17" s="813"/>
      <c r="UVG17" s="813"/>
      <c r="UVH17" s="813"/>
      <c r="UVI17" s="813"/>
      <c r="UVJ17" s="813"/>
      <c r="UVK17" s="813"/>
      <c r="UVL17" s="813"/>
      <c r="UVM17" s="813"/>
      <c r="UVN17" s="813"/>
      <c r="UVO17" s="813"/>
      <c r="UVP17" s="813"/>
      <c r="UVQ17" s="813"/>
      <c r="UVR17" s="813"/>
      <c r="UVS17" s="813"/>
      <c r="UVT17" s="813"/>
      <c r="UVU17" s="813"/>
      <c r="UVV17" s="813"/>
      <c r="UVW17" s="813"/>
      <c r="UVX17" s="813"/>
      <c r="UVY17" s="813"/>
      <c r="UVZ17" s="813"/>
      <c r="UWA17" s="813"/>
      <c r="UWB17" s="813"/>
      <c r="UWC17" s="813"/>
      <c r="UWD17" s="813"/>
      <c r="UWE17" s="813"/>
      <c r="UWF17" s="813"/>
      <c r="UWG17" s="813"/>
      <c r="UWH17" s="813"/>
      <c r="UWI17" s="813"/>
      <c r="UWJ17" s="813"/>
      <c r="UWK17" s="813"/>
      <c r="UWL17" s="813"/>
      <c r="UWM17" s="813"/>
      <c r="UWN17" s="813"/>
      <c r="UWO17" s="813"/>
      <c r="UWP17" s="813"/>
      <c r="UWQ17" s="813"/>
      <c r="UWR17" s="813"/>
      <c r="UWS17" s="813"/>
      <c r="UWT17" s="813"/>
      <c r="UWU17" s="813"/>
      <c r="UWV17" s="813"/>
      <c r="UWW17" s="813"/>
      <c r="UWX17" s="813"/>
      <c r="UWY17" s="813"/>
      <c r="UWZ17" s="813"/>
      <c r="UXA17" s="813"/>
      <c r="UXB17" s="813"/>
      <c r="UXC17" s="813"/>
      <c r="UXD17" s="813"/>
      <c r="UXE17" s="813"/>
      <c r="UXF17" s="813"/>
      <c r="UXG17" s="813"/>
      <c r="UXH17" s="813"/>
      <c r="UXI17" s="813"/>
      <c r="UXJ17" s="813"/>
      <c r="UXK17" s="813"/>
      <c r="UXL17" s="813"/>
      <c r="UXM17" s="813"/>
      <c r="UXN17" s="813"/>
      <c r="UXO17" s="813"/>
      <c r="UXP17" s="813"/>
      <c r="UXQ17" s="813"/>
      <c r="UXR17" s="813"/>
      <c r="UXS17" s="813"/>
      <c r="UXT17" s="813"/>
      <c r="UXU17" s="813"/>
      <c r="UXV17" s="813"/>
      <c r="UXW17" s="813"/>
      <c r="UXX17" s="813"/>
      <c r="UXY17" s="813"/>
      <c r="UXZ17" s="813"/>
      <c r="UYA17" s="813"/>
      <c r="UYB17" s="813"/>
      <c r="UYC17" s="813"/>
      <c r="UYD17" s="813"/>
      <c r="UYE17" s="813"/>
      <c r="UYF17" s="813"/>
      <c r="UYG17" s="813"/>
      <c r="UYH17" s="813"/>
      <c r="UYI17" s="813"/>
      <c r="UYJ17" s="813"/>
      <c r="UYK17" s="813"/>
      <c r="UYL17" s="813"/>
      <c r="UYM17" s="813"/>
      <c r="UYN17" s="813"/>
      <c r="UYO17" s="813"/>
      <c r="UYP17" s="813"/>
      <c r="UYQ17" s="813"/>
      <c r="UYR17" s="813"/>
      <c r="UYS17" s="813"/>
      <c r="UYT17" s="813"/>
      <c r="UYU17" s="813"/>
      <c r="UYV17" s="813"/>
      <c r="UYW17" s="813"/>
      <c r="UYX17" s="813"/>
      <c r="UYY17" s="813"/>
      <c r="UYZ17" s="813"/>
      <c r="UZA17" s="813"/>
      <c r="UZB17" s="813"/>
      <c r="UZC17" s="813"/>
      <c r="UZD17" s="813"/>
      <c r="UZE17" s="813"/>
      <c r="UZF17" s="813"/>
      <c r="UZG17" s="813"/>
      <c r="UZH17" s="813"/>
      <c r="UZI17" s="813"/>
      <c r="UZJ17" s="813"/>
      <c r="UZK17" s="813"/>
      <c r="UZL17" s="813"/>
      <c r="UZM17" s="813"/>
      <c r="UZN17" s="813"/>
      <c r="UZO17" s="813"/>
      <c r="UZP17" s="813"/>
      <c r="UZQ17" s="813"/>
      <c r="UZR17" s="813"/>
      <c r="UZS17" s="813"/>
      <c r="UZT17" s="813"/>
      <c r="UZU17" s="813"/>
      <c r="UZV17" s="813"/>
      <c r="UZW17" s="813"/>
      <c r="UZX17" s="813"/>
      <c r="UZY17" s="813"/>
      <c r="UZZ17" s="813"/>
      <c r="VAA17" s="813"/>
      <c r="VAB17" s="813"/>
      <c r="VAC17" s="813"/>
      <c r="VAD17" s="813"/>
      <c r="VAE17" s="813"/>
      <c r="VAF17" s="813"/>
      <c r="VAG17" s="813"/>
      <c r="VAH17" s="813"/>
      <c r="VAI17" s="813"/>
      <c r="VAJ17" s="813"/>
      <c r="VAK17" s="813"/>
      <c r="VAL17" s="813"/>
      <c r="VAM17" s="813"/>
      <c r="VAN17" s="813"/>
      <c r="VAO17" s="813"/>
      <c r="VAP17" s="813"/>
      <c r="VAQ17" s="813"/>
      <c r="VAR17" s="813"/>
      <c r="VAS17" s="813"/>
      <c r="VAT17" s="813"/>
      <c r="VAU17" s="813"/>
      <c r="VAV17" s="813"/>
      <c r="VAW17" s="813"/>
      <c r="VAX17" s="813"/>
      <c r="VAY17" s="813"/>
      <c r="VAZ17" s="813"/>
      <c r="VBA17" s="813"/>
      <c r="VBB17" s="813"/>
      <c r="VBC17" s="813"/>
      <c r="VBD17" s="813"/>
      <c r="VBE17" s="813"/>
      <c r="VBF17" s="813"/>
      <c r="VBG17" s="813"/>
      <c r="VBH17" s="813"/>
      <c r="VBI17" s="813"/>
      <c r="VBJ17" s="813"/>
      <c r="VBK17" s="813"/>
      <c r="VBL17" s="813"/>
      <c r="VBM17" s="813"/>
      <c r="VBN17" s="813"/>
      <c r="VBO17" s="813"/>
      <c r="VBP17" s="813"/>
      <c r="VBQ17" s="813"/>
      <c r="VBR17" s="813"/>
      <c r="VBS17" s="813"/>
      <c r="VBT17" s="813"/>
      <c r="VBU17" s="813"/>
      <c r="VBV17" s="813"/>
      <c r="VBW17" s="813"/>
      <c r="VBX17" s="813"/>
      <c r="VBY17" s="813"/>
      <c r="VBZ17" s="813"/>
      <c r="VCA17" s="813"/>
      <c r="VCB17" s="813"/>
      <c r="VCC17" s="813"/>
      <c r="VCD17" s="813"/>
      <c r="VCE17" s="813"/>
      <c r="VCF17" s="813"/>
      <c r="VCG17" s="813"/>
      <c r="VCH17" s="813"/>
      <c r="VCI17" s="813"/>
      <c r="VCJ17" s="813"/>
      <c r="VCK17" s="813"/>
      <c r="VCL17" s="813"/>
      <c r="VCM17" s="813"/>
      <c r="VCN17" s="813"/>
      <c r="VCO17" s="813"/>
      <c r="VCP17" s="813"/>
      <c r="VCQ17" s="813"/>
      <c r="VCR17" s="813"/>
      <c r="VCS17" s="813"/>
      <c r="VCT17" s="813"/>
      <c r="VCU17" s="813"/>
      <c r="VCV17" s="813"/>
      <c r="VCW17" s="813"/>
      <c r="VCX17" s="813"/>
      <c r="VCY17" s="813"/>
      <c r="VCZ17" s="813"/>
      <c r="VDA17" s="813"/>
      <c r="VDB17" s="813"/>
      <c r="VDC17" s="813"/>
      <c r="VDD17" s="813"/>
      <c r="VDE17" s="813"/>
      <c r="VDF17" s="813"/>
      <c r="VDG17" s="813"/>
      <c r="VDH17" s="813"/>
      <c r="VDI17" s="813"/>
      <c r="VDJ17" s="813"/>
      <c r="VDK17" s="813"/>
      <c r="VDL17" s="813"/>
      <c r="VDM17" s="813"/>
      <c r="VDN17" s="813"/>
      <c r="VDO17" s="813"/>
      <c r="VDP17" s="813"/>
      <c r="VDQ17" s="813"/>
      <c r="VDR17" s="813"/>
      <c r="VDS17" s="813"/>
      <c r="VDT17" s="813"/>
      <c r="VDU17" s="813"/>
      <c r="VDV17" s="813"/>
      <c r="VDW17" s="813"/>
      <c r="VDX17" s="813"/>
      <c r="VDY17" s="813"/>
      <c r="VDZ17" s="813"/>
      <c r="VEA17" s="813"/>
      <c r="VEB17" s="813"/>
      <c r="VEC17" s="813"/>
      <c r="VED17" s="813"/>
      <c r="VEE17" s="813"/>
      <c r="VEF17" s="813"/>
      <c r="VEG17" s="813"/>
      <c r="VEH17" s="813"/>
      <c r="VEI17" s="813"/>
      <c r="VEJ17" s="813"/>
      <c r="VEK17" s="813"/>
      <c r="VEL17" s="813"/>
      <c r="VEM17" s="813"/>
      <c r="VEN17" s="813"/>
      <c r="VEO17" s="813"/>
      <c r="VEP17" s="813"/>
      <c r="VEQ17" s="813"/>
      <c r="VER17" s="813"/>
      <c r="VES17" s="813"/>
      <c r="VET17" s="813"/>
      <c r="VEU17" s="813"/>
      <c r="VEV17" s="813"/>
      <c r="VEW17" s="813"/>
      <c r="VEX17" s="813"/>
      <c r="VEY17" s="813"/>
      <c r="VEZ17" s="813"/>
      <c r="VFA17" s="813"/>
      <c r="VFB17" s="813"/>
      <c r="VFC17" s="813"/>
      <c r="VFD17" s="813"/>
      <c r="VFE17" s="813"/>
      <c r="VFF17" s="813"/>
      <c r="VFG17" s="813"/>
      <c r="VFH17" s="813"/>
      <c r="VFI17" s="813"/>
      <c r="VFJ17" s="813"/>
      <c r="VFK17" s="813"/>
      <c r="VFL17" s="813"/>
      <c r="VFM17" s="813"/>
      <c r="VFN17" s="813"/>
      <c r="VFO17" s="813"/>
      <c r="VFP17" s="813"/>
      <c r="VFQ17" s="813"/>
      <c r="VFR17" s="813"/>
      <c r="VFS17" s="813"/>
      <c r="VFT17" s="813"/>
      <c r="VFU17" s="813"/>
      <c r="VFV17" s="813"/>
      <c r="VFW17" s="813"/>
      <c r="VFX17" s="813"/>
      <c r="VFY17" s="813"/>
      <c r="VFZ17" s="813"/>
      <c r="VGA17" s="813"/>
      <c r="VGB17" s="813"/>
      <c r="VGC17" s="813"/>
      <c r="VGD17" s="813"/>
      <c r="VGE17" s="813"/>
      <c r="VGF17" s="813"/>
      <c r="VGG17" s="813"/>
      <c r="VGH17" s="813"/>
      <c r="VGI17" s="813"/>
      <c r="VGJ17" s="813"/>
      <c r="VGK17" s="813"/>
      <c r="VGL17" s="813"/>
      <c r="VGM17" s="813"/>
      <c r="VGN17" s="813"/>
      <c r="VGO17" s="813"/>
      <c r="VGP17" s="813"/>
      <c r="VGQ17" s="813"/>
      <c r="VGR17" s="813"/>
      <c r="VGS17" s="813"/>
      <c r="VGT17" s="813"/>
      <c r="VGU17" s="813"/>
      <c r="VGV17" s="813"/>
      <c r="VGW17" s="813"/>
      <c r="VGX17" s="813"/>
      <c r="VGY17" s="813"/>
      <c r="VGZ17" s="813"/>
      <c r="VHA17" s="813"/>
      <c r="VHB17" s="813"/>
      <c r="VHC17" s="813"/>
      <c r="VHD17" s="813"/>
      <c r="VHE17" s="813"/>
      <c r="VHF17" s="813"/>
      <c r="VHG17" s="813"/>
      <c r="VHH17" s="813"/>
      <c r="VHI17" s="813"/>
      <c r="VHJ17" s="813"/>
      <c r="VHK17" s="813"/>
      <c r="VHL17" s="813"/>
      <c r="VHM17" s="813"/>
      <c r="VHN17" s="813"/>
      <c r="VHO17" s="813"/>
      <c r="VHP17" s="813"/>
      <c r="VHQ17" s="813"/>
      <c r="VHR17" s="813"/>
      <c r="VHS17" s="813"/>
      <c r="VHT17" s="813"/>
      <c r="VHU17" s="813"/>
      <c r="VHV17" s="813"/>
      <c r="VHW17" s="813"/>
      <c r="VHX17" s="813"/>
      <c r="VHY17" s="813"/>
      <c r="VHZ17" s="813"/>
      <c r="VIA17" s="813"/>
      <c r="VIB17" s="813"/>
      <c r="VIC17" s="813"/>
      <c r="VID17" s="813"/>
      <c r="VIE17" s="813"/>
      <c r="VIF17" s="813"/>
      <c r="VIG17" s="813"/>
      <c r="VIH17" s="813"/>
      <c r="VII17" s="813"/>
      <c r="VIJ17" s="813"/>
      <c r="VIK17" s="813"/>
      <c r="VIL17" s="813"/>
      <c r="VIM17" s="813"/>
      <c r="VIN17" s="813"/>
      <c r="VIO17" s="813"/>
      <c r="VIP17" s="813"/>
      <c r="VIQ17" s="813"/>
      <c r="VIR17" s="813"/>
      <c r="VIS17" s="813"/>
      <c r="VIT17" s="813"/>
      <c r="VIU17" s="813"/>
      <c r="VIV17" s="813"/>
      <c r="VIW17" s="813"/>
      <c r="VIX17" s="813"/>
      <c r="VIY17" s="813"/>
      <c r="VIZ17" s="813"/>
      <c r="VJA17" s="813"/>
      <c r="VJB17" s="813"/>
      <c r="VJC17" s="813"/>
      <c r="VJD17" s="813"/>
      <c r="VJE17" s="813"/>
      <c r="VJF17" s="813"/>
      <c r="VJG17" s="813"/>
      <c r="VJH17" s="813"/>
      <c r="VJI17" s="813"/>
      <c r="VJJ17" s="813"/>
      <c r="VJK17" s="813"/>
      <c r="VJL17" s="813"/>
      <c r="VJM17" s="813"/>
      <c r="VJN17" s="813"/>
      <c r="VJO17" s="813"/>
      <c r="VJP17" s="813"/>
      <c r="VJQ17" s="813"/>
      <c r="VJR17" s="813"/>
      <c r="VJS17" s="813"/>
      <c r="VJT17" s="813"/>
      <c r="VJU17" s="813"/>
      <c r="VJV17" s="813"/>
      <c r="VJW17" s="813"/>
      <c r="VJX17" s="813"/>
      <c r="VJY17" s="813"/>
      <c r="VJZ17" s="813"/>
      <c r="VKA17" s="813"/>
      <c r="VKB17" s="813"/>
      <c r="VKC17" s="813"/>
      <c r="VKD17" s="813"/>
      <c r="VKE17" s="813"/>
      <c r="VKF17" s="813"/>
      <c r="VKG17" s="813"/>
      <c r="VKH17" s="813"/>
      <c r="VKI17" s="813"/>
      <c r="VKJ17" s="813"/>
      <c r="VKK17" s="813"/>
      <c r="VKL17" s="813"/>
      <c r="VKM17" s="813"/>
      <c r="VKN17" s="813"/>
      <c r="VKO17" s="813"/>
      <c r="VKP17" s="813"/>
      <c r="VKQ17" s="813"/>
      <c r="VKR17" s="813"/>
      <c r="VKS17" s="813"/>
      <c r="VKT17" s="813"/>
      <c r="VKU17" s="813"/>
      <c r="VKV17" s="813"/>
      <c r="VKW17" s="813"/>
      <c r="VKX17" s="813"/>
      <c r="VKY17" s="813"/>
      <c r="VKZ17" s="813"/>
      <c r="VLA17" s="813"/>
      <c r="VLB17" s="813"/>
      <c r="VLC17" s="813"/>
      <c r="VLD17" s="813"/>
      <c r="VLE17" s="813"/>
      <c r="VLF17" s="813"/>
      <c r="VLG17" s="813"/>
      <c r="VLH17" s="813"/>
      <c r="VLI17" s="813"/>
      <c r="VLJ17" s="813"/>
      <c r="VLK17" s="813"/>
      <c r="VLL17" s="813"/>
      <c r="VLM17" s="813"/>
      <c r="VLN17" s="813"/>
      <c r="VLO17" s="813"/>
      <c r="VLP17" s="813"/>
      <c r="VLQ17" s="813"/>
      <c r="VLR17" s="813"/>
      <c r="VLS17" s="813"/>
      <c r="VLT17" s="813"/>
      <c r="VLU17" s="813"/>
      <c r="VLV17" s="813"/>
      <c r="VLW17" s="813"/>
      <c r="VLX17" s="813"/>
      <c r="VLY17" s="813"/>
      <c r="VLZ17" s="813"/>
      <c r="VMA17" s="813"/>
      <c r="VMB17" s="813"/>
      <c r="VMC17" s="813"/>
      <c r="VMD17" s="813"/>
      <c r="VME17" s="813"/>
      <c r="VMF17" s="813"/>
      <c r="VMG17" s="813"/>
      <c r="VMH17" s="813"/>
      <c r="VMI17" s="813"/>
      <c r="VMJ17" s="813"/>
      <c r="VMK17" s="813"/>
      <c r="VML17" s="813"/>
      <c r="VMM17" s="813"/>
      <c r="VMN17" s="813"/>
      <c r="VMO17" s="813"/>
      <c r="VMP17" s="813"/>
      <c r="VMQ17" s="813"/>
      <c r="VMR17" s="813"/>
      <c r="VMS17" s="813"/>
      <c r="VMT17" s="813"/>
      <c r="VMU17" s="813"/>
      <c r="VMV17" s="813"/>
      <c r="VMW17" s="813"/>
      <c r="VMX17" s="813"/>
      <c r="VMY17" s="813"/>
      <c r="VMZ17" s="813"/>
      <c r="VNA17" s="813"/>
      <c r="VNB17" s="813"/>
      <c r="VNC17" s="813"/>
      <c r="VND17" s="813"/>
      <c r="VNE17" s="813"/>
      <c r="VNF17" s="813"/>
      <c r="VNG17" s="813"/>
      <c r="VNH17" s="813"/>
      <c r="VNI17" s="813"/>
      <c r="VNJ17" s="813"/>
      <c r="VNK17" s="813"/>
      <c r="VNL17" s="813"/>
      <c r="VNM17" s="813"/>
      <c r="VNN17" s="813"/>
      <c r="VNO17" s="813"/>
      <c r="VNP17" s="813"/>
      <c r="VNQ17" s="813"/>
      <c r="VNR17" s="813"/>
      <c r="VNS17" s="813"/>
      <c r="VNT17" s="813"/>
      <c r="VNU17" s="813"/>
      <c r="VNV17" s="813"/>
      <c r="VNW17" s="813"/>
      <c r="VNX17" s="813"/>
      <c r="VNY17" s="813"/>
      <c r="VNZ17" s="813"/>
      <c r="VOA17" s="813"/>
      <c r="VOB17" s="813"/>
      <c r="VOC17" s="813"/>
      <c r="VOD17" s="813"/>
      <c r="VOE17" s="813"/>
      <c r="VOF17" s="813"/>
      <c r="VOG17" s="813"/>
      <c r="VOH17" s="813"/>
      <c r="VOI17" s="813"/>
      <c r="VOJ17" s="813"/>
      <c r="VOK17" s="813"/>
      <c r="VOL17" s="813"/>
      <c r="VOM17" s="813"/>
      <c r="VON17" s="813"/>
      <c r="VOO17" s="813"/>
      <c r="VOP17" s="813"/>
      <c r="VOQ17" s="813"/>
      <c r="VOR17" s="813"/>
      <c r="VOS17" s="813"/>
      <c r="VOT17" s="813"/>
      <c r="VOU17" s="813"/>
      <c r="VOV17" s="813"/>
      <c r="VOW17" s="813"/>
      <c r="VOX17" s="813"/>
      <c r="VOY17" s="813"/>
      <c r="VOZ17" s="813"/>
      <c r="VPA17" s="813"/>
      <c r="VPB17" s="813"/>
      <c r="VPC17" s="813"/>
      <c r="VPD17" s="813"/>
      <c r="VPE17" s="813"/>
      <c r="VPF17" s="813"/>
      <c r="VPG17" s="813"/>
      <c r="VPH17" s="813"/>
      <c r="VPI17" s="813"/>
      <c r="VPJ17" s="813"/>
      <c r="VPK17" s="813"/>
      <c r="VPL17" s="813"/>
      <c r="VPM17" s="813"/>
      <c r="VPN17" s="813"/>
      <c r="VPO17" s="813"/>
      <c r="VPP17" s="813"/>
      <c r="VPQ17" s="813"/>
      <c r="VPR17" s="813"/>
      <c r="VPS17" s="813"/>
      <c r="VPT17" s="813"/>
      <c r="VPU17" s="813"/>
      <c r="VPV17" s="813"/>
      <c r="VPW17" s="813"/>
      <c r="VPX17" s="813"/>
      <c r="VPY17" s="813"/>
      <c r="VPZ17" s="813"/>
      <c r="VQA17" s="813"/>
      <c r="VQB17" s="813"/>
      <c r="VQC17" s="813"/>
      <c r="VQD17" s="813"/>
      <c r="VQE17" s="813"/>
      <c r="VQF17" s="813"/>
      <c r="VQG17" s="813"/>
      <c r="VQH17" s="813"/>
      <c r="VQI17" s="813"/>
      <c r="VQJ17" s="813"/>
      <c r="VQK17" s="813"/>
      <c r="VQL17" s="813"/>
      <c r="VQM17" s="813"/>
      <c r="VQN17" s="813"/>
      <c r="VQO17" s="813"/>
      <c r="VQP17" s="813"/>
      <c r="VQQ17" s="813"/>
      <c r="VQR17" s="813"/>
      <c r="VQS17" s="813"/>
      <c r="VQT17" s="813"/>
      <c r="VQU17" s="813"/>
      <c r="VQV17" s="813"/>
      <c r="VQW17" s="813"/>
      <c r="VQX17" s="813"/>
      <c r="VQY17" s="813"/>
      <c r="VQZ17" s="813"/>
      <c r="VRA17" s="813"/>
      <c r="VRB17" s="813"/>
      <c r="VRC17" s="813"/>
      <c r="VRD17" s="813"/>
      <c r="VRE17" s="813"/>
      <c r="VRF17" s="813"/>
      <c r="VRG17" s="813"/>
      <c r="VRH17" s="813"/>
      <c r="VRI17" s="813"/>
      <c r="VRJ17" s="813"/>
      <c r="VRK17" s="813"/>
      <c r="VRL17" s="813"/>
      <c r="VRM17" s="813"/>
      <c r="VRN17" s="813"/>
      <c r="VRO17" s="813"/>
      <c r="VRP17" s="813"/>
      <c r="VRQ17" s="813"/>
      <c r="VRR17" s="813"/>
      <c r="VRS17" s="813"/>
      <c r="VRT17" s="813"/>
      <c r="VRU17" s="813"/>
      <c r="VRV17" s="813"/>
      <c r="VRW17" s="813"/>
      <c r="VRX17" s="813"/>
      <c r="VRY17" s="813"/>
      <c r="VRZ17" s="813"/>
      <c r="VSA17" s="813"/>
      <c r="VSB17" s="813"/>
      <c r="VSC17" s="813"/>
      <c r="VSD17" s="813"/>
      <c r="VSE17" s="813"/>
      <c r="VSF17" s="813"/>
      <c r="VSG17" s="813"/>
      <c r="VSH17" s="813"/>
      <c r="VSI17" s="813"/>
      <c r="VSJ17" s="813"/>
      <c r="VSK17" s="813"/>
      <c r="VSL17" s="813"/>
      <c r="VSM17" s="813"/>
      <c r="VSN17" s="813"/>
      <c r="VSO17" s="813"/>
      <c r="VSP17" s="813"/>
      <c r="VSQ17" s="813"/>
      <c r="VSR17" s="813"/>
      <c r="VSS17" s="813"/>
      <c r="VST17" s="813"/>
      <c r="VSU17" s="813"/>
      <c r="VSV17" s="813"/>
      <c r="VSW17" s="813"/>
      <c r="VSX17" s="813"/>
      <c r="VSY17" s="813"/>
      <c r="VSZ17" s="813"/>
      <c r="VTA17" s="813"/>
      <c r="VTB17" s="813"/>
      <c r="VTC17" s="813"/>
      <c r="VTD17" s="813"/>
      <c r="VTE17" s="813"/>
      <c r="VTF17" s="813"/>
      <c r="VTG17" s="813"/>
      <c r="VTH17" s="813"/>
      <c r="VTI17" s="813"/>
      <c r="VTJ17" s="813"/>
      <c r="VTK17" s="813"/>
      <c r="VTL17" s="813"/>
      <c r="VTM17" s="813"/>
      <c r="VTN17" s="813"/>
      <c r="VTO17" s="813"/>
      <c r="VTP17" s="813"/>
      <c r="VTQ17" s="813"/>
      <c r="VTR17" s="813"/>
      <c r="VTS17" s="813"/>
      <c r="VTT17" s="813"/>
      <c r="VTU17" s="813"/>
      <c r="VTV17" s="813"/>
      <c r="VTW17" s="813"/>
      <c r="VTX17" s="813"/>
      <c r="VTY17" s="813"/>
      <c r="VTZ17" s="813"/>
      <c r="VUA17" s="813"/>
      <c r="VUB17" s="813"/>
      <c r="VUC17" s="813"/>
      <c r="VUD17" s="813"/>
      <c r="VUE17" s="813"/>
      <c r="VUF17" s="813"/>
      <c r="VUG17" s="813"/>
      <c r="VUH17" s="813"/>
      <c r="VUI17" s="813"/>
      <c r="VUJ17" s="813"/>
      <c r="VUK17" s="813"/>
      <c r="VUL17" s="813"/>
      <c r="VUM17" s="813"/>
      <c r="VUN17" s="813"/>
      <c r="VUO17" s="813"/>
      <c r="VUP17" s="813"/>
      <c r="VUQ17" s="813"/>
      <c r="VUR17" s="813"/>
      <c r="VUS17" s="813"/>
      <c r="VUT17" s="813"/>
      <c r="VUU17" s="813"/>
      <c r="VUV17" s="813"/>
      <c r="VUW17" s="813"/>
      <c r="VUX17" s="813"/>
      <c r="VUY17" s="813"/>
      <c r="VUZ17" s="813"/>
      <c r="VVA17" s="813"/>
      <c r="VVB17" s="813"/>
      <c r="VVC17" s="813"/>
      <c r="VVD17" s="813"/>
      <c r="VVE17" s="813"/>
      <c r="VVF17" s="813"/>
      <c r="VVG17" s="813"/>
      <c r="VVH17" s="813"/>
      <c r="VVI17" s="813"/>
      <c r="VVJ17" s="813"/>
      <c r="VVK17" s="813"/>
      <c r="VVL17" s="813"/>
      <c r="VVM17" s="813"/>
      <c r="VVN17" s="813"/>
      <c r="VVO17" s="813"/>
      <c r="VVP17" s="813"/>
      <c r="VVQ17" s="813"/>
      <c r="VVR17" s="813"/>
      <c r="VVS17" s="813"/>
      <c r="VVT17" s="813"/>
      <c r="VVU17" s="813"/>
      <c r="VVV17" s="813"/>
      <c r="VVW17" s="813"/>
      <c r="VVX17" s="813"/>
      <c r="VVY17" s="813"/>
      <c r="VVZ17" s="813"/>
      <c r="VWA17" s="813"/>
      <c r="VWB17" s="813"/>
      <c r="VWC17" s="813"/>
      <c r="VWD17" s="813"/>
      <c r="VWE17" s="813"/>
      <c r="VWF17" s="813"/>
      <c r="VWG17" s="813"/>
      <c r="VWH17" s="813"/>
      <c r="VWI17" s="813"/>
      <c r="VWJ17" s="813"/>
      <c r="VWK17" s="813"/>
      <c r="VWL17" s="813"/>
      <c r="VWM17" s="813"/>
      <c r="VWN17" s="813"/>
      <c r="VWO17" s="813"/>
      <c r="VWP17" s="813"/>
      <c r="VWQ17" s="813"/>
      <c r="VWR17" s="813"/>
      <c r="VWS17" s="813"/>
      <c r="VWT17" s="813"/>
      <c r="VWU17" s="813"/>
      <c r="VWV17" s="813"/>
      <c r="VWW17" s="813"/>
      <c r="VWX17" s="813"/>
      <c r="VWY17" s="813"/>
      <c r="VWZ17" s="813"/>
      <c r="VXA17" s="813"/>
      <c r="VXB17" s="813"/>
      <c r="VXC17" s="813"/>
      <c r="VXD17" s="813"/>
      <c r="VXE17" s="813"/>
      <c r="VXF17" s="813"/>
      <c r="VXG17" s="813"/>
      <c r="VXH17" s="813"/>
      <c r="VXI17" s="813"/>
      <c r="VXJ17" s="813"/>
      <c r="VXK17" s="813"/>
      <c r="VXL17" s="813"/>
      <c r="VXM17" s="813"/>
      <c r="VXN17" s="813"/>
      <c r="VXO17" s="813"/>
      <c r="VXP17" s="813"/>
      <c r="VXQ17" s="813"/>
      <c r="VXR17" s="813"/>
      <c r="VXS17" s="813"/>
      <c r="VXT17" s="813"/>
      <c r="VXU17" s="813"/>
      <c r="VXV17" s="813"/>
      <c r="VXW17" s="813"/>
      <c r="VXX17" s="813"/>
      <c r="VXY17" s="813"/>
      <c r="VXZ17" s="813"/>
      <c r="VYA17" s="813"/>
      <c r="VYB17" s="813"/>
      <c r="VYC17" s="813"/>
      <c r="VYD17" s="813"/>
      <c r="VYE17" s="813"/>
      <c r="VYF17" s="813"/>
      <c r="VYG17" s="813"/>
      <c r="VYH17" s="813"/>
      <c r="VYI17" s="813"/>
      <c r="VYJ17" s="813"/>
      <c r="VYK17" s="813"/>
      <c r="VYL17" s="813"/>
      <c r="VYM17" s="813"/>
      <c r="VYN17" s="813"/>
      <c r="VYO17" s="813"/>
      <c r="VYP17" s="813"/>
      <c r="VYQ17" s="813"/>
      <c r="VYR17" s="813"/>
      <c r="VYS17" s="813"/>
      <c r="VYT17" s="813"/>
      <c r="VYU17" s="813"/>
      <c r="VYV17" s="813"/>
      <c r="VYW17" s="813"/>
      <c r="VYX17" s="813"/>
      <c r="VYY17" s="813"/>
      <c r="VYZ17" s="813"/>
      <c r="VZA17" s="813"/>
      <c r="VZB17" s="813"/>
      <c r="VZC17" s="813"/>
      <c r="VZD17" s="813"/>
      <c r="VZE17" s="813"/>
      <c r="VZF17" s="813"/>
      <c r="VZG17" s="813"/>
      <c r="VZH17" s="813"/>
      <c r="VZI17" s="813"/>
      <c r="VZJ17" s="813"/>
      <c r="VZK17" s="813"/>
      <c r="VZL17" s="813"/>
      <c r="VZM17" s="813"/>
      <c r="VZN17" s="813"/>
      <c r="VZO17" s="813"/>
      <c r="VZP17" s="813"/>
      <c r="VZQ17" s="813"/>
      <c r="VZR17" s="813"/>
      <c r="VZS17" s="813"/>
      <c r="VZT17" s="813"/>
      <c r="VZU17" s="813"/>
      <c r="VZV17" s="813"/>
      <c r="VZW17" s="813"/>
      <c r="VZX17" s="813"/>
      <c r="VZY17" s="813"/>
      <c r="VZZ17" s="813"/>
      <c r="WAA17" s="813"/>
      <c r="WAB17" s="813"/>
      <c r="WAC17" s="813"/>
      <c r="WAD17" s="813"/>
      <c r="WAE17" s="813"/>
      <c r="WAF17" s="813"/>
      <c r="WAG17" s="813"/>
      <c r="WAH17" s="813"/>
      <c r="WAI17" s="813"/>
      <c r="WAJ17" s="813"/>
      <c r="WAK17" s="813"/>
      <c r="WAL17" s="813"/>
      <c r="WAM17" s="813"/>
      <c r="WAN17" s="813"/>
      <c r="WAO17" s="813"/>
      <c r="WAP17" s="813"/>
      <c r="WAQ17" s="813"/>
      <c r="WAR17" s="813"/>
      <c r="WAS17" s="813"/>
      <c r="WAT17" s="813"/>
      <c r="WAU17" s="813"/>
      <c r="WAV17" s="813"/>
      <c r="WAW17" s="813"/>
      <c r="WAX17" s="813"/>
      <c r="WAY17" s="813"/>
      <c r="WAZ17" s="813"/>
      <c r="WBA17" s="813"/>
      <c r="WBB17" s="813"/>
      <c r="WBC17" s="813"/>
      <c r="WBD17" s="813"/>
      <c r="WBE17" s="813"/>
      <c r="WBF17" s="813"/>
      <c r="WBG17" s="813"/>
      <c r="WBH17" s="813"/>
      <c r="WBI17" s="813"/>
      <c r="WBJ17" s="813"/>
      <c r="WBK17" s="813"/>
      <c r="WBL17" s="813"/>
      <c r="WBM17" s="813"/>
      <c r="WBN17" s="813"/>
      <c r="WBO17" s="813"/>
      <c r="WBP17" s="813"/>
      <c r="WBQ17" s="813"/>
      <c r="WBR17" s="813"/>
      <c r="WBS17" s="813"/>
      <c r="WBT17" s="813"/>
      <c r="WBU17" s="813"/>
      <c r="WBV17" s="813"/>
      <c r="WBW17" s="813"/>
      <c r="WBX17" s="813"/>
      <c r="WBY17" s="813"/>
      <c r="WBZ17" s="813"/>
      <c r="WCA17" s="813"/>
      <c r="WCB17" s="813"/>
      <c r="WCC17" s="813"/>
      <c r="WCD17" s="813"/>
      <c r="WCE17" s="813"/>
      <c r="WCF17" s="813"/>
      <c r="WCG17" s="813"/>
      <c r="WCH17" s="813"/>
      <c r="WCI17" s="813"/>
      <c r="WCJ17" s="813"/>
      <c r="WCK17" s="813"/>
      <c r="WCL17" s="813"/>
      <c r="WCM17" s="813"/>
      <c r="WCN17" s="813"/>
      <c r="WCO17" s="813"/>
      <c r="WCP17" s="813"/>
      <c r="WCQ17" s="813"/>
      <c r="WCR17" s="813"/>
      <c r="WCS17" s="813"/>
      <c r="WCT17" s="813"/>
      <c r="WCU17" s="813"/>
      <c r="WCV17" s="813"/>
      <c r="WCW17" s="813"/>
      <c r="WCX17" s="813"/>
      <c r="WCY17" s="813"/>
      <c r="WCZ17" s="813"/>
      <c r="WDA17" s="813"/>
      <c r="WDB17" s="813"/>
      <c r="WDC17" s="813"/>
      <c r="WDD17" s="813"/>
      <c r="WDE17" s="813"/>
      <c r="WDF17" s="813"/>
      <c r="WDG17" s="813"/>
      <c r="WDH17" s="813"/>
      <c r="WDI17" s="813"/>
      <c r="WDJ17" s="813"/>
      <c r="WDK17" s="813"/>
      <c r="WDL17" s="813"/>
      <c r="WDM17" s="813"/>
      <c r="WDN17" s="813"/>
      <c r="WDO17" s="813"/>
      <c r="WDP17" s="813"/>
      <c r="WDQ17" s="813"/>
      <c r="WDR17" s="813"/>
      <c r="WDS17" s="813"/>
      <c r="WDT17" s="813"/>
      <c r="WDU17" s="813"/>
      <c r="WDV17" s="813"/>
      <c r="WDW17" s="813"/>
      <c r="WDX17" s="813"/>
      <c r="WDY17" s="813"/>
      <c r="WDZ17" s="813"/>
      <c r="WEA17" s="813"/>
      <c r="WEB17" s="813"/>
      <c r="WEC17" s="813"/>
      <c r="WED17" s="813"/>
      <c r="WEE17" s="813"/>
      <c r="WEF17" s="813"/>
      <c r="WEG17" s="813"/>
      <c r="WEH17" s="813"/>
      <c r="WEI17" s="813"/>
      <c r="WEJ17" s="813"/>
      <c r="WEK17" s="813"/>
      <c r="WEL17" s="813"/>
      <c r="WEM17" s="813"/>
      <c r="WEN17" s="813"/>
      <c r="WEO17" s="813"/>
      <c r="WEP17" s="813"/>
      <c r="WEQ17" s="813"/>
      <c r="WER17" s="813"/>
      <c r="WES17" s="813"/>
      <c r="WET17" s="813"/>
      <c r="WEU17" s="813"/>
      <c r="WEV17" s="813"/>
      <c r="WEW17" s="813"/>
      <c r="WEX17" s="813"/>
      <c r="WEY17" s="813"/>
      <c r="WEZ17" s="813"/>
      <c r="WFA17" s="813"/>
      <c r="WFB17" s="813"/>
      <c r="WFC17" s="813"/>
      <c r="WFD17" s="813"/>
      <c r="WFE17" s="813"/>
      <c r="WFF17" s="813"/>
      <c r="WFG17" s="813"/>
      <c r="WFH17" s="813"/>
      <c r="WFI17" s="813"/>
      <c r="WFJ17" s="813"/>
      <c r="WFK17" s="813"/>
      <c r="WFL17" s="813"/>
      <c r="WFM17" s="813"/>
      <c r="WFN17" s="813"/>
      <c r="WFO17" s="813"/>
      <c r="WFP17" s="813"/>
      <c r="WFQ17" s="813"/>
      <c r="WFR17" s="813"/>
      <c r="WFS17" s="813"/>
      <c r="WFT17" s="813"/>
      <c r="WFU17" s="813"/>
      <c r="WFV17" s="813"/>
      <c r="WFW17" s="813"/>
      <c r="WFX17" s="813"/>
      <c r="WFY17" s="813"/>
      <c r="WFZ17" s="813"/>
      <c r="WGA17" s="813"/>
      <c r="WGB17" s="813"/>
      <c r="WGC17" s="813"/>
      <c r="WGD17" s="813"/>
      <c r="WGE17" s="813"/>
      <c r="WGF17" s="813"/>
      <c r="WGG17" s="813"/>
      <c r="WGH17" s="813"/>
      <c r="WGI17" s="813"/>
      <c r="WGJ17" s="813"/>
      <c r="WGK17" s="813"/>
      <c r="WGL17" s="813"/>
      <c r="WGM17" s="813"/>
      <c r="WGN17" s="813"/>
      <c r="WGO17" s="813"/>
      <c r="WGP17" s="813"/>
      <c r="WGQ17" s="813"/>
      <c r="WGR17" s="813"/>
      <c r="WGS17" s="813"/>
      <c r="WGT17" s="813"/>
      <c r="WGU17" s="813"/>
      <c r="WGV17" s="813"/>
      <c r="WGW17" s="813"/>
      <c r="WGX17" s="813"/>
      <c r="WGY17" s="813"/>
      <c r="WGZ17" s="813"/>
      <c r="WHA17" s="813"/>
      <c r="WHB17" s="813"/>
      <c r="WHC17" s="813"/>
      <c r="WHD17" s="813"/>
      <c r="WHE17" s="813"/>
      <c r="WHF17" s="813"/>
      <c r="WHG17" s="813"/>
      <c r="WHH17" s="813"/>
      <c r="WHI17" s="813"/>
      <c r="WHJ17" s="813"/>
      <c r="WHK17" s="813"/>
      <c r="WHL17" s="813"/>
      <c r="WHM17" s="813"/>
      <c r="WHN17" s="813"/>
      <c r="WHO17" s="813"/>
      <c r="WHP17" s="813"/>
      <c r="WHQ17" s="813"/>
      <c r="WHR17" s="813"/>
      <c r="WHS17" s="813"/>
      <c r="WHT17" s="813"/>
      <c r="WHU17" s="813"/>
      <c r="WHV17" s="813"/>
      <c r="WHW17" s="813"/>
      <c r="WHX17" s="813"/>
      <c r="WHY17" s="813"/>
      <c r="WHZ17" s="813"/>
      <c r="WIA17" s="813"/>
      <c r="WIB17" s="813"/>
      <c r="WIC17" s="813"/>
      <c r="WID17" s="813"/>
      <c r="WIE17" s="813"/>
      <c r="WIF17" s="813"/>
      <c r="WIG17" s="813"/>
      <c r="WIH17" s="813"/>
      <c r="WII17" s="813"/>
      <c r="WIJ17" s="813"/>
      <c r="WIK17" s="813"/>
      <c r="WIL17" s="813"/>
      <c r="WIM17" s="813"/>
      <c r="WIN17" s="813"/>
      <c r="WIO17" s="813"/>
      <c r="WIP17" s="813"/>
      <c r="WIQ17" s="813"/>
      <c r="WIR17" s="813"/>
      <c r="WIS17" s="813"/>
      <c r="WIT17" s="813"/>
      <c r="WIU17" s="813"/>
      <c r="WIV17" s="813"/>
      <c r="WIW17" s="813"/>
      <c r="WIX17" s="813"/>
      <c r="WIY17" s="813"/>
      <c r="WIZ17" s="813"/>
      <c r="WJA17" s="813"/>
      <c r="WJB17" s="813"/>
      <c r="WJC17" s="813"/>
      <c r="WJD17" s="813"/>
      <c r="WJE17" s="813"/>
      <c r="WJF17" s="813"/>
      <c r="WJG17" s="813"/>
      <c r="WJH17" s="813"/>
      <c r="WJI17" s="813"/>
      <c r="WJJ17" s="813"/>
      <c r="WJK17" s="813"/>
      <c r="WJL17" s="813"/>
      <c r="WJM17" s="813"/>
      <c r="WJN17" s="813"/>
      <c r="WJO17" s="813"/>
      <c r="WJP17" s="813"/>
      <c r="WJQ17" s="813"/>
      <c r="WJR17" s="813"/>
      <c r="WJS17" s="813"/>
      <c r="WJT17" s="813"/>
      <c r="WJU17" s="813"/>
      <c r="WJV17" s="813"/>
      <c r="WJW17" s="813"/>
      <c r="WJX17" s="813"/>
      <c r="WJY17" s="813"/>
      <c r="WJZ17" s="813"/>
      <c r="WKA17" s="813"/>
      <c r="WKB17" s="813"/>
      <c r="WKC17" s="813"/>
      <c r="WKD17" s="813"/>
      <c r="WKE17" s="813"/>
      <c r="WKF17" s="813"/>
      <c r="WKG17" s="813"/>
      <c r="WKH17" s="813"/>
      <c r="WKI17" s="813"/>
      <c r="WKJ17" s="813"/>
      <c r="WKK17" s="813"/>
      <c r="WKL17" s="813"/>
      <c r="WKM17" s="813"/>
      <c r="WKN17" s="813"/>
      <c r="WKO17" s="813"/>
      <c r="WKP17" s="813"/>
      <c r="WKQ17" s="813"/>
      <c r="WKR17" s="813"/>
      <c r="WKS17" s="813"/>
      <c r="WKT17" s="813"/>
      <c r="WKU17" s="813"/>
      <c r="WKV17" s="813"/>
      <c r="WKW17" s="813"/>
      <c r="WKX17" s="813"/>
      <c r="WKY17" s="813"/>
      <c r="WKZ17" s="813"/>
      <c r="WLA17" s="813"/>
      <c r="WLB17" s="813"/>
      <c r="WLC17" s="813"/>
      <c r="WLD17" s="813"/>
      <c r="WLE17" s="813"/>
      <c r="WLF17" s="813"/>
      <c r="WLG17" s="813"/>
      <c r="WLH17" s="813"/>
      <c r="WLI17" s="813"/>
      <c r="WLJ17" s="813"/>
      <c r="WLK17" s="813"/>
      <c r="WLL17" s="813"/>
      <c r="WLM17" s="813"/>
      <c r="WLN17" s="813"/>
      <c r="WLO17" s="813"/>
      <c r="WLP17" s="813"/>
      <c r="WLQ17" s="813"/>
      <c r="WLR17" s="813"/>
      <c r="WLS17" s="813"/>
      <c r="WLT17" s="813"/>
      <c r="WLU17" s="813"/>
      <c r="WLV17" s="813"/>
      <c r="WLW17" s="813"/>
      <c r="WLX17" s="813"/>
      <c r="WLY17" s="813"/>
      <c r="WLZ17" s="813"/>
      <c r="WMA17" s="813"/>
      <c r="WMB17" s="813"/>
      <c r="WMC17" s="813"/>
      <c r="WMD17" s="813"/>
      <c r="WME17" s="813"/>
      <c r="WMF17" s="813"/>
      <c r="WMG17" s="813"/>
      <c r="WMH17" s="813"/>
      <c r="WMI17" s="813"/>
      <c r="WMJ17" s="813"/>
      <c r="WMK17" s="813"/>
      <c r="WML17" s="813"/>
      <c r="WMM17" s="813"/>
      <c r="WMN17" s="813"/>
      <c r="WMO17" s="813"/>
      <c r="WMP17" s="813"/>
      <c r="WMQ17" s="813"/>
      <c r="WMR17" s="813"/>
      <c r="WMS17" s="813"/>
      <c r="WMT17" s="813"/>
      <c r="WMU17" s="813"/>
      <c r="WMV17" s="813"/>
      <c r="WMW17" s="813"/>
      <c r="WMX17" s="813"/>
      <c r="WMY17" s="813"/>
      <c r="WMZ17" s="813"/>
      <c r="WNA17" s="813"/>
      <c r="WNB17" s="813"/>
      <c r="WNC17" s="813"/>
      <c r="WND17" s="813"/>
      <c r="WNE17" s="813"/>
      <c r="WNF17" s="813"/>
      <c r="WNG17" s="813"/>
      <c r="WNH17" s="813"/>
      <c r="WNI17" s="813"/>
      <c r="WNJ17" s="813"/>
      <c r="WNK17" s="813"/>
      <c r="WNL17" s="813"/>
      <c r="WNM17" s="813"/>
      <c r="WNN17" s="813"/>
      <c r="WNO17" s="813"/>
      <c r="WNP17" s="813"/>
      <c r="WNQ17" s="813"/>
      <c r="WNR17" s="813"/>
      <c r="WNS17" s="813"/>
      <c r="WNT17" s="813"/>
      <c r="WNU17" s="813"/>
      <c r="WNV17" s="813"/>
      <c r="WNW17" s="813"/>
      <c r="WNX17" s="813"/>
      <c r="WNY17" s="813"/>
      <c r="WNZ17" s="813"/>
      <c r="WOA17" s="813"/>
      <c r="WOB17" s="813"/>
      <c r="WOC17" s="813"/>
      <c r="WOD17" s="813"/>
      <c r="WOE17" s="813"/>
      <c r="WOF17" s="813"/>
      <c r="WOG17" s="813"/>
      <c r="WOH17" s="813"/>
      <c r="WOI17" s="813"/>
      <c r="WOJ17" s="813"/>
      <c r="WOK17" s="813"/>
      <c r="WOL17" s="813"/>
      <c r="WOM17" s="813"/>
      <c r="WON17" s="813"/>
      <c r="WOO17" s="813"/>
      <c r="WOP17" s="813"/>
      <c r="WOQ17" s="813"/>
      <c r="WOR17" s="813"/>
      <c r="WOS17" s="813"/>
      <c r="WOT17" s="813"/>
      <c r="WOU17" s="813"/>
      <c r="WOV17" s="813"/>
      <c r="WOW17" s="813"/>
      <c r="WOX17" s="813"/>
      <c r="WOY17" s="813"/>
      <c r="WOZ17" s="813"/>
      <c r="WPA17" s="813"/>
      <c r="WPB17" s="813"/>
      <c r="WPC17" s="813"/>
      <c r="WPD17" s="813"/>
      <c r="WPE17" s="813"/>
      <c r="WPF17" s="813"/>
      <c r="WPG17" s="813"/>
      <c r="WPH17" s="813"/>
      <c r="WPI17" s="813"/>
      <c r="WPJ17" s="813"/>
      <c r="WPK17" s="813"/>
      <c r="WPL17" s="813"/>
      <c r="WPM17" s="813"/>
      <c r="WPN17" s="813"/>
      <c r="WPO17" s="813"/>
      <c r="WPP17" s="813"/>
      <c r="WPQ17" s="813"/>
      <c r="WPR17" s="813"/>
      <c r="WPS17" s="813"/>
      <c r="WPT17" s="813"/>
      <c r="WPU17" s="813"/>
      <c r="WPV17" s="813"/>
      <c r="WPW17" s="813"/>
      <c r="WPX17" s="813"/>
      <c r="WPY17" s="813"/>
      <c r="WPZ17" s="813"/>
      <c r="WQA17" s="813"/>
      <c r="WQB17" s="813"/>
      <c r="WQC17" s="813"/>
      <c r="WQD17" s="813"/>
      <c r="WQE17" s="813"/>
      <c r="WQF17" s="813"/>
      <c r="WQG17" s="813"/>
      <c r="WQH17" s="813"/>
      <c r="WQI17" s="813"/>
      <c r="WQJ17" s="813"/>
      <c r="WQK17" s="813"/>
      <c r="WQL17" s="813"/>
      <c r="WQM17" s="813"/>
      <c r="WQN17" s="813"/>
      <c r="WQO17" s="813"/>
      <c r="WQP17" s="813"/>
      <c r="WQQ17" s="813"/>
      <c r="WQR17" s="813"/>
      <c r="WQS17" s="813"/>
      <c r="WQT17" s="813"/>
      <c r="WQU17" s="813"/>
      <c r="WQV17" s="813"/>
      <c r="WQW17" s="813"/>
      <c r="WQX17" s="813"/>
      <c r="WQY17" s="813"/>
      <c r="WQZ17" s="813"/>
      <c r="WRA17" s="813"/>
      <c r="WRB17" s="813"/>
      <c r="WRC17" s="813"/>
      <c r="WRD17" s="813"/>
      <c r="WRE17" s="813"/>
      <c r="WRF17" s="813"/>
      <c r="WRG17" s="813"/>
      <c r="WRH17" s="813"/>
      <c r="WRI17" s="813"/>
      <c r="WRJ17" s="813"/>
      <c r="WRK17" s="813"/>
      <c r="WRL17" s="813"/>
      <c r="WRM17" s="813"/>
      <c r="WRN17" s="813"/>
      <c r="WRO17" s="813"/>
      <c r="WRP17" s="813"/>
      <c r="WRQ17" s="813"/>
      <c r="WRR17" s="813"/>
      <c r="WRS17" s="813"/>
      <c r="WRT17" s="813"/>
      <c r="WRU17" s="813"/>
      <c r="WRV17" s="813"/>
      <c r="WRW17" s="813"/>
      <c r="WRX17" s="813"/>
      <c r="WRY17" s="813"/>
      <c r="WRZ17" s="813"/>
      <c r="WSA17" s="813"/>
      <c r="WSB17" s="813"/>
      <c r="WSC17" s="813"/>
      <c r="WSD17" s="813"/>
      <c r="WSE17" s="813"/>
      <c r="WSF17" s="813"/>
      <c r="WSG17" s="813"/>
      <c r="WSH17" s="813"/>
      <c r="WSI17" s="813"/>
      <c r="WSJ17" s="813"/>
      <c r="WSK17" s="813"/>
      <c r="WSL17" s="813"/>
      <c r="WSM17" s="813"/>
      <c r="WSN17" s="813"/>
      <c r="WSO17" s="813"/>
      <c r="WSP17" s="813"/>
      <c r="WSQ17" s="813"/>
      <c r="WSR17" s="813"/>
      <c r="WSS17" s="813"/>
      <c r="WST17" s="813"/>
      <c r="WSU17" s="813"/>
      <c r="WSV17" s="813"/>
      <c r="WSW17" s="813"/>
      <c r="WSX17" s="813"/>
      <c r="WSY17" s="813"/>
      <c r="WSZ17" s="813"/>
      <c r="WTA17" s="813"/>
      <c r="WTB17" s="813"/>
      <c r="WTC17" s="813"/>
      <c r="WTD17" s="813"/>
      <c r="WTE17" s="813"/>
      <c r="WTF17" s="813"/>
      <c r="WTG17" s="813"/>
      <c r="WTH17" s="813"/>
      <c r="WTI17" s="813"/>
      <c r="WTJ17" s="813"/>
      <c r="WTK17" s="813"/>
      <c r="WTL17" s="813"/>
      <c r="WTM17" s="813"/>
      <c r="WTN17" s="813"/>
      <c r="WTO17" s="813"/>
      <c r="WTP17" s="813"/>
      <c r="WTQ17" s="813"/>
      <c r="WTR17" s="813"/>
      <c r="WTS17" s="813"/>
      <c r="WTT17" s="813"/>
      <c r="WTU17" s="813"/>
      <c r="WTV17" s="813"/>
      <c r="WTW17" s="813"/>
      <c r="WTX17" s="813"/>
      <c r="WTY17" s="813"/>
      <c r="WTZ17" s="813"/>
      <c r="WUA17" s="813"/>
      <c r="WUB17" s="813"/>
      <c r="WUC17" s="813"/>
      <c r="WUD17" s="813"/>
      <c r="WUE17" s="813"/>
      <c r="WUF17" s="813"/>
      <c r="WUG17" s="813"/>
      <c r="WUH17" s="813"/>
      <c r="WUI17" s="813"/>
      <c r="WUJ17" s="813"/>
      <c r="WUK17" s="813"/>
      <c r="WUL17" s="813"/>
      <c r="WUM17" s="813"/>
      <c r="WUN17" s="813"/>
      <c r="WUO17" s="813"/>
      <c r="WUP17" s="813"/>
      <c r="WUQ17" s="813"/>
      <c r="WUR17" s="813"/>
      <c r="WUS17" s="813"/>
      <c r="WUT17" s="813"/>
      <c r="WUU17" s="813"/>
      <c r="WUV17" s="813"/>
      <c r="WUW17" s="813"/>
      <c r="WUX17" s="813"/>
      <c r="WUY17" s="813"/>
      <c r="WUZ17" s="813"/>
      <c r="WVA17" s="813"/>
      <c r="WVB17" s="813"/>
      <c r="WVC17" s="813"/>
      <c r="WVD17" s="813"/>
      <c r="WVE17" s="813"/>
      <c r="WVF17" s="813"/>
      <c r="WVG17" s="813"/>
      <c r="WVH17" s="813"/>
      <c r="WVI17" s="813"/>
      <c r="WVJ17" s="813"/>
      <c r="WVK17" s="813"/>
      <c r="WVL17" s="813"/>
      <c r="WVM17" s="813"/>
      <c r="WVN17" s="813"/>
      <c r="WVO17" s="813"/>
      <c r="WVP17" s="813"/>
      <c r="WVQ17" s="813"/>
      <c r="WVR17" s="813"/>
      <c r="WVS17" s="813"/>
      <c r="WVT17" s="813"/>
      <c r="WVU17" s="813"/>
      <c r="WVV17" s="813"/>
      <c r="WVW17" s="813"/>
      <c r="WVX17" s="813"/>
      <c r="WVY17" s="813"/>
      <c r="WVZ17" s="813"/>
      <c r="WWA17" s="813"/>
      <c r="WWB17" s="813"/>
      <c r="WWC17" s="813"/>
      <c r="WWD17" s="813"/>
      <c r="WWE17" s="813"/>
      <c r="WWF17" s="813"/>
      <c r="WWG17" s="813"/>
      <c r="WWH17" s="813"/>
      <c r="WWI17" s="813"/>
      <c r="WWJ17" s="813"/>
      <c r="WWK17" s="813"/>
      <c r="WWL17" s="813"/>
      <c r="WWM17" s="813"/>
      <c r="WWN17" s="813"/>
      <c r="WWO17" s="813"/>
      <c r="WWP17" s="813"/>
      <c r="WWQ17" s="813"/>
      <c r="WWR17" s="813"/>
      <c r="WWS17" s="813"/>
      <c r="WWT17" s="813"/>
      <c r="WWU17" s="813"/>
      <c r="WWV17" s="813"/>
      <c r="WWW17" s="813"/>
      <c r="WWX17" s="813"/>
      <c r="WWY17" s="813"/>
      <c r="WWZ17" s="813"/>
      <c r="WXA17" s="813"/>
      <c r="WXB17" s="813"/>
      <c r="WXC17" s="813"/>
      <c r="WXD17" s="813"/>
      <c r="WXE17" s="813"/>
      <c r="WXF17" s="813"/>
      <c r="WXG17" s="813"/>
      <c r="WXH17" s="813"/>
      <c r="WXI17" s="813"/>
      <c r="WXJ17" s="813"/>
      <c r="WXK17" s="813"/>
      <c r="WXL17" s="813"/>
      <c r="WXM17" s="813"/>
      <c r="WXN17" s="813"/>
      <c r="WXO17" s="813"/>
      <c r="WXP17" s="813"/>
      <c r="WXQ17" s="813"/>
      <c r="WXR17" s="813"/>
      <c r="WXS17" s="813"/>
      <c r="WXT17" s="813"/>
      <c r="WXU17" s="813"/>
      <c r="WXV17" s="813"/>
      <c r="WXW17" s="813"/>
      <c r="WXX17" s="813"/>
      <c r="WXY17" s="813"/>
      <c r="WXZ17" s="813"/>
      <c r="WYA17" s="813"/>
      <c r="WYB17" s="813"/>
      <c r="WYC17" s="813"/>
      <c r="WYD17" s="813"/>
      <c r="WYE17" s="813"/>
      <c r="WYF17" s="813"/>
      <c r="WYG17" s="813"/>
      <c r="WYH17" s="813"/>
      <c r="WYI17" s="813"/>
      <c r="WYJ17" s="813"/>
      <c r="WYK17" s="813"/>
      <c r="WYL17" s="813"/>
      <c r="WYM17" s="813"/>
      <c r="WYN17" s="813"/>
      <c r="WYO17" s="813"/>
      <c r="WYP17" s="813"/>
      <c r="WYQ17" s="813"/>
      <c r="WYR17" s="813"/>
      <c r="WYS17" s="813"/>
      <c r="WYT17" s="813"/>
      <c r="WYU17" s="813"/>
      <c r="WYV17" s="813"/>
      <c r="WYW17" s="813"/>
      <c r="WYX17" s="813"/>
      <c r="WYY17" s="813"/>
      <c r="WYZ17" s="813"/>
      <c r="WZA17" s="813"/>
      <c r="WZB17" s="813"/>
      <c r="WZC17" s="813"/>
      <c r="WZD17" s="813"/>
      <c r="WZE17" s="813"/>
      <c r="WZF17" s="813"/>
      <c r="WZG17" s="813"/>
      <c r="WZH17" s="813"/>
      <c r="WZI17" s="813"/>
      <c r="WZJ17" s="813"/>
      <c r="WZK17" s="813"/>
      <c r="WZL17" s="813"/>
      <c r="WZM17" s="813"/>
      <c r="WZN17" s="813"/>
      <c r="WZO17" s="813"/>
      <c r="WZP17" s="813"/>
      <c r="WZQ17" s="813"/>
      <c r="WZR17" s="813"/>
      <c r="WZS17" s="813"/>
      <c r="WZT17" s="813"/>
      <c r="WZU17" s="813"/>
      <c r="WZV17" s="813"/>
      <c r="WZW17" s="813"/>
      <c r="WZX17" s="813"/>
      <c r="WZY17" s="813"/>
      <c r="WZZ17" s="813"/>
      <c r="XAA17" s="813"/>
      <c r="XAB17" s="813"/>
      <c r="XAC17" s="813"/>
      <c r="XAD17" s="813"/>
      <c r="XAE17" s="813"/>
      <c r="XAF17" s="813"/>
      <c r="XAG17" s="813"/>
      <c r="XAH17" s="813"/>
      <c r="XAI17" s="813"/>
      <c r="XAJ17" s="813"/>
      <c r="XAK17" s="813"/>
      <c r="XAL17" s="813"/>
      <c r="XAM17" s="813"/>
      <c r="XAN17" s="813"/>
      <c r="XAO17" s="813"/>
      <c r="XAP17" s="813"/>
      <c r="XAQ17" s="813"/>
      <c r="XAR17" s="813"/>
      <c r="XAS17" s="813"/>
      <c r="XAT17" s="813"/>
      <c r="XAU17" s="813"/>
      <c r="XAV17" s="813"/>
      <c r="XAW17" s="813"/>
      <c r="XAX17" s="813"/>
      <c r="XAY17" s="813"/>
      <c r="XAZ17" s="813"/>
      <c r="XBA17" s="813"/>
      <c r="XBB17" s="813"/>
      <c r="XBC17" s="813"/>
      <c r="XBD17" s="813"/>
      <c r="XBE17" s="813"/>
      <c r="XBF17" s="813"/>
      <c r="XBG17" s="813"/>
      <c r="XBH17" s="813"/>
      <c r="XBI17" s="813"/>
      <c r="XBJ17" s="813"/>
      <c r="XBK17" s="813"/>
      <c r="XBL17" s="813"/>
      <c r="XBM17" s="813"/>
      <c r="XBN17" s="813"/>
      <c r="XBO17" s="813"/>
      <c r="XBP17" s="813"/>
      <c r="XBQ17" s="813"/>
      <c r="XBR17" s="813"/>
      <c r="XBS17" s="813"/>
      <c r="XBT17" s="813"/>
      <c r="XBU17" s="813"/>
      <c r="XBV17" s="813"/>
      <c r="XBW17" s="813"/>
      <c r="XBX17" s="813"/>
      <c r="XBY17" s="813"/>
      <c r="XBZ17" s="813"/>
      <c r="XCA17" s="813"/>
      <c r="XCB17" s="813"/>
      <c r="XCC17" s="813"/>
      <c r="XCD17" s="813"/>
      <c r="XCE17" s="813"/>
      <c r="XCF17" s="813"/>
      <c r="XCG17" s="813"/>
      <c r="XCH17" s="813"/>
      <c r="XCI17" s="813"/>
      <c r="XCJ17" s="813"/>
      <c r="XCK17" s="813"/>
      <c r="XCL17" s="813"/>
      <c r="XCM17" s="813"/>
      <c r="XCN17" s="813"/>
      <c r="XCO17" s="813"/>
      <c r="XCP17" s="813"/>
      <c r="XCQ17" s="813"/>
      <c r="XCR17" s="813"/>
      <c r="XCS17" s="813"/>
      <c r="XCT17" s="813"/>
      <c r="XCU17" s="813"/>
      <c r="XCV17" s="813"/>
      <c r="XCW17" s="813"/>
      <c r="XCX17" s="813"/>
      <c r="XCY17" s="813"/>
      <c r="XCZ17" s="813"/>
      <c r="XDA17" s="813"/>
      <c r="XDB17" s="813"/>
      <c r="XDC17" s="813"/>
      <c r="XDD17" s="813"/>
      <c r="XDE17" s="813"/>
      <c r="XDF17" s="813"/>
      <c r="XDG17" s="813"/>
      <c r="XDH17" s="813"/>
      <c r="XDI17" s="813"/>
      <c r="XDJ17" s="813"/>
      <c r="XDK17" s="813"/>
      <c r="XDL17" s="813"/>
      <c r="XDM17" s="813"/>
      <c r="XDN17" s="813"/>
      <c r="XDO17" s="813"/>
      <c r="XDP17" s="813"/>
      <c r="XDQ17" s="813"/>
      <c r="XDR17" s="813"/>
      <c r="XDS17" s="813"/>
      <c r="XDT17" s="813"/>
      <c r="XDU17" s="813"/>
      <c r="XDV17" s="813"/>
      <c r="XDW17" s="813"/>
      <c r="XDX17" s="813"/>
      <c r="XDY17" s="813"/>
      <c r="XDZ17" s="813"/>
      <c r="XEA17" s="813"/>
      <c r="XEB17" s="813"/>
      <c r="XEC17" s="813"/>
      <c r="XED17" s="813"/>
      <c r="XEE17" s="813"/>
      <c r="XEF17" s="813"/>
      <c r="XEG17" s="813"/>
      <c r="XEH17" s="813"/>
      <c r="XEI17" s="813"/>
      <c r="XEJ17" s="813"/>
      <c r="XEK17" s="813"/>
      <c r="XEL17" s="813"/>
      <c r="XEM17" s="813"/>
      <c r="XEN17" s="813"/>
      <c r="XEO17" s="813"/>
      <c r="XEP17" s="813"/>
      <c r="XEQ17" s="813"/>
      <c r="XER17" s="813"/>
      <c r="XES17" s="813"/>
      <c r="XET17" s="813"/>
      <c r="XEU17" s="813"/>
      <c r="XEV17" s="813"/>
      <c r="XEW17" s="813"/>
      <c r="XEX17" s="813"/>
      <c r="XEY17" s="813"/>
      <c r="XEZ17" s="813"/>
      <c r="XFA17" s="813"/>
      <c r="XFB17" s="813"/>
      <c r="XFC17" s="813"/>
      <c r="XFD17" s="813"/>
    </row>
    <row r="18" spans="1:16384">
      <c r="A18" s="820" t="s">
        <v>730</v>
      </c>
      <c r="B18" s="819">
        <v>122.31</v>
      </c>
      <c r="C18" s="819">
        <v>9</v>
      </c>
      <c r="D18" s="818">
        <v>140.37593000000001</v>
      </c>
      <c r="E18" s="818">
        <v>14.77</v>
      </c>
      <c r="F18" s="822">
        <v>144.72</v>
      </c>
      <c r="G18" s="823">
        <v>3.1</v>
      </c>
      <c r="H18" s="822">
        <v>152.65</v>
      </c>
      <c r="I18" s="821">
        <v>5.48</v>
      </c>
      <c r="J18" s="813"/>
      <c r="K18" s="813"/>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813"/>
      <c r="AS18" s="813"/>
      <c r="AT18" s="813"/>
      <c r="AU18" s="813"/>
      <c r="AV18" s="813"/>
      <c r="AW18" s="813"/>
      <c r="AX18" s="813"/>
      <c r="AY18" s="813"/>
      <c r="AZ18" s="813"/>
      <c r="BA18" s="813"/>
      <c r="BB18" s="813"/>
      <c r="BC18" s="813"/>
      <c r="BD18" s="813"/>
      <c r="BE18" s="813"/>
      <c r="BF18" s="813"/>
      <c r="BG18" s="813"/>
      <c r="BH18" s="813"/>
      <c r="BI18" s="813"/>
      <c r="BJ18" s="813"/>
      <c r="BK18" s="813"/>
      <c r="BL18" s="813"/>
      <c r="BM18" s="813"/>
      <c r="BN18" s="813"/>
      <c r="BO18" s="813"/>
      <c r="BP18" s="813"/>
      <c r="BQ18" s="813"/>
      <c r="BR18" s="813"/>
      <c r="BS18" s="813"/>
      <c r="BT18" s="813"/>
      <c r="BU18" s="813"/>
      <c r="BV18" s="813"/>
      <c r="BW18" s="813"/>
      <c r="BX18" s="813"/>
      <c r="BY18" s="813"/>
      <c r="BZ18" s="813"/>
      <c r="CA18" s="813"/>
      <c r="CB18" s="813"/>
      <c r="CC18" s="813"/>
      <c r="CD18" s="813"/>
      <c r="CE18" s="813"/>
      <c r="CF18" s="813"/>
      <c r="CG18" s="813"/>
      <c r="CH18" s="813"/>
      <c r="CI18" s="813"/>
      <c r="CJ18" s="813"/>
      <c r="CK18" s="813"/>
      <c r="CL18" s="813"/>
      <c r="CM18" s="813"/>
      <c r="CN18" s="813"/>
      <c r="CO18" s="813"/>
      <c r="CP18" s="813"/>
      <c r="CQ18" s="813"/>
      <c r="CR18" s="813"/>
      <c r="CS18" s="813"/>
      <c r="CT18" s="813"/>
      <c r="CU18" s="813"/>
      <c r="CV18" s="813"/>
      <c r="CW18" s="813"/>
      <c r="CX18" s="813"/>
      <c r="CY18" s="813"/>
      <c r="CZ18" s="813"/>
      <c r="DA18" s="813"/>
      <c r="DB18" s="813"/>
      <c r="DC18" s="813"/>
      <c r="DD18" s="813"/>
      <c r="DE18" s="813"/>
      <c r="DF18" s="813"/>
      <c r="DG18" s="813"/>
      <c r="DH18" s="813"/>
      <c r="DI18" s="813"/>
      <c r="DJ18" s="813"/>
      <c r="DK18" s="813"/>
      <c r="DL18" s="813"/>
      <c r="DM18" s="813"/>
      <c r="DN18" s="813"/>
      <c r="DO18" s="813"/>
      <c r="DP18" s="813"/>
      <c r="DQ18" s="813"/>
      <c r="DR18" s="813"/>
      <c r="DS18" s="813"/>
      <c r="DT18" s="813"/>
      <c r="DU18" s="813"/>
      <c r="DV18" s="813"/>
      <c r="DW18" s="813"/>
      <c r="DX18" s="813"/>
      <c r="DY18" s="813"/>
      <c r="DZ18" s="813"/>
      <c r="EA18" s="813"/>
      <c r="EB18" s="813"/>
      <c r="EC18" s="813"/>
      <c r="ED18" s="813"/>
      <c r="EE18" s="813"/>
      <c r="EF18" s="813"/>
      <c r="EG18" s="813"/>
      <c r="EH18" s="813"/>
      <c r="EI18" s="813"/>
      <c r="EJ18" s="813"/>
      <c r="EK18" s="813"/>
      <c r="EL18" s="813"/>
      <c r="EM18" s="813"/>
      <c r="EN18" s="813"/>
      <c r="EO18" s="813"/>
      <c r="EP18" s="813"/>
      <c r="EQ18" s="813"/>
      <c r="ER18" s="813"/>
      <c r="ES18" s="813"/>
      <c r="ET18" s="813"/>
      <c r="EU18" s="813"/>
      <c r="EV18" s="813"/>
      <c r="EW18" s="813"/>
      <c r="EX18" s="813"/>
      <c r="EY18" s="813"/>
      <c r="EZ18" s="813"/>
      <c r="FA18" s="813"/>
      <c r="FB18" s="813"/>
      <c r="FC18" s="813"/>
      <c r="FD18" s="813"/>
      <c r="FE18" s="813"/>
      <c r="FF18" s="813"/>
      <c r="FG18" s="813"/>
      <c r="FH18" s="813"/>
      <c r="FI18" s="813"/>
      <c r="FJ18" s="813"/>
      <c r="FK18" s="813"/>
      <c r="FL18" s="813"/>
      <c r="FM18" s="813"/>
      <c r="FN18" s="813"/>
      <c r="FO18" s="813"/>
      <c r="FP18" s="813"/>
      <c r="FQ18" s="813"/>
      <c r="FR18" s="813"/>
      <c r="FS18" s="813"/>
      <c r="FT18" s="813"/>
      <c r="FU18" s="813"/>
      <c r="FV18" s="813"/>
      <c r="FW18" s="813"/>
      <c r="FX18" s="813"/>
      <c r="FY18" s="813"/>
      <c r="FZ18" s="813"/>
      <c r="GA18" s="813"/>
      <c r="GB18" s="813"/>
      <c r="GC18" s="813"/>
      <c r="GD18" s="813"/>
      <c r="GE18" s="813"/>
      <c r="GF18" s="813"/>
      <c r="GG18" s="813"/>
      <c r="GH18" s="813"/>
      <c r="GI18" s="813"/>
      <c r="GJ18" s="813"/>
      <c r="GK18" s="813"/>
      <c r="GL18" s="813"/>
      <c r="GM18" s="813"/>
      <c r="GN18" s="813"/>
      <c r="GO18" s="813"/>
      <c r="GP18" s="813"/>
      <c r="GQ18" s="813"/>
      <c r="GR18" s="813"/>
      <c r="GS18" s="813"/>
      <c r="GT18" s="813"/>
      <c r="GU18" s="813"/>
      <c r="GV18" s="813"/>
      <c r="GW18" s="813"/>
      <c r="GX18" s="813"/>
      <c r="GY18" s="813"/>
      <c r="GZ18" s="813"/>
      <c r="HA18" s="813"/>
      <c r="HB18" s="813"/>
      <c r="HC18" s="813"/>
      <c r="HD18" s="813"/>
      <c r="HE18" s="813"/>
      <c r="HF18" s="813"/>
      <c r="HG18" s="813"/>
      <c r="HH18" s="813"/>
      <c r="HI18" s="813"/>
      <c r="HJ18" s="813"/>
      <c r="HK18" s="813"/>
      <c r="HL18" s="813"/>
      <c r="HM18" s="813"/>
      <c r="HN18" s="813"/>
      <c r="HO18" s="813"/>
      <c r="HP18" s="813"/>
      <c r="HQ18" s="813"/>
      <c r="HR18" s="813"/>
      <c r="HS18" s="813"/>
      <c r="HT18" s="813"/>
      <c r="HU18" s="813"/>
      <c r="HV18" s="813"/>
      <c r="HW18" s="813"/>
      <c r="HX18" s="813"/>
      <c r="HY18" s="813"/>
      <c r="HZ18" s="813"/>
      <c r="IA18" s="813"/>
      <c r="IB18" s="813"/>
      <c r="IC18" s="813"/>
      <c r="ID18" s="813"/>
      <c r="IE18" s="813"/>
      <c r="IF18" s="813"/>
      <c r="IG18" s="813"/>
      <c r="IH18" s="813"/>
      <c r="II18" s="813"/>
      <c r="IJ18" s="813"/>
      <c r="IK18" s="813"/>
      <c r="IL18" s="813"/>
      <c r="IM18" s="813"/>
      <c r="IN18" s="813"/>
      <c r="IO18" s="813"/>
      <c r="IP18" s="813"/>
      <c r="IQ18" s="813"/>
      <c r="IR18" s="813"/>
      <c r="IS18" s="813"/>
      <c r="IT18" s="813"/>
      <c r="IU18" s="813"/>
      <c r="IV18" s="813"/>
      <c r="IW18" s="813"/>
      <c r="IX18" s="813"/>
      <c r="IY18" s="813"/>
      <c r="IZ18" s="813"/>
      <c r="JA18" s="813"/>
      <c r="JB18" s="813"/>
      <c r="JC18" s="813"/>
      <c r="JD18" s="813"/>
      <c r="JE18" s="813"/>
      <c r="JF18" s="813"/>
      <c r="JG18" s="813"/>
      <c r="JH18" s="813"/>
      <c r="JI18" s="813"/>
      <c r="JJ18" s="813"/>
      <c r="JK18" s="813"/>
      <c r="JL18" s="813"/>
      <c r="JM18" s="813"/>
      <c r="JN18" s="813"/>
      <c r="JO18" s="813"/>
      <c r="JP18" s="813"/>
      <c r="JQ18" s="813"/>
      <c r="JR18" s="813"/>
      <c r="JS18" s="813"/>
      <c r="JT18" s="813"/>
      <c r="JU18" s="813"/>
      <c r="JV18" s="813"/>
      <c r="JW18" s="813"/>
      <c r="JX18" s="813"/>
      <c r="JY18" s="813"/>
      <c r="JZ18" s="813"/>
      <c r="KA18" s="813"/>
      <c r="KB18" s="813"/>
      <c r="KC18" s="813"/>
      <c r="KD18" s="813"/>
      <c r="KE18" s="813"/>
      <c r="KF18" s="813"/>
      <c r="KG18" s="813"/>
      <c r="KH18" s="813"/>
      <c r="KI18" s="813"/>
      <c r="KJ18" s="813"/>
      <c r="KK18" s="813"/>
      <c r="KL18" s="813"/>
      <c r="KM18" s="813"/>
      <c r="KN18" s="813"/>
      <c r="KO18" s="813"/>
      <c r="KP18" s="813"/>
      <c r="KQ18" s="813"/>
      <c r="KR18" s="813"/>
      <c r="KS18" s="813"/>
      <c r="KT18" s="813"/>
      <c r="KU18" s="813"/>
      <c r="KV18" s="813"/>
      <c r="KW18" s="813"/>
      <c r="KX18" s="813"/>
      <c r="KY18" s="813"/>
      <c r="KZ18" s="813"/>
      <c r="LA18" s="813"/>
      <c r="LB18" s="813"/>
      <c r="LC18" s="813"/>
      <c r="LD18" s="813"/>
      <c r="LE18" s="813"/>
      <c r="LF18" s="813"/>
      <c r="LG18" s="813"/>
      <c r="LH18" s="813"/>
      <c r="LI18" s="813"/>
      <c r="LJ18" s="813"/>
      <c r="LK18" s="813"/>
      <c r="LL18" s="813"/>
      <c r="LM18" s="813"/>
      <c r="LN18" s="813"/>
      <c r="LO18" s="813"/>
      <c r="LP18" s="813"/>
      <c r="LQ18" s="813"/>
      <c r="LR18" s="813"/>
      <c r="LS18" s="813"/>
      <c r="LT18" s="813"/>
      <c r="LU18" s="813"/>
      <c r="LV18" s="813"/>
      <c r="LW18" s="813"/>
      <c r="LX18" s="813"/>
      <c r="LY18" s="813"/>
      <c r="LZ18" s="813"/>
      <c r="MA18" s="813"/>
      <c r="MB18" s="813"/>
      <c r="MC18" s="813"/>
      <c r="MD18" s="813"/>
      <c r="ME18" s="813"/>
      <c r="MF18" s="813"/>
      <c r="MG18" s="813"/>
      <c r="MH18" s="813"/>
      <c r="MI18" s="813"/>
      <c r="MJ18" s="813"/>
      <c r="MK18" s="813"/>
      <c r="ML18" s="813"/>
      <c r="MM18" s="813"/>
      <c r="MN18" s="813"/>
      <c r="MO18" s="813"/>
      <c r="MP18" s="813"/>
      <c r="MQ18" s="813"/>
      <c r="MR18" s="813"/>
      <c r="MS18" s="813"/>
      <c r="MT18" s="813"/>
      <c r="MU18" s="813"/>
      <c r="MV18" s="813"/>
      <c r="MW18" s="813"/>
      <c r="MX18" s="813"/>
      <c r="MY18" s="813"/>
      <c r="MZ18" s="813"/>
      <c r="NA18" s="813"/>
      <c r="NB18" s="813"/>
      <c r="NC18" s="813"/>
      <c r="ND18" s="813"/>
      <c r="NE18" s="813"/>
      <c r="NF18" s="813"/>
      <c r="NG18" s="813"/>
      <c r="NH18" s="813"/>
      <c r="NI18" s="813"/>
      <c r="NJ18" s="813"/>
      <c r="NK18" s="813"/>
      <c r="NL18" s="813"/>
      <c r="NM18" s="813"/>
      <c r="NN18" s="813"/>
      <c r="NO18" s="813"/>
      <c r="NP18" s="813"/>
      <c r="NQ18" s="813"/>
      <c r="NR18" s="813"/>
      <c r="NS18" s="813"/>
      <c r="NT18" s="813"/>
      <c r="NU18" s="813"/>
      <c r="NV18" s="813"/>
      <c r="NW18" s="813"/>
      <c r="NX18" s="813"/>
      <c r="NY18" s="813"/>
      <c r="NZ18" s="813"/>
      <c r="OA18" s="813"/>
      <c r="OB18" s="813"/>
      <c r="OC18" s="813"/>
      <c r="OD18" s="813"/>
      <c r="OE18" s="813"/>
      <c r="OF18" s="813"/>
      <c r="OG18" s="813"/>
      <c r="OH18" s="813"/>
      <c r="OI18" s="813"/>
      <c r="OJ18" s="813"/>
      <c r="OK18" s="813"/>
      <c r="OL18" s="813"/>
      <c r="OM18" s="813"/>
      <c r="ON18" s="813"/>
      <c r="OO18" s="813"/>
      <c r="OP18" s="813"/>
      <c r="OQ18" s="813"/>
      <c r="OR18" s="813"/>
      <c r="OS18" s="813"/>
      <c r="OT18" s="813"/>
      <c r="OU18" s="813"/>
      <c r="OV18" s="813"/>
      <c r="OW18" s="813"/>
      <c r="OX18" s="813"/>
      <c r="OY18" s="813"/>
      <c r="OZ18" s="813"/>
      <c r="PA18" s="813"/>
      <c r="PB18" s="813"/>
      <c r="PC18" s="813"/>
      <c r="PD18" s="813"/>
      <c r="PE18" s="813"/>
      <c r="PF18" s="813"/>
      <c r="PG18" s="813"/>
      <c r="PH18" s="813"/>
      <c r="PI18" s="813"/>
      <c r="PJ18" s="813"/>
      <c r="PK18" s="813"/>
      <c r="PL18" s="813"/>
      <c r="PM18" s="813"/>
      <c r="PN18" s="813"/>
      <c r="PO18" s="813"/>
      <c r="PP18" s="813"/>
      <c r="PQ18" s="813"/>
      <c r="PR18" s="813"/>
      <c r="PS18" s="813"/>
      <c r="PT18" s="813"/>
      <c r="PU18" s="813"/>
      <c r="PV18" s="813"/>
      <c r="PW18" s="813"/>
      <c r="PX18" s="813"/>
      <c r="PY18" s="813"/>
      <c r="PZ18" s="813"/>
      <c r="QA18" s="813"/>
      <c r="QB18" s="813"/>
      <c r="QC18" s="813"/>
      <c r="QD18" s="813"/>
      <c r="QE18" s="813"/>
      <c r="QF18" s="813"/>
      <c r="QG18" s="813"/>
      <c r="QH18" s="813"/>
      <c r="QI18" s="813"/>
      <c r="QJ18" s="813"/>
      <c r="QK18" s="813"/>
      <c r="QL18" s="813"/>
      <c r="QM18" s="813"/>
      <c r="QN18" s="813"/>
      <c r="QO18" s="813"/>
      <c r="QP18" s="813"/>
      <c r="QQ18" s="813"/>
      <c r="QR18" s="813"/>
      <c r="QS18" s="813"/>
      <c r="QT18" s="813"/>
      <c r="QU18" s="813"/>
      <c r="QV18" s="813"/>
      <c r="QW18" s="813"/>
      <c r="QX18" s="813"/>
      <c r="QY18" s="813"/>
      <c r="QZ18" s="813"/>
      <c r="RA18" s="813"/>
      <c r="RB18" s="813"/>
      <c r="RC18" s="813"/>
      <c r="RD18" s="813"/>
      <c r="RE18" s="813"/>
      <c r="RF18" s="813"/>
      <c r="RG18" s="813"/>
      <c r="RH18" s="813"/>
      <c r="RI18" s="813"/>
      <c r="RJ18" s="813"/>
      <c r="RK18" s="813"/>
      <c r="RL18" s="813"/>
      <c r="RM18" s="813"/>
      <c r="RN18" s="813"/>
      <c r="RO18" s="813"/>
      <c r="RP18" s="813"/>
      <c r="RQ18" s="813"/>
      <c r="RR18" s="813"/>
      <c r="RS18" s="813"/>
      <c r="RT18" s="813"/>
      <c r="RU18" s="813"/>
      <c r="RV18" s="813"/>
      <c r="RW18" s="813"/>
      <c r="RX18" s="813"/>
      <c r="RY18" s="813"/>
      <c r="RZ18" s="813"/>
      <c r="SA18" s="813"/>
      <c r="SB18" s="813"/>
      <c r="SC18" s="813"/>
      <c r="SD18" s="813"/>
      <c r="SE18" s="813"/>
      <c r="SF18" s="813"/>
      <c r="SG18" s="813"/>
      <c r="SH18" s="813"/>
      <c r="SI18" s="813"/>
      <c r="SJ18" s="813"/>
      <c r="SK18" s="813"/>
      <c r="SL18" s="813"/>
      <c r="SM18" s="813"/>
      <c r="SN18" s="813"/>
      <c r="SO18" s="813"/>
      <c r="SP18" s="813"/>
      <c r="SQ18" s="813"/>
      <c r="SR18" s="813"/>
      <c r="SS18" s="813"/>
      <c r="ST18" s="813"/>
      <c r="SU18" s="813"/>
      <c r="SV18" s="813"/>
      <c r="SW18" s="813"/>
      <c r="SX18" s="813"/>
      <c r="SY18" s="813"/>
      <c r="SZ18" s="813"/>
      <c r="TA18" s="813"/>
      <c r="TB18" s="813"/>
      <c r="TC18" s="813"/>
      <c r="TD18" s="813"/>
      <c r="TE18" s="813"/>
      <c r="TF18" s="813"/>
      <c r="TG18" s="813"/>
      <c r="TH18" s="813"/>
      <c r="TI18" s="813"/>
      <c r="TJ18" s="813"/>
      <c r="TK18" s="813"/>
      <c r="TL18" s="813"/>
      <c r="TM18" s="813"/>
      <c r="TN18" s="813"/>
      <c r="TO18" s="813"/>
      <c r="TP18" s="813"/>
      <c r="TQ18" s="813"/>
      <c r="TR18" s="813"/>
      <c r="TS18" s="813"/>
      <c r="TT18" s="813"/>
      <c r="TU18" s="813"/>
      <c r="TV18" s="813"/>
      <c r="TW18" s="813"/>
      <c r="TX18" s="813"/>
      <c r="TY18" s="813"/>
      <c r="TZ18" s="813"/>
      <c r="UA18" s="813"/>
      <c r="UB18" s="813"/>
      <c r="UC18" s="813"/>
      <c r="UD18" s="813"/>
      <c r="UE18" s="813"/>
      <c r="UF18" s="813"/>
      <c r="UG18" s="813"/>
      <c r="UH18" s="813"/>
      <c r="UI18" s="813"/>
      <c r="UJ18" s="813"/>
      <c r="UK18" s="813"/>
      <c r="UL18" s="813"/>
      <c r="UM18" s="813"/>
      <c r="UN18" s="813"/>
      <c r="UO18" s="813"/>
      <c r="UP18" s="813"/>
      <c r="UQ18" s="813"/>
      <c r="UR18" s="813"/>
      <c r="US18" s="813"/>
      <c r="UT18" s="813"/>
      <c r="UU18" s="813"/>
      <c r="UV18" s="813"/>
      <c r="UW18" s="813"/>
      <c r="UX18" s="813"/>
      <c r="UY18" s="813"/>
      <c r="UZ18" s="813"/>
      <c r="VA18" s="813"/>
      <c r="VB18" s="813"/>
      <c r="VC18" s="813"/>
      <c r="VD18" s="813"/>
      <c r="VE18" s="813"/>
      <c r="VF18" s="813"/>
      <c r="VG18" s="813"/>
      <c r="VH18" s="813"/>
      <c r="VI18" s="813"/>
      <c r="VJ18" s="813"/>
      <c r="VK18" s="813"/>
      <c r="VL18" s="813"/>
      <c r="VM18" s="813"/>
      <c r="VN18" s="813"/>
      <c r="VO18" s="813"/>
      <c r="VP18" s="813"/>
      <c r="VQ18" s="813"/>
      <c r="VR18" s="813"/>
      <c r="VS18" s="813"/>
      <c r="VT18" s="813"/>
      <c r="VU18" s="813"/>
      <c r="VV18" s="813"/>
      <c r="VW18" s="813"/>
      <c r="VX18" s="813"/>
      <c r="VY18" s="813"/>
      <c r="VZ18" s="813"/>
      <c r="WA18" s="813"/>
      <c r="WB18" s="813"/>
      <c r="WC18" s="813"/>
      <c r="WD18" s="813"/>
      <c r="WE18" s="813"/>
      <c r="WF18" s="813"/>
      <c r="WG18" s="813"/>
      <c r="WH18" s="813"/>
      <c r="WI18" s="813"/>
      <c r="WJ18" s="813"/>
      <c r="WK18" s="813"/>
      <c r="WL18" s="813"/>
      <c r="WM18" s="813"/>
      <c r="WN18" s="813"/>
      <c r="WO18" s="813"/>
      <c r="WP18" s="813"/>
      <c r="WQ18" s="813"/>
      <c r="WR18" s="813"/>
      <c r="WS18" s="813"/>
      <c r="WT18" s="813"/>
      <c r="WU18" s="813"/>
      <c r="WV18" s="813"/>
      <c r="WW18" s="813"/>
      <c r="WX18" s="813"/>
      <c r="WY18" s="813"/>
      <c r="WZ18" s="813"/>
      <c r="XA18" s="813"/>
      <c r="XB18" s="813"/>
      <c r="XC18" s="813"/>
      <c r="XD18" s="813"/>
      <c r="XE18" s="813"/>
      <c r="XF18" s="813"/>
      <c r="XG18" s="813"/>
      <c r="XH18" s="813"/>
      <c r="XI18" s="813"/>
      <c r="XJ18" s="813"/>
      <c r="XK18" s="813"/>
      <c r="XL18" s="813"/>
      <c r="XM18" s="813"/>
      <c r="XN18" s="813"/>
      <c r="XO18" s="813"/>
      <c r="XP18" s="813"/>
      <c r="XQ18" s="813"/>
      <c r="XR18" s="813"/>
      <c r="XS18" s="813"/>
      <c r="XT18" s="813"/>
      <c r="XU18" s="813"/>
      <c r="XV18" s="813"/>
      <c r="XW18" s="813"/>
      <c r="XX18" s="813"/>
      <c r="XY18" s="813"/>
      <c r="XZ18" s="813"/>
      <c r="YA18" s="813"/>
      <c r="YB18" s="813"/>
      <c r="YC18" s="813"/>
      <c r="YD18" s="813"/>
      <c r="YE18" s="813"/>
      <c r="YF18" s="813"/>
      <c r="YG18" s="813"/>
      <c r="YH18" s="813"/>
      <c r="YI18" s="813"/>
      <c r="YJ18" s="813"/>
      <c r="YK18" s="813"/>
      <c r="YL18" s="813"/>
      <c r="YM18" s="813"/>
      <c r="YN18" s="813"/>
      <c r="YO18" s="813"/>
      <c r="YP18" s="813"/>
      <c r="YQ18" s="813"/>
      <c r="YR18" s="813"/>
      <c r="YS18" s="813"/>
      <c r="YT18" s="813"/>
      <c r="YU18" s="813"/>
      <c r="YV18" s="813"/>
      <c r="YW18" s="813"/>
      <c r="YX18" s="813"/>
      <c r="YY18" s="813"/>
      <c r="YZ18" s="813"/>
      <c r="ZA18" s="813"/>
      <c r="ZB18" s="813"/>
      <c r="ZC18" s="813"/>
      <c r="ZD18" s="813"/>
      <c r="ZE18" s="813"/>
      <c r="ZF18" s="813"/>
      <c r="ZG18" s="813"/>
      <c r="ZH18" s="813"/>
      <c r="ZI18" s="813"/>
      <c r="ZJ18" s="813"/>
      <c r="ZK18" s="813"/>
      <c r="ZL18" s="813"/>
      <c r="ZM18" s="813"/>
      <c r="ZN18" s="813"/>
      <c r="ZO18" s="813"/>
      <c r="ZP18" s="813"/>
      <c r="ZQ18" s="813"/>
      <c r="ZR18" s="813"/>
      <c r="ZS18" s="813"/>
      <c r="ZT18" s="813"/>
      <c r="ZU18" s="813"/>
      <c r="ZV18" s="813"/>
      <c r="ZW18" s="813"/>
      <c r="ZX18" s="813"/>
      <c r="ZY18" s="813"/>
      <c r="ZZ18" s="813"/>
      <c r="AAA18" s="813"/>
      <c r="AAB18" s="813"/>
      <c r="AAC18" s="813"/>
      <c r="AAD18" s="813"/>
      <c r="AAE18" s="813"/>
      <c r="AAF18" s="813"/>
      <c r="AAG18" s="813"/>
      <c r="AAH18" s="813"/>
      <c r="AAI18" s="813"/>
      <c r="AAJ18" s="813"/>
      <c r="AAK18" s="813"/>
      <c r="AAL18" s="813"/>
      <c r="AAM18" s="813"/>
      <c r="AAN18" s="813"/>
      <c r="AAO18" s="813"/>
      <c r="AAP18" s="813"/>
      <c r="AAQ18" s="813"/>
      <c r="AAR18" s="813"/>
      <c r="AAS18" s="813"/>
      <c r="AAT18" s="813"/>
      <c r="AAU18" s="813"/>
      <c r="AAV18" s="813"/>
      <c r="AAW18" s="813"/>
      <c r="AAX18" s="813"/>
      <c r="AAY18" s="813"/>
      <c r="AAZ18" s="813"/>
      <c r="ABA18" s="813"/>
      <c r="ABB18" s="813"/>
      <c r="ABC18" s="813"/>
      <c r="ABD18" s="813"/>
      <c r="ABE18" s="813"/>
      <c r="ABF18" s="813"/>
      <c r="ABG18" s="813"/>
      <c r="ABH18" s="813"/>
      <c r="ABI18" s="813"/>
      <c r="ABJ18" s="813"/>
      <c r="ABK18" s="813"/>
      <c r="ABL18" s="813"/>
      <c r="ABM18" s="813"/>
      <c r="ABN18" s="813"/>
      <c r="ABO18" s="813"/>
      <c r="ABP18" s="813"/>
      <c r="ABQ18" s="813"/>
      <c r="ABR18" s="813"/>
      <c r="ABS18" s="813"/>
      <c r="ABT18" s="813"/>
      <c r="ABU18" s="813"/>
      <c r="ABV18" s="813"/>
      <c r="ABW18" s="813"/>
      <c r="ABX18" s="813"/>
      <c r="ABY18" s="813"/>
      <c r="ABZ18" s="813"/>
      <c r="ACA18" s="813"/>
      <c r="ACB18" s="813"/>
      <c r="ACC18" s="813"/>
      <c r="ACD18" s="813"/>
      <c r="ACE18" s="813"/>
      <c r="ACF18" s="813"/>
      <c r="ACG18" s="813"/>
      <c r="ACH18" s="813"/>
      <c r="ACI18" s="813"/>
      <c r="ACJ18" s="813"/>
      <c r="ACK18" s="813"/>
      <c r="ACL18" s="813"/>
      <c r="ACM18" s="813"/>
      <c r="ACN18" s="813"/>
      <c r="ACO18" s="813"/>
      <c r="ACP18" s="813"/>
      <c r="ACQ18" s="813"/>
      <c r="ACR18" s="813"/>
      <c r="ACS18" s="813"/>
      <c r="ACT18" s="813"/>
      <c r="ACU18" s="813"/>
      <c r="ACV18" s="813"/>
      <c r="ACW18" s="813"/>
      <c r="ACX18" s="813"/>
      <c r="ACY18" s="813"/>
      <c r="ACZ18" s="813"/>
      <c r="ADA18" s="813"/>
      <c r="ADB18" s="813"/>
      <c r="ADC18" s="813"/>
      <c r="ADD18" s="813"/>
      <c r="ADE18" s="813"/>
      <c r="ADF18" s="813"/>
      <c r="ADG18" s="813"/>
      <c r="ADH18" s="813"/>
      <c r="ADI18" s="813"/>
      <c r="ADJ18" s="813"/>
      <c r="ADK18" s="813"/>
      <c r="ADL18" s="813"/>
      <c r="ADM18" s="813"/>
      <c r="ADN18" s="813"/>
      <c r="ADO18" s="813"/>
      <c r="ADP18" s="813"/>
      <c r="ADQ18" s="813"/>
      <c r="ADR18" s="813"/>
      <c r="ADS18" s="813"/>
      <c r="ADT18" s="813"/>
      <c r="ADU18" s="813"/>
      <c r="ADV18" s="813"/>
      <c r="ADW18" s="813"/>
      <c r="ADX18" s="813"/>
      <c r="ADY18" s="813"/>
      <c r="ADZ18" s="813"/>
      <c r="AEA18" s="813"/>
      <c r="AEB18" s="813"/>
      <c r="AEC18" s="813"/>
      <c r="AED18" s="813"/>
      <c r="AEE18" s="813"/>
      <c r="AEF18" s="813"/>
      <c r="AEG18" s="813"/>
      <c r="AEH18" s="813"/>
      <c r="AEI18" s="813"/>
      <c r="AEJ18" s="813"/>
      <c r="AEK18" s="813"/>
      <c r="AEL18" s="813"/>
      <c r="AEM18" s="813"/>
      <c r="AEN18" s="813"/>
      <c r="AEO18" s="813"/>
      <c r="AEP18" s="813"/>
      <c r="AEQ18" s="813"/>
      <c r="AER18" s="813"/>
      <c r="AES18" s="813"/>
      <c r="AET18" s="813"/>
      <c r="AEU18" s="813"/>
      <c r="AEV18" s="813"/>
      <c r="AEW18" s="813"/>
      <c r="AEX18" s="813"/>
      <c r="AEY18" s="813"/>
      <c r="AEZ18" s="813"/>
      <c r="AFA18" s="813"/>
      <c r="AFB18" s="813"/>
      <c r="AFC18" s="813"/>
      <c r="AFD18" s="813"/>
      <c r="AFE18" s="813"/>
      <c r="AFF18" s="813"/>
      <c r="AFG18" s="813"/>
      <c r="AFH18" s="813"/>
      <c r="AFI18" s="813"/>
      <c r="AFJ18" s="813"/>
      <c r="AFK18" s="813"/>
      <c r="AFL18" s="813"/>
      <c r="AFM18" s="813"/>
      <c r="AFN18" s="813"/>
      <c r="AFO18" s="813"/>
      <c r="AFP18" s="813"/>
      <c r="AFQ18" s="813"/>
      <c r="AFR18" s="813"/>
      <c r="AFS18" s="813"/>
      <c r="AFT18" s="813"/>
      <c r="AFU18" s="813"/>
      <c r="AFV18" s="813"/>
      <c r="AFW18" s="813"/>
      <c r="AFX18" s="813"/>
      <c r="AFY18" s="813"/>
      <c r="AFZ18" s="813"/>
      <c r="AGA18" s="813"/>
      <c r="AGB18" s="813"/>
      <c r="AGC18" s="813"/>
      <c r="AGD18" s="813"/>
      <c r="AGE18" s="813"/>
      <c r="AGF18" s="813"/>
      <c r="AGG18" s="813"/>
      <c r="AGH18" s="813"/>
      <c r="AGI18" s="813"/>
      <c r="AGJ18" s="813"/>
      <c r="AGK18" s="813"/>
      <c r="AGL18" s="813"/>
      <c r="AGM18" s="813"/>
      <c r="AGN18" s="813"/>
      <c r="AGO18" s="813"/>
      <c r="AGP18" s="813"/>
      <c r="AGQ18" s="813"/>
      <c r="AGR18" s="813"/>
      <c r="AGS18" s="813"/>
      <c r="AGT18" s="813"/>
      <c r="AGU18" s="813"/>
      <c r="AGV18" s="813"/>
      <c r="AGW18" s="813"/>
      <c r="AGX18" s="813"/>
      <c r="AGY18" s="813"/>
      <c r="AGZ18" s="813"/>
      <c r="AHA18" s="813"/>
      <c r="AHB18" s="813"/>
      <c r="AHC18" s="813"/>
      <c r="AHD18" s="813"/>
      <c r="AHE18" s="813"/>
      <c r="AHF18" s="813"/>
      <c r="AHG18" s="813"/>
      <c r="AHH18" s="813"/>
      <c r="AHI18" s="813"/>
      <c r="AHJ18" s="813"/>
      <c r="AHK18" s="813"/>
      <c r="AHL18" s="813"/>
      <c r="AHM18" s="813"/>
      <c r="AHN18" s="813"/>
      <c r="AHO18" s="813"/>
      <c r="AHP18" s="813"/>
      <c r="AHQ18" s="813"/>
      <c r="AHR18" s="813"/>
      <c r="AHS18" s="813"/>
      <c r="AHT18" s="813"/>
      <c r="AHU18" s="813"/>
      <c r="AHV18" s="813"/>
      <c r="AHW18" s="813"/>
      <c r="AHX18" s="813"/>
      <c r="AHY18" s="813"/>
      <c r="AHZ18" s="813"/>
      <c r="AIA18" s="813"/>
      <c r="AIB18" s="813"/>
      <c r="AIC18" s="813"/>
      <c r="AID18" s="813"/>
      <c r="AIE18" s="813"/>
      <c r="AIF18" s="813"/>
      <c r="AIG18" s="813"/>
      <c r="AIH18" s="813"/>
      <c r="AII18" s="813"/>
      <c r="AIJ18" s="813"/>
      <c r="AIK18" s="813"/>
      <c r="AIL18" s="813"/>
      <c r="AIM18" s="813"/>
      <c r="AIN18" s="813"/>
      <c r="AIO18" s="813"/>
      <c r="AIP18" s="813"/>
      <c r="AIQ18" s="813"/>
      <c r="AIR18" s="813"/>
      <c r="AIS18" s="813"/>
      <c r="AIT18" s="813"/>
      <c r="AIU18" s="813"/>
      <c r="AIV18" s="813"/>
      <c r="AIW18" s="813"/>
      <c r="AIX18" s="813"/>
      <c r="AIY18" s="813"/>
      <c r="AIZ18" s="813"/>
      <c r="AJA18" s="813"/>
      <c r="AJB18" s="813"/>
      <c r="AJC18" s="813"/>
      <c r="AJD18" s="813"/>
      <c r="AJE18" s="813"/>
      <c r="AJF18" s="813"/>
      <c r="AJG18" s="813"/>
      <c r="AJH18" s="813"/>
      <c r="AJI18" s="813"/>
      <c r="AJJ18" s="813"/>
      <c r="AJK18" s="813"/>
      <c r="AJL18" s="813"/>
      <c r="AJM18" s="813"/>
      <c r="AJN18" s="813"/>
      <c r="AJO18" s="813"/>
      <c r="AJP18" s="813"/>
      <c r="AJQ18" s="813"/>
      <c r="AJR18" s="813"/>
      <c r="AJS18" s="813"/>
      <c r="AJT18" s="813"/>
      <c r="AJU18" s="813"/>
      <c r="AJV18" s="813"/>
      <c r="AJW18" s="813"/>
      <c r="AJX18" s="813"/>
      <c r="AJY18" s="813"/>
      <c r="AJZ18" s="813"/>
      <c r="AKA18" s="813"/>
      <c r="AKB18" s="813"/>
      <c r="AKC18" s="813"/>
      <c r="AKD18" s="813"/>
      <c r="AKE18" s="813"/>
      <c r="AKF18" s="813"/>
      <c r="AKG18" s="813"/>
      <c r="AKH18" s="813"/>
      <c r="AKI18" s="813"/>
      <c r="AKJ18" s="813"/>
      <c r="AKK18" s="813"/>
      <c r="AKL18" s="813"/>
      <c r="AKM18" s="813"/>
      <c r="AKN18" s="813"/>
      <c r="AKO18" s="813"/>
      <c r="AKP18" s="813"/>
      <c r="AKQ18" s="813"/>
      <c r="AKR18" s="813"/>
      <c r="AKS18" s="813"/>
      <c r="AKT18" s="813"/>
      <c r="AKU18" s="813"/>
      <c r="AKV18" s="813"/>
      <c r="AKW18" s="813"/>
      <c r="AKX18" s="813"/>
      <c r="AKY18" s="813"/>
      <c r="AKZ18" s="813"/>
      <c r="ALA18" s="813"/>
      <c r="ALB18" s="813"/>
      <c r="ALC18" s="813"/>
      <c r="ALD18" s="813"/>
      <c r="ALE18" s="813"/>
      <c r="ALF18" s="813"/>
      <c r="ALG18" s="813"/>
      <c r="ALH18" s="813"/>
      <c r="ALI18" s="813"/>
      <c r="ALJ18" s="813"/>
      <c r="ALK18" s="813"/>
      <c r="ALL18" s="813"/>
      <c r="ALM18" s="813"/>
      <c r="ALN18" s="813"/>
      <c r="ALO18" s="813"/>
      <c r="ALP18" s="813"/>
      <c r="ALQ18" s="813"/>
      <c r="ALR18" s="813"/>
      <c r="ALS18" s="813"/>
      <c r="ALT18" s="813"/>
      <c r="ALU18" s="813"/>
      <c r="ALV18" s="813"/>
      <c r="ALW18" s="813"/>
      <c r="ALX18" s="813"/>
      <c r="ALY18" s="813"/>
      <c r="ALZ18" s="813"/>
      <c r="AMA18" s="813"/>
      <c r="AMB18" s="813"/>
      <c r="AMC18" s="813"/>
      <c r="AMD18" s="813"/>
      <c r="AME18" s="813"/>
      <c r="AMF18" s="813"/>
      <c r="AMG18" s="813"/>
      <c r="AMH18" s="813"/>
      <c r="AMI18" s="813"/>
      <c r="AMJ18" s="813"/>
      <c r="AMK18" s="813"/>
      <c r="AML18" s="813"/>
      <c r="AMM18" s="813"/>
      <c r="AMN18" s="813"/>
      <c r="AMO18" s="813"/>
      <c r="AMP18" s="813"/>
      <c r="AMQ18" s="813"/>
      <c r="AMR18" s="813"/>
      <c r="AMS18" s="813"/>
      <c r="AMT18" s="813"/>
      <c r="AMU18" s="813"/>
      <c r="AMV18" s="813"/>
      <c r="AMW18" s="813"/>
      <c r="AMX18" s="813"/>
      <c r="AMY18" s="813"/>
      <c r="AMZ18" s="813"/>
      <c r="ANA18" s="813"/>
      <c r="ANB18" s="813"/>
      <c r="ANC18" s="813"/>
      <c r="AND18" s="813"/>
      <c r="ANE18" s="813"/>
      <c r="ANF18" s="813"/>
      <c r="ANG18" s="813"/>
      <c r="ANH18" s="813"/>
      <c r="ANI18" s="813"/>
      <c r="ANJ18" s="813"/>
      <c r="ANK18" s="813"/>
      <c r="ANL18" s="813"/>
      <c r="ANM18" s="813"/>
      <c r="ANN18" s="813"/>
      <c r="ANO18" s="813"/>
      <c r="ANP18" s="813"/>
      <c r="ANQ18" s="813"/>
      <c r="ANR18" s="813"/>
      <c r="ANS18" s="813"/>
      <c r="ANT18" s="813"/>
      <c r="ANU18" s="813"/>
      <c r="ANV18" s="813"/>
      <c r="ANW18" s="813"/>
      <c r="ANX18" s="813"/>
      <c r="ANY18" s="813"/>
      <c r="ANZ18" s="813"/>
      <c r="AOA18" s="813"/>
      <c r="AOB18" s="813"/>
      <c r="AOC18" s="813"/>
      <c r="AOD18" s="813"/>
      <c r="AOE18" s="813"/>
      <c r="AOF18" s="813"/>
      <c r="AOG18" s="813"/>
      <c r="AOH18" s="813"/>
      <c r="AOI18" s="813"/>
      <c r="AOJ18" s="813"/>
      <c r="AOK18" s="813"/>
      <c r="AOL18" s="813"/>
      <c r="AOM18" s="813"/>
      <c r="AON18" s="813"/>
      <c r="AOO18" s="813"/>
      <c r="AOP18" s="813"/>
      <c r="AOQ18" s="813"/>
      <c r="AOR18" s="813"/>
      <c r="AOS18" s="813"/>
      <c r="AOT18" s="813"/>
      <c r="AOU18" s="813"/>
      <c r="AOV18" s="813"/>
      <c r="AOW18" s="813"/>
      <c r="AOX18" s="813"/>
      <c r="AOY18" s="813"/>
      <c r="AOZ18" s="813"/>
      <c r="APA18" s="813"/>
      <c r="APB18" s="813"/>
      <c r="APC18" s="813"/>
      <c r="APD18" s="813"/>
      <c r="APE18" s="813"/>
      <c r="APF18" s="813"/>
      <c r="APG18" s="813"/>
      <c r="APH18" s="813"/>
      <c r="API18" s="813"/>
      <c r="APJ18" s="813"/>
      <c r="APK18" s="813"/>
      <c r="APL18" s="813"/>
      <c r="APM18" s="813"/>
      <c r="APN18" s="813"/>
      <c r="APO18" s="813"/>
      <c r="APP18" s="813"/>
      <c r="APQ18" s="813"/>
      <c r="APR18" s="813"/>
      <c r="APS18" s="813"/>
      <c r="APT18" s="813"/>
      <c r="APU18" s="813"/>
      <c r="APV18" s="813"/>
      <c r="APW18" s="813"/>
      <c r="APX18" s="813"/>
      <c r="APY18" s="813"/>
      <c r="APZ18" s="813"/>
      <c r="AQA18" s="813"/>
      <c r="AQB18" s="813"/>
      <c r="AQC18" s="813"/>
      <c r="AQD18" s="813"/>
      <c r="AQE18" s="813"/>
      <c r="AQF18" s="813"/>
      <c r="AQG18" s="813"/>
      <c r="AQH18" s="813"/>
      <c r="AQI18" s="813"/>
      <c r="AQJ18" s="813"/>
      <c r="AQK18" s="813"/>
      <c r="AQL18" s="813"/>
      <c r="AQM18" s="813"/>
      <c r="AQN18" s="813"/>
      <c r="AQO18" s="813"/>
      <c r="AQP18" s="813"/>
      <c r="AQQ18" s="813"/>
      <c r="AQR18" s="813"/>
      <c r="AQS18" s="813"/>
      <c r="AQT18" s="813"/>
      <c r="AQU18" s="813"/>
      <c r="AQV18" s="813"/>
      <c r="AQW18" s="813"/>
      <c r="AQX18" s="813"/>
      <c r="AQY18" s="813"/>
      <c r="AQZ18" s="813"/>
      <c r="ARA18" s="813"/>
      <c r="ARB18" s="813"/>
      <c r="ARC18" s="813"/>
      <c r="ARD18" s="813"/>
      <c r="ARE18" s="813"/>
      <c r="ARF18" s="813"/>
      <c r="ARG18" s="813"/>
      <c r="ARH18" s="813"/>
      <c r="ARI18" s="813"/>
      <c r="ARJ18" s="813"/>
      <c r="ARK18" s="813"/>
      <c r="ARL18" s="813"/>
      <c r="ARM18" s="813"/>
      <c r="ARN18" s="813"/>
      <c r="ARO18" s="813"/>
      <c r="ARP18" s="813"/>
      <c r="ARQ18" s="813"/>
      <c r="ARR18" s="813"/>
      <c r="ARS18" s="813"/>
      <c r="ART18" s="813"/>
      <c r="ARU18" s="813"/>
      <c r="ARV18" s="813"/>
      <c r="ARW18" s="813"/>
      <c r="ARX18" s="813"/>
      <c r="ARY18" s="813"/>
      <c r="ARZ18" s="813"/>
      <c r="ASA18" s="813"/>
      <c r="ASB18" s="813"/>
      <c r="ASC18" s="813"/>
      <c r="ASD18" s="813"/>
      <c r="ASE18" s="813"/>
      <c r="ASF18" s="813"/>
      <c r="ASG18" s="813"/>
      <c r="ASH18" s="813"/>
      <c r="ASI18" s="813"/>
      <c r="ASJ18" s="813"/>
      <c r="ASK18" s="813"/>
      <c r="ASL18" s="813"/>
      <c r="ASM18" s="813"/>
      <c r="ASN18" s="813"/>
      <c r="ASO18" s="813"/>
      <c r="ASP18" s="813"/>
      <c r="ASQ18" s="813"/>
      <c r="ASR18" s="813"/>
      <c r="ASS18" s="813"/>
      <c r="AST18" s="813"/>
      <c r="ASU18" s="813"/>
      <c r="ASV18" s="813"/>
      <c r="ASW18" s="813"/>
      <c r="ASX18" s="813"/>
      <c r="ASY18" s="813"/>
      <c r="ASZ18" s="813"/>
      <c r="ATA18" s="813"/>
      <c r="ATB18" s="813"/>
      <c r="ATC18" s="813"/>
      <c r="ATD18" s="813"/>
      <c r="ATE18" s="813"/>
      <c r="ATF18" s="813"/>
      <c r="ATG18" s="813"/>
      <c r="ATH18" s="813"/>
      <c r="ATI18" s="813"/>
      <c r="ATJ18" s="813"/>
      <c r="ATK18" s="813"/>
      <c r="ATL18" s="813"/>
      <c r="ATM18" s="813"/>
      <c r="ATN18" s="813"/>
      <c r="ATO18" s="813"/>
      <c r="ATP18" s="813"/>
      <c r="ATQ18" s="813"/>
      <c r="ATR18" s="813"/>
      <c r="ATS18" s="813"/>
      <c r="ATT18" s="813"/>
      <c r="ATU18" s="813"/>
      <c r="ATV18" s="813"/>
      <c r="ATW18" s="813"/>
      <c r="ATX18" s="813"/>
      <c r="ATY18" s="813"/>
      <c r="ATZ18" s="813"/>
      <c r="AUA18" s="813"/>
      <c r="AUB18" s="813"/>
      <c r="AUC18" s="813"/>
      <c r="AUD18" s="813"/>
      <c r="AUE18" s="813"/>
      <c r="AUF18" s="813"/>
      <c r="AUG18" s="813"/>
      <c r="AUH18" s="813"/>
      <c r="AUI18" s="813"/>
      <c r="AUJ18" s="813"/>
      <c r="AUK18" s="813"/>
      <c r="AUL18" s="813"/>
      <c r="AUM18" s="813"/>
      <c r="AUN18" s="813"/>
      <c r="AUO18" s="813"/>
      <c r="AUP18" s="813"/>
      <c r="AUQ18" s="813"/>
      <c r="AUR18" s="813"/>
      <c r="AUS18" s="813"/>
      <c r="AUT18" s="813"/>
      <c r="AUU18" s="813"/>
      <c r="AUV18" s="813"/>
      <c r="AUW18" s="813"/>
      <c r="AUX18" s="813"/>
      <c r="AUY18" s="813"/>
      <c r="AUZ18" s="813"/>
      <c r="AVA18" s="813"/>
      <c r="AVB18" s="813"/>
      <c r="AVC18" s="813"/>
      <c r="AVD18" s="813"/>
      <c r="AVE18" s="813"/>
      <c r="AVF18" s="813"/>
      <c r="AVG18" s="813"/>
      <c r="AVH18" s="813"/>
      <c r="AVI18" s="813"/>
      <c r="AVJ18" s="813"/>
      <c r="AVK18" s="813"/>
      <c r="AVL18" s="813"/>
      <c r="AVM18" s="813"/>
      <c r="AVN18" s="813"/>
      <c r="AVO18" s="813"/>
      <c r="AVP18" s="813"/>
      <c r="AVQ18" s="813"/>
      <c r="AVR18" s="813"/>
      <c r="AVS18" s="813"/>
      <c r="AVT18" s="813"/>
      <c r="AVU18" s="813"/>
      <c r="AVV18" s="813"/>
      <c r="AVW18" s="813"/>
      <c r="AVX18" s="813"/>
      <c r="AVY18" s="813"/>
      <c r="AVZ18" s="813"/>
      <c r="AWA18" s="813"/>
      <c r="AWB18" s="813"/>
      <c r="AWC18" s="813"/>
      <c r="AWD18" s="813"/>
      <c r="AWE18" s="813"/>
      <c r="AWF18" s="813"/>
      <c r="AWG18" s="813"/>
      <c r="AWH18" s="813"/>
      <c r="AWI18" s="813"/>
      <c r="AWJ18" s="813"/>
      <c r="AWK18" s="813"/>
      <c r="AWL18" s="813"/>
      <c r="AWM18" s="813"/>
      <c r="AWN18" s="813"/>
      <c r="AWO18" s="813"/>
      <c r="AWP18" s="813"/>
      <c r="AWQ18" s="813"/>
      <c r="AWR18" s="813"/>
      <c r="AWS18" s="813"/>
      <c r="AWT18" s="813"/>
      <c r="AWU18" s="813"/>
      <c r="AWV18" s="813"/>
      <c r="AWW18" s="813"/>
      <c r="AWX18" s="813"/>
      <c r="AWY18" s="813"/>
      <c r="AWZ18" s="813"/>
      <c r="AXA18" s="813"/>
      <c r="AXB18" s="813"/>
      <c r="AXC18" s="813"/>
      <c r="AXD18" s="813"/>
      <c r="AXE18" s="813"/>
      <c r="AXF18" s="813"/>
      <c r="AXG18" s="813"/>
      <c r="AXH18" s="813"/>
      <c r="AXI18" s="813"/>
      <c r="AXJ18" s="813"/>
      <c r="AXK18" s="813"/>
      <c r="AXL18" s="813"/>
      <c r="AXM18" s="813"/>
      <c r="AXN18" s="813"/>
      <c r="AXO18" s="813"/>
      <c r="AXP18" s="813"/>
      <c r="AXQ18" s="813"/>
      <c r="AXR18" s="813"/>
      <c r="AXS18" s="813"/>
      <c r="AXT18" s="813"/>
      <c r="AXU18" s="813"/>
      <c r="AXV18" s="813"/>
      <c r="AXW18" s="813"/>
      <c r="AXX18" s="813"/>
      <c r="AXY18" s="813"/>
      <c r="AXZ18" s="813"/>
      <c r="AYA18" s="813"/>
      <c r="AYB18" s="813"/>
      <c r="AYC18" s="813"/>
      <c r="AYD18" s="813"/>
      <c r="AYE18" s="813"/>
      <c r="AYF18" s="813"/>
      <c r="AYG18" s="813"/>
      <c r="AYH18" s="813"/>
      <c r="AYI18" s="813"/>
      <c r="AYJ18" s="813"/>
      <c r="AYK18" s="813"/>
      <c r="AYL18" s="813"/>
      <c r="AYM18" s="813"/>
      <c r="AYN18" s="813"/>
      <c r="AYO18" s="813"/>
      <c r="AYP18" s="813"/>
      <c r="AYQ18" s="813"/>
      <c r="AYR18" s="813"/>
      <c r="AYS18" s="813"/>
      <c r="AYT18" s="813"/>
      <c r="AYU18" s="813"/>
      <c r="AYV18" s="813"/>
      <c r="AYW18" s="813"/>
      <c r="AYX18" s="813"/>
      <c r="AYY18" s="813"/>
      <c r="AYZ18" s="813"/>
      <c r="AZA18" s="813"/>
      <c r="AZB18" s="813"/>
      <c r="AZC18" s="813"/>
      <c r="AZD18" s="813"/>
      <c r="AZE18" s="813"/>
      <c r="AZF18" s="813"/>
      <c r="AZG18" s="813"/>
      <c r="AZH18" s="813"/>
      <c r="AZI18" s="813"/>
      <c r="AZJ18" s="813"/>
      <c r="AZK18" s="813"/>
      <c r="AZL18" s="813"/>
      <c r="AZM18" s="813"/>
      <c r="AZN18" s="813"/>
      <c r="AZO18" s="813"/>
      <c r="AZP18" s="813"/>
      <c r="AZQ18" s="813"/>
      <c r="AZR18" s="813"/>
      <c r="AZS18" s="813"/>
      <c r="AZT18" s="813"/>
      <c r="AZU18" s="813"/>
      <c r="AZV18" s="813"/>
      <c r="AZW18" s="813"/>
      <c r="AZX18" s="813"/>
      <c r="AZY18" s="813"/>
      <c r="AZZ18" s="813"/>
      <c r="BAA18" s="813"/>
      <c r="BAB18" s="813"/>
      <c r="BAC18" s="813"/>
      <c r="BAD18" s="813"/>
      <c r="BAE18" s="813"/>
      <c r="BAF18" s="813"/>
      <c r="BAG18" s="813"/>
      <c r="BAH18" s="813"/>
      <c r="BAI18" s="813"/>
      <c r="BAJ18" s="813"/>
      <c r="BAK18" s="813"/>
      <c r="BAL18" s="813"/>
      <c r="BAM18" s="813"/>
      <c r="BAN18" s="813"/>
      <c r="BAO18" s="813"/>
      <c r="BAP18" s="813"/>
      <c r="BAQ18" s="813"/>
      <c r="BAR18" s="813"/>
      <c r="BAS18" s="813"/>
      <c r="BAT18" s="813"/>
      <c r="BAU18" s="813"/>
      <c r="BAV18" s="813"/>
      <c r="BAW18" s="813"/>
      <c r="BAX18" s="813"/>
      <c r="BAY18" s="813"/>
      <c r="BAZ18" s="813"/>
      <c r="BBA18" s="813"/>
      <c r="BBB18" s="813"/>
      <c r="BBC18" s="813"/>
      <c r="BBD18" s="813"/>
      <c r="BBE18" s="813"/>
      <c r="BBF18" s="813"/>
      <c r="BBG18" s="813"/>
      <c r="BBH18" s="813"/>
      <c r="BBI18" s="813"/>
      <c r="BBJ18" s="813"/>
      <c r="BBK18" s="813"/>
      <c r="BBL18" s="813"/>
      <c r="BBM18" s="813"/>
      <c r="BBN18" s="813"/>
      <c r="BBO18" s="813"/>
      <c r="BBP18" s="813"/>
      <c r="BBQ18" s="813"/>
      <c r="BBR18" s="813"/>
      <c r="BBS18" s="813"/>
      <c r="BBT18" s="813"/>
      <c r="BBU18" s="813"/>
      <c r="BBV18" s="813"/>
      <c r="BBW18" s="813"/>
      <c r="BBX18" s="813"/>
      <c r="BBY18" s="813"/>
      <c r="BBZ18" s="813"/>
      <c r="BCA18" s="813"/>
      <c r="BCB18" s="813"/>
      <c r="BCC18" s="813"/>
      <c r="BCD18" s="813"/>
      <c r="BCE18" s="813"/>
      <c r="BCF18" s="813"/>
      <c r="BCG18" s="813"/>
      <c r="BCH18" s="813"/>
      <c r="BCI18" s="813"/>
      <c r="BCJ18" s="813"/>
      <c r="BCK18" s="813"/>
      <c r="BCL18" s="813"/>
      <c r="BCM18" s="813"/>
      <c r="BCN18" s="813"/>
      <c r="BCO18" s="813"/>
      <c r="BCP18" s="813"/>
      <c r="BCQ18" s="813"/>
      <c r="BCR18" s="813"/>
      <c r="BCS18" s="813"/>
      <c r="BCT18" s="813"/>
      <c r="BCU18" s="813"/>
      <c r="BCV18" s="813"/>
      <c r="BCW18" s="813"/>
      <c r="BCX18" s="813"/>
      <c r="BCY18" s="813"/>
      <c r="BCZ18" s="813"/>
      <c r="BDA18" s="813"/>
      <c r="BDB18" s="813"/>
      <c r="BDC18" s="813"/>
      <c r="BDD18" s="813"/>
      <c r="BDE18" s="813"/>
      <c r="BDF18" s="813"/>
      <c r="BDG18" s="813"/>
      <c r="BDH18" s="813"/>
      <c r="BDI18" s="813"/>
      <c r="BDJ18" s="813"/>
      <c r="BDK18" s="813"/>
      <c r="BDL18" s="813"/>
      <c r="BDM18" s="813"/>
      <c r="BDN18" s="813"/>
      <c r="BDO18" s="813"/>
      <c r="BDP18" s="813"/>
      <c r="BDQ18" s="813"/>
      <c r="BDR18" s="813"/>
      <c r="BDS18" s="813"/>
      <c r="BDT18" s="813"/>
      <c r="BDU18" s="813"/>
      <c r="BDV18" s="813"/>
      <c r="BDW18" s="813"/>
      <c r="BDX18" s="813"/>
      <c r="BDY18" s="813"/>
      <c r="BDZ18" s="813"/>
      <c r="BEA18" s="813"/>
      <c r="BEB18" s="813"/>
      <c r="BEC18" s="813"/>
      <c r="BED18" s="813"/>
      <c r="BEE18" s="813"/>
      <c r="BEF18" s="813"/>
      <c r="BEG18" s="813"/>
      <c r="BEH18" s="813"/>
      <c r="BEI18" s="813"/>
      <c r="BEJ18" s="813"/>
      <c r="BEK18" s="813"/>
      <c r="BEL18" s="813"/>
      <c r="BEM18" s="813"/>
      <c r="BEN18" s="813"/>
      <c r="BEO18" s="813"/>
      <c r="BEP18" s="813"/>
      <c r="BEQ18" s="813"/>
      <c r="BER18" s="813"/>
      <c r="BES18" s="813"/>
      <c r="BET18" s="813"/>
      <c r="BEU18" s="813"/>
      <c r="BEV18" s="813"/>
      <c r="BEW18" s="813"/>
      <c r="BEX18" s="813"/>
      <c r="BEY18" s="813"/>
      <c r="BEZ18" s="813"/>
      <c r="BFA18" s="813"/>
      <c r="BFB18" s="813"/>
      <c r="BFC18" s="813"/>
      <c r="BFD18" s="813"/>
      <c r="BFE18" s="813"/>
      <c r="BFF18" s="813"/>
      <c r="BFG18" s="813"/>
      <c r="BFH18" s="813"/>
      <c r="BFI18" s="813"/>
      <c r="BFJ18" s="813"/>
      <c r="BFK18" s="813"/>
      <c r="BFL18" s="813"/>
      <c r="BFM18" s="813"/>
      <c r="BFN18" s="813"/>
      <c r="BFO18" s="813"/>
      <c r="BFP18" s="813"/>
      <c r="BFQ18" s="813"/>
      <c r="BFR18" s="813"/>
      <c r="BFS18" s="813"/>
      <c r="BFT18" s="813"/>
      <c r="BFU18" s="813"/>
      <c r="BFV18" s="813"/>
      <c r="BFW18" s="813"/>
      <c r="BFX18" s="813"/>
      <c r="BFY18" s="813"/>
      <c r="BFZ18" s="813"/>
      <c r="BGA18" s="813"/>
      <c r="BGB18" s="813"/>
      <c r="BGC18" s="813"/>
      <c r="BGD18" s="813"/>
      <c r="BGE18" s="813"/>
      <c r="BGF18" s="813"/>
      <c r="BGG18" s="813"/>
      <c r="BGH18" s="813"/>
      <c r="BGI18" s="813"/>
      <c r="BGJ18" s="813"/>
      <c r="BGK18" s="813"/>
      <c r="BGL18" s="813"/>
      <c r="BGM18" s="813"/>
      <c r="BGN18" s="813"/>
      <c r="BGO18" s="813"/>
      <c r="BGP18" s="813"/>
      <c r="BGQ18" s="813"/>
      <c r="BGR18" s="813"/>
      <c r="BGS18" s="813"/>
      <c r="BGT18" s="813"/>
      <c r="BGU18" s="813"/>
      <c r="BGV18" s="813"/>
      <c r="BGW18" s="813"/>
      <c r="BGX18" s="813"/>
      <c r="BGY18" s="813"/>
      <c r="BGZ18" s="813"/>
      <c r="BHA18" s="813"/>
      <c r="BHB18" s="813"/>
      <c r="BHC18" s="813"/>
      <c r="BHD18" s="813"/>
      <c r="BHE18" s="813"/>
      <c r="BHF18" s="813"/>
      <c r="BHG18" s="813"/>
      <c r="BHH18" s="813"/>
      <c r="BHI18" s="813"/>
      <c r="BHJ18" s="813"/>
      <c r="BHK18" s="813"/>
      <c r="BHL18" s="813"/>
      <c r="BHM18" s="813"/>
      <c r="BHN18" s="813"/>
      <c r="BHO18" s="813"/>
      <c r="BHP18" s="813"/>
      <c r="BHQ18" s="813"/>
      <c r="BHR18" s="813"/>
      <c r="BHS18" s="813"/>
      <c r="BHT18" s="813"/>
      <c r="BHU18" s="813"/>
      <c r="BHV18" s="813"/>
      <c r="BHW18" s="813"/>
      <c r="BHX18" s="813"/>
      <c r="BHY18" s="813"/>
      <c r="BHZ18" s="813"/>
      <c r="BIA18" s="813"/>
      <c r="BIB18" s="813"/>
      <c r="BIC18" s="813"/>
      <c r="BID18" s="813"/>
      <c r="BIE18" s="813"/>
      <c r="BIF18" s="813"/>
      <c r="BIG18" s="813"/>
      <c r="BIH18" s="813"/>
      <c r="BII18" s="813"/>
      <c r="BIJ18" s="813"/>
      <c r="BIK18" s="813"/>
      <c r="BIL18" s="813"/>
      <c r="BIM18" s="813"/>
      <c r="BIN18" s="813"/>
      <c r="BIO18" s="813"/>
      <c r="BIP18" s="813"/>
      <c r="BIQ18" s="813"/>
      <c r="BIR18" s="813"/>
      <c r="BIS18" s="813"/>
      <c r="BIT18" s="813"/>
      <c r="BIU18" s="813"/>
      <c r="BIV18" s="813"/>
      <c r="BIW18" s="813"/>
      <c r="BIX18" s="813"/>
      <c r="BIY18" s="813"/>
      <c r="BIZ18" s="813"/>
      <c r="BJA18" s="813"/>
      <c r="BJB18" s="813"/>
      <c r="BJC18" s="813"/>
      <c r="BJD18" s="813"/>
      <c r="BJE18" s="813"/>
      <c r="BJF18" s="813"/>
      <c r="BJG18" s="813"/>
      <c r="BJH18" s="813"/>
      <c r="BJI18" s="813"/>
      <c r="BJJ18" s="813"/>
      <c r="BJK18" s="813"/>
      <c r="BJL18" s="813"/>
      <c r="BJM18" s="813"/>
      <c r="BJN18" s="813"/>
      <c r="BJO18" s="813"/>
      <c r="BJP18" s="813"/>
      <c r="BJQ18" s="813"/>
      <c r="BJR18" s="813"/>
      <c r="BJS18" s="813"/>
      <c r="BJT18" s="813"/>
      <c r="BJU18" s="813"/>
      <c r="BJV18" s="813"/>
      <c r="BJW18" s="813"/>
      <c r="BJX18" s="813"/>
      <c r="BJY18" s="813"/>
      <c r="BJZ18" s="813"/>
      <c r="BKA18" s="813"/>
      <c r="BKB18" s="813"/>
      <c r="BKC18" s="813"/>
      <c r="BKD18" s="813"/>
      <c r="BKE18" s="813"/>
      <c r="BKF18" s="813"/>
      <c r="BKG18" s="813"/>
      <c r="BKH18" s="813"/>
      <c r="BKI18" s="813"/>
      <c r="BKJ18" s="813"/>
      <c r="BKK18" s="813"/>
      <c r="BKL18" s="813"/>
      <c r="BKM18" s="813"/>
      <c r="BKN18" s="813"/>
      <c r="BKO18" s="813"/>
      <c r="BKP18" s="813"/>
      <c r="BKQ18" s="813"/>
      <c r="BKR18" s="813"/>
      <c r="BKS18" s="813"/>
      <c r="BKT18" s="813"/>
      <c r="BKU18" s="813"/>
      <c r="BKV18" s="813"/>
      <c r="BKW18" s="813"/>
      <c r="BKX18" s="813"/>
      <c r="BKY18" s="813"/>
      <c r="BKZ18" s="813"/>
      <c r="BLA18" s="813"/>
      <c r="BLB18" s="813"/>
      <c r="BLC18" s="813"/>
      <c r="BLD18" s="813"/>
      <c r="BLE18" s="813"/>
      <c r="BLF18" s="813"/>
      <c r="BLG18" s="813"/>
      <c r="BLH18" s="813"/>
      <c r="BLI18" s="813"/>
      <c r="BLJ18" s="813"/>
      <c r="BLK18" s="813"/>
      <c r="BLL18" s="813"/>
      <c r="BLM18" s="813"/>
      <c r="BLN18" s="813"/>
      <c r="BLO18" s="813"/>
      <c r="BLP18" s="813"/>
      <c r="BLQ18" s="813"/>
      <c r="BLR18" s="813"/>
      <c r="BLS18" s="813"/>
      <c r="BLT18" s="813"/>
      <c r="BLU18" s="813"/>
      <c r="BLV18" s="813"/>
      <c r="BLW18" s="813"/>
      <c r="BLX18" s="813"/>
      <c r="BLY18" s="813"/>
      <c r="BLZ18" s="813"/>
      <c r="BMA18" s="813"/>
      <c r="BMB18" s="813"/>
      <c r="BMC18" s="813"/>
      <c r="BMD18" s="813"/>
      <c r="BME18" s="813"/>
      <c r="BMF18" s="813"/>
      <c r="BMG18" s="813"/>
      <c r="BMH18" s="813"/>
      <c r="BMI18" s="813"/>
      <c r="BMJ18" s="813"/>
      <c r="BMK18" s="813"/>
      <c r="BML18" s="813"/>
      <c r="BMM18" s="813"/>
      <c r="BMN18" s="813"/>
      <c r="BMO18" s="813"/>
      <c r="BMP18" s="813"/>
      <c r="BMQ18" s="813"/>
      <c r="BMR18" s="813"/>
      <c r="BMS18" s="813"/>
      <c r="BMT18" s="813"/>
      <c r="BMU18" s="813"/>
      <c r="BMV18" s="813"/>
      <c r="BMW18" s="813"/>
      <c r="BMX18" s="813"/>
      <c r="BMY18" s="813"/>
      <c r="BMZ18" s="813"/>
      <c r="BNA18" s="813"/>
      <c r="BNB18" s="813"/>
      <c r="BNC18" s="813"/>
      <c r="BND18" s="813"/>
      <c r="BNE18" s="813"/>
      <c r="BNF18" s="813"/>
      <c r="BNG18" s="813"/>
      <c r="BNH18" s="813"/>
      <c r="BNI18" s="813"/>
      <c r="BNJ18" s="813"/>
      <c r="BNK18" s="813"/>
      <c r="BNL18" s="813"/>
      <c r="BNM18" s="813"/>
      <c r="BNN18" s="813"/>
      <c r="BNO18" s="813"/>
      <c r="BNP18" s="813"/>
      <c r="BNQ18" s="813"/>
      <c r="BNR18" s="813"/>
      <c r="BNS18" s="813"/>
      <c r="BNT18" s="813"/>
      <c r="BNU18" s="813"/>
      <c r="BNV18" s="813"/>
      <c r="BNW18" s="813"/>
      <c r="BNX18" s="813"/>
      <c r="BNY18" s="813"/>
      <c r="BNZ18" s="813"/>
      <c r="BOA18" s="813"/>
      <c r="BOB18" s="813"/>
      <c r="BOC18" s="813"/>
      <c r="BOD18" s="813"/>
      <c r="BOE18" s="813"/>
      <c r="BOF18" s="813"/>
      <c r="BOG18" s="813"/>
      <c r="BOH18" s="813"/>
      <c r="BOI18" s="813"/>
      <c r="BOJ18" s="813"/>
      <c r="BOK18" s="813"/>
      <c r="BOL18" s="813"/>
      <c r="BOM18" s="813"/>
      <c r="BON18" s="813"/>
      <c r="BOO18" s="813"/>
      <c r="BOP18" s="813"/>
      <c r="BOQ18" s="813"/>
      <c r="BOR18" s="813"/>
      <c r="BOS18" s="813"/>
      <c r="BOT18" s="813"/>
      <c r="BOU18" s="813"/>
      <c r="BOV18" s="813"/>
      <c r="BOW18" s="813"/>
      <c r="BOX18" s="813"/>
      <c r="BOY18" s="813"/>
      <c r="BOZ18" s="813"/>
      <c r="BPA18" s="813"/>
      <c r="BPB18" s="813"/>
      <c r="BPC18" s="813"/>
      <c r="BPD18" s="813"/>
      <c r="BPE18" s="813"/>
      <c r="BPF18" s="813"/>
      <c r="BPG18" s="813"/>
      <c r="BPH18" s="813"/>
      <c r="BPI18" s="813"/>
      <c r="BPJ18" s="813"/>
      <c r="BPK18" s="813"/>
      <c r="BPL18" s="813"/>
      <c r="BPM18" s="813"/>
      <c r="BPN18" s="813"/>
      <c r="BPO18" s="813"/>
      <c r="BPP18" s="813"/>
      <c r="BPQ18" s="813"/>
      <c r="BPR18" s="813"/>
      <c r="BPS18" s="813"/>
      <c r="BPT18" s="813"/>
      <c r="BPU18" s="813"/>
      <c r="BPV18" s="813"/>
      <c r="BPW18" s="813"/>
      <c r="BPX18" s="813"/>
      <c r="BPY18" s="813"/>
      <c r="BPZ18" s="813"/>
      <c r="BQA18" s="813"/>
      <c r="BQB18" s="813"/>
      <c r="BQC18" s="813"/>
      <c r="BQD18" s="813"/>
      <c r="BQE18" s="813"/>
      <c r="BQF18" s="813"/>
      <c r="BQG18" s="813"/>
      <c r="BQH18" s="813"/>
      <c r="BQI18" s="813"/>
      <c r="BQJ18" s="813"/>
      <c r="BQK18" s="813"/>
      <c r="BQL18" s="813"/>
      <c r="BQM18" s="813"/>
      <c r="BQN18" s="813"/>
      <c r="BQO18" s="813"/>
      <c r="BQP18" s="813"/>
      <c r="BQQ18" s="813"/>
      <c r="BQR18" s="813"/>
      <c r="BQS18" s="813"/>
      <c r="BQT18" s="813"/>
      <c r="BQU18" s="813"/>
      <c r="BQV18" s="813"/>
      <c r="BQW18" s="813"/>
      <c r="BQX18" s="813"/>
      <c r="BQY18" s="813"/>
      <c r="BQZ18" s="813"/>
      <c r="BRA18" s="813"/>
      <c r="BRB18" s="813"/>
      <c r="BRC18" s="813"/>
      <c r="BRD18" s="813"/>
      <c r="BRE18" s="813"/>
      <c r="BRF18" s="813"/>
      <c r="BRG18" s="813"/>
      <c r="BRH18" s="813"/>
      <c r="BRI18" s="813"/>
      <c r="BRJ18" s="813"/>
      <c r="BRK18" s="813"/>
      <c r="BRL18" s="813"/>
      <c r="BRM18" s="813"/>
      <c r="BRN18" s="813"/>
      <c r="BRO18" s="813"/>
      <c r="BRP18" s="813"/>
      <c r="BRQ18" s="813"/>
      <c r="BRR18" s="813"/>
      <c r="BRS18" s="813"/>
      <c r="BRT18" s="813"/>
      <c r="BRU18" s="813"/>
      <c r="BRV18" s="813"/>
      <c r="BRW18" s="813"/>
      <c r="BRX18" s="813"/>
      <c r="BRY18" s="813"/>
      <c r="BRZ18" s="813"/>
      <c r="BSA18" s="813"/>
      <c r="BSB18" s="813"/>
      <c r="BSC18" s="813"/>
      <c r="BSD18" s="813"/>
      <c r="BSE18" s="813"/>
      <c r="BSF18" s="813"/>
      <c r="BSG18" s="813"/>
      <c r="BSH18" s="813"/>
      <c r="BSI18" s="813"/>
      <c r="BSJ18" s="813"/>
      <c r="BSK18" s="813"/>
      <c r="BSL18" s="813"/>
      <c r="BSM18" s="813"/>
      <c r="BSN18" s="813"/>
      <c r="BSO18" s="813"/>
      <c r="BSP18" s="813"/>
      <c r="BSQ18" s="813"/>
      <c r="BSR18" s="813"/>
      <c r="BSS18" s="813"/>
      <c r="BST18" s="813"/>
      <c r="BSU18" s="813"/>
      <c r="BSV18" s="813"/>
      <c r="BSW18" s="813"/>
      <c r="BSX18" s="813"/>
      <c r="BSY18" s="813"/>
      <c r="BSZ18" s="813"/>
      <c r="BTA18" s="813"/>
      <c r="BTB18" s="813"/>
      <c r="BTC18" s="813"/>
      <c r="BTD18" s="813"/>
      <c r="BTE18" s="813"/>
      <c r="BTF18" s="813"/>
      <c r="BTG18" s="813"/>
      <c r="BTH18" s="813"/>
      <c r="BTI18" s="813"/>
      <c r="BTJ18" s="813"/>
      <c r="BTK18" s="813"/>
      <c r="BTL18" s="813"/>
      <c r="BTM18" s="813"/>
      <c r="BTN18" s="813"/>
      <c r="BTO18" s="813"/>
      <c r="BTP18" s="813"/>
      <c r="BTQ18" s="813"/>
      <c r="BTR18" s="813"/>
      <c r="BTS18" s="813"/>
      <c r="BTT18" s="813"/>
      <c r="BTU18" s="813"/>
      <c r="BTV18" s="813"/>
      <c r="BTW18" s="813"/>
      <c r="BTX18" s="813"/>
      <c r="BTY18" s="813"/>
      <c r="BTZ18" s="813"/>
      <c r="BUA18" s="813"/>
      <c r="BUB18" s="813"/>
      <c r="BUC18" s="813"/>
      <c r="BUD18" s="813"/>
      <c r="BUE18" s="813"/>
      <c r="BUF18" s="813"/>
      <c r="BUG18" s="813"/>
      <c r="BUH18" s="813"/>
      <c r="BUI18" s="813"/>
      <c r="BUJ18" s="813"/>
      <c r="BUK18" s="813"/>
      <c r="BUL18" s="813"/>
      <c r="BUM18" s="813"/>
      <c r="BUN18" s="813"/>
      <c r="BUO18" s="813"/>
      <c r="BUP18" s="813"/>
      <c r="BUQ18" s="813"/>
      <c r="BUR18" s="813"/>
      <c r="BUS18" s="813"/>
      <c r="BUT18" s="813"/>
      <c r="BUU18" s="813"/>
      <c r="BUV18" s="813"/>
      <c r="BUW18" s="813"/>
      <c r="BUX18" s="813"/>
      <c r="BUY18" s="813"/>
      <c r="BUZ18" s="813"/>
      <c r="BVA18" s="813"/>
      <c r="BVB18" s="813"/>
      <c r="BVC18" s="813"/>
      <c r="BVD18" s="813"/>
      <c r="BVE18" s="813"/>
      <c r="BVF18" s="813"/>
      <c r="BVG18" s="813"/>
      <c r="BVH18" s="813"/>
      <c r="BVI18" s="813"/>
      <c r="BVJ18" s="813"/>
      <c r="BVK18" s="813"/>
      <c r="BVL18" s="813"/>
      <c r="BVM18" s="813"/>
      <c r="BVN18" s="813"/>
      <c r="BVO18" s="813"/>
      <c r="BVP18" s="813"/>
      <c r="BVQ18" s="813"/>
      <c r="BVR18" s="813"/>
      <c r="BVS18" s="813"/>
      <c r="BVT18" s="813"/>
      <c r="BVU18" s="813"/>
      <c r="BVV18" s="813"/>
      <c r="BVW18" s="813"/>
      <c r="BVX18" s="813"/>
      <c r="BVY18" s="813"/>
      <c r="BVZ18" s="813"/>
      <c r="BWA18" s="813"/>
      <c r="BWB18" s="813"/>
      <c r="BWC18" s="813"/>
      <c r="BWD18" s="813"/>
      <c r="BWE18" s="813"/>
      <c r="BWF18" s="813"/>
      <c r="BWG18" s="813"/>
      <c r="BWH18" s="813"/>
      <c r="BWI18" s="813"/>
      <c r="BWJ18" s="813"/>
      <c r="BWK18" s="813"/>
      <c r="BWL18" s="813"/>
      <c r="BWM18" s="813"/>
      <c r="BWN18" s="813"/>
      <c r="BWO18" s="813"/>
      <c r="BWP18" s="813"/>
      <c r="BWQ18" s="813"/>
      <c r="BWR18" s="813"/>
      <c r="BWS18" s="813"/>
      <c r="BWT18" s="813"/>
      <c r="BWU18" s="813"/>
      <c r="BWV18" s="813"/>
      <c r="BWW18" s="813"/>
      <c r="BWX18" s="813"/>
      <c r="BWY18" s="813"/>
      <c r="BWZ18" s="813"/>
      <c r="BXA18" s="813"/>
      <c r="BXB18" s="813"/>
      <c r="BXC18" s="813"/>
      <c r="BXD18" s="813"/>
      <c r="BXE18" s="813"/>
      <c r="BXF18" s="813"/>
      <c r="BXG18" s="813"/>
      <c r="BXH18" s="813"/>
      <c r="BXI18" s="813"/>
      <c r="BXJ18" s="813"/>
      <c r="BXK18" s="813"/>
      <c r="BXL18" s="813"/>
      <c r="BXM18" s="813"/>
      <c r="BXN18" s="813"/>
      <c r="BXO18" s="813"/>
      <c r="BXP18" s="813"/>
      <c r="BXQ18" s="813"/>
      <c r="BXR18" s="813"/>
      <c r="BXS18" s="813"/>
      <c r="BXT18" s="813"/>
      <c r="BXU18" s="813"/>
      <c r="BXV18" s="813"/>
      <c r="BXW18" s="813"/>
      <c r="BXX18" s="813"/>
      <c r="BXY18" s="813"/>
      <c r="BXZ18" s="813"/>
      <c r="BYA18" s="813"/>
      <c r="BYB18" s="813"/>
      <c r="BYC18" s="813"/>
      <c r="BYD18" s="813"/>
      <c r="BYE18" s="813"/>
      <c r="BYF18" s="813"/>
      <c r="BYG18" s="813"/>
      <c r="BYH18" s="813"/>
      <c r="BYI18" s="813"/>
      <c r="BYJ18" s="813"/>
      <c r="BYK18" s="813"/>
      <c r="BYL18" s="813"/>
      <c r="BYM18" s="813"/>
      <c r="BYN18" s="813"/>
      <c r="BYO18" s="813"/>
      <c r="BYP18" s="813"/>
      <c r="BYQ18" s="813"/>
      <c r="BYR18" s="813"/>
      <c r="BYS18" s="813"/>
      <c r="BYT18" s="813"/>
      <c r="BYU18" s="813"/>
      <c r="BYV18" s="813"/>
      <c r="BYW18" s="813"/>
      <c r="BYX18" s="813"/>
      <c r="BYY18" s="813"/>
      <c r="BYZ18" s="813"/>
      <c r="BZA18" s="813"/>
      <c r="BZB18" s="813"/>
      <c r="BZC18" s="813"/>
      <c r="BZD18" s="813"/>
      <c r="BZE18" s="813"/>
      <c r="BZF18" s="813"/>
      <c r="BZG18" s="813"/>
      <c r="BZH18" s="813"/>
      <c r="BZI18" s="813"/>
      <c r="BZJ18" s="813"/>
      <c r="BZK18" s="813"/>
      <c r="BZL18" s="813"/>
      <c r="BZM18" s="813"/>
      <c r="BZN18" s="813"/>
      <c r="BZO18" s="813"/>
      <c r="BZP18" s="813"/>
      <c r="BZQ18" s="813"/>
      <c r="BZR18" s="813"/>
      <c r="BZS18" s="813"/>
      <c r="BZT18" s="813"/>
      <c r="BZU18" s="813"/>
      <c r="BZV18" s="813"/>
      <c r="BZW18" s="813"/>
      <c r="BZX18" s="813"/>
      <c r="BZY18" s="813"/>
      <c r="BZZ18" s="813"/>
      <c r="CAA18" s="813"/>
      <c r="CAB18" s="813"/>
      <c r="CAC18" s="813"/>
      <c r="CAD18" s="813"/>
      <c r="CAE18" s="813"/>
      <c r="CAF18" s="813"/>
      <c r="CAG18" s="813"/>
      <c r="CAH18" s="813"/>
      <c r="CAI18" s="813"/>
      <c r="CAJ18" s="813"/>
      <c r="CAK18" s="813"/>
      <c r="CAL18" s="813"/>
      <c r="CAM18" s="813"/>
      <c r="CAN18" s="813"/>
      <c r="CAO18" s="813"/>
      <c r="CAP18" s="813"/>
      <c r="CAQ18" s="813"/>
      <c r="CAR18" s="813"/>
      <c r="CAS18" s="813"/>
      <c r="CAT18" s="813"/>
      <c r="CAU18" s="813"/>
      <c r="CAV18" s="813"/>
      <c r="CAW18" s="813"/>
      <c r="CAX18" s="813"/>
      <c r="CAY18" s="813"/>
      <c r="CAZ18" s="813"/>
      <c r="CBA18" s="813"/>
      <c r="CBB18" s="813"/>
      <c r="CBC18" s="813"/>
      <c r="CBD18" s="813"/>
      <c r="CBE18" s="813"/>
      <c r="CBF18" s="813"/>
      <c r="CBG18" s="813"/>
      <c r="CBH18" s="813"/>
      <c r="CBI18" s="813"/>
      <c r="CBJ18" s="813"/>
      <c r="CBK18" s="813"/>
      <c r="CBL18" s="813"/>
      <c r="CBM18" s="813"/>
      <c r="CBN18" s="813"/>
      <c r="CBO18" s="813"/>
      <c r="CBP18" s="813"/>
      <c r="CBQ18" s="813"/>
      <c r="CBR18" s="813"/>
      <c r="CBS18" s="813"/>
      <c r="CBT18" s="813"/>
      <c r="CBU18" s="813"/>
      <c r="CBV18" s="813"/>
      <c r="CBW18" s="813"/>
      <c r="CBX18" s="813"/>
      <c r="CBY18" s="813"/>
      <c r="CBZ18" s="813"/>
      <c r="CCA18" s="813"/>
      <c r="CCB18" s="813"/>
      <c r="CCC18" s="813"/>
      <c r="CCD18" s="813"/>
      <c r="CCE18" s="813"/>
      <c r="CCF18" s="813"/>
      <c r="CCG18" s="813"/>
      <c r="CCH18" s="813"/>
      <c r="CCI18" s="813"/>
      <c r="CCJ18" s="813"/>
      <c r="CCK18" s="813"/>
      <c r="CCL18" s="813"/>
      <c r="CCM18" s="813"/>
      <c r="CCN18" s="813"/>
      <c r="CCO18" s="813"/>
      <c r="CCP18" s="813"/>
      <c r="CCQ18" s="813"/>
      <c r="CCR18" s="813"/>
      <c r="CCS18" s="813"/>
      <c r="CCT18" s="813"/>
      <c r="CCU18" s="813"/>
      <c r="CCV18" s="813"/>
      <c r="CCW18" s="813"/>
      <c r="CCX18" s="813"/>
      <c r="CCY18" s="813"/>
      <c r="CCZ18" s="813"/>
      <c r="CDA18" s="813"/>
      <c r="CDB18" s="813"/>
      <c r="CDC18" s="813"/>
      <c r="CDD18" s="813"/>
      <c r="CDE18" s="813"/>
      <c r="CDF18" s="813"/>
      <c r="CDG18" s="813"/>
      <c r="CDH18" s="813"/>
      <c r="CDI18" s="813"/>
      <c r="CDJ18" s="813"/>
      <c r="CDK18" s="813"/>
      <c r="CDL18" s="813"/>
      <c r="CDM18" s="813"/>
      <c r="CDN18" s="813"/>
      <c r="CDO18" s="813"/>
      <c r="CDP18" s="813"/>
      <c r="CDQ18" s="813"/>
      <c r="CDR18" s="813"/>
      <c r="CDS18" s="813"/>
      <c r="CDT18" s="813"/>
      <c r="CDU18" s="813"/>
      <c r="CDV18" s="813"/>
      <c r="CDW18" s="813"/>
      <c r="CDX18" s="813"/>
      <c r="CDY18" s="813"/>
      <c r="CDZ18" s="813"/>
      <c r="CEA18" s="813"/>
      <c r="CEB18" s="813"/>
      <c r="CEC18" s="813"/>
      <c r="CED18" s="813"/>
      <c r="CEE18" s="813"/>
      <c r="CEF18" s="813"/>
      <c r="CEG18" s="813"/>
      <c r="CEH18" s="813"/>
      <c r="CEI18" s="813"/>
      <c r="CEJ18" s="813"/>
      <c r="CEK18" s="813"/>
      <c r="CEL18" s="813"/>
      <c r="CEM18" s="813"/>
      <c r="CEN18" s="813"/>
      <c r="CEO18" s="813"/>
      <c r="CEP18" s="813"/>
      <c r="CEQ18" s="813"/>
      <c r="CER18" s="813"/>
      <c r="CES18" s="813"/>
      <c r="CET18" s="813"/>
      <c r="CEU18" s="813"/>
      <c r="CEV18" s="813"/>
      <c r="CEW18" s="813"/>
      <c r="CEX18" s="813"/>
      <c r="CEY18" s="813"/>
      <c r="CEZ18" s="813"/>
      <c r="CFA18" s="813"/>
      <c r="CFB18" s="813"/>
      <c r="CFC18" s="813"/>
      <c r="CFD18" s="813"/>
      <c r="CFE18" s="813"/>
      <c r="CFF18" s="813"/>
      <c r="CFG18" s="813"/>
      <c r="CFH18" s="813"/>
      <c r="CFI18" s="813"/>
      <c r="CFJ18" s="813"/>
      <c r="CFK18" s="813"/>
      <c r="CFL18" s="813"/>
      <c r="CFM18" s="813"/>
      <c r="CFN18" s="813"/>
      <c r="CFO18" s="813"/>
      <c r="CFP18" s="813"/>
      <c r="CFQ18" s="813"/>
      <c r="CFR18" s="813"/>
      <c r="CFS18" s="813"/>
      <c r="CFT18" s="813"/>
      <c r="CFU18" s="813"/>
      <c r="CFV18" s="813"/>
      <c r="CFW18" s="813"/>
      <c r="CFX18" s="813"/>
      <c r="CFY18" s="813"/>
      <c r="CFZ18" s="813"/>
      <c r="CGA18" s="813"/>
      <c r="CGB18" s="813"/>
      <c r="CGC18" s="813"/>
      <c r="CGD18" s="813"/>
      <c r="CGE18" s="813"/>
      <c r="CGF18" s="813"/>
      <c r="CGG18" s="813"/>
      <c r="CGH18" s="813"/>
      <c r="CGI18" s="813"/>
      <c r="CGJ18" s="813"/>
      <c r="CGK18" s="813"/>
      <c r="CGL18" s="813"/>
      <c r="CGM18" s="813"/>
      <c r="CGN18" s="813"/>
      <c r="CGO18" s="813"/>
      <c r="CGP18" s="813"/>
      <c r="CGQ18" s="813"/>
      <c r="CGR18" s="813"/>
      <c r="CGS18" s="813"/>
      <c r="CGT18" s="813"/>
      <c r="CGU18" s="813"/>
      <c r="CGV18" s="813"/>
      <c r="CGW18" s="813"/>
      <c r="CGX18" s="813"/>
      <c r="CGY18" s="813"/>
      <c r="CGZ18" s="813"/>
      <c r="CHA18" s="813"/>
      <c r="CHB18" s="813"/>
      <c r="CHC18" s="813"/>
      <c r="CHD18" s="813"/>
      <c r="CHE18" s="813"/>
      <c r="CHF18" s="813"/>
      <c r="CHG18" s="813"/>
      <c r="CHH18" s="813"/>
      <c r="CHI18" s="813"/>
      <c r="CHJ18" s="813"/>
      <c r="CHK18" s="813"/>
      <c r="CHL18" s="813"/>
      <c r="CHM18" s="813"/>
      <c r="CHN18" s="813"/>
      <c r="CHO18" s="813"/>
      <c r="CHP18" s="813"/>
      <c r="CHQ18" s="813"/>
      <c r="CHR18" s="813"/>
      <c r="CHS18" s="813"/>
      <c r="CHT18" s="813"/>
      <c r="CHU18" s="813"/>
      <c r="CHV18" s="813"/>
      <c r="CHW18" s="813"/>
      <c r="CHX18" s="813"/>
      <c r="CHY18" s="813"/>
      <c r="CHZ18" s="813"/>
      <c r="CIA18" s="813"/>
      <c r="CIB18" s="813"/>
      <c r="CIC18" s="813"/>
      <c r="CID18" s="813"/>
      <c r="CIE18" s="813"/>
      <c r="CIF18" s="813"/>
      <c r="CIG18" s="813"/>
      <c r="CIH18" s="813"/>
      <c r="CII18" s="813"/>
      <c r="CIJ18" s="813"/>
      <c r="CIK18" s="813"/>
      <c r="CIL18" s="813"/>
      <c r="CIM18" s="813"/>
      <c r="CIN18" s="813"/>
      <c r="CIO18" s="813"/>
      <c r="CIP18" s="813"/>
      <c r="CIQ18" s="813"/>
      <c r="CIR18" s="813"/>
      <c r="CIS18" s="813"/>
      <c r="CIT18" s="813"/>
      <c r="CIU18" s="813"/>
      <c r="CIV18" s="813"/>
      <c r="CIW18" s="813"/>
      <c r="CIX18" s="813"/>
      <c r="CIY18" s="813"/>
      <c r="CIZ18" s="813"/>
      <c r="CJA18" s="813"/>
      <c r="CJB18" s="813"/>
      <c r="CJC18" s="813"/>
      <c r="CJD18" s="813"/>
      <c r="CJE18" s="813"/>
      <c r="CJF18" s="813"/>
      <c r="CJG18" s="813"/>
      <c r="CJH18" s="813"/>
      <c r="CJI18" s="813"/>
      <c r="CJJ18" s="813"/>
      <c r="CJK18" s="813"/>
      <c r="CJL18" s="813"/>
      <c r="CJM18" s="813"/>
      <c r="CJN18" s="813"/>
      <c r="CJO18" s="813"/>
      <c r="CJP18" s="813"/>
      <c r="CJQ18" s="813"/>
      <c r="CJR18" s="813"/>
      <c r="CJS18" s="813"/>
      <c r="CJT18" s="813"/>
      <c r="CJU18" s="813"/>
      <c r="CJV18" s="813"/>
      <c r="CJW18" s="813"/>
      <c r="CJX18" s="813"/>
      <c r="CJY18" s="813"/>
      <c r="CJZ18" s="813"/>
      <c r="CKA18" s="813"/>
      <c r="CKB18" s="813"/>
      <c r="CKC18" s="813"/>
      <c r="CKD18" s="813"/>
      <c r="CKE18" s="813"/>
      <c r="CKF18" s="813"/>
      <c r="CKG18" s="813"/>
      <c r="CKH18" s="813"/>
      <c r="CKI18" s="813"/>
      <c r="CKJ18" s="813"/>
      <c r="CKK18" s="813"/>
      <c r="CKL18" s="813"/>
      <c r="CKM18" s="813"/>
      <c r="CKN18" s="813"/>
      <c r="CKO18" s="813"/>
      <c r="CKP18" s="813"/>
      <c r="CKQ18" s="813"/>
      <c r="CKR18" s="813"/>
      <c r="CKS18" s="813"/>
      <c r="CKT18" s="813"/>
      <c r="CKU18" s="813"/>
      <c r="CKV18" s="813"/>
      <c r="CKW18" s="813"/>
      <c r="CKX18" s="813"/>
      <c r="CKY18" s="813"/>
      <c r="CKZ18" s="813"/>
      <c r="CLA18" s="813"/>
      <c r="CLB18" s="813"/>
      <c r="CLC18" s="813"/>
      <c r="CLD18" s="813"/>
      <c r="CLE18" s="813"/>
      <c r="CLF18" s="813"/>
      <c r="CLG18" s="813"/>
      <c r="CLH18" s="813"/>
      <c r="CLI18" s="813"/>
      <c r="CLJ18" s="813"/>
      <c r="CLK18" s="813"/>
      <c r="CLL18" s="813"/>
      <c r="CLM18" s="813"/>
      <c r="CLN18" s="813"/>
      <c r="CLO18" s="813"/>
      <c r="CLP18" s="813"/>
      <c r="CLQ18" s="813"/>
      <c r="CLR18" s="813"/>
      <c r="CLS18" s="813"/>
      <c r="CLT18" s="813"/>
      <c r="CLU18" s="813"/>
      <c r="CLV18" s="813"/>
      <c r="CLW18" s="813"/>
      <c r="CLX18" s="813"/>
      <c r="CLY18" s="813"/>
      <c r="CLZ18" s="813"/>
      <c r="CMA18" s="813"/>
      <c r="CMB18" s="813"/>
      <c r="CMC18" s="813"/>
      <c r="CMD18" s="813"/>
      <c r="CME18" s="813"/>
      <c r="CMF18" s="813"/>
      <c r="CMG18" s="813"/>
      <c r="CMH18" s="813"/>
      <c r="CMI18" s="813"/>
      <c r="CMJ18" s="813"/>
      <c r="CMK18" s="813"/>
      <c r="CML18" s="813"/>
      <c r="CMM18" s="813"/>
      <c r="CMN18" s="813"/>
      <c r="CMO18" s="813"/>
      <c r="CMP18" s="813"/>
      <c r="CMQ18" s="813"/>
      <c r="CMR18" s="813"/>
      <c r="CMS18" s="813"/>
      <c r="CMT18" s="813"/>
      <c r="CMU18" s="813"/>
      <c r="CMV18" s="813"/>
      <c r="CMW18" s="813"/>
      <c r="CMX18" s="813"/>
      <c r="CMY18" s="813"/>
      <c r="CMZ18" s="813"/>
      <c r="CNA18" s="813"/>
      <c r="CNB18" s="813"/>
      <c r="CNC18" s="813"/>
      <c r="CND18" s="813"/>
      <c r="CNE18" s="813"/>
      <c r="CNF18" s="813"/>
      <c r="CNG18" s="813"/>
      <c r="CNH18" s="813"/>
      <c r="CNI18" s="813"/>
      <c r="CNJ18" s="813"/>
      <c r="CNK18" s="813"/>
      <c r="CNL18" s="813"/>
      <c r="CNM18" s="813"/>
      <c r="CNN18" s="813"/>
      <c r="CNO18" s="813"/>
      <c r="CNP18" s="813"/>
      <c r="CNQ18" s="813"/>
      <c r="CNR18" s="813"/>
      <c r="CNS18" s="813"/>
      <c r="CNT18" s="813"/>
      <c r="CNU18" s="813"/>
      <c r="CNV18" s="813"/>
      <c r="CNW18" s="813"/>
      <c r="CNX18" s="813"/>
      <c r="CNY18" s="813"/>
      <c r="CNZ18" s="813"/>
      <c r="COA18" s="813"/>
      <c r="COB18" s="813"/>
      <c r="COC18" s="813"/>
      <c r="COD18" s="813"/>
      <c r="COE18" s="813"/>
      <c r="COF18" s="813"/>
      <c r="COG18" s="813"/>
      <c r="COH18" s="813"/>
      <c r="COI18" s="813"/>
      <c r="COJ18" s="813"/>
      <c r="COK18" s="813"/>
      <c r="COL18" s="813"/>
      <c r="COM18" s="813"/>
      <c r="CON18" s="813"/>
      <c r="COO18" s="813"/>
      <c r="COP18" s="813"/>
      <c r="COQ18" s="813"/>
      <c r="COR18" s="813"/>
      <c r="COS18" s="813"/>
      <c r="COT18" s="813"/>
      <c r="COU18" s="813"/>
      <c r="COV18" s="813"/>
      <c r="COW18" s="813"/>
      <c r="COX18" s="813"/>
      <c r="COY18" s="813"/>
      <c r="COZ18" s="813"/>
      <c r="CPA18" s="813"/>
      <c r="CPB18" s="813"/>
      <c r="CPC18" s="813"/>
      <c r="CPD18" s="813"/>
      <c r="CPE18" s="813"/>
      <c r="CPF18" s="813"/>
      <c r="CPG18" s="813"/>
      <c r="CPH18" s="813"/>
      <c r="CPI18" s="813"/>
      <c r="CPJ18" s="813"/>
      <c r="CPK18" s="813"/>
      <c r="CPL18" s="813"/>
      <c r="CPM18" s="813"/>
      <c r="CPN18" s="813"/>
      <c r="CPO18" s="813"/>
      <c r="CPP18" s="813"/>
      <c r="CPQ18" s="813"/>
      <c r="CPR18" s="813"/>
      <c r="CPS18" s="813"/>
      <c r="CPT18" s="813"/>
      <c r="CPU18" s="813"/>
      <c r="CPV18" s="813"/>
      <c r="CPW18" s="813"/>
      <c r="CPX18" s="813"/>
      <c r="CPY18" s="813"/>
      <c r="CPZ18" s="813"/>
      <c r="CQA18" s="813"/>
      <c r="CQB18" s="813"/>
      <c r="CQC18" s="813"/>
      <c r="CQD18" s="813"/>
      <c r="CQE18" s="813"/>
      <c r="CQF18" s="813"/>
      <c r="CQG18" s="813"/>
      <c r="CQH18" s="813"/>
      <c r="CQI18" s="813"/>
      <c r="CQJ18" s="813"/>
      <c r="CQK18" s="813"/>
      <c r="CQL18" s="813"/>
      <c r="CQM18" s="813"/>
      <c r="CQN18" s="813"/>
      <c r="CQO18" s="813"/>
      <c r="CQP18" s="813"/>
      <c r="CQQ18" s="813"/>
      <c r="CQR18" s="813"/>
      <c r="CQS18" s="813"/>
      <c r="CQT18" s="813"/>
      <c r="CQU18" s="813"/>
      <c r="CQV18" s="813"/>
      <c r="CQW18" s="813"/>
      <c r="CQX18" s="813"/>
      <c r="CQY18" s="813"/>
      <c r="CQZ18" s="813"/>
      <c r="CRA18" s="813"/>
      <c r="CRB18" s="813"/>
      <c r="CRC18" s="813"/>
      <c r="CRD18" s="813"/>
      <c r="CRE18" s="813"/>
      <c r="CRF18" s="813"/>
      <c r="CRG18" s="813"/>
      <c r="CRH18" s="813"/>
      <c r="CRI18" s="813"/>
      <c r="CRJ18" s="813"/>
      <c r="CRK18" s="813"/>
      <c r="CRL18" s="813"/>
      <c r="CRM18" s="813"/>
      <c r="CRN18" s="813"/>
      <c r="CRO18" s="813"/>
      <c r="CRP18" s="813"/>
      <c r="CRQ18" s="813"/>
      <c r="CRR18" s="813"/>
      <c r="CRS18" s="813"/>
      <c r="CRT18" s="813"/>
      <c r="CRU18" s="813"/>
      <c r="CRV18" s="813"/>
      <c r="CRW18" s="813"/>
      <c r="CRX18" s="813"/>
      <c r="CRY18" s="813"/>
      <c r="CRZ18" s="813"/>
      <c r="CSA18" s="813"/>
      <c r="CSB18" s="813"/>
      <c r="CSC18" s="813"/>
      <c r="CSD18" s="813"/>
      <c r="CSE18" s="813"/>
      <c r="CSF18" s="813"/>
      <c r="CSG18" s="813"/>
      <c r="CSH18" s="813"/>
      <c r="CSI18" s="813"/>
      <c r="CSJ18" s="813"/>
      <c r="CSK18" s="813"/>
      <c r="CSL18" s="813"/>
      <c r="CSM18" s="813"/>
      <c r="CSN18" s="813"/>
      <c r="CSO18" s="813"/>
      <c r="CSP18" s="813"/>
      <c r="CSQ18" s="813"/>
      <c r="CSR18" s="813"/>
      <c r="CSS18" s="813"/>
      <c r="CST18" s="813"/>
      <c r="CSU18" s="813"/>
      <c r="CSV18" s="813"/>
      <c r="CSW18" s="813"/>
      <c r="CSX18" s="813"/>
      <c r="CSY18" s="813"/>
      <c r="CSZ18" s="813"/>
      <c r="CTA18" s="813"/>
      <c r="CTB18" s="813"/>
      <c r="CTC18" s="813"/>
      <c r="CTD18" s="813"/>
      <c r="CTE18" s="813"/>
      <c r="CTF18" s="813"/>
      <c r="CTG18" s="813"/>
      <c r="CTH18" s="813"/>
      <c r="CTI18" s="813"/>
      <c r="CTJ18" s="813"/>
      <c r="CTK18" s="813"/>
      <c r="CTL18" s="813"/>
      <c r="CTM18" s="813"/>
      <c r="CTN18" s="813"/>
      <c r="CTO18" s="813"/>
      <c r="CTP18" s="813"/>
      <c r="CTQ18" s="813"/>
      <c r="CTR18" s="813"/>
      <c r="CTS18" s="813"/>
      <c r="CTT18" s="813"/>
      <c r="CTU18" s="813"/>
      <c r="CTV18" s="813"/>
      <c r="CTW18" s="813"/>
      <c r="CTX18" s="813"/>
      <c r="CTY18" s="813"/>
      <c r="CTZ18" s="813"/>
      <c r="CUA18" s="813"/>
      <c r="CUB18" s="813"/>
      <c r="CUC18" s="813"/>
      <c r="CUD18" s="813"/>
      <c r="CUE18" s="813"/>
      <c r="CUF18" s="813"/>
      <c r="CUG18" s="813"/>
      <c r="CUH18" s="813"/>
      <c r="CUI18" s="813"/>
      <c r="CUJ18" s="813"/>
      <c r="CUK18" s="813"/>
      <c r="CUL18" s="813"/>
      <c r="CUM18" s="813"/>
      <c r="CUN18" s="813"/>
      <c r="CUO18" s="813"/>
      <c r="CUP18" s="813"/>
      <c r="CUQ18" s="813"/>
      <c r="CUR18" s="813"/>
      <c r="CUS18" s="813"/>
      <c r="CUT18" s="813"/>
      <c r="CUU18" s="813"/>
      <c r="CUV18" s="813"/>
      <c r="CUW18" s="813"/>
      <c r="CUX18" s="813"/>
      <c r="CUY18" s="813"/>
      <c r="CUZ18" s="813"/>
      <c r="CVA18" s="813"/>
      <c r="CVB18" s="813"/>
      <c r="CVC18" s="813"/>
      <c r="CVD18" s="813"/>
      <c r="CVE18" s="813"/>
      <c r="CVF18" s="813"/>
      <c r="CVG18" s="813"/>
      <c r="CVH18" s="813"/>
      <c r="CVI18" s="813"/>
      <c r="CVJ18" s="813"/>
      <c r="CVK18" s="813"/>
      <c r="CVL18" s="813"/>
      <c r="CVM18" s="813"/>
      <c r="CVN18" s="813"/>
      <c r="CVO18" s="813"/>
      <c r="CVP18" s="813"/>
      <c r="CVQ18" s="813"/>
      <c r="CVR18" s="813"/>
      <c r="CVS18" s="813"/>
      <c r="CVT18" s="813"/>
      <c r="CVU18" s="813"/>
      <c r="CVV18" s="813"/>
      <c r="CVW18" s="813"/>
      <c r="CVX18" s="813"/>
      <c r="CVY18" s="813"/>
      <c r="CVZ18" s="813"/>
      <c r="CWA18" s="813"/>
      <c r="CWB18" s="813"/>
      <c r="CWC18" s="813"/>
      <c r="CWD18" s="813"/>
      <c r="CWE18" s="813"/>
      <c r="CWF18" s="813"/>
      <c r="CWG18" s="813"/>
      <c r="CWH18" s="813"/>
      <c r="CWI18" s="813"/>
      <c r="CWJ18" s="813"/>
      <c r="CWK18" s="813"/>
      <c r="CWL18" s="813"/>
      <c r="CWM18" s="813"/>
      <c r="CWN18" s="813"/>
      <c r="CWO18" s="813"/>
      <c r="CWP18" s="813"/>
      <c r="CWQ18" s="813"/>
      <c r="CWR18" s="813"/>
      <c r="CWS18" s="813"/>
      <c r="CWT18" s="813"/>
      <c r="CWU18" s="813"/>
      <c r="CWV18" s="813"/>
      <c r="CWW18" s="813"/>
      <c r="CWX18" s="813"/>
      <c r="CWY18" s="813"/>
      <c r="CWZ18" s="813"/>
      <c r="CXA18" s="813"/>
      <c r="CXB18" s="813"/>
      <c r="CXC18" s="813"/>
      <c r="CXD18" s="813"/>
      <c r="CXE18" s="813"/>
      <c r="CXF18" s="813"/>
      <c r="CXG18" s="813"/>
      <c r="CXH18" s="813"/>
      <c r="CXI18" s="813"/>
      <c r="CXJ18" s="813"/>
      <c r="CXK18" s="813"/>
      <c r="CXL18" s="813"/>
      <c r="CXM18" s="813"/>
      <c r="CXN18" s="813"/>
      <c r="CXO18" s="813"/>
      <c r="CXP18" s="813"/>
      <c r="CXQ18" s="813"/>
      <c r="CXR18" s="813"/>
      <c r="CXS18" s="813"/>
      <c r="CXT18" s="813"/>
      <c r="CXU18" s="813"/>
      <c r="CXV18" s="813"/>
      <c r="CXW18" s="813"/>
      <c r="CXX18" s="813"/>
      <c r="CXY18" s="813"/>
      <c r="CXZ18" s="813"/>
      <c r="CYA18" s="813"/>
      <c r="CYB18" s="813"/>
      <c r="CYC18" s="813"/>
      <c r="CYD18" s="813"/>
      <c r="CYE18" s="813"/>
      <c r="CYF18" s="813"/>
      <c r="CYG18" s="813"/>
      <c r="CYH18" s="813"/>
      <c r="CYI18" s="813"/>
      <c r="CYJ18" s="813"/>
      <c r="CYK18" s="813"/>
      <c r="CYL18" s="813"/>
      <c r="CYM18" s="813"/>
      <c r="CYN18" s="813"/>
      <c r="CYO18" s="813"/>
      <c r="CYP18" s="813"/>
      <c r="CYQ18" s="813"/>
      <c r="CYR18" s="813"/>
      <c r="CYS18" s="813"/>
      <c r="CYT18" s="813"/>
      <c r="CYU18" s="813"/>
      <c r="CYV18" s="813"/>
      <c r="CYW18" s="813"/>
      <c r="CYX18" s="813"/>
      <c r="CYY18" s="813"/>
      <c r="CYZ18" s="813"/>
      <c r="CZA18" s="813"/>
      <c r="CZB18" s="813"/>
      <c r="CZC18" s="813"/>
      <c r="CZD18" s="813"/>
      <c r="CZE18" s="813"/>
      <c r="CZF18" s="813"/>
      <c r="CZG18" s="813"/>
      <c r="CZH18" s="813"/>
      <c r="CZI18" s="813"/>
      <c r="CZJ18" s="813"/>
      <c r="CZK18" s="813"/>
      <c r="CZL18" s="813"/>
      <c r="CZM18" s="813"/>
      <c r="CZN18" s="813"/>
      <c r="CZO18" s="813"/>
      <c r="CZP18" s="813"/>
      <c r="CZQ18" s="813"/>
      <c r="CZR18" s="813"/>
      <c r="CZS18" s="813"/>
      <c r="CZT18" s="813"/>
      <c r="CZU18" s="813"/>
      <c r="CZV18" s="813"/>
      <c r="CZW18" s="813"/>
      <c r="CZX18" s="813"/>
      <c r="CZY18" s="813"/>
      <c r="CZZ18" s="813"/>
      <c r="DAA18" s="813"/>
      <c r="DAB18" s="813"/>
      <c r="DAC18" s="813"/>
      <c r="DAD18" s="813"/>
      <c r="DAE18" s="813"/>
      <c r="DAF18" s="813"/>
      <c r="DAG18" s="813"/>
      <c r="DAH18" s="813"/>
      <c r="DAI18" s="813"/>
      <c r="DAJ18" s="813"/>
      <c r="DAK18" s="813"/>
      <c r="DAL18" s="813"/>
      <c r="DAM18" s="813"/>
      <c r="DAN18" s="813"/>
      <c r="DAO18" s="813"/>
      <c r="DAP18" s="813"/>
      <c r="DAQ18" s="813"/>
      <c r="DAR18" s="813"/>
      <c r="DAS18" s="813"/>
      <c r="DAT18" s="813"/>
      <c r="DAU18" s="813"/>
      <c r="DAV18" s="813"/>
      <c r="DAW18" s="813"/>
      <c r="DAX18" s="813"/>
      <c r="DAY18" s="813"/>
      <c r="DAZ18" s="813"/>
      <c r="DBA18" s="813"/>
      <c r="DBB18" s="813"/>
      <c r="DBC18" s="813"/>
      <c r="DBD18" s="813"/>
      <c r="DBE18" s="813"/>
      <c r="DBF18" s="813"/>
      <c r="DBG18" s="813"/>
      <c r="DBH18" s="813"/>
      <c r="DBI18" s="813"/>
      <c r="DBJ18" s="813"/>
      <c r="DBK18" s="813"/>
      <c r="DBL18" s="813"/>
      <c r="DBM18" s="813"/>
      <c r="DBN18" s="813"/>
      <c r="DBO18" s="813"/>
      <c r="DBP18" s="813"/>
      <c r="DBQ18" s="813"/>
      <c r="DBR18" s="813"/>
      <c r="DBS18" s="813"/>
      <c r="DBT18" s="813"/>
      <c r="DBU18" s="813"/>
      <c r="DBV18" s="813"/>
      <c r="DBW18" s="813"/>
      <c r="DBX18" s="813"/>
      <c r="DBY18" s="813"/>
      <c r="DBZ18" s="813"/>
      <c r="DCA18" s="813"/>
      <c r="DCB18" s="813"/>
      <c r="DCC18" s="813"/>
      <c r="DCD18" s="813"/>
      <c r="DCE18" s="813"/>
      <c r="DCF18" s="813"/>
      <c r="DCG18" s="813"/>
      <c r="DCH18" s="813"/>
      <c r="DCI18" s="813"/>
      <c r="DCJ18" s="813"/>
      <c r="DCK18" s="813"/>
      <c r="DCL18" s="813"/>
      <c r="DCM18" s="813"/>
      <c r="DCN18" s="813"/>
      <c r="DCO18" s="813"/>
      <c r="DCP18" s="813"/>
      <c r="DCQ18" s="813"/>
      <c r="DCR18" s="813"/>
      <c r="DCS18" s="813"/>
      <c r="DCT18" s="813"/>
      <c r="DCU18" s="813"/>
      <c r="DCV18" s="813"/>
      <c r="DCW18" s="813"/>
      <c r="DCX18" s="813"/>
      <c r="DCY18" s="813"/>
      <c r="DCZ18" s="813"/>
      <c r="DDA18" s="813"/>
      <c r="DDB18" s="813"/>
      <c r="DDC18" s="813"/>
      <c r="DDD18" s="813"/>
      <c r="DDE18" s="813"/>
      <c r="DDF18" s="813"/>
      <c r="DDG18" s="813"/>
      <c r="DDH18" s="813"/>
      <c r="DDI18" s="813"/>
      <c r="DDJ18" s="813"/>
      <c r="DDK18" s="813"/>
      <c r="DDL18" s="813"/>
      <c r="DDM18" s="813"/>
      <c r="DDN18" s="813"/>
      <c r="DDO18" s="813"/>
      <c r="DDP18" s="813"/>
      <c r="DDQ18" s="813"/>
      <c r="DDR18" s="813"/>
      <c r="DDS18" s="813"/>
      <c r="DDT18" s="813"/>
      <c r="DDU18" s="813"/>
      <c r="DDV18" s="813"/>
      <c r="DDW18" s="813"/>
      <c r="DDX18" s="813"/>
      <c r="DDY18" s="813"/>
      <c r="DDZ18" s="813"/>
      <c r="DEA18" s="813"/>
      <c r="DEB18" s="813"/>
      <c r="DEC18" s="813"/>
      <c r="DED18" s="813"/>
      <c r="DEE18" s="813"/>
      <c r="DEF18" s="813"/>
      <c r="DEG18" s="813"/>
      <c r="DEH18" s="813"/>
      <c r="DEI18" s="813"/>
      <c r="DEJ18" s="813"/>
      <c r="DEK18" s="813"/>
      <c r="DEL18" s="813"/>
      <c r="DEM18" s="813"/>
      <c r="DEN18" s="813"/>
      <c r="DEO18" s="813"/>
      <c r="DEP18" s="813"/>
      <c r="DEQ18" s="813"/>
      <c r="DER18" s="813"/>
      <c r="DES18" s="813"/>
      <c r="DET18" s="813"/>
      <c r="DEU18" s="813"/>
      <c r="DEV18" s="813"/>
      <c r="DEW18" s="813"/>
      <c r="DEX18" s="813"/>
      <c r="DEY18" s="813"/>
      <c r="DEZ18" s="813"/>
      <c r="DFA18" s="813"/>
      <c r="DFB18" s="813"/>
      <c r="DFC18" s="813"/>
      <c r="DFD18" s="813"/>
      <c r="DFE18" s="813"/>
      <c r="DFF18" s="813"/>
      <c r="DFG18" s="813"/>
      <c r="DFH18" s="813"/>
      <c r="DFI18" s="813"/>
      <c r="DFJ18" s="813"/>
      <c r="DFK18" s="813"/>
      <c r="DFL18" s="813"/>
      <c r="DFM18" s="813"/>
      <c r="DFN18" s="813"/>
      <c r="DFO18" s="813"/>
      <c r="DFP18" s="813"/>
      <c r="DFQ18" s="813"/>
      <c r="DFR18" s="813"/>
      <c r="DFS18" s="813"/>
      <c r="DFT18" s="813"/>
      <c r="DFU18" s="813"/>
      <c r="DFV18" s="813"/>
      <c r="DFW18" s="813"/>
      <c r="DFX18" s="813"/>
      <c r="DFY18" s="813"/>
      <c r="DFZ18" s="813"/>
      <c r="DGA18" s="813"/>
      <c r="DGB18" s="813"/>
      <c r="DGC18" s="813"/>
      <c r="DGD18" s="813"/>
      <c r="DGE18" s="813"/>
      <c r="DGF18" s="813"/>
      <c r="DGG18" s="813"/>
      <c r="DGH18" s="813"/>
      <c r="DGI18" s="813"/>
      <c r="DGJ18" s="813"/>
      <c r="DGK18" s="813"/>
      <c r="DGL18" s="813"/>
      <c r="DGM18" s="813"/>
      <c r="DGN18" s="813"/>
      <c r="DGO18" s="813"/>
      <c r="DGP18" s="813"/>
      <c r="DGQ18" s="813"/>
      <c r="DGR18" s="813"/>
      <c r="DGS18" s="813"/>
      <c r="DGT18" s="813"/>
      <c r="DGU18" s="813"/>
      <c r="DGV18" s="813"/>
      <c r="DGW18" s="813"/>
      <c r="DGX18" s="813"/>
      <c r="DGY18" s="813"/>
      <c r="DGZ18" s="813"/>
      <c r="DHA18" s="813"/>
      <c r="DHB18" s="813"/>
      <c r="DHC18" s="813"/>
      <c r="DHD18" s="813"/>
      <c r="DHE18" s="813"/>
      <c r="DHF18" s="813"/>
      <c r="DHG18" s="813"/>
      <c r="DHH18" s="813"/>
      <c r="DHI18" s="813"/>
      <c r="DHJ18" s="813"/>
      <c r="DHK18" s="813"/>
      <c r="DHL18" s="813"/>
      <c r="DHM18" s="813"/>
      <c r="DHN18" s="813"/>
      <c r="DHO18" s="813"/>
      <c r="DHP18" s="813"/>
      <c r="DHQ18" s="813"/>
      <c r="DHR18" s="813"/>
      <c r="DHS18" s="813"/>
      <c r="DHT18" s="813"/>
      <c r="DHU18" s="813"/>
      <c r="DHV18" s="813"/>
      <c r="DHW18" s="813"/>
      <c r="DHX18" s="813"/>
      <c r="DHY18" s="813"/>
      <c r="DHZ18" s="813"/>
      <c r="DIA18" s="813"/>
      <c r="DIB18" s="813"/>
      <c r="DIC18" s="813"/>
      <c r="DID18" s="813"/>
      <c r="DIE18" s="813"/>
      <c r="DIF18" s="813"/>
      <c r="DIG18" s="813"/>
      <c r="DIH18" s="813"/>
      <c r="DII18" s="813"/>
      <c r="DIJ18" s="813"/>
      <c r="DIK18" s="813"/>
      <c r="DIL18" s="813"/>
      <c r="DIM18" s="813"/>
      <c r="DIN18" s="813"/>
      <c r="DIO18" s="813"/>
      <c r="DIP18" s="813"/>
      <c r="DIQ18" s="813"/>
      <c r="DIR18" s="813"/>
      <c r="DIS18" s="813"/>
      <c r="DIT18" s="813"/>
      <c r="DIU18" s="813"/>
      <c r="DIV18" s="813"/>
      <c r="DIW18" s="813"/>
      <c r="DIX18" s="813"/>
      <c r="DIY18" s="813"/>
      <c r="DIZ18" s="813"/>
      <c r="DJA18" s="813"/>
      <c r="DJB18" s="813"/>
      <c r="DJC18" s="813"/>
      <c r="DJD18" s="813"/>
      <c r="DJE18" s="813"/>
      <c r="DJF18" s="813"/>
      <c r="DJG18" s="813"/>
      <c r="DJH18" s="813"/>
      <c r="DJI18" s="813"/>
      <c r="DJJ18" s="813"/>
      <c r="DJK18" s="813"/>
      <c r="DJL18" s="813"/>
      <c r="DJM18" s="813"/>
      <c r="DJN18" s="813"/>
      <c r="DJO18" s="813"/>
      <c r="DJP18" s="813"/>
      <c r="DJQ18" s="813"/>
      <c r="DJR18" s="813"/>
      <c r="DJS18" s="813"/>
      <c r="DJT18" s="813"/>
      <c r="DJU18" s="813"/>
      <c r="DJV18" s="813"/>
      <c r="DJW18" s="813"/>
      <c r="DJX18" s="813"/>
      <c r="DJY18" s="813"/>
      <c r="DJZ18" s="813"/>
      <c r="DKA18" s="813"/>
      <c r="DKB18" s="813"/>
      <c r="DKC18" s="813"/>
      <c r="DKD18" s="813"/>
      <c r="DKE18" s="813"/>
      <c r="DKF18" s="813"/>
      <c r="DKG18" s="813"/>
      <c r="DKH18" s="813"/>
      <c r="DKI18" s="813"/>
      <c r="DKJ18" s="813"/>
      <c r="DKK18" s="813"/>
      <c r="DKL18" s="813"/>
      <c r="DKM18" s="813"/>
      <c r="DKN18" s="813"/>
      <c r="DKO18" s="813"/>
      <c r="DKP18" s="813"/>
      <c r="DKQ18" s="813"/>
      <c r="DKR18" s="813"/>
      <c r="DKS18" s="813"/>
      <c r="DKT18" s="813"/>
      <c r="DKU18" s="813"/>
      <c r="DKV18" s="813"/>
      <c r="DKW18" s="813"/>
      <c r="DKX18" s="813"/>
      <c r="DKY18" s="813"/>
      <c r="DKZ18" s="813"/>
      <c r="DLA18" s="813"/>
      <c r="DLB18" s="813"/>
      <c r="DLC18" s="813"/>
      <c r="DLD18" s="813"/>
      <c r="DLE18" s="813"/>
      <c r="DLF18" s="813"/>
      <c r="DLG18" s="813"/>
      <c r="DLH18" s="813"/>
      <c r="DLI18" s="813"/>
      <c r="DLJ18" s="813"/>
      <c r="DLK18" s="813"/>
      <c r="DLL18" s="813"/>
      <c r="DLM18" s="813"/>
      <c r="DLN18" s="813"/>
      <c r="DLO18" s="813"/>
      <c r="DLP18" s="813"/>
      <c r="DLQ18" s="813"/>
      <c r="DLR18" s="813"/>
      <c r="DLS18" s="813"/>
      <c r="DLT18" s="813"/>
      <c r="DLU18" s="813"/>
      <c r="DLV18" s="813"/>
      <c r="DLW18" s="813"/>
      <c r="DLX18" s="813"/>
      <c r="DLY18" s="813"/>
      <c r="DLZ18" s="813"/>
      <c r="DMA18" s="813"/>
      <c r="DMB18" s="813"/>
      <c r="DMC18" s="813"/>
      <c r="DMD18" s="813"/>
      <c r="DME18" s="813"/>
      <c r="DMF18" s="813"/>
      <c r="DMG18" s="813"/>
      <c r="DMH18" s="813"/>
      <c r="DMI18" s="813"/>
      <c r="DMJ18" s="813"/>
      <c r="DMK18" s="813"/>
      <c r="DML18" s="813"/>
      <c r="DMM18" s="813"/>
      <c r="DMN18" s="813"/>
      <c r="DMO18" s="813"/>
      <c r="DMP18" s="813"/>
      <c r="DMQ18" s="813"/>
      <c r="DMR18" s="813"/>
      <c r="DMS18" s="813"/>
      <c r="DMT18" s="813"/>
      <c r="DMU18" s="813"/>
      <c r="DMV18" s="813"/>
      <c r="DMW18" s="813"/>
      <c r="DMX18" s="813"/>
      <c r="DMY18" s="813"/>
      <c r="DMZ18" s="813"/>
      <c r="DNA18" s="813"/>
      <c r="DNB18" s="813"/>
      <c r="DNC18" s="813"/>
      <c r="DND18" s="813"/>
      <c r="DNE18" s="813"/>
      <c r="DNF18" s="813"/>
      <c r="DNG18" s="813"/>
      <c r="DNH18" s="813"/>
      <c r="DNI18" s="813"/>
      <c r="DNJ18" s="813"/>
      <c r="DNK18" s="813"/>
      <c r="DNL18" s="813"/>
      <c r="DNM18" s="813"/>
      <c r="DNN18" s="813"/>
      <c r="DNO18" s="813"/>
      <c r="DNP18" s="813"/>
      <c r="DNQ18" s="813"/>
      <c r="DNR18" s="813"/>
      <c r="DNS18" s="813"/>
      <c r="DNT18" s="813"/>
      <c r="DNU18" s="813"/>
      <c r="DNV18" s="813"/>
      <c r="DNW18" s="813"/>
      <c r="DNX18" s="813"/>
      <c r="DNY18" s="813"/>
      <c r="DNZ18" s="813"/>
      <c r="DOA18" s="813"/>
      <c r="DOB18" s="813"/>
      <c r="DOC18" s="813"/>
      <c r="DOD18" s="813"/>
      <c r="DOE18" s="813"/>
      <c r="DOF18" s="813"/>
      <c r="DOG18" s="813"/>
      <c r="DOH18" s="813"/>
      <c r="DOI18" s="813"/>
      <c r="DOJ18" s="813"/>
      <c r="DOK18" s="813"/>
      <c r="DOL18" s="813"/>
      <c r="DOM18" s="813"/>
      <c r="DON18" s="813"/>
      <c r="DOO18" s="813"/>
      <c r="DOP18" s="813"/>
      <c r="DOQ18" s="813"/>
      <c r="DOR18" s="813"/>
      <c r="DOS18" s="813"/>
      <c r="DOT18" s="813"/>
      <c r="DOU18" s="813"/>
      <c r="DOV18" s="813"/>
      <c r="DOW18" s="813"/>
      <c r="DOX18" s="813"/>
      <c r="DOY18" s="813"/>
      <c r="DOZ18" s="813"/>
      <c r="DPA18" s="813"/>
      <c r="DPB18" s="813"/>
      <c r="DPC18" s="813"/>
      <c r="DPD18" s="813"/>
      <c r="DPE18" s="813"/>
      <c r="DPF18" s="813"/>
      <c r="DPG18" s="813"/>
      <c r="DPH18" s="813"/>
      <c r="DPI18" s="813"/>
      <c r="DPJ18" s="813"/>
      <c r="DPK18" s="813"/>
      <c r="DPL18" s="813"/>
      <c r="DPM18" s="813"/>
      <c r="DPN18" s="813"/>
      <c r="DPO18" s="813"/>
      <c r="DPP18" s="813"/>
      <c r="DPQ18" s="813"/>
      <c r="DPR18" s="813"/>
      <c r="DPS18" s="813"/>
      <c r="DPT18" s="813"/>
      <c r="DPU18" s="813"/>
      <c r="DPV18" s="813"/>
      <c r="DPW18" s="813"/>
      <c r="DPX18" s="813"/>
      <c r="DPY18" s="813"/>
      <c r="DPZ18" s="813"/>
      <c r="DQA18" s="813"/>
      <c r="DQB18" s="813"/>
      <c r="DQC18" s="813"/>
      <c r="DQD18" s="813"/>
      <c r="DQE18" s="813"/>
      <c r="DQF18" s="813"/>
      <c r="DQG18" s="813"/>
      <c r="DQH18" s="813"/>
      <c r="DQI18" s="813"/>
      <c r="DQJ18" s="813"/>
      <c r="DQK18" s="813"/>
      <c r="DQL18" s="813"/>
      <c r="DQM18" s="813"/>
      <c r="DQN18" s="813"/>
      <c r="DQO18" s="813"/>
      <c r="DQP18" s="813"/>
      <c r="DQQ18" s="813"/>
      <c r="DQR18" s="813"/>
      <c r="DQS18" s="813"/>
      <c r="DQT18" s="813"/>
      <c r="DQU18" s="813"/>
      <c r="DQV18" s="813"/>
      <c r="DQW18" s="813"/>
      <c r="DQX18" s="813"/>
      <c r="DQY18" s="813"/>
      <c r="DQZ18" s="813"/>
      <c r="DRA18" s="813"/>
      <c r="DRB18" s="813"/>
      <c r="DRC18" s="813"/>
      <c r="DRD18" s="813"/>
      <c r="DRE18" s="813"/>
      <c r="DRF18" s="813"/>
      <c r="DRG18" s="813"/>
      <c r="DRH18" s="813"/>
      <c r="DRI18" s="813"/>
      <c r="DRJ18" s="813"/>
      <c r="DRK18" s="813"/>
      <c r="DRL18" s="813"/>
      <c r="DRM18" s="813"/>
      <c r="DRN18" s="813"/>
      <c r="DRO18" s="813"/>
      <c r="DRP18" s="813"/>
      <c r="DRQ18" s="813"/>
      <c r="DRR18" s="813"/>
      <c r="DRS18" s="813"/>
      <c r="DRT18" s="813"/>
      <c r="DRU18" s="813"/>
      <c r="DRV18" s="813"/>
      <c r="DRW18" s="813"/>
      <c r="DRX18" s="813"/>
      <c r="DRY18" s="813"/>
      <c r="DRZ18" s="813"/>
      <c r="DSA18" s="813"/>
      <c r="DSB18" s="813"/>
      <c r="DSC18" s="813"/>
      <c r="DSD18" s="813"/>
      <c r="DSE18" s="813"/>
      <c r="DSF18" s="813"/>
      <c r="DSG18" s="813"/>
      <c r="DSH18" s="813"/>
      <c r="DSI18" s="813"/>
      <c r="DSJ18" s="813"/>
      <c r="DSK18" s="813"/>
      <c r="DSL18" s="813"/>
      <c r="DSM18" s="813"/>
      <c r="DSN18" s="813"/>
      <c r="DSO18" s="813"/>
      <c r="DSP18" s="813"/>
      <c r="DSQ18" s="813"/>
      <c r="DSR18" s="813"/>
      <c r="DSS18" s="813"/>
      <c r="DST18" s="813"/>
      <c r="DSU18" s="813"/>
      <c r="DSV18" s="813"/>
      <c r="DSW18" s="813"/>
      <c r="DSX18" s="813"/>
      <c r="DSY18" s="813"/>
      <c r="DSZ18" s="813"/>
      <c r="DTA18" s="813"/>
      <c r="DTB18" s="813"/>
      <c r="DTC18" s="813"/>
      <c r="DTD18" s="813"/>
      <c r="DTE18" s="813"/>
      <c r="DTF18" s="813"/>
      <c r="DTG18" s="813"/>
      <c r="DTH18" s="813"/>
      <c r="DTI18" s="813"/>
      <c r="DTJ18" s="813"/>
      <c r="DTK18" s="813"/>
      <c r="DTL18" s="813"/>
      <c r="DTM18" s="813"/>
      <c r="DTN18" s="813"/>
      <c r="DTO18" s="813"/>
      <c r="DTP18" s="813"/>
      <c r="DTQ18" s="813"/>
      <c r="DTR18" s="813"/>
      <c r="DTS18" s="813"/>
      <c r="DTT18" s="813"/>
      <c r="DTU18" s="813"/>
      <c r="DTV18" s="813"/>
      <c r="DTW18" s="813"/>
      <c r="DTX18" s="813"/>
      <c r="DTY18" s="813"/>
      <c r="DTZ18" s="813"/>
      <c r="DUA18" s="813"/>
      <c r="DUB18" s="813"/>
      <c r="DUC18" s="813"/>
      <c r="DUD18" s="813"/>
      <c r="DUE18" s="813"/>
      <c r="DUF18" s="813"/>
      <c r="DUG18" s="813"/>
      <c r="DUH18" s="813"/>
      <c r="DUI18" s="813"/>
      <c r="DUJ18" s="813"/>
      <c r="DUK18" s="813"/>
      <c r="DUL18" s="813"/>
      <c r="DUM18" s="813"/>
      <c r="DUN18" s="813"/>
      <c r="DUO18" s="813"/>
      <c r="DUP18" s="813"/>
      <c r="DUQ18" s="813"/>
      <c r="DUR18" s="813"/>
      <c r="DUS18" s="813"/>
      <c r="DUT18" s="813"/>
      <c r="DUU18" s="813"/>
      <c r="DUV18" s="813"/>
      <c r="DUW18" s="813"/>
      <c r="DUX18" s="813"/>
      <c r="DUY18" s="813"/>
      <c r="DUZ18" s="813"/>
      <c r="DVA18" s="813"/>
      <c r="DVB18" s="813"/>
      <c r="DVC18" s="813"/>
      <c r="DVD18" s="813"/>
      <c r="DVE18" s="813"/>
      <c r="DVF18" s="813"/>
      <c r="DVG18" s="813"/>
      <c r="DVH18" s="813"/>
      <c r="DVI18" s="813"/>
      <c r="DVJ18" s="813"/>
      <c r="DVK18" s="813"/>
      <c r="DVL18" s="813"/>
      <c r="DVM18" s="813"/>
      <c r="DVN18" s="813"/>
      <c r="DVO18" s="813"/>
      <c r="DVP18" s="813"/>
      <c r="DVQ18" s="813"/>
      <c r="DVR18" s="813"/>
      <c r="DVS18" s="813"/>
      <c r="DVT18" s="813"/>
      <c r="DVU18" s="813"/>
      <c r="DVV18" s="813"/>
      <c r="DVW18" s="813"/>
      <c r="DVX18" s="813"/>
      <c r="DVY18" s="813"/>
      <c r="DVZ18" s="813"/>
      <c r="DWA18" s="813"/>
      <c r="DWB18" s="813"/>
      <c r="DWC18" s="813"/>
      <c r="DWD18" s="813"/>
      <c r="DWE18" s="813"/>
      <c r="DWF18" s="813"/>
      <c r="DWG18" s="813"/>
      <c r="DWH18" s="813"/>
      <c r="DWI18" s="813"/>
      <c r="DWJ18" s="813"/>
      <c r="DWK18" s="813"/>
      <c r="DWL18" s="813"/>
      <c r="DWM18" s="813"/>
      <c r="DWN18" s="813"/>
      <c r="DWO18" s="813"/>
      <c r="DWP18" s="813"/>
      <c r="DWQ18" s="813"/>
      <c r="DWR18" s="813"/>
      <c r="DWS18" s="813"/>
      <c r="DWT18" s="813"/>
      <c r="DWU18" s="813"/>
      <c r="DWV18" s="813"/>
      <c r="DWW18" s="813"/>
      <c r="DWX18" s="813"/>
      <c r="DWY18" s="813"/>
      <c r="DWZ18" s="813"/>
      <c r="DXA18" s="813"/>
      <c r="DXB18" s="813"/>
      <c r="DXC18" s="813"/>
      <c r="DXD18" s="813"/>
      <c r="DXE18" s="813"/>
      <c r="DXF18" s="813"/>
      <c r="DXG18" s="813"/>
      <c r="DXH18" s="813"/>
      <c r="DXI18" s="813"/>
      <c r="DXJ18" s="813"/>
      <c r="DXK18" s="813"/>
      <c r="DXL18" s="813"/>
      <c r="DXM18" s="813"/>
      <c r="DXN18" s="813"/>
      <c r="DXO18" s="813"/>
      <c r="DXP18" s="813"/>
      <c r="DXQ18" s="813"/>
      <c r="DXR18" s="813"/>
      <c r="DXS18" s="813"/>
      <c r="DXT18" s="813"/>
      <c r="DXU18" s="813"/>
      <c r="DXV18" s="813"/>
      <c r="DXW18" s="813"/>
      <c r="DXX18" s="813"/>
      <c r="DXY18" s="813"/>
      <c r="DXZ18" s="813"/>
      <c r="DYA18" s="813"/>
      <c r="DYB18" s="813"/>
      <c r="DYC18" s="813"/>
      <c r="DYD18" s="813"/>
      <c r="DYE18" s="813"/>
      <c r="DYF18" s="813"/>
      <c r="DYG18" s="813"/>
      <c r="DYH18" s="813"/>
      <c r="DYI18" s="813"/>
      <c r="DYJ18" s="813"/>
      <c r="DYK18" s="813"/>
      <c r="DYL18" s="813"/>
      <c r="DYM18" s="813"/>
      <c r="DYN18" s="813"/>
      <c r="DYO18" s="813"/>
      <c r="DYP18" s="813"/>
      <c r="DYQ18" s="813"/>
      <c r="DYR18" s="813"/>
      <c r="DYS18" s="813"/>
      <c r="DYT18" s="813"/>
      <c r="DYU18" s="813"/>
      <c r="DYV18" s="813"/>
      <c r="DYW18" s="813"/>
      <c r="DYX18" s="813"/>
      <c r="DYY18" s="813"/>
      <c r="DYZ18" s="813"/>
      <c r="DZA18" s="813"/>
      <c r="DZB18" s="813"/>
      <c r="DZC18" s="813"/>
      <c r="DZD18" s="813"/>
      <c r="DZE18" s="813"/>
      <c r="DZF18" s="813"/>
      <c r="DZG18" s="813"/>
      <c r="DZH18" s="813"/>
      <c r="DZI18" s="813"/>
      <c r="DZJ18" s="813"/>
      <c r="DZK18" s="813"/>
      <c r="DZL18" s="813"/>
      <c r="DZM18" s="813"/>
      <c r="DZN18" s="813"/>
      <c r="DZO18" s="813"/>
      <c r="DZP18" s="813"/>
      <c r="DZQ18" s="813"/>
      <c r="DZR18" s="813"/>
      <c r="DZS18" s="813"/>
      <c r="DZT18" s="813"/>
      <c r="DZU18" s="813"/>
      <c r="DZV18" s="813"/>
      <c r="DZW18" s="813"/>
      <c r="DZX18" s="813"/>
      <c r="DZY18" s="813"/>
      <c r="DZZ18" s="813"/>
      <c r="EAA18" s="813"/>
      <c r="EAB18" s="813"/>
      <c r="EAC18" s="813"/>
      <c r="EAD18" s="813"/>
      <c r="EAE18" s="813"/>
      <c r="EAF18" s="813"/>
      <c r="EAG18" s="813"/>
      <c r="EAH18" s="813"/>
      <c r="EAI18" s="813"/>
      <c r="EAJ18" s="813"/>
      <c r="EAK18" s="813"/>
      <c r="EAL18" s="813"/>
      <c r="EAM18" s="813"/>
      <c r="EAN18" s="813"/>
      <c r="EAO18" s="813"/>
      <c r="EAP18" s="813"/>
      <c r="EAQ18" s="813"/>
      <c r="EAR18" s="813"/>
      <c r="EAS18" s="813"/>
      <c r="EAT18" s="813"/>
      <c r="EAU18" s="813"/>
      <c r="EAV18" s="813"/>
      <c r="EAW18" s="813"/>
      <c r="EAX18" s="813"/>
      <c r="EAY18" s="813"/>
      <c r="EAZ18" s="813"/>
      <c r="EBA18" s="813"/>
      <c r="EBB18" s="813"/>
      <c r="EBC18" s="813"/>
      <c r="EBD18" s="813"/>
      <c r="EBE18" s="813"/>
      <c r="EBF18" s="813"/>
      <c r="EBG18" s="813"/>
      <c r="EBH18" s="813"/>
      <c r="EBI18" s="813"/>
      <c r="EBJ18" s="813"/>
      <c r="EBK18" s="813"/>
      <c r="EBL18" s="813"/>
      <c r="EBM18" s="813"/>
      <c r="EBN18" s="813"/>
      <c r="EBO18" s="813"/>
      <c r="EBP18" s="813"/>
      <c r="EBQ18" s="813"/>
      <c r="EBR18" s="813"/>
      <c r="EBS18" s="813"/>
      <c r="EBT18" s="813"/>
      <c r="EBU18" s="813"/>
      <c r="EBV18" s="813"/>
      <c r="EBW18" s="813"/>
      <c r="EBX18" s="813"/>
      <c r="EBY18" s="813"/>
      <c r="EBZ18" s="813"/>
      <c r="ECA18" s="813"/>
      <c r="ECB18" s="813"/>
      <c r="ECC18" s="813"/>
      <c r="ECD18" s="813"/>
      <c r="ECE18" s="813"/>
      <c r="ECF18" s="813"/>
      <c r="ECG18" s="813"/>
      <c r="ECH18" s="813"/>
      <c r="ECI18" s="813"/>
      <c r="ECJ18" s="813"/>
      <c r="ECK18" s="813"/>
      <c r="ECL18" s="813"/>
      <c r="ECM18" s="813"/>
      <c r="ECN18" s="813"/>
      <c r="ECO18" s="813"/>
      <c r="ECP18" s="813"/>
      <c r="ECQ18" s="813"/>
      <c r="ECR18" s="813"/>
      <c r="ECS18" s="813"/>
      <c r="ECT18" s="813"/>
      <c r="ECU18" s="813"/>
      <c r="ECV18" s="813"/>
      <c r="ECW18" s="813"/>
      <c r="ECX18" s="813"/>
      <c r="ECY18" s="813"/>
      <c r="ECZ18" s="813"/>
      <c r="EDA18" s="813"/>
      <c r="EDB18" s="813"/>
      <c r="EDC18" s="813"/>
      <c r="EDD18" s="813"/>
      <c r="EDE18" s="813"/>
      <c r="EDF18" s="813"/>
      <c r="EDG18" s="813"/>
      <c r="EDH18" s="813"/>
      <c r="EDI18" s="813"/>
      <c r="EDJ18" s="813"/>
      <c r="EDK18" s="813"/>
      <c r="EDL18" s="813"/>
      <c r="EDM18" s="813"/>
      <c r="EDN18" s="813"/>
      <c r="EDO18" s="813"/>
      <c r="EDP18" s="813"/>
      <c r="EDQ18" s="813"/>
      <c r="EDR18" s="813"/>
      <c r="EDS18" s="813"/>
      <c r="EDT18" s="813"/>
      <c r="EDU18" s="813"/>
      <c r="EDV18" s="813"/>
      <c r="EDW18" s="813"/>
      <c r="EDX18" s="813"/>
      <c r="EDY18" s="813"/>
      <c r="EDZ18" s="813"/>
      <c r="EEA18" s="813"/>
      <c r="EEB18" s="813"/>
      <c r="EEC18" s="813"/>
      <c r="EED18" s="813"/>
      <c r="EEE18" s="813"/>
      <c r="EEF18" s="813"/>
      <c r="EEG18" s="813"/>
      <c r="EEH18" s="813"/>
      <c r="EEI18" s="813"/>
      <c r="EEJ18" s="813"/>
      <c r="EEK18" s="813"/>
      <c r="EEL18" s="813"/>
      <c r="EEM18" s="813"/>
      <c r="EEN18" s="813"/>
      <c r="EEO18" s="813"/>
      <c r="EEP18" s="813"/>
      <c r="EEQ18" s="813"/>
      <c r="EER18" s="813"/>
      <c r="EES18" s="813"/>
      <c r="EET18" s="813"/>
      <c r="EEU18" s="813"/>
      <c r="EEV18" s="813"/>
      <c r="EEW18" s="813"/>
      <c r="EEX18" s="813"/>
      <c r="EEY18" s="813"/>
      <c r="EEZ18" s="813"/>
      <c r="EFA18" s="813"/>
      <c r="EFB18" s="813"/>
      <c r="EFC18" s="813"/>
      <c r="EFD18" s="813"/>
      <c r="EFE18" s="813"/>
      <c r="EFF18" s="813"/>
      <c r="EFG18" s="813"/>
      <c r="EFH18" s="813"/>
      <c r="EFI18" s="813"/>
      <c r="EFJ18" s="813"/>
      <c r="EFK18" s="813"/>
      <c r="EFL18" s="813"/>
      <c r="EFM18" s="813"/>
      <c r="EFN18" s="813"/>
      <c r="EFO18" s="813"/>
      <c r="EFP18" s="813"/>
      <c r="EFQ18" s="813"/>
      <c r="EFR18" s="813"/>
      <c r="EFS18" s="813"/>
      <c r="EFT18" s="813"/>
      <c r="EFU18" s="813"/>
      <c r="EFV18" s="813"/>
      <c r="EFW18" s="813"/>
      <c r="EFX18" s="813"/>
      <c r="EFY18" s="813"/>
      <c r="EFZ18" s="813"/>
      <c r="EGA18" s="813"/>
      <c r="EGB18" s="813"/>
      <c r="EGC18" s="813"/>
      <c r="EGD18" s="813"/>
      <c r="EGE18" s="813"/>
      <c r="EGF18" s="813"/>
      <c r="EGG18" s="813"/>
      <c r="EGH18" s="813"/>
      <c r="EGI18" s="813"/>
      <c r="EGJ18" s="813"/>
      <c r="EGK18" s="813"/>
      <c r="EGL18" s="813"/>
      <c r="EGM18" s="813"/>
      <c r="EGN18" s="813"/>
      <c r="EGO18" s="813"/>
      <c r="EGP18" s="813"/>
      <c r="EGQ18" s="813"/>
      <c r="EGR18" s="813"/>
      <c r="EGS18" s="813"/>
      <c r="EGT18" s="813"/>
      <c r="EGU18" s="813"/>
      <c r="EGV18" s="813"/>
      <c r="EGW18" s="813"/>
      <c r="EGX18" s="813"/>
      <c r="EGY18" s="813"/>
      <c r="EGZ18" s="813"/>
      <c r="EHA18" s="813"/>
      <c r="EHB18" s="813"/>
      <c r="EHC18" s="813"/>
      <c r="EHD18" s="813"/>
      <c r="EHE18" s="813"/>
      <c r="EHF18" s="813"/>
      <c r="EHG18" s="813"/>
      <c r="EHH18" s="813"/>
      <c r="EHI18" s="813"/>
      <c r="EHJ18" s="813"/>
      <c r="EHK18" s="813"/>
      <c r="EHL18" s="813"/>
      <c r="EHM18" s="813"/>
      <c r="EHN18" s="813"/>
      <c r="EHO18" s="813"/>
      <c r="EHP18" s="813"/>
      <c r="EHQ18" s="813"/>
      <c r="EHR18" s="813"/>
      <c r="EHS18" s="813"/>
      <c r="EHT18" s="813"/>
      <c r="EHU18" s="813"/>
      <c r="EHV18" s="813"/>
      <c r="EHW18" s="813"/>
      <c r="EHX18" s="813"/>
      <c r="EHY18" s="813"/>
      <c r="EHZ18" s="813"/>
      <c r="EIA18" s="813"/>
      <c r="EIB18" s="813"/>
      <c r="EIC18" s="813"/>
      <c r="EID18" s="813"/>
      <c r="EIE18" s="813"/>
      <c r="EIF18" s="813"/>
      <c r="EIG18" s="813"/>
      <c r="EIH18" s="813"/>
      <c r="EII18" s="813"/>
      <c r="EIJ18" s="813"/>
      <c r="EIK18" s="813"/>
      <c r="EIL18" s="813"/>
      <c r="EIM18" s="813"/>
      <c r="EIN18" s="813"/>
      <c r="EIO18" s="813"/>
      <c r="EIP18" s="813"/>
      <c r="EIQ18" s="813"/>
      <c r="EIR18" s="813"/>
      <c r="EIS18" s="813"/>
      <c r="EIT18" s="813"/>
      <c r="EIU18" s="813"/>
      <c r="EIV18" s="813"/>
      <c r="EIW18" s="813"/>
      <c r="EIX18" s="813"/>
      <c r="EIY18" s="813"/>
      <c r="EIZ18" s="813"/>
      <c r="EJA18" s="813"/>
      <c r="EJB18" s="813"/>
      <c r="EJC18" s="813"/>
      <c r="EJD18" s="813"/>
      <c r="EJE18" s="813"/>
      <c r="EJF18" s="813"/>
      <c r="EJG18" s="813"/>
      <c r="EJH18" s="813"/>
      <c r="EJI18" s="813"/>
      <c r="EJJ18" s="813"/>
      <c r="EJK18" s="813"/>
      <c r="EJL18" s="813"/>
      <c r="EJM18" s="813"/>
      <c r="EJN18" s="813"/>
      <c r="EJO18" s="813"/>
      <c r="EJP18" s="813"/>
      <c r="EJQ18" s="813"/>
      <c r="EJR18" s="813"/>
      <c r="EJS18" s="813"/>
      <c r="EJT18" s="813"/>
      <c r="EJU18" s="813"/>
      <c r="EJV18" s="813"/>
      <c r="EJW18" s="813"/>
      <c r="EJX18" s="813"/>
      <c r="EJY18" s="813"/>
      <c r="EJZ18" s="813"/>
      <c r="EKA18" s="813"/>
      <c r="EKB18" s="813"/>
      <c r="EKC18" s="813"/>
      <c r="EKD18" s="813"/>
      <c r="EKE18" s="813"/>
      <c r="EKF18" s="813"/>
      <c r="EKG18" s="813"/>
      <c r="EKH18" s="813"/>
      <c r="EKI18" s="813"/>
      <c r="EKJ18" s="813"/>
      <c r="EKK18" s="813"/>
      <c r="EKL18" s="813"/>
      <c r="EKM18" s="813"/>
      <c r="EKN18" s="813"/>
      <c r="EKO18" s="813"/>
      <c r="EKP18" s="813"/>
      <c r="EKQ18" s="813"/>
      <c r="EKR18" s="813"/>
      <c r="EKS18" s="813"/>
      <c r="EKT18" s="813"/>
      <c r="EKU18" s="813"/>
      <c r="EKV18" s="813"/>
      <c r="EKW18" s="813"/>
      <c r="EKX18" s="813"/>
      <c r="EKY18" s="813"/>
      <c r="EKZ18" s="813"/>
      <c r="ELA18" s="813"/>
      <c r="ELB18" s="813"/>
      <c r="ELC18" s="813"/>
      <c r="ELD18" s="813"/>
      <c r="ELE18" s="813"/>
      <c r="ELF18" s="813"/>
      <c r="ELG18" s="813"/>
      <c r="ELH18" s="813"/>
      <c r="ELI18" s="813"/>
      <c r="ELJ18" s="813"/>
      <c r="ELK18" s="813"/>
      <c r="ELL18" s="813"/>
      <c r="ELM18" s="813"/>
      <c r="ELN18" s="813"/>
      <c r="ELO18" s="813"/>
      <c r="ELP18" s="813"/>
      <c r="ELQ18" s="813"/>
      <c r="ELR18" s="813"/>
      <c r="ELS18" s="813"/>
      <c r="ELT18" s="813"/>
      <c r="ELU18" s="813"/>
      <c r="ELV18" s="813"/>
      <c r="ELW18" s="813"/>
      <c r="ELX18" s="813"/>
      <c r="ELY18" s="813"/>
      <c r="ELZ18" s="813"/>
      <c r="EMA18" s="813"/>
      <c r="EMB18" s="813"/>
      <c r="EMC18" s="813"/>
      <c r="EMD18" s="813"/>
      <c r="EME18" s="813"/>
      <c r="EMF18" s="813"/>
      <c r="EMG18" s="813"/>
      <c r="EMH18" s="813"/>
      <c r="EMI18" s="813"/>
      <c r="EMJ18" s="813"/>
      <c r="EMK18" s="813"/>
      <c r="EML18" s="813"/>
      <c r="EMM18" s="813"/>
      <c r="EMN18" s="813"/>
      <c r="EMO18" s="813"/>
      <c r="EMP18" s="813"/>
      <c r="EMQ18" s="813"/>
      <c r="EMR18" s="813"/>
      <c r="EMS18" s="813"/>
      <c r="EMT18" s="813"/>
      <c r="EMU18" s="813"/>
      <c r="EMV18" s="813"/>
      <c r="EMW18" s="813"/>
      <c r="EMX18" s="813"/>
      <c r="EMY18" s="813"/>
      <c r="EMZ18" s="813"/>
      <c r="ENA18" s="813"/>
      <c r="ENB18" s="813"/>
      <c r="ENC18" s="813"/>
      <c r="END18" s="813"/>
      <c r="ENE18" s="813"/>
      <c r="ENF18" s="813"/>
      <c r="ENG18" s="813"/>
      <c r="ENH18" s="813"/>
      <c r="ENI18" s="813"/>
      <c r="ENJ18" s="813"/>
      <c r="ENK18" s="813"/>
      <c r="ENL18" s="813"/>
      <c r="ENM18" s="813"/>
      <c r="ENN18" s="813"/>
      <c r="ENO18" s="813"/>
      <c r="ENP18" s="813"/>
      <c r="ENQ18" s="813"/>
      <c r="ENR18" s="813"/>
      <c r="ENS18" s="813"/>
      <c r="ENT18" s="813"/>
      <c r="ENU18" s="813"/>
      <c r="ENV18" s="813"/>
      <c r="ENW18" s="813"/>
      <c r="ENX18" s="813"/>
      <c r="ENY18" s="813"/>
      <c r="ENZ18" s="813"/>
      <c r="EOA18" s="813"/>
      <c r="EOB18" s="813"/>
      <c r="EOC18" s="813"/>
      <c r="EOD18" s="813"/>
      <c r="EOE18" s="813"/>
      <c r="EOF18" s="813"/>
      <c r="EOG18" s="813"/>
      <c r="EOH18" s="813"/>
      <c r="EOI18" s="813"/>
      <c r="EOJ18" s="813"/>
      <c r="EOK18" s="813"/>
      <c r="EOL18" s="813"/>
      <c r="EOM18" s="813"/>
      <c r="EON18" s="813"/>
      <c r="EOO18" s="813"/>
      <c r="EOP18" s="813"/>
      <c r="EOQ18" s="813"/>
      <c r="EOR18" s="813"/>
      <c r="EOS18" s="813"/>
      <c r="EOT18" s="813"/>
      <c r="EOU18" s="813"/>
      <c r="EOV18" s="813"/>
      <c r="EOW18" s="813"/>
      <c r="EOX18" s="813"/>
      <c r="EOY18" s="813"/>
      <c r="EOZ18" s="813"/>
      <c r="EPA18" s="813"/>
      <c r="EPB18" s="813"/>
      <c r="EPC18" s="813"/>
      <c r="EPD18" s="813"/>
      <c r="EPE18" s="813"/>
      <c r="EPF18" s="813"/>
      <c r="EPG18" s="813"/>
      <c r="EPH18" s="813"/>
      <c r="EPI18" s="813"/>
      <c r="EPJ18" s="813"/>
      <c r="EPK18" s="813"/>
      <c r="EPL18" s="813"/>
      <c r="EPM18" s="813"/>
      <c r="EPN18" s="813"/>
      <c r="EPO18" s="813"/>
      <c r="EPP18" s="813"/>
      <c r="EPQ18" s="813"/>
      <c r="EPR18" s="813"/>
      <c r="EPS18" s="813"/>
      <c r="EPT18" s="813"/>
      <c r="EPU18" s="813"/>
      <c r="EPV18" s="813"/>
      <c r="EPW18" s="813"/>
      <c r="EPX18" s="813"/>
      <c r="EPY18" s="813"/>
      <c r="EPZ18" s="813"/>
      <c r="EQA18" s="813"/>
      <c r="EQB18" s="813"/>
      <c r="EQC18" s="813"/>
      <c r="EQD18" s="813"/>
      <c r="EQE18" s="813"/>
      <c r="EQF18" s="813"/>
      <c r="EQG18" s="813"/>
      <c r="EQH18" s="813"/>
      <c r="EQI18" s="813"/>
      <c r="EQJ18" s="813"/>
      <c r="EQK18" s="813"/>
      <c r="EQL18" s="813"/>
      <c r="EQM18" s="813"/>
      <c r="EQN18" s="813"/>
      <c r="EQO18" s="813"/>
      <c r="EQP18" s="813"/>
      <c r="EQQ18" s="813"/>
      <c r="EQR18" s="813"/>
      <c r="EQS18" s="813"/>
      <c r="EQT18" s="813"/>
      <c r="EQU18" s="813"/>
      <c r="EQV18" s="813"/>
      <c r="EQW18" s="813"/>
      <c r="EQX18" s="813"/>
      <c r="EQY18" s="813"/>
      <c r="EQZ18" s="813"/>
      <c r="ERA18" s="813"/>
      <c r="ERB18" s="813"/>
      <c r="ERC18" s="813"/>
      <c r="ERD18" s="813"/>
      <c r="ERE18" s="813"/>
      <c r="ERF18" s="813"/>
      <c r="ERG18" s="813"/>
      <c r="ERH18" s="813"/>
      <c r="ERI18" s="813"/>
      <c r="ERJ18" s="813"/>
      <c r="ERK18" s="813"/>
      <c r="ERL18" s="813"/>
      <c r="ERM18" s="813"/>
      <c r="ERN18" s="813"/>
      <c r="ERO18" s="813"/>
      <c r="ERP18" s="813"/>
      <c r="ERQ18" s="813"/>
      <c r="ERR18" s="813"/>
      <c r="ERS18" s="813"/>
      <c r="ERT18" s="813"/>
      <c r="ERU18" s="813"/>
      <c r="ERV18" s="813"/>
      <c r="ERW18" s="813"/>
      <c r="ERX18" s="813"/>
      <c r="ERY18" s="813"/>
      <c r="ERZ18" s="813"/>
      <c r="ESA18" s="813"/>
      <c r="ESB18" s="813"/>
      <c r="ESC18" s="813"/>
      <c r="ESD18" s="813"/>
      <c r="ESE18" s="813"/>
      <c r="ESF18" s="813"/>
      <c r="ESG18" s="813"/>
      <c r="ESH18" s="813"/>
      <c r="ESI18" s="813"/>
      <c r="ESJ18" s="813"/>
      <c r="ESK18" s="813"/>
      <c r="ESL18" s="813"/>
      <c r="ESM18" s="813"/>
      <c r="ESN18" s="813"/>
      <c r="ESO18" s="813"/>
      <c r="ESP18" s="813"/>
      <c r="ESQ18" s="813"/>
      <c r="ESR18" s="813"/>
      <c r="ESS18" s="813"/>
      <c r="EST18" s="813"/>
      <c r="ESU18" s="813"/>
      <c r="ESV18" s="813"/>
      <c r="ESW18" s="813"/>
      <c r="ESX18" s="813"/>
      <c r="ESY18" s="813"/>
      <c r="ESZ18" s="813"/>
      <c r="ETA18" s="813"/>
      <c r="ETB18" s="813"/>
      <c r="ETC18" s="813"/>
      <c r="ETD18" s="813"/>
      <c r="ETE18" s="813"/>
      <c r="ETF18" s="813"/>
      <c r="ETG18" s="813"/>
      <c r="ETH18" s="813"/>
      <c r="ETI18" s="813"/>
      <c r="ETJ18" s="813"/>
      <c r="ETK18" s="813"/>
      <c r="ETL18" s="813"/>
      <c r="ETM18" s="813"/>
      <c r="ETN18" s="813"/>
      <c r="ETO18" s="813"/>
      <c r="ETP18" s="813"/>
      <c r="ETQ18" s="813"/>
      <c r="ETR18" s="813"/>
      <c r="ETS18" s="813"/>
      <c r="ETT18" s="813"/>
      <c r="ETU18" s="813"/>
      <c r="ETV18" s="813"/>
      <c r="ETW18" s="813"/>
      <c r="ETX18" s="813"/>
      <c r="ETY18" s="813"/>
      <c r="ETZ18" s="813"/>
      <c r="EUA18" s="813"/>
      <c r="EUB18" s="813"/>
      <c r="EUC18" s="813"/>
      <c r="EUD18" s="813"/>
      <c r="EUE18" s="813"/>
      <c r="EUF18" s="813"/>
      <c r="EUG18" s="813"/>
      <c r="EUH18" s="813"/>
      <c r="EUI18" s="813"/>
      <c r="EUJ18" s="813"/>
      <c r="EUK18" s="813"/>
      <c r="EUL18" s="813"/>
      <c r="EUM18" s="813"/>
      <c r="EUN18" s="813"/>
      <c r="EUO18" s="813"/>
      <c r="EUP18" s="813"/>
      <c r="EUQ18" s="813"/>
      <c r="EUR18" s="813"/>
      <c r="EUS18" s="813"/>
      <c r="EUT18" s="813"/>
      <c r="EUU18" s="813"/>
      <c r="EUV18" s="813"/>
      <c r="EUW18" s="813"/>
      <c r="EUX18" s="813"/>
      <c r="EUY18" s="813"/>
      <c r="EUZ18" s="813"/>
      <c r="EVA18" s="813"/>
      <c r="EVB18" s="813"/>
      <c r="EVC18" s="813"/>
      <c r="EVD18" s="813"/>
      <c r="EVE18" s="813"/>
      <c r="EVF18" s="813"/>
      <c r="EVG18" s="813"/>
      <c r="EVH18" s="813"/>
      <c r="EVI18" s="813"/>
      <c r="EVJ18" s="813"/>
      <c r="EVK18" s="813"/>
      <c r="EVL18" s="813"/>
      <c r="EVM18" s="813"/>
      <c r="EVN18" s="813"/>
      <c r="EVO18" s="813"/>
      <c r="EVP18" s="813"/>
      <c r="EVQ18" s="813"/>
      <c r="EVR18" s="813"/>
      <c r="EVS18" s="813"/>
      <c r="EVT18" s="813"/>
      <c r="EVU18" s="813"/>
      <c r="EVV18" s="813"/>
      <c r="EVW18" s="813"/>
      <c r="EVX18" s="813"/>
      <c r="EVY18" s="813"/>
      <c r="EVZ18" s="813"/>
      <c r="EWA18" s="813"/>
      <c r="EWB18" s="813"/>
      <c r="EWC18" s="813"/>
      <c r="EWD18" s="813"/>
      <c r="EWE18" s="813"/>
      <c r="EWF18" s="813"/>
      <c r="EWG18" s="813"/>
      <c r="EWH18" s="813"/>
      <c r="EWI18" s="813"/>
      <c r="EWJ18" s="813"/>
      <c r="EWK18" s="813"/>
      <c r="EWL18" s="813"/>
      <c r="EWM18" s="813"/>
      <c r="EWN18" s="813"/>
      <c r="EWO18" s="813"/>
      <c r="EWP18" s="813"/>
      <c r="EWQ18" s="813"/>
      <c r="EWR18" s="813"/>
      <c r="EWS18" s="813"/>
      <c r="EWT18" s="813"/>
      <c r="EWU18" s="813"/>
      <c r="EWV18" s="813"/>
      <c r="EWW18" s="813"/>
      <c r="EWX18" s="813"/>
      <c r="EWY18" s="813"/>
      <c r="EWZ18" s="813"/>
      <c r="EXA18" s="813"/>
      <c r="EXB18" s="813"/>
      <c r="EXC18" s="813"/>
      <c r="EXD18" s="813"/>
      <c r="EXE18" s="813"/>
      <c r="EXF18" s="813"/>
      <c r="EXG18" s="813"/>
      <c r="EXH18" s="813"/>
      <c r="EXI18" s="813"/>
      <c r="EXJ18" s="813"/>
      <c r="EXK18" s="813"/>
      <c r="EXL18" s="813"/>
      <c r="EXM18" s="813"/>
      <c r="EXN18" s="813"/>
      <c r="EXO18" s="813"/>
      <c r="EXP18" s="813"/>
      <c r="EXQ18" s="813"/>
      <c r="EXR18" s="813"/>
      <c r="EXS18" s="813"/>
      <c r="EXT18" s="813"/>
      <c r="EXU18" s="813"/>
      <c r="EXV18" s="813"/>
      <c r="EXW18" s="813"/>
      <c r="EXX18" s="813"/>
      <c r="EXY18" s="813"/>
      <c r="EXZ18" s="813"/>
      <c r="EYA18" s="813"/>
      <c r="EYB18" s="813"/>
      <c r="EYC18" s="813"/>
      <c r="EYD18" s="813"/>
      <c r="EYE18" s="813"/>
      <c r="EYF18" s="813"/>
      <c r="EYG18" s="813"/>
      <c r="EYH18" s="813"/>
      <c r="EYI18" s="813"/>
      <c r="EYJ18" s="813"/>
      <c r="EYK18" s="813"/>
      <c r="EYL18" s="813"/>
      <c r="EYM18" s="813"/>
      <c r="EYN18" s="813"/>
      <c r="EYO18" s="813"/>
      <c r="EYP18" s="813"/>
      <c r="EYQ18" s="813"/>
      <c r="EYR18" s="813"/>
      <c r="EYS18" s="813"/>
      <c r="EYT18" s="813"/>
      <c r="EYU18" s="813"/>
      <c r="EYV18" s="813"/>
      <c r="EYW18" s="813"/>
      <c r="EYX18" s="813"/>
      <c r="EYY18" s="813"/>
      <c r="EYZ18" s="813"/>
      <c r="EZA18" s="813"/>
      <c r="EZB18" s="813"/>
      <c r="EZC18" s="813"/>
      <c r="EZD18" s="813"/>
      <c r="EZE18" s="813"/>
      <c r="EZF18" s="813"/>
      <c r="EZG18" s="813"/>
      <c r="EZH18" s="813"/>
      <c r="EZI18" s="813"/>
      <c r="EZJ18" s="813"/>
      <c r="EZK18" s="813"/>
      <c r="EZL18" s="813"/>
      <c r="EZM18" s="813"/>
      <c r="EZN18" s="813"/>
      <c r="EZO18" s="813"/>
      <c r="EZP18" s="813"/>
      <c r="EZQ18" s="813"/>
      <c r="EZR18" s="813"/>
      <c r="EZS18" s="813"/>
      <c r="EZT18" s="813"/>
      <c r="EZU18" s="813"/>
      <c r="EZV18" s="813"/>
      <c r="EZW18" s="813"/>
      <c r="EZX18" s="813"/>
      <c r="EZY18" s="813"/>
      <c r="EZZ18" s="813"/>
      <c r="FAA18" s="813"/>
      <c r="FAB18" s="813"/>
      <c r="FAC18" s="813"/>
      <c r="FAD18" s="813"/>
      <c r="FAE18" s="813"/>
      <c r="FAF18" s="813"/>
      <c r="FAG18" s="813"/>
      <c r="FAH18" s="813"/>
      <c r="FAI18" s="813"/>
      <c r="FAJ18" s="813"/>
      <c r="FAK18" s="813"/>
      <c r="FAL18" s="813"/>
      <c r="FAM18" s="813"/>
      <c r="FAN18" s="813"/>
      <c r="FAO18" s="813"/>
      <c r="FAP18" s="813"/>
      <c r="FAQ18" s="813"/>
      <c r="FAR18" s="813"/>
      <c r="FAS18" s="813"/>
      <c r="FAT18" s="813"/>
      <c r="FAU18" s="813"/>
      <c r="FAV18" s="813"/>
      <c r="FAW18" s="813"/>
      <c r="FAX18" s="813"/>
      <c r="FAY18" s="813"/>
      <c r="FAZ18" s="813"/>
      <c r="FBA18" s="813"/>
      <c r="FBB18" s="813"/>
      <c r="FBC18" s="813"/>
      <c r="FBD18" s="813"/>
      <c r="FBE18" s="813"/>
      <c r="FBF18" s="813"/>
      <c r="FBG18" s="813"/>
      <c r="FBH18" s="813"/>
      <c r="FBI18" s="813"/>
      <c r="FBJ18" s="813"/>
      <c r="FBK18" s="813"/>
      <c r="FBL18" s="813"/>
      <c r="FBM18" s="813"/>
      <c r="FBN18" s="813"/>
      <c r="FBO18" s="813"/>
      <c r="FBP18" s="813"/>
      <c r="FBQ18" s="813"/>
      <c r="FBR18" s="813"/>
      <c r="FBS18" s="813"/>
      <c r="FBT18" s="813"/>
      <c r="FBU18" s="813"/>
      <c r="FBV18" s="813"/>
      <c r="FBW18" s="813"/>
      <c r="FBX18" s="813"/>
      <c r="FBY18" s="813"/>
      <c r="FBZ18" s="813"/>
      <c r="FCA18" s="813"/>
      <c r="FCB18" s="813"/>
      <c r="FCC18" s="813"/>
      <c r="FCD18" s="813"/>
      <c r="FCE18" s="813"/>
      <c r="FCF18" s="813"/>
      <c r="FCG18" s="813"/>
      <c r="FCH18" s="813"/>
      <c r="FCI18" s="813"/>
      <c r="FCJ18" s="813"/>
      <c r="FCK18" s="813"/>
      <c r="FCL18" s="813"/>
      <c r="FCM18" s="813"/>
      <c r="FCN18" s="813"/>
      <c r="FCO18" s="813"/>
      <c r="FCP18" s="813"/>
      <c r="FCQ18" s="813"/>
      <c r="FCR18" s="813"/>
      <c r="FCS18" s="813"/>
      <c r="FCT18" s="813"/>
      <c r="FCU18" s="813"/>
      <c r="FCV18" s="813"/>
      <c r="FCW18" s="813"/>
      <c r="FCX18" s="813"/>
      <c r="FCY18" s="813"/>
      <c r="FCZ18" s="813"/>
      <c r="FDA18" s="813"/>
      <c r="FDB18" s="813"/>
      <c r="FDC18" s="813"/>
      <c r="FDD18" s="813"/>
      <c r="FDE18" s="813"/>
      <c r="FDF18" s="813"/>
      <c r="FDG18" s="813"/>
      <c r="FDH18" s="813"/>
      <c r="FDI18" s="813"/>
      <c r="FDJ18" s="813"/>
      <c r="FDK18" s="813"/>
      <c r="FDL18" s="813"/>
      <c r="FDM18" s="813"/>
      <c r="FDN18" s="813"/>
      <c r="FDO18" s="813"/>
      <c r="FDP18" s="813"/>
      <c r="FDQ18" s="813"/>
      <c r="FDR18" s="813"/>
      <c r="FDS18" s="813"/>
      <c r="FDT18" s="813"/>
      <c r="FDU18" s="813"/>
      <c r="FDV18" s="813"/>
      <c r="FDW18" s="813"/>
      <c r="FDX18" s="813"/>
      <c r="FDY18" s="813"/>
      <c r="FDZ18" s="813"/>
      <c r="FEA18" s="813"/>
      <c r="FEB18" s="813"/>
      <c r="FEC18" s="813"/>
      <c r="FED18" s="813"/>
      <c r="FEE18" s="813"/>
      <c r="FEF18" s="813"/>
      <c r="FEG18" s="813"/>
      <c r="FEH18" s="813"/>
      <c r="FEI18" s="813"/>
      <c r="FEJ18" s="813"/>
      <c r="FEK18" s="813"/>
      <c r="FEL18" s="813"/>
      <c r="FEM18" s="813"/>
      <c r="FEN18" s="813"/>
      <c r="FEO18" s="813"/>
      <c r="FEP18" s="813"/>
      <c r="FEQ18" s="813"/>
      <c r="FER18" s="813"/>
      <c r="FES18" s="813"/>
      <c r="FET18" s="813"/>
      <c r="FEU18" s="813"/>
      <c r="FEV18" s="813"/>
      <c r="FEW18" s="813"/>
      <c r="FEX18" s="813"/>
      <c r="FEY18" s="813"/>
      <c r="FEZ18" s="813"/>
      <c r="FFA18" s="813"/>
      <c r="FFB18" s="813"/>
      <c r="FFC18" s="813"/>
      <c r="FFD18" s="813"/>
      <c r="FFE18" s="813"/>
      <c r="FFF18" s="813"/>
      <c r="FFG18" s="813"/>
      <c r="FFH18" s="813"/>
      <c r="FFI18" s="813"/>
      <c r="FFJ18" s="813"/>
      <c r="FFK18" s="813"/>
      <c r="FFL18" s="813"/>
      <c r="FFM18" s="813"/>
      <c r="FFN18" s="813"/>
      <c r="FFO18" s="813"/>
      <c r="FFP18" s="813"/>
      <c r="FFQ18" s="813"/>
      <c r="FFR18" s="813"/>
      <c r="FFS18" s="813"/>
      <c r="FFT18" s="813"/>
      <c r="FFU18" s="813"/>
      <c r="FFV18" s="813"/>
      <c r="FFW18" s="813"/>
      <c r="FFX18" s="813"/>
      <c r="FFY18" s="813"/>
      <c r="FFZ18" s="813"/>
      <c r="FGA18" s="813"/>
      <c r="FGB18" s="813"/>
      <c r="FGC18" s="813"/>
      <c r="FGD18" s="813"/>
      <c r="FGE18" s="813"/>
      <c r="FGF18" s="813"/>
      <c r="FGG18" s="813"/>
      <c r="FGH18" s="813"/>
      <c r="FGI18" s="813"/>
      <c r="FGJ18" s="813"/>
      <c r="FGK18" s="813"/>
      <c r="FGL18" s="813"/>
      <c r="FGM18" s="813"/>
      <c r="FGN18" s="813"/>
      <c r="FGO18" s="813"/>
      <c r="FGP18" s="813"/>
      <c r="FGQ18" s="813"/>
      <c r="FGR18" s="813"/>
      <c r="FGS18" s="813"/>
      <c r="FGT18" s="813"/>
      <c r="FGU18" s="813"/>
      <c r="FGV18" s="813"/>
      <c r="FGW18" s="813"/>
      <c r="FGX18" s="813"/>
      <c r="FGY18" s="813"/>
      <c r="FGZ18" s="813"/>
      <c r="FHA18" s="813"/>
      <c r="FHB18" s="813"/>
      <c r="FHC18" s="813"/>
      <c r="FHD18" s="813"/>
      <c r="FHE18" s="813"/>
      <c r="FHF18" s="813"/>
      <c r="FHG18" s="813"/>
      <c r="FHH18" s="813"/>
      <c r="FHI18" s="813"/>
      <c r="FHJ18" s="813"/>
      <c r="FHK18" s="813"/>
      <c r="FHL18" s="813"/>
      <c r="FHM18" s="813"/>
      <c r="FHN18" s="813"/>
      <c r="FHO18" s="813"/>
      <c r="FHP18" s="813"/>
      <c r="FHQ18" s="813"/>
      <c r="FHR18" s="813"/>
      <c r="FHS18" s="813"/>
      <c r="FHT18" s="813"/>
      <c r="FHU18" s="813"/>
      <c r="FHV18" s="813"/>
      <c r="FHW18" s="813"/>
      <c r="FHX18" s="813"/>
      <c r="FHY18" s="813"/>
      <c r="FHZ18" s="813"/>
      <c r="FIA18" s="813"/>
      <c r="FIB18" s="813"/>
      <c r="FIC18" s="813"/>
      <c r="FID18" s="813"/>
      <c r="FIE18" s="813"/>
      <c r="FIF18" s="813"/>
      <c r="FIG18" s="813"/>
      <c r="FIH18" s="813"/>
      <c r="FII18" s="813"/>
      <c r="FIJ18" s="813"/>
      <c r="FIK18" s="813"/>
      <c r="FIL18" s="813"/>
      <c r="FIM18" s="813"/>
      <c r="FIN18" s="813"/>
      <c r="FIO18" s="813"/>
      <c r="FIP18" s="813"/>
      <c r="FIQ18" s="813"/>
      <c r="FIR18" s="813"/>
      <c r="FIS18" s="813"/>
      <c r="FIT18" s="813"/>
      <c r="FIU18" s="813"/>
      <c r="FIV18" s="813"/>
      <c r="FIW18" s="813"/>
      <c r="FIX18" s="813"/>
      <c r="FIY18" s="813"/>
      <c r="FIZ18" s="813"/>
      <c r="FJA18" s="813"/>
      <c r="FJB18" s="813"/>
      <c r="FJC18" s="813"/>
      <c r="FJD18" s="813"/>
      <c r="FJE18" s="813"/>
      <c r="FJF18" s="813"/>
      <c r="FJG18" s="813"/>
      <c r="FJH18" s="813"/>
      <c r="FJI18" s="813"/>
      <c r="FJJ18" s="813"/>
      <c r="FJK18" s="813"/>
      <c r="FJL18" s="813"/>
      <c r="FJM18" s="813"/>
      <c r="FJN18" s="813"/>
      <c r="FJO18" s="813"/>
      <c r="FJP18" s="813"/>
      <c r="FJQ18" s="813"/>
      <c r="FJR18" s="813"/>
      <c r="FJS18" s="813"/>
      <c r="FJT18" s="813"/>
      <c r="FJU18" s="813"/>
      <c r="FJV18" s="813"/>
      <c r="FJW18" s="813"/>
      <c r="FJX18" s="813"/>
      <c r="FJY18" s="813"/>
      <c r="FJZ18" s="813"/>
      <c r="FKA18" s="813"/>
      <c r="FKB18" s="813"/>
      <c r="FKC18" s="813"/>
      <c r="FKD18" s="813"/>
      <c r="FKE18" s="813"/>
      <c r="FKF18" s="813"/>
      <c r="FKG18" s="813"/>
      <c r="FKH18" s="813"/>
      <c r="FKI18" s="813"/>
      <c r="FKJ18" s="813"/>
      <c r="FKK18" s="813"/>
      <c r="FKL18" s="813"/>
      <c r="FKM18" s="813"/>
      <c r="FKN18" s="813"/>
      <c r="FKO18" s="813"/>
      <c r="FKP18" s="813"/>
      <c r="FKQ18" s="813"/>
      <c r="FKR18" s="813"/>
      <c r="FKS18" s="813"/>
      <c r="FKT18" s="813"/>
      <c r="FKU18" s="813"/>
      <c r="FKV18" s="813"/>
      <c r="FKW18" s="813"/>
      <c r="FKX18" s="813"/>
      <c r="FKY18" s="813"/>
      <c r="FKZ18" s="813"/>
      <c r="FLA18" s="813"/>
      <c r="FLB18" s="813"/>
      <c r="FLC18" s="813"/>
      <c r="FLD18" s="813"/>
      <c r="FLE18" s="813"/>
      <c r="FLF18" s="813"/>
      <c r="FLG18" s="813"/>
      <c r="FLH18" s="813"/>
      <c r="FLI18" s="813"/>
      <c r="FLJ18" s="813"/>
      <c r="FLK18" s="813"/>
      <c r="FLL18" s="813"/>
      <c r="FLM18" s="813"/>
      <c r="FLN18" s="813"/>
      <c r="FLO18" s="813"/>
      <c r="FLP18" s="813"/>
      <c r="FLQ18" s="813"/>
      <c r="FLR18" s="813"/>
      <c r="FLS18" s="813"/>
      <c r="FLT18" s="813"/>
      <c r="FLU18" s="813"/>
      <c r="FLV18" s="813"/>
      <c r="FLW18" s="813"/>
      <c r="FLX18" s="813"/>
      <c r="FLY18" s="813"/>
      <c r="FLZ18" s="813"/>
      <c r="FMA18" s="813"/>
      <c r="FMB18" s="813"/>
      <c r="FMC18" s="813"/>
      <c r="FMD18" s="813"/>
      <c r="FME18" s="813"/>
      <c r="FMF18" s="813"/>
      <c r="FMG18" s="813"/>
      <c r="FMH18" s="813"/>
      <c r="FMI18" s="813"/>
      <c r="FMJ18" s="813"/>
      <c r="FMK18" s="813"/>
      <c r="FML18" s="813"/>
      <c r="FMM18" s="813"/>
      <c r="FMN18" s="813"/>
      <c r="FMO18" s="813"/>
      <c r="FMP18" s="813"/>
      <c r="FMQ18" s="813"/>
      <c r="FMR18" s="813"/>
      <c r="FMS18" s="813"/>
      <c r="FMT18" s="813"/>
      <c r="FMU18" s="813"/>
      <c r="FMV18" s="813"/>
      <c r="FMW18" s="813"/>
      <c r="FMX18" s="813"/>
      <c r="FMY18" s="813"/>
      <c r="FMZ18" s="813"/>
      <c r="FNA18" s="813"/>
      <c r="FNB18" s="813"/>
      <c r="FNC18" s="813"/>
      <c r="FND18" s="813"/>
      <c r="FNE18" s="813"/>
      <c r="FNF18" s="813"/>
      <c r="FNG18" s="813"/>
      <c r="FNH18" s="813"/>
      <c r="FNI18" s="813"/>
      <c r="FNJ18" s="813"/>
      <c r="FNK18" s="813"/>
      <c r="FNL18" s="813"/>
      <c r="FNM18" s="813"/>
      <c r="FNN18" s="813"/>
      <c r="FNO18" s="813"/>
      <c r="FNP18" s="813"/>
      <c r="FNQ18" s="813"/>
      <c r="FNR18" s="813"/>
      <c r="FNS18" s="813"/>
      <c r="FNT18" s="813"/>
      <c r="FNU18" s="813"/>
      <c r="FNV18" s="813"/>
      <c r="FNW18" s="813"/>
      <c r="FNX18" s="813"/>
      <c r="FNY18" s="813"/>
      <c r="FNZ18" s="813"/>
      <c r="FOA18" s="813"/>
      <c r="FOB18" s="813"/>
      <c r="FOC18" s="813"/>
      <c r="FOD18" s="813"/>
      <c r="FOE18" s="813"/>
      <c r="FOF18" s="813"/>
      <c r="FOG18" s="813"/>
      <c r="FOH18" s="813"/>
      <c r="FOI18" s="813"/>
      <c r="FOJ18" s="813"/>
      <c r="FOK18" s="813"/>
      <c r="FOL18" s="813"/>
      <c r="FOM18" s="813"/>
      <c r="FON18" s="813"/>
      <c r="FOO18" s="813"/>
      <c r="FOP18" s="813"/>
      <c r="FOQ18" s="813"/>
      <c r="FOR18" s="813"/>
      <c r="FOS18" s="813"/>
      <c r="FOT18" s="813"/>
      <c r="FOU18" s="813"/>
      <c r="FOV18" s="813"/>
      <c r="FOW18" s="813"/>
      <c r="FOX18" s="813"/>
      <c r="FOY18" s="813"/>
      <c r="FOZ18" s="813"/>
      <c r="FPA18" s="813"/>
      <c r="FPB18" s="813"/>
      <c r="FPC18" s="813"/>
      <c r="FPD18" s="813"/>
      <c r="FPE18" s="813"/>
      <c r="FPF18" s="813"/>
      <c r="FPG18" s="813"/>
      <c r="FPH18" s="813"/>
      <c r="FPI18" s="813"/>
      <c r="FPJ18" s="813"/>
      <c r="FPK18" s="813"/>
      <c r="FPL18" s="813"/>
      <c r="FPM18" s="813"/>
      <c r="FPN18" s="813"/>
      <c r="FPO18" s="813"/>
      <c r="FPP18" s="813"/>
      <c r="FPQ18" s="813"/>
      <c r="FPR18" s="813"/>
      <c r="FPS18" s="813"/>
      <c r="FPT18" s="813"/>
      <c r="FPU18" s="813"/>
      <c r="FPV18" s="813"/>
      <c r="FPW18" s="813"/>
      <c r="FPX18" s="813"/>
      <c r="FPY18" s="813"/>
      <c r="FPZ18" s="813"/>
      <c r="FQA18" s="813"/>
      <c r="FQB18" s="813"/>
      <c r="FQC18" s="813"/>
      <c r="FQD18" s="813"/>
      <c r="FQE18" s="813"/>
      <c r="FQF18" s="813"/>
      <c r="FQG18" s="813"/>
      <c r="FQH18" s="813"/>
      <c r="FQI18" s="813"/>
      <c r="FQJ18" s="813"/>
      <c r="FQK18" s="813"/>
      <c r="FQL18" s="813"/>
      <c r="FQM18" s="813"/>
      <c r="FQN18" s="813"/>
      <c r="FQO18" s="813"/>
      <c r="FQP18" s="813"/>
      <c r="FQQ18" s="813"/>
      <c r="FQR18" s="813"/>
      <c r="FQS18" s="813"/>
      <c r="FQT18" s="813"/>
      <c r="FQU18" s="813"/>
      <c r="FQV18" s="813"/>
      <c r="FQW18" s="813"/>
      <c r="FQX18" s="813"/>
      <c r="FQY18" s="813"/>
      <c r="FQZ18" s="813"/>
      <c r="FRA18" s="813"/>
      <c r="FRB18" s="813"/>
      <c r="FRC18" s="813"/>
      <c r="FRD18" s="813"/>
      <c r="FRE18" s="813"/>
      <c r="FRF18" s="813"/>
      <c r="FRG18" s="813"/>
      <c r="FRH18" s="813"/>
      <c r="FRI18" s="813"/>
      <c r="FRJ18" s="813"/>
      <c r="FRK18" s="813"/>
      <c r="FRL18" s="813"/>
      <c r="FRM18" s="813"/>
      <c r="FRN18" s="813"/>
      <c r="FRO18" s="813"/>
      <c r="FRP18" s="813"/>
      <c r="FRQ18" s="813"/>
      <c r="FRR18" s="813"/>
      <c r="FRS18" s="813"/>
      <c r="FRT18" s="813"/>
      <c r="FRU18" s="813"/>
      <c r="FRV18" s="813"/>
      <c r="FRW18" s="813"/>
      <c r="FRX18" s="813"/>
      <c r="FRY18" s="813"/>
      <c r="FRZ18" s="813"/>
      <c r="FSA18" s="813"/>
      <c r="FSB18" s="813"/>
      <c r="FSC18" s="813"/>
      <c r="FSD18" s="813"/>
      <c r="FSE18" s="813"/>
      <c r="FSF18" s="813"/>
      <c r="FSG18" s="813"/>
      <c r="FSH18" s="813"/>
      <c r="FSI18" s="813"/>
      <c r="FSJ18" s="813"/>
      <c r="FSK18" s="813"/>
      <c r="FSL18" s="813"/>
      <c r="FSM18" s="813"/>
      <c r="FSN18" s="813"/>
      <c r="FSO18" s="813"/>
      <c r="FSP18" s="813"/>
      <c r="FSQ18" s="813"/>
      <c r="FSR18" s="813"/>
      <c r="FSS18" s="813"/>
      <c r="FST18" s="813"/>
      <c r="FSU18" s="813"/>
      <c r="FSV18" s="813"/>
      <c r="FSW18" s="813"/>
      <c r="FSX18" s="813"/>
      <c r="FSY18" s="813"/>
      <c r="FSZ18" s="813"/>
      <c r="FTA18" s="813"/>
      <c r="FTB18" s="813"/>
      <c r="FTC18" s="813"/>
      <c r="FTD18" s="813"/>
      <c r="FTE18" s="813"/>
      <c r="FTF18" s="813"/>
      <c r="FTG18" s="813"/>
      <c r="FTH18" s="813"/>
      <c r="FTI18" s="813"/>
      <c r="FTJ18" s="813"/>
      <c r="FTK18" s="813"/>
      <c r="FTL18" s="813"/>
      <c r="FTM18" s="813"/>
      <c r="FTN18" s="813"/>
      <c r="FTO18" s="813"/>
      <c r="FTP18" s="813"/>
      <c r="FTQ18" s="813"/>
      <c r="FTR18" s="813"/>
      <c r="FTS18" s="813"/>
      <c r="FTT18" s="813"/>
      <c r="FTU18" s="813"/>
      <c r="FTV18" s="813"/>
      <c r="FTW18" s="813"/>
      <c r="FTX18" s="813"/>
      <c r="FTY18" s="813"/>
      <c r="FTZ18" s="813"/>
      <c r="FUA18" s="813"/>
      <c r="FUB18" s="813"/>
      <c r="FUC18" s="813"/>
      <c r="FUD18" s="813"/>
      <c r="FUE18" s="813"/>
      <c r="FUF18" s="813"/>
      <c r="FUG18" s="813"/>
      <c r="FUH18" s="813"/>
      <c r="FUI18" s="813"/>
      <c r="FUJ18" s="813"/>
      <c r="FUK18" s="813"/>
      <c r="FUL18" s="813"/>
      <c r="FUM18" s="813"/>
      <c r="FUN18" s="813"/>
      <c r="FUO18" s="813"/>
      <c r="FUP18" s="813"/>
      <c r="FUQ18" s="813"/>
      <c r="FUR18" s="813"/>
      <c r="FUS18" s="813"/>
      <c r="FUT18" s="813"/>
      <c r="FUU18" s="813"/>
      <c r="FUV18" s="813"/>
      <c r="FUW18" s="813"/>
      <c r="FUX18" s="813"/>
      <c r="FUY18" s="813"/>
      <c r="FUZ18" s="813"/>
      <c r="FVA18" s="813"/>
      <c r="FVB18" s="813"/>
      <c r="FVC18" s="813"/>
      <c r="FVD18" s="813"/>
      <c r="FVE18" s="813"/>
      <c r="FVF18" s="813"/>
      <c r="FVG18" s="813"/>
      <c r="FVH18" s="813"/>
      <c r="FVI18" s="813"/>
      <c r="FVJ18" s="813"/>
      <c r="FVK18" s="813"/>
      <c r="FVL18" s="813"/>
      <c r="FVM18" s="813"/>
      <c r="FVN18" s="813"/>
      <c r="FVO18" s="813"/>
      <c r="FVP18" s="813"/>
      <c r="FVQ18" s="813"/>
      <c r="FVR18" s="813"/>
      <c r="FVS18" s="813"/>
      <c r="FVT18" s="813"/>
      <c r="FVU18" s="813"/>
      <c r="FVV18" s="813"/>
      <c r="FVW18" s="813"/>
      <c r="FVX18" s="813"/>
      <c r="FVY18" s="813"/>
      <c r="FVZ18" s="813"/>
      <c r="FWA18" s="813"/>
      <c r="FWB18" s="813"/>
      <c r="FWC18" s="813"/>
      <c r="FWD18" s="813"/>
      <c r="FWE18" s="813"/>
      <c r="FWF18" s="813"/>
      <c r="FWG18" s="813"/>
      <c r="FWH18" s="813"/>
      <c r="FWI18" s="813"/>
      <c r="FWJ18" s="813"/>
      <c r="FWK18" s="813"/>
      <c r="FWL18" s="813"/>
      <c r="FWM18" s="813"/>
      <c r="FWN18" s="813"/>
      <c r="FWO18" s="813"/>
      <c r="FWP18" s="813"/>
      <c r="FWQ18" s="813"/>
      <c r="FWR18" s="813"/>
      <c r="FWS18" s="813"/>
      <c r="FWT18" s="813"/>
      <c r="FWU18" s="813"/>
      <c r="FWV18" s="813"/>
      <c r="FWW18" s="813"/>
      <c r="FWX18" s="813"/>
      <c r="FWY18" s="813"/>
      <c r="FWZ18" s="813"/>
      <c r="FXA18" s="813"/>
      <c r="FXB18" s="813"/>
      <c r="FXC18" s="813"/>
      <c r="FXD18" s="813"/>
      <c r="FXE18" s="813"/>
      <c r="FXF18" s="813"/>
      <c r="FXG18" s="813"/>
      <c r="FXH18" s="813"/>
      <c r="FXI18" s="813"/>
      <c r="FXJ18" s="813"/>
      <c r="FXK18" s="813"/>
      <c r="FXL18" s="813"/>
      <c r="FXM18" s="813"/>
      <c r="FXN18" s="813"/>
      <c r="FXO18" s="813"/>
      <c r="FXP18" s="813"/>
      <c r="FXQ18" s="813"/>
      <c r="FXR18" s="813"/>
      <c r="FXS18" s="813"/>
      <c r="FXT18" s="813"/>
      <c r="FXU18" s="813"/>
      <c r="FXV18" s="813"/>
      <c r="FXW18" s="813"/>
      <c r="FXX18" s="813"/>
      <c r="FXY18" s="813"/>
      <c r="FXZ18" s="813"/>
      <c r="FYA18" s="813"/>
      <c r="FYB18" s="813"/>
      <c r="FYC18" s="813"/>
      <c r="FYD18" s="813"/>
      <c r="FYE18" s="813"/>
      <c r="FYF18" s="813"/>
      <c r="FYG18" s="813"/>
      <c r="FYH18" s="813"/>
      <c r="FYI18" s="813"/>
      <c r="FYJ18" s="813"/>
      <c r="FYK18" s="813"/>
      <c r="FYL18" s="813"/>
      <c r="FYM18" s="813"/>
      <c r="FYN18" s="813"/>
      <c r="FYO18" s="813"/>
      <c r="FYP18" s="813"/>
      <c r="FYQ18" s="813"/>
      <c r="FYR18" s="813"/>
      <c r="FYS18" s="813"/>
      <c r="FYT18" s="813"/>
      <c r="FYU18" s="813"/>
      <c r="FYV18" s="813"/>
      <c r="FYW18" s="813"/>
      <c r="FYX18" s="813"/>
      <c r="FYY18" s="813"/>
      <c r="FYZ18" s="813"/>
      <c r="FZA18" s="813"/>
      <c r="FZB18" s="813"/>
      <c r="FZC18" s="813"/>
      <c r="FZD18" s="813"/>
      <c r="FZE18" s="813"/>
      <c r="FZF18" s="813"/>
      <c r="FZG18" s="813"/>
      <c r="FZH18" s="813"/>
      <c r="FZI18" s="813"/>
      <c r="FZJ18" s="813"/>
      <c r="FZK18" s="813"/>
      <c r="FZL18" s="813"/>
      <c r="FZM18" s="813"/>
      <c r="FZN18" s="813"/>
      <c r="FZO18" s="813"/>
      <c r="FZP18" s="813"/>
      <c r="FZQ18" s="813"/>
      <c r="FZR18" s="813"/>
      <c r="FZS18" s="813"/>
      <c r="FZT18" s="813"/>
      <c r="FZU18" s="813"/>
      <c r="FZV18" s="813"/>
      <c r="FZW18" s="813"/>
      <c r="FZX18" s="813"/>
      <c r="FZY18" s="813"/>
      <c r="FZZ18" s="813"/>
      <c r="GAA18" s="813"/>
      <c r="GAB18" s="813"/>
      <c r="GAC18" s="813"/>
      <c r="GAD18" s="813"/>
      <c r="GAE18" s="813"/>
      <c r="GAF18" s="813"/>
      <c r="GAG18" s="813"/>
      <c r="GAH18" s="813"/>
      <c r="GAI18" s="813"/>
      <c r="GAJ18" s="813"/>
      <c r="GAK18" s="813"/>
      <c r="GAL18" s="813"/>
      <c r="GAM18" s="813"/>
      <c r="GAN18" s="813"/>
      <c r="GAO18" s="813"/>
      <c r="GAP18" s="813"/>
      <c r="GAQ18" s="813"/>
      <c r="GAR18" s="813"/>
      <c r="GAS18" s="813"/>
      <c r="GAT18" s="813"/>
      <c r="GAU18" s="813"/>
      <c r="GAV18" s="813"/>
      <c r="GAW18" s="813"/>
      <c r="GAX18" s="813"/>
      <c r="GAY18" s="813"/>
      <c r="GAZ18" s="813"/>
      <c r="GBA18" s="813"/>
      <c r="GBB18" s="813"/>
      <c r="GBC18" s="813"/>
      <c r="GBD18" s="813"/>
      <c r="GBE18" s="813"/>
      <c r="GBF18" s="813"/>
      <c r="GBG18" s="813"/>
      <c r="GBH18" s="813"/>
      <c r="GBI18" s="813"/>
      <c r="GBJ18" s="813"/>
      <c r="GBK18" s="813"/>
      <c r="GBL18" s="813"/>
      <c r="GBM18" s="813"/>
      <c r="GBN18" s="813"/>
      <c r="GBO18" s="813"/>
      <c r="GBP18" s="813"/>
      <c r="GBQ18" s="813"/>
      <c r="GBR18" s="813"/>
      <c r="GBS18" s="813"/>
      <c r="GBT18" s="813"/>
      <c r="GBU18" s="813"/>
      <c r="GBV18" s="813"/>
      <c r="GBW18" s="813"/>
      <c r="GBX18" s="813"/>
      <c r="GBY18" s="813"/>
      <c r="GBZ18" s="813"/>
      <c r="GCA18" s="813"/>
      <c r="GCB18" s="813"/>
      <c r="GCC18" s="813"/>
      <c r="GCD18" s="813"/>
      <c r="GCE18" s="813"/>
      <c r="GCF18" s="813"/>
      <c r="GCG18" s="813"/>
      <c r="GCH18" s="813"/>
      <c r="GCI18" s="813"/>
      <c r="GCJ18" s="813"/>
      <c r="GCK18" s="813"/>
      <c r="GCL18" s="813"/>
      <c r="GCM18" s="813"/>
      <c r="GCN18" s="813"/>
      <c r="GCO18" s="813"/>
      <c r="GCP18" s="813"/>
      <c r="GCQ18" s="813"/>
      <c r="GCR18" s="813"/>
      <c r="GCS18" s="813"/>
      <c r="GCT18" s="813"/>
      <c r="GCU18" s="813"/>
      <c r="GCV18" s="813"/>
      <c r="GCW18" s="813"/>
      <c r="GCX18" s="813"/>
      <c r="GCY18" s="813"/>
      <c r="GCZ18" s="813"/>
      <c r="GDA18" s="813"/>
      <c r="GDB18" s="813"/>
      <c r="GDC18" s="813"/>
      <c r="GDD18" s="813"/>
      <c r="GDE18" s="813"/>
      <c r="GDF18" s="813"/>
      <c r="GDG18" s="813"/>
      <c r="GDH18" s="813"/>
      <c r="GDI18" s="813"/>
      <c r="GDJ18" s="813"/>
      <c r="GDK18" s="813"/>
      <c r="GDL18" s="813"/>
      <c r="GDM18" s="813"/>
      <c r="GDN18" s="813"/>
      <c r="GDO18" s="813"/>
      <c r="GDP18" s="813"/>
      <c r="GDQ18" s="813"/>
      <c r="GDR18" s="813"/>
      <c r="GDS18" s="813"/>
      <c r="GDT18" s="813"/>
      <c r="GDU18" s="813"/>
      <c r="GDV18" s="813"/>
      <c r="GDW18" s="813"/>
      <c r="GDX18" s="813"/>
      <c r="GDY18" s="813"/>
      <c r="GDZ18" s="813"/>
      <c r="GEA18" s="813"/>
      <c r="GEB18" s="813"/>
      <c r="GEC18" s="813"/>
      <c r="GED18" s="813"/>
      <c r="GEE18" s="813"/>
      <c r="GEF18" s="813"/>
      <c r="GEG18" s="813"/>
      <c r="GEH18" s="813"/>
      <c r="GEI18" s="813"/>
      <c r="GEJ18" s="813"/>
      <c r="GEK18" s="813"/>
      <c r="GEL18" s="813"/>
      <c r="GEM18" s="813"/>
      <c r="GEN18" s="813"/>
      <c r="GEO18" s="813"/>
      <c r="GEP18" s="813"/>
      <c r="GEQ18" s="813"/>
      <c r="GER18" s="813"/>
      <c r="GES18" s="813"/>
      <c r="GET18" s="813"/>
      <c r="GEU18" s="813"/>
      <c r="GEV18" s="813"/>
      <c r="GEW18" s="813"/>
      <c r="GEX18" s="813"/>
      <c r="GEY18" s="813"/>
      <c r="GEZ18" s="813"/>
      <c r="GFA18" s="813"/>
      <c r="GFB18" s="813"/>
      <c r="GFC18" s="813"/>
      <c r="GFD18" s="813"/>
      <c r="GFE18" s="813"/>
      <c r="GFF18" s="813"/>
      <c r="GFG18" s="813"/>
      <c r="GFH18" s="813"/>
      <c r="GFI18" s="813"/>
      <c r="GFJ18" s="813"/>
      <c r="GFK18" s="813"/>
      <c r="GFL18" s="813"/>
      <c r="GFM18" s="813"/>
      <c r="GFN18" s="813"/>
      <c r="GFO18" s="813"/>
      <c r="GFP18" s="813"/>
      <c r="GFQ18" s="813"/>
      <c r="GFR18" s="813"/>
      <c r="GFS18" s="813"/>
      <c r="GFT18" s="813"/>
      <c r="GFU18" s="813"/>
      <c r="GFV18" s="813"/>
      <c r="GFW18" s="813"/>
      <c r="GFX18" s="813"/>
      <c r="GFY18" s="813"/>
      <c r="GFZ18" s="813"/>
      <c r="GGA18" s="813"/>
      <c r="GGB18" s="813"/>
      <c r="GGC18" s="813"/>
      <c r="GGD18" s="813"/>
      <c r="GGE18" s="813"/>
      <c r="GGF18" s="813"/>
      <c r="GGG18" s="813"/>
      <c r="GGH18" s="813"/>
      <c r="GGI18" s="813"/>
      <c r="GGJ18" s="813"/>
      <c r="GGK18" s="813"/>
      <c r="GGL18" s="813"/>
      <c r="GGM18" s="813"/>
      <c r="GGN18" s="813"/>
      <c r="GGO18" s="813"/>
      <c r="GGP18" s="813"/>
      <c r="GGQ18" s="813"/>
      <c r="GGR18" s="813"/>
      <c r="GGS18" s="813"/>
      <c r="GGT18" s="813"/>
      <c r="GGU18" s="813"/>
      <c r="GGV18" s="813"/>
      <c r="GGW18" s="813"/>
      <c r="GGX18" s="813"/>
      <c r="GGY18" s="813"/>
      <c r="GGZ18" s="813"/>
      <c r="GHA18" s="813"/>
      <c r="GHB18" s="813"/>
      <c r="GHC18" s="813"/>
      <c r="GHD18" s="813"/>
      <c r="GHE18" s="813"/>
      <c r="GHF18" s="813"/>
      <c r="GHG18" s="813"/>
      <c r="GHH18" s="813"/>
      <c r="GHI18" s="813"/>
      <c r="GHJ18" s="813"/>
      <c r="GHK18" s="813"/>
      <c r="GHL18" s="813"/>
      <c r="GHM18" s="813"/>
      <c r="GHN18" s="813"/>
      <c r="GHO18" s="813"/>
      <c r="GHP18" s="813"/>
      <c r="GHQ18" s="813"/>
      <c r="GHR18" s="813"/>
      <c r="GHS18" s="813"/>
      <c r="GHT18" s="813"/>
      <c r="GHU18" s="813"/>
      <c r="GHV18" s="813"/>
      <c r="GHW18" s="813"/>
      <c r="GHX18" s="813"/>
      <c r="GHY18" s="813"/>
      <c r="GHZ18" s="813"/>
      <c r="GIA18" s="813"/>
      <c r="GIB18" s="813"/>
      <c r="GIC18" s="813"/>
      <c r="GID18" s="813"/>
      <c r="GIE18" s="813"/>
      <c r="GIF18" s="813"/>
      <c r="GIG18" s="813"/>
      <c r="GIH18" s="813"/>
      <c r="GII18" s="813"/>
      <c r="GIJ18" s="813"/>
      <c r="GIK18" s="813"/>
      <c r="GIL18" s="813"/>
      <c r="GIM18" s="813"/>
      <c r="GIN18" s="813"/>
      <c r="GIO18" s="813"/>
      <c r="GIP18" s="813"/>
      <c r="GIQ18" s="813"/>
      <c r="GIR18" s="813"/>
      <c r="GIS18" s="813"/>
      <c r="GIT18" s="813"/>
      <c r="GIU18" s="813"/>
      <c r="GIV18" s="813"/>
      <c r="GIW18" s="813"/>
      <c r="GIX18" s="813"/>
      <c r="GIY18" s="813"/>
      <c r="GIZ18" s="813"/>
      <c r="GJA18" s="813"/>
      <c r="GJB18" s="813"/>
      <c r="GJC18" s="813"/>
      <c r="GJD18" s="813"/>
      <c r="GJE18" s="813"/>
      <c r="GJF18" s="813"/>
      <c r="GJG18" s="813"/>
      <c r="GJH18" s="813"/>
      <c r="GJI18" s="813"/>
      <c r="GJJ18" s="813"/>
      <c r="GJK18" s="813"/>
      <c r="GJL18" s="813"/>
      <c r="GJM18" s="813"/>
      <c r="GJN18" s="813"/>
      <c r="GJO18" s="813"/>
      <c r="GJP18" s="813"/>
      <c r="GJQ18" s="813"/>
      <c r="GJR18" s="813"/>
      <c r="GJS18" s="813"/>
      <c r="GJT18" s="813"/>
      <c r="GJU18" s="813"/>
      <c r="GJV18" s="813"/>
      <c r="GJW18" s="813"/>
      <c r="GJX18" s="813"/>
      <c r="GJY18" s="813"/>
      <c r="GJZ18" s="813"/>
      <c r="GKA18" s="813"/>
      <c r="GKB18" s="813"/>
      <c r="GKC18" s="813"/>
      <c r="GKD18" s="813"/>
      <c r="GKE18" s="813"/>
      <c r="GKF18" s="813"/>
      <c r="GKG18" s="813"/>
      <c r="GKH18" s="813"/>
      <c r="GKI18" s="813"/>
      <c r="GKJ18" s="813"/>
      <c r="GKK18" s="813"/>
      <c r="GKL18" s="813"/>
      <c r="GKM18" s="813"/>
      <c r="GKN18" s="813"/>
      <c r="GKO18" s="813"/>
      <c r="GKP18" s="813"/>
      <c r="GKQ18" s="813"/>
      <c r="GKR18" s="813"/>
      <c r="GKS18" s="813"/>
      <c r="GKT18" s="813"/>
      <c r="GKU18" s="813"/>
      <c r="GKV18" s="813"/>
      <c r="GKW18" s="813"/>
      <c r="GKX18" s="813"/>
      <c r="GKY18" s="813"/>
      <c r="GKZ18" s="813"/>
      <c r="GLA18" s="813"/>
      <c r="GLB18" s="813"/>
      <c r="GLC18" s="813"/>
      <c r="GLD18" s="813"/>
      <c r="GLE18" s="813"/>
      <c r="GLF18" s="813"/>
      <c r="GLG18" s="813"/>
      <c r="GLH18" s="813"/>
      <c r="GLI18" s="813"/>
      <c r="GLJ18" s="813"/>
      <c r="GLK18" s="813"/>
      <c r="GLL18" s="813"/>
      <c r="GLM18" s="813"/>
      <c r="GLN18" s="813"/>
      <c r="GLO18" s="813"/>
      <c r="GLP18" s="813"/>
      <c r="GLQ18" s="813"/>
      <c r="GLR18" s="813"/>
      <c r="GLS18" s="813"/>
      <c r="GLT18" s="813"/>
      <c r="GLU18" s="813"/>
      <c r="GLV18" s="813"/>
      <c r="GLW18" s="813"/>
      <c r="GLX18" s="813"/>
      <c r="GLY18" s="813"/>
      <c r="GLZ18" s="813"/>
      <c r="GMA18" s="813"/>
      <c r="GMB18" s="813"/>
      <c r="GMC18" s="813"/>
      <c r="GMD18" s="813"/>
      <c r="GME18" s="813"/>
      <c r="GMF18" s="813"/>
      <c r="GMG18" s="813"/>
      <c r="GMH18" s="813"/>
      <c r="GMI18" s="813"/>
      <c r="GMJ18" s="813"/>
      <c r="GMK18" s="813"/>
      <c r="GML18" s="813"/>
      <c r="GMM18" s="813"/>
      <c r="GMN18" s="813"/>
      <c r="GMO18" s="813"/>
      <c r="GMP18" s="813"/>
      <c r="GMQ18" s="813"/>
      <c r="GMR18" s="813"/>
      <c r="GMS18" s="813"/>
      <c r="GMT18" s="813"/>
      <c r="GMU18" s="813"/>
      <c r="GMV18" s="813"/>
      <c r="GMW18" s="813"/>
      <c r="GMX18" s="813"/>
      <c r="GMY18" s="813"/>
      <c r="GMZ18" s="813"/>
      <c r="GNA18" s="813"/>
      <c r="GNB18" s="813"/>
      <c r="GNC18" s="813"/>
      <c r="GND18" s="813"/>
      <c r="GNE18" s="813"/>
      <c r="GNF18" s="813"/>
      <c r="GNG18" s="813"/>
      <c r="GNH18" s="813"/>
      <c r="GNI18" s="813"/>
      <c r="GNJ18" s="813"/>
      <c r="GNK18" s="813"/>
      <c r="GNL18" s="813"/>
      <c r="GNM18" s="813"/>
      <c r="GNN18" s="813"/>
      <c r="GNO18" s="813"/>
      <c r="GNP18" s="813"/>
      <c r="GNQ18" s="813"/>
      <c r="GNR18" s="813"/>
      <c r="GNS18" s="813"/>
      <c r="GNT18" s="813"/>
      <c r="GNU18" s="813"/>
      <c r="GNV18" s="813"/>
      <c r="GNW18" s="813"/>
      <c r="GNX18" s="813"/>
      <c r="GNY18" s="813"/>
      <c r="GNZ18" s="813"/>
      <c r="GOA18" s="813"/>
      <c r="GOB18" s="813"/>
      <c r="GOC18" s="813"/>
      <c r="GOD18" s="813"/>
      <c r="GOE18" s="813"/>
      <c r="GOF18" s="813"/>
      <c r="GOG18" s="813"/>
      <c r="GOH18" s="813"/>
      <c r="GOI18" s="813"/>
      <c r="GOJ18" s="813"/>
      <c r="GOK18" s="813"/>
      <c r="GOL18" s="813"/>
      <c r="GOM18" s="813"/>
      <c r="GON18" s="813"/>
      <c r="GOO18" s="813"/>
      <c r="GOP18" s="813"/>
      <c r="GOQ18" s="813"/>
      <c r="GOR18" s="813"/>
      <c r="GOS18" s="813"/>
      <c r="GOT18" s="813"/>
      <c r="GOU18" s="813"/>
      <c r="GOV18" s="813"/>
      <c r="GOW18" s="813"/>
      <c r="GOX18" s="813"/>
      <c r="GOY18" s="813"/>
      <c r="GOZ18" s="813"/>
      <c r="GPA18" s="813"/>
      <c r="GPB18" s="813"/>
      <c r="GPC18" s="813"/>
      <c r="GPD18" s="813"/>
      <c r="GPE18" s="813"/>
      <c r="GPF18" s="813"/>
      <c r="GPG18" s="813"/>
      <c r="GPH18" s="813"/>
      <c r="GPI18" s="813"/>
      <c r="GPJ18" s="813"/>
      <c r="GPK18" s="813"/>
      <c r="GPL18" s="813"/>
      <c r="GPM18" s="813"/>
      <c r="GPN18" s="813"/>
      <c r="GPO18" s="813"/>
      <c r="GPP18" s="813"/>
      <c r="GPQ18" s="813"/>
      <c r="GPR18" s="813"/>
      <c r="GPS18" s="813"/>
      <c r="GPT18" s="813"/>
      <c r="GPU18" s="813"/>
      <c r="GPV18" s="813"/>
      <c r="GPW18" s="813"/>
      <c r="GPX18" s="813"/>
      <c r="GPY18" s="813"/>
      <c r="GPZ18" s="813"/>
      <c r="GQA18" s="813"/>
      <c r="GQB18" s="813"/>
      <c r="GQC18" s="813"/>
      <c r="GQD18" s="813"/>
      <c r="GQE18" s="813"/>
      <c r="GQF18" s="813"/>
      <c r="GQG18" s="813"/>
      <c r="GQH18" s="813"/>
      <c r="GQI18" s="813"/>
      <c r="GQJ18" s="813"/>
      <c r="GQK18" s="813"/>
      <c r="GQL18" s="813"/>
      <c r="GQM18" s="813"/>
      <c r="GQN18" s="813"/>
      <c r="GQO18" s="813"/>
      <c r="GQP18" s="813"/>
      <c r="GQQ18" s="813"/>
      <c r="GQR18" s="813"/>
      <c r="GQS18" s="813"/>
      <c r="GQT18" s="813"/>
      <c r="GQU18" s="813"/>
      <c r="GQV18" s="813"/>
      <c r="GQW18" s="813"/>
      <c r="GQX18" s="813"/>
      <c r="GQY18" s="813"/>
      <c r="GQZ18" s="813"/>
      <c r="GRA18" s="813"/>
      <c r="GRB18" s="813"/>
      <c r="GRC18" s="813"/>
      <c r="GRD18" s="813"/>
      <c r="GRE18" s="813"/>
      <c r="GRF18" s="813"/>
      <c r="GRG18" s="813"/>
      <c r="GRH18" s="813"/>
      <c r="GRI18" s="813"/>
      <c r="GRJ18" s="813"/>
      <c r="GRK18" s="813"/>
      <c r="GRL18" s="813"/>
      <c r="GRM18" s="813"/>
      <c r="GRN18" s="813"/>
      <c r="GRO18" s="813"/>
      <c r="GRP18" s="813"/>
      <c r="GRQ18" s="813"/>
      <c r="GRR18" s="813"/>
      <c r="GRS18" s="813"/>
      <c r="GRT18" s="813"/>
      <c r="GRU18" s="813"/>
      <c r="GRV18" s="813"/>
      <c r="GRW18" s="813"/>
      <c r="GRX18" s="813"/>
      <c r="GRY18" s="813"/>
      <c r="GRZ18" s="813"/>
      <c r="GSA18" s="813"/>
      <c r="GSB18" s="813"/>
      <c r="GSC18" s="813"/>
      <c r="GSD18" s="813"/>
      <c r="GSE18" s="813"/>
      <c r="GSF18" s="813"/>
      <c r="GSG18" s="813"/>
      <c r="GSH18" s="813"/>
      <c r="GSI18" s="813"/>
      <c r="GSJ18" s="813"/>
      <c r="GSK18" s="813"/>
      <c r="GSL18" s="813"/>
      <c r="GSM18" s="813"/>
      <c r="GSN18" s="813"/>
      <c r="GSO18" s="813"/>
      <c r="GSP18" s="813"/>
      <c r="GSQ18" s="813"/>
      <c r="GSR18" s="813"/>
      <c r="GSS18" s="813"/>
      <c r="GST18" s="813"/>
      <c r="GSU18" s="813"/>
      <c r="GSV18" s="813"/>
      <c r="GSW18" s="813"/>
      <c r="GSX18" s="813"/>
      <c r="GSY18" s="813"/>
      <c r="GSZ18" s="813"/>
      <c r="GTA18" s="813"/>
      <c r="GTB18" s="813"/>
      <c r="GTC18" s="813"/>
      <c r="GTD18" s="813"/>
      <c r="GTE18" s="813"/>
      <c r="GTF18" s="813"/>
      <c r="GTG18" s="813"/>
      <c r="GTH18" s="813"/>
      <c r="GTI18" s="813"/>
      <c r="GTJ18" s="813"/>
      <c r="GTK18" s="813"/>
      <c r="GTL18" s="813"/>
      <c r="GTM18" s="813"/>
      <c r="GTN18" s="813"/>
      <c r="GTO18" s="813"/>
      <c r="GTP18" s="813"/>
      <c r="GTQ18" s="813"/>
      <c r="GTR18" s="813"/>
      <c r="GTS18" s="813"/>
      <c r="GTT18" s="813"/>
      <c r="GTU18" s="813"/>
      <c r="GTV18" s="813"/>
      <c r="GTW18" s="813"/>
      <c r="GTX18" s="813"/>
      <c r="GTY18" s="813"/>
      <c r="GTZ18" s="813"/>
      <c r="GUA18" s="813"/>
      <c r="GUB18" s="813"/>
      <c r="GUC18" s="813"/>
      <c r="GUD18" s="813"/>
      <c r="GUE18" s="813"/>
      <c r="GUF18" s="813"/>
      <c r="GUG18" s="813"/>
      <c r="GUH18" s="813"/>
      <c r="GUI18" s="813"/>
      <c r="GUJ18" s="813"/>
      <c r="GUK18" s="813"/>
      <c r="GUL18" s="813"/>
      <c r="GUM18" s="813"/>
      <c r="GUN18" s="813"/>
      <c r="GUO18" s="813"/>
      <c r="GUP18" s="813"/>
      <c r="GUQ18" s="813"/>
      <c r="GUR18" s="813"/>
      <c r="GUS18" s="813"/>
      <c r="GUT18" s="813"/>
      <c r="GUU18" s="813"/>
      <c r="GUV18" s="813"/>
      <c r="GUW18" s="813"/>
      <c r="GUX18" s="813"/>
      <c r="GUY18" s="813"/>
      <c r="GUZ18" s="813"/>
      <c r="GVA18" s="813"/>
      <c r="GVB18" s="813"/>
      <c r="GVC18" s="813"/>
      <c r="GVD18" s="813"/>
      <c r="GVE18" s="813"/>
      <c r="GVF18" s="813"/>
      <c r="GVG18" s="813"/>
      <c r="GVH18" s="813"/>
      <c r="GVI18" s="813"/>
      <c r="GVJ18" s="813"/>
      <c r="GVK18" s="813"/>
      <c r="GVL18" s="813"/>
      <c r="GVM18" s="813"/>
      <c r="GVN18" s="813"/>
      <c r="GVO18" s="813"/>
      <c r="GVP18" s="813"/>
      <c r="GVQ18" s="813"/>
      <c r="GVR18" s="813"/>
      <c r="GVS18" s="813"/>
      <c r="GVT18" s="813"/>
      <c r="GVU18" s="813"/>
      <c r="GVV18" s="813"/>
      <c r="GVW18" s="813"/>
      <c r="GVX18" s="813"/>
      <c r="GVY18" s="813"/>
      <c r="GVZ18" s="813"/>
      <c r="GWA18" s="813"/>
      <c r="GWB18" s="813"/>
      <c r="GWC18" s="813"/>
      <c r="GWD18" s="813"/>
      <c r="GWE18" s="813"/>
      <c r="GWF18" s="813"/>
      <c r="GWG18" s="813"/>
      <c r="GWH18" s="813"/>
      <c r="GWI18" s="813"/>
      <c r="GWJ18" s="813"/>
      <c r="GWK18" s="813"/>
      <c r="GWL18" s="813"/>
      <c r="GWM18" s="813"/>
      <c r="GWN18" s="813"/>
      <c r="GWO18" s="813"/>
      <c r="GWP18" s="813"/>
      <c r="GWQ18" s="813"/>
      <c r="GWR18" s="813"/>
      <c r="GWS18" s="813"/>
      <c r="GWT18" s="813"/>
      <c r="GWU18" s="813"/>
      <c r="GWV18" s="813"/>
      <c r="GWW18" s="813"/>
      <c r="GWX18" s="813"/>
      <c r="GWY18" s="813"/>
      <c r="GWZ18" s="813"/>
      <c r="GXA18" s="813"/>
      <c r="GXB18" s="813"/>
      <c r="GXC18" s="813"/>
      <c r="GXD18" s="813"/>
      <c r="GXE18" s="813"/>
      <c r="GXF18" s="813"/>
      <c r="GXG18" s="813"/>
      <c r="GXH18" s="813"/>
      <c r="GXI18" s="813"/>
      <c r="GXJ18" s="813"/>
      <c r="GXK18" s="813"/>
      <c r="GXL18" s="813"/>
      <c r="GXM18" s="813"/>
      <c r="GXN18" s="813"/>
      <c r="GXO18" s="813"/>
      <c r="GXP18" s="813"/>
      <c r="GXQ18" s="813"/>
      <c r="GXR18" s="813"/>
      <c r="GXS18" s="813"/>
      <c r="GXT18" s="813"/>
      <c r="GXU18" s="813"/>
      <c r="GXV18" s="813"/>
      <c r="GXW18" s="813"/>
      <c r="GXX18" s="813"/>
      <c r="GXY18" s="813"/>
      <c r="GXZ18" s="813"/>
      <c r="GYA18" s="813"/>
      <c r="GYB18" s="813"/>
      <c r="GYC18" s="813"/>
      <c r="GYD18" s="813"/>
      <c r="GYE18" s="813"/>
      <c r="GYF18" s="813"/>
      <c r="GYG18" s="813"/>
      <c r="GYH18" s="813"/>
      <c r="GYI18" s="813"/>
      <c r="GYJ18" s="813"/>
      <c r="GYK18" s="813"/>
      <c r="GYL18" s="813"/>
      <c r="GYM18" s="813"/>
      <c r="GYN18" s="813"/>
      <c r="GYO18" s="813"/>
      <c r="GYP18" s="813"/>
      <c r="GYQ18" s="813"/>
      <c r="GYR18" s="813"/>
      <c r="GYS18" s="813"/>
      <c r="GYT18" s="813"/>
      <c r="GYU18" s="813"/>
      <c r="GYV18" s="813"/>
      <c r="GYW18" s="813"/>
      <c r="GYX18" s="813"/>
      <c r="GYY18" s="813"/>
      <c r="GYZ18" s="813"/>
      <c r="GZA18" s="813"/>
      <c r="GZB18" s="813"/>
      <c r="GZC18" s="813"/>
      <c r="GZD18" s="813"/>
      <c r="GZE18" s="813"/>
      <c r="GZF18" s="813"/>
      <c r="GZG18" s="813"/>
      <c r="GZH18" s="813"/>
      <c r="GZI18" s="813"/>
      <c r="GZJ18" s="813"/>
      <c r="GZK18" s="813"/>
      <c r="GZL18" s="813"/>
      <c r="GZM18" s="813"/>
      <c r="GZN18" s="813"/>
      <c r="GZO18" s="813"/>
      <c r="GZP18" s="813"/>
      <c r="GZQ18" s="813"/>
      <c r="GZR18" s="813"/>
      <c r="GZS18" s="813"/>
      <c r="GZT18" s="813"/>
      <c r="GZU18" s="813"/>
      <c r="GZV18" s="813"/>
      <c r="GZW18" s="813"/>
      <c r="GZX18" s="813"/>
      <c r="GZY18" s="813"/>
      <c r="GZZ18" s="813"/>
      <c r="HAA18" s="813"/>
      <c r="HAB18" s="813"/>
      <c r="HAC18" s="813"/>
      <c r="HAD18" s="813"/>
      <c r="HAE18" s="813"/>
      <c r="HAF18" s="813"/>
      <c r="HAG18" s="813"/>
      <c r="HAH18" s="813"/>
      <c r="HAI18" s="813"/>
      <c r="HAJ18" s="813"/>
      <c r="HAK18" s="813"/>
      <c r="HAL18" s="813"/>
      <c r="HAM18" s="813"/>
      <c r="HAN18" s="813"/>
      <c r="HAO18" s="813"/>
      <c r="HAP18" s="813"/>
      <c r="HAQ18" s="813"/>
      <c r="HAR18" s="813"/>
      <c r="HAS18" s="813"/>
      <c r="HAT18" s="813"/>
      <c r="HAU18" s="813"/>
      <c r="HAV18" s="813"/>
      <c r="HAW18" s="813"/>
      <c r="HAX18" s="813"/>
      <c r="HAY18" s="813"/>
      <c r="HAZ18" s="813"/>
      <c r="HBA18" s="813"/>
      <c r="HBB18" s="813"/>
      <c r="HBC18" s="813"/>
      <c r="HBD18" s="813"/>
      <c r="HBE18" s="813"/>
      <c r="HBF18" s="813"/>
      <c r="HBG18" s="813"/>
      <c r="HBH18" s="813"/>
      <c r="HBI18" s="813"/>
      <c r="HBJ18" s="813"/>
      <c r="HBK18" s="813"/>
      <c r="HBL18" s="813"/>
      <c r="HBM18" s="813"/>
      <c r="HBN18" s="813"/>
      <c r="HBO18" s="813"/>
      <c r="HBP18" s="813"/>
      <c r="HBQ18" s="813"/>
      <c r="HBR18" s="813"/>
      <c r="HBS18" s="813"/>
      <c r="HBT18" s="813"/>
      <c r="HBU18" s="813"/>
      <c r="HBV18" s="813"/>
      <c r="HBW18" s="813"/>
      <c r="HBX18" s="813"/>
      <c r="HBY18" s="813"/>
      <c r="HBZ18" s="813"/>
      <c r="HCA18" s="813"/>
      <c r="HCB18" s="813"/>
      <c r="HCC18" s="813"/>
      <c r="HCD18" s="813"/>
      <c r="HCE18" s="813"/>
      <c r="HCF18" s="813"/>
      <c r="HCG18" s="813"/>
      <c r="HCH18" s="813"/>
      <c r="HCI18" s="813"/>
      <c r="HCJ18" s="813"/>
      <c r="HCK18" s="813"/>
      <c r="HCL18" s="813"/>
      <c r="HCM18" s="813"/>
      <c r="HCN18" s="813"/>
      <c r="HCO18" s="813"/>
      <c r="HCP18" s="813"/>
      <c r="HCQ18" s="813"/>
      <c r="HCR18" s="813"/>
      <c r="HCS18" s="813"/>
      <c r="HCT18" s="813"/>
      <c r="HCU18" s="813"/>
      <c r="HCV18" s="813"/>
      <c r="HCW18" s="813"/>
      <c r="HCX18" s="813"/>
      <c r="HCY18" s="813"/>
      <c r="HCZ18" s="813"/>
      <c r="HDA18" s="813"/>
      <c r="HDB18" s="813"/>
      <c r="HDC18" s="813"/>
      <c r="HDD18" s="813"/>
      <c r="HDE18" s="813"/>
      <c r="HDF18" s="813"/>
      <c r="HDG18" s="813"/>
      <c r="HDH18" s="813"/>
      <c r="HDI18" s="813"/>
      <c r="HDJ18" s="813"/>
      <c r="HDK18" s="813"/>
      <c r="HDL18" s="813"/>
      <c r="HDM18" s="813"/>
      <c r="HDN18" s="813"/>
      <c r="HDO18" s="813"/>
      <c r="HDP18" s="813"/>
      <c r="HDQ18" s="813"/>
      <c r="HDR18" s="813"/>
      <c r="HDS18" s="813"/>
      <c r="HDT18" s="813"/>
      <c r="HDU18" s="813"/>
      <c r="HDV18" s="813"/>
      <c r="HDW18" s="813"/>
      <c r="HDX18" s="813"/>
      <c r="HDY18" s="813"/>
      <c r="HDZ18" s="813"/>
      <c r="HEA18" s="813"/>
      <c r="HEB18" s="813"/>
      <c r="HEC18" s="813"/>
      <c r="HED18" s="813"/>
      <c r="HEE18" s="813"/>
      <c r="HEF18" s="813"/>
      <c r="HEG18" s="813"/>
      <c r="HEH18" s="813"/>
      <c r="HEI18" s="813"/>
      <c r="HEJ18" s="813"/>
      <c r="HEK18" s="813"/>
      <c r="HEL18" s="813"/>
      <c r="HEM18" s="813"/>
      <c r="HEN18" s="813"/>
      <c r="HEO18" s="813"/>
      <c r="HEP18" s="813"/>
      <c r="HEQ18" s="813"/>
      <c r="HER18" s="813"/>
      <c r="HES18" s="813"/>
      <c r="HET18" s="813"/>
      <c r="HEU18" s="813"/>
      <c r="HEV18" s="813"/>
      <c r="HEW18" s="813"/>
      <c r="HEX18" s="813"/>
      <c r="HEY18" s="813"/>
      <c r="HEZ18" s="813"/>
      <c r="HFA18" s="813"/>
      <c r="HFB18" s="813"/>
      <c r="HFC18" s="813"/>
      <c r="HFD18" s="813"/>
      <c r="HFE18" s="813"/>
      <c r="HFF18" s="813"/>
      <c r="HFG18" s="813"/>
      <c r="HFH18" s="813"/>
      <c r="HFI18" s="813"/>
      <c r="HFJ18" s="813"/>
      <c r="HFK18" s="813"/>
      <c r="HFL18" s="813"/>
      <c r="HFM18" s="813"/>
      <c r="HFN18" s="813"/>
      <c r="HFO18" s="813"/>
      <c r="HFP18" s="813"/>
      <c r="HFQ18" s="813"/>
      <c r="HFR18" s="813"/>
      <c r="HFS18" s="813"/>
      <c r="HFT18" s="813"/>
      <c r="HFU18" s="813"/>
      <c r="HFV18" s="813"/>
      <c r="HFW18" s="813"/>
      <c r="HFX18" s="813"/>
      <c r="HFY18" s="813"/>
      <c r="HFZ18" s="813"/>
      <c r="HGA18" s="813"/>
      <c r="HGB18" s="813"/>
      <c r="HGC18" s="813"/>
      <c r="HGD18" s="813"/>
      <c r="HGE18" s="813"/>
      <c r="HGF18" s="813"/>
      <c r="HGG18" s="813"/>
      <c r="HGH18" s="813"/>
      <c r="HGI18" s="813"/>
      <c r="HGJ18" s="813"/>
      <c r="HGK18" s="813"/>
      <c r="HGL18" s="813"/>
      <c r="HGM18" s="813"/>
      <c r="HGN18" s="813"/>
      <c r="HGO18" s="813"/>
      <c r="HGP18" s="813"/>
      <c r="HGQ18" s="813"/>
      <c r="HGR18" s="813"/>
      <c r="HGS18" s="813"/>
      <c r="HGT18" s="813"/>
      <c r="HGU18" s="813"/>
      <c r="HGV18" s="813"/>
      <c r="HGW18" s="813"/>
      <c r="HGX18" s="813"/>
      <c r="HGY18" s="813"/>
      <c r="HGZ18" s="813"/>
      <c r="HHA18" s="813"/>
      <c r="HHB18" s="813"/>
      <c r="HHC18" s="813"/>
      <c r="HHD18" s="813"/>
      <c r="HHE18" s="813"/>
      <c r="HHF18" s="813"/>
      <c r="HHG18" s="813"/>
      <c r="HHH18" s="813"/>
      <c r="HHI18" s="813"/>
      <c r="HHJ18" s="813"/>
      <c r="HHK18" s="813"/>
      <c r="HHL18" s="813"/>
      <c r="HHM18" s="813"/>
      <c r="HHN18" s="813"/>
      <c r="HHO18" s="813"/>
      <c r="HHP18" s="813"/>
      <c r="HHQ18" s="813"/>
      <c r="HHR18" s="813"/>
      <c r="HHS18" s="813"/>
      <c r="HHT18" s="813"/>
      <c r="HHU18" s="813"/>
      <c r="HHV18" s="813"/>
      <c r="HHW18" s="813"/>
      <c r="HHX18" s="813"/>
      <c r="HHY18" s="813"/>
      <c r="HHZ18" s="813"/>
      <c r="HIA18" s="813"/>
      <c r="HIB18" s="813"/>
      <c r="HIC18" s="813"/>
      <c r="HID18" s="813"/>
      <c r="HIE18" s="813"/>
      <c r="HIF18" s="813"/>
      <c r="HIG18" s="813"/>
      <c r="HIH18" s="813"/>
      <c r="HII18" s="813"/>
      <c r="HIJ18" s="813"/>
      <c r="HIK18" s="813"/>
      <c r="HIL18" s="813"/>
      <c r="HIM18" s="813"/>
      <c r="HIN18" s="813"/>
      <c r="HIO18" s="813"/>
      <c r="HIP18" s="813"/>
      <c r="HIQ18" s="813"/>
      <c r="HIR18" s="813"/>
      <c r="HIS18" s="813"/>
      <c r="HIT18" s="813"/>
      <c r="HIU18" s="813"/>
      <c r="HIV18" s="813"/>
      <c r="HIW18" s="813"/>
      <c r="HIX18" s="813"/>
      <c r="HIY18" s="813"/>
      <c r="HIZ18" s="813"/>
      <c r="HJA18" s="813"/>
      <c r="HJB18" s="813"/>
      <c r="HJC18" s="813"/>
      <c r="HJD18" s="813"/>
      <c r="HJE18" s="813"/>
      <c r="HJF18" s="813"/>
      <c r="HJG18" s="813"/>
      <c r="HJH18" s="813"/>
      <c r="HJI18" s="813"/>
      <c r="HJJ18" s="813"/>
      <c r="HJK18" s="813"/>
      <c r="HJL18" s="813"/>
      <c r="HJM18" s="813"/>
      <c r="HJN18" s="813"/>
      <c r="HJO18" s="813"/>
      <c r="HJP18" s="813"/>
      <c r="HJQ18" s="813"/>
      <c r="HJR18" s="813"/>
      <c r="HJS18" s="813"/>
      <c r="HJT18" s="813"/>
      <c r="HJU18" s="813"/>
      <c r="HJV18" s="813"/>
      <c r="HJW18" s="813"/>
      <c r="HJX18" s="813"/>
      <c r="HJY18" s="813"/>
      <c r="HJZ18" s="813"/>
      <c r="HKA18" s="813"/>
      <c r="HKB18" s="813"/>
      <c r="HKC18" s="813"/>
      <c r="HKD18" s="813"/>
      <c r="HKE18" s="813"/>
      <c r="HKF18" s="813"/>
      <c r="HKG18" s="813"/>
      <c r="HKH18" s="813"/>
      <c r="HKI18" s="813"/>
      <c r="HKJ18" s="813"/>
      <c r="HKK18" s="813"/>
      <c r="HKL18" s="813"/>
      <c r="HKM18" s="813"/>
      <c r="HKN18" s="813"/>
      <c r="HKO18" s="813"/>
      <c r="HKP18" s="813"/>
      <c r="HKQ18" s="813"/>
      <c r="HKR18" s="813"/>
      <c r="HKS18" s="813"/>
      <c r="HKT18" s="813"/>
      <c r="HKU18" s="813"/>
      <c r="HKV18" s="813"/>
      <c r="HKW18" s="813"/>
      <c r="HKX18" s="813"/>
      <c r="HKY18" s="813"/>
      <c r="HKZ18" s="813"/>
      <c r="HLA18" s="813"/>
      <c r="HLB18" s="813"/>
      <c r="HLC18" s="813"/>
      <c r="HLD18" s="813"/>
      <c r="HLE18" s="813"/>
      <c r="HLF18" s="813"/>
      <c r="HLG18" s="813"/>
      <c r="HLH18" s="813"/>
      <c r="HLI18" s="813"/>
      <c r="HLJ18" s="813"/>
      <c r="HLK18" s="813"/>
      <c r="HLL18" s="813"/>
      <c r="HLM18" s="813"/>
      <c r="HLN18" s="813"/>
      <c r="HLO18" s="813"/>
      <c r="HLP18" s="813"/>
      <c r="HLQ18" s="813"/>
      <c r="HLR18" s="813"/>
      <c r="HLS18" s="813"/>
      <c r="HLT18" s="813"/>
      <c r="HLU18" s="813"/>
      <c r="HLV18" s="813"/>
      <c r="HLW18" s="813"/>
      <c r="HLX18" s="813"/>
      <c r="HLY18" s="813"/>
      <c r="HLZ18" s="813"/>
      <c r="HMA18" s="813"/>
      <c r="HMB18" s="813"/>
      <c r="HMC18" s="813"/>
      <c r="HMD18" s="813"/>
      <c r="HME18" s="813"/>
      <c r="HMF18" s="813"/>
      <c r="HMG18" s="813"/>
      <c r="HMH18" s="813"/>
      <c r="HMI18" s="813"/>
      <c r="HMJ18" s="813"/>
      <c r="HMK18" s="813"/>
      <c r="HML18" s="813"/>
      <c r="HMM18" s="813"/>
      <c r="HMN18" s="813"/>
      <c r="HMO18" s="813"/>
      <c r="HMP18" s="813"/>
      <c r="HMQ18" s="813"/>
      <c r="HMR18" s="813"/>
      <c r="HMS18" s="813"/>
      <c r="HMT18" s="813"/>
      <c r="HMU18" s="813"/>
      <c r="HMV18" s="813"/>
      <c r="HMW18" s="813"/>
      <c r="HMX18" s="813"/>
      <c r="HMY18" s="813"/>
      <c r="HMZ18" s="813"/>
      <c r="HNA18" s="813"/>
      <c r="HNB18" s="813"/>
      <c r="HNC18" s="813"/>
      <c r="HND18" s="813"/>
      <c r="HNE18" s="813"/>
      <c r="HNF18" s="813"/>
      <c r="HNG18" s="813"/>
      <c r="HNH18" s="813"/>
      <c r="HNI18" s="813"/>
      <c r="HNJ18" s="813"/>
      <c r="HNK18" s="813"/>
      <c r="HNL18" s="813"/>
      <c r="HNM18" s="813"/>
      <c r="HNN18" s="813"/>
      <c r="HNO18" s="813"/>
      <c r="HNP18" s="813"/>
      <c r="HNQ18" s="813"/>
      <c r="HNR18" s="813"/>
      <c r="HNS18" s="813"/>
      <c r="HNT18" s="813"/>
      <c r="HNU18" s="813"/>
      <c r="HNV18" s="813"/>
      <c r="HNW18" s="813"/>
      <c r="HNX18" s="813"/>
      <c r="HNY18" s="813"/>
      <c r="HNZ18" s="813"/>
      <c r="HOA18" s="813"/>
      <c r="HOB18" s="813"/>
      <c r="HOC18" s="813"/>
      <c r="HOD18" s="813"/>
      <c r="HOE18" s="813"/>
      <c r="HOF18" s="813"/>
      <c r="HOG18" s="813"/>
      <c r="HOH18" s="813"/>
      <c r="HOI18" s="813"/>
      <c r="HOJ18" s="813"/>
      <c r="HOK18" s="813"/>
      <c r="HOL18" s="813"/>
      <c r="HOM18" s="813"/>
      <c r="HON18" s="813"/>
      <c r="HOO18" s="813"/>
      <c r="HOP18" s="813"/>
      <c r="HOQ18" s="813"/>
      <c r="HOR18" s="813"/>
      <c r="HOS18" s="813"/>
      <c r="HOT18" s="813"/>
      <c r="HOU18" s="813"/>
      <c r="HOV18" s="813"/>
      <c r="HOW18" s="813"/>
      <c r="HOX18" s="813"/>
      <c r="HOY18" s="813"/>
      <c r="HOZ18" s="813"/>
      <c r="HPA18" s="813"/>
      <c r="HPB18" s="813"/>
      <c r="HPC18" s="813"/>
      <c r="HPD18" s="813"/>
      <c r="HPE18" s="813"/>
      <c r="HPF18" s="813"/>
      <c r="HPG18" s="813"/>
      <c r="HPH18" s="813"/>
      <c r="HPI18" s="813"/>
      <c r="HPJ18" s="813"/>
      <c r="HPK18" s="813"/>
      <c r="HPL18" s="813"/>
      <c r="HPM18" s="813"/>
      <c r="HPN18" s="813"/>
      <c r="HPO18" s="813"/>
      <c r="HPP18" s="813"/>
      <c r="HPQ18" s="813"/>
      <c r="HPR18" s="813"/>
      <c r="HPS18" s="813"/>
      <c r="HPT18" s="813"/>
      <c r="HPU18" s="813"/>
      <c r="HPV18" s="813"/>
      <c r="HPW18" s="813"/>
      <c r="HPX18" s="813"/>
      <c r="HPY18" s="813"/>
      <c r="HPZ18" s="813"/>
      <c r="HQA18" s="813"/>
      <c r="HQB18" s="813"/>
      <c r="HQC18" s="813"/>
      <c r="HQD18" s="813"/>
      <c r="HQE18" s="813"/>
      <c r="HQF18" s="813"/>
      <c r="HQG18" s="813"/>
      <c r="HQH18" s="813"/>
      <c r="HQI18" s="813"/>
      <c r="HQJ18" s="813"/>
      <c r="HQK18" s="813"/>
      <c r="HQL18" s="813"/>
      <c r="HQM18" s="813"/>
      <c r="HQN18" s="813"/>
      <c r="HQO18" s="813"/>
      <c r="HQP18" s="813"/>
      <c r="HQQ18" s="813"/>
      <c r="HQR18" s="813"/>
      <c r="HQS18" s="813"/>
      <c r="HQT18" s="813"/>
      <c r="HQU18" s="813"/>
      <c r="HQV18" s="813"/>
      <c r="HQW18" s="813"/>
      <c r="HQX18" s="813"/>
      <c r="HQY18" s="813"/>
      <c r="HQZ18" s="813"/>
      <c r="HRA18" s="813"/>
      <c r="HRB18" s="813"/>
      <c r="HRC18" s="813"/>
      <c r="HRD18" s="813"/>
      <c r="HRE18" s="813"/>
      <c r="HRF18" s="813"/>
      <c r="HRG18" s="813"/>
      <c r="HRH18" s="813"/>
      <c r="HRI18" s="813"/>
      <c r="HRJ18" s="813"/>
      <c r="HRK18" s="813"/>
      <c r="HRL18" s="813"/>
      <c r="HRM18" s="813"/>
      <c r="HRN18" s="813"/>
      <c r="HRO18" s="813"/>
      <c r="HRP18" s="813"/>
      <c r="HRQ18" s="813"/>
      <c r="HRR18" s="813"/>
      <c r="HRS18" s="813"/>
      <c r="HRT18" s="813"/>
      <c r="HRU18" s="813"/>
      <c r="HRV18" s="813"/>
      <c r="HRW18" s="813"/>
      <c r="HRX18" s="813"/>
      <c r="HRY18" s="813"/>
      <c r="HRZ18" s="813"/>
      <c r="HSA18" s="813"/>
      <c r="HSB18" s="813"/>
      <c r="HSC18" s="813"/>
      <c r="HSD18" s="813"/>
      <c r="HSE18" s="813"/>
      <c r="HSF18" s="813"/>
      <c r="HSG18" s="813"/>
      <c r="HSH18" s="813"/>
      <c r="HSI18" s="813"/>
      <c r="HSJ18" s="813"/>
      <c r="HSK18" s="813"/>
      <c r="HSL18" s="813"/>
      <c r="HSM18" s="813"/>
      <c r="HSN18" s="813"/>
      <c r="HSO18" s="813"/>
      <c r="HSP18" s="813"/>
      <c r="HSQ18" s="813"/>
      <c r="HSR18" s="813"/>
      <c r="HSS18" s="813"/>
      <c r="HST18" s="813"/>
      <c r="HSU18" s="813"/>
      <c r="HSV18" s="813"/>
      <c r="HSW18" s="813"/>
      <c r="HSX18" s="813"/>
      <c r="HSY18" s="813"/>
      <c r="HSZ18" s="813"/>
      <c r="HTA18" s="813"/>
      <c r="HTB18" s="813"/>
      <c r="HTC18" s="813"/>
      <c r="HTD18" s="813"/>
      <c r="HTE18" s="813"/>
      <c r="HTF18" s="813"/>
      <c r="HTG18" s="813"/>
      <c r="HTH18" s="813"/>
      <c r="HTI18" s="813"/>
      <c r="HTJ18" s="813"/>
      <c r="HTK18" s="813"/>
      <c r="HTL18" s="813"/>
      <c r="HTM18" s="813"/>
      <c r="HTN18" s="813"/>
      <c r="HTO18" s="813"/>
      <c r="HTP18" s="813"/>
      <c r="HTQ18" s="813"/>
      <c r="HTR18" s="813"/>
      <c r="HTS18" s="813"/>
      <c r="HTT18" s="813"/>
      <c r="HTU18" s="813"/>
      <c r="HTV18" s="813"/>
      <c r="HTW18" s="813"/>
      <c r="HTX18" s="813"/>
      <c r="HTY18" s="813"/>
      <c r="HTZ18" s="813"/>
      <c r="HUA18" s="813"/>
      <c r="HUB18" s="813"/>
      <c r="HUC18" s="813"/>
      <c r="HUD18" s="813"/>
      <c r="HUE18" s="813"/>
      <c r="HUF18" s="813"/>
      <c r="HUG18" s="813"/>
      <c r="HUH18" s="813"/>
      <c r="HUI18" s="813"/>
      <c r="HUJ18" s="813"/>
      <c r="HUK18" s="813"/>
      <c r="HUL18" s="813"/>
      <c r="HUM18" s="813"/>
      <c r="HUN18" s="813"/>
      <c r="HUO18" s="813"/>
      <c r="HUP18" s="813"/>
      <c r="HUQ18" s="813"/>
      <c r="HUR18" s="813"/>
      <c r="HUS18" s="813"/>
      <c r="HUT18" s="813"/>
      <c r="HUU18" s="813"/>
      <c r="HUV18" s="813"/>
      <c r="HUW18" s="813"/>
      <c r="HUX18" s="813"/>
      <c r="HUY18" s="813"/>
      <c r="HUZ18" s="813"/>
      <c r="HVA18" s="813"/>
      <c r="HVB18" s="813"/>
      <c r="HVC18" s="813"/>
      <c r="HVD18" s="813"/>
      <c r="HVE18" s="813"/>
      <c r="HVF18" s="813"/>
      <c r="HVG18" s="813"/>
      <c r="HVH18" s="813"/>
      <c r="HVI18" s="813"/>
      <c r="HVJ18" s="813"/>
      <c r="HVK18" s="813"/>
      <c r="HVL18" s="813"/>
      <c r="HVM18" s="813"/>
      <c r="HVN18" s="813"/>
      <c r="HVO18" s="813"/>
      <c r="HVP18" s="813"/>
      <c r="HVQ18" s="813"/>
      <c r="HVR18" s="813"/>
      <c r="HVS18" s="813"/>
      <c r="HVT18" s="813"/>
      <c r="HVU18" s="813"/>
      <c r="HVV18" s="813"/>
      <c r="HVW18" s="813"/>
      <c r="HVX18" s="813"/>
      <c r="HVY18" s="813"/>
      <c r="HVZ18" s="813"/>
      <c r="HWA18" s="813"/>
      <c r="HWB18" s="813"/>
      <c r="HWC18" s="813"/>
      <c r="HWD18" s="813"/>
      <c r="HWE18" s="813"/>
      <c r="HWF18" s="813"/>
      <c r="HWG18" s="813"/>
      <c r="HWH18" s="813"/>
      <c r="HWI18" s="813"/>
      <c r="HWJ18" s="813"/>
      <c r="HWK18" s="813"/>
      <c r="HWL18" s="813"/>
      <c r="HWM18" s="813"/>
      <c r="HWN18" s="813"/>
      <c r="HWO18" s="813"/>
      <c r="HWP18" s="813"/>
      <c r="HWQ18" s="813"/>
      <c r="HWR18" s="813"/>
      <c r="HWS18" s="813"/>
      <c r="HWT18" s="813"/>
      <c r="HWU18" s="813"/>
      <c r="HWV18" s="813"/>
      <c r="HWW18" s="813"/>
      <c r="HWX18" s="813"/>
      <c r="HWY18" s="813"/>
      <c r="HWZ18" s="813"/>
      <c r="HXA18" s="813"/>
      <c r="HXB18" s="813"/>
      <c r="HXC18" s="813"/>
      <c r="HXD18" s="813"/>
      <c r="HXE18" s="813"/>
      <c r="HXF18" s="813"/>
      <c r="HXG18" s="813"/>
      <c r="HXH18" s="813"/>
      <c r="HXI18" s="813"/>
      <c r="HXJ18" s="813"/>
      <c r="HXK18" s="813"/>
      <c r="HXL18" s="813"/>
      <c r="HXM18" s="813"/>
      <c r="HXN18" s="813"/>
      <c r="HXO18" s="813"/>
      <c r="HXP18" s="813"/>
      <c r="HXQ18" s="813"/>
      <c r="HXR18" s="813"/>
      <c r="HXS18" s="813"/>
      <c r="HXT18" s="813"/>
      <c r="HXU18" s="813"/>
      <c r="HXV18" s="813"/>
      <c r="HXW18" s="813"/>
      <c r="HXX18" s="813"/>
      <c r="HXY18" s="813"/>
      <c r="HXZ18" s="813"/>
      <c r="HYA18" s="813"/>
      <c r="HYB18" s="813"/>
      <c r="HYC18" s="813"/>
      <c r="HYD18" s="813"/>
      <c r="HYE18" s="813"/>
      <c r="HYF18" s="813"/>
      <c r="HYG18" s="813"/>
      <c r="HYH18" s="813"/>
      <c r="HYI18" s="813"/>
      <c r="HYJ18" s="813"/>
      <c r="HYK18" s="813"/>
      <c r="HYL18" s="813"/>
      <c r="HYM18" s="813"/>
      <c r="HYN18" s="813"/>
      <c r="HYO18" s="813"/>
      <c r="HYP18" s="813"/>
      <c r="HYQ18" s="813"/>
      <c r="HYR18" s="813"/>
      <c r="HYS18" s="813"/>
      <c r="HYT18" s="813"/>
      <c r="HYU18" s="813"/>
      <c r="HYV18" s="813"/>
      <c r="HYW18" s="813"/>
      <c r="HYX18" s="813"/>
      <c r="HYY18" s="813"/>
      <c r="HYZ18" s="813"/>
      <c r="HZA18" s="813"/>
      <c r="HZB18" s="813"/>
      <c r="HZC18" s="813"/>
      <c r="HZD18" s="813"/>
      <c r="HZE18" s="813"/>
      <c r="HZF18" s="813"/>
      <c r="HZG18" s="813"/>
      <c r="HZH18" s="813"/>
      <c r="HZI18" s="813"/>
      <c r="HZJ18" s="813"/>
      <c r="HZK18" s="813"/>
      <c r="HZL18" s="813"/>
      <c r="HZM18" s="813"/>
      <c r="HZN18" s="813"/>
      <c r="HZO18" s="813"/>
      <c r="HZP18" s="813"/>
      <c r="HZQ18" s="813"/>
      <c r="HZR18" s="813"/>
      <c r="HZS18" s="813"/>
      <c r="HZT18" s="813"/>
      <c r="HZU18" s="813"/>
      <c r="HZV18" s="813"/>
      <c r="HZW18" s="813"/>
      <c r="HZX18" s="813"/>
      <c r="HZY18" s="813"/>
      <c r="HZZ18" s="813"/>
      <c r="IAA18" s="813"/>
      <c r="IAB18" s="813"/>
      <c r="IAC18" s="813"/>
      <c r="IAD18" s="813"/>
      <c r="IAE18" s="813"/>
      <c r="IAF18" s="813"/>
      <c r="IAG18" s="813"/>
      <c r="IAH18" s="813"/>
      <c r="IAI18" s="813"/>
      <c r="IAJ18" s="813"/>
      <c r="IAK18" s="813"/>
      <c r="IAL18" s="813"/>
      <c r="IAM18" s="813"/>
      <c r="IAN18" s="813"/>
      <c r="IAO18" s="813"/>
      <c r="IAP18" s="813"/>
      <c r="IAQ18" s="813"/>
      <c r="IAR18" s="813"/>
      <c r="IAS18" s="813"/>
      <c r="IAT18" s="813"/>
      <c r="IAU18" s="813"/>
      <c r="IAV18" s="813"/>
      <c r="IAW18" s="813"/>
      <c r="IAX18" s="813"/>
      <c r="IAY18" s="813"/>
      <c r="IAZ18" s="813"/>
      <c r="IBA18" s="813"/>
      <c r="IBB18" s="813"/>
      <c r="IBC18" s="813"/>
      <c r="IBD18" s="813"/>
      <c r="IBE18" s="813"/>
      <c r="IBF18" s="813"/>
      <c r="IBG18" s="813"/>
      <c r="IBH18" s="813"/>
      <c r="IBI18" s="813"/>
      <c r="IBJ18" s="813"/>
      <c r="IBK18" s="813"/>
      <c r="IBL18" s="813"/>
      <c r="IBM18" s="813"/>
      <c r="IBN18" s="813"/>
      <c r="IBO18" s="813"/>
      <c r="IBP18" s="813"/>
      <c r="IBQ18" s="813"/>
      <c r="IBR18" s="813"/>
      <c r="IBS18" s="813"/>
      <c r="IBT18" s="813"/>
      <c r="IBU18" s="813"/>
      <c r="IBV18" s="813"/>
      <c r="IBW18" s="813"/>
      <c r="IBX18" s="813"/>
      <c r="IBY18" s="813"/>
      <c r="IBZ18" s="813"/>
      <c r="ICA18" s="813"/>
      <c r="ICB18" s="813"/>
      <c r="ICC18" s="813"/>
      <c r="ICD18" s="813"/>
      <c r="ICE18" s="813"/>
      <c r="ICF18" s="813"/>
      <c r="ICG18" s="813"/>
      <c r="ICH18" s="813"/>
      <c r="ICI18" s="813"/>
      <c r="ICJ18" s="813"/>
      <c r="ICK18" s="813"/>
      <c r="ICL18" s="813"/>
      <c r="ICM18" s="813"/>
      <c r="ICN18" s="813"/>
      <c r="ICO18" s="813"/>
      <c r="ICP18" s="813"/>
      <c r="ICQ18" s="813"/>
      <c r="ICR18" s="813"/>
      <c r="ICS18" s="813"/>
      <c r="ICT18" s="813"/>
      <c r="ICU18" s="813"/>
      <c r="ICV18" s="813"/>
      <c r="ICW18" s="813"/>
      <c r="ICX18" s="813"/>
      <c r="ICY18" s="813"/>
      <c r="ICZ18" s="813"/>
      <c r="IDA18" s="813"/>
      <c r="IDB18" s="813"/>
      <c r="IDC18" s="813"/>
      <c r="IDD18" s="813"/>
      <c r="IDE18" s="813"/>
      <c r="IDF18" s="813"/>
      <c r="IDG18" s="813"/>
      <c r="IDH18" s="813"/>
      <c r="IDI18" s="813"/>
      <c r="IDJ18" s="813"/>
      <c r="IDK18" s="813"/>
      <c r="IDL18" s="813"/>
      <c r="IDM18" s="813"/>
      <c r="IDN18" s="813"/>
      <c r="IDO18" s="813"/>
      <c r="IDP18" s="813"/>
      <c r="IDQ18" s="813"/>
      <c r="IDR18" s="813"/>
      <c r="IDS18" s="813"/>
      <c r="IDT18" s="813"/>
      <c r="IDU18" s="813"/>
      <c r="IDV18" s="813"/>
      <c r="IDW18" s="813"/>
      <c r="IDX18" s="813"/>
      <c r="IDY18" s="813"/>
      <c r="IDZ18" s="813"/>
      <c r="IEA18" s="813"/>
      <c r="IEB18" s="813"/>
      <c r="IEC18" s="813"/>
      <c r="IED18" s="813"/>
      <c r="IEE18" s="813"/>
      <c r="IEF18" s="813"/>
      <c r="IEG18" s="813"/>
      <c r="IEH18" s="813"/>
      <c r="IEI18" s="813"/>
      <c r="IEJ18" s="813"/>
      <c r="IEK18" s="813"/>
      <c r="IEL18" s="813"/>
      <c r="IEM18" s="813"/>
      <c r="IEN18" s="813"/>
      <c r="IEO18" s="813"/>
      <c r="IEP18" s="813"/>
      <c r="IEQ18" s="813"/>
      <c r="IER18" s="813"/>
      <c r="IES18" s="813"/>
      <c r="IET18" s="813"/>
      <c r="IEU18" s="813"/>
      <c r="IEV18" s="813"/>
      <c r="IEW18" s="813"/>
      <c r="IEX18" s="813"/>
      <c r="IEY18" s="813"/>
      <c r="IEZ18" s="813"/>
      <c r="IFA18" s="813"/>
      <c r="IFB18" s="813"/>
      <c r="IFC18" s="813"/>
      <c r="IFD18" s="813"/>
      <c r="IFE18" s="813"/>
      <c r="IFF18" s="813"/>
      <c r="IFG18" s="813"/>
      <c r="IFH18" s="813"/>
      <c r="IFI18" s="813"/>
      <c r="IFJ18" s="813"/>
      <c r="IFK18" s="813"/>
      <c r="IFL18" s="813"/>
      <c r="IFM18" s="813"/>
      <c r="IFN18" s="813"/>
      <c r="IFO18" s="813"/>
      <c r="IFP18" s="813"/>
      <c r="IFQ18" s="813"/>
      <c r="IFR18" s="813"/>
      <c r="IFS18" s="813"/>
      <c r="IFT18" s="813"/>
      <c r="IFU18" s="813"/>
      <c r="IFV18" s="813"/>
      <c r="IFW18" s="813"/>
      <c r="IFX18" s="813"/>
      <c r="IFY18" s="813"/>
      <c r="IFZ18" s="813"/>
      <c r="IGA18" s="813"/>
      <c r="IGB18" s="813"/>
      <c r="IGC18" s="813"/>
      <c r="IGD18" s="813"/>
      <c r="IGE18" s="813"/>
      <c r="IGF18" s="813"/>
      <c r="IGG18" s="813"/>
      <c r="IGH18" s="813"/>
      <c r="IGI18" s="813"/>
      <c r="IGJ18" s="813"/>
      <c r="IGK18" s="813"/>
      <c r="IGL18" s="813"/>
      <c r="IGM18" s="813"/>
      <c r="IGN18" s="813"/>
      <c r="IGO18" s="813"/>
      <c r="IGP18" s="813"/>
      <c r="IGQ18" s="813"/>
      <c r="IGR18" s="813"/>
      <c r="IGS18" s="813"/>
      <c r="IGT18" s="813"/>
      <c r="IGU18" s="813"/>
      <c r="IGV18" s="813"/>
      <c r="IGW18" s="813"/>
      <c r="IGX18" s="813"/>
      <c r="IGY18" s="813"/>
      <c r="IGZ18" s="813"/>
      <c r="IHA18" s="813"/>
      <c r="IHB18" s="813"/>
      <c r="IHC18" s="813"/>
      <c r="IHD18" s="813"/>
      <c r="IHE18" s="813"/>
      <c r="IHF18" s="813"/>
      <c r="IHG18" s="813"/>
      <c r="IHH18" s="813"/>
      <c r="IHI18" s="813"/>
      <c r="IHJ18" s="813"/>
      <c r="IHK18" s="813"/>
      <c r="IHL18" s="813"/>
      <c r="IHM18" s="813"/>
      <c r="IHN18" s="813"/>
      <c r="IHO18" s="813"/>
      <c r="IHP18" s="813"/>
      <c r="IHQ18" s="813"/>
      <c r="IHR18" s="813"/>
      <c r="IHS18" s="813"/>
      <c r="IHT18" s="813"/>
      <c r="IHU18" s="813"/>
      <c r="IHV18" s="813"/>
      <c r="IHW18" s="813"/>
      <c r="IHX18" s="813"/>
      <c r="IHY18" s="813"/>
      <c r="IHZ18" s="813"/>
      <c r="IIA18" s="813"/>
      <c r="IIB18" s="813"/>
      <c r="IIC18" s="813"/>
      <c r="IID18" s="813"/>
      <c r="IIE18" s="813"/>
      <c r="IIF18" s="813"/>
      <c r="IIG18" s="813"/>
      <c r="IIH18" s="813"/>
      <c r="III18" s="813"/>
      <c r="IIJ18" s="813"/>
      <c r="IIK18" s="813"/>
      <c r="IIL18" s="813"/>
      <c r="IIM18" s="813"/>
      <c r="IIN18" s="813"/>
      <c r="IIO18" s="813"/>
      <c r="IIP18" s="813"/>
      <c r="IIQ18" s="813"/>
      <c r="IIR18" s="813"/>
      <c r="IIS18" s="813"/>
      <c r="IIT18" s="813"/>
      <c r="IIU18" s="813"/>
      <c r="IIV18" s="813"/>
      <c r="IIW18" s="813"/>
      <c r="IIX18" s="813"/>
      <c r="IIY18" s="813"/>
      <c r="IIZ18" s="813"/>
      <c r="IJA18" s="813"/>
      <c r="IJB18" s="813"/>
      <c r="IJC18" s="813"/>
      <c r="IJD18" s="813"/>
      <c r="IJE18" s="813"/>
      <c r="IJF18" s="813"/>
      <c r="IJG18" s="813"/>
      <c r="IJH18" s="813"/>
      <c r="IJI18" s="813"/>
      <c r="IJJ18" s="813"/>
      <c r="IJK18" s="813"/>
      <c r="IJL18" s="813"/>
      <c r="IJM18" s="813"/>
      <c r="IJN18" s="813"/>
      <c r="IJO18" s="813"/>
      <c r="IJP18" s="813"/>
      <c r="IJQ18" s="813"/>
      <c r="IJR18" s="813"/>
      <c r="IJS18" s="813"/>
      <c r="IJT18" s="813"/>
      <c r="IJU18" s="813"/>
      <c r="IJV18" s="813"/>
      <c r="IJW18" s="813"/>
      <c r="IJX18" s="813"/>
      <c r="IJY18" s="813"/>
      <c r="IJZ18" s="813"/>
      <c r="IKA18" s="813"/>
      <c r="IKB18" s="813"/>
      <c r="IKC18" s="813"/>
      <c r="IKD18" s="813"/>
      <c r="IKE18" s="813"/>
      <c r="IKF18" s="813"/>
      <c r="IKG18" s="813"/>
      <c r="IKH18" s="813"/>
      <c r="IKI18" s="813"/>
      <c r="IKJ18" s="813"/>
      <c r="IKK18" s="813"/>
      <c r="IKL18" s="813"/>
      <c r="IKM18" s="813"/>
      <c r="IKN18" s="813"/>
      <c r="IKO18" s="813"/>
      <c r="IKP18" s="813"/>
      <c r="IKQ18" s="813"/>
      <c r="IKR18" s="813"/>
      <c r="IKS18" s="813"/>
      <c r="IKT18" s="813"/>
      <c r="IKU18" s="813"/>
      <c r="IKV18" s="813"/>
      <c r="IKW18" s="813"/>
      <c r="IKX18" s="813"/>
      <c r="IKY18" s="813"/>
      <c r="IKZ18" s="813"/>
      <c r="ILA18" s="813"/>
      <c r="ILB18" s="813"/>
      <c r="ILC18" s="813"/>
      <c r="ILD18" s="813"/>
      <c r="ILE18" s="813"/>
      <c r="ILF18" s="813"/>
      <c r="ILG18" s="813"/>
      <c r="ILH18" s="813"/>
      <c r="ILI18" s="813"/>
      <c r="ILJ18" s="813"/>
      <c r="ILK18" s="813"/>
      <c r="ILL18" s="813"/>
      <c r="ILM18" s="813"/>
      <c r="ILN18" s="813"/>
      <c r="ILO18" s="813"/>
      <c r="ILP18" s="813"/>
      <c r="ILQ18" s="813"/>
      <c r="ILR18" s="813"/>
      <c r="ILS18" s="813"/>
      <c r="ILT18" s="813"/>
      <c r="ILU18" s="813"/>
      <c r="ILV18" s="813"/>
      <c r="ILW18" s="813"/>
      <c r="ILX18" s="813"/>
      <c r="ILY18" s="813"/>
      <c r="ILZ18" s="813"/>
      <c r="IMA18" s="813"/>
      <c r="IMB18" s="813"/>
      <c r="IMC18" s="813"/>
      <c r="IMD18" s="813"/>
      <c r="IME18" s="813"/>
      <c r="IMF18" s="813"/>
      <c r="IMG18" s="813"/>
      <c r="IMH18" s="813"/>
      <c r="IMI18" s="813"/>
      <c r="IMJ18" s="813"/>
      <c r="IMK18" s="813"/>
      <c r="IML18" s="813"/>
      <c r="IMM18" s="813"/>
      <c r="IMN18" s="813"/>
      <c r="IMO18" s="813"/>
      <c r="IMP18" s="813"/>
      <c r="IMQ18" s="813"/>
      <c r="IMR18" s="813"/>
      <c r="IMS18" s="813"/>
      <c r="IMT18" s="813"/>
      <c r="IMU18" s="813"/>
      <c r="IMV18" s="813"/>
      <c r="IMW18" s="813"/>
      <c r="IMX18" s="813"/>
      <c r="IMY18" s="813"/>
      <c r="IMZ18" s="813"/>
      <c r="INA18" s="813"/>
      <c r="INB18" s="813"/>
      <c r="INC18" s="813"/>
      <c r="IND18" s="813"/>
      <c r="INE18" s="813"/>
      <c r="INF18" s="813"/>
      <c r="ING18" s="813"/>
      <c r="INH18" s="813"/>
      <c r="INI18" s="813"/>
      <c r="INJ18" s="813"/>
      <c r="INK18" s="813"/>
      <c r="INL18" s="813"/>
      <c r="INM18" s="813"/>
      <c r="INN18" s="813"/>
      <c r="INO18" s="813"/>
      <c r="INP18" s="813"/>
      <c r="INQ18" s="813"/>
      <c r="INR18" s="813"/>
      <c r="INS18" s="813"/>
      <c r="INT18" s="813"/>
      <c r="INU18" s="813"/>
      <c r="INV18" s="813"/>
      <c r="INW18" s="813"/>
      <c r="INX18" s="813"/>
      <c r="INY18" s="813"/>
      <c r="INZ18" s="813"/>
      <c r="IOA18" s="813"/>
      <c r="IOB18" s="813"/>
      <c r="IOC18" s="813"/>
      <c r="IOD18" s="813"/>
      <c r="IOE18" s="813"/>
      <c r="IOF18" s="813"/>
      <c r="IOG18" s="813"/>
      <c r="IOH18" s="813"/>
      <c r="IOI18" s="813"/>
      <c r="IOJ18" s="813"/>
      <c r="IOK18" s="813"/>
      <c r="IOL18" s="813"/>
      <c r="IOM18" s="813"/>
      <c r="ION18" s="813"/>
      <c r="IOO18" s="813"/>
      <c r="IOP18" s="813"/>
      <c r="IOQ18" s="813"/>
      <c r="IOR18" s="813"/>
      <c r="IOS18" s="813"/>
      <c r="IOT18" s="813"/>
      <c r="IOU18" s="813"/>
      <c r="IOV18" s="813"/>
      <c r="IOW18" s="813"/>
      <c r="IOX18" s="813"/>
      <c r="IOY18" s="813"/>
      <c r="IOZ18" s="813"/>
      <c r="IPA18" s="813"/>
      <c r="IPB18" s="813"/>
      <c r="IPC18" s="813"/>
      <c r="IPD18" s="813"/>
      <c r="IPE18" s="813"/>
      <c r="IPF18" s="813"/>
      <c r="IPG18" s="813"/>
      <c r="IPH18" s="813"/>
      <c r="IPI18" s="813"/>
      <c r="IPJ18" s="813"/>
      <c r="IPK18" s="813"/>
      <c r="IPL18" s="813"/>
      <c r="IPM18" s="813"/>
      <c r="IPN18" s="813"/>
      <c r="IPO18" s="813"/>
      <c r="IPP18" s="813"/>
      <c r="IPQ18" s="813"/>
      <c r="IPR18" s="813"/>
      <c r="IPS18" s="813"/>
      <c r="IPT18" s="813"/>
      <c r="IPU18" s="813"/>
      <c r="IPV18" s="813"/>
      <c r="IPW18" s="813"/>
      <c r="IPX18" s="813"/>
      <c r="IPY18" s="813"/>
      <c r="IPZ18" s="813"/>
      <c r="IQA18" s="813"/>
      <c r="IQB18" s="813"/>
      <c r="IQC18" s="813"/>
      <c r="IQD18" s="813"/>
      <c r="IQE18" s="813"/>
      <c r="IQF18" s="813"/>
      <c r="IQG18" s="813"/>
      <c r="IQH18" s="813"/>
      <c r="IQI18" s="813"/>
      <c r="IQJ18" s="813"/>
      <c r="IQK18" s="813"/>
      <c r="IQL18" s="813"/>
      <c r="IQM18" s="813"/>
      <c r="IQN18" s="813"/>
      <c r="IQO18" s="813"/>
      <c r="IQP18" s="813"/>
      <c r="IQQ18" s="813"/>
      <c r="IQR18" s="813"/>
      <c r="IQS18" s="813"/>
      <c r="IQT18" s="813"/>
      <c r="IQU18" s="813"/>
      <c r="IQV18" s="813"/>
      <c r="IQW18" s="813"/>
      <c r="IQX18" s="813"/>
      <c r="IQY18" s="813"/>
      <c r="IQZ18" s="813"/>
      <c r="IRA18" s="813"/>
      <c r="IRB18" s="813"/>
      <c r="IRC18" s="813"/>
      <c r="IRD18" s="813"/>
      <c r="IRE18" s="813"/>
      <c r="IRF18" s="813"/>
      <c r="IRG18" s="813"/>
      <c r="IRH18" s="813"/>
      <c r="IRI18" s="813"/>
      <c r="IRJ18" s="813"/>
      <c r="IRK18" s="813"/>
      <c r="IRL18" s="813"/>
      <c r="IRM18" s="813"/>
      <c r="IRN18" s="813"/>
      <c r="IRO18" s="813"/>
      <c r="IRP18" s="813"/>
      <c r="IRQ18" s="813"/>
      <c r="IRR18" s="813"/>
      <c r="IRS18" s="813"/>
      <c r="IRT18" s="813"/>
      <c r="IRU18" s="813"/>
      <c r="IRV18" s="813"/>
      <c r="IRW18" s="813"/>
      <c r="IRX18" s="813"/>
      <c r="IRY18" s="813"/>
      <c r="IRZ18" s="813"/>
      <c r="ISA18" s="813"/>
      <c r="ISB18" s="813"/>
      <c r="ISC18" s="813"/>
      <c r="ISD18" s="813"/>
      <c r="ISE18" s="813"/>
      <c r="ISF18" s="813"/>
      <c r="ISG18" s="813"/>
      <c r="ISH18" s="813"/>
      <c r="ISI18" s="813"/>
      <c r="ISJ18" s="813"/>
      <c r="ISK18" s="813"/>
      <c r="ISL18" s="813"/>
      <c r="ISM18" s="813"/>
      <c r="ISN18" s="813"/>
      <c r="ISO18" s="813"/>
      <c r="ISP18" s="813"/>
      <c r="ISQ18" s="813"/>
      <c r="ISR18" s="813"/>
      <c r="ISS18" s="813"/>
      <c r="IST18" s="813"/>
      <c r="ISU18" s="813"/>
      <c r="ISV18" s="813"/>
      <c r="ISW18" s="813"/>
      <c r="ISX18" s="813"/>
      <c r="ISY18" s="813"/>
      <c r="ISZ18" s="813"/>
      <c r="ITA18" s="813"/>
      <c r="ITB18" s="813"/>
      <c r="ITC18" s="813"/>
      <c r="ITD18" s="813"/>
      <c r="ITE18" s="813"/>
      <c r="ITF18" s="813"/>
      <c r="ITG18" s="813"/>
      <c r="ITH18" s="813"/>
      <c r="ITI18" s="813"/>
      <c r="ITJ18" s="813"/>
      <c r="ITK18" s="813"/>
      <c r="ITL18" s="813"/>
      <c r="ITM18" s="813"/>
      <c r="ITN18" s="813"/>
      <c r="ITO18" s="813"/>
      <c r="ITP18" s="813"/>
      <c r="ITQ18" s="813"/>
      <c r="ITR18" s="813"/>
      <c r="ITS18" s="813"/>
      <c r="ITT18" s="813"/>
      <c r="ITU18" s="813"/>
      <c r="ITV18" s="813"/>
      <c r="ITW18" s="813"/>
      <c r="ITX18" s="813"/>
      <c r="ITY18" s="813"/>
      <c r="ITZ18" s="813"/>
      <c r="IUA18" s="813"/>
      <c r="IUB18" s="813"/>
      <c r="IUC18" s="813"/>
      <c r="IUD18" s="813"/>
      <c r="IUE18" s="813"/>
      <c r="IUF18" s="813"/>
      <c r="IUG18" s="813"/>
      <c r="IUH18" s="813"/>
      <c r="IUI18" s="813"/>
      <c r="IUJ18" s="813"/>
      <c r="IUK18" s="813"/>
      <c r="IUL18" s="813"/>
      <c r="IUM18" s="813"/>
      <c r="IUN18" s="813"/>
      <c r="IUO18" s="813"/>
      <c r="IUP18" s="813"/>
      <c r="IUQ18" s="813"/>
      <c r="IUR18" s="813"/>
      <c r="IUS18" s="813"/>
      <c r="IUT18" s="813"/>
      <c r="IUU18" s="813"/>
      <c r="IUV18" s="813"/>
      <c r="IUW18" s="813"/>
      <c r="IUX18" s="813"/>
      <c r="IUY18" s="813"/>
      <c r="IUZ18" s="813"/>
      <c r="IVA18" s="813"/>
      <c r="IVB18" s="813"/>
      <c r="IVC18" s="813"/>
      <c r="IVD18" s="813"/>
      <c r="IVE18" s="813"/>
      <c r="IVF18" s="813"/>
      <c r="IVG18" s="813"/>
      <c r="IVH18" s="813"/>
      <c r="IVI18" s="813"/>
      <c r="IVJ18" s="813"/>
      <c r="IVK18" s="813"/>
      <c r="IVL18" s="813"/>
      <c r="IVM18" s="813"/>
      <c r="IVN18" s="813"/>
      <c r="IVO18" s="813"/>
      <c r="IVP18" s="813"/>
      <c r="IVQ18" s="813"/>
      <c r="IVR18" s="813"/>
      <c r="IVS18" s="813"/>
      <c r="IVT18" s="813"/>
      <c r="IVU18" s="813"/>
      <c r="IVV18" s="813"/>
      <c r="IVW18" s="813"/>
      <c r="IVX18" s="813"/>
      <c r="IVY18" s="813"/>
      <c r="IVZ18" s="813"/>
      <c r="IWA18" s="813"/>
      <c r="IWB18" s="813"/>
      <c r="IWC18" s="813"/>
      <c r="IWD18" s="813"/>
      <c r="IWE18" s="813"/>
      <c r="IWF18" s="813"/>
      <c r="IWG18" s="813"/>
      <c r="IWH18" s="813"/>
      <c r="IWI18" s="813"/>
      <c r="IWJ18" s="813"/>
      <c r="IWK18" s="813"/>
      <c r="IWL18" s="813"/>
      <c r="IWM18" s="813"/>
      <c r="IWN18" s="813"/>
      <c r="IWO18" s="813"/>
      <c r="IWP18" s="813"/>
      <c r="IWQ18" s="813"/>
      <c r="IWR18" s="813"/>
      <c r="IWS18" s="813"/>
      <c r="IWT18" s="813"/>
      <c r="IWU18" s="813"/>
      <c r="IWV18" s="813"/>
      <c r="IWW18" s="813"/>
      <c r="IWX18" s="813"/>
      <c r="IWY18" s="813"/>
      <c r="IWZ18" s="813"/>
      <c r="IXA18" s="813"/>
      <c r="IXB18" s="813"/>
      <c r="IXC18" s="813"/>
      <c r="IXD18" s="813"/>
      <c r="IXE18" s="813"/>
      <c r="IXF18" s="813"/>
      <c r="IXG18" s="813"/>
      <c r="IXH18" s="813"/>
      <c r="IXI18" s="813"/>
      <c r="IXJ18" s="813"/>
      <c r="IXK18" s="813"/>
      <c r="IXL18" s="813"/>
      <c r="IXM18" s="813"/>
      <c r="IXN18" s="813"/>
      <c r="IXO18" s="813"/>
      <c r="IXP18" s="813"/>
      <c r="IXQ18" s="813"/>
      <c r="IXR18" s="813"/>
      <c r="IXS18" s="813"/>
      <c r="IXT18" s="813"/>
      <c r="IXU18" s="813"/>
      <c r="IXV18" s="813"/>
      <c r="IXW18" s="813"/>
      <c r="IXX18" s="813"/>
      <c r="IXY18" s="813"/>
      <c r="IXZ18" s="813"/>
      <c r="IYA18" s="813"/>
      <c r="IYB18" s="813"/>
      <c r="IYC18" s="813"/>
      <c r="IYD18" s="813"/>
      <c r="IYE18" s="813"/>
      <c r="IYF18" s="813"/>
      <c r="IYG18" s="813"/>
      <c r="IYH18" s="813"/>
      <c r="IYI18" s="813"/>
      <c r="IYJ18" s="813"/>
      <c r="IYK18" s="813"/>
      <c r="IYL18" s="813"/>
      <c r="IYM18" s="813"/>
      <c r="IYN18" s="813"/>
      <c r="IYO18" s="813"/>
      <c r="IYP18" s="813"/>
      <c r="IYQ18" s="813"/>
      <c r="IYR18" s="813"/>
      <c r="IYS18" s="813"/>
      <c r="IYT18" s="813"/>
      <c r="IYU18" s="813"/>
      <c r="IYV18" s="813"/>
      <c r="IYW18" s="813"/>
      <c r="IYX18" s="813"/>
      <c r="IYY18" s="813"/>
      <c r="IYZ18" s="813"/>
      <c r="IZA18" s="813"/>
      <c r="IZB18" s="813"/>
      <c r="IZC18" s="813"/>
      <c r="IZD18" s="813"/>
      <c r="IZE18" s="813"/>
      <c r="IZF18" s="813"/>
      <c r="IZG18" s="813"/>
      <c r="IZH18" s="813"/>
      <c r="IZI18" s="813"/>
      <c r="IZJ18" s="813"/>
      <c r="IZK18" s="813"/>
      <c r="IZL18" s="813"/>
      <c r="IZM18" s="813"/>
      <c r="IZN18" s="813"/>
      <c r="IZO18" s="813"/>
      <c r="IZP18" s="813"/>
      <c r="IZQ18" s="813"/>
      <c r="IZR18" s="813"/>
      <c r="IZS18" s="813"/>
      <c r="IZT18" s="813"/>
      <c r="IZU18" s="813"/>
      <c r="IZV18" s="813"/>
      <c r="IZW18" s="813"/>
      <c r="IZX18" s="813"/>
      <c r="IZY18" s="813"/>
      <c r="IZZ18" s="813"/>
      <c r="JAA18" s="813"/>
      <c r="JAB18" s="813"/>
      <c r="JAC18" s="813"/>
      <c r="JAD18" s="813"/>
      <c r="JAE18" s="813"/>
      <c r="JAF18" s="813"/>
      <c r="JAG18" s="813"/>
      <c r="JAH18" s="813"/>
      <c r="JAI18" s="813"/>
      <c r="JAJ18" s="813"/>
      <c r="JAK18" s="813"/>
      <c r="JAL18" s="813"/>
      <c r="JAM18" s="813"/>
      <c r="JAN18" s="813"/>
      <c r="JAO18" s="813"/>
      <c r="JAP18" s="813"/>
      <c r="JAQ18" s="813"/>
      <c r="JAR18" s="813"/>
      <c r="JAS18" s="813"/>
      <c r="JAT18" s="813"/>
      <c r="JAU18" s="813"/>
      <c r="JAV18" s="813"/>
      <c r="JAW18" s="813"/>
      <c r="JAX18" s="813"/>
      <c r="JAY18" s="813"/>
      <c r="JAZ18" s="813"/>
      <c r="JBA18" s="813"/>
      <c r="JBB18" s="813"/>
      <c r="JBC18" s="813"/>
      <c r="JBD18" s="813"/>
      <c r="JBE18" s="813"/>
      <c r="JBF18" s="813"/>
      <c r="JBG18" s="813"/>
      <c r="JBH18" s="813"/>
      <c r="JBI18" s="813"/>
      <c r="JBJ18" s="813"/>
      <c r="JBK18" s="813"/>
      <c r="JBL18" s="813"/>
      <c r="JBM18" s="813"/>
      <c r="JBN18" s="813"/>
      <c r="JBO18" s="813"/>
      <c r="JBP18" s="813"/>
      <c r="JBQ18" s="813"/>
      <c r="JBR18" s="813"/>
      <c r="JBS18" s="813"/>
      <c r="JBT18" s="813"/>
      <c r="JBU18" s="813"/>
      <c r="JBV18" s="813"/>
      <c r="JBW18" s="813"/>
      <c r="JBX18" s="813"/>
      <c r="JBY18" s="813"/>
      <c r="JBZ18" s="813"/>
      <c r="JCA18" s="813"/>
      <c r="JCB18" s="813"/>
      <c r="JCC18" s="813"/>
      <c r="JCD18" s="813"/>
      <c r="JCE18" s="813"/>
      <c r="JCF18" s="813"/>
      <c r="JCG18" s="813"/>
      <c r="JCH18" s="813"/>
      <c r="JCI18" s="813"/>
      <c r="JCJ18" s="813"/>
      <c r="JCK18" s="813"/>
      <c r="JCL18" s="813"/>
      <c r="JCM18" s="813"/>
      <c r="JCN18" s="813"/>
      <c r="JCO18" s="813"/>
      <c r="JCP18" s="813"/>
      <c r="JCQ18" s="813"/>
      <c r="JCR18" s="813"/>
      <c r="JCS18" s="813"/>
      <c r="JCT18" s="813"/>
      <c r="JCU18" s="813"/>
      <c r="JCV18" s="813"/>
      <c r="JCW18" s="813"/>
      <c r="JCX18" s="813"/>
      <c r="JCY18" s="813"/>
      <c r="JCZ18" s="813"/>
      <c r="JDA18" s="813"/>
      <c r="JDB18" s="813"/>
      <c r="JDC18" s="813"/>
      <c r="JDD18" s="813"/>
      <c r="JDE18" s="813"/>
      <c r="JDF18" s="813"/>
      <c r="JDG18" s="813"/>
      <c r="JDH18" s="813"/>
      <c r="JDI18" s="813"/>
      <c r="JDJ18" s="813"/>
      <c r="JDK18" s="813"/>
      <c r="JDL18" s="813"/>
      <c r="JDM18" s="813"/>
      <c r="JDN18" s="813"/>
      <c r="JDO18" s="813"/>
      <c r="JDP18" s="813"/>
      <c r="JDQ18" s="813"/>
      <c r="JDR18" s="813"/>
      <c r="JDS18" s="813"/>
      <c r="JDT18" s="813"/>
      <c r="JDU18" s="813"/>
      <c r="JDV18" s="813"/>
      <c r="JDW18" s="813"/>
      <c r="JDX18" s="813"/>
      <c r="JDY18" s="813"/>
      <c r="JDZ18" s="813"/>
      <c r="JEA18" s="813"/>
      <c r="JEB18" s="813"/>
      <c r="JEC18" s="813"/>
      <c r="JED18" s="813"/>
      <c r="JEE18" s="813"/>
      <c r="JEF18" s="813"/>
      <c r="JEG18" s="813"/>
      <c r="JEH18" s="813"/>
      <c r="JEI18" s="813"/>
      <c r="JEJ18" s="813"/>
      <c r="JEK18" s="813"/>
      <c r="JEL18" s="813"/>
      <c r="JEM18" s="813"/>
      <c r="JEN18" s="813"/>
      <c r="JEO18" s="813"/>
      <c r="JEP18" s="813"/>
      <c r="JEQ18" s="813"/>
      <c r="JER18" s="813"/>
      <c r="JES18" s="813"/>
      <c r="JET18" s="813"/>
      <c r="JEU18" s="813"/>
      <c r="JEV18" s="813"/>
      <c r="JEW18" s="813"/>
      <c r="JEX18" s="813"/>
      <c r="JEY18" s="813"/>
      <c r="JEZ18" s="813"/>
      <c r="JFA18" s="813"/>
      <c r="JFB18" s="813"/>
      <c r="JFC18" s="813"/>
      <c r="JFD18" s="813"/>
      <c r="JFE18" s="813"/>
      <c r="JFF18" s="813"/>
      <c r="JFG18" s="813"/>
      <c r="JFH18" s="813"/>
      <c r="JFI18" s="813"/>
      <c r="JFJ18" s="813"/>
      <c r="JFK18" s="813"/>
      <c r="JFL18" s="813"/>
      <c r="JFM18" s="813"/>
      <c r="JFN18" s="813"/>
      <c r="JFO18" s="813"/>
      <c r="JFP18" s="813"/>
      <c r="JFQ18" s="813"/>
      <c r="JFR18" s="813"/>
      <c r="JFS18" s="813"/>
      <c r="JFT18" s="813"/>
      <c r="JFU18" s="813"/>
      <c r="JFV18" s="813"/>
      <c r="JFW18" s="813"/>
      <c r="JFX18" s="813"/>
      <c r="JFY18" s="813"/>
      <c r="JFZ18" s="813"/>
      <c r="JGA18" s="813"/>
      <c r="JGB18" s="813"/>
      <c r="JGC18" s="813"/>
      <c r="JGD18" s="813"/>
      <c r="JGE18" s="813"/>
      <c r="JGF18" s="813"/>
      <c r="JGG18" s="813"/>
      <c r="JGH18" s="813"/>
      <c r="JGI18" s="813"/>
      <c r="JGJ18" s="813"/>
      <c r="JGK18" s="813"/>
      <c r="JGL18" s="813"/>
      <c r="JGM18" s="813"/>
      <c r="JGN18" s="813"/>
      <c r="JGO18" s="813"/>
      <c r="JGP18" s="813"/>
      <c r="JGQ18" s="813"/>
      <c r="JGR18" s="813"/>
      <c r="JGS18" s="813"/>
      <c r="JGT18" s="813"/>
      <c r="JGU18" s="813"/>
      <c r="JGV18" s="813"/>
      <c r="JGW18" s="813"/>
      <c r="JGX18" s="813"/>
      <c r="JGY18" s="813"/>
      <c r="JGZ18" s="813"/>
      <c r="JHA18" s="813"/>
      <c r="JHB18" s="813"/>
      <c r="JHC18" s="813"/>
      <c r="JHD18" s="813"/>
      <c r="JHE18" s="813"/>
      <c r="JHF18" s="813"/>
      <c r="JHG18" s="813"/>
      <c r="JHH18" s="813"/>
      <c r="JHI18" s="813"/>
      <c r="JHJ18" s="813"/>
      <c r="JHK18" s="813"/>
      <c r="JHL18" s="813"/>
      <c r="JHM18" s="813"/>
      <c r="JHN18" s="813"/>
      <c r="JHO18" s="813"/>
      <c r="JHP18" s="813"/>
      <c r="JHQ18" s="813"/>
      <c r="JHR18" s="813"/>
      <c r="JHS18" s="813"/>
      <c r="JHT18" s="813"/>
      <c r="JHU18" s="813"/>
      <c r="JHV18" s="813"/>
      <c r="JHW18" s="813"/>
      <c r="JHX18" s="813"/>
      <c r="JHY18" s="813"/>
      <c r="JHZ18" s="813"/>
      <c r="JIA18" s="813"/>
      <c r="JIB18" s="813"/>
      <c r="JIC18" s="813"/>
      <c r="JID18" s="813"/>
      <c r="JIE18" s="813"/>
      <c r="JIF18" s="813"/>
      <c r="JIG18" s="813"/>
      <c r="JIH18" s="813"/>
      <c r="JII18" s="813"/>
      <c r="JIJ18" s="813"/>
      <c r="JIK18" s="813"/>
      <c r="JIL18" s="813"/>
      <c r="JIM18" s="813"/>
      <c r="JIN18" s="813"/>
      <c r="JIO18" s="813"/>
      <c r="JIP18" s="813"/>
      <c r="JIQ18" s="813"/>
      <c r="JIR18" s="813"/>
      <c r="JIS18" s="813"/>
      <c r="JIT18" s="813"/>
      <c r="JIU18" s="813"/>
      <c r="JIV18" s="813"/>
      <c r="JIW18" s="813"/>
      <c r="JIX18" s="813"/>
      <c r="JIY18" s="813"/>
      <c r="JIZ18" s="813"/>
      <c r="JJA18" s="813"/>
      <c r="JJB18" s="813"/>
      <c r="JJC18" s="813"/>
      <c r="JJD18" s="813"/>
      <c r="JJE18" s="813"/>
      <c r="JJF18" s="813"/>
      <c r="JJG18" s="813"/>
      <c r="JJH18" s="813"/>
      <c r="JJI18" s="813"/>
      <c r="JJJ18" s="813"/>
      <c r="JJK18" s="813"/>
      <c r="JJL18" s="813"/>
      <c r="JJM18" s="813"/>
      <c r="JJN18" s="813"/>
      <c r="JJO18" s="813"/>
      <c r="JJP18" s="813"/>
      <c r="JJQ18" s="813"/>
      <c r="JJR18" s="813"/>
      <c r="JJS18" s="813"/>
      <c r="JJT18" s="813"/>
      <c r="JJU18" s="813"/>
      <c r="JJV18" s="813"/>
      <c r="JJW18" s="813"/>
      <c r="JJX18" s="813"/>
      <c r="JJY18" s="813"/>
      <c r="JJZ18" s="813"/>
      <c r="JKA18" s="813"/>
      <c r="JKB18" s="813"/>
      <c r="JKC18" s="813"/>
      <c r="JKD18" s="813"/>
      <c r="JKE18" s="813"/>
      <c r="JKF18" s="813"/>
      <c r="JKG18" s="813"/>
      <c r="JKH18" s="813"/>
      <c r="JKI18" s="813"/>
      <c r="JKJ18" s="813"/>
      <c r="JKK18" s="813"/>
      <c r="JKL18" s="813"/>
      <c r="JKM18" s="813"/>
      <c r="JKN18" s="813"/>
      <c r="JKO18" s="813"/>
      <c r="JKP18" s="813"/>
      <c r="JKQ18" s="813"/>
      <c r="JKR18" s="813"/>
      <c r="JKS18" s="813"/>
      <c r="JKT18" s="813"/>
      <c r="JKU18" s="813"/>
      <c r="JKV18" s="813"/>
      <c r="JKW18" s="813"/>
      <c r="JKX18" s="813"/>
      <c r="JKY18" s="813"/>
      <c r="JKZ18" s="813"/>
      <c r="JLA18" s="813"/>
      <c r="JLB18" s="813"/>
      <c r="JLC18" s="813"/>
      <c r="JLD18" s="813"/>
      <c r="JLE18" s="813"/>
      <c r="JLF18" s="813"/>
      <c r="JLG18" s="813"/>
      <c r="JLH18" s="813"/>
      <c r="JLI18" s="813"/>
      <c r="JLJ18" s="813"/>
      <c r="JLK18" s="813"/>
      <c r="JLL18" s="813"/>
      <c r="JLM18" s="813"/>
      <c r="JLN18" s="813"/>
      <c r="JLO18" s="813"/>
      <c r="JLP18" s="813"/>
      <c r="JLQ18" s="813"/>
      <c r="JLR18" s="813"/>
      <c r="JLS18" s="813"/>
      <c r="JLT18" s="813"/>
      <c r="JLU18" s="813"/>
      <c r="JLV18" s="813"/>
      <c r="JLW18" s="813"/>
      <c r="JLX18" s="813"/>
      <c r="JLY18" s="813"/>
      <c r="JLZ18" s="813"/>
      <c r="JMA18" s="813"/>
      <c r="JMB18" s="813"/>
      <c r="JMC18" s="813"/>
      <c r="JMD18" s="813"/>
      <c r="JME18" s="813"/>
      <c r="JMF18" s="813"/>
      <c r="JMG18" s="813"/>
      <c r="JMH18" s="813"/>
      <c r="JMI18" s="813"/>
      <c r="JMJ18" s="813"/>
      <c r="JMK18" s="813"/>
      <c r="JML18" s="813"/>
      <c r="JMM18" s="813"/>
      <c r="JMN18" s="813"/>
      <c r="JMO18" s="813"/>
      <c r="JMP18" s="813"/>
      <c r="JMQ18" s="813"/>
      <c r="JMR18" s="813"/>
      <c r="JMS18" s="813"/>
      <c r="JMT18" s="813"/>
      <c r="JMU18" s="813"/>
      <c r="JMV18" s="813"/>
      <c r="JMW18" s="813"/>
      <c r="JMX18" s="813"/>
      <c r="JMY18" s="813"/>
      <c r="JMZ18" s="813"/>
      <c r="JNA18" s="813"/>
      <c r="JNB18" s="813"/>
      <c r="JNC18" s="813"/>
      <c r="JND18" s="813"/>
      <c r="JNE18" s="813"/>
      <c r="JNF18" s="813"/>
      <c r="JNG18" s="813"/>
      <c r="JNH18" s="813"/>
      <c r="JNI18" s="813"/>
      <c r="JNJ18" s="813"/>
      <c r="JNK18" s="813"/>
      <c r="JNL18" s="813"/>
      <c r="JNM18" s="813"/>
      <c r="JNN18" s="813"/>
      <c r="JNO18" s="813"/>
      <c r="JNP18" s="813"/>
      <c r="JNQ18" s="813"/>
      <c r="JNR18" s="813"/>
      <c r="JNS18" s="813"/>
      <c r="JNT18" s="813"/>
      <c r="JNU18" s="813"/>
      <c r="JNV18" s="813"/>
      <c r="JNW18" s="813"/>
      <c r="JNX18" s="813"/>
      <c r="JNY18" s="813"/>
      <c r="JNZ18" s="813"/>
      <c r="JOA18" s="813"/>
      <c r="JOB18" s="813"/>
      <c r="JOC18" s="813"/>
      <c r="JOD18" s="813"/>
      <c r="JOE18" s="813"/>
      <c r="JOF18" s="813"/>
      <c r="JOG18" s="813"/>
      <c r="JOH18" s="813"/>
      <c r="JOI18" s="813"/>
      <c r="JOJ18" s="813"/>
      <c r="JOK18" s="813"/>
      <c r="JOL18" s="813"/>
      <c r="JOM18" s="813"/>
      <c r="JON18" s="813"/>
      <c r="JOO18" s="813"/>
      <c r="JOP18" s="813"/>
      <c r="JOQ18" s="813"/>
      <c r="JOR18" s="813"/>
      <c r="JOS18" s="813"/>
      <c r="JOT18" s="813"/>
      <c r="JOU18" s="813"/>
      <c r="JOV18" s="813"/>
      <c r="JOW18" s="813"/>
      <c r="JOX18" s="813"/>
      <c r="JOY18" s="813"/>
      <c r="JOZ18" s="813"/>
      <c r="JPA18" s="813"/>
      <c r="JPB18" s="813"/>
      <c r="JPC18" s="813"/>
      <c r="JPD18" s="813"/>
      <c r="JPE18" s="813"/>
      <c r="JPF18" s="813"/>
      <c r="JPG18" s="813"/>
      <c r="JPH18" s="813"/>
      <c r="JPI18" s="813"/>
      <c r="JPJ18" s="813"/>
      <c r="JPK18" s="813"/>
      <c r="JPL18" s="813"/>
      <c r="JPM18" s="813"/>
      <c r="JPN18" s="813"/>
      <c r="JPO18" s="813"/>
      <c r="JPP18" s="813"/>
      <c r="JPQ18" s="813"/>
      <c r="JPR18" s="813"/>
      <c r="JPS18" s="813"/>
      <c r="JPT18" s="813"/>
      <c r="JPU18" s="813"/>
      <c r="JPV18" s="813"/>
      <c r="JPW18" s="813"/>
      <c r="JPX18" s="813"/>
      <c r="JPY18" s="813"/>
      <c r="JPZ18" s="813"/>
      <c r="JQA18" s="813"/>
      <c r="JQB18" s="813"/>
      <c r="JQC18" s="813"/>
      <c r="JQD18" s="813"/>
      <c r="JQE18" s="813"/>
      <c r="JQF18" s="813"/>
      <c r="JQG18" s="813"/>
      <c r="JQH18" s="813"/>
      <c r="JQI18" s="813"/>
      <c r="JQJ18" s="813"/>
      <c r="JQK18" s="813"/>
      <c r="JQL18" s="813"/>
      <c r="JQM18" s="813"/>
      <c r="JQN18" s="813"/>
      <c r="JQO18" s="813"/>
      <c r="JQP18" s="813"/>
      <c r="JQQ18" s="813"/>
      <c r="JQR18" s="813"/>
      <c r="JQS18" s="813"/>
      <c r="JQT18" s="813"/>
      <c r="JQU18" s="813"/>
      <c r="JQV18" s="813"/>
      <c r="JQW18" s="813"/>
      <c r="JQX18" s="813"/>
      <c r="JQY18" s="813"/>
      <c r="JQZ18" s="813"/>
      <c r="JRA18" s="813"/>
      <c r="JRB18" s="813"/>
      <c r="JRC18" s="813"/>
      <c r="JRD18" s="813"/>
      <c r="JRE18" s="813"/>
      <c r="JRF18" s="813"/>
      <c r="JRG18" s="813"/>
      <c r="JRH18" s="813"/>
      <c r="JRI18" s="813"/>
      <c r="JRJ18" s="813"/>
      <c r="JRK18" s="813"/>
      <c r="JRL18" s="813"/>
      <c r="JRM18" s="813"/>
      <c r="JRN18" s="813"/>
      <c r="JRO18" s="813"/>
      <c r="JRP18" s="813"/>
      <c r="JRQ18" s="813"/>
      <c r="JRR18" s="813"/>
      <c r="JRS18" s="813"/>
      <c r="JRT18" s="813"/>
      <c r="JRU18" s="813"/>
      <c r="JRV18" s="813"/>
      <c r="JRW18" s="813"/>
      <c r="JRX18" s="813"/>
      <c r="JRY18" s="813"/>
      <c r="JRZ18" s="813"/>
      <c r="JSA18" s="813"/>
      <c r="JSB18" s="813"/>
      <c r="JSC18" s="813"/>
      <c r="JSD18" s="813"/>
      <c r="JSE18" s="813"/>
      <c r="JSF18" s="813"/>
      <c r="JSG18" s="813"/>
      <c r="JSH18" s="813"/>
      <c r="JSI18" s="813"/>
      <c r="JSJ18" s="813"/>
      <c r="JSK18" s="813"/>
      <c r="JSL18" s="813"/>
      <c r="JSM18" s="813"/>
      <c r="JSN18" s="813"/>
      <c r="JSO18" s="813"/>
      <c r="JSP18" s="813"/>
      <c r="JSQ18" s="813"/>
      <c r="JSR18" s="813"/>
      <c r="JSS18" s="813"/>
      <c r="JST18" s="813"/>
      <c r="JSU18" s="813"/>
      <c r="JSV18" s="813"/>
      <c r="JSW18" s="813"/>
      <c r="JSX18" s="813"/>
      <c r="JSY18" s="813"/>
      <c r="JSZ18" s="813"/>
      <c r="JTA18" s="813"/>
      <c r="JTB18" s="813"/>
      <c r="JTC18" s="813"/>
      <c r="JTD18" s="813"/>
      <c r="JTE18" s="813"/>
      <c r="JTF18" s="813"/>
      <c r="JTG18" s="813"/>
      <c r="JTH18" s="813"/>
      <c r="JTI18" s="813"/>
      <c r="JTJ18" s="813"/>
      <c r="JTK18" s="813"/>
      <c r="JTL18" s="813"/>
      <c r="JTM18" s="813"/>
      <c r="JTN18" s="813"/>
      <c r="JTO18" s="813"/>
      <c r="JTP18" s="813"/>
      <c r="JTQ18" s="813"/>
      <c r="JTR18" s="813"/>
      <c r="JTS18" s="813"/>
      <c r="JTT18" s="813"/>
      <c r="JTU18" s="813"/>
      <c r="JTV18" s="813"/>
      <c r="JTW18" s="813"/>
      <c r="JTX18" s="813"/>
      <c r="JTY18" s="813"/>
      <c r="JTZ18" s="813"/>
      <c r="JUA18" s="813"/>
      <c r="JUB18" s="813"/>
      <c r="JUC18" s="813"/>
      <c r="JUD18" s="813"/>
      <c r="JUE18" s="813"/>
      <c r="JUF18" s="813"/>
      <c r="JUG18" s="813"/>
      <c r="JUH18" s="813"/>
      <c r="JUI18" s="813"/>
      <c r="JUJ18" s="813"/>
      <c r="JUK18" s="813"/>
      <c r="JUL18" s="813"/>
      <c r="JUM18" s="813"/>
      <c r="JUN18" s="813"/>
      <c r="JUO18" s="813"/>
      <c r="JUP18" s="813"/>
      <c r="JUQ18" s="813"/>
      <c r="JUR18" s="813"/>
      <c r="JUS18" s="813"/>
      <c r="JUT18" s="813"/>
      <c r="JUU18" s="813"/>
      <c r="JUV18" s="813"/>
      <c r="JUW18" s="813"/>
      <c r="JUX18" s="813"/>
      <c r="JUY18" s="813"/>
      <c r="JUZ18" s="813"/>
      <c r="JVA18" s="813"/>
      <c r="JVB18" s="813"/>
      <c r="JVC18" s="813"/>
      <c r="JVD18" s="813"/>
      <c r="JVE18" s="813"/>
      <c r="JVF18" s="813"/>
      <c r="JVG18" s="813"/>
      <c r="JVH18" s="813"/>
      <c r="JVI18" s="813"/>
      <c r="JVJ18" s="813"/>
      <c r="JVK18" s="813"/>
      <c r="JVL18" s="813"/>
      <c r="JVM18" s="813"/>
      <c r="JVN18" s="813"/>
      <c r="JVO18" s="813"/>
      <c r="JVP18" s="813"/>
      <c r="JVQ18" s="813"/>
      <c r="JVR18" s="813"/>
      <c r="JVS18" s="813"/>
      <c r="JVT18" s="813"/>
      <c r="JVU18" s="813"/>
      <c r="JVV18" s="813"/>
      <c r="JVW18" s="813"/>
      <c r="JVX18" s="813"/>
      <c r="JVY18" s="813"/>
      <c r="JVZ18" s="813"/>
      <c r="JWA18" s="813"/>
      <c r="JWB18" s="813"/>
      <c r="JWC18" s="813"/>
      <c r="JWD18" s="813"/>
      <c r="JWE18" s="813"/>
      <c r="JWF18" s="813"/>
      <c r="JWG18" s="813"/>
      <c r="JWH18" s="813"/>
      <c r="JWI18" s="813"/>
      <c r="JWJ18" s="813"/>
      <c r="JWK18" s="813"/>
      <c r="JWL18" s="813"/>
      <c r="JWM18" s="813"/>
      <c r="JWN18" s="813"/>
      <c r="JWO18" s="813"/>
      <c r="JWP18" s="813"/>
      <c r="JWQ18" s="813"/>
      <c r="JWR18" s="813"/>
      <c r="JWS18" s="813"/>
      <c r="JWT18" s="813"/>
      <c r="JWU18" s="813"/>
      <c r="JWV18" s="813"/>
      <c r="JWW18" s="813"/>
      <c r="JWX18" s="813"/>
      <c r="JWY18" s="813"/>
      <c r="JWZ18" s="813"/>
      <c r="JXA18" s="813"/>
      <c r="JXB18" s="813"/>
      <c r="JXC18" s="813"/>
      <c r="JXD18" s="813"/>
      <c r="JXE18" s="813"/>
      <c r="JXF18" s="813"/>
      <c r="JXG18" s="813"/>
      <c r="JXH18" s="813"/>
      <c r="JXI18" s="813"/>
      <c r="JXJ18" s="813"/>
      <c r="JXK18" s="813"/>
      <c r="JXL18" s="813"/>
      <c r="JXM18" s="813"/>
      <c r="JXN18" s="813"/>
      <c r="JXO18" s="813"/>
      <c r="JXP18" s="813"/>
      <c r="JXQ18" s="813"/>
      <c r="JXR18" s="813"/>
      <c r="JXS18" s="813"/>
      <c r="JXT18" s="813"/>
      <c r="JXU18" s="813"/>
      <c r="JXV18" s="813"/>
      <c r="JXW18" s="813"/>
      <c r="JXX18" s="813"/>
      <c r="JXY18" s="813"/>
      <c r="JXZ18" s="813"/>
      <c r="JYA18" s="813"/>
      <c r="JYB18" s="813"/>
      <c r="JYC18" s="813"/>
      <c r="JYD18" s="813"/>
      <c r="JYE18" s="813"/>
      <c r="JYF18" s="813"/>
      <c r="JYG18" s="813"/>
      <c r="JYH18" s="813"/>
      <c r="JYI18" s="813"/>
      <c r="JYJ18" s="813"/>
      <c r="JYK18" s="813"/>
      <c r="JYL18" s="813"/>
      <c r="JYM18" s="813"/>
      <c r="JYN18" s="813"/>
      <c r="JYO18" s="813"/>
      <c r="JYP18" s="813"/>
      <c r="JYQ18" s="813"/>
      <c r="JYR18" s="813"/>
      <c r="JYS18" s="813"/>
      <c r="JYT18" s="813"/>
      <c r="JYU18" s="813"/>
      <c r="JYV18" s="813"/>
      <c r="JYW18" s="813"/>
      <c r="JYX18" s="813"/>
      <c r="JYY18" s="813"/>
      <c r="JYZ18" s="813"/>
      <c r="JZA18" s="813"/>
      <c r="JZB18" s="813"/>
      <c r="JZC18" s="813"/>
      <c r="JZD18" s="813"/>
      <c r="JZE18" s="813"/>
      <c r="JZF18" s="813"/>
      <c r="JZG18" s="813"/>
      <c r="JZH18" s="813"/>
      <c r="JZI18" s="813"/>
      <c r="JZJ18" s="813"/>
      <c r="JZK18" s="813"/>
      <c r="JZL18" s="813"/>
      <c r="JZM18" s="813"/>
      <c r="JZN18" s="813"/>
      <c r="JZO18" s="813"/>
      <c r="JZP18" s="813"/>
      <c r="JZQ18" s="813"/>
      <c r="JZR18" s="813"/>
      <c r="JZS18" s="813"/>
      <c r="JZT18" s="813"/>
      <c r="JZU18" s="813"/>
      <c r="JZV18" s="813"/>
      <c r="JZW18" s="813"/>
      <c r="JZX18" s="813"/>
      <c r="JZY18" s="813"/>
      <c r="JZZ18" s="813"/>
      <c r="KAA18" s="813"/>
      <c r="KAB18" s="813"/>
      <c r="KAC18" s="813"/>
      <c r="KAD18" s="813"/>
      <c r="KAE18" s="813"/>
      <c r="KAF18" s="813"/>
      <c r="KAG18" s="813"/>
      <c r="KAH18" s="813"/>
      <c r="KAI18" s="813"/>
      <c r="KAJ18" s="813"/>
      <c r="KAK18" s="813"/>
      <c r="KAL18" s="813"/>
      <c r="KAM18" s="813"/>
      <c r="KAN18" s="813"/>
      <c r="KAO18" s="813"/>
      <c r="KAP18" s="813"/>
      <c r="KAQ18" s="813"/>
      <c r="KAR18" s="813"/>
      <c r="KAS18" s="813"/>
      <c r="KAT18" s="813"/>
      <c r="KAU18" s="813"/>
      <c r="KAV18" s="813"/>
      <c r="KAW18" s="813"/>
      <c r="KAX18" s="813"/>
      <c r="KAY18" s="813"/>
      <c r="KAZ18" s="813"/>
      <c r="KBA18" s="813"/>
      <c r="KBB18" s="813"/>
      <c r="KBC18" s="813"/>
      <c r="KBD18" s="813"/>
      <c r="KBE18" s="813"/>
      <c r="KBF18" s="813"/>
      <c r="KBG18" s="813"/>
      <c r="KBH18" s="813"/>
      <c r="KBI18" s="813"/>
      <c r="KBJ18" s="813"/>
      <c r="KBK18" s="813"/>
      <c r="KBL18" s="813"/>
      <c r="KBM18" s="813"/>
      <c r="KBN18" s="813"/>
      <c r="KBO18" s="813"/>
      <c r="KBP18" s="813"/>
      <c r="KBQ18" s="813"/>
      <c r="KBR18" s="813"/>
      <c r="KBS18" s="813"/>
      <c r="KBT18" s="813"/>
      <c r="KBU18" s="813"/>
      <c r="KBV18" s="813"/>
      <c r="KBW18" s="813"/>
      <c r="KBX18" s="813"/>
      <c r="KBY18" s="813"/>
      <c r="KBZ18" s="813"/>
      <c r="KCA18" s="813"/>
      <c r="KCB18" s="813"/>
      <c r="KCC18" s="813"/>
      <c r="KCD18" s="813"/>
      <c r="KCE18" s="813"/>
      <c r="KCF18" s="813"/>
      <c r="KCG18" s="813"/>
      <c r="KCH18" s="813"/>
      <c r="KCI18" s="813"/>
      <c r="KCJ18" s="813"/>
      <c r="KCK18" s="813"/>
      <c r="KCL18" s="813"/>
      <c r="KCM18" s="813"/>
      <c r="KCN18" s="813"/>
      <c r="KCO18" s="813"/>
      <c r="KCP18" s="813"/>
      <c r="KCQ18" s="813"/>
      <c r="KCR18" s="813"/>
      <c r="KCS18" s="813"/>
      <c r="KCT18" s="813"/>
      <c r="KCU18" s="813"/>
      <c r="KCV18" s="813"/>
      <c r="KCW18" s="813"/>
      <c r="KCX18" s="813"/>
      <c r="KCY18" s="813"/>
      <c r="KCZ18" s="813"/>
      <c r="KDA18" s="813"/>
      <c r="KDB18" s="813"/>
      <c r="KDC18" s="813"/>
      <c r="KDD18" s="813"/>
      <c r="KDE18" s="813"/>
      <c r="KDF18" s="813"/>
      <c r="KDG18" s="813"/>
      <c r="KDH18" s="813"/>
      <c r="KDI18" s="813"/>
      <c r="KDJ18" s="813"/>
      <c r="KDK18" s="813"/>
      <c r="KDL18" s="813"/>
      <c r="KDM18" s="813"/>
      <c r="KDN18" s="813"/>
      <c r="KDO18" s="813"/>
      <c r="KDP18" s="813"/>
      <c r="KDQ18" s="813"/>
      <c r="KDR18" s="813"/>
      <c r="KDS18" s="813"/>
      <c r="KDT18" s="813"/>
      <c r="KDU18" s="813"/>
      <c r="KDV18" s="813"/>
      <c r="KDW18" s="813"/>
      <c r="KDX18" s="813"/>
      <c r="KDY18" s="813"/>
      <c r="KDZ18" s="813"/>
      <c r="KEA18" s="813"/>
      <c r="KEB18" s="813"/>
      <c r="KEC18" s="813"/>
      <c r="KED18" s="813"/>
      <c r="KEE18" s="813"/>
      <c r="KEF18" s="813"/>
      <c r="KEG18" s="813"/>
      <c r="KEH18" s="813"/>
      <c r="KEI18" s="813"/>
      <c r="KEJ18" s="813"/>
      <c r="KEK18" s="813"/>
      <c r="KEL18" s="813"/>
      <c r="KEM18" s="813"/>
      <c r="KEN18" s="813"/>
      <c r="KEO18" s="813"/>
      <c r="KEP18" s="813"/>
      <c r="KEQ18" s="813"/>
      <c r="KER18" s="813"/>
      <c r="KES18" s="813"/>
      <c r="KET18" s="813"/>
      <c r="KEU18" s="813"/>
      <c r="KEV18" s="813"/>
      <c r="KEW18" s="813"/>
      <c r="KEX18" s="813"/>
      <c r="KEY18" s="813"/>
      <c r="KEZ18" s="813"/>
      <c r="KFA18" s="813"/>
      <c r="KFB18" s="813"/>
      <c r="KFC18" s="813"/>
      <c r="KFD18" s="813"/>
      <c r="KFE18" s="813"/>
      <c r="KFF18" s="813"/>
      <c r="KFG18" s="813"/>
      <c r="KFH18" s="813"/>
      <c r="KFI18" s="813"/>
      <c r="KFJ18" s="813"/>
      <c r="KFK18" s="813"/>
      <c r="KFL18" s="813"/>
      <c r="KFM18" s="813"/>
      <c r="KFN18" s="813"/>
      <c r="KFO18" s="813"/>
      <c r="KFP18" s="813"/>
      <c r="KFQ18" s="813"/>
      <c r="KFR18" s="813"/>
      <c r="KFS18" s="813"/>
      <c r="KFT18" s="813"/>
      <c r="KFU18" s="813"/>
      <c r="KFV18" s="813"/>
      <c r="KFW18" s="813"/>
      <c r="KFX18" s="813"/>
      <c r="KFY18" s="813"/>
      <c r="KFZ18" s="813"/>
      <c r="KGA18" s="813"/>
      <c r="KGB18" s="813"/>
      <c r="KGC18" s="813"/>
      <c r="KGD18" s="813"/>
      <c r="KGE18" s="813"/>
      <c r="KGF18" s="813"/>
      <c r="KGG18" s="813"/>
      <c r="KGH18" s="813"/>
      <c r="KGI18" s="813"/>
      <c r="KGJ18" s="813"/>
      <c r="KGK18" s="813"/>
      <c r="KGL18" s="813"/>
      <c r="KGM18" s="813"/>
      <c r="KGN18" s="813"/>
      <c r="KGO18" s="813"/>
      <c r="KGP18" s="813"/>
      <c r="KGQ18" s="813"/>
      <c r="KGR18" s="813"/>
      <c r="KGS18" s="813"/>
      <c r="KGT18" s="813"/>
      <c r="KGU18" s="813"/>
      <c r="KGV18" s="813"/>
      <c r="KGW18" s="813"/>
      <c r="KGX18" s="813"/>
      <c r="KGY18" s="813"/>
      <c r="KGZ18" s="813"/>
      <c r="KHA18" s="813"/>
      <c r="KHB18" s="813"/>
      <c r="KHC18" s="813"/>
      <c r="KHD18" s="813"/>
      <c r="KHE18" s="813"/>
      <c r="KHF18" s="813"/>
      <c r="KHG18" s="813"/>
      <c r="KHH18" s="813"/>
      <c r="KHI18" s="813"/>
      <c r="KHJ18" s="813"/>
      <c r="KHK18" s="813"/>
      <c r="KHL18" s="813"/>
      <c r="KHM18" s="813"/>
      <c r="KHN18" s="813"/>
      <c r="KHO18" s="813"/>
      <c r="KHP18" s="813"/>
      <c r="KHQ18" s="813"/>
      <c r="KHR18" s="813"/>
      <c r="KHS18" s="813"/>
      <c r="KHT18" s="813"/>
      <c r="KHU18" s="813"/>
      <c r="KHV18" s="813"/>
      <c r="KHW18" s="813"/>
      <c r="KHX18" s="813"/>
      <c r="KHY18" s="813"/>
      <c r="KHZ18" s="813"/>
      <c r="KIA18" s="813"/>
      <c r="KIB18" s="813"/>
      <c r="KIC18" s="813"/>
      <c r="KID18" s="813"/>
      <c r="KIE18" s="813"/>
      <c r="KIF18" s="813"/>
      <c r="KIG18" s="813"/>
      <c r="KIH18" s="813"/>
      <c r="KII18" s="813"/>
      <c r="KIJ18" s="813"/>
      <c r="KIK18" s="813"/>
      <c r="KIL18" s="813"/>
      <c r="KIM18" s="813"/>
      <c r="KIN18" s="813"/>
      <c r="KIO18" s="813"/>
      <c r="KIP18" s="813"/>
      <c r="KIQ18" s="813"/>
      <c r="KIR18" s="813"/>
      <c r="KIS18" s="813"/>
      <c r="KIT18" s="813"/>
      <c r="KIU18" s="813"/>
      <c r="KIV18" s="813"/>
      <c r="KIW18" s="813"/>
      <c r="KIX18" s="813"/>
      <c r="KIY18" s="813"/>
      <c r="KIZ18" s="813"/>
      <c r="KJA18" s="813"/>
      <c r="KJB18" s="813"/>
      <c r="KJC18" s="813"/>
      <c r="KJD18" s="813"/>
      <c r="KJE18" s="813"/>
      <c r="KJF18" s="813"/>
      <c r="KJG18" s="813"/>
      <c r="KJH18" s="813"/>
      <c r="KJI18" s="813"/>
      <c r="KJJ18" s="813"/>
      <c r="KJK18" s="813"/>
      <c r="KJL18" s="813"/>
      <c r="KJM18" s="813"/>
      <c r="KJN18" s="813"/>
      <c r="KJO18" s="813"/>
      <c r="KJP18" s="813"/>
      <c r="KJQ18" s="813"/>
      <c r="KJR18" s="813"/>
      <c r="KJS18" s="813"/>
      <c r="KJT18" s="813"/>
      <c r="KJU18" s="813"/>
      <c r="KJV18" s="813"/>
      <c r="KJW18" s="813"/>
      <c r="KJX18" s="813"/>
      <c r="KJY18" s="813"/>
      <c r="KJZ18" s="813"/>
      <c r="KKA18" s="813"/>
      <c r="KKB18" s="813"/>
      <c r="KKC18" s="813"/>
      <c r="KKD18" s="813"/>
      <c r="KKE18" s="813"/>
      <c r="KKF18" s="813"/>
      <c r="KKG18" s="813"/>
      <c r="KKH18" s="813"/>
      <c r="KKI18" s="813"/>
      <c r="KKJ18" s="813"/>
      <c r="KKK18" s="813"/>
      <c r="KKL18" s="813"/>
      <c r="KKM18" s="813"/>
      <c r="KKN18" s="813"/>
      <c r="KKO18" s="813"/>
      <c r="KKP18" s="813"/>
      <c r="KKQ18" s="813"/>
      <c r="KKR18" s="813"/>
      <c r="KKS18" s="813"/>
      <c r="KKT18" s="813"/>
      <c r="KKU18" s="813"/>
      <c r="KKV18" s="813"/>
      <c r="KKW18" s="813"/>
      <c r="KKX18" s="813"/>
      <c r="KKY18" s="813"/>
      <c r="KKZ18" s="813"/>
      <c r="KLA18" s="813"/>
      <c r="KLB18" s="813"/>
      <c r="KLC18" s="813"/>
      <c r="KLD18" s="813"/>
      <c r="KLE18" s="813"/>
      <c r="KLF18" s="813"/>
      <c r="KLG18" s="813"/>
      <c r="KLH18" s="813"/>
      <c r="KLI18" s="813"/>
      <c r="KLJ18" s="813"/>
      <c r="KLK18" s="813"/>
      <c r="KLL18" s="813"/>
      <c r="KLM18" s="813"/>
      <c r="KLN18" s="813"/>
      <c r="KLO18" s="813"/>
      <c r="KLP18" s="813"/>
      <c r="KLQ18" s="813"/>
      <c r="KLR18" s="813"/>
      <c r="KLS18" s="813"/>
      <c r="KLT18" s="813"/>
      <c r="KLU18" s="813"/>
      <c r="KLV18" s="813"/>
      <c r="KLW18" s="813"/>
      <c r="KLX18" s="813"/>
      <c r="KLY18" s="813"/>
      <c r="KLZ18" s="813"/>
      <c r="KMA18" s="813"/>
      <c r="KMB18" s="813"/>
      <c r="KMC18" s="813"/>
      <c r="KMD18" s="813"/>
      <c r="KME18" s="813"/>
      <c r="KMF18" s="813"/>
      <c r="KMG18" s="813"/>
      <c r="KMH18" s="813"/>
      <c r="KMI18" s="813"/>
      <c r="KMJ18" s="813"/>
      <c r="KMK18" s="813"/>
      <c r="KML18" s="813"/>
      <c r="KMM18" s="813"/>
      <c r="KMN18" s="813"/>
      <c r="KMO18" s="813"/>
      <c r="KMP18" s="813"/>
      <c r="KMQ18" s="813"/>
      <c r="KMR18" s="813"/>
      <c r="KMS18" s="813"/>
      <c r="KMT18" s="813"/>
      <c r="KMU18" s="813"/>
      <c r="KMV18" s="813"/>
      <c r="KMW18" s="813"/>
      <c r="KMX18" s="813"/>
      <c r="KMY18" s="813"/>
      <c r="KMZ18" s="813"/>
      <c r="KNA18" s="813"/>
      <c r="KNB18" s="813"/>
      <c r="KNC18" s="813"/>
      <c r="KND18" s="813"/>
      <c r="KNE18" s="813"/>
      <c r="KNF18" s="813"/>
      <c r="KNG18" s="813"/>
      <c r="KNH18" s="813"/>
      <c r="KNI18" s="813"/>
      <c r="KNJ18" s="813"/>
      <c r="KNK18" s="813"/>
      <c r="KNL18" s="813"/>
      <c r="KNM18" s="813"/>
      <c r="KNN18" s="813"/>
      <c r="KNO18" s="813"/>
      <c r="KNP18" s="813"/>
      <c r="KNQ18" s="813"/>
      <c r="KNR18" s="813"/>
      <c r="KNS18" s="813"/>
      <c r="KNT18" s="813"/>
      <c r="KNU18" s="813"/>
      <c r="KNV18" s="813"/>
      <c r="KNW18" s="813"/>
      <c r="KNX18" s="813"/>
      <c r="KNY18" s="813"/>
      <c r="KNZ18" s="813"/>
      <c r="KOA18" s="813"/>
      <c r="KOB18" s="813"/>
      <c r="KOC18" s="813"/>
      <c r="KOD18" s="813"/>
      <c r="KOE18" s="813"/>
      <c r="KOF18" s="813"/>
      <c r="KOG18" s="813"/>
      <c r="KOH18" s="813"/>
      <c r="KOI18" s="813"/>
      <c r="KOJ18" s="813"/>
      <c r="KOK18" s="813"/>
      <c r="KOL18" s="813"/>
      <c r="KOM18" s="813"/>
      <c r="KON18" s="813"/>
      <c r="KOO18" s="813"/>
      <c r="KOP18" s="813"/>
      <c r="KOQ18" s="813"/>
      <c r="KOR18" s="813"/>
      <c r="KOS18" s="813"/>
      <c r="KOT18" s="813"/>
      <c r="KOU18" s="813"/>
      <c r="KOV18" s="813"/>
      <c r="KOW18" s="813"/>
      <c r="KOX18" s="813"/>
      <c r="KOY18" s="813"/>
      <c r="KOZ18" s="813"/>
      <c r="KPA18" s="813"/>
      <c r="KPB18" s="813"/>
      <c r="KPC18" s="813"/>
      <c r="KPD18" s="813"/>
      <c r="KPE18" s="813"/>
      <c r="KPF18" s="813"/>
      <c r="KPG18" s="813"/>
      <c r="KPH18" s="813"/>
      <c r="KPI18" s="813"/>
      <c r="KPJ18" s="813"/>
      <c r="KPK18" s="813"/>
      <c r="KPL18" s="813"/>
      <c r="KPM18" s="813"/>
      <c r="KPN18" s="813"/>
      <c r="KPO18" s="813"/>
      <c r="KPP18" s="813"/>
      <c r="KPQ18" s="813"/>
      <c r="KPR18" s="813"/>
      <c r="KPS18" s="813"/>
      <c r="KPT18" s="813"/>
      <c r="KPU18" s="813"/>
      <c r="KPV18" s="813"/>
      <c r="KPW18" s="813"/>
      <c r="KPX18" s="813"/>
      <c r="KPY18" s="813"/>
      <c r="KPZ18" s="813"/>
      <c r="KQA18" s="813"/>
      <c r="KQB18" s="813"/>
      <c r="KQC18" s="813"/>
      <c r="KQD18" s="813"/>
      <c r="KQE18" s="813"/>
      <c r="KQF18" s="813"/>
      <c r="KQG18" s="813"/>
      <c r="KQH18" s="813"/>
      <c r="KQI18" s="813"/>
      <c r="KQJ18" s="813"/>
      <c r="KQK18" s="813"/>
      <c r="KQL18" s="813"/>
      <c r="KQM18" s="813"/>
      <c r="KQN18" s="813"/>
      <c r="KQO18" s="813"/>
      <c r="KQP18" s="813"/>
      <c r="KQQ18" s="813"/>
      <c r="KQR18" s="813"/>
      <c r="KQS18" s="813"/>
      <c r="KQT18" s="813"/>
      <c r="KQU18" s="813"/>
      <c r="KQV18" s="813"/>
      <c r="KQW18" s="813"/>
      <c r="KQX18" s="813"/>
      <c r="KQY18" s="813"/>
      <c r="KQZ18" s="813"/>
      <c r="KRA18" s="813"/>
      <c r="KRB18" s="813"/>
      <c r="KRC18" s="813"/>
      <c r="KRD18" s="813"/>
      <c r="KRE18" s="813"/>
      <c r="KRF18" s="813"/>
      <c r="KRG18" s="813"/>
      <c r="KRH18" s="813"/>
      <c r="KRI18" s="813"/>
      <c r="KRJ18" s="813"/>
      <c r="KRK18" s="813"/>
      <c r="KRL18" s="813"/>
      <c r="KRM18" s="813"/>
      <c r="KRN18" s="813"/>
      <c r="KRO18" s="813"/>
      <c r="KRP18" s="813"/>
      <c r="KRQ18" s="813"/>
      <c r="KRR18" s="813"/>
      <c r="KRS18" s="813"/>
      <c r="KRT18" s="813"/>
      <c r="KRU18" s="813"/>
      <c r="KRV18" s="813"/>
      <c r="KRW18" s="813"/>
      <c r="KRX18" s="813"/>
      <c r="KRY18" s="813"/>
      <c r="KRZ18" s="813"/>
      <c r="KSA18" s="813"/>
      <c r="KSB18" s="813"/>
      <c r="KSC18" s="813"/>
      <c r="KSD18" s="813"/>
      <c r="KSE18" s="813"/>
      <c r="KSF18" s="813"/>
      <c r="KSG18" s="813"/>
      <c r="KSH18" s="813"/>
      <c r="KSI18" s="813"/>
      <c r="KSJ18" s="813"/>
      <c r="KSK18" s="813"/>
      <c r="KSL18" s="813"/>
      <c r="KSM18" s="813"/>
      <c r="KSN18" s="813"/>
      <c r="KSO18" s="813"/>
      <c r="KSP18" s="813"/>
      <c r="KSQ18" s="813"/>
      <c r="KSR18" s="813"/>
      <c r="KSS18" s="813"/>
      <c r="KST18" s="813"/>
      <c r="KSU18" s="813"/>
      <c r="KSV18" s="813"/>
      <c r="KSW18" s="813"/>
      <c r="KSX18" s="813"/>
      <c r="KSY18" s="813"/>
      <c r="KSZ18" s="813"/>
      <c r="KTA18" s="813"/>
      <c r="KTB18" s="813"/>
      <c r="KTC18" s="813"/>
      <c r="KTD18" s="813"/>
      <c r="KTE18" s="813"/>
      <c r="KTF18" s="813"/>
      <c r="KTG18" s="813"/>
      <c r="KTH18" s="813"/>
      <c r="KTI18" s="813"/>
      <c r="KTJ18" s="813"/>
      <c r="KTK18" s="813"/>
      <c r="KTL18" s="813"/>
      <c r="KTM18" s="813"/>
      <c r="KTN18" s="813"/>
      <c r="KTO18" s="813"/>
      <c r="KTP18" s="813"/>
      <c r="KTQ18" s="813"/>
      <c r="KTR18" s="813"/>
      <c r="KTS18" s="813"/>
      <c r="KTT18" s="813"/>
      <c r="KTU18" s="813"/>
      <c r="KTV18" s="813"/>
      <c r="KTW18" s="813"/>
      <c r="KTX18" s="813"/>
      <c r="KTY18" s="813"/>
      <c r="KTZ18" s="813"/>
      <c r="KUA18" s="813"/>
      <c r="KUB18" s="813"/>
      <c r="KUC18" s="813"/>
      <c r="KUD18" s="813"/>
      <c r="KUE18" s="813"/>
      <c r="KUF18" s="813"/>
      <c r="KUG18" s="813"/>
      <c r="KUH18" s="813"/>
      <c r="KUI18" s="813"/>
      <c r="KUJ18" s="813"/>
      <c r="KUK18" s="813"/>
      <c r="KUL18" s="813"/>
      <c r="KUM18" s="813"/>
      <c r="KUN18" s="813"/>
      <c r="KUO18" s="813"/>
      <c r="KUP18" s="813"/>
      <c r="KUQ18" s="813"/>
      <c r="KUR18" s="813"/>
      <c r="KUS18" s="813"/>
      <c r="KUT18" s="813"/>
      <c r="KUU18" s="813"/>
      <c r="KUV18" s="813"/>
      <c r="KUW18" s="813"/>
      <c r="KUX18" s="813"/>
      <c r="KUY18" s="813"/>
      <c r="KUZ18" s="813"/>
      <c r="KVA18" s="813"/>
      <c r="KVB18" s="813"/>
      <c r="KVC18" s="813"/>
      <c r="KVD18" s="813"/>
      <c r="KVE18" s="813"/>
      <c r="KVF18" s="813"/>
      <c r="KVG18" s="813"/>
      <c r="KVH18" s="813"/>
      <c r="KVI18" s="813"/>
      <c r="KVJ18" s="813"/>
      <c r="KVK18" s="813"/>
      <c r="KVL18" s="813"/>
      <c r="KVM18" s="813"/>
      <c r="KVN18" s="813"/>
      <c r="KVO18" s="813"/>
      <c r="KVP18" s="813"/>
      <c r="KVQ18" s="813"/>
      <c r="KVR18" s="813"/>
      <c r="KVS18" s="813"/>
      <c r="KVT18" s="813"/>
      <c r="KVU18" s="813"/>
      <c r="KVV18" s="813"/>
      <c r="KVW18" s="813"/>
      <c r="KVX18" s="813"/>
      <c r="KVY18" s="813"/>
      <c r="KVZ18" s="813"/>
      <c r="KWA18" s="813"/>
      <c r="KWB18" s="813"/>
      <c r="KWC18" s="813"/>
      <c r="KWD18" s="813"/>
      <c r="KWE18" s="813"/>
      <c r="KWF18" s="813"/>
      <c r="KWG18" s="813"/>
      <c r="KWH18" s="813"/>
      <c r="KWI18" s="813"/>
      <c r="KWJ18" s="813"/>
      <c r="KWK18" s="813"/>
      <c r="KWL18" s="813"/>
      <c r="KWM18" s="813"/>
      <c r="KWN18" s="813"/>
      <c r="KWO18" s="813"/>
      <c r="KWP18" s="813"/>
      <c r="KWQ18" s="813"/>
      <c r="KWR18" s="813"/>
      <c r="KWS18" s="813"/>
      <c r="KWT18" s="813"/>
      <c r="KWU18" s="813"/>
      <c r="KWV18" s="813"/>
      <c r="KWW18" s="813"/>
      <c r="KWX18" s="813"/>
      <c r="KWY18" s="813"/>
      <c r="KWZ18" s="813"/>
      <c r="KXA18" s="813"/>
      <c r="KXB18" s="813"/>
      <c r="KXC18" s="813"/>
      <c r="KXD18" s="813"/>
      <c r="KXE18" s="813"/>
      <c r="KXF18" s="813"/>
      <c r="KXG18" s="813"/>
      <c r="KXH18" s="813"/>
      <c r="KXI18" s="813"/>
      <c r="KXJ18" s="813"/>
      <c r="KXK18" s="813"/>
      <c r="KXL18" s="813"/>
      <c r="KXM18" s="813"/>
      <c r="KXN18" s="813"/>
      <c r="KXO18" s="813"/>
      <c r="KXP18" s="813"/>
      <c r="KXQ18" s="813"/>
      <c r="KXR18" s="813"/>
      <c r="KXS18" s="813"/>
      <c r="KXT18" s="813"/>
      <c r="KXU18" s="813"/>
      <c r="KXV18" s="813"/>
      <c r="KXW18" s="813"/>
      <c r="KXX18" s="813"/>
      <c r="KXY18" s="813"/>
      <c r="KXZ18" s="813"/>
      <c r="KYA18" s="813"/>
      <c r="KYB18" s="813"/>
      <c r="KYC18" s="813"/>
      <c r="KYD18" s="813"/>
      <c r="KYE18" s="813"/>
      <c r="KYF18" s="813"/>
      <c r="KYG18" s="813"/>
      <c r="KYH18" s="813"/>
      <c r="KYI18" s="813"/>
      <c r="KYJ18" s="813"/>
      <c r="KYK18" s="813"/>
      <c r="KYL18" s="813"/>
      <c r="KYM18" s="813"/>
      <c r="KYN18" s="813"/>
      <c r="KYO18" s="813"/>
      <c r="KYP18" s="813"/>
      <c r="KYQ18" s="813"/>
      <c r="KYR18" s="813"/>
      <c r="KYS18" s="813"/>
      <c r="KYT18" s="813"/>
      <c r="KYU18" s="813"/>
      <c r="KYV18" s="813"/>
      <c r="KYW18" s="813"/>
      <c r="KYX18" s="813"/>
      <c r="KYY18" s="813"/>
      <c r="KYZ18" s="813"/>
      <c r="KZA18" s="813"/>
      <c r="KZB18" s="813"/>
      <c r="KZC18" s="813"/>
      <c r="KZD18" s="813"/>
      <c r="KZE18" s="813"/>
      <c r="KZF18" s="813"/>
      <c r="KZG18" s="813"/>
      <c r="KZH18" s="813"/>
      <c r="KZI18" s="813"/>
      <c r="KZJ18" s="813"/>
      <c r="KZK18" s="813"/>
      <c r="KZL18" s="813"/>
      <c r="KZM18" s="813"/>
      <c r="KZN18" s="813"/>
      <c r="KZO18" s="813"/>
      <c r="KZP18" s="813"/>
      <c r="KZQ18" s="813"/>
      <c r="KZR18" s="813"/>
      <c r="KZS18" s="813"/>
      <c r="KZT18" s="813"/>
      <c r="KZU18" s="813"/>
      <c r="KZV18" s="813"/>
      <c r="KZW18" s="813"/>
      <c r="KZX18" s="813"/>
      <c r="KZY18" s="813"/>
      <c r="KZZ18" s="813"/>
      <c r="LAA18" s="813"/>
      <c r="LAB18" s="813"/>
      <c r="LAC18" s="813"/>
      <c r="LAD18" s="813"/>
      <c r="LAE18" s="813"/>
      <c r="LAF18" s="813"/>
      <c r="LAG18" s="813"/>
      <c r="LAH18" s="813"/>
      <c r="LAI18" s="813"/>
      <c r="LAJ18" s="813"/>
      <c r="LAK18" s="813"/>
      <c r="LAL18" s="813"/>
      <c r="LAM18" s="813"/>
      <c r="LAN18" s="813"/>
      <c r="LAO18" s="813"/>
      <c r="LAP18" s="813"/>
      <c r="LAQ18" s="813"/>
      <c r="LAR18" s="813"/>
      <c r="LAS18" s="813"/>
      <c r="LAT18" s="813"/>
      <c r="LAU18" s="813"/>
      <c r="LAV18" s="813"/>
      <c r="LAW18" s="813"/>
      <c r="LAX18" s="813"/>
      <c r="LAY18" s="813"/>
      <c r="LAZ18" s="813"/>
      <c r="LBA18" s="813"/>
      <c r="LBB18" s="813"/>
      <c r="LBC18" s="813"/>
      <c r="LBD18" s="813"/>
      <c r="LBE18" s="813"/>
      <c r="LBF18" s="813"/>
      <c r="LBG18" s="813"/>
      <c r="LBH18" s="813"/>
      <c r="LBI18" s="813"/>
      <c r="LBJ18" s="813"/>
      <c r="LBK18" s="813"/>
      <c r="LBL18" s="813"/>
      <c r="LBM18" s="813"/>
      <c r="LBN18" s="813"/>
      <c r="LBO18" s="813"/>
      <c r="LBP18" s="813"/>
      <c r="LBQ18" s="813"/>
      <c r="LBR18" s="813"/>
      <c r="LBS18" s="813"/>
      <c r="LBT18" s="813"/>
      <c r="LBU18" s="813"/>
      <c r="LBV18" s="813"/>
      <c r="LBW18" s="813"/>
      <c r="LBX18" s="813"/>
      <c r="LBY18" s="813"/>
      <c r="LBZ18" s="813"/>
      <c r="LCA18" s="813"/>
      <c r="LCB18" s="813"/>
      <c r="LCC18" s="813"/>
      <c r="LCD18" s="813"/>
      <c r="LCE18" s="813"/>
      <c r="LCF18" s="813"/>
      <c r="LCG18" s="813"/>
      <c r="LCH18" s="813"/>
      <c r="LCI18" s="813"/>
      <c r="LCJ18" s="813"/>
      <c r="LCK18" s="813"/>
      <c r="LCL18" s="813"/>
      <c r="LCM18" s="813"/>
      <c r="LCN18" s="813"/>
      <c r="LCO18" s="813"/>
      <c r="LCP18" s="813"/>
      <c r="LCQ18" s="813"/>
      <c r="LCR18" s="813"/>
      <c r="LCS18" s="813"/>
      <c r="LCT18" s="813"/>
      <c r="LCU18" s="813"/>
      <c r="LCV18" s="813"/>
      <c r="LCW18" s="813"/>
      <c r="LCX18" s="813"/>
      <c r="LCY18" s="813"/>
      <c r="LCZ18" s="813"/>
      <c r="LDA18" s="813"/>
      <c r="LDB18" s="813"/>
      <c r="LDC18" s="813"/>
      <c r="LDD18" s="813"/>
      <c r="LDE18" s="813"/>
      <c r="LDF18" s="813"/>
      <c r="LDG18" s="813"/>
      <c r="LDH18" s="813"/>
      <c r="LDI18" s="813"/>
      <c r="LDJ18" s="813"/>
      <c r="LDK18" s="813"/>
      <c r="LDL18" s="813"/>
      <c r="LDM18" s="813"/>
      <c r="LDN18" s="813"/>
      <c r="LDO18" s="813"/>
      <c r="LDP18" s="813"/>
      <c r="LDQ18" s="813"/>
      <c r="LDR18" s="813"/>
      <c r="LDS18" s="813"/>
      <c r="LDT18" s="813"/>
      <c r="LDU18" s="813"/>
      <c r="LDV18" s="813"/>
      <c r="LDW18" s="813"/>
      <c r="LDX18" s="813"/>
      <c r="LDY18" s="813"/>
      <c r="LDZ18" s="813"/>
      <c r="LEA18" s="813"/>
      <c r="LEB18" s="813"/>
      <c r="LEC18" s="813"/>
      <c r="LED18" s="813"/>
      <c r="LEE18" s="813"/>
      <c r="LEF18" s="813"/>
      <c r="LEG18" s="813"/>
      <c r="LEH18" s="813"/>
      <c r="LEI18" s="813"/>
      <c r="LEJ18" s="813"/>
      <c r="LEK18" s="813"/>
      <c r="LEL18" s="813"/>
      <c r="LEM18" s="813"/>
      <c r="LEN18" s="813"/>
      <c r="LEO18" s="813"/>
      <c r="LEP18" s="813"/>
      <c r="LEQ18" s="813"/>
      <c r="LER18" s="813"/>
      <c r="LES18" s="813"/>
      <c r="LET18" s="813"/>
      <c r="LEU18" s="813"/>
      <c r="LEV18" s="813"/>
      <c r="LEW18" s="813"/>
      <c r="LEX18" s="813"/>
      <c r="LEY18" s="813"/>
      <c r="LEZ18" s="813"/>
      <c r="LFA18" s="813"/>
      <c r="LFB18" s="813"/>
      <c r="LFC18" s="813"/>
      <c r="LFD18" s="813"/>
      <c r="LFE18" s="813"/>
      <c r="LFF18" s="813"/>
      <c r="LFG18" s="813"/>
      <c r="LFH18" s="813"/>
      <c r="LFI18" s="813"/>
      <c r="LFJ18" s="813"/>
      <c r="LFK18" s="813"/>
      <c r="LFL18" s="813"/>
      <c r="LFM18" s="813"/>
      <c r="LFN18" s="813"/>
      <c r="LFO18" s="813"/>
      <c r="LFP18" s="813"/>
      <c r="LFQ18" s="813"/>
      <c r="LFR18" s="813"/>
      <c r="LFS18" s="813"/>
      <c r="LFT18" s="813"/>
      <c r="LFU18" s="813"/>
      <c r="LFV18" s="813"/>
      <c r="LFW18" s="813"/>
      <c r="LFX18" s="813"/>
      <c r="LFY18" s="813"/>
      <c r="LFZ18" s="813"/>
      <c r="LGA18" s="813"/>
      <c r="LGB18" s="813"/>
      <c r="LGC18" s="813"/>
      <c r="LGD18" s="813"/>
      <c r="LGE18" s="813"/>
      <c r="LGF18" s="813"/>
      <c r="LGG18" s="813"/>
      <c r="LGH18" s="813"/>
      <c r="LGI18" s="813"/>
      <c r="LGJ18" s="813"/>
      <c r="LGK18" s="813"/>
      <c r="LGL18" s="813"/>
      <c r="LGM18" s="813"/>
      <c r="LGN18" s="813"/>
      <c r="LGO18" s="813"/>
      <c r="LGP18" s="813"/>
      <c r="LGQ18" s="813"/>
      <c r="LGR18" s="813"/>
      <c r="LGS18" s="813"/>
      <c r="LGT18" s="813"/>
      <c r="LGU18" s="813"/>
      <c r="LGV18" s="813"/>
      <c r="LGW18" s="813"/>
      <c r="LGX18" s="813"/>
      <c r="LGY18" s="813"/>
      <c r="LGZ18" s="813"/>
      <c r="LHA18" s="813"/>
      <c r="LHB18" s="813"/>
      <c r="LHC18" s="813"/>
      <c r="LHD18" s="813"/>
      <c r="LHE18" s="813"/>
      <c r="LHF18" s="813"/>
      <c r="LHG18" s="813"/>
      <c r="LHH18" s="813"/>
      <c r="LHI18" s="813"/>
      <c r="LHJ18" s="813"/>
      <c r="LHK18" s="813"/>
      <c r="LHL18" s="813"/>
      <c r="LHM18" s="813"/>
      <c r="LHN18" s="813"/>
      <c r="LHO18" s="813"/>
      <c r="LHP18" s="813"/>
      <c r="LHQ18" s="813"/>
      <c r="LHR18" s="813"/>
      <c r="LHS18" s="813"/>
      <c r="LHT18" s="813"/>
      <c r="LHU18" s="813"/>
      <c r="LHV18" s="813"/>
      <c r="LHW18" s="813"/>
      <c r="LHX18" s="813"/>
      <c r="LHY18" s="813"/>
      <c r="LHZ18" s="813"/>
      <c r="LIA18" s="813"/>
      <c r="LIB18" s="813"/>
      <c r="LIC18" s="813"/>
      <c r="LID18" s="813"/>
      <c r="LIE18" s="813"/>
      <c r="LIF18" s="813"/>
      <c r="LIG18" s="813"/>
      <c r="LIH18" s="813"/>
      <c r="LII18" s="813"/>
      <c r="LIJ18" s="813"/>
      <c r="LIK18" s="813"/>
      <c r="LIL18" s="813"/>
      <c r="LIM18" s="813"/>
      <c r="LIN18" s="813"/>
      <c r="LIO18" s="813"/>
      <c r="LIP18" s="813"/>
      <c r="LIQ18" s="813"/>
      <c r="LIR18" s="813"/>
      <c r="LIS18" s="813"/>
      <c r="LIT18" s="813"/>
      <c r="LIU18" s="813"/>
      <c r="LIV18" s="813"/>
      <c r="LIW18" s="813"/>
      <c r="LIX18" s="813"/>
      <c r="LIY18" s="813"/>
      <c r="LIZ18" s="813"/>
      <c r="LJA18" s="813"/>
      <c r="LJB18" s="813"/>
      <c r="LJC18" s="813"/>
      <c r="LJD18" s="813"/>
      <c r="LJE18" s="813"/>
      <c r="LJF18" s="813"/>
      <c r="LJG18" s="813"/>
      <c r="LJH18" s="813"/>
      <c r="LJI18" s="813"/>
      <c r="LJJ18" s="813"/>
      <c r="LJK18" s="813"/>
      <c r="LJL18" s="813"/>
      <c r="LJM18" s="813"/>
      <c r="LJN18" s="813"/>
      <c r="LJO18" s="813"/>
      <c r="LJP18" s="813"/>
      <c r="LJQ18" s="813"/>
      <c r="LJR18" s="813"/>
      <c r="LJS18" s="813"/>
      <c r="LJT18" s="813"/>
      <c r="LJU18" s="813"/>
      <c r="LJV18" s="813"/>
      <c r="LJW18" s="813"/>
      <c r="LJX18" s="813"/>
      <c r="LJY18" s="813"/>
      <c r="LJZ18" s="813"/>
      <c r="LKA18" s="813"/>
      <c r="LKB18" s="813"/>
      <c r="LKC18" s="813"/>
      <c r="LKD18" s="813"/>
      <c r="LKE18" s="813"/>
      <c r="LKF18" s="813"/>
      <c r="LKG18" s="813"/>
      <c r="LKH18" s="813"/>
      <c r="LKI18" s="813"/>
      <c r="LKJ18" s="813"/>
      <c r="LKK18" s="813"/>
      <c r="LKL18" s="813"/>
      <c r="LKM18" s="813"/>
      <c r="LKN18" s="813"/>
      <c r="LKO18" s="813"/>
      <c r="LKP18" s="813"/>
      <c r="LKQ18" s="813"/>
      <c r="LKR18" s="813"/>
      <c r="LKS18" s="813"/>
      <c r="LKT18" s="813"/>
      <c r="LKU18" s="813"/>
      <c r="LKV18" s="813"/>
      <c r="LKW18" s="813"/>
      <c r="LKX18" s="813"/>
      <c r="LKY18" s="813"/>
      <c r="LKZ18" s="813"/>
      <c r="LLA18" s="813"/>
      <c r="LLB18" s="813"/>
      <c r="LLC18" s="813"/>
      <c r="LLD18" s="813"/>
      <c r="LLE18" s="813"/>
      <c r="LLF18" s="813"/>
      <c r="LLG18" s="813"/>
      <c r="LLH18" s="813"/>
      <c r="LLI18" s="813"/>
      <c r="LLJ18" s="813"/>
      <c r="LLK18" s="813"/>
      <c r="LLL18" s="813"/>
      <c r="LLM18" s="813"/>
      <c r="LLN18" s="813"/>
      <c r="LLO18" s="813"/>
      <c r="LLP18" s="813"/>
      <c r="LLQ18" s="813"/>
      <c r="LLR18" s="813"/>
      <c r="LLS18" s="813"/>
      <c r="LLT18" s="813"/>
      <c r="LLU18" s="813"/>
      <c r="LLV18" s="813"/>
      <c r="LLW18" s="813"/>
      <c r="LLX18" s="813"/>
      <c r="LLY18" s="813"/>
      <c r="LLZ18" s="813"/>
      <c r="LMA18" s="813"/>
      <c r="LMB18" s="813"/>
      <c r="LMC18" s="813"/>
      <c r="LMD18" s="813"/>
      <c r="LME18" s="813"/>
      <c r="LMF18" s="813"/>
      <c r="LMG18" s="813"/>
      <c r="LMH18" s="813"/>
      <c r="LMI18" s="813"/>
      <c r="LMJ18" s="813"/>
      <c r="LMK18" s="813"/>
      <c r="LML18" s="813"/>
      <c r="LMM18" s="813"/>
      <c r="LMN18" s="813"/>
      <c r="LMO18" s="813"/>
      <c r="LMP18" s="813"/>
      <c r="LMQ18" s="813"/>
      <c r="LMR18" s="813"/>
      <c r="LMS18" s="813"/>
      <c r="LMT18" s="813"/>
      <c r="LMU18" s="813"/>
      <c r="LMV18" s="813"/>
      <c r="LMW18" s="813"/>
      <c r="LMX18" s="813"/>
      <c r="LMY18" s="813"/>
      <c r="LMZ18" s="813"/>
      <c r="LNA18" s="813"/>
      <c r="LNB18" s="813"/>
      <c r="LNC18" s="813"/>
      <c r="LND18" s="813"/>
      <c r="LNE18" s="813"/>
      <c r="LNF18" s="813"/>
      <c r="LNG18" s="813"/>
      <c r="LNH18" s="813"/>
      <c r="LNI18" s="813"/>
      <c r="LNJ18" s="813"/>
      <c r="LNK18" s="813"/>
      <c r="LNL18" s="813"/>
      <c r="LNM18" s="813"/>
      <c r="LNN18" s="813"/>
      <c r="LNO18" s="813"/>
      <c r="LNP18" s="813"/>
      <c r="LNQ18" s="813"/>
      <c r="LNR18" s="813"/>
      <c r="LNS18" s="813"/>
      <c r="LNT18" s="813"/>
      <c r="LNU18" s="813"/>
      <c r="LNV18" s="813"/>
      <c r="LNW18" s="813"/>
      <c r="LNX18" s="813"/>
      <c r="LNY18" s="813"/>
      <c r="LNZ18" s="813"/>
      <c r="LOA18" s="813"/>
      <c r="LOB18" s="813"/>
      <c r="LOC18" s="813"/>
      <c r="LOD18" s="813"/>
      <c r="LOE18" s="813"/>
      <c r="LOF18" s="813"/>
      <c r="LOG18" s="813"/>
      <c r="LOH18" s="813"/>
      <c r="LOI18" s="813"/>
      <c r="LOJ18" s="813"/>
      <c r="LOK18" s="813"/>
      <c r="LOL18" s="813"/>
      <c r="LOM18" s="813"/>
      <c r="LON18" s="813"/>
      <c r="LOO18" s="813"/>
      <c r="LOP18" s="813"/>
      <c r="LOQ18" s="813"/>
      <c r="LOR18" s="813"/>
      <c r="LOS18" s="813"/>
      <c r="LOT18" s="813"/>
      <c r="LOU18" s="813"/>
      <c r="LOV18" s="813"/>
      <c r="LOW18" s="813"/>
      <c r="LOX18" s="813"/>
      <c r="LOY18" s="813"/>
      <c r="LOZ18" s="813"/>
      <c r="LPA18" s="813"/>
      <c r="LPB18" s="813"/>
      <c r="LPC18" s="813"/>
      <c r="LPD18" s="813"/>
      <c r="LPE18" s="813"/>
      <c r="LPF18" s="813"/>
      <c r="LPG18" s="813"/>
      <c r="LPH18" s="813"/>
      <c r="LPI18" s="813"/>
      <c r="LPJ18" s="813"/>
      <c r="LPK18" s="813"/>
      <c r="LPL18" s="813"/>
      <c r="LPM18" s="813"/>
      <c r="LPN18" s="813"/>
      <c r="LPO18" s="813"/>
      <c r="LPP18" s="813"/>
      <c r="LPQ18" s="813"/>
      <c r="LPR18" s="813"/>
      <c r="LPS18" s="813"/>
      <c r="LPT18" s="813"/>
      <c r="LPU18" s="813"/>
      <c r="LPV18" s="813"/>
      <c r="LPW18" s="813"/>
      <c r="LPX18" s="813"/>
      <c r="LPY18" s="813"/>
      <c r="LPZ18" s="813"/>
      <c r="LQA18" s="813"/>
      <c r="LQB18" s="813"/>
      <c r="LQC18" s="813"/>
      <c r="LQD18" s="813"/>
      <c r="LQE18" s="813"/>
      <c r="LQF18" s="813"/>
      <c r="LQG18" s="813"/>
      <c r="LQH18" s="813"/>
      <c r="LQI18" s="813"/>
      <c r="LQJ18" s="813"/>
      <c r="LQK18" s="813"/>
      <c r="LQL18" s="813"/>
      <c r="LQM18" s="813"/>
      <c r="LQN18" s="813"/>
      <c r="LQO18" s="813"/>
      <c r="LQP18" s="813"/>
      <c r="LQQ18" s="813"/>
      <c r="LQR18" s="813"/>
      <c r="LQS18" s="813"/>
      <c r="LQT18" s="813"/>
      <c r="LQU18" s="813"/>
      <c r="LQV18" s="813"/>
      <c r="LQW18" s="813"/>
      <c r="LQX18" s="813"/>
      <c r="LQY18" s="813"/>
      <c r="LQZ18" s="813"/>
      <c r="LRA18" s="813"/>
      <c r="LRB18" s="813"/>
      <c r="LRC18" s="813"/>
      <c r="LRD18" s="813"/>
      <c r="LRE18" s="813"/>
      <c r="LRF18" s="813"/>
      <c r="LRG18" s="813"/>
      <c r="LRH18" s="813"/>
      <c r="LRI18" s="813"/>
      <c r="LRJ18" s="813"/>
      <c r="LRK18" s="813"/>
      <c r="LRL18" s="813"/>
      <c r="LRM18" s="813"/>
      <c r="LRN18" s="813"/>
      <c r="LRO18" s="813"/>
      <c r="LRP18" s="813"/>
      <c r="LRQ18" s="813"/>
      <c r="LRR18" s="813"/>
      <c r="LRS18" s="813"/>
      <c r="LRT18" s="813"/>
      <c r="LRU18" s="813"/>
      <c r="LRV18" s="813"/>
      <c r="LRW18" s="813"/>
      <c r="LRX18" s="813"/>
      <c r="LRY18" s="813"/>
      <c r="LRZ18" s="813"/>
      <c r="LSA18" s="813"/>
      <c r="LSB18" s="813"/>
      <c r="LSC18" s="813"/>
      <c r="LSD18" s="813"/>
      <c r="LSE18" s="813"/>
      <c r="LSF18" s="813"/>
      <c r="LSG18" s="813"/>
      <c r="LSH18" s="813"/>
      <c r="LSI18" s="813"/>
      <c r="LSJ18" s="813"/>
      <c r="LSK18" s="813"/>
      <c r="LSL18" s="813"/>
      <c r="LSM18" s="813"/>
      <c r="LSN18" s="813"/>
      <c r="LSO18" s="813"/>
      <c r="LSP18" s="813"/>
      <c r="LSQ18" s="813"/>
      <c r="LSR18" s="813"/>
      <c r="LSS18" s="813"/>
      <c r="LST18" s="813"/>
      <c r="LSU18" s="813"/>
      <c r="LSV18" s="813"/>
      <c r="LSW18" s="813"/>
      <c r="LSX18" s="813"/>
      <c r="LSY18" s="813"/>
      <c r="LSZ18" s="813"/>
      <c r="LTA18" s="813"/>
      <c r="LTB18" s="813"/>
      <c r="LTC18" s="813"/>
      <c r="LTD18" s="813"/>
      <c r="LTE18" s="813"/>
      <c r="LTF18" s="813"/>
      <c r="LTG18" s="813"/>
      <c r="LTH18" s="813"/>
      <c r="LTI18" s="813"/>
      <c r="LTJ18" s="813"/>
      <c r="LTK18" s="813"/>
      <c r="LTL18" s="813"/>
      <c r="LTM18" s="813"/>
      <c r="LTN18" s="813"/>
      <c r="LTO18" s="813"/>
      <c r="LTP18" s="813"/>
      <c r="LTQ18" s="813"/>
      <c r="LTR18" s="813"/>
      <c r="LTS18" s="813"/>
      <c r="LTT18" s="813"/>
      <c r="LTU18" s="813"/>
      <c r="LTV18" s="813"/>
      <c r="LTW18" s="813"/>
      <c r="LTX18" s="813"/>
      <c r="LTY18" s="813"/>
      <c r="LTZ18" s="813"/>
      <c r="LUA18" s="813"/>
      <c r="LUB18" s="813"/>
      <c r="LUC18" s="813"/>
      <c r="LUD18" s="813"/>
      <c r="LUE18" s="813"/>
      <c r="LUF18" s="813"/>
      <c r="LUG18" s="813"/>
      <c r="LUH18" s="813"/>
      <c r="LUI18" s="813"/>
      <c r="LUJ18" s="813"/>
      <c r="LUK18" s="813"/>
      <c r="LUL18" s="813"/>
      <c r="LUM18" s="813"/>
      <c r="LUN18" s="813"/>
      <c r="LUO18" s="813"/>
      <c r="LUP18" s="813"/>
      <c r="LUQ18" s="813"/>
      <c r="LUR18" s="813"/>
      <c r="LUS18" s="813"/>
      <c r="LUT18" s="813"/>
      <c r="LUU18" s="813"/>
      <c r="LUV18" s="813"/>
      <c r="LUW18" s="813"/>
      <c r="LUX18" s="813"/>
      <c r="LUY18" s="813"/>
      <c r="LUZ18" s="813"/>
      <c r="LVA18" s="813"/>
      <c r="LVB18" s="813"/>
      <c r="LVC18" s="813"/>
      <c r="LVD18" s="813"/>
      <c r="LVE18" s="813"/>
      <c r="LVF18" s="813"/>
      <c r="LVG18" s="813"/>
      <c r="LVH18" s="813"/>
      <c r="LVI18" s="813"/>
      <c r="LVJ18" s="813"/>
      <c r="LVK18" s="813"/>
      <c r="LVL18" s="813"/>
      <c r="LVM18" s="813"/>
      <c r="LVN18" s="813"/>
      <c r="LVO18" s="813"/>
      <c r="LVP18" s="813"/>
      <c r="LVQ18" s="813"/>
      <c r="LVR18" s="813"/>
      <c r="LVS18" s="813"/>
      <c r="LVT18" s="813"/>
      <c r="LVU18" s="813"/>
      <c r="LVV18" s="813"/>
      <c r="LVW18" s="813"/>
      <c r="LVX18" s="813"/>
      <c r="LVY18" s="813"/>
      <c r="LVZ18" s="813"/>
      <c r="LWA18" s="813"/>
      <c r="LWB18" s="813"/>
      <c r="LWC18" s="813"/>
      <c r="LWD18" s="813"/>
      <c r="LWE18" s="813"/>
      <c r="LWF18" s="813"/>
      <c r="LWG18" s="813"/>
      <c r="LWH18" s="813"/>
      <c r="LWI18" s="813"/>
      <c r="LWJ18" s="813"/>
      <c r="LWK18" s="813"/>
      <c r="LWL18" s="813"/>
      <c r="LWM18" s="813"/>
      <c r="LWN18" s="813"/>
      <c r="LWO18" s="813"/>
      <c r="LWP18" s="813"/>
      <c r="LWQ18" s="813"/>
      <c r="LWR18" s="813"/>
      <c r="LWS18" s="813"/>
      <c r="LWT18" s="813"/>
      <c r="LWU18" s="813"/>
      <c r="LWV18" s="813"/>
      <c r="LWW18" s="813"/>
      <c r="LWX18" s="813"/>
      <c r="LWY18" s="813"/>
      <c r="LWZ18" s="813"/>
      <c r="LXA18" s="813"/>
      <c r="LXB18" s="813"/>
      <c r="LXC18" s="813"/>
      <c r="LXD18" s="813"/>
      <c r="LXE18" s="813"/>
      <c r="LXF18" s="813"/>
      <c r="LXG18" s="813"/>
      <c r="LXH18" s="813"/>
      <c r="LXI18" s="813"/>
      <c r="LXJ18" s="813"/>
      <c r="LXK18" s="813"/>
      <c r="LXL18" s="813"/>
      <c r="LXM18" s="813"/>
      <c r="LXN18" s="813"/>
      <c r="LXO18" s="813"/>
      <c r="LXP18" s="813"/>
      <c r="LXQ18" s="813"/>
      <c r="LXR18" s="813"/>
      <c r="LXS18" s="813"/>
      <c r="LXT18" s="813"/>
      <c r="LXU18" s="813"/>
      <c r="LXV18" s="813"/>
      <c r="LXW18" s="813"/>
      <c r="LXX18" s="813"/>
      <c r="LXY18" s="813"/>
      <c r="LXZ18" s="813"/>
      <c r="LYA18" s="813"/>
      <c r="LYB18" s="813"/>
      <c r="LYC18" s="813"/>
      <c r="LYD18" s="813"/>
      <c r="LYE18" s="813"/>
      <c r="LYF18" s="813"/>
      <c r="LYG18" s="813"/>
      <c r="LYH18" s="813"/>
      <c r="LYI18" s="813"/>
      <c r="LYJ18" s="813"/>
      <c r="LYK18" s="813"/>
      <c r="LYL18" s="813"/>
      <c r="LYM18" s="813"/>
      <c r="LYN18" s="813"/>
      <c r="LYO18" s="813"/>
      <c r="LYP18" s="813"/>
      <c r="LYQ18" s="813"/>
      <c r="LYR18" s="813"/>
      <c r="LYS18" s="813"/>
      <c r="LYT18" s="813"/>
      <c r="LYU18" s="813"/>
      <c r="LYV18" s="813"/>
      <c r="LYW18" s="813"/>
      <c r="LYX18" s="813"/>
      <c r="LYY18" s="813"/>
      <c r="LYZ18" s="813"/>
      <c r="LZA18" s="813"/>
      <c r="LZB18" s="813"/>
      <c r="LZC18" s="813"/>
      <c r="LZD18" s="813"/>
      <c r="LZE18" s="813"/>
      <c r="LZF18" s="813"/>
      <c r="LZG18" s="813"/>
      <c r="LZH18" s="813"/>
      <c r="LZI18" s="813"/>
      <c r="LZJ18" s="813"/>
      <c r="LZK18" s="813"/>
      <c r="LZL18" s="813"/>
      <c r="LZM18" s="813"/>
      <c r="LZN18" s="813"/>
      <c r="LZO18" s="813"/>
      <c r="LZP18" s="813"/>
      <c r="LZQ18" s="813"/>
      <c r="LZR18" s="813"/>
      <c r="LZS18" s="813"/>
      <c r="LZT18" s="813"/>
      <c r="LZU18" s="813"/>
      <c r="LZV18" s="813"/>
      <c r="LZW18" s="813"/>
      <c r="LZX18" s="813"/>
      <c r="LZY18" s="813"/>
      <c r="LZZ18" s="813"/>
      <c r="MAA18" s="813"/>
      <c r="MAB18" s="813"/>
      <c r="MAC18" s="813"/>
      <c r="MAD18" s="813"/>
      <c r="MAE18" s="813"/>
      <c r="MAF18" s="813"/>
      <c r="MAG18" s="813"/>
      <c r="MAH18" s="813"/>
      <c r="MAI18" s="813"/>
      <c r="MAJ18" s="813"/>
      <c r="MAK18" s="813"/>
      <c r="MAL18" s="813"/>
      <c r="MAM18" s="813"/>
      <c r="MAN18" s="813"/>
      <c r="MAO18" s="813"/>
      <c r="MAP18" s="813"/>
      <c r="MAQ18" s="813"/>
      <c r="MAR18" s="813"/>
      <c r="MAS18" s="813"/>
      <c r="MAT18" s="813"/>
      <c r="MAU18" s="813"/>
      <c r="MAV18" s="813"/>
      <c r="MAW18" s="813"/>
      <c r="MAX18" s="813"/>
      <c r="MAY18" s="813"/>
      <c r="MAZ18" s="813"/>
      <c r="MBA18" s="813"/>
      <c r="MBB18" s="813"/>
      <c r="MBC18" s="813"/>
      <c r="MBD18" s="813"/>
      <c r="MBE18" s="813"/>
      <c r="MBF18" s="813"/>
      <c r="MBG18" s="813"/>
      <c r="MBH18" s="813"/>
      <c r="MBI18" s="813"/>
      <c r="MBJ18" s="813"/>
      <c r="MBK18" s="813"/>
      <c r="MBL18" s="813"/>
      <c r="MBM18" s="813"/>
      <c r="MBN18" s="813"/>
      <c r="MBO18" s="813"/>
      <c r="MBP18" s="813"/>
      <c r="MBQ18" s="813"/>
      <c r="MBR18" s="813"/>
      <c r="MBS18" s="813"/>
      <c r="MBT18" s="813"/>
      <c r="MBU18" s="813"/>
      <c r="MBV18" s="813"/>
      <c r="MBW18" s="813"/>
      <c r="MBX18" s="813"/>
      <c r="MBY18" s="813"/>
      <c r="MBZ18" s="813"/>
      <c r="MCA18" s="813"/>
      <c r="MCB18" s="813"/>
      <c r="MCC18" s="813"/>
      <c r="MCD18" s="813"/>
      <c r="MCE18" s="813"/>
      <c r="MCF18" s="813"/>
      <c r="MCG18" s="813"/>
      <c r="MCH18" s="813"/>
      <c r="MCI18" s="813"/>
      <c r="MCJ18" s="813"/>
      <c r="MCK18" s="813"/>
      <c r="MCL18" s="813"/>
      <c r="MCM18" s="813"/>
      <c r="MCN18" s="813"/>
      <c r="MCO18" s="813"/>
      <c r="MCP18" s="813"/>
      <c r="MCQ18" s="813"/>
      <c r="MCR18" s="813"/>
      <c r="MCS18" s="813"/>
      <c r="MCT18" s="813"/>
      <c r="MCU18" s="813"/>
      <c r="MCV18" s="813"/>
      <c r="MCW18" s="813"/>
      <c r="MCX18" s="813"/>
      <c r="MCY18" s="813"/>
      <c r="MCZ18" s="813"/>
      <c r="MDA18" s="813"/>
      <c r="MDB18" s="813"/>
      <c r="MDC18" s="813"/>
      <c r="MDD18" s="813"/>
      <c r="MDE18" s="813"/>
      <c r="MDF18" s="813"/>
      <c r="MDG18" s="813"/>
      <c r="MDH18" s="813"/>
      <c r="MDI18" s="813"/>
      <c r="MDJ18" s="813"/>
      <c r="MDK18" s="813"/>
      <c r="MDL18" s="813"/>
      <c r="MDM18" s="813"/>
      <c r="MDN18" s="813"/>
      <c r="MDO18" s="813"/>
      <c r="MDP18" s="813"/>
      <c r="MDQ18" s="813"/>
      <c r="MDR18" s="813"/>
      <c r="MDS18" s="813"/>
      <c r="MDT18" s="813"/>
      <c r="MDU18" s="813"/>
      <c r="MDV18" s="813"/>
      <c r="MDW18" s="813"/>
      <c r="MDX18" s="813"/>
      <c r="MDY18" s="813"/>
      <c r="MDZ18" s="813"/>
      <c r="MEA18" s="813"/>
      <c r="MEB18" s="813"/>
      <c r="MEC18" s="813"/>
      <c r="MED18" s="813"/>
      <c r="MEE18" s="813"/>
      <c r="MEF18" s="813"/>
      <c r="MEG18" s="813"/>
      <c r="MEH18" s="813"/>
      <c r="MEI18" s="813"/>
      <c r="MEJ18" s="813"/>
      <c r="MEK18" s="813"/>
      <c r="MEL18" s="813"/>
      <c r="MEM18" s="813"/>
      <c r="MEN18" s="813"/>
      <c r="MEO18" s="813"/>
      <c r="MEP18" s="813"/>
      <c r="MEQ18" s="813"/>
      <c r="MER18" s="813"/>
      <c r="MES18" s="813"/>
      <c r="MET18" s="813"/>
      <c r="MEU18" s="813"/>
      <c r="MEV18" s="813"/>
      <c r="MEW18" s="813"/>
      <c r="MEX18" s="813"/>
      <c r="MEY18" s="813"/>
      <c r="MEZ18" s="813"/>
      <c r="MFA18" s="813"/>
      <c r="MFB18" s="813"/>
      <c r="MFC18" s="813"/>
      <c r="MFD18" s="813"/>
      <c r="MFE18" s="813"/>
      <c r="MFF18" s="813"/>
      <c r="MFG18" s="813"/>
      <c r="MFH18" s="813"/>
      <c r="MFI18" s="813"/>
      <c r="MFJ18" s="813"/>
      <c r="MFK18" s="813"/>
      <c r="MFL18" s="813"/>
      <c r="MFM18" s="813"/>
      <c r="MFN18" s="813"/>
      <c r="MFO18" s="813"/>
      <c r="MFP18" s="813"/>
      <c r="MFQ18" s="813"/>
      <c r="MFR18" s="813"/>
      <c r="MFS18" s="813"/>
      <c r="MFT18" s="813"/>
      <c r="MFU18" s="813"/>
      <c r="MFV18" s="813"/>
      <c r="MFW18" s="813"/>
      <c r="MFX18" s="813"/>
      <c r="MFY18" s="813"/>
      <c r="MFZ18" s="813"/>
      <c r="MGA18" s="813"/>
      <c r="MGB18" s="813"/>
      <c r="MGC18" s="813"/>
      <c r="MGD18" s="813"/>
      <c r="MGE18" s="813"/>
      <c r="MGF18" s="813"/>
      <c r="MGG18" s="813"/>
      <c r="MGH18" s="813"/>
      <c r="MGI18" s="813"/>
      <c r="MGJ18" s="813"/>
      <c r="MGK18" s="813"/>
      <c r="MGL18" s="813"/>
      <c r="MGM18" s="813"/>
      <c r="MGN18" s="813"/>
      <c r="MGO18" s="813"/>
      <c r="MGP18" s="813"/>
      <c r="MGQ18" s="813"/>
      <c r="MGR18" s="813"/>
      <c r="MGS18" s="813"/>
      <c r="MGT18" s="813"/>
      <c r="MGU18" s="813"/>
      <c r="MGV18" s="813"/>
      <c r="MGW18" s="813"/>
      <c r="MGX18" s="813"/>
      <c r="MGY18" s="813"/>
      <c r="MGZ18" s="813"/>
      <c r="MHA18" s="813"/>
      <c r="MHB18" s="813"/>
      <c r="MHC18" s="813"/>
      <c r="MHD18" s="813"/>
      <c r="MHE18" s="813"/>
      <c r="MHF18" s="813"/>
      <c r="MHG18" s="813"/>
      <c r="MHH18" s="813"/>
      <c r="MHI18" s="813"/>
      <c r="MHJ18" s="813"/>
      <c r="MHK18" s="813"/>
      <c r="MHL18" s="813"/>
      <c r="MHM18" s="813"/>
      <c r="MHN18" s="813"/>
      <c r="MHO18" s="813"/>
      <c r="MHP18" s="813"/>
      <c r="MHQ18" s="813"/>
      <c r="MHR18" s="813"/>
      <c r="MHS18" s="813"/>
      <c r="MHT18" s="813"/>
      <c r="MHU18" s="813"/>
      <c r="MHV18" s="813"/>
      <c r="MHW18" s="813"/>
      <c r="MHX18" s="813"/>
      <c r="MHY18" s="813"/>
      <c r="MHZ18" s="813"/>
      <c r="MIA18" s="813"/>
      <c r="MIB18" s="813"/>
      <c r="MIC18" s="813"/>
      <c r="MID18" s="813"/>
      <c r="MIE18" s="813"/>
      <c r="MIF18" s="813"/>
      <c r="MIG18" s="813"/>
      <c r="MIH18" s="813"/>
      <c r="MII18" s="813"/>
      <c r="MIJ18" s="813"/>
      <c r="MIK18" s="813"/>
      <c r="MIL18" s="813"/>
      <c r="MIM18" s="813"/>
      <c r="MIN18" s="813"/>
      <c r="MIO18" s="813"/>
      <c r="MIP18" s="813"/>
      <c r="MIQ18" s="813"/>
      <c r="MIR18" s="813"/>
      <c r="MIS18" s="813"/>
      <c r="MIT18" s="813"/>
      <c r="MIU18" s="813"/>
      <c r="MIV18" s="813"/>
      <c r="MIW18" s="813"/>
      <c r="MIX18" s="813"/>
      <c r="MIY18" s="813"/>
      <c r="MIZ18" s="813"/>
      <c r="MJA18" s="813"/>
      <c r="MJB18" s="813"/>
      <c r="MJC18" s="813"/>
      <c r="MJD18" s="813"/>
      <c r="MJE18" s="813"/>
      <c r="MJF18" s="813"/>
      <c r="MJG18" s="813"/>
      <c r="MJH18" s="813"/>
      <c r="MJI18" s="813"/>
      <c r="MJJ18" s="813"/>
      <c r="MJK18" s="813"/>
      <c r="MJL18" s="813"/>
      <c r="MJM18" s="813"/>
      <c r="MJN18" s="813"/>
      <c r="MJO18" s="813"/>
      <c r="MJP18" s="813"/>
      <c r="MJQ18" s="813"/>
      <c r="MJR18" s="813"/>
      <c r="MJS18" s="813"/>
      <c r="MJT18" s="813"/>
      <c r="MJU18" s="813"/>
      <c r="MJV18" s="813"/>
      <c r="MJW18" s="813"/>
      <c r="MJX18" s="813"/>
      <c r="MJY18" s="813"/>
      <c r="MJZ18" s="813"/>
      <c r="MKA18" s="813"/>
      <c r="MKB18" s="813"/>
      <c r="MKC18" s="813"/>
      <c r="MKD18" s="813"/>
      <c r="MKE18" s="813"/>
      <c r="MKF18" s="813"/>
      <c r="MKG18" s="813"/>
      <c r="MKH18" s="813"/>
      <c r="MKI18" s="813"/>
      <c r="MKJ18" s="813"/>
      <c r="MKK18" s="813"/>
      <c r="MKL18" s="813"/>
      <c r="MKM18" s="813"/>
      <c r="MKN18" s="813"/>
      <c r="MKO18" s="813"/>
      <c r="MKP18" s="813"/>
      <c r="MKQ18" s="813"/>
      <c r="MKR18" s="813"/>
      <c r="MKS18" s="813"/>
      <c r="MKT18" s="813"/>
      <c r="MKU18" s="813"/>
      <c r="MKV18" s="813"/>
      <c r="MKW18" s="813"/>
      <c r="MKX18" s="813"/>
      <c r="MKY18" s="813"/>
      <c r="MKZ18" s="813"/>
      <c r="MLA18" s="813"/>
      <c r="MLB18" s="813"/>
      <c r="MLC18" s="813"/>
      <c r="MLD18" s="813"/>
      <c r="MLE18" s="813"/>
      <c r="MLF18" s="813"/>
      <c r="MLG18" s="813"/>
      <c r="MLH18" s="813"/>
      <c r="MLI18" s="813"/>
      <c r="MLJ18" s="813"/>
      <c r="MLK18" s="813"/>
      <c r="MLL18" s="813"/>
      <c r="MLM18" s="813"/>
      <c r="MLN18" s="813"/>
      <c r="MLO18" s="813"/>
      <c r="MLP18" s="813"/>
      <c r="MLQ18" s="813"/>
      <c r="MLR18" s="813"/>
      <c r="MLS18" s="813"/>
      <c r="MLT18" s="813"/>
      <c r="MLU18" s="813"/>
      <c r="MLV18" s="813"/>
      <c r="MLW18" s="813"/>
      <c r="MLX18" s="813"/>
      <c r="MLY18" s="813"/>
      <c r="MLZ18" s="813"/>
      <c r="MMA18" s="813"/>
      <c r="MMB18" s="813"/>
      <c r="MMC18" s="813"/>
      <c r="MMD18" s="813"/>
      <c r="MME18" s="813"/>
      <c r="MMF18" s="813"/>
      <c r="MMG18" s="813"/>
      <c r="MMH18" s="813"/>
      <c r="MMI18" s="813"/>
      <c r="MMJ18" s="813"/>
      <c r="MMK18" s="813"/>
      <c r="MML18" s="813"/>
      <c r="MMM18" s="813"/>
      <c r="MMN18" s="813"/>
      <c r="MMO18" s="813"/>
      <c r="MMP18" s="813"/>
      <c r="MMQ18" s="813"/>
      <c r="MMR18" s="813"/>
      <c r="MMS18" s="813"/>
      <c r="MMT18" s="813"/>
      <c r="MMU18" s="813"/>
      <c r="MMV18" s="813"/>
      <c r="MMW18" s="813"/>
      <c r="MMX18" s="813"/>
      <c r="MMY18" s="813"/>
      <c r="MMZ18" s="813"/>
      <c r="MNA18" s="813"/>
      <c r="MNB18" s="813"/>
      <c r="MNC18" s="813"/>
      <c r="MND18" s="813"/>
      <c r="MNE18" s="813"/>
      <c r="MNF18" s="813"/>
      <c r="MNG18" s="813"/>
      <c r="MNH18" s="813"/>
      <c r="MNI18" s="813"/>
      <c r="MNJ18" s="813"/>
      <c r="MNK18" s="813"/>
      <c r="MNL18" s="813"/>
      <c r="MNM18" s="813"/>
      <c r="MNN18" s="813"/>
      <c r="MNO18" s="813"/>
      <c r="MNP18" s="813"/>
      <c r="MNQ18" s="813"/>
      <c r="MNR18" s="813"/>
      <c r="MNS18" s="813"/>
      <c r="MNT18" s="813"/>
      <c r="MNU18" s="813"/>
      <c r="MNV18" s="813"/>
      <c r="MNW18" s="813"/>
      <c r="MNX18" s="813"/>
      <c r="MNY18" s="813"/>
      <c r="MNZ18" s="813"/>
      <c r="MOA18" s="813"/>
      <c r="MOB18" s="813"/>
      <c r="MOC18" s="813"/>
      <c r="MOD18" s="813"/>
      <c r="MOE18" s="813"/>
      <c r="MOF18" s="813"/>
      <c r="MOG18" s="813"/>
      <c r="MOH18" s="813"/>
      <c r="MOI18" s="813"/>
      <c r="MOJ18" s="813"/>
      <c r="MOK18" s="813"/>
      <c r="MOL18" s="813"/>
      <c r="MOM18" s="813"/>
      <c r="MON18" s="813"/>
      <c r="MOO18" s="813"/>
      <c r="MOP18" s="813"/>
      <c r="MOQ18" s="813"/>
      <c r="MOR18" s="813"/>
      <c r="MOS18" s="813"/>
      <c r="MOT18" s="813"/>
      <c r="MOU18" s="813"/>
      <c r="MOV18" s="813"/>
      <c r="MOW18" s="813"/>
      <c r="MOX18" s="813"/>
      <c r="MOY18" s="813"/>
      <c r="MOZ18" s="813"/>
      <c r="MPA18" s="813"/>
      <c r="MPB18" s="813"/>
      <c r="MPC18" s="813"/>
      <c r="MPD18" s="813"/>
      <c r="MPE18" s="813"/>
      <c r="MPF18" s="813"/>
      <c r="MPG18" s="813"/>
      <c r="MPH18" s="813"/>
      <c r="MPI18" s="813"/>
      <c r="MPJ18" s="813"/>
      <c r="MPK18" s="813"/>
      <c r="MPL18" s="813"/>
      <c r="MPM18" s="813"/>
      <c r="MPN18" s="813"/>
      <c r="MPO18" s="813"/>
      <c r="MPP18" s="813"/>
      <c r="MPQ18" s="813"/>
      <c r="MPR18" s="813"/>
      <c r="MPS18" s="813"/>
      <c r="MPT18" s="813"/>
      <c r="MPU18" s="813"/>
      <c r="MPV18" s="813"/>
      <c r="MPW18" s="813"/>
      <c r="MPX18" s="813"/>
      <c r="MPY18" s="813"/>
      <c r="MPZ18" s="813"/>
      <c r="MQA18" s="813"/>
      <c r="MQB18" s="813"/>
      <c r="MQC18" s="813"/>
      <c r="MQD18" s="813"/>
      <c r="MQE18" s="813"/>
      <c r="MQF18" s="813"/>
      <c r="MQG18" s="813"/>
      <c r="MQH18" s="813"/>
      <c r="MQI18" s="813"/>
      <c r="MQJ18" s="813"/>
      <c r="MQK18" s="813"/>
      <c r="MQL18" s="813"/>
      <c r="MQM18" s="813"/>
      <c r="MQN18" s="813"/>
      <c r="MQO18" s="813"/>
      <c r="MQP18" s="813"/>
      <c r="MQQ18" s="813"/>
      <c r="MQR18" s="813"/>
      <c r="MQS18" s="813"/>
      <c r="MQT18" s="813"/>
      <c r="MQU18" s="813"/>
      <c r="MQV18" s="813"/>
      <c r="MQW18" s="813"/>
      <c r="MQX18" s="813"/>
      <c r="MQY18" s="813"/>
      <c r="MQZ18" s="813"/>
      <c r="MRA18" s="813"/>
      <c r="MRB18" s="813"/>
      <c r="MRC18" s="813"/>
      <c r="MRD18" s="813"/>
      <c r="MRE18" s="813"/>
      <c r="MRF18" s="813"/>
      <c r="MRG18" s="813"/>
      <c r="MRH18" s="813"/>
      <c r="MRI18" s="813"/>
      <c r="MRJ18" s="813"/>
      <c r="MRK18" s="813"/>
      <c r="MRL18" s="813"/>
      <c r="MRM18" s="813"/>
      <c r="MRN18" s="813"/>
      <c r="MRO18" s="813"/>
      <c r="MRP18" s="813"/>
      <c r="MRQ18" s="813"/>
      <c r="MRR18" s="813"/>
      <c r="MRS18" s="813"/>
      <c r="MRT18" s="813"/>
      <c r="MRU18" s="813"/>
      <c r="MRV18" s="813"/>
      <c r="MRW18" s="813"/>
      <c r="MRX18" s="813"/>
      <c r="MRY18" s="813"/>
      <c r="MRZ18" s="813"/>
      <c r="MSA18" s="813"/>
      <c r="MSB18" s="813"/>
      <c r="MSC18" s="813"/>
      <c r="MSD18" s="813"/>
      <c r="MSE18" s="813"/>
      <c r="MSF18" s="813"/>
      <c r="MSG18" s="813"/>
      <c r="MSH18" s="813"/>
      <c r="MSI18" s="813"/>
      <c r="MSJ18" s="813"/>
      <c r="MSK18" s="813"/>
      <c r="MSL18" s="813"/>
      <c r="MSM18" s="813"/>
      <c r="MSN18" s="813"/>
      <c r="MSO18" s="813"/>
      <c r="MSP18" s="813"/>
      <c r="MSQ18" s="813"/>
      <c r="MSR18" s="813"/>
      <c r="MSS18" s="813"/>
      <c r="MST18" s="813"/>
      <c r="MSU18" s="813"/>
      <c r="MSV18" s="813"/>
      <c r="MSW18" s="813"/>
      <c r="MSX18" s="813"/>
      <c r="MSY18" s="813"/>
      <c r="MSZ18" s="813"/>
      <c r="MTA18" s="813"/>
      <c r="MTB18" s="813"/>
      <c r="MTC18" s="813"/>
      <c r="MTD18" s="813"/>
      <c r="MTE18" s="813"/>
      <c r="MTF18" s="813"/>
      <c r="MTG18" s="813"/>
      <c r="MTH18" s="813"/>
      <c r="MTI18" s="813"/>
      <c r="MTJ18" s="813"/>
      <c r="MTK18" s="813"/>
      <c r="MTL18" s="813"/>
      <c r="MTM18" s="813"/>
      <c r="MTN18" s="813"/>
      <c r="MTO18" s="813"/>
      <c r="MTP18" s="813"/>
      <c r="MTQ18" s="813"/>
      <c r="MTR18" s="813"/>
      <c r="MTS18" s="813"/>
      <c r="MTT18" s="813"/>
      <c r="MTU18" s="813"/>
      <c r="MTV18" s="813"/>
      <c r="MTW18" s="813"/>
      <c r="MTX18" s="813"/>
      <c r="MTY18" s="813"/>
      <c r="MTZ18" s="813"/>
      <c r="MUA18" s="813"/>
      <c r="MUB18" s="813"/>
      <c r="MUC18" s="813"/>
      <c r="MUD18" s="813"/>
      <c r="MUE18" s="813"/>
      <c r="MUF18" s="813"/>
      <c r="MUG18" s="813"/>
      <c r="MUH18" s="813"/>
      <c r="MUI18" s="813"/>
      <c r="MUJ18" s="813"/>
      <c r="MUK18" s="813"/>
      <c r="MUL18" s="813"/>
      <c r="MUM18" s="813"/>
      <c r="MUN18" s="813"/>
      <c r="MUO18" s="813"/>
      <c r="MUP18" s="813"/>
      <c r="MUQ18" s="813"/>
      <c r="MUR18" s="813"/>
      <c r="MUS18" s="813"/>
      <c r="MUT18" s="813"/>
      <c r="MUU18" s="813"/>
      <c r="MUV18" s="813"/>
      <c r="MUW18" s="813"/>
      <c r="MUX18" s="813"/>
      <c r="MUY18" s="813"/>
      <c r="MUZ18" s="813"/>
      <c r="MVA18" s="813"/>
      <c r="MVB18" s="813"/>
      <c r="MVC18" s="813"/>
      <c r="MVD18" s="813"/>
      <c r="MVE18" s="813"/>
      <c r="MVF18" s="813"/>
      <c r="MVG18" s="813"/>
      <c r="MVH18" s="813"/>
      <c r="MVI18" s="813"/>
      <c r="MVJ18" s="813"/>
      <c r="MVK18" s="813"/>
      <c r="MVL18" s="813"/>
      <c r="MVM18" s="813"/>
      <c r="MVN18" s="813"/>
      <c r="MVO18" s="813"/>
      <c r="MVP18" s="813"/>
      <c r="MVQ18" s="813"/>
      <c r="MVR18" s="813"/>
      <c r="MVS18" s="813"/>
      <c r="MVT18" s="813"/>
      <c r="MVU18" s="813"/>
      <c r="MVV18" s="813"/>
      <c r="MVW18" s="813"/>
      <c r="MVX18" s="813"/>
      <c r="MVY18" s="813"/>
      <c r="MVZ18" s="813"/>
      <c r="MWA18" s="813"/>
      <c r="MWB18" s="813"/>
      <c r="MWC18" s="813"/>
      <c r="MWD18" s="813"/>
      <c r="MWE18" s="813"/>
      <c r="MWF18" s="813"/>
      <c r="MWG18" s="813"/>
      <c r="MWH18" s="813"/>
      <c r="MWI18" s="813"/>
      <c r="MWJ18" s="813"/>
      <c r="MWK18" s="813"/>
      <c r="MWL18" s="813"/>
      <c r="MWM18" s="813"/>
      <c r="MWN18" s="813"/>
      <c r="MWO18" s="813"/>
      <c r="MWP18" s="813"/>
      <c r="MWQ18" s="813"/>
      <c r="MWR18" s="813"/>
      <c r="MWS18" s="813"/>
      <c r="MWT18" s="813"/>
      <c r="MWU18" s="813"/>
      <c r="MWV18" s="813"/>
      <c r="MWW18" s="813"/>
      <c r="MWX18" s="813"/>
      <c r="MWY18" s="813"/>
      <c r="MWZ18" s="813"/>
      <c r="MXA18" s="813"/>
      <c r="MXB18" s="813"/>
      <c r="MXC18" s="813"/>
      <c r="MXD18" s="813"/>
      <c r="MXE18" s="813"/>
      <c r="MXF18" s="813"/>
      <c r="MXG18" s="813"/>
      <c r="MXH18" s="813"/>
      <c r="MXI18" s="813"/>
      <c r="MXJ18" s="813"/>
      <c r="MXK18" s="813"/>
      <c r="MXL18" s="813"/>
      <c r="MXM18" s="813"/>
      <c r="MXN18" s="813"/>
      <c r="MXO18" s="813"/>
      <c r="MXP18" s="813"/>
      <c r="MXQ18" s="813"/>
      <c r="MXR18" s="813"/>
      <c r="MXS18" s="813"/>
      <c r="MXT18" s="813"/>
      <c r="MXU18" s="813"/>
      <c r="MXV18" s="813"/>
      <c r="MXW18" s="813"/>
      <c r="MXX18" s="813"/>
      <c r="MXY18" s="813"/>
      <c r="MXZ18" s="813"/>
      <c r="MYA18" s="813"/>
      <c r="MYB18" s="813"/>
      <c r="MYC18" s="813"/>
      <c r="MYD18" s="813"/>
      <c r="MYE18" s="813"/>
      <c r="MYF18" s="813"/>
      <c r="MYG18" s="813"/>
      <c r="MYH18" s="813"/>
      <c r="MYI18" s="813"/>
      <c r="MYJ18" s="813"/>
      <c r="MYK18" s="813"/>
      <c r="MYL18" s="813"/>
      <c r="MYM18" s="813"/>
      <c r="MYN18" s="813"/>
      <c r="MYO18" s="813"/>
      <c r="MYP18" s="813"/>
      <c r="MYQ18" s="813"/>
      <c r="MYR18" s="813"/>
      <c r="MYS18" s="813"/>
      <c r="MYT18" s="813"/>
      <c r="MYU18" s="813"/>
      <c r="MYV18" s="813"/>
      <c r="MYW18" s="813"/>
      <c r="MYX18" s="813"/>
      <c r="MYY18" s="813"/>
      <c r="MYZ18" s="813"/>
      <c r="MZA18" s="813"/>
      <c r="MZB18" s="813"/>
      <c r="MZC18" s="813"/>
      <c r="MZD18" s="813"/>
      <c r="MZE18" s="813"/>
      <c r="MZF18" s="813"/>
      <c r="MZG18" s="813"/>
      <c r="MZH18" s="813"/>
      <c r="MZI18" s="813"/>
      <c r="MZJ18" s="813"/>
      <c r="MZK18" s="813"/>
      <c r="MZL18" s="813"/>
      <c r="MZM18" s="813"/>
      <c r="MZN18" s="813"/>
      <c r="MZO18" s="813"/>
      <c r="MZP18" s="813"/>
      <c r="MZQ18" s="813"/>
      <c r="MZR18" s="813"/>
      <c r="MZS18" s="813"/>
      <c r="MZT18" s="813"/>
      <c r="MZU18" s="813"/>
      <c r="MZV18" s="813"/>
      <c r="MZW18" s="813"/>
      <c r="MZX18" s="813"/>
      <c r="MZY18" s="813"/>
      <c r="MZZ18" s="813"/>
      <c r="NAA18" s="813"/>
      <c r="NAB18" s="813"/>
      <c r="NAC18" s="813"/>
      <c r="NAD18" s="813"/>
      <c r="NAE18" s="813"/>
      <c r="NAF18" s="813"/>
      <c r="NAG18" s="813"/>
      <c r="NAH18" s="813"/>
      <c r="NAI18" s="813"/>
      <c r="NAJ18" s="813"/>
      <c r="NAK18" s="813"/>
      <c r="NAL18" s="813"/>
      <c r="NAM18" s="813"/>
      <c r="NAN18" s="813"/>
      <c r="NAO18" s="813"/>
      <c r="NAP18" s="813"/>
      <c r="NAQ18" s="813"/>
      <c r="NAR18" s="813"/>
      <c r="NAS18" s="813"/>
      <c r="NAT18" s="813"/>
      <c r="NAU18" s="813"/>
      <c r="NAV18" s="813"/>
      <c r="NAW18" s="813"/>
      <c r="NAX18" s="813"/>
      <c r="NAY18" s="813"/>
      <c r="NAZ18" s="813"/>
      <c r="NBA18" s="813"/>
      <c r="NBB18" s="813"/>
      <c r="NBC18" s="813"/>
      <c r="NBD18" s="813"/>
      <c r="NBE18" s="813"/>
      <c r="NBF18" s="813"/>
      <c r="NBG18" s="813"/>
      <c r="NBH18" s="813"/>
      <c r="NBI18" s="813"/>
      <c r="NBJ18" s="813"/>
      <c r="NBK18" s="813"/>
      <c r="NBL18" s="813"/>
      <c r="NBM18" s="813"/>
      <c r="NBN18" s="813"/>
      <c r="NBO18" s="813"/>
      <c r="NBP18" s="813"/>
      <c r="NBQ18" s="813"/>
      <c r="NBR18" s="813"/>
      <c r="NBS18" s="813"/>
      <c r="NBT18" s="813"/>
      <c r="NBU18" s="813"/>
      <c r="NBV18" s="813"/>
      <c r="NBW18" s="813"/>
      <c r="NBX18" s="813"/>
      <c r="NBY18" s="813"/>
      <c r="NBZ18" s="813"/>
      <c r="NCA18" s="813"/>
      <c r="NCB18" s="813"/>
      <c r="NCC18" s="813"/>
      <c r="NCD18" s="813"/>
      <c r="NCE18" s="813"/>
      <c r="NCF18" s="813"/>
      <c r="NCG18" s="813"/>
      <c r="NCH18" s="813"/>
      <c r="NCI18" s="813"/>
      <c r="NCJ18" s="813"/>
      <c r="NCK18" s="813"/>
      <c r="NCL18" s="813"/>
      <c r="NCM18" s="813"/>
      <c r="NCN18" s="813"/>
      <c r="NCO18" s="813"/>
      <c r="NCP18" s="813"/>
      <c r="NCQ18" s="813"/>
      <c r="NCR18" s="813"/>
      <c r="NCS18" s="813"/>
      <c r="NCT18" s="813"/>
      <c r="NCU18" s="813"/>
      <c r="NCV18" s="813"/>
      <c r="NCW18" s="813"/>
      <c r="NCX18" s="813"/>
      <c r="NCY18" s="813"/>
      <c r="NCZ18" s="813"/>
      <c r="NDA18" s="813"/>
      <c r="NDB18" s="813"/>
      <c r="NDC18" s="813"/>
      <c r="NDD18" s="813"/>
      <c r="NDE18" s="813"/>
      <c r="NDF18" s="813"/>
      <c r="NDG18" s="813"/>
      <c r="NDH18" s="813"/>
      <c r="NDI18" s="813"/>
      <c r="NDJ18" s="813"/>
      <c r="NDK18" s="813"/>
      <c r="NDL18" s="813"/>
      <c r="NDM18" s="813"/>
      <c r="NDN18" s="813"/>
      <c r="NDO18" s="813"/>
      <c r="NDP18" s="813"/>
      <c r="NDQ18" s="813"/>
      <c r="NDR18" s="813"/>
      <c r="NDS18" s="813"/>
      <c r="NDT18" s="813"/>
      <c r="NDU18" s="813"/>
      <c r="NDV18" s="813"/>
      <c r="NDW18" s="813"/>
      <c r="NDX18" s="813"/>
      <c r="NDY18" s="813"/>
      <c r="NDZ18" s="813"/>
      <c r="NEA18" s="813"/>
      <c r="NEB18" s="813"/>
      <c r="NEC18" s="813"/>
      <c r="NED18" s="813"/>
      <c r="NEE18" s="813"/>
      <c r="NEF18" s="813"/>
      <c r="NEG18" s="813"/>
      <c r="NEH18" s="813"/>
      <c r="NEI18" s="813"/>
      <c r="NEJ18" s="813"/>
      <c r="NEK18" s="813"/>
      <c r="NEL18" s="813"/>
      <c r="NEM18" s="813"/>
      <c r="NEN18" s="813"/>
      <c r="NEO18" s="813"/>
      <c r="NEP18" s="813"/>
      <c r="NEQ18" s="813"/>
      <c r="NER18" s="813"/>
      <c r="NES18" s="813"/>
      <c r="NET18" s="813"/>
      <c r="NEU18" s="813"/>
      <c r="NEV18" s="813"/>
      <c r="NEW18" s="813"/>
      <c r="NEX18" s="813"/>
      <c r="NEY18" s="813"/>
      <c r="NEZ18" s="813"/>
      <c r="NFA18" s="813"/>
      <c r="NFB18" s="813"/>
      <c r="NFC18" s="813"/>
      <c r="NFD18" s="813"/>
      <c r="NFE18" s="813"/>
      <c r="NFF18" s="813"/>
      <c r="NFG18" s="813"/>
      <c r="NFH18" s="813"/>
      <c r="NFI18" s="813"/>
      <c r="NFJ18" s="813"/>
      <c r="NFK18" s="813"/>
      <c r="NFL18" s="813"/>
      <c r="NFM18" s="813"/>
      <c r="NFN18" s="813"/>
      <c r="NFO18" s="813"/>
      <c r="NFP18" s="813"/>
      <c r="NFQ18" s="813"/>
      <c r="NFR18" s="813"/>
      <c r="NFS18" s="813"/>
      <c r="NFT18" s="813"/>
      <c r="NFU18" s="813"/>
      <c r="NFV18" s="813"/>
      <c r="NFW18" s="813"/>
      <c r="NFX18" s="813"/>
      <c r="NFY18" s="813"/>
      <c r="NFZ18" s="813"/>
      <c r="NGA18" s="813"/>
      <c r="NGB18" s="813"/>
      <c r="NGC18" s="813"/>
      <c r="NGD18" s="813"/>
      <c r="NGE18" s="813"/>
      <c r="NGF18" s="813"/>
      <c r="NGG18" s="813"/>
      <c r="NGH18" s="813"/>
      <c r="NGI18" s="813"/>
      <c r="NGJ18" s="813"/>
      <c r="NGK18" s="813"/>
      <c r="NGL18" s="813"/>
      <c r="NGM18" s="813"/>
      <c r="NGN18" s="813"/>
      <c r="NGO18" s="813"/>
      <c r="NGP18" s="813"/>
      <c r="NGQ18" s="813"/>
      <c r="NGR18" s="813"/>
      <c r="NGS18" s="813"/>
      <c r="NGT18" s="813"/>
      <c r="NGU18" s="813"/>
      <c r="NGV18" s="813"/>
      <c r="NGW18" s="813"/>
      <c r="NGX18" s="813"/>
      <c r="NGY18" s="813"/>
      <c r="NGZ18" s="813"/>
      <c r="NHA18" s="813"/>
      <c r="NHB18" s="813"/>
      <c r="NHC18" s="813"/>
      <c r="NHD18" s="813"/>
      <c r="NHE18" s="813"/>
      <c r="NHF18" s="813"/>
      <c r="NHG18" s="813"/>
      <c r="NHH18" s="813"/>
      <c r="NHI18" s="813"/>
      <c r="NHJ18" s="813"/>
      <c r="NHK18" s="813"/>
      <c r="NHL18" s="813"/>
      <c r="NHM18" s="813"/>
      <c r="NHN18" s="813"/>
      <c r="NHO18" s="813"/>
      <c r="NHP18" s="813"/>
      <c r="NHQ18" s="813"/>
      <c r="NHR18" s="813"/>
      <c r="NHS18" s="813"/>
      <c r="NHT18" s="813"/>
      <c r="NHU18" s="813"/>
      <c r="NHV18" s="813"/>
      <c r="NHW18" s="813"/>
      <c r="NHX18" s="813"/>
      <c r="NHY18" s="813"/>
      <c r="NHZ18" s="813"/>
      <c r="NIA18" s="813"/>
      <c r="NIB18" s="813"/>
      <c r="NIC18" s="813"/>
      <c r="NID18" s="813"/>
      <c r="NIE18" s="813"/>
      <c r="NIF18" s="813"/>
      <c r="NIG18" s="813"/>
      <c r="NIH18" s="813"/>
      <c r="NII18" s="813"/>
      <c r="NIJ18" s="813"/>
      <c r="NIK18" s="813"/>
      <c r="NIL18" s="813"/>
      <c r="NIM18" s="813"/>
      <c r="NIN18" s="813"/>
      <c r="NIO18" s="813"/>
      <c r="NIP18" s="813"/>
      <c r="NIQ18" s="813"/>
      <c r="NIR18" s="813"/>
      <c r="NIS18" s="813"/>
      <c r="NIT18" s="813"/>
      <c r="NIU18" s="813"/>
      <c r="NIV18" s="813"/>
      <c r="NIW18" s="813"/>
      <c r="NIX18" s="813"/>
      <c r="NIY18" s="813"/>
      <c r="NIZ18" s="813"/>
      <c r="NJA18" s="813"/>
      <c r="NJB18" s="813"/>
      <c r="NJC18" s="813"/>
      <c r="NJD18" s="813"/>
      <c r="NJE18" s="813"/>
      <c r="NJF18" s="813"/>
      <c r="NJG18" s="813"/>
      <c r="NJH18" s="813"/>
      <c r="NJI18" s="813"/>
      <c r="NJJ18" s="813"/>
      <c r="NJK18" s="813"/>
      <c r="NJL18" s="813"/>
      <c r="NJM18" s="813"/>
      <c r="NJN18" s="813"/>
      <c r="NJO18" s="813"/>
      <c r="NJP18" s="813"/>
      <c r="NJQ18" s="813"/>
      <c r="NJR18" s="813"/>
      <c r="NJS18" s="813"/>
      <c r="NJT18" s="813"/>
      <c r="NJU18" s="813"/>
      <c r="NJV18" s="813"/>
      <c r="NJW18" s="813"/>
      <c r="NJX18" s="813"/>
      <c r="NJY18" s="813"/>
      <c r="NJZ18" s="813"/>
      <c r="NKA18" s="813"/>
      <c r="NKB18" s="813"/>
      <c r="NKC18" s="813"/>
      <c r="NKD18" s="813"/>
      <c r="NKE18" s="813"/>
      <c r="NKF18" s="813"/>
      <c r="NKG18" s="813"/>
      <c r="NKH18" s="813"/>
      <c r="NKI18" s="813"/>
      <c r="NKJ18" s="813"/>
      <c r="NKK18" s="813"/>
      <c r="NKL18" s="813"/>
      <c r="NKM18" s="813"/>
      <c r="NKN18" s="813"/>
      <c r="NKO18" s="813"/>
      <c r="NKP18" s="813"/>
      <c r="NKQ18" s="813"/>
      <c r="NKR18" s="813"/>
      <c r="NKS18" s="813"/>
      <c r="NKT18" s="813"/>
      <c r="NKU18" s="813"/>
      <c r="NKV18" s="813"/>
      <c r="NKW18" s="813"/>
      <c r="NKX18" s="813"/>
      <c r="NKY18" s="813"/>
      <c r="NKZ18" s="813"/>
      <c r="NLA18" s="813"/>
      <c r="NLB18" s="813"/>
      <c r="NLC18" s="813"/>
      <c r="NLD18" s="813"/>
      <c r="NLE18" s="813"/>
      <c r="NLF18" s="813"/>
      <c r="NLG18" s="813"/>
      <c r="NLH18" s="813"/>
      <c r="NLI18" s="813"/>
      <c r="NLJ18" s="813"/>
      <c r="NLK18" s="813"/>
      <c r="NLL18" s="813"/>
      <c r="NLM18" s="813"/>
      <c r="NLN18" s="813"/>
      <c r="NLO18" s="813"/>
      <c r="NLP18" s="813"/>
      <c r="NLQ18" s="813"/>
      <c r="NLR18" s="813"/>
      <c r="NLS18" s="813"/>
      <c r="NLT18" s="813"/>
      <c r="NLU18" s="813"/>
      <c r="NLV18" s="813"/>
      <c r="NLW18" s="813"/>
      <c r="NLX18" s="813"/>
      <c r="NLY18" s="813"/>
      <c r="NLZ18" s="813"/>
      <c r="NMA18" s="813"/>
      <c r="NMB18" s="813"/>
      <c r="NMC18" s="813"/>
      <c r="NMD18" s="813"/>
      <c r="NME18" s="813"/>
      <c r="NMF18" s="813"/>
      <c r="NMG18" s="813"/>
      <c r="NMH18" s="813"/>
      <c r="NMI18" s="813"/>
      <c r="NMJ18" s="813"/>
      <c r="NMK18" s="813"/>
      <c r="NML18" s="813"/>
      <c r="NMM18" s="813"/>
      <c r="NMN18" s="813"/>
      <c r="NMO18" s="813"/>
      <c r="NMP18" s="813"/>
      <c r="NMQ18" s="813"/>
      <c r="NMR18" s="813"/>
      <c r="NMS18" s="813"/>
      <c r="NMT18" s="813"/>
      <c r="NMU18" s="813"/>
      <c r="NMV18" s="813"/>
      <c r="NMW18" s="813"/>
      <c r="NMX18" s="813"/>
      <c r="NMY18" s="813"/>
      <c r="NMZ18" s="813"/>
      <c r="NNA18" s="813"/>
      <c r="NNB18" s="813"/>
      <c r="NNC18" s="813"/>
      <c r="NND18" s="813"/>
      <c r="NNE18" s="813"/>
      <c r="NNF18" s="813"/>
      <c r="NNG18" s="813"/>
      <c r="NNH18" s="813"/>
      <c r="NNI18" s="813"/>
      <c r="NNJ18" s="813"/>
      <c r="NNK18" s="813"/>
      <c r="NNL18" s="813"/>
      <c r="NNM18" s="813"/>
      <c r="NNN18" s="813"/>
      <c r="NNO18" s="813"/>
      <c r="NNP18" s="813"/>
      <c r="NNQ18" s="813"/>
      <c r="NNR18" s="813"/>
      <c r="NNS18" s="813"/>
      <c r="NNT18" s="813"/>
      <c r="NNU18" s="813"/>
      <c r="NNV18" s="813"/>
      <c r="NNW18" s="813"/>
      <c r="NNX18" s="813"/>
      <c r="NNY18" s="813"/>
      <c r="NNZ18" s="813"/>
      <c r="NOA18" s="813"/>
      <c r="NOB18" s="813"/>
      <c r="NOC18" s="813"/>
      <c r="NOD18" s="813"/>
      <c r="NOE18" s="813"/>
      <c r="NOF18" s="813"/>
      <c r="NOG18" s="813"/>
      <c r="NOH18" s="813"/>
      <c r="NOI18" s="813"/>
      <c r="NOJ18" s="813"/>
      <c r="NOK18" s="813"/>
      <c r="NOL18" s="813"/>
      <c r="NOM18" s="813"/>
      <c r="NON18" s="813"/>
      <c r="NOO18" s="813"/>
      <c r="NOP18" s="813"/>
      <c r="NOQ18" s="813"/>
      <c r="NOR18" s="813"/>
      <c r="NOS18" s="813"/>
      <c r="NOT18" s="813"/>
      <c r="NOU18" s="813"/>
      <c r="NOV18" s="813"/>
      <c r="NOW18" s="813"/>
      <c r="NOX18" s="813"/>
      <c r="NOY18" s="813"/>
      <c r="NOZ18" s="813"/>
      <c r="NPA18" s="813"/>
      <c r="NPB18" s="813"/>
      <c r="NPC18" s="813"/>
      <c r="NPD18" s="813"/>
      <c r="NPE18" s="813"/>
      <c r="NPF18" s="813"/>
      <c r="NPG18" s="813"/>
      <c r="NPH18" s="813"/>
      <c r="NPI18" s="813"/>
      <c r="NPJ18" s="813"/>
      <c r="NPK18" s="813"/>
      <c r="NPL18" s="813"/>
      <c r="NPM18" s="813"/>
      <c r="NPN18" s="813"/>
      <c r="NPO18" s="813"/>
      <c r="NPP18" s="813"/>
      <c r="NPQ18" s="813"/>
      <c r="NPR18" s="813"/>
      <c r="NPS18" s="813"/>
      <c r="NPT18" s="813"/>
      <c r="NPU18" s="813"/>
      <c r="NPV18" s="813"/>
      <c r="NPW18" s="813"/>
      <c r="NPX18" s="813"/>
      <c r="NPY18" s="813"/>
      <c r="NPZ18" s="813"/>
      <c r="NQA18" s="813"/>
      <c r="NQB18" s="813"/>
      <c r="NQC18" s="813"/>
      <c r="NQD18" s="813"/>
      <c r="NQE18" s="813"/>
      <c r="NQF18" s="813"/>
      <c r="NQG18" s="813"/>
      <c r="NQH18" s="813"/>
      <c r="NQI18" s="813"/>
      <c r="NQJ18" s="813"/>
      <c r="NQK18" s="813"/>
      <c r="NQL18" s="813"/>
      <c r="NQM18" s="813"/>
      <c r="NQN18" s="813"/>
      <c r="NQO18" s="813"/>
      <c r="NQP18" s="813"/>
      <c r="NQQ18" s="813"/>
      <c r="NQR18" s="813"/>
      <c r="NQS18" s="813"/>
      <c r="NQT18" s="813"/>
      <c r="NQU18" s="813"/>
      <c r="NQV18" s="813"/>
      <c r="NQW18" s="813"/>
      <c r="NQX18" s="813"/>
      <c r="NQY18" s="813"/>
      <c r="NQZ18" s="813"/>
      <c r="NRA18" s="813"/>
      <c r="NRB18" s="813"/>
      <c r="NRC18" s="813"/>
      <c r="NRD18" s="813"/>
      <c r="NRE18" s="813"/>
      <c r="NRF18" s="813"/>
      <c r="NRG18" s="813"/>
      <c r="NRH18" s="813"/>
      <c r="NRI18" s="813"/>
      <c r="NRJ18" s="813"/>
      <c r="NRK18" s="813"/>
      <c r="NRL18" s="813"/>
      <c r="NRM18" s="813"/>
      <c r="NRN18" s="813"/>
      <c r="NRO18" s="813"/>
      <c r="NRP18" s="813"/>
      <c r="NRQ18" s="813"/>
      <c r="NRR18" s="813"/>
      <c r="NRS18" s="813"/>
      <c r="NRT18" s="813"/>
      <c r="NRU18" s="813"/>
      <c r="NRV18" s="813"/>
      <c r="NRW18" s="813"/>
      <c r="NRX18" s="813"/>
      <c r="NRY18" s="813"/>
      <c r="NRZ18" s="813"/>
      <c r="NSA18" s="813"/>
      <c r="NSB18" s="813"/>
      <c r="NSC18" s="813"/>
      <c r="NSD18" s="813"/>
      <c r="NSE18" s="813"/>
      <c r="NSF18" s="813"/>
      <c r="NSG18" s="813"/>
      <c r="NSH18" s="813"/>
      <c r="NSI18" s="813"/>
      <c r="NSJ18" s="813"/>
      <c r="NSK18" s="813"/>
      <c r="NSL18" s="813"/>
      <c r="NSM18" s="813"/>
      <c r="NSN18" s="813"/>
      <c r="NSO18" s="813"/>
      <c r="NSP18" s="813"/>
      <c r="NSQ18" s="813"/>
      <c r="NSR18" s="813"/>
      <c r="NSS18" s="813"/>
      <c r="NST18" s="813"/>
      <c r="NSU18" s="813"/>
      <c r="NSV18" s="813"/>
      <c r="NSW18" s="813"/>
      <c r="NSX18" s="813"/>
      <c r="NSY18" s="813"/>
      <c r="NSZ18" s="813"/>
      <c r="NTA18" s="813"/>
      <c r="NTB18" s="813"/>
      <c r="NTC18" s="813"/>
      <c r="NTD18" s="813"/>
      <c r="NTE18" s="813"/>
      <c r="NTF18" s="813"/>
      <c r="NTG18" s="813"/>
      <c r="NTH18" s="813"/>
      <c r="NTI18" s="813"/>
      <c r="NTJ18" s="813"/>
      <c r="NTK18" s="813"/>
      <c r="NTL18" s="813"/>
      <c r="NTM18" s="813"/>
      <c r="NTN18" s="813"/>
      <c r="NTO18" s="813"/>
      <c r="NTP18" s="813"/>
      <c r="NTQ18" s="813"/>
      <c r="NTR18" s="813"/>
      <c r="NTS18" s="813"/>
      <c r="NTT18" s="813"/>
      <c r="NTU18" s="813"/>
      <c r="NTV18" s="813"/>
      <c r="NTW18" s="813"/>
      <c r="NTX18" s="813"/>
      <c r="NTY18" s="813"/>
      <c r="NTZ18" s="813"/>
      <c r="NUA18" s="813"/>
      <c r="NUB18" s="813"/>
      <c r="NUC18" s="813"/>
      <c r="NUD18" s="813"/>
      <c r="NUE18" s="813"/>
      <c r="NUF18" s="813"/>
      <c r="NUG18" s="813"/>
      <c r="NUH18" s="813"/>
      <c r="NUI18" s="813"/>
      <c r="NUJ18" s="813"/>
      <c r="NUK18" s="813"/>
      <c r="NUL18" s="813"/>
      <c r="NUM18" s="813"/>
      <c r="NUN18" s="813"/>
      <c r="NUO18" s="813"/>
      <c r="NUP18" s="813"/>
      <c r="NUQ18" s="813"/>
      <c r="NUR18" s="813"/>
      <c r="NUS18" s="813"/>
      <c r="NUT18" s="813"/>
      <c r="NUU18" s="813"/>
      <c r="NUV18" s="813"/>
      <c r="NUW18" s="813"/>
      <c r="NUX18" s="813"/>
      <c r="NUY18" s="813"/>
      <c r="NUZ18" s="813"/>
      <c r="NVA18" s="813"/>
      <c r="NVB18" s="813"/>
      <c r="NVC18" s="813"/>
      <c r="NVD18" s="813"/>
      <c r="NVE18" s="813"/>
      <c r="NVF18" s="813"/>
      <c r="NVG18" s="813"/>
      <c r="NVH18" s="813"/>
      <c r="NVI18" s="813"/>
      <c r="NVJ18" s="813"/>
      <c r="NVK18" s="813"/>
      <c r="NVL18" s="813"/>
      <c r="NVM18" s="813"/>
      <c r="NVN18" s="813"/>
      <c r="NVO18" s="813"/>
      <c r="NVP18" s="813"/>
      <c r="NVQ18" s="813"/>
      <c r="NVR18" s="813"/>
      <c r="NVS18" s="813"/>
      <c r="NVT18" s="813"/>
      <c r="NVU18" s="813"/>
      <c r="NVV18" s="813"/>
      <c r="NVW18" s="813"/>
      <c r="NVX18" s="813"/>
      <c r="NVY18" s="813"/>
      <c r="NVZ18" s="813"/>
      <c r="NWA18" s="813"/>
      <c r="NWB18" s="813"/>
      <c r="NWC18" s="813"/>
      <c r="NWD18" s="813"/>
      <c r="NWE18" s="813"/>
      <c r="NWF18" s="813"/>
      <c r="NWG18" s="813"/>
      <c r="NWH18" s="813"/>
      <c r="NWI18" s="813"/>
      <c r="NWJ18" s="813"/>
      <c r="NWK18" s="813"/>
      <c r="NWL18" s="813"/>
      <c r="NWM18" s="813"/>
      <c r="NWN18" s="813"/>
      <c r="NWO18" s="813"/>
      <c r="NWP18" s="813"/>
      <c r="NWQ18" s="813"/>
      <c r="NWR18" s="813"/>
      <c r="NWS18" s="813"/>
      <c r="NWT18" s="813"/>
      <c r="NWU18" s="813"/>
      <c r="NWV18" s="813"/>
      <c r="NWW18" s="813"/>
      <c r="NWX18" s="813"/>
      <c r="NWY18" s="813"/>
      <c r="NWZ18" s="813"/>
      <c r="NXA18" s="813"/>
      <c r="NXB18" s="813"/>
      <c r="NXC18" s="813"/>
      <c r="NXD18" s="813"/>
      <c r="NXE18" s="813"/>
      <c r="NXF18" s="813"/>
      <c r="NXG18" s="813"/>
      <c r="NXH18" s="813"/>
      <c r="NXI18" s="813"/>
      <c r="NXJ18" s="813"/>
      <c r="NXK18" s="813"/>
      <c r="NXL18" s="813"/>
      <c r="NXM18" s="813"/>
      <c r="NXN18" s="813"/>
      <c r="NXO18" s="813"/>
      <c r="NXP18" s="813"/>
      <c r="NXQ18" s="813"/>
      <c r="NXR18" s="813"/>
      <c r="NXS18" s="813"/>
      <c r="NXT18" s="813"/>
      <c r="NXU18" s="813"/>
      <c r="NXV18" s="813"/>
      <c r="NXW18" s="813"/>
      <c r="NXX18" s="813"/>
      <c r="NXY18" s="813"/>
      <c r="NXZ18" s="813"/>
      <c r="NYA18" s="813"/>
      <c r="NYB18" s="813"/>
      <c r="NYC18" s="813"/>
      <c r="NYD18" s="813"/>
      <c r="NYE18" s="813"/>
      <c r="NYF18" s="813"/>
      <c r="NYG18" s="813"/>
      <c r="NYH18" s="813"/>
      <c r="NYI18" s="813"/>
      <c r="NYJ18" s="813"/>
      <c r="NYK18" s="813"/>
      <c r="NYL18" s="813"/>
      <c r="NYM18" s="813"/>
      <c r="NYN18" s="813"/>
      <c r="NYO18" s="813"/>
      <c r="NYP18" s="813"/>
      <c r="NYQ18" s="813"/>
      <c r="NYR18" s="813"/>
      <c r="NYS18" s="813"/>
      <c r="NYT18" s="813"/>
      <c r="NYU18" s="813"/>
      <c r="NYV18" s="813"/>
      <c r="NYW18" s="813"/>
      <c r="NYX18" s="813"/>
      <c r="NYY18" s="813"/>
      <c r="NYZ18" s="813"/>
      <c r="NZA18" s="813"/>
      <c r="NZB18" s="813"/>
      <c r="NZC18" s="813"/>
      <c r="NZD18" s="813"/>
      <c r="NZE18" s="813"/>
      <c r="NZF18" s="813"/>
      <c r="NZG18" s="813"/>
      <c r="NZH18" s="813"/>
      <c r="NZI18" s="813"/>
      <c r="NZJ18" s="813"/>
      <c r="NZK18" s="813"/>
      <c r="NZL18" s="813"/>
      <c r="NZM18" s="813"/>
      <c r="NZN18" s="813"/>
      <c r="NZO18" s="813"/>
      <c r="NZP18" s="813"/>
      <c r="NZQ18" s="813"/>
      <c r="NZR18" s="813"/>
      <c r="NZS18" s="813"/>
      <c r="NZT18" s="813"/>
      <c r="NZU18" s="813"/>
      <c r="NZV18" s="813"/>
      <c r="NZW18" s="813"/>
      <c r="NZX18" s="813"/>
      <c r="NZY18" s="813"/>
      <c r="NZZ18" s="813"/>
      <c r="OAA18" s="813"/>
      <c r="OAB18" s="813"/>
      <c r="OAC18" s="813"/>
      <c r="OAD18" s="813"/>
      <c r="OAE18" s="813"/>
      <c r="OAF18" s="813"/>
      <c r="OAG18" s="813"/>
      <c r="OAH18" s="813"/>
      <c r="OAI18" s="813"/>
      <c r="OAJ18" s="813"/>
      <c r="OAK18" s="813"/>
      <c r="OAL18" s="813"/>
      <c r="OAM18" s="813"/>
      <c r="OAN18" s="813"/>
      <c r="OAO18" s="813"/>
      <c r="OAP18" s="813"/>
      <c r="OAQ18" s="813"/>
      <c r="OAR18" s="813"/>
      <c r="OAS18" s="813"/>
      <c r="OAT18" s="813"/>
      <c r="OAU18" s="813"/>
      <c r="OAV18" s="813"/>
      <c r="OAW18" s="813"/>
      <c r="OAX18" s="813"/>
      <c r="OAY18" s="813"/>
      <c r="OAZ18" s="813"/>
      <c r="OBA18" s="813"/>
      <c r="OBB18" s="813"/>
      <c r="OBC18" s="813"/>
      <c r="OBD18" s="813"/>
      <c r="OBE18" s="813"/>
      <c r="OBF18" s="813"/>
      <c r="OBG18" s="813"/>
      <c r="OBH18" s="813"/>
      <c r="OBI18" s="813"/>
      <c r="OBJ18" s="813"/>
      <c r="OBK18" s="813"/>
      <c r="OBL18" s="813"/>
      <c r="OBM18" s="813"/>
      <c r="OBN18" s="813"/>
      <c r="OBO18" s="813"/>
      <c r="OBP18" s="813"/>
      <c r="OBQ18" s="813"/>
      <c r="OBR18" s="813"/>
      <c r="OBS18" s="813"/>
      <c r="OBT18" s="813"/>
      <c r="OBU18" s="813"/>
      <c r="OBV18" s="813"/>
      <c r="OBW18" s="813"/>
      <c r="OBX18" s="813"/>
      <c r="OBY18" s="813"/>
      <c r="OBZ18" s="813"/>
      <c r="OCA18" s="813"/>
      <c r="OCB18" s="813"/>
      <c r="OCC18" s="813"/>
      <c r="OCD18" s="813"/>
      <c r="OCE18" s="813"/>
      <c r="OCF18" s="813"/>
      <c r="OCG18" s="813"/>
      <c r="OCH18" s="813"/>
      <c r="OCI18" s="813"/>
      <c r="OCJ18" s="813"/>
      <c r="OCK18" s="813"/>
      <c r="OCL18" s="813"/>
      <c r="OCM18" s="813"/>
      <c r="OCN18" s="813"/>
      <c r="OCO18" s="813"/>
      <c r="OCP18" s="813"/>
      <c r="OCQ18" s="813"/>
      <c r="OCR18" s="813"/>
      <c r="OCS18" s="813"/>
      <c r="OCT18" s="813"/>
      <c r="OCU18" s="813"/>
      <c r="OCV18" s="813"/>
      <c r="OCW18" s="813"/>
      <c r="OCX18" s="813"/>
      <c r="OCY18" s="813"/>
      <c r="OCZ18" s="813"/>
      <c r="ODA18" s="813"/>
      <c r="ODB18" s="813"/>
      <c r="ODC18" s="813"/>
      <c r="ODD18" s="813"/>
      <c r="ODE18" s="813"/>
      <c r="ODF18" s="813"/>
      <c r="ODG18" s="813"/>
      <c r="ODH18" s="813"/>
      <c r="ODI18" s="813"/>
      <c r="ODJ18" s="813"/>
      <c r="ODK18" s="813"/>
      <c r="ODL18" s="813"/>
      <c r="ODM18" s="813"/>
      <c r="ODN18" s="813"/>
      <c r="ODO18" s="813"/>
      <c r="ODP18" s="813"/>
      <c r="ODQ18" s="813"/>
      <c r="ODR18" s="813"/>
      <c r="ODS18" s="813"/>
      <c r="ODT18" s="813"/>
      <c r="ODU18" s="813"/>
      <c r="ODV18" s="813"/>
      <c r="ODW18" s="813"/>
      <c r="ODX18" s="813"/>
      <c r="ODY18" s="813"/>
      <c r="ODZ18" s="813"/>
      <c r="OEA18" s="813"/>
      <c r="OEB18" s="813"/>
      <c r="OEC18" s="813"/>
      <c r="OED18" s="813"/>
      <c r="OEE18" s="813"/>
      <c r="OEF18" s="813"/>
      <c r="OEG18" s="813"/>
      <c r="OEH18" s="813"/>
      <c r="OEI18" s="813"/>
      <c r="OEJ18" s="813"/>
      <c r="OEK18" s="813"/>
      <c r="OEL18" s="813"/>
      <c r="OEM18" s="813"/>
      <c r="OEN18" s="813"/>
      <c r="OEO18" s="813"/>
      <c r="OEP18" s="813"/>
      <c r="OEQ18" s="813"/>
      <c r="OER18" s="813"/>
      <c r="OES18" s="813"/>
      <c r="OET18" s="813"/>
      <c r="OEU18" s="813"/>
      <c r="OEV18" s="813"/>
      <c r="OEW18" s="813"/>
      <c r="OEX18" s="813"/>
      <c r="OEY18" s="813"/>
      <c r="OEZ18" s="813"/>
      <c r="OFA18" s="813"/>
      <c r="OFB18" s="813"/>
      <c r="OFC18" s="813"/>
      <c r="OFD18" s="813"/>
      <c r="OFE18" s="813"/>
      <c r="OFF18" s="813"/>
      <c r="OFG18" s="813"/>
      <c r="OFH18" s="813"/>
      <c r="OFI18" s="813"/>
      <c r="OFJ18" s="813"/>
      <c r="OFK18" s="813"/>
      <c r="OFL18" s="813"/>
      <c r="OFM18" s="813"/>
      <c r="OFN18" s="813"/>
      <c r="OFO18" s="813"/>
      <c r="OFP18" s="813"/>
      <c r="OFQ18" s="813"/>
      <c r="OFR18" s="813"/>
      <c r="OFS18" s="813"/>
      <c r="OFT18" s="813"/>
      <c r="OFU18" s="813"/>
      <c r="OFV18" s="813"/>
      <c r="OFW18" s="813"/>
      <c r="OFX18" s="813"/>
      <c r="OFY18" s="813"/>
      <c r="OFZ18" s="813"/>
      <c r="OGA18" s="813"/>
      <c r="OGB18" s="813"/>
      <c r="OGC18" s="813"/>
      <c r="OGD18" s="813"/>
      <c r="OGE18" s="813"/>
      <c r="OGF18" s="813"/>
      <c r="OGG18" s="813"/>
      <c r="OGH18" s="813"/>
      <c r="OGI18" s="813"/>
      <c r="OGJ18" s="813"/>
      <c r="OGK18" s="813"/>
      <c r="OGL18" s="813"/>
      <c r="OGM18" s="813"/>
      <c r="OGN18" s="813"/>
      <c r="OGO18" s="813"/>
      <c r="OGP18" s="813"/>
      <c r="OGQ18" s="813"/>
      <c r="OGR18" s="813"/>
      <c r="OGS18" s="813"/>
      <c r="OGT18" s="813"/>
      <c r="OGU18" s="813"/>
      <c r="OGV18" s="813"/>
      <c r="OGW18" s="813"/>
      <c r="OGX18" s="813"/>
      <c r="OGY18" s="813"/>
      <c r="OGZ18" s="813"/>
      <c r="OHA18" s="813"/>
      <c r="OHB18" s="813"/>
      <c r="OHC18" s="813"/>
      <c r="OHD18" s="813"/>
      <c r="OHE18" s="813"/>
      <c r="OHF18" s="813"/>
      <c r="OHG18" s="813"/>
      <c r="OHH18" s="813"/>
      <c r="OHI18" s="813"/>
      <c r="OHJ18" s="813"/>
      <c r="OHK18" s="813"/>
      <c r="OHL18" s="813"/>
      <c r="OHM18" s="813"/>
      <c r="OHN18" s="813"/>
      <c r="OHO18" s="813"/>
      <c r="OHP18" s="813"/>
      <c r="OHQ18" s="813"/>
      <c r="OHR18" s="813"/>
      <c r="OHS18" s="813"/>
      <c r="OHT18" s="813"/>
      <c r="OHU18" s="813"/>
      <c r="OHV18" s="813"/>
      <c r="OHW18" s="813"/>
      <c r="OHX18" s="813"/>
      <c r="OHY18" s="813"/>
      <c r="OHZ18" s="813"/>
      <c r="OIA18" s="813"/>
      <c r="OIB18" s="813"/>
      <c r="OIC18" s="813"/>
      <c r="OID18" s="813"/>
      <c r="OIE18" s="813"/>
      <c r="OIF18" s="813"/>
      <c r="OIG18" s="813"/>
      <c r="OIH18" s="813"/>
      <c r="OII18" s="813"/>
      <c r="OIJ18" s="813"/>
      <c r="OIK18" s="813"/>
      <c r="OIL18" s="813"/>
      <c r="OIM18" s="813"/>
      <c r="OIN18" s="813"/>
      <c r="OIO18" s="813"/>
      <c r="OIP18" s="813"/>
      <c r="OIQ18" s="813"/>
      <c r="OIR18" s="813"/>
      <c r="OIS18" s="813"/>
      <c r="OIT18" s="813"/>
      <c r="OIU18" s="813"/>
      <c r="OIV18" s="813"/>
      <c r="OIW18" s="813"/>
      <c r="OIX18" s="813"/>
      <c r="OIY18" s="813"/>
      <c r="OIZ18" s="813"/>
      <c r="OJA18" s="813"/>
      <c r="OJB18" s="813"/>
      <c r="OJC18" s="813"/>
      <c r="OJD18" s="813"/>
      <c r="OJE18" s="813"/>
      <c r="OJF18" s="813"/>
      <c r="OJG18" s="813"/>
      <c r="OJH18" s="813"/>
      <c r="OJI18" s="813"/>
      <c r="OJJ18" s="813"/>
      <c r="OJK18" s="813"/>
      <c r="OJL18" s="813"/>
      <c r="OJM18" s="813"/>
      <c r="OJN18" s="813"/>
      <c r="OJO18" s="813"/>
      <c r="OJP18" s="813"/>
      <c r="OJQ18" s="813"/>
      <c r="OJR18" s="813"/>
      <c r="OJS18" s="813"/>
      <c r="OJT18" s="813"/>
      <c r="OJU18" s="813"/>
      <c r="OJV18" s="813"/>
      <c r="OJW18" s="813"/>
      <c r="OJX18" s="813"/>
      <c r="OJY18" s="813"/>
      <c r="OJZ18" s="813"/>
      <c r="OKA18" s="813"/>
      <c r="OKB18" s="813"/>
      <c r="OKC18" s="813"/>
      <c r="OKD18" s="813"/>
      <c r="OKE18" s="813"/>
      <c r="OKF18" s="813"/>
      <c r="OKG18" s="813"/>
      <c r="OKH18" s="813"/>
      <c r="OKI18" s="813"/>
      <c r="OKJ18" s="813"/>
      <c r="OKK18" s="813"/>
      <c r="OKL18" s="813"/>
      <c r="OKM18" s="813"/>
      <c r="OKN18" s="813"/>
      <c r="OKO18" s="813"/>
      <c r="OKP18" s="813"/>
      <c r="OKQ18" s="813"/>
      <c r="OKR18" s="813"/>
      <c r="OKS18" s="813"/>
      <c r="OKT18" s="813"/>
      <c r="OKU18" s="813"/>
      <c r="OKV18" s="813"/>
      <c r="OKW18" s="813"/>
      <c r="OKX18" s="813"/>
      <c r="OKY18" s="813"/>
      <c r="OKZ18" s="813"/>
      <c r="OLA18" s="813"/>
      <c r="OLB18" s="813"/>
      <c r="OLC18" s="813"/>
      <c r="OLD18" s="813"/>
      <c r="OLE18" s="813"/>
      <c r="OLF18" s="813"/>
      <c r="OLG18" s="813"/>
      <c r="OLH18" s="813"/>
      <c r="OLI18" s="813"/>
      <c r="OLJ18" s="813"/>
      <c r="OLK18" s="813"/>
      <c r="OLL18" s="813"/>
      <c r="OLM18" s="813"/>
      <c r="OLN18" s="813"/>
      <c r="OLO18" s="813"/>
      <c r="OLP18" s="813"/>
      <c r="OLQ18" s="813"/>
      <c r="OLR18" s="813"/>
      <c r="OLS18" s="813"/>
      <c r="OLT18" s="813"/>
      <c r="OLU18" s="813"/>
      <c r="OLV18" s="813"/>
      <c r="OLW18" s="813"/>
      <c r="OLX18" s="813"/>
      <c r="OLY18" s="813"/>
      <c r="OLZ18" s="813"/>
      <c r="OMA18" s="813"/>
      <c r="OMB18" s="813"/>
      <c r="OMC18" s="813"/>
      <c r="OMD18" s="813"/>
      <c r="OME18" s="813"/>
      <c r="OMF18" s="813"/>
      <c r="OMG18" s="813"/>
      <c r="OMH18" s="813"/>
      <c r="OMI18" s="813"/>
      <c r="OMJ18" s="813"/>
      <c r="OMK18" s="813"/>
      <c r="OML18" s="813"/>
      <c r="OMM18" s="813"/>
      <c r="OMN18" s="813"/>
      <c r="OMO18" s="813"/>
      <c r="OMP18" s="813"/>
      <c r="OMQ18" s="813"/>
      <c r="OMR18" s="813"/>
      <c r="OMS18" s="813"/>
      <c r="OMT18" s="813"/>
      <c r="OMU18" s="813"/>
      <c r="OMV18" s="813"/>
      <c r="OMW18" s="813"/>
      <c r="OMX18" s="813"/>
      <c r="OMY18" s="813"/>
      <c r="OMZ18" s="813"/>
      <c r="ONA18" s="813"/>
      <c r="ONB18" s="813"/>
      <c r="ONC18" s="813"/>
      <c r="OND18" s="813"/>
      <c r="ONE18" s="813"/>
      <c r="ONF18" s="813"/>
      <c r="ONG18" s="813"/>
      <c r="ONH18" s="813"/>
      <c r="ONI18" s="813"/>
      <c r="ONJ18" s="813"/>
      <c r="ONK18" s="813"/>
      <c r="ONL18" s="813"/>
      <c r="ONM18" s="813"/>
      <c r="ONN18" s="813"/>
      <c r="ONO18" s="813"/>
      <c r="ONP18" s="813"/>
      <c r="ONQ18" s="813"/>
      <c r="ONR18" s="813"/>
      <c r="ONS18" s="813"/>
      <c r="ONT18" s="813"/>
      <c r="ONU18" s="813"/>
      <c r="ONV18" s="813"/>
      <c r="ONW18" s="813"/>
      <c r="ONX18" s="813"/>
      <c r="ONY18" s="813"/>
      <c r="ONZ18" s="813"/>
      <c r="OOA18" s="813"/>
      <c r="OOB18" s="813"/>
      <c r="OOC18" s="813"/>
      <c r="OOD18" s="813"/>
      <c r="OOE18" s="813"/>
      <c r="OOF18" s="813"/>
      <c r="OOG18" s="813"/>
      <c r="OOH18" s="813"/>
      <c r="OOI18" s="813"/>
      <c r="OOJ18" s="813"/>
      <c r="OOK18" s="813"/>
      <c r="OOL18" s="813"/>
      <c r="OOM18" s="813"/>
      <c r="OON18" s="813"/>
      <c r="OOO18" s="813"/>
      <c r="OOP18" s="813"/>
      <c r="OOQ18" s="813"/>
      <c r="OOR18" s="813"/>
      <c r="OOS18" s="813"/>
      <c r="OOT18" s="813"/>
      <c r="OOU18" s="813"/>
      <c r="OOV18" s="813"/>
      <c r="OOW18" s="813"/>
      <c r="OOX18" s="813"/>
      <c r="OOY18" s="813"/>
      <c r="OOZ18" s="813"/>
      <c r="OPA18" s="813"/>
      <c r="OPB18" s="813"/>
      <c r="OPC18" s="813"/>
      <c r="OPD18" s="813"/>
      <c r="OPE18" s="813"/>
      <c r="OPF18" s="813"/>
      <c r="OPG18" s="813"/>
      <c r="OPH18" s="813"/>
      <c r="OPI18" s="813"/>
      <c r="OPJ18" s="813"/>
      <c r="OPK18" s="813"/>
      <c r="OPL18" s="813"/>
      <c r="OPM18" s="813"/>
      <c r="OPN18" s="813"/>
      <c r="OPO18" s="813"/>
      <c r="OPP18" s="813"/>
      <c r="OPQ18" s="813"/>
      <c r="OPR18" s="813"/>
      <c r="OPS18" s="813"/>
      <c r="OPT18" s="813"/>
      <c r="OPU18" s="813"/>
      <c r="OPV18" s="813"/>
      <c r="OPW18" s="813"/>
      <c r="OPX18" s="813"/>
      <c r="OPY18" s="813"/>
      <c r="OPZ18" s="813"/>
      <c r="OQA18" s="813"/>
      <c r="OQB18" s="813"/>
      <c r="OQC18" s="813"/>
      <c r="OQD18" s="813"/>
      <c r="OQE18" s="813"/>
      <c r="OQF18" s="813"/>
      <c r="OQG18" s="813"/>
      <c r="OQH18" s="813"/>
      <c r="OQI18" s="813"/>
      <c r="OQJ18" s="813"/>
      <c r="OQK18" s="813"/>
      <c r="OQL18" s="813"/>
      <c r="OQM18" s="813"/>
      <c r="OQN18" s="813"/>
      <c r="OQO18" s="813"/>
      <c r="OQP18" s="813"/>
      <c r="OQQ18" s="813"/>
      <c r="OQR18" s="813"/>
      <c r="OQS18" s="813"/>
      <c r="OQT18" s="813"/>
      <c r="OQU18" s="813"/>
      <c r="OQV18" s="813"/>
      <c r="OQW18" s="813"/>
      <c r="OQX18" s="813"/>
      <c r="OQY18" s="813"/>
      <c r="OQZ18" s="813"/>
      <c r="ORA18" s="813"/>
      <c r="ORB18" s="813"/>
      <c r="ORC18" s="813"/>
      <c r="ORD18" s="813"/>
      <c r="ORE18" s="813"/>
      <c r="ORF18" s="813"/>
      <c r="ORG18" s="813"/>
      <c r="ORH18" s="813"/>
      <c r="ORI18" s="813"/>
      <c r="ORJ18" s="813"/>
      <c r="ORK18" s="813"/>
      <c r="ORL18" s="813"/>
      <c r="ORM18" s="813"/>
      <c r="ORN18" s="813"/>
      <c r="ORO18" s="813"/>
      <c r="ORP18" s="813"/>
      <c r="ORQ18" s="813"/>
      <c r="ORR18" s="813"/>
      <c r="ORS18" s="813"/>
      <c r="ORT18" s="813"/>
      <c r="ORU18" s="813"/>
      <c r="ORV18" s="813"/>
      <c r="ORW18" s="813"/>
      <c r="ORX18" s="813"/>
      <c r="ORY18" s="813"/>
      <c r="ORZ18" s="813"/>
      <c r="OSA18" s="813"/>
      <c r="OSB18" s="813"/>
      <c r="OSC18" s="813"/>
      <c r="OSD18" s="813"/>
      <c r="OSE18" s="813"/>
      <c r="OSF18" s="813"/>
      <c r="OSG18" s="813"/>
      <c r="OSH18" s="813"/>
      <c r="OSI18" s="813"/>
      <c r="OSJ18" s="813"/>
      <c r="OSK18" s="813"/>
      <c r="OSL18" s="813"/>
      <c r="OSM18" s="813"/>
      <c r="OSN18" s="813"/>
      <c r="OSO18" s="813"/>
      <c r="OSP18" s="813"/>
      <c r="OSQ18" s="813"/>
      <c r="OSR18" s="813"/>
      <c r="OSS18" s="813"/>
      <c r="OST18" s="813"/>
      <c r="OSU18" s="813"/>
      <c r="OSV18" s="813"/>
      <c r="OSW18" s="813"/>
      <c r="OSX18" s="813"/>
      <c r="OSY18" s="813"/>
      <c r="OSZ18" s="813"/>
      <c r="OTA18" s="813"/>
      <c r="OTB18" s="813"/>
      <c r="OTC18" s="813"/>
      <c r="OTD18" s="813"/>
      <c r="OTE18" s="813"/>
      <c r="OTF18" s="813"/>
      <c r="OTG18" s="813"/>
      <c r="OTH18" s="813"/>
      <c r="OTI18" s="813"/>
      <c r="OTJ18" s="813"/>
      <c r="OTK18" s="813"/>
      <c r="OTL18" s="813"/>
      <c r="OTM18" s="813"/>
      <c r="OTN18" s="813"/>
      <c r="OTO18" s="813"/>
      <c r="OTP18" s="813"/>
      <c r="OTQ18" s="813"/>
      <c r="OTR18" s="813"/>
      <c r="OTS18" s="813"/>
      <c r="OTT18" s="813"/>
      <c r="OTU18" s="813"/>
      <c r="OTV18" s="813"/>
      <c r="OTW18" s="813"/>
      <c r="OTX18" s="813"/>
      <c r="OTY18" s="813"/>
      <c r="OTZ18" s="813"/>
      <c r="OUA18" s="813"/>
      <c r="OUB18" s="813"/>
      <c r="OUC18" s="813"/>
      <c r="OUD18" s="813"/>
      <c r="OUE18" s="813"/>
      <c r="OUF18" s="813"/>
      <c r="OUG18" s="813"/>
      <c r="OUH18" s="813"/>
      <c r="OUI18" s="813"/>
      <c r="OUJ18" s="813"/>
      <c r="OUK18" s="813"/>
      <c r="OUL18" s="813"/>
      <c r="OUM18" s="813"/>
      <c r="OUN18" s="813"/>
      <c r="OUO18" s="813"/>
      <c r="OUP18" s="813"/>
      <c r="OUQ18" s="813"/>
      <c r="OUR18" s="813"/>
      <c r="OUS18" s="813"/>
      <c r="OUT18" s="813"/>
      <c r="OUU18" s="813"/>
      <c r="OUV18" s="813"/>
      <c r="OUW18" s="813"/>
      <c r="OUX18" s="813"/>
      <c r="OUY18" s="813"/>
      <c r="OUZ18" s="813"/>
      <c r="OVA18" s="813"/>
      <c r="OVB18" s="813"/>
      <c r="OVC18" s="813"/>
      <c r="OVD18" s="813"/>
      <c r="OVE18" s="813"/>
      <c r="OVF18" s="813"/>
      <c r="OVG18" s="813"/>
      <c r="OVH18" s="813"/>
      <c r="OVI18" s="813"/>
      <c r="OVJ18" s="813"/>
      <c r="OVK18" s="813"/>
      <c r="OVL18" s="813"/>
      <c r="OVM18" s="813"/>
      <c r="OVN18" s="813"/>
      <c r="OVO18" s="813"/>
      <c r="OVP18" s="813"/>
      <c r="OVQ18" s="813"/>
      <c r="OVR18" s="813"/>
      <c r="OVS18" s="813"/>
      <c r="OVT18" s="813"/>
      <c r="OVU18" s="813"/>
      <c r="OVV18" s="813"/>
      <c r="OVW18" s="813"/>
      <c r="OVX18" s="813"/>
      <c r="OVY18" s="813"/>
      <c r="OVZ18" s="813"/>
      <c r="OWA18" s="813"/>
      <c r="OWB18" s="813"/>
      <c r="OWC18" s="813"/>
      <c r="OWD18" s="813"/>
      <c r="OWE18" s="813"/>
      <c r="OWF18" s="813"/>
      <c r="OWG18" s="813"/>
      <c r="OWH18" s="813"/>
      <c r="OWI18" s="813"/>
      <c r="OWJ18" s="813"/>
      <c r="OWK18" s="813"/>
      <c r="OWL18" s="813"/>
      <c r="OWM18" s="813"/>
      <c r="OWN18" s="813"/>
      <c r="OWO18" s="813"/>
      <c r="OWP18" s="813"/>
      <c r="OWQ18" s="813"/>
      <c r="OWR18" s="813"/>
      <c r="OWS18" s="813"/>
      <c r="OWT18" s="813"/>
      <c r="OWU18" s="813"/>
      <c r="OWV18" s="813"/>
      <c r="OWW18" s="813"/>
      <c r="OWX18" s="813"/>
      <c r="OWY18" s="813"/>
      <c r="OWZ18" s="813"/>
      <c r="OXA18" s="813"/>
      <c r="OXB18" s="813"/>
      <c r="OXC18" s="813"/>
      <c r="OXD18" s="813"/>
      <c r="OXE18" s="813"/>
      <c r="OXF18" s="813"/>
      <c r="OXG18" s="813"/>
      <c r="OXH18" s="813"/>
      <c r="OXI18" s="813"/>
      <c r="OXJ18" s="813"/>
      <c r="OXK18" s="813"/>
      <c r="OXL18" s="813"/>
      <c r="OXM18" s="813"/>
      <c r="OXN18" s="813"/>
      <c r="OXO18" s="813"/>
      <c r="OXP18" s="813"/>
      <c r="OXQ18" s="813"/>
      <c r="OXR18" s="813"/>
      <c r="OXS18" s="813"/>
      <c r="OXT18" s="813"/>
      <c r="OXU18" s="813"/>
      <c r="OXV18" s="813"/>
      <c r="OXW18" s="813"/>
      <c r="OXX18" s="813"/>
      <c r="OXY18" s="813"/>
      <c r="OXZ18" s="813"/>
      <c r="OYA18" s="813"/>
      <c r="OYB18" s="813"/>
      <c r="OYC18" s="813"/>
      <c r="OYD18" s="813"/>
      <c r="OYE18" s="813"/>
      <c r="OYF18" s="813"/>
      <c r="OYG18" s="813"/>
      <c r="OYH18" s="813"/>
      <c r="OYI18" s="813"/>
      <c r="OYJ18" s="813"/>
      <c r="OYK18" s="813"/>
      <c r="OYL18" s="813"/>
      <c r="OYM18" s="813"/>
      <c r="OYN18" s="813"/>
      <c r="OYO18" s="813"/>
      <c r="OYP18" s="813"/>
      <c r="OYQ18" s="813"/>
      <c r="OYR18" s="813"/>
      <c r="OYS18" s="813"/>
      <c r="OYT18" s="813"/>
      <c r="OYU18" s="813"/>
      <c r="OYV18" s="813"/>
      <c r="OYW18" s="813"/>
      <c r="OYX18" s="813"/>
      <c r="OYY18" s="813"/>
      <c r="OYZ18" s="813"/>
      <c r="OZA18" s="813"/>
      <c r="OZB18" s="813"/>
      <c r="OZC18" s="813"/>
      <c r="OZD18" s="813"/>
      <c r="OZE18" s="813"/>
      <c r="OZF18" s="813"/>
      <c r="OZG18" s="813"/>
      <c r="OZH18" s="813"/>
      <c r="OZI18" s="813"/>
      <c r="OZJ18" s="813"/>
      <c r="OZK18" s="813"/>
      <c r="OZL18" s="813"/>
      <c r="OZM18" s="813"/>
      <c r="OZN18" s="813"/>
      <c r="OZO18" s="813"/>
      <c r="OZP18" s="813"/>
      <c r="OZQ18" s="813"/>
      <c r="OZR18" s="813"/>
      <c r="OZS18" s="813"/>
      <c r="OZT18" s="813"/>
      <c r="OZU18" s="813"/>
      <c r="OZV18" s="813"/>
      <c r="OZW18" s="813"/>
      <c r="OZX18" s="813"/>
      <c r="OZY18" s="813"/>
      <c r="OZZ18" s="813"/>
      <c r="PAA18" s="813"/>
      <c r="PAB18" s="813"/>
      <c r="PAC18" s="813"/>
      <c r="PAD18" s="813"/>
      <c r="PAE18" s="813"/>
      <c r="PAF18" s="813"/>
      <c r="PAG18" s="813"/>
      <c r="PAH18" s="813"/>
      <c r="PAI18" s="813"/>
      <c r="PAJ18" s="813"/>
      <c r="PAK18" s="813"/>
      <c r="PAL18" s="813"/>
      <c r="PAM18" s="813"/>
      <c r="PAN18" s="813"/>
      <c r="PAO18" s="813"/>
      <c r="PAP18" s="813"/>
      <c r="PAQ18" s="813"/>
      <c r="PAR18" s="813"/>
      <c r="PAS18" s="813"/>
      <c r="PAT18" s="813"/>
      <c r="PAU18" s="813"/>
      <c r="PAV18" s="813"/>
      <c r="PAW18" s="813"/>
      <c r="PAX18" s="813"/>
      <c r="PAY18" s="813"/>
      <c r="PAZ18" s="813"/>
      <c r="PBA18" s="813"/>
      <c r="PBB18" s="813"/>
      <c r="PBC18" s="813"/>
      <c r="PBD18" s="813"/>
      <c r="PBE18" s="813"/>
      <c r="PBF18" s="813"/>
      <c r="PBG18" s="813"/>
      <c r="PBH18" s="813"/>
      <c r="PBI18" s="813"/>
      <c r="PBJ18" s="813"/>
      <c r="PBK18" s="813"/>
      <c r="PBL18" s="813"/>
      <c r="PBM18" s="813"/>
      <c r="PBN18" s="813"/>
      <c r="PBO18" s="813"/>
      <c r="PBP18" s="813"/>
      <c r="PBQ18" s="813"/>
      <c r="PBR18" s="813"/>
      <c r="PBS18" s="813"/>
      <c r="PBT18" s="813"/>
      <c r="PBU18" s="813"/>
      <c r="PBV18" s="813"/>
      <c r="PBW18" s="813"/>
      <c r="PBX18" s="813"/>
      <c r="PBY18" s="813"/>
      <c r="PBZ18" s="813"/>
      <c r="PCA18" s="813"/>
      <c r="PCB18" s="813"/>
      <c r="PCC18" s="813"/>
      <c r="PCD18" s="813"/>
      <c r="PCE18" s="813"/>
      <c r="PCF18" s="813"/>
      <c r="PCG18" s="813"/>
      <c r="PCH18" s="813"/>
      <c r="PCI18" s="813"/>
      <c r="PCJ18" s="813"/>
      <c r="PCK18" s="813"/>
      <c r="PCL18" s="813"/>
      <c r="PCM18" s="813"/>
      <c r="PCN18" s="813"/>
      <c r="PCO18" s="813"/>
      <c r="PCP18" s="813"/>
      <c r="PCQ18" s="813"/>
      <c r="PCR18" s="813"/>
      <c r="PCS18" s="813"/>
      <c r="PCT18" s="813"/>
      <c r="PCU18" s="813"/>
      <c r="PCV18" s="813"/>
      <c r="PCW18" s="813"/>
      <c r="PCX18" s="813"/>
      <c r="PCY18" s="813"/>
      <c r="PCZ18" s="813"/>
      <c r="PDA18" s="813"/>
      <c r="PDB18" s="813"/>
      <c r="PDC18" s="813"/>
      <c r="PDD18" s="813"/>
      <c r="PDE18" s="813"/>
      <c r="PDF18" s="813"/>
      <c r="PDG18" s="813"/>
      <c r="PDH18" s="813"/>
      <c r="PDI18" s="813"/>
      <c r="PDJ18" s="813"/>
      <c r="PDK18" s="813"/>
      <c r="PDL18" s="813"/>
      <c r="PDM18" s="813"/>
      <c r="PDN18" s="813"/>
      <c r="PDO18" s="813"/>
      <c r="PDP18" s="813"/>
      <c r="PDQ18" s="813"/>
      <c r="PDR18" s="813"/>
      <c r="PDS18" s="813"/>
      <c r="PDT18" s="813"/>
      <c r="PDU18" s="813"/>
      <c r="PDV18" s="813"/>
      <c r="PDW18" s="813"/>
      <c r="PDX18" s="813"/>
      <c r="PDY18" s="813"/>
      <c r="PDZ18" s="813"/>
      <c r="PEA18" s="813"/>
      <c r="PEB18" s="813"/>
      <c r="PEC18" s="813"/>
      <c r="PED18" s="813"/>
      <c r="PEE18" s="813"/>
      <c r="PEF18" s="813"/>
      <c r="PEG18" s="813"/>
      <c r="PEH18" s="813"/>
      <c r="PEI18" s="813"/>
      <c r="PEJ18" s="813"/>
      <c r="PEK18" s="813"/>
      <c r="PEL18" s="813"/>
      <c r="PEM18" s="813"/>
      <c r="PEN18" s="813"/>
      <c r="PEO18" s="813"/>
      <c r="PEP18" s="813"/>
      <c r="PEQ18" s="813"/>
      <c r="PER18" s="813"/>
      <c r="PES18" s="813"/>
      <c r="PET18" s="813"/>
      <c r="PEU18" s="813"/>
      <c r="PEV18" s="813"/>
      <c r="PEW18" s="813"/>
      <c r="PEX18" s="813"/>
      <c r="PEY18" s="813"/>
      <c r="PEZ18" s="813"/>
      <c r="PFA18" s="813"/>
      <c r="PFB18" s="813"/>
      <c r="PFC18" s="813"/>
      <c r="PFD18" s="813"/>
      <c r="PFE18" s="813"/>
      <c r="PFF18" s="813"/>
      <c r="PFG18" s="813"/>
      <c r="PFH18" s="813"/>
      <c r="PFI18" s="813"/>
      <c r="PFJ18" s="813"/>
      <c r="PFK18" s="813"/>
      <c r="PFL18" s="813"/>
      <c r="PFM18" s="813"/>
      <c r="PFN18" s="813"/>
      <c r="PFO18" s="813"/>
      <c r="PFP18" s="813"/>
      <c r="PFQ18" s="813"/>
      <c r="PFR18" s="813"/>
      <c r="PFS18" s="813"/>
      <c r="PFT18" s="813"/>
      <c r="PFU18" s="813"/>
      <c r="PFV18" s="813"/>
      <c r="PFW18" s="813"/>
      <c r="PFX18" s="813"/>
      <c r="PFY18" s="813"/>
      <c r="PFZ18" s="813"/>
      <c r="PGA18" s="813"/>
      <c r="PGB18" s="813"/>
      <c r="PGC18" s="813"/>
      <c r="PGD18" s="813"/>
      <c r="PGE18" s="813"/>
      <c r="PGF18" s="813"/>
      <c r="PGG18" s="813"/>
      <c r="PGH18" s="813"/>
      <c r="PGI18" s="813"/>
      <c r="PGJ18" s="813"/>
      <c r="PGK18" s="813"/>
      <c r="PGL18" s="813"/>
      <c r="PGM18" s="813"/>
      <c r="PGN18" s="813"/>
      <c r="PGO18" s="813"/>
      <c r="PGP18" s="813"/>
      <c r="PGQ18" s="813"/>
      <c r="PGR18" s="813"/>
      <c r="PGS18" s="813"/>
      <c r="PGT18" s="813"/>
      <c r="PGU18" s="813"/>
      <c r="PGV18" s="813"/>
      <c r="PGW18" s="813"/>
      <c r="PGX18" s="813"/>
      <c r="PGY18" s="813"/>
      <c r="PGZ18" s="813"/>
      <c r="PHA18" s="813"/>
      <c r="PHB18" s="813"/>
      <c r="PHC18" s="813"/>
      <c r="PHD18" s="813"/>
      <c r="PHE18" s="813"/>
      <c r="PHF18" s="813"/>
      <c r="PHG18" s="813"/>
      <c r="PHH18" s="813"/>
      <c r="PHI18" s="813"/>
      <c r="PHJ18" s="813"/>
      <c r="PHK18" s="813"/>
      <c r="PHL18" s="813"/>
      <c r="PHM18" s="813"/>
      <c r="PHN18" s="813"/>
      <c r="PHO18" s="813"/>
      <c r="PHP18" s="813"/>
      <c r="PHQ18" s="813"/>
      <c r="PHR18" s="813"/>
      <c r="PHS18" s="813"/>
      <c r="PHT18" s="813"/>
      <c r="PHU18" s="813"/>
      <c r="PHV18" s="813"/>
      <c r="PHW18" s="813"/>
      <c r="PHX18" s="813"/>
      <c r="PHY18" s="813"/>
      <c r="PHZ18" s="813"/>
      <c r="PIA18" s="813"/>
      <c r="PIB18" s="813"/>
      <c r="PIC18" s="813"/>
      <c r="PID18" s="813"/>
      <c r="PIE18" s="813"/>
      <c r="PIF18" s="813"/>
      <c r="PIG18" s="813"/>
      <c r="PIH18" s="813"/>
      <c r="PII18" s="813"/>
      <c r="PIJ18" s="813"/>
      <c r="PIK18" s="813"/>
      <c r="PIL18" s="813"/>
      <c r="PIM18" s="813"/>
      <c r="PIN18" s="813"/>
      <c r="PIO18" s="813"/>
      <c r="PIP18" s="813"/>
      <c r="PIQ18" s="813"/>
      <c r="PIR18" s="813"/>
      <c r="PIS18" s="813"/>
      <c r="PIT18" s="813"/>
      <c r="PIU18" s="813"/>
      <c r="PIV18" s="813"/>
      <c r="PIW18" s="813"/>
      <c r="PIX18" s="813"/>
      <c r="PIY18" s="813"/>
      <c r="PIZ18" s="813"/>
      <c r="PJA18" s="813"/>
      <c r="PJB18" s="813"/>
      <c r="PJC18" s="813"/>
      <c r="PJD18" s="813"/>
      <c r="PJE18" s="813"/>
      <c r="PJF18" s="813"/>
      <c r="PJG18" s="813"/>
      <c r="PJH18" s="813"/>
      <c r="PJI18" s="813"/>
      <c r="PJJ18" s="813"/>
      <c r="PJK18" s="813"/>
      <c r="PJL18" s="813"/>
      <c r="PJM18" s="813"/>
      <c r="PJN18" s="813"/>
      <c r="PJO18" s="813"/>
      <c r="PJP18" s="813"/>
      <c r="PJQ18" s="813"/>
      <c r="PJR18" s="813"/>
      <c r="PJS18" s="813"/>
      <c r="PJT18" s="813"/>
      <c r="PJU18" s="813"/>
      <c r="PJV18" s="813"/>
      <c r="PJW18" s="813"/>
      <c r="PJX18" s="813"/>
      <c r="PJY18" s="813"/>
      <c r="PJZ18" s="813"/>
      <c r="PKA18" s="813"/>
      <c r="PKB18" s="813"/>
      <c r="PKC18" s="813"/>
      <c r="PKD18" s="813"/>
      <c r="PKE18" s="813"/>
      <c r="PKF18" s="813"/>
      <c r="PKG18" s="813"/>
      <c r="PKH18" s="813"/>
      <c r="PKI18" s="813"/>
      <c r="PKJ18" s="813"/>
      <c r="PKK18" s="813"/>
      <c r="PKL18" s="813"/>
      <c r="PKM18" s="813"/>
      <c r="PKN18" s="813"/>
      <c r="PKO18" s="813"/>
      <c r="PKP18" s="813"/>
      <c r="PKQ18" s="813"/>
      <c r="PKR18" s="813"/>
      <c r="PKS18" s="813"/>
      <c r="PKT18" s="813"/>
      <c r="PKU18" s="813"/>
      <c r="PKV18" s="813"/>
      <c r="PKW18" s="813"/>
      <c r="PKX18" s="813"/>
      <c r="PKY18" s="813"/>
      <c r="PKZ18" s="813"/>
      <c r="PLA18" s="813"/>
      <c r="PLB18" s="813"/>
      <c r="PLC18" s="813"/>
      <c r="PLD18" s="813"/>
      <c r="PLE18" s="813"/>
      <c r="PLF18" s="813"/>
      <c r="PLG18" s="813"/>
      <c r="PLH18" s="813"/>
      <c r="PLI18" s="813"/>
      <c r="PLJ18" s="813"/>
      <c r="PLK18" s="813"/>
      <c r="PLL18" s="813"/>
      <c r="PLM18" s="813"/>
      <c r="PLN18" s="813"/>
      <c r="PLO18" s="813"/>
      <c r="PLP18" s="813"/>
      <c r="PLQ18" s="813"/>
      <c r="PLR18" s="813"/>
      <c r="PLS18" s="813"/>
      <c r="PLT18" s="813"/>
      <c r="PLU18" s="813"/>
      <c r="PLV18" s="813"/>
      <c r="PLW18" s="813"/>
      <c r="PLX18" s="813"/>
      <c r="PLY18" s="813"/>
      <c r="PLZ18" s="813"/>
      <c r="PMA18" s="813"/>
      <c r="PMB18" s="813"/>
      <c r="PMC18" s="813"/>
      <c r="PMD18" s="813"/>
      <c r="PME18" s="813"/>
      <c r="PMF18" s="813"/>
      <c r="PMG18" s="813"/>
      <c r="PMH18" s="813"/>
      <c r="PMI18" s="813"/>
      <c r="PMJ18" s="813"/>
      <c r="PMK18" s="813"/>
      <c r="PML18" s="813"/>
      <c r="PMM18" s="813"/>
      <c r="PMN18" s="813"/>
      <c r="PMO18" s="813"/>
      <c r="PMP18" s="813"/>
      <c r="PMQ18" s="813"/>
      <c r="PMR18" s="813"/>
      <c r="PMS18" s="813"/>
      <c r="PMT18" s="813"/>
      <c r="PMU18" s="813"/>
      <c r="PMV18" s="813"/>
      <c r="PMW18" s="813"/>
      <c r="PMX18" s="813"/>
      <c r="PMY18" s="813"/>
      <c r="PMZ18" s="813"/>
      <c r="PNA18" s="813"/>
      <c r="PNB18" s="813"/>
      <c r="PNC18" s="813"/>
      <c r="PND18" s="813"/>
      <c r="PNE18" s="813"/>
      <c r="PNF18" s="813"/>
      <c r="PNG18" s="813"/>
      <c r="PNH18" s="813"/>
      <c r="PNI18" s="813"/>
      <c r="PNJ18" s="813"/>
      <c r="PNK18" s="813"/>
      <c r="PNL18" s="813"/>
      <c r="PNM18" s="813"/>
      <c r="PNN18" s="813"/>
      <c r="PNO18" s="813"/>
      <c r="PNP18" s="813"/>
      <c r="PNQ18" s="813"/>
      <c r="PNR18" s="813"/>
      <c r="PNS18" s="813"/>
      <c r="PNT18" s="813"/>
      <c r="PNU18" s="813"/>
      <c r="PNV18" s="813"/>
      <c r="PNW18" s="813"/>
      <c r="PNX18" s="813"/>
      <c r="PNY18" s="813"/>
      <c r="PNZ18" s="813"/>
      <c r="POA18" s="813"/>
      <c r="POB18" s="813"/>
      <c r="POC18" s="813"/>
      <c r="POD18" s="813"/>
      <c r="POE18" s="813"/>
      <c r="POF18" s="813"/>
      <c r="POG18" s="813"/>
      <c r="POH18" s="813"/>
      <c r="POI18" s="813"/>
      <c r="POJ18" s="813"/>
      <c r="POK18" s="813"/>
      <c r="POL18" s="813"/>
      <c r="POM18" s="813"/>
      <c r="PON18" s="813"/>
      <c r="POO18" s="813"/>
      <c r="POP18" s="813"/>
      <c r="POQ18" s="813"/>
      <c r="POR18" s="813"/>
      <c r="POS18" s="813"/>
      <c r="POT18" s="813"/>
      <c r="POU18" s="813"/>
      <c r="POV18" s="813"/>
      <c r="POW18" s="813"/>
      <c r="POX18" s="813"/>
      <c r="POY18" s="813"/>
      <c r="POZ18" s="813"/>
      <c r="PPA18" s="813"/>
      <c r="PPB18" s="813"/>
      <c r="PPC18" s="813"/>
      <c r="PPD18" s="813"/>
      <c r="PPE18" s="813"/>
      <c r="PPF18" s="813"/>
      <c r="PPG18" s="813"/>
      <c r="PPH18" s="813"/>
      <c r="PPI18" s="813"/>
      <c r="PPJ18" s="813"/>
      <c r="PPK18" s="813"/>
      <c r="PPL18" s="813"/>
      <c r="PPM18" s="813"/>
      <c r="PPN18" s="813"/>
      <c r="PPO18" s="813"/>
      <c r="PPP18" s="813"/>
      <c r="PPQ18" s="813"/>
      <c r="PPR18" s="813"/>
      <c r="PPS18" s="813"/>
      <c r="PPT18" s="813"/>
      <c r="PPU18" s="813"/>
      <c r="PPV18" s="813"/>
      <c r="PPW18" s="813"/>
      <c r="PPX18" s="813"/>
      <c r="PPY18" s="813"/>
      <c r="PPZ18" s="813"/>
      <c r="PQA18" s="813"/>
      <c r="PQB18" s="813"/>
      <c r="PQC18" s="813"/>
      <c r="PQD18" s="813"/>
      <c r="PQE18" s="813"/>
      <c r="PQF18" s="813"/>
      <c r="PQG18" s="813"/>
      <c r="PQH18" s="813"/>
      <c r="PQI18" s="813"/>
      <c r="PQJ18" s="813"/>
      <c r="PQK18" s="813"/>
      <c r="PQL18" s="813"/>
      <c r="PQM18" s="813"/>
      <c r="PQN18" s="813"/>
      <c r="PQO18" s="813"/>
      <c r="PQP18" s="813"/>
      <c r="PQQ18" s="813"/>
      <c r="PQR18" s="813"/>
      <c r="PQS18" s="813"/>
      <c r="PQT18" s="813"/>
      <c r="PQU18" s="813"/>
      <c r="PQV18" s="813"/>
      <c r="PQW18" s="813"/>
      <c r="PQX18" s="813"/>
      <c r="PQY18" s="813"/>
      <c r="PQZ18" s="813"/>
      <c r="PRA18" s="813"/>
      <c r="PRB18" s="813"/>
      <c r="PRC18" s="813"/>
      <c r="PRD18" s="813"/>
      <c r="PRE18" s="813"/>
      <c r="PRF18" s="813"/>
      <c r="PRG18" s="813"/>
      <c r="PRH18" s="813"/>
      <c r="PRI18" s="813"/>
      <c r="PRJ18" s="813"/>
      <c r="PRK18" s="813"/>
      <c r="PRL18" s="813"/>
      <c r="PRM18" s="813"/>
      <c r="PRN18" s="813"/>
      <c r="PRO18" s="813"/>
      <c r="PRP18" s="813"/>
      <c r="PRQ18" s="813"/>
      <c r="PRR18" s="813"/>
      <c r="PRS18" s="813"/>
      <c r="PRT18" s="813"/>
      <c r="PRU18" s="813"/>
      <c r="PRV18" s="813"/>
      <c r="PRW18" s="813"/>
      <c r="PRX18" s="813"/>
      <c r="PRY18" s="813"/>
      <c r="PRZ18" s="813"/>
      <c r="PSA18" s="813"/>
      <c r="PSB18" s="813"/>
      <c r="PSC18" s="813"/>
      <c r="PSD18" s="813"/>
      <c r="PSE18" s="813"/>
      <c r="PSF18" s="813"/>
      <c r="PSG18" s="813"/>
      <c r="PSH18" s="813"/>
      <c r="PSI18" s="813"/>
      <c r="PSJ18" s="813"/>
      <c r="PSK18" s="813"/>
      <c r="PSL18" s="813"/>
      <c r="PSM18" s="813"/>
      <c r="PSN18" s="813"/>
      <c r="PSO18" s="813"/>
      <c r="PSP18" s="813"/>
      <c r="PSQ18" s="813"/>
      <c r="PSR18" s="813"/>
      <c r="PSS18" s="813"/>
      <c r="PST18" s="813"/>
      <c r="PSU18" s="813"/>
      <c r="PSV18" s="813"/>
      <c r="PSW18" s="813"/>
      <c r="PSX18" s="813"/>
      <c r="PSY18" s="813"/>
      <c r="PSZ18" s="813"/>
      <c r="PTA18" s="813"/>
      <c r="PTB18" s="813"/>
      <c r="PTC18" s="813"/>
      <c r="PTD18" s="813"/>
      <c r="PTE18" s="813"/>
      <c r="PTF18" s="813"/>
      <c r="PTG18" s="813"/>
      <c r="PTH18" s="813"/>
      <c r="PTI18" s="813"/>
      <c r="PTJ18" s="813"/>
      <c r="PTK18" s="813"/>
      <c r="PTL18" s="813"/>
      <c r="PTM18" s="813"/>
      <c r="PTN18" s="813"/>
      <c r="PTO18" s="813"/>
      <c r="PTP18" s="813"/>
      <c r="PTQ18" s="813"/>
      <c r="PTR18" s="813"/>
      <c r="PTS18" s="813"/>
      <c r="PTT18" s="813"/>
      <c r="PTU18" s="813"/>
      <c r="PTV18" s="813"/>
      <c r="PTW18" s="813"/>
      <c r="PTX18" s="813"/>
      <c r="PTY18" s="813"/>
      <c r="PTZ18" s="813"/>
      <c r="PUA18" s="813"/>
      <c r="PUB18" s="813"/>
      <c r="PUC18" s="813"/>
      <c r="PUD18" s="813"/>
      <c r="PUE18" s="813"/>
      <c r="PUF18" s="813"/>
      <c r="PUG18" s="813"/>
      <c r="PUH18" s="813"/>
      <c r="PUI18" s="813"/>
      <c r="PUJ18" s="813"/>
      <c r="PUK18" s="813"/>
      <c r="PUL18" s="813"/>
      <c r="PUM18" s="813"/>
      <c r="PUN18" s="813"/>
      <c r="PUO18" s="813"/>
      <c r="PUP18" s="813"/>
      <c r="PUQ18" s="813"/>
      <c r="PUR18" s="813"/>
      <c r="PUS18" s="813"/>
      <c r="PUT18" s="813"/>
      <c r="PUU18" s="813"/>
      <c r="PUV18" s="813"/>
      <c r="PUW18" s="813"/>
      <c r="PUX18" s="813"/>
      <c r="PUY18" s="813"/>
      <c r="PUZ18" s="813"/>
      <c r="PVA18" s="813"/>
      <c r="PVB18" s="813"/>
      <c r="PVC18" s="813"/>
      <c r="PVD18" s="813"/>
      <c r="PVE18" s="813"/>
      <c r="PVF18" s="813"/>
      <c r="PVG18" s="813"/>
      <c r="PVH18" s="813"/>
      <c r="PVI18" s="813"/>
      <c r="PVJ18" s="813"/>
      <c r="PVK18" s="813"/>
      <c r="PVL18" s="813"/>
      <c r="PVM18" s="813"/>
      <c r="PVN18" s="813"/>
      <c r="PVO18" s="813"/>
      <c r="PVP18" s="813"/>
      <c r="PVQ18" s="813"/>
      <c r="PVR18" s="813"/>
      <c r="PVS18" s="813"/>
      <c r="PVT18" s="813"/>
      <c r="PVU18" s="813"/>
      <c r="PVV18" s="813"/>
      <c r="PVW18" s="813"/>
      <c r="PVX18" s="813"/>
      <c r="PVY18" s="813"/>
      <c r="PVZ18" s="813"/>
      <c r="PWA18" s="813"/>
      <c r="PWB18" s="813"/>
      <c r="PWC18" s="813"/>
      <c r="PWD18" s="813"/>
      <c r="PWE18" s="813"/>
      <c r="PWF18" s="813"/>
      <c r="PWG18" s="813"/>
      <c r="PWH18" s="813"/>
      <c r="PWI18" s="813"/>
      <c r="PWJ18" s="813"/>
      <c r="PWK18" s="813"/>
      <c r="PWL18" s="813"/>
      <c r="PWM18" s="813"/>
      <c r="PWN18" s="813"/>
      <c r="PWO18" s="813"/>
      <c r="PWP18" s="813"/>
      <c r="PWQ18" s="813"/>
      <c r="PWR18" s="813"/>
      <c r="PWS18" s="813"/>
      <c r="PWT18" s="813"/>
      <c r="PWU18" s="813"/>
      <c r="PWV18" s="813"/>
      <c r="PWW18" s="813"/>
      <c r="PWX18" s="813"/>
      <c r="PWY18" s="813"/>
      <c r="PWZ18" s="813"/>
      <c r="PXA18" s="813"/>
      <c r="PXB18" s="813"/>
      <c r="PXC18" s="813"/>
      <c r="PXD18" s="813"/>
      <c r="PXE18" s="813"/>
      <c r="PXF18" s="813"/>
      <c r="PXG18" s="813"/>
      <c r="PXH18" s="813"/>
      <c r="PXI18" s="813"/>
      <c r="PXJ18" s="813"/>
      <c r="PXK18" s="813"/>
      <c r="PXL18" s="813"/>
      <c r="PXM18" s="813"/>
      <c r="PXN18" s="813"/>
      <c r="PXO18" s="813"/>
      <c r="PXP18" s="813"/>
      <c r="PXQ18" s="813"/>
      <c r="PXR18" s="813"/>
      <c r="PXS18" s="813"/>
      <c r="PXT18" s="813"/>
      <c r="PXU18" s="813"/>
      <c r="PXV18" s="813"/>
      <c r="PXW18" s="813"/>
      <c r="PXX18" s="813"/>
      <c r="PXY18" s="813"/>
      <c r="PXZ18" s="813"/>
      <c r="PYA18" s="813"/>
      <c r="PYB18" s="813"/>
      <c r="PYC18" s="813"/>
      <c r="PYD18" s="813"/>
      <c r="PYE18" s="813"/>
      <c r="PYF18" s="813"/>
      <c r="PYG18" s="813"/>
      <c r="PYH18" s="813"/>
      <c r="PYI18" s="813"/>
      <c r="PYJ18" s="813"/>
      <c r="PYK18" s="813"/>
      <c r="PYL18" s="813"/>
      <c r="PYM18" s="813"/>
      <c r="PYN18" s="813"/>
      <c r="PYO18" s="813"/>
      <c r="PYP18" s="813"/>
      <c r="PYQ18" s="813"/>
      <c r="PYR18" s="813"/>
      <c r="PYS18" s="813"/>
      <c r="PYT18" s="813"/>
      <c r="PYU18" s="813"/>
      <c r="PYV18" s="813"/>
      <c r="PYW18" s="813"/>
      <c r="PYX18" s="813"/>
      <c r="PYY18" s="813"/>
      <c r="PYZ18" s="813"/>
      <c r="PZA18" s="813"/>
      <c r="PZB18" s="813"/>
      <c r="PZC18" s="813"/>
      <c r="PZD18" s="813"/>
      <c r="PZE18" s="813"/>
      <c r="PZF18" s="813"/>
      <c r="PZG18" s="813"/>
      <c r="PZH18" s="813"/>
      <c r="PZI18" s="813"/>
      <c r="PZJ18" s="813"/>
      <c r="PZK18" s="813"/>
      <c r="PZL18" s="813"/>
      <c r="PZM18" s="813"/>
      <c r="PZN18" s="813"/>
      <c r="PZO18" s="813"/>
      <c r="PZP18" s="813"/>
      <c r="PZQ18" s="813"/>
      <c r="PZR18" s="813"/>
      <c r="PZS18" s="813"/>
      <c r="PZT18" s="813"/>
      <c r="PZU18" s="813"/>
      <c r="PZV18" s="813"/>
      <c r="PZW18" s="813"/>
      <c r="PZX18" s="813"/>
      <c r="PZY18" s="813"/>
      <c r="PZZ18" s="813"/>
      <c r="QAA18" s="813"/>
      <c r="QAB18" s="813"/>
      <c r="QAC18" s="813"/>
      <c r="QAD18" s="813"/>
      <c r="QAE18" s="813"/>
      <c r="QAF18" s="813"/>
      <c r="QAG18" s="813"/>
      <c r="QAH18" s="813"/>
      <c r="QAI18" s="813"/>
      <c r="QAJ18" s="813"/>
      <c r="QAK18" s="813"/>
      <c r="QAL18" s="813"/>
      <c r="QAM18" s="813"/>
      <c r="QAN18" s="813"/>
      <c r="QAO18" s="813"/>
      <c r="QAP18" s="813"/>
      <c r="QAQ18" s="813"/>
      <c r="QAR18" s="813"/>
      <c r="QAS18" s="813"/>
      <c r="QAT18" s="813"/>
      <c r="QAU18" s="813"/>
      <c r="QAV18" s="813"/>
      <c r="QAW18" s="813"/>
      <c r="QAX18" s="813"/>
      <c r="QAY18" s="813"/>
      <c r="QAZ18" s="813"/>
      <c r="QBA18" s="813"/>
      <c r="QBB18" s="813"/>
      <c r="QBC18" s="813"/>
      <c r="QBD18" s="813"/>
      <c r="QBE18" s="813"/>
      <c r="QBF18" s="813"/>
      <c r="QBG18" s="813"/>
      <c r="QBH18" s="813"/>
      <c r="QBI18" s="813"/>
      <c r="QBJ18" s="813"/>
      <c r="QBK18" s="813"/>
      <c r="QBL18" s="813"/>
      <c r="QBM18" s="813"/>
      <c r="QBN18" s="813"/>
      <c r="QBO18" s="813"/>
      <c r="QBP18" s="813"/>
      <c r="QBQ18" s="813"/>
      <c r="QBR18" s="813"/>
      <c r="QBS18" s="813"/>
      <c r="QBT18" s="813"/>
      <c r="QBU18" s="813"/>
      <c r="QBV18" s="813"/>
      <c r="QBW18" s="813"/>
      <c r="QBX18" s="813"/>
      <c r="QBY18" s="813"/>
      <c r="QBZ18" s="813"/>
      <c r="QCA18" s="813"/>
      <c r="QCB18" s="813"/>
      <c r="QCC18" s="813"/>
      <c r="QCD18" s="813"/>
      <c r="QCE18" s="813"/>
      <c r="QCF18" s="813"/>
      <c r="QCG18" s="813"/>
      <c r="QCH18" s="813"/>
      <c r="QCI18" s="813"/>
      <c r="QCJ18" s="813"/>
      <c r="QCK18" s="813"/>
      <c r="QCL18" s="813"/>
      <c r="QCM18" s="813"/>
      <c r="QCN18" s="813"/>
      <c r="QCO18" s="813"/>
      <c r="QCP18" s="813"/>
      <c r="QCQ18" s="813"/>
      <c r="QCR18" s="813"/>
      <c r="QCS18" s="813"/>
      <c r="QCT18" s="813"/>
      <c r="QCU18" s="813"/>
      <c r="QCV18" s="813"/>
      <c r="QCW18" s="813"/>
      <c r="QCX18" s="813"/>
      <c r="QCY18" s="813"/>
      <c r="QCZ18" s="813"/>
      <c r="QDA18" s="813"/>
      <c r="QDB18" s="813"/>
      <c r="QDC18" s="813"/>
      <c r="QDD18" s="813"/>
      <c r="QDE18" s="813"/>
      <c r="QDF18" s="813"/>
      <c r="QDG18" s="813"/>
      <c r="QDH18" s="813"/>
      <c r="QDI18" s="813"/>
      <c r="QDJ18" s="813"/>
      <c r="QDK18" s="813"/>
      <c r="QDL18" s="813"/>
      <c r="QDM18" s="813"/>
      <c r="QDN18" s="813"/>
      <c r="QDO18" s="813"/>
      <c r="QDP18" s="813"/>
      <c r="QDQ18" s="813"/>
      <c r="QDR18" s="813"/>
      <c r="QDS18" s="813"/>
      <c r="QDT18" s="813"/>
      <c r="QDU18" s="813"/>
      <c r="QDV18" s="813"/>
      <c r="QDW18" s="813"/>
      <c r="QDX18" s="813"/>
      <c r="QDY18" s="813"/>
      <c r="QDZ18" s="813"/>
      <c r="QEA18" s="813"/>
      <c r="QEB18" s="813"/>
      <c r="QEC18" s="813"/>
      <c r="QED18" s="813"/>
      <c r="QEE18" s="813"/>
      <c r="QEF18" s="813"/>
      <c r="QEG18" s="813"/>
      <c r="QEH18" s="813"/>
      <c r="QEI18" s="813"/>
      <c r="QEJ18" s="813"/>
      <c r="QEK18" s="813"/>
      <c r="QEL18" s="813"/>
      <c r="QEM18" s="813"/>
      <c r="QEN18" s="813"/>
      <c r="QEO18" s="813"/>
      <c r="QEP18" s="813"/>
      <c r="QEQ18" s="813"/>
      <c r="QER18" s="813"/>
      <c r="QES18" s="813"/>
      <c r="QET18" s="813"/>
      <c r="QEU18" s="813"/>
      <c r="QEV18" s="813"/>
      <c r="QEW18" s="813"/>
      <c r="QEX18" s="813"/>
      <c r="QEY18" s="813"/>
      <c r="QEZ18" s="813"/>
      <c r="QFA18" s="813"/>
      <c r="QFB18" s="813"/>
      <c r="QFC18" s="813"/>
      <c r="QFD18" s="813"/>
      <c r="QFE18" s="813"/>
      <c r="QFF18" s="813"/>
      <c r="QFG18" s="813"/>
      <c r="QFH18" s="813"/>
      <c r="QFI18" s="813"/>
      <c r="QFJ18" s="813"/>
      <c r="QFK18" s="813"/>
      <c r="QFL18" s="813"/>
      <c r="QFM18" s="813"/>
      <c r="QFN18" s="813"/>
      <c r="QFO18" s="813"/>
      <c r="QFP18" s="813"/>
      <c r="QFQ18" s="813"/>
      <c r="QFR18" s="813"/>
      <c r="QFS18" s="813"/>
      <c r="QFT18" s="813"/>
      <c r="QFU18" s="813"/>
      <c r="QFV18" s="813"/>
      <c r="QFW18" s="813"/>
      <c r="QFX18" s="813"/>
      <c r="QFY18" s="813"/>
      <c r="QFZ18" s="813"/>
      <c r="QGA18" s="813"/>
      <c r="QGB18" s="813"/>
      <c r="QGC18" s="813"/>
      <c r="QGD18" s="813"/>
      <c r="QGE18" s="813"/>
      <c r="QGF18" s="813"/>
      <c r="QGG18" s="813"/>
      <c r="QGH18" s="813"/>
      <c r="QGI18" s="813"/>
      <c r="QGJ18" s="813"/>
      <c r="QGK18" s="813"/>
      <c r="QGL18" s="813"/>
      <c r="QGM18" s="813"/>
      <c r="QGN18" s="813"/>
      <c r="QGO18" s="813"/>
      <c r="QGP18" s="813"/>
      <c r="QGQ18" s="813"/>
      <c r="QGR18" s="813"/>
      <c r="QGS18" s="813"/>
      <c r="QGT18" s="813"/>
      <c r="QGU18" s="813"/>
      <c r="QGV18" s="813"/>
      <c r="QGW18" s="813"/>
      <c r="QGX18" s="813"/>
      <c r="QGY18" s="813"/>
      <c r="QGZ18" s="813"/>
      <c r="QHA18" s="813"/>
      <c r="QHB18" s="813"/>
      <c r="QHC18" s="813"/>
      <c r="QHD18" s="813"/>
      <c r="QHE18" s="813"/>
      <c r="QHF18" s="813"/>
      <c r="QHG18" s="813"/>
      <c r="QHH18" s="813"/>
      <c r="QHI18" s="813"/>
      <c r="QHJ18" s="813"/>
      <c r="QHK18" s="813"/>
      <c r="QHL18" s="813"/>
      <c r="QHM18" s="813"/>
      <c r="QHN18" s="813"/>
      <c r="QHO18" s="813"/>
      <c r="QHP18" s="813"/>
      <c r="QHQ18" s="813"/>
      <c r="QHR18" s="813"/>
      <c r="QHS18" s="813"/>
      <c r="QHT18" s="813"/>
      <c r="QHU18" s="813"/>
      <c r="QHV18" s="813"/>
      <c r="QHW18" s="813"/>
      <c r="QHX18" s="813"/>
      <c r="QHY18" s="813"/>
      <c r="QHZ18" s="813"/>
      <c r="QIA18" s="813"/>
      <c r="QIB18" s="813"/>
      <c r="QIC18" s="813"/>
      <c r="QID18" s="813"/>
      <c r="QIE18" s="813"/>
      <c r="QIF18" s="813"/>
      <c r="QIG18" s="813"/>
      <c r="QIH18" s="813"/>
      <c r="QII18" s="813"/>
      <c r="QIJ18" s="813"/>
      <c r="QIK18" s="813"/>
      <c r="QIL18" s="813"/>
      <c r="QIM18" s="813"/>
      <c r="QIN18" s="813"/>
      <c r="QIO18" s="813"/>
      <c r="QIP18" s="813"/>
      <c r="QIQ18" s="813"/>
      <c r="QIR18" s="813"/>
      <c r="QIS18" s="813"/>
      <c r="QIT18" s="813"/>
      <c r="QIU18" s="813"/>
      <c r="QIV18" s="813"/>
      <c r="QIW18" s="813"/>
      <c r="QIX18" s="813"/>
      <c r="QIY18" s="813"/>
      <c r="QIZ18" s="813"/>
      <c r="QJA18" s="813"/>
      <c r="QJB18" s="813"/>
      <c r="QJC18" s="813"/>
      <c r="QJD18" s="813"/>
      <c r="QJE18" s="813"/>
      <c r="QJF18" s="813"/>
      <c r="QJG18" s="813"/>
      <c r="QJH18" s="813"/>
      <c r="QJI18" s="813"/>
      <c r="QJJ18" s="813"/>
      <c r="QJK18" s="813"/>
      <c r="QJL18" s="813"/>
      <c r="QJM18" s="813"/>
      <c r="QJN18" s="813"/>
      <c r="QJO18" s="813"/>
      <c r="QJP18" s="813"/>
      <c r="QJQ18" s="813"/>
      <c r="QJR18" s="813"/>
      <c r="QJS18" s="813"/>
      <c r="QJT18" s="813"/>
      <c r="QJU18" s="813"/>
      <c r="QJV18" s="813"/>
      <c r="QJW18" s="813"/>
      <c r="QJX18" s="813"/>
      <c r="QJY18" s="813"/>
      <c r="QJZ18" s="813"/>
      <c r="QKA18" s="813"/>
      <c r="QKB18" s="813"/>
      <c r="QKC18" s="813"/>
      <c r="QKD18" s="813"/>
      <c r="QKE18" s="813"/>
      <c r="QKF18" s="813"/>
      <c r="QKG18" s="813"/>
      <c r="QKH18" s="813"/>
      <c r="QKI18" s="813"/>
      <c r="QKJ18" s="813"/>
      <c r="QKK18" s="813"/>
      <c r="QKL18" s="813"/>
      <c r="QKM18" s="813"/>
      <c r="QKN18" s="813"/>
      <c r="QKO18" s="813"/>
      <c r="QKP18" s="813"/>
      <c r="QKQ18" s="813"/>
      <c r="QKR18" s="813"/>
      <c r="QKS18" s="813"/>
      <c r="QKT18" s="813"/>
      <c r="QKU18" s="813"/>
      <c r="QKV18" s="813"/>
      <c r="QKW18" s="813"/>
      <c r="QKX18" s="813"/>
      <c r="QKY18" s="813"/>
      <c r="QKZ18" s="813"/>
      <c r="QLA18" s="813"/>
      <c r="QLB18" s="813"/>
      <c r="QLC18" s="813"/>
      <c r="QLD18" s="813"/>
      <c r="QLE18" s="813"/>
      <c r="QLF18" s="813"/>
      <c r="QLG18" s="813"/>
      <c r="QLH18" s="813"/>
      <c r="QLI18" s="813"/>
      <c r="QLJ18" s="813"/>
      <c r="QLK18" s="813"/>
      <c r="QLL18" s="813"/>
      <c r="QLM18" s="813"/>
      <c r="QLN18" s="813"/>
      <c r="QLO18" s="813"/>
      <c r="QLP18" s="813"/>
      <c r="QLQ18" s="813"/>
      <c r="QLR18" s="813"/>
      <c r="QLS18" s="813"/>
      <c r="QLT18" s="813"/>
      <c r="QLU18" s="813"/>
      <c r="QLV18" s="813"/>
      <c r="QLW18" s="813"/>
      <c r="QLX18" s="813"/>
      <c r="QLY18" s="813"/>
      <c r="QLZ18" s="813"/>
      <c r="QMA18" s="813"/>
      <c r="QMB18" s="813"/>
      <c r="QMC18" s="813"/>
      <c r="QMD18" s="813"/>
      <c r="QME18" s="813"/>
      <c r="QMF18" s="813"/>
      <c r="QMG18" s="813"/>
      <c r="QMH18" s="813"/>
      <c r="QMI18" s="813"/>
      <c r="QMJ18" s="813"/>
      <c r="QMK18" s="813"/>
      <c r="QML18" s="813"/>
      <c r="QMM18" s="813"/>
      <c r="QMN18" s="813"/>
      <c r="QMO18" s="813"/>
      <c r="QMP18" s="813"/>
      <c r="QMQ18" s="813"/>
      <c r="QMR18" s="813"/>
      <c r="QMS18" s="813"/>
      <c r="QMT18" s="813"/>
      <c r="QMU18" s="813"/>
      <c r="QMV18" s="813"/>
      <c r="QMW18" s="813"/>
      <c r="QMX18" s="813"/>
      <c r="QMY18" s="813"/>
      <c r="QMZ18" s="813"/>
      <c r="QNA18" s="813"/>
      <c r="QNB18" s="813"/>
      <c r="QNC18" s="813"/>
      <c r="QND18" s="813"/>
      <c r="QNE18" s="813"/>
      <c r="QNF18" s="813"/>
      <c r="QNG18" s="813"/>
      <c r="QNH18" s="813"/>
      <c r="QNI18" s="813"/>
      <c r="QNJ18" s="813"/>
      <c r="QNK18" s="813"/>
      <c r="QNL18" s="813"/>
      <c r="QNM18" s="813"/>
      <c r="QNN18" s="813"/>
      <c r="QNO18" s="813"/>
      <c r="QNP18" s="813"/>
      <c r="QNQ18" s="813"/>
      <c r="QNR18" s="813"/>
      <c r="QNS18" s="813"/>
      <c r="QNT18" s="813"/>
      <c r="QNU18" s="813"/>
      <c r="QNV18" s="813"/>
      <c r="QNW18" s="813"/>
      <c r="QNX18" s="813"/>
      <c r="QNY18" s="813"/>
      <c r="QNZ18" s="813"/>
      <c r="QOA18" s="813"/>
      <c r="QOB18" s="813"/>
      <c r="QOC18" s="813"/>
      <c r="QOD18" s="813"/>
      <c r="QOE18" s="813"/>
      <c r="QOF18" s="813"/>
      <c r="QOG18" s="813"/>
      <c r="QOH18" s="813"/>
      <c r="QOI18" s="813"/>
      <c r="QOJ18" s="813"/>
      <c r="QOK18" s="813"/>
      <c r="QOL18" s="813"/>
      <c r="QOM18" s="813"/>
      <c r="QON18" s="813"/>
      <c r="QOO18" s="813"/>
      <c r="QOP18" s="813"/>
      <c r="QOQ18" s="813"/>
      <c r="QOR18" s="813"/>
      <c r="QOS18" s="813"/>
      <c r="QOT18" s="813"/>
      <c r="QOU18" s="813"/>
      <c r="QOV18" s="813"/>
      <c r="QOW18" s="813"/>
      <c r="QOX18" s="813"/>
      <c r="QOY18" s="813"/>
      <c r="QOZ18" s="813"/>
      <c r="QPA18" s="813"/>
      <c r="QPB18" s="813"/>
      <c r="QPC18" s="813"/>
      <c r="QPD18" s="813"/>
      <c r="QPE18" s="813"/>
      <c r="QPF18" s="813"/>
      <c r="QPG18" s="813"/>
      <c r="QPH18" s="813"/>
      <c r="QPI18" s="813"/>
      <c r="QPJ18" s="813"/>
      <c r="QPK18" s="813"/>
      <c r="QPL18" s="813"/>
      <c r="QPM18" s="813"/>
      <c r="QPN18" s="813"/>
      <c r="QPO18" s="813"/>
      <c r="QPP18" s="813"/>
      <c r="QPQ18" s="813"/>
      <c r="QPR18" s="813"/>
      <c r="QPS18" s="813"/>
      <c r="QPT18" s="813"/>
      <c r="QPU18" s="813"/>
      <c r="QPV18" s="813"/>
      <c r="QPW18" s="813"/>
      <c r="QPX18" s="813"/>
      <c r="QPY18" s="813"/>
      <c r="QPZ18" s="813"/>
      <c r="QQA18" s="813"/>
      <c r="QQB18" s="813"/>
      <c r="QQC18" s="813"/>
      <c r="QQD18" s="813"/>
      <c r="QQE18" s="813"/>
      <c r="QQF18" s="813"/>
      <c r="QQG18" s="813"/>
      <c r="QQH18" s="813"/>
      <c r="QQI18" s="813"/>
      <c r="QQJ18" s="813"/>
      <c r="QQK18" s="813"/>
      <c r="QQL18" s="813"/>
      <c r="QQM18" s="813"/>
      <c r="QQN18" s="813"/>
      <c r="QQO18" s="813"/>
      <c r="QQP18" s="813"/>
      <c r="QQQ18" s="813"/>
      <c r="QQR18" s="813"/>
      <c r="QQS18" s="813"/>
      <c r="QQT18" s="813"/>
      <c r="QQU18" s="813"/>
      <c r="QQV18" s="813"/>
      <c r="QQW18" s="813"/>
      <c r="QQX18" s="813"/>
      <c r="QQY18" s="813"/>
      <c r="QQZ18" s="813"/>
      <c r="QRA18" s="813"/>
      <c r="QRB18" s="813"/>
      <c r="QRC18" s="813"/>
      <c r="QRD18" s="813"/>
      <c r="QRE18" s="813"/>
      <c r="QRF18" s="813"/>
      <c r="QRG18" s="813"/>
      <c r="QRH18" s="813"/>
      <c r="QRI18" s="813"/>
      <c r="QRJ18" s="813"/>
      <c r="QRK18" s="813"/>
      <c r="QRL18" s="813"/>
      <c r="QRM18" s="813"/>
      <c r="QRN18" s="813"/>
      <c r="QRO18" s="813"/>
      <c r="QRP18" s="813"/>
      <c r="QRQ18" s="813"/>
      <c r="QRR18" s="813"/>
      <c r="QRS18" s="813"/>
      <c r="QRT18" s="813"/>
      <c r="QRU18" s="813"/>
      <c r="QRV18" s="813"/>
      <c r="QRW18" s="813"/>
      <c r="QRX18" s="813"/>
      <c r="QRY18" s="813"/>
      <c r="QRZ18" s="813"/>
      <c r="QSA18" s="813"/>
      <c r="QSB18" s="813"/>
      <c r="QSC18" s="813"/>
      <c r="QSD18" s="813"/>
      <c r="QSE18" s="813"/>
      <c r="QSF18" s="813"/>
      <c r="QSG18" s="813"/>
      <c r="QSH18" s="813"/>
      <c r="QSI18" s="813"/>
      <c r="QSJ18" s="813"/>
      <c r="QSK18" s="813"/>
      <c r="QSL18" s="813"/>
      <c r="QSM18" s="813"/>
      <c r="QSN18" s="813"/>
      <c r="QSO18" s="813"/>
      <c r="QSP18" s="813"/>
      <c r="QSQ18" s="813"/>
      <c r="QSR18" s="813"/>
      <c r="QSS18" s="813"/>
      <c r="QST18" s="813"/>
      <c r="QSU18" s="813"/>
      <c r="QSV18" s="813"/>
      <c r="QSW18" s="813"/>
      <c r="QSX18" s="813"/>
      <c r="QSY18" s="813"/>
      <c r="QSZ18" s="813"/>
      <c r="QTA18" s="813"/>
      <c r="QTB18" s="813"/>
      <c r="QTC18" s="813"/>
      <c r="QTD18" s="813"/>
      <c r="QTE18" s="813"/>
      <c r="QTF18" s="813"/>
      <c r="QTG18" s="813"/>
      <c r="QTH18" s="813"/>
      <c r="QTI18" s="813"/>
      <c r="QTJ18" s="813"/>
      <c r="QTK18" s="813"/>
      <c r="QTL18" s="813"/>
      <c r="QTM18" s="813"/>
      <c r="QTN18" s="813"/>
      <c r="QTO18" s="813"/>
      <c r="QTP18" s="813"/>
      <c r="QTQ18" s="813"/>
      <c r="QTR18" s="813"/>
      <c r="QTS18" s="813"/>
      <c r="QTT18" s="813"/>
      <c r="QTU18" s="813"/>
      <c r="QTV18" s="813"/>
      <c r="QTW18" s="813"/>
      <c r="QTX18" s="813"/>
      <c r="QTY18" s="813"/>
      <c r="QTZ18" s="813"/>
      <c r="QUA18" s="813"/>
      <c r="QUB18" s="813"/>
      <c r="QUC18" s="813"/>
      <c r="QUD18" s="813"/>
      <c r="QUE18" s="813"/>
      <c r="QUF18" s="813"/>
      <c r="QUG18" s="813"/>
      <c r="QUH18" s="813"/>
      <c r="QUI18" s="813"/>
      <c r="QUJ18" s="813"/>
      <c r="QUK18" s="813"/>
      <c r="QUL18" s="813"/>
      <c r="QUM18" s="813"/>
      <c r="QUN18" s="813"/>
      <c r="QUO18" s="813"/>
      <c r="QUP18" s="813"/>
      <c r="QUQ18" s="813"/>
      <c r="QUR18" s="813"/>
      <c r="QUS18" s="813"/>
      <c r="QUT18" s="813"/>
      <c r="QUU18" s="813"/>
      <c r="QUV18" s="813"/>
      <c r="QUW18" s="813"/>
      <c r="QUX18" s="813"/>
      <c r="QUY18" s="813"/>
      <c r="QUZ18" s="813"/>
      <c r="QVA18" s="813"/>
      <c r="QVB18" s="813"/>
      <c r="QVC18" s="813"/>
      <c r="QVD18" s="813"/>
      <c r="QVE18" s="813"/>
      <c r="QVF18" s="813"/>
      <c r="QVG18" s="813"/>
      <c r="QVH18" s="813"/>
      <c r="QVI18" s="813"/>
      <c r="QVJ18" s="813"/>
      <c r="QVK18" s="813"/>
      <c r="QVL18" s="813"/>
      <c r="QVM18" s="813"/>
      <c r="QVN18" s="813"/>
      <c r="QVO18" s="813"/>
      <c r="QVP18" s="813"/>
      <c r="QVQ18" s="813"/>
      <c r="QVR18" s="813"/>
      <c r="QVS18" s="813"/>
      <c r="QVT18" s="813"/>
      <c r="QVU18" s="813"/>
      <c r="QVV18" s="813"/>
      <c r="QVW18" s="813"/>
      <c r="QVX18" s="813"/>
      <c r="QVY18" s="813"/>
      <c r="QVZ18" s="813"/>
      <c r="QWA18" s="813"/>
      <c r="QWB18" s="813"/>
      <c r="QWC18" s="813"/>
      <c r="QWD18" s="813"/>
      <c r="QWE18" s="813"/>
      <c r="QWF18" s="813"/>
      <c r="QWG18" s="813"/>
      <c r="QWH18" s="813"/>
      <c r="QWI18" s="813"/>
      <c r="QWJ18" s="813"/>
      <c r="QWK18" s="813"/>
      <c r="QWL18" s="813"/>
      <c r="QWM18" s="813"/>
      <c r="QWN18" s="813"/>
      <c r="QWO18" s="813"/>
      <c r="QWP18" s="813"/>
      <c r="QWQ18" s="813"/>
      <c r="QWR18" s="813"/>
      <c r="QWS18" s="813"/>
      <c r="QWT18" s="813"/>
      <c r="QWU18" s="813"/>
      <c r="QWV18" s="813"/>
      <c r="QWW18" s="813"/>
      <c r="QWX18" s="813"/>
      <c r="QWY18" s="813"/>
      <c r="QWZ18" s="813"/>
      <c r="QXA18" s="813"/>
      <c r="QXB18" s="813"/>
      <c r="QXC18" s="813"/>
      <c r="QXD18" s="813"/>
      <c r="QXE18" s="813"/>
      <c r="QXF18" s="813"/>
      <c r="QXG18" s="813"/>
      <c r="QXH18" s="813"/>
      <c r="QXI18" s="813"/>
      <c r="QXJ18" s="813"/>
      <c r="QXK18" s="813"/>
      <c r="QXL18" s="813"/>
      <c r="QXM18" s="813"/>
      <c r="QXN18" s="813"/>
      <c r="QXO18" s="813"/>
      <c r="QXP18" s="813"/>
      <c r="QXQ18" s="813"/>
      <c r="QXR18" s="813"/>
      <c r="QXS18" s="813"/>
      <c r="QXT18" s="813"/>
      <c r="QXU18" s="813"/>
      <c r="QXV18" s="813"/>
      <c r="QXW18" s="813"/>
      <c r="QXX18" s="813"/>
      <c r="QXY18" s="813"/>
      <c r="QXZ18" s="813"/>
      <c r="QYA18" s="813"/>
      <c r="QYB18" s="813"/>
      <c r="QYC18" s="813"/>
      <c r="QYD18" s="813"/>
      <c r="QYE18" s="813"/>
      <c r="QYF18" s="813"/>
      <c r="QYG18" s="813"/>
      <c r="QYH18" s="813"/>
      <c r="QYI18" s="813"/>
      <c r="QYJ18" s="813"/>
      <c r="QYK18" s="813"/>
      <c r="QYL18" s="813"/>
      <c r="QYM18" s="813"/>
      <c r="QYN18" s="813"/>
      <c r="QYO18" s="813"/>
      <c r="QYP18" s="813"/>
      <c r="QYQ18" s="813"/>
      <c r="QYR18" s="813"/>
      <c r="QYS18" s="813"/>
      <c r="QYT18" s="813"/>
      <c r="QYU18" s="813"/>
      <c r="QYV18" s="813"/>
      <c r="QYW18" s="813"/>
      <c r="QYX18" s="813"/>
      <c r="QYY18" s="813"/>
      <c r="QYZ18" s="813"/>
      <c r="QZA18" s="813"/>
      <c r="QZB18" s="813"/>
      <c r="QZC18" s="813"/>
      <c r="QZD18" s="813"/>
      <c r="QZE18" s="813"/>
      <c r="QZF18" s="813"/>
      <c r="QZG18" s="813"/>
      <c r="QZH18" s="813"/>
      <c r="QZI18" s="813"/>
      <c r="QZJ18" s="813"/>
      <c r="QZK18" s="813"/>
      <c r="QZL18" s="813"/>
      <c r="QZM18" s="813"/>
      <c r="QZN18" s="813"/>
      <c r="QZO18" s="813"/>
      <c r="QZP18" s="813"/>
      <c r="QZQ18" s="813"/>
      <c r="QZR18" s="813"/>
      <c r="QZS18" s="813"/>
      <c r="QZT18" s="813"/>
      <c r="QZU18" s="813"/>
      <c r="QZV18" s="813"/>
      <c r="QZW18" s="813"/>
      <c r="QZX18" s="813"/>
      <c r="QZY18" s="813"/>
      <c r="QZZ18" s="813"/>
      <c r="RAA18" s="813"/>
      <c r="RAB18" s="813"/>
      <c r="RAC18" s="813"/>
      <c r="RAD18" s="813"/>
      <c r="RAE18" s="813"/>
      <c r="RAF18" s="813"/>
      <c r="RAG18" s="813"/>
      <c r="RAH18" s="813"/>
      <c r="RAI18" s="813"/>
      <c r="RAJ18" s="813"/>
      <c r="RAK18" s="813"/>
      <c r="RAL18" s="813"/>
      <c r="RAM18" s="813"/>
      <c r="RAN18" s="813"/>
      <c r="RAO18" s="813"/>
      <c r="RAP18" s="813"/>
      <c r="RAQ18" s="813"/>
      <c r="RAR18" s="813"/>
      <c r="RAS18" s="813"/>
      <c r="RAT18" s="813"/>
      <c r="RAU18" s="813"/>
      <c r="RAV18" s="813"/>
      <c r="RAW18" s="813"/>
      <c r="RAX18" s="813"/>
      <c r="RAY18" s="813"/>
      <c r="RAZ18" s="813"/>
      <c r="RBA18" s="813"/>
      <c r="RBB18" s="813"/>
      <c r="RBC18" s="813"/>
      <c r="RBD18" s="813"/>
      <c r="RBE18" s="813"/>
      <c r="RBF18" s="813"/>
      <c r="RBG18" s="813"/>
      <c r="RBH18" s="813"/>
      <c r="RBI18" s="813"/>
      <c r="RBJ18" s="813"/>
      <c r="RBK18" s="813"/>
      <c r="RBL18" s="813"/>
      <c r="RBM18" s="813"/>
      <c r="RBN18" s="813"/>
      <c r="RBO18" s="813"/>
      <c r="RBP18" s="813"/>
      <c r="RBQ18" s="813"/>
      <c r="RBR18" s="813"/>
      <c r="RBS18" s="813"/>
      <c r="RBT18" s="813"/>
      <c r="RBU18" s="813"/>
      <c r="RBV18" s="813"/>
      <c r="RBW18" s="813"/>
      <c r="RBX18" s="813"/>
      <c r="RBY18" s="813"/>
      <c r="RBZ18" s="813"/>
      <c r="RCA18" s="813"/>
      <c r="RCB18" s="813"/>
      <c r="RCC18" s="813"/>
      <c r="RCD18" s="813"/>
      <c r="RCE18" s="813"/>
      <c r="RCF18" s="813"/>
      <c r="RCG18" s="813"/>
      <c r="RCH18" s="813"/>
      <c r="RCI18" s="813"/>
      <c r="RCJ18" s="813"/>
      <c r="RCK18" s="813"/>
      <c r="RCL18" s="813"/>
      <c r="RCM18" s="813"/>
      <c r="RCN18" s="813"/>
      <c r="RCO18" s="813"/>
      <c r="RCP18" s="813"/>
      <c r="RCQ18" s="813"/>
      <c r="RCR18" s="813"/>
      <c r="RCS18" s="813"/>
      <c r="RCT18" s="813"/>
      <c r="RCU18" s="813"/>
      <c r="RCV18" s="813"/>
      <c r="RCW18" s="813"/>
      <c r="RCX18" s="813"/>
      <c r="RCY18" s="813"/>
      <c r="RCZ18" s="813"/>
      <c r="RDA18" s="813"/>
      <c r="RDB18" s="813"/>
      <c r="RDC18" s="813"/>
      <c r="RDD18" s="813"/>
      <c r="RDE18" s="813"/>
      <c r="RDF18" s="813"/>
      <c r="RDG18" s="813"/>
      <c r="RDH18" s="813"/>
      <c r="RDI18" s="813"/>
      <c r="RDJ18" s="813"/>
      <c r="RDK18" s="813"/>
      <c r="RDL18" s="813"/>
      <c r="RDM18" s="813"/>
      <c r="RDN18" s="813"/>
      <c r="RDO18" s="813"/>
      <c r="RDP18" s="813"/>
      <c r="RDQ18" s="813"/>
      <c r="RDR18" s="813"/>
      <c r="RDS18" s="813"/>
      <c r="RDT18" s="813"/>
      <c r="RDU18" s="813"/>
      <c r="RDV18" s="813"/>
      <c r="RDW18" s="813"/>
      <c r="RDX18" s="813"/>
      <c r="RDY18" s="813"/>
      <c r="RDZ18" s="813"/>
      <c r="REA18" s="813"/>
      <c r="REB18" s="813"/>
      <c r="REC18" s="813"/>
      <c r="RED18" s="813"/>
      <c r="REE18" s="813"/>
      <c r="REF18" s="813"/>
      <c r="REG18" s="813"/>
      <c r="REH18" s="813"/>
      <c r="REI18" s="813"/>
      <c r="REJ18" s="813"/>
      <c r="REK18" s="813"/>
      <c r="REL18" s="813"/>
      <c r="REM18" s="813"/>
      <c r="REN18" s="813"/>
      <c r="REO18" s="813"/>
      <c r="REP18" s="813"/>
      <c r="REQ18" s="813"/>
      <c r="RER18" s="813"/>
      <c r="RES18" s="813"/>
      <c r="RET18" s="813"/>
      <c r="REU18" s="813"/>
      <c r="REV18" s="813"/>
      <c r="REW18" s="813"/>
      <c r="REX18" s="813"/>
      <c r="REY18" s="813"/>
      <c r="REZ18" s="813"/>
      <c r="RFA18" s="813"/>
      <c r="RFB18" s="813"/>
      <c r="RFC18" s="813"/>
      <c r="RFD18" s="813"/>
      <c r="RFE18" s="813"/>
      <c r="RFF18" s="813"/>
      <c r="RFG18" s="813"/>
      <c r="RFH18" s="813"/>
      <c r="RFI18" s="813"/>
      <c r="RFJ18" s="813"/>
      <c r="RFK18" s="813"/>
      <c r="RFL18" s="813"/>
      <c r="RFM18" s="813"/>
      <c r="RFN18" s="813"/>
      <c r="RFO18" s="813"/>
      <c r="RFP18" s="813"/>
      <c r="RFQ18" s="813"/>
      <c r="RFR18" s="813"/>
      <c r="RFS18" s="813"/>
      <c r="RFT18" s="813"/>
      <c r="RFU18" s="813"/>
      <c r="RFV18" s="813"/>
      <c r="RFW18" s="813"/>
      <c r="RFX18" s="813"/>
      <c r="RFY18" s="813"/>
      <c r="RFZ18" s="813"/>
      <c r="RGA18" s="813"/>
      <c r="RGB18" s="813"/>
      <c r="RGC18" s="813"/>
      <c r="RGD18" s="813"/>
      <c r="RGE18" s="813"/>
      <c r="RGF18" s="813"/>
      <c r="RGG18" s="813"/>
      <c r="RGH18" s="813"/>
      <c r="RGI18" s="813"/>
      <c r="RGJ18" s="813"/>
      <c r="RGK18" s="813"/>
      <c r="RGL18" s="813"/>
      <c r="RGM18" s="813"/>
      <c r="RGN18" s="813"/>
      <c r="RGO18" s="813"/>
      <c r="RGP18" s="813"/>
      <c r="RGQ18" s="813"/>
      <c r="RGR18" s="813"/>
      <c r="RGS18" s="813"/>
      <c r="RGT18" s="813"/>
      <c r="RGU18" s="813"/>
      <c r="RGV18" s="813"/>
      <c r="RGW18" s="813"/>
      <c r="RGX18" s="813"/>
      <c r="RGY18" s="813"/>
      <c r="RGZ18" s="813"/>
      <c r="RHA18" s="813"/>
      <c r="RHB18" s="813"/>
      <c r="RHC18" s="813"/>
      <c r="RHD18" s="813"/>
      <c r="RHE18" s="813"/>
      <c r="RHF18" s="813"/>
      <c r="RHG18" s="813"/>
      <c r="RHH18" s="813"/>
      <c r="RHI18" s="813"/>
      <c r="RHJ18" s="813"/>
      <c r="RHK18" s="813"/>
      <c r="RHL18" s="813"/>
      <c r="RHM18" s="813"/>
      <c r="RHN18" s="813"/>
      <c r="RHO18" s="813"/>
      <c r="RHP18" s="813"/>
      <c r="RHQ18" s="813"/>
      <c r="RHR18" s="813"/>
      <c r="RHS18" s="813"/>
      <c r="RHT18" s="813"/>
      <c r="RHU18" s="813"/>
      <c r="RHV18" s="813"/>
      <c r="RHW18" s="813"/>
      <c r="RHX18" s="813"/>
      <c r="RHY18" s="813"/>
      <c r="RHZ18" s="813"/>
      <c r="RIA18" s="813"/>
      <c r="RIB18" s="813"/>
      <c r="RIC18" s="813"/>
      <c r="RID18" s="813"/>
      <c r="RIE18" s="813"/>
      <c r="RIF18" s="813"/>
      <c r="RIG18" s="813"/>
      <c r="RIH18" s="813"/>
      <c r="RII18" s="813"/>
      <c r="RIJ18" s="813"/>
      <c r="RIK18" s="813"/>
      <c r="RIL18" s="813"/>
      <c r="RIM18" s="813"/>
      <c r="RIN18" s="813"/>
      <c r="RIO18" s="813"/>
      <c r="RIP18" s="813"/>
      <c r="RIQ18" s="813"/>
      <c r="RIR18" s="813"/>
      <c r="RIS18" s="813"/>
      <c r="RIT18" s="813"/>
      <c r="RIU18" s="813"/>
      <c r="RIV18" s="813"/>
      <c r="RIW18" s="813"/>
      <c r="RIX18" s="813"/>
      <c r="RIY18" s="813"/>
      <c r="RIZ18" s="813"/>
      <c r="RJA18" s="813"/>
      <c r="RJB18" s="813"/>
      <c r="RJC18" s="813"/>
      <c r="RJD18" s="813"/>
      <c r="RJE18" s="813"/>
      <c r="RJF18" s="813"/>
      <c r="RJG18" s="813"/>
      <c r="RJH18" s="813"/>
      <c r="RJI18" s="813"/>
      <c r="RJJ18" s="813"/>
      <c r="RJK18" s="813"/>
      <c r="RJL18" s="813"/>
      <c r="RJM18" s="813"/>
      <c r="RJN18" s="813"/>
      <c r="RJO18" s="813"/>
      <c r="RJP18" s="813"/>
      <c r="RJQ18" s="813"/>
      <c r="RJR18" s="813"/>
      <c r="RJS18" s="813"/>
      <c r="RJT18" s="813"/>
      <c r="RJU18" s="813"/>
      <c r="RJV18" s="813"/>
      <c r="RJW18" s="813"/>
      <c r="RJX18" s="813"/>
      <c r="RJY18" s="813"/>
      <c r="RJZ18" s="813"/>
      <c r="RKA18" s="813"/>
      <c r="RKB18" s="813"/>
      <c r="RKC18" s="813"/>
      <c r="RKD18" s="813"/>
      <c r="RKE18" s="813"/>
      <c r="RKF18" s="813"/>
      <c r="RKG18" s="813"/>
      <c r="RKH18" s="813"/>
      <c r="RKI18" s="813"/>
      <c r="RKJ18" s="813"/>
      <c r="RKK18" s="813"/>
      <c r="RKL18" s="813"/>
      <c r="RKM18" s="813"/>
      <c r="RKN18" s="813"/>
      <c r="RKO18" s="813"/>
      <c r="RKP18" s="813"/>
      <c r="RKQ18" s="813"/>
      <c r="RKR18" s="813"/>
      <c r="RKS18" s="813"/>
      <c r="RKT18" s="813"/>
      <c r="RKU18" s="813"/>
      <c r="RKV18" s="813"/>
      <c r="RKW18" s="813"/>
      <c r="RKX18" s="813"/>
      <c r="RKY18" s="813"/>
      <c r="RKZ18" s="813"/>
      <c r="RLA18" s="813"/>
      <c r="RLB18" s="813"/>
      <c r="RLC18" s="813"/>
      <c r="RLD18" s="813"/>
      <c r="RLE18" s="813"/>
      <c r="RLF18" s="813"/>
      <c r="RLG18" s="813"/>
      <c r="RLH18" s="813"/>
      <c r="RLI18" s="813"/>
      <c r="RLJ18" s="813"/>
      <c r="RLK18" s="813"/>
      <c r="RLL18" s="813"/>
      <c r="RLM18" s="813"/>
      <c r="RLN18" s="813"/>
      <c r="RLO18" s="813"/>
      <c r="RLP18" s="813"/>
      <c r="RLQ18" s="813"/>
      <c r="RLR18" s="813"/>
      <c r="RLS18" s="813"/>
      <c r="RLT18" s="813"/>
      <c r="RLU18" s="813"/>
      <c r="RLV18" s="813"/>
      <c r="RLW18" s="813"/>
      <c r="RLX18" s="813"/>
      <c r="RLY18" s="813"/>
      <c r="RLZ18" s="813"/>
      <c r="RMA18" s="813"/>
      <c r="RMB18" s="813"/>
      <c r="RMC18" s="813"/>
      <c r="RMD18" s="813"/>
      <c r="RME18" s="813"/>
      <c r="RMF18" s="813"/>
      <c r="RMG18" s="813"/>
      <c r="RMH18" s="813"/>
      <c r="RMI18" s="813"/>
      <c r="RMJ18" s="813"/>
      <c r="RMK18" s="813"/>
      <c r="RML18" s="813"/>
      <c r="RMM18" s="813"/>
      <c r="RMN18" s="813"/>
      <c r="RMO18" s="813"/>
      <c r="RMP18" s="813"/>
      <c r="RMQ18" s="813"/>
      <c r="RMR18" s="813"/>
      <c r="RMS18" s="813"/>
      <c r="RMT18" s="813"/>
      <c r="RMU18" s="813"/>
      <c r="RMV18" s="813"/>
      <c r="RMW18" s="813"/>
      <c r="RMX18" s="813"/>
      <c r="RMY18" s="813"/>
      <c r="RMZ18" s="813"/>
      <c r="RNA18" s="813"/>
      <c r="RNB18" s="813"/>
      <c r="RNC18" s="813"/>
      <c r="RND18" s="813"/>
      <c r="RNE18" s="813"/>
      <c r="RNF18" s="813"/>
      <c r="RNG18" s="813"/>
      <c r="RNH18" s="813"/>
      <c r="RNI18" s="813"/>
      <c r="RNJ18" s="813"/>
      <c r="RNK18" s="813"/>
      <c r="RNL18" s="813"/>
      <c r="RNM18" s="813"/>
      <c r="RNN18" s="813"/>
      <c r="RNO18" s="813"/>
      <c r="RNP18" s="813"/>
      <c r="RNQ18" s="813"/>
      <c r="RNR18" s="813"/>
      <c r="RNS18" s="813"/>
      <c r="RNT18" s="813"/>
      <c r="RNU18" s="813"/>
      <c r="RNV18" s="813"/>
      <c r="RNW18" s="813"/>
      <c r="RNX18" s="813"/>
      <c r="RNY18" s="813"/>
      <c r="RNZ18" s="813"/>
      <c r="ROA18" s="813"/>
      <c r="ROB18" s="813"/>
      <c r="ROC18" s="813"/>
      <c r="ROD18" s="813"/>
      <c r="ROE18" s="813"/>
      <c r="ROF18" s="813"/>
      <c r="ROG18" s="813"/>
      <c r="ROH18" s="813"/>
      <c r="ROI18" s="813"/>
      <c r="ROJ18" s="813"/>
      <c r="ROK18" s="813"/>
      <c r="ROL18" s="813"/>
      <c r="ROM18" s="813"/>
      <c r="RON18" s="813"/>
      <c r="ROO18" s="813"/>
      <c r="ROP18" s="813"/>
      <c r="ROQ18" s="813"/>
      <c r="ROR18" s="813"/>
      <c r="ROS18" s="813"/>
      <c r="ROT18" s="813"/>
      <c r="ROU18" s="813"/>
      <c r="ROV18" s="813"/>
      <c r="ROW18" s="813"/>
      <c r="ROX18" s="813"/>
      <c r="ROY18" s="813"/>
      <c r="ROZ18" s="813"/>
      <c r="RPA18" s="813"/>
      <c r="RPB18" s="813"/>
      <c r="RPC18" s="813"/>
      <c r="RPD18" s="813"/>
      <c r="RPE18" s="813"/>
      <c r="RPF18" s="813"/>
      <c r="RPG18" s="813"/>
      <c r="RPH18" s="813"/>
      <c r="RPI18" s="813"/>
      <c r="RPJ18" s="813"/>
      <c r="RPK18" s="813"/>
      <c r="RPL18" s="813"/>
      <c r="RPM18" s="813"/>
      <c r="RPN18" s="813"/>
      <c r="RPO18" s="813"/>
      <c r="RPP18" s="813"/>
      <c r="RPQ18" s="813"/>
      <c r="RPR18" s="813"/>
      <c r="RPS18" s="813"/>
      <c r="RPT18" s="813"/>
      <c r="RPU18" s="813"/>
      <c r="RPV18" s="813"/>
      <c r="RPW18" s="813"/>
      <c r="RPX18" s="813"/>
      <c r="RPY18" s="813"/>
      <c r="RPZ18" s="813"/>
      <c r="RQA18" s="813"/>
      <c r="RQB18" s="813"/>
      <c r="RQC18" s="813"/>
      <c r="RQD18" s="813"/>
      <c r="RQE18" s="813"/>
      <c r="RQF18" s="813"/>
      <c r="RQG18" s="813"/>
      <c r="RQH18" s="813"/>
      <c r="RQI18" s="813"/>
      <c r="RQJ18" s="813"/>
      <c r="RQK18" s="813"/>
      <c r="RQL18" s="813"/>
      <c r="RQM18" s="813"/>
      <c r="RQN18" s="813"/>
      <c r="RQO18" s="813"/>
      <c r="RQP18" s="813"/>
      <c r="RQQ18" s="813"/>
      <c r="RQR18" s="813"/>
      <c r="RQS18" s="813"/>
      <c r="RQT18" s="813"/>
      <c r="RQU18" s="813"/>
      <c r="RQV18" s="813"/>
      <c r="RQW18" s="813"/>
      <c r="RQX18" s="813"/>
      <c r="RQY18" s="813"/>
      <c r="RQZ18" s="813"/>
      <c r="RRA18" s="813"/>
      <c r="RRB18" s="813"/>
      <c r="RRC18" s="813"/>
      <c r="RRD18" s="813"/>
      <c r="RRE18" s="813"/>
      <c r="RRF18" s="813"/>
      <c r="RRG18" s="813"/>
      <c r="RRH18" s="813"/>
      <c r="RRI18" s="813"/>
      <c r="RRJ18" s="813"/>
      <c r="RRK18" s="813"/>
      <c r="RRL18" s="813"/>
      <c r="RRM18" s="813"/>
      <c r="RRN18" s="813"/>
      <c r="RRO18" s="813"/>
      <c r="RRP18" s="813"/>
      <c r="RRQ18" s="813"/>
      <c r="RRR18" s="813"/>
      <c r="RRS18" s="813"/>
      <c r="RRT18" s="813"/>
      <c r="RRU18" s="813"/>
      <c r="RRV18" s="813"/>
      <c r="RRW18" s="813"/>
      <c r="RRX18" s="813"/>
      <c r="RRY18" s="813"/>
      <c r="RRZ18" s="813"/>
      <c r="RSA18" s="813"/>
      <c r="RSB18" s="813"/>
      <c r="RSC18" s="813"/>
      <c r="RSD18" s="813"/>
      <c r="RSE18" s="813"/>
      <c r="RSF18" s="813"/>
      <c r="RSG18" s="813"/>
      <c r="RSH18" s="813"/>
      <c r="RSI18" s="813"/>
      <c r="RSJ18" s="813"/>
      <c r="RSK18" s="813"/>
      <c r="RSL18" s="813"/>
      <c r="RSM18" s="813"/>
      <c r="RSN18" s="813"/>
      <c r="RSO18" s="813"/>
      <c r="RSP18" s="813"/>
      <c r="RSQ18" s="813"/>
      <c r="RSR18" s="813"/>
      <c r="RSS18" s="813"/>
      <c r="RST18" s="813"/>
      <c r="RSU18" s="813"/>
      <c r="RSV18" s="813"/>
      <c r="RSW18" s="813"/>
      <c r="RSX18" s="813"/>
      <c r="RSY18" s="813"/>
      <c r="RSZ18" s="813"/>
      <c r="RTA18" s="813"/>
      <c r="RTB18" s="813"/>
      <c r="RTC18" s="813"/>
      <c r="RTD18" s="813"/>
      <c r="RTE18" s="813"/>
      <c r="RTF18" s="813"/>
      <c r="RTG18" s="813"/>
      <c r="RTH18" s="813"/>
      <c r="RTI18" s="813"/>
      <c r="RTJ18" s="813"/>
      <c r="RTK18" s="813"/>
      <c r="RTL18" s="813"/>
      <c r="RTM18" s="813"/>
      <c r="RTN18" s="813"/>
      <c r="RTO18" s="813"/>
      <c r="RTP18" s="813"/>
      <c r="RTQ18" s="813"/>
      <c r="RTR18" s="813"/>
      <c r="RTS18" s="813"/>
      <c r="RTT18" s="813"/>
      <c r="RTU18" s="813"/>
      <c r="RTV18" s="813"/>
      <c r="RTW18" s="813"/>
      <c r="RTX18" s="813"/>
      <c r="RTY18" s="813"/>
      <c r="RTZ18" s="813"/>
      <c r="RUA18" s="813"/>
      <c r="RUB18" s="813"/>
      <c r="RUC18" s="813"/>
      <c r="RUD18" s="813"/>
      <c r="RUE18" s="813"/>
      <c r="RUF18" s="813"/>
      <c r="RUG18" s="813"/>
      <c r="RUH18" s="813"/>
      <c r="RUI18" s="813"/>
      <c r="RUJ18" s="813"/>
      <c r="RUK18" s="813"/>
      <c r="RUL18" s="813"/>
      <c r="RUM18" s="813"/>
      <c r="RUN18" s="813"/>
      <c r="RUO18" s="813"/>
      <c r="RUP18" s="813"/>
      <c r="RUQ18" s="813"/>
      <c r="RUR18" s="813"/>
      <c r="RUS18" s="813"/>
      <c r="RUT18" s="813"/>
      <c r="RUU18" s="813"/>
      <c r="RUV18" s="813"/>
      <c r="RUW18" s="813"/>
      <c r="RUX18" s="813"/>
      <c r="RUY18" s="813"/>
      <c r="RUZ18" s="813"/>
      <c r="RVA18" s="813"/>
      <c r="RVB18" s="813"/>
      <c r="RVC18" s="813"/>
      <c r="RVD18" s="813"/>
      <c r="RVE18" s="813"/>
      <c r="RVF18" s="813"/>
      <c r="RVG18" s="813"/>
      <c r="RVH18" s="813"/>
      <c r="RVI18" s="813"/>
      <c r="RVJ18" s="813"/>
      <c r="RVK18" s="813"/>
      <c r="RVL18" s="813"/>
      <c r="RVM18" s="813"/>
      <c r="RVN18" s="813"/>
      <c r="RVO18" s="813"/>
      <c r="RVP18" s="813"/>
      <c r="RVQ18" s="813"/>
      <c r="RVR18" s="813"/>
      <c r="RVS18" s="813"/>
      <c r="RVT18" s="813"/>
      <c r="RVU18" s="813"/>
      <c r="RVV18" s="813"/>
      <c r="RVW18" s="813"/>
      <c r="RVX18" s="813"/>
      <c r="RVY18" s="813"/>
      <c r="RVZ18" s="813"/>
      <c r="RWA18" s="813"/>
      <c r="RWB18" s="813"/>
      <c r="RWC18" s="813"/>
      <c r="RWD18" s="813"/>
      <c r="RWE18" s="813"/>
      <c r="RWF18" s="813"/>
      <c r="RWG18" s="813"/>
      <c r="RWH18" s="813"/>
      <c r="RWI18" s="813"/>
      <c r="RWJ18" s="813"/>
      <c r="RWK18" s="813"/>
      <c r="RWL18" s="813"/>
      <c r="RWM18" s="813"/>
      <c r="RWN18" s="813"/>
      <c r="RWO18" s="813"/>
      <c r="RWP18" s="813"/>
      <c r="RWQ18" s="813"/>
      <c r="RWR18" s="813"/>
      <c r="RWS18" s="813"/>
      <c r="RWT18" s="813"/>
      <c r="RWU18" s="813"/>
      <c r="RWV18" s="813"/>
      <c r="RWW18" s="813"/>
      <c r="RWX18" s="813"/>
      <c r="RWY18" s="813"/>
      <c r="RWZ18" s="813"/>
      <c r="RXA18" s="813"/>
      <c r="RXB18" s="813"/>
      <c r="RXC18" s="813"/>
      <c r="RXD18" s="813"/>
      <c r="RXE18" s="813"/>
      <c r="RXF18" s="813"/>
      <c r="RXG18" s="813"/>
      <c r="RXH18" s="813"/>
      <c r="RXI18" s="813"/>
      <c r="RXJ18" s="813"/>
      <c r="RXK18" s="813"/>
      <c r="RXL18" s="813"/>
      <c r="RXM18" s="813"/>
      <c r="RXN18" s="813"/>
      <c r="RXO18" s="813"/>
      <c r="RXP18" s="813"/>
      <c r="RXQ18" s="813"/>
      <c r="RXR18" s="813"/>
      <c r="RXS18" s="813"/>
      <c r="RXT18" s="813"/>
      <c r="RXU18" s="813"/>
      <c r="RXV18" s="813"/>
      <c r="RXW18" s="813"/>
      <c r="RXX18" s="813"/>
      <c r="RXY18" s="813"/>
      <c r="RXZ18" s="813"/>
      <c r="RYA18" s="813"/>
      <c r="RYB18" s="813"/>
      <c r="RYC18" s="813"/>
      <c r="RYD18" s="813"/>
      <c r="RYE18" s="813"/>
      <c r="RYF18" s="813"/>
      <c r="RYG18" s="813"/>
      <c r="RYH18" s="813"/>
      <c r="RYI18" s="813"/>
      <c r="RYJ18" s="813"/>
      <c r="RYK18" s="813"/>
      <c r="RYL18" s="813"/>
      <c r="RYM18" s="813"/>
      <c r="RYN18" s="813"/>
      <c r="RYO18" s="813"/>
      <c r="RYP18" s="813"/>
      <c r="RYQ18" s="813"/>
      <c r="RYR18" s="813"/>
      <c r="RYS18" s="813"/>
      <c r="RYT18" s="813"/>
      <c r="RYU18" s="813"/>
      <c r="RYV18" s="813"/>
      <c r="RYW18" s="813"/>
      <c r="RYX18" s="813"/>
      <c r="RYY18" s="813"/>
      <c r="RYZ18" s="813"/>
      <c r="RZA18" s="813"/>
      <c r="RZB18" s="813"/>
      <c r="RZC18" s="813"/>
      <c r="RZD18" s="813"/>
      <c r="RZE18" s="813"/>
      <c r="RZF18" s="813"/>
      <c r="RZG18" s="813"/>
      <c r="RZH18" s="813"/>
      <c r="RZI18" s="813"/>
      <c r="RZJ18" s="813"/>
      <c r="RZK18" s="813"/>
      <c r="RZL18" s="813"/>
      <c r="RZM18" s="813"/>
      <c r="RZN18" s="813"/>
      <c r="RZO18" s="813"/>
      <c r="RZP18" s="813"/>
      <c r="RZQ18" s="813"/>
      <c r="RZR18" s="813"/>
      <c r="RZS18" s="813"/>
      <c r="RZT18" s="813"/>
      <c r="RZU18" s="813"/>
      <c r="RZV18" s="813"/>
      <c r="RZW18" s="813"/>
      <c r="RZX18" s="813"/>
      <c r="RZY18" s="813"/>
      <c r="RZZ18" s="813"/>
      <c r="SAA18" s="813"/>
      <c r="SAB18" s="813"/>
      <c r="SAC18" s="813"/>
      <c r="SAD18" s="813"/>
      <c r="SAE18" s="813"/>
      <c r="SAF18" s="813"/>
      <c r="SAG18" s="813"/>
      <c r="SAH18" s="813"/>
      <c r="SAI18" s="813"/>
      <c r="SAJ18" s="813"/>
      <c r="SAK18" s="813"/>
      <c r="SAL18" s="813"/>
      <c r="SAM18" s="813"/>
      <c r="SAN18" s="813"/>
      <c r="SAO18" s="813"/>
      <c r="SAP18" s="813"/>
      <c r="SAQ18" s="813"/>
      <c r="SAR18" s="813"/>
      <c r="SAS18" s="813"/>
      <c r="SAT18" s="813"/>
      <c r="SAU18" s="813"/>
      <c r="SAV18" s="813"/>
      <c r="SAW18" s="813"/>
      <c r="SAX18" s="813"/>
      <c r="SAY18" s="813"/>
      <c r="SAZ18" s="813"/>
      <c r="SBA18" s="813"/>
      <c r="SBB18" s="813"/>
      <c r="SBC18" s="813"/>
      <c r="SBD18" s="813"/>
      <c r="SBE18" s="813"/>
      <c r="SBF18" s="813"/>
      <c r="SBG18" s="813"/>
      <c r="SBH18" s="813"/>
      <c r="SBI18" s="813"/>
      <c r="SBJ18" s="813"/>
      <c r="SBK18" s="813"/>
      <c r="SBL18" s="813"/>
      <c r="SBM18" s="813"/>
      <c r="SBN18" s="813"/>
      <c r="SBO18" s="813"/>
      <c r="SBP18" s="813"/>
      <c r="SBQ18" s="813"/>
      <c r="SBR18" s="813"/>
      <c r="SBS18" s="813"/>
      <c r="SBT18" s="813"/>
      <c r="SBU18" s="813"/>
      <c r="SBV18" s="813"/>
      <c r="SBW18" s="813"/>
      <c r="SBX18" s="813"/>
      <c r="SBY18" s="813"/>
      <c r="SBZ18" s="813"/>
      <c r="SCA18" s="813"/>
      <c r="SCB18" s="813"/>
      <c r="SCC18" s="813"/>
      <c r="SCD18" s="813"/>
      <c r="SCE18" s="813"/>
      <c r="SCF18" s="813"/>
      <c r="SCG18" s="813"/>
      <c r="SCH18" s="813"/>
      <c r="SCI18" s="813"/>
      <c r="SCJ18" s="813"/>
      <c r="SCK18" s="813"/>
      <c r="SCL18" s="813"/>
      <c r="SCM18" s="813"/>
      <c r="SCN18" s="813"/>
      <c r="SCO18" s="813"/>
      <c r="SCP18" s="813"/>
      <c r="SCQ18" s="813"/>
      <c r="SCR18" s="813"/>
      <c r="SCS18" s="813"/>
      <c r="SCT18" s="813"/>
      <c r="SCU18" s="813"/>
      <c r="SCV18" s="813"/>
      <c r="SCW18" s="813"/>
      <c r="SCX18" s="813"/>
      <c r="SCY18" s="813"/>
      <c r="SCZ18" s="813"/>
      <c r="SDA18" s="813"/>
      <c r="SDB18" s="813"/>
      <c r="SDC18" s="813"/>
      <c r="SDD18" s="813"/>
      <c r="SDE18" s="813"/>
      <c r="SDF18" s="813"/>
      <c r="SDG18" s="813"/>
      <c r="SDH18" s="813"/>
      <c r="SDI18" s="813"/>
      <c r="SDJ18" s="813"/>
      <c r="SDK18" s="813"/>
      <c r="SDL18" s="813"/>
      <c r="SDM18" s="813"/>
      <c r="SDN18" s="813"/>
      <c r="SDO18" s="813"/>
      <c r="SDP18" s="813"/>
      <c r="SDQ18" s="813"/>
      <c r="SDR18" s="813"/>
      <c r="SDS18" s="813"/>
      <c r="SDT18" s="813"/>
      <c r="SDU18" s="813"/>
      <c r="SDV18" s="813"/>
      <c r="SDW18" s="813"/>
      <c r="SDX18" s="813"/>
      <c r="SDY18" s="813"/>
      <c r="SDZ18" s="813"/>
      <c r="SEA18" s="813"/>
      <c r="SEB18" s="813"/>
      <c r="SEC18" s="813"/>
      <c r="SED18" s="813"/>
      <c r="SEE18" s="813"/>
      <c r="SEF18" s="813"/>
      <c r="SEG18" s="813"/>
      <c r="SEH18" s="813"/>
      <c r="SEI18" s="813"/>
      <c r="SEJ18" s="813"/>
      <c r="SEK18" s="813"/>
      <c r="SEL18" s="813"/>
      <c r="SEM18" s="813"/>
      <c r="SEN18" s="813"/>
      <c r="SEO18" s="813"/>
      <c r="SEP18" s="813"/>
      <c r="SEQ18" s="813"/>
      <c r="SER18" s="813"/>
      <c r="SES18" s="813"/>
      <c r="SET18" s="813"/>
      <c r="SEU18" s="813"/>
      <c r="SEV18" s="813"/>
      <c r="SEW18" s="813"/>
      <c r="SEX18" s="813"/>
      <c r="SEY18" s="813"/>
      <c r="SEZ18" s="813"/>
      <c r="SFA18" s="813"/>
      <c r="SFB18" s="813"/>
      <c r="SFC18" s="813"/>
      <c r="SFD18" s="813"/>
      <c r="SFE18" s="813"/>
      <c r="SFF18" s="813"/>
      <c r="SFG18" s="813"/>
      <c r="SFH18" s="813"/>
      <c r="SFI18" s="813"/>
      <c r="SFJ18" s="813"/>
      <c r="SFK18" s="813"/>
      <c r="SFL18" s="813"/>
      <c r="SFM18" s="813"/>
      <c r="SFN18" s="813"/>
      <c r="SFO18" s="813"/>
      <c r="SFP18" s="813"/>
      <c r="SFQ18" s="813"/>
      <c r="SFR18" s="813"/>
      <c r="SFS18" s="813"/>
      <c r="SFT18" s="813"/>
      <c r="SFU18" s="813"/>
      <c r="SFV18" s="813"/>
      <c r="SFW18" s="813"/>
      <c r="SFX18" s="813"/>
      <c r="SFY18" s="813"/>
      <c r="SFZ18" s="813"/>
      <c r="SGA18" s="813"/>
      <c r="SGB18" s="813"/>
      <c r="SGC18" s="813"/>
      <c r="SGD18" s="813"/>
      <c r="SGE18" s="813"/>
      <c r="SGF18" s="813"/>
      <c r="SGG18" s="813"/>
      <c r="SGH18" s="813"/>
      <c r="SGI18" s="813"/>
      <c r="SGJ18" s="813"/>
      <c r="SGK18" s="813"/>
      <c r="SGL18" s="813"/>
      <c r="SGM18" s="813"/>
      <c r="SGN18" s="813"/>
      <c r="SGO18" s="813"/>
      <c r="SGP18" s="813"/>
      <c r="SGQ18" s="813"/>
      <c r="SGR18" s="813"/>
      <c r="SGS18" s="813"/>
      <c r="SGT18" s="813"/>
      <c r="SGU18" s="813"/>
      <c r="SGV18" s="813"/>
      <c r="SGW18" s="813"/>
      <c r="SGX18" s="813"/>
      <c r="SGY18" s="813"/>
      <c r="SGZ18" s="813"/>
      <c r="SHA18" s="813"/>
      <c r="SHB18" s="813"/>
      <c r="SHC18" s="813"/>
      <c r="SHD18" s="813"/>
      <c r="SHE18" s="813"/>
      <c r="SHF18" s="813"/>
      <c r="SHG18" s="813"/>
      <c r="SHH18" s="813"/>
      <c r="SHI18" s="813"/>
      <c r="SHJ18" s="813"/>
      <c r="SHK18" s="813"/>
      <c r="SHL18" s="813"/>
      <c r="SHM18" s="813"/>
      <c r="SHN18" s="813"/>
      <c r="SHO18" s="813"/>
      <c r="SHP18" s="813"/>
      <c r="SHQ18" s="813"/>
      <c r="SHR18" s="813"/>
      <c r="SHS18" s="813"/>
      <c r="SHT18" s="813"/>
      <c r="SHU18" s="813"/>
      <c r="SHV18" s="813"/>
      <c r="SHW18" s="813"/>
      <c r="SHX18" s="813"/>
      <c r="SHY18" s="813"/>
      <c r="SHZ18" s="813"/>
      <c r="SIA18" s="813"/>
      <c r="SIB18" s="813"/>
      <c r="SIC18" s="813"/>
      <c r="SID18" s="813"/>
      <c r="SIE18" s="813"/>
      <c r="SIF18" s="813"/>
      <c r="SIG18" s="813"/>
      <c r="SIH18" s="813"/>
      <c r="SII18" s="813"/>
      <c r="SIJ18" s="813"/>
      <c r="SIK18" s="813"/>
      <c r="SIL18" s="813"/>
      <c r="SIM18" s="813"/>
      <c r="SIN18" s="813"/>
      <c r="SIO18" s="813"/>
      <c r="SIP18" s="813"/>
      <c r="SIQ18" s="813"/>
      <c r="SIR18" s="813"/>
      <c r="SIS18" s="813"/>
      <c r="SIT18" s="813"/>
      <c r="SIU18" s="813"/>
      <c r="SIV18" s="813"/>
      <c r="SIW18" s="813"/>
      <c r="SIX18" s="813"/>
      <c r="SIY18" s="813"/>
      <c r="SIZ18" s="813"/>
      <c r="SJA18" s="813"/>
      <c r="SJB18" s="813"/>
      <c r="SJC18" s="813"/>
      <c r="SJD18" s="813"/>
      <c r="SJE18" s="813"/>
      <c r="SJF18" s="813"/>
      <c r="SJG18" s="813"/>
      <c r="SJH18" s="813"/>
      <c r="SJI18" s="813"/>
      <c r="SJJ18" s="813"/>
      <c r="SJK18" s="813"/>
      <c r="SJL18" s="813"/>
      <c r="SJM18" s="813"/>
      <c r="SJN18" s="813"/>
      <c r="SJO18" s="813"/>
      <c r="SJP18" s="813"/>
      <c r="SJQ18" s="813"/>
      <c r="SJR18" s="813"/>
      <c r="SJS18" s="813"/>
      <c r="SJT18" s="813"/>
      <c r="SJU18" s="813"/>
      <c r="SJV18" s="813"/>
      <c r="SJW18" s="813"/>
      <c r="SJX18" s="813"/>
      <c r="SJY18" s="813"/>
      <c r="SJZ18" s="813"/>
      <c r="SKA18" s="813"/>
      <c r="SKB18" s="813"/>
      <c r="SKC18" s="813"/>
      <c r="SKD18" s="813"/>
      <c r="SKE18" s="813"/>
      <c r="SKF18" s="813"/>
      <c r="SKG18" s="813"/>
      <c r="SKH18" s="813"/>
      <c r="SKI18" s="813"/>
      <c r="SKJ18" s="813"/>
      <c r="SKK18" s="813"/>
      <c r="SKL18" s="813"/>
      <c r="SKM18" s="813"/>
      <c r="SKN18" s="813"/>
      <c r="SKO18" s="813"/>
      <c r="SKP18" s="813"/>
      <c r="SKQ18" s="813"/>
      <c r="SKR18" s="813"/>
      <c r="SKS18" s="813"/>
      <c r="SKT18" s="813"/>
      <c r="SKU18" s="813"/>
      <c r="SKV18" s="813"/>
      <c r="SKW18" s="813"/>
      <c r="SKX18" s="813"/>
      <c r="SKY18" s="813"/>
      <c r="SKZ18" s="813"/>
      <c r="SLA18" s="813"/>
      <c r="SLB18" s="813"/>
      <c r="SLC18" s="813"/>
      <c r="SLD18" s="813"/>
      <c r="SLE18" s="813"/>
      <c r="SLF18" s="813"/>
      <c r="SLG18" s="813"/>
      <c r="SLH18" s="813"/>
      <c r="SLI18" s="813"/>
      <c r="SLJ18" s="813"/>
      <c r="SLK18" s="813"/>
      <c r="SLL18" s="813"/>
      <c r="SLM18" s="813"/>
      <c r="SLN18" s="813"/>
      <c r="SLO18" s="813"/>
      <c r="SLP18" s="813"/>
      <c r="SLQ18" s="813"/>
      <c r="SLR18" s="813"/>
      <c r="SLS18" s="813"/>
      <c r="SLT18" s="813"/>
      <c r="SLU18" s="813"/>
      <c r="SLV18" s="813"/>
      <c r="SLW18" s="813"/>
      <c r="SLX18" s="813"/>
      <c r="SLY18" s="813"/>
      <c r="SLZ18" s="813"/>
      <c r="SMA18" s="813"/>
      <c r="SMB18" s="813"/>
      <c r="SMC18" s="813"/>
      <c r="SMD18" s="813"/>
      <c r="SME18" s="813"/>
      <c r="SMF18" s="813"/>
      <c r="SMG18" s="813"/>
      <c r="SMH18" s="813"/>
      <c r="SMI18" s="813"/>
      <c r="SMJ18" s="813"/>
      <c r="SMK18" s="813"/>
      <c r="SML18" s="813"/>
      <c r="SMM18" s="813"/>
      <c r="SMN18" s="813"/>
      <c r="SMO18" s="813"/>
      <c r="SMP18" s="813"/>
      <c r="SMQ18" s="813"/>
      <c r="SMR18" s="813"/>
      <c r="SMS18" s="813"/>
      <c r="SMT18" s="813"/>
      <c r="SMU18" s="813"/>
      <c r="SMV18" s="813"/>
      <c r="SMW18" s="813"/>
      <c r="SMX18" s="813"/>
      <c r="SMY18" s="813"/>
      <c r="SMZ18" s="813"/>
      <c r="SNA18" s="813"/>
      <c r="SNB18" s="813"/>
      <c r="SNC18" s="813"/>
      <c r="SND18" s="813"/>
      <c r="SNE18" s="813"/>
      <c r="SNF18" s="813"/>
      <c r="SNG18" s="813"/>
      <c r="SNH18" s="813"/>
      <c r="SNI18" s="813"/>
      <c r="SNJ18" s="813"/>
      <c r="SNK18" s="813"/>
      <c r="SNL18" s="813"/>
      <c r="SNM18" s="813"/>
      <c r="SNN18" s="813"/>
      <c r="SNO18" s="813"/>
      <c r="SNP18" s="813"/>
      <c r="SNQ18" s="813"/>
      <c r="SNR18" s="813"/>
      <c r="SNS18" s="813"/>
      <c r="SNT18" s="813"/>
      <c r="SNU18" s="813"/>
      <c r="SNV18" s="813"/>
      <c r="SNW18" s="813"/>
      <c r="SNX18" s="813"/>
      <c r="SNY18" s="813"/>
      <c r="SNZ18" s="813"/>
      <c r="SOA18" s="813"/>
      <c r="SOB18" s="813"/>
      <c r="SOC18" s="813"/>
      <c r="SOD18" s="813"/>
      <c r="SOE18" s="813"/>
      <c r="SOF18" s="813"/>
      <c r="SOG18" s="813"/>
      <c r="SOH18" s="813"/>
      <c r="SOI18" s="813"/>
      <c r="SOJ18" s="813"/>
      <c r="SOK18" s="813"/>
      <c r="SOL18" s="813"/>
      <c r="SOM18" s="813"/>
      <c r="SON18" s="813"/>
      <c r="SOO18" s="813"/>
      <c r="SOP18" s="813"/>
      <c r="SOQ18" s="813"/>
      <c r="SOR18" s="813"/>
      <c r="SOS18" s="813"/>
      <c r="SOT18" s="813"/>
      <c r="SOU18" s="813"/>
      <c r="SOV18" s="813"/>
      <c r="SOW18" s="813"/>
      <c r="SOX18" s="813"/>
      <c r="SOY18" s="813"/>
      <c r="SOZ18" s="813"/>
      <c r="SPA18" s="813"/>
      <c r="SPB18" s="813"/>
      <c r="SPC18" s="813"/>
      <c r="SPD18" s="813"/>
      <c r="SPE18" s="813"/>
      <c r="SPF18" s="813"/>
      <c r="SPG18" s="813"/>
      <c r="SPH18" s="813"/>
      <c r="SPI18" s="813"/>
      <c r="SPJ18" s="813"/>
      <c r="SPK18" s="813"/>
      <c r="SPL18" s="813"/>
      <c r="SPM18" s="813"/>
      <c r="SPN18" s="813"/>
      <c r="SPO18" s="813"/>
      <c r="SPP18" s="813"/>
      <c r="SPQ18" s="813"/>
      <c r="SPR18" s="813"/>
      <c r="SPS18" s="813"/>
      <c r="SPT18" s="813"/>
      <c r="SPU18" s="813"/>
      <c r="SPV18" s="813"/>
      <c r="SPW18" s="813"/>
      <c r="SPX18" s="813"/>
      <c r="SPY18" s="813"/>
      <c r="SPZ18" s="813"/>
      <c r="SQA18" s="813"/>
      <c r="SQB18" s="813"/>
      <c r="SQC18" s="813"/>
      <c r="SQD18" s="813"/>
      <c r="SQE18" s="813"/>
      <c r="SQF18" s="813"/>
      <c r="SQG18" s="813"/>
      <c r="SQH18" s="813"/>
      <c r="SQI18" s="813"/>
      <c r="SQJ18" s="813"/>
      <c r="SQK18" s="813"/>
      <c r="SQL18" s="813"/>
      <c r="SQM18" s="813"/>
      <c r="SQN18" s="813"/>
      <c r="SQO18" s="813"/>
      <c r="SQP18" s="813"/>
      <c r="SQQ18" s="813"/>
      <c r="SQR18" s="813"/>
      <c r="SQS18" s="813"/>
      <c r="SQT18" s="813"/>
      <c r="SQU18" s="813"/>
      <c r="SQV18" s="813"/>
      <c r="SQW18" s="813"/>
      <c r="SQX18" s="813"/>
      <c r="SQY18" s="813"/>
      <c r="SQZ18" s="813"/>
      <c r="SRA18" s="813"/>
      <c r="SRB18" s="813"/>
      <c r="SRC18" s="813"/>
      <c r="SRD18" s="813"/>
      <c r="SRE18" s="813"/>
      <c r="SRF18" s="813"/>
      <c r="SRG18" s="813"/>
      <c r="SRH18" s="813"/>
      <c r="SRI18" s="813"/>
      <c r="SRJ18" s="813"/>
      <c r="SRK18" s="813"/>
      <c r="SRL18" s="813"/>
      <c r="SRM18" s="813"/>
      <c r="SRN18" s="813"/>
      <c r="SRO18" s="813"/>
      <c r="SRP18" s="813"/>
      <c r="SRQ18" s="813"/>
      <c r="SRR18" s="813"/>
      <c r="SRS18" s="813"/>
      <c r="SRT18" s="813"/>
      <c r="SRU18" s="813"/>
      <c r="SRV18" s="813"/>
      <c r="SRW18" s="813"/>
      <c r="SRX18" s="813"/>
      <c r="SRY18" s="813"/>
      <c r="SRZ18" s="813"/>
      <c r="SSA18" s="813"/>
      <c r="SSB18" s="813"/>
      <c r="SSC18" s="813"/>
      <c r="SSD18" s="813"/>
      <c r="SSE18" s="813"/>
      <c r="SSF18" s="813"/>
      <c r="SSG18" s="813"/>
      <c r="SSH18" s="813"/>
      <c r="SSI18" s="813"/>
      <c r="SSJ18" s="813"/>
      <c r="SSK18" s="813"/>
      <c r="SSL18" s="813"/>
      <c r="SSM18" s="813"/>
      <c r="SSN18" s="813"/>
      <c r="SSO18" s="813"/>
      <c r="SSP18" s="813"/>
      <c r="SSQ18" s="813"/>
      <c r="SSR18" s="813"/>
      <c r="SSS18" s="813"/>
      <c r="SST18" s="813"/>
      <c r="SSU18" s="813"/>
      <c r="SSV18" s="813"/>
      <c r="SSW18" s="813"/>
      <c r="SSX18" s="813"/>
      <c r="SSY18" s="813"/>
      <c r="SSZ18" s="813"/>
      <c r="STA18" s="813"/>
      <c r="STB18" s="813"/>
      <c r="STC18" s="813"/>
      <c r="STD18" s="813"/>
      <c r="STE18" s="813"/>
      <c r="STF18" s="813"/>
      <c r="STG18" s="813"/>
      <c r="STH18" s="813"/>
      <c r="STI18" s="813"/>
      <c r="STJ18" s="813"/>
      <c r="STK18" s="813"/>
      <c r="STL18" s="813"/>
      <c r="STM18" s="813"/>
      <c r="STN18" s="813"/>
      <c r="STO18" s="813"/>
      <c r="STP18" s="813"/>
      <c r="STQ18" s="813"/>
      <c r="STR18" s="813"/>
      <c r="STS18" s="813"/>
      <c r="STT18" s="813"/>
      <c r="STU18" s="813"/>
      <c r="STV18" s="813"/>
      <c r="STW18" s="813"/>
      <c r="STX18" s="813"/>
      <c r="STY18" s="813"/>
      <c r="STZ18" s="813"/>
      <c r="SUA18" s="813"/>
      <c r="SUB18" s="813"/>
      <c r="SUC18" s="813"/>
      <c r="SUD18" s="813"/>
      <c r="SUE18" s="813"/>
      <c r="SUF18" s="813"/>
      <c r="SUG18" s="813"/>
      <c r="SUH18" s="813"/>
      <c r="SUI18" s="813"/>
      <c r="SUJ18" s="813"/>
      <c r="SUK18" s="813"/>
      <c r="SUL18" s="813"/>
      <c r="SUM18" s="813"/>
      <c r="SUN18" s="813"/>
      <c r="SUO18" s="813"/>
      <c r="SUP18" s="813"/>
      <c r="SUQ18" s="813"/>
      <c r="SUR18" s="813"/>
      <c r="SUS18" s="813"/>
      <c r="SUT18" s="813"/>
      <c r="SUU18" s="813"/>
      <c r="SUV18" s="813"/>
      <c r="SUW18" s="813"/>
      <c r="SUX18" s="813"/>
      <c r="SUY18" s="813"/>
      <c r="SUZ18" s="813"/>
      <c r="SVA18" s="813"/>
      <c r="SVB18" s="813"/>
      <c r="SVC18" s="813"/>
      <c r="SVD18" s="813"/>
      <c r="SVE18" s="813"/>
      <c r="SVF18" s="813"/>
      <c r="SVG18" s="813"/>
      <c r="SVH18" s="813"/>
      <c r="SVI18" s="813"/>
      <c r="SVJ18" s="813"/>
      <c r="SVK18" s="813"/>
      <c r="SVL18" s="813"/>
      <c r="SVM18" s="813"/>
      <c r="SVN18" s="813"/>
      <c r="SVO18" s="813"/>
      <c r="SVP18" s="813"/>
      <c r="SVQ18" s="813"/>
      <c r="SVR18" s="813"/>
      <c r="SVS18" s="813"/>
      <c r="SVT18" s="813"/>
      <c r="SVU18" s="813"/>
      <c r="SVV18" s="813"/>
      <c r="SVW18" s="813"/>
      <c r="SVX18" s="813"/>
      <c r="SVY18" s="813"/>
      <c r="SVZ18" s="813"/>
      <c r="SWA18" s="813"/>
      <c r="SWB18" s="813"/>
      <c r="SWC18" s="813"/>
      <c r="SWD18" s="813"/>
      <c r="SWE18" s="813"/>
      <c r="SWF18" s="813"/>
      <c r="SWG18" s="813"/>
      <c r="SWH18" s="813"/>
      <c r="SWI18" s="813"/>
      <c r="SWJ18" s="813"/>
      <c r="SWK18" s="813"/>
      <c r="SWL18" s="813"/>
      <c r="SWM18" s="813"/>
      <c r="SWN18" s="813"/>
      <c r="SWO18" s="813"/>
      <c r="SWP18" s="813"/>
      <c r="SWQ18" s="813"/>
      <c r="SWR18" s="813"/>
      <c r="SWS18" s="813"/>
      <c r="SWT18" s="813"/>
      <c r="SWU18" s="813"/>
      <c r="SWV18" s="813"/>
      <c r="SWW18" s="813"/>
      <c r="SWX18" s="813"/>
      <c r="SWY18" s="813"/>
      <c r="SWZ18" s="813"/>
      <c r="SXA18" s="813"/>
      <c r="SXB18" s="813"/>
      <c r="SXC18" s="813"/>
      <c r="SXD18" s="813"/>
      <c r="SXE18" s="813"/>
      <c r="SXF18" s="813"/>
      <c r="SXG18" s="813"/>
      <c r="SXH18" s="813"/>
      <c r="SXI18" s="813"/>
      <c r="SXJ18" s="813"/>
      <c r="SXK18" s="813"/>
      <c r="SXL18" s="813"/>
      <c r="SXM18" s="813"/>
      <c r="SXN18" s="813"/>
      <c r="SXO18" s="813"/>
      <c r="SXP18" s="813"/>
      <c r="SXQ18" s="813"/>
      <c r="SXR18" s="813"/>
      <c r="SXS18" s="813"/>
      <c r="SXT18" s="813"/>
      <c r="SXU18" s="813"/>
      <c r="SXV18" s="813"/>
      <c r="SXW18" s="813"/>
      <c r="SXX18" s="813"/>
      <c r="SXY18" s="813"/>
      <c r="SXZ18" s="813"/>
      <c r="SYA18" s="813"/>
      <c r="SYB18" s="813"/>
      <c r="SYC18" s="813"/>
      <c r="SYD18" s="813"/>
      <c r="SYE18" s="813"/>
      <c r="SYF18" s="813"/>
      <c r="SYG18" s="813"/>
      <c r="SYH18" s="813"/>
      <c r="SYI18" s="813"/>
      <c r="SYJ18" s="813"/>
      <c r="SYK18" s="813"/>
      <c r="SYL18" s="813"/>
      <c r="SYM18" s="813"/>
      <c r="SYN18" s="813"/>
      <c r="SYO18" s="813"/>
      <c r="SYP18" s="813"/>
      <c r="SYQ18" s="813"/>
      <c r="SYR18" s="813"/>
      <c r="SYS18" s="813"/>
      <c r="SYT18" s="813"/>
      <c r="SYU18" s="813"/>
      <c r="SYV18" s="813"/>
      <c r="SYW18" s="813"/>
      <c r="SYX18" s="813"/>
      <c r="SYY18" s="813"/>
      <c r="SYZ18" s="813"/>
      <c r="SZA18" s="813"/>
      <c r="SZB18" s="813"/>
      <c r="SZC18" s="813"/>
      <c r="SZD18" s="813"/>
      <c r="SZE18" s="813"/>
      <c r="SZF18" s="813"/>
      <c r="SZG18" s="813"/>
      <c r="SZH18" s="813"/>
      <c r="SZI18" s="813"/>
      <c r="SZJ18" s="813"/>
      <c r="SZK18" s="813"/>
      <c r="SZL18" s="813"/>
      <c r="SZM18" s="813"/>
      <c r="SZN18" s="813"/>
      <c r="SZO18" s="813"/>
      <c r="SZP18" s="813"/>
      <c r="SZQ18" s="813"/>
      <c r="SZR18" s="813"/>
      <c r="SZS18" s="813"/>
      <c r="SZT18" s="813"/>
      <c r="SZU18" s="813"/>
      <c r="SZV18" s="813"/>
      <c r="SZW18" s="813"/>
      <c r="SZX18" s="813"/>
      <c r="SZY18" s="813"/>
      <c r="SZZ18" s="813"/>
      <c r="TAA18" s="813"/>
      <c r="TAB18" s="813"/>
      <c r="TAC18" s="813"/>
      <c r="TAD18" s="813"/>
      <c r="TAE18" s="813"/>
      <c r="TAF18" s="813"/>
      <c r="TAG18" s="813"/>
      <c r="TAH18" s="813"/>
      <c r="TAI18" s="813"/>
      <c r="TAJ18" s="813"/>
      <c r="TAK18" s="813"/>
      <c r="TAL18" s="813"/>
      <c r="TAM18" s="813"/>
      <c r="TAN18" s="813"/>
      <c r="TAO18" s="813"/>
      <c r="TAP18" s="813"/>
      <c r="TAQ18" s="813"/>
      <c r="TAR18" s="813"/>
      <c r="TAS18" s="813"/>
      <c r="TAT18" s="813"/>
      <c r="TAU18" s="813"/>
      <c r="TAV18" s="813"/>
      <c r="TAW18" s="813"/>
      <c r="TAX18" s="813"/>
      <c r="TAY18" s="813"/>
      <c r="TAZ18" s="813"/>
      <c r="TBA18" s="813"/>
      <c r="TBB18" s="813"/>
      <c r="TBC18" s="813"/>
      <c r="TBD18" s="813"/>
      <c r="TBE18" s="813"/>
      <c r="TBF18" s="813"/>
      <c r="TBG18" s="813"/>
      <c r="TBH18" s="813"/>
      <c r="TBI18" s="813"/>
      <c r="TBJ18" s="813"/>
      <c r="TBK18" s="813"/>
      <c r="TBL18" s="813"/>
      <c r="TBM18" s="813"/>
      <c r="TBN18" s="813"/>
      <c r="TBO18" s="813"/>
      <c r="TBP18" s="813"/>
      <c r="TBQ18" s="813"/>
      <c r="TBR18" s="813"/>
      <c r="TBS18" s="813"/>
      <c r="TBT18" s="813"/>
      <c r="TBU18" s="813"/>
      <c r="TBV18" s="813"/>
      <c r="TBW18" s="813"/>
      <c r="TBX18" s="813"/>
      <c r="TBY18" s="813"/>
      <c r="TBZ18" s="813"/>
      <c r="TCA18" s="813"/>
      <c r="TCB18" s="813"/>
      <c r="TCC18" s="813"/>
      <c r="TCD18" s="813"/>
      <c r="TCE18" s="813"/>
      <c r="TCF18" s="813"/>
      <c r="TCG18" s="813"/>
      <c r="TCH18" s="813"/>
      <c r="TCI18" s="813"/>
      <c r="TCJ18" s="813"/>
      <c r="TCK18" s="813"/>
      <c r="TCL18" s="813"/>
      <c r="TCM18" s="813"/>
      <c r="TCN18" s="813"/>
      <c r="TCO18" s="813"/>
      <c r="TCP18" s="813"/>
      <c r="TCQ18" s="813"/>
      <c r="TCR18" s="813"/>
      <c r="TCS18" s="813"/>
      <c r="TCT18" s="813"/>
      <c r="TCU18" s="813"/>
      <c r="TCV18" s="813"/>
      <c r="TCW18" s="813"/>
      <c r="TCX18" s="813"/>
      <c r="TCY18" s="813"/>
      <c r="TCZ18" s="813"/>
      <c r="TDA18" s="813"/>
      <c r="TDB18" s="813"/>
      <c r="TDC18" s="813"/>
      <c r="TDD18" s="813"/>
      <c r="TDE18" s="813"/>
      <c r="TDF18" s="813"/>
      <c r="TDG18" s="813"/>
      <c r="TDH18" s="813"/>
      <c r="TDI18" s="813"/>
      <c r="TDJ18" s="813"/>
      <c r="TDK18" s="813"/>
      <c r="TDL18" s="813"/>
      <c r="TDM18" s="813"/>
      <c r="TDN18" s="813"/>
      <c r="TDO18" s="813"/>
      <c r="TDP18" s="813"/>
      <c r="TDQ18" s="813"/>
      <c r="TDR18" s="813"/>
      <c r="TDS18" s="813"/>
      <c r="TDT18" s="813"/>
      <c r="TDU18" s="813"/>
      <c r="TDV18" s="813"/>
      <c r="TDW18" s="813"/>
      <c r="TDX18" s="813"/>
      <c r="TDY18" s="813"/>
      <c r="TDZ18" s="813"/>
      <c r="TEA18" s="813"/>
      <c r="TEB18" s="813"/>
      <c r="TEC18" s="813"/>
      <c r="TED18" s="813"/>
      <c r="TEE18" s="813"/>
      <c r="TEF18" s="813"/>
      <c r="TEG18" s="813"/>
      <c r="TEH18" s="813"/>
      <c r="TEI18" s="813"/>
      <c r="TEJ18" s="813"/>
      <c r="TEK18" s="813"/>
      <c r="TEL18" s="813"/>
      <c r="TEM18" s="813"/>
      <c r="TEN18" s="813"/>
      <c r="TEO18" s="813"/>
      <c r="TEP18" s="813"/>
      <c r="TEQ18" s="813"/>
      <c r="TER18" s="813"/>
      <c r="TES18" s="813"/>
      <c r="TET18" s="813"/>
      <c r="TEU18" s="813"/>
      <c r="TEV18" s="813"/>
      <c r="TEW18" s="813"/>
      <c r="TEX18" s="813"/>
      <c r="TEY18" s="813"/>
      <c r="TEZ18" s="813"/>
      <c r="TFA18" s="813"/>
      <c r="TFB18" s="813"/>
      <c r="TFC18" s="813"/>
      <c r="TFD18" s="813"/>
      <c r="TFE18" s="813"/>
      <c r="TFF18" s="813"/>
      <c r="TFG18" s="813"/>
      <c r="TFH18" s="813"/>
      <c r="TFI18" s="813"/>
      <c r="TFJ18" s="813"/>
      <c r="TFK18" s="813"/>
      <c r="TFL18" s="813"/>
      <c r="TFM18" s="813"/>
      <c r="TFN18" s="813"/>
      <c r="TFO18" s="813"/>
      <c r="TFP18" s="813"/>
      <c r="TFQ18" s="813"/>
      <c r="TFR18" s="813"/>
      <c r="TFS18" s="813"/>
      <c r="TFT18" s="813"/>
      <c r="TFU18" s="813"/>
      <c r="TFV18" s="813"/>
      <c r="TFW18" s="813"/>
      <c r="TFX18" s="813"/>
      <c r="TFY18" s="813"/>
      <c r="TFZ18" s="813"/>
      <c r="TGA18" s="813"/>
      <c r="TGB18" s="813"/>
      <c r="TGC18" s="813"/>
      <c r="TGD18" s="813"/>
      <c r="TGE18" s="813"/>
      <c r="TGF18" s="813"/>
      <c r="TGG18" s="813"/>
      <c r="TGH18" s="813"/>
      <c r="TGI18" s="813"/>
      <c r="TGJ18" s="813"/>
      <c r="TGK18" s="813"/>
      <c r="TGL18" s="813"/>
      <c r="TGM18" s="813"/>
      <c r="TGN18" s="813"/>
      <c r="TGO18" s="813"/>
      <c r="TGP18" s="813"/>
      <c r="TGQ18" s="813"/>
      <c r="TGR18" s="813"/>
      <c r="TGS18" s="813"/>
      <c r="TGT18" s="813"/>
      <c r="TGU18" s="813"/>
      <c r="TGV18" s="813"/>
      <c r="TGW18" s="813"/>
      <c r="TGX18" s="813"/>
      <c r="TGY18" s="813"/>
      <c r="TGZ18" s="813"/>
      <c r="THA18" s="813"/>
      <c r="THB18" s="813"/>
      <c r="THC18" s="813"/>
      <c r="THD18" s="813"/>
      <c r="THE18" s="813"/>
      <c r="THF18" s="813"/>
      <c r="THG18" s="813"/>
      <c r="THH18" s="813"/>
      <c r="THI18" s="813"/>
      <c r="THJ18" s="813"/>
      <c r="THK18" s="813"/>
      <c r="THL18" s="813"/>
      <c r="THM18" s="813"/>
      <c r="THN18" s="813"/>
      <c r="THO18" s="813"/>
      <c r="THP18" s="813"/>
      <c r="THQ18" s="813"/>
      <c r="THR18" s="813"/>
      <c r="THS18" s="813"/>
      <c r="THT18" s="813"/>
      <c r="THU18" s="813"/>
      <c r="THV18" s="813"/>
      <c r="THW18" s="813"/>
      <c r="THX18" s="813"/>
      <c r="THY18" s="813"/>
      <c r="THZ18" s="813"/>
      <c r="TIA18" s="813"/>
      <c r="TIB18" s="813"/>
      <c r="TIC18" s="813"/>
      <c r="TID18" s="813"/>
      <c r="TIE18" s="813"/>
      <c r="TIF18" s="813"/>
      <c r="TIG18" s="813"/>
      <c r="TIH18" s="813"/>
      <c r="TII18" s="813"/>
      <c r="TIJ18" s="813"/>
      <c r="TIK18" s="813"/>
      <c r="TIL18" s="813"/>
      <c r="TIM18" s="813"/>
      <c r="TIN18" s="813"/>
      <c r="TIO18" s="813"/>
      <c r="TIP18" s="813"/>
      <c r="TIQ18" s="813"/>
      <c r="TIR18" s="813"/>
      <c r="TIS18" s="813"/>
      <c r="TIT18" s="813"/>
      <c r="TIU18" s="813"/>
      <c r="TIV18" s="813"/>
      <c r="TIW18" s="813"/>
      <c r="TIX18" s="813"/>
      <c r="TIY18" s="813"/>
      <c r="TIZ18" s="813"/>
      <c r="TJA18" s="813"/>
      <c r="TJB18" s="813"/>
      <c r="TJC18" s="813"/>
      <c r="TJD18" s="813"/>
      <c r="TJE18" s="813"/>
      <c r="TJF18" s="813"/>
      <c r="TJG18" s="813"/>
      <c r="TJH18" s="813"/>
      <c r="TJI18" s="813"/>
      <c r="TJJ18" s="813"/>
      <c r="TJK18" s="813"/>
      <c r="TJL18" s="813"/>
      <c r="TJM18" s="813"/>
      <c r="TJN18" s="813"/>
      <c r="TJO18" s="813"/>
      <c r="TJP18" s="813"/>
      <c r="TJQ18" s="813"/>
      <c r="TJR18" s="813"/>
      <c r="TJS18" s="813"/>
      <c r="TJT18" s="813"/>
      <c r="TJU18" s="813"/>
      <c r="TJV18" s="813"/>
      <c r="TJW18" s="813"/>
      <c r="TJX18" s="813"/>
      <c r="TJY18" s="813"/>
      <c r="TJZ18" s="813"/>
      <c r="TKA18" s="813"/>
      <c r="TKB18" s="813"/>
      <c r="TKC18" s="813"/>
      <c r="TKD18" s="813"/>
      <c r="TKE18" s="813"/>
      <c r="TKF18" s="813"/>
      <c r="TKG18" s="813"/>
      <c r="TKH18" s="813"/>
      <c r="TKI18" s="813"/>
      <c r="TKJ18" s="813"/>
      <c r="TKK18" s="813"/>
      <c r="TKL18" s="813"/>
      <c r="TKM18" s="813"/>
      <c r="TKN18" s="813"/>
      <c r="TKO18" s="813"/>
      <c r="TKP18" s="813"/>
      <c r="TKQ18" s="813"/>
      <c r="TKR18" s="813"/>
      <c r="TKS18" s="813"/>
      <c r="TKT18" s="813"/>
      <c r="TKU18" s="813"/>
      <c r="TKV18" s="813"/>
      <c r="TKW18" s="813"/>
      <c r="TKX18" s="813"/>
      <c r="TKY18" s="813"/>
      <c r="TKZ18" s="813"/>
      <c r="TLA18" s="813"/>
      <c r="TLB18" s="813"/>
      <c r="TLC18" s="813"/>
      <c r="TLD18" s="813"/>
      <c r="TLE18" s="813"/>
      <c r="TLF18" s="813"/>
      <c r="TLG18" s="813"/>
      <c r="TLH18" s="813"/>
      <c r="TLI18" s="813"/>
      <c r="TLJ18" s="813"/>
      <c r="TLK18" s="813"/>
      <c r="TLL18" s="813"/>
      <c r="TLM18" s="813"/>
      <c r="TLN18" s="813"/>
      <c r="TLO18" s="813"/>
      <c r="TLP18" s="813"/>
      <c r="TLQ18" s="813"/>
      <c r="TLR18" s="813"/>
      <c r="TLS18" s="813"/>
      <c r="TLT18" s="813"/>
      <c r="TLU18" s="813"/>
      <c r="TLV18" s="813"/>
      <c r="TLW18" s="813"/>
      <c r="TLX18" s="813"/>
      <c r="TLY18" s="813"/>
      <c r="TLZ18" s="813"/>
      <c r="TMA18" s="813"/>
      <c r="TMB18" s="813"/>
      <c r="TMC18" s="813"/>
      <c r="TMD18" s="813"/>
      <c r="TME18" s="813"/>
      <c r="TMF18" s="813"/>
      <c r="TMG18" s="813"/>
      <c r="TMH18" s="813"/>
      <c r="TMI18" s="813"/>
      <c r="TMJ18" s="813"/>
      <c r="TMK18" s="813"/>
      <c r="TML18" s="813"/>
      <c r="TMM18" s="813"/>
      <c r="TMN18" s="813"/>
      <c r="TMO18" s="813"/>
      <c r="TMP18" s="813"/>
      <c r="TMQ18" s="813"/>
      <c r="TMR18" s="813"/>
      <c r="TMS18" s="813"/>
      <c r="TMT18" s="813"/>
      <c r="TMU18" s="813"/>
      <c r="TMV18" s="813"/>
      <c r="TMW18" s="813"/>
      <c r="TMX18" s="813"/>
      <c r="TMY18" s="813"/>
      <c r="TMZ18" s="813"/>
      <c r="TNA18" s="813"/>
      <c r="TNB18" s="813"/>
      <c r="TNC18" s="813"/>
      <c r="TND18" s="813"/>
      <c r="TNE18" s="813"/>
      <c r="TNF18" s="813"/>
      <c r="TNG18" s="813"/>
      <c r="TNH18" s="813"/>
      <c r="TNI18" s="813"/>
      <c r="TNJ18" s="813"/>
      <c r="TNK18" s="813"/>
      <c r="TNL18" s="813"/>
      <c r="TNM18" s="813"/>
      <c r="TNN18" s="813"/>
      <c r="TNO18" s="813"/>
      <c r="TNP18" s="813"/>
      <c r="TNQ18" s="813"/>
      <c r="TNR18" s="813"/>
      <c r="TNS18" s="813"/>
      <c r="TNT18" s="813"/>
      <c r="TNU18" s="813"/>
      <c r="TNV18" s="813"/>
      <c r="TNW18" s="813"/>
      <c r="TNX18" s="813"/>
      <c r="TNY18" s="813"/>
      <c r="TNZ18" s="813"/>
      <c r="TOA18" s="813"/>
      <c r="TOB18" s="813"/>
      <c r="TOC18" s="813"/>
      <c r="TOD18" s="813"/>
      <c r="TOE18" s="813"/>
      <c r="TOF18" s="813"/>
      <c r="TOG18" s="813"/>
      <c r="TOH18" s="813"/>
      <c r="TOI18" s="813"/>
      <c r="TOJ18" s="813"/>
      <c r="TOK18" s="813"/>
      <c r="TOL18" s="813"/>
      <c r="TOM18" s="813"/>
      <c r="TON18" s="813"/>
      <c r="TOO18" s="813"/>
      <c r="TOP18" s="813"/>
      <c r="TOQ18" s="813"/>
      <c r="TOR18" s="813"/>
      <c r="TOS18" s="813"/>
      <c r="TOT18" s="813"/>
      <c r="TOU18" s="813"/>
      <c r="TOV18" s="813"/>
      <c r="TOW18" s="813"/>
      <c r="TOX18" s="813"/>
      <c r="TOY18" s="813"/>
      <c r="TOZ18" s="813"/>
      <c r="TPA18" s="813"/>
      <c r="TPB18" s="813"/>
      <c r="TPC18" s="813"/>
      <c r="TPD18" s="813"/>
      <c r="TPE18" s="813"/>
      <c r="TPF18" s="813"/>
      <c r="TPG18" s="813"/>
      <c r="TPH18" s="813"/>
      <c r="TPI18" s="813"/>
      <c r="TPJ18" s="813"/>
      <c r="TPK18" s="813"/>
      <c r="TPL18" s="813"/>
      <c r="TPM18" s="813"/>
      <c r="TPN18" s="813"/>
      <c r="TPO18" s="813"/>
      <c r="TPP18" s="813"/>
      <c r="TPQ18" s="813"/>
      <c r="TPR18" s="813"/>
      <c r="TPS18" s="813"/>
      <c r="TPT18" s="813"/>
      <c r="TPU18" s="813"/>
      <c r="TPV18" s="813"/>
      <c r="TPW18" s="813"/>
      <c r="TPX18" s="813"/>
      <c r="TPY18" s="813"/>
      <c r="TPZ18" s="813"/>
      <c r="TQA18" s="813"/>
      <c r="TQB18" s="813"/>
      <c r="TQC18" s="813"/>
      <c r="TQD18" s="813"/>
      <c r="TQE18" s="813"/>
      <c r="TQF18" s="813"/>
      <c r="TQG18" s="813"/>
      <c r="TQH18" s="813"/>
      <c r="TQI18" s="813"/>
      <c r="TQJ18" s="813"/>
      <c r="TQK18" s="813"/>
      <c r="TQL18" s="813"/>
      <c r="TQM18" s="813"/>
      <c r="TQN18" s="813"/>
      <c r="TQO18" s="813"/>
      <c r="TQP18" s="813"/>
      <c r="TQQ18" s="813"/>
      <c r="TQR18" s="813"/>
      <c r="TQS18" s="813"/>
      <c r="TQT18" s="813"/>
      <c r="TQU18" s="813"/>
      <c r="TQV18" s="813"/>
      <c r="TQW18" s="813"/>
      <c r="TQX18" s="813"/>
      <c r="TQY18" s="813"/>
      <c r="TQZ18" s="813"/>
      <c r="TRA18" s="813"/>
      <c r="TRB18" s="813"/>
      <c r="TRC18" s="813"/>
      <c r="TRD18" s="813"/>
      <c r="TRE18" s="813"/>
      <c r="TRF18" s="813"/>
      <c r="TRG18" s="813"/>
      <c r="TRH18" s="813"/>
      <c r="TRI18" s="813"/>
      <c r="TRJ18" s="813"/>
      <c r="TRK18" s="813"/>
      <c r="TRL18" s="813"/>
      <c r="TRM18" s="813"/>
      <c r="TRN18" s="813"/>
      <c r="TRO18" s="813"/>
      <c r="TRP18" s="813"/>
      <c r="TRQ18" s="813"/>
      <c r="TRR18" s="813"/>
      <c r="TRS18" s="813"/>
      <c r="TRT18" s="813"/>
      <c r="TRU18" s="813"/>
      <c r="TRV18" s="813"/>
      <c r="TRW18" s="813"/>
      <c r="TRX18" s="813"/>
      <c r="TRY18" s="813"/>
      <c r="TRZ18" s="813"/>
      <c r="TSA18" s="813"/>
      <c r="TSB18" s="813"/>
      <c r="TSC18" s="813"/>
      <c r="TSD18" s="813"/>
      <c r="TSE18" s="813"/>
      <c r="TSF18" s="813"/>
      <c r="TSG18" s="813"/>
      <c r="TSH18" s="813"/>
      <c r="TSI18" s="813"/>
      <c r="TSJ18" s="813"/>
      <c r="TSK18" s="813"/>
      <c r="TSL18" s="813"/>
      <c r="TSM18" s="813"/>
      <c r="TSN18" s="813"/>
      <c r="TSO18" s="813"/>
      <c r="TSP18" s="813"/>
      <c r="TSQ18" s="813"/>
      <c r="TSR18" s="813"/>
      <c r="TSS18" s="813"/>
      <c r="TST18" s="813"/>
      <c r="TSU18" s="813"/>
      <c r="TSV18" s="813"/>
      <c r="TSW18" s="813"/>
      <c r="TSX18" s="813"/>
      <c r="TSY18" s="813"/>
      <c r="TSZ18" s="813"/>
      <c r="TTA18" s="813"/>
      <c r="TTB18" s="813"/>
      <c r="TTC18" s="813"/>
      <c r="TTD18" s="813"/>
      <c r="TTE18" s="813"/>
      <c r="TTF18" s="813"/>
      <c r="TTG18" s="813"/>
      <c r="TTH18" s="813"/>
      <c r="TTI18" s="813"/>
      <c r="TTJ18" s="813"/>
      <c r="TTK18" s="813"/>
      <c r="TTL18" s="813"/>
      <c r="TTM18" s="813"/>
      <c r="TTN18" s="813"/>
      <c r="TTO18" s="813"/>
      <c r="TTP18" s="813"/>
      <c r="TTQ18" s="813"/>
      <c r="TTR18" s="813"/>
      <c r="TTS18" s="813"/>
      <c r="TTT18" s="813"/>
      <c r="TTU18" s="813"/>
      <c r="TTV18" s="813"/>
      <c r="TTW18" s="813"/>
      <c r="TTX18" s="813"/>
      <c r="TTY18" s="813"/>
      <c r="TTZ18" s="813"/>
      <c r="TUA18" s="813"/>
      <c r="TUB18" s="813"/>
      <c r="TUC18" s="813"/>
      <c r="TUD18" s="813"/>
      <c r="TUE18" s="813"/>
      <c r="TUF18" s="813"/>
      <c r="TUG18" s="813"/>
      <c r="TUH18" s="813"/>
      <c r="TUI18" s="813"/>
      <c r="TUJ18" s="813"/>
      <c r="TUK18" s="813"/>
      <c r="TUL18" s="813"/>
      <c r="TUM18" s="813"/>
      <c r="TUN18" s="813"/>
      <c r="TUO18" s="813"/>
      <c r="TUP18" s="813"/>
      <c r="TUQ18" s="813"/>
      <c r="TUR18" s="813"/>
      <c r="TUS18" s="813"/>
      <c r="TUT18" s="813"/>
      <c r="TUU18" s="813"/>
      <c r="TUV18" s="813"/>
      <c r="TUW18" s="813"/>
      <c r="TUX18" s="813"/>
      <c r="TUY18" s="813"/>
      <c r="TUZ18" s="813"/>
      <c r="TVA18" s="813"/>
      <c r="TVB18" s="813"/>
      <c r="TVC18" s="813"/>
      <c r="TVD18" s="813"/>
      <c r="TVE18" s="813"/>
      <c r="TVF18" s="813"/>
      <c r="TVG18" s="813"/>
      <c r="TVH18" s="813"/>
      <c r="TVI18" s="813"/>
      <c r="TVJ18" s="813"/>
      <c r="TVK18" s="813"/>
      <c r="TVL18" s="813"/>
      <c r="TVM18" s="813"/>
      <c r="TVN18" s="813"/>
      <c r="TVO18" s="813"/>
      <c r="TVP18" s="813"/>
      <c r="TVQ18" s="813"/>
      <c r="TVR18" s="813"/>
      <c r="TVS18" s="813"/>
      <c r="TVT18" s="813"/>
      <c r="TVU18" s="813"/>
      <c r="TVV18" s="813"/>
      <c r="TVW18" s="813"/>
      <c r="TVX18" s="813"/>
      <c r="TVY18" s="813"/>
      <c r="TVZ18" s="813"/>
      <c r="TWA18" s="813"/>
      <c r="TWB18" s="813"/>
      <c r="TWC18" s="813"/>
      <c r="TWD18" s="813"/>
      <c r="TWE18" s="813"/>
      <c r="TWF18" s="813"/>
      <c r="TWG18" s="813"/>
      <c r="TWH18" s="813"/>
      <c r="TWI18" s="813"/>
      <c r="TWJ18" s="813"/>
      <c r="TWK18" s="813"/>
      <c r="TWL18" s="813"/>
      <c r="TWM18" s="813"/>
      <c r="TWN18" s="813"/>
      <c r="TWO18" s="813"/>
      <c r="TWP18" s="813"/>
      <c r="TWQ18" s="813"/>
      <c r="TWR18" s="813"/>
      <c r="TWS18" s="813"/>
      <c r="TWT18" s="813"/>
      <c r="TWU18" s="813"/>
      <c r="TWV18" s="813"/>
      <c r="TWW18" s="813"/>
      <c r="TWX18" s="813"/>
      <c r="TWY18" s="813"/>
      <c r="TWZ18" s="813"/>
      <c r="TXA18" s="813"/>
      <c r="TXB18" s="813"/>
      <c r="TXC18" s="813"/>
      <c r="TXD18" s="813"/>
      <c r="TXE18" s="813"/>
      <c r="TXF18" s="813"/>
      <c r="TXG18" s="813"/>
      <c r="TXH18" s="813"/>
      <c r="TXI18" s="813"/>
      <c r="TXJ18" s="813"/>
      <c r="TXK18" s="813"/>
      <c r="TXL18" s="813"/>
      <c r="TXM18" s="813"/>
      <c r="TXN18" s="813"/>
      <c r="TXO18" s="813"/>
      <c r="TXP18" s="813"/>
      <c r="TXQ18" s="813"/>
      <c r="TXR18" s="813"/>
      <c r="TXS18" s="813"/>
      <c r="TXT18" s="813"/>
      <c r="TXU18" s="813"/>
      <c r="TXV18" s="813"/>
      <c r="TXW18" s="813"/>
      <c r="TXX18" s="813"/>
      <c r="TXY18" s="813"/>
      <c r="TXZ18" s="813"/>
      <c r="TYA18" s="813"/>
      <c r="TYB18" s="813"/>
      <c r="TYC18" s="813"/>
      <c r="TYD18" s="813"/>
      <c r="TYE18" s="813"/>
      <c r="TYF18" s="813"/>
      <c r="TYG18" s="813"/>
      <c r="TYH18" s="813"/>
      <c r="TYI18" s="813"/>
      <c r="TYJ18" s="813"/>
      <c r="TYK18" s="813"/>
      <c r="TYL18" s="813"/>
      <c r="TYM18" s="813"/>
      <c r="TYN18" s="813"/>
      <c r="TYO18" s="813"/>
      <c r="TYP18" s="813"/>
      <c r="TYQ18" s="813"/>
      <c r="TYR18" s="813"/>
      <c r="TYS18" s="813"/>
      <c r="TYT18" s="813"/>
      <c r="TYU18" s="813"/>
      <c r="TYV18" s="813"/>
      <c r="TYW18" s="813"/>
      <c r="TYX18" s="813"/>
      <c r="TYY18" s="813"/>
      <c r="TYZ18" s="813"/>
      <c r="TZA18" s="813"/>
      <c r="TZB18" s="813"/>
      <c r="TZC18" s="813"/>
      <c r="TZD18" s="813"/>
      <c r="TZE18" s="813"/>
      <c r="TZF18" s="813"/>
      <c r="TZG18" s="813"/>
      <c r="TZH18" s="813"/>
      <c r="TZI18" s="813"/>
      <c r="TZJ18" s="813"/>
      <c r="TZK18" s="813"/>
      <c r="TZL18" s="813"/>
      <c r="TZM18" s="813"/>
      <c r="TZN18" s="813"/>
      <c r="TZO18" s="813"/>
      <c r="TZP18" s="813"/>
      <c r="TZQ18" s="813"/>
      <c r="TZR18" s="813"/>
      <c r="TZS18" s="813"/>
      <c r="TZT18" s="813"/>
      <c r="TZU18" s="813"/>
      <c r="TZV18" s="813"/>
      <c r="TZW18" s="813"/>
      <c r="TZX18" s="813"/>
      <c r="TZY18" s="813"/>
      <c r="TZZ18" s="813"/>
      <c r="UAA18" s="813"/>
      <c r="UAB18" s="813"/>
      <c r="UAC18" s="813"/>
      <c r="UAD18" s="813"/>
      <c r="UAE18" s="813"/>
      <c r="UAF18" s="813"/>
      <c r="UAG18" s="813"/>
      <c r="UAH18" s="813"/>
      <c r="UAI18" s="813"/>
      <c r="UAJ18" s="813"/>
      <c r="UAK18" s="813"/>
      <c r="UAL18" s="813"/>
      <c r="UAM18" s="813"/>
      <c r="UAN18" s="813"/>
      <c r="UAO18" s="813"/>
      <c r="UAP18" s="813"/>
      <c r="UAQ18" s="813"/>
      <c r="UAR18" s="813"/>
      <c r="UAS18" s="813"/>
      <c r="UAT18" s="813"/>
      <c r="UAU18" s="813"/>
      <c r="UAV18" s="813"/>
      <c r="UAW18" s="813"/>
      <c r="UAX18" s="813"/>
      <c r="UAY18" s="813"/>
      <c r="UAZ18" s="813"/>
      <c r="UBA18" s="813"/>
      <c r="UBB18" s="813"/>
      <c r="UBC18" s="813"/>
      <c r="UBD18" s="813"/>
      <c r="UBE18" s="813"/>
      <c r="UBF18" s="813"/>
      <c r="UBG18" s="813"/>
      <c r="UBH18" s="813"/>
      <c r="UBI18" s="813"/>
      <c r="UBJ18" s="813"/>
      <c r="UBK18" s="813"/>
      <c r="UBL18" s="813"/>
      <c r="UBM18" s="813"/>
      <c r="UBN18" s="813"/>
      <c r="UBO18" s="813"/>
      <c r="UBP18" s="813"/>
      <c r="UBQ18" s="813"/>
      <c r="UBR18" s="813"/>
      <c r="UBS18" s="813"/>
      <c r="UBT18" s="813"/>
      <c r="UBU18" s="813"/>
      <c r="UBV18" s="813"/>
      <c r="UBW18" s="813"/>
      <c r="UBX18" s="813"/>
      <c r="UBY18" s="813"/>
      <c r="UBZ18" s="813"/>
      <c r="UCA18" s="813"/>
      <c r="UCB18" s="813"/>
      <c r="UCC18" s="813"/>
      <c r="UCD18" s="813"/>
      <c r="UCE18" s="813"/>
      <c r="UCF18" s="813"/>
      <c r="UCG18" s="813"/>
      <c r="UCH18" s="813"/>
      <c r="UCI18" s="813"/>
      <c r="UCJ18" s="813"/>
      <c r="UCK18" s="813"/>
      <c r="UCL18" s="813"/>
      <c r="UCM18" s="813"/>
      <c r="UCN18" s="813"/>
      <c r="UCO18" s="813"/>
      <c r="UCP18" s="813"/>
      <c r="UCQ18" s="813"/>
      <c r="UCR18" s="813"/>
      <c r="UCS18" s="813"/>
      <c r="UCT18" s="813"/>
      <c r="UCU18" s="813"/>
      <c r="UCV18" s="813"/>
      <c r="UCW18" s="813"/>
      <c r="UCX18" s="813"/>
      <c r="UCY18" s="813"/>
      <c r="UCZ18" s="813"/>
      <c r="UDA18" s="813"/>
      <c r="UDB18" s="813"/>
      <c r="UDC18" s="813"/>
      <c r="UDD18" s="813"/>
      <c r="UDE18" s="813"/>
      <c r="UDF18" s="813"/>
      <c r="UDG18" s="813"/>
      <c r="UDH18" s="813"/>
      <c r="UDI18" s="813"/>
      <c r="UDJ18" s="813"/>
      <c r="UDK18" s="813"/>
      <c r="UDL18" s="813"/>
      <c r="UDM18" s="813"/>
      <c r="UDN18" s="813"/>
      <c r="UDO18" s="813"/>
      <c r="UDP18" s="813"/>
      <c r="UDQ18" s="813"/>
      <c r="UDR18" s="813"/>
      <c r="UDS18" s="813"/>
      <c r="UDT18" s="813"/>
      <c r="UDU18" s="813"/>
      <c r="UDV18" s="813"/>
      <c r="UDW18" s="813"/>
      <c r="UDX18" s="813"/>
      <c r="UDY18" s="813"/>
      <c r="UDZ18" s="813"/>
      <c r="UEA18" s="813"/>
      <c r="UEB18" s="813"/>
      <c r="UEC18" s="813"/>
      <c r="UED18" s="813"/>
      <c r="UEE18" s="813"/>
      <c r="UEF18" s="813"/>
      <c r="UEG18" s="813"/>
      <c r="UEH18" s="813"/>
      <c r="UEI18" s="813"/>
      <c r="UEJ18" s="813"/>
      <c r="UEK18" s="813"/>
      <c r="UEL18" s="813"/>
      <c r="UEM18" s="813"/>
      <c r="UEN18" s="813"/>
      <c r="UEO18" s="813"/>
      <c r="UEP18" s="813"/>
      <c r="UEQ18" s="813"/>
      <c r="UER18" s="813"/>
      <c r="UES18" s="813"/>
      <c r="UET18" s="813"/>
      <c r="UEU18" s="813"/>
      <c r="UEV18" s="813"/>
      <c r="UEW18" s="813"/>
      <c r="UEX18" s="813"/>
      <c r="UEY18" s="813"/>
      <c r="UEZ18" s="813"/>
      <c r="UFA18" s="813"/>
      <c r="UFB18" s="813"/>
      <c r="UFC18" s="813"/>
      <c r="UFD18" s="813"/>
      <c r="UFE18" s="813"/>
      <c r="UFF18" s="813"/>
      <c r="UFG18" s="813"/>
      <c r="UFH18" s="813"/>
      <c r="UFI18" s="813"/>
      <c r="UFJ18" s="813"/>
      <c r="UFK18" s="813"/>
      <c r="UFL18" s="813"/>
      <c r="UFM18" s="813"/>
      <c r="UFN18" s="813"/>
      <c r="UFO18" s="813"/>
      <c r="UFP18" s="813"/>
      <c r="UFQ18" s="813"/>
      <c r="UFR18" s="813"/>
      <c r="UFS18" s="813"/>
      <c r="UFT18" s="813"/>
      <c r="UFU18" s="813"/>
      <c r="UFV18" s="813"/>
      <c r="UFW18" s="813"/>
      <c r="UFX18" s="813"/>
      <c r="UFY18" s="813"/>
      <c r="UFZ18" s="813"/>
      <c r="UGA18" s="813"/>
      <c r="UGB18" s="813"/>
      <c r="UGC18" s="813"/>
      <c r="UGD18" s="813"/>
      <c r="UGE18" s="813"/>
      <c r="UGF18" s="813"/>
      <c r="UGG18" s="813"/>
      <c r="UGH18" s="813"/>
      <c r="UGI18" s="813"/>
      <c r="UGJ18" s="813"/>
      <c r="UGK18" s="813"/>
      <c r="UGL18" s="813"/>
      <c r="UGM18" s="813"/>
      <c r="UGN18" s="813"/>
      <c r="UGO18" s="813"/>
      <c r="UGP18" s="813"/>
      <c r="UGQ18" s="813"/>
      <c r="UGR18" s="813"/>
      <c r="UGS18" s="813"/>
      <c r="UGT18" s="813"/>
      <c r="UGU18" s="813"/>
      <c r="UGV18" s="813"/>
      <c r="UGW18" s="813"/>
      <c r="UGX18" s="813"/>
      <c r="UGY18" s="813"/>
      <c r="UGZ18" s="813"/>
      <c r="UHA18" s="813"/>
      <c r="UHB18" s="813"/>
      <c r="UHC18" s="813"/>
      <c r="UHD18" s="813"/>
      <c r="UHE18" s="813"/>
      <c r="UHF18" s="813"/>
      <c r="UHG18" s="813"/>
      <c r="UHH18" s="813"/>
      <c r="UHI18" s="813"/>
      <c r="UHJ18" s="813"/>
      <c r="UHK18" s="813"/>
      <c r="UHL18" s="813"/>
      <c r="UHM18" s="813"/>
      <c r="UHN18" s="813"/>
      <c r="UHO18" s="813"/>
      <c r="UHP18" s="813"/>
      <c r="UHQ18" s="813"/>
      <c r="UHR18" s="813"/>
      <c r="UHS18" s="813"/>
      <c r="UHT18" s="813"/>
      <c r="UHU18" s="813"/>
      <c r="UHV18" s="813"/>
      <c r="UHW18" s="813"/>
      <c r="UHX18" s="813"/>
      <c r="UHY18" s="813"/>
      <c r="UHZ18" s="813"/>
      <c r="UIA18" s="813"/>
      <c r="UIB18" s="813"/>
      <c r="UIC18" s="813"/>
      <c r="UID18" s="813"/>
      <c r="UIE18" s="813"/>
      <c r="UIF18" s="813"/>
      <c r="UIG18" s="813"/>
      <c r="UIH18" s="813"/>
      <c r="UII18" s="813"/>
      <c r="UIJ18" s="813"/>
      <c r="UIK18" s="813"/>
      <c r="UIL18" s="813"/>
      <c r="UIM18" s="813"/>
      <c r="UIN18" s="813"/>
      <c r="UIO18" s="813"/>
      <c r="UIP18" s="813"/>
      <c r="UIQ18" s="813"/>
      <c r="UIR18" s="813"/>
      <c r="UIS18" s="813"/>
      <c r="UIT18" s="813"/>
      <c r="UIU18" s="813"/>
      <c r="UIV18" s="813"/>
      <c r="UIW18" s="813"/>
      <c r="UIX18" s="813"/>
      <c r="UIY18" s="813"/>
      <c r="UIZ18" s="813"/>
      <c r="UJA18" s="813"/>
      <c r="UJB18" s="813"/>
      <c r="UJC18" s="813"/>
      <c r="UJD18" s="813"/>
      <c r="UJE18" s="813"/>
      <c r="UJF18" s="813"/>
      <c r="UJG18" s="813"/>
      <c r="UJH18" s="813"/>
      <c r="UJI18" s="813"/>
      <c r="UJJ18" s="813"/>
      <c r="UJK18" s="813"/>
      <c r="UJL18" s="813"/>
      <c r="UJM18" s="813"/>
      <c r="UJN18" s="813"/>
      <c r="UJO18" s="813"/>
      <c r="UJP18" s="813"/>
      <c r="UJQ18" s="813"/>
      <c r="UJR18" s="813"/>
      <c r="UJS18" s="813"/>
      <c r="UJT18" s="813"/>
      <c r="UJU18" s="813"/>
      <c r="UJV18" s="813"/>
      <c r="UJW18" s="813"/>
      <c r="UJX18" s="813"/>
      <c r="UJY18" s="813"/>
      <c r="UJZ18" s="813"/>
      <c r="UKA18" s="813"/>
      <c r="UKB18" s="813"/>
      <c r="UKC18" s="813"/>
      <c r="UKD18" s="813"/>
      <c r="UKE18" s="813"/>
      <c r="UKF18" s="813"/>
      <c r="UKG18" s="813"/>
      <c r="UKH18" s="813"/>
      <c r="UKI18" s="813"/>
      <c r="UKJ18" s="813"/>
      <c r="UKK18" s="813"/>
      <c r="UKL18" s="813"/>
      <c r="UKM18" s="813"/>
      <c r="UKN18" s="813"/>
      <c r="UKO18" s="813"/>
      <c r="UKP18" s="813"/>
      <c r="UKQ18" s="813"/>
      <c r="UKR18" s="813"/>
      <c r="UKS18" s="813"/>
      <c r="UKT18" s="813"/>
      <c r="UKU18" s="813"/>
      <c r="UKV18" s="813"/>
      <c r="UKW18" s="813"/>
      <c r="UKX18" s="813"/>
      <c r="UKY18" s="813"/>
      <c r="UKZ18" s="813"/>
      <c r="ULA18" s="813"/>
      <c r="ULB18" s="813"/>
      <c r="ULC18" s="813"/>
      <c r="ULD18" s="813"/>
      <c r="ULE18" s="813"/>
      <c r="ULF18" s="813"/>
      <c r="ULG18" s="813"/>
      <c r="ULH18" s="813"/>
      <c r="ULI18" s="813"/>
      <c r="ULJ18" s="813"/>
      <c r="ULK18" s="813"/>
      <c r="ULL18" s="813"/>
      <c r="ULM18" s="813"/>
      <c r="ULN18" s="813"/>
      <c r="ULO18" s="813"/>
      <c r="ULP18" s="813"/>
      <c r="ULQ18" s="813"/>
      <c r="ULR18" s="813"/>
      <c r="ULS18" s="813"/>
      <c r="ULT18" s="813"/>
      <c r="ULU18" s="813"/>
      <c r="ULV18" s="813"/>
      <c r="ULW18" s="813"/>
      <c r="ULX18" s="813"/>
      <c r="ULY18" s="813"/>
      <c r="ULZ18" s="813"/>
      <c r="UMA18" s="813"/>
      <c r="UMB18" s="813"/>
      <c r="UMC18" s="813"/>
      <c r="UMD18" s="813"/>
      <c r="UME18" s="813"/>
      <c r="UMF18" s="813"/>
      <c r="UMG18" s="813"/>
      <c r="UMH18" s="813"/>
      <c r="UMI18" s="813"/>
      <c r="UMJ18" s="813"/>
      <c r="UMK18" s="813"/>
      <c r="UML18" s="813"/>
      <c r="UMM18" s="813"/>
      <c r="UMN18" s="813"/>
      <c r="UMO18" s="813"/>
      <c r="UMP18" s="813"/>
      <c r="UMQ18" s="813"/>
      <c r="UMR18" s="813"/>
      <c r="UMS18" s="813"/>
      <c r="UMT18" s="813"/>
      <c r="UMU18" s="813"/>
      <c r="UMV18" s="813"/>
      <c r="UMW18" s="813"/>
      <c r="UMX18" s="813"/>
      <c r="UMY18" s="813"/>
      <c r="UMZ18" s="813"/>
      <c r="UNA18" s="813"/>
      <c r="UNB18" s="813"/>
      <c r="UNC18" s="813"/>
      <c r="UND18" s="813"/>
      <c r="UNE18" s="813"/>
      <c r="UNF18" s="813"/>
      <c r="UNG18" s="813"/>
      <c r="UNH18" s="813"/>
      <c r="UNI18" s="813"/>
      <c r="UNJ18" s="813"/>
      <c r="UNK18" s="813"/>
      <c r="UNL18" s="813"/>
      <c r="UNM18" s="813"/>
      <c r="UNN18" s="813"/>
      <c r="UNO18" s="813"/>
      <c r="UNP18" s="813"/>
      <c r="UNQ18" s="813"/>
      <c r="UNR18" s="813"/>
      <c r="UNS18" s="813"/>
      <c r="UNT18" s="813"/>
      <c r="UNU18" s="813"/>
      <c r="UNV18" s="813"/>
      <c r="UNW18" s="813"/>
      <c r="UNX18" s="813"/>
      <c r="UNY18" s="813"/>
      <c r="UNZ18" s="813"/>
      <c r="UOA18" s="813"/>
      <c r="UOB18" s="813"/>
      <c r="UOC18" s="813"/>
      <c r="UOD18" s="813"/>
      <c r="UOE18" s="813"/>
      <c r="UOF18" s="813"/>
      <c r="UOG18" s="813"/>
      <c r="UOH18" s="813"/>
      <c r="UOI18" s="813"/>
      <c r="UOJ18" s="813"/>
      <c r="UOK18" s="813"/>
      <c r="UOL18" s="813"/>
      <c r="UOM18" s="813"/>
      <c r="UON18" s="813"/>
      <c r="UOO18" s="813"/>
      <c r="UOP18" s="813"/>
      <c r="UOQ18" s="813"/>
      <c r="UOR18" s="813"/>
      <c r="UOS18" s="813"/>
      <c r="UOT18" s="813"/>
      <c r="UOU18" s="813"/>
      <c r="UOV18" s="813"/>
      <c r="UOW18" s="813"/>
      <c r="UOX18" s="813"/>
      <c r="UOY18" s="813"/>
      <c r="UOZ18" s="813"/>
      <c r="UPA18" s="813"/>
      <c r="UPB18" s="813"/>
      <c r="UPC18" s="813"/>
      <c r="UPD18" s="813"/>
      <c r="UPE18" s="813"/>
      <c r="UPF18" s="813"/>
      <c r="UPG18" s="813"/>
      <c r="UPH18" s="813"/>
      <c r="UPI18" s="813"/>
      <c r="UPJ18" s="813"/>
      <c r="UPK18" s="813"/>
      <c r="UPL18" s="813"/>
      <c r="UPM18" s="813"/>
      <c r="UPN18" s="813"/>
      <c r="UPO18" s="813"/>
      <c r="UPP18" s="813"/>
      <c r="UPQ18" s="813"/>
      <c r="UPR18" s="813"/>
      <c r="UPS18" s="813"/>
      <c r="UPT18" s="813"/>
      <c r="UPU18" s="813"/>
      <c r="UPV18" s="813"/>
      <c r="UPW18" s="813"/>
      <c r="UPX18" s="813"/>
      <c r="UPY18" s="813"/>
      <c r="UPZ18" s="813"/>
      <c r="UQA18" s="813"/>
      <c r="UQB18" s="813"/>
      <c r="UQC18" s="813"/>
      <c r="UQD18" s="813"/>
      <c r="UQE18" s="813"/>
      <c r="UQF18" s="813"/>
      <c r="UQG18" s="813"/>
      <c r="UQH18" s="813"/>
      <c r="UQI18" s="813"/>
      <c r="UQJ18" s="813"/>
      <c r="UQK18" s="813"/>
      <c r="UQL18" s="813"/>
      <c r="UQM18" s="813"/>
      <c r="UQN18" s="813"/>
      <c r="UQO18" s="813"/>
      <c r="UQP18" s="813"/>
      <c r="UQQ18" s="813"/>
      <c r="UQR18" s="813"/>
      <c r="UQS18" s="813"/>
      <c r="UQT18" s="813"/>
      <c r="UQU18" s="813"/>
      <c r="UQV18" s="813"/>
      <c r="UQW18" s="813"/>
      <c r="UQX18" s="813"/>
      <c r="UQY18" s="813"/>
      <c r="UQZ18" s="813"/>
      <c r="URA18" s="813"/>
      <c r="URB18" s="813"/>
      <c r="URC18" s="813"/>
      <c r="URD18" s="813"/>
      <c r="URE18" s="813"/>
      <c r="URF18" s="813"/>
      <c r="URG18" s="813"/>
      <c r="URH18" s="813"/>
      <c r="URI18" s="813"/>
      <c r="URJ18" s="813"/>
      <c r="URK18" s="813"/>
      <c r="URL18" s="813"/>
      <c r="URM18" s="813"/>
      <c r="URN18" s="813"/>
      <c r="URO18" s="813"/>
      <c r="URP18" s="813"/>
      <c r="URQ18" s="813"/>
      <c r="URR18" s="813"/>
      <c r="URS18" s="813"/>
      <c r="URT18" s="813"/>
      <c r="URU18" s="813"/>
      <c r="URV18" s="813"/>
      <c r="URW18" s="813"/>
      <c r="URX18" s="813"/>
      <c r="URY18" s="813"/>
      <c r="URZ18" s="813"/>
      <c r="USA18" s="813"/>
      <c r="USB18" s="813"/>
      <c r="USC18" s="813"/>
      <c r="USD18" s="813"/>
      <c r="USE18" s="813"/>
      <c r="USF18" s="813"/>
      <c r="USG18" s="813"/>
      <c r="USH18" s="813"/>
      <c r="USI18" s="813"/>
      <c r="USJ18" s="813"/>
      <c r="USK18" s="813"/>
      <c r="USL18" s="813"/>
      <c r="USM18" s="813"/>
      <c r="USN18" s="813"/>
      <c r="USO18" s="813"/>
      <c r="USP18" s="813"/>
      <c r="USQ18" s="813"/>
      <c r="USR18" s="813"/>
      <c r="USS18" s="813"/>
      <c r="UST18" s="813"/>
      <c r="USU18" s="813"/>
      <c r="USV18" s="813"/>
      <c r="USW18" s="813"/>
      <c r="USX18" s="813"/>
      <c r="USY18" s="813"/>
      <c r="USZ18" s="813"/>
      <c r="UTA18" s="813"/>
      <c r="UTB18" s="813"/>
      <c r="UTC18" s="813"/>
      <c r="UTD18" s="813"/>
      <c r="UTE18" s="813"/>
      <c r="UTF18" s="813"/>
      <c r="UTG18" s="813"/>
      <c r="UTH18" s="813"/>
      <c r="UTI18" s="813"/>
      <c r="UTJ18" s="813"/>
      <c r="UTK18" s="813"/>
      <c r="UTL18" s="813"/>
      <c r="UTM18" s="813"/>
      <c r="UTN18" s="813"/>
      <c r="UTO18" s="813"/>
      <c r="UTP18" s="813"/>
      <c r="UTQ18" s="813"/>
      <c r="UTR18" s="813"/>
      <c r="UTS18" s="813"/>
      <c r="UTT18" s="813"/>
      <c r="UTU18" s="813"/>
      <c r="UTV18" s="813"/>
      <c r="UTW18" s="813"/>
      <c r="UTX18" s="813"/>
      <c r="UTY18" s="813"/>
      <c r="UTZ18" s="813"/>
      <c r="UUA18" s="813"/>
      <c r="UUB18" s="813"/>
      <c r="UUC18" s="813"/>
      <c r="UUD18" s="813"/>
      <c r="UUE18" s="813"/>
      <c r="UUF18" s="813"/>
      <c r="UUG18" s="813"/>
      <c r="UUH18" s="813"/>
      <c r="UUI18" s="813"/>
      <c r="UUJ18" s="813"/>
      <c r="UUK18" s="813"/>
      <c r="UUL18" s="813"/>
      <c r="UUM18" s="813"/>
      <c r="UUN18" s="813"/>
      <c r="UUO18" s="813"/>
      <c r="UUP18" s="813"/>
      <c r="UUQ18" s="813"/>
      <c r="UUR18" s="813"/>
      <c r="UUS18" s="813"/>
      <c r="UUT18" s="813"/>
      <c r="UUU18" s="813"/>
      <c r="UUV18" s="813"/>
      <c r="UUW18" s="813"/>
      <c r="UUX18" s="813"/>
      <c r="UUY18" s="813"/>
      <c r="UUZ18" s="813"/>
      <c r="UVA18" s="813"/>
      <c r="UVB18" s="813"/>
      <c r="UVC18" s="813"/>
      <c r="UVD18" s="813"/>
      <c r="UVE18" s="813"/>
      <c r="UVF18" s="813"/>
      <c r="UVG18" s="813"/>
      <c r="UVH18" s="813"/>
      <c r="UVI18" s="813"/>
      <c r="UVJ18" s="813"/>
      <c r="UVK18" s="813"/>
      <c r="UVL18" s="813"/>
      <c r="UVM18" s="813"/>
      <c r="UVN18" s="813"/>
      <c r="UVO18" s="813"/>
      <c r="UVP18" s="813"/>
      <c r="UVQ18" s="813"/>
      <c r="UVR18" s="813"/>
      <c r="UVS18" s="813"/>
      <c r="UVT18" s="813"/>
      <c r="UVU18" s="813"/>
      <c r="UVV18" s="813"/>
      <c r="UVW18" s="813"/>
      <c r="UVX18" s="813"/>
      <c r="UVY18" s="813"/>
      <c r="UVZ18" s="813"/>
      <c r="UWA18" s="813"/>
      <c r="UWB18" s="813"/>
      <c r="UWC18" s="813"/>
      <c r="UWD18" s="813"/>
      <c r="UWE18" s="813"/>
      <c r="UWF18" s="813"/>
      <c r="UWG18" s="813"/>
      <c r="UWH18" s="813"/>
      <c r="UWI18" s="813"/>
      <c r="UWJ18" s="813"/>
      <c r="UWK18" s="813"/>
      <c r="UWL18" s="813"/>
      <c r="UWM18" s="813"/>
      <c r="UWN18" s="813"/>
      <c r="UWO18" s="813"/>
      <c r="UWP18" s="813"/>
      <c r="UWQ18" s="813"/>
      <c r="UWR18" s="813"/>
      <c r="UWS18" s="813"/>
      <c r="UWT18" s="813"/>
      <c r="UWU18" s="813"/>
      <c r="UWV18" s="813"/>
      <c r="UWW18" s="813"/>
      <c r="UWX18" s="813"/>
      <c r="UWY18" s="813"/>
      <c r="UWZ18" s="813"/>
      <c r="UXA18" s="813"/>
      <c r="UXB18" s="813"/>
      <c r="UXC18" s="813"/>
      <c r="UXD18" s="813"/>
      <c r="UXE18" s="813"/>
      <c r="UXF18" s="813"/>
      <c r="UXG18" s="813"/>
      <c r="UXH18" s="813"/>
      <c r="UXI18" s="813"/>
      <c r="UXJ18" s="813"/>
      <c r="UXK18" s="813"/>
      <c r="UXL18" s="813"/>
      <c r="UXM18" s="813"/>
      <c r="UXN18" s="813"/>
      <c r="UXO18" s="813"/>
      <c r="UXP18" s="813"/>
      <c r="UXQ18" s="813"/>
      <c r="UXR18" s="813"/>
      <c r="UXS18" s="813"/>
      <c r="UXT18" s="813"/>
      <c r="UXU18" s="813"/>
      <c r="UXV18" s="813"/>
      <c r="UXW18" s="813"/>
      <c r="UXX18" s="813"/>
      <c r="UXY18" s="813"/>
      <c r="UXZ18" s="813"/>
      <c r="UYA18" s="813"/>
      <c r="UYB18" s="813"/>
      <c r="UYC18" s="813"/>
      <c r="UYD18" s="813"/>
      <c r="UYE18" s="813"/>
      <c r="UYF18" s="813"/>
      <c r="UYG18" s="813"/>
      <c r="UYH18" s="813"/>
      <c r="UYI18" s="813"/>
      <c r="UYJ18" s="813"/>
      <c r="UYK18" s="813"/>
      <c r="UYL18" s="813"/>
      <c r="UYM18" s="813"/>
      <c r="UYN18" s="813"/>
      <c r="UYO18" s="813"/>
      <c r="UYP18" s="813"/>
      <c r="UYQ18" s="813"/>
      <c r="UYR18" s="813"/>
      <c r="UYS18" s="813"/>
      <c r="UYT18" s="813"/>
      <c r="UYU18" s="813"/>
      <c r="UYV18" s="813"/>
      <c r="UYW18" s="813"/>
      <c r="UYX18" s="813"/>
      <c r="UYY18" s="813"/>
      <c r="UYZ18" s="813"/>
      <c r="UZA18" s="813"/>
      <c r="UZB18" s="813"/>
      <c r="UZC18" s="813"/>
      <c r="UZD18" s="813"/>
      <c r="UZE18" s="813"/>
      <c r="UZF18" s="813"/>
      <c r="UZG18" s="813"/>
      <c r="UZH18" s="813"/>
      <c r="UZI18" s="813"/>
      <c r="UZJ18" s="813"/>
      <c r="UZK18" s="813"/>
      <c r="UZL18" s="813"/>
      <c r="UZM18" s="813"/>
      <c r="UZN18" s="813"/>
      <c r="UZO18" s="813"/>
      <c r="UZP18" s="813"/>
      <c r="UZQ18" s="813"/>
      <c r="UZR18" s="813"/>
      <c r="UZS18" s="813"/>
      <c r="UZT18" s="813"/>
      <c r="UZU18" s="813"/>
      <c r="UZV18" s="813"/>
      <c r="UZW18" s="813"/>
      <c r="UZX18" s="813"/>
      <c r="UZY18" s="813"/>
      <c r="UZZ18" s="813"/>
      <c r="VAA18" s="813"/>
      <c r="VAB18" s="813"/>
      <c r="VAC18" s="813"/>
      <c r="VAD18" s="813"/>
      <c r="VAE18" s="813"/>
      <c r="VAF18" s="813"/>
      <c r="VAG18" s="813"/>
      <c r="VAH18" s="813"/>
      <c r="VAI18" s="813"/>
      <c r="VAJ18" s="813"/>
      <c r="VAK18" s="813"/>
      <c r="VAL18" s="813"/>
      <c r="VAM18" s="813"/>
      <c r="VAN18" s="813"/>
      <c r="VAO18" s="813"/>
      <c r="VAP18" s="813"/>
      <c r="VAQ18" s="813"/>
      <c r="VAR18" s="813"/>
      <c r="VAS18" s="813"/>
      <c r="VAT18" s="813"/>
      <c r="VAU18" s="813"/>
      <c r="VAV18" s="813"/>
      <c r="VAW18" s="813"/>
      <c r="VAX18" s="813"/>
      <c r="VAY18" s="813"/>
      <c r="VAZ18" s="813"/>
      <c r="VBA18" s="813"/>
      <c r="VBB18" s="813"/>
      <c r="VBC18" s="813"/>
      <c r="VBD18" s="813"/>
      <c r="VBE18" s="813"/>
      <c r="VBF18" s="813"/>
      <c r="VBG18" s="813"/>
      <c r="VBH18" s="813"/>
      <c r="VBI18" s="813"/>
      <c r="VBJ18" s="813"/>
      <c r="VBK18" s="813"/>
      <c r="VBL18" s="813"/>
      <c r="VBM18" s="813"/>
      <c r="VBN18" s="813"/>
      <c r="VBO18" s="813"/>
      <c r="VBP18" s="813"/>
      <c r="VBQ18" s="813"/>
      <c r="VBR18" s="813"/>
      <c r="VBS18" s="813"/>
      <c r="VBT18" s="813"/>
      <c r="VBU18" s="813"/>
      <c r="VBV18" s="813"/>
      <c r="VBW18" s="813"/>
      <c r="VBX18" s="813"/>
      <c r="VBY18" s="813"/>
      <c r="VBZ18" s="813"/>
      <c r="VCA18" s="813"/>
      <c r="VCB18" s="813"/>
      <c r="VCC18" s="813"/>
      <c r="VCD18" s="813"/>
      <c r="VCE18" s="813"/>
      <c r="VCF18" s="813"/>
      <c r="VCG18" s="813"/>
      <c r="VCH18" s="813"/>
      <c r="VCI18" s="813"/>
      <c r="VCJ18" s="813"/>
      <c r="VCK18" s="813"/>
      <c r="VCL18" s="813"/>
      <c r="VCM18" s="813"/>
      <c r="VCN18" s="813"/>
      <c r="VCO18" s="813"/>
      <c r="VCP18" s="813"/>
      <c r="VCQ18" s="813"/>
      <c r="VCR18" s="813"/>
      <c r="VCS18" s="813"/>
      <c r="VCT18" s="813"/>
      <c r="VCU18" s="813"/>
      <c r="VCV18" s="813"/>
      <c r="VCW18" s="813"/>
      <c r="VCX18" s="813"/>
      <c r="VCY18" s="813"/>
      <c r="VCZ18" s="813"/>
      <c r="VDA18" s="813"/>
      <c r="VDB18" s="813"/>
      <c r="VDC18" s="813"/>
      <c r="VDD18" s="813"/>
      <c r="VDE18" s="813"/>
      <c r="VDF18" s="813"/>
      <c r="VDG18" s="813"/>
      <c r="VDH18" s="813"/>
      <c r="VDI18" s="813"/>
      <c r="VDJ18" s="813"/>
      <c r="VDK18" s="813"/>
      <c r="VDL18" s="813"/>
      <c r="VDM18" s="813"/>
      <c r="VDN18" s="813"/>
      <c r="VDO18" s="813"/>
      <c r="VDP18" s="813"/>
      <c r="VDQ18" s="813"/>
      <c r="VDR18" s="813"/>
      <c r="VDS18" s="813"/>
      <c r="VDT18" s="813"/>
      <c r="VDU18" s="813"/>
      <c r="VDV18" s="813"/>
      <c r="VDW18" s="813"/>
      <c r="VDX18" s="813"/>
      <c r="VDY18" s="813"/>
      <c r="VDZ18" s="813"/>
      <c r="VEA18" s="813"/>
      <c r="VEB18" s="813"/>
      <c r="VEC18" s="813"/>
      <c r="VED18" s="813"/>
      <c r="VEE18" s="813"/>
      <c r="VEF18" s="813"/>
      <c r="VEG18" s="813"/>
      <c r="VEH18" s="813"/>
      <c r="VEI18" s="813"/>
      <c r="VEJ18" s="813"/>
      <c r="VEK18" s="813"/>
      <c r="VEL18" s="813"/>
      <c r="VEM18" s="813"/>
      <c r="VEN18" s="813"/>
      <c r="VEO18" s="813"/>
      <c r="VEP18" s="813"/>
      <c r="VEQ18" s="813"/>
      <c r="VER18" s="813"/>
      <c r="VES18" s="813"/>
      <c r="VET18" s="813"/>
      <c r="VEU18" s="813"/>
      <c r="VEV18" s="813"/>
      <c r="VEW18" s="813"/>
      <c r="VEX18" s="813"/>
      <c r="VEY18" s="813"/>
      <c r="VEZ18" s="813"/>
      <c r="VFA18" s="813"/>
      <c r="VFB18" s="813"/>
      <c r="VFC18" s="813"/>
      <c r="VFD18" s="813"/>
      <c r="VFE18" s="813"/>
      <c r="VFF18" s="813"/>
      <c r="VFG18" s="813"/>
      <c r="VFH18" s="813"/>
      <c r="VFI18" s="813"/>
      <c r="VFJ18" s="813"/>
      <c r="VFK18" s="813"/>
      <c r="VFL18" s="813"/>
      <c r="VFM18" s="813"/>
      <c r="VFN18" s="813"/>
      <c r="VFO18" s="813"/>
      <c r="VFP18" s="813"/>
      <c r="VFQ18" s="813"/>
      <c r="VFR18" s="813"/>
      <c r="VFS18" s="813"/>
      <c r="VFT18" s="813"/>
      <c r="VFU18" s="813"/>
      <c r="VFV18" s="813"/>
      <c r="VFW18" s="813"/>
      <c r="VFX18" s="813"/>
      <c r="VFY18" s="813"/>
      <c r="VFZ18" s="813"/>
      <c r="VGA18" s="813"/>
      <c r="VGB18" s="813"/>
      <c r="VGC18" s="813"/>
      <c r="VGD18" s="813"/>
      <c r="VGE18" s="813"/>
      <c r="VGF18" s="813"/>
      <c r="VGG18" s="813"/>
      <c r="VGH18" s="813"/>
      <c r="VGI18" s="813"/>
      <c r="VGJ18" s="813"/>
      <c r="VGK18" s="813"/>
      <c r="VGL18" s="813"/>
      <c r="VGM18" s="813"/>
      <c r="VGN18" s="813"/>
      <c r="VGO18" s="813"/>
      <c r="VGP18" s="813"/>
      <c r="VGQ18" s="813"/>
      <c r="VGR18" s="813"/>
      <c r="VGS18" s="813"/>
      <c r="VGT18" s="813"/>
      <c r="VGU18" s="813"/>
      <c r="VGV18" s="813"/>
      <c r="VGW18" s="813"/>
      <c r="VGX18" s="813"/>
      <c r="VGY18" s="813"/>
      <c r="VGZ18" s="813"/>
      <c r="VHA18" s="813"/>
      <c r="VHB18" s="813"/>
      <c r="VHC18" s="813"/>
      <c r="VHD18" s="813"/>
      <c r="VHE18" s="813"/>
      <c r="VHF18" s="813"/>
      <c r="VHG18" s="813"/>
      <c r="VHH18" s="813"/>
      <c r="VHI18" s="813"/>
      <c r="VHJ18" s="813"/>
      <c r="VHK18" s="813"/>
      <c r="VHL18" s="813"/>
      <c r="VHM18" s="813"/>
      <c r="VHN18" s="813"/>
      <c r="VHO18" s="813"/>
      <c r="VHP18" s="813"/>
      <c r="VHQ18" s="813"/>
      <c r="VHR18" s="813"/>
      <c r="VHS18" s="813"/>
      <c r="VHT18" s="813"/>
      <c r="VHU18" s="813"/>
      <c r="VHV18" s="813"/>
      <c r="VHW18" s="813"/>
      <c r="VHX18" s="813"/>
      <c r="VHY18" s="813"/>
      <c r="VHZ18" s="813"/>
      <c r="VIA18" s="813"/>
      <c r="VIB18" s="813"/>
      <c r="VIC18" s="813"/>
      <c r="VID18" s="813"/>
      <c r="VIE18" s="813"/>
      <c r="VIF18" s="813"/>
      <c r="VIG18" s="813"/>
      <c r="VIH18" s="813"/>
      <c r="VII18" s="813"/>
      <c r="VIJ18" s="813"/>
      <c r="VIK18" s="813"/>
      <c r="VIL18" s="813"/>
      <c r="VIM18" s="813"/>
      <c r="VIN18" s="813"/>
      <c r="VIO18" s="813"/>
      <c r="VIP18" s="813"/>
      <c r="VIQ18" s="813"/>
      <c r="VIR18" s="813"/>
      <c r="VIS18" s="813"/>
      <c r="VIT18" s="813"/>
      <c r="VIU18" s="813"/>
      <c r="VIV18" s="813"/>
      <c r="VIW18" s="813"/>
      <c r="VIX18" s="813"/>
      <c r="VIY18" s="813"/>
      <c r="VIZ18" s="813"/>
      <c r="VJA18" s="813"/>
      <c r="VJB18" s="813"/>
      <c r="VJC18" s="813"/>
      <c r="VJD18" s="813"/>
      <c r="VJE18" s="813"/>
      <c r="VJF18" s="813"/>
      <c r="VJG18" s="813"/>
      <c r="VJH18" s="813"/>
      <c r="VJI18" s="813"/>
      <c r="VJJ18" s="813"/>
      <c r="VJK18" s="813"/>
      <c r="VJL18" s="813"/>
      <c r="VJM18" s="813"/>
      <c r="VJN18" s="813"/>
      <c r="VJO18" s="813"/>
      <c r="VJP18" s="813"/>
      <c r="VJQ18" s="813"/>
      <c r="VJR18" s="813"/>
      <c r="VJS18" s="813"/>
      <c r="VJT18" s="813"/>
      <c r="VJU18" s="813"/>
      <c r="VJV18" s="813"/>
      <c r="VJW18" s="813"/>
      <c r="VJX18" s="813"/>
      <c r="VJY18" s="813"/>
      <c r="VJZ18" s="813"/>
      <c r="VKA18" s="813"/>
      <c r="VKB18" s="813"/>
      <c r="VKC18" s="813"/>
      <c r="VKD18" s="813"/>
      <c r="VKE18" s="813"/>
      <c r="VKF18" s="813"/>
      <c r="VKG18" s="813"/>
      <c r="VKH18" s="813"/>
      <c r="VKI18" s="813"/>
      <c r="VKJ18" s="813"/>
      <c r="VKK18" s="813"/>
      <c r="VKL18" s="813"/>
      <c r="VKM18" s="813"/>
      <c r="VKN18" s="813"/>
      <c r="VKO18" s="813"/>
      <c r="VKP18" s="813"/>
      <c r="VKQ18" s="813"/>
      <c r="VKR18" s="813"/>
      <c r="VKS18" s="813"/>
      <c r="VKT18" s="813"/>
      <c r="VKU18" s="813"/>
      <c r="VKV18" s="813"/>
      <c r="VKW18" s="813"/>
      <c r="VKX18" s="813"/>
      <c r="VKY18" s="813"/>
      <c r="VKZ18" s="813"/>
      <c r="VLA18" s="813"/>
      <c r="VLB18" s="813"/>
      <c r="VLC18" s="813"/>
      <c r="VLD18" s="813"/>
      <c r="VLE18" s="813"/>
      <c r="VLF18" s="813"/>
      <c r="VLG18" s="813"/>
      <c r="VLH18" s="813"/>
      <c r="VLI18" s="813"/>
      <c r="VLJ18" s="813"/>
      <c r="VLK18" s="813"/>
      <c r="VLL18" s="813"/>
      <c r="VLM18" s="813"/>
      <c r="VLN18" s="813"/>
      <c r="VLO18" s="813"/>
      <c r="VLP18" s="813"/>
      <c r="VLQ18" s="813"/>
      <c r="VLR18" s="813"/>
      <c r="VLS18" s="813"/>
      <c r="VLT18" s="813"/>
      <c r="VLU18" s="813"/>
      <c r="VLV18" s="813"/>
      <c r="VLW18" s="813"/>
      <c r="VLX18" s="813"/>
      <c r="VLY18" s="813"/>
      <c r="VLZ18" s="813"/>
      <c r="VMA18" s="813"/>
      <c r="VMB18" s="813"/>
      <c r="VMC18" s="813"/>
      <c r="VMD18" s="813"/>
      <c r="VME18" s="813"/>
      <c r="VMF18" s="813"/>
      <c r="VMG18" s="813"/>
      <c r="VMH18" s="813"/>
      <c r="VMI18" s="813"/>
      <c r="VMJ18" s="813"/>
      <c r="VMK18" s="813"/>
      <c r="VML18" s="813"/>
      <c r="VMM18" s="813"/>
      <c r="VMN18" s="813"/>
      <c r="VMO18" s="813"/>
      <c r="VMP18" s="813"/>
      <c r="VMQ18" s="813"/>
      <c r="VMR18" s="813"/>
      <c r="VMS18" s="813"/>
      <c r="VMT18" s="813"/>
      <c r="VMU18" s="813"/>
      <c r="VMV18" s="813"/>
      <c r="VMW18" s="813"/>
      <c r="VMX18" s="813"/>
      <c r="VMY18" s="813"/>
      <c r="VMZ18" s="813"/>
      <c r="VNA18" s="813"/>
      <c r="VNB18" s="813"/>
      <c r="VNC18" s="813"/>
      <c r="VND18" s="813"/>
      <c r="VNE18" s="813"/>
      <c r="VNF18" s="813"/>
      <c r="VNG18" s="813"/>
      <c r="VNH18" s="813"/>
      <c r="VNI18" s="813"/>
      <c r="VNJ18" s="813"/>
      <c r="VNK18" s="813"/>
      <c r="VNL18" s="813"/>
      <c r="VNM18" s="813"/>
      <c r="VNN18" s="813"/>
      <c r="VNO18" s="813"/>
      <c r="VNP18" s="813"/>
      <c r="VNQ18" s="813"/>
      <c r="VNR18" s="813"/>
      <c r="VNS18" s="813"/>
      <c r="VNT18" s="813"/>
      <c r="VNU18" s="813"/>
      <c r="VNV18" s="813"/>
      <c r="VNW18" s="813"/>
      <c r="VNX18" s="813"/>
      <c r="VNY18" s="813"/>
      <c r="VNZ18" s="813"/>
      <c r="VOA18" s="813"/>
      <c r="VOB18" s="813"/>
      <c r="VOC18" s="813"/>
      <c r="VOD18" s="813"/>
      <c r="VOE18" s="813"/>
      <c r="VOF18" s="813"/>
      <c r="VOG18" s="813"/>
      <c r="VOH18" s="813"/>
      <c r="VOI18" s="813"/>
      <c r="VOJ18" s="813"/>
      <c r="VOK18" s="813"/>
      <c r="VOL18" s="813"/>
      <c r="VOM18" s="813"/>
      <c r="VON18" s="813"/>
      <c r="VOO18" s="813"/>
      <c r="VOP18" s="813"/>
      <c r="VOQ18" s="813"/>
      <c r="VOR18" s="813"/>
      <c r="VOS18" s="813"/>
      <c r="VOT18" s="813"/>
      <c r="VOU18" s="813"/>
      <c r="VOV18" s="813"/>
      <c r="VOW18" s="813"/>
      <c r="VOX18" s="813"/>
      <c r="VOY18" s="813"/>
      <c r="VOZ18" s="813"/>
      <c r="VPA18" s="813"/>
      <c r="VPB18" s="813"/>
      <c r="VPC18" s="813"/>
      <c r="VPD18" s="813"/>
      <c r="VPE18" s="813"/>
      <c r="VPF18" s="813"/>
      <c r="VPG18" s="813"/>
      <c r="VPH18" s="813"/>
      <c r="VPI18" s="813"/>
      <c r="VPJ18" s="813"/>
      <c r="VPK18" s="813"/>
      <c r="VPL18" s="813"/>
      <c r="VPM18" s="813"/>
      <c r="VPN18" s="813"/>
      <c r="VPO18" s="813"/>
      <c r="VPP18" s="813"/>
      <c r="VPQ18" s="813"/>
      <c r="VPR18" s="813"/>
      <c r="VPS18" s="813"/>
      <c r="VPT18" s="813"/>
      <c r="VPU18" s="813"/>
      <c r="VPV18" s="813"/>
      <c r="VPW18" s="813"/>
      <c r="VPX18" s="813"/>
      <c r="VPY18" s="813"/>
      <c r="VPZ18" s="813"/>
      <c r="VQA18" s="813"/>
      <c r="VQB18" s="813"/>
      <c r="VQC18" s="813"/>
      <c r="VQD18" s="813"/>
      <c r="VQE18" s="813"/>
      <c r="VQF18" s="813"/>
      <c r="VQG18" s="813"/>
      <c r="VQH18" s="813"/>
      <c r="VQI18" s="813"/>
      <c r="VQJ18" s="813"/>
      <c r="VQK18" s="813"/>
      <c r="VQL18" s="813"/>
      <c r="VQM18" s="813"/>
      <c r="VQN18" s="813"/>
      <c r="VQO18" s="813"/>
      <c r="VQP18" s="813"/>
      <c r="VQQ18" s="813"/>
      <c r="VQR18" s="813"/>
      <c r="VQS18" s="813"/>
      <c r="VQT18" s="813"/>
      <c r="VQU18" s="813"/>
      <c r="VQV18" s="813"/>
      <c r="VQW18" s="813"/>
      <c r="VQX18" s="813"/>
      <c r="VQY18" s="813"/>
      <c r="VQZ18" s="813"/>
      <c r="VRA18" s="813"/>
      <c r="VRB18" s="813"/>
      <c r="VRC18" s="813"/>
      <c r="VRD18" s="813"/>
      <c r="VRE18" s="813"/>
      <c r="VRF18" s="813"/>
      <c r="VRG18" s="813"/>
      <c r="VRH18" s="813"/>
      <c r="VRI18" s="813"/>
      <c r="VRJ18" s="813"/>
      <c r="VRK18" s="813"/>
      <c r="VRL18" s="813"/>
      <c r="VRM18" s="813"/>
      <c r="VRN18" s="813"/>
      <c r="VRO18" s="813"/>
      <c r="VRP18" s="813"/>
      <c r="VRQ18" s="813"/>
      <c r="VRR18" s="813"/>
      <c r="VRS18" s="813"/>
      <c r="VRT18" s="813"/>
      <c r="VRU18" s="813"/>
      <c r="VRV18" s="813"/>
      <c r="VRW18" s="813"/>
      <c r="VRX18" s="813"/>
      <c r="VRY18" s="813"/>
      <c r="VRZ18" s="813"/>
      <c r="VSA18" s="813"/>
      <c r="VSB18" s="813"/>
      <c r="VSC18" s="813"/>
      <c r="VSD18" s="813"/>
      <c r="VSE18" s="813"/>
      <c r="VSF18" s="813"/>
      <c r="VSG18" s="813"/>
      <c r="VSH18" s="813"/>
      <c r="VSI18" s="813"/>
      <c r="VSJ18" s="813"/>
      <c r="VSK18" s="813"/>
      <c r="VSL18" s="813"/>
      <c r="VSM18" s="813"/>
      <c r="VSN18" s="813"/>
      <c r="VSO18" s="813"/>
      <c r="VSP18" s="813"/>
      <c r="VSQ18" s="813"/>
      <c r="VSR18" s="813"/>
      <c r="VSS18" s="813"/>
      <c r="VST18" s="813"/>
      <c r="VSU18" s="813"/>
      <c r="VSV18" s="813"/>
      <c r="VSW18" s="813"/>
      <c r="VSX18" s="813"/>
      <c r="VSY18" s="813"/>
      <c r="VSZ18" s="813"/>
      <c r="VTA18" s="813"/>
      <c r="VTB18" s="813"/>
      <c r="VTC18" s="813"/>
      <c r="VTD18" s="813"/>
      <c r="VTE18" s="813"/>
      <c r="VTF18" s="813"/>
      <c r="VTG18" s="813"/>
      <c r="VTH18" s="813"/>
      <c r="VTI18" s="813"/>
      <c r="VTJ18" s="813"/>
      <c r="VTK18" s="813"/>
      <c r="VTL18" s="813"/>
      <c r="VTM18" s="813"/>
      <c r="VTN18" s="813"/>
      <c r="VTO18" s="813"/>
      <c r="VTP18" s="813"/>
      <c r="VTQ18" s="813"/>
      <c r="VTR18" s="813"/>
      <c r="VTS18" s="813"/>
      <c r="VTT18" s="813"/>
      <c r="VTU18" s="813"/>
      <c r="VTV18" s="813"/>
      <c r="VTW18" s="813"/>
      <c r="VTX18" s="813"/>
      <c r="VTY18" s="813"/>
      <c r="VTZ18" s="813"/>
      <c r="VUA18" s="813"/>
      <c r="VUB18" s="813"/>
      <c r="VUC18" s="813"/>
      <c r="VUD18" s="813"/>
      <c r="VUE18" s="813"/>
      <c r="VUF18" s="813"/>
      <c r="VUG18" s="813"/>
      <c r="VUH18" s="813"/>
      <c r="VUI18" s="813"/>
      <c r="VUJ18" s="813"/>
      <c r="VUK18" s="813"/>
      <c r="VUL18" s="813"/>
      <c r="VUM18" s="813"/>
      <c r="VUN18" s="813"/>
      <c r="VUO18" s="813"/>
      <c r="VUP18" s="813"/>
      <c r="VUQ18" s="813"/>
      <c r="VUR18" s="813"/>
      <c r="VUS18" s="813"/>
      <c r="VUT18" s="813"/>
      <c r="VUU18" s="813"/>
      <c r="VUV18" s="813"/>
      <c r="VUW18" s="813"/>
      <c r="VUX18" s="813"/>
      <c r="VUY18" s="813"/>
      <c r="VUZ18" s="813"/>
      <c r="VVA18" s="813"/>
      <c r="VVB18" s="813"/>
      <c r="VVC18" s="813"/>
      <c r="VVD18" s="813"/>
      <c r="VVE18" s="813"/>
      <c r="VVF18" s="813"/>
      <c r="VVG18" s="813"/>
      <c r="VVH18" s="813"/>
      <c r="VVI18" s="813"/>
      <c r="VVJ18" s="813"/>
      <c r="VVK18" s="813"/>
      <c r="VVL18" s="813"/>
      <c r="VVM18" s="813"/>
      <c r="VVN18" s="813"/>
      <c r="VVO18" s="813"/>
      <c r="VVP18" s="813"/>
      <c r="VVQ18" s="813"/>
      <c r="VVR18" s="813"/>
      <c r="VVS18" s="813"/>
      <c r="VVT18" s="813"/>
      <c r="VVU18" s="813"/>
      <c r="VVV18" s="813"/>
      <c r="VVW18" s="813"/>
      <c r="VVX18" s="813"/>
      <c r="VVY18" s="813"/>
      <c r="VVZ18" s="813"/>
      <c r="VWA18" s="813"/>
      <c r="VWB18" s="813"/>
      <c r="VWC18" s="813"/>
      <c r="VWD18" s="813"/>
      <c r="VWE18" s="813"/>
      <c r="VWF18" s="813"/>
      <c r="VWG18" s="813"/>
      <c r="VWH18" s="813"/>
      <c r="VWI18" s="813"/>
      <c r="VWJ18" s="813"/>
      <c r="VWK18" s="813"/>
      <c r="VWL18" s="813"/>
      <c r="VWM18" s="813"/>
      <c r="VWN18" s="813"/>
      <c r="VWO18" s="813"/>
      <c r="VWP18" s="813"/>
      <c r="VWQ18" s="813"/>
      <c r="VWR18" s="813"/>
      <c r="VWS18" s="813"/>
      <c r="VWT18" s="813"/>
      <c r="VWU18" s="813"/>
      <c r="VWV18" s="813"/>
      <c r="VWW18" s="813"/>
      <c r="VWX18" s="813"/>
      <c r="VWY18" s="813"/>
      <c r="VWZ18" s="813"/>
      <c r="VXA18" s="813"/>
      <c r="VXB18" s="813"/>
      <c r="VXC18" s="813"/>
      <c r="VXD18" s="813"/>
      <c r="VXE18" s="813"/>
      <c r="VXF18" s="813"/>
      <c r="VXG18" s="813"/>
      <c r="VXH18" s="813"/>
      <c r="VXI18" s="813"/>
      <c r="VXJ18" s="813"/>
      <c r="VXK18" s="813"/>
      <c r="VXL18" s="813"/>
      <c r="VXM18" s="813"/>
      <c r="VXN18" s="813"/>
      <c r="VXO18" s="813"/>
      <c r="VXP18" s="813"/>
      <c r="VXQ18" s="813"/>
      <c r="VXR18" s="813"/>
      <c r="VXS18" s="813"/>
      <c r="VXT18" s="813"/>
      <c r="VXU18" s="813"/>
      <c r="VXV18" s="813"/>
      <c r="VXW18" s="813"/>
      <c r="VXX18" s="813"/>
      <c r="VXY18" s="813"/>
      <c r="VXZ18" s="813"/>
      <c r="VYA18" s="813"/>
      <c r="VYB18" s="813"/>
      <c r="VYC18" s="813"/>
      <c r="VYD18" s="813"/>
      <c r="VYE18" s="813"/>
      <c r="VYF18" s="813"/>
      <c r="VYG18" s="813"/>
      <c r="VYH18" s="813"/>
      <c r="VYI18" s="813"/>
      <c r="VYJ18" s="813"/>
      <c r="VYK18" s="813"/>
      <c r="VYL18" s="813"/>
      <c r="VYM18" s="813"/>
      <c r="VYN18" s="813"/>
      <c r="VYO18" s="813"/>
      <c r="VYP18" s="813"/>
      <c r="VYQ18" s="813"/>
      <c r="VYR18" s="813"/>
      <c r="VYS18" s="813"/>
      <c r="VYT18" s="813"/>
      <c r="VYU18" s="813"/>
      <c r="VYV18" s="813"/>
      <c r="VYW18" s="813"/>
      <c r="VYX18" s="813"/>
      <c r="VYY18" s="813"/>
      <c r="VYZ18" s="813"/>
      <c r="VZA18" s="813"/>
      <c r="VZB18" s="813"/>
      <c r="VZC18" s="813"/>
      <c r="VZD18" s="813"/>
      <c r="VZE18" s="813"/>
      <c r="VZF18" s="813"/>
      <c r="VZG18" s="813"/>
      <c r="VZH18" s="813"/>
      <c r="VZI18" s="813"/>
      <c r="VZJ18" s="813"/>
      <c r="VZK18" s="813"/>
      <c r="VZL18" s="813"/>
      <c r="VZM18" s="813"/>
      <c r="VZN18" s="813"/>
      <c r="VZO18" s="813"/>
      <c r="VZP18" s="813"/>
      <c r="VZQ18" s="813"/>
      <c r="VZR18" s="813"/>
      <c r="VZS18" s="813"/>
      <c r="VZT18" s="813"/>
      <c r="VZU18" s="813"/>
      <c r="VZV18" s="813"/>
      <c r="VZW18" s="813"/>
      <c r="VZX18" s="813"/>
      <c r="VZY18" s="813"/>
      <c r="VZZ18" s="813"/>
      <c r="WAA18" s="813"/>
      <c r="WAB18" s="813"/>
      <c r="WAC18" s="813"/>
      <c r="WAD18" s="813"/>
      <c r="WAE18" s="813"/>
      <c r="WAF18" s="813"/>
      <c r="WAG18" s="813"/>
      <c r="WAH18" s="813"/>
      <c r="WAI18" s="813"/>
      <c r="WAJ18" s="813"/>
      <c r="WAK18" s="813"/>
      <c r="WAL18" s="813"/>
      <c r="WAM18" s="813"/>
      <c r="WAN18" s="813"/>
      <c r="WAO18" s="813"/>
      <c r="WAP18" s="813"/>
      <c r="WAQ18" s="813"/>
      <c r="WAR18" s="813"/>
      <c r="WAS18" s="813"/>
      <c r="WAT18" s="813"/>
      <c r="WAU18" s="813"/>
      <c r="WAV18" s="813"/>
      <c r="WAW18" s="813"/>
      <c r="WAX18" s="813"/>
      <c r="WAY18" s="813"/>
      <c r="WAZ18" s="813"/>
      <c r="WBA18" s="813"/>
      <c r="WBB18" s="813"/>
      <c r="WBC18" s="813"/>
      <c r="WBD18" s="813"/>
      <c r="WBE18" s="813"/>
      <c r="WBF18" s="813"/>
      <c r="WBG18" s="813"/>
      <c r="WBH18" s="813"/>
      <c r="WBI18" s="813"/>
      <c r="WBJ18" s="813"/>
      <c r="WBK18" s="813"/>
      <c r="WBL18" s="813"/>
      <c r="WBM18" s="813"/>
      <c r="WBN18" s="813"/>
      <c r="WBO18" s="813"/>
      <c r="WBP18" s="813"/>
      <c r="WBQ18" s="813"/>
      <c r="WBR18" s="813"/>
      <c r="WBS18" s="813"/>
      <c r="WBT18" s="813"/>
      <c r="WBU18" s="813"/>
      <c r="WBV18" s="813"/>
      <c r="WBW18" s="813"/>
      <c r="WBX18" s="813"/>
      <c r="WBY18" s="813"/>
      <c r="WBZ18" s="813"/>
      <c r="WCA18" s="813"/>
      <c r="WCB18" s="813"/>
      <c r="WCC18" s="813"/>
      <c r="WCD18" s="813"/>
      <c r="WCE18" s="813"/>
      <c r="WCF18" s="813"/>
      <c r="WCG18" s="813"/>
      <c r="WCH18" s="813"/>
      <c r="WCI18" s="813"/>
      <c r="WCJ18" s="813"/>
      <c r="WCK18" s="813"/>
      <c r="WCL18" s="813"/>
      <c r="WCM18" s="813"/>
      <c r="WCN18" s="813"/>
      <c r="WCO18" s="813"/>
      <c r="WCP18" s="813"/>
      <c r="WCQ18" s="813"/>
      <c r="WCR18" s="813"/>
      <c r="WCS18" s="813"/>
      <c r="WCT18" s="813"/>
      <c r="WCU18" s="813"/>
      <c r="WCV18" s="813"/>
      <c r="WCW18" s="813"/>
      <c r="WCX18" s="813"/>
      <c r="WCY18" s="813"/>
      <c r="WCZ18" s="813"/>
      <c r="WDA18" s="813"/>
      <c r="WDB18" s="813"/>
      <c r="WDC18" s="813"/>
      <c r="WDD18" s="813"/>
      <c r="WDE18" s="813"/>
      <c r="WDF18" s="813"/>
      <c r="WDG18" s="813"/>
      <c r="WDH18" s="813"/>
      <c r="WDI18" s="813"/>
      <c r="WDJ18" s="813"/>
      <c r="WDK18" s="813"/>
      <c r="WDL18" s="813"/>
      <c r="WDM18" s="813"/>
      <c r="WDN18" s="813"/>
      <c r="WDO18" s="813"/>
      <c r="WDP18" s="813"/>
      <c r="WDQ18" s="813"/>
      <c r="WDR18" s="813"/>
      <c r="WDS18" s="813"/>
      <c r="WDT18" s="813"/>
      <c r="WDU18" s="813"/>
      <c r="WDV18" s="813"/>
      <c r="WDW18" s="813"/>
      <c r="WDX18" s="813"/>
      <c r="WDY18" s="813"/>
      <c r="WDZ18" s="813"/>
      <c r="WEA18" s="813"/>
      <c r="WEB18" s="813"/>
      <c r="WEC18" s="813"/>
      <c r="WED18" s="813"/>
      <c r="WEE18" s="813"/>
      <c r="WEF18" s="813"/>
      <c r="WEG18" s="813"/>
      <c r="WEH18" s="813"/>
      <c r="WEI18" s="813"/>
      <c r="WEJ18" s="813"/>
      <c r="WEK18" s="813"/>
      <c r="WEL18" s="813"/>
      <c r="WEM18" s="813"/>
      <c r="WEN18" s="813"/>
      <c r="WEO18" s="813"/>
      <c r="WEP18" s="813"/>
      <c r="WEQ18" s="813"/>
      <c r="WER18" s="813"/>
      <c r="WES18" s="813"/>
      <c r="WET18" s="813"/>
      <c r="WEU18" s="813"/>
      <c r="WEV18" s="813"/>
      <c r="WEW18" s="813"/>
      <c r="WEX18" s="813"/>
      <c r="WEY18" s="813"/>
      <c r="WEZ18" s="813"/>
      <c r="WFA18" s="813"/>
      <c r="WFB18" s="813"/>
      <c r="WFC18" s="813"/>
      <c r="WFD18" s="813"/>
      <c r="WFE18" s="813"/>
      <c r="WFF18" s="813"/>
      <c r="WFG18" s="813"/>
      <c r="WFH18" s="813"/>
      <c r="WFI18" s="813"/>
      <c r="WFJ18" s="813"/>
      <c r="WFK18" s="813"/>
      <c r="WFL18" s="813"/>
      <c r="WFM18" s="813"/>
      <c r="WFN18" s="813"/>
      <c r="WFO18" s="813"/>
      <c r="WFP18" s="813"/>
      <c r="WFQ18" s="813"/>
      <c r="WFR18" s="813"/>
      <c r="WFS18" s="813"/>
      <c r="WFT18" s="813"/>
      <c r="WFU18" s="813"/>
      <c r="WFV18" s="813"/>
      <c r="WFW18" s="813"/>
      <c r="WFX18" s="813"/>
      <c r="WFY18" s="813"/>
      <c r="WFZ18" s="813"/>
      <c r="WGA18" s="813"/>
      <c r="WGB18" s="813"/>
      <c r="WGC18" s="813"/>
      <c r="WGD18" s="813"/>
      <c r="WGE18" s="813"/>
      <c r="WGF18" s="813"/>
      <c r="WGG18" s="813"/>
      <c r="WGH18" s="813"/>
      <c r="WGI18" s="813"/>
      <c r="WGJ18" s="813"/>
      <c r="WGK18" s="813"/>
      <c r="WGL18" s="813"/>
      <c r="WGM18" s="813"/>
      <c r="WGN18" s="813"/>
      <c r="WGO18" s="813"/>
      <c r="WGP18" s="813"/>
      <c r="WGQ18" s="813"/>
      <c r="WGR18" s="813"/>
      <c r="WGS18" s="813"/>
      <c r="WGT18" s="813"/>
      <c r="WGU18" s="813"/>
      <c r="WGV18" s="813"/>
      <c r="WGW18" s="813"/>
      <c r="WGX18" s="813"/>
      <c r="WGY18" s="813"/>
      <c r="WGZ18" s="813"/>
      <c r="WHA18" s="813"/>
      <c r="WHB18" s="813"/>
      <c r="WHC18" s="813"/>
      <c r="WHD18" s="813"/>
      <c r="WHE18" s="813"/>
      <c r="WHF18" s="813"/>
      <c r="WHG18" s="813"/>
      <c r="WHH18" s="813"/>
      <c r="WHI18" s="813"/>
      <c r="WHJ18" s="813"/>
      <c r="WHK18" s="813"/>
      <c r="WHL18" s="813"/>
      <c r="WHM18" s="813"/>
      <c r="WHN18" s="813"/>
      <c r="WHO18" s="813"/>
      <c r="WHP18" s="813"/>
      <c r="WHQ18" s="813"/>
      <c r="WHR18" s="813"/>
      <c r="WHS18" s="813"/>
      <c r="WHT18" s="813"/>
      <c r="WHU18" s="813"/>
      <c r="WHV18" s="813"/>
      <c r="WHW18" s="813"/>
      <c r="WHX18" s="813"/>
      <c r="WHY18" s="813"/>
      <c r="WHZ18" s="813"/>
      <c r="WIA18" s="813"/>
      <c r="WIB18" s="813"/>
      <c r="WIC18" s="813"/>
      <c r="WID18" s="813"/>
      <c r="WIE18" s="813"/>
      <c r="WIF18" s="813"/>
      <c r="WIG18" s="813"/>
      <c r="WIH18" s="813"/>
      <c r="WII18" s="813"/>
      <c r="WIJ18" s="813"/>
      <c r="WIK18" s="813"/>
      <c r="WIL18" s="813"/>
      <c r="WIM18" s="813"/>
      <c r="WIN18" s="813"/>
      <c r="WIO18" s="813"/>
      <c r="WIP18" s="813"/>
      <c r="WIQ18" s="813"/>
      <c r="WIR18" s="813"/>
      <c r="WIS18" s="813"/>
      <c r="WIT18" s="813"/>
      <c r="WIU18" s="813"/>
      <c r="WIV18" s="813"/>
      <c r="WIW18" s="813"/>
      <c r="WIX18" s="813"/>
      <c r="WIY18" s="813"/>
      <c r="WIZ18" s="813"/>
      <c r="WJA18" s="813"/>
      <c r="WJB18" s="813"/>
      <c r="WJC18" s="813"/>
      <c r="WJD18" s="813"/>
      <c r="WJE18" s="813"/>
      <c r="WJF18" s="813"/>
      <c r="WJG18" s="813"/>
      <c r="WJH18" s="813"/>
      <c r="WJI18" s="813"/>
      <c r="WJJ18" s="813"/>
      <c r="WJK18" s="813"/>
      <c r="WJL18" s="813"/>
      <c r="WJM18" s="813"/>
      <c r="WJN18" s="813"/>
      <c r="WJO18" s="813"/>
      <c r="WJP18" s="813"/>
      <c r="WJQ18" s="813"/>
      <c r="WJR18" s="813"/>
      <c r="WJS18" s="813"/>
      <c r="WJT18" s="813"/>
      <c r="WJU18" s="813"/>
      <c r="WJV18" s="813"/>
      <c r="WJW18" s="813"/>
      <c r="WJX18" s="813"/>
      <c r="WJY18" s="813"/>
      <c r="WJZ18" s="813"/>
      <c r="WKA18" s="813"/>
      <c r="WKB18" s="813"/>
      <c r="WKC18" s="813"/>
      <c r="WKD18" s="813"/>
      <c r="WKE18" s="813"/>
      <c r="WKF18" s="813"/>
      <c r="WKG18" s="813"/>
      <c r="WKH18" s="813"/>
      <c r="WKI18" s="813"/>
      <c r="WKJ18" s="813"/>
      <c r="WKK18" s="813"/>
      <c r="WKL18" s="813"/>
      <c r="WKM18" s="813"/>
      <c r="WKN18" s="813"/>
      <c r="WKO18" s="813"/>
      <c r="WKP18" s="813"/>
      <c r="WKQ18" s="813"/>
      <c r="WKR18" s="813"/>
      <c r="WKS18" s="813"/>
      <c r="WKT18" s="813"/>
      <c r="WKU18" s="813"/>
      <c r="WKV18" s="813"/>
      <c r="WKW18" s="813"/>
      <c r="WKX18" s="813"/>
      <c r="WKY18" s="813"/>
      <c r="WKZ18" s="813"/>
      <c r="WLA18" s="813"/>
      <c r="WLB18" s="813"/>
      <c r="WLC18" s="813"/>
      <c r="WLD18" s="813"/>
      <c r="WLE18" s="813"/>
      <c r="WLF18" s="813"/>
      <c r="WLG18" s="813"/>
      <c r="WLH18" s="813"/>
      <c r="WLI18" s="813"/>
      <c r="WLJ18" s="813"/>
      <c r="WLK18" s="813"/>
      <c r="WLL18" s="813"/>
      <c r="WLM18" s="813"/>
      <c r="WLN18" s="813"/>
      <c r="WLO18" s="813"/>
      <c r="WLP18" s="813"/>
      <c r="WLQ18" s="813"/>
      <c r="WLR18" s="813"/>
      <c r="WLS18" s="813"/>
      <c r="WLT18" s="813"/>
      <c r="WLU18" s="813"/>
      <c r="WLV18" s="813"/>
      <c r="WLW18" s="813"/>
      <c r="WLX18" s="813"/>
      <c r="WLY18" s="813"/>
      <c r="WLZ18" s="813"/>
      <c r="WMA18" s="813"/>
      <c r="WMB18" s="813"/>
      <c r="WMC18" s="813"/>
      <c r="WMD18" s="813"/>
      <c r="WME18" s="813"/>
      <c r="WMF18" s="813"/>
      <c r="WMG18" s="813"/>
      <c r="WMH18" s="813"/>
      <c r="WMI18" s="813"/>
      <c r="WMJ18" s="813"/>
      <c r="WMK18" s="813"/>
      <c r="WML18" s="813"/>
      <c r="WMM18" s="813"/>
      <c r="WMN18" s="813"/>
      <c r="WMO18" s="813"/>
      <c r="WMP18" s="813"/>
      <c r="WMQ18" s="813"/>
      <c r="WMR18" s="813"/>
      <c r="WMS18" s="813"/>
      <c r="WMT18" s="813"/>
      <c r="WMU18" s="813"/>
      <c r="WMV18" s="813"/>
      <c r="WMW18" s="813"/>
      <c r="WMX18" s="813"/>
      <c r="WMY18" s="813"/>
      <c r="WMZ18" s="813"/>
      <c r="WNA18" s="813"/>
      <c r="WNB18" s="813"/>
      <c r="WNC18" s="813"/>
      <c r="WND18" s="813"/>
      <c r="WNE18" s="813"/>
      <c r="WNF18" s="813"/>
      <c r="WNG18" s="813"/>
      <c r="WNH18" s="813"/>
      <c r="WNI18" s="813"/>
      <c r="WNJ18" s="813"/>
      <c r="WNK18" s="813"/>
      <c r="WNL18" s="813"/>
      <c r="WNM18" s="813"/>
      <c r="WNN18" s="813"/>
      <c r="WNO18" s="813"/>
      <c r="WNP18" s="813"/>
      <c r="WNQ18" s="813"/>
      <c r="WNR18" s="813"/>
      <c r="WNS18" s="813"/>
      <c r="WNT18" s="813"/>
      <c r="WNU18" s="813"/>
      <c r="WNV18" s="813"/>
      <c r="WNW18" s="813"/>
      <c r="WNX18" s="813"/>
      <c r="WNY18" s="813"/>
      <c r="WNZ18" s="813"/>
      <c r="WOA18" s="813"/>
      <c r="WOB18" s="813"/>
      <c r="WOC18" s="813"/>
      <c r="WOD18" s="813"/>
      <c r="WOE18" s="813"/>
      <c r="WOF18" s="813"/>
      <c r="WOG18" s="813"/>
      <c r="WOH18" s="813"/>
      <c r="WOI18" s="813"/>
      <c r="WOJ18" s="813"/>
      <c r="WOK18" s="813"/>
      <c r="WOL18" s="813"/>
      <c r="WOM18" s="813"/>
      <c r="WON18" s="813"/>
      <c r="WOO18" s="813"/>
      <c r="WOP18" s="813"/>
      <c r="WOQ18" s="813"/>
      <c r="WOR18" s="813"/>
      <c r="WOS18" s="813"/>
      <c r="WOT18" s="813"/>
      <c r="WOU18" s="813"/>
      <c r="WOV18" s="813"/>
      <c r="WOW18" s="813"/>
      <c r="WOX18" s="813"/>
      <c r="WOY18" s="813"/>
      <c r="WOZ18" s="813"/>
      <c r="WPA18" s="813"/>
      <c r="WPB18" s="813"/>
      <c r="WPC18" s="813"/>
      <c r="WPD18" s="813"/>
      <c r="WPE18" s="813"/>
      <c r="WPF18" s="813"/>
      <c r="WPG18" s="813"/>
      <c r="WPH18" s="813"/>
      <c r="WPI18" s="813"/>
      <c r="WPJ18" s="813"/>
      <c r="WPK18" s="813"/>
      <c r="WPL18" s="813"/>
      <c r="WPM18" s="813"/>
      <c r="WPN18" s="813"/>
      <c r="WPO18" s="813"/>
      <c r="WPP18" s="813"/>
      <c r="WPQ18" s="813"/>
      <c r="WPR18" s="813"/>
      <c r="WPS18" s="813"/>
      <c r="WPT18" s="813"/>
      <c r="WPU18" s="813"/>
      <c r="WPV18" s="813"/>
      <c r="WPW18" s="813"/>
      <c r="WPX18" s="813"/>
      <c r="WPY18" s="813"/>
      <c r="WPZ18" s="813"/>
      <c r="WQA18" s="813"/>
      <c r="WQB18" s="813"/>
      <c r="WQC18" s="813"/>
      <c r="WQD18" s="813"/>
      <c r="WQE18" s="813"/>
      <c r="WQF18" s="813"/>
      <c r="WQG18" s="813"/>
      <c r="WQH18" s="813"/>
      <c r="WQI18" s="813"/>
      <c r="WQJ18" s="813"/>
      <c r="WQK18" s="813"/>
      <c r="WQL18" s="813"/>
      <c r="WQM18" s="813"/>
      <c r="WQN18" s="813"/>
      <c r="WQO18" s="813"/>
      <c r="WQP18" s="813"/>
      <c r="WQQ18" s="813"/>
      <c r="WQR18" s="813"/>
      <c r="WQS18" s="813"/>
      <c r="WQT18" s="813"/>
      <c r="WQU18" s="813"/>
      <c r="WQV18" s="813"/>
      <c r="WQW18" s="813"/>
      <c r="WQX18" s="813"/>
      <c r="WQY18" s="813"/>
      <c r="WQZ18" s="813"/>
      <c r="WRA18" s="813"/>
      <c r="WRB18" s="813"/>
      <c r="WRC18" s="813"/>
      <c r="WRD18" s="813"/>
      <c r="WRE18" s="813"/>
      <c r="WRF18" s="813"/>
      <c r="WRG18" s="813"/>
      <c r="WRH18" s="813"/>
      <c r="WRI18" s="813"/>
      <c r="WRJ18" s="813"/>
      <c r="WRK18" s="813"/>
      <c r="WRL18" s="813"/>
      <c r="WRM18" s="813"/>
      <c r="WRN18" s="813"/>
      <c r="WRO18" s="813"/>
      <c r="WRP18" s="813"/>
      <c r="WRQ18" s="813"/>
      <c r="WRR18" s="813"/>
      <c r="WRS18" s="813"/>
      <c r="WRT18" s="813"/>
      <c r="WRU18" s="813"/>
      <c r="WRV18" s="813"/>
      <c r="WRW18" s="813"/>
      <c r="WRX18" s="813"/>
      <c r="WRY18" s="813"/>
      <c r="WRZ18" s="813"/>
      <c r="WSA18" s="813"/>
      <c r="WSB18" s="813"/>
      <c r="WSC18" s="813"/>
      <c r="WSD18" s="813"/>
      <c r="WSE18" s="813"/>
      <c r="WSF18" s="813"/>
      <c r="WSG18" s="813"/>
      <c r="WSH18" s="813"/>
      <c r="WSI18" s="813"/>
      <c r="WSJ18" s="813"/>
      <c r="WSK18" s="813"/>
      <c r="WSL18" s="813"/>
      <c r="WSM18" s="813"/>
      <c r="WSN18" s="813"/>
      <c r="WSO18" s="813"/>
      <c r="WSP18" s="813"/>
      <c r="WSQ18" s="813"/>
      <c r="WSR18" s="813"/>
      <c r="WSS18" s="813"/>
      <c r="WST18" s="813"/>
      <c r="WSU18" s="813"/>
      <c r="WSV18" s="813"/>
      <c r="WSW18" s="813"/>
      <c r="WSX18" s="813"/>
      <c r="WSY18" s="813"/>
      <c r="WSZ18" s="813"/>
      <c r="WTA18" s="813"/>
      <c r="WTB18" s="813"/>
      <c r="WTC18" s="813"/>
      <c r="WTD18" s="813"/>
      <c r="WTE18" s="813"/>
      <c r="WTF18" s="813"/>
      <c r="WTG18" s="813"/>
      <c r="WTH18" s="813"/>
      <c r="WTI18" s="813"/>
      <c r="WTJ18" s="813"/>
      <c r="WTK18" s="813"/>
      <c r="WTL18" s="813"/>
      <c r="WTM18" s="813"/>
      <c r="WTN18" s="813"/>
      <c r="WTO18" s="813"/>
      <c r="WTP18" s="813"/>
      <c r="WTQ18" s="813"/>
      <c r="WTR18" s="813"/>
      <c r="WTS18" s="813"/>
      <c r="WTT18" s="813"/>
      <c r="WTU18" s="813"/>
      <c r="WTV18" s="813"/>
      <c r="WTW18" s="813"/>
      <c r="WTX18" s="813"/>
      <c r="WTY18" s="813"/>
      <c r="WTZ18" s="813"/>
      <c r="WUA18" s="813"/>
      <c r="WUB18" s="813"/>
      <c r="WUC18" s="813"/>
      <c r="WUD18" s="813"/>
      <c r="WUE18" s="813"/>
      <c r="WUF18" s="813"/>
      <c r="WUG18" s="813"/>
      <c r="WUH18" s="813"/>
      <c r="WUI18" s="813"/>
      <c r="WUJ18" s="813"/>
      <c r="WUK18" s="813"/>
      <c r="WUL18" s="813"/>
      <c r="WUM18" s="813"/>
      <c r="WUN18" s="813"/>
      <c r="WUO18" s="813"/>
      <c r="WUP18" s="813"/>
      <c r="WUQ18" s="813"/>
      <c r="WUR18" s="813"/>
      <c r="WUS18" s="813"/>
      <c r="WUT18" s="813"/>
      <c r="WUU18" s="813"/>
      <c r="WUV18" s="813"/>
      <c r="WUW18" s="813"/>
      <c r="WUX18" s="813"/>
      <c r="WUY18" s="813"/>
      <c r="WUZ18" s="813"/>
      <c r="WVA18" s="813"/>
      <c r="WVB18" s="813"/>
      <c r="WVC18" s="813"/>
      <c r="WVD18" s="813"/>
      <c r="WVE18" s="813"/>
      <c r="WVF18" s="813"/>
      <c r="WVG18" s="813"/>
      <c r="WVH18" s="813"/>
      <c r="WVI18" s="813"/>
      <c r="WVJ18" s="813"/>
      <c r="WVK18" s="813"/>
      <c r="WVL18" s="813"/>
      <c r="WVM18" s="813"/>
      <c r="WVN18" s="813"/>
      <c r="WVO18" s="813"/>
      <c r="WVP18" s="813"/>
      <c r="WVQ18" s="813"/>
      <c r="WVR18" s="813"/>
      <c r="WVS18" s="813"/>
      <c r="WVT18" s="813"/>
      <c r="WVU18" s="813"/>
      <c r="WVV18" s="813"/>
      <c r="WVW18" s="813"/>
      <c r="WVX18" s="813"/>
      <c r="WVY18" s="813"/>
      <c r="WVZ18" s="813"/>
      <c r="WWA18" s="813"/>
      <c r="WWB18" s="813"/>
      <c r="WWC18" s="813"/>
      <c r="WWD18" s="813"/>
      <c r="WWE18" s="813"/>
      <c r="WWF18" s="813"/>
      <c r="WWG18" s="813"/>
      <c r="WWH18" s="813"/>
      <c r="WWI18" s="813"/>
      <c r="WWJ18" s="813"/>
      <c r="WWK18" s="813"/>
      <c r="WWL18" s="813"/>
      <c r="WWM18" s="813"/>
      <c r="WWN18" s="813"/>
      <c r="WWO18" s="813"/>
      <c r="WWP18" s="813"/>
      <c r="WWQ18" s="813"/>
      <c r="WWR18" s="813"/>
      <c r="WWS18" s="813"/>
      <c r="WWT18" s="813"/>
      <c r="WWU18" s="813"/>
      <c r="WWV18" s="813"/>
      <c r="WWW18" s="813"/>
      <c r="WWX18" s="813"/>
      <c r="WWY18" s="813"/>
      <c r="WWZ18" s="813"/>
      <c r="WXA18" s="813"/>
      <c r="WXB18" s="813"/>
      <c r="WXC18" s="813"/>
      <c r="WXD18" s="813"/>
      <c r="WXE18" s="813"/>
      <c r="WXF18" s="813"/>
      <c r="WXG18" s="813"/>
      <c r="WXH18" s="813"/>
      <c r="WXI18" s="813"/>
      <c r="WXJ18" s="813"/>
      <c r="WXK18" s="813"/>
      <c r="WXL18" s="813"/>
      <c r="WXM18" s="813"/>
      <c r="WXN18" s="813"/>
      <c r="WXO18" s="813"/>
      <c r="WXP18" s="813"/>
      <c r="WXQ18" s="813"/>
      <c r="WXR18" s="813"/>
      <c r="WXS18" s="813"/>
      <c r="WXT18" s="813"/>
      <c r="WXU18" s="813"/>
      <c r="WXV18" s="813"/>
      <c r="WXW18" s="813"/>
      <c r="WXX18" s="813"/>
      <c r="WXY18" s="813"/>
      <c r="WXZ18" s="813"/>
      <c r="WYA18" s="813"/>
      <c r="WYB18" s="813"/>
      <c r="WYC18" s="813"/>
      <c r="WYD18" s="813"/>
      <c r="WYE18" s="813"/>
      <c r="WYF18" s="813"/>
      <c r="WYG18" s="813"/>
      <c r="WYH18" s="813"/>
      <c r="WYI18" s="813"/>
      <c r="WYJ18" s="813"/>
      <c r="WYK18" s="813"/>
      <c r="WYL18" s="813"/>
      <c r="WYM18" s="813"/>
      <c r="WYN18" s="813"/>
      <c r="WYO18" s="813"/>
      <c r="WYP18" s="813"/>
      <c r="WYQ18" s="813"/>
      <c r="WYR18" s="813"/>
      <c r="WYS18" s="813"/>
      <c r="WYT18" s="813"/>
      <c r="WYU18" s="813"/>
      <c r="WYV18" s="813"/>
      <c r="WYW18" s="813"/>
      <c r="WYX18" s="813"/>
      <c r="WYY18" s="813"/>
      <c r="WYZ18" s="813"/>
      <c r="WZA18" s="813"/>
      <c r="WZB18" s="813"/>
      <c r="WZC18" s="813"/>
      <c r="WZD18" s="813"/>
      <c r="WZE18" s="813"/>
      <c r="WZF18" s="813"/>
      <c r="WZG18" s="813"/>
      <c r="WZH18" s="813"/>
      <c r="WZI18" s="813"/>
      <c r="WZJ18" s="813"/>
      <c r="WZK18" s="813"/>
      <c r="WZL18" s="813"/>
      <c r="WZM18" s="813"/>
      <c r="WZN18" s="813"/>
      <c r="WZO18" s="813"/>
      <c r="WZP18" s="813"/>
      <c r="WZQ18" s="813"/>
      <c r="WZR18" s="813"/>
      <c r="WZS18" s="813"/>
      <c r="WZT18" s="813"/>
      <c r="WZU18" s="813"/>
      <c r="WZV18" s="813"/>
      <c r="WZW18" s="813"/>
      <c r="WZX18" s="813"/>
      <c r="WZY18" s="813"/>
      <c r="WZZ18" s="813"/>
      <c r="XAA18" s="813"/>
      <c r="XAB18" s="813"/>
      <c r="XAC18" s="813"/>
      <c r="XAD18" s="813"/>
      <c r="XAE18" s="813"/>
      <c r="XAF18" s="813"/>
      <c r="XAG18" s="813"/>
      <c r="XAH18" s="813"/>
      <c r="XAI18" s="813"/>
      <c r="XAJ18" s="813"/>
      <c r="XAK18" s="813"/>
      <c r="XAL18" s="813"/>
      <c r="XAM18" s="813"/>
      <c r="XAN18" s="813"/>
      <c r="XAO18" s="813"/>
      <c r="XAP18" s="813"/>
      <c r="XAQ18" s="813"/>
      <c r="XAR18" s="813"/>
      <c r="XAS18" s="813"/>
      <c r="XAT18" s="813"/>
      <c r="XAU18" s="813"/>
      <c r="XAV18" s="813"/>
      <c r="XAW18" s="813"/>
      <c r="XAX18" s="813"/>
      <c r="XAY18" s="813"/>
      <c r="XAZ18" s="813"/>
      <c r="XBA18" s="813"/>
      <c r="XBB18" s="813"/>
      <c r="XBC18" s="813"/>
      <c r="XBD18" s="813"/>
      <c r="XBE18" s="813"/>
      <c r="XBF18" s="813"/>
      <c r="XBG18" s="813"/>
      <c r="XBH18" s="813"/>
      <c r="XBI18" s="813"/>
      <c r="XBJ18" s="813"/>
      <c r="XBK18" s="813"/>
      <c r="XBL18" s="813"/>
      <c r="XBM18" s="813"/>
      <c r="XBN18" s="813"/>
      <c r="XBO18" s="813"/>
      <c r="XBP18" s="813"/>
      <c r="XBQ18" s="813"/>
      <c r="XBR18" s="813"/>
      <c r="XBS18" s="813"/>
      <c r="XBT18" s="813"/>
      <c r="XBU18" s="813"/>
      <c r="XBV18" s="813"/>
      <c r="XBW18" s="813"/>
      <c r="XBX18" s="813"/>
      <c r="XBY18" s="813"/>
      <c r="XBZ18" s="813"/>
      <c r="XCA18" s="813"/>
      <c r="XCB18" s="813"/>
      <c r="XCC18" s="813"/>
      <c r="XCD18" s="813"/>
      <c r="XCE18" s="813"/>
      <c r="XCF18" s="813"/>
      <c r="XCG18" s="813"/>
      <c r="XCH18" s="813"/>
      <c r="XCI18" s="813"/>
      <c r="XCJ18" s="813"/>
      <c r="XCK18" s="813"/>
      <c r="XCL18" s="813"/>
      <c r="XCM18" s="813"/>
      <c r="XCN18" s="813"/>
      <c r="XCO18" s="813"/>
      <c r="XCP18" s="813"/>
      <c r="XCQ18" s="813"/>
      <c r="XCR18" s="813"/>
      <c r="XCS18" s="813"/>
      <c r="XCT18" s="813"/>
      <c r="XCU18" s="813"/>
      <c r="XCV18" s="813"/>
      <c r="XCW18" s="813"/>
      <c r="XCX18" s="813"/>
      <c r="XCY18" s="813"/>
      <c r="XCZ18" s="813"/>
      <c r="XDA18" s="813"/>
      <c r="XDB18" s="813"/>
      <c r="XDC18" s="813"/>
      <c r="XDD18" s="813"/>
      <c r="XDE18" s="813"/>
      <c r="XDF18" s="813"/>
      <c r="XDG18" s="813"/>
      <c r="XDH18" s="813"/>
      <c r="XDI18" s="813"/>
      <c r="XDJ18" s="813"/>
      <c r="XDK18" s="813"/>
      <c r="XDL18" s="813"/>
      <c r="XDM18" s="813"/>
      <c r="XDN18" s="813"/>
      <c r="XDO18" s="813"/>
      <c r="XDP18" s="813"/>
      <c r="XDQ18" s="813"/>
      <c r="XDR18" s="813"/>
      <c r="XDS18" s="813"/>
      <c r="XDT18" s="813"/>
      <c r="XDU18" s="813"/>
      <c r="XDV18" s="813"/>
      <c r="XDW18" s="813"/>
      <c r="XDX18" s="813"/>
      <c r="XDY18" s="813"/>
      <c r="XDZ18" s="813"/>
      <c r="XEA18" s="813"/>
      <c r="XEB18" s="813"/>
      <c r="XEC18" s="813"/>
      <c r="XED18" s="813"/>
      <c r="XEE18" s="813"/>
      <c r="XEF18" s="813"/>
      <c r="XEG18" s="813"/>
      <c r="XEH18" s="813"/>
      <c r="XEI18" s="813"/>
      <c r="XEJ18" s="813"/>
      <c r="XEK18" s="813"/>
      <c r="XEL18" s="813"/>
      <c r="XEM18" s="813"/>
      <c r="XEN18" s="813"/>
      <c r="XEO18" s="813"/>
      <c r="XEP18" s="813"/>
      <c r="XEQ18" s="813"/>
      <c r="XER18" s="813"/>
      <c r="XES18" s="813"/>
      <c r="XET18" s="813"/>
      <c r="XEU18" s="813"/>
      <c r="XEV18" s="813"/>
      <c r="XEW18" s="813"/>
      <c r="XEX18" s="813"/>
      <c r="XEY18" s="813"/>
      <c r="XEZ18" s="813"/>
      <c r="XFA18" s="813"/>
      <c r="XFB18" s="813"/>
      <c r="XFC18" s="813"/>
      <c r="XFD18" s="813"/>
    </row>
    <row r="19" spans="1:16384">
      <c r="A19" s="820" t="s">
        <v>729</v>
      </c>
      <c r="B19" s="819">
        <v>124.98284</v>
      </c>
      <c r="C19" s="819">
        <v>8.2100000000000009</v>
      </c>
      <c r="D19" s="818">
        <v>140.90701000000001</v>
      </c>
      <c r="E19" s="817">
        <v>12.74</v>
      </c>
      <c r="F19" s="815">
        <v>147.91999999999999</v>
      </c>
      <c r="G19" s="816">
        <v>4.9800000000000004</v>
      </c>
      <c r="H19" s="815">
        <v>154.44</v>
      </c>
      <c r="I19" s="814">
        <v>4.41</v>
      </c>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c r="AT19" s="813"/>
      <c r="AU19" s="813"/>
      <c r="AV19" s="813"/>
      <c r="AW19" s="813"/>
      <c r="AX19" s="813"/>
      <c r="AY19" s="813"/>
      <c r="AZ19" s="813"/>
      <c r="BA19" s="813"/>
      <c r="BB19" s="813"/>
      <c r="BC19" s="813"/>
      <c r="BD19" s="813"/>
      <c r="BE19" s="813"/>
      <c r="BF19" s="813"/>
      <c r="BG19" s="813"/>
      <c r="BH19" s="813"/>
      <c r="BI19" s="813"/>
      <c r="BJ19" s="813"/>
      <c r="BK19" s="813"/>
      <c r="BL19" s="813"/>
      <c r="BM19" s="813"/>
      <c r="BN19" s="813"/>
      <c r="BO19" s="813"/>
      <c r="BP19" s="813"/>
      <c r="BQ19" s="813"/>
      <c r="BR19" s="813"/>
      <c r="BS19" s="813"/>
      <c r="BT19" s="813"/>
      <c r="BU19" s="813"/>
      <c r="BV19" s="813"/>
      <c r="BW19" s="813"/>
      <c r="BX19" s="813"/>
      <c r="BY19" s="813"/>
      <c r="BZ19" s="813"/>
      <c r="CA19" s="813"/>
      <c r="CB19" s="813"/>
      <c r="CC19" s="813"/>
      <c r="CD19" s="813"/>
      <c r="CE19" s="813"/>
      <c r="CF19" s="813"/>
      <c r="CG19" s="813"/>
      <c r="CH19" s="813"/>
      <c r="CI19" s="813"/>
      <c r="CJ19" s="813"/>
      <c r="CK19" s="813"/>
      <c r="CL19" s="813"/>
      <c r="CM19" s="813"/>
      <c r="CN19" s="813"/>
      <c r="CO19" s="813"/>
      <c r="CP19" s="813"/>
      <c r="CQ19" s="813"/>
      <c r="CR19" s="813"/>
      <c r="CS19" s="813"/>
      <c r="CT19" s="813"/>
      <c r="CU19" s="813"/>
      <c r="CV19" s="813"/>
      <c r="CW19" s="813"/>
      <c r="CX19" s="813"/>
      <c r="CY19" s="813"/>
      <c r="CZ19" s="813"/>
      <c r="DA19" s="813"/>
      <c r="DB19" s="813"/>
      <c r="DC19" s="813"/>
      <c r="DD19" s="813"/>
      <c r="DE19" s="813"/>
      <c r="DF19" s="813"/>
      <c r="DG19" s="813"/>
      <c r="DH19" s="813"/>
      <c r="DI19" s="813"/>
      <c r="DJ19" s="813"/>
      <c r="DK19" s="813"/>
      <c r="DL19" s="813"/>
      <c r="DM19" s="813"/>
      <c r="DN19" s="813"/>
      <c r="DO19" s="813"/>
      <c r="DP19" s="813"/>
      <c r="DQ19" s="813"/>
      <c r="DR19" s="813"/>
      <c r="DS19" s="813"/>
      <c r="DT19" s="813"/>
      <c r="DU19" s="813"/>
      <c r="DV19" s="813"/>
      <c r="DW19" s="813"/>
      <c r="DX19" s="813"/>
      <c r="DY19" s="813"/>
      <c r="DZ19" s="813"/>
      <c r="EA19" s="813"/>
      <c r="EB19" s="813"/>
      <c r="EC19" s="813"/>
      <c r="ED19" s="813"/>
      <c r="EE19" s="813"/>
      <c r="EF19" s="813"/>
      <c r="EG19" s="813"/>
      <c r="EH19" s="813"/>
      <c r="EI19" s="813"/>
      <c r="EJ19" s="813"/>
      <c r="EK19" s="813"/>
      <c r="EL19" s="813"/>
      <c r="EM19" s="813"/>
      <c r="EN19" s="813"/>
      <c r="EO19" s="813"/>
      <c r="EP19" s="813"/>
      <c r="EQ19" s="813"/>
      <c r="ER19" s="813"/>
      <c r="ES19" s="813"/>
      <c r="ET19" s="813"/>
      <c r="EU19" s="813"/>
      <c r="EV19" s="813"/>
      <c r="EW19" s="813"/>
      <c r="EX19" s="813"/>
      <c r="EY19" s="813"/>
      <c r="EZ19" s="813"/>
      <c r="FA19" s="813"/>
      <c r="FB19" s="813"/>
      <c r="FC19" s="813"/>
      <c r="FD19" s="813"/>
      <c r="FE19" s="813"/>
      <c r="FF19" s="813"/>
      <c r="FG19" s="813"/>
      <c r="FH19" s="813"/>
      <c r="FI19" s="813"/>
      <c r="FJ19" s="813"/>
      <c r="FK19" s="813"/>
      <c r="FL19" s="813"/>
      <c r="FM19" s="813"/>
      <c r="FN19" s="813"/>
      <c r="FO19" s="813"/>
      <c r="FP19" s="813"/>
      <c r="FQ19" s="813"/>
      <c r="FR19" s="813"/>
      <c r="FS19" s="813"/>
      <c r="FT19" s="813"/>
      <c r="FU19" s="813"/>
      <c r="FV19" s="813"/>
      <c r="FW19" s="813"/>
      <c r="FX19" s="813"/>
      <c r="FY19" s="813"/>
      <c r="FZ19" s="813"/>
      <c r="GA19" s="813"/>
      <c r="GB19" s="813"/>
      <c r="GC19" s="813"/>
      <c r="GD19" s="813"/>
      <c r="GE19" s="813"/>
      <c r="GF19" s="813"/>
      <c r="GG19" s="813"/>
      <c r="GH19" s="813"/>
      <c r="GI19" s="813"/>
      <c r="GJ19" s="813"/>
      <c r="GK19" s="813"/>
      <c r="GL19" s="813"/>
      <c r="GM19" s="813"/>
      <c r="GN19" s="813"/>
      <c r="GO19" s="813"/>
      <c r="GP19" s="813"/>
      <c r="GQ19" s="813"/>
      <c r="GR19" s="813"/>
      <c r="GS19" s="813"/>
      <c r="GT19" s="813"/>
      <c r="GU19" s="813"/>
      <c r="GV19" s="813"/>
      <c r="GW19" s="813"/>
      <c r="GX19" s="813"/>
      <c r="GY19" s="813"/>
      <c r="GZ19" s="813"/>
      <c r="HA19" s="813"/>
      <c r="HB19" s="813"/>
      <c r="HC19" s="813"/>
      <c r="HD19" s="813"/>
      <c r="HE19" s="813"/>
      <c r="HF19" s="813"/>
      <c r="HG19" s="813"/>
      <c r="HH19" s="813"/>
      <c r="HI19" s="813"/>
      <c r="HJ19" s="813"/>
      <c r="HK19" s="813"/>
      <c r="HL19" s="813"/>
      <c r="HM19" s="813"/>
      <c r="HN19" s="813"/>
      <c r="HO19" s="813"/>
      <c r="HP19" s="813"/>
      <c r="HQ19" s="813"/>
      <c r="HR19" s="813"/>
      <c r="HS19" s="813"/>
      <c r="HT19" s="813"/>
      <c r="HU19" s="813"/>
      <c r="HV19" s="813"/>
      <c r="HW19" s="813"/>
      <c r="HX19" s="813"/>
      <c r="HY19" s="813"/>
      <c r="HZ19" s="813"/>
      <c r="IA19" s="813"/>
      <c r="IB19" s="813"/>
      <c r="IC19" s="813"/>
      <c r="ID19" s="813"/>
      <c r="IE19" s="813"/>
      <c r="IF19" s="813"/>
      <c r="IG19" s="813"/>
      <c r="IH19" s="813"/>
      <c r="II19" s="813"/>
      <c r="IJ19" s="813"/>
      <c r="IK19" s="813"/>
      <c r="IL19" s="813"/>
      <c r="IM19" s="813"/>
      <c r="IN19" s="813"/>
      <c r="IO19" s="813"/>
      <c r="IP19" s="813"/>
      <c r="IQ19" s="813"/>
      <c r="IR19" s="813"/>
      <c r="IS19" s="813"/>
      <c r="IT19" s="813"/>
      <c r="IU19" s="813"/>
      <c r="IV19" s="813"/>
      <c r="IW19" s="813"/>
      <c r="IX19" s="813"/>
      <c r="IY19" s="813"/>
      <c r="IZ19" s="813"/>
      <c r="JA19" s="813"/>
      <c r="JB19" s="813"/>
      <c r="JC19" s="813"/>
      <c r="JD19" s="813"/>
      <c r="JE19" s="813"/>
      <c r="JF19" s="813"/>
      <c r="JG19" s="813"/>
      <c r="JH19" s="813"/>
      <c r="JI19" s="813"/>
      <c r="JJ19" s="813"/>
      <c r="JK19" s="813"/>
      <c r="JL19" s="813"/>
      <c r="JM19" s="813"/>
      <c r="JN19" s="813"/>
      <c r="JO19" s="813"/>
      <c r="JP19" s="813"/>
      <c r="JQ19" s="813"/>
      <c r="JR19" s="813"/>
      <c r="JS19" s="813"/>
      <c r="JT19" s="813"/>
      <c r="JU19" s="813"/>
      <c r="JV19" s="813"/>
      <c r="JW19" s="813"/>
      <c r="JX19" s="813"/>
      <c r="JY19" s="813"/>
      <c r="JZ19" s="813"/>
      <c r="KA19" s="813"/>
      <c r="KB19" s="813"/>
      <c r="KC19" s="813"/>
      <c r="KD19" s="813"/>
      <c r="KE19" s="813"/>
      <c r="KF19" s="813"/>
      <c r="KG19" s="813"/>
      <c r="KH19" s="813"/>
      <c r="KI19" s="813"/>
      <c r="KJ19" s="813"/>
      <c r="KK19" s="813"/>
      <c r="KL19" s="813"/>
      <c r="KM19" s="813"/>
      <c r="KN19" s="813"/>
      <c r="KO19" s="813"/>
      <c r="KP19" s="813"/>
      <c r="KQ19" s="813"/>
      <c r="KR19" s="813"/>
      <c r="KS19" s="813"/>
      <c r="KT19" s="813"/>
      <c r="KU19" s="813"/>
      <c r="KV19" s="813"/>
      <c r="KW19" s="813"/>
      <c r="KX19" s="813"/>
      <c r="KY19" s="813"/>
      <c r="KZ19" s="813"/>
      <c r="LA19" s="813"/>
      <c r="LB19" s="813"/>
      <c r="LC19" s="813"/>
      <c r="LD19" s="813"/>
      <c r="LE19" s="813"/>
      <c r="LF19" s="813"/>
      <c r="LG19" s="813"/>
      <c r="LH19" s="813"/>
      <c r="LI19" s="813"/>
      <c r="LJ19" s="813"/>
      <c r="LK19" s="813"/>
      <c r="LL19" s="813"/>
      <c r="LM19" s="813"/>
      <c r="LN19" s="813"/>
      <c r="LO19" s="813"/>
      <c r="LP19" s="813"/>
      <c r="LQ19" s="813"/>
      <c r="LR19" s="813"/>
      <c r="LS19" s="813"/>
      <c r="LT19" s="813"/>
      <c r="LU19" s="813"/>
      <c r="LV19" s="813"/>
      <c r="LW19" s="813"/>
      <c r="LX19" s="813"/>
      <c r="LY19" s="813"/>
      <c r="LZ19" s="813"/>
      <c r="MA19" s="813"/>
      <c r="MB19" s="813"/>
      <c r="MC19" s="813"/>
      <c r="MD19" s="813"/>
      <c r="ME19" s="813"/>
      <c r="MF19" s="813"/>
      <c r="MG19" s="813"/>
      <c r="MH19" s="813"/>
      <c r="MI19" s="813"/>
      <c r="MJ19" s="813"/>
      <c r="MK19" s="813"/>
      <c r="ML19" s="813"/>
      <c r="MM19" s="813"/>
      <c r="MN19" s="813"/>
      <c r="MO19" s="813"/>
      <c r="MP19" s="813"/>
      <c r="MQ19" s="813"/>
      <c r="MR19" s="813"/>
      <c r="MS19" s="813"/>
      <c r="MT19" s="813"/>
      <c r="MU19" s="813"/>
      <c r="MV19" s="813"/>
      <c r="MW19" s="813"/>
      <c r="MX19" s="813"/>
      <c r="MY19" s="813"/>
      <c r="MZ19" s="813"/>
      <c r="NA19" s="813"/>
      <c r="NB19" s="813"/>
      <c r="NC19" s="813"/>
      <c r="ND19" s="813"/>
      <c r="NE19" s="813"/>
      <c r="NF19" s="813"/>
      <c r="NG19" s="813"/>
      <c r="NH19" s="813"/>
      <c r="NI19" s="813"/>
      <c r="NJ19" s="813"/>
      <c r="NK19" s="813"/>
      <c r="NL19" s="813"/>
      <c r="NM19" s="813"/>
      <c r="NN19" s="813"/>
      <c r="NO19" s="813"/>
      <c r="NP19" s="813"/>
      <c r="NQ19" s="813"/>
      <c r="NR19" s="813"/>
      <c r="NS19" s="813"/>
      <c r="NT19" s="813"/>
      <c r="NU19" s="813"/>
      <c r="NV19" s="813"/>
      <c r="NW19" s="813"/>
      <c r="NX19" s="813"/>
      <c r="NY19" s="813"/>
      <c r="NZ19" s="813"/>
      <c r="OA19" s="813"/>
      <c r="OB19" s="813"/>
      <c r="OC19" s="813"/>
      <c r="OD19" s="813"/>
      <c r="OE19" s="813"/>
      <c r="OF19" s="813"/>
      <c r="OG19" s="813"/>
      <c r="OH19" s="813"/>
      <c r="OI19" s="813"/>
      <c r="OJ19" s="813"/>
      <c r="OK19" s="813"/>
      <c r="OL19" s="813"/>
      <c r="OM19" s="813"/>
      <c r="ON19" s="813"/>
      <c r="OO19" s="813"/>
      <c r="OP19" s="813"/>
      <c r="OQ19" s="813"/>
      <c r="OR19" s="813"/>
      <c r="OS19" s="813"/>
      <c r="OT19" s="813"/>
      <c r="OU19" s="813"/>
      <c r="OV19" s="813"/>
      <c r="OW19" s="813"/>
      <c r="OX19" s="813"/>
      <c r="OY19" s="813"/>
      <c r="OZ19" s="813"/>
      <c r="PA19" s="813"/>
      <c r="PB19" s="813"/>
      <c r="PC19" s="813"/>
      <c r="PD19" s="813"/>
      <c r="PE19" s="813"/>
      <c r="PF19" s="813"/>
      <c r="PG19" s="813"/>
      <c r="PH19" s="813"/>
      <c r="PI19" s="813"/>
      <c r="PJ19" s="813"/>
      <c r="PK19" s="813"/>
      <c r="PL19" s="813"/>
      <c r="PM19" s="813"/>
      <c r="PN19" s="813"/>
      <c r="PO19" s="813"/>
      <c r="PP19" s="813"/>
      <c r="PQ19" s="813"/>
      <c r="PR19" s="813"/>
      <c r="PS19" s="813"/>
      <c r="PT19" s="813"/>
      <c r="PU19" s="813"/>
      <c r="PV19" s="813"/>
      <c r="PW19" s="813"/>
      <c r="PX19" s="813"/>
      <c r="PY19" s="813"/>
      <c r="PZ19" s="813"/>
      <c r="QA19" s="813"/>
      <c r="QB19" s="813"/>
      <c r="QC19" s="813"/>
      <c r="QD19" s="813"/>
      <c r="QE19" s="813"/>
      <c r="QF19" s="813"/>
      <c r="QG19" s="813"/>
      <c r="QH19" s="813"/>
      <c r="QI19" s="813"/>
      <c r="QJ19" s="813"/>
      <c r="QK19" s="813"/>
      <c r="QL19" s="813"/>
      <c r="QM19" s="813"/>
      <c r="QN19" s="813"/>
      <c r="QO19" s="813"/>
      <c r="QP19" s="813"/>
      <c r="QQ19" s="813"/>
      <c r="QR19" s="813"/>
      <c r="QS19" s="813"/>
      <c r="QT19" s="813"/>
      <c r="QU19" s="813"/>
      <c r="QV19" s="813"/>
      <c r="QW19" s="813"/>
      <c r="QX19" s="813"/>
      <c r="QY19" s="813"/>
      <c r="QZ19" s="813"/>
      <c r="RA19" s="813"/>
      <c r="RB19" s="813"/>
      <c r="RC19" s="813"/>
      <c r="RD19" s="813"/>
      <c r="RE19" s="813"/>
      <c r="RF19" s="813"/>
      <c r="RG19" s="813"/>
      <c r="RH19" s="813"/>
      <c r="RI19" s="813"/>
      <c r="RJ19" s="813"/>
      <c r="RK19" s="813"/>
      <c r="RL19" s="813"/>
      <c r="RM19" s="813"/>
      <c r="RN19" s="813"/>
      <c r="RO19" s="813"/>
      <c r="RP19" s="813"/>
      <c r="RQ19" s="813"/>
      <c r="RR19" s="813"/>
      <c r="RS19" s="813"/>
      <c r="RT19" s="813"/>
      <c r="RU19" s="813"/>
      <c r="RV19" s="813"/>
      <c r="RW19" s="813"/>
      <c r="RX19" s="813"/>
      <c r="RY19" s="813"/>
      <c r="RZ19" s="813"/>
      <c r="SA19" s="813"/>
      <c r="SB19" s="813"/>
      <c r="SC19" s="813"/>
      <c r="SD19" s="813"/>
      <c r="SE19" s="813"/>
      <c r="SF19" s="813"/>
      <c r="SG19" s="813"/>
      <c r="SH19" s="813"/>
      <c r="SI19" s="813"/>
      <c r="SJ19" s="813"/>
      <c r="SK19" s="813"/>
      <c r="SL19" s="813"/>
      <c r="SM19" s="813"/>
      <c r="SN19" s="813"/>
      <c r="SO19" s="813"/>
      <c r="SP19" s="813"/>
      <c r="SQ19" s="813"/>
      <c r="SR19" s="813"/>
      <c r="SS19" s="813"/>
      <c r="ST19" s="813"/>
      <c r="SU19" s="813"/>
      <c r="SV19" s="813"/>
      <c r="SW19" s="813"/>
      <c r="SX19" s="813"/>
      <c r="SY19" s="813"/>
      <c r="SZ19" s="813"/>
      <c r="TA19" s="813"/>
      <c r="TB19" s="813"/>
      <c r="TC19" s="813"/>
      <c r="TD19" s="813"/>
      <c r="TE19" s="813"/>
      <c r="TF19" s="813"/>
      <c r="TG19" s="813"/>
      <c r="TH19" s="813"/>
      <c r="TI19" s="813"/>
      <c r="TJ19" s="813"/>
      <c r="TK19" s="813"/>
      <c r="TL19" s="813"/>
      <c r="TM19" s="813"/>
      <c r="TN19" s="813"/>
      <c r="TO19" s="813"/>
      <c r="TP19" s="813"/>
      <c r="TQ19" s="813"/>
      <c r="TR19" s="813"/>
      <c r="TS19" s="813"/>
      <c r="TT19" s="813"/>
      <c r="TU19" s="813"/>
      <c r="TV19" s="813"/>
      <c r="TW19" s="813"/>
      <c r="TX19" s="813"/>
      <c r="TY19" s="813"/>
      <c r="TZ19" s="813"/>
      <c r="UA19" s="813"/>
      <c r="UB19" s="813"/>
      <c r="UC19" s="813"/>
      <c r="UD19" s="813"/>
      <c r="UE19" s="813"/>
      <c r="UF19" s="813"/>
      <c r="UG19" s="813"/>
      <c r="UH19" s="813"/>
      <c r="UI19" s="813"/>
      <c r="UJ19" s="813"/>
      <c r="UK19" s="813"/>
      <c r="UL19" s="813"/>
      <c r="UM19" s="813"/>
      <c r="UN19" s="813"/>
      <c r="UO19" s="813"/>
      <c r="UP19" s="813"/>
      <c r="UQ19" s="813"/>
      <c r="UR19" s="813"/>
      <c r="US19" s="813"/>
      <c r="UT19" s="813"/>
      <c r="UU19" s="813"/>
      <c r="UV19" s="813"/>
      <c r="UW19" s="813"/>
      <c r="UX19" s="813"/>
      <c r="UY19" s="813"/>
      <c r="UZ19" s="813"/>
      <c r="VA19" s="813"/>
      <c r="VB19" s="813"/>
      <c r="VC19" s="813"/>
      <c r="VD19" s="813"/>
      <c r="VE19" s="813"/>
      <c r="VF19" s="813"/>
      <c r="VG19" s="813"/>
      <c r="VH19" s="813"/>
      <c r="VI19" s="813"/>
      <c r="VJ19" s="813"/>
      <c r="VK19" s="813"/>
      <c r="VL19" s="813"/>
      <c r="VM19" s="813"/>
      <c r="VN19" s="813"/>
      <c r="VO19" s="813"/>
      <c r="VP19" s="813"/>
      <c r="VQ19" s="813"/>
      <c r="VR19" s="813"/>
      <c r="VS19" s="813"/>
      <c r="VT19" s="813"/>
      <c r="VU19" s="813"/>
      <c r="VV19" s="813"/>
      <c r="VW19" s="813"/>
      <c r="VX19" s="813"/>
      <c r="VY19" s="813"/>
      <c r="VZ19" s="813"/>
      <c r="WA19" s="813"/>
      <c r="WB19" s="813"/>
      <c r="WC19" s="813"/>
      <c r="WD19" s="813"/>
      <c r="WE19" s="813"/>
      <c r="WF19" s="813"/>
      <c r="WG19" s="813"/>
      <c r="WH19" s="813"/>
      <c r="WI19" s="813"/>
      <c r="WJ19" s="813"/>
      <c r="WK19" s="813"/>
      <c r="WL19" s="813"/>
      <c r="WM19" s="813"/>
      <c r="WN19" s="813"/>
      <c r="WO19" s="813"/>
      <c r="WP19" s="813"/>
      <c r="WQ19" s="813"/>
      <c r="WR19" s="813"/>
      <c r="WS19" s="813"/>
      <c r="WT19" s="813"/>
      <c r="WU19" s="813"/>
      <c r="WV19" s="813"/>
      <c r="WW19" s="813"/>
      <c r="WX19" s="813"/>
      <c r="WY19" s="813"/>
      <c r="WZ19" s="813"/>
      <c r="XA19" s="813"/>
      <c r="XB19" s="813"/>
      <c r="XC19" s="813"/>
      <c r="XD19" s="813"/>
      <c r="XE19" s="813"/>
      <c r="XF19" s="813"/>
      <c r="XG19" s="813"/>
      <c r="XH19" s="813"/>
      <c r="XI19" s="813"/>
      <c r="XJ19" s="813"/>
      <c r="XK19" s="813"/>
      <c r="XL19" s="813"/>
      <c r="XM19" s="813"/>
      <c r="XN19" s="813"/>
      <c r="XO19" s="813"/>
      <c r="XP19" s="813"/>
      <c r="XQ19" s="813"/>
      <c r="XR19" s="813"/>
      <c r="XS19" s="813"/>
      <c r="XT19" s="813"/>
      <c r="XU19" s="813"/>
      <c r="XV19" s="813"/>
      <c r="XW19" s="813"/>
      <c r="XX19" s="813"/>
      <c r="XY19" s="813"/>
      <c r="XZ19" s="813"/>
      <c r="YA19" s="813"/>
      <c r="YB19" s="813"/>
      <c r="YC19" s="813"/>
      <c r="YD19" s="813"/>
      <c r="YE19" s="813"/>
      <c r="YF19" s="813"/>
      <c r="YG19" s="813"/>
      <c r="YH19" s="813"/>
      <c r="YI19" s="813"/>
      <c r="YJ19" s="813"/>
      <c r="YK19" s="813"/>
      <c r="YL19" s="813"/>
      <c r="YM19" s="813"/>
      <c r="YN19" s="813"/>
      <c r="YO19" s="813"/>
      <c r="YP19" s="813"/>
      <c r="YQ19" s="813"/>
      <c r="YR19" s="813"/>
      <c r="YS19" s="813"/>
      <c r="YT19" s="813"/>
      <c r="YU19" s="813"/>
      <c r="YV19" s="813"/>
      <c r="YW19" s="813"/>
      <c r="YX19" s="813"/>
      <c r="YY19" s="813"/>
      <c r="YZ19" s="813"/>
      <c r="ZA19" s="813"/>
      <c r="ZB19" s="813"/>
      <c r="ZC19" s="813"/>
      <c r="ZD19" s="813"/>
      <c r="ZE19" s="813"/>
      <c r="ZF19" s="813"/>
      <c r="ZG19" s="813"/>
      <c r="ZH19" s="813"/>
      <c r="ZI19" s="813"/>
      <c r="ZJ19" s="813"/>
      <c r="ZK19" s="813"/>
      <c r="ZL19" s="813"/>
      <c r="ZM19" s="813"/>
      <c r="ZN19" s="813"/>
      <c r="ZO19" s="813"/>
      <c r="ZP19" s="813"/>
      <c r="ZQ19" s="813"/>
      <c r="ZR19" s="813"/>
      <c r="ZS19" s="813"/>
      <c r="ZT19" s="813"/>
      <c r="ZU19" s="813"/>
      <c r="ZV19" s="813"/>
      <c r="ZW19" s="813"/>
      <c r="ZX19" s="813"/>
      <c r="ZY19" s="813"/>
      <c r="ZZ19" s="813"/>
      <c r="AAA19" s="813"/>
      <c r="AAB19" s="813"/>
      <c r="AAC19" s="813"/>
      <c r="AAD19" s="813"/>
      <c r="AAE19" s="813"/>
      <c r="AAF19" s="813"/>
      <c r="AAG19" s="813"/>
      <c r="AAH19" s="813"/>
      <c r="AAI19" s="813"/>
      <c r="AAJ19" s="813"/>
      <c r="AAK19" s="813"/>
      <c r="AAL19" s="813"/>
      <c r="AAM19" s="813"/>
      <c r="AAN19" s="813"/>
      <c r="AAO19" s="813"/>
      <c r="AAP19" s="813"/>
      <c r="AAQ19" s="813"/>
      <c r="AAR19" s="813"/>
      <c r="AAS19" s="813"/>
      <c r="AAT19" s="813"/>
      <c r="AAU19" s="813"/>
      <c r="AAV19" s="813"/>
      <c r="AAW19" s="813"/>
      <c r="AAX19" s="813"/>
      <c r="AAY19" s="813"/>
      <c r="AAZ19" s="813"/>
      <c r="ABA19" s="813"/>
      <c r="ABB19" s="813"/>
      <c r="ABC19" s="813"/>
      <c r="ABD19" s="813"/>
      <c r="ABE19" s="813"/>
      <c r="ABF19" s="813"/>
      <c r="ABG19" s="813"/>
      <c r="ABH19" s="813"/>
      <c r="ABI19" s="813"/>
      <c r="ABJ19" s="813"/>
      <c r="ABK19" s="813"/>
      <c r="ABL19" s="813"/>
      <c r="ABM19" s="813"/>
      <c r="ABN19" s="813"/>
      <c r="ABO19" s="813"/>
      <c r="ABP19" s="813"/>
      <c r="ABQ19" s="813"/>
      <c r="ABR19" s="813"/>
      <c r="ABS19" s="813"/>
      <c r="ABT19" s="813"/>
      <c r="ABU19" s="813"/>
      <c r="ABV19" s="813"/>
      <c r="ABW19" s="813"/>
      <c r="ABX19" s="813"/>
      <c r="ABY19" s="813"/>
      <c r="ABZ19" s="813"/>
      <c r="ACA19" s="813"/>
      <c r="ACB19" s="813"/>
      <c r="ACC19" s="813"/>
      <c r="ACD19" s="813"/>
      <c r="ACE19" s="813"/>
      <c r="ACF19" s="813"/>
      <c r="ACG19" s="813"/>
      <c r="ACH19" s="813"/>
      <c r="ACI19" s="813"/>
      <c r="ACJ19" s="813"/>
      <c r="ACK19" s="813"/>
      <c r="ACL19" s="813"/>
      <c r="ACM19" s="813"/>
      <c r="ACN19" s="813"/>
      <c r="ACO19" s="813"/>
      <c r="ACP19" s="813"/>
      <c r="ACQ19" s="813"/>
      <c r="ACR19" s="813"/>
      <c r="ACS19" s="813"/>
      <c r="ACT19" s="813"/>
      <c r="ACU19" s="813"/>
      <c r="ACV19" s="813"/>
      <c r="ACW19" s="813"/>
      <c r="ACX19" s="813"/>
      <c r="ACY19" s="813"/>
      <c r="ACZ19" s="813"/>
      <c r="ADA19" s="813"/>
      <c r="ADB19" s="813"/>
      <c r="ADC19" s="813"/>
      <c r="ADD19" s="813"/>
      <c r="ADE19" s="813"/>
      <c r="ADF19" s="813"/>
      <c r="ADG19" s="813"/>
      <c r="ADH19" s="813"/>
      <c r="ADI19" s="813"/>
      <c r="ADJ19" s="813"/>
      <c r="ADK19" s="813"/>
      <c r="ADL19" s="813"/>
      <c r="ADM19" s="813"/>
      <c r="ADN19" s="813"/>
      <c r="ADO19" s="813"/>
      <c r="ADP19" s="813"/>
      <c r="ADQ19" s="813"/>
      <c r="ADR19" s="813"/>
      <c r="ADS19" s="813"/>
      <c r="ADT19" s="813"/>
      <c r="ADU19" s="813"/>
      <c r="ADV19" s="813"/>
      <c r="ADW19" s="813"/>
      <c r="ADX19" s="813"/>
      <c r="ADY19" s="813"/>
      <c r="ADZ19" s="813"/>
      <c r="AEA19" s="813"/>
      <c r="AEB19" s="813"/>
      <c r="AEC19" s="813"/>
      <c r="AED19" s="813"/>
      <c r="AEE19" s="813"/>
      <c r="AEF19" s="813"/>
      <c r="AEG19" s="813"/>
      <c r="AEH19" s="813"/>
      <c r="AEI19" s="813"/>
      <c r="AEJ19" s="813"/>
      <c r="AEK19" s="813"/>
      <c r="AEL19" s="813"/>
      <c r="AEM19" s="813"/>
      <c r="AEN19" s="813"/>
      <c r="AEO19" s="813"/>
      <c r="AEP19" s="813"/>
      <c r="AEQ19" s="813"/>
      <c r="AER19" s="813"/>
      <c r="AES19" s="813"/>
      <c r="AET19" s="813"/>
      <c r="AEU19" s="813"/>
      <c r="AEV19" s="813"/>
      <c r="AEW19" s="813"/>
      <c r="AEX19" s="813"/>
      <c r="AEY19" s="813"/>
      <c r="AEZ19" s="813"/>
      <c r="AFA19" s="813"/>
      <c r="AFB19" s="813"/>
      <c r="AFC19" s="813"/>
      <c r="AFD19" s="813"/>
      <c r="AFE19" s="813"/>
      <c r="AFF19" s="813"/>
      <c r="AFG19" s="813"/>
      <c r="AFH19" s="813"/>
      <c r="AFI19" s="813"/>
      <c r="AFJ19" s="813"/>
      <c r="AFK19" s="813"/>
      <c r="AFL19" s="813"/>
      <c r="AFM19" s="813"/>
      <c r="AFN19" s="813"/>
      <c r="AFO19" s="813"/>
      <c r="AFP19" s="813"/>
      <c r="AFQ19" s="813"/>
      <c r="AFR19" s="813"/>
      <c r="AFS19" s="813"/>
      <c r="AFT19" s="813"/>
      <c r="AFU19" s="813"/>
      <c r="AFV19" s="813"/>
      <c r="AFW19" s="813"/>
      <c r="AFX19" s="813"/>
      <c r="AFY19" s="813"/>
      <c r="AFZ19" s="813"/>
      <c r="AGA19" s="813"/>
      <c r="AGB19" s="813"/>
      <c r="AGC19" s="813"/>
      <c r="AGD19" s="813"/>
      <c r="AGE19" s="813"/>
      <c r="AGF19" s="813"/>
      <c r="AGG19" s="813"/>
      <c r="AGH19" s="813"/>
      <c r="AGI19" s="813"/>
      <c r="AGJ19" s="813"/>
      <c r="AGK19" s="813"/>
      <c r="AGL19" s="813"/>
      <c r="AGM19" s="813"/>
      <c r="AGN19" s="813"/>
      <c r="AGO19" s="813"/>
      <c r="AGP19" s="813"/>
      <c r="AGQ19" s="813"/>
      <c r="AGR19" s="813"/>
      <c r="AGS19" s="813"/>
      <c r="AGT19" s="813"/>
      <c r="AGU19" s="813"/>
      <c r="AGV19" s="813"/>
      <c r="AGW19" s="813"/>
      <c r="AGX19" s="813"/>
      <c r="AGY19" s="813"/>
      <c r="AGZ19" s="813"/>
      <c r="AHA19" s="813"/>
      <c r="AHB19" s="813"/>
      <c r="AHC19" s="813"/>
      <c r="AHD19" s="813"/>
      <c r="AHE19" s="813"/>
      <c r="AHF19" s="813"/>
      <c r="AHG19" s="813"/>
      <c r="AHH19" s="813"/>
      <c r="AHI19" s="813"/>
      <c r="AHJ19" s="813"/>
      <c r="AHK19" s="813"/>
      <c r="AHL19" s="813"/>
      <c r="AHM19" s="813"/>
      <c r="AHN19" s="813"/>
      <c r="AHO19" s="813"/>
      <c r="AHP19" s="813"/>
      <c r="AHQ19" s="813"/>
      <c r="AHR19" s="813"/>
      <c r="AHS19" s="813"/>
      <c r="AHT19" s="813"/>
      <c r="AHU19" s="813"/>
      <c r="AHV19" s="813"/>
      <c r="AHW19" s="813"/>
      <c r="AHX19" s="813"/>
      <c r="AHY19" s="813"/>
      <c r="AHZ19" s="813"/>
      <c r="AIA19" s="813"/>
      <c r="AIB19" s="813"/>
      <c r="AIC19" s="813"/>
      <c r="AID19" s="813"/>
      <c r="AIE19" s="813"/>
      <c r="AIF19" s="813"/>
      <c r="AIG19" s="813"/>
      <c r="AIH19" s="813"/>
      <c r="AII19" s="813"/>
      <c r="AIJ19" s="813"/>
      <c r="AIK19" s="813"/>
      <c r="AIL19" s="813"/>
      <c r="AIM19" s="813"/>
      <c r="AIN19" s="813"/>
      <c r="AIO19" s="813"/>
      <c r="AIP19" s="813"/>
      <c r="AIQ19" s="813"/>
      <c r="AIR19" s="813"/>
      <c r="AIS19" s="813"/>
      <c r="AIT19" s="813"/>
      <c r="AIU19" s="813"/>
      <c r="AIV19" s="813"/>
      <c r="AIW19" s="813"/>
      <c r="AIX19" s="813"/>
      <c r="AIY19" s="813"/>
      <c r="AIZ19" s="813"/>
      <c r="AJA19" s="813"/>
      <c r="AJB19" s="813"/>
      <c r="AJC19" s="813"/>
      <c r="AJD19" s="813"/>
      <c r="AJE19" s="813"/>
      <c r="AJF19" s="813"/>
      <c r="AJG19" s="813"/>
      <c r="AJH19" s="813"/>
      <c r="AJI19" s="813"/>
      <c r="AJJ19" s="813"/>
      <c r="AJK19" s="813"/>
      <c r="AJL19" s="813"/>
      <c r="AJM19" s="813"/>
      <c r="AJN19" s="813"/>
      <c r="AJO19" s="813"/>
      <c r="AJP19" s="813"/>
      <c r="AJQ19" s="813"/>
      <c r="AJR19" s="813"/>
      <c r="AJS19" s="813"/>
      <c r="AJT19" s="813"/>
      <c r="AJU19" s="813"/>
      <c r="AJV19" s="813"/>
      <c r="AJW19" s="813"/>
      <c r="AJX19" s="813"/>
      <c r="AJY19" s="813"/>
      <c r="AJZ19" s="813"/>
      <c r="AKA19" s="813"/>
      <c r="AKB19" s="813"/>
      <c r="AKC19" s="813"/>
      <c r="AKD19" s="813"/>
      <c r="AKE19" s="813"/>
      <c r="AKF19" s="813"/>
      <c r="AKG19" s="813"/>
      <c r="AKH19" s="813"/>
      <c r="AKI19" s="813"/>
      <c r="AKJ19" s="813"/>
      <c r="AKK19" s="813"/>
      <c r="AKL19" s="813"/>
      <c r="AKM19" s="813"/>
      <c r="AKN19" s="813"/>
      <c r="AKO19" s="813"/>
      <c r="AKP19" s="813"/>
      <c r="AKQ19" s="813"/>
      <c r="AKR19" s="813"/>
      <c r="AKS19" s="813"/>
      <c r="AKT19" s="813"/>
      <c r="AKU19" s="813"/>
      <c r="AKV19" s="813"/>
      <c r="AKW19" s="813"/>
      <c r="AKX19" s="813"/>
      <c r="AKY19" s="813"/>
      <c r="AKZ19" s="813"/>
      <c r="ALA19" s="813"/>
      <c r="ALB19" s="813"/>
      <c r="ALC19" s="813"/>
      <c r="ALD19" s="813"/>
      <c r="ALE19" s="813"/>
      <c r="ALF19" s="813"/>
      <c r="ALG19" s="813"/>
      <c r="ALH19" s="813"/>
      <c r="ALI19" s="813"/>
      <c r="ALJ19" s="813"/>
      <c r="ALK19" s="813"/>
      <c r="ALL19" s="813"/>
      <c r="ALM19" s="813"/>
      <c r="ALN19" s="813"/>
      <c r="ALO19" s="813"/>
      <c r="ALP19" s="813"/>
      <c r="ALQ19" s="813"/>
      <c r="ALR19" s="813"/>
      <c r="ALS19" s="813"/>
      <c r="ALT19" s="813"/>
      <c r="ALU19" s="813"/>
      <c r="ALV19" s="813"/>
      <c r="ALW19" s="813"/>
      <c r="ALX19" s="813"/>
      <c r="ALY19" s="813"/>
      <c r="ALZ19" s="813"/>
      <c r="AMA19" s="813"/>
      <c r="AMB19" s="813"/>
      <c r="AMC19" s="813"/>
      <c r="AMD19" s="813"/>
      <c r="AME19" s="813"/>
      <c r="AMF19" s="813"/>
      <c r="AMG19" s="813"/>
      <c r="AMH19" s="813"/>
      <c r="AMI19" s="813"/>
      <c r="AMJ19" s="813"/>
      <c r="AMK19" s="813"/>
      <c r="AML19" s="813"/>
      <c r="AMM19" s="813"/>
      <c r="AMN19" s="813"/>
      <c r="AMO19" s="813"/>
      <c r="AMP19" s="813"/>
      <c r="AMQ19" s="813"/>
      <c r="AMR19" s="813"/>
      <c r="AMS19" s="813"/>
      <c r="AMT19" s="813"/>
      <c r="AMU19" s="813"/>
      <c r="AMV19" s="813"/>
      <c r="AMW19" s="813"/>
      <c r="AMX19" s="813"/>
      <c r="AMY19" s="813"/>
      <c r="AMZ19" s="813"/>
      <c r="ANA19" s="813"/>
      <c r="ANB19" s="813"/>
      <c r="ANC19" s="813"/>
      <c r="AND19" s="813"/>
      <c r="ANE19" s="813"/>
      <c r="ANF19" s="813"/>
      <c r="ANG19" s="813"/>
      <c r="ANH19" s="813"/>
      <c r="ANI19" s="813"/>
      <c r="ANJ19" s="813"/>
      <c r="ANK19" s="813"/>
      <c r="ANL19" s="813"/>
      <c r="ANM19" s="813"/>
      <c r="ANN19" s="813"/>
      <c r="ANO19" s="813"/>
      <c r="ANP19" s="813"/>
      <c r="ANQ19" s="813"/>
      <c r="ANR19" s="813"/>
      <c r="ANS19" s="813"/>
      <c r="ANT19" s="813"/>
      <c r="ANU19" s="813"/>
      <c r="ANV19" s="813"/>
      <c r="ANW19" s="813"/>
      <c r="ANX19" s="813"/>
      <c r="ANY19" s="813"/>
      <c r="ANZ19" s="813"/>
      <c r="AOA19" s="813"/>
      <c r="AOB19" s="813"/>
      <c r="AOC19" s="813"/>
      <c r="AOD19" s="813"/>
      <c r="AOE19" s="813"/>
      <c r="AOF19" s="813"/>
      <c r="AOG19" s="813"/>
      <c r="AOH19" s="813"/>
      <c r="AOI19" s="813"/>
      <c r="AOJ19" s="813"/>
      <c r="AOK19" s="813"/>
      <c r="AOL19" s="813"/>
      <c r="AOM19" s="813"/>
      <c r="AON19" s="813"/>
      <c r="AOO19" s="813"/>
      <c r="AOP19" s="813"/>
      <c r="AOQ19" s="813"/>
      <c r="AOR19" s="813"/>
      <c r="AOS19" s="813"/>
      <c r="AOT19" s="813"/>
      <c r="AOU19" s="813"/>
      <c r="AOV19" s="813"/>
      <c r="AOW19" s="813"/>
      <c r="AOX19" s="813"/>
      <c r="AOY19" s="813"/>
      <c r="AOZ19" s="813"/>
      <c r="APA19" s="813"/>
      <c r="APB19" s="813"/>
      <c r="APC19" s="813"/>
      <c r="APD19" s="813"/>
      <c r="APE19" s="813"/>
      <c r="APF19" s="813"/>
      <c r="APG19" s="813"/>
      <c r="APH19" s="813"/>
      <c r="API19" s="813"/>
      <c r="APJ19" s="813"/>
      <c r="APK19" s="813"/>
      <c r="APL19" s="813"/>
      <c r="APM19" s="813"/>
      <c r="APN19" s="813"/>
      <c r="APO19" s="813"/>
      <c r="APP19" s="813"/>
      <c r="APQ19" s="813"/>
      <c r="APR19" s="813"/>
      <c r="APS19" s="813"/>
      <c r="APT19" s="813"/>
      <c r="APU19" s="813"/>
      <c r="APV19" s="813"/>
      <c r="APW19" s="813"/>
      <c r="APX19" s="813"/>
      <c r="APY19" s="813"/>
      <c r="APZ19" s="813"/>
      <c r="AQA19" s="813"/>
      <c r="AQB19" s="813"/>
      <c r="AQC19" s="813"/>
      <c r="AQD19" s="813"/>
      <c r="AQE19" s="813"/>
      <c r="AQF19" s="813"/>
      <c r="AQG19" s="813"/>
      <c r="AQH19" s="813"/>
      <c r="AQI19" s="813"/>
      <c r="AQJ19" s="813"/>
      <c r="AQK19" s="813"/>
      <c r="AQL19" s="813"/>
      <c r="AQM19" s="813"/>
      <c r="AQN19" s="813"/>
      <c r="AQO19" s="813"/>
      <c r="AQP19" s="813"/>
      <c r="AQQ19" s="813"/>
      <c r="AQR19" s="813"/>
      <c r="AQS19" s="813"/>
      <c r="AQT19" s="813"/>
      <c r="AQU19" s="813"/>
      <c r="AQV19" s="813"/>
      <c r="AQW19" s="813"/>
      <c r="AQX19" s="813"/>
      <c r="AQY19" s="813"/>
      <c r="AQZ19" s="813"/>
      <c r="ARA19" s="813"/>
      <c r="ARB19" s="813"/>
      <c r="ARC19" s="813"/>
      <c r="ARD19" s="813"/>
      <c r="ARE19" s="813"/>
      <c r="ARF19" s="813"/>
      <c r="ARG19" s="813"/>
      <c r="ARH19" s="813"/>
      <c r="ARI19" s="813"/>
      <c r="ARJ19" s="813"/>
      <c r="ARK19" s="813"/>
      <c r="ARL19" s="813"/>
      <c r="ARM19" s="813"/>
      <c r="ARN19" s="813"/>
      <c r="ARO19" s="813"/>
      <c r="ARP19" s="813"/>
      <c r="ARQ19" s="813"/>
      <c r="ARR19" s="813"/>
      <c r="ARS19" s="813"/>
      <c r="ART19" s="813"/>
      <c r="ARU19" s="813"/>
      <c r="ARV19" s="813"/>
      <c r="ARW19" s="813"/>
      <c r="ARX19" s="813"/>
      <c r="ARY19" s="813"/>
      <c r="ARZ19" s="813"/>
      <c r="ASA19" s="813"/>
      <c r="ASB19" s="813"/>
      <c r="ASC19" s="813"/>
      <c r="ASD19" s="813"/>
      <c r="ASE19" s="813"/>
      <c r="ASF19" s="813"/>
      <c r="ASG19" s="813"/>
      <c r="ASH19" s="813"/>
      <c r="ASI19" s="813"/>
      <c r="ASJ19" s="813"/>
      <c r="ASK19" s="813"/>
      <c r="ASL19" s="813"/>
      <c r="ASM19" s="813"/>
      <c r="ASN19" s="813"/>
      <c r="ASO19" s="813"/>
      <c r="ASP19" s="813"/>
      <c r="ASQ19" s="813"/>
      <c r="ASR19" s="813"/>
      <c r="ASS19" s="813"/>
      <c r="AST19" s="813"/>
      <c r="ASU19" s="813"/>
      <c r="ASV19" s="813"/>
      <c r="ASW19" s="813"/>
      <c r="ASX19" s="813"/>
      <c r="ASY19" s="813"/>
      <c r="ASZ19" s="813"/>
      <c r="ATA19" s="813"/>
      <c r="ATB19" s="813"/>
      <c r="ATC19" s="813"/>
      <c r="ATD19" s="813"/>
      <c r="ATE19" s="813"/>
      <c r="ATF19" s="813"/>
      <c r="ATG19" s="813"/>
      <c r="ATH19" s="813"/>
      <c r="ATI19" s="813"/>
      <c r="ATJ19" s="813"/>
      <c r="ATK19" s="813"/>
      <c r="ATL19" s="813"/>
      <c r="ATM19" s="813"/>
      <c r="ATN19" s="813"/>
      <c r="ATO19" s="813"/>
      <c r="ATP19" s="813"/>
      <c r="ATQ19" s="813"/>
      <c r="ATR19" s="813"/>
      <c r="ATS19" s="813"/>
      <c r="ATT19" s="813"/>
      <c r="ATU19" s="813"/>
      <c r="ATV19" s="813"/>
      <c r="ATW19" s="813"/>
      <c r="ATX19" s="813"/>
      <c r="ATY19" s="813"/>
      <c r="ATZ19" s="813"/>
      <c r="AUA19" s="813"/>
      <c r="AUB19" s="813"/>
      <c r="AUC19" s="813"/>
      <c r="AUD19" s="813"/>
      <c r="AUE19" s="813"/>
      <c r="AUF19" s="813"/>
      <c r="AUG19" s="813"/>
      <c r="AUH19" s="813"/>
      <c r="AUI19" s="813"/>
      <c r="AUJ19" s="813"/>
      <c r="AUK19" s="813"/>
      <c r="AUL19" s="813"/>
      <c r="AUM19" s="813"/>
      <c r="AUN19" s="813"/>
      <c r="AUO19" s="813"/>
      <c r="AUP19" s="813"/>
      <c r="AUQ19" s="813"/>
      <c r="AUR19" s="813"/>
      <c r="AUS19" s="813"/>
      <c r="AUT19" s="813"/>
      <c r="AUU19" s="813"/>
      <c r="AUV19" s="813"/>
      <c r="AUW19" s="813"/>
      <c r="AUX19" s="813"/>
      <c r="AUY19" s="813"/>
      <c r="AUZ19" s="813"/>
      <c r="AVA19" s="813"/>
      <c r="AVB19" s="813"/>
      <c r="AVC19" s="813"/>
      <c r="AVD19" s="813"/>
      <c r="AVE19" s="813"/>
      <c r="AVF19" s="813"/>
      <c r="AVG19" s="813"/>
      <c r="AVH19" s="813"/>
      <c r="AVI19" s="813"/>
      <c r="AVJ19" s="813"/>
      <c r="AVK19" s="813"/>
      <c r="AVL19" s="813"/>
      <c r="AVM19" s="813"/>
      <c r="AVN19" s="813"/>
      <c r="AVO19" s="813"/>
      <c r="AVP19" s="813"/>
      <c r="AVQ19" s="813"/>
      <c r="AVR19" s="813"/>
      <c r="AVS19" s="813"/>
      <c r="AVT19" s="813"/>
      <c r="AVU19" s="813"/>
      <c r="AVV19" s="813"/>
      <c r="AVW19" s="813"/>
      <c r="AVX19" s="813"/>
      <c r="AVY19" s="813"/>
      <c r="AVZ19" s="813"/>
      <c r="AWA19" s="813"/>
      <c r="AWB19" s="813"/>
      <c r="AWC19" s="813"/>
      <c r="AWD19" s="813"/>
      <c r="AWE19" s="813"/>
      <c r="AWF19" s="813"/>
      <c r="AWG19" s="813"/>
      <c r="AWH19" s="813"/>
      <c r="AWI19" s="813"/>
      <c r="AWJ19" s="813"/>
      <c r="AWK19" s="813"/>
      <c r="AWL19" s="813"/>
      <c r="AWM19" s="813"/>
      <c r="AWN19" s="813"/>
      <c r="AWO19" s="813"/>
      <c r="AWP19" s="813"/>
      <c r="AWQ19" s="813"/>
      <c r="AWR19" s="813"/>
      <c r="AWS19" s="813"/>
      <c r="AWT19" s="813"/>
      <c r="AWU19" s="813"/>
      <c r="AWV19" s="813"/>
      <c r="AWW19" s="813"/>
      <c r="AWX19" s="813"/>
      <c r="AWY19" s="813"/>
      <c r="AWZ19" s="813"/>
      <c r="AXA19" s="813"/>
      <c r="AXB19" s="813"/>
      <c r="AXC19" s="813"/>
      <c r="AXD19" s="813"/>
      <c r="AXE19" s="813"/>
      <c r="AXF19" s="813"/>
      <c r="AXG19" s="813"/>
      <c r="AXH19" s="813"/>
      <c r="AXI19" s="813"/>
      <c r="AXJ19" s="813"/>
      <c r="AXK19" s="813"/>
      <c r="AXL19" s="813"/>
      <c r="AXM19" s="813"/>
      <c r="AXN19" s="813"/>
      <c r="AXO19" s="813"/>
      <c r="AXP19" s="813"/>
      <c r="AXQ19" s="813"/>
      <c r="AXR19" s="813"/>
      <c r="AXS19" s="813"/>
      <c r="AXT19" s="813"/>
      <c r="AXU19" s="813"/>
      <c r="AXV19" s="813"/>
      <c r="AXW19" s="813"/>
      <c r="AXX19" s="813"/>
      <c r="AXY19" s="813"/>
      <c r="AXZ19" s="813"/>
      <c r="AYA19" s="813"/>
      <c r="AYB19" s="813"/>
      <c r="AYC19" s="813"/>
      <c r="AYD19" s="813"/>
      <c r="AYE19" s="813"/>
      <c r="AYF19" s="813"/>
      <c r="AYG19" s="813"/>
      <c r="AYH19" s="813"/>
      <c r="AYI19" s="813"/>
      <c r="AYJ19" s="813"/>
      <c r="AYK19" s="813"/>
      <c r="AYL19" s="813"/>
      <c r="AYM19" s="813"/>
      <c r="AYN19" s="813"/>
      <c r="AYO19" s="813"/>
      <c r="AYP19" s="813"/>
      <c r="AYQ19" s="813"/>
      <c r="AYR19" s="813"/>
      <c r="AYS19" s="813"/>
      <c r="AYT19" s="813"/>
      <c r="AYU19" s="813"/>
      <c r="AYV19" s="813"/>
      <c r="AYW19" s="813"/>
      <c r="AYX19" s="813"/>
      <c r="AYY19" s="813"/>
      <c r="AYZ19" s="813"/>
      <c r="AZA19" s="813"/>
      <c r="AZB19" s="813"/>
      <c r="AZC19" s="813"/>
      <c r="AZD19" s="813"/>
      <c r="AZE19" s="813"/>
      <c r="AZF19" s="813"/>
      <c r="AZG19" s="813"/>
      <c r="AZH19" s="813"/>
      <c r="AZI19" s="813"/>
      <c r="AZJ19" s="813"/>
      <c r="AZK19" s="813"/>
      <c r="AZL19" s="813"/>
      <c r="AZM19" s="813"/>
      <c r="AZN19" s="813"/>
      <c r="AZO19" s="813"/>
      <c r="AZP19" s="813"/>
      <c r="AZQ19" s="813"/>
      <c r="AZR19" s="813"/>
      <c r="AZS19" s="813"/>
      <c r="AZT19" s="813"/>
      <c r="AZU19" s="813"/>
      <c r="AZV19" s="813"/>
      <c r="AZW19" s="813"/>
      <c r="AZX19" s="813"/>
      <c r="AZY19" s="813"/>
      <c r="AZZ19" s="813"/>
      <c r="BAA19" s="813"/>
      <c r="BAB19" s="813"/>
      <c r="BAC19" s="813"/>
      <c r="BAD19" s="813"/>
      <c r="BAE19" s="813"/>
      <c r="BAF19" s="813"/>
      <c r="BAG19" s="813"/>
      <c r="BAH19" s="813"/>
      <c r="BAI19" s="813"/>
      <c r="BAJ19" s="813"/>
      <c r="BAK19" s="813"/>
      <c r="BAL19" s="813"/>
      <c r="BAM19" s="813"/>
      <c r="BAN19" s="813"/>
      <c r="BAO19" s="813"/>
      <c r="BAP19" s="813"/>
      <c r="BAQ19" s="813"/>
      <c r="BAR19" s="813"/>
      <c r="BAS19" s="813"/>
      <c r="BAT19" s="813"/>
      <c r="BAU19" s="813"/>
      <c r="BAV19" s="813"/>
      <c r="BAW19" s="813"/>
      <c r="BAX19" s="813"/>
      <c r="BAY19" s="813"/>
      <c r="BAZ19" s="813"/>
      <c r="BBA19" s="813"/>
      <c r="BBB19" s="813"/>
      <c r="BBC19" s="813"/>
      <c r="BBD19" s="813"/>
      <c r="BBE19" s="813"/>
      <c r="BBF19" s="813"/>
      <c r="BBG19" s="813"/>
      <c r="BBH19" s="813"/>
      <c r="BBI19" s="813"/>
      <c r="BBJ19" s="813"/>
      <c r="BBK19" s="813"/>
      <c r="BBL19" s="813"/>
      <c r="BBM19" s="813"/>
      <c r="BBN19" s="813"/>
      <c r="BBO19" s="813"/>
      <c r="BBP19" s="813"/>
      <c r="BBQ19" s="813"/>
      <c r="BBR19" s="813"/>
      <c r="BBS19" s="813"/>
      <c r="BBT19" s="813"/>
      <c r="BBU19" s="813"/>
      <c r="BBV19" s="813"/>
      <c r="BBW19" s="813"/>
      <c r="BBX19" s="813"/>
      <c r="BBY19" s="813"/>
      <c r="BBZ19" s="813"/>
      <c r="BCA19" s="813"/>
      <c r="BCB19" s="813"/>
      <c r="BCC19" s="813"/>
      <c r="BCD19" s="813"/>
      <c r="BCE19" s="813"/>
      <c r="BCF19" s="813"/>
      <c r="BCG19" s="813"/>
      <c r="BCH19" s="813"/>
      <c r="BCI19" s="813"/>
      <c r="BCJ19" s="813"/>
      <c r="BCK19" s="813"/>
      <c r="BCL19" s="813"/>
      <c r="BCM19" s="813"/>
      <c r="BCN19" s="813"/>
      <c r="BCO19" s="813"/>
      <c r="BCP19" s="813"/>
      <c r="BCQ19" s="813"/>
      <c r="BCR19" s="813"/>
      <c r="BCS19" s="813"/>
      <c r="BCT19" s="813"/>
      <c r="BCU19" s="813"/>
      <c r="BCV19" s="813"/>
      <c r="BCW19" s="813"/>
      <c r="BCX19" s="813"/>
      <c r="BCY19" s="813"/>
      <c r="BCZ19" s="813"/>
      <c r="BDA19" s="813"/>
      <c r="BDB19" s="813"/>
      <c r="BDC19" s="813"/>
      <c r="BDD19" s="813"/>
      <c r="BDE19" s="813"/>
      <c r="BDF19" s="813"/>
      <c r="BDG19" s="813"/>
      <c r="BDH19" s="813"/>
      <c r="BDI19" s="813"/>
      <c r="BDJ19" s="813"/>
      <c r="BDK19" s="813"/>
      <c r="BDL19" s="813"/>
      <c r="BDM19" s="813"/>
      <c r="BDN19" s="813"/>
      <c r="BDO19" s="813"/>
      <c r="BDP19" s="813"/>
      <c r="BDQ19" s="813"/>
      <c r="BDR19" s="813"/>
      <c r="BDS19" s="813"/>
      <c r="BDT19" s="813"/>
      <c r="BDU19" s="813"/>
      <c r="BDV19" s="813"/>
      <c r="BDW19" s="813"/>
      <c r="BDX19" s="813"/>
      <c r="BDY19" s="813"/>
      <c r="BDZ19" s="813"/>
      <c r="BEA19" s="813"/>
      <c r="BEB19" s="813"/>
      <c r="BEC19" s="813"/>
      <c r="BED19" s="813"/>
      <c r="BEE19" s="813"/>
      <c r="BEF19" s="813"/>
      <c r="BEG19" s="813"/>
      <c r="BEH19" s="813"/>
      <c r="BEI19" s="813"/>
      <c r="BEJ19" s="813"/>
      <c r="BEK19" s="813"/>
      <c r="BEL19" s="813"/>
      <c r="BEM19" s="813"/>
      <c r="BEN19" s="813"/>
      <c r="BEO19" s="813"/>
      <c r="BEP19" s="813"/>
      <c r="BEQ19" s="813"/>
      <c r="BER19" s="813"/>
      <c r="BES19" s="813"/>
      <c r="BET19" s="813"/>
      <c r="BEU19" s="813"/>
      <c r="BEV19" s="813"/>
      <c r="BEW19" s="813"/>
      <c r="BEX19" s="813"/>
      <c r="BEY19" s="813"/>
      <c r="BEZ19" s="813"/>
      <c r="BFA19" s="813"/>
      <c r="BFB19" s="813"/>
      <c r="BFC19" s="813"/>
      <c r="BFD19" s="813"/>
      <c r="BFE19" s="813"/>
      <c r="BFF19" s="813"/>
      <c r="BFG19" s="813"/>
      <c r="BFH19" s="813"/>
      <c r="BFI19" s="813"/>
      <c r="BFJ19" s="813"/>
      <c r="BFK19" s="813"/>
      <c r="BFL19" s="813"/>
      <c r="BFM19" s="813"/>
      <c r="BFN19" s="813"/>
      <c r="BFO19" s="813"/>
      <c r="BFP19" s="813"/>
      <c r="BFQ19" s="813"/>
      <c r="BFR19" s="813"/>
      <c r="BFS19" s="813"/>
      <c r="BFT19" s="813"/>
      <c r="BFU19" s="813"/>
      <c r="BFV19" s="813"/>
      <c r="BFW19" s="813"/>
      <c r="BFX19" s="813"/>
      <c r="BFY19" s="813"/>
      <c r="BFZ19" s="813"/>
      <c r="BGA19" s="813"/>
      <c r="BGB19" s="813"/>
      <c r="BGC19" s="813"/>
      <c r="BGD19" s="813"/>
      <c r="BGE19" s="813"/>
      <c r="BGF19" s="813"/>
      <c r="BGG19" s="813"/>
      <c r="BGH19" s="813"/>
      <c r="BGI19" s="813"/>
      <c r="BGJ19" s="813"/>
      <c r="BGK19" s="813"/>
      <c r="BGL19" s="813"/>
      <c r="BGM19" s="813"/>
      <c r="BGN19" s="813"/>
      <c r="BGO19" s="813"/>
      <c r="BGP19" s="813"/>
      <c r="BGQ19" s="813"/>
      <c r="BGR19" s="813"/>
      <c r="BGS19" s="813"/>
      <c r="BGT19" s="813"/>
      <c r="BGU19" s="813"/>
      <c r="BGV19" s="813"/>
      <c r="BGW19" s="813"/>
      <c r="BGX19" s="813"/>
      <c r="BGY19" s="813"/>
      <c r="BGZ19" s="813"/>
      <c r="BHA19" s="813"/>
      <c r="BHB19" s="813"/>
      <c r="BHC19" s="813"/>
      <c r="BHD19" s="813"/>
      <c r="BHE19" s="813"/>
      <c r="BHF19" s="813"/>
      <c r="BHG19" s="813"/>
      <c r="BHH19" s="813"/>
      <c r="BHI19" s="813"/>
      <c r="BHJ19" s="813"/>
      <c r="BHK19" s="813"/>
      <c r="BHL19" s="813"/>
      <c r="BHM19" s="813"/>
      <c r="BHN19" s="813"/>
      <c r="BHO19" s="813"/>
      <c r="BHP19" s="813"/>
      <c r="BHQ19" s="813"/>
      <c r="BHR19" s="813"/>
      <c r="BHS19" s="813"/>
      <c r="BHT19" s="813"/>
      <c r="BHU19" s="813"/>
      <c r="BHV19" s="813"/>
      <c r="BHW19" s="813"/>
      <c r="BHX19" s="813"/>
      <c r="BHY19" s="813"/>
      <c r="BHZ19" s="813"/>
      <c r="BIA19" s="813"/>
      <c r="BIB19" s="813"/>
      <c r="BIC19" s="813"/>
      <c r="BID19" s="813"/>
      <c r="BIE19" s="813"/>
      <c r="BIF19" s="813"/>
      <c r="BIG19" s="813"/>
      <c r="BIH19" s="813"/>
      <c r="BII19" s="813"/>
      <c r="BIJ19" s="813"/>
      <c r="BIK19" s="813"/>
      <c r="BIL19" s="813"/>
      <c r="BIM19" s="813"/>
      <c r="BIN19" s="813"/>
      <c r="BIO19" s="813"/>
      <c r="BIP19" s="813"/>
      <c r="BIQ19" s="813"/>
      <c r="BIR19" s="813"/>
      <c r="BIS19" s="813"/>
      <c r="BIT19" s="813"/>
      <c r="BIU19" s="813"/>
      <c r="BIV19" s="813"/>
      <c r="BIW19" s="813"/>
      <c r="BIX19" s="813"/>
      <c r="BIY19" s="813"/>
      <c r="BIZ19" s="813"/>
      <c r="BJA19" s="813"/>
      <c r="BJB19" s="813"/>
      <c r="BJC19" s="813"/>
      <c r="BJD19" s="813"/>
      <c r="BJE19" s="813"/>
      <c r="BJF19" s="813"/>
      <c r="BJG19" s="813"/>
      <c r="BJH19" s="813"/>
      <c r="BJI19" s="813"/>
      <c r="BJJ19" s="813"/>
      <c r="BJK19" s="813"/>
      <c r="BJL19" s="813"/>
      <c r="BJM19" s="813"/>
      <c r="BJN19" s="813"/>
      <c r="BJO19" s="813"/>
      <c r="BJP19" s="813"/>
      <c r="BJQ19" s="813"/>
      <c r="BJR19" s="813"/>
      <c r="BJS19" s="813"/>
      <c r="BJT19" s="813"/>
      <c r="BJU19" s="813"/>
      <c r="BJV19" s="813"/>
      <c r="BJW19" s="813"/>
      <c r="BJX19" s="813"/>
      <c r="BJY19" s="813"/>
      <c r="BJZ19" s="813"/>
      <c r="BKA19" s="813"/>
      <c r="BKB19" s="813"/>
      <c r="BKC19" s="813"/>
      <c r="BKD19" s="813"/>
      <c r="BKE19" s="813"/>
      <c r="BKF19" s="813"/>
      <c r="BKG19" s="813"/>
      <c r="BKH19" s="813"/>
      <c r="BKI19" s="813"/>
      <c r="BKJ19" s="813"/>
      <c r="BKK19" s="813"/>
      <c r="BKL19" s="813"/>
      <c r="BKM19" s="813"/>
      <c r="BKN19" s="813"/>
      <c r="BKO19" s="813"/>
      <c r="BKP19" s="813"/>
      <c r="BKQ19" s="813"/>
      <c r="BKR19" s="813"/>
      <c r="BKS19" s="813"/>
      <c r="BKT19" s="813"/>
      <c r="BKU19" s="813"/>
      <c r="BKV19" s="813"/>
      <c r="BKW19" s="813"/>
      <c r="BKX19" s="813"/>
      <c r="BKY19" s="813"/>
      <c r="BKZ19" s="813"/>
      <c r="BLA19" s="813"/>
      <c r="BLB19" s="813"/>
      <c r="BLC19" s="813"/>
      <c r="BLD19" s="813"/>
      <c r="BLE19" s="813"/>
      <c r="BLF19" s="813"/>
      <c r="BLG19" s="813"/>
      <c r="BLH19" s="813"/>
      <c r="BLI19" s="813"/>
      <c r="BLJ19" s="813"/>
      <c r="BLK19" s="813"/>
      <c r="BLL19" s="813"/>
      <c r="BLM19" s="813"/>
      <c r="BLN19" s="813"/>
      <c r="BLO19" s="813"/>
      <c r="BLP19" s="813"/>
      <c r="BLQ19" s="813"/>
      <c r="BLR19" s="813"/>
      <c r="BLS19" s="813"/>
      <c r="BLT19" s="813"/>
      <c r="BLU19" s="813"/>
      <c r="BLV19" s="813"/>
      <c r="BLW19" s="813"/>
      <c r="BLX19" s="813"/>
      <c r="BLY19" s="813"/>
      <c r="BLZ19" s="813"/>
      <c r="BMA19" s="813"/>
      <c r="BMB19" s="813"/>
      <c r="BMC19" s="813"/>
      <c r="BMD19" s="813"/>
      <c r="BME19" s="813"/>
      <c r="BMF19" s="813"/>
      <c r="BMG19" s="813"/>
      <c r="BMH19" s="813"/>
      <c r="BMI19" s="813"/>
      <c r="BMJ19" s="813"/>
      <c r="BMK19" s="813"/>
      <c r="BML19" s="813"/>
      <c r="BMM19" s="813"/>
      <c r="BMN19" s="813"/>
      <c r="BMO19" s="813"/>
      <c r="BMP19" s="813"/>
      <c r="BMQ19" s="813"/>
      <c r="BMR19" s="813"/>
      <c r="BMS19" s="813"/>
      <c r="BMT19" s="813"/>
      <c r="BMU19" s="813"/>
      <c r="BMV19" s="813"/>
      <c r="BMW19" s="813"/>
      <c r="BMX19" s="813"/>
      <c r="BMY19" s="813"/>
      <c r="BMZ19" s="813"/>
      <c r="BNA19" s="813"/>
      <c r="BNB19" s="813"/>
      <c r="BNC19" s="813"/>
      <c r="BND19" s="813"/>
      <c r="BNE19" s="813"/>
      <c r="BNF19" s="813"/>
      <c r="BNG19" s="813"/>
      <c r="BNH19" s="813"/>
      <c r="BNI19" s="813"/>
      <c r="BNJ19" s="813"/>
      <c r="BNK19" s="813"/>
      <c r="BNL19" s="813"/>
      <c r="BNM19" s="813"/>
      <c r="BNN19" s="813"/>
      <c r="BNO19" s="813"/>
      <c r="BNP19" s="813"/>
      <c r="BNQ19" s="813"/>
      <c r="BNR19" s="813"/>
      <c r="BNS19" s="813"/>
      <c r="BNT19" s="813"/>
      <c r="BNU19" s="813"/>
      <c r="BNV19" s="813"/>
      <c r="BNW19" s="813"/>
      <c r="BNX19" s="813"/>
      <c r="BNY19" s="813"/>
      <c r="BNZ19" s="813"/>
      <c r="BOA19" s="813"/>
      <c r="BOB19" s="813"/>
      <c r="BOC19" s="813"/>
      <c r="BOD19" s="813"/>
      <c r="BOE19" s="813"/>
      <c r="BOF19" s="813"/>
      <c r="BOG19" s="813"/>
      <c r="BOH19" s="813"/>
      <c r="BOI19" s="813"/>
      <c r="BOJ19" s="813"/>
      <c r="BOK19" s="813"/>
      <c r="BOL19" s="813"/>
      <c r="BOM19" s="813"/>
      <c r="BON19" s="813"/>
      <c r="BOO19" s="813"/>
      <c r="BOP19" s="813"/>
      <c r="BOQ19" s="813"/>
      <c r="BOR19" s="813"/>
      <c r="BOS19" s="813"/>
      <c r="BOT19" s="813"/>
      <c r="BOU19" s="813"/>
      <c r="BOV19" s="813"/>
      <c r="BOW19" s="813"/>
      <c r="BOX19" s="813"/>
      <c r="BOY19" s="813"/>
      <c r="BOZ19" s="813"/>
      <c r="BPA19" s="813"/>
      <c r="BPB19" s="813"/>
      <c r="BPC19" s="813"/>
      <c r="BPD19" s="813"/>
      <c r="BPE19" s="813"/>
      <c r="BPF19" s="813"/>
      <c r="BPG19" s="813"/>
      <c r="BPH19" s="813"/>
      <c r="BPI19" s="813"/>
      <c r="BPJ19" s="813"/>
      <c r="BPK19" s="813"/>
      <c r="BPL19" s="813"/>
      <c r="BPM19" s="813"/>
      <c r="BPN19" s="813"/>
      <c r="BPO19" s="813"/>
      <c r="BPP19" s="813"/>
      <c r="BPQ19" s="813"/>
      <c r="BPR19" s="813"/>
      <c r="BPS19" s="813"/>
      <c r="BPT19" s="813"/>
      <c r="BPU19" s="813"/>
      <c r="BPV19" s="813"/>
      <c r="BPW19" s="813"/>
      <c r="BPX19" s="813"/>
      <c r="BPY19" s="813"/>
      <c r="BPZ19" s="813"/>
      <c r="BQA19" s="813"/>
      <c r="BQB19" s="813"/>
      <c r="BQC19" s="813"/>
      <c r="BQD19" s="813"/>
      <c r="BQE19" s="813"/>
      <c r="BQF19" s="813"/>
      <c r="BQG19" s="813"/>
      <c r="BQH19" s="813"/>
      <c r="BQI19" s="813"/>
      <c r="BQJ19" s="813"/>
      <c r="BQK19" s="813"/>
      <c r="BQL19" s="813"/>
      <c r="BQM19" s="813"/>
      <c r="BQN19" s="813"/>
      <c r="BQO19" s="813"/>
      <c r="BQP19" s="813"/>
      <c r="BQQ19" s="813"/>
      <c r="BQR19" s="813"/>
      <c r="BQS19" s="813"/>
      <c r="BQT19" s="813"/>
      <c r="BQU19" s="813"/>
      <c r="BQV19" s="813"/>
      <c r="BQW19" s="813"/>
      <c r="BQX19" s="813"/>
      <c r="BQY19" s="813"/>
      <c r="BQZ19" s="813"/>
      <c r="BRA19" s="813"/>
      <c r="BRB19" s="813"/>
      <c r="BRC19" s="813"/>
      <c r="BRD19" s="813"/>
      <c r="BRE19" s="813"/>
      <c r="BRF19" s="813"/>
      <c r="BRG19" s="813"/>
      <c r="BRH19" s="813"/>
      <c r="BRI19" s="813"/>
      <c r="BRJ19" s="813"/>
      <c r="BRK19" s="813"/>
      <c r="BRL19" s="813"/>
      <c r="BRM19" s="813"/>
      <c r="BRN19" s="813"/>
      <c r="BRO19" s="813"/>
      <c r="BRP19" s="813"/>
      <c r="BRQ19" s="813"/>
      <c r="BRR19" s="813"/>
      <c r="BRS19" s="813"/>
      <c r="BRT19" s="813"/>
      <c r="BRU19" s="813"/>
      <c r="BRV19" s="813"/>
      <c r="BRW19" s="813"/>
      <c r="BRX19" s="813"/>
      <c r="BRY19" s="813"/>
      <c r="BRZ19" s="813"/>
      <c r="BSA19" s="813"/>
      <c r="BSB19" s="813"/>
      <c r="BSC19" s="813"/>
      <c r="BSD19" s="813"/>
      <c r="BSE19" s="813"/>
      <c r="BSF19" s="813"/>
      <c r="BSG19" s="813"/>
      <c r="BSH19" s="813"/>
      <c r="BSI19" s="813"/>
      <c r="BSJ19" s="813"/>
      <c r="BSK19" s="813"/>
      <c r="BSL19" s="813"/>
      <c r="BSM19" s="813"/>
      <c r="BSN19" s="813"/>
      <c r="BSO19" s="813"/>
      <c r="BSP19" s="813"/>
      <c r="BSQ19" s="813"/>
      <c r="BSR19" s="813"/>
      <c r="BSS19" s="813"/>
      <c r="BST19" s="813"/>
      <c r="BSU19" s="813"/>
      <c r="BSV19" s="813"/>
      <c r="BSW19" s="813"/>
      <c r="BSX19" s="813"/>
      <c r="BSY19" s="813"/>
      <c r="BSZ19" s="813"/>
      <c r="BTA19" s="813"/>
      <c r="BTB19" s="813"/>
      <c r="BTC19" s="813"/>
      <c r="BTD19" s="813"/>
      <c r="BTE19" s="813"/>
      <c r="BTF19" s="813"/>
      <c r="BTG19" s="813"/>
      <c r="BTH19" s="813"/>
      <c r="BTI19" s="813"/>
      <c r="BTJ19" s="813"/>
      <c r="BTK19" s="813"/>
      <c r="BTL19" s="813"/>
      <c r="BTM19" s="813"/>
      <c r="BTN19" s="813"/>
      <c r="BTO19" s="813"/>
      <c r="BTP19" s="813"/>
      <c r="BTQ19" s="813"/>
      <c r="BTR19" s="813"/>
      <c r="BTS19" s="813"/>
      <c r="BTT19" s="813"/>
      <c r="BTU19" s="813"/>
      <c r="BTV19" s="813"/>
      <c r="BTW19" s="813"/>
      <c r="BTX19" s="813"/>
      <c r="BTY19" s="813"/>
      <c r="BTZ19" s="813"/>
      <c r="BUA19" s="813"/>
      <c r="BUB19" s="813"/>
      <c r="BUC19" s="813"/>
      <c r="BUD19" s="813"/>
      <c r="BUE19" s="813"/>
      <c r="BUF19" s="813"/>
      <c r="BUG19" s="813"/>
      <c r="BUH19" s="813"/>
      <c r="BUI19" s="813"/>
      <c r="BUJ19" s="813"/>
      <c r="BUK19" s="813"/>
      <c r="BUL19" s="813"/>
      <c r="BUM19" s="813"/>
      <c r="BUN19" s="813"/>
      <c r="BUO19" s="813"/>
      <c r="BUP19" s="813"/>
      <c r="BUQ19" s="813"/>
      <c r="BUR19" s="813"/>
      <c r="BUS19" s="813"/>
      <c r="BUT19" s="813"/>
      <c r="BUU19" s="813"/>
      <c r="BUV19" s="813"/>
      <c r="BUW19" s="813"/>
      <c r="BUX19" s="813"/>
      <c r="BUY19" s="813"/>
      <c r="BUZ19" s="813"/>
      <c r="BVA19" s="813"/>
      <c r="BVB19" s="813"/>
      <c r="BVC19" s="813"/>
      <c r="BVD19" s="813"/>
      <c r="BVE19" s="813"/>
      <c r="BVF19" s="813"/>
      <c r="BVG19" s="813"/>
      <c r="BVH19" s="813"/>
      <c r="BVI19" s="813"/>
      <c r="BVJ19" s="813"/>
      <c r="BVK19" s="813"/>
      <c r="BVL19" s="813"/>
      <c r="BVM19" s="813"/>
      <c r="BVN19" s="813"/>
      <c r="BVO19" s="813"/>
      <c r="BVP19" s="813"/>
      <c r="BVQ19" s="813"/>
      <c r="BVR19" s="813"/>
      <c r="BVS19" s="813"/>
      <c r="BVT19" s="813"/>
      <c r="BVU19" s="813"/>
      <c r="BVV19" s="813"/>
      <c r="BVW19" s="813"/>
      <c r="BVX19" s="813"/>
      <c r="BVY19" s="813"/>
      <c r="BVZ19" s="813"/>
      <c r="BWA19" s="813"/>
      <c r="BWB19" s="813"/>
      <c r="BWC19" s="813"/>
      <c r="BWD19" s="813"/>
      <c r="BWE19" s="813"/>
      <c r="BWF19" s="813"/>
      <c r="BWG19" s="813"/>
      <c r="BWH19" s="813"/>
      <c r="BWI19" s="813"/>
      <c r="BWJ19" s="813"/>
      <c r="BWK19" s="813"/>
      <c r="BWL19" s="813"/>
      <c r="BWM19" s="813"/>
      <c r="BWN19" s="813"/>
      <c r="BWO19" s="813"/>
      <c r="BWP19" s="813"/>
      <c r="BWQ19" s="813"/>
      <c r="BWR19" s="813"/>
      <c r="BWS19" s="813"/>
      <c r="BWT19" s="813"/>
      <c r="BWU19" s="813"/>
      <c r="BWV19" s="813"/>
      <c r="BWW19" s="813"/>
      <c r="BWX19" s="813"/>
      <c r="BWY19" s="813"/>
      <c r="BWZ19" s="813"/>
      <c r="BXA19" s="813"/>
      <c r="BXB19" s="813"/>
      <c r="BXC19" s="813"/>
      <c r="BXD19" s="813"/>
      <c r="BXE19" s="813"/>
      <c r="BXF19" s="813"/>
      <c r="BXG19" s="813"/>
      <c r="BXH19" s="813"/>
      <c r="BXI19" s="813"/>
      <c r="BXJ19" s="813"/>
      <c r="BXK19" s="813"/>
      <c r="BXL19" s="813"/>
      <c r="BXM19" s="813"/>
      <c r="BXN19" s="813"/>
      <c r="BXO19" s="813"/>
      <c r="BXP19" s="813"/>
      <c r="BXQ19" s="813"/>
      <c r="BXR19" s="813"/>
      <c r="BXS19" s="813"/>
      <c r="BXT19" s="813"/>
      <c r="BXU19" s="813"/>
      <c r="BXV19" s="813"/>
      <c r="BXW19" s="813"/>
      <c r="BXX19" s="813"/>
      <c r="BXY19" s="813"/>
      <c r="BXZ19" s="813"/>
      <c r="BYA19" s="813"/>
      <c r="BYB19" s="813"/>
      <c r="BYC19" s="813"/>
      <c r="BYD19" s="813"/>
      <c r="BYE19" s="813"/>
      <c r="BYF19" s="813"/>
      <c r="BYG19" s="813"/>
      <c r="BYH19" s="813"/>
      <c r="BYI19" s="813"/>
      <c r="BYJ19" s="813"/>
      <c r="BYK19" s="813"/>
      <c r="BYL19" s="813"/>
      <c r="BYM19" s="813"/>
      <c r="BYN19" s="813"/>
      <c r="BYO19" s="813"/>
      <c r="BYP19" s="813"/>
      <c r="BYQ19" s="813"/>
      <c r="BYR19" s="813"/>
      <c r="BYS19" s="813"/>
      <c r="BYT19" s="813"/>
      <c r="BYU19" s="813"/>
      <c r="BYV19" s="813"/>
      <c r="BYW19" s="813"/>
      <c r="BYX19" s="813"/>
      <c r="BYY19" s="813"/>
      <c r="BYZ19" s="813"/>
      <c r="BZA19" s="813"/>
      <c r="BZB19" s="813"/>
      <c r="BZC19" s="813"/>
      <c r="BZD19" s="813"/>
      <c r="BZE19" s="813"/>
      <c r="BZF19" s="813"/>
      <c r="BZG19" s="813"/>
      <c r="BZH19" s="813"/>
      <c r="BZI19" s="813"/>
      <c r="BZJ19" s="813"/>
      <c r="BZK19" s="813"/>
      <c r="BZL19" s="813"/>
      <c r="BZM19" s="813"/>
      <c r="BZN19" s="813"/>
      <c r="BZO19" s="813"/>
      <c r="BZP19" s="813"/>
      <c r="BZQ19" s="813"/>
      <c r="BZR19" s="813"/>
      <c r="BZS19" s="813"/>
      <c r="BZT19" s="813"/>
      <c r="BZU19" s="813"/>
      <c r="BZV19" s="813"/>
      <c r="BZW19" s="813"/>
      <c r="BZX19" s="813"/>
      <c r="BZY19" s="813"/>
      <c r="BZZ19" s="813"/>
      <c r="CAA19" s="813"/>
      <c r="CAB19" s="813"/>
      <c r="CAC19" s="813"/>
      <c r="CAD19" s="813"/>
      <c r="CAE19" s="813"/>
      <c r="CAF19" s="813"/>
      <c r="CAG19" s="813"/>
      <c r="CAH19" s="813"/>
      <c r="CAI19" s="813"/>
      <c r="CAJ19" s="813"/>
      <c r="CAK19" s="813"/>
      <c r="CAL19" s="813"/>
      <c r="CAM19" s="813"/>
      <c r="CAN19" s="813"/>
      <c r="CAO19" s="813"/>
      <c r="CAP19" s="813"/>
      <c r="CAQ19" s="813"/>
      <c r="CAR19" s="813"/>
      <c r="CAS19" s="813"/>
      <c r="CAT19" s="813"/>
      <c r="CAU19" s="813"/>
      <c r="CAV19" s="813"/>
      <c r="CAW19" s="813"/>
      <c r="CAX19" s="813"/>
      <c r="CAY19" s="813"/>
      <c r="CAZ19" s="813"/>
      <c r="CBA19" s="813"/>
      <c r="CBB19" s="813"/>
      <c r="CBC19" s="813"/>
      <c r="CBD19" s="813"/>
      <c r="CBE19" s="813"/>
      <c r="CBF19" s="813"/>
      <c r="CBG19" s="813"/>
      <c r="CBH19" s="813"/>
      <c r="CBI19" s="813"/>
      <c r="CBJ19" s="813"/>
      <c r="CBK19" s="813"/>
      <c r="CBL19" s="813"/>
      <c r="CBM19" s="813"/>
      <c r="CBN19" s="813"/>
      <c r="CBO19" s="813"/>
      <c r="CBP19" s="813"/>
      <c r="CBQ19" s="813"/>
      <c r="CBR19" s="813"/>
      <c r="CBS19" s="813"/>
      <c r="CBT19" s="813"/>
      <c r="CBU19" s="813"/>
      <c r="CBV19" s="813"/>
      <c r="CBW19" s="813"/>
      <c r="CBX19" s="813"/>
      <c r="CBY19" s="813"/>
      <c r="CBZ19" s="813"/>
      <c r="CCA19" s="813"/>
      <c r="CCB19" s="813"/>
      <c r="CCC19" s="813"/>
      <c r="CCD19" s="813"/>
      <c r="CCE19" s="813"/>
      <c r="CCF19" s="813"/>
      <c r="CCG19" s="813"/>
      <c r="CCH19" s="813"/>
      <c r="CCI19" s="813"/>
      <c r="CCJ19" s="813"/>
      <c r="CCK19" s="813"/>
      <c r="CCL19" s="813"/>
      <c r="CCM19" s="813"/>
      <c r="CCN19" s="813"/>
      <c r="CCO19" s="813"/>
      <c r="CCP19" s="813"/>
      <c r="CCQ19" s="813"/>
      <c r="CCR19" s="813"/>
      <c r="CCS19" s="813"/>
      <c r="CCT19" s="813"/>
      <c r="CCU19" s="813"/>
      <c r="CCV19" s="813"/>
      <c r="CCW19" s="813"/>
      <c r="CCX19" s="813"/>
      <c r="CCY19" s="813"/>
      <c r="CCZ19" s="813"/>
      <c r="CDA19" s="813"/>
      <c r="CDB19" s="813"/>
      <c r="CDC19" s="813"/>
      <c r="CDD19" s="813"/>
      <c r="CDE19" s="813"/>
      <c r="CDF19" s="813"/>
      <c r="CDG19" s="813"/>
      <c r="CDH19" s="813"/>
      <c r="CDI19" s="813"/>
      <c r="CDJ19" s="813"/>
      <c r="CDK19" s="813"/>
      <c r="CDL19" s="813"/>
      <c r="CDM19" s="813"/>
      <c r="CDN19" s="813"/>
      <c r="CDO19" s="813"/>
      <c r="CDP19" s="813"/>
      <c r="CDQ19" s="813"/>
      <c r="CDR19" s="813"/>
      <c r="CDS19" s="813"/>
      <c r="CDT19" s="813"/>
      <c r="CDU19" s="813"/>
      <c r="CDV19" s="813"/>
      <c r="CDW19" s="813"/>
      <c r="CDX19" s="813"/>
      <c r="CDY19" s="813"/>
      <c r="CDZ19" s="813"/>
      <c r="CEA19" s="813"/>
      <c r="CEB19" s="813"/>
      <c r="CEC19" s="813"/>
      <c r="CED19" s="813"/>
      <c r="CEE19" s="813"/>
      <c r="CEF19" s="813"/>
      <c r="CEG19" s="813"/>
      <c r="CEH19" s="813"/>
      <c r="CEI19" s="813"/>
      <c r="CEJ19" s="813"/>
      <c r="CEK19" s="813"/>
      <c r="CEL19" s="813"/>
      <c r="CEM19" s="813"/>
      <c r="CEN19" s="813"/>
      <c r="CEO19" s="813"/>
      <c r="CEP19" s="813"/>
      <c r="CEQ19" s="813"/>
      <c r="CER19" s="813"/>
      <c r="CES19" s="813"/>
      <c r="CET19" s="813"/>
      <c r="CEU19" s="813"/>
      <c r="CEV19" s="813"/>
      <c r="CEW19" s="813"/>
      <c r="CEX19" s="813"/>
      <c r="CEY19" s="813"/>
      <c r="CEZ19" s="813"/>
      <c r="CFA19" s="813"/>
      <c r="CFB19" s="813"/>
      <c r="CFC19" s="813"/>
      <c r="CFD19" s="813"/>
      <c r="CFE19" s="813"/>
      <c r="CFF19" s="813"/>
      <c r="CFG19" s="813"/>
      <c r="CFH19" s="813"/>
      <c r="CFI19" s="813"/>
      <c r="CFJ19" s="813"/>
      <c r="CFK19" s="813"/>
      <c r="CFL19" s="813"/>
      <c r="CFM19" s="813"/>
      <c r="CFN19" s="813"/>
      <c r="CFO19" s="813"/>
      <c r="CFP19" s="813"/>
      <c r="CFQ19" s="813"/>
      <c r="CFR19" s="813"/>
      <c r="CFS19" s="813"/>
      <c r="CFT19" s="813"/>
      <c r="CFU19" s="813"/>
      <c r="CFV19" s="813"/>
      <c r="CFW19" s="813"/>
      <c r="CFX19" s="813"/>
      <c r="CFY19" s="813"/>
      <c r="CFZ19" s="813"/>
      <c r="CGA19" s="813"/>
      <c r="CGB19" s="813"/>
      <c r="CGC19" s="813"/>
      <c r="CGD19" s="813"/>
      <c r="CGE19" s="813"/>
      <c r="CGF19" s="813"/>
      <c r="CGG19" s="813"/>
      <c r="CGH19" s="813"/>
      <c r="CGI19" s="813"/>
      <c r="CGJ19" s="813"/>
      <c r="CGK19" s="813"/>
      <c r="CGL19" s="813"/>
      <c r="CGM19" s="813"/>
      <c r="CGN19" s="813"/>
      <c r="CGO19" s="813"/>
      <c r="CGP19" s="813"/>
      <c r="CGQ19" s="813"/>
      <c r="CGR19" s="813"/>
      <c r="CGS19" s="813"/>
      <c r="CGT19" s="813"/>
      <c r="CGU19" s="813"/>
      <c r="CGV19" s="813"/>
      <c r="CGW19" s="813"/>
      <c r="CGX19" s="813"/>
      <c r="CGY19" s="813"/>
      <c r="CGZ19" s="813"/>
      <c r="CHA19" s="813"/>
      <c r="CHB19" s="813"/>
      <c r="CHC19" s="813"/>
      <c r="CHD19" s="813"/>
      <c r="CHE19" s="813"/>
      <c r="CHF19" s="813"/>
      <c r="CHG19" s="813"/>
      <c r="CHH19" s="813"/>
      <c r="CHI19" s="813"/>
      <c r="CHJ19" s="813"/>
      <c r="CHK19" s="813"/>
      <c r="CHL19" s="813"/>
      <c r="CHM19" s="813"/>
      <c r="CHN19" s="813"/>
      <c r="CHO19" s="813"/>
      <c r="CHP19" s="813"/>
      <c r="CHQ19" s="813"/>
      <c r="CHR19" s="813"/>
      <c r="CHS19" s="813"/>
      <c r="CHT19" s="813"/>
      <c r="CHU19" s="813"/>
      <c r="CHV19" s="813"/>
      <c r="CHW19" s="813"/>
      <c r="CHX19" s="813"/>
      <c r="CHY19" s="813"/>
      <c r="CHZ19" s="813"/>
      <c r="CIA19" s="813"/>
      <c r="CIB19" s="813"/>
      <c r="CIC19" s="813"/>
      <c r="CID19" s="813"/>
      <c r="CIE19" s="813"/>
      <c r="CIF19" s="813"/>
      <c r="CIG19" s="813"/>
      <c r="CIH19" s="813"/>
      <c r="CII19" s="813"/>
      <c r="CIJ19" s="813"/>
      <c r="CIK19" s="813"/>
      <c r="CIL19" s="813"/>
      <c r="CIM19" s="813"/>
      <c r="CIN19" s="813"/>
      <c r="CIO19" s="813"/>
      <c r="CIP19" s="813"/>
      <c r="CIQ19" s="813"/>
      <c r="CIR19" s="813"/>
      <c r="CIS19" s="813"/>
      <c r="CIT19" s="813"/>
      <c r="CIU19" s="813"/>
      <c r="CIV19" s="813"/>
      <c r="CIW19" s="813"/>
      <c r="CIX19" s="813"/>
      <c r="CIY19" s="813"/>
      <c r="CIZ19" s="813"/>
      <c r="CJA19" s="813"/>
      <c r="CJB19" s="813"/>
      <c r="CJC19" s="813"/>
      <c r="CJD19" s="813"/>
      <c r="CJE19" s="813"/>
      <c r="CJF19" s="813"/>
      <c r="CJG19" s="813"/>
      <c r="CJH19" s="813"/>
      <c r="CJI19" s="813"/>
      <c r="CJJ19" s="813"/>
      <c r="CJK19" s="813"/>
      <c r="CJL19" s="813"/>
      <c r="CJM19" s="813"/>
      <c r="CJN19" s="813"/>
      <c r="CJO19" s="813"/>
      <c r="CJP19" s="813"/>
      <c r="CJQ19" s="813"/>
      <c r="CJR19" s="813"/>
      <c r="CJS19" s="813"/>
      <c r="CJT19" s="813"/>
      <c r="CJU19" s="813"/>
      <c r="CJV19" s="813"/>
      <c r="CJW19" s="813"/>
      <c r="CJX19" s="813"/>
      <c r="CJY19" s="813"/>
      <c r="CJZ19" s="813"/>
      <c r="CKA19" s="813"/>
      <c r="CKB19" s="813"/>
      <c r="CKC19" s="813"/>
      <c r="CKD19" s="813"/>
      <c r="CKE19" s="813"/>
      <c r="CKF19" s="813"/>
      <c r="CKG19" s="813"/>
      <c r="CKH19" s="813"/>
      <c r="CKI19" s="813"/>
      <c r="CKJ19" s="813"/>
      <c r="CKK19" s="813"/>
      <c r="CKL19" s="813"/>
      <c r="CKM19" s="813"/>
      <c r="CKN19" s="813"/>
      <c r="CKO19" s="813"/>
      <c r="CKP19" s="813"/>
      <c r="CKQ19" s="813"/>
      <c r="CKR19" s="813"/>
      <c r="CKS19" s="813"/>
      <c r="CKT19" s="813"/>
      <c r="CKU19" s="813"/>
      <c r="CKV19" s="813"/>
      <c r="CKW19" s="813"/>
      <c r="CKX19" s="813"/>
      <c r="CKY19" s="813"/>
      <c r="CKZ19" s="813"/>
      <c r="CLA19" s="813"/>
      <c r="CLB19" s="813"/>
      <c r="CLC19" s="813"/>
      <c r="CLD19" s="813"/>
      <c r="CLE19" s="813"/>
      <c r="CLF19" s="813"/>
      <c r="CLG19" s="813"/>
      <c r="CLH19" s="813"/>
      <c r="CLI19" s="813"/>
      <c r="CLJ19" s="813"/>
      <c r="CLK19" s="813"/>
      <c r="CLL19" s="813"/>
      <c r="CLM19" s="813"/>
      <c r="CLN19" s="813"/>
      <c r="CLO19" s="813"/>
      <c r="CLP19" s="813"/>
      <c r="CLQ19" s="813"/>
      <c r="CLR19" s="813"/>
      <c r="CLS19" s="813"/>
      <c r="CLT19" s="813"/>
      <c r="CLU19" s="813"/>
      <c r="CLV19" s="813"/>
      <c r="CLW19" s="813"/>
      <c r="CLX19" s="813"/>
      <c r="CLY19" s="813"/>
      <c r="CLZ19" s="813"/>
      <c r="CMA19" s="813"/>
      <c r="CMB19" s="813"/>
      <c r="CMC19" s="813"/>
      <c r="CMD19" s="813"/>
      <c r="CME19" s="813"/>
      <c r="CMF19" s="813"/>
      <c r="CMG19" s="813"/>
      <c r="CMH19" s="813"/>
      <c r="CMI19" s="813"/>
      <c r="CMJ19" s="813"/>
      <c r="CMK19" s="813"/>
      <c r="CML19" s="813"/>
      <c r="CMM19" s="813"/>
      <c r="CMN19" s="813"/>
      <c r="CMO19" s="813"/>
      <c r="CMP19" s="813"/>
      <c r="CMQ19" s="813"/>
      <c r="CMR19" s="813"/>
      <c r="CMS19" s="813"/>
      <c r="CMT19" s="813"/>
      <c r="CMU19" s="813"/>
      <c r="CMV19" s="813"/>
      <c r="CMW19" s="813"/>
      <c r="CMX19" s="813"/>
      <c r="CMY19" s="813"/>
      <c r="CMZ19" s="813"/>
      <c r="CNA19" s="813"/>
      <c r="CNB19" s="813"/>
      <c r="CNC19" s="813"/>
      <c r="CND19" s="813"/>
      <c r="CNE19" s="813"/>
      <c r="CNF19" s="813"/>
      <c r="CNG19" s="813"/>
      <c r="CNH19" s="813"/>
      <c r="CNI19" s="813"/>
      <c r="CNJ19" s="813"/>
      <c r="CNK19" s="813"/>
      <c r="CNL19" s="813"/>
      <c r="CNM19" s="813"/>
      <c r="CNN19" s="813"/>
      <c r="CNO19" s="813"/>
      <c r="CNP19" s="813"/>
      <c r="CNQ19" s="813"/>
      <c r="CNR19" s="813"/>
      <c r="CNS19" s="813"/>
      <c r="CNT19" s="813"/>
      <c r="CNU19" s="813"/>
      <c r="CNV19" s="813"/>
      <c r="CNW19" s="813"/>
      <c r="CNX19" s="813"/>
      <c r="CNY19" s="813"/>
      <c r="CNZ19" s="813"/>
      <c r="COA19" s="813"/>
      <c r="COB19" s="813"/>
      <c r="COC19" s="813"/>
      <c r="COD19" s="813"/>
      <c r="COE19" s="813"/>
      <c r="COF19" s="813"/>
      <c r="COG19" s="813"/>
      <c r="COH19" s="813"/>
      <c r="COI19" s="813"/>
      <c r="COJ19" s="813"/>
      <c r="COK19" s="813"/>
      <c r="COL19" s="813"/>
      <c r="COM19" s="813"/>
      <c r="CON19" s="813"/>
      <c r="COO19" s="813"/>
      <c r="COP19" s="813"/>
      <c r="COQ19" s="813"/>
      <c r="COR19" s="813"/>
      <c r="COS19" s="813"/>
      <c r="COT19" s="813"/>
      <c r="COU19" s="813"/>
      <c r="COV19" s="813"/>
      <c r="COW19" s="813"/>
      <c r="COX19" s="813"/>
      <c r="COY19" s="813"/>
      <c r="COZ19" s="813"/>
      <c r="CPA19" s="813"/>
      <c r="CPB19" s="813"/>
      <c r="CPC19" s="813"/>
      <c r="CPD19" s="813"/>
      <c r="CPE19" s="813"/>
      <c r="CPF19" s="813"/>
      <c r="CPG19" s="813"/>
      <c r="CPH19" s="813"/>
      <c r="CPI19" s="813"/>
      <c r="CPJ19" s="813"/>
      <c r="CPK19" s="813"/>
      <c r="CPL19" s="813"/>
      <c r="CPM19" s="813"/>
      <c r="CPN19" s="813"/>
      <c r="CPO19" s="813"/>
      <c r="CPP19" s="813"/>
      <c r="CPQ19" s="813"/>
      <c r="CPR19" s="813"/>
      <c r="CPS19" s="813"/>
      <c r="CPT19" s="813"/>
      <c r="CPU19" s="813"/>
      <c r="CPV19" s="813"/>
      <c r="CPW19" s="813"/>
      <c r="CPX19" s="813"/>
      <c r="CPY19" s="813"/>
      <c r="CPZ19" s="813"/>
      <c r="CQA19" s="813"/>
      <c r="CQB19" s="813"/>
      <c r="CQC19" s="813"/>
      <c r="CQD19" s="813"/>
      <c r="CQE19" s="813"/>
      <c r="CQF19" s="813"/>
      <c r="CQG19" s="813"/>
      <c r="CQH19" s="813"/>
      <c r="CQI19" s="813"/>
      <c r="CQJ19" s="813"/>
      <c r="CQK19" s="813"/>
      <c r="CQL19" s="813"/>
      <c r="CQM19" s="813"/>
      <c r="CQN19" s="813"/>
      <c r="CQO19" s="813"/>
      <c r="CQP19" s="813"/>
      <c r="CQQ19" s="813"/>
      <c r="CQR19" s="813"/>
      <c r="CQS19" s="813"/>
      <c r="CQT19" s="813"/>
      <c r="CQU19" s="813"/>
      <c r="CQV19" s="813"/>
      <c r="CQW19" s="813"/>
      <c r="CQX19" s="813"/>
      <c r="CQY19" s="813"/>
      <c r="CQZ19" s="813"/>
      <c r="CRA19" s="813"/>
      <c r="CRB19" s="813"/>
      <c r="CRC19" s="813"/>
      <c r="CRD19" s="813"/>
      <c r="CRE19" s="813"/>
      <c r="CRF19" s="813"/>
      <c r="CRG19" s="813"/>
      <c r="CRH19" s="813"/>
      <c r="CRI19" s="813"/>
      <c r="CRJ19" s="813"/>
      <c r="CRK19" s="813"/>
      <c r="CRL19" s="813"/>
      <c r="CRM19" s="813"/>
      <c r="CRN19" s="813"/>
      <c r="CRO19" s="813"/>
      <c r="CRP19" s="813"/>
      <c r="CRQ19" s="813"/>
      <c r="CRR19" s="813"/>
      <c r="CRS19" s="813"/>
      <c r="CRT19" s="813"/>
      <c r="CRU19" s="813"/>
      <c r="CRV19" s="813"/>
      <c r="CRW19" s="813"/>
      <c r="CRX19" s="813"/>
      <c r="CRY19" s="813"/>
      <c r="CRZ19" s="813"/>
      <c r="CSA19" s="813"/>
      <c r="CSB19" s="813"/>
      <c r="CSC19" s="813"/>
      <c r="CSD19" s="813"/>
      <c r="CSE19" s="813"/>
      <c r="CSF19" s="813"/>
      <c r="CSG19" s="813"/>
      <c r="CSH19" s="813"/>
      <c r="CSI19" s="813"/>
      <c r="CSJ19" s="813"/>
      <c r="CSK19" s="813"/>
      <c r="CSL19" s="813"/>
      <c r="CSM19" s="813"/>
      <c r="CSN19" s="813"/>
      <c r="CSO19" s="813"/>
      <c r="CSP19" s="813"/>
      <c r="CSQ19" s="813"/>
      <c r="CSR19" s="813"/>
      <c r="CSS19" s="813"/>
      <c r="CST19" s="813"/>
      <c r="CSU19" s="813"/>
      <c r="CSV19" s="813"/>
      <c r="CSW19" s="813"/>
      <c r="CSX19" s="813"/>
      <c r="CSY19" s="813"/>
      <c r="CSZ19" s="813"/>
      <c r="CTA19" s="813"/>
      <c r="CTB19" s="813"/>
      <c r="CTC19" s="813"/>
      <c r="CTD19" s="813"/>
      <c r="CTE19" s="813"/>
      <c r="CTF19" s="813"/>
      <c r="CTG19" s="813"/>
      <c r="CTH19" s="813"/>
      <c r="CTI19" s="813"/>
      <c r="CTJ19" s="813"/>
      <c r="CTK19" s="813"/>
      <c r="CTL19" s="813"/>
      <c r="CTM19" s="813"/>
      <c r="CTN19" s="813"/>
      <c r="CTO19" s="813"/>
      <c r="CTP19" s="813"/>
      <c r="CTQ19" s="813"/>
      <c r="CTR19" s="813"/>
      <c r="CTS19" s="813"/>
      <c r="CTT19" s="813"/>
      <c r="CTU19" s="813"/>
      <c r="CTV19" s="813"/>
      <c r="CTW19" s="813"/>
      <c r="CTX19" s="813"/>
      <c r="CTY19" s="813"/>
      <c r="CTZ19" s="813"/>
      <c r="CUA19" s="813"/>
      <c r="CUB19" s="813"/>
      <c r="CUC19" s="813"/>
      <c r="CUD19" s="813"/>
      <c r="CUE19" s="813"/>
      <c r="CUF19" s="813"/>
      <c r="CUG19" s="813"/>
      <c r="CUH19" s="813"/>
      <c r="CUI19" s="813"/>
      <c r="CUJ19" s="813"/>
      <c r="CUK19" s="813"/>
      <c r="CUL19" s="813"/>
      <c r="CUM19" s="813"/>
      <c r="CUN19" s="813"/>
      <c r="CUO19" s="813"/>
      <c r="CUP19" s="813"/>
      <c r="CUQ19" s="813"/>
      <c r="CUR19" s="813"/>
      <c r="CUS19" s="813"/>
      <c r="CUT19" s="813"/>
      <c r="CUU19" s="813"/>
      <c r="CUV19" s="813"/>
      <c r="CUW19" s="813"/>
      <c r="CUX19" s="813"/>
      <c r="CUY19" s="813"/>
      <c r="CUZ19" s="813"/>
      <c r="CVA19" s="813"/>
      <c r="CVB19" s="813"/>
      <c r="CVC19" s="813"/>
      <c r="CVD19" s="813"/>
      <c r="CVE19" s="813"/>
      <c r="CVF19" s="813"/>
      <c r="CVG19" s="813"/>
      <c r="CVH19" s="813"/>
      <c r="CVI19" s="813"/>
      <c r="CVJ19" s="813"/>
      <c r="CVK19" s="813"/>
      <c r="CVL19" s="813"/>
      <c r="CVM19" s="813"/>
      <c r="CVN19" s="813"/>
      <c r="CVO19" s="813"/>
      <c r="CVP19" s="813"/>
      <c r="CVQ19" s="813"/>
      <c r="CVR19" s="813"/>
      <c r="CVS19" s="813"/>
      <c r="CVT19" s="813"/>
      <c r="CVU19" s="813"/>
      <c r="CVV19" s="813"/>
      <c r="CVW19" s="813"/>
      <c r="CVX19" s="813"/>
      <c r="CVY19" s="813"/>
      <c r="CVZ19" s="813"/>
      <c r="CWA19" s="813"/>
      <c r="CWB19" s="813"/>
      <c r="CWC19" s="813"/>
      <c r="CWD19" s="813"/>
      <c r="CWE19" s="813"/>
      <c r="CWF19" s="813"/>
      <c r="CWG19" s="813"/>
      <c r="CWH19" s="813"/>
      <c r="CWI19" s="813"/>
      <c r="CWJ19" s="813"/>
      <c r="CWK19" s="813"/>
      <c r="CWL19" s="813"/>
      <c r="CWM19" s="813"/>
      <c r="CWN19" s="813"/>
      <c r="CWO19" s="813"/>
      <c r="CWP19" s="813"/>
      <c r="CWQ19" s="813"/>
      <c r="CWR19" s="813"/>
      <c r="CWS19" s="813"/>
      <c r="CWT19" s="813"/>
      <c r="CWU19" s="813"/>
      <c r="CWV19" s="813"/>
      <c r="CWW19" s="813"/>
      <c r="CWX19" s="813"/>
      <c r="CWY19" s="813"/>
      <c r="CWZ19" s="813"/>
      <c r="CXA19" s="813"/>
      <c r="CXB19" s="813"/>
      <c r="CXC19" s="813"/>
      <c r="CXD19" s="813"/>
      <c r="CXE19" s="813"/>
      <c r="CXF19" s="813"/>
      <c r="CXG19" s="813"/>
      <c r="CXH19" s="813"/>
      <c r="CXI19" s="813"/>
      <c r="CXJ19" s="813"/>
      <c r="CXK19" s="813"/>
      <c r="CXL19" s="813"/>
      <c r="CXM19" s="813"/>
      <c r="CXN19" s="813"/>
      <c r="CXO19" s="813"/>
      <c r="CXP19" s="813"/>
      <c r="CXQ19" s="813"/>
      <c r="CXR19" s="813"/>
      <c r="CXS19" s="813"/>
      <c r="CXT19" s="813"/>
      <c r="CXU19" s="813"/>
      <c r="CXV19" s="813"/>
      <c r="CXW19" s="813"/>
      <c r="CXX19" s="813"/>
      <c r="CXY19" s="813"/>
      <c r="CXZ19" s="813"/>
      <c r="CYA19" s="813"/>
      <c r="CYB19" s="813"/>
      <c r="CYC19" s="813"/>
      <c r="CYD19" s="813"/>
      <c r="CYE19" s="813"/>
      <c r="CYF19" s="813"/>
      <c r="CYG19" s="813"/>
      <c r="CYH19" s="813"/>
      <c r="CYI19" s="813"/>
      <c r="CYJ19" s="813"/>
      <c r="CYK19" s="813"/>
      <c r="CYL19" s="813"/>
      <c r="CYM19" s="813"/>
      <c r="CYN19" s="813"/>
      <c r="CYO19" s="813"/>
      <c r="CYP19" s="813"/>
      <c r="CYQ19" s="813"/>
      <c r="CYR19" s="813"/>
      <c r="CYS19" s="813"/>
      <c r="CYT19" s="813"/>
      <c r="CYU19" s="813"/>
      <c r="CYV19" s="813"/>
      <c r="CYW19" s="813"/>
      <c r="CYX19" s="813"/>
      <c r="CYY19" s="813"/>
      <c r="CYZ19" s="813"/>
      <c r="CZA19" s="813"/>
      <c r="CZB19" s="813"/>
      <c r="CZC19" s="813"/>
      <c r="CZD19" s="813"/>
      <c r="CZE19" s="813"/>
      <c r="CZF19" s="813"/>
      <c r="CZG19" s="813"/>
      <c r="CZH19" s="813"/>
      <c r="CZI19" s="813"/>
      <c r="CZJ19" s="813"/>
      <c r="CZK19" s="813"/>
      <c r="CZL19" s="813"/>
      <c r="CZM19" s="813"/>
      <c r="CZN19" s="813"/>
      <c r="CZO19" s="813"/>
      <c r="CZP19" s="813"/>
      <c r="CZQ19" s="813"/>
      <c r="CZR19" s="813"/>
      <c r="CZS19" s="813"/>
      <c r="CZT19" s="813"/>
      <c r="CZU19" s="813"/>
      <c r="CZV19" s="813"/>
      <c r="CZW19" s="813"/>
      <c r="CZX19" s="813"/>
      <c r="CZY19" s="813"/>
      <c r="CZZ19" s="813"/>
      <c r="DAA19" s="813"/>
      <c r="DAB19" s="813"/>
      <c r="DAC19" s="813"/>
      <c r="DAD19" s="813"/>
      <c r="DAE19" s="813"/>
      <c r="DAF19" s="813"/>
      <c r="DAG19" s="813"/>
      <c r="DAH19" s="813"/>
      <c r="DAI19" s="813"/>
      <c r="DAJ19" s="813"/>
      <c r="DAK19" s="813"/>
      <c r="DAL19" s="813"/>
      <c r="DAM19" s="813"/>
      <c r="DAN19" s="813"/>
      <c r="DAO19" s="813"/>
      <c r="DAP19" s="813"/>
      <c r="DAQ19" s="813"/>
      <c r="DAR19" s="813"/>
      <c r="DAS19" s="813"/>
      <c r="DAT19" s="813"/>
      <c r="DAU19" s="813"/>
      <c r="DAV19" s="813"/>
      <c r="DAW19" s="813"/>
      <c r="DAX19" s="813"/>
      <c r="DAY19" s="813"/>
      <c r="DAZ19" s="813"/>
      <c r="DBA19" s="813"/>
      <c r="DBB19" s="813"/>
      <c r="DBC19" s="813"/>
      <c r="DBD19" s="813"/>
      <c r="DBE19" s="813"/>
      <c r="DBF19" s="813"/>
      <c r="DBG19" s="813"/>
      <c r="DBH19" s="813"/>
      <c r="DBI19" s="813"/>
      <c r="DBJ19" s="813"/>
      <c r="DBK19" s="813"/>
      <c r="DBL19" s="813"/>
      <c r="DBM19" s="813"/>
      <c r="DBN19" s="813"/>
      <c r="DBO19" s="813"/>
      <c r="DBP19" s="813"/>
      <c r="DBQ19" s="813"/>
      <c r="DBR19" s="813"/>
      <c r="DBS19" s="813"/>
      <c r="DBT19" s="813"/>
      <c r="DBU19" s="813"/>
      <c r="DBV19" s="813"/>
      <c r="DBW19" s="813"/>
      <c r="DBX19" s="813"/>
      <c r="DBY19" s="813"/>
      <c r="DBZ19" s="813"/>
      <c r="DCA19" s="813"/>
      <c r="DCB19" s="813"/>
      <c r="DCC19" s="813"/>
      <c r="DCD19" s="813"/>
      <c r="DCE19" s="813"/>
      <c r="DCF19" s="813"/>
      <c r="DCG19" s="813"/>
      <c r="DCH19" s="813"/>
      <c r="DCI19" s="813"/>
      <c r="DCJ19" s="813"/>
      <c r="DCK19" s="813"/>
      <c r="DCL19" s="813"/>
      <c r="DCM19" s="813"/>
      <c r="DCN19" s="813"/>
      <c r="DCO19" s="813"/>
      <c r="DCP19" s="813"/>
      <c r="DCQ19" s="813"/>
      <c r="DCR19" s="813"/>
      <c r="DCS19" s="813"/>
      <c r="DCT19" s="813"/>
      <c r="DCU19" s="813"/>
      <c r="DCV19" s="813"/>
      <c r="DCW19" s="813"/>
      <c r="DCX19" s="813"/>
      <c r="DCY19" s="813"/>
      <c r="DCZ19" s="813"/>
      <c r="DDA19" s="813"/>
      <c r="DDB19" s="813"/>
      <c r="DDC19" s="813"/>
      <c r="DDD19" s="813"/>
      <c r="DDE19" s="813"/>
      <c r="DDF19" s="813"/>
      <c r="DDG19" s="813"/>
      <c r="DDH19" s="813"/>
      <c r="DDI19" s="813"/>
      <c r="DDJ19" s="813"/>
      <c r="DDK19" s="813"/>
      <c r="DDL19" s="813"/>
      <c r="DDM19" s="813"/>
      <c r="DDN19" s="813"/>
      <c r="DDO19" s="813"/>
      <c r="DDP19" s="813"/>
      <c r="DDQ19" s="813"/>
      <c r="DDR19" s="813"/>
      <c r="DDS19" s="813"/>
      <c r="DDT19" s="813"/>
      <c r="DDU19" s="813"/>
      <c r="DDV19" s="813"/>
      <c r="DDW19" s="813"/>
      <c r="DDX19" s="813"/>
      <c r="DDY19" s="813"/>
      <c r="DDZ19" s="813"/>
      <c r="DEA19" s="813"/>
      <c r="DEB19" s="813"/>
      <c r="DEC19" s="813"/>
      <c r="DED19" s="813"/>
      <c r="DEE19" s="813"/>
      <c r="DEF19" s="813"/>
      <c r="DEG19" s="813"/>
      <c r="DEH19" s="813"/>
      <c r="DEI19" s="813"/>
      <c r="DEJ19" s="813"/>
      <c r="DEK19" s="813"/>
      <c r="DEL19" s="813"/>
      <c r="DEM19" s="813"/>
      <c r="DEN19" s="813"/>
      <c r="DEO19" s="813"/>
      <c r="DEP19" s="813"/>
      <c r="DEQ19" s="813"/>
      <c r="DER19" s="813"/>
      <c r="DES19" s="813"/>
      <c r="DET19" s="813"/>
      <c r="DEU19" s="813"/>
      <c r="DEV19" s="813"/>
      <c r="DEW19" s="813"/>
      <c r="DEX19" s="813"/>
      <c r="DEY19" s="813"/>
      <c r="DEZ19" s="813"/>
      <c r="DFA19" s="813"/>
      <c r="DFB19" s="813"/>
      <c r="DFC19" s="813"/>
      <c r="DFD19" s="813"/>
      <c r="DFE19" s="813"/>
      <c r="DFF19" s="813"/>
      <c r="DFG19" s="813"/>
      <c r="DFH19" s="813"/>
      <c r="DFI19" s="813"/>
      <c r="DFJ19" s="813"/>
      <c r="DFK19" s="813"/>
      <c r="DFL19" s="813"/>
      <c r="DFM19" s="813"/>
      <c r="DFN19" s="813"/>
      <c r="DFO19" s="813"/>
      <c r="DFP19" s="813"/>
      <c r="DFQ19" s="813"/>
      <c r="DFR19" s="813"/>
      <c r="DFS19" s="813"/>
      <c r="DFT19" s="813"/>
      <c r="DFU19" s="813"/>
      <c r="DFV19" s="813"/>
      <c r="DFW19" s="813"/>
      <c r="DFX19" s="813"/>
      <c r="DFY19" s="813"/>
      <c r="DFZ19" s="813"/>
      <c r="DGA19" s="813"/>
      <c r="DGB19" s="813"/>
      <c r="DGC19" s="813"/>
      <c r="DGD19" s="813"/>
      <c r="DGE19" s="813"/>
      <c r="DGF19" s="813"/>
      <c r="DGG19" s="813"/>
      <c r="DGH19" s="813"/>
      <c r="DGI19" s="813"/>
      <c r="DGJ19" s="813"/>
      <c r="DGK19" s="813"/>
      <c r="DGL19" s="813"/>
      <c r="DGM19" s="813"/>
      <c r="DGN19" s="813"/>
      <c r="DGO19" s="813"/>
      <c r="DGP19" s="813"/>
      <c r="DGQ19" s="813"/>
      <c r="DGR19" s="813"/>
      <c r="DGS19" s="813"/>
      <c r="DGT19" s="813"/>
      <c r="DGU19" s="813"/>
      <c r="DGV19" s="813"/>
      <c r="DGW19" s="813"/>
      <c r="DGX19" s="813"/>
      <c r="DGY19" s="813"/>
      <c r="DGZ19" s="813"/>
      <c r="DHA19" s="813"/>
      <c r="DHB19" s="813"/>
      <c r="DHC19" s="813"/>
      <c r="DHD19" s="813"/>
      <c r="DHE19" s="813"/>
      <c r="DHF19" s="813"/>
      <c r="DHG19" s="813"/>
      <c r="DHH19" s="813"/>
      <c r="DHI19" s="813"/>
      <c r="DHJ19" s="813"/>
      <c r="DHK19" s="813"/>
      <c r="DHL19" s="813"/>
      <c r="DHM19" s="813"/>
      <c r="DHN19" s="813"/>
      <c r="DHO19" s="813"/>
      <c r="DHP19" s="813"/>
      <c r="DHQ19" s="813"/>
      <c r="DHR19" s="813"/>
      <c r="DHS19" s="813"/>
      <c r="DHT19" s="813"/>
      <c r="DHU19" s="813"/>
      <c r="DHV19" s="813"/>
      <c r="DHW19" s="813"/>
      <c r="DHX19" s="813"/>
      <c r="DHY19" s="813"/>
      <c r="DHZ19" s="813"/>
      <c r="DIA19" s="813"/>
      <c r="DIB19" s="813"/>
      <c r="DIC19" s="813"/>
      <c r="DID19" s="813"/>
      <c r="DIE19" s="813"/>
      <c r="DIF19" s="813"/>
      <c r="DIG19" s="813"/>
      <c r="DIH19" s="813"/>
      <c r="DII19" s="813"/>
      <c r="DIJ19" s="813"/>
      <c r="DIK19" s="813"/>
      <c r="DIL19" s="813"/>
      <c r="DIM19" s="813"/>
      <c r="DIN19" s="813"/>
      <c r="DIO19" s="813"/>
      <c r="DIP19" s="813"/>
      <c r="DIQ19" s="813"/>
      <c r="DIR19" s="813"/>
      <c r="DIS19" s="813"/>
      <c r="DIT19" s="813"/>
      <c r="DIU19" s="813"/>
      <c r="DIV19" s="813"/>
      <c r="DIW19" s="813"/>
      <c r="DIX19" s="813"/>
      <c r="DIY19" s="813"/>
      <c r="DIZ19" s="813"/>
      <c r="DJA19" s="813"/>
      <c r="DJB19" s="813"/>
      <c r="DJC19" s="813"/>
      <c r="DJD19" s="813"/>
      <c r="DJE19" s="813"/>
      <c r="DJF19" s="813"/>
      <c r="DJG19" s="813"/>
      <c r="DJH19" s="813"/>
      <c r="DJI19" s="813"/>
      <c r="DJJ19" s="813"/>
      <c r="DJK19" s="813"/>
      <c r="DJL19" s="813"/>
      <c r="DJM19" s="813"/>
      <c r="DJN19" s="813"/>
      <c r="DJO19" s="813"/>
      <c r="DJP19" s="813"/>
      <c r="DJQ19" s="813"/>
      <c r="DJR19" s="813"/>
      <c r="DJS19" s="813"/>
      <c r="DJT19" s="813"/>
      <c r="DJU19" s="813"/>
      <c r="DJV19" s="813"/>
      <c r="DJW19" s="813"/>
      <c r="DJX19" s="813"/>
      <c r="DJY19" s="813"/>
      <c r="DJZ19" s="813"/>
      <c r="DKA19" s="813"/>
      <c r="DKB19" s="813"/>
      <c r="DKC19" s="813"/>
      <c r="DKD19" s="813"/>
      <c r="DKE19" s="813"/>
      <c r="DKF19" s="813"/>
      <c r="DKG19" s="813"/>
      <c r="DKH19" s="813"/>
      <c r="DKI19" s="813"/>
      <c r="DKJ19" s="813"/>
      <c r="DKK19" s="813"/>
      <c r="DKL19" s="813"/>
      <c r="DKM19" s="813"/>
      <c r="DKN19" s="813"/>
      <c r="DKO19" s="813"/>
      <c r="DKP19" s="813"/>
      <c r="DKQ19" s="813"/>
      <c r="DKR19" s="813"/>
      <c r="DKS19" s="813"/>
      <c r="DKT19" s="813"/>
      <c r="DKU19" s="813"/>
      <c r="DKV19" s="813"/>
      <c r="DKW19" s="813"/>
      <c r="DKX19" s="813"/>
      <c r="DKY19" s="813"/>
      <c r="DKZ19" s="813"/>
      <c r="DLA19" s="813"/>
      <c r="DLB19" s="813"/>
      <c r="DLC19" s="813"/>
      <c r="DLD19" s="813"/>
      <c r="DLE19" s="813"/>
      <c r="DLF19" s="813"/>
      <c r="DLG19" s="813"/>
      <c r="DLH19" s="813"/>
      <c r="DLI19" s="813"/>
      <c r="DLJ19" s="813"/>
      <c r="DLK19" s="813"/>
      <c r="DLL19" s="813"/>
      <c r="DLM19" s="813"/>
      <c r="DLN19" s="813"/>
      <c r="DLO19" s="813"/>
      <c r="DLP19" s="813"/>
      <c r="DLQ19" s="813"/>
      <c r="DLR19" s="813"/>
      <c r="DLS19" s="813"/>
      <c r="DLT19" s="813"/>
      <c r="DLU19" s="813"/>
      <c r="DLV19" s="813"/>
      <c r="DLW19" s="813"/>
      <c r="DLX19" s="813"/>
      <c r="DLY19" s="813"/>
      <c r="DLZ19" s="813"/>
      <c r="DMA19" s="813"/>
      <c r="DMB19" s="813"/>
      <c r="DMC19" s="813"/>
      <c r="DMD19" s="813"/>
      <c r="DME19" s="813"/>
      <c r="DMF19" s="813"/>
      <c r="DMG19" s="813"/>
      <c r="DMH19" s="813"/>
      <c r="DMI19" s="813"/>
      <c r="DMJ19" s="813"/>
      <c r="DMK19" s="813"/>
      <c r="DML19" s="813"/>
      <c r="DMM19" s="813"/>
      <c r="DMN19" s="813"/>
      <c r="DMO19" s="813"/>
      <c r="DMP19" s="813"/>
      <c r="DMQ19" s="813"/>
      <c r="DMR19" s="813"/>
      <c r="DMS19" s="813"/>
      <c r="DMT19" s="813"/>
      <c r="DMU19" s="813"/>
      <c r="DMV19" s="813"/>
      <c r="DMW19" s="813"/>
      <c r="DMX19" s="813"/>
      <c r="DMY19" s="813"/>
      <c r="DMZ19" s="813"/>
      <c r="DNA19" s="813"/>
      <c r="DNB19" s="813"/>
      <c r="DNC19" s="813"/>
      <c r="DND19" s="813"/>
      <c r="DNE19" s="813"/>
      <c r="DNF19" s="813"/>
      <c r="DNG19" s="813"/>
      <c r="DNH19" s="813"/>
      <c r="DNI19" s="813"/>
      <c r="DNJ19" s="813"/>
      <c r="DNK19" s="813"/>
      <c r="DNL19" s="813"/>
      <c r="DNM19" s="813"/>
      <c r="DNN19" s="813"/>
      <c r="DNO19" s="813"/>
      <c r="DNP19" s="813"/>
      <c r="DNQ19" s="813"/>
      <c r="DNR19" s="813"/>
      <c r="DNS19" s="813"/>
      <c r="DNT19" s="813"/>
      <c r="DNU19" s="813"/>
      <c r="DNV19" s="813"/>
      <c r="DNW19" s="813"/>
      <c r="DNX19" s="813"/>
      <c r="DNY19" s="813"/>
      <c r="DNZ19" s="813"/>
      <c r="DOA19" s="813"/>
      <c r="DOB19" s="813"/>
      <c r="DOC19" s="813"/>
      <c r="DOD19" s="813"/>
      <c r="DOE19" s="813"/>
      <c r="DOF19" s="813"/>
      <c r="DOG19" s="813"/>
      <c r="DOH19" s="813"/>
      <c r="DOI19" s="813"/>
      <c r="DOJ19" s="813"/>
      <c r="DOK19" s="813"/>
      <c r="DOL19" s="813"/>
      <c r="DOM19" s="813"/>
      <c r="DON19" s="813"/>
      <c r="DOO19" s="813"/>
      <c r="DOP19" s="813"/>
      <c r="DOQ19" s="813"/>
      <c r="DOR19" s="813"/>
      <c r="DOS19" s="813"/>
      <c r="DOT19" s="813"/>
      <c r="DOU19" s="813"/>
      <c r="DOV19" s="813"/>
      <c r="DOW19" s="813"/>
      <c r="DOX19" s="813"/>
      <c r="DOY19" s="813"/>
      <c r="DOZ19" s="813"/>
      <c r="DPA19" s="813"/>
      <c r="DPB19" s="813"/>
      <c r="DPC19" s="813"/>
      <c r="DPD19" s="813"/>
      <c r="DPE19" s="813"/>
      <c r="DPF19" s="813"/>
      <c r="DPG19" s="813"/>
      <c r="DPH19" s="813"/>
      <c r="DPI19" s="813"/>
      <c r="DPJ19" s="813"/>
      <c r="DPK19" s="813"/>
      <c r="DPL19" s="813"/>
      <c r="DPM19" s="813"/>
      <c r="DPN19" s="813"/>
      <c r="DPO19" s="813"/>
      <c r="DPP19" s="813"/>
      <c r="DPQ19" s="813"/>
      <c r="DPR19" s="813"/>
      <c r="DPS19" s="813"/>
      <c r="DPT19" s="813"/>
      <c r="DPU19" s="813"/>
      <c r="DPV19" s="813"/>
      <c r="DPW19" s="813"/>
      <c r="DPX19" s="813"/>
      <c r="DPY19" s="813"/>
      <c r="DPZ19" s="813"/>
      <c r="DQA19" s="813"/>
      <c r="DQB19" s="813"/>
      <c r="DQC19" s="813"/>
      <c r="DQD19" s="813"/>
      <c r="DQE19" s="813"/>
      <c r="DQF19" s="813"/>
      <c r="DQG19" s="813"/>
      <c r="DQH19" s="813"/>
      <c r="DQI19" s="813"/>
      <c r="DQJ19" s="813"/>
      <c r="DQK19" s="813"/>
      <c r="DQL19" s="813"/>
      <c r="DQM19" s="813"/>
      <c r="DQN19" s="813"/>
      <c r="DQO19" s="813"/>
      <c r="DQP19" s="813"/>
      <c r="DQQ19" s="813"/>
      <c r="DQR19" s="813"/>
      <c r="DQS19" s="813"/>
      <c r="DQT19" s="813"/>
      <c r="DQU19" s="813"/>
      <c r="DQV19" s="813"/>
      <c r="DQW19" s="813"/>
      <c r="DQX19" s="813"/>
      <c r="DQY19" s="813"/>
      <c r="DQZ19" s="813"/>
      <c r="DRA19" s="813"/>
      <c r="DRB19" s="813"/>
      <c r="DRC19" s="813"/>
      <c r="DRD19" s="813"/>
      <c r="DRE19" s="813"/>
      <c r="DRF19" s="813"/>
      <c r="DRG19" s="813"/>
      <c r="DRH19" s="813"/>
      <c r="DRI19" s="813"/>
      <c r="DRJ19" s="813"/>
      <c r="DRK19" s="813"/>
      <c r="DRL19" s="813"/>
      <c r="DRM19" s="813"/>
      <c r="DRN19" s="813"/>
      <c r="DRO19" s="813"/>
      <c r="DRP19" s="813"/>
      <c r="DRQ19" s="813"/>
      <c r="DRR19" s="813"/>
      <c r="DRS19" s="813"/>
      <c r="DRT19" s="813"/>
      <c r="DRU19" s="813"/>
      <c r="DRV19" s="813"/>
      <c r="DRW19" s="813"/>
      <c r="DRX19" s="813"/>
      <c r="DRY19" s="813"/>
      <c r="DRZ19" s="813"/>
      <c r="DSA19" s="813"/>
      <c r="DSB19" s="813"/>
      <c r="DSC19" s="813"/>
      <c r="DSD19" s="813"/>
      <c r="DSE19" s="813"/>
      <c r="DSF19" s="813"/>
      <c r="DSG19" s="813"/>
      <c r="DSH19" s="813"/>
      <c r="DSI19" s="813"/>
      <c r="DSJ19" s="813"/>
      <c r="DSK19" s="813"/>
      <c r="DSL19" s="813"/>
      <c r="DSM19" s="813"/>
      <c r="DSN19" s="813"/>
      <c r="DSO19" s="813"/>
      <c r="DSP19" s="813"/>
      <c r="DSQ19" s="813"/>
      <c r="DSR19" s="813"/>
      <c r="DSS19" s="813"/>
      <c r="DST19" s="813"/>
      <c r="DSU19" s="813"/>
      <c r="DSV19" s="813"/>
      <c r="DSW19" s="813"/>
      <c r="DSX19" s="813"/>
      <c r="DSY19" s="813"/>
      <c r="DSZ19" s="813"/>
      <c r="DTA19" s="813"/>
      <c r="DTB19" s="813"/>
      <c r="DTC19" s="813"/>
      <c r="DTD19" s="813"/>
      <c r="DTE19" s="813"/>
      <c r="DTF19" s="813"/>
      <c r="DTG19" s="813"/>
      <c r="DTH19" s="813"/>
      <c r="DTI19" s="813"/>
      <c r="DTJ19" s="813"/>
      <c r="DTK19" s="813"/>
      <c r="DTL19" s="813"/>
      <c r="DTM19" s="813"/>
      <c r="DTN19" s="813"/>
      <c r="DTO19" s="813"/>
      <c r="DTP19" s="813"/>
      <c r="DTQ19" s="813"/>
      <c r="DTR19" s="813"/>
      <c r="DTS19" s="813"/>
      <c r="DTT19" s="813"/>
      <c r="DTU19" s="813"/>
      <c r="DTV19" s="813"/>
      <c r="DTW19" s="813"/>
      <c r="DTX19" s="813"/>
      <c r="DTY19" s="813"/>
      <c r="DTZ19" s="813"/>
      <c r="DUA19" s="813"/>
      <c r="DUB19" s="813"/>
      <c r="DUC19" s="813"/>
      <c r="DUD19" s="813"/>
      <c r="DUE19" s="813"/>
      <c r="DUF19" s="813"/>
      <c r="DUG19" s="813"/>
      <c r="DUH19" s="813"/>
      <c r="DUI19" s="813"/>
      <c r="DUJ19" s="813"/>
      <c r="DUK19" s="813"/>
      <c r="DUL19" s="813"/>
      <c r="DUM19" s="813"/>
      <c r="DUN19" s="813"/>
      <c r="DUO19" s="813"/>
      <c r="DUP19" s="813"/>
      <c r="DUQ19" s="813"/>
      <c r="DUR19" s="813"/>
      <c r="DUS19" s="813"/>
      <c r="DUT19" s="813"/>
      <c r="DUU19" s="813"/>
      <c r="DUV19" s="813"/>
      <c r="DUW19" s="813"/>
      <c r="DUX19" s="813"/>
      <c r="DUY19" s="813"/>
      <c r="DUZ19" s="813"/>
      <c r="DVA19" s="813"/>
      <c r="DVB19" s="813"/>
      <c r="DVC19" s="813"/>
      <c r="DVD19" s="813"/>
      <c r="DVE19" s="813"/>
      <c r="DVF19" s="813"/>
      <c r="DVG19" s="813"/>
      <c r="DVH19" s="813"/>
      <c r="DVI19" s="813"/>
      <c r="DVJ19" s="813"/>
      <c r="DVK19" s="813"/>
      <c r="DVL19" s="813"/>
      <c r="DVM19" s="813"/>
      <c r="DVN19" s="813"/>
      <c r="DVO19" s="813"/>
      <c r="DVP19" s="813"/>
      <c r="DVQ19" s="813"/>
      <c r="DVR19" s="813"/>
      <c r="DVS19" s="813"/>
      <c r="DVT19" s="813"/>
      <c r="DVU19" s="813"/>
      <c r="DVV19" s="813"/>
      <c r="DVW19" s="813"/>
      <c r="DVX19" s="813"/>
      <c r="DVY19" s="813"/>
      <c r="DVZ19" s="813"/>
      <c r="DWA19" s="813"/>
      <c r="DWB19" s="813"/>
      <c r="DWC19" s="813"/>
      <c r="DWD19" s="813"/>
      <c r="DWE19" s="813"/>
      <c r="DWF19" s="813"/>
      <c r="DWG19" s="813"/>
      <c r="DWH19" s="813"/>
      <c r="DWI19" s="813"/>
      <c r="DWJ19" s="813"/>
      <c r="DWK19" s="813"/>
      <c r="DWL19" s="813"/>
      <c r="DWM19" s="813"/>
      <c r="DWN19" s="813"/>
      <c r="DWO19" s="813"/>
      <c r="DWP19" s="813"/>
      <c r="DWQ19" s="813"/>
      <c r="DWR19" s="813"/>
      <c r="DWS19" s="813"/>
      <c r="DWT19" s="813"/>
      <c r="DWU19" s="813"/>
      <c r="DWV19" s="813"/>
      <c r="DWW19" s="813"/>
      <c r="DWX19" s="813"/>
      <c r="DWY19" s="813"/>
      <c r="DWZ19" s="813"/>
      <c r="DXA19" s="813"/>
      <c r="DXB19" s="813"/>
      <c r="DXC19" s="813"/>
      <c r="DXD19" s="813"/>
      <c r="DXE19" s="813"/>
      <c r="DXF19" s="813"/>
      <c r="DXG19" s="813"/>
      <c r="DXH19" s="813"/>
      <c r="DXI19" s="813"/>
      <c r="DXJ19" s="813"/>
      <c r="DXK19" s="813"/>
      <c r="DXL19" s="813"/>
      <c r="DXM19" s="813"/>
      <c r="DXN19" s="813"/>
      <c r="DXO19" s="813"/>
      <c r="DXP19" s="813"/>
      <c r="DXQ19" s="813"/>
      <c r="DXR19" s="813"/>
      <c r="DXS19" s="813"/>
      <c r="DXT19" s="813"/>
      <c r="DXU19" s="813"/>
      <c r="DXV19" s="813"/>
      <c r="DXW19" s="813"/>
      <c r="DXX19" s="813"/>
      <c r="DXY19" s="813"/>
      <c r="DXZ19" s="813"/>
      <c r="DYA19" s="813"/>
      <c r="DYB19" s="813"/>
      <c r="DYC19" s="813"/>
      <c r="DYD19" s="813"/>
      <c r="DYE19" s="813"/>
      <c r="DYF19" s="813"/>
      <c r="DYG19" s="813"/>
      <c r="DYH19" s="813"/>
      <c r="DYI19" s="813"/>
      <c r="DYJ19" s="813"/>
      <c r="DYK19" s="813"/>
      <c r="DYL19" s="813"/>
      <c r="DYM19" s="813"/>
      <c r="DYN19" s="813"/>
      <c r="DYO19" s="813"/>
      <c r="DYP19" s="813"/>
      <c r="DYQ19" s="813"/>
      <c r="DYR19" s="813"/>
      <c r="DYS19" s="813"/>
      <c r="DYT19" s="813"/>
      <c r="DYU19" s="813"/>
      <c r="DYV19" s="813"/>
      <c r="DYW19" s="813"/>
      <c r="DYX19" s="813"/>
      <c r="DYY19" s="813"/>
      <c r="DYZ19" s="813"/>
      <c r="DZA19" s="813"/>
      <c r="DZB19" s="813"/>
      <c r="DZC19" s="813"/>
      <c r="DZD19" s="813"/>
      <c r="DZE19" s="813"/>
      <c r="DZF19" s="813"/>
      <c r="DZG19" s="813"/>
      <c r="DZH19" s="813"/>
      <c r="DZI19" s="813"/>
      <c r="DZJ19" s="813"/>
      <c r="DZK19" s="813"/>
      <c r="DZL19" s="813"/>
      <c r="DZM19" s="813"/>
      <c r="DZN19" s="813"/>
      <c r="DZO19" s="813"/>
      <c r="DZP19" s="813"/>
      <c r="DZQ19" s="813"/>
      <c r="DZR19" s="813"/>
      <c r="DZS19" s="813"/>
      <c r="DZT19" s="813"/>
      <c r="DZU19" s="813"/>
      <c r="DZV19" s="813"/>
      <c r="DZW19" s="813"/>
      <c r="DZX19" s="813"/>
      <c r="DZY19" s="813"/>
      <c r="DZZ19" s="813"/>
      <c r="EAA19" s="813"/>
      <c r="EAB19" s="813"/>
      <c r="EAC19" s="813"/>
      <c r="EAD19" s="813"/>
      <c r="EAE19" s="813"/>
      <c r="EAF19" s="813"/>
      <c r="EAG19" s="813"/>
      <c r="EAH19" s="813"/>
      <c r="EAI19" s="813"/>
      <c r="EAJ19" s="813"/>
      <c r="EAK19" s="813"/>
      <c r="EAL19" s="813"/>
      <c r="EAM19" s="813"/>
      <c r="EAN19" s="813"/>
      <c r="EAO19" s="813"/>
      <c r="EAP19" s="813"/>
      <c r="EAQ19" s="813"/>
      <c r="EAR19" s="813"/>
      <c r="EAS19" s="813"/>
      <c r="EAT19" s="813"/>
      <c r="EAU19" s="813"/>
      <c r="EAV19" s="813"/>
      <c r="EAW19" s="813"/>
      <c r="EAX19" s="813"/>
      <c r="EAY19" s="813"/>
      <c r="EAZ19" s="813"/>
      <c r="EBA19" s="813"/>
      <c r="EBB19" s="813"/>
      <c r="EBC19" s="813"/>
      <c r="EBD19" s="813"/>
      <c r="EBE19" s="813"/>
      <c r="EBF19" s="813"/>
      <c r="EBG19" s="813"/>
      <c r="EBH19" s="813"/>
      <c r="EBI19" s="813"/>
      <c r="EBJ19" s="813"/>
      <c r="EBK19" s="813"/>
      <c r="EBL19" s="813"/>
      <c r="EBM19" s="813"/>
      <c r="EBN19" s="813"/>
      <c r="EBO19" s="813"/>
      <c r="EBP19" s="813"/>
      <c r="EBQ19" s="813"/>
      <c r="EBR19" s="813"/>
      <c r="EBS19" s="813"/>
      <c r="EBT19" s="813"/>
      <c r="EBU19" s="813"/>
      <c r="EBV19" s="813"/>
      <c r="EBW19" s="813"/>
      <c r="EBX19" s="813"/>
      <c r="EBY19" s="813"/>
      <c r="EBZ19" s="813"/>
      <c r="ECA19" s="813"/>
      <c r="ECB19" s="813"/>
      <c r="ECC19" s="813"/>
      <c r="ECD19" s="813"/>
      <c r="ECE19" s="813"/>
      <c r="ECF19" s="813"/>
      <c r="ECG19" s="813"/>
      <c r="ECH19" s="813"/>
      <c r="ECI19" s="813"/>
      <c r="ECJ19" s="813"/>
      <c r="ECK19" s="813"/>
      <c r="ECL19" s="813"/>
      <c r="ECM19" s="813"/>
      <c r="ECN19" s="813"/>
      <c r="ECO19" s="813"/>
      <c r="ECP19" s="813"/>
      <c r="ECQ19" s="813"/>
      <c r="ECR19" s="813"/>
      <c r="ECS19" s="813"/>
      <c r="ECT19" s="813"/>
      <c r="ECU19" s="813"/>
      <c r="ECV19" s="813"/>
      <c r="ECW19" s="813"/>
      <c r="ECX19" s="813"/>
      <c r="ECY19" s="813"/>
      <c r="ECZ19" s="813"/>
      <c r="EDA19" s="813"/>
      <c r="EDB19" s="813"/>
      <c r="EDC19" s="813"/>
      <c r="EDD19" s="813"/>
      <c r="EDE19" s="813"/>
      <c r="EDF19" s="813"/>
      <c r="EDG19" s="813"/>
      <c r="EDH19" s="813"/>
      <c r="EDI19" s="813"/>
      <c r="EDJ19" s="813"/>
      <c r="EDK19" s="813"/>
      <c r="EDL19" s="813"/>
      <c r="EDM19" s="813"/>
      <c r="EDN19" s="813"/>
      <c r="EDO19" s="813"/>
      <c r="EDP19" s="813"/>
      <c r="EDQ19" s="813"/>
      <c r="EDR19" s="813"/>
      <c r="EDS19" s="813"/>
      <c r="EDT19" s="813"/>
      <c r="EDU19" s="813"/>
      <c r="EDV19" s="813"/>
      <c r="EDW19" s="813"/>
      <c r="EDX19" s="813"/>
      <c r="EDY19" s="813"/>
      <c r="EDZ19" s="813"/>
      <c r="EEA19" s="813"/>
      <c r="EEB19" s="813"/>
      <c r="EEC19" s="813"/>
      <c r="EED19" s="813"/>
      <c r="EEE19" s="813"/>
      <c r="EEF19" s="813"/>
      <c r="EEG19" s="813"/>
      <c r="EEH19" s="813"/>
      <c r="EEI19" s="813"/>
      <c r="EEJ19" s="813"/>
      <c r="EEK19" s="813"/>
      <c r="EEL19" s="813"/>
      <c r="EEM19" s="813"/>
      <c r="EEN19" s="813"/>
      <c r="EEO19" s="813"/>
      <c r="EEP19" s="813"/>
      <c r="EEQ19" s="813"/>
      <c r="EER19" s="813"/>
      <c r="EES19" s="813"/>
      <c r="EET19" s="813"/>
      <c r="EEU19" s="813"/>
      <c r="EEV19" s="813"/>
      <c r="EEW19" s="813"/>
      <c r="EEX19" s="813"/>
      <c r="EEY19" s="813"/>
      <c r="EEZ19" s="813"/>
      <c r="EFA19" s="813"/>
      <c r="EFB19" s="813"/>
      <c r="EFC19" s="813"/>
      <c r="EFD19" s="813"/>
      <c r="EFE19" s="813"/>
      <c r="EFF19" s="813"/>
      <c r="EFG19" s="813"/>
      <c r="EFH19" s="813"/>
      <c r="EFI19" s="813"/>
      <c r="EFJ19" s="813"/>
      <c r="EFK19" s="813"/>
      <c r="EFL19" s="813"/>
      <c r="EFM19" s="813"/>
      <c r="EFN19" s="813"/>
      <c r="EFO19" s="813"/>
      <c r="EFP19" s="813"/>
      <c r="EFQ19" s="813"/>
      <c r="EFR19" s="813"/>
      <c r="EFS19" s="813"/>
      <c r="EFT19" s="813"/>
      <c r="EFU19" s="813"/>
      <c r="EFV19" s="813"/>
      <c r="EFW19" s="813"/>
      <c r="EFX19" s="813"/>
      <c r="EFY19" s="813"/>
      <c r="EFZ19" s="813"/>
      <c r="EGA19" s="813"/>
      <c r="EGB19" s="813"/>
      <c r="EGC19" s="813"/>
      <c r="EGD19" s="813"/>
      <c r="EGE19" s="813"/>
      <c r="EGF19" s="813"/>
      <c r="EGG19" s="813"/>
      <c r="EGH19" s="813"/>
      <c r="EGI19" s="813"/>
      <c r="EGJ19" s="813"/>
      <c r="EGK19" s="813"/>
      <c r="EGL19" s="813"/>
      <c r="EGM19" s="813"/>
      <c r="EGN19" s="813"/>
      <c r="EGO19" s="813"/>
      <c r="EGP19" s="813"/>
      <c r="EGQ19" s="813"/>
      <c r="EGR19" s="813"/>
      <c r="EGS19" s="813"/>
      <c r="EGT19" s="813"/>
      <c r="EGU19" s="813"/>
      <c r="EGV19" s="813"/>
      <c r="EGW19" s="813"/>
      <c r="EGX19" s="813"/>
      <c r="EGY19" s="813"/>
      <c r="EGZ19" s="813"/>
      <c r="EHA19" s="813"/>
      <c r="EHB19" s="813"/>
      <c r="EHC19" s="813"/>
      <c r="EHD19" s="813"/>
      <c r="EHE19" s="813"/>
      <c r="EHF19" s="813"/>
      <c r="EHG19" s="813"/>
      <c r="EHH19" s="813"/>
      <c r="EHI19" s="813"/>
      <c r="EHJ19" s="813"/>
      <c r="EHK19" s="813"/>
      <c r="EHL19" s="813"/>
      <c r="EHM19" s="813"/>
      <c r="EHN19" s="813"/>
      <c r="EHO19" s="813"/>
      <c r="EHP19" s="813"/>
      <c r="EHQ19" s="813"/>
      <c r="EHR19" s="813"/>
      <c r="EHS19" s="813"/>
      <c r="EHT19" s="813"/>
      <c r="EHU19" s="813"/>
      <c r="EHV19" s="813"/>
      <c r="EHW19" s="813"/>
      <c r="EHX19" s="813"/>
      <c r="EHY19" s="813"/>
      <c r="EHZ19" s="813"/>
      <c r="EIA19" s="813"/>
      <c r="EIB19" s="813"/>
      <c r="EIC19" s="813"/>
      <c r="EID19" s="813"/>
      <c r="EIE19" s="813"/>
      <c r="EIF19" s="813"/>
      <c r="EIG19" s="813"/>
      <c r="EIH19" s="813"/>
      <c r="EII19" s="813"/>
      <c r="EIJ19" s="813"/>
      <c r="EIK19" s="813"/>
      <c r="EIL19" s="813"/>
      <c r="EIM19" s="813"/>
      <c r="EIN19" s="813"/>
      <c r="EIO19" s="813"/>
      <c r="EIP19" s="813"/>
      <c r="EIQ19" s="813"/>
      <c r="EIR19" s="813"/>
      <c r="EIS19" s="813"/>
      <c r="EIT19" s="813"/>
      <c r="EIU19" s="813"/>
      <c r="EIV19" s="813"/>
      <c r="EIW19" s="813"/>
      <c r="EIX19" s="813"/>
      <c r="EIY19" s="813"/>
      <c r="EIZ19" s="813"/>
      <c r="EJA19" s="813"/>
      <c r="EJB19" s="813"/>
      <c r="EJC19" s="813"/>
      <c r="EJD19" s="813"/>
      <c r="EJE19" s="813"/>
      <c r="EJF19" s="813"/>
      <c r="EJG19" s="813"/>
      <c r="EJH19" s="813"/>
      <c r="EJI19" s="813"/>
      <c r="EJJ19" s="813"/>
      <c r="EJK19" s="813"/>
      <c r="EJL19" s="813"/>
      <c r="EJM19" s="813"/>
      <c r="EJN19" s="813"/>
      <c r="EJO19" s="813"/>
      <c r="EJP19" s="813"/>
      <c r="EJQ19" s="813"/>
      <c r="EJR19" s="813"/>
      <c r="EJS19" s="813"/>
      <c r="EJT19" s="813"/>
      <c r="EJU19" s="813"/>
      <c r="EJV19" s="813"/>
      <c r="EJW19" s="813"/>
      <c r="EJX19" s="813"/>
      <c r="EJY19" s="813"/>
      <c r="EJZ19" s="813"/>
      <c r="EKA19" s="813"/>
      <c r="EKB19" s="813"/>
      <c r="EKC19" s="813"/>
      <c r="EKD19" s="813"/>
      <c r="EKE19" s="813"/>
      <c r="EKF19" s="813"/>
      <c r="EKG19" s="813"/>
      <c r="EKH19" s="813"/>
      <c r="EKI19" s="813"/>
      <c r="EKJ19" s="813"/>
      <c r="EKK19" s="813"/>
      <c r="EKL19" s="813"/>
      <c r="EKM19" s="813"/>
      <c r="EKN19" s="813"/>
      <c r="EKO19" s="813"/>
      <c r="EKP19" s="813"/>
      <c r="EKQ19" s="813"/>
      <c r="EKR19" s="813"/>
      <c r="EKS19" s="813"/>
      <c r="EKT19" s="813"/>
      <c r="EKU19" s="813"/>
      <c r="EKV19" s="813"/>
      <c r="EKW19" s="813"/>
      <c r="EKX19" s="813"/>
      <c r="EKY19" s="813"/>
      <c r="EKZ19" s="813"/>
      <c r="ELA19" s="813"/>
      <c r="ELB19" s="813"/>
      <c r="ELC19" s="813"/>
      <c r="ELD19" s="813"/>
      <c r="ELE19" s="813"/>
      <c r="ELF19" s="813"/>
      <c r="ELG19" s="813"/>
      <c r="ELH19" s="813"/>
      <c r="ELI19" s="813"/>
      <c r="ELJ19" s="813"/>
      <c r="ELK19" s="813"/>
      <c r="ELL19" s="813"/>
      <c r="ELM19" s="813"/>
      <c r="ELN19" s="813"/>
      <c r="ELO19" s="813"/>
      <c r="ELP19" s="813"/>
      <c r="ELQ19" s="813"/>
      <c r="ELR19" s="813"/>
      <c r="ELS19" s="813"/>
      <c r="ELT19" s="813"/>
      <c r="ELU19" s="813"/>
      <c r="ELV19" s="813"/>
      <c r="ELW19" s="813"/>
      <c r="ELX19" s="813"/>
      <c r="ELY19" s="813"/>
      <c r="ELZ19" s="813"/>
      <c r="EMA19" s="813"/>
      <c r="EMB19" s="813"/>
      <c r="EMC19" s="813"/>
      <c r="EMD19" s="813"/>
      <c r="EME19" s="813"/>
      <c r="EMF19" s="813"/>
      <c r="EMG19" s="813"/>
      <c r="EMH19" s="813"/>
      <c r="EMI19" s="813"/>
      <c r="EMJ19" s="813"/>
      <c r="EMK19" s="813"/>
      <c r="EML19" s="813"/>
      <c r="EMM19" s="813"/>
      <c r="EMN19" s="813"/>
      <c r="EMO19" s="813"/>
      <c r="EMP19" s="813"/>
      <c r="EMQ19" s="813"/>
      <c r="EMR19" s="813"/>
      <c r="EMS19" s="813"/>
      <c r="EMT19" s="813"/>
      <c r="EMU19" s="813"/>
      <c r="EMV19" s="813"/>
      <c r="EMW19" s="813"/>
      <c r="EMX19" s="813"/>
      <c r="EMY19" s="813"/>
      <c r="EMZ19" s="813"/>
      <c r="ENA19" s="813"/>
      <c r="ENB19" s="813"/>
      <c r="ENC19" s="813"/>
      <c r="END19" s="813"/>
      <c r="ENE19" s="813"/>
      <c r="ENF19" s="813"/>
      <c r="ENG19" s="813"/>
      <c r="ENH19" s="813"/>
      <c r="ENI19" s="813"/>
      <c r="ENJ19" s="813"/>
      <c r="ENK19" s="813"/>
      <c r="ENL19" s="813"/>
      <c r="ENM19" s="813"/>
      <c r="ENN19" s="813"/>
      <c r="ENO19" s="813"/>
      <c r="ENP19" s="813"/>
      <c r="ENQ19" s="813"/>
      <c r="ENR19" s="813"/>
      <c r="ENS19" s="813"/>
      <c r="ENT19" s="813"/>
      <c r="ENU19" s="813"/>
      <c r="ENV19" s="813"/>
      <c r="ENW19" s="813"/>
      <c r="ENX19" s="813"/>
      <c r="ENY19" s="813"/>
      <c r="ENZ19" s="813"/>
      <c r="EOA19" s="813"/>
      <c r="EOB19" s="813"/>
      <c r="EOC19" s="813"/>
      <c r="EOD19" s="813"/>
      <c r="EOE19" s="813"/>
      <c r="EOF19" s="813"/>
      <c r="EOG19" s="813"/>
      <c r="EOH19" s="813"/>
      <c r="EOI19" s="813"/>
      <c r="EOJ19" s="813"/>
      <c r="EOK19" s="813"/>
      <c r="EOL19" s="813"/>
      <c r="EOM19" s="813"/>
      <c r="EON19" s="813"/>
      <c r="EOO19" s="813"/>
      <c r="EOP19" s="813"/>
      <c r="EOQ19" s="813"/>
      <c r="EOR19" s="813"/>
      <c r="EOS19" s="813"/>
      <c r="EOT19" s="813"/>
      <c r="EOU19" s="813"/>
      <c r="EOV19" s="813"/>
      <c r="EOW19" s="813"/>
      <c r="EOX19" s="813"/>
      <c r="EOY19" s="813"/>
      <c r="EOZ19" s="813"/>
      <c r="EPA19" s="813"/>
      <c r="EPB19" s="813"/>
      <c r="EPC19" s="813"/>
      <c r="EPD19" s="813"/>
      <c r="EPE19" s="813"/>
      <c r="EPF19" s="813"/>
      <c r="EPG19" s="813"/>
      <c r="EPH19" s="813"/>
      <c r="EPI19" s="813"/>
      <c r="EPJ19" s="813"/>
      <c r="EPK19" s="813"/>
      <c r="EPL19" s="813"/>
      <c r="EPM19" s="813"/>
      <c r="EPN19" s="813"/>
      <c r="EPO19" s="813"/>
      <c r="EPP19" s="813"/>
      <c r="EPQ19" s="813"/>
      <c r="EPR19" s="813"/>
      <c r="EPS19" s="813"/>
      <c r="EPT19" s="813"/>
      <c r="EPU19" s="813"/>
      <c r="EPV19" s="813"/>
      <c r="EPW19" s="813"/>
      <c r="EPX19" s="813"/>
      <c r="EPY19" s="813"/>
      <c r="EPZ19" s="813"/>
      <c r="EQA19" s="813"/>
      <c r="EQB19" s="813"/>
      <c r="EQC19" s="813"/>
      <c r="EQD19" s="813"/>
      <c r="EQE19" s="813"/>
      <c r="EQF19" s="813"/>
      <c r="EQG19" s="813"/>
      <c r="EQH19" s="813"/>
      <c r="EQI19" s="813"/>
      <c r="EQJ19" s="813"/>
      <c r="EQK19" s="813"/>
      <c r="EQL19" s="813"/>
      <c r="EQM19" s="813"/>
      <c r="EQN19" s="813"/>
      <c r="EQO19" s="813"/>
      <c r="EQP19" s="813"/>
      <c r="EQQ19" s="813"/>
      <c r="EQR19" s="813"/>
      <c r="EQS19" s="813"/>
      <c r="EQT19" s="813"/>
      <c r="EQU19" s="813"/>
      <c r="EQV19" s="813"/>
      <c r="EQW19" s="813"/>
      <c r="EQX19" s="813"/>
      <c r="EQY19" s="813"/>
      <c r="EQZ19" s="813"/>
      <c r="ERA19" s="813"/>
      <c r="ERB19" s="813"/>
      <c r="ERC19" s="813"/>
      <c r="ERD19" s="813"/>
      <c r="ERE19" s="813"/>
      <c r="ERF19" s="813"/>
      <c r="ERG19" s="813"/>
      <c r="ERH19" s="813"/>
      <c r="ERI19" s="813"/>
      <c r="ERJ19" s="813"/>
      <c r="ERK19" s="813"/>
      <c r="ERL19" s="813"/>
      <c r="ERM19" s="813"/>
      <c r="ERN19" s="813"/>
      <c r="ERO19" s="813"/>
      <c r="ERP19" s="813"/>
      <c r="ERQ19" s="813"/>
      <c r="ERR19" s="813"/>
      <c r="ERS19" s="813"/>
      <c r="ERT19" s="813"/>
      <c r="ERU19" s="813"/>
      <c r="ERV19" s="813"/>
      <c r="ERW19" s="813"/>
      <c r="ERX19" s="813"/>
      <c r="ERY19" s="813"/>
      <c r="ERZ19" s="813"/>
      <c r="ESA19" s="813"/>
      <c r="ESB19" s="813"/>
      <c r="ESC19" s="813"/>
      <c r="ESD19" s="813"/>
      <c r="ESE19" s="813"/>
      <c r="ESF19" s="813"/>
      <c r="ESG19" s="813"/>
      <c r="ESH19" s="813"/>
      <c r="ESI19" s="813"/>
      <c r="ESJ19" s="813"/>
      <c r="ESK19" s="813"/>
      <c r="ESL19" s="813"/>
      <c r="ESM19" s="813"/>
      <c r="ESN19" s="813"/>
      <c r="ESO19" s="813"/>
      <c r="ESP19" s="813"/>
      <c r="ESQ19" s="813"/>
      <c r="ESR19" s="813"/>
      <c r="ESS19" s="813"/>
      <c r="EST19" s="813"/>
      <c r="ESU19" s="813"/>
      <c r="ESV19" s="813"/>
      <c r="ESW19" s="813"/>
      <c r="ESX19" s="813"/>
      <c r="ESY19" s="813"/>
      <c r="ESZ19" s="813"/>
      <c r="ETA19" s="813"/>
      <c r="ETB19" s="813"/>
      <c r="ETC19" s="813"/>
      <c r="ETD19" s="813"/>
      <c r="ETE19" s="813"/>
      <c r="ETF19" s="813"/>
      <c r="ETG19" s="813"/>
      <c r="ETH19" s="813"/>
      <c r="ETI19" s="813"/>
      <c r="ETJ19" s="813"/>
      <c r="ETK19" s="813"/>
      <c r="ETL19" s="813"/>
      <c r="ETM19" s="813"/>
      <c r="ETN19" s="813"/>
      <c r="ETO19" s="813"/>
      <c r="ETP19" s="813"/>
      <c r="ETQ19" s="813"/>
      <c r="ETR19" s="813"/>
      <c r="ETS19" s="813"/>
      <c r="ETT19" s="813"/>
      <c r="ETU19" s="813"/>
      <c r="ETV19" s="813"/>
      <c r="ETW19" s="813"/>
      <c r="ETX19" s="813"/>
      <c r="ETY19" s="813"/>
      <c r="ETZ19" s="813"/>
      <c r="EUA19" s="813"/>
      <c r="EUB19" s="813"/>
      <c r="EUC19" s="813"/>
      <c r="EUD19" s="813"/>
      <c r="EUE19" s="813"/>
      <c r="EUF19" s="813"/>
      <c r="EUG19" s="813"/>
      <c r="EUH19" s="813"/>
      <c r="EUI19" s="813"/>
      <c r="EUJ19" s="813"/>
      <c r="EUK19" s="813"/>
      <c r="EUL19" s="813"/>
      <c r="EUM19" s="813"/>
      <c r="EUN19" s="813"/>
      <c r="EUO19" s="813"/>
      <c r="EUP19" s="813"/>
      <c r="EUQ19" s="813"/>
      <c r="EUR19" s="813"/>
      <c r="EUS19" s="813"/>
      <c r="EUT19" s="813"/>
      <c r="EUU19" s="813"/>
      <c r="EUV19" s="813"/>
      <c r="EUW19" s="813"/>
      <c r="EUX19" s="813"/>
      <c r="EUY19" s="813"/>
      <c r="EUZ19" s="813"/>
      <c r="EVA19" s="813"/>
      <c r="EVB19" s="813"/>
      <c r="EVC19" s="813"/>
      <c r="EVD19" s="813"/>
      <c r="EVE19" s="813"/>
      <c r="EVF19" s="813"/>
      <c r="EVG19" s="813"/>
      <c r="EVH19" s="813"/>
      <c r="EVI19" s="813"/>
      <c r="EVJ19" s="813"/>
      <c r="EVK19" s="813"/>
      <c r="EVL19" s="813"/>
      <c r="EVM19" s="813"/>
      <c r="EVN19" s="813"/>
      <c r="EVO19" s="813"/>
      <c r="EVP19" s="813"/>
      <c r="EVQ19" s="813"/>
      <c r="EVR19" s="813"/>
      <c r="EVS19" s="813"/>
      <c r="EVT19" s="813"/>
      <c r="EVU19" s="813"/>
      <c r="EVV19" s="813"/>
      <c r="EVW19" s="813"/>
      <c r="EVX19" s="813"/>
      <c r="EVY19" s="813"/>
      <c r="EVZ19" s="813"/>
      <c r="EWA19" s="813"/>
      <c r="EWB19" s="813"/>
      <c r="EWC19" s="813"/>
      <c r="EWD19" s="813"/>
      <c r="EWE19" s="813"/>
      <c r="EWF19" s="813"/>
      <c r="EWG19" s="813"/>
      <c r="EWH19" s="813"/>
      <c r="EWI19" s="813"/>
      <c r="EWJ19" s="813"/>
      <c r="EWK19" s="813"/>
      <c r="EWL19" s="813"/>
      <c r="EWM19" s="813"/>
      <c r="EWN19" s="813"/>
      <c r="EWO19" s="813"/>
      <c r="EWP19" s="813"/>
      <c r="EWQ19" s="813"/>
      <c r="EWR19" s="813"/>
      <c r="EWS19" s="813"/>
      <c r="EWT19" s="813"/>
      <c r="EWU19" s="813"/>
      <c r="EWV19" s="813"/>
      <c r="EWW19" s="813"/>
      <c r="EWX19" s="813"/>
      <c r="EWY19" s="813"/>
      <c r="EWZ19" s="813"/>
      <c r="EXA19" s="813"/>
      <c r="EXB19" s="813"/>
      <c r="EXC19" s="813"/>
      <c r="EXD19" s="813"/>
      <c r="EXE19" s="813"/>
      <c r="EXF19" s="813"/>
      <c r="EXG19" s="813"/>
      <c r="EXH19" s="813"/>
      <c r="EXI19" s="813"/>
      <c r="EXJ19" s="813"/>
      <c r="EXK19" s="813"/>
      <c r="EXL19" s="813"/>
      <c r="EXM19" s="813"/>
      <c r="EXN19" s="813"/>
      <c r="EXO19" s="813"/>
      <c r="EXP19" s="813"/>
      <c r="EXQ19" s="813"/>
      <c r="EXR19" s="813"/>
      <c r="EXS19" s="813"/>
      <c r="EXT19" s="813"/>
      <c r="EXU19" s="813"/>
      <c r="EXV19" s="813"/>
      <c r="EXW19" s="813"/>
      <c r="EXX19" s="813"/>
      <c r="EXY19" s="813"/>
      <c r="EXZ19" s="813"/>
      <c r="EYA19" s="813"/>
      <c r="EYB19" s="813"/>
      <c r="EYC19" s="813"/>
      <c r="EYD19" s="813"/>
      <c r="EYE19" s="813"/>
      <c r="EYF19" s="813"/>
      <c r="EYG19" s="813"/>
      <c r="EYH19" s="813"/>
      <c r="EYI19" s="813"/>
      <c r="EYJ19" s="813"/>
      <c r="EYK19" s="813"/>
      <c r="EYL19" s="813"/>
      <c r="EYM19" s="813"/>
      <c r="EYN19" s="813"/>
      <c r="EYO19" s="813"/>
      <c r="EYP19" s="813"/>
      <c r="EYQ19" s="813"/>
      <c r="EYR19" s="813"/>
      <c r="EYS19" s="813"/>
      <c r="EYT19" s="813"/>
      <c r="EYU19" s="813"/>
      <c r="EYV19" s="813"/>
      <c r="EYW19" s="813"/>
      <c r="EYX19" s="813"/>
      <c r="EYY19" s="813"/>
      <c r="EYZ19" s="813"/>
      <c r="EZA19" s="813"/>
      <c r="EZB19" s="813"/>
      <c r="EZC19" s="813"/>
      <c r="EZD19" s="813"/>
      <c r="EZE19" s="813"/>
      <c r="EZF19" s="813"/>
      <c r="EZG19" s="813"/>
      <c r="EZH19" s="813"/>
      <c r="EZI19" s="813"/>
      <c r="EZJ19" s="813"/>
      <c r="EZK19" s="813"/>
      <c r="EZL19" s="813"/>
      <c r="EZM19" s="813"/>
      <c r="EZN19" s="813"/>
      <c r="EZO19" s="813"/>
      <c r="EZP19" s="813"/>
      <c r="EZQ19" s="813"/>
      <c r="EZR19" s="813"/>
      <c r="EZS19" s="813"/>
      <c r="EZT19" s="813"/>
      <c r="EZU19" s="813"/>
      <c r="EZV19" s="813"/>
      <c r="EZW19" s="813"/>
      <c r="EZX19" s="813"/>
      <c r="EZY19" s="813"/>
      <c r="EZZ19" s="813"/>
      <c r="FAA19" s="813"/>
      <c r="FAB19" s="813"/>
      <c r="FAC19" s="813"/>
      <c r="FAD19" s="813"/>
      <c r="FAE19" s="813"/>
      <c r="FAF19" s="813"/>
      <c r="FAG19" s="813"/>
      <c r="FAH19" s="813"/>
      <c r="FAI19" s="813"/>
      <c r="FAJ19" s="813"/>
      <c r="FAK19" s="813"/>
      <c r="FAL19" s="813"/>
      <c r="FAM19" s="813"/>
      <c r="FAN19" s="813"/>
      <c r="FAO19" s="813"/>
      <c r="FAP19" s="813"/>
      <c r="FAQ19" s="813"/>
      <c r="FAR19" s="813"/>
      <c r="FAS19" s="813"/>
      <c r="FAT19" s="813"/>
      <c r="FAU19" s="813"/>
      <c r="FAV19" s="813"/>
      <c r="FAW19" s="813"/>
      <c r="FAX19" s="813"/>
      <c r="FAY19" s="813"/>
      <c r="FAZ19" s="813"/>
      <c r="FBA19" s="813"/>
      <c r="FBB19" s="813"/>
      <c r="FBC19" s="813"/>
      <c r="FBD19" s="813"/>
      <c r="FBE19" s="813"/>
      <c r="FBF19" s="813"/>
      <c r="FBG19" s="813"/>
      <c r="FBH19" s="813"/>
      <c r="FBI19" s="813"/>
      <c r="FBJ19" s="813"/>
      <c r="FBK19" s="813"/>
      <c r="FBL19" s="813"/>
      <c r="FBM19" s="813"/>
      <c r="FBN19" s="813"/>
      <c r="FBO19" s="813"/>
      <c r="FBP19" s="813"/>
      <c r="FBQ19" s="813"/>
      <c r="FBR19" s="813"/>
      <c r="FBS19" s="813"/>
      <c r="FBT19" s="813"/>
      <c r="FBU19" s="813"/>
      <c r="FBV19" s="813"/>
      <c r="FBW19" s="813"/>
      <c r="FBX19" s="813"/>
      <c r="FBY19" s="813"/>
      <c r="FBZ19" s="813"/>
      <c r="FCA19" s="813"/>
      <c r="FCB19" s="813"/>
      <c r="FCC19" s="813"/>
      <c r="FCD19" s="813"/>
      <c r="FCE19" s="813"/>
      <c r="FCF19" s="813"/>
      <c r="FCG19" s="813"/>
      <c r="FCH19" s="813"/>
      <c r="FCI19" s="813"/>
      <c r="FCJ19" s="813"/>
      <c r="FCK19" s="813"/>
      <c r="FCL19" s="813"/>
      <c r="FCM19" s="813"/>
      <c r="FCN19" s="813"/>
      <c r="FCO19" s="813"/>
      <c r="FCP19" s="813"/>
      <c r="FCQ19" s="813"/>
      <c r="FCR19" s="813"/>
      <c r="FCS19" s="813"/>
      <c r="FCT19" s="813"/>
      <c r="FCU19" s="813"/>
      <c r="FCV19" s="813"/>
      <c r="FCW19" s="813"/>
      <c r="FCX19" s="813"/>
      <c r="FCY19" s="813"/>
      <c r="FCZ19" s="813"/>
      <c r="FDA19" s="813"/>
      <c r="FDB19" s="813"/>
      <c r="FDC19" s="813"/>
      <c r="FDD19" s="813"/>
      <c r="FDE19" s="813"/>
      <c r="FDF19" s="813"/>
      <c r="FDG19" s="813"/>
      <c r="FDH19" s="813"/>
      <c r="FDI19" s="813"/>
      <c r="FDJ19" s="813"/>
      <c r="FDK19" s="813"/>
      <c r="FDL19" s="813"/>
      <c r="FDM19" s="813"/>
      <c r="FDN19" s="813"/>
      <c r="FDO19" s="813"/>
      <c r="FDP19" s="813"/>
      <c r="FDQ19" s="813"/>
      <c r="FDR19" s="813"/>
      <c r="FDS19" s="813"/>
      <c r="FDT19" s="813"/>
      <c r="FDU19" s="813"/>
      <c r="FDV19" s="813"/>
      <c r="FDW19" s="813"/>
      <c r="FDX19" s="813"/>
      <c r="FDY19" s="813"/>
      <c r="FDZ19" s="813"/>
      <c r="FEA19" s="813"/>
      <c r="FEB19" s="813"/>
      <c r="FEC19" s="813"/>
      <c r="FED19" s="813"/>
      <c r="FEE19" s="813"/>
      <c r="FEF19" s="813"/>
      <c r="FEG19" s="813"/>
      <c r="FEH19" s="813"/>
      <c r="FEI19" s="813"/>
      <c r="FEJ19" s="813"/>
      <c r="FEK19" s="813"/>
      <c r="FEL19" s="813"/>
      <c r="FEM19" s="813"/>
      <c r="FEN19" s="813"/>
      <c r="FEO19" s="813"/>
      <c r="FEP19" s="813"/>
      <c r="FEQ19" s="813"/>
      <c r="FER19" s="813"/>
      <c r="FES19" s="813"/>
      <c r="FET19" s="813"/>
      <c r="FEU19" s="813"/>
      <c r="FEV19" s="813"/>
      <c r="FEW19" s="813"/>
      <c r="FEX19" s="813"/>
      <c r="FEY19" s="813"/>
      <c r="FEZ19" s="813"/>
      <c r="FFA19" s="813"/>
      <c r="FFB19" s="813"/>
      <c r="FFC19" s="813"/>
      <c r="FFD19" s="813"/>
      <c r="FFE19" s="813"/>
      <c r="FFF19" s="813"/>
      <c r="FFG19" s="813"/>
      <c r="FFH19" s="813"/>
      <c r="FFI19" s="813"/>
      <c r="FFJ19" s="813"/>
      <c r="FFK19" s="813"/>
      <c r="FFL19" s="813"/>
      <c r="FFM19" s="813"/>
      <c r="FFN19" s="813"/>
      <c r="FFO19" s="813"/>
      <c r="FFP19" s="813"/>
      <c r="FFQ19" s="813"/>
      <c r="FFR19" s="813"/>
      <c r="FFS19" s="813"/>
      <c r="FFT19" s="813"/>
      <c r="FFU19" s="813"/>
      <c r="FFV19" s="813"/>
      <c r="FFW19" s="813"/>
      <c r="FFX19" s="813"/>
      <c r="FFY19" s="813"/>
      <c r="FFZ19" s="813"/>
      <c r="FGA19" s="813"/>
      <c r="FGB19" s="813"/>
      <c r="FGC19" s="813"/>
      <c r="FGD19" s="813"/>
      <c r="FGE19" s="813"/>
      <c r="FGF19" s="813"/>
      <c r="FGG19" s="813"/>
      <c r="FGH19" s="813"/>
      <c r="FGI19" s="813"/>
      <c r="FGJ19" s="813"/>
      <c r="FGK19" s="813"/>
      <c r="FGL19" s="813"/>
      <c r="FGM19" s="813"/>
      <c r="FGN19" s="813"/>
      <c r="FGO19" s="813"/>
      <c r="FGP19" s="813"/>
      <c r="FGQ19" s="813"/>
      <c r="FGR19" s="813"/>
      <c r="FGS19" s="813"/>
      <c r="FGT19" s="813"/>
      <c r="FGU19" s="813"/>
      <c r="FGV19" s="813"/>
      <c r="FGW19" s="813"/>
      <c r="FGX19" s="813"/>
      <c r="FGY19" s="813"/>
      <c r="FGZ19" s="813"/>
      <c r="FHA19" s="813"/>
      <c r="FHB19" s="813"/>
      <c r="FHC19" s="813"/>
      <c r="FHD19" s="813"/>
      <c r="FHE19" s="813"/>
      <c r="FHF19" s="813"/>
      <c r="FHG19" s="813"/>
      <c r="FHH19" s="813"/>
      <c r="FHI19" s="813"/>
      <c r="FHJ19" s="813"/>
      <c r="FHK19" s="813"/>
      <c r="FHL19" s="813"/>
      <c r="FHM19" s="813"/>
      <c r="FHN19" s="813"/>
      <c r="FHO19" s="813"/>
      <c r="FHP19" s="813"/>
      <c r="FHQ19" s="813"/>
      <c r="FHR19" s="813"/>
      <c r="FHS19" s="813"/>
      <c r="FHT19" s="813"/>
      <c r="FHU19" s="813"/>
      <c r="FHV19" s="813"/>
      <c r="FHW19" s="813"/>
      <c r="FHX19" s="813"/>
      <c r="FHY19" s="813"/>
      <c r="FHZ19" s="813"/>
      <c r="FIA19" s="813"/>
      <c r="FIB19" s="813"/>
      <c r="FIC19" s="813"/>
      <c r="FID19" s="813"/>
      <c r="FIE19" s="813"/>
      <c r="FIF19" s="813"/>
      <c r="FIG19" s="813"/>
      <c r="FIH19" s="813"/>
      <c r="FII19" s="813"/>
      <c r="FIJ19" s="813"/>
      <c r="FIK19" s="813"/>
      <c r="FIL19" s="813"/>
      <c r="FIM19" s="813"/>
      <c r="FIN19" s="813"/>
      <c r="FIO19" s="813"/>
      <c r="FIP19" s="813"/>
      <c r="FIQ19" s="813"/>
      <c r="FIR19" s="813"/>
      <c r="FIS19" s="813"/>
      <c r="FIT19" s="813"/>
      <c r="FIU19" s="813"/>
      <c r="FIV19" s="813"/>
      <c r="FIW19" s="813"/>
      <c r="FIX19" s="813"/>
      <c r="FIY19" s="813"/>
      <c r="FIZ19" s="813"/>
      <c r="FJA19" s="813"/>
      <c r="FJB19" s="813"/>
      <c r="FJC19" s="813"/>
      <c r="FJD19" s="813"/>
      <c r="FJE19" s="813"/>
      <c r="FJF19" s="813"/>
      <c r="FJG19" s="813"/>
      <c r="FJH19" s="813"/>
      <c r="FJI19" s="813"/>
      <c r="FJJ19" s="813"/>
      <c r="FJK19" s="813"/>
      <c r="FJL19" s="813"/>
      <c r="FJM19" s="813"/>
      <c r="FJN19" s="813"/>
      <c r="FJO19" s="813"/>
      <c r="FJP19" s="813"/>
      <c r="FJQ19" s="813"/>
      <c r="FJR19" s="813"/>
      <c r="FJS19" s="813"/>
      <c r="FJT19" s="813"/>
      <c r="FJU19" s="813"/>
      <c r="FJV19" s="813"/>
      <c r="FJW19" s="813"/>
      <c r="FJX19" s="813"/>
      <c r="FJY19" s="813"/>
      <c r="FJZ19" s="813"/>
      <c r="FKA19" s="813"/>
      <c r="FKB19" s="813"/>
      <c r="FKC19" s="813"/>
      <c r="FKD19" s="813"/>
      <c r="FKE19" s="813"/>
      <c r="FKF19" s="813"/>
      <c r="FKG19" s="813"/>
      <c r="FKH19" s="813"/>
      <c r="FKI19" s="813"/>
      <c r="FKJ19" s="813"/>
      <c r="FKK19" s="813"/>
      <c r="FKL19" s="813"/>
      <c r="FKM19" s="813"/>
      <c r="FKN19" s="813"/>
      <c r="FKO19" s="813"/>
      <c r="FKP19" s="813"/>
      <c r="FKQ19" s="813"/>
      <c r="FKR19" s="813"/>
      <c r="FKS19" s="813"/>
      <c r="FKT19" s="813"/>
      <c r="FKU19" s="813"/>
      <c r="FKV19" s="813"/>
      <c r="FKW19" s="813"/>
      <c r="FKX19" s="813"/>
      <c r="FKY19" s="813"/>
      <c r="FKZ19" s="813"/>
      <c r="FLA19" s="813"/>
      <c r="FLB19" s="813"/>
      <c r="FLC19" s="813"/>
      <c r="FLD19" s="813"/>
      <c r="FLE19" s="813"/>
      <c r="FLF19" s="813"/>
      <c r="FLG19" s="813"/>
      <c r="FLH19" s="813"/>
      <c r="FLI19" s="813"/>
      <c r="FLJ19" s="813"/>
      <c r="FLK19" s="813"/>
      <c r="FLL19" s="813"/>
      <c r="FLM19" s="813"/>
      <c r="FLN19" s="813"/>
      <c r="FLO19" s="813"/>
      <c r="FLP19" s="813"/>
      <c r="FLQ19" s="813"/>
      <c r="FLR19" s="813"/>
      <c r="FLS19" s="813"/>
      <c r="FLT19" s="813"/>
      <c r="FLU19" s="813"/>
      <c r="FLV19" s="813"/>
      <c r="FLW19" s="813"/>
      <c r="FLX19" s="813"/>
      <c r="FLY19" s="813"/>
      <c r="FLZ19" s="813"/>
      <c r="FMA19" s="813"/>
      <c r="FMB19" s="813"/>
      <c r="FMC19" s="813"/>
      <c r="FMD19" s="813"/>
      <c r="FME19" s="813"/>
      <c r="FMF19" s="813"/>
      <c r="FMG19" s="813"/>
      <c r="FMH19" s="813"/>
      <c r="FMI19" s="813"/>
      <c r="FMJ19" s="813"/>
      <c r="FMK19" s="813"/>
      <c r="FML19" s="813"/>
      <c r="FMM19" s="813"/>
      <c r="FMN19" s="813"/>
      <c r="FMO19" s="813"/>
      <c r="FMP19" s="813"/>
      <c r="FMQ19" s="813"/>
      <c r="FMR19" s="813"/>
      <c r="FMS19" s="813"/>
      <c r="FMT19" s="813"/>
      <c r="FMU19" s="813"/>
      <c r="FMV19" s="813"/>
      <c r="FMW19" s="813"/>
      <c r="FMX19" s="813"/>
      <c r="FMY19" s="813"/>
      <c r="FMZ19" s="813"/>
      <c r="FNA19" s="813"/>
      <c r="FNB19" s="813"/>
      <c r="FNC19" s="813"/>
      <c r="FND19" s="813"/>
      <c r="FNE19" s="813"/>
      <c r="FNF19" s="813"/>
      <c r="FNG19" s="813"/>
      <c r="FNH19" s="813"/>
      <c r="FNI19" s="813"/>
      <c r="FNJ19" s="813"/>
      <c r="FNK19" s="813"/>
      <c r="FNL19" s="813"/>
      <c r="FNM19" s="813"/>
      <c r="FNN19" s="813"/>
      <c r="FNO19" s="813"/>
      <c r="FNP19" s="813"/>
      <c r="FNQ19" s="813"/>
      <c r="FNR19" s="813"/>
      <c r="FNS19" s="813"/>
      <c r="FNT19" s="813"/>
      <c r="FNU19" s="813"/>
      <c r="FNV19" s="813"/>
      <c r="FNW19" s="813"/>
      <c r="FNX19" s="813"/>
      <c r="FNY19" s="813"/>
      <c r="FNZ19" s="813"/>
      <c r="FOA19" s="813"/>
      <c r="FOB19" s="813"/>
      <c r="FOC19" s="813"/>
      <c r="FOD19" s="813"/>
      <c r="FOE19" s="813"/>
      <c r="FOF19" s="813"/>
      <c r="FOG19" s="813"/>
      <c r="FOH19" s="813"/>
      <c r="FOI19" s="813"/>
      <c r="FOJ19" s="813"/>
      <c r="FOK19" s="813"/>
      <c r="FOL19" s="813"/>
      <c r="FOM19" s="813"/>
      <c r="FON19" s="813"/>
      <c r="FOO19" s="813"/>
      <c r="FOP19" s="813"/>
      <c r="FOQ19" s="813"/>
      <c r="FOR19" s="813"/>
      <c r="FOS19" s="813"/>
      <c r="FOT19" s="813"/>
      <c r="FOU19" s="813"/>
      <c r="FOV19" s="813"/>
      <c r="FOW19" s="813"/>
      <c r="FOX19" s="813"/>
      <c r="FOY19" s="813"/>
      <c r="FOZ19" s="813"/>
      <c r="FPA19" s="813"/>
      <c r="FPB19" s="813"/>
      <c r="FPC19" s="813"/>
      <c r="FPD19" s="813"/>
      <c r="FPE19" s="813"/>
      <c r="FPF19" s="813"/>
      <c r="FPG19" s="813"/>
      <c r="FPH19" s="813"/>
      <c r="FPI19" s="813"/>
      <c r="FPJ19" s="813"/>
      <c r="FPK19" s="813"/>
      <c r="FPL19" s="813"/>
      <c r="FPM19" s="813"/>
      <c r="FPN19" s="813"/>
      <c r="FPO19" s="813"/>
      <c r="FPP19" s="813"/>
      <c r="FPQ19" s="813"/>
      <c r="FPR19" s="813"/>
      <c r="FPS19" s="813"/>
      <c r="FPT19" s="813"/>
      <c r="FPU19" s="813"/>
      <c r="FPV19" s="813"/>
      <c r="FPW19" s="813"/>
      <c r="FPX19" s="813"/>
      <c r="FPY19" s="813"/>
      <c r="FPZ19" s="813"/>
      <c r="FQA19" s="813"/>
      <c r="FQB19" s="813"/>
      <c r="FQC19" s="813"/>
      <c r="FQD19" s="813"/>
      <c r="FQE19" s="813"/>
      <c r="FQF19" s="813"/>
      <c r="FQG19" s="813"/>
      <c r="FQH19" s="813"/>
      <c r="FQI19" s="813"/>
      <c r="FQJ19" s="813"/>
      <c r="FQK19" s="813"/>
      <c r="FQL19" s="813"/>
      <c r="FQM19" s="813"/>
      <c r="FQN19" s="813"/>
      <c r="FQO19" s="813"/>
      <c r="FQP19" s="813"/>
      <c r="FQQ19" s="813"/>
      <c r="FQR19" s="813"/>
      <c r="FQS19" s="813"/>
      <c r="FQT19" s="813"/>
      <c r="FQU19" s="813"/>
      <c r="FQV19" s="813"/>
      <c r="FQW19" s="813"/>
      <c r="FQX19" s="813"/>
      <c r="FQY19" s="813"/>
      <c r="FQZ19" s="813"/>
      <c r="FRA19" s="813"/>
      <c r="FRB19" s="813"/>
      <c r="FRC19" s="813"/>
      <c r="FRD19" s="813"/>
      <c r="FRE19" s="813"/>
      <c r="FRF19" s="813"/>
      <c r="FRG19" s="813"/>
      <c r="FRH19" s="813"/>
      <c r="FRI19" s="813"/>
      <c r="FRJ19" s="813"/>
      <c r="FRK19" s="813"/>
      <c r="FRL19" s="813"/>
      <c r="FRM19" s="813"/>
      <c r="FRN19" s="813"/>
      <c r="FRO19" s="813"/>
      <c r="FRP19" s="813"/>
      <c r="FRQ19" s="813"/>
      <c r="FRR19" s="813"/>
      <c r="FRS19" s="813"/>
      <c r="FRT19" s="813"/>
      <c r="FRU19" s="813"/>
      <c r="FRV19" s="813"/>
      <c r="FRW19" s="813"/>
      <c r="FRX19" s="813"/>
      <c r="FRY19" s="813"/>
      <c r="FRZ19" s="813"/>
      <c r="FSA19" s="813"/>
      <c r="FSB19" s="813"/>
      <c r="FSC19" s="813"/>
      <c r="FSD19" s="813"/>
      <c r="FSE19" s="813"/>
      <c r="FSF19" s="813"/>
      <c r="FSG19" s="813"/>
      <c r="FSH19" s="813"/>
      <c r="FSI19" s="813"/>
      <c r="FSJ19" s="813"/>
      <c r="FSK19" s="813"/>
      <c r="FSL19" s="813"/>
      <c r="FSM19" s="813"/>
      <c r="FSN19" s="813"/>
      <c r="FSO19" s="813"/>
      <c r="FSP19" s="813"/>
      <c r="FSQ19" s="813"/>
      <c r="FSR19" s="813"/>
      <c r="FSS19" s="813"/>
      <c r="FST19" s="813"/>
      <c r="FSU19" s="813"/>
      <c r="FSV19" s="813"/>
      <c r="FSW19" s="813"/>
      <c r="FSX19" s="813"/>
      <c r="FSY19" s="813"/>
      <c r="FSZ19" s="813"/>
      <c r="FTA19" s="813"/>
      <c r="FTB19" s="813"/>
      <c r="FTC19" s="813"/>
      <c r="FTD19" s="813"/>
      <c r="FTE19" s="813"/>
      <c r="FTF19" s="813"/>
      <c r="FTG19" s="813"/>
      <c r="FTH19" s="813"/>
      <c r="FTI19" s="813"/>
      <c r="FTJ19" s="813"/>
      <c r="FTK19" s="813"/>
      <c r="FTL19" s="813"/>
      <c r="FTM19" s="813"/>
      <c r="FTN19" s="813"/>
      <c r="FTO19" s="813"/>
      <c r="FTP19" s="813"/>
      <c r="FTQ19" s="813"/>
      <c r="FTR19" s="813"/>
      <c r="FTS19" s="813"/>
      <c r="FTT19" s="813"/>
      <c r="FTU19" s="813"/>
      <c r="FTV19" s="813"/>
      <c r="FTW19" s="813"/>
      <c r="FTX19" s="813"/>
      <c r="FTY19" s="813"/>
      <c r="FTZ19" s="813"/>
      <c r="FUA19" s="813"/>
      <c r="FUB19" s="813"/>
      <c r="FUC19" s="813"/>
      <c r="FUD19" s="813"/>
      <c r="FUE19" s="813"/>
      <c r="FUF19" s="813"/>
      <c r="FUG19" s="813"/>
      <c r="FUH19" s="813"/>
      <c r="FUI19" s="813"/>
      <c r="FUJ19" s="813"/>
      <c r="FUK19" s="813"/>
      <c r="FUL19" s="813"/>
      <c r="FUM19" s="813"/>
      <c r="FUN19" s="813"/>
      <c r="FUO19" s="813"/>
      <c r="FUP19" s="813"/>
      <c r="FUQ19" s="813"/>
      <c r="FUR19" s="813"/>
      <c r="FUS19" s="813"/>
      <c r="FUT19" s="813"/>
      <c r="FUU19" s="813"/>
      <c r="FUV19" s="813"/>
      <c r="FUW19" s="813"/>
      <c r="FUX19" s="813"/>
      <c r="FUY19" s="813"/>
      <c r="FUZ19" s="813"/>
      <c r="FVA19" s="813"/>
      <c r="FVB19" s="813"/>
      <c r="FVC19" s="813"/>
      <c r="FVD19" s="813"/>
      <c r="FVE19" s="813"/>
      <c r="FVF19" s="813"/>
      <c r="FVG19" s="813"/>
      <c r="FVH19" s="813"/>
      <c r="FVI19" s="813"/>
      <c r="FVJ19" s="813"/>
      <c r="FVK19" s="813"/>
      <c r="FVL19" s="813"/>
      <c r="FVM19" s="813"/>
      <c r="FVN19" s="813"/>
      <c r="FVO19" s="813"/>
      <c r="FVP19" s="813"/>
      <c r="FVQ19" s="813"/>
      <c r="FVR19" s="813"/>
      <c r="FVS19" s="813"/>
      <c r="FVT19" s="813"/>
      <c r="FVU19" s="813"/>
      <c r="FVV19" s="813"/>
      <c r="FVW19" s="813"/>
      <c r="FVX19" s="813"/>
      <c r="FVY19" s="813"/>
      <c r="FVZ19" s="813"/>
      <c r="FWA19" s="813"/>
      <c r="FWB19" s="813"/>
      <c r="FWC19" s="813"/>
      <c r="FWD19" s="813"/>
      <c r="FWE19" s="813"/>
      <c r="FWF19" s="813"/>
      <c r="FWG19" s="813"/>
      <c r="FWH19" s="813"/>
      <c r="FWI19" s="813"/>
      <c r="FWJ19" s="813"/>
      <c r="FWK19" s="813"/>
      <c r="FWL19" s="813"/>
      <c r="FWM19" s="813"/>
      <c r="FWN19" s="813"/>
      <c r="FWO19" s="813"/>
      <c r="FWP19" s="813"/>
      <c r="FWQ19" s="813"/>
      <c r="FWR19" s="813"/>
      <c r="FWS19" s="813"/>
      <c r="FWT19" s="813"/>
      <c r="FWU19" s="813"/>
      <c r="FWV19" s="813"/>
      <c r="FWW19" s="813"/>
      <c r="FWX19" s="813"/>
      <c r="FWY19" s="813"/>
      <c r="FWZ19" s="813"/>
      <c r="FXA19" s="813"/>
      <c r="FXB19" s="813"/>
      <c r="FXC19" s="813"/>
      <c r="FXD19" s="813"/>
      <c r="FXE19" s="813"/>
      <c r="FXF19" s="813"/>
      <c r="FXG19" s="813"/>
      <c r="FXH19" s="813"/>
      <c r="FXI19" s="813"/>
      <c r="FXJ19" s="813"/>
      <c r="FXK19" s="813"/>
      <c r="FXL19" s="813"/>
      <c r="FXM19" s="813"/>
      <c r="FXN19" s="813"/>
      <c r="FXO19" s="813"/>
      <c r="FXP19" s="813"/>
      <c r="FXQ19" s="813"/>
      <c r="FXR19" s="813"/>
      <c r="FXS19" s="813"/>
      <c r="FXT19" s="813"/>
      <c r="FXU19" s="813"/>
      <c r="FXV19" s="813"/>
      <c r="FXW19" s="813"/>
      <c r="FXX19" s="813"/>
      <c r="FXY19" s="813"/>
      <c r="FXZ19" s="813"/>
      <c r="FYA19" s="813"/>
      <c r="FYB19" s="813"/>
      <c r="FYC19" s="813"/>
      <c r="FYD19" s="813"/>
      <c r="FYE19" s="813"/>
      <c r="FYF19" s="813"/>
      <c r="FYG19" s="813"/>
      <c r="FYH19" s="813"/>
      <c r="FYI19" s="813"/>
      <c r="FYJ19" s="813"/>
      <c r="FYK19" s="813"/>
      <c r="FYL19" s="813"/>
      <c r="FYM19" s="813"/>
      <c r="FYN19" s="813"/>
      <c r="FYO19" s="813"/>
      <c r="FYP19" s="813"/>
      <c r="FYQ19" s="813"/>
      <c r="FYR19" s="813"/>
      <c r="FYS19" s="813"/>
      <c r="FYT19" s="813"/>
      <c r="FYU19" s="813"/>
      <c r="FYV19" s="813"/>
      <c r="FYW19" s="813"/>
      <c r="FYX19" s="813"/>
      <c r="FYY19" s="813"/>
      <c r="FYZ19" s="813"/>
      <c r="FZA19" s="813"/>
      <c r="FZB19" s="813"/>
      <c r="FZC19" s="813"/>
      <c r="FZD19" s="813"/>
      <c r="FZE19" s="813"/>
      <c r="FZF19" s="813"/>
      <c r="FZG19" s="813"/>
      <c r="FZH19" s="813"/>
      <c r="FZI19" s="813"/>
      <c r="FZJ19" s="813"/>
      <c r="FZK19" s="813"/>
      <c r="FZL19" s="813"/>
      <c r="FZM19" s="813"/>
      <c r="FZN19" s="813"/>
      <c r="FZO19" s="813"/>
      <c r="FZP19" s="813"/>
      <c r="FZQ19" s="813"/>
      <c r="FZR19" s="813"/>
      <c r="FZS19" s="813"/>
      <c r="FZT19" s="813"/>
      <c r="FZU19" s="813"/>
      <c r="FZV19" s="813"/>
      <c r="FZW19" s="813"/>
      <c r="FZX19" s="813"/>
      <c r="FZY19" s="813"/>
      <c r="FZZ19" s="813"/>
      <c r="GAA19" s="813"/>
      <c r="GAB19" s="813"/>
      <c r="GAC19" s="813"/>
      <c r="GAD19" s="813"/>
      <c r="GAE19" s="813"/>
      <c r="GAF19" s="813"/>
      <c r="GAG19" s="813"/>
      <c r="GAH19" s="813"/>
      <c r="GAI19" s="813"/>
      <c r="GAJ19" s="813"/>
      <c r="GAK19" s="813"/>
      <c r="GAL19" s="813"/>
      <c r="GAM19" s="813"/>
      <c r="GAN19" s="813"/>
      <c r="GAO19" s="813"/>
      <c r="GAP19" s="813"/>
      <c r="GAQ19" s="813"/>
      <c r="GAR19" s="813"/>
      <c r="GAS19" s="813"/>
      <c r="GAT19" s="813"/>
      <c r="GAU19" s="813"/>
      <c r="GAV19" s="813"/>
      <c r="GAW19" s="813"/>
      <c r="GAX19" s="813"/>
      <c r="GAY19" s="813"/>
      <c r="GAZ19" s="813"/>
      <c r="GBA19" s="813"/>
      <c r="GBB19" s="813"/>
      <c r="GBC19" s="813"/>
      <c r="GBD19" s="813"/>
      <c r="GBE19" s="813"/>
      <c r="GBF19" s="813"/>
      <c r="GBG19" s="813"/>
      <c r="GBH19" s="813"/>
      <c r="GBI19" s="813"/>
      <c r="GBJ19" s="813"/>
      <c r="GBK19" s="813"/>
      <c r="GBL19" s="813"/>
      <c r="GBM19" s="813"/>
      <c r="GBN19" s="813"/>
      <c r="GBO19" s="813"/>
      <c r="GBP19" s="813"/>
      <c r="GBQ19" s="813"/>
      <c r="GBR19" s="813"/>
      <c r="GBS19" s="813"/>
      <c r="GBT19" s="813"/>
      <c r="GBU19" s="813"/>
      <c r="GBV19" s="813"/>
      <c r="GBW19" s="813"/>
      <c r="GBX19" s="813"/>
      <c r="GBY19" s="813"/>
      <c r="GBZ19" s="813"/>
      <c r="GCA19" s="813"/>
      <c r="GCB19" s="813"/>
      <c r="GCC19" s="813"/>
      <c r="GCD19" s="813"/>
      <c r="GCE19" s="813"/>
      <c r="GCF19" s="813"/>
      <c r="GCG19" s="813"/>
      <c r="GCH19" s="813"/>
      <c r="GCI19" s="813"/>
      <c r="GCJ19" s="813"/>
      <c r="GCK19" s="813"/>
      <c r="GCL19" s="813"/>
      <c r="GCM19" s="813"/>
      <c r="GCN19" s="813"/>
      <c r="GCO19" s="813"/>
      <c r="GCP19" s="813"/>
      <c r="GCQ19" s="813"/>
      <c r="GCR19" s="813"/>
      <c r="GCS19" s="813"/>
      <c r="GCT19" s="813"/>
      <c r="GCU19" s="813"/>
      <c r="GCV19" s="813"/>
      <c r="GCW19" s="813"/>
      <c r="GCX19" s="813"/>
      <c r="GCY19" s="813"/>
      <c r="GCZ19" s="813"/>
      <c r="GDA19" s="813"/>
      <c r="GDB19" s="813"/>
      <c r="GDC19" s="813"/>
      <c r="GDD19" s="813"/>
      <c r="GDE19" s="813"/>
      <c r="GDF19" s="813"/>
      <c r="GDG19" s="813"/>
      <c r="GDH19" s="813"/>
      <c r="GDI19" s="813"/>
      <c r="GDJ19" s="813"/>
      <c r="GDK19" s="813"/>
      <c r="GDL19" s="813"/>
      <c r="GDM19" s="813"/>
      <c r="GDN19" s="813"/>
      <c r="GDO19" s="813"/>
      <c r="GDP19" s="813"/>
      <c r="GDQ19" s="813"/>
      <c r="GDR19" s="813"/>
      <c r="GDS19" s="813"/>
      <c r="GDT19" s="813"/>
      <c r="GDU19" s="813"/>
      <c r="GDV19" s="813"/>
      <c r="GDW19" s="813"/>
      <c r="GDX19" s="813"/>
      <c r="GDY19" s="813"/>
      <c r="GDZ19" s="813"/>
      <c r="GEA19" s="813"/>
      <c r="GEB19" s="813"/>
      <c r="GEC19" s="813"/>
      <c r="GED19" s="813"/>
      <c r="GEE19" s="813"/>
      <c r="GEF19" s="813"/>
      <c r="GEG19" s="813"/>
      <c r="GEH19" s="813"/>
      <c r="GEI19" s="813"/>
      <c r="GEJ19" s="813"/>
      <c r="GEK19" s="813"/>
      <c r="GEL19" s="813"/>
      <c r="GEM19" s="813"/>
      <c r="GEN19" s="813"/>
      <c r="GEO19" s="813"/>
      <c r="GEP19" s="813"/>
      <c r="GEQ19" s="813"/>
      <c r="GER19" s="813"/>
      <c r="GES19" s="813"/>
      <c r="GET19" s="813"/>
      <c r="GEU19" s="813"/>
      <c r="GEV19" s="813"/>
      <c r="GEW19" s="813"/>
      <c r="GEX19" s="813"/>
      <c r="GEY19" s="813"/>
      <c r="GEZ19" s="813"/>
      <c r="GFA19" s="813"/>
      <c r="GFB19" s="813"/>
      <c r="GFC19" s="813"/>
      <c r="GFD19" s="813"/>
      <c r="GFE19" s="813"/>
      <c r="GFF19" s="813"/>
      <c r="GFG19" s="813"/>
      <c r="GFH19" s="813"/>
      <c r="GFI19" s="813"/>
      <c r="GFJ19" s="813"/>
      <c r="GFK19" s="813"/>
      <c r="GFL19" s="813"/>
      <c r="GFM19" s="813"/>
      <c r="GFN19" s="813"/>
      <c r="GFO19" s="813"/>
      <c r="GFP19" s="813"/>
      <c r="GFQ19" s="813"/>
      <c r="GFR19" s="813"/>
      <c r="GFS19" s="813"/>
      <c r="GFT19" s="813"/>
      <c r="GFU19" s="813"/>
      <c r="GFV19" s="813"/>
      <c r="GFW19" s="813"/>
      <c r="GFX19" s="813"/>
      <c r="GFY19" s="813"/>
      <c r="GFZ19" s="813"/>
      <c r="GGA19" s="813"/>
      <c r="GGB19" s="813"/>
      <c r="GGC19" s="813"/>
      <c r="GGD19" s="813"/>
      <c r="GGE19" s="813"/>
      <c r="GGF19" s="813"/>
      <c r="GGG19" s="813"/>
      <c r="GGH19" s="813"/>
      <c r="GGI19" s="813"/>
      <c r="GGJ19" s="813"/>
      <c r="GGK19" s="813"/>
      <c r="GGL19" s="813"/>
      <c r="GGM19" s="813"/>
      <c r="GGN19" s="813"/>
      <c r="GGO19" s="813"/>
      <c r="GGP19" s="813"/>
      <c r="GGQ19" s="813"/>
      <c r="GGR19" s="813"/>
      <c r="GGS19" s="813"/>
      <c r="GGT19" s="813"/>
      <c r="GGU19" s="813"/>
      <c r="GGV19" s="813"/>
      <c r="GGW19" s="813"/>
      <c r="GGX19" s="813"/>
      <c r="GGY19" s="813"/>
      <c r="GGZ19" s="813"/>
      <c r="GHA19" s="813"/>
      <c r="GHB19" s="813"/>
      <c r="GHC19" s="813"/>
      <c r="GHD19" s="813"/>
      <c r="GHE19" s="813"/>
      <c r="GHF19" s="813"/>
      <c r="GHG19" s="813"/>
      <c r="GHH19" s="813"/>
      <c r="GHI19" s="813"/>
      <c r="GHJ19" s="813"/>
      <c r="GHK19" s="813"/>
      <c r="GHL19" s="813"/>
      <c r="GHM19" s="813"/>
      <c r="GHN19" s="813"/>
      <c r="GHO19" s="813"/>
      <c r="GHP19" s="813"/>
      <c r="GHQ19" s="813"/>
      <c r="GHR19" s="813"/>
      <c r="GHS19" s="813"/>
      <c r="GHT19" s="813"/>
      <c r="GHU19" s="813"/>
      <c r="GHV19" s="813"/>
      <c r="GHW19" s="813"/>
      <c r="GHX19" s="813"/>
      <c r="GHY19" s="813"/>
      <c r="GHZ19" s="813"/>
      <c r="GIA19" s="813"/>
      <c r="GIB19" s="813"/>
      <c r="GIC19" s="813"/>
      <c r="GID19" s="813"/>
      <c r="GIE19" s="813"/>
      <c r="GIF19" s="813"/>
      <c r="GIG19" s="813"/>
      <c r="GIH19" s="813"/>
      <c r="GII19" s="813"/>
      <c r="GIJ19" s="813"/>
      <c r="GIK19" s="813"/>
      <c r="GIL19" s="813"/>
      <c r="GIM19" s="813"/>
      <c r="GIN19" s="813"/>
      <c r="GIO19" s="813"/>
      <c r="GIP19" s="813"/>
      <c r="GIQ19" s="813"/>
      <c r="GIR19" s="813"/>
      <c r="GIS19" s="813"/>
      <c r="GIT19" s="813"/>
      <c r="GIU19" s="813"/>
      <c r="GIV19" s="813"/>
      <c r="GIW19" s="813"/>
      <c r="GIX19" s="813"/>
      <c r="GIY19" s="813"/>
      <c r="GIZ19" s="813"/>
      <c r="GJA19" s="813"/>
      <c r="GJB19" s="813"/>
      <c r="GJC19" s="813"/>
      <c r="GJD19" s="813"/>
      <c r="GJE19" s="813"/>
      <c r="GJF19" s="813"/>
      <c r="GJG19" s="813"/>
      <c r="GJH19" s="813"/>
      <c r="GJI19" s="813"/>
      <c r="GJJ19" s="813"/>
      <c r="GJK19" s="813"/>
      <c r="GJL19" s="813"/>
      <c r="GJM19" s="813"/>
      <c r="GJN19" s="813"/>
      <c r="GJO19" s="813"/>
      <c r="GJP19" s="813"/>
      <c r="GJQ19" s="813"/>
      <c r="GJR19" s="813"/>
      <c r="GJS19" s="813"/>
      <c r="GJT19" s="813"/>
      <c r="GJU19" s="813"/>
      <c r="GJV19" s="813"/>
      <c r="GJW19" s="813"/>
      <c r="GJX19" s="813"/>
      <c r="GJY19" s="813"/>
      <c r="GJZ19" s="813"/>
      <c r="GKA19" s="813"/>
      <c r="GKB19" s="813"/>
      <c r="GKC19" s="813"/>
      <c r="GKD19" s="813"/>
      <c r="GKE19" s="813"/>
      <c r="GKF19" s="813"/>
      <c r="GKG19" s="813"/>
      <c r="GKH19" s="813"/>
      <c r="GKI19" s="813"/>
      <c r="GKJ19" s="813"/>
      <c r="GKK19" s="813"/>
      <c r="GKL19" s="813"/>
      <c r="GKM19" s="813"/>
      <c r="GKN19" s="813"/>
      <c r="GKO19" s="813"/>
      <c r="GKP19" s="813"/>
      <c r="GKQ19" s="813"/>
      <c r="GKR19" s="813"/>
      <c r="GKS19" s="813"/>
      <c r="GKT19" s="813"/>
      <c r="GKU19" s="813"/>
      <c r="GKV19" s="813"/>
      <c r="GKW19" s="813"/>
      <c r="GKX19" s="813"/>
      <c r="GKY19" s="813"/>
      <c r="GKZ19" s="813"/>
      <c r="GLA19" s="813"/>
      <c r="GLB19" s="813"/>
      <c r="GLC19" s="813"/>
      <c r="GLD19" s="813"/>
      <c r="GLE19" s="813"/>
      <c r="GLF19" s="813"/>
      <c r="GLG19" s="813"/>
      <c r="GLH19" s="813"/>
      <c r="GLI19" s="813"/>
      <c r="GLJ19" s="813"/>
      <c r="GLK19" s="813"/>
      <c r="GLL19" s="813"/>
      <c r="GLM19" s="813"/>
      <c r="GLN19" s="813"/>
      <c r="GLO19" s="813"/>
      <c r="GLP19" s="813"/>
      <c r="GLQ19" s="813"/>
      <c r="GLR19" s="813"/>
      <c r="GLS19" s="813"/>
      <c r="GLT19" s="813"/>
      <c r="GLU19" s="813"/>
      <c r="GLV19" s="813"/>
      <c r="GLW19" s="813"/>
      <c r="GLX19" s="813"/>
      <c r="GLY19" s="813"/>
      <c r="GLZ19" s="813"/>
      <c r="GMA19" s="813"/>
      <c r="GMB19" s="813"/>
      <c r="GMC19" s="813"/>
      <c r="GMD19" s="813"/>
      <c r="GME19" s="813"/>
      <c r="GMF19" s="813"/>
      <c r="GMG19" s="813"/>
      <c r="GMH19" s="813"/>
      <c r="GMI19" s="813"/>
      <c r="GMJ19" s="813"/>
      <c r="GMK19" s="813"/>
      <c r="GML19" s="813"/>
      <c r="GMM19" s="813"/>
      <c r="GMN19" s="813"/>
      <c r="GMO19" s="813"/>
      <c r="GMP19" s="813"/>
      <c r="GMQ19" s="813"/>
      <c r="GMR19" s="813"/>
      <c r="GMS19" s="813"/>
      <c r="GMT19" s="813"/>
      <c r="GMU19" s="813"/>
      <c r="GMV19" s="813"/>
      <c r="GMW19" s="813"/>
      <c r="GMX19" s="813"/>
      <c r="GMY19" s="813"/>
      <c r="GMZ19" s="813"/>
      <c r="GNA19" s="813"/>
      <c r="GNB19" s="813"/>
      <c r="GNC19" s="813"/>
      <c r="GND19" s="813"/>
      <c r="GNE19" s="813"/>
      <c r="GNF19" s="813"/>
      <c r="GNG19" s="813"/>
      <c r="GNH19" s="813"/>
      <c r="GNI19" s="813"/>
      <c r="GNJ19" s="813"/>
      <c r="GNK19" s="813"/>
      <c r="GNL19" s="813"/>
      <c r="GNM19" s="813"/>
      <c r="GNN19" s="813"/>
      <c r="GNO19" s="813"/>
      <c r="GNP19" s="813"/>
      <c r="GNQ19" s="813"/>
      <c r="GNR19" s="813"/>
      <c r="GNS19" s="813"/>
      <c r="GNT19" s="813"/>
      <c r="GNU19" s="813"/>
      <c r="GNV19" s="813"/>
      <c r="GNW19" s="813"/>
      <c r="GNX19" s="813"/>
      <c r="GNY19" s="813"/>
      <c r="GNZ19" s="813"/>
      <c r="GOA19" s="813"/>
      <c r="GOB19" s="813"/>
      <c r="GOC19" s="813"/>
      <c r="GOD19" s="813"/>
      <c r="GOE19" s="813"/>
      <c r="GOF19" s="813"/>
      <c r="GOG19" s="813"/>
      <c r="GOH19" s="813"/>
      <c r="GOI19" s="813"/>
      <c r="GOJ19" s="813"/>
      <c r="GOK19" s="813"/>
      <c r="GOL19" s="813"/>
      <c r="GOM19" s="813"/>
      <c r="GON19" s="813"/>
      <c r="GOO19" s="813"/>
      <c r="GOP19" s="813"/>
      <c r="GOQ19" s="813"/>
      <c r="GOR19" s="813"/>
      <c r="GOS19" s="813"/>
      <c r="GOT19" s="813"/>
      <c r="GOU19" s="813"/>
      <c r="GOV19" s="813"/>
      <c r="GOW19" s="813"/>
      <c r="GOX19" s="813"/>
      <c r="GOY19" s="813"/>
      <c r="GOZ19" s="813"/>
      <c r="GPA19" s="813"/>
      <c r="GPB19" s="813"/>
      <c r="GPC19" s="813"/>
      <c r="GPD19" s="813"/>
      <c r="GPE19" s="813"/>
      <c r="GPF19" s="813"/>
      <c r="GPG19" s="813"/>
      <c r="GPH19" s="813"/>
      <c r="GPI19" s="813"/>
      <c r="GPJ19" s="813"/>
      <c r="GPK19" s="813"/>
      <c r="GPL19" s="813"/>
      <c r="GPM19" s="813"/>
      <c r="GPN19" s="813"/>
      <c r="GPO19" s="813"/>
      <c r="GPP19" s="813"/>
      <c r="GPQ19" s="813"/>
      <c r="GPR19" s="813"/>
      <c r="GPS19" s="813"/>
      <c r="GPT19" s="813"/>
      <c r="GPU19" s="813"/>
      <c r="GPV19" s="813"/>
      <c r="GPW19" s="813"/>
      <c r="GPX19" s="813"/>
      <c r="GPY19" s="813"/>
      <c r="GPZ19" s="813"/>
      <c r="GQA19" s="813"/>
      <c r="GQB19" s="813"/>
      <c r="GQC19" s="813"/>
      <c r="GQD19" s="813"/>
      <c r="GQE19" s="813"/>
      <c r="GQF19" s="813"/>
      <c r="GQG19" s="813"/>
      <c r="GQH19" s="813"/>
      <c r="GQI19" s="813"/>
      <c r="GQJ19" s="813"/>
      <c r="GQK19" s="813"/>
      <c r="GQL19" s="813"/>
      <c r="GQM19" s="813"/>
      <c r="GQN19" s="813"/>
      <c r="GQO19" s="813"/>
      <c r="GQP19" s="813"/>
      <c r="GQQ19" s="813"/>
      <c r="GQR19" s="813"/>
      <c r="GQS19" s="813"/>
      <c r="GQT19" s="813"/>
      <c r="GQU19" s="813"/>
      <c r="GQV19" s="813"/>
      <c r="GQW19" s="813"/>
      <c r="GQX19" s="813"/>
      <c r="GQY19" s="813"/>
      <c r="GQZ19" s="813"/>
      <c r="GRA19" s="813"/>
      <c r="GRB19" s="813"/>
      <c r="GRC19" s="813"/>
      <c r="GRD19" s="813"/>
      <c r="GRE19" s="813"/>
      <c r="GRF19" s="813"/>
      <c r="GRG19" s="813"/>
      <c r="GRH19" s="813"/>
      <c r="GRI19" s="813"/>
      <c r="GRJ19" s="813"/>
      <c r="GRK19" s="813"/>
      <c r="GRL19" s="813"/>
      <c r="GRM19" s="813"/>
      <c r="GRN19" s="813"/>
      <c r="GRO19" s="813"/>
      <c r="GRP19" s="813"/>
      <c r="GRQ19" s="813"/>
      <c r="GRR19" s="813"/>
      <c r="GRS19" s="813"/>
      <c r="GRT19" s="813"/>
      <c r="GRU19" s="813"/>
      <c r="GRV19" s="813"/>
      <c r="GRW19" s="813"/>
      <c r="GRX19" s="813"/>
      <c r="GRY19" s="813"/>
      <c r="GRZ19" s="813"/>
      <c r="GSA19" s="813"/>
      <c r="GSB19" s="813"/>
      <c r="GSC19" s="813"/>
      <c r="GSD19" s="813"/>
      <c r="GSE19" s="813"/>
      <c r="GSF19" s="813"/>
      <c r="GSG19" s="813"/>
      <c r="GSH19" s="813"/>
      <c r="GSI19" s="813"/>
      <c r="GSJ19" s="813"/>
      <c r="GSK19" s="813"/>
      <c r="GSL19" s="813"/>
      <c r="GSM19" s="813"/>
      <c r="GSN19" s="813"/>
      <c r="GSO19" s="813"/>
      <c r="GSP19" s="813"/>
      <c r="GSQ19" s="813"/>
      <c r="GSR19" s="813"/>
      <c r="GSS19" s="813"/>
      <c r="GST19" s="813"/>
      <c r="GSU19" s="813"/>
      <c r="GSV19" s="813"/>
      <c r="GSW19" s="813"/>
      <c r="GSX19" s="813"/>
      <c r="GSY19" s="813"/>
      <c r="GSZ19" s="813"/>
      <c r="GTA19" s="813"/>
      <c r="GTB19" s="813"/>
      <c r="GTC19" s="813"/>
      <c r="GTD19" s="813"/>
      <c r="GTE19" s="813"/>
      <c r="GTF19" s="813"/>
      <c r="GTG19" s="813"/>
      <c r="GTH19" s="813"/>
      <c r="GTI19" s="813"/>
      <c r="GTJ19" s="813"/>
      <c r="GTK19" s="813"/>
      <c r="GTL19" s="813"/>
      <c r="GTM19" s="813"/>
      <c r="GTN19" s="813"/>
      <c r="GTO19" s="813"/>
      <c r="GTP19" s="813"/>
      <c r="GTQ19" s="813"/>
      <c r="GTR19" s="813"/>
      <c r="GTS19" s="813"/>
      <c r="GTT19" s="813"/>
      <c r="GTU19" s="813"/>
      <c r="GTV19" s="813"/>
      <c r="GTW19" s="813"/>
      <c r="GTX19" s="813"/>
      <c r="GTY19" s="813"/>
      <c r="GTZ19" s="813"/>
      <c r="GUA19" s="813"/>
      <c r="GUB19" s="813"/>
      <c r="GUC19" s="813"/>
      <c r="GUD19" s="813"/>
      <c r="GUE19" s="813"/>
      <c r="GUF19" s="813"/>
      <c r="GUG19" s="813"/>
      <c r="GUH19" s="813"/>
      <c r="GUI19" s="813"/>
      <c r="GUJ19" s="813"/>
      <c r="GUK19" s="813"/>
      <c r="GUL19" s="813"/>
      <c r="GUM19" s="813"/>
      <c r="GUN19" s="813"/>
      <c r="GUO19" s="813"/>
      <c r="GUP19" s="813"/>
      <c r="GUQ19" s="813"/>
      <c r="GUR19" s="813"/>
      <c r="GUS19" s="813"/>
      <c r="GUT19" s="813"/>
      <c r="GUU19" s="813"/>
      <c r="GUV19" s="813"/>
      <c r="GUW19" s="813"/>
      <c r="GUX19" s="813"/>
      <c r="GUY19" s="813"/>
      <c r="GUZ19" s="813"/>
      <c r="GVA19" s="813"/>
      <c r="GVB19" s="813"/>
      <c r="GVC19" s="813"/>
      <c r="GVD19" s="813"/>
      <c r="GVE19" s="813"/>
      <c r="GVF19" s="813"/>
      <c r="GVG19" s="813"/>
      <c r="GVH19" s="813"/>
      <c r="GVI19" s="813"/>
      <c r="GVJ19" s="813"/>
      <c r="GVK19" s="813"/>
      <c r="GVL19" s="813"/>
      <c r="GVM19" s="813"/>
      <c r="GVN19" s="813"/>
      <c r="GVO19" s="813"/>
      <c r="GVP19" s="813"/>
      <c r="GVQ19" s="813"/>
      <c r="GVR19" s="813"/>
      <c r="GVS19" s="813"/>
      <c r="GVT19" s="813"/>
      <c r="GVU19" s="813"/>
      <c r="GVV19" s="813"/>
      <c r="GVW19" s="813"/>
      <c r="GVX19" s="813"/>
      <c r="GVY19" s="813"/>
      <c r="GVZ19" s="813"/>
      <c r="GWA19" s="813"/>
      <c r="GWB19" s="813"/>
      <c r="GWC19" s="813"/>
      <c r="GWD19" s="813"/>
      <c r="GWE19" s="813"/>
      <c r="GWF19" s="813"/>
      <c r="GWG19" s="813"/>
      <c r="GWH19" s="813"/>
      <c r="GWI19" s="813"/>
      <c r="GWJ19" s="813"/>
      <c r="GWK19" s="813"/>
      <c r="GWL19" s="813"/>
      <c r="GWM19" s="813"/>
      <c r="GWN19" s="813"/>
      <c r="GWO19" s="813"/>
      <c r="GWP19" s="813"/>
      <c r="GWQ19" s="813"/>
      <c r="GWR19" s="813"/>
      <c r="GWS19" s="813"/>
      <c r="GWT19" s="813"/>
      <c r="GWU19" s="813"/>
      <c r="GWV19" s="813"/>
      <c r="GWW19" s="813"/>
      <c r="GWX19" s="813"/>
      <c r="GWY19" s="813"/>
      <c r="GWZ19" s="813"/>
      <c r="GXA19" s="813"/>
      <c r="GXB19" s="813"/>
      <c r="GXC19" s="813"/>
      <c r="GXD19" s="813"/>
      <c r="GXE19" s="813"/>
      <c r="GXF19" s="813"/>
      <c r="GXG19" s="813"/>
      <c r="GXH19" s="813"/>
      <c r="GXI19" s="813"/>
      <c r="GXJ19" s="813"/>
      <c r="GXK19" s="813"/>
      <c r="GXL19" s="813"/>
      <c r="GXM19" s="813"/>
      <c r="GXN19" s="813"/>
      <c r="GXO19" s="813"/>
      <c r="GXP19" s="813"/>
      <c r="GXQ19" s="813"/>
      <c r="GXR19" s="813"/>
      <c r="GXS19" s="813"/>
      <c r="GXT19" s="813"/>
      <c r="GXU19" s="813"/>
      <c r="GXV19" s="813"/>
      <c r="GXW19" s="813"/>
      <c r="GXX19" s="813"/>
      <c r="GXY19" s="813"/>
      <c r="GXZ19" s="813"/>
      <c r="GYA19" s="813"/>
      <c r="GYB19" s="813"/>
      <c r="GYC19" s="813"/>
      <c r="GYD19" s="813"/>
      <c r="GYE19" s="813"/>
      <c r="GYF19" s="813"/>
      <c r="GYG19" s="813"/>
      <c r="GYH19" s="813"/>
      <c r="GYI19" s="813"/>
      <c r="GYJ19" s="813"/>
      <c r="GYK19" s="813"/>
      <c r="GYL19" s="813"/>
      <c r="GYM19" s="813"/>
      <c r="GYN19" s="813"/>
      <c r="GYO19" s="813"/>
      <c r="GYP19" s="813"/>
      <c r="GYQ19" s="813"/>
      <c r="GYR19" s="813"/>
      <c r="GYS19" s="813"/>
      <c r="GYT19" s="813"/>
      <c r="GYU19" s="813"/>
      <c r="GYV19" s="813"/>
      <c r="GYW19" s="813"/>
      <c r="GYX19" s="813"/>
      <c r="GYY19" s="813"/>
      <c r="GYZ19" s="813"/>
      <c r="GZA19" s="813"/>
      <c r="GZB19" s="813"/>
      <c r="GZC19" s="813"/>
      <c r="GZD19" s="813"/>
      <c r="GZE19" s="813"/>
      <c r="GZF19" s="813"/>
      <c r="GZG19" s="813"/>
      <c r="GZH19" s="813"/>
      <c r="GZI19" s="813"/>
      <c r="GZJ19" s="813"/>
      <c r="GZK19" s="813"/>
      <c r="GZL19" s="813"/>
      <c r="GZM19" s="813"/>
      <c r="GZN19" s="813"/>
      <c r="GZO19" s="813"/>
      <c r="GZP19" s="813"/>
      <c r="GZQ19" s="813"/>
      <c r="GZR19" s="813"/>
      <c r="GZS19" s="813"/>
      <c r="GZT19" s="813"/>
      <c r="GZU19" s="813"/>
      <c r="GZV19" s="813"/>
      <c r="GZW19" s="813"/>
      <c r="GZX19" s="813"/>
      <c r="GZY19" s="813"/>
      <c r="GZZ19" s="813"/>
      <c r="HAA19" s="813"/>
      <c r="HAB19" s="813"/>
      <c r="HAC19" s="813"/>
      <c r="HAD19" s="813"/>
      <c r="HAE19" s="813"/>
      <c r="HAF19" s="813"/>
      <c r="HAG19" s="813"/>
      <c r="HAH19" s="813"/>
      <c r="HAI19" s="813"/>
      <c r="HAJ19" s="813"/>
      <c r="HAK19" s="813"/>
      <c r="HAL19" s="813"/>
      <c r="HAM19" s="813"/>
      <c r="HAN19" s="813"/>
      <c r="HAO19" s="813"/>
      <c r="HAP19" s="813"/>
      <c r="HAQ19" s="813"/>
      <c r="HAR19" s="813"/>
      <c r="HAS19" s="813"/>
      <c r="HAT19" s="813"/>
      <c r="HAU19" s="813"/>
      <c r="HAV19" s="813"/>
      <c r="HAW19" s="813"/>
      <c r="HAX19" s="813"/>
      <c r="HAY19" s="813"/>
      <c r="HAZ19" s="813"/>
      <c r="HBA19" s="813"/>
      <c r="HBB19" s="813"/>
      <c r="HBC19" s="813"/>
      <c r="HBD19" s="813"/>
      <c r="HBE19" s="813"/>
      <c r="HBF19" s="813"/>
      <c r="HBG19" s="813"/>
      <c r="HBH19" s="813"/>
      <c r="HBI19" s="813"/>
      <c r="HBJ19" s="813"/>
      <c r="HBK19" s="813"/>
      <c r="HBL19" s="813"/>
      <c r="HBM19" s="813"/>
      <c r="HBN19" s="813"/>
      <c r="HBO19" s="813"/>
      <c r="HBP19" s="813"/>
      <c r="HBQ19" s="813"/>
      <c r="HBR19" s="813"/>
      <c r="HBS19" s="813"/>
      <c r="HBT19" s="813"/>
      <c r="HBU19" s="813"/>
      <c r="HBV19" s="813"/>
      <c r="HBW19" s="813"/>
      <c r="HBX19" s="813"/>
      <c r="HBY19" s="813"/>
      <c r="HBZ19" s="813"/>
      <c r="HCA19" s="813"/>
      <c r="HCB19" s="813"/>
      <c r="HCC19" s="813"/>
      <c r="HCD19" s="813"/>
      <c r="HCE19" s="813"/>
      <c r="HCF19" s="813"/>
      <c r="HCG19" s="813"/>
      <c r="HCH19" s="813"/>
      <c r="HCI19" s="813"/>
      <c r="HCJ19" s="813"/>
      <c r="HCK19" s="813"/>
      <c r="HCL19" s="813"/>
      <c r="HCM19" s="813"/>
      <c r="HCN19" s="813"/>
      <c r="HCO19" s="813"/>
      <c r="HCP19" s="813"/>
      <c r="HCQ19" s="813"/>
      <c r="HCR19" s="813"/>
      <c r="HCS19" s="813"/>
      <c r="HCT19" s="813"/>
      <c r="HCU19" s="813"/>
      <c r="HCV19" s="813"/>
      <c r="HCW19" s="813"/>
      <c r="HCX19" s="813"/>
      <c r="HCY19" s="813"/>
      <c r="HCZ19" s="813"/>
      <c r="HDA19" s="813"/>
      <c r="HDB19" s="813"/>
      <c r="HDC19" s="813"/>
      <c r="HDD19" s="813"/>
      <c r="HDE19" s="813"/>
      <c r="HDF19" s="813"/>
      <c r="HDG19" s="813"/>
      <c r="HDH19" s="813"/>
      <c r="HDI19" s="813"/>
      <c r="HDJ19" s="813"/>
      <c r="HDK19" s="813"/>
      <c r="HDL19" s="813"/>
      <c r="HDM19" s="813"/>
      <c r="HDN19" s="813"/>
      <c r="HDO19" s="813"/>
      <c r="HDP19" s="813"/>
      <c r="HDQ19" s="813"/>
      <c r="HDR19" s="813"/>
      <c r="HDS19" s="813"/>
      <c r="HDT19" s="813"/>
      <c r="HDU19" s="813"/>
      <c r="HDV19" s="813"/>
      <c r="HDW19" s="813"/>
      <c r="HDX19" s="813"/>
      <c r="HDY19" s="813"/>
      <c r="HDZ19" s="813"/>
      <c r="HEA19" s="813"/>
      <c r="HEB19" s="813"/>
      <c r="HEC19" s="813"/>
      <c r="HED19" s="813"/>
      <c r="HEE19" s="813"/>
      <c r="HEF19" s="813"/>
      <c r="HEG19" s="813"/>
      <c r="HEH19" s="813"/>
      <c r="HEI19" s="813"/>
      <c r="HEJ19" s="813"/>
      <c r="HEK19" s="813"/>
      <c r="HEL19" s="813"/>
      <c r="HEM19" s="813"/>
      <c r="HEN19" s="813"/>
      <c r="HEO19" s="813"/>
      <c r="HEP19" s="813"/>
      <c r="HEQ19" s="813"/>
      <c r="HER19" s="813"/>
      <c r="HES19" s="813"/>
      <c r="HET19" s="813"/>
      <c r="HEU19" s="813"/>
      <c r="HEV19" s="813"/>
      <c r="HEW19" s="813"/>
      <c r="HEX19" s="813"/>
      <c r="HEY19" s="813"/>
      <c r="HEZ19" s="813"/>
      <c r="HFA19" s="813"/>
      <c r="HFB19" s="813"/>
      <c r="HFC19" s="813"/>
      <c r="HFD19" s="813"/>
      <c r="HFE19" s="813"/>
      <c r="HFF19" s="813"/>
      <c r="HFG19" s="813"/>
      <c r="HFH19" s="813"/>
      <c r="HFI19" s="813"/>
      <c r="HFJ19" s="813"/>
      <c r="HFK19" s="813"/>
      <c r="HFL19" s="813"/>
      <c r="HFM19" s="813"/>
      <c r="HFN19" s="813"/>
      <c r="HFO19" s="813"/>
      <c r="HFP19" s="813"/>
      <c r="HFQ19" s="813"/>
      <c r="HFR19" s="813"/>
      <c r="HFS19" s="813"/>
      <c r="HFT19" s="813"/>
      <c r="HFU19" s="813"/>
      <c r="HFV19" s="813"/>
      <c r="HFW19" s="813"/>
      <c r="HFX19" s="813"/>
      <c r="HFY19" s="813"/>
      <c r="HFZ19" s="813"/>
      <c r="HGA19" s="813"/>
      <c r="HGB19" s="813"/>
      <c r="HGC19" s="813"/>
      <c r="HGD19" s="813"/>
      <c r="HGE19" s="813"/>
      <c r="HGF19" s="813"/>
      <c r="HGG19" s="813"/>
      <c r="HGH19" s="813"/>
      <c r="HGI19" s="813"/>
      <c r="HGJ19" s="813"/>
      <c r="HGK19" s="813"/>
      <c r="HGL19" s="813"/>
      <c r="HGM19" s="813"/>
      <c r="HGN19" s="813"/>
      <c r="HGO19" s="813"/>
      <c r="HGP19" s="813"/>
      <c r="HGQ19" s="813"/>
      <c r="HGR19" s="813"/>
      <c r="HGS19" s="813"/>
      <c r="HGT19" s="813"/>
      <c r="HGU19" s="813"/>
      <c r="HGV19" s="813"/>
      <c r="HGW19" s="813"/>
      <c r="HGX19" s="813"/>
      <c r="HGY19" s="813"/>
      <c r="HGZ19" s="813"/>
      <c r="HHA19" s="813"/>
      <c r="HHB19" s="813"/>
      <c r="HHC19" s="813"/>
      <c r="HHD19" s="813"/>
      <c r="HHE19" s="813"/>
      <c r="HHF19" s="813"/>
      <c r="HHG19" s="813"/>
      <c r="HHH19" s="813"/>
      <c r="HHI19" s="813"/>
      <c r="HHJ19" s="813"/>
      <c r="HHK19" s="813"/>
      <c r="HHL19" s="813"/>
      <c r="HHM19" s="813"/>
      <c r="HHN19" s="813"/>
      <c r="HHO19" s="813"/>
      <c r="HHP19" s="813"/>
      <c r="HHQ19" s="813"/>
      <c r="HHR19" s="813"/>
      <c r="HHS19" s="813"/>
      <c r="HHT19" s="813"/>
      <c r="HHU19" s="813"/>
      <c r="HHV19" s="813"/>
      <c r="HHW19" s="813"/>
      <c r="HHX19" s="813"/>
      <c r="HHY19" s="813"/>
      <c r="HHZ19" s="813"/>
      <c r="HIA19" s="813"/>
      <c r="HIB19" s="813"/>
      <c r="HIC19" s="813"/>
      <c r="HID19" s="813"/>
      <c r="HIE19" s="813"/>
      <c r="HIF19" s="813"/>
      <c r="HIG19" s="813"/>
      <c r="HIH19" s="813"/>
      <c r="HII19" s="813"/>
      <c r="HIJ19" s="813"/>
      <c r="HIK19" s="813"/>
      <c r="HIL19" s="813"/>
      <c r="HIM19" s="813"/>
      <c r="HIN19" s="813"/>
      <c r="HIO19" s="813"/>
      <c r="HIP19" s="813"/>
      <c r="HIQ19" s="813"/>
      <c r="HIR19" s="813"/>
      <c r="HIS19" s="813"/>
      <c r="HIT19" s="813"/>
      <c r="HIU19" s="813"/>
      <c r="HIV19" s="813"/>
      <c r="HIW19" s="813"/>
      <c r="HIX19" s="813"/>
      <c r="HIY19" s="813"/>
      <c r="HIZ19" s="813"/>
      <c r="HJA19" s="813"/>
      <c r="HJB19" s="813"/>
      <c r="HJC19" s="813"/>
      <c r="HJD19" s="813"/>
      <c r="HJE19" s="813"/>
      <c r="HJF19" s="813"/>
      <c r="HJG19" s="813"/>
      <c r="HJH19" s="813"/>
      <c r="HJI19" s="813"/>
      <c r="HJJ19" s="813"/>
      <c r="HJK19" s="813"/>
      <c r="HJL19" s="813"/>
      <c r="HJM19" s="813"/>
      <c r="HJN19" s="813"/>
      <c r="HJO19" s="813"/>
      <c r="HJP19" s="813"/>
      <c r="HJQ19" s="813"/>
      <c r="HJR19" s="813"/>
      <c r="HJS19" s="813"/>
      <c r="HJT19" s="813"/>
      <c r="HJU19" s="813"/>
      <c r="HJV19" s="813"/>
      <c r="HJW19" s="813"/>
      <c r="HJX19" s="813"/>
      <c r="HJY19" s="813"/>
      <c r="HJZ19" s="813"/>
      <c r="HKA19" s="813"/>
      <c r="HKB19" s="813"/>
      <c r="HKC19" s="813"/>
      <c r="HKD19" s="813"/>
      <c r="HKE19" s="813"/>
      <c r="HKF19" s="813"/>
      <c r="HKG19" s="813"/>
      <c r="HKH19" s="813"/>
      <c r="HKI19" s="813"/>
      <c r="HKJ19" s="813"/>
      <c r="HKK19" s="813"/>
      <c r="HKL19" s="813"/>
      <c r="HKM19" s="813"/>
      <c r="HKN19" s="813"/>
      <c r="HKO19" s="813"/>
      <c r="HKP19" s="813"/>
      <c r="HKQ19" s="813"/>
      <c r="HKR19" s="813"/>
      <c r="HKS19" s="813"/>
      <c r="HKT19" s="813"/>
      <c r="HKU19" s="813"/>
      <c r="HKV19" s="813"/>
      <c r="HKW19" s="813"/>
      <c r="HKX19" s="813"/>
      <c r="HKY19" s="813"/>
      <c r="HKZ19" s="813"/>
      <c r="HLA19" s="813"/>
      <c r="HLB19" s="813"/>
      <c r="HLC19" s="813"/>
      <c r="HLD19" s="813"/>
      <c r="HLE19" s="813"/>
      <c r="HLF19" s="813"/>
      <c r="HLG19" s="813"/>
      <c r="HLH19" s="813"/>
      <c r="HLI19" s="813"/>
      <c r="HLJ19" s="813"/>
      <c r="HLK19" s="813"/>
      <c r="HLL19" s="813"/>
      <c r="HLM19" s="813"/>
      <c r="HLN19" s="813"/>
      <c r="HLO19" s="813"/>
      <c r="HLP19" s="813"/>
      <c r="HLQ19" s="813"/>
      <c r="HLR19" s="813"/>
      <c r="HLS19" s="813"/>
      <c r="HLT19" s="813"/>
      <c r="HLU19" s="813"/>
      <c r="HLV19" s="813"/>
      <c r="HLW19" s="813"/>
      <c r="HLX19" s="813"/>
      <c r="HLY19" s="813"/>
      <c r="HLZ19" s="813"/>
      <c r="HMA19" s="813"/>
      <c r="HMB19" s="813"/>
      <c r="HMC19" s="813"/>
      <c r="HMD19" s="813"/>
      <c r="HME19" s="813"/>
      <c r="HMF19" s="813"/>
      <c r="HMG19" s="813"/>
      <c r="HMH19" s="813"/>
      <c r="HMI19" s="813"/>
      <c r="HMJ19" s="813"/>
      <c r="HMK19" s="813"/>
      <c r="HML19" s="813"/>
      <c r="HMM19" s="813"/>
      <c r="HMN19" s="813"/>
      <c r="HMO19" s="813"/>
      <c r="HMP19" s="813"/>
      <c r="HMQ19" s="813"/>
      <c r="HMR19" s="813"/>
      <c r="HMS19" s="813"/>
      <c r="HMT19" s="813"/>
      <c r="HMU19" s="813"/>
      <c r="HMV19" s="813"/>
      <c r="HMW19" s="813"/>
      <c r="HMX19" s="813"/>
      <c r="HMY19" s="813"/>
      <c r="HMZ19" s="813"/>
      <c r="HNA19" s="813"/>
      <c r="HNB19" s="813"/>
      <c r="HNC19" s="813"/>
      <c r="HND19" s="813"/>
      <c r="HNE19" s="813"/>
      <c r="HNF19" s="813"/>
      <c r="HNG19" s="813"/>
      <c r="HNH19" s="813"/>
      <c r="HNI19" s="813"/>
      <c r="HNJ19" s="813"/>
      <c r="HNK19" s="813"/>
      <c r="HNL19" s="813"/>
      <c r="HNM19" s="813"/>
      <c r="HNN19" s="813"/>
      <c r="HNO19" s="813"/>
      <c r="HNP19" s="813"/>
      <c r="HNQ19" s="813"/>
      <c r="HNR19" s="813"/>
      <c r="HNS19" s="813"/>
      <c r="HNT19" s="813"/>
      <c r="HNU19" s="813"/>
      <c r="HNV19" s="813"/>
      <c r="HNW19" s="813"/>
      <c r="HNX19" s="813"/>
      <c r="HNY19" s="813"/>
      <c r="HNZ19" s="813"/>
      <c r="HOA19" s="813"/>
      <c r="HOB19" s="813"/>
      <c r="HOC19" s="813"/>
      <c r="HOD19" s="813"/>
      <c r="HOE19" s="813"/>
      <c r="HOF19" s="813"/>
      <c r="HOG19" s="813"/>
      <c r="HOH19" s="813"/>
      <c r="HOI19" s="813"/>
      <c r="HOJ19" s="813"/>
      <c r="HOK19" s="813"/>
      <c r="HOL19" s="813"/>
      <c r="HOM19" s="813"/>
      <c r="HON19" s="813"/>
      <c r="HOO19" s="813"/>
      <c r="HOP19" s="813"/>
      <c r="HOQ19" s="813"/>
      <c r="HOR19" s="813"/>
      <c r="HOS19" s="813"/>
      <c r="HOT19" s="813"/>
      <c r="HOU19" s="813"/>
      <c r="HOV19" s="813"/>
      <c r="HOW19" s="813"/>
      <c r="HOX19" s="813"/>
      <c r="HOY19" s="813"/>
      <c r="HOZ19" s="813"/>
      <c r="HPA19" s="813"/>
      <c r="HPB19" s="813"/>
      <c r="HPC19" s="813"/>
      <c r="HPD19" s="813"/>
      <c r="HPE19" s="813"/>
      <c r="HPF19" s="813"/>
      <c r="HPG19" s="813"/>
      <c r="HPH19" s="813"/>
      <c r="HPI19" s="813"/>
      <c r="HPJ19" s="813"/>
      <c r="HPK19" s="813"/>
      <c r="HPL19" s="813"/>
      <c r="HPM19" s="813"/>
      <c r="HPN19" s="813"/>
      <c r="HPO19" s="813"/>
      <c r="HPP19" s="813"/>
      <c r="HPQ19" s="813"/>
      <c r="HPR19" s="813"/>
      <c r="HPS19" s="813"/>
      <c r="HPT19" s="813"/>
      <c r="HPU19" s="813"/>
      <c r="HPV19" s="813"/>
      <c r="HPW19" s="813"/>
      <c r="HPX19" s="813"/>
      <c r="HPY19" s="813"/>
      <c r="HPZ19" s="813"/>
      <c r="HQA19" s="813"/>
      <c r="HQB19" s="813"/>
      <c r="HQC19" s="813"/>
      <c r="HQD19" s="813"/>
      <c r="HQE19" s="813"/>
      <c r="HQF19" s="813"/>
      <c r="HQG19" s="813"/>
      <c r="HQH19" s="813"/>
      <c r="HQI19" s="813"/>
      <c r="HQJ19" s="813"/>
      <c r="HQK19" s="813"/>
      <c r="HQL19" s="813"/>
      <c r="HQM19" s="813"/>
      <c r="HQN19" s="813"/>
      <c r="HQO19" s="813"/>
      <c r="HQP19" s="813"/>
      <c r="HQQ19" s="813"/>
      <c r="HQR19" s="813"/>
      <c r="HQS19" s="813"/>
      <c r="HQT19" s="813"/>
      <c r="HQU19" s="813"/>
      <c r="HQV19" s="813"/>
      <c r="HQW19" s="813"/>
      <c r="HQX19" s="813"/>
      <c r="HQY19" s="813"/>
      <c r="HQZ19" s="813"/>
      <c r="HRA19" s="813"/>
      <c r="HRB19" s="813"/>
      <c r="HRC19" s="813"/>
      <c r="HRD19" s="813"/>
      <c r="HRE19" s="813"/>
      <c r="HRF19" s="813"/>
      <c r="HRG19" s="813"/>
      <c r="HRH19" s="813"/>
      <c r="HRI19" s="813"/>
      <c r="HRJ19" s="813"/>
      <c r="HRK19" s="813"/>
      <c r="HRL19" s="813"/>
      <c r="HRM19" s="813"/>
      <c r="HRN19" s="813"/>
      <c r="HRO19" s="813"/>
      <c r="HRP19" s="813"/>
      <c r="HRQ19" s="813"/>
      <c r="HRR19" s="813"/>
      <c r="HRS19" s="813"/>
      <c r="HRT19" s="813"/>
      <c r="HRU19" s="813"/>
      <c r="HRV19" s="813"/>
      <c r="HRW19" s="813"/>
      <c r="HRX19" s="813"/>
      <c r="HRY19" s="813"/>
      <c r="HRZ19" s="813"/>
      <c r="HSA19" s="813"/>
      <c r="HSB19" s="813"/>
      <c r="HSC19" s="813"/>
      <c r="HSD19" s="813"/>
      <c r="HSE19" s="813"/>
      <c r="HSF19" s="813"/>
      <c r="HSG19" s="813"/>
      <c r="HSH19" s="813"/>
      <c r="HSI19" s="813"/>
      <c r="HSJ19" s="813"/>
      <c r="HSK19" s="813"/>
      <c r="HSL19" s="813"/>
      <c r="HSM19" s="813"/>
      <c r="HSN19" s="813"/>
      <c r="HSO19" s="813"/>
      <c r="HSP19" s="813"/>
      <c r="HSQ19" s="813"/>
      <c r="HSR19" s="813"/>
      <c r="HSS19" s="813"/>
      <c r="HST19" s="813"/>
      <c r="HSU19" s="813"/>
      <c r="HSV19" s="813"/>
      <c r="HSW19" s="813"/>
      <c r="HSX19" s="813"/>
      <c r="HSY19" s="813"/>
      <c r="HSZ19" s="813"/>
      <c r="HTA19" s="813"/>
      <c r="HTB19" s="813"/>
      <c r="HTC19" s="813"/>
      <c r="HTD19" s="813"/>
      <c r="HTE19" s="813"/>
      <c r="HTF19" s="813"/>
      <c r="HTG19" s="813"/>
      <c r="HTH19" s="813"/>
      <c r="HTI19" s="813"/>
      <c r="HTJ19" s="813"/>
      <c r="HTK19" s="813"/>
      <c r="HTL19" s="813"/>
      <c r="HTM19" s="813"/>
      <c r="HTN19" s="813"/>
      <c r="HTO19" s="813"/>
      <c r="HTP19" s="813"/>
      <c r="HTQ19" s="813"/>
      <c r="HTR19" s="813"/>
      <c r="HTS19" s="813"/>
      <c r="HTT19" s="813"/>
      <c r="HTU19" s="813"/>
      <c r="HTV19" s="813"/>
      <c r="HTW19" s="813"/>
      <c r="HTX19" s="813"/>
      <c r="HTY19" s="813"/>
      <c r="HTZ19" s="813"/>
      <c r="HUA19" s="813"/>
      <c r="HUB19" s="813"/>
      <c r="HUC19" s="813"/>
      <c r="HUD19" s="813"/>
      <c r="HUE19" s="813"/>
      <c r="HUF19" s="813"/>
      <c r="HUG19" s="813"/>
      <c r="HUH19" s="813"/>
      <c r="HUI19" s="813"/>
      <c r="HUJ19" s="813"/>
      <c r="HUK19" s="813"/>
      <c r="HUL19" s="813"/>
      <c r="HUM19" s="813"/>
      <c r="HUN19" s="813"/>
      <c r="HUO19" s="813"/>
      <c r="HUP19" s="813"/>
      <c r="HUQ19" s="813"/>
      <c r="HUR19" s="813"/>
      <c r="HUS19" s="813"/>
      <c r="HUT19" s="813"/>
      <c r="HUU19" s="813"/>
      <c r="HUV19" s="813"/>
      <c r="HUW19" s="813"/>
      <c r="HUX19" s="813"/>
      <c r="HUY19" s="813"/>
      <c r="HUZ19" s="813"/>
      <c r="HVA19" s="813"/>
      <c r="HVB19" s="813"/>
      <c r="HVC19" s="813"/>
      <c r="HVD19" s="813"/>
      <c r="HVE19" s="813"/>
      <c r="HVF19" s="813"/>
      <c r="HVG19" s="813"/>
      <c r="HVH19" s="813"/>
      <c r="HVI19" s="813"/>
      <c r="HVJ19" s="813"/>
      <c r="HVK19" s="813"/>
      <c r="HVL19" s="813"/>
      <c r="HVM19" s="813"/>
      <c r="HVN19" s="813"/>
      <c r="HVO19" s="813"/>
      <c r="HVP19" s="813"/>
      <c r="HVQ19" s="813"/>
      <c r="HVR19" s="813"/>
      <c r="HVS19" s="813"/>
      <c r="HVT19" s="813"/>
      <c r="HVU19" s="813"/>
      <c r="HVV19" s="813"/>
      <c r="HVW19" s="813"/>
      <c r="HVX19" s="813"/>
      <c r="HVY19" s="813"/>
      <c r="HVZ19" s="813"/>
      <c r="HWA19" s="813"/>
      <c r="HWB19" s="813"/>
      <c r="HWC19" s="813"/>
      <c r="HWD19" s="813"/>
      <c r="HWE19" s="813"/>
      <c r="HWF19" s="813"/>
      <c r="HWG19" s="813"/>
      <c r="HWH19" s="813"/>
      <c r="HWI19" s="813"/>
      <c r="HWJ19" s="813"/>
      <c r="HWK19" s="813"/>
      <c r="HWL19" s="813"/>
      <c r="HWM19" s="813"/>
      <c r="HWN19" s="813"/>
      <c r="HWO19" s="813"/>
      <c r="HWP19" s="813"/>
      <c r="HWQ19" s="813"/>
      <c r="HWR19" s="813"/>
      <c r="HWS19" s="813"/>
      <c r="HWT19" s="813"/>
      <c r="HWU19" s="813"/>
      <c r="HWV19" s="813"/>
      <c r="HWW19" s="813"/>
      <c r="HWX19" s="813"/>
      <c r="HWY19" s="813"/>
      <c r="HWZ19" s="813"/>
      <c r="HXA19" s="813"/>
      <c r="HXB19" s="813"/>
      <c r="HXC19" s="813"/>
      <c r="HXD19" s="813"/>
      <c r="HXE19" s="813"/>
      <c r="HXF19" s="813"/>
      <c r="HXG19" s="813"/>
      <c r="HXH19" s="813"/>
      <c r="HXI19" s="813"/>
      <c r="HXJ19" s="813"/>
      <c r="HXK19" s="813"/>
      <c r="HXL19" s="813"/>
      <c r="HXM19" s="813"/>
      <c r="HXN19" s="813"/>
      <c r="HXO19" s="813"/>
      <c r="HXP19" s="813"/>
      <c r="HXQ19" s="813"/>
      <c r="HXR19" s="813"/>
      <c r="HXS19" s="813"/>
      <c r="HXT19" s="813"/>
      <c r="HXU19" s="813"/>
      <c r="HXV19" s="813"/>
      <c r="HXW19" s="813"/>
      <c r="HXX19" s="813"/>
      <c r="HXY19" s="813"/>
      <c r="HXZ19" s="813"/>
      <c r="HYA19" s="813"/>
      <c r="HYB19" s="813"/>
      <c r="HYC19" s="813"/>
      <c r="HYD19" s="813"/>
      <c r="HYE19" s="813"/>
      <c r="HYF19" s="813"/>
      <c r="HYG19" s="813"/>
      <c r="HYH19" s="813"/>
      <c r="HYI19" s="813"/>
      <c r="HYJ19" s="813"/>
      <c r="HYK19" s="813"/>
      <c r="HYL19" s="813"/>
      <c r="HYM19" s="813"/>
      <c r="HYN19" s="813"/>
      <c r="HYO19" s="813"/>
      <c r="HYP19" s="813"/>
      <c r="HYQ19" s="813"/>
      <c r="HYR19" s="813"/>
      <c r="HYS19" s="813"/>
      <c r="HYT19" s="813"/>
      <c r="HYU19" s="813"/>
      <c r="HYV19" s="813"/>
      <c r="HYW19" s="813"/>
      <c r="HYX19" s="813"/>
      <c r="HYY19" s="813"/>
      <c r="HYZ19" s="813"/>
      <c r="HZA19" s="813"/>
      <c r="HZB19" s="813"/>
      <c r="HZC19" s="813"/>
      <c r="HZD19" s="813"/>
      <c r="HZE19" s="813"/>
      <c r="HZF19" s="813"/>
      <c r="HZG19" s="813"/>
      <c r="HZH19" s="813"/>
      <c r="HZI19" s="813"/>
      <c r="HZJ19" s="813"/>
      <c r="HZK19" s="813"/>
      <c r="HZL19" s="813"/>
      <c r="HZM19" s="813"/>
      <c r="HZN19" s="813"/>
      <c r="HZO19" s="813"/>
      <c r="HZP19" s="813"/>
      <c r="HZQ19" s="813"/>
      <c r="HZR19" s="813"/>
      <c r="HZS19" s="813"/>
      <c r="HZT19" s="813"/>
      <c r="HZU19" s="813"/>
      <c r="HZV19" s="813"/>
      <c r="HZW19" s="813"/>
      <c r="HZX19" s="813"/>
      <c r="HZY19" s="813"/>
      <c r="HZZ19" s="813"/>
      <c r="IAA19" s="813"/>
      <c r="IAB19" s="813"/>
      <c r="IAC19" s="813"/>
      <c r="IAD19" s="813"/>
      <c r="IAE19" s="813"/>
      <c r="IAF19" s="813"/>
      <c r="IAG19" s="813"/>
      <c r="IAH19" s="813"/>
      <c r="IAI19" s="813"/>
      <c r="IAJ19" s="813"/>
      <c r="IAK19" s="813"/>
      <c r="IAL19" s="813"/>
      <c r="IAM19" s="813"/>
      <c r="IAN19" s="813"/>
      <c r="IAO19" s="813"/>
      <c r="IAP19" s="813"/>
      <c r="IAQ19" s="813"/>
      <c r="IAR19" s="813"/>
      <c r="IAS19" s="813"/>
      <c r="IAT19" s="813"/>
      <c r="IAU19" s="813"/>
      <c r="IAV19" s="813"/>
      <c r="IAW19" s="813"/>
      <c r="IAX19" s="813"/>
      <c r="IAY19" s="813"/>
      <c r="IAZ19" s="813"/>
      <c r="IBA19" s="813"/>
      <c r="IBB19" s="813"/>
      <c r="IBC19" s="813"/>
      <c r="IBD19" s="813"/>
      <c r="IBE19" s="813"/>
      <c r="IBF19" s="813"/>
      <c r="IBG19" s="813"/>
      <c r="IBH19" s="813"/>
      <c r="IBI19" s="813"/>
      <c r="IBJ19" s="813"/>
      <c r="IBK19" s="813"/>
      <c r="IBL19" s="813"/>
      <c r="IBM19" s="813"/>
      <c r="IBN19" s="813"/>
      <c r="IBO19" s="813"/>
      <c r="IBP19" s="813"/>
      <c r="IBQ19" s="813"/>
      <c r="IBR19" s="813"/>
      <c r="IBS19" s="813"/>
      <c r="IBT19" s="813"/>
      <c r="IBU19" s="813"/>
      <c r="IBV19" s="813"/>
      <c r="IBW19" s="813"/>
      <c r="IBX19" s="813"/>
      <c r="IBY19" s="813"/>
      <c r="IBZ19" s="813"/>
      <c r="ICA19" s="813"/>
      <c r="ICB19" s="813"/>
      <c r="ICC19" s="813"/>
      <c r="ICD19" s="813"/>
      <c r="ICE19" s="813"/>
      <c r="ICF19" s="813"/>
      <c r="ICG19" s="813"/>
      <c r="ICH19" s="813"/>
      <c r="ICI19" s="813"/>
      <c r="ICJ19" s="813"/>
      <c r="ICK19" s="813"/>
      <c r="ICL19" s="813"/>
      <c r="ICM19" s="813"/>
      <c r="ICN19" s="813"/>
      <c r="ICO19" s="813"/>
      <c r="ICP19" s="813"/>
      <c r="ICQ19" s="813"/>
      <c r="ICR19" s="813"/>
      <c r="ICS19" s="813"/>
      <c r="ICT19" s="813"/>
      <c r="ICU19" s="813"/>
      <c r="ICV19" s="813"/>
      <c r="ICW19" s="813"/>
      <c r="ICX19" s="813"/>
      <c r="ICY19" s="813"/>
      <c r="ICZ19" s="813"/>
      <c r="IDA19" s="813"/>
      <c r="IDB19" s="813"/>
      <c r="IDC19" s="813"/>
      <c r="IDD19" s="813"/>
      <c r="IDE19" s="813"/>
      <c r="IDF19" s="813"/>
      <c r="IDG19" s="813"/>
      <c r="IDH19" s="813"/>
      <c r="IDI19" s="813"/>
      <c r="IDJ19" s="813"/>
      <c r="IDK19" s="813"/>
      <c r="IDL19" s="813"/>
      <c r="IDM19" s="813"/>
      <c r="IDN19" s="813"/>
      <c r="IDO19" s="813"/>
      <c r="IDP19" s="813"/>
      <c r="IDQ19" s="813"/>
      <c r="IDR19" s="813"/>
      <c r="IDS19" s="813"/>
      <c r="IDT19" s="813"/>
      <c r="IDU19" s="813"/>
      <c r="IDV19" s="813"/>
      <c r="IDW19" s="813"/>
      <c r="IDX19" s="813"/>
      <c r="IDY19" s="813"/>
      <c r="IDZ19" s="813"/>
      <c r="IEA19" s="813"/>
      <c r="IEB19" s="813"/>
      <c r="IEC19" s="813"/>
      <c r="IED19" s="813"/>
      <c r="IEE19" s="813"/>
      <c r="IEF19" s="813"/>
      <c r="IEG19" s="813"/>
      <c r="IEH19" s="813"/>
      <c r="IEI19" s="813"/>
      <c r="IEJ19" s="813"/>
      <c r="IEK19" s="813"/>
      <c r="IEL19" s="813"/>
      <c r="IEM19" s="813"/>
      <c r="IEN19" s="813"/>
      <c r="IEO19" s="813"/>
      <c r="IEP19" s="813"/>
      <c r="IEQ19" s="813"/>
      <c r="IER19" s="813"/>
      <c r="IES19" s="813"/>
      <c r="IET19" s="813"/>
      <c r="IEU19" s="813"/>
      <c r="IEV19" s="813"/>
      <c r="IEW19" s="813"/>
      <c r="IEX19" s="813"/>
      <c r="IEY19" s="813"/>
      <c r="IEZ19" s="813"/>
      <c r="IFA19" s="813"/>
      <c r="IFB19" s="813"/>
      <c r="IFC19" s="813"/>
      <c r="IFD19" s="813"/>
      <c r="IFE19" s="813"/>
      <c r="IFF19" s="813"/>
      <c r="IFG19" s="813"/>
      <c r="IFH19" s="813"/>
      <c r="IFI19" s="813"/>
      <c r="IFJ19" s="813"/>
      <c r="IFK19" s="813"/>
      <c r="IFL19" s="813"/>
      <c r="IFM19" s="813"/>
      <c r="IFN19" s="813"/>
      <c r="IFO19" s="813"/>
      <c r="IFP19" s="813"/>
      <c r="IFQ19" s="813"/>
      <c r="IFR19" s="813"/>
      <c r="IFS19" s="813"/>
      <c r="IFT19" s="813"/>
      <c r="IFU19" s="813"/>
      <c r="IFV19" s="813"/>
      <c r="IFW19" s="813"/>
      <c r="IFX19" s="813"/>
      <c r="IFY19" s="813"/>
      <c r="IFZ19" s="813"/>
      <c r="IGA19" s="813"/>
      <c r="IGB19" s="813"/>
      <c r="IGC19" s="813"/>
      <c r="IGD19" s="813"/>
      <c r="IGE19" s="813"/>
      <c r="IGF19" s="813"/>
      <c r="IGG19" s="813"/>
      <c r="IGH19" s="813"/>
      <c r="IGI19" s="813"/>
      <c r="IGJ19" s="813"/>
      <c r="IGK19" s="813"/>
      <c r="IGL19" s="813"/>
      <c r="IGM19" s="813"/>
      <c r="IGN19" s="813"/>
      <c r="IGO19" s="813"/>
      <c r="IGP19" s="813"/>
      <c r="IGQ19" s="813"/>
      <c r="IGR19" s="813"/>
      <c r="IGS19" s="813"/>
      <c r="IGT19" s="813"/>
      <c r="IGU19" s="813"/>
      <c r="IGV19" s="813"/>
      <c r="IGW19" s="813"/>
      <c r="IGX19" s="813"/>
      <c r="IGY19" s="813"/>
      <c r="IGZ19" s="813"/>
      <c r="IHA19" s="813"/>
      <c r="IHB19" s="813"/>
      <c r="IHC19" s="813"/>
      <c r="IHD19" s="813"/>
      <c r="IHE19" s="813"/>
      <c r="IHF19" s="813"/>
      <c r="IHG19" s="813"/>
      <c r="IHH19" s="813"/>
      <c r="IHI19" s="813"/>
      <c r="IHJ19" s="813"/>
      <c r="IHK19" s="813"/>
      <c r="IHL19" s="813"/>
      <c r="IHM19" s="813"/>
      <c r="IHN19" s="813"/>
      <c r="IHO19" s="813"/>
      <c r="IHP19" s="813"/>
      <c r="IHQ19" s="813"/>
      <c r="IHR19" s="813"/>
      <c r="IHS19" s="813"/>
      <c r="IHT19" s="813"/>
      <c r="IHU19" s="813"/>
      <c r="IHV19" s="813"/>
      <c r="IHW19" s="813"/>
      <c r="IHX19" s="813"/>
      <c r="IHY19" s="813"/>
      <c r="IHZ19" s="813"/>
      <c r="IIA19" s="813"/>
      <c r="IIB19" s="813"/>
      <c r="IIC19" s="813"/>
      <c r="IID19" s="813"/>
      <c r="IIE19" s="813"/>
      <c r="IIF19" s="813"/>
      <c r="IIG19" s="813"/>
      <c r="IIH19" s="813"/>
      <c r="III19" s="813"/>
      <c r="IIJ19" s="813"/>
      <c r="IIK19" s="813"/>
      <c r="IIL19" s="813"/>
      <c r="IIM19" s="813"/>
      <c r="IIN19" s="813"/>
      <c r="IIO19" s="813"/>
      <c r="IIP19" s="813"/>
      <c r="IIQ19" s="813"/>
      <c r="IIR19" s="813"/>
      <c r="IIS19" s="813"/>
      <c r="IIT19" s="813"/>
      <c r="IIU19" s="813"/>
      <c r="IIV19" s="813"/>
      <c r="IIW19" s="813"/>
      <c r="IIX19" s="813"/>
      <c r="IIY19" s="813"/>
      <c r="IIZ19" s="813"/>
      <c r="IJA19" s="813"/>
      <c r="IJB19" s="813"/>
      <c r="IJC19" s="813"/>
      <c r="IJD19" s="813"/>
      <c r="IJE19" s="813"/>
      <c r="IJF19" s="813"/>
      <c r="IJG19" s="813"/>
      <c r="IJH19" s="813"/>
      <c r="IJI19" s="813"/>
      <c r="IJJ19" s="813"/>
      <c r="IJK19" s="813"/>
      <c r="IJL19" s="813"/>
      <c r="IJM19" s="813"/>
      <c r="IJN19" s="813"/>
      <c r="IJO19" s="813"/>
      <c r="IJP19" s="813"/>
      <c r="IJQ19" s="813"/>
      <c r="IJR19" s="813"/>
      <c r="IJS19" s="813"/>
      <c r="IJT19" s="813"/>
      <c r="IJU19" s="813"/>
      <c r="IJV19" s="813"/>
      <c r="IJW19" s="813"/>
      <c r="IJX19" s="813"/>
      <c r="IJY19" s="813"/>
      <c r="IJZ19" s="813"/>
      <c r="IKA19" s="813"/>
      <c r="IKB19" s="813"/>
      <c r="IKC19" s="813"/>
      <c r="IKD19" s="813"/>
      <c r="IKE19" s="813"/>
      <c r="IKF19" s="813"/>
      <c r="IKG19" s="813"/>
      <c r="IKH19" s="813"/>
      <c r="IKI19" s="813"/>
      <c r="IKJ19" s="813"/>
      <c r="IKK19" s="813"/>
      <c r="IKL19" s="813"/>
      <c r="IKM19" s="813"/>
      <c r="IKN19" s="813"/>
      <c r="IKO19" s="813"/>
      <c r="IKP19" s="813"/>
      <c r="IKQ19" s="813"/>
      <c r="IKR19" s="813"/>
      <c r="IKS19" s="813"/>
      <c r="IKT19" s="813"/>
      <c r="IKU19" s="813"/>
      <c r="IKV19" s="813"/>
      <c r="IKW19" s="813"/>
      <c r="IKX19" s="813"/>
      <c r="IKY19" s="813"/>
      <c r="IKZ19" s="813"/>
      <c r="ILA19" s="813"/>
      <c r="ILB19" s="813"/>
      <c r="ILC19" s="813"/>
      <c r="ILD19" s="813"/>
      <c r="ILE19" s="813"/>
      <c r="ILF19" s="813"/>
      <c r="ILG19" s="813"/>
      <c r="ILH19" s="813"/>
      <c r="ILI19" s="813"/>
      <c r="ILJ19" s="813"/>
      <c r="ILK19" s="813"/>
      <c r="ILL19" s="813"/>
      <c r="ILM19" s="813"/>
      <c r="ILN19" s="813"/>
      <c r="ILO19" s="813"/>
      <c r="ILP19" s="813"/>
      <c r="ILQ19" s="813"/>
      <c r="ILR19" s="813"/>
      <c r="ILS19" s="813"/>
      <c r="ILT19" s="813"/>
      <c r="ILU19" s="813"/>
      <c r="ILV19" s="813"/>
      <c r="ILW19" s="813"/>
      <c r="ILX19" s="813"/>
      <c r="ILY19" s="813"/>
      <c r="ILZ19" s="813"/>
      <c r="IMA19" s="813"/>
      <c r="IMB19" s="813"/>
      <c r="IMC19" s="813"/>
      <c r="IMD19" s="813"/>
      <c r="IME19" s="813"/>
      <c r="IMF19" s="813"/>
      <c r="IMG19" s="813"/>
      <c r="IMH19" s="813"/>
      <c r="IMI19" s="813"/>
      <c r="IMJ19" s="813"/>
      <c r="IMK19" s="813"/>
      <c r="IML19" s="813"/>
      <c r="IMM19" s="813"/>
      <c r="IMN19" s="813"/>
      <c r="IMO19" s="813"/>
      <c r="IMP19" s="813"/>
      <c r="IMQ19" s="813"/>
      <c r="IMR19" s="813"/>
      <c r="IMS19" s="813"/>
      <c r="IMT19" s="813"/>
      <c r="IMU19" s="813"/>
      <c r="IMV19" s="813"/>
      <c r="IMW19" s="813"/>
      <c r="IMX19" s="813"/>
      <c r="IMY19" s="813"/>
      <c r="IMZ19" s="813"/>
      <c r="INA19" s="813"/>
      <c r="INB19" s="813"/>
      <c r="INC19" s="813"/>
      <c r="IND19" s="813"/>
      <c r="INE19" s="813"/>
      <c r="INF19" s="813"/>
      <c r="ING19" s="813"/>
      <c r="INH19" s="813"/>
      <c r="INI19" s="813"/>
      <c r="INJ19" s="813"/>
      <c r="INK19" s="813"/>
      <c r="INL19" s="813"/>
      <c r="INM19" s="813"/>
      <c r="INN19" s="813"/>
      <c r="INO19" s="813"/>
      <c r="INP19" s="813"/>
      <c r="INQ19" s="813"/>
      <c r="INR19" s="813"/>
      <c r="INS19" s="813"/>
      <c r="INT19" s="813"/>
      <c r="INU19" s="813"/>
      <c r="INV19" s="813"/>
      <c r="INW19" s="813"/>
      <c r="INX19" s="813"/>
      <c r="INY19" s="813"/>
      <c r="INZ19" s="813"/>
      <c r="IOA19" s="813"/>
      <c r="IOB19" s="813"/>
      <c r="IOC19" s="813"/>
      <c r="IOD19" s="813"/>
      <c r="IOE19" s="813"/>
      <c r="IOF19" s="813"/>
      <c r="IOG19" s="813"/>
      <c r="IOH19" s="813"/>
      <c r="IOI19" s="813"/>
      <c r="IOJ19" s="813"/>
      <c r="IOK19" s="813"/>
      <c r="IOL19" s="813"/>
      <c r="IOM19" s="813"/>
      <c r="ION19" s="813"/>
      <c r="IOO19" s="813"/>
      <c r="IOP19" s="813"/>
      <c r="IOQ19" s="813"/>
      <c r="IOR19" s="813"/>
      <c r="IOS19" s="813"/>
      <c r="IOT19" s="813"/>
      <c r="IOU19" s="813"/>
      <c r="IOV19" s="813"/>
      <c r="IOW19" s="813"/>
      <c r="IOX19" s="813"/>
      <c r="IOY19" s="813"/>
      <c r="IOZ19" s="813"/>
      <c r="IPA19" s="813"/>
      <c r="IPB19" s="813"/>
      <c r="IPC19" s="813"/>
      <c r="IPD19" s="813"/>
      <c r="IPE19" s="813"/>
      <c r="IPF19" s="813"/>
      <c r="IPG19" s="813"/>
      <c r="IPH19" s="813"/>
      <c r="IPI19" s="813"/>
      <c r="IPJ19" s="813"/>
      <c r="IPK19" s="813"/>
      <c r="IPL19" s="813"/>
      <c r="IPM19" s="813"/>
      <c r="IPN19" s="813"/>
      <c r="IPO19" s="813"/>
      <c r="IPP19" s="813"/>
      <c r="IPQ19" s="813"/>
      <c r="IPR19" s="813"/>
      <c r="IPS19" s="813"/>
      <c r="IPT19" s="813"/>
      <c r="IPU19" s="813"/>
      <c r="IPV19" s="813"/>
      <c r="IPW19" s="813"/>
      <c r="IPX19" s="813"/>
      <c r="IPY19" s="813"/>
      <c r="IPZ19" s="813"/>
      <c r="IQA19" s="813"/>
      <c r="IQB19" s="813"/>
      <c r="IQC19" s="813"/>
      <c r="IQD19" s="813"/>
      <c r="IQE19" s="813"/>
      <c r="IQF19" s="813"/>
      <c r="IQG19" s="813"/>
      <c r="IQH19" s="813"/>
      <c r="IQI19" s="813"/>
      <c r="IQJ19" s="813"/>
      <c r="IQK19" s="813"/>
      <c r="IQL19" s="813"/>
      <c r="IQM19" s="813"/>
      <c r="IQN19" s="813"/>
      <c r="IQO19" s="813"/>
      <c r="IQP19" s="813"/>
      <c r="IQQ19" s="813"/>
      <c r="IQR19" s="813"/>
      <c r="IQS19" s="813"/>
      <c r="IQT19" s="813"/>
      <c r="IQU19" s="813"/>
      <c r="IQV19" s="813"/>
      <c r="IQW19" s="813"/>
      <c r="IQX19" s="813"/>
      <c r="IQY19" s="813"/>
      <c r="IQZ19" s="813"/>
      <c r="IRA19" s="813"/>
      <c r="IRB19" s="813"/>
      <c r="IRC19" s="813"/>
      <c r="IRD19" s="813"/>
      <c r="IRE19" s="813"/>
      <c r="IRF19" s="813"/>
      <c r="IRG19" s="813"/>
      <c r="IRH19" s="813"/>
      <c r="IRI19" s="813"/>
      <c r="IRJ19" s="813"/>
      <c r="IRK19" s="813"/>
      <c r="IRL19" s="813"/>
      <c r="IRM19" s="813"/>
      <c r="IRN19" s="813"/>
      <c r="IRO19" s="813"/>
      <c r="IRP19" s="813"/>
      <c r="IRQ19" s="813"/>
      <c r="IRR19" s="813"/>
      <c r="IRS19" s="813"/>
      <c r="IRT19" s="813"/>
      <c r="IRU19" s="813"/>
      <c r="IRV19" s="813"/>
      <c r="IRW19" s="813"/>
      <c r="IRX19" s="813"/>
      <c r="IRY19" s="813"/>
      <c r="IRZ19" s="813"/>
      <c r="ISA19" s="813"/>
      <c r="ISB19" s="813"/>
      <c r="ISC19" s="813"/>
      <c r="ISD19" s="813"/>
      <c r="ISE19" s="813"/>
      <c r="ISF19" s="813"/>
      <c r="ISG19" s="813"/>
      <c r="ISH19" s="813"/>
      <c r="ISI19" s="813"/>
      <c r="ISJ19" s="813"/>
      <c r="ISK19" s="813"/>
      <c r="ISL19" s="813"/>
      <c r="ISM19" s="813"/>
      <c r="ISN19" s="813"/>
      <c r="ISO19" s="813"/>
      <c r="ISP19" s="813"/>
      <c r="ISQ19" s="813"/>
      <c r="ISR19" s="813"/>
      <c r="ISS19" s="813"/>
      <c r="IST19" s="813"/>
      <c r="ISU19" s="813"/>
      <c r="ISV19" s="813"/>
      <c r="ISW19" s="813"/>
      <c r="ISX19" s="813"/>
      <c r="ISY19" s="813"/>
      <c r="ISZ19" s="813"/>
      <c r="ITA19" s="813"/>
      <c r="ITB19" s="813"/>
      <c r="ITC19" s="813"/>
      <c r="ITD19" s="813"/>
      <c r="ITE19" s="813"/>
      <c r="ITF19" s="813"/>
      <c r="ITG19" s="813"/>
      <c r="ITH19" s="813"/>
      <c r="ITI19" s="813"/>
      <c r="ITJ19" s="813"/>
      <c r="ITK19" s="813"/>
      <c r="ITL19" s="813"/>
      <c r="ITM19" s="813"/>
      <c r="ITN19" s="813"/>
      <c r="ITO19" s="813"/>
      <c r="ITP19" s="813"/>
      <c r="ITQ19" s="813"/>
      <c r="ITR19" s="813"/>
      <c r="ITS19" s="813"/>
      <c r="ITT19" s="813"/>
      <c r="ITU19" s="813"/>
      <c r="ITV19" s="813"/>
      <c r="ITW19" s="813"/>
      <c r="ITX19" s="813"/>
      <c r="ITY19" s="813"/>
      <c r="ITZ19" s="813"/>
      <c r="IUA19" s="813"/>
      <c r="IUB19" s="813"/>
      <c r="IUC19" s="813"/>
      <c r="IUD19" s="813"/>
      <c r="IUE19" s="813"/>
      <c r="IUF19" s="813"/>
      <c r="IUG19" s="813"/>
      <c r="IUH19" s="813"/>
      <c r="IUI19" s="813"/>
      <c r="IUJ19" s="813"/>
      <c r="IUK19" s="813"/>
      <c r="IUL19" s="813"/>
      <c r="IUM19" s="813"/>
      <c r="IUN19" s="813"/>
      <c r="IUO19" s="813"/>
      <c r="IUP19" s="813"/>
      <c r="IUQ19" s="813"/>
      <c r="IUR19" s="813"/>
      <c r="IUS19" s="813"/>
      <c r="IUT19" s="813"/>
      <c r="IUU19" s="813"/>
      <c r="IUV19" s="813"/>
      <c r="IUW19" s="813"/>
      <c r="IUX19" s="813"/>
      <c r="IUY19" s="813"/>
      <c r="IUZ19" s="813"/>
      <c r="IVA19" s="813"/>
      <c r="IVB19" s="813"/>
      <c r="IVC19" s="813"/>
      <c r="IVD19" s="813"/>
      <c r="IVE19" s="813"/>
      <c r="IVF19" s="813"/>
      <c r="IVG19" s="813"/>
      <c r="IVH19" s="813"/>
      <c r="IVI19" s="813"/>
      <c r="IVJ19" s="813"/>
      <c r="IVK19" s="813"/>
      <c r="IVL19" s="813"/>
      <c r="IVM19" s="813"/>
      <c r="IVN19" s="813"/>
      <c r="IVO19" s="813"/>
      <c r="IVP19" s="813"/>
      <c r="IVQ19" s="813"/>
      <c r="IVR19" s="813"/>
      <c r="IVS19" s="813"/>
      <c r="IVT19" s="813"/>
      <c r="IVU19" s="813"/>
      <c r="IVV19" s="813"/>
      <c r="IVW19" s="813"/>
      <c r="IVX19" s="813"/>
      <c r="IVY19" s="813"/>
      <c r="IVZ19" s="813"/>
      <c r="IWA19" s="813"/>
      <c r="IWB19" s="813"/>
      <c r="IWC19" s="813"/>
      <c r="IWD19" s="813"/>
      <c r="IWE19" s="813"/>
      <c r="IWF19" s="813"/>
      <c r="IWG19" s="813"/>
      <c r="IWH19" s="813"/>
      <c r="IWI19" s="813"/>
      <c r="IWJ19" s="813"/>
      <c r="IWK19" s="813"/>
      <c r="IWL19" s="813"/>
      <c r="IWM19" s="813"/>
      <c r="IWN19" s="813"/>
      <c r="IWO19" s="813"/>
      <c r="IWP19" s="813"/>
      <c r="IWQ19" s="813"/>
      <c r="IWR19" s="813"/>
      <c r="IWS19" s="813"/>
      <c r="IWT19" s="813"/>
      <c r="IWU19" s="813"/>
      <c r="IWV19" s="813"/>
      <c r="IWW19" s="813"/>
      <c r="IWX19" s="813"/>
      <c r="IWY19" s="813"/>
      <c r="IWZ19" s="813"/>
      <c r="IXA19" s="813"/>
      <c r="IXB19" s="813"/>
      <c r="IXC19" s="813"/>
      <c r="IXD19" s="813"/>
      <c r="IXE19" s="813"/>
      <c r="IXF19" s="813"/>
      <c r="IXG19" s="813"/>
      <c r="IXH19" s="813"/>
      <c r="IXI19" s="813"/>
      <c r="IXJ19" s="813"/>
      <c r="IXK19" s="813"/>
      <c r="IXL19" s="813"/>
      <c r="IXM19" s="813"/>
      <c r="IXN19" s="813"/>
      <c r="IXO19" s="813"/>
      <c r="IXP19" s="813"/>
      <c r="IXQ19" s="813"/>
      <c r="IXR19" s="813"/>
      <c r="IXS19" s="813"/>
      <c r="IXT19" s="813"/>
      <c r="IXU19" s="813"/>
      <c r="IXV19" s="813"/>
      <c r="IXW19" s="813"/>
      <c r="IXX19" s="813"/>
      <c r="IXY19" s="813"/>
      <c r="IXZ19" s="813"/>
      <c r="IYA19" s="813"/>
      <c r="IYB19" s="813"/>
      <c r="IYC19" s="813"/>
      <c r="IYD19" s="813"/>
      <c r="IYE19" s="813"/>
      <c r="IYF19" s="813"/>
      <c r="IYG19" s="813"/>
      <c r="IYH19" s="813"/>
      <c r="IYI19" s="813"/>
      <c r="IYJ19" s="813"/>
      <c r="IYK19" s="813"/>
      <c r="IYL19" s="813"/>
      <c r="IYM19" s="813"/>
      <c r="IYN19" s="813"/>
      <c r="IYO19" s="813"/>
      <c r="IYP19" s="813"/>
      <c r="IYQ19" s="813"/>
      <c r="IYR19" s="813"/>
      <c r="IYS19" s="813"/>
      <c r="IYT19" s="813"/>
      <c r="IYU19" s="813"/>
      <c r="IYV19" s="813"/>
      <c r="IYW19" s="813"/>
      <c r="IYX19" s="813"/>
      <c r="IYY19" s="813"/>
      <c r="IYZ19" s="813"/>
      <c r="IZA19" s="813"/>
      <c r="IZB19" s="813"/>
      <c r="IZC19" s="813"/>
      <c r="IZD19" s="813"/>
      <c r="IZE19" s="813"/>
      <c r="IZF19" s="813"/>
      <c r="IZG19" s="813"/>
      <c r="IZH19" s="813"/>
      <c r="IZI19" s="813"/>
      <c r="IZJ19" s="813"/>
      <c r="IZK19" s="813"/>
      <c r="IZL19" s="813"/>
      <c r="IZM19" s="813"/>
      <c r="IZN19" s="813"/>
      <c r="IZO19" s="813"/>
      <c r="IZP19" s="813"/>
      <c r="IZQ19" s="813"/>
      <c r="IZR19" s="813"/>
      <c r="IZS19" s="813"/>
      <c r="IZT19" s="813"/>
      <c r="IZU19" s="813"/>
      <c r="IZV19" s="813"/>
      <c r="IZW19" s="813"/>
      <c r="IZX19" s="813"/>
      <c r="IZY19" s="813"/>
      <c r="IZZ19" s="813"/>
      <c r="JAA19" s="813"/>
      <c r="JAB19" s="813"/>
      <c r="JAC19" s="813"/>
      <c r="JAD19" s="813"/>
      <c r="JAE19" s="813"/>
      <c r="JAF19" s="813"/>
      <c r="JAG19" s="813"/>
      <c r="JAH19" s="813"/>
      <c r="JAI19" s="813"/>
      <c r="JAJ19" s="813"/>
      <c r="JAK19" s="813"/>
      <c r="JAL19" s="813"/>
      <c r="JAM19" s="813"/>
      <c r="JAN19" s="813"/>
      <c r="JAO19" s="813"/>
      <c r="JAP19" s="813"/>
      <c r="JAQ19" s="813"/>
      <c r="JAR19" s="813"/>
      <c r="JAS19" s="813"/>
      <c r="JAT19" s="813"/>
      <c r="JAU19" s="813"/>
      <c r="JAV19" s="813"/>
      <c r="JAW19" s="813"/>
      <c r="JAX19" s="813"/>
      <c r="JAY19" s="813"/>
      <c r="JAZ19" s="813"/>
      <c r="JBA19" s="813"/>
      <c r="JBB19" s="813"/>
      <c r="JBC19" s="813"/>
      <c r="JBD19" s="813"/>
      <c r="JBE19" s="813"/>
      <c r="JBF19" s="813"/>
      <c r="JBG19" s="813"/>
      <c r="JBH19" s="813"/>
      <c r="JBI19" s="813"/>
      <c r="JBJ19" s="813"/>
      <c r="JBK19" s="813"/>
      <c r="JBL19" s="813"/>
      <c r="JBM19" s="813"/>
      <c r="JBN19" s="813"/>
      <c r="JBO19" s="813"/>
      <c r="JBP19" s="813"/>
      <c r="JBQ19" s="813"/>
      <c r="JBR19" s="813"/>
      <c r="JBS19" s="813"/>
      <c r="JBT19" s="813"/>
      <c r="JBU19" s="813"/>
      <c r="JBV19" s="813"/>
      <c r="JBW19" s="813"/>
      <c r="JBX19" s="813"/>
      <c r="JBY19" s="813"/>
      <c r="JBZ19" s="813"/>
      <c r="JCA19" s="813"/>
      <c r="JCB19" s="813"/>
      <c r="JCC19" s="813"/>
      <c r="JCD19" s="813"/>
      <c r="JCE19" s="813"/>
      <c r="JCF19" s="813"/>
      <c r="JCG19" s="813"/>
      <c r="JCH19" s="813"/>
      <c r="JCI19" s="813"/>
      <c r="JCJ19" s="813"/>
      <c r="JCK19" s="813"/>
      <c r="JCL19" s="813"/>
      <c r="JCM19" s="813"/>
      <c r="JCN19" s="813"/>
      <c r="JCO19" s="813"/>
      <c r="JCP19" s="813"/>
      <c r="JCQ19" s="813"/>
      <c r="JCR19" s="813"/>
      <c r="JCS19" s="813"/>
      <c r="JCT19" s="813"/>
      <c r="JCU19" s="813"/>
      <c r="JCV19" s="813"/>
      <c r="JCW19" s="813"/>
      <c r="JCX19" s="813"/>
      <c r="JCY19" s="813"/>
      <c r="JCZ19" s="813"/>
      <c r="JDA19" s="813"/>
      <c r="JDB19" s="813"/>
      <c r="JDC19" s="813"/>
      <c r="JDD19" s="813"/>
      <c r="JDE19" s="813"/>
      <c r="JDF19" s="813"/>
      <c r="JDG19" s="813"/>
      <c r="JDH19" s="813"/>
      <c r="JDI19" s="813"/>
      <c r="JDJ19" s="813"/>
      <c r="JDK19" s="813"/>
      <c r="JDL19" s="813"/>
      <c r="JDM19" s="813"/>
      <c r="JDN19" s="813"/>
      <c r="JDO19" s="813"/>
      <c r="JDP19" s="813"/>
      <c r="JDQ19" s="813"/>
      <c r="JDR19" s="813"/>
      <c r="JDS19" s="813"/>
      <c r="JDT19" s="813"/>
      <c r="JDU19" s="813"/>
      <c r="JDV19" s="813"/>
      <c r="JDW19" s="813"/>
      <c r="JDX19" s="813"/>
      <c r="JDY19" s="813"/>
      <c r="JDZ19" s="813"/>
      <c r="JEA19" s="813"/>
      <c r="JEB19" s="813"/>
      <c r="JEC19" s="813"/>
      <c r="JED19" s="813"/>
      <c r="JEE19" s="813"/>
      <c r="JEF19" s="813"/>
      <c r="JEG19" s="813"/>
      <c r="JEH19" s="813"/>
      <c r="JEI19" s="813"/>
      <c r="JEJ19" s="813"/>
      <c r="JEK19" s="813"/>
      <c r="JEL19" s="813"/>
      <c r="JEM19" s="813"/>
      <c r="JEN19" s="813"/>
      <c r="JEO19" s="813"/>
      <c r="JEP19" s="813"/>
      <c r="JEQ19" s="813"/>
      <c r="JER19" s="813"/>
      <c r="JES19" s="813"/>
      <c r="JET19" s="813"/>
      <c r="JEU19" s="813"/>
      <c r="JEV19" s="813"/>
      <c r="JEW19" s="813"/>
      <c r="JEX19" s="813"/>
      <c r="JEY19" s="813"/>
      <c r="JEZ19" s="813"/>
      <c r="JFA19" s="813"/>
      <c r="JFB19" s="813"/>
      <c r="JFC19" s="813"/>
      <c r="JFD19" s="813"/>
      <c r="JFE19" s="813"/>
      <c r="JFF19" s="813"/>
      <c r="JFG19" s="813"/>
      <c r="JFH19" s="813"/>
      <c r="JFI19" s="813"/>
      <c r="JFJ19" s="813"/>
      <c r="JFK19" s="813"/>
      <c r="JFL19" s="813"/>
      <c r="JFM19" s="813"/>
      <c r="JFN19" s="813"/>
      <c r="JFO19" s="813"/>
      <c r="JFP19" s="813"/>
      <c r="JFQ19" s="813"/>
      <c r="JFR19" s="813"/>
      <c r="JFS19" s="813"/>
      <c r="JFT19" s="813"/>
      <c r="JFU19" s="813"/>
      <c r="JFV19" s="813"/>
      <c r="JFW19" s="813"/>
      <c r="JFX19" s="813"/>
      <c r="JFY19" s="813"/>
      <c r="JFZ19" s="813"/>
      <c r="JGA19" s="813"/>
      <c r="JGB19" s="813"/>
      <c r="JGC19" s="813"/>
      <c r="JGD19" s="813"/>
      <c r="JGE19" s="813"/>
      <c r="JGF19" s="813"/>
      <c r="JGG19" s="813"/>
      <c r="JGH19" s="813"/>
      <c r="JGI19" s="813"/>
      <c r="JGJ19" s="813"/>
      <c r="JGK19" s="813"/>
      <c r="JGL19" s="813"/>
      <c r="JGM19" s="813"/>
      <c r="JGN19" s="813"/>
      <c r="JGO19" s="813"/>
      <c r="JGP19" s="813"/>
      <c r="JGQ19" s="813"/>
      <c r="JGR19" s="813"/>
      <c r="JGS19" s="813"/>
      <c r="JGT19" s="813"/>
      <c r="JGU19" s="813"/>
      <c r="JGV19" s="813"/>
      <c r="JGW19" s="813"/>
      <c r="JGX19" s="813"/>
      <c r="JGY19" s="813"/>
      <c r="JGZ19" s="813"/>
      <c r="JHA19" s="813"/>
      <c r="JHB19" s="813"/>
      <c r="JHC19" s="813"/>
      <c r="JHD19" s="813"/>
      <c r="JHE19" s="813"/>
      <c r="JHF19" s="813"/>
      <c r="JHG19" s="813"/>
      <c r="JHH19" s="813"/>
      <c r="JHI19" s="813"/>
      <c r="JHJ19" s="813"/>
      <c r="JHK19" s="813"/>
      <c r="JHL19" s="813"/>
      <c r="JHM19" s="813"/>
      <c r="JHN19" s="813"/>
      <c r="JHO19" s="813"/>
      <c r="JHP19" s="813"/>
      <c r="JHQ19" s="813"/>
      <c r="JHR19" s="813"/>
      <c r="JHS19" s="813"/>
      <c r="JHT19" s="813"/>
      <c r="JHU19" s="813"/>
      <c r="JHV19" s="813"/>
      <c r="JHW19" s="813"/>
      <c r="JHX19" s="813"/>
      <c r="JHY19" s="813"/>
      <c r="JHZ19" s="813"/>
      <c r="JIA19" s="813"/>
      <c r="JIB19" s="813"/>
      <c r="JIC19" s="813"/>
      <c r="JID19" s="813"/>
      <c r="JIE19" s="813"/>
      <c r="JIF19" s="813"/>
      <c r="JIG19" s="813"/>
      <c r="JIH19" s="813"/>
      <c r="JII19" s="813"/>
      <c r="JIJ19" s="813"/>
      <c r="JIK19" s="813"/>
      <c r="JIL19" s="813"/>
      <c r="JIM19" s="813"/>
      <c r="JIN19" s="813"/>
      <c r="JIO19" s="813"/>
      <c r="JIP19" s="813"/>
      <c r="JIQ19" s="813"/>
      <c r="JIR19" s="813"/>
      <c r="JIS19" s="813"/>
      <c r="JIT19" s="813"/>
      <c r="JIU19" s="813"/>
      <c r="JIV19" s="813"/>
      <c r="JIW19" s="813"/>
      <c r="JIX19" s="813"/>
      <c r="JIY19" s="813"/>
      <c r="JIZ19" s="813"/>
      <c r="JJA19" s="813"/>
      <c r="JJB19" s="813"/>
      <c r="JJC19" s="813"/>
      <c r="JJD19" s="813"/>
      <c r="JJE19" s="813"/>
      <c r="JJF19" s="813"/>
      <c r="JJG19" s="813"/>
      <c r="JJH19" s="813"/>
      <c r="JJI19" s="813"/>
      <c r="JJJ19" s="813"/>
      <c r="JJK19" s="813"/>
      <c r="JJL19" s="813"/>
      <c r="JJM19" s="813"/>
      <c r="JJN19" s="813"/>
      <c r="JJO19" s="813"/>
      <c r="JJP19" s="813"/>
      <c r="JJQ19" s="813"/>
      <c r="JJR19" s="813"/>
      <c r="JJS19" s="813"/>
      <c r="JJT19" s="813"/>
      <c r="JJU19" s="813"/>
      <c r="JJV19" s="813"/>
      <c r="JJW19" s="813"/>
      <c r="JJX19" s="813"/>
      <c r="JJY19" s="813"/>
      <c r="JJZ19" s="813"/>
      <c r="JKA19" s="813"/>
      <c r="JKB19" s="813"/>
      <c r="JKC19" s="813"/>
      <c r="JKD19" s="813"/>
      <c r="JKE19" s="813"/>
      <c r="JKF19" s="813"/>
      <c r="JKG19" s="813"/>
      <c r="JKH19" s="813"/>
      <c r="JKI19" s="813"/>
      <c r="JKJ19" s="813"/>
      <c r="JKK19" s="813"/>
      <c r="JKL19" s="813"/>
      <c r="JKM19" s="813"/>
      <c r="JKN19" s="813"/>
      <c r="JKO19" s="813"/>
      <c r="JKP19" s="813"/>
      <c r="JKQ19" s="813"/>
      <c r="JKR19" s="813"/>
      <c r="JKS19" s="813"/>
      <c r="JKT19" s="813"/>
      <c r="JKU19" s="813"/>
      <c r="JKV19" s="813"/>
      <c r="JKW19" s="813"/>
      <c r="JKX19" s="813"/>
      <c r="JKY19" s="813"/>
      <c r="JKZ19" s="813"/>
      <c r="JLA19" s="813"/>
      <c r="JLB19" s="813"/>
      <c r="JLC19" s="813"/>
      <c r="JLD19" s="813"/>
      <c r="JLE19" s="813"/>
      <c r="JLF19" s="813"/>
      <c r="JLG19" s="813"/>
      <c r="JLH19" s="813"/>
      <c r="JLI19" s="813"/>
      <c r="JLJ19" s="813"/>
      <c r="JLK19" s="813"/>
      <c r="JLL19" s="813"/>
      <c r="JLM19" s="813"/>
      <c r="JLN19" s="813"/>
      <c r="JLO19" s="813"/>
      <c r="JLP19" s="813"/>
      <c r="JLQ19" s="813"/>
      <c r="JLR19" s="813"/>
      <c r="JLS19" s="813"/>
      <c r="JLT19" s="813"/>
      <c r="JLU19" s="813"/>
      <c r="JLV19" s="813"/>
      <c r="JLW19" s="813"/>
      <c r="JLX19" s="813"/>
      <c r="JLY19" s="813"/>
      <c r="JLZ19" s="813"/>
      <c r="JMA19" s="813"/>
      <c r="JMB19" s="813"/>
      <c r="JMC19" s="813"/>
      <c r="JMD19" s="813"/>
      <c r="JME19" s="813"/>
      <c r="JMF19" s="813"/>
      <c r="JMG19" s="813"/>
      <c r="JMH19" s="813"/>
      <c r="JMI19" s="813"/>
      <c r="JMJ19" s="813"/>
      <c r="JMK19" s="813"/>
      <c r="JML19" s="813"/>
      <c r="JMM19" s="813"/>
      <c r="JMN19" s="813"/>
      <c r="JMO19" s="813"/>
      <c r="JMP19" s="813"/>
      <c r="JMQ19" s="813"/>
      <c r="JMR19" s="813"/>
      <c r="JMS19" s="813"/>
      <c r="JMT19" s="813"/>
      <c r="JMU19" s="813"/>
      <c r="JMV19" s="813"/>
      <c r="JMW19" s="813"/>
      <c r="JMX19" s="813"/>
      <c r="JMY19" s="813"/>
      <c r="JMZ19" s="813"/>
      <c r="JNA19" s="813"/>
      <c r="JNB19" s="813"/>
      <c r="JNC19" s="813"/>
      <c r="JND19" s="813"/>
      <c r="JNE19" s="813"/>
      <c r="JNF19" s="813"/>
      <c r="JNG19" s="813"/>
      <c r="JNH19" s="813"/>
      <c r="JNI19" s="813"/>
      <c r="JNJ19" s="813"/>
      <c r="JNK19" s="813"/>
      <c r="JNL19" s="813"/>
      <c r="JNM19" s="813"/>
      <c r="JNN19" s="813"/>
      <c r="JNO19" s="813"/>
      <c r="JNP19" s="813"/>
      <c r="JNQ19" s="813"/>
      <c r="JNR19" s="813"/>
      <c r="JNS19" s="813"/>
      <c r="JNT19" s="813"/>
      <c r="JNU19" s="813"/>
      <c r="JNV19" s="813"/>
      <c r="JNW19" s="813"/>
      <c r="JNX19" s="813"/>
      <c r="JNY19" s="813"/>
      <c r="JNZ19" s="813"/>
      <c r="JOA19" s="813"/>
      <c r="JOB19" s="813"/>
      <c r="JOC19" s="813"/>
      <c r="JOD19" s="813"/>
      <c r="JOE19" s="813"/>
      <c r="JOF19" s="813"/>
      <c r="JOG19" s="813"/>
      <c r="JOH19" s="813"/>
      <c r="JOI19" s="813"/>
      <c r="JOJ19" s="813"/>
      <c r="JOK19" s="813"/>
      <c r="JOL19" s="813"/>
      <c r="JOM19" s="813"/>
      <c r="JON19" s="813"/>
      <c r="JOO19" s="813"/>
      <c r="JOP19" s="813"/>
      <c r="JOQ19" s="813"/>
      <c r="JOR19" s="813"/>
      <c r="JOS19" s="813"/>
      <c r="JOT19" s="813"/>
      <c r="JOU19" s="813"/>
      <c r="JOV19" s="813"/>
      <c r="JOW19" s="813"/>
      <c r="JOX19" s="813"/>
      <c r="JOY19" s="813"/>
      <c r="JOZ19" s="813"/>
      <c r="JPA19" s="813"/>
      <c r="JPB19" s="813"/>
      <c r="JPC19" s="813"/>
      <c r="JPD19" s="813"/>
      <c r="JPE19" s="813"/>
      <c r="JPF19" s="813"/>
      <c r="JPG19" s="813"/>
      <c r="JPH19" s="813"/>
      <c r="JPI19" s="813"/>
      <c r="JPJ19" s="813"/>
      <c r="JPK19" s="813"/>
      <c r="JPL19" s="813"/>
      <c r="JPM19" s="813"/>
      <c r="JPN19" s="813"/>
      <c r="JPO19" s="813"/>
      <c r="JPP19" s="813"/>
      <c r="JPQ19" s="813"/>
      <c r="JPR19" s="813"/>
      <c r="JPS19" s="813"/>
      <c r="JPT19" s="813"/>
      <c r="JPU19" s="813"/>
      <c r="JPV19" s="813"/>
      <c r="JPW19" s="813"/>
      <c r="JPX19" s="813"/>
      <c r="JPY19" s="813"/>
      <c r="JPZ19" s="813"/>
      <c r="JQA19" s="813"/>
      <c r="JQB19" s="813"/>
      <c r="JQC19" s="813"/>
      <c r="JQD19" s="813"/>
      <c r="JQE19" s="813"/>
      <c r="JQF19" s="813"/>
      <c r="JQG19" s="813"/>
      <c r="JQH19" s="813"/>
      <c r="JQI19" s="813"/>
      <c r="JQJ19" s="813"/>
      <c r="JQK19" s="813"/>
      <c r="JQL19" s="813"/>
      <c r="JQM19" s="813"/>
      <c r="JQN19" s="813"/>
      <c r="JQO19" s="813"/>
      <c r="JQP19" s="813"/>
      <c r="JQQ19" s="813"/>
      <c r="JQR19" s="813"/>
      <c r="JQS19" s="813"/>
      <c r="JQT19" s="813"/>
      <c r="JQU19" s="813"/>
      <c r="JQV19" s="813"/>
      <c r="JQW19" s="813"/>
      <c r="JQX19" s="813"/>
      <c r="JQY19" s="813"/>
      <c r="JQZ19" s="813"/>
      <c r="JRA19" s="813"/>
      <c r="JRB19" s="813"/>
      <c r="JRC19" s="813"/>
      <c r="JRD19" s="813"/>
      <c r="JRE19" s="813"/>
      <c r="JRF19" s="813"/>
      <c r="JRG19" s="813"/>
      <c r="JRH19" s="813"/>
      <c r="JRI19" s="813"/>
      <c r="JRJ19" s="813"/>
      <c r="JRK19" s="813"/>
      <c r="JRL19" s="813"/>
      <c r="JRM19" s="813"/>
      <c r="JRN19" s="813"/>
      <c r="JRO19" s="813"/>
      <c r="JRP19" s="813"/>
      <c r="JRQ19" s="813"/>
      <c r="JRR19" s="813"/>
      <c r="JRS19" s="813"/>
      <c r="JRT19" s="813"/>
      <c r="JRU19" s="813"/>
      <c r="JRV19" s="813"/>
      <c r="JRW19" s="813"/>
      <c r="JRX19" s="813"/>
      <c r="JRY19" s="813"/>
      <c r="JRZ19" s="813"/>
      <c r="JSA19" s="813"/>
      <c r="JSB19" s="813"/>
      <c r="JSC19" s="813"/>
      <c r="JSD19" s="813"/>
      <c r="JSE19" s="813"/>
      <c r="JSF19" s="813"/>
      <c r="JSG19" s="813"/>
      <c r="JSH19" s="813"/>
      <c r="JSI19" s="813"/>
      <c r="JSJ19" s="813"/>
      <c r="JSK19" s="813"/>
      <c r="JSL19" s="813"/>
      <c r="JSM19" s="813"/>
      <c r="JSN19" s="813"/>
      <c r="JSO19" s="813"/>
      <c r="JSP19" s="813"/>
      <c r="JSQ19" s="813"/>
      <c r="JSR19" s="813"/>
      <c r="JSS19" s="813"/>
      <c r="JST19" s="813"/>
      <c r="JSU19" s="813"/>
      <c r="JSV19" s="813"/>
      <c r="JSW19" s="813"/>
      <c r="JSX19" s="813"/>
      <c r="JSY19" s="813"/>
      <c r="JSZ19" s="813"/>
      <c r="JTA19" s="813"/>
      <c r="JTB19" s="813"/>
      <c r="JTC19" s="813"/>
      <c r="JTD19" s="813"/>
      <c r="JTE19" s="813"/>
      <c r="JTF19" s="813"/>
      <c r="JTG19" s="813"/>
      <c r="JTH19" s="813"/>
      <c r="JTI19" s="813"/>
      <c r="JTJ19" s="813"/>
      <c r="JTK19" s="813"/>
      <c r="JTL19" s="813"/>
      <c r="JTM19" s="813"/>
      <c r="JTN19" s="813"/>
      <c r="JTO19" s="813"/>
      <c r="JTP19" s="813"/>
      <c r="JTQ19" s="813"/>
      <c r="JTR19" s="813"/>
      <c r="JTS19" s="813"/>
      <c r="JTT19" s="813"/>
      <c r="JTU19" s="813"/>
      <c r="JTV19" s="813"/>
      <c r="JTW19" s="813"/>
      <c r="JTX19" s="813"/>
      <c r="JTY19" s="813"/>
      <c r="JTZ19" s="813"/>
      <c r="JUA19" s="813"/>
      <c r="JUB19" s="813"/>
      <c r="JUC19" s="813"/>
      <c r="JUD19" s="813"/>
      <c r="JUE19" s="813"/>
      <c r="JUF19" s="813"/>
      <c r="JUG19" s="813"/>
      <c r="JUH19" s="813"/>
      <c r="JUI19" s="813"/>
      <c r="JUJ19" s="813"/>
      <c r="JUK19" s="813"/>
      <c r="JUL19" s="813"/>
      <c r="JUM19" s="813"/>
      <c r="JUN19" s="813"/>
      <c r="JUO19" s="813"/>
      <c r="JUP19" s="813"/>
      <c r="JUQ19" s="813"/>
      <c r="JUR19" s="813"/>
      <c r="JUS19" s="813"/>
      <c r="JUT19" s="813"/>
      <c r="JUU19" s="813"/>
      <c r="JUV19" s="813"/>
      <c r="JUW19" s="813"/>
      <c r="JUX19" s="813"/>
      <c r="JUY19" s="813"/>
      <c r="JUZ19" s="813"/>
      <c r="JVA19" s="813"/>
      <c r="JVB19" s="813"/>
      <c r="JVC19" s="813"/>
      <c r="JVD19" s="813"/>
      <c r="JVE19" s="813"/>
      <c r="JVF19" s="813"/>
      <c r="JVG19" s="813"/>
      <c r="JVH19" s="813"/>
      <c r="JVI19" s="813"/>
      <c r="JVJ19" s="813"/>
      <c r="JVK19" s="813"/>
      <c r="JVL19" s="813"/>
      <c r="JVM19" s="813"/>
      <c r="JVN19" s="813"/>
      <c r="JVO19" s="813"/>
      <c r="JVP19" s="813"/>
      <c r="JVQ19" s="813"/>
      <c r="JVR19" s="813"/>
      <c r="JVS19" s="813"/>
      <c r="JVT19" s="813"/>
      <c r="JVU19" s="813"/>
      <c r="JVV19" s="813"/>
      <c r="JVW19" s="813"/>
      <c r="JVX19" s="813"/>
      <c r="JVY19" s="813"/>
      <c r="JVZ19" s="813"/>
      <c r="JWA19" s="813"/>
      <c r="JWB19" s="813"/>
      <c r="JWC19" s="813"/>
      <c r="JWD19" s="813"/>
      <c r="JWE19" s="813"/>
      <c r="JWF19" s="813"/>
      <c r="JWG19" s="813"/>
      <c r="JWH19" s="813"/>
      <c r="JWI19" s="813"/>
      <c r="JWJ19" s="813"/>
      <c r="JWK19" s="813"/>
      <c r="JWL19" s="813"/>
      <c r="JWM19" s="813"/>
      <c r="JWN19" s="813"/>
      <c r="JWO19" s="813"/>
      <c r="JWP19" s="813"/>
      <c r="JWQ19" s="813"/>
      <c r="JWR19" s="813"/>
      <c r="JWS19" s="813"/>
      <c r="JWT19" s="813"/>
      <c r="JWU19" s="813"/>
      <c r="JWV19" s="813"/>
      <c r="JWW19" s="813"/>
      <c r="JWX19" s="813"/>
      <c r="JWY19" s="813"/>
      <c r="JWZ19" s="813"/>
      <c r="JXA19" s="813"/>
      <c r="JXB19" s="813"/>
      <c r="JXC19" s="813"/>
      <c r="JXD19" s="813"/>
      <c r="JXE19" s="813"/>
      <c r="JXF19" s="813"/>
      <c r="JXG19" s="813"/>
      <c r="JXH19" s="813"/>
      <c r="JXI19" s="813"/>
      <c r="JXJ19" s="813"/>
      <c r="JXK19" s="813"/>
      <c r="JXL19" s="813"/>
      <c r="JXM19" s="813"/>
      <c r="JXN19" s="813"/>
      <c r="JXO19" s="813"/>
      <c r="JXP19" s="813"/>
      <c r="JXQ19" s="813"/>
      <c r="JXR19" s="813"/>
      <c r="JXS19" s="813"/>
      <c r="JXT19" s="813"/>
      <c r="JXU19" s="813"/>
      <c r="JXV19" s="813"/>
      <c r="JXW19" s="813"/>
      <c r="JXX19" s="813"/>
      <c r="JXY19" s="813"/>
      <c r="JXZ19" s="813"/>
      <c r="JYA19" s="813"/>
      <c r="JYB19" s="813"/>
      <c r="JYC19" s="813"/>
      <c r="JYD19" s="813"/>
      <c r="JYE19" s="813"/>
      <c r="JYF19" s="813"/>
      <c r="JYG19" s="813"/>
      <c r="JYH19" s="813"/>
      <c r="JYI19" s="813"/>
      <c r="JYJ19" s="813"/>
      <c r="JYK19" s="813"/>
      <c r="JYL19" s="813"/>
      <c r="JYM19" s="813"/>
      <c r="JYN19" s="813"/>
      <c r="JYO19" s="813"/>
      <c r="JYP19" s="813"/>
      <c r="JYQ19" s="813"/>
      <c r="JYR19" s="813"/>
      <c r="JYS19" s="813"/>
      <c r="JYT19" s="813"/>
      <c r="JYU19" s="813"/>
      <c r="JYV19" s="813"/>
      <c r="JYW19" s="813"/>
      <c r="JYX19" s="813"/>
      <c r="JYY19" s="813"/>
      <c r="JYZ19" s="813"/>
      <c r="JZA19" s="813"/>
      <c r="JZB19" s="813"/>
      <c r="JZC19" s="813"/>
      <c r="JZD19" s="813"/>
      <c r="JZE19" s="813"/>
      <c r="JZF19" s="813"/>
      <c r="JZG19" s="813"/>
      <c r="JZH19" s="813"/>
      <c r="JZI19" s="813"/>
      <c r="JZJ19" s="813"/>
      <c r="JZK19" s="813"/>
      <c r="JZL19" s="813"/>
      <c r="JZM19" s="813"/>
      <c r="JZN19" s="813"/>
      <c r="JZO19" s="813"/>
      <c r="JZP19" s="813"/>
      <c r="JZQ19" s="813"/>
      <c r="JZR19" s="813"/>
      <c r="JZS19" s="813"/>
      <c r="JZT19" s="813"/>
      <c r="JZU19" s="813"/>
      <c r="JZV19" s="813"/>
      <c r="JZW19" s="813"/>
      <c r="JZX19" s="813"/>
      <c r="JZY19" s="813"/>
      <c r="JZZ19" s="813"/>
      <c r="KAA19" s="813"/>
      <c r="KAB19" s="813"/>
      <c r="KAC19" s="813"/>
      <c r="KAD19" s="813"/>
      <c r="KAE19" s="813"/>
      <c r="KAF19" s="813"/>
      <c r="KAG19" s="813"/>
      <c r="KAH19" s="813"/>
      <c r="KAI19" s="813"/>
      <c r="KAJ19" s="813"/>
      <c r="KAK19" s="813"/>
      <c r="KAL19" s="813"/>
      <c r="KAM19" s="813"/>
      <c r="KAN19" s="813"/>
      <c r="KAO19" s="813"/>
      <c r="KAP19" s="813"/>
      <c r="KAQ19" s="813"/>
      <c r="KAR19" s="813"/>
      <c r="KAS19" s="813"/>
      <c r="KAT19" s="813"/>
      <c r="KAU19" s="813"/>
      <c r="KAV19" s="813"/>
      <c r="KAW19" s="813"/>
      <c r="KAX19" s="813"/>
      <c r="KAY19" s="813"/>
      <c r="KAZ19" s="813"/>
      <c r="KBA19" s="813"/>
      <c r="KBB19" s="813"/>
      <c r="KBC19" s="813"/>
      <c r="KBD19" s="813"/>
      <c r="KBE19" s="813"/>
      <c r="KBF19" s="813"/>
      <c r="KBG19" s="813"/>
      <c r="KBH19" s="813"/>
      <c r="KBI19" s="813"/>
      <c r="KBJ19" s="813"/>
      <c r="KBK19" s="813"/>
      <c r="KBL19" s="813"/>
      <c r="KBM19" s="813"/>
      <c r="KBN19" s="813"/>
      <c r="KBO19" s="813"/>
      <c r="KBP19" s="813"/>
      <c r="KBQ19" s="813"/>
      <c r="KBR19" s="813"/>
      <c r="KBS19" s="813"/>
      <c r="KBT19" s="813"/>
      <c r="KBU19" s="813"/>
      <c r="KBV19" s="813"/>
      <c r="KBW19" s="813"/>
      <c r="KBX19" s="813"/>
      <c r="KBY19" s="813"/>
      <c r="KBZ19" s="813"/>
      <c r="KCA19" s="813"/>
      <c r="KCB19" s="813"/>
      <c r="KCC19" s="813"/>
      <c r="KCD19" s="813"/>
      <c r="KCE19" s="813"/>
      <c r="KCF19" s="813"/>
      <c r="KCG19" s="813"/>
      <c r="KCH19" s="813"/>
      <c r="KCI19" s="813"/>
      <c r="KCJ19" s="813"/>
      <c r="KCK19" s="813"/>
      <c r="KCL19" s="813"/>
      <c r="KCM19" s="813"/>
      <c r="KCN19" s="813"/>
      <c r="KCO19" s="813"/>
      <c r="KCP19" s="813"/>
      <c r="KCQ19" s="813"/>
      <c r="KCR19" s="813"/>
      <c r="KCS19" s="813"/>
      <c r="KCT19" s="813"/>
      <c r="KCU19" s="813"/>
      <c r="KCV19" s="813"/>
      <c r="KCW19" s="813"/>
      <c r="KCX19" s="813"/>
      <c r="KCY19" s="813"/>
      <c r="KCZ19" s="813"/>
      <c r="KDA19" s="813"/>
      <c r="KDB19" s="813"/>
      <c r="KDC19" s="813"/>
      <c r="KDD19" s="813"/>
      <c r="KDE19" s="813"/>
      <c r="KDF19" s="813"/>
      <c r="KDG19" s="813"/>
      <c r="KDH19" s="813"/>
      <c r="KDI19" s="813"/>
      <c r="KDJ19" s="813"/>
      <c r="KDK19" s="813"/>
      <c r="KDL19" s="813"/>
      <c r="KDM19" s="813"/>
      <c r="KDN19" s="813"/>
      <c r="KDO19" s="813"/>
      <c r="KDP19" s="813"/>
      <c r="KDQ19" s="813"/>
      <c r="KDR19" s="813"/>
      <c r="KDS19" s="813"/>
      <c r="KDT19" s="813"/>
      <c r="KDU19" s="813"/>
      <c r="KDV19" s="813"/>
      <c r="KDW19" s="813"/>
      <c r="KDX19" s="813"/>
      <c r="KDY19" s="813"/>
      <c r="KDZ19" s="813"/>
      <c r="KEA19" s="813"/>
      <c r="KEB19" s="813"/>
      <c r="KEC19" s="813"/>
      <c r="KED19" s="813"/>
      <c r="KEE19" s="813"/>
      <c r="KEF19" s="813"/>
      <c r="KEG19" s="813"/>
      <c r="KEH19" s="813"/>
      <c r="KEI19" s="813"/>
      <c r="KEJ19" s="813"/>
      <c r="KEK19" s="813"/>
      <c r="KEL19" s="813"/>
      <c r="KEM19" s="813"/>
      <c r="KEN19" s="813"/>
      <c r="KEO19" s="813"/>
      <c r="KEP19" s="813"/>
      <c r="KEQ19" s="813"/>
      <c r="KER19" s="813"/>
      <c r="KES19" s="813"/>
      <c r="KET19" s="813"/>
      <c r="KEU19" s="813"/>
      <c r="KEV19" s="813"/>
      <c r="KEW19" s="813"/>
      <c r="KEX19" s="813"/>
      <c r="KEY19" s="813"/>
      <c r="KEZ19" s="813"/>
      <c r="KFA19" s="813"/>
      <c r="KFB19" s="813"/>
      <c r="KFC19" s="813"/>
      <c r="KFD19" s="813"/>
      <c r="KFE19" s="813"/>
      <c r="KFF19" s="813"/>
      <c r="KFG19" s="813"/>
      <c r="KFH19" s="813"/>
      <c r="KFI19" s="813"/>
      <c r="KFJ19" s="813"/>
      <c r="KFK19" s="813"/>
      <c r="KFL19" s="813"/>
      <c r="KFM19" s="813"/>
      <c r="KFN19" s="813"/>
      <c r="KFO19" s="813"/>
      <c r="KFP19" s="813"/>
      <c r="KFQ19" s="813"/>
      <c r="KFR19" s="813"/>
      <c r="KFS19" s="813"/>
      <c r="KFT19" s="813"/>
      <c r="KFU19" s="813"/>
      <c r="KFV19" s="813"/>
      <c r="KFW19" s="813"/>
      <c r="KFX19" s="813"/>
      <c r="KFY19" s="813"/>
      <c r="KFZ19" s="813"/>
      <c r="KGA19" s="813"/>
      <c r="KGB19" s="813"/>
      <c r="KGC19" s="813"/>
      <c r="KGD19" s="813"/>
      <c r="KGE19" s="813"/>
      <c r="KGF19" s="813"/>
      <c r="KGG19" s="813"/>
      <c r="KGH19" s="813"/>
      <c r="KGI19" s="813"/>
      <c r="KGJ19" s="813"/>
      <c r="KGK19" s="813"/>
      <c r="KGL19" s="813"/>
      <c r="KGM19" s="813"/>
      <c r="KGN19" s="813"/>
      <c r="KGO19" s="813"/>
      <c r="KGP19" s="813"/>
      <c r="KGQ19" s="813"/>
      <c r="KGR19" s="813"/>
      <c r="KGS19" s="813"/>
      <c r="KGT19" s="813"/>
      <c r="KGU19" s="813"/>
      <c r="KGV19" s="813"/>
      <c r="KGW19" s="813"/>
      <c r="KGX19" s="813"/>
      <c r="KGY19" s="813"/>
      <c r="KGZ19" s="813"/>
      <c r="KHA19" s="813"/>
      <c r="KHB19" s="813"/>
      <c r="KHC19" s="813"/>
      <c r="KHD19" s="813"/>
      <c r="KHE19" s="813"/>
      <c r="KHF19" s="813"/>
      <c r="KHG19" s="813"/>
      <c r="KHH19" s="813"/>
      <c r="KHI19" s="813"/>
      <c r="KHJ19" s="813"/>
      <c r="KHK19" s="813"/>
      <c r="KHL19" s="813"/>
      <c r="KHM19" s="813"/>
      <c r="KHN19" s="813"/>
      <c r="KHO19" s="813"/>
      <c r="KHP19" s="813"/>
      <c r="KHQ19" s="813"/>
      <c r="KHR19" s="813"/>
      <c r="KHS19" s="813"/>
      <c r="KHT19" s="813"/>
      <c r="KHU19" s="813"/>
      <c r="KHV19" s="813"/>
      <c r="KHW19" s="813"/>
      <c r="KHX19" s="813"/>
      <c r="KHY19" s="813"/>
      <c r="KHZ19" s="813"/>
      <c r="KIA19" s="813"/>
      <c r="KIB19" s="813"/>
      <c r="KIC19" s="813"/>
      <c r="KID19" s="813"/>
      <c r="KIE19" s="813"/>
      <c r="KIF19" s="813"/>
      <c r="KIG19" s="813"/>
      <c r="KIH19" s="813"/>
      <c r="KII19" s="813"/>
      <c r="KIJ19" s="813"/>
      <c r="KIK19" s="813"/>
      <c r="KIL19" s="813"/>
      <c r="KIM19" s="813"/>
      <c r="KIN19" s="813"/>
      <c r="KIO19" s="813"/>
      <c r="KIP19" s="813"/>
      <c r="KIQ19" s="813"/>
      <c r="KIR19" s="813"/>
      <c r="KIS19" s="813"/>
      <c r="KIT19" s="813"/>
      <c r="KIU19" s="813"/>
      <c r="KIV19" s="813"/>
      <c r="KIW19" s="813"/>
      <c r="KIX19" s="813"/>
      <c r="KIY19" s="813"/>
      <c r="KIZ19" s="813"/>
      <c r="KJA19" s="813"/>
      <c r="KJB19" s="813"/>
      <c r="KJC19" s="813"/>
      <c r="KJD19" s="813"/>
      <c r="KJE19" s="813"/>
      <c r="KJF19" s="813"/>
      <c r="KJG19" s="813"/>
      <c r="KJH19" s="813"/>
      <c r="KJI19" s="813"/>
      <c r="KJJ19" s="813"/>
      <c r="KJK19" s="813"/>
      <c r="KJL19" s="813"/>
      <c r="KJM19" s="813"/>
      <c r="KJN19" s="813"/>
      <c r="KJO19" s="813"/>
      <c r="KJP19" s="813"/>
      <c r="KJQ19" s="813"/>
      <c r="KJR19" s="813"/>
      <c r="KJS19" s="813"/>
      <c r="KJT19" s="813"/>
      <c r="KJU19" s="813"/>
      <c r="KJV19" s="813"/>
      <c r="KJW19" s="813"/>
      <c r="KJX19" s="813"/>
      <c r="KJY19" s="813"/>
      <c r="KJZ19" s="813"/>
      <c r="KKA19" s="813"/>
      <c r="KKB19" s="813"/>
      <c r="KKC19" s="813"/>
      <c r="KKD19" s="813"/>
      <c r="KKE19" s="813"/>
      <c r="KKF19" s="813"/>
      <c r="KKG19" s="813"/>
      <c r="KKH19" s="813"/>
      <c r="KKI19" s="813"/>
      <c r="KKJ19" s="813"/>
      <c r="KKK19" s="813"/>
      <c r="KKL19" s="813"/>
      <c r="KKM19" s="813"/>
      <c r="KKN19" s="813"/>
      <c r="KKO19" s="813"/>
      <c r="KKP19" s="813"/>
      <c r="KKQ19" s="813"/>
      <c r="KKR19" s="813"/>
      <c r="KKS19" s="813"/>
      <c r="KKT19" s="813"/>
      <c r="KKU19" s="813"/>
      <c r="KKV19" s="813"/>
      <c r="KKW19" s="813"/>
      <c r="KKX19" s="813"/>
      <c r="KKY19" s="813"/>
      <c r="KKZ19" s="813"/>
      <c r="KLA19" s="813"/>
      <c r="KLB19" s="813"/>
      <c r="KLC19" s="813"/>
      <c r="KLD19" s="813"/>
      <c r="KLE19" s="813"/>
      <c r="KLF19" s="813"/>
      <c r="KLG19" s="813"/>
      <c r="KLH19" s="813"/>
      <c r="KLI19" s="813"/>
      <c r="KLJ19" s="813"/>
      <c r="KLK19" s="813"/>
      <c r="KLL19" s="813"/>
      <c r="KLM19" s="813"/>
      <c r="KLN19" s="813"/>
      <c r="KLO19" s="813"/>
      <c r="KLP19" s="813"/>
      <c r="KLQ19" s="813"/>
      <c r="KLR19" s="813"/>
      <c r="KLS19" s="813"/>
      <c r="KLT19" s="813"/>
      <c r="KLU19" s="813"/>
      <c r="KLV19" s="813"/>
      <c r="KLW19" s="813"/>
      <c r="KLX19" s="813"/>
      <c r="KLY19" s="813"/>
      <c r="KLZ19" s="813"/>
      <c r="KMA19" s="813"/>
      <c r="KMB19" s="813"/>
      <c r="KMC19" s="813"/>
      <c r="KMD19" s="813"/>
      <c r="KME19" s="813"/>
      <c r="KMF19" s="813"/>
      <c r="KMG19" s="813"/>
      <c r="KMH19" s="813"/>
      <c r="KMI19" s="813"/>
      <c r="KMJ19" s="813"/>
      <c r="KMK19" s="813"/>
      <c r="KML19" s="813"/>
      <c r="KMM19" s="813"/>
      <c r="KMN19" s="813"/>
      <c r="KMO19" s="813"/>
      <c r="KMP19" s="813"/>
      <c r="KMQ19" s="813"/>
      <c r="KMR19" s="813"/>
      <c r="KMS19" s="813"/>
      <c r="KMT19" s="813"/>
      <c r="KMU19" s="813"/>
      <c r="KMV19" s="813"/>
      <c r="KMW19" s="813"/>
      <c r="KMX19" s="813"/>
      <c r="KMY19" s="813"/>
      <c r="KMZ19" s="813"/>
      <c r="KNA19" s="813"/>
      <c r="KNB19" s="813"/>
      <c r="KNC19" s="813"/>
      <c r="KND19" s="813"/>
      <c r="KNE19" s="813"/>
      <c r="KNF19" s="813"/>
      <c r="KNG19" s="813"/>
      <c r="KNH19" s="813"/>
      <c r="KNI19" s="813"/>
      <c r="KNJ19" s="813"/>
      <c r="KNK19" s="813"/>
      <c r="KNL19" s="813"/>
      <c r="KNM19" s="813"/>
      <c r="KNN19" s="813"/>
      <c r="KNO19" s="813"/>
      <c r="KNP19" s="813"/>
      <c r="KNQ19" s="813"/>
      <c r="KNR19" s="813"/>
      <c r="KNS19" s="813"/>
      <c r="KNT19" s="813"/>
      <c r="KNU19" s="813"/>
      <c r="KNV19" s="813"/>
      <c r="KNW19" s="813"/>
      <c r="KNX19" s="813"/>
      <c r="KNY19" s="813"/>
      <c r="KNZ19" s="813"/>
      <c r="KOA19" s="813"/>
      <c r="KOB19" s="813"/>
      <c r="KOC19" s="813"/>
      <c r="KOD19" s="813"/>
      <c r="KOE19" s="813"/>
      <c r="KOF19" s="813"/>
      <c r="KOG19" s="813"/>
      <c r="KOH19" s="813"/>
      <c r="KOI19" s="813"/>
      <c r="KOJ19" s="813"/>
      <c r="KOK19" s="813"/>
      <c r="KOL19" s="813"/>
      <c r="KOM19" s="813"/>
      <c r="KON19" s="813"/>
      <c r="KOO19" s="813"/>
      <c r="KOP19" s="813"/>
      <c r="KOQ19" s="813"/>
      <c r="KOR19" s="813"/>
      <c r="KOS19" s="813"/>
      <c r="KOT19" s="813"/>
      <c r="KOU19" s="813"/>
      <c r="KOV19" s="813"/>
      <c r="KOW19" s="813"/>
      <c r="KOX19" s="813"/>
      <c r="KOY19" s="813"/>
      <c r="KOZ19" s="813"/>
      <c r="KPA19" s="813"/>
      <c r="KPB19" s="813"/>
      <c r="KPC19" s="813"/>
      <c r="KPD19" s="813"/>
      <c r="KPE19" s="813"/>
      <c r="KPF19" s="813"/>
      <c r="KPG19" s="813"/>
      <c r="KPH19" s="813"/>
      <c r="KPI19" s="813"/>
      <c r="KPJ19" s="813"/>
      <c r="KPK19" s="813"/>
      <c r="KPL19" s="813"/>
      <c r="KPM19" s="813"/>
      <c r="KPN19" s="813"/>
      <c r="KPO19" s="813"/>
      <c r="KPP19" s="813"/>
      <c r="KPQ19" s="813"/>
      <c r="KPR19" s="813"/>
      <c r="KPS19" s="813"/>
      <c r="KPT19" s="813"/>
      <c r="KPU19" s="813"/>
      <c r="KPV19" s="813"/>
      <c r="KPW19" s="813"/>
      <c r="KPX19" s="813"/>
      <c r="KPY19" s="813"/>
      <c r="KPZ19" s="813"/>
      <c r="KQA19" s="813"/>
      <c r="KQB19" s="813"/>
      <c r="KQC19" s="813"/>
      <c r="KQD19" s="813"/>
      <c r="KQE19" s="813"/>
      <c r="KQF19" s="813"/>
      <c r="KQG19" s="813"/>
      <c r="KQH19" s="813"/>
      <c r="KQI19" s="813"/>
      <c r="KQJ19" s="813"/>
      <c r="KQK19" s="813"/>
      <c r="KQL19" s="813"/>
      <c r="KQM19" s="813"/>
      <c r="KQN19" s="813"/>
      <c r="KQO19" s="813"/>
      <c r="KQP19" s="813"/>
      <c r="KQQ19" s="813"/>
      <c r="KQR19" s="813"/>
      <c r="KQS19" s="813"/>
      <c r="KQT19" s="813"/>
      <c r="KQU19" s="813"/>
      <c r="KQV19" s="813"/>
      <c r="KQW19" s="813"/>
      <c r="KQX19" s="813"/>
      <c r="KQY19" s="813"/>
      <c r="KQZ19" s="813"/>
      <c r="KRA19" s="813"/>
      <c r="KRB19" s="813"/>
      <c r="KRC19" s="813"/>
      <c r="KRD19" s="813"/>
      <c r="KRE19" s="813"/>
      <c r="KRF19" s="813"/>
      <c r="KRG19" s="813"/>
      <c r="KRH19" s="813"/>
      <c r="KRI19" s="813"/>
      <c r="KRJ19" s="813"/>
      <c r="KRK19" s="813"/>
      <c r="KRL19" s="813"/>
      <c r="KRM19" s="813"/>
      <c r="KRN19" s="813"/>
      <c r="KRO19" s="813"/>
      <c r="KRP19" s="813"/>
      <c r="KRQ19" s="813"/>
      <c r="KRR19" s="813"/>
      <c r="KRS19" s="813"/>
      <c r="KRT19" s="813"/>
      <c r="KRU19" s="813"/>
      <c r="KRV19" s="813"/>
      <c r="KRW19" s="813"/>
      <c r="KRX19" s="813"/>
      <c r="KRY19" s="813"/>
      <c r="KRZ19" s="813"/>
      <c r="KSA19" s="813"/>
      <c r="KSB19" s="813"/>
      <c r="KSC19" s="813"/>
      <c r="KSD19" s="813"/>
      <c r="KSE19" s="813"/>
      <c r="KSF19" s="813"/>
      <c r="KSG19" s="813"/>
      <c r="KSH19" s="813"/>
      <c r="KSI19" s="813"/>
      <c r="KSJ19" s="813"/>
      <c r="KSK19" s="813"/>
      <c r="KSL19" s="813"/>
      <c r="KSM19" s="813"/>
      <c r="KSN19" s="813"/>
      <c r="KSO19" s="813"/>
      <c r="KSP19" s="813"/>
      <c r="KSQ19" s="813"/>
      <c r="KSR19" s="813"/>
      <c r="KSS19" s="813"/>
      <c r="KST19" s="813"/>
      <c r="KSU19" s="813"/>
      <c r="KSV19" s="813"/>
      <c r="KSW19" s="813"/>
      <c r="KSX19" s="813"/>
      <c r="KSY19" s="813"/>
      <c r="KSZ19" s="813"/>
      <c r="KTA19" s="813"/>
      <c r="KTB19" s="813"/>
      <c r="KTC19" s="813"/>
      <c r="KTD19" s="813"/>
      <c r="KTE19" s="813"/>
      <c r="KTF19" s="813"/>
      <c r="KTG19" s="813"/>
      <c r="KTH19" s="813"/>
      <c r="KTI19" s="813"/>
      <c r="KTJ19" s="813"/>
      <c r="KTK19" s="813"/>
      <c r="KTL19" s="813"/>
      <c r="KTM19" s="813"/>
      <c r="KTN19" s="813"/>
      <c r="KTO19" s="813"/>
      <c r="KTP19" s="813"/>
      <c r="KTQ19" s="813"/>
      <c r="KTR19" s="813"/>
      <c r="KTS19" s="813"/>
      <c r="KTT19" s="813"/>
      <c r="KTU19" s="813"/>
      <c r="KTV19" s="813"/>
      <c r="KTW19" s="813"/>
      <c r="KTX19" s="813"/>
      <c r="KTY19" s="813"/>
      <c r="KTZ19" s="813"/>
      <c r="KUA19" s="813"/>
      <c r="KUB19" s="813"/>
      <c r="KUC19" s="813"/>
      <c r="KUD19" s="813"/>
      <c r="KUE19" s="813"/>
      <c r="KUF19" s="813"/>
      <c r="KUG19" s="813"/>
      <c r="KUH19" s="813"/>
      <c r="KUI19" s="813"/>
      <c r="KUJ19" s="813"/>
      <c r="KUK19" s="813"/>
      <c r="KUL19" s="813"/>
      <c r="KUM19" s="813"/>
      <c r="KUN19" s="813"/>
      <c r="KUO19" s="813"/>
      <c r="KUP19" s="813"/>
      <c r="KUQ19" s="813"/>
      <c r="KUR19" s="813"/>
      <c r="KUS19" s="813"/>
      <c r="KUT19" s="813"/>
      <c r="KUU19" s="813"/>
      <c r="KUV19" s="813"/>
      <c r="KUW19" s="813"/>
      <c r="KUX19" s="813"/>
      <c r="KUY19" s="813"/>
      <c r="KUZ19" s="813"/>
      <c r="KVA19" s="813"/>
      <c r="KVB19" s="813"/>
      <c r="KVC19" s="813"/>
      <c r="KVD19" s="813"/>
      <c r="KVE19" s="813"/>
      <c r="KVF19" s="813"/>
      <c r="KVG19" s="813"/>
      <c r="KVH19" s="813"/>
      <c r="KVI19" s="813"/>
      <c r="KVJ19" s="813"/>
      <c r="KVK19" s="813"/>
      <c r="KVL19" s="813"/>
      <c r="KVM19" s="813"/>
      <c r="KVN19" s="813"/>
      <c r="KVO19" s="813"/>
      <c r="KVP19" s="813"/>
      <c r="KVQ19" s="813"/>
      <c r="KVR19" s="813"/>
      <c r="KVS19" s="813"/>
      <c r="KVT19" s="813"/>
      <c r="KVU19" s="813"/>
      <c r="KVV19" s="813"/>
      <c r="KVW19" s="813"/>
      <c r="KVX19" s="813"/>
      <c r="KVY19" s="813"/>
      <c r="KVZ19" s="813"/>
      <c r="KWA19" s="813"/>
      <c r="KWB19" s="813"/>
      <c r="KWC19" s="813"/>
      <c r="KWD19" s="813"/>
      <c r="KWE19" s="813"/>
      <c r="KWF19" s="813"/>
      <c r="KWG19" s="813"/>
      <c r="KWH19" s="813"/>
      <c r="KWI19" s="813"/>
      <c r="KWJ19" s="813"/>
      <c r="KWK19" s="813"/>
      <c r="KWL19" s="813"/>
      <c r="KWM19" s="813"/>
      <c r="KWN19" s="813"/>
      <c r="KWO19" s="813"/>
      <c r="KWP19" s="813"/>
      <c r="KWQ19" s="813"/>
      <c r="KWR19" s="813"/>
      <c r="KWS19" s="813"/>
      <c r="KWT19" s="813"/>
      <c r="KWU19" s="813"/>
      <c r="KWV19" s="813"/>
      <c r="KWW19" s="813"/>
      <c r="KWX19" s="813"/>
      <c r="KWY19" s="813"/>
      <c r="KWZ19" s="813"/>
      <c r="KXA19" s="813"/>
      <c r="KXB19" s="813"/>
      <c r="KXC19" s="813"/>
      <c r="KXD19" s="813"/>
      <c r="KXE19" s="813"/>
      <c r="KXF19" s="813"/>
      <c r="KXG19" s="813"/>
      <c r="KXH19" s="813"/>
      <c r="KXI19" s="813"/>
      <c r="KXJ19" s="813"/>
      <c r="KXK19" s="813"/>
      <c r="KXL19" s="813"/>
      <c r="KXM19" s="813"/>
      <c r="KXN19" s="813"/>
      <c r="KXO19" s="813"/>
      <c r="KXP19" s="813"/>
      <c r="KXQ19" s="813"/>
      <c r="KXR19" s="813"/>
      <c r="KXS19" s="813"/>
      <c r="KXT19" s="813"/>
      <c r="KXU19" s="813"/>
      <c r="KXV19" s="813"/>
      <c r="KXW19" s="813"/>
      <c r="KXX19" s="813"/>
      <c r="KXY19" s="813"/>
      <c r="KXZ19" s="813"/>
      <c r="KYA19" s="813"/>
      <c r="KYB19" s="813"/>
      <c r="KYC19" s="813"/>
      <c r="KYD19" s="813"/>
      <c r="KYE19" s="813"/>
      <c r="KYF19" s="813"/>
      <c r="KYG19" s="813"/>
      <c r="KYH19" s="813"/>
      <c r="KYI19" s="813"/>
      <c r="KYJ19" s="813"/>
      <c r="KYK19" s="813"/>
      <c r="KYL19" s="813"/>
      <c r="KYM19" s="813"/>
      <c r="KYN19" s="813"/>
      <c r="KYO19" s="813"/>
      <c r="KYP19" s="813"/>
      <c r="KYQ19" s="813"/>
      <c r="KYR19" s="813"/>
      <c r="KYS19" s="813"/>
      <c r="KYT19" s="813"/>
      <c r="KYU19" s="813"/>
      <c r="KYV19" s="813"/>
      <c r="KYW19" s="813"/>
      <c r="KYX19" s="813"/>
      <c r="KYY19" s="813"/>
      <c r="KYZ19" s="813"/>
      <c r="KZA19" s="813"/>
      <c r="KZB19" s="813"/>
      <c r="KZC19" s="813"/>
      <c r="KZD19" s="813"/>
      <c r="KZE19" s="813"/>
      <c r="KZF19" s="813"/>
      <c r="KZG19" s="813"/>
      <c r="KZH19" s="813"/>
      <c r="KZI19" s="813"/>
      <c r="KZJ19" s="813"/>
      <c r="KZK19" s="813"/>
      <c r="KZL19" s="813"/>
      <c r="KZM19" s="813"/>
      <c r="KZN19" s="813"/>
      <c r="KZO19" s="813"/>
      <c r="KZP19" s="813"/>
      <c r="KZQ19" s="813"/>
      <c r="KZR19" s="813"/>
      <c r="KZS19" s="813"/>
      <c r="KZT19" s="813"/>
      <c r="KZU19" s="813"/>
      <c r="KZV19" s="813"/>
      <c r="KZW19" s="813"/>
      <c r="KZX19" s="813"/>
      <c r="KZY19" s="813"/>
      <c r="KZZ19" s="813"/>
      <c r="LAA19" s="813"/>
      <c r="LAB19" s="813"/>
      <c r="LAC19" s="813"/>
      <c r="LAD19" s="813"/>
      <c r="LAE19" s="813"/>
      <c r="LAF19" s="813"/>
      <c r="LAG19" s="813"/>
      <c r="LAH19" s="813"/>
      <c r="LAI19" s="813"/>
      <c r="LAJ19" s="813"/>
      <c r="LAK19" s="813"/>
      <c r="LAL19" s="813"/>
      <c r="LAM19" s="813"/>
      <c r="LAN19" s="813"/>
      <c r="LAO19" s="813"/>
      <c r="LAP19" s="813"/>
      <c r="LAQ19" s="813"/>
      <c r="LAR19" s="813"/>
      <c r="LAS19" s="813"/>
      <c r="LAT19" s="813"/>
      <c r="LAU19" s="813"/>
      <c r="LAV19" s="813"/>
      <c r="LAW19" s="813"/>
      <c r="LAX19" s="813"/>
      <c r="LAY19" s="813"/>
      <c r="LAZ19" s="813"/>
      <c r="LBA19" s="813"/>
      <c r="LBB19" s="813"/>
      <c r="LBC19" s="813"/>
      <c r="LBD19" s="813"/>
      <c r="LBE19" s="813"/>
      <c r="LBF19" s="813"/>
      <c r="LBG19" s="813"/>
      <c r="LBH19" s="813"/>
      <c r="LBI19" s="813"/>
      <c r="LBJ19" s="813"/>
      <c r="LBK19" s="813"/>
      <c r="LBL19" s="813"/>
      <c r="LBM19" s="813"/>
      <c r="LBN19" s="813"/>
      <c r="LBO19" s="813"/>
      <c r="LBP19" s="813"/>
      <c r="LBQ19" s="813"/>
      <c r="LBR19" s="813"/>
      <c r="LBS19" s="813"/>
      <c r="LBT19" s="813"/>
      <c r="LBU19" s="813"/>
      <c r="LBV19" s="813"/>
      <c r="LBW19" s="813"/>
      <c r="LBX19" s="813"/>
      <c r="LBY19" s="813"/>
      <c r="LBZ19" s="813"/>
      <c r="LCA19" s="813"/>
      <c r="LCB19" s="813"/>
      <c r="LCC19" s="813"/>
      <c r="LCD19" s="813"/>
      <c r="LCE19" s="813"/>
      <c r="LCF19" s="813"/>
      <c r="LCG19" s="813"/>
      <c r="LCH19" s="813"/>
      <c r="LCI19" s="813"/>
      <c r="LCJ19" s="813"/>
      <c r="LCK19" s="813"/>
      <c r="LCL19" s="813"/>
      <c r="LCM19" s="813"/>
      <c r="LCN19" s="813"/>
      <c r="LCO19" s="813"/>
      <c r="LCP19" s="813"/>
      <c r="LCQ19" s="813"/>
      <c r="LCR19" s="813"/>
      <c r="LCS19" s="813"/>
      <c r="LCT19" s="813"/>
      <c r="LCU19" s="813"/>
      <c r="LCV19" s="813"/>
      <c r="LCW19" s="813"/>
      <c r="LCX19" s="813"/>
      <c r="LCY19" s="813"/>
      <c r="LCZ19" s="813"/>
      <c r="LDA19" s="813"/>
      <c r="LDB19" s="813"/>
      <c r="LDC19" s="813"/>
      <c r="LDD19" s="813"/>
      <c r="LDE19" s="813"/>
      <c r="LDF19" s="813"/>
      <c r="LDG19" s="813"/>
      <c r="LDH19" s="813"/>
      <c r="LDI19" s="813"/>
      <c r="LDJ19" s="813"/>
      <c r="LDK19" s="813"/>
      <c r="LDL19" s="813"/>
      <c r="LDM19" s="813"/>
      <c r="LDN19" s="813"/>
      <c r="LDO19" s="813"/>
      <c r="LDP19" s="813"/>
      <c r="LDQ19" s="813"/>
      <c r="LDR19" s="813"/>
      <c r="LDS19" s="813"/>
      <c r="LDT19" s="813"/>
      <c r="LDU19" s="813"/>
      <c r="LDV19" s="813"/>
      <c r="LDW19" s="813"/>
      <c r="LDX19" s="813"/>
      <c r="LDY19" s="813"/>
      <c r="LDZ19" s="813"/>
      <c r="LEA19" s="813"/>
      <c r="LEB19" s="813"/>
      <c r="LEC19" s="813"/>
      <c r="LED19" s="813"/>
      <c r="LEE19" s="813"/>
      <c r="LEF19" s="813"/>
      <c r="LEG19" s="813"/>
      <c r="LEH19" s="813"/>
      <c r="LEI19" s="813"/>
      <c r="LEJ19" s="813"/>
      <c r="LEK19" s="813"/>
      <c r="LEL19" s="813"/>
      <c r="LEM19" s="813"/>
      <c r="LEN19" s="813"/>
      <c r="LEO19" s="813"/>
      <c r="LEP19" s="813"/>
      <c r="LEQ19" s="813"/>
      <c r="LER19" s="813"/>
      <c r="LES19" s="813"/>
      <c r="LET19" s="813"/>
      <c r="LEU19" s="813"/>
      <c r="LEV19" s="813"/>
      <c r="LEW19" s="813"/>
      <c r="LEX19" s="813"/>
      <c r="LEY19" s="813"/>
      <c r="LEZ19" s="813"/>
      <c r="LFA19" s="813"/>
      <c r="LFB19" s="813"/>
      <c r="LFC19" s="813"/>
      <c r="LFD19" s="813"/>
      <c r="LFE19" s="813"/>
      <c r="LFF19" s="813"/>
      <c r="LFG19" s="813"/>
      <c r="LFH19" s="813"/>
      <c r="LFI19" s="813"/>
      <c r="LFJ19" s="813"/>
      <c r="LFK19" s="813"/>
      <c r="LFL19" s="813"/>
      <c r="LFM19" s="813"/>
      <c r="LFN19" s="813"/>
      <c r="LFO19" s="813"/>
      <c r="LFP19" s="813"/>
      <c r="LFQ19" s="813"/>
      <c r="LFR19" s="813"/>
      <c r="LFS19" s="813"/>
      <c r="LFT19" s="813"/>
      <c r="LFU19" s="813"/>
      <c r="LFV19" s="813"/>
      <c r="LFW19" s="813"/>
      <c r="LFX19" s="813"/>
      <c r="LFY19" s="813"/>
      <c r="LFZ19" s="813"/>
      <c r="LGA19" s="813"/>
      <c r="LGB19" s="813"/>
      <c r="LGC19" s="813"/>
      <c r="LGD19" s="813"/>
      <c r="LGE19" s="813"/>
      <c r="LGF19" s="813"/>
      <c r="LGG19" s="813"/>
      <c r="LGH19" s="813"/>
      <c r="LGI19" s="813"/>
      <c r="LGJ19" s="813"/>
      <c r="LGK19" s="813"/>
      <c r="LGL19" s="813"/>
      <c r="LGM19" s="813"/>
      <c r="LGN19" s="813"/>
      <c r="LGO19" s="813"/>
      <c r="LGP19" s="813"/>
      <c r="LGQ19" s="813"/>
      <c r="LGR19" s="813"/>
      <c r="LGS19" s="813"/>
      <c r="LGT19" s="813"/>
      <c r="LGU19" s="813"/>
      <c r="LGV19" s="813"/>
      <c r="LGW19" s="813"/>
      <c r="LGX19" s="813"/>
      <c r="LGY19" s="813"/>
      <c r="LGZ19" s="813"/>
      <c r="LHA19" s="813"/>
      <c r="LHB19" s="813"/>
      <c r="LHC19" s="813"/>
      <c r="LHD19" s="813"/>
      <c r="LHE19" s="813"/>
      <c r="LHF19" s="813"/>
      <c r="LHG19" s="813"/>
      <c r="LHH19" s="813"/>
      <c r="LHI19" s="813"/>
      <c r="LHJ19" s="813"/>
      <c r="LHK19" s="813"/>
      <c r="LHL19" s="813"/>
      <c r="LHM19" s="813"/>
      <c r="LHN19" s="813"/>
      <c r="LHO19" s="813"/>
      <c r="LHP19" s="813"/>
      <c r="LHQ19" s="813"/>
      <c r="LHR19" s="813"/>
      <c r="LHS19" s="813"/>
      <c r="LHT19" s="813"/>
      <c r="LHU19" s="813"/>
      <c r="LHV19" s="813"/>
      <c r="LHW19" s="813"/>
      <c r="LHX19" s="813"/>
      <c r="LHY19" s="813"/>
      <c r="LHZ19" s="813"/>
      <c r="LIA19" s="813"/>
      <c r="LIB19" s="813"/>
      <c r="LIC19" s="813"/>
      <c r="LID19" s="813"/>
      <c r="LIE19" s="813"/>
      <c r="LIF19" s="813"/>
      <c r="LIG19" s="813"/>
      <c r="LIH19" s="813"/>
      <c r="LII19" s="813"/>
      <c r="LIJ19" s="813"/>
      <c r="LIK19" s="813"/>
      <c r="LIL19" s="813"/>
      <c r="LIM19" s="813"/>
      <c r="LIN19" s="813"/>
      <c r="LIO19" s="813"/>
      <c r="LIP19" s="813"/>
      <c r="LIQ19" s="813"/>
      <c r="LIR19" s="813"/>
      <c r="LIS19" s="813"/>
      <c r="LIT19" s="813"/>
      <c r="LIU19" s="813"/>
      <c r="LIV19" s="813"/>
      <c r="LIW19" s="813"/>
      <c r="LIX19" s="813"/>
      <c r="LIY19" s="813"/>
      <c r="LIZ19" s="813"/>
      <c r="LJA19" s="813"/>
      <c r="LJB19" s="813"/>
      <c r="LJC19" s="813"/>
      <c r="LJD19" s="813"/>
      <c r="LJE19" s="813"/>
      <c r="LJF19" s="813"/>
      <c r="LJG19" s="813"/>
      <c r="LJH19" s="813"/>
      <c r="LJI19" s="813"/>
      <c r="LJJ19" s="813"/>
      <c r="LJK19" s="813"/>
      <c r="LJL19" s="813"/>
      <c r="LJM19" s="813"/>
      <c r="LJN19" s="813"/>
      <c r="LJO19" s="813"/>
      <c r="LJP19" s="813"/>
      <c r="LJQ19" s="813"/>
      <c r="LJR19" s="813"/>
      <c r="LJS19" s="813"/>
      <c r="LJT19" s="813"/>
      <c r="LJU19" s="813"/>
      <c r="LJV19" s="813"/>
      <c r="LJW19" s="813"/>
      <c r="LJX19" s="813"/>
      <c r="LJY19" s="813"/>
      <c r="LJZ19" s="813"/>
      <c r="LKA19" s="813"/>
      <c r="LKB19" s="813"/>
      <c r="LKC19" s="813"/>
      <c r="LKD19" s="813"/>
      <c r="LKE19" s="813"/>
      <c r="LKF19" s="813"/>
      <c r="LKG19" s="813"/>
      <c r="LKH19" s="813"/>
      <c r="LKI19" s="813"/>
      <c r="LKJ19" s="813"/>
      <c r="LKK19" s="813"/>
      <c r="LKL19" s="813"/>
      <c r="LKM19" s="813"/>
      <c r="LKN19" s="813"/>
      <c r="LKO19" s="813"/>
      <c r="LKP19" s="813"/>
      <c r="LKQ19" s="813"/>
      <c r="LKR19" s="813"/>
      <c r="LKS19" s="813"/>
      <c r="LKT19" s="813"/>
      <c r="LKU19" s="813"/>
      <c r="LKV19" s="813"/>
      <c r="LKW19" s="813"/>
      <c r="LKX19" s="813"/>
      <c r="LKY19" s="813"/>
      <c r="LKZ19" s="813"/>
      <c r="LLA19" s="813"/>
      <c r="LLB19" s="813"/>
      <c r="LLC19" s="813"/>
      <c r="LLD19" s="813"/>
      <c r="LLE19" s="813"/>
      <c r="LLF19" s="813"/>
      <c r="LLG19" s="813"/>
      <c r="LLH19" s="813"/>
      <c r="LLI19" s="813"/>
      <c r="LLJ19" s="813"/>
      <c r="LLK19" s="813"/>
      <c r="LLL19" s="813"/>
      <c r="LLM19" s="813"/>
      <c r="LLN19" s="813"/>
      <c r="LLO19" s="813"/>
      <c r="LLP19" s="813"/>
      <c r="LLQ19" s="813"/>
      <c r="LLR19" s="813"/>
      <c r="LLS19" s="813"/>
      <c r="LLT19" s="813"/>
      <c r="LLU19" s="813"/>
      <c r="LLV19" s="813"/>
      <c r="LLW19" s="813"/>
      <c r="LLX19" s="813"/>
      <c r="LLY19" s="813"/>
      <c r="LLZ19" s="813"/>
      <c r="LMA19" s="813"/>
      <c r="LMB19" s="813"/>
      <c r="LMC19" s="813"/>
      <c r="LMD19" s="813"/>
      <c r="LME19" s="813"/>
      <c r="LMF19" s="813"/>
      <c r="LMG19" s="813"/>
      <c r="LMH19" s="813"/>
      <c r="LMI19" s="813"/>
      <c r="LMJ19" s="813"/>
      <c r="LMK19" s="813"/>
      <c r="LML19" s="813"/>
      <c r="LMM19" s="813"/>
      <c r="LMN19" s="813"/>
      <c r="LMO19" s="813"/>
      <c r="LMP19" s="813"/>
      <c r="LMQ19" s="813"/>
      <c r="LMR19" s="813"/>
      <c r="LMS19" s="813"/>
      <c r="LMT19" s="813"/>
      <c r="LMU19" s="813"/>
      <c r="LMV19" s="813"/>
      <c r="LMW19" s="813"/>
      <c r="LMX19" s="813"/>
      <c r="LMY19" s="813"/>
      <c r="LMZ19" s="813"/>
      <c r="LNA19" s="813"/>
      <c r="LNB19" s="813"/>
      <c r="LNC19" s="813"/>
      <c r="LND19" s="813"/>
      <c r="LNE19" s="813"/>
      <c r="LNF19" s="813"/>
      <c r="LNG19" s="813"/>
      <c r="LNH19" s="813"/>
      <c r="LNI19" s="813"/>
      <c r="LNJ19" s="813"/>
      <c r="LNK19" s="813"/>
      <c r="LNL19" s="813"/>
      <c r="LNM19" s="813"/>
      <c r="LNN19" s="813"/>
      <c r="LNO19" s="813"/>
      <c r="LNP19" s="813"/>
      <c r="LNQ19" s="813"/>
      <c r="LNR19" s="813"/>
      <c r="LNS19" s="813"/>
      <c r="LNT19" s="813"/>
      <c r="LNU19" s="813"/>
      <c r="LNV19" s="813"/>
      <c r="LNW19" s="813"/>
      <c r="LNX19" s="813"/>
      <c r="LNY19" s="813"/>
      <c r="LNZ19" s="813"/>
      <c r="LOA19" s="813"/>
      <c r="LOB19" s="813"/>
      <c r="LOC19" s="813"/>
      <c r="LOD19" s="813"/>
      <c r="LOE19" s="813"/>
      <c r="LOF19" s="813"/>
      <c r="LOG19" s="813"/>
      <c r="LOH19" s="813"/>
      <c r="LOI19" s="813"/>
      <c r="LOJ19" s="813"/>
      <c r="LOK19" s="813"/>
      <c r="LOL19" s="813"/>
      <c r="LOM19" s="813"/>
      <c r="LON19" s="813"/>
      <c r="LOO19" s="813"/>
      <c r="LOP19" s="813"/>
      <c r="LOQ19" s="813"/>
      <c r="LOR19" s="813"/>
      <c r="LOS19" s="813"/>
      <c r="LOT19" s="813"/>
      <c r="LOU19" s="813"/>
      <c r="LOV19" s="813"/>
      <c r="LOW19" s="813"/>
      <c r="LOX19" s="813"/>
      <c r="LOY19" s="813"/>
      <c r="LOZ19" s="813"/>
      <c r="LPA19" s="813"/>
      <c r="LPB19" s="813"/>
      <c r="LPC19" s="813"/>
      <c r="LPD19" s="813"/>
      <c r="LPE19" s="813"/>
      <c r="LPF19" s="813"/>
      <c r="LPG19" s="813"/>
      <c r="LPH19" s="813"/>
      <c r="LPI19" s="813"/>
      <c r="LPJ19" s="813"/>
      <c r="LPK19" s="813"/>
      <c r="LPL19" s="813"/>
      <c r="LPM19" s="813"/>
      <c r="LPN19" s="813"/>
      <c r="LPO19" s="813"/>
      <c r="LPP19" s="813"/>
      <c r="LPQ19" s="813"/>
      <c r="LPR19" s="813"/>
      <c r="LPS19" s="813"/>
      <c r="LPT19" s="813"/>
      <c r="LPU19" s="813"/>
      <c r="LPV19" s="813"/>
      <c r="LPW19" s="813"/>
      <c r="LPX19" s="813"/>
      <c r="LPY19" s="813"/>
      <c r="LPZ19" s="813"/>
      <c r="LQA19" s="813"/>
      <c r="LQB19" s="813"/>
      <c r="LQC19" s="813"/>
      <c r="LQD19" s="813"/>
      <c r="LQE19" s="813"/>
      <c r="LQF19" s="813"/>
      <c r="LQG19" s="813"/>
      <c r="LQH19" s="813"/>
      <c r="LQI19" s="813"/>
      <c r="LQJ19" s="813"/>
      <c r="LQK19" s="813"/>
      <c r="LQL19" s="813"/>
      <c r="LQM19" s="813"/>
      <c r="LQN19" s="813"/>
      <c r="LQO19" s="813"/>
      <c r="LQP19" s="813"/>
      <c r="LQQ19" s="813"/>
      <c r="LQR19" s="813"/>
      <c r="LQS19" s="813"/>
      <c r="LQT19" s="813"/>
      <c r="LQU19" s="813"/>
      <c r="LQV19" s="813"/>
      <c r="LQW19" s="813"/>
      <c r="LQX19" s="813"/>
      <c r="LQY19" s="813"/>
      <c r="LQZ19" s="813"/>
      <c r="LRA19" s="813"/>
      <c r="LRB19" s="813"/>
      <c r="LRC19" s="813"/>
      <c r="LRD19" s="813"/>
      <c r="LRE19" s="813"/>
      <c r="LRF19" s="813"/>
      <c r="LRG19" s="813"/>
      <c r="LRH19" s="813"/>
      <c r="LRI19" s="813"/>
      <c r="LRJ19" s="813"/>
      <c r="LRK19" s="813"/>
      <c r="LRL19" s="813"/>
      <c r="LRM19" s="813"/>
      <c r="LRN19" s="813"/>
      <c r="LRO19" s="813"/>
      <c r="LRP19" s="813"/>
      <c r="LRQ19" s="813"/>
      <c r="LRR19" s="813"/>
      <c r="LRS19" s="813"/>
      <c r="LRT19" s="813"/>
      <c r="LRU19" s="813"/>
      <c r="LRV19" s="813"/>
      <c r="LRW19" s="813"/>
      <c r="LRX19" s="813"/>
      <c r="LRY19" s="813"/>
      <c r="LRZ19" s="813"/>
      <c r="LSA19" s="813"/>
      <c r="LSB19" s="813"/>
      <c r="LSC19" s="813"/>
      <c r="LSD19" s="813"/>
      <c r="LSE19" s="813"/>
      <c r="LSF19" s="813"/>
      <c r="LSG19" s="813"/>
      <c r="LSH19" s="813"/>
      <c r="LSI19" s="813"/>
      <c r="LSJ19" s="813"/>
      <c r="LSK19" s="813"/>
      <c r="LSL19" s="813"/>
      <c r="LSM19" s="813"/>
      <c r="LSN19" s="813"/>
      <c r="LSO19" s="813"/>
      <c r="LSP19" s="813"/>
      <c r="LSQ19" s="813"/>
      <c r="LSR19" s="813"/>
      <c r="LSS19" s="813"/>
      <c r="LST19" s="813"/>
      <c r="LSU19" s="813"/>
      <c r="LSV19" s="813"/>
      <c r="LSW19" s="813"/>
      <c r="LSX19" s="813"/>
      <c r="LSY19" s="813"/>
      <c r="LSZ19" s="813"/>
      <c r="LTA19" s="813"/>
      <c r="LTB19" s="813"/>
      <c r="LTC19" s="813"/>
      <c r="LTD19" s="813"/>
      <c r="LTE19" s="813"/>
      <c r="LTF19" s="813"/>
      <c r="LTG19" s="813"/>
      <c r="LTH19" s="813"/>
      <c r="LTI19" s="813"/>
      <c r="LTJ19" s="813"/>
      <c r="LTK19" s="813"/>
      <c r="LTL19" s="813"/>
      <c r="LTM19" s="813"/>
      <c r="LTN19" s="813"/>
      <c r="LTO19" s="813"/>
      <c r="LTP19" s="813"/>
      <c r="LTQ19" s="813"/>
      <c r="LTR19" s="813"/>
      <c r="LTS19" s="813"/>
      <c r="LTT19" s="813"/>
      <c r="LTU19" s="813"/>
      <c r="LTV19" s="813"/>
      <c r="LTW19" s="813"/>
      <c r="LTX19" s="813"/>
      <c r="LTY19" s="813"/>
      <c r="LTZ19" s="813"/>
      <c r="LUA19" s="813"/>
      <c r="LUB19" s="813"/>
      <c r="LUC19" s="813"/>
      <c r="LUD19" s="813"/>
      <c r="LUE19" s="813"/>
      <c r="LUF19" s="813"/>
      <c r="LUG19" s="813"/>
      <c r="LUH19" s="813"/>
      <c r="LUI19" s="813"/>
      <c r="LUJ19" s="813"/>
      <c r="LUK19" s="813"/>
      <c r="LUL19" s="813"/>
      <c r="LUM19" s="813"/>
      <c r="LUN19" s="813"/>
      <c r="LUO19" s="813"/>
      <c r="LUP19" s="813"/>
      <c r="LUQ19" s="813"/>
      <c r="LUR19" s="813"/>
      <c r="LUS19" s="813"/>
      <c r="LUT19" s="813"/>
      <c r="LUU19" s="813"/>
      <c r="LUV19" s="813"/>
      <c r="LUW19" s="813"/>
      <c r="LUX19" s="813"/>
      <c r="LUY19" s="813"/>
      <c r="LUZ19" s="813"/>
      <c r="LVA19" s="813"/>
      <c r="LVB19" s="813"/>
      <c r="LVC19" s="813"/>
      <c r="LVD19" s="813"/>
      <c r="LVE19" s="813"/>
      <c r="LVF19" s="813"/>
      <c r="LVG19" s="813"/>
      <c r="LVH19" s="813"/>
      <c r="LVI19" s="813"/>
      <c r="LVJ19" s="813"/>
      <c r="LVK19" s="813"/>
      <c r="LVL19" s="813"/>
      <c r="LVM19" s="813"/>
      <c r="LVN19" s="813"/>
      <c r="LVO19" s="813"/>
      <c r="LVP19" s="813"/>
      <c r="LVQ19" s="813"/>
      <c r="LVR19" s="813"/>
      <c r="LVS19" s="813"/>
      <c r="LVT19" s="813"/>
      <c r="LVU19" s="813"/>
      <c r="LVV19" s="813"/>
      <c r="LVW19" s="813"/>
      <c r="LVX19" s="813"/>
      <c r="LVY19" s="813"/>
      <c r="LVZ19" s="813"/>
      <c r="LWA19" s="813"/>
      <c r="LWB19" s="813"/>
      <c r="LWC19" s="813"/>
      <c r="LWD19" s="813"/>
      <c r="LWE19" s="813"/>
      <c r="LWF19" s="813"/>
      <c r="LWG19" s="813"/>
      <c r="LWH19" s="813"/>
      <c r="LWI19" s="813"/>
      <c r="LWJ19" s="813"/>
      <c r="LWK19" s="813"/>
      <c r="LWL19" s="813"/>
      <c r="LWM19" s="813"/>
      <c r="LWN19" s="813"/>
      <c r="LWO19" s="813"/>
      <c r="LWP19" s="813"/>
      <c r="LWQ19" s="813"/>
      <c r="LWR19" s="813"/>
      <c r="LWS19" s="813"/>
      <c r="LWT19" s="813"/>
      <c r="LWU19" s="813"/>
      <c r="LWV19" s="813"/>
      <c r="LWW19" s="813"/>
      <c r="LWX19" s="813"/>
      <c r="LWY19" s="813"/>
      <c r="LWZ19" s="813"/>
      <c r="LXA19" s="813"/>
      <c r="LXB19" s="813"/>
      <c r="LXC19" s="813"/>
      <c r="LXD19" s="813"/>
      <c r="LXE19" s="813"/>
      <c r="LXF19" s="813"/>
      <c r="LXG19" s="813"/>
      <c r="LXH19" s="813"/>
      <c r="LXI19" s="813"/>
      <c r="LXJ19" s="813"/>
      <c r="LXK19" s="813"/>
      <c r="LXL19" s="813"/>
      <c r="LXM19" s="813"/>
      <c r="LXN19" s="813"/>
      <c r="LXO19" s="813"/>
      <c r="LXP19" s="813"/>
      <c r="LXQ19" s="813"/>
      <c r="LXR19" s="813"/>
      <c r="LXS19" s="813"/>
      <c r="LXT19" s="813"/>
      <c r="LXU19" s="813"/>
      <c r="LXV19" s="813"/>
      <c r="LXW19" s="813"/>
      <c r="LXX19" s="813"/>
      <c r="LXY19" s="813"/>
      <c r="LXZ19" s="813"/>
      <c r="LYA19" s="813"/>
      <c r="LYB19" s="813"/>
      <c r="LYC19" s="813"/>
      <c r="LYD19" s="813"/>
      <c r="LYE19" s="813"/>
      <c r="LYF19" s="813"/>
      <c r="LYG19" s="813"/>
      <c r="LYH19" s="813"/>
      <c r="LYI19" s="813"/>
      <c r="LYJ19" s="813"/>
      <c r="LYK19" s="813"/>
      <c r="LYL19" s="813"/>
      <c r="LYM19" s="813"/>
      <c r="LYN19" s="813"/>
      <c r="LYO19" s="813"/>
      <c r="LYP19" s="813"/>
      <c r="LYQ19" s="813"/>
      <c r="LYR19" s="813"/>
      <c r="LYS19" s="813"/>
      <c r="LYT19" s="813"/>
      <c r="LYU19" s="813"/>
      <c r="LYV19" s="813"/>
      <c r="LYW19" s="813"/>
      <c r="LYX19" s="813"/>
      <c r="LYY19" s="813"/>
      <c r="LYZ19" s="813"/>
      <c r="LZA19" s="813"/>
      <c r="LZB19" s="813"/>
      <c r="LZC19" s="813"/>
      <c r="LZD19" s="813"/>
      <c r="LZE19" s="813"/>
      <c r="LZF19" s="813"/>
      <c r="LZG19" s="813"/>
      <c r="LZH19" s="813"/>
      <c r="LZI19" s="813"/>
      <c r="LZJ19" s="813"/>
      <c r="LZK19" s="813"/>
      <c r="LZL19" s="813"/>
      <c r="LZM19" s="813"/>
      <c r="LZN19" s="813"/>
      <c r="LZO19" s="813"/>
      <c r="LZP19" s="813"/>
      <c r="LZQ19" s="813"/>
      <c r="LZR19" s="813"/>
      <c r="LZS19" s="813"/>
      <c r="LZT19" s="813"/>
      <c r="LZU19" s="813"/>
      <c r="LZV19" s="813"/>
      <c r="LZW19" s="813"/>
      <c r="LZX19" s="813"/>
      <c r="LZY19" s="813"/>
      <c r="LZZ19" s="813"/>
      <c r="MAA19" s="813"/>
      <c r="MAB19" s="813"/>
      <c r="MAC19" s="813"/>
      <c r="MAD19" s="813"/>
      <c r="MAE19" s="813"/>
      <c r="MAF19" s="813"/>
      <c r="MAG19" s="813"/>
      <c r="MAH19" s="813"/>
      <c r="MAI19" s="813"/>
      <c r="MAJ19" s="813"/>
      <c r="MAK19" s="813"/>
      <c r="MAL19" s="813"/>
      <c r="MAM19" s="813"/>
      <c r="MAN19" s="813"/>
      <c r="MAO19" s="813"/>
      <c r="MAP19" s="813"/>
      <c r="MAQ19" s="813"/>
      <c r="MAR19" s="813"/>
      <c r="MAS19" s="813"/>
      <c r="MAT19" s="813"/>
      <c r="MAU19" s="813"/>
      <c r="MAV19" s="813"/>
      <c r="MAW19" s="813"/>
      <c r="MAX19" s="813"/>
      <c r="MAY19" s="813"/>
      <c r="MAZ19" s="813"/>
      <c r="MBA19" s="813"/>
      <c r="MBB19" s="813"/>
      <c r="MBC19" s="813"/>
      <c r="MBD19" s="813"/>
      <c r="MBE19" s="813"/>
      <c r="MBF19" s="813"/>
      <c r="MBG19" s="813"/>
      <c r="MBH19" s="813"/>
      <c r="MBI19" s="813"/>
      <c r="MBJ19" s="813"/>
      <c r="MBK19" s="813"/>
      <c r="MBL19" s="813"/>
      <c r="MBM19" s="813"/>
      <c r="MBN19" s="813"/>
      <c r="MBO19" s="813"/>
      <c r="MBP19" s="813"/>
      <c r="MBQ19" s="813"/>
      <c r="MBR19" s="813"/>
      <c r="MBS19" s="813"/>
      <c r="MBT19" s="813"/>
      <c r="MBU19" s="813"/>
      <c r="MBV19" s="813"/>
      <c r="MBW19" s="813"/>
      <c r="MBX19" s="813"/>
      <c r="MBY19" s="813"/>
      <c r="MBZ19" s="813"/>
      <c r="MCA19" s="813"/>
      <c r="MCB19" s="813"/>
      <c r="MCC19" s="813"/>
      <c r="MCD19" s="813"/>
      <c r="MCE19" s="813"/>
      <c r="MCF19" s="813"/>
      <c r="MCG19" s="813"/>
      <c r="MCH19" s="813"/>
      <c r="MCI19" s="813"/>
      <c r="MCJ19" s="813"/>
      <c r="MCK19" s="813"/>
      <c r="MCL19" s="813"/>
      <c r="MCM19" s="813"/>
      <c r="MCN19" s="813"/>
      <c r="MCO19" s="813"/>
      <c r="MCP19" s="813"/>
      <c r="MCQ19" s="813"/>
      <c r="MCR19" s="813"/>
      <c r="MCS19" s="813"/>
      <c r="MCT19" s="813"/>
      <c r="MCU19" s="813"/>
      <c r="MCV19" s="813"/>
      <c r="MCW19" s="813"/>
      <c r="MCX19" s="813"/>
      <c r="MCY19" s="813"/>
      <c r="MCZ19" s="813"/>
      <c r="MDA19" s="813"/>
      <c r="MDB19" s="813"/>
      <c r="MDC19" s="813"/>
      <c r="MDD19" s="813"/>
      <c r="MDE19" s="813"/>
      <c r="MDF19" s="813"/>
      <c r="MDG19" s="813"/>
      <c r="MDH19" s="813"/>
      <c r="MDI19" s="813"/>
      <c r="MDJ19" s="813"/>
      <c r="MDK19" s="813"/>
      <c r="MDL19" s="813"/>
      <c r="MDM19" s="813"/>
      <c r="MDN19" s="813"/>
      <c r="MDO19" s="813"/>
      <c r="MDP19" s="813"/>
      <c r="MDQ19" s="813"/>
      <c r="MDR19" s="813"/>
      <c r="MDS19" s="813"/>
      <c r="MDT19" s="813"/>
      <c r="MDU19" s="813"/>
      <c r="MDV19" s="813"/>
      <c r="MDW19" s="813"/>
      <c r="MDX19" s="813"/>
      <c r="MDY19" s="813"/>
      <c r="MDZ19" s="813"/>
      <c r="MEA19" s="813"/>
      <c r="MEB19" s="813"/>
      <c r="MEC19" s="813"/>
      <c r="MED19" s="813"/>
      <c r="MEE19" s="813"/>
      <c r="MEF19" s="813"/>
      <c r="MEG19" s="813"/>
      <c r="MEH19" s="813"/>
      <c r="MEI19" s="813"/>
      <c r="MEJ19" s="813"/>
      <c r="MEK19" s="813"/>
      <c r="MEL19" s="813"/>
      <c r="MEM19" s="813"/>
      <c r="MEN19" s="813"/>
      <c r="MEO19" s="813"/>
      <c r="MEP19" s="813"/>
      <c r="MEQ19" s="813"/>
      <c r="MER19" s="813"/>
      <c r="MES19" s="813"/>
      <c r="MET19" s="813"/>
      <c r="MEU19" s="813"/>
      <c r="MEV19" s="813"/>
      <c r="MEW19" s="813"/>
      <c r="MEX19" s="813"/>
      <c r="MEY19" s="813"/>
      <c r="MEZ19" s="813"/>
      <c r="MFA19" s="813"/>
      <c r="MFB19" s="813"/>
      <c r="MFC19" s="813"/>
      <c r="MFD19" s="813"/>
      <c r="MFE19" s="813"/>
      <c r="MFF19" s="813"/>
      <c r="MFG19" s="813"/>
      <c r="MFH19" s="813"/>
      <c r="MFI19" s="813"/>
      <c r="MFJ19" s="813"/>
      <c r="MFK19" s="813"/>
      <c r="MFL19" s="813"/>
      <c r="MFM19" s="813"/>
      <c r="MFN19" s="813"/>
      <c r="MFO19" s="813"/>
      <c r="MFP19" s="813"/>
      <c r="MFQ19" s="813"/>
      <c r="MFR19" s="813"/>
      <c r="MFS19" s="813"/>
      <c r="MFT19" s="813"/>
      <c r="MFU19" s="813"/>
      <c r="MFV19" s="813"/>
      <c r="MFW19" s="813"/>
      <c r="MFX19" s="813"/>
      <c r="MFY19" s="813"/>
      <c r="MFZ19" s="813"/>
      <c r="MGA19" s="813"/>
      <c r="MGB19" s="813"/>
      <c r="MGC19" s="813"/>
      <c r="MGD19" s="813"/>
      <c r="MGE19" s="813"/>
      <c r="MGF19" s="813"/>
      <c r="MGG19" s="813"/>
      <c r="MGH19" s="813"/>
      <c r="MGI19" s="813"/>
      <c r="MGJ19" s="813"/>
      <c r="MGK19" s="813"/>
      <c r="MGL19" s="813"/>
      <c r="MGM19" s="813"/>
      <c r="MGN19" s="813"/>
      <c r="MGO19" s="813"/>
      <c r="MGP19" s="813"/>
      <c r="MGQ19" s="813"/>
      <c r="MGR19" s="813"/>
      <c r="MGS19" s="813"/>
      <c r="MGT19" s="813"/>
      <c r="MGU19" s="813"/>
      <c r="MGV19" s="813"/>
      <c r="MGW19" s="813"/>
      <c r="MGX19" s="813"/>
      <c r="MGY19" s="813"/>
      <c r="MGZ19" s="813"/>
      <c r="MHA19" s="813"/>
      <c r="MHB19" s="813"/>
      <c r="MHC19" s="813"/>
      <c r="MHD19" s="813"/>
      <c r="MHE19" s="813"/>
      <c r="MHF19" s="813"/>
      <c r="MHG19" s="813"/>
      <c r="MHH19" s="813"/>
      <c r="MHI19" s="813"/>
      <c r="MHJ19" s="813"/>
      <c r="MHK19" s="813"/>
      <c r="MHL19" s="813"/>
      <c r="MHM19" s="813"/>
      <c r="MHN19" s="813"/>
      <c r="MHO19" s="813"/>
      <c r="MHP19" s="813"/>
      <c r="MHQ19" s="813"/>
      <c r="MHR19" s="813"/>
      <c r="MHS19" s="813"/>
      <c r="MHT19" s="813"/>
      <c r="MHU19" s="813"/>
      <c r="MHV19" s="813"/>
      <c r="MHW19" s="813"/>
      <c r="MHX19" s="813"/>
      <c r="MHY19" s="813"/>
      <c r="MHZ19" s="813"/>
      <c r="MIA19" s="813"/>
      <c r="MIB19" s="813"/>
      <c r="MIC19" s="813"/>
      <c r="MID19" s="813"/>
      <c r="MIE19" s="813"/>
      <c r="MIF19" s="813"/>
      <c r="MIG19" s="813"/>
      <c r="MIH19" s="813"/>
      <c r="MII19" s="813"/>
      <c r="MIJ19" s="813"/>
      <c r="MIK19" s="813"/>
      <c r="MIL19" s="813"/>
      <c r="MIM19" s="813"/>
      <c r="MIN19" s="813"/>
      <c r="MIO19" s="813"/>
      <c r="MIP19" s="813"/>
      <c r="MIQ19" s="813"/>
      <c r="MIR19" s="813"/>
      <c r="MIS19" s="813"/>
      <c r="MIT19" s="813"/>
      <c r="MIU19" s="813"/>
      <c r="MIV19" s="813"/>
      <c r="MIW19" s="813"/>
      <c r="MIX19" s="813"/>
      <c r="MIY19" s="813"/>
      <c r="MIZ19" s="813"/>
      <c r="MJA19" s="813"/>
      <c r="MJB19" s="813"/>
      <c r="MJC19" s="813"/>
      <c r="MJD19" s="813"/>
      <c r="MJE19" s="813"/>
      <c r="MJF19" s="813"/>
      <c r="MJG19" s="813"/>
      <c r="MJH19" s="813"/>
      <c r="MJI19" s="813"/>
      <c r="MJJ19" s="813"/>
      <c r="MJK19" s="813"/>
      <c r="MJL19" s="813"/>
      <c r="MJM19" s="813"/>
      <c r="MJN19" s="813"/>
      <c r="MJO19" s="813"/>
      <c r="MJP19" s="813"/>
      <c r="MJQ19" s="813"/>
      <c r="MJR19" s="813"/>
      <c r="MJS19" s="813"/>
      <c r="MJT19" s="813"/>
      <c r="MJU19" s="813"/>
      <c r="MJV19" s="813"/>
      <c r="MJW19" s="813"/>
      <c r="MJX19" s="813"/>
      <c r="MJY19" s="813"/>
      <c r="MJZ19" s="813"/>
      <c r="MKA19" s="813"/>
      <c r="MKB19" s="813"/>
      <c r="MKC19" s="813"/>
      <c r="MKD19" s="813"/>
      <c r="MKE19" s="813"/>
      <c r="MKF19" s="813"/>
      <c r="MKG19" s="813"/>
      <c r="MKH19" s="813"/>
      <c r="MKI19" s="813"/>
      <c r="MKJ19" s="813"/>
      <c r="MKK19" s="813"/>
      <c r="MKL19" s="813"/>
      <c r="MKM19" s="813"/>
      <c r="MKN19" s="813"/>
      <c r="MKO19" s="813"/>
      <c r="MKP19" s="813"/>
      <c r="MKQ19" s="813"/>
      <c r="MKR19" s="813"/>
      <c r="MKS19" s="813"/>
      <c r="MKT19" s="813"/>
      <c r="MKU19" s="813"/>
      <c r="MKV19" s="813"/>
      <c r="MKW19" s="813"/>
      <c r="MKX19" s="813"/>
      <c r="MKY19" s="813"/>
      <c r="MKZ19" s="813"/>
      <c r="MLA19" s="813"/>
      <c r="MLB19" s="813"/>
      <c r="MLC19" s="813"/>
      <c r="MLD19" s="813"/>
      <c r="MLE19" s="813"/>
      <c r="MLF19" s="813"/>
      <c r="MLG19" s="813"/>
      <c r="MLH19" s="813"/>
      <c r="MLI19" s="813"/>
      <c r="MLJ19" s="813"/>
      <c r="MLK19" s="813"/>
      <c r="MLL19" s="813"/>
      <c r="MLM19" s="813"/>
      <c r="MLN19" s="813"/>
      <c r="MLO19" s="813"/>
      <c r="MLP19" s="813"/>
      <c r="MLQ19" s="813"/>
      <c r="MLR19" s="813"/>
      <c r="MLS19" s="813"/>
      <c r="MLT19" s="813"/>
      <c r="MLU19" s="813"/>
      <c r="MLV19" s="813"/>
      <c r="MLW19" s="813"/>
      <c r="MLX19" s="813"/>
      <c r="MLY19" s="813"/>
      <c r="MLZ19" s="813"/>
      <c r="MMA19" s="813"/>
      <c r="MMB19" s="813"/>
      <c r="MMC19" s="813"/>
      <c r="MMD19" s="813"/>
      <c r="MME19" s="813"/>
      <c r="MMF19" s="813"/>
      <c r="MMG19" s="813"/>
      <c r="MMH19" s="813"/>
      <c r="MMI19" s="813"/>
      <c r="MMJ19" s="813"/>
      <c r="MMK19" s="813"/>
      <c r="MML19" s="813"/>
      <c r="MMM19" s="813"/>
      <c r="MMN19" s="813"/>
      <c r="MMO19" s="813"/>
      <c r="MMP19" s="813"/>
      <c r="MMQ19" s="813"/>
      <c r="MMR19" s="813"/>
      <c r="MMS19" s="813"/>
      <c r="MMT19" s="813"/>
      <c r="MMU19" s="813"/>
      <c r="MMV19" s="813"/>
      <c r="MMW19" s="813"/>
      <c r="MMX19" s="813"/>
      <c r="MMY19" s="813"/>
      <c r="MMZ19" s="813"/>
      <c r="MNA19" s="813"/>
      <c r="MNB19" s="813"/>
      <c r="MNC19" s="813"/>
      <c r="MND19" s="813"/>
      <c r="MNE19" s="813"/>
      <c r="MNF19" s="813"/>
      <c r="MNG19" s="813"/>
      <c r="MNH19" s="813"/>
      <c r="MNI19" s="813"/>
      <c r="MNJ19" s="813"/>
      <c r="MNK19" s="813"/>
      <c r="MNL19" s="813"/>
      <c r="MNM19" s="813"/>
      <c r="MNN19" s="813"/>
      <c r="MNO19" s="813"/>
      <c r="MNP19" s="813"/>
      <c r="MNQ19" s="813"/>
      <c r="MNR19" s="813"/>
      <c r="MNS19" s="813"/>
      <c r="MNT19" s="813"/>
      <c r="MNU19" s="813"/>
      <c r="MNV19" s="813"/>
      <c r="MNW19" s="813"/>
      <c r="MNX19" s="813"/>
      <c r="MNY19" s="813"/>
      <c r="MNZ19" s="813"/>
      <c r="MOA19" s="813"/>
      <c r="MOB19" s="813"/>
      <c r="MOC19" s="813"/>
      <c r="MOD19" s="813"/>
      <c r="MOE19" s="813"/>
      <c r="MOF19" s="813"/>
      <c r="MOG19" s="813"/>
      <c r="MOH19" s="813"/>
      <c r="MOI19" s="813"/>
      <c r="MOJ19" s="813"/>
      <c r="MOK19" s="813"/>
      <c r="MOL19" s="813"/>
      <c r="MOM19" s="813"/>
      <c r="MON19" s="813"/>
      <c r="MOO19" s="813"/>
      <c r="MOP19" s="813"/>
      <c r="MOQ19" s="813"/>
      <c r="MOR19" s="813"/>
      <c r="MOS19" s="813"/>
      <c r="MOT19" s="813"/>
      <c r="MOU19" s="813"/>
      <c r="MOV19" s="813"/>
      <c r="MOW19" s="813"/>
      <c r="MOX19" s="813"/>
      <c r="MOY19" s="813"/>
      <c r="MOZ19" s="813"/>
      <c r="MPA19" s="813"/>
      <c r="MPB19" s="813"/>
      <c r="MPC19" s="813"/>
      <c r="MPD19" s="813"/>
      <c r="MPE19" s="813"/>
      <c r="MPF19" s="813"/>
      <c r="MPG19" s="813"/>
      <c r="MPH19" s="813"/>
      <c r="MPI19" s="813"/>
      <c r="MPJ19" s="813"/>
      <c r="MPK19" s="813"/>
      <c r="MPL19" s="813"/>
      <c r="MPM19" s="813"/>
      <c r="MPN19" s="813"/>
      <c r="MPO19" s="813"/>
      <c r="MPP19" s="813"/>
      <c r="MPQ19" s="813"/>
      <c r="MPR19" s="813"/>
      <c r="MPS19" s="813"/>
      <c r="MPT19" s="813"/>
      <c r="MPU19" s="813"/>
      <c r="MPV19" s="813"/>
      <c r="MPW19" s="813"/>
      <c r="MPX19" s="813"/>
      <c r="MPY19" s="813"/>
      <c r="MPZ19" s="813"/>
      <c r="MQA19" s="813"/>
      <c r="MQB19" s="813"/>
      <c r="MQC19" s="813"/>
      <c r="MQD19" s="813"/>
      <c r="MQE19" s="813"/>
      <c r="MQF19" s="813"/>
      <c r="MQG19" s="813"/>
      <c r="MQH19" s="813"/>
      <c r="MQI19" s="813"/>
      <c r="MQJ19" s="813"/>
      <c r="MQK19" s="813"/>
      <c r="MQL19" s="813"/>
      <c r="MQM19" s="813"/>
      <c r="MQN19" s="813"/>
      <c r="MQO19" s="813"/>
      <c r="MQP19" s="813"/>
      <c r="MQQ19" s="813"/>
      <c r="MQR19" s="813"/>
      <c r="MQS19" s="813"/>
      <c r="MQT19" s="813"/>
      <c r="MQU19" s="813"/>
      <c r="MQV19" s="813"/>
      <c r="MQW19" s="813"/>
      <c r="MQX19" s="813"/>
      <c r="MQY19" s="813"/>
      <c r="MQZ19" s="813"/>
      <c r="MRA19" s="813"/>
      <c r="MRB19" s="813"/>
      <c r="MRC19" s="813"/>
      <c r="MRD19" s="813"/>
      <c r="MRE19" s="813"/>
      <c r="MRF19" s="813"/>
      <c r="MRG19" s="813"/>
      <c r="MRH19" s="813"/>
      <c r="MRI19" s="813"/>
      <c r="MRJ19" s="813"/>
      <c r="MRK19" s="813"/>
      <c r="MRL19" s="813"/>
      <c r="MRM19" s="813"/>
      <c r="MRN19" s="813"/>
      <c r="MRO19" s="813"/>
      <c r="MRP19" s="813"/>
      <c r="MRQ19" s="813"/>
      <c r="MRR19" s="813"/>
      <c r="MRS19" s="813"/>
      <c r="MRT19" s="813"/>
      <c r="MRU19" s="813"/>
      <c r="MRV19" s="813"/>
      <c r="MRW19" s="813"/>
      <c r="MRX19" s="813"/>
      <c r="MRY19" s="813"/>
      <c r="MRZ19" s="813"/>
      <c r="MSA19" s="813"/>
      <c r="MSB19" s="813"/>
      <c r="MSC19" s="813"/>
      <c r="MSD19" s="813"/>
      <c r="MSE19" s="813"/>
      <c r="MSF19" s="813"/>
      <c r="MSG19" s="813"/>
      <c r="MSH19" s="813"/>
      <c r="MSI19" s="813"/>
      <c r="MSJ19" s="813"/>
      <c r="MSK19" s="813"/>
      <c r="MSL19" s="813"/>
      <c r="MSM19" s="813"/>
      <c r="MSN19" s="813"/>
      <c r="MSO19" s="813"/>
      <c r="MSP19" s="813"/>
      <c r="MSQ19" s="813"/>
      <c r="MSR19" s="813"/>
      <c r="MSS19" s="813"/>
      <c r="MST19" s="813"/>
      <c r="MSU19" s="813"/>
      <c r="MSV19" s="813"/>
      <c r="MSW19" s="813"/>
      <c r="MSX19" s="813"/>
      <c r="MSY19" s="813"/>
      <c r="MSZ19" s="813"/>
      <c r="MTA19" s="813"/>
      <c r="MTB19" s="813"/>
      <c r="MTC19" s="813"/>
      <c r="MTD19" s="813"/>
      <c r="MTE19" s="813"/>
      <c r="MTF19" s="813"/>
      <c r="MTG19" s="813"/>
      <c r="MTH19" s="813"/>
      <c r="MTI19" s="813"/>
      <c r="MTJ19" s="813"/>
      <c r="MTK19" s="813"/>
      <c r="MTL19" s="813"/>
      <c r="MTM19" s="813"/>
      <c r="MTN19" s="813"/>
      <c r="MTO19" s="813"/>
      <c r="MTP19" s="813"/>
      <c r="MTQ19" s="813"/>
      <c r="MTR19" s="813"/>
      <c r="MTS19" s="813"/>
      <c r="MTT19" s="813"/>
      <c r="MTU19" s="813"/>
      <c r="MTV19" s="813"/>
      <c r="MTW19" s="813"/>
      <c r="MTX19" s="813"/>
      <c r="MTY19" s="813"/>
      <c r="MTZ19" s="813"/>
      <c r="MUA19" s="813"/>
      <c r="MUB19" s="813"/>
      <c r="MUC19" s="813"/>
      <c r="MUD19" s="813"/>
      <c r="MUE19" s="813"/>
      <c r="MUF19" s="813"/>
      <c r="MUG19" s="813"/>
      <c r="MUH19" s="813"/>
      <c r="MUI19" s="813"/>
      <c r="MUJ19" s="813"/>
      <c r="MUK19" s="813"/>
      <c r="MUL19" s="813"/>
      <c r="MUM19" s="813"/>
      <c r="MUN19" s="813"/>
      <c r="MUO19" s="813"/>
      <c r="MUP19" s="813"/>
      <c r="MUQ19" s="813"/>
      <c r="MUR19" s="813"/>
      <c r="MUS19" s="813"/>
      <c r="MUT19" s="813"/>
      <c r="MUU19" s="813"/>
      <c r="MUV19" s="813"/>
      <c r="MUW19" s="813"/>
      <c r="MUX19" s="813"/>
      <c r="MUY19" s="813"/>
      <c r="MUZ19" s="813"/>
      <c r="MVA19" s="813"/>
      <c r="MVB19" s="813"/>
      <c r="MVC19" s="813"/>
      <c r="MVD19" s="813"/>
      <c r="MVE19" s="813"/>
      <c r="MVF19" s="813"/>
      <c r="MVG19" s="813"/>
      <c r="MVH19" s="813"/>
      <c r="MVI19" s="813"/>
      <c r="MVJ19" s="813"/>
      <c r="MVK19" s="813"/>
      <c r="MVL19" s="813"/>
      <c r="MVM19" s="813"/>
      <c r="MVN19" s="813"/>
      <c r="MVO19" s="813"/>
      <c r="MVP19" s="813"/>
      <c r="MVQ19" s="813"/>
      <c r="MVR19" s="813"/>
      <c r="MVS19" s="813"/>
      <c r="MVT19" s="813"/>
      <c r="MVU19" s="813"/>
      <c r="MVV19" s="813"/>
      <c r="MVW19" s="813"/>
      <c r="MVX19" s="813"/>
      <c r="MVY19" s="813"/>
      <c r="MVZ19" s="813"/>
      <c r="MWA19" s="813"/>
      <c r="MWB19" s="813"/>
      <c r="MWC19" s="813"/>
      <c r="MWD19" s="813"/>
      <c r="MWE19" s="813"/>
      <c r="MWF19" s="813"/>
      <c r="MWG19" s="813"/>
      <c r="MWH19" s="813"/>
      <c r="MWI19" s="813"/>
      <c r="MWJ19" s="813"/>
      <c r="MWK19" s="813"/>
      <c r="MWL19" s="813"/>
      <c r="MWM19" s="813"/>
      <c r="MWN19" s="813"/>
      <c r="MWO19" s="813"/>
      <c r="MWP19" s="813"/>
      <c r="MWQ19" s="813"/>
      <c r="MWR19" s="813"/>
      <c r="MWS19" s="813"/>
      <c r="MWT19" s="813"/>
      <c r="MWU19" s="813"/>
      <c r="MWV19" s="813"/>
      <c r="MWW19" s="813"/>
      <c r="MWX19" s="813"/>
      <c r="MWY19" s="813"/>
      <c r="MWZ19" s="813"/>
      <c r="MXA19" s="813"/>
      <c r="MXB19" s="813"/>
      <c r="MXC19" s="813"/>
      <c r="MXD19" s="813"/>
      <c r="MXE19" s="813"/>
      <c r="MXF19" s="813"/>
      <c r="MXG19" s="813"/>
      <c r="MXH19" s="813"/>
      <c r="MXI19" s="813"/>
      <c r="MXJ19" s="813"/>
      <c r="MXK19" s="813"/>
      <c r="MXL19" s="813"/>
      <c r="MXM19" s="813"/>
      <c r="MXN19" s="813"/>
      <c r="MXO19" s="813"/>
      <c r="MXP19" s="813"/>
      <c r="MXQ19" s="813"/>
      <c r="MXR19" s="813"/>
      <c r="MXS19" s="813"/>
      <c r="MXT19" s="813"/>
      <c r="MXU19" s="813"/>
      <c r="MXV19" s="813"/>
      <c r="MXW19" s="813"/>
      <c r="MXX19" s="813"/>
      <c r="MXY19" s="813"/>
      <c r="MXZ19" s="813"/>
      <c r="MYA19" s="813"/>
      <c r="MYB19" s="813"/>
      <c r="MYC19" s="813"/>
      <c r="MYD19" s="813"/>
      <c r="MYE19" s="813"/>
      <c r="MYF19" s="813"/>
      <c r="MYG19" s="813"/>
      <c r="MYH19" s="813"/>
      <c r="MYI19" s="813"/>
      <c r="MYJ19" s="813"/>
      <c r="MYK19" s="813"/>
      <c r="MYL19" s="813"/>
      <c r="MYM19" s="813"/>
      <c r="MYN19" s="813"/>
      <c r="MYO19" s="813"/>
      <c r="MYP19" s="813"/>
      <c r="MYQ19" s="813"/>
      <c r="MYR19" s="813"/>
      <c r="MYS19" s="813"/>
      <c r="MYT19" s="813"/>
      <c r="MYU19" s="813"/>
      <c r="MYV19" s="813"/>
      <c r="MYW19" s="813"/>
      <c r="MYX19" s="813"/>
      <c r="MYY19" s="813"/>
      <c r="MYZ19" s="813"/>
      <c r="MZA19" s="813"/>
      <c r="MZB19" s="813"/>
      <c r="MZC19" s="813"/>
      <c r="MZD19" s="813"/>
      <c r="MZE19" s="813"/>
      <c r="MZF19" s="813"/>
      <c r="MZG19" s="813"/>
      <c r="MZH19" s="813"/>
      <c r="MZI19" s="813"/>
      <c r="MZJ19" s="813"/>
      <c r="MZK19" s="813"/>
      <c r="MZL19" s="813"/>
      <c r="MZM19" s="813"/>
      <c r="MZN19" s="813"/>
      <c r="MZO19" s="813"/>
      <c r="MZP19" s="813"/>
      <c r="MZQ19" s="813"/>
      <c r="MZR19" s="813"/>
      <c r="MZS19" s="813"/>
      <c r="MZT19" s="813"/>
      <c r="MZU19" s="813"/>
      <c r="MZV19" s="813"/>
      <c r="MZW19" s="813"/>
      <c r="MZX19" s="813"/>
      <c r="MZY19" s="813"/>
      <c r="MZZ19" s="813"/>
      <c r="NAA19" s="813"/>
      <c r="NAB19" s="813"/>
      <c r="NAC19" s="813"/>
      <c r="NAD19" s="813"/>
      <c r="NAE19" s="813"/>
      <c r="NAF19" s="813"/>
      <c r="NAG19" s="813"/>
      <c r="NAH19" s="813"/>
      <c r="NAI19" s="813"/>
      <c r="NAJ19" s="813"/>
      <c r="NAK19" s="813"/>
      <c r="NAL19" s="813"/>
      <c r="NAM19" s="813"/>
      <c r="NAN19" s="813"/>
      <c r="NAO19" s="813"/>
      <c r="NAP19" s="813"/>
      <c r="NAQ19" s="813"/>
      <c r="NAR19" s="813"/>
      <c r="NAS19" s="813"/>
      <c r="NAT19" s="813"/>
      <c r="NAU19" s="813"/>
      <c r="NAV19" s="813"/>
      <c r="NAW19" s="813"/>
      <c r="NAX19" s="813"/>
      <c r="NAY19" s="813"/>
      <c r="NAZ19" s="813"/>
      <c r="NBA19" s="813"/>
      <c r="NBB19" s="813"/>
      <c r="NBC19" s="813"/>
      <c r="NBD19" s="813"/>
      <c r="NBE19" s="813"/>
      <c r="NBF19" s="813"/>
      <c r="NBG19" s="813"/>
      <c r="NBH19" s="813"/>
      <c r="NBI19" s="813"/>
      <c r="NBJ19" s="813"/>
      <c r="NBK19" s="813"/>
      <c r="NBL19" s="813"/>
      <c r="NBM19" s="813"/>
      <c r="NBN19" s="813"/>
      <c r="NBO19" s="813"/>
      <c r="NBP19" s="813"/>
      <c r="NBQ19" s="813"/>
      <c r="NBR19" s="813"/>
      <c r="NBS19" s="813"/>
      <c r="NBT19" s="813"/>
      <c r="NBU19" s="813"/>
      <c r="NBV19" s="813"/>
      <c r="NBW19" s="813"/>
      <c r="NBX19" s="813"/>
      <c r="NBY19" s="813"/>
      <c r="NBZ19" s="813"/>
      <c r="NCA19" s="813"/>
      <c r="NCB19" s="813"/>
      <c r="NCC19" s="813"/>
      <c r="NCD19" s="813"/>
      <c r="NCE19" s="813"/>
      <c r="NCF19" s="813"/>
      <c r="NCG19" s="813"/>
      <c r="NCH19" s="813"/>
      <c r="NCI19" s="813"/>
      <c r="NCJ19" s="813"/>
      <c r="NCK19" s="813"/>
      <c r="NCL19" s="813"/>
      <c r="NCM19" s="813"/>
      <c r="NCN19" s="813"/>
      <c r="NCO19" s="813"/>
      <c r="NCP19" s="813"/>
      <c r="NCQ19" s="813"/>
      <c r="NCR19" s="813"/>
      <c r="NCS19" s="813"/>
      <c r="NCT19" s="813"/>
      <c r="NCU19" s="813"/>
      <c r="NCV19" s="813"/>
      <c r="NCW19" s="813"/>
      <c r="NCX19" s="813"/>
      <c r="NCY19" s="813"/>
      <c r="NCZ19" s="813"/>
      <c r="NDA19" s="813"/>
      <c r="NDB19" s="813"/>
      <c r="NDC19" s="813"/>
      <c r="NDD19" s="813"/>
      <c r="NDE19" s="813"/>
      <c r="NDF19" s="813"/>
      <c r="NDG19" s="813"/>
      <c r="NDH19" s="813"/>
      <c r="NDI19" s="813"/>
      <c r="NDJ19" s="813"/>
      <c r="NDK19" s="813"/>
      <c r="NDL19" s="813"/>
      <c r="NDM19" s="813"/>
      <c r="NDN19" s="813"/>
      <c r="NDO19" s="813"/>
      <c r="NDP19" s="813"/>
      <c r="NDQ19" s="813"/>
      <c r="NDR19" s="813"/>
      <c r="NDS19" s="813"/>
      <c r="NDT19" s="813"/>
      <c r="NDU19" s="813"/>
      <c r="NDV19" s="813"/>
      <c r="NDW19" s="813"/>
      <c r="NDX19" s="813"/>
      <c r="NDY19" s="813"/>
      <c r="NDZ19" s="813"/>
      <c r="NEA19" s="813"/>
      <c r="NEB19" s="813"/>
      <c r="NEC19" s="813"/>
      <c r="NED19" s="813"/>
      <c r="NEE19" s="813"/>
      <c r="NEF19" s="813"/>
      <c r="NEG19" s="813"/>
      <c r="NEH19" s="813"/>
      <c r="NEI19" s="813"/>
      <c r="NEJ19" s="813"/>
      <c r="NEK19" s="813"/>
      <c r="NEL19" s="813"/>
      <c r="NEM19" s="813"/>
      <c r="NEN19" s="813"/>
      <c r="NEO19" s="813"/>
      <c r="NEP19" s="813"/>
      <c r="NEQ19" s="813"/>
      <c r="NER19" s="813"/>
      <c r="NES19" s="813"/>
      <c r="NET19" s="813"/>
      <c r="NEU19" s="813"/>
      <c r="NEV19" s="813"/>
      <c r="NEW19" s="813"/>
      <c r="NEX19" s="813"/>
      <c r="NEY19" s="813"/>
      <c r="NEZ19" s="813"/>
      <c r="NFA19" s="813"/>
      <c r="NFB19" s="813"/>
      <c r="NFC19" s="813"/>
      <c r="NFD19" s="813"/>
      <c r="NFE19" s="813"/>
      <c r="NFF19" s="813"/>
      <c r="NFG19" s="813"/>
      <c r="NFH19" s="813"/>
      <c r="NFI19" s="813"/>
      <c r="NFJ19" s="813"/>
      <c r="NFK19" s="813"/>
      <c r="NFL19" s="813"/>
      <c r="NFM19" s="813"/>
      <c r="NFN19" s="813"/>
      <c r="NFO19" s="813"/>
      <c r="NFP19" s="813"/>
      <c r="NFQ19" s="813"/>
      <c r="NFR19" s="813"/>
      <c r="NFS19" s="813"/>
      <c r="NFT19" s="813"/>
      <c r="NFU19" s="813"/>
      <c r="NFV19" s="813"/>
      <c r="NFW19" s="813"/>
      <c r="NFX19" s="813"/>
      <c r="NFY19" s="813"/>
      <c r="NFZ19" s="813"/>
      <c r="NGA19" s="813"/>
      <c r="NGB19" s="813"/>
      <c r="NGC19" s="813"/>
      <c r="NGD19" s="813"/>
      <c r="NGE19" s="813"/>
      <c r="NGF19" s="813"/>
      <c r="NGG19" s="813"/>
      <c r="NGH19" s="813"/>
      <c r="NGI19" s="813"/>
      <c r="NGJ19" s="813"/>
      <c r="NGK19" s="813"/>
      <c r="NGL19" s="813"/>
      <c r="NGM19" s="813"/>
      <c r="NGN19" s="813"/>
      <c r="NGO19" s="813"/>
      <c r="NGP19" s="813"/>
      <c r="NGQ19" s="813"/>
      <c r="NGR19" s="813"/>
      <c r="NGS19" s="813"/>
      <c r="NGT19" s="813"/>
      <c r="NGU19" s="813"/>
      <c r="NGV19" s="813"/>
      <c r="NGW19" s="813"/>
      <c r="NGX19" s="813"/>
      <c r="NGY19" s="813"/>
      <c r="NGZ19" s="813"/>
      <c r="NHA19" s="813"/>
      <c r="NHB19" s="813"/>
      <c r="NHC19" s="813"/>
      <c r="NHD19" s="813"/>
      <c r="NHE19" s="813"/>
      <c r="NHF19" s="813"/>
      <c r="NHG19" s="813"/>
      <c r="NHH19" s="813"/>
      <c r="NHI19" s="813"/>
      <c r="NHJ19" s="813"/>
      <c r="NHK19" s="813"/>
      <c r="NHL19" s="813"/>
      <c r="NHM19" s="813"/>
      <c r="NHN19" s="813"/>
      <c r="NHO19" s="813"/>
      <c r="NHP19" s="813"/>
      <c r="NHQ19" s="813"/>
      <c r="NHR19" s="813"/>
      <c r="NHS19" s="813"/>
      <c r="NHT19" s="813"/>
      <c r="NHU19" s="813"/>
      <c r="NHV19" s="813"/>
      <c r="NHW19" s="813"/>
      <c r="NHX19" s="813"/>
      <c r="NHY19" s="813"/>
      <c r="NHZ19" s="813"/>
      <c r="NIA19" s="813"/>
      <c r="NIB19" s="813"/>
      <c r="NIC19" s="813"/>
      <c r="NID19" s="813"/>
      <c r="NIE19" s="813"/>
      <c r="NIF19" s="813"/>
      <c r="NIG19" s="813"/>
      <c r="NIH19" s="813"/>
      <c r="NII19" s="813"/>
      <c r="NIJ19" s="813"/>
      <c r="NIK19" s="813"/>
      <c r="NIL19" s="813"/>
      <c r="NIM19" s="813"/>
      <c r="NIN19" s="813"/>
      <c r="NIO19" s="813"/>
      <c r="NIP19" s="813"/>
      <c r="NIQ19" s="813"/>
      <c r="NIR19" s="813"/>
      <c r="NIS19" s="813"/>
      <c r="NIT19" s="813"/>
      <c r="NIU19" s="813"/>
      <c r="NIV19" s="813"/>
      <c r="NIW19" s="813"/>
      <c r="NIX19" s="813"/>
      <c r="NIY19" s="813"/>
      <c r="NIZ19" s="813"/>
      <c r="NJA19" s="813"/>
      <c r="NJB19" s="813"/>
      <c r="NJC19" s="813"/>
      <c r="NJD19" s="813"/>
      <c r="NJE19" s="813"/>
      <c r="NJF19" s="813"/>
      <c r="NJG19" s="813"/>
      <c r="NJH19" s="813"/>
      <c r="NJI19" s="813"/>
      <c r="NJJ19" s="813"/>
      <c r="NJK19" s="813"/>
      <c r="NJL19" s="813"/>
      <c r="NJM19" s="813"/>
      <c r="NJN19" s="813"/>
      <c r="NJO19" s="813"/>
      <c r="NJP19" s="813"/>
      <c r="NJQ19" s="813"/>
      <c r="NJR19" s="813"/>
      <c r="NJS19" s="813"/>
      <c r="NJT19" s="813"/>
      <c r="NJU19" s="813"/>
      <c r="NJV19" s="813"/>
      <c r="NJW19" s="813"/>
      <c r="NJX19" s="813"/>
      <c r="NJY19" s="813"/>
      <c r="NJZ19" s="813"/>
      <c r="NKA19" s="813"/>
      <c r="NKB19" s="813"/>
      <c r="NKC19" s="813"/>
      <c r="NKD19" s="813"/>
      <c r="NKE19" s="813"/>
      <c r="NKF19" s="813"/>
      <c r="NKG19" s="813"/>
      <c r="NKH19" s="813"/>
      <c r="NKI19" s="813"/>
      <c r="NKJ19" s="813"/>
      <c r="NKK19" s="813"/>
      <c r="NKL19" s="813"/>
      <c r="NKM19" s="813"/>
      <c r="NKN19" s="813"/>
      <c r="NKO19" s="813"/>
      <c r="NKP19" s="813"/>
      <c r="NKQ19" s="813"/>
      <c r="NKR19" s="813"/>
      <c r="NKS19" s="813"/>
      <c r="NKT19" s="813"/>
      <c r="NKU19" s="813"/>
      <c r="NKV19" s="813"/>
      <c r="NKW19" s="813"/>
      <c r="NKX19" s="813"/>
      <c r="NKY19" s="813"/>
      <c r="NKZ19" s="813"/>
      <c r="NLA19" s="813"/>
      <c r="NLB19" s="813"/>
      <c r="NLC19" s="813"/>
      <c r="NLD19" s="813"/>
      <c r="NLE19" s="813"/>
      <c r="NLF19" s="813"/>
      <c r="NLG19" s="813"/>
      <c r="NLH19" s="813"/>
      <c r="NLI19" s="813"/>
      <c r="NLJ19" s="813"/>
      <c r="NLK19" s="813"/>
      <c r="NLL19" s="813"/>
      <c r="NLM19" s="813"/>
      <c r="NLN19" s="813"/>
      <c r="NLO19" s="813"/>
      <c r="NLP19" s="813"/>
      <c r="NLQ19" s="813"/>
      <c r="NLR19" s="813"/>
      <c r="NLS19" s="813"/>
      <c r="NLT19" s="813"/>
      <c r="NLU19" s="813"/>
      <c r="NLV19" s="813"/>
      <c r="NLW19" s="813"/>
      <c r="NLX19" s="813"/>
      <c r="NLY19" s="813"/>
      <c r="NLZ19" s="813"/>
      <c r="NMA19" s="813"/>
      <c r="NMB19" s="813"/>
      <c r="NMC19" s="813"/>
      <c r="NMD19" s="813"/>
      <c r="NME19" s="813"/>
      <c r="NMF19" s="813"/>
      <c r="NMG19" s="813"/>
      <c r="NMH19" s="813"/>
      <c r="NMI19" s="813"/>
      <c r="NMJ19" s="813"/>
      <c r="NMK19" s="813"/>
      <c r="NML19" s="813"/>
      <c r="NMM19" s="813"/>
      <c r="NMN19" s="813"/>
      <c r="NMO19" s="813"/>
      <c r="NMP19" s="813"/>
      <c r="NMQ19" s="813"/>
      <c r="NMR19" s="813"/>
      <c r="NMS19" s="813"/>
      <c r="NMT19" s="813"/>
      <c r="NMU19" s="813"/>
      <c r="NMV19" s="813"/>
      <c r="NMW19" s="813"/>
      <c r="NMX19" s="813"/>
      <c r="NMY19" s="813"/>
      <c r="NMZ19" s="813"/>
      <c r="NNA19" s="813"/>
      <c r="NNB19" s="813"/>
      <c r="NNC19" s="813"/>
      <c r="NND19" s="813"/>
      <c r="NNE19" s="813"/>
      <c r="NNF19" s="813"/>
      <c r="NNG19" s="813"/>
      <c r="NNH19" s="813"/>
      <c r="NNI19" s="813"/>
      <c r="NNJ19" s="813"/>
      <c r="NNK19" s="813"/>
      <c r="NNL19" s="813"/>
      <c r="NNM19" s="813"/>
      <c r="NNN19" s="813"/>
      <c r="NNO19" s="813"/>
      <c r="NNP19" s="813"/>
      <c r="NNQ19" s="813"/>
      <c r="NNR19" s="813"/>
      <c r="NNS19" s="813"/>
      <c r="NNT19" s="813"/>
      <c r="NNU19" s="813"/>
      <c r="NNV19" s="813"/>
      <c r="NNW19" s="813"/>
      <c r="NNX19" s="813"/>
      <c r="NNY19" s="813"/>
      <c r="NNZ19" s="813"/>
      <c r="NOA19" s="813"/>
      <c r="NOB19" s="813"/>
      <c r="NOC19" s="813"/>
      <c r="NOD19" s="813"/>
      <c r="NOE19" s="813"/>
      <c r="NOF19" s="813"/>
      <c r="NOG19" s="813"/>
      <c r="NOH19" s="813"/>
      <c r="NOI19" s="813"/>
      <c r="NOJ19" s="813"/>
      <c r="NOK19" s="813"/>
      <c r="NOL19" s="813"/>
      <c r="NOM19" s="813"/>
      <c r="NON19" s="813"/>
      <c r="NOO19" s="813"/>
      <c r="NOP19" s="813"/>
      <c r="NOQ19" s="813"/>
      <c r="NOR19" s="813"/>
      <c r="NOS19" s="813"/>
      <c r="NOT19" s="813"/>
      <c r="NOU19" s="813"/>
      <c r="NOV19" s="813"/>
      <c r="NOW19" s="813"/>
      <c r="NOX19" s="813"/>
      <c r="NOY19" s="813"/>
      <c r="NOZ19" s="813"/>
      <c r="NPA19" s="813"/>
      <c r="NPB19" s="813"/>
      <c r="NPC19" s="813"/>
      <c r="NPD19" s="813"/>
      <c r="NPE19" s="813"/>
      <c r="NPF19" s="813"/>
      <c r="NPG19" s="813"/>
      <c r="NPH19" s="813"/>
      <c r="NPI19" s="813"/>
      <c r="NPJ19" s="813"/>
      <c r="NPK19" s="813"/>
      <c r="NPL19" s="813"/>
      <c r="NPM19" s="813"/>
      <c r="NPN19" s="813"/>
      <c r="NPO19" s="813"/>
      <c r="NPP19" s="813"/>
      <c r="NPQ19" s="813"/>
      <c r="NPR19" s="813"/>
      <c r="NPS19" s="813"/>
      <c r="NPT19" s="813"/>
      <c r="NPU19" s="813"/>
      <c r="NPV19" s="813"/>
      <c r="NPW19" s="813"/>
      <c r="NPX19" s="813"/>
      <c r="NPY19" s="813"/>
      <c r="NPZ19" s="813"/>
      <c r="NQA19" s="813"/>
      <c r="NQB19" s="813"/>
      <c r="NQC19" s="813"/>
      <c r="NQD19" s="813"/>
      <c r="NQE19" s="813"/>
      <c r="NQF19" s="813"/>
      <c r="NQG19" s="813"/>
      <c r="NQH19" s="813"/>
      <c r="NQI19" s="813"/>
      <c r="NQJ19" s="813"/>
      <c r="NQK19" s="813"/>
      <c r="NQL19" s="813"/>
      <c r="NQM19" s="813"/>
      <c r="NQN19" s="813"/>
      <c r="NQO19" s="813"/>
      <c r="NQP19" s="813"/>
      <c r="NQQ19" s="813"/>
      <c r="NQR19" s="813"/>
      <c r="NQS19" s="813"/>
      <c r="NQT19" s="813"/>
      <c r="NQU19" s="813"/>
      <c r="NQV19" s="813"/>
      <c r="NQW19" s="813"/>
      <c r="NQX19" s="813"/>
      <c r="NQY19" s="813"/>
      <c r="NQZ19" s="813"/>
      <c r="NRA19" s="813"/>
      <c r="NRB19" s="813"/>
      <c r="NRC19" s="813"/>
      <c r="NRD19" s="813"/>
      <c r="NRE19" s="813"/>
      <c r="NRF19" s="813"/>
      <c r="NRG19" s="813"/>
      <c r="NRH19" s="813"/>
      <c r="NRI19" s="813"/>
      <c r="NRJ19" s="813"/>
      <c r="NRK19" s="813"/>
      <c r="NRL19" s="813"/>
      <c r="NRM19" s="813"/>
      <c r="NRN19" s="813"/>
      <c r="NRO19" s="813"/>
      <c r="NRP19" s="813"/>
      <c r="NRQ19" s="813"/>
      <c r="NRR19" s="813"/>
      <c r="NRS19" s="813"/>
      <c r="NRT19" s="813"/>
      <c r="NRU19" s="813"/>
      <c r="NRV19" s="813"/>
      <c r="NRW19" s="813"/>
      <c r="NRX19" s="813"/>
      <c r="NRY19" s="813"/>
      <c r="NRZ19" s="813"/>
      <c r="NSA19" s="813"/>
      <c r="NSB19" s="813"/>
      <c r="NSC19" s="813"/>
      <c r="NSD19" s="813"/>
      <c r="NSE19" s="813"/>
      <c r="NSF19" s="813"/>
      <c r="NSG19" s="813"/>
      <c r="NSH19" s="813"/>
      <c r="NSI19" s="813"/>
      <c r="NSJ19" s="813"/>
      <c r="NSK19" s="813"/>
      <c r="NSL19" s="813"/>
      <c r="NSM19" s="813"/>
      <c r="NSN19" s="813"/>
      <c r="NSO19" s="813"/>
      <c r="NSP19" s="813"/>
      <c r="NSQ19" s="813"/>
      <c r="NSR19" s="813"/>
      <c r="NSS19" s="813"/>
      <c r="NST19" s="813"/>
      <c r="NSU19" s="813"/>
      <c r="NSV19" s="813"/>
      <c r="NSW19" s="813"/>
      <c r="NSX19" s="813"/>
      <c r="NSY19" s="813"/>
      <c r="NSZ19" s="813"/>
      <c r="NTA19" s="813"/>
      <c r="NTB19" s="813"/>
      <c r="NTC19" s="813"/>
      <c r="NTD19" s="813"/>
      <c r="NTE19" s="813"/>
      <c r="NTF19" s="813"/>
      <c r="NTG19" s="813"/>
      <c r="NTH19" s="813"/>
      <c r="NTI19" s="813"/>
      <c r="NTJ19" s="813"/>
      <c r="NTK19" s="813"/>
      <c r="NTL19" s="813"/>
      <c r="NTM19" s="813"/>
      <c r="NTN19" s="813"/>
      <c r="NTO19" s="813"/>
      <c r="NTP19" s="813"/>
      <c r="NTQ19" s="813"/>
      <c r="NTR19" s="813"/>
      <c r="NTS19" s="813"/>
      <c r="NTT19" s="813"/>
      <c r="NTU19" s="813"/>
      <c r="NTV19" s="813"/>
      <c r="NTW19" s="813"/>
      <c r="NTX19" s="813"/>
      <c r="NTY19" s="813"/>
      <c r="NTZ19" s="813"/>
      <c r="NUA19" s="813"/>
      <c r="NUB19" s="813"/>
      <c r="NUC19" s="813"/>
      <c r="NUD19" s="813"/>
      <c r="NUE19" s="813"/>
      <c r="NUF19" s="813"/>
      <c r="NUG19" s="813"/>
      <c r="NUH19" s="813"/>
      <c r="NUI19" s="813"/>
      <c r="NUJ19" s="813"/>
      <c r="NUK19" s="813"/>
      <c r="NUL19" s="813"/>
      <c r="NUM19" s="813"/>
      <c r="NUN19" s="813"/>
      <c r="NUO19" s="813"/>
      <c r="NUP19" s="813"/>
      <c r="NUQ19" s="813"/>
      <c r="NUR19" s="813"/>
      <c r="NUS19" s="813"/>
      <c r="NUT19" s="813"/>
      <c r="NUU19" s="813"/>
      <c r="NUV19" s="813"/>
      <c r="NUW19" s="813"/>
      <c r="NUX19" s="813"/>
      <c r="NUY19" s="813"/>
      <c r="NUZ19" s="813"/>
      <c r="NVA19" s="813"/>
      <c r="NVB19" s="813"/>
      <c r="NVC19" s="813"/>
      <c r="NVD19" s="813"/>
      <c r="NVE19" s="813"/>
      <c r="NVF19" s="813"/>
      <c r="NVG19" s="813"/>
      <c r="NVH19" s="813"/>
      <c r="NVI19" s="813"/>
      <c r="NVJ19" s="813"/>
      <c r="NVK19" s="813"/>
      <c r="NVL19" s="813"/>
      <c r="NVM19" s="813"/>
      <c r="NVN19" s="813"/>
      <c r="NVO19" s="813"/>
      <c r="NVP19" s="813"/>
      <c r="NVQ19" s="813"/>
      <c r="NVR19" s="813"/>
      <c r="NVS19" s="813"/>
      <c r="NVT19" s="813"/>
      <c r="NVU19" s="813"/>
      <c r="NVV19" s="813"/>
      <c r="NVW19" s="813"/>
      <c r="NVX19" s="813"/>
      <c r="NVY19" s="813"/>
      <c r="NVZ19" s="813"/>
      <c r="NWA19" s="813"/>
      <c r="NWB19" s="813"/>
      <c r="NWC19" s="813"/>
      <c r="NWD19" s="813"/>
      <c r="NWE19" s="813"/>
      <c r="NWF19" s="813"/>
      <c r="NWG19" s="813"/>
      <c r="NWH19" s="813"/>
      <c r="NWI19" s="813"/>
      <c r="NWJ19" s="813"/>
      <c r="NWK19" s="813"/>
      <c r="NWL19" s="813"/>
      <c r="NWM19" s="813"/>
      <c r="NWN19" s="813"/>
      <c r="NWO19" s="813"/>
      <c r="NWP19" s="813"/>
      <c r="NWQ19" s="813"/>
      <c r="NWR19" s="813"/>
      <c r="NWS19" s="813"/>
      <c r="NWT19" s="813"/>
      <c r="NWU19" s="813"/>
      <c r="NWV19" s="813"/>
      <c r="NWW19" s="813"/>
      <c r="NWX19" s="813"/>
      <c r="NWY19" s="813"/>
      <c r="NWZ19" s="813"/>
      <c r="NXA19" s="813"/>
      <c r="NXB19" s="813"/>
      <c r="NXC19" s="813"/>
      <c r="NXD19" s="813"/>
      <c r="NXE19" s="813"/>
      <c r="NXF19" s="813"/>
      <c r="NXG19" s="813"/>
      <c r="NXH19" s="813"/>
      <c r="NXI19" s="813"/>
      <c r="NXJ19" s="813"/>
      <c r="NXK19" s="813"/>
      <c r="NXL19" s="813"/>
      <c r="NXM19" s="813"/>
      <c r="NXN19" s="813"/>
      <c r="NXO19" s="813"/>
      <c r="NXP19" s="813"/>
      <c r="NXQ19" s="813"/>
      <c r="NXR19" s="813"/>
      <c r="NXS19" s="813"/>
      <c r="NXT19" s="813"/>
      <c r="NXU19" s="813"/>
      <c r="NXV19" s="813"/>
      <c r="NXW19" s="813"/>
      <c r="NXX19" s="813"/>
      <c r="NXY19" s="813"/>
      <c r="NXZ19" s="813"/>
      <c r="NYA19" s="813"/>
      <c r="NYB19" s="813"/>
      <c r="NYC19" s="813"/>
      <c r="NYD19" s="813"/>
      <c r="NYE19" s="813"/>
      <c r="NYF19" s="813"/>
      <c r="NYG19" s="813"/>
      <c r="NYH19" s="813"/>
      <c r="NYI19" s="813"/>
      <c r="NYJ19" s="813"/>
      <c r="NYK19" s="813"/>
      <c r="NYL19" s="813"/>
      <c r="NYM19" s="813"/>
      <c r="NYN19" s="813"/>
      <c r="NYO19" s="813"/>
      <c r="NYP19" s="813"/>
      <c r="NYQ19" s="813"/>
      <c r="NYR19" s="813"/>
      <c r="NYS19" s="813"/>
      <c r="NYT19" s="813"/>
      <c r="NYU19" s="813"/>
      <c r="NYV19" s="813"/>
      <c r="NYW19" s="813"/>
      <c r="NYX19" s="813"/>
      <c r="NYY19" s="813"/>
      <c r="NYZ19" s="813"/>
      <c r="NZA19" s="813"/>
      <c r="NZB19" s="813"/>
      <c r="NZC19" s="813"/>
      <c r="NZD19" s="813"/>
      <c r="NZE19" s="813"/>
      <c r="NZF19" s="813"/>
      <c r="NZG19" s="813"/>
      <c r="NZH19" s="813"/>
      <c r="NZI19" s="813"/>
      <c r="NZJ19" s="813"/>
      <c r="NZK19" s="813"/>
      <c r="NZL19" s="813"/>
      <c r="NZM19" s="813"/>
      <c r="NZN19" s="813"/>
      <c r="NZO19" s="813"/>
      <c r="NZP19" s="813"/>
      <c r="NZQ19" s="813"/>
      <c r="NZR19" s="813"/>
      <c r="NZS19" s="813"/>
      <c r="NZT19" s="813"/>
      <c r="NZU19" s="813"/>
      <c r="NZV19" s="813"/>
      <c r="NZW19" s="813"/>
      <c r="NZX19" s="813"/>
      <c r="NZY19" s="813"/>
      <c r="NZZ19" s="813"/>
      <c r="OAA19" s="813"/>
      <c r="OAB19" s="813"/>
      <c r="OAC19" s="813"/>
      <c r="OAD19" s="813"/>
      <c r="OAE19" s="813"/>
      <c r="OAF19" s="813"/>
      <c r="OAG19" s="813"/>
      <c r="OAH19" s="813"/>
      <c r="OAI19" s="813"/>
      <c r="OAJ19" s="813"/>
      <c r="OAK19" s="813"/>
      <c r="OAL19" s="813"/>
      <c r="OAM19" s="813"/>
      <c r="OAN19" s="813"/>
      <c r="OAO19" s="813"/>
      <c r="OAP19" s="813"/>
      <c r="OAQ19" s="813"/>
      <c r="OAR19" s="813"/>
      <c r="OAS19" s="813"/>
      <c r="OAT19" s="813"/>
      <c r="OAU19" s="813"/>
      <c r="OAV19" s="813"/>
      <c r="OAW19" s="813"/>
      <c r="OAX19" s="813"/>
      <c r="OAY19" s="813"/>
      <c r="OAZ19" s="813"/>
      <c r="OBA19" s="813"/>
      <c r="OBB19" s="813"/>
      <c r="OBC19" s="813"/>
      <c r="OBD19" s="813"/>
      <c r="OBE19" s="813"/>
      <c r="OBF19" s="813"/>
      <c r="OBG19" s="813"/>
      <c r="OBH19" s="813"/>
      <c r="OBI19" s="813"/>
      <c r="OBJ19" s="813"/>
      <c r="OBK19" s="813"/>
      <c r="OBL19" s="813"/>
      <c r="OBM19" s="813"/>
      <c r="OBN19" s="813"/>
      <c r="OBO19" s="813"/>
      <c r="OBP19" s="813"/>
      <c r="OBQ19" s="813"/>
      <c r="OBR19" s="813"/>
      <c r="OBS19" s="813"/>
      <c r="OBT19" s="813"/>
      <c r="OBU19" s="813"/>
      <c r="OBV19" s="813"/>
      <c r="OBW19" s="813"/>
      <c r="OBX19" s="813"/>
      <c r="OBY19" s="813"/>
      <c r="OBZ19" s="813"/>
      <c r="OCA19" s="813"/>
      <c r="OCB19" s="813"/>
      <c r="OCC19" s="813"/>
      <c r="OCD19" s="813"/>
      <c r="OCE19" s="813"/>
      <c r="OCF19" s="813"/>
      <c r="OCG19" s="813"/>
      <c r="OCH19" s="813"/>
      <c r="OCI19" s="813"/>
      <c r="OCJ19" s="813"/>
      <c r="OCK19" s="813"/>
      <c r="OCL19" s="813"/>
      <c r="OCM19" s="813"/>
      <c r="OCN19" s="813"/>
      <c r="OCO19" s="813"/>
      <c r="OCP19" s="813"/>
      <c r="OCQ19" s="813"/>
      <c r="OCR19" s="813"/>
      <c r="OCS19" s="813"/>
      <c r="OCT19" s="813"/>
      <c r="OCU19" s="813"/>
      <c r="OCV19" s="813"/>
      <c r="OCW19" s="813"/>
      <c r="OCX19" s="813"/>
      <c r="OCY19" s="813"/>
      <c r="OCZ19" s="813"/>
      <c r="ODA19" s="813"/>
      <c r="ODB19" s="813"/>
      <c r="ODC19" s="813"/>
      <c r="ODD19" s="813"/>
      <c r="ODE19" s="813"/>
      <c r="ODF19" s="813"/>
      <c r="ODG19" s="813"/>
      <c r="ODH19" s="813"/>
      <c r="ODI19" s="813"/>
      <c r="ODJ19" s="813"/>
      <c r="ODK19" s="813"/>
      <c r="ODL19" s="813"/>
      <c r="ODM19" s="813"/>
      <c r="ODN19" s="813"/>
      <c r="ODO19" s="813"/>
      <c r="ODP19" s="813"/>
      <c r="ODQ19" s="813"/>
      <c r="ODR19" s="813"/>
      <c r="ODS19" s="813"/>
      <c r="ODT19" s="813"/>
      <c r="ODU19" s="813"/>
      <c r="ODV19" s="813"/>
      <c r="ODW19" s="813"/>
      <c r="ODX19" s="813"/>
      <c r="ODY19" s="813"/>
      <c r="ODZ19" s="813"/>
      <c r="OEA19" s="813"/>
      <c r="OEB19" s="813"/>
      <c r="OEC19" s="813"/>
      <c r="OED19" s="813"/>
      <c r="OEE19" s="813"/>
      <c r="OEF19" s="813"/>
      <c r="OEG19" s="813"/>
      <c r="OEH19" s="813"/>
      <c r="OEI19" s="813"/>
      <c r="OEJ19" s="813"/>
      <c r="OEK19" s="813"/>
      <c r="OEL19" s="813"/>
      <c r="OEM19" s="813"/>
      <c r="OEN19" s="813"/>
      <c r="OEO19" s="813"/>
      <c r="OEP19" s="813"/>
      <c r="OEQ19" s="813"/>
      <c r="OER19" s="813"/>
      <c r="OES19" s="813"/>
      <c r="OET19" s="813"/>
      <c r="OEU19" s="813"/>
      <c r="OEV19" s="813"/>
      <c r="OEW19" s="813"/>
      <c r="OEX19" s="813"/>
      <c r="OEY19" s="813"/>
      <c r="OEZ19" s="813"/>
      <c r="OFA19" s="813"/>
      <c r="OFB19" s="813"/>
      <c r="OFC19" s="813"/>
      <c r="OFD19" s="813"/>
      <c r="OFE19" s="813"/>
      <c r="OFF19" s="813"/>
      <c r="OFG19" s="813"/>
      <c r="OFH19" s="813"/>
      <c r="OFI19" s="813"/>
      <c r="OFJ19" s="813"/>
      <c r="OFK19" s="813"/>
      <c r="OFL19" s="813"/>
      <c r="OFM19" s="813"/>
      <c r="OFN19" s="813"/>
      <c r="OFO19" s="813"/>
      <c r="OFP19" s="813"/>
      <c r="OFQ19" s="813"/>
      <c r="OFR19" s="813"/>
      <c r="OFS19" s="813"/>
      <c r="OFT19" s="813"/>
      <c r="OFU19" s="813"/>
      <c r="OFV19" s="813"/>
      <c r="OFW19" s="813"/>
      <c r="OFX19" s="813"/>
      <c r="OFY19" s="813"/>
      <c r="OFZ19" s="813"/>
      <c r="OGA19" s="813"/>
      <c r="OGB19" s="813"/>
      <c r="OGC19" s="813"/>
      <c r="OGD19" s="813"/>
      <c r="OGE19" s="813"/>
      <c r="OGF19" s="813"/>
      <c r="OGG19" s="813"/>
      <c r="OGH19" s="813"/>
      <c r="OGI19" s="813"/>
      <c r="OGJ19" s="813"/>
      <c r="OGK19" s="813"/>
      <c r="OGL19" s="813"/>
      <c r="OGM19" s="813"/>
      <c r="OGN19" s="813"/>
      <c r="OGO19" s="813"/>
      <c r="OGP19" s="813"/>
      <c r="OGQ19" s="813"/>
      <c r="OGR19" s="813"/>
      <c r="OGS19" s="813"/>
      <c r="OGT19" s="813"/>
      <c r="OGU19" s="813"/>
      <c r="OGV19" s="813"/>
      <c r="OGW19" s="813"/>
      <c r="OGX19" s="813"/>
      <c r="OGY19" s="813"/>
      <c r="OGZ19" s="813"/>
      <c r="OHA19" s="813"/>
      <c r="OHB19" s="813"/>
      <c r="OHC19" s="813"/>
      <c r="OHD19" s="813"/>
      <c r="OHE19" s="813"/>
      <c r="OHF19" s="813"/>
      <c r="OHG19" s="813"/>
      <c r="OHH19" s="813"/>
      <c r="OHI19" s="813"/>
      <c r="OHJ19" s="813"/>
      <c r="OHK19" s="813"/>
      <c r="OHL19" s="813"/>
      <c r="OHM19" s="813"/>
      <c r="OHN19" s="813"/>
      <c r="OHO19" s="813"/>
      <c r="OHP19" s="813"/>
      <c r="OHQ19" s="813"/>
      <c r="OHR19" s="813"/>
      <c r="OHS19" s="813"/>
      <c r="OHT19" s="813"/>
      <c r="OHU19" s="813"/>
      <c r="OHV19" s="813"/>
      <c r="OHW19" s="813"/>
      <c r="OHX19" s="813"/>
      <c r="OHY19" s="813"/>
      <c r="OHZ19" s="813"/>
      <c r="OIA19" s="813"/>
      <c r="OIB19" s="813"/>
      <c r="OIC19" s="813"/>
      <c r="OID19" s="813"/>
      <c r="OIE19" s="813"/>
      <c r="OIF19" s="813"/>
      <c r="OIG19" s="813"/>
      <c r="OIH19" s="813"/>
      <c r="OII19" s="813"/>
      <c r="OIJ19" s="813"/>
      <c r="OIK19" s="813"/>
      <c r="OIL19" s="813"/>
      <c r="OIM19" s="813"/>
      <c r="OIN19" s="813"/>
      <c r="OIO19" s="813"/>
      <c r="OIP19" s="813"/>
      <c r="OIQ19" s="813"/>
      <c r="OIR19" s="813"/>
      <c r="OIS19" s="813"/>
      <c r="OIT19" s="813"/>
      <c r="OIU19" s="813"/>
      <c r="OIV19" s="813"/>
      <c r="OIW19" s="813"/>
      <c r="OIX19" s="813"/>
      <c r="OIY19" s="813"/>
      <c r="OIZ19" s="813"/>
      <c r="OJA19" s="813"/>
      <c r="OJB19" s="813"/>
      <c r="OJC19" s="813"/>
      <c r="OJD19" s="813"/>
      <c r="OJE19" s="813"/>
      <c r="OJF19" s="813"/>
      <c r="OJG19" s="813"/>
      <c r="OJH19" s="813"/>
      <c r="OJI19" s="813"/>
      <c r="OJJ19" s="813"/>
      <c r="OJK19" s="813"/>
      <c r="OJL19" s="813"/>
      <c r="OJM19" s="813"/>
      <c r="OJN19" s="813"/>
      <c r="OJO19" s="813"/>
      <c r="OJP19" s="813"/>
      <c r="OJQ19" s="813"/>
      <c r="OJR19" s="813"/>
      <c r="OJS19" s="813"/>
      <c r="OJT19" s="813"/>
      <c r="OJU19" s="813"/>
      <c r="OJV19" s="813"/>
      <c r="OJW19" s="813"/>
      <c r="OJX19" s="813"/>
      <c r="OJY19" s="813"/>
      <c r="OJZ19" s="813"/>
      <c r="OKA19" s="813"/>
      <c r="OKB19" s="813"/>
      <c r="OKC19" s="813"/>
      <c r="OKD19" s="813"/>
      <c r="OKE19" s="813"/>
      <c r="OKF19" s="813"/>
      <c r="OKG19" s="813"/>
      <c r="OKH19" s="813"/>
      <c r="OKI19" s="813"/>
      <c r="OKJ19" s="813"/>
      <c r="OKK19" s="813"/>
      <c r="OKL19" s="813"/>
      <c r="OKM19" s="813"/>
      <c r="OKN19" s="813"/>
      <c r="OKO19" s="813"/>
      <c r="OKP19" s="813"/>
      <c r="OKQ19" s="813"/>
      <c r="OKR19" s="813"/>
      <c r="OKS19" s="813"/>
      <c r="OKT19" s="813"/>
      <c r="OKU19" s="813"/>
      <c r="OKV19" s="813"/>
      <c r="OKW19" s="813"/>
      <c r="OKX19" s="813"/>
      <c r="OKY19" s="813"/>
      <c r="OKZ19" s="813"/>
      <c r="OLA19" s="813"/>
      <c r="OLB19" s="813"/>
      <c r="OLC19" s="813"/>
      <c r="OLD19" s="813"/>
      <c r="OLE19" s="813"/>
      <c r="OLF19" s="813"/>
      <c r="OLG19" s="813"/>
      <c r="OLH19" s="813"/>
      <c r="OLI19" s="813"/>
      <c r="OLJ19" s="813"/>
      <c r="OLK19" s="813"/>
      <c r="OLL19" s="813"/>
      <c r="OLM19" s="813"/>
      <c r="OLN19" s="813"/>
      <c r="OLO19" s="813"/>
      <c r="OLP19" s="813"/>
      <c r="OLQ19" s="813"/>
      <c r="OLR19" s="813"/>
      <c r="OLS19" s="813"/>
      <c r="OLT19" s="813"/>
      <c r="OLU19" s="813"/>
      <c r="OLV19" s="813"/>
      <c r="OLW19" s="813"/>
      <c r="OLX19" s="813"/>
      <c r="OLY19" s="813"/>
      <c r="OLZ19" s="813"/>
      <c r="OMA19" s="813"/>
      <c r="OMB19" s="813"/>
      <c r="OMC19" s="813"/>
      <c r="OMD19" s="813"/>
      <c r="OME19" s="813"/>
      <c r="OMF19" s="813"/>
      <c r="OMG19" s="813"/>
      <c r="OMH19" s="813"/>
      <c r="OMI19" s="813"/>
      <c r="OMJ19" s="813"/>
      <c r="OMK19" s="813"/>
      <c r="OML19" s="813"/>
      <c r="OMM19" s="813"/>
      <c r="OMN19" s="813"/>
      <c r="OMO19" s="813"/>
      <c r="OMP19" s="813"/>
      <c r="OMQ19" s="813"/>
      <c r="OMR19" s="813"/>
      <c r="OMS19" s="813"/>
      <c r="OMT19" s="813"/>
      <c r="OMU19" s="813"/>
      <c r="OMV19" s="813"/>
      <c r="OMW19" s="813"/>
      <c r="OMX19" s="813"/>
      <c r="OMY19" s="813"/>
      <c r="OMZ19" s="813"/>
      <c r="ONA19" s="813"/>
      <c r="ONB19" s="813"/>
      <c r="ONC19" s="813"/>
      <c r="OND19" s="813"/>
      <c r="ONE19" s="813"/>
      <c r="ONF19" s="813"/>
      <c r="ONG19" s="813"/>
      <c r="ONH19" s="813"/>
      <c r="ONI19" s="813"/>
      <c r="ONJ19" s="813"/>
      <c r="ONK19" s="813"/>
      <c r="ONL19" s="813"/>
      <c r="ONM19" s="813"/>
      <c r="ONN19" s="813"/>
      <c r="ONO19" s="813"/>
      <c r="ONP19" s="813"/>
      <c r="ONQ19" s="813"/>
      <c r="ONR19" s="813"/>
      <c r="ONS19" s="813"/>
      <c r="ONT19" s="813"/>
      <c r="ONU19" s="813"/>
      <c r="ONV19" s="813"/>
      <c r="ONW19" s="813"/>
      <c r="ONX19" s="813"/>
      <c r="ONY19" s="813"/>
      <c r="ONZ19" s="813"/>
      <c r="OOA19" s="813"/>
      <c r="OOB19" s="813"/>
      <c r="OOC19" s="813"/>
      <c r="OOD19" s="813"/>
      <c r="OOE19" s="813"/>
      <c r="OOF19" s="813"/>
      <c r="OOG19" s="813"/>
      <c r="OOH19" s="813"/>
      <c r="OOI19" s="813"/>
      <c r="OOJ19" s="813"/>
      <c r="OOK19" s="813"/>
      <c r="OOL19" s="813"/>
      <c r="OOM19" s="813"/>
      <c r="OON19" s="813"/>
      <c r="OOO19" s="813"/>
      <c r="OOP19" s="813"/>
      <c r="OOQ19" s="813"/>
      <c r="OOR19" s="813"/>
      <c r="OOS19" s="813"/>
      <c r="OOT19" s="813"/>
      <c r="OOU19" s="813"/>
      <c r="OOV19" s="813"/>
      <c r="OOW19" s="813"/>
      <c r="OOX19" s="813"/>
      <c r="OOY19" s="813"/>
      <c r="OOZ19" s="813"/>
      <c r="OPA19" s="813"/>
      <c r="OPB19" s="813"/>
      <c r="OPC19" s="813"/>
      <c r="OPD19" s="813"/>
      <c r="OPE19" s="813"/>
      <c r="OPF19" s="813"/>
      <c r="OPG19" s="813"/>
      <c r="OPH19" s="813"/>
      <c r="OPI19" s="813"/>
      <c r="OPJ19" s="813"/>
      <c r="OPK19" s="813"/>
      <c r="OPL19" s="813"/>
      <c r="OPM19" s="813"/>
      <c r="OPN19" s="813"/>
      <c r="OPO19" s="813"/>
      <c r="OPP19" s="813"/>
      <c r="OPQ19" s="813"/>
      <c r="OPR19" s="813"/>
      <c r="OPS19" s="813"/>
      <c r="OPT19" s="813"/>
      <c r="OPU19" s="813"/>
      <c r="OPV19" s="813"/>
      <c r="OPW19" s="813"/>
      <c r="OPX19" s="813"/>
      <c r="OPY19" s="813"/>
      <c r="OPZ19" s="813"/>
      <c r="OQA19" s="813"/>
      <c r="OQB19" s="813"/>
      <c r="OQC19" s="813"/>
      <c r="OQD19" s="813"/>
      <c r="OQE19" s="813"/>
      <c r="OQF19" s="813"/>
      <c r="OQG19" s="813"/>
      <c r="OQH19" s="813"/>
      <c r="OQI19" s="813"/>
      <c r="OQJ19" s="813"/>
      <c r="OQK19" s="813"/>
      <c r="OQL19" s="813"/>
      <c r="OQM19" s="813"/>
      <c r="OQN19" s="813"/>
      <c r="OQO19" s="813"/>
      <c r="OQP19" s="813"/>
      <c r="OQQ19" s="813"/>
      <c r="OQR19" s="813"/>
      <c r="OQS19" s="813"/>
      <c r="OQT19" s="813"/>
      <c r="OQU19" s="813"/>
      <c r="OQV19" s="813"/>
      <c r="OQW19" s="813"/>
      <c r="OQX19" s="813"/>
      <c r="OQY19" s="813"/>
      <c r="OQZ19" s="813"/>
      <c r="ORA19" s="813"/>
      <c r="ORB19" s="813"/>
      <c r="ORC19" s="813"/>
      <c r="ORD19" s="813"/>
      <c r="ORE19" s="813"/>
      <c r="ORF19" s="813"/>
      <c r="ORG19" s="813"/>
      <c r="ORH19" s="813"/>
      <c r="ORI19" s="813"/>
      <c r="ORJ19" s="813"/>
      <c r="ORK19" s="813"/>
      <c r="ORL19" s="813"/>
      <c r="ORM19" s="813"/>
      <c r="ORN19" s="813"/>
      <c r="ORO19" s="813"/>
      <c r="ORP19" s="813"/>
      <c r="ORQ19" s="813"/>
      <c r="ORR19" s="813"/>
      <c r="ORS19" s="813"/>
      <c r="ORT19" s="813"/>
      <c r="ORU19" s="813"/>
      <c r="ORV19" s="813"/>
      <c r="ORW19" s="813"/>
      <c r="ORX19" s="813"/>
      <c r="ORY19" s="813"/>
      <c r="ORZ19" s="813"/>
      <c r="OSA19" s="813"/>
      <c r="OSB19" s="813"/>
      <c r="OSC19" s="813"/>
      <c r="OSD19" s="813"/>
      <c r="OSE19" s="813"/>
      <c r="OSF19" s="813"/>
      <c r="OSG19" s="813"/>
      <c r="OSH19" s="813"/>
      <c r="OSI19" s="813"/>
      <c r="OSJ19" s="813"/>
      <c r="OSK19" s="813"/>
      <c r="OSL19" s="813"/>
      <c r="OSM19" s="813"/>
      <c r="OSN19" s="813"/>
      <c r="OSO19" s="813"/>
      <c r="OSP19" s="813"/>
      <c r="OSQ19" s="813"/>
      <c r="OSR19" s="813"/>
      <c r="OSS19" s="813"/>
      <c r="OST19" s="813"/>
      <c r="OSU19" s="813"/>
      <c r="OSV19" s="813"/>
      <c r="OSW19" s="813"/>
      <c r="OSX19" s="813"/>
      <c r="OSY19" s="813"/>
      <c r="OSZ19" s="813"/>
      <c r="OTA19" s="813"/>
      <c r="OTB19" s="813"/>
      <c r="OTC19" s="813"/>
      <c r="OTD19" s="813"/>
      <c r="OTE19" s="813"/>
      <c r="OTF19" s="813"/>
      <c r="OTG19" s="813"/>
      <c r="OTH19" s="813"/>
      <c r="OTI19" s="813"/>
      <c r="OTJ19" s="813"/>
      <c r="OTK19" s="813"/>
      <c r="OTL19" s="813"/>
      <c r="OTM19" s="813"/>
      <c r="OTN19" s="813"/>
      <c r="OTO19" s="813"/>
      <c r="OTP19" s="813"/>
      <c r="OTQ19" s="813"/>
      <c r="OTR19" s="813"/>
      <c r="OTS19" s="813"/>
      <c r="OTT19" s="813"/>
      <c r="OTU19" s="813"/>
      <c r="OTV19" s="813"/>
      <c r="OTW19" s="813"/>
      <c r="OTX19" s="813"/>
      <c r="OTY19" s="813"/>
      <c r="OTZ19" s="813"/>
      <c r="OUA19" s="813"/>
      <c r="OUB19" s="813"/>
      <c r="OUC19" s="813"/>
      <c r="OUD19" s="813"/>
      <c r="OUE19" s="813"/>
      <c r="OUF19" s="813"/>
      <c r="OUG19" s="813"/>
      <c r="OUH19" s="813"/>
      <c r="OUI19" s="813"/>
      <c r="OUJ19" s="813"/>
      <c r="OUK19" s="813"/>
      <c r="OUL19" s="813"/>
      <c r="OUM19" s="813"/>
      <c r="OUN19" s="813"/>
      <c r="OUO19" s="813"/>
      <c r="OUP19" s="813"/>
      <c r="OUQ19" s="813"/>
      <c r="OUR19" s="813"/>
      <c r="OUS19" s="813"/>
      <c r="OUT19" s="813"/>
      <c r="OUU19" s="813"/>
      <c r="OUV19" s="813"/>
      <c r="OUW19" s="813"/>
      <c r="OUX19" s="813"/>
      <c r="OUY19" s="813"/>
      <c r="OUZ19" s="813"/>
      <c r="OVA19" s="813"/>
      <c r="OVB19" s="813"/>
      <c r="OVC19" s="813"/>
      <c r="OVD19" s="813"/>
      <c r="OVE19" s="813"/>
      <c r="OVF19" s="813"/>
      <c r="OVG19" s="813"/>
      <c r="OVH19" s="813"/>
      <c r="OVI19" s="813"/>
      <c r="OVJ19" s="813"/>
      <c r="OVK19" s="813"/>
      <c r="OVL19" s="813"/>
      <c r="OVM19" s="813"/>
      <c r="OVN19" s="813"/>
      <c r="OVO19" s="813"/>
      <c r="OVP19" s="813"/>
      <c r="OVQ19" s="813"/>
      <c r="OVR19" s="813"/>
      <c r="OVS19" s="813"/>
      <c r="OVT19" s="813"/>
      <c r="OVU19" s="813"/>
      <c r="OVV19" s="813"/>
      <c r="OVW19" s="813"/>
      <c r="OVX19" s="813"/>
      <c r="OVY19" s="813"/>
      <c r="OVZ19" s="813"/>
      <c r="OWA19" s="813"/>
      <c r="OWB19" s="813"/>
      <c r="OWC19" s="813"/>
      <c r="OWD19" s="813"/>
      <c r="OWE19" s="813"/>
      <c r="OWF19" s="813"/>
      <c r="OWG19" s="813"/>
      <c r="OWH19" s="813"/>
      <c r="OWI19" s="813"/>
      <c r="OWJ19" s="813"/>
      <c r="OWK19" s="813"/>
      <c r="OWL19" s="813"/>
      <c r="OWM19" s="813"/>
      <c r="OWN19" s="813"/>
      <c r="OWO19" s="813"/>
      <c r="OWP19" s="813"/>
      <c r="OWQ19" s="813"/>
      <c r="OWR19" s="813"/>
      <c r="OWS19" s="813"/>
      <c r="OWT19" s="813"/>
      <c r="OWU19" s="813"/>
      <c r="OWV19" s="813"/>
      <c r="OWW19" s="813"/>
      <c r="OWX19" s="813"/>
      <c r="OWY19" s="813"/>
      <c r="OWZ19" s="813"/>
      <c r="OXA19" s="813"/>
      <c r="OXB19" s="813"/>
      <c r="OXC19" s="813"/>
      <c r="OXD19" s="813"/>
      <c r="OXE19" s="813"/>
      <c r="OXF19" s="813"/>
      <c r="OXG19" s="813"/>
      <c r="OXH19" s="813"/>
      <c r="OXI19" s="813"/>
      <c r="OXJ19" s="813"/>
      <c r="OXK19" s="813"/>
      <c r="OXL19" s="813"/>
      <c r="OXM19" s="813"/>
      <c r="OXN19" s="813"/>
      <c r="OXO19" s="813"/>
      <c r="OXP19" s="813"/>
      <c r="OXQ19" s="813"/>
      <c r="OXR19" s="813"/>
      <c r="OXS19" s="813"/>
      <c r="OXT19" s="813"/>
      <c r="OXU19" s="813"/>
      <c r="OXV19" s="813"/>
      <c r="OXW19" s="813"/>
      <c r="OXX19" s="813"/>
      <c r="OXY19" s="813"/>
      <c r="OXZ19" s="813"/>
      <c r="OYA19" s="813"/>
      <c r="OYB19" s="813"/>
      <c r="OYC19" s="813"/>
      <c r="OYD19" s="813"/>
      <c r="OYE19" s="813"/>
      <c r="OYF19" s="813"/>
      <c r="OYG19" s="813"/>
      <c r="OYH19" s="813"/>
      <c r="OYI19" s="813"/>
      <c r="OYJ19" s="813"/>
      <c r="OYK19" s="813"/>
      <c r="OYL19" s="813"/>
      <c r="OYM19" s="813"/>
      <c r="OYN19" s="813"/>
      <c r="OYO19" s="813"/>
      <c r="OYP19" s="813"/>
      <c r="OYQ19" s="813"/>
      <c r="OYR19" s="813"/>
      <c r="OYS19" s="813"/>
      <c r="OYT19" s="813"/>
      <c r="OYU19" s="813"/>
      <c r="OYV19" s="813"/>
      <c r="OYW19" s="813"/>
      <c r="OYX19" s="813"/>
      <c r="OYY19" s="813"/>
      <c r="OYZ19" s="813"/>
      <c r="OZA19" s="813"/>
      <c r="OZB19" s="813"/>
      <c r="OZC19" s="813"/>
      <c r="OZD19" s="813"/>
      <c r="OZE19" s="813"/>
      <c r="OZF19" s="813"/>
      <c r="OZG19" s="813"/>
      <c r="OZH19" s="813"/>
      <c r="OZI19" s="813"/>
      <c r="OZJ19" s="813"/>
      <c r="OZK19" s="813"/>
      <c r="OZL19" s="813"/>
      <c r="OZM19" s="813"/>
      <c r="OZN19" s="813"/>
      <c r="OZO19" s="813"/>
      <c r="OZP19" s="813"/>
      <c r="OZQ19" s="813"/>
      <c r="OZR19" s="813"/>
      <c r="OZS19" s="813"/>
      <c r="OZT19" s="813"/>
      <c r="OZU19" s="813"/>
      <c r="OZV19" s="813"/>
      <c r="OZW19" s="813"/>
      <c r="OZX19" s="813"/>
      <c r="OZY19" s="813"/>
      <c r="OZZ19" s="813"/>
      <c r="PAA19" s="813"/>
      <c r="PAB19" s="813"/>
      <c r="PAC19" s="813"/>
      <c r="PAD19" s="813"/>
      <c r="PAE19" s="813"/>
      <c r="PAF19" s="813"/>
      <c r="PAG19" s="813"/>
      <c r="PAH19" s="813"/>
      <c r="PAI19" s="813"/>
      <c r="PAJ19" s="813"/>
      <c r="PAK19" s="813"/>
      <c r="PAL19" s="813"/>
      <c r="PAM19" s="813"/>
      <c r="PAN19" s="813"/>
      <c r="PAO19" s="813"/>
      <c r="PAP19" s="813"/>
      <c r="PAQ19" s="813"/>
      <c r="PAR19" s="813"/>
      <c r="PAS19" s="813"/>
      <c r="PAT19" s="813"/>
      <c r="PAU19" s="813"/>
      <c r="PAV19" s="813"/>
      <c r="PAW19" s="813"/>
      <c r="PAX19" s="813"/>
      <c r="PAY19" s="813"/>
      <c r="PAZ19" s="813"/>
      <c r="PBA19" s="813"/>
      <c r="PBB19" s="813"/>
      <c r="PBC19" s="813"/>
      <c r="PBD19" s="813"/>
      <c r="PBE19" s="813"/>
      <c r="PBF19" s="813"/>
      <c r="PBG19" s="813"/>
      <c r="PBH19" s="813"/>
      <c r="PBI19" s="813"/>
      <c r="PBJ19" s="813"/>
      <c r="PBK19" s="813"/>
      <c r="PBL19" s="813"/>
      <c r="PBM19" s="813"/>
      <c r="PBN19" s="813"/>
      <c r="PBO19" s="813"/>
      <c r="PBP19" s="813"/>
      <c r="PBQ19" s="813"/>
      <c r="PBR19" s="813"/>
      <c r="PBS19" s="813"/>
      <c r="PBT19" s="813"/>
      <c r="PBU19" s="813"/>
      <c r="PBV19" s="813"/>
      <c r="PBW19" s="813"/>
      <c r="PBX19" s="813"/>
      <c r="PBY19" s="813"/>
      <c r="PBZ19" s="813"/>
      <c r="PCA19" s="813"/>
      <c r="PCB19" s="813"/>
      <c r="PCC19" s="813"/>
      <c r="PCD19" s="813"/>
      <c r="PCE19" s="813"/>
      <c r="PCF19" s="813"/>
      <c r="PCG19" s="813"/>
      <c r="PCH19" s="813"/>
      <c r="PCI19" s="813"/>
      <c r="PCJ19" s="813"/>
      <c r="PCK19" s="813"/>
      <c r="PCL19" s="813"/>
      <c r="PCM19" s="813"/>
      <c r="PCN19" s="813"/>
      <c r="PCO19" s="813"/>
      <c r="PCP19" s="813"/>
      <c r="PCQ19" s="813"/>
      <c r="PCR19" s="813"/>
      <c r="PCS19" s="813"/>
      <c r="PCT19" s="813"/>
      <c r="PCU19" s="813"/>
      <c r="PCV19" s="813"/>
      <c r="PCW19" s="813"/>
      <c r="PCX19" s="813"/>
      <c r="PCY19" s="813"/>
      <c r="PCZ19" s="813"/>
      <c r="PDA19" s="813"/>
      <c r="PDB19" s="813"/>
      <c r="PDC19" s="813"/>
      <c r="PDD19" s="813"/>
      <c r="PDE19" s="813"/>
      <c r="PDF19" s="813"/>
      <c r="PDG19" s="813"/>
      <c r="PDH19" s="813"/>
      <c r="PDI19" s="813"/>
      <c r="PDJ19" s="813"/>
      <c r="PDK19" s="813"/>
      <c r="PDL19" s="813"/>
      <c r="PDM19" s="813"/>
      <c r="PDN19" s="813"/>
      <c r="PDO19" s="813"/>
      <c r="PDP19" s="813"/>
      <c r="PDQ19" s="813"/>
      <c r="PDR19" s="813"/>
      <c r="PDS19" s="813"/>
      <c r="PDT19" s="813"/>
      <c r="PDU19" s="813"/>
      <c r="PDV19" s="813"/>
      <c r="PDW19" s="813"/>
      <c r="PDX19" s="813"/>
      <c r="PDY19" s="813"/>
      <c r="PDZ19" s="813"/>
      <c r="PEA19" s="813"/>
      <c r="PEB19" s="813"/>
      <c r="PEC19" s="813"/>
      <c r="PED19" s="813"/>
      <c r="PEE19" s="813"/>
      <c r="PEF19" s="813"/>
      <c r="PEG19" s="813"/>
      <c r="PEH19" s="813"/>
      <c r="PEI19" s="813"/>
      <c r="PEJ19" s="813"/>
      <c r="PEK19" s="813"/>
      <c r="PEL19" s="813"/>
      <c r="PEM19" s="813"/>
      <c r="PEN19" s="813"/>
      <c r="PEO19" s="813"/>
      <c r="PEP19" s="813"/>
      <c r="PEQ19" s="813"/>
      <c r="PER19" s="813"/>
      <c r="PES19" s="813"/>
      <c r="PET19" s="813"/>
      <c r="PEU19" s="813"/>
      <c r="PEV19" s="813"/>
      <c r="PEW19" s="813"/>
      <c r="PEX19" s="813"/>
      <c r="PEY19" s="813"/>
      <c r="PEZ19" s="813"/>
      <c r="PFA19" s="813"/>
      <c r="PFB19" s="813"/>
      <c r="PFC19" s="813"/>
      <c r="PFD19" s="813"/>
      <c r="PFE19" s="813"/>
      <c r="PFF19" s="813"/>
      <c r="PFG19" s="813"/>
      <c r="PFH19" s="813"/>
      <c r="PFI19" s="813"/>
      <c r="PFJ19" s="813"/>
      <c r="PFK19" s="813"/>
      <c r="PFL19" s="813"/>
      <c r="PFM19" s="813"/>
      <c r="PFN19" s="813"/>
      <c r="PFO19" s="813"/>
      <c r="PFP19" s="813"/>
      <c r="PFQ19" s="813"/>
      <c r="PFR19" s="813"/>
      <c r="PFS19" s="813"/>
      <c r="PFT19" s="813"/>
      <c r="PFU19" s="813"/>
      <c r="PFV19" s="813"/>
      <c r="PFW19" s="813"/>
      <c r="PFX19" s="813"/>
      <c r="PFY19" s="813"/>
      <c r="PFZ19" s="813"/>
      <c r="PGA19" s="813"/>
      <c r="PGB19" s="813"/>
      <c r="PGC19" s="813"/>
      <c r="PGD19" s="813"/>
      <c r="PGE19" s="813"/>
      <c r="PGF19" s="813"/>
      <c r="PGG19" s="813"/>
      <c r="PGH19" s="813"/>
      <c r="PGI19" s="813"/>
      <c r="PGJ19" s="813"/>
      <c r="PGK19" s="813"/>
      <c r="PGL19" s="813"/>
      <c r="PGM19" s="813"/>
      <c r="PGN19" s="813"/>
      <c r="PGO19" s="813"/>
      <c r="PGP19" s="813"/>
      <c r="PGQ19" s="813"/>
      <c r="PGR19" s="813"/>
      <c r="PGS19" s="813"/>
      <c r="PGT19" s="813"/>
      <c r="PGU19" s="813"/>
      <c r="PGV19" s="813"/>
      <c r="PGW19" s="813"/>
      <c r="PGX19" s="813"/>
      <c r="PGY19" s="813"/>
      <c r="PGZ19" s="813"/>
      <c r="PHA19" s="813"/>
      <c r="PHB19" s="813"/>
      <c r="PHC19" s="813"/>
      <c r="PHD19" s="813"/>
      <c r="PHE19" s="813"/>
      <c r="PHF19" s="813"/>
      <c r="PHG19" s="813"/>
      <c r="PHH19" s="813"/>
      <c r="PHI19" s="813"/>
      <c r="PHJ19" s="813"/>
      <c r="PHK19" s="813"/>
      <c r="PHL19" s="813"/>
      <c r="PHM19" s="813"/>
      <c r="PHN19" s="813"/>
      <c r="PHO19" s="813"/>
      <c r="PHP19" s="813"/>
      <c r="PHQ19" s="813"/>
      <c r="PHR19" s="813"/>
      <c r="PHS19" s="813"/>
      <c r="PHT19" s="813"/>
      <c r="PHU19" s="813"/>
      <c r="PHV19" s="813"/>
      <c r="PHW19" s="813"/>
      <c r="PHX19" s="813"/>
      <c r="PHY19" s="813"/>
      <c r="PHZ19" s="813"/>
      <c r="PIA19" s="813"/>
      <c r="PIB19" s="813"/>
      <c r="PIC19" s="813"/>
      <c r="PID19" s="813"/>
      <c r="PIE19" s="813"/>
      <c r="PIF19" s="813"/>
      <c r="PIG19" s="813"/>
      <c r="PIH19" s="813"/>
      <c r="PII19" s="813"/>
      <c r="PIJ19" s="813"/>
      <c r="PIK19" s="813"/>
      <c r="PIL19" s="813"/>
      <c r="PIM19" s="813"/>
      <c r="PIN19" s="813"/>
      <c r="PIO19" s="813"/>
      <c r="PIP19" s="813"/>
      <c r="PIQ19" s="813"/>
      <c r="PIR19" s="813"/>
      <c r="PIS19" s="813"/>
      <c r="PIT19" s="813"/>
      <c r="PIU19" s="813"/>
      <c r="PIV19" s="813"/>
      <c r="PIW19" s="813"/>
      <c r="PIX19" s="813"/>
      <c r="PIY19" s="813"/>
      <c r="PIZ19" s="813"/>
      <c r="PJA19" s="813"/>
      <c r="PJB19" s="813"/>
      <c r="PJC19" s="813"/>
      <c r="PJD19" s="813"/>
      <c r="PJE19" s="813"/>
      <c r="PJF19" s="813"/>
      <c r="PJG19" s="813"/>
      <c r="PJH19" s="813"/>
      <c r="PJI19" s="813"/>
      <c r="PJJ19" s="813"/>
      <c r="PJK19" s="813"/>
      <c r="PJL19" s="813"/>
      <c r="PJM19" s="813"/>
      <c r="PJN19" s="813"/>
      <c r="PJO19" s="813"/>
      <c r="PJP19" s="813"/>
      <c r="PJQ19" s="813"/>
      <c r="PJR19" s="813"/>
      <c r="PJS19" s="813"/>
      <c r="PJT19" s="813"/>
      <c r="PJU19" s="813"/>
      <c r="PJV19" s="813"/>
      <c r="PJW19" s="813"/>
      <c r="PJX19" s="813"/>
      <c r="PJY19" s="813"/>
      <c r="PJZ19" s="813"/>
      <c r="PKA19" s="813"/>
      <c r="PKB19" s="813"/>
      <c r="PKC19" s="813"/>
      <c r="PKD19" s="813"/>
      <c r="PKE19" s="813"/>
      <c r="PKF19" s="813"/>
      <c r="PKG19" s="813"/>
      <c r="PKH19" s="813"/>
      <c r="PKI19" s="813"/>
      <c r="PKJ19" s="813"/>
      <c r="PKK19" s="813"/>
      <c r="PKL19" s="813"/>
      <c r="PKM19" s="813"/>
      <c r="PKN19" s="813"/>
      <c r="PKO19" s="813"/>
      <c r="PKP19" s="813"/>
      <c r="PKQ19" s="813"/>
      <c r="PKR19" s="813"/>
      <c r="PKS19" s="813"/>
      <c r="PKT19" s="813"/>
      <c r="PKU19" s="813"/>
      <c r="PKV19" s="813"/>
      <c r="PKW19" s="813"/>
      <c r="PKX19" s="813"/>
      <c r="PKY19" s="813"/>
      <c r="PKZ19" s="813"/>
      <c r="PLA19" s="813"/>
      <c r="PLB19" s="813"/>
      <c r="PLC19" s="813"/>
      <c r="PLD19" s="813"/>
      <c r="PLE19" s="813"/>
      <c r="PLF19" s="813"/>
      <c r="PLG19" s="813"/>
      <c r="PLH19" s="813"/>
      <c r="PLI19" s="813"/>
      <c r="PLJ19" s="813"/>
      <c r="PLK19" s="813"/>
      <c r="PLL19" s="813"/>
      <c r="PLM19" s="813"/>
      <c r="PLN19" s="813"/>
      <c r="PLO19" s="813"/>
      <c r="PLP19" s="813"/>
      <c r="PLQ19" s="813"/>
      <c r="PLR19" s="813"/>
      <c r="PLS19" s="813"/>
      <c r="PLT19" s="813"/>
      <c r="PLU19" s="813"/>
      <c r="PLV19" s="813"/>
      <c r="PLW19" s="813"/>
      <c r="PLX19" s="813"/>
      <c r="PLY19" s="813"/>
      <c r="PLZ19" s="813"/>
      <c r="PMA19" s="813"/>
      <c r="PMB19" s="813"/>
      <c r="PMC19" s="813"/>
      <c r="PMD19" s="813"/>
      <c r="PME19" s="813"/>
      <c r="PMF19" s="813"/>
      <c r="PMG19" s="813"/>
      <c r="PMH19" s="813"/>
      <c r="PMI19" s="813"/>
      <c r="PMJ19" s="813"/>
      <c r="PMK19" s="813"/>
      <c r="PML19" s="813"/>
      <c r="PMM19" s="813"/>
      <c r="PMN19" s="813"/>
      <c r="PMO19" s="813"/>
      <c r="PMP19" s="813"/>
      <c r="PMQ19" s="813"/>
      <c r="PMR19" s="813"/>
      <c r="PMS19" s="813"/>
      <c r="PMT19" s="813"/>
      <c r="PMU19" s="813"/>
      <c r="PMV19" s="813"/>
      <c r="PMW19" s="813"/>
      <c r="PMX19" s="813"/>
      <c r="PMY19" s="813"/>
      <c r="PMZ19" s="813"/>
      <c r="PNA19" s="813"/>
      <c r="PNB19" s="813"/>
      <c r="PNC19" s="813"/>
      <c r="PND19" s="813"/>
      <c r="PNE19" s="813"/>
      <c r="PNF19" s="813"/>
      <c r="PNG19" s="813"/>
      <c r="PNH19" s="813"/>
      <c r="PNI19" s="813"/>
      <c r="PNJ19" s="813"/>
      <c r="PNK19" s="813"/>
      <c r="PNL19" s="813"/>
      <c r="PNM19" s="813"/>
      <c r="PNN19" s="813"/>
      <c r="PNO19" s="813"/>
      <c r="PNP19" s="813"/>
      <c r="PNQ19" s="813"/>
      <c r="PNR19" s="813"/>
      <c r="PNS19" s="813"/>
      <c r="PNT19" s="813"/>
      <c r="PNU19" s="813"/>
      <c r="PNV19" s="813"/>
      <c r="PNW19" s="813"/>
      <c r="PNX19" s="813"/>
      <c r="PNY19" s="813"/>
      <c r="PNZ19" s="813"/>
      <c r="POA19" s="813"/>
      <c r="POB19" s="813"/>
      <c r="POC19" s="813"/>
      <c r="POD19" s="813"/>
      <c r="POE19" s="813"/>
      <c r="POF19" s="813"/>
      <c r="POG19" s="813"/>
      <c r="POH19" s="813"/>
      <c r="POI19" s="813"/>
      <c r="POJ19" s="813"/>
      <c r="POK19" s="813"/>
      <c r="POL19" s="813"/>
      <c r="POM19" s="813"/>
      <c r="PON19" s="813"/>
      <c r="POO19" s="813"/>
      <c r="POP19" s="813"/>
      <c r="POQ19" s="813"/>
      <c r="POR19" s="813"/>
      <c r="POS19" s="813"/>
      <c r="POT19" s="813"/>
      <c r="POU19" s="813"/>
      <c r="POV19" s="813"/>
      <c r="POW19" s="813"/>
      <c r="POX19" s="813"/>
      <c r="POY19" s="813"/>
      <c r="POZ19" s="813"/>
      <c r="PPA19" s="813"/>
      <c r="PPB19" s="813"/>
      <c r="PPC19" s="813"/>
      <c r="PPD19" s="813"/>
      <c r="PPE19" s="813"/>
      <c r="PPF19" s="813"/>
      <c r="PPG19" s="813"/>
      <c r="PPH19" s="813"/>
      <c r="PPI19" s="813"/>
      <c r="PPJ19" s="813"/>
      <c r="PPK19" s="813"/>
      <c r="PPL19" s="813"/>
      <c r="PPM19" s="813"/>
      <c r="PPN19" s="813"/>
      <c r="PPO19" s="813"/>
      <c r="PPP19" s="813"/>
      <c r="PPQ19" s="813"/>
      <c r="PPR19" s="813"/>
      <c r="PPS19" s="813"/>
      <c r="PPT19" s="813"/>
      <c r="PPU19" s="813"/>
      <c r="PPV19" s="813"/>
      <c r="PPW19" s="813"/>
      <c r="PPX19" s="813"/>
      <c r="PPY19" s="813"/>
      <c r="PPZ19" s="813"/>
      <c r="PQA19" s="813"/>
      <c r="PQB19" s="813"/>
      <c r="PQC19" s="813"/>
      <c r="PQD19" s="813"/>
      <c r="PQE19" s="813"/>
      <c r="PQF19" s="813"/>
      <c r="PQG19" s="813"/>
      <c r="PQH19" s="813"/>
      <c r="PQI19" s="813"/>
      <c r="PQJ19" s="813"/>
      <c r="PQK19" s="813"/>
      <c r="PQL19" s="813"/>
      <c r="PQM19" s="813"/>
      <c r="PQN19" s="813"/>
      <c r="PQO19" s="813"/>
      <c r="PQP19" s="813"/>
      <c r="PQQ19" s="813"/>
      <c r="PQR19" s="813"/>
      <c r="PQS19" s="813"/>
      <c r="PQT19" s="813"/>
      <c r="PQU19" s="813"/>
      <c r="PQV19" s="813"/>
      <c r="PQW19" s="813"/>
      <c r="PQX19" s="813"/>
      <c r="PQY19" s="813"/>
      <c r="PQZ19" s="813"/>
      <c r="PRA19" s="813"/>
      <c r="PRB19" s="813"/>
      <c r="PRC19" s="813"/>
      <c r="PRD19" s="813"/>
      <c r="PRE19" s="813"/>
      <c r="PRF19" s="813"/>
      <c r="PRG19" s="813"/>
      <c r="PRH19" s="813"/>
      <c r="PRI19" s="813"/>
      <c r="PRJ19" s="813"/>
      <c r="PRK19" s="813"/>
      <c r="PRL19" s="813"/>
      <c r="PRM19" s="813"/>
      <c r="PRN19" s="813"/>
      <c r="PRO19" s="813"/>
      <c r="PRP19" s="813"/>
      <c r="PRQ19" s="813"/>
      <c r="PRR19" s="813"/>
      <c r="PRS19" s="813"/>
      <c r="PRT19" s="813"/>
      <c r="PRU19" s="813"/>
      <c r="PRV19" s="813"/>
      <c r="PRW19" s="813"/>
      <c r="PRX19" s="813"/>
      <c r="PRY19" s="813"/>
      <c r="PRZ19" s="813"/>
      <c r="PSA19" s="813"/>
      <c r="PSB19" s="813"/>
      <c r="PSC19" s="813"/>
      <c r="PSD19" s="813"/>
      <c r="PSE19" s="813"/>
      <c r="PSF19" s="813"/>
      <c r="PSG19" s="813"/>
      <c r="PSH19" s="813"/>
      <c r="PSI19" s="813"/>
      <c r="PSJ19" s="813"/>
      <c r="PSK19" s="813"/>
      <c r="PSL19" s="813"/>
      <c r="PSM19" s="813"/>
      <c r="PSN19" s="813"/>
      <c r="PSO19" s="813"/>
      <c r="PSP19" s="813"/>
      <c r="PSQ19" s="813"/>
      <c r="PSR19" s="813"/>
      <c r="PSS19" s="813"/>
      <c r="PST19" s="813"/>
      <c r="PSU19" s="813"/>
      <c r="PSV19" s="813"/>
      <c r="PSW19" s="813"/>
      <c r="PSX19" s="813"/>
      <c r="PSY19" s="813"/>
      <c r="PSZ19" s="813"/>
      <c r="PTA19" s="813"/>
      <c r="PTB19" s="813"/>
      <c r="PTC19" s="813"/>
      <c r="PTD19" s="813"/>
      <c r="PTE19" s="813"/>
      <c r="PTF19" s="813"/>
      <c r="PTG19" s="813"/>
      <c r="PTH19" s="813"/>
      <c r="PTI19" s="813"/>
      <c r="PTJ19" s="813"/>
      <c r="PTK19" s="813"/>
      <c r="PTL19" s="813"/>
      <c r="PTM19" s="813"/>
      <c r="PTN19" s="813"/>
      <c r="PTO19" s="813"/>
      <c r="PTP19" s="813"/>
      <c r="PTQ19" s="813"/>
      <c r="PTR19" s="813"/>
      <c r="PTS19" s="813"/>
      <c r="PTT19" s="813"/>
      <c r="PTU19" s="813"/>
      <c r="PTV19" s="813"/>
      <c r="PTW19" s="813"/>
      <c r="PTX19" s="813"/>
      <c r="PTY19" s="813"/>
      <c r="PTZ19" s="813"/>
      <c r="PUA19" s="813"/>
      <c r="PUB19" s="813"/>
      <c r="PUC19" s="813"/>
      <c r="PUD19" s="813"/>
      <c r="PUE19" s="813"/>
      <c r="PUF19" s="813"/>
      <c r="PUG19" s="813"/>
      <c r="PUH19" s="813"/>
      <c r="PUI19" s="813"/>
      <c r="PUJ19" s="813"/>
      <c r="PUK19" s="813"/>
      <c r="PUL19" s="813"/>
      <c r="PUM19" s="813"/>
      <c r="PUN19" s="813"/>
      <c r="PUO19" s="813"/>
      <c r="PUP19" s="813"/>
      <c r="PUQ19" s="813"/>
      <c r="PUR19" s="813"/>
      <c r="PUS19" s="813"/>
      <c r="PUT19" s="813"/>
      <c r="PUU19" s="813"/>
      <c r="PUV19" s="813"/>
      <c r="PUW19" s="813"/>
      <c r="PUX19" s="813"/>
      <c r="PUY19" s="813"/>
      <c r="PUZ19" s="813"/>
      <c r="PVA19" s="813"/>
      <c r="PVB19" s="813"/>
      <c r="PVC19" s="813"/>
      <c r="PVD19" s="813"/>
      <c r="PVE19" s="813"/>
      <c r="PVF19" s="813"/>
      <c r="PVG19" s="813"/>
      <c r="PVH19" s="813"/>
      <c r="PVI19" s="813"/>
      <c r="PVJ19" s="813"/>
      <c r="PVK19" s="813"/>
      <c r="PVL19" s="813"/>
      <c r="PVM19" s="813"/>
      <c r="PVN19" s="813"/>
      <c r="PVO19" s="813"/>
      <c r="PVP19" s="813"/>
      <c r="PVQ19" s="813"/>
      <c r="PVR19" s="813"/>
      <c r="PVS19" s="813"/>
      <c r="PVT19" s="813"/>
      <c r="PVU19" s="813"/>
      <c r="PVV19" s="813"/>
      <c r="PVW19" s="813"/>
      <c r="PVX19" s="813"/>
      <c r="PVY19" s="813"/>
      <c r="PVZ19" s="813"/>
      <c r="PWA19" s="813"/>
      <c r="PWB19" s="813"/>
      <c r="PWC19" s="813"/>
      <c r="PWD19" s="813"/>
      <c r="PWE19" s="813"/>
      <c r="PWF19" s="813"/>
      <c r="PWG19" s="813"/>
      <c r="PWH19" s="813"/>
      <c r="PWI19" s="813"/>
      <c r="PWJ19" s="813"/>
      <c r="PWK19" s="813"/>
      <c r="PWL19" s="813"/>
      <c r="PWM19" s="813"/>
      <c r="PWN19" s="813"/>
      <c r="PWO19" s="813"/>
      <c r="PWP19" s="813"/>
      <c r="PWQ19" s="813"/>
      <c r="PWR19" s="813"/>
      <c r="PWS19" s="813"/>
      <c r="PWT19" s="813"/>
      <c r="PWU19" s="813"/>
      <c r="PWV19" s="813"/>
      <c r="PWW19" s="813"/>
      <c r="PWX19" s="813"/>
      <c r="PWY19" s="813"/>
      <c r="PWZ19" s="813"/>
      <c r="PXA19" s="813"/>
      <c r="PXB19" s="813"/>
      <c r="PXC19" s="813"/>
      <c r="PXD19" s="813"/>
      <c r="PXE19" s="813"/>
      <c r="PXF19" s="813"/>
      <c r="PXG19" s="813"/>
      <c r="PXH19" s="813"/>
      <c r="PXI19" s="813"/>
      <c r="PXJ19" s="813"/>
      <c r="PXK19" s="813"/>
      <c r="PXL19" s="813"/>
      <c r="PXM19" s="813"/>
      <c r="PXN19" s="813"/>
      <c r="PXO19" s="813"/>
      <c r="PXP19" s="813"/>
      <c r="PXQ19" s="813"/>
      <c r="PXR19" s="813"/>
      <c r="PXS19" s="813"/>
      <c r="PXT19" s="813"/>
      <c r="PXU19" s="813"/>
      <c r="PXV19" s="813"/>
      <c r="PXW19" s="813"/>
      <c r="PXX19" s="813"/>
      <c r="PXY19" s="813"/>
      <c r="PXZ19" s="813"/>
      <c r="PYA19" s="813"/>
      <c r="PYB19" s="813"/>
      <c r="PYC19" s="813"/>
      <c r="PYD19" s="813"/>
      <c r="PYE19" s="813"/>
      <c r="PYF19" s="813"/>
      <c r="PYG19" s="813"/>
      <c r="PYH19" s="813"/>
      <c r="PYI19" s="813"/>
      <c r="PYJ19" s="813"/>
      <c r="PYK19" s="813"/>
      <c r="PYL19" s="813"/>
      <c r="PYM19" s="813"/>
      <c r="PYN19" s="813"/>
      <c r="PYO19" s="813"/>
      <c r="PYP19" s="813"/>
      <c r="PYQ19" s="813"/>
      <c r="PYR19" s="813"/>
      <c r="PYS19" s="813"/>
      <c r="PYT19" s="813"/>
      <c r="PYU19" s="813"/>
      <c r="PYV19" s="813"/>
      <c r="PYW19" s="813"/>
      <c r="PYX19" s="813"/>
      <c r="PYY19" s="813"/>
      <c r="PYZ19" s="813"/>
      <c r="PZA19" s="813"/>
      <c r="PZB19" s="813"/>
      <c r="PZC19" s="813"/>
      <c r="PZD19" s="813"/>
      <c r="PZE19" s="813"/>
      <c r="PZF19" s="813"/>
      <c r="PZG19" s="813"/>
      <c r="PZH19" s="813"/>
      <c r="PZI19" s="813"/>
      <c r="PZJ19" s="813"/>
      <c r="PZK19" s="813"/>
      <c r="PZL19" s="813"/>
      <c r="PZM19" s="813"/>
      <c r="PZN19" s="813"/>
      <c r="PZO19" s="813"/>
      <c r="PZP19" s="813"/>
      <c r="PZQ19" s="813"/>
      <c r="PZR19" s="813"/>
      <c r="PZS19" s="813"/>
      <c r="PZT19" s="813"/>
      <c r="PZU19" s="813"/>
      <c r="PZV19" s="813"/>
      <c r="PZW19" s="813"/>
      <c r="PZX19" s="813"/>
      <c r="PZY19" s="813"/>
      <c r="PZZ19" s="813"/>
      <c r="QAA19" s="813"/>
      <c r="QAB19" s="813"/>
      <c r="QAC19" s="813"/>
      <c r="QAD19" s="813"/>
      <c r="QAE19" s="813"/>
      <c r="QAF19" s="813"/>
      <c r="QAG19" s="813"/>
      <c r="QAH19" s="813"/>
      <c r="QAI19" s="813"/>
      <c r="QAJ19" s="813"/>
      <c r="QAK19" s="813"/>
      <c r="QAL19" s="813"/>
      <c r="QAM19" s="813"/>
      <c r="QAN19" s="813"/>
      <c r="QAO19" s="813"/>
      <c r="QAP19" s="813"/>
      <c r="QAQ19" s="813"/>
      <c r="QAR19" s="813"/>
      <c r="QAS19" s="813"/>
      <c r="QAT19" s="813"/>
      <c r="QAU19" s="813"/>
      <c r="QAV19" s="813"/>
      <c r="QAW19" s="813"/>
      <c r="QAX19" s="813"/>
      <c r="QAY19" s="813"/>
      <c r="QAZ19" s="813"/>
      <c r="QBA19" s="813"/>
      <c r="QBB19" s="813"/>
      <c r="QBC19" s="813"/>
      <c r="QBD19" s="813"/>
      <c r="QBE19" s="813"/>
      <c r="QBF19" s="813"/>
      <c r="QBG19" s="813"/>
      <c r="QBH19" s="813"/>
      <c r="QBI19" s="813"/>
      <c r="QBJ19" s="813"/>
      <c r="QBK19" s="813"/>
      <c r="QBL19" s="813"/>
      <c r="QBM19" s="813"/>
      <c r="QBN19" s="813"/>
      <c r="QBO19" s="813"/>
      <c r="QBP19" s="813"/>
      <c r="QBQ19" s="813"/>
      <c r="QBR19" s="813"/>
      <c r="QBS19" s="813"/>
      <c r="QBT19" s="813"/>
      <c r="QBU19" s="813"/>
      <c r="QBV19" s="813"/>
      <c r="QBW19" s="813"/>
      <c r="QBX19" s="813"/>
      <c r="QBY19" s="813"/>
      <c r="QBZ19" s="813"/>
      <c r="QCA19" s="813"/>
      <c r="QCB19" s="813"/>
      <c r="QCC19" s="813"/>
      <c r="QCD19" s="813"/>
      <c r="QCE19" s="813"/>
      <c r="QCF19" s="813"/>
      <c r="QCG19" s="813"/>
      <c r="QCH19" s="813"/>
      <c r="QCI19" s="813"/>
      <c r="QCJ19" s="813"/>
      <c r="QCK19" s="813"/>
      <c r="QCL19" s="813"/>
      <c r="QCM19" s="813"/>
      <c r="QCN19" s="813"/>
      <c r="QCO19" s="813"/>
      <c r="QCP19" s="813"/>
      <c r="QCQ19" s="813"/>
      <c r="QCR19" s="813"/>
      <c r="QCS19" s="813"/>
      <c r="QCT19" s="813"/>
      <c r="QCU19" s="813"/>
      <c r="QCV19" s="813"/>
      <c r="QCW19" s="813"/>
      <c r="QCX19" s="813"/>
      <c r="QCY19" s="813"/>
      <c r="QCZ19" s="813"/>
      <c r="QDA19" s="813"/>
      <c r="QDB19" s="813"/>
      <c r="QDC19" s="813"/>
      <c r="QDD19" s="813"/>
      <c r="QDE19" s="813"/>
      <c r="QDF19" s="813"/>
      <c r="QDG19" s="813"/>
      <c r="QDH19" s="813"/>
      <c r="QDI19" s="813"/>
      <c r="QDJ19" s="813"/>
      <c r="QDK19" s="813"/>
      <c r="QDL19" s="813"/>
      <c r="QDM19" s="813"/>
      <c r="QDN19" s="813"/>
      <c r="QDO19" s="813"/>
      <c r="QDP19" s="813"/>
      <c r="QDQ19" s="813"/>
      <c r="QDR19" s="813"/>
      <c r="QDS19" s="813"/>
      <c r="QDT19" s="813"/>
      <c r="QDU19" s="813"/>
      <c r="QDV19" s="813"/>
      <c r="QDW19" s="813"/>
      <c r="QDX19" s="813"/>
      <c r="QDY19" s="813"/>
      <c r="QDZ19" s="813"/>
      <c r="QEA19" s="813"/>
      <c r="QEB19" s="813"/>
      <c r="QEC19" s="813"/>
      <c r="QED19" s="813"/>
      <c r="QEE19" s="813"/>
      <c r="QEF19" s="813"/>
      <c r="QEG19" s="813"/>
      <c r="QEH19" s="813"/>
      <c r="QEI19" s="813"/>
      <c r="QEJ19" s="813"/>
      <c r="QEK19" s="813"/>
      <c r="QEL19" s="813"/>
      <c r="QEM19" s="813"/>
      <c r="QEN19" s="813"/>
      <c r="QEO19" s="813"/>
      <c r="QEP19" s="813"/>
      <c r="QEQ19" s="813"/>
      <c r="QER19" s="813"/>
      <c r="QES19" s="813"/>
      <c r="QET19" s="813"/>
      <c r="QEU19" s="813"/>
      <c r="QEV19" s="813"/>
      <c r="QEW19" s="813"/>
      <c r="QEX19" s="813"/>
      <c r="QEY19" s="813"/>
      <c r="QEZ19" s="813"/>
      <c r="QFA19" s="813"/>
      <c r="QFB19" s="813"/>
      <c r="QFC19" s="813"/>
      <c r="QFD19" s="813"/>
      <c r="QFE19" s="813"/>
      <c r="QFF19" s="813"/>
      <c r="QFG19" s="813"/>
      <c r="QFH19" s="813"/>
      <c r="QFI19" s="813"/>
      <c r="QFJ19" s="813"/>
      <c r="QFK19" s="813"/>
      <c r="QFL19" s="813"/>
      <c r="QFM19" s="813"/>
      <c r="QFN19" s="813"/>
      <c r="QFO19" s="813"/>
      <c r="QFP19" s="813"/>
      <c r="QFQ19" s="813"/>
      <c r="QFR19" s="813"/>
      <c r="QFS19" s="813"/>
      <c r="QFT19" s="813"/>
      <c r="QFU19" s="813"/>
      <c r="QFV19" s="813"/>
      <c r="QFW19" s="813"/>
      <c r="QFX19" s="813"/>
      <c r="QFY19" s="813"/>
      <c r="QFZ19" s="813"/>
      <c r="QGA19" s="813"/>
      <c r="QGB19" s="813"/>
      <c r="QGC19" s="813"/>
      <c r="QGD19" s="813"/>
      <c r="QGE19" s="813"/>
      <c r="QGF19" s="813"/>
      <c r="QGG19" s="813"/>
      <c r="QGH19" s="813"/>
      <c r="QGI19" s="813"/>
      <c r="QGJ19" s="813"/>
      <c r="QGK19" s="813"/>
      <c r="QGL19" s="813"/>
      <c r="QGM19" s="813"/>
      <c r="QGN19" s="813"/>
      <c r="QGO19" s="813"/>
      <c r="QGP19" s="813"/>
      <c r="QGQ19" s="813"/>
      <c r="QGR19" s="813"/>
      <c r="QGS19" s="813"/>
      <c r="QGT19" s="813"/>
      <c r="QGU19" s="813"/>
      <c r="QGV19" s="813"/>
      <c r="QGW19" s="813"/>
      <c r="QGX19" s="813"/>
      <c r="QGY19" s="813"/>
      <c r="QGZ19" s="813"/>
      <c r="QHA19" s="813"/>
      <c r="QHB19" s="813"/>
      <c r="QHC19" s="813"/>
      <c r="QHD19" s="813"/>
      <c r="QHE19" s="813"/>
      <c r="QHF19" s="813"/>
      <c r="QHG19" s="813"/>
      <c r="QHH19" s="813"/>
      <c r="QHI19" s="813"/>
      <c r="QHJ19" s="813"/>
      <c r="QHK19" s="813"/>
      <c r="QHL19" s="813"/>
      <c r="QHM19" s="813"/>
      <c r="QHN19" s="813"/>
      <c r="QHO19" s="813"/>
      <c r="QHP19" s="813"/>
      <c r="QHQ19" s="813"/>
      <c r="QHR19" s="813"/>
      <c r="QHS19" s="813"/>
      <c r="QHT19" s="813"/>
      <c r="QHU19" s="813"/>
      <c r="QHV19" s="813"/>
      <c r="QHW19" s="813"/>
      <c r="QHX19" s="813"/>
      <c r="QHY19" s="813"/>
      <c r="QHZ19" s="813"/>
      <c r="QIA19" s="813"/>
      <c r="QIB19" s="813"/>
      <c r="QIC19" s="813"/>
      <c r="QID19" s="813"/>
      <c r="QIE19" s="813"/>
      <c r="QIF19" s="813"/>
      <c r="QIG19" s="813"/>
      <c r="QIH19" s="813"/>
      <c r="QII19" s="813"/>
      <c r="QIJ19" s="813"/>
      <c r="QIK19" s="813"/>
      <c r="QIL19" s="813"/>
      <c r="QIM19" s="813"/>
      <c r="QIN19" s="813"/>
      <c r="QIO19" s="813"/>
      <c r="QIP19" s="813"/>
      <c r="QIQ19" s="813"/>
      <c r="QIR19" s="813"/>
      <c r="QIS19" s="813"/>
      <c r="QIT19" s="813"/>
      <c r="QIU19" s="813"/>
      <c r="QIV19" s="813"/>
      <c r="QIW19" s="813"/>
      <c r="QIX19" s="813"/>
      <c r="QIY19" s="813"/>
      <c r="QIZ19" s="813"/>
      <c r="QJA19" s="813"/>
      <c r="QJB19" s="813"/>
      <c r="QJC19" s="813"/>
      <c r="QJD19" s="813"/>
      <c r="QJE19" s="813"/>
      <c r="QJF19" s="813"/>
      <c r="QJG19" s="813"/>
      <c r="QJH19" s="813"/>
      <c r="QJI19" s="813"/>
      <c r="QJJ19" s="813"/>
      <c r="QJK19" s="813"/>
      <c r="QJL19" s="813"/>
      <c r="QJM19" s="813"/>
      <c r="QJN19" s="813"/>
      <c r="QJO19" s="813"/>
      <c r="QJP19" s="813"/>
      <c r="QJQ19" s="813"/>
      <c r="QJR19" s="813"/>
      <c r="QJS19" s="813"/>
      <c r="QJT19" s="813"/>
      <c r="QJU19" s="813"/>
      <c r="QJV19" s="813"/>
      <c r="QJW19" s="813"/>
      <c r="QJX19" s="813"/>
      <c r="QJY19" s="813"/>
      <c r="QJZ19" s="813"/>
      <c r="QKA19" s="813"/>
      <c r="QKB19" s="813"/>
      <c r="QKC19" s="813"/>
      <c r="QKD19" s="813"/>
      <c r="QKE19" s="813"/>
      <c r="QKF19" s="813"/>
      <c r="QKG19" s="813"/>
      <c r="QKH19" s="813"/>
      <c r="QKI19" s="813"/>
      <c r="QKJ19" s="813"/>
      <c r="QKK19" s="813"/>
      <c r="QKL19" s="813"/>
      <c r="QKM19" s="813"/>
      <c r="QKN19" s="813"/>
      <c r="QKO19" s="813"/>
      <c r="QKP19" s="813"/>
      <c r="QKQ19" s="813"/>
      <c r="QKR19" s="813"/>
      <c r="QKS19" s="813"/>
      <c r="QKT19" s="813"/>
      <c r="QKU19" s="813"/>
      <c r="QKV19" s="813"/>
      <c r="QKW19" s="813"/>
      <c r="QKX19" s="813"/>
      <c r="QKY19" s="813"/>
      <c r="QKZ19" s="813"/>
      <c r="QLA19" s="813"/>
      <c r="QLB19" s="813"/>
      <c r="QLC19" s="813"/>
      <c r="QLD19" s="813"/>
      <c r="QLE19" s="813"/>
      <c r="QLF19" s="813"/>
      <c r="QLG19" s="813"/>
      <c r="QLH19" s="813"/>
      <c r="QLI19" s="813"/>
      <c r="QLJ19" s="813"/>
      <c r="QLK19" s="813"/>
      <c r="QLL19" s="813"/>
      <c r="QLM19" s="813"/>
      <c r="QLN19" s="813"/>
      <c r="QLO19" s="813"/>
      <c r="QLP19" s="813"/>
      <c r="QLQ19" s="813"/>
      <c r="QLR19" s="813"/>
      <c r="QLS19" s="813"/>
      <c r="QLT19" s="813"/>
      <c r="QLU19" s="813"/>
      <c r="QLV19" s="813"/>
      <c r="QLW19" s="813"/>
      <c r="QLX19" s="813"/>
      <c r="QLY19" s="813"/>
      <c r="QLZ19" s="813"/>
      <c r="QMA19" s="813"/>
      <c r="QMB19" s="813"/>
      <c r="QMC19" s="813"/>
      <c r="QMD19" s="813"/>
      <c r="QME19" s="813"/>
      <c r="QMF19" s="813"/>
      <c r="QMG19" s="813"/>
      <c r="QMH19" s="813"/>
      <c r="QMI19" s="813"/>
      <c r="QMJ19" s="813"/>
      <c r="QMK19" s="813"/>
      <c r="QML19" s="813"/>
      <c r="QMM19" s="813"/>
      <c r="QMN19" s="813"/>
      <c r="QMO19" s="813"/>
      <c r="QMP19" s="813"/>
      <c r="QMQ19" s="813"/>
      <c r="QMR19" s="813"/>
      <c r="QMS19" s="813"/>
      <c r="QMT19" s="813"/>
      <c r="QMU19" s="813"/>
      <c r="QMV19" s="813"/>
      <c r="QMW19" s="813"/>
      <c r="QMX19" s="813"/>
      <c r="QMY19" s="813"/>
      <c r="QMZ19" s="813"/>
      <c r="QNA19" s="813"/>
      <c r="QNB19" s="813"/>
      <c r="QNC19" s="813"/>
      <c r="QND19" s="813"/>
      <c r="QNE19" s="813"/>
      <c r="QNF19" s="813"/>
      <c r="QNG19" s="813"/>
      <c r="QNH19" s="813"/>
      <c r="QNI19" s="813"/>
      <c r="QNJ19" s="813"/>
      <c r="QNK19" s="813"/>
      <c r="QNL19" s="813"/>
      <c r="QNM19" s="813"/>
      <c r="QNN19" s="813"/>
      <c r="QNO19" s="813"/>
      <c r="QNP19" s="813"/>
      <c r="QNQ19" s="813"/>
      <c r="QNR19" s="813"/>
      <c r="QNS19" s="813"/>
      <c r="QNT19" s="813"/>
      <c r="QNU19" s="813"/>
      <c r="QNV19" s="813"/>
      <c r="QNW19" s="813"/>
      <c r="QNX19" s="813"/>
      <c r="QNY19" s="813"/>
      <c r="QNZ19" s="813"/>
      <c r="QOA19" s="813"/>
      <c r="QOB19" s="813"/>
      <c r="QOC19" s="813"/>
      <c r="QOD19" s="813"/>
      <c r="QOE19" s="813"/>
      <c r="QOF19" s="813"/>
      <c r="QOG19" s="813"/>
      <c r="QOH19" s="813"/>
      <c r="QOI19" s="813"/>
      <c r="QOJ19" s="813"/>
      <c r="QOK19" s="813"/>
      <c r="QOL19" s="813"/>
      <c r="QOM19" s="813"/>
      <c r="QON19" s="813"/>
      <c r="QOO19" s="813"/>
      <c r="QOP19" s="813"/>
      <c r="QOQ19" s="813"/>
      <c r="QOR19" s="813"/>
      <c r="QOS19" s="813"/>
      <c r="QOT19" s="813"/>
      <c r="QOU19" s="813"/>
      <c r="QOV19" s="813"/>
      <c r="QOW19" s="813"/>
      <c r="QOX19" s="813"/>
      <c r="QOY19" s="813"/>
      <c r="QOZ19" s="813"/>
      <c r="QPA19" s="813"/>
      <c r="QPB19" s="813"/>
      <c r="QPC19" s="813"/>
      <c r="QPD19" s="813"/>
      <c r="QPE19" s="813"/>
      <c r="QPF19" s="813"/>
      <c r="QPG19" s="813"/>
      <c r="QPH19" s="813"/>
      <c r="QPI19" s="813"/>
      <c r="QPJ19" s="813"/>
      <c r="QPK19" s="813"/>
      <c r="QPL19" s="813"/>
      <c r="QPM19" s="813"/>
      <c r="QPN19" s="813"/>
      <c r="QPO19" s="813"/>
      <c r="QPP19" s="813"/>
      <c r="QPQ19" s="813"/>
      <c r="QPR19" s="813"/>
      <c r="QPS19" s="813"/>
      <c r="QPT19" s="813"/>
      <c r="QPU19" s="813"/>
      <c r="QPV19" s="813"/>
      <c r="QPW19" s="813"/>
      <c r="QPX19" s="813"/>
      <c r="QPY19" s="813"/>
      <c r="QPZ19" s="813"/>
      <c r="QQA19" s="813"/>
      <c r="QQB19" s="813"/>
      <c r="QQC19" s="813"/>
      <c r="QQD19" s="813"/>
      <c r="QQE19" s="813"/>
      <c r="QQF19" s="813"/>
      <c r="QQG19" s="813"/>
      <c r="QQH19" s="813"/>
      <c r="QQI19" s="813"/>
      <c r="QQJ19" s="813"/>
      <c r="QQK19" s="813"/>
      <c r="QQL19" s="813"/>
      <c r="QQM19" s="813"/>
      <c r="QQN19" s="813"/>
      <c r="QQO19" s="813"/>
      <c r="QQP19" s="813"/>
      <c r="QQQ19" s="813"/>
      <c r="QQR19" s="813"/>
      <c r="QQS19" s="813"/>
      <c r="QQT19" s="813"/>
      <c r="QQU19" s="813"/>
      <c r="QQV19" s="813"/>
      <c r="QQW19" s="813"/>
      <c r="QQX19" s="813"/>
      <c r="QQY19" s="813"/>
      <c r="QQZ19" s="813"/>
      <c r="QRA19" s="813"/>
      <c r="QRB19" s="813"/>
      <c r="QRC19" s="813"/>
      <c r="QRD19" s="813"/>
      <c r="QRE19" s="813"/>
      <c r="QRF19" s="813"/>
      <c r="QRG19" s="813"/>
      <c r="QRH19" s="813"/>
      <c r="QRI19" s="813"/>
      <c r="QRJ19" s="813"/>
      <c r="QRK19" s="813"/>
      <c r="QRL19" s="813"/>
      <c r="QRM19" s="813"/>
      <c r="QRN19" s="813"/>
      <c r="QRO19" s="813"/>
      <c r="QRP19" s="813"/>
      <c r="QRQ19" s="813"/>
      <c r="QRR19" s="813"/>
      <c r="QRS19" s="813"/>
      <c r="QRT19" s="813"/>
      <c r="QRU19" s="813"/>
      <c r="QRV19" s="813"/>
      <c r="QRW19" s="813"/>
      <c r="QRX19" s="813"/>
      <c r="QRY19" s="813"/>
      <c r="QRZ19" s="813"/>
      <c r="QSA19" s="813"/>
      <c r="QSB19" s="813"/>
      <c r="QSC19" s="813"/>
      <c r="QSD19" s="813"/>
      <c r="QSE19" s="813"/>
      <c r="QSF19" s="813"/>
      <c r="QSG19" s="813"/>
      <c r="QSH19" s="813"/>
      <c r="QSI19" s="813"/>
      <c r="QSJ19" s="813"/>
      <c r="QSK19" s="813"/>
      <c r="QSL19" s="813"/>
      <c r="QSM19" s="813"/>
      <c r="QSN19" s="813"/>
      <c r="QSO19" s="813"/>
      <c r="QSP19" s="813"/>
      <c r="QSQ19" s="813"/>
      <c r="QSR19" s="813"/>
      <c r="QSS19" s="813"/>
      <c r="QST19" s="813"/>
      <c r="QSU19" s="813"/>
      <c r="QSV19" s="813"/>
      <c r="QSW19" s="813"/>
      <c r="QSX19" s="813"/>
      <c r="QSY19" s="813"/>
      <c r="QSZ19" s="813"/>
      <c r="QTA19" s="813"/>
      <c r="QTB19" s="813"/>
      <c r="QTC19" s="813"/>
      <c r="QTD19" s="813"/>
      <c r="QTE19" s="813"/>
      <c r="QTF19" s="813"/>
      <c r="QTG19" s="813"/>
      <c r="QTH19" s="813"/>
      <c r="QTI19" s="813"/>
      <c r="QTJ19" s="813"/>
      <c r="QTK19" s="813"/>
      <c r="QTL19" s="813"/>
      <c r="QTM19" s="813"/>
      <c r="QTN19" s="813"/>
      <c r="QTO19" s="813"/>
      <c r="QTP19" s="813"/>
      <c r="QTQ19" s="813"/>
      <c r="QTR19" s="813"/>
      <c r="QTS19" s="813"/>
      <c r="QTT19" s="813"/>
      <c r="QTU19" s="813"/>
      <c r="QTV19" s="813"/>
      <c r="QTW19" s="813"/>
      <c r="QTX19" s="813"/>
      <c r="QTY19" s="813"/>
      <c r="QTZ19" s="813"/>
      <c r="QUA19" s="813"/>
      <c r="QUB19" s="813"/>
      <c r="QUC19" s="813"/>
      <c r="QUD19" s="813"/>
      <c r="QUE19" s="813"/>
      <c r="QUF19" s="813"/>
      <c r="QUG19" s="813"/>
      <c r="QUH19" s="813"/>
      <c r="QUI19" s="813"/>
      <c r="QUJ19" s="813"/>
      <c r="QUK19" s="813"/>
      <c r="QUL19" s="813"/>
      <c r="QUM19" s="813"/>
      <c r="QUN19" s="813"/>
      <c r="QUO19" s="813"/>
      <c r="QUP19" s="813"/>
      <c r="QUQ19" s="813"/>
      <c r="QUR19" s="813"/>
      <c r="QUS19" s="813"/>
      <c r="QUT19" s="813"/>
      <c r="QUU19" s="813"/>
      <c r="QUV19" s="813"/>
      <c r="QUW19" s="813"/>
      <c r="QUX19" s="813"/>
      <c r="QUY19" s="813"/>
      <c r="QUZ19" s="813"/>
      <c r="QVA19" s="813"/>
      <c r="QVB19" s="813"/>
      <c r="QVC19" s="813"/>
      <c r="QVD19" s="813"/>
      <c r="QVE19" s="813"/>
      <c r="QVF19" s="813"/>
      <c r="QVG19" s="813"/>
      <c r="QVH19" s="813"/>
      <c r="QVI19" s="813"/>
      <c r="QVJ19" s="813"/>
      <c r="QVK19" s="813"/>
      <c r="QVL19" s="813"/>
      <c r="QVM19" s="813"/>
      <c r="QVN19" s="813"/>
      <c r="QVO19" s="813"/>
      <c r="QVP19" s="813"/>
      <c r="QVQ19" s="813"/>
      <c r="QVR19" s="813"/>
      <c r="QVS19" s="813"/>
      <c r="QVT19" s="813"/>
      <c r="QVU19" s="813"/>
      <c r="QVV19" s="813"/>
      <c r="QVW19" s="813"/>
      <c r="QVX19" s="813"/>
      <c r="QVY19" s="813"/>
      <c r="QVZ19" s="813"/>
      <c r="QWA19" s="813"/>
      <c r="QWB19" s="813"/>
      <c r="QWC19" s="813"/>
      <c r="QWD19" s="813"/>
      <c r="QWE19" s="813"/>
      <c r="QWF19" s="813"/>
      <c r="QWG19" s="813"/>
      <c r="QWH19" s="813"/>
      <c r="QWI19" s="813"/>
      <c r="QWJ19" s="813"/>
      <c r="QWK19" s="813"/>
      <c r="QWL19" s="813"/>
      <c r="QWM19" s="813"/>
      <c r="QWN19" s="813"/>
      <c r="QWO19" s="813"/>
      <c r="QWP19" s="813"/>
      <c r="QWQ19" s="813"/>
      <c r="QWR19" s="813"/>
      <c r="QWS19" s="813"/>
      <c r="QWT19" s="813"/>
      <c r="QWU19" s="813"/>
      <c r="QWV19" s="813"/>
      <c r="QWW19" s="813"/>
      <c r="QWX19" s="813"/>
      <c r="QWY19" s="813"/>
      <c r="QWZ19" s="813"/>
      <c r="QXA19" s="813"/>
      <c r="QXB19" s="813"/>
      <c r="QXC19" s="813"/>
      <c r="QXD19" s="813"/>
      <c r="QXE19" s="813"/>
      <c r="QXF19" s="813"/>
      <c r="QXG19" s="813"/>
      <c r="QXH19" s="813"/>
      <c r="QXI19" s="813"/>
      <c r="QXJ19" s="813"/>
      <c r="QXK19" s="813"/>
      <c r="QXL19" s="813"/>
      <c r="QXM19" s="813"/>
      <c r="QXN19" s="813"/>
      <c r="QXO19" s="813"/>
      <c r="QXP19" s="813"/>
      <c r="QXQ19" s="813"/>
      <c r="QXR19" s="813"/>
      <c r="QXS19" s="813"/>
      <c r="QXT19" s="813"/>
      <c r="QXU19" s="813"/>
      <c r="QXV19" s="813"/>
      <c r="QXW19" s="813"/>
      <c r="QXX19" s="813"/>
      <c r="QXY19" s="813"/>
      <c r="QXZ19" s="813"/>
      <c r="QYA19" s="813"/>
      <c r="QYB19" s="813"/>
      <c r="QYC19" s="813"/>
      <c r="QYD19" s="813"/>
      <c r="QYE19" s="813"/>
      <c r="QYF19" s="813"/>
      <c r="QYG19" s="813"/>
      <c r="QYH19" s="813"/>
      <c r="QYI19" s="813"/>
      <c r="QYJ19" s="813"/>
      <c r="QYK19" s="813"/>
      <c r="QYL19" s="813"/>
      <c r="QYM19" s="813"/>
      <c r="QYN19" s="813"/>
      <c r="QYO19" s="813"/>
      <c r="QYP19" s="813"/>
      <c r="QYQ19" s="813"/>
      <c r="QYR19" s="813"/>
      <c r="QYS19" s="813"/>
      <c r="QYT19" s="813"/>
      <c r="QYU19" s="813"/>
      <c r="QYV19" s="813"/>
      <c r="QYW19" s="813"/>
      <c r="QYX19" s="813"/>
      <c r="QYY19" s="813"/>
      <c r="QYZ19" s="813"/>
      <c r="QZA19" s="813"/>
      <c r="QZB19" s="813"/>
      <c r="QZC19" s="813"/>
      <c r="QZD19" s="813"/>
      <c r="QZE19" s="813"/>
      <c r="QZF19" s="813"/>
      <c r="QZG19" s="813"/>
      <c r="QZH19" s="813"/>
      <c r="QZI19" s="813"/>
      <c r="QZJ19" s="813"/>
      <c r="QZK19" s="813"/>
      <c r="QZL19" s="813"/>
      <c r="QZM19" s="813"/>
      <c r="QZN19" s="813"/>
      <c r="QZO19" s="813"/>
      <c r="QZP19" s="813"/>
      <c r="QZQ19" s="813"/>
      <c r="QZR19" s="813"/>
      <c r="QZS19" s="813"/>
      <c r="QZT19" s="813"/>
      <c r="QZU19" s="813"/>
      <c r="QZV19" s="813"/>
      <c r="QZW19" s="813"/>
      <c r="QZX19" s="813"/>
      <c r="QZY19" s="813"/>
      <c r="QZZ19" s="813"/>
      <c r="RAA19" s="813"/>
      <c r="RAB19" s="813"/>
      <c r="RAC19" s="813"/>
      <c r="RAD19" s="813"/>
      <c r="RAE19" s="813"/>
      <c r="RAF19" s="813"/>
      <c r="RAG19" s="813"/>
      <c r="RAH19" s="813"/>
      <c r="RAI19" s="813"/>
      <c r="RAJ19" s="813"/>
      <c r="RAK19" s="813"/>
      <c r="RAL19" s="813"/>
      <c r="RAM19" s="813"/>
      <c r="RAN19" s="813"/>
      <c r="RAO19" s="813"/>
      <c r="RAP19" s="813"/>
      <c r="RAQ19" s="813"/>
      <c r="RAR19" s="813"/>
      <c r="RAS19" s="813"/>
      <c r="RAT19" s="813"/>
      <c r="RAU19" s="813"/>
      <c r="RAV19" s="813"/>
      <c r="RAW19" s="813"/>
      <c r="RAX19" s="813"/>
      <c r="RAY19" s="813"/>
      <c r="RAZ19" s="813"/>
      <c r="RBA19" s="813"/>
      <c r="RBB19" s="813"/>
      <c r="RBC19" s="813"/>
      <c r="RBD19" s="813"/>
      <c r="RBE19" s="813"/>
      <c r="RBF19" s="813"/>
      <c r="RBG19" s="813"/>
      <c r="RBH19" s="813"/>
      <c r="RBI19" s="813"/>
      <c r="RBJ19" s="813"/>
      <c r="RBK19" s="813"/>
      <c r="RBL19" s="813"/>
      <c r="RBM19" s="813"/>
      <c r="RBN19" s="813"/>
      <c r="RBO19" s="813"/>
      <c r="RBP19" s="813"/>
      <c r="RBQ19" s="813"/>
      <c r="RBR19" s="813"/>
      <c r="RBS19" s="813"/>
      <c r="RBT19" s="813"/>
      <c r="RBU19" s="813"/>
      <c r="RBV19" s="813"/>
      <c r="RBW19" s="813"/>
      <c r="RBX19" s="813"/>
      <c r="RBY19" s="813"/>
      <c r="RBZ19" s="813"/>
      <c r="RCA19" s="813"/>
      <c r="RCB19" s="813"/>
      <c r="RCC19" s="813"/>
      <c r="RCD19" s="813"/>
      <c r="RCE19" s="813"/>
      <c r="RCF19" s="813"/>
      <c r="RCG19" s="813"/>
      <c r="RCH19" s="813"/>
      <c r="RCI19" s="813"/>
      <c r="RCJ19" s="813"/>
      <c r="RCK19" s="813"/>
      <c r="RCL19" s="813"/>
      <c r="RCM19" s="813"/>
      <c r="RCN19" s="813"/>
      <c r="RCO19" s="813"/>
      <c r="RCP19" s="813"/>
      <c r="RCQ19" s="813"/>
      <c r="RCR19" s="813"/>
      <c r="RCS19" s="813"/>
      <c r="RCT19" s="813"/>
      <c r="RCU19" s="813"/>
      <c r="RCV19" s="813"/>
      <c r="RCW19" s="813"/>
      <c r="RCX19" s="813"/>
      <c r="RCY19" s="813"/>
      <c r="RCZ19" s="813"/>
      <c r="RDA19" s="813"/>
      <c r="RDB19" s="813"/>
      <c r="RDC19" s="813"/>
      <c r="RDD19" s="813"/>
      <c r="RDE19" s="813"/>
      <c r="RDF19" s="813"/>
      <c r="RDG19" s="813"/>
      <c r="RDH19" s="813"/>
      <c r="RDI19" s="813"/>
      <c r="RDJ19" s="813"/>
      <c r="RDK19" s="813"/>
      <c r="RDL19" s="813"/>
      <c r="RDM19" s="813"/>
      <c r="RDN19" s="813"/>
      <c r="RDO19" s="813"/>
      <c r="RDP19" s="813"/>
      <c r="RDQ19" s="813"/>
      <c r="RDR19" s="813"/>
      <c r="RDS19" s="813"/>
      <c r="RDT19" s="813"/>
      <c r="RDU19" s="813"/>
      <c r="RDV19" s="813"/>
      <c r="RDW19" s="813"/>
      <c r="RDX19" s="813"/>
      <c r="RDY19" s="813"/>
      <c r="RDZ19" s="813"/>
      <c r="REA19" s="813"/>
      <c r="REB19" s="813"/>
      <c r="REC19" s="813"/>
      <c r="RED19" s="813"/>
      <c r="REE19" s="813"/>
      <c r="REF19" s="813"/>
      <c r="REG19" s="813"/>
      <c r="REH19" s="813"/>
      <c r="REI19" s="813"/>
      <c r="REJ19" s="813"/>
      <c r="REK19" s="813"/>
      <c r="REL19" s="813"/>
      <c r="REM19" s="813"/>
      <c r="REN19" s="813"/>
      <c r="REO19" s="813"/>
      <c r="REP19" s="813"/>
      <c r="REQ19" s="813"/>
      <c r="RER19" s="813"/>
      <c r="RES19" s="813"/>
      <c r="RET19" s="813"/>
      <c r="REU19" s="813"/>
      <c r="REV19" s="813"/>
      <c r="REW19" s="813"/>
      <c r="REX19" s="813"/>
      <c r="REY19" s="813"/>
      <c r="REZ19" s="813"/>
      <c r="RFA19" s="813"/>
      <c r="RFB19" s="813"/>
      <c r="RFC19" s="813"/>
      <c r="RFD19" s="813"/>
      <c r="RFE19" s="813"/>
      <c r="RFF19" s="813"/>
      <c r="RFG19" s="813"/>
      <c r="RFH19" s="813"/>
      <c r="RFI19" s="813"/>
      <c r="RFJ19" s="813"/>
      <c r="RFK19" s="813"/>
      <c r="RFL19" s="813"/>
      <c r="RFM19" s="813"/>
      <c r="RFN19" s="813"/>
      <c r="RFO19" s="813"/>
      <c r="RFP19" s="813"/>
      <c r="RFQ19" s="813"/>
      <c r="RFR19" s="813"/>
      <c r="RFS19" s="813"/>
      <c r="RFT19" s="813"/>
      <c r="RFU19" s="813"/>
      <c r="RFV19" s="813"/>
      <c r="RFW19" s="813"/>
      <c r="RFX19" s="813"/>
      <c r="RFY19" s="813"/>
      <c r="RFZ19" s="813"/>
      <c r="RGA19" s="813"/>
      <c r="RGB19" s="813"/>
      <c r="RGC19" s="813"/>
      <c r="RGD19" s="813"/>
      <c r="RGE19" s="813"/>
      <c r="RGF19" s="813"/>
      <c r="RGG19" s="813"/>
      <c r="RGH19" s="813"/>
      <c r="RGI19" s="813"/>
      <c r="RGJ19" s="813"/>
      <c r="RGK19" s="813"/>
      <c r="RGL19" s="813"/>
      <c r="RGM19" s="813"/>
      <c r="RGN19" s="813"/>
      <c r="RGO19" s="813"/>
      <c r="RGP19" s="813"/>
      <c r="RGQ19" s="813"/>
      <c r="RGR19" s="813"/>
      <c r="RGS19" s="813"/>
      <c r="RGT19" s="813"/>
      <c r="RGU19" s="813"/>
      <c r="RGV19" s="813"/>
      <c r="RGW19" s="813"/>
      <c r="RGX19" s="813"/>
      <c r="RGY19" s="813"/>
      <c r="RGZ19" s="813"/>
      <c r="RHA19" s="813"/>
      <c r="RHB19" s="813"/>
      <c r="RHC19" s="813"/>
      <c r="RHD19" s="813"/>
      <c r="RHE19" s="813"/>
      <c r="RHF19" s="813"/>
      <c r="RHG19" s="813"/>
      <c r="RHH19" s="813"/>
      <c r="RHI19" s="813"/>
      <c r="RHJ19" s="813"/>
      <c r="RHK19" s="813"/>
      <c r="RHL19" s="813"/>
      <c r="RHM19" s="813"/>
      <c r="RHN19" s="813"/>
      <c r="RHO19" s="813"/>
      <c r="RHP19" s="813"/>
      <c r="RHQ19" s="813"/>
      <c r="RHR19" s="813"/>
      <c r="RHS19" s="813"/>
      <c r="RHT19" s="813"/>
      <c r="RHU19" s="813"/>
      <c r="RHV19" s="813"/>
      <c r="RHW19" s="813"/>
      <c r="RHX19" s="813"/>
      <c r="RHY19" s="813"/>
      <c r="RHZ19" s="813"/>
      <c r="RIA19" s="813"/>
      <c r="RIB19" s="813"/>
      <c r="RIC19" s="813"/>
      <c r="RID19" s="813"/>
      <c r="RIE19" s="813"/>
      <c r="RIF19" s="813"/>
      <c r="RIG19" s="813"/>
      <c r="RIH19" s="813"/>
      <c r="RII19" s="813"/>
      <c r="RIJ19" s="813"/>
      <c r="RIK19" s="813"/>
      <c r="RIL19" s="813"/>
      <c r="RIM19" s="813"/>
      <c r="RIN19" s="813"/>
      <c r="RIO19" s="813"/>
      <c r="RIP19" s="813"/>
      <c r="RIQ19" s="813"/>
      <c r="RIR19" s="813"/>
      <c r="RIS19" s="813"/>
      <c r="RIT19" s="813"/>
      <c r="RIU19" s="813"/>
      <c r="RIV19" s="813"/>
      <c r="RIW19" s="813"/>
      <c r="RIX19" s="813"/>
      <c r="RIY19" s="813"/>
      <c r="RIZ19" s="813"/>
      <c r="RJA19" s="813"/>
      <c r="RJB19" s="813"/>
      <c r="RJC19" s="813"/>
      <c r="RJD19" s="813"/>
      <c r="RJE19" s="813"/>
      <c r="RJF19" s="813"/>
      <c r="RJG19" s="813"/>
      <c r="RJH19" s="813"/>
      <c r="RJI19" s="813"/>
      <c r="RJJ19" s="813"/>
      <c r="RJK19" s="813"/>
      <c r="RJL19" s="813"/>
      <c r="RJM19" s="813"/>
      <c r="RJN19" s="813"/>
      <c r="RJO19" s="813"/>
      <c r="RJP19" s="813"/>
      <c r="RJQ19" s="813"/>
      <c r="RJR19" s="813"/>
      <c r="RJS19" s="813"/>
      <c r="RJT19" s="813"/>
      <c r="RJU19" s="813"/>
      <c r="RJV19" s="813"/>
      <c r="RJW19" s="813"/>
      <c r="RJX19" s="813"/>
      <c r="RJY19" s="813"/>
      <c r="RJZ19" s="813"/>
      <c r="RKA19" s="813"/>
      <c r="RKB19" s="813"/>
      <c r="RKC19" s="813"/>
      <c r="RKD19" s="813"/>
      <c r="RKE19" s="813"/>
      <c r="RKF19" s="813"/>
      <c r="RKG19" s="813"/>
      <c r="RKH19" s="813"/>
      <c r="RKI19" s="813"/>
      <c r="RKJ19" s="813"/>
      <c r="RKK19" s="813"/>
      <c r="RKL19" s="813"/>
      <c r="RKM19" s="813"/>
      <c r="RKN19" s="813"/>
      <c r="RKO19" s="813"/>
      <c r="RKP19" s="813"/>
      <c r="RKQ19" s="813"/>
      <c r="RKR19" s="813"/>
      <c r="RKS19" s="813"/>
      <c r="RKT19" s="813"/>
      <c r="RKU19" s="813"/>
      <c r="RKV19" s="813"/>
      <c r="RKW19" s="813"/>
      <c r="RKX19" s="813"/>
      <c r="RKY19" s="813"/>
      <c r="RKZ19" s="813"/>
      <c r="RLA19" s="813"/>
      <c r="RLB19" s="813"/>
      <c r="RLC19" s="813"/>
      <c r="RLD19" s="813"/>
      <c r="RLE19" s="813"/>
      <c r="RLF19" s="813"/>
      <c r="RLG19" s="813"/>
      <c r="RLH19" s="813"/>
      <c r="RLI19" s="813"/>
      <c r="RLJ19" s="813"/>
      <c r="RLK19" s="813"/>
      <c r="RLL19" s="813"/>
      <c r="RLM19" s="813"/>
      <c r="RLN19" s="813"/>
      <c r="RLO19" s="813"/>
      <c r="RLP19" s="813"/>
      <c r="RLQ19" s="813"/>
      <c r="RLR19" s="813"/>
      <c r="RLS19" s="813"/>
      <c r="RLT19" s="813"/>
      <c r="RLU19" s="813"/>
      <c r="RLV19" s="813"/>
      <c r="RLW19" s="813"/>
      <c r="RLX19" s="813"/>
      <c r="RLY19" s="813"/>
      <c r="RLZ19" s="813"/>
      <c r="RMA19" s="813"/>
      <c r="RMB19" s="813"/>
      <c r="RMC19" s="813"/>
      <c r="RMD19" s="813"/>
      <c r="RME19" s="813"/>
      <c r="RMF19" s="813"/>
      <c r="RMG19" s="813"/>
      <c r="RMH19" s="813"/>
      <c r="RMI19" s="813"/>
      <c r="RMJ19" s="813"/>
      <c r="RMK19" s="813"/>
      <c r="RML19" s="813"/>
      <c r="RMM19" s="813"/>
      <c r="RMN19" s="813"/>
      <c r="RMO19" s="813"/>
      <c r="RMP19" s="813"/>
      <c r="RMQ19" s="813"/>
      <c r="RMR19" s="813"/>
      <c r="RMS19" s="813"/>
      <c r="RMT19" s="813"/>
      <c r="RMU19" s="813"/>
      <c r="RMV19" s="813"/>
      <c r="RMW19" s="813"/>
      <c r="RMX19" s="813"/>
      <c r="RMY19" s="813"/>
      <c r="RMZ19" s="813"/>
      <c r="RNA19" s="813"/>
      <c r="RNB19" s="813"/>
      <c r="RNC19" s="813"/>
      <c r="RND19" s="813"/>
      <c r="RNE19" s="813"/>
      <c r="RNF19" s="813"/>
      <c r="RNG19" s="813"/>
      <c r="RNH19" s="813"/>
      <c r="RNI19" s="813"/>
      <c r="RNJ19" s="813"/>
      <c r="RNK19" s="813"/>
      <c r="RNL19" s="813"/>
      <c r="RNM19" s="813"/>
      <c r="RNN19" s="813"/>
      <c r="RNO19" s="813"/>
      <c r="RNP19" s="813"/>
      <c r="RNQ19" s="813"/>
      <c r="RNR19" s="813"/>
      <c r="RNS19" s="813"/>
      <c r="RNT19" s="813"/>
      <c r="RNU19" s="813"/>
      <c r="RNV19" s="813"/>
      <c r="RNW19" s="813"/>
      <c r="RNX19" s="813"/>
      <c r="RNY19" s="813"/>
      <c r="RNZ19" s="813"/>
      <c r="ROA19" s="813"/>
      <c r="ROB19" s="813"/>
      <c r="ROC19" s="813"/>
      <c r="ROD19" s="813"/>
      <c r="ROE19" s="813"/>
      <c r="ROF19" s="813"/>
      <c r="ROG19" s="813"/>
      <c r="ROH19" s="813"/>
      <c r="ROI19" s="813"/>
      <c r="ROJ19" s="813"/>
      <c r="ROK19" s="813"/>
      <c r="ROL19" s="813"/>
      <c r="ROM19" s="813"/>
      <c r="RON19" s="813"/>
      <c r="ROO19" s="813"/>
      <c r="ROP19" s="813"/>
      <c r="ROQ19" s="813"/>
      <c r="ROR19" s="813"/>
      <c r="ROS19" s="813"/>
      <c r="ROT19" s="813"/>
      <c r="ROU19" s="813"/>
      <c r="ROV19" s="813"/>
      <c r="ROW19" s="813"/>
      <c r="ROX19" s="813"/>
      <c r="ROY19" s="813"/>
      <c r="ROZ19" s="813"/>
      <c r="RPA19" s="813"/>
      <c r="RPB19" s="813"/>
      <c r="RPC19" s="813"/>
      <c r="RPD19" s="813"/>
      <c r="RPE19" s="813"/>
      <c r="RPF19" s="813"/>
      <c r="RPG19" s="813"/>
      <c r="RPH19" s="813"/>
      <c r="RPI19" s="813"/>
      <c r="RPJ19" s="813"/>
      <c r="RPK19" s="813"/>
      <c r="RPL19" s="813"/>
      <c r="RPM19" s="813"/>
      <c r="RPN19" s="813"/>
      <c r="RPO19" s="813"/>
      <c r="RPP19" s="813"/>
      <c r="RPQ19" s="813"/>
      <c r="RPR19" s="813"/>
      <c r="RPS19" s="813"/>
      <c r="RPT19" s="813"/>
      <c r="RPU19" s="813"/>
      <c r="RPV19" s="813"/>
      <c r="RPW19" s="813"/>
      <c r="RPX19" s="813"/>
      <c r="RPY19" s="813"/>
      <c r="RPZ19" s="813"/>
      <c r="RQA19" s="813"/>
      <c r="RQB19" s="813"/>
      <c r="RQC19" s="813"/>
      <c r="RQD19" s="813"/>
      <c r="RQE19" s="813"/>
      <c r="RQF19" s="813"/>
      <c r="RQG19" s="813"/>
      <c r="RQH19" s="813"/>
      <c r="RQI19" s="813"/>
      <c r="RQJ19" s="813"/>
      <c r="RQK19" s="813"/>
      <c r="RQL19" s="813"/>
      <c r="RQM19" s="813"/>
      <c r="RQN19" s="813"/>
      <c r="RQO19" s="813"/>
      <c r="RQP19" s="813"/>
      <c r="RQQ19" s="813"/>
      <c r="RQR19" s="813"/>
      <c r="RQS19" s="813"/>
      <c r="RQT19" s="813"/>
      <c r="RQU19" s="813"/>
      <c r="RQV19" s="813"/>
      <c r="RQW19" s="813"/>
      <c r="RQX19" s="813"/>
      <c r="RQY19" s="813"/>
      <c r="RQZ19" s="813"/>
      <c r="RRA19" s="813"/>
      <c r="RRB19" s="813"/>
      <c r="RRC19" s="813"/>
      <c r="RRD19" s="813"/>
      <c r="RRE19" s="813"/>
      <c r="RRF19" s="813"/>
      <c r="RRG19" s="813"/>
      <c r="RRH19" s="813"/>
      <c r="RRI19" s="813"/>
      <c r="RRJ19" s="813"/>
      <c r="RRK19" s="813"/>
      <c r="RRL19" s="813"/>
      <c r="RRM19" s="813"/>
      <c r="RRN19" s="813"/>
      <c r="RRO19" s="813"/>
      <c r="RRP19" s="813"/>
      <c r="RRQ19" s="813"/>
      <c r="RRR19" s="813"/>
      <c r="RRS19" s="813"/>
      <c r="RRT19" s="813"/>
      <c r="RRU19" s="813"/>
      <c r="RRV19" s="813"/>
      <c r="RRW19" s="813"/>
      <c r="RRX19" s="813"/>
      <c r="RRY19" s="813"/>
      <c r="RRZ19" s="813"/>
      <c r="RSA19" s="813"/>
      <c r="RSB19" s="813"/>
      <c r="RSC19" s="813"/>
      <c r="RSD19" s="813"/>
      <c r="RSE19" s="813"/>
      <c r="RSF19" s="813"/>
      <c r="RSG19" s="813"/>
      <c r="RSH19" s="813"/>
      <c r="RSI19" s="813"/>
      <c r="RSJ19" s="813"/>
      <c r="RSK19" s="813"/>
      <c r="RSL19" s="813"/>
      <c r="RSM19" s="813"/>
      <c r="RSN19" s="813"/>
      <c r="RSO19" s="813"/>
      <c r="RSP19" s="813"/>
      <c r="RSQ19" s="813"/>
      <c r="RSR19" s="813"/>
      <c r="RSS19" s="813"/>
      <c r="RST19" s="813"/>
      <c r="RSU19" s="813"/>
      <c r="RSV19" s="813"/>
      <c r="RSW19" s="813"/>
      <c r="RSX19" s="813"/>
      <c r="RSY19" s="813"/>
      <c r="RSZ19" s="813"/>
      <c r="RTA19" s="813"/>
      <c r="RTB19" s="813"/>
      <c r="RTC19" s="813"/>
      <c r="RTD19" s="813"/>
      <c r="RTE19" s="813"/>
      <c r="RTF19" s="813"/>
      <c r="RTG19" s="813"/>
      <c r="RTH19" s="813"/>
      <c r="RTI19" s="813"/>
      <c r="RTJ19" s="813"/>
      <c r="RTK19" s="813"/>
      <c r="RTL19" s="813"/>
      <c r="RTM19" s="813"/>
      <c r="RTN19" s="813"/>
      <c r="RTO19" s="813"/>
      <c r="RTP19" s="813"/>
      <c r="RTQ19" s="813"/>
      <c r="RTR19" s="813"/>
      <c r="RTS19" s="813"/>
      <c r="RTT19" s="813"/>
      <c r="RTU19" s="813"/>
      <c r="RTV19" s="813"/>
      <c r="RTW19" s="813"/>
      <c r="RTX19" s="813"/>
      <c r="RTY19" s="813"/>
      <c r="RTZ19" s="813"/>
      <c r="RUA19" s="813"/>
      <c r="RUB19" s="813"/>
      <c r="RUC19" s="813"/>
      <c r="RUD19" s="813"/>
      <c r="RUE19" s="813"/>
      <c r="RUF19" s="813"/>
      <c r="RUG19" s="813"/>
      <c r="RUH19" s="813"/>
      <c r="RUI19" s="813"/>
      <c r="RUJ19" s="813"/>
      <c r="RUK19" s="813"/>
      <c r="RUL19" s="813"/>
      <c r="RUM19" s="813"/>
      <c r="RUN19" s="813"/>
      <c r="RUO19" s="813"/>
      <c r="RUP19" s="813"/>
      <c r="RUQ19" s="813"/>
      <c r="RUR19" s="813"/>
      <c r="RUS19" s="813"/>
      <c r="RUT19" s="813"/>
      <c r="RUU19" s="813"/>
      <c r="RUV19" s="813"/>
      <c r="RUW19" s="813"/>
      <c r="RUX19" s="813"/>
      <c r="RUY19" s="813"/>
      <c r="RUZ19" s="813"/>
      <c r="RVA19" s="813"/>
      <c r="RVB19" s="813"/>
      <c r="RVC19" s="813"/>
      <c r="RVD19" s="813"/>
      <c r="RVE19" s="813"/>
      <c r="RVF19" s="813"/>
      <c r="RVG19" s="813"/>
      <c r="RVH19" s="813"/>
      <c r="RVI19" s="813"/>
      <c r="RVJ19" s="813"/>
      <c r="RVK19" s="813"/>
      <c r="RVL19" s="813"/>
      <c r="RVM19" s="813"/>
      <c r="RVN19" s="813"/>
      <c r="RVO19" s="813"/>
      <c r="RVP19" s="813"/>
      <c r="RVQ19" s="813"/>
      <c r="RVR19" s="813"/>
      <c r="RVS19" s="813"/>
      <c r="RVT19" s="813"/>
      <c r="RVU19" s="813"/>
      <c r="RVV19" s="813"/>
      <c r="RVW19" s="813"/>
      <c r="RVX19" s="813"/>
      <c r="RVY19" s="813"/>
      <c r="RVZ19" s="813"/>
      <c r="RWA19" s="813"/>
      <c r="RWB19" s="813"/>
      <c r="RWC19" s="813"/>
      <c r="RWD19" s="813"/>
      <c r="RWE19" s="813"/>
      <c r="RWF19" s="813"/>
      <c r="RWG19" s="813"/>
      <c r="RWH19" s="813"/>
      <c r="RWI19" s="813"/>
      <c r="RWJ19" s="813"/>
      <c r="RWK19" s="813"/>
      <c r="RWL19" s="813"/>
      <c r="RWM19" s="813"/>
      <c r="RWN19" s="813"/>
      <c r="RWO19" s="813"/>
      <c r="RWP19" s="813"/>
      <c r="RWQ19" s="813"/>
      <c r="RWR19" s="813"/>
      <c r="RWS19" s="813"/>
      <c r="RWT19" s="813"/>
      <c r="RWU19" s="813"/>
      <c r="RWV19" s="813"/>
      <c r="RWW19" s="813"/>
      <c r="RWX19" s="813"/>
      <c r="RWY19" s="813"/>
      <c r="RWZ19" s="813"/>
      <c r="RXA19" s="813"/>
      <c r="RXB19" s="813"/>
      <c r="RXC19" s="813"/>
      <c r="RXD19" s="813"/>
      <c r="RXE19" s="813"/>
      <c r="RXF19" s="813"/>
      <c r="RXG19" s="813"/>
      <c r="RXH19" s="813"/>
      <c r="RXI19" s="813"/>
      <c r="RXJ19" s="813"/>
      <c r="RXK19" s="813"/>
      <c r="RXL19" s="813"/>
      <c r="RXM19" s="813"/>
      <c r="RXN19" s="813"/>
      <c r="RXO19" s="813"/>
      <c r="RXP19" s="813"/>
      <c r="RXQ19" s="813"/>
      <c r="RXR19" s="813"/>
      <c r="RXS19" s="813"/>
      <c r="RXT19" s="813"/>
      <c r="RXU19" s="813"/>
      <c r="RXV19" s="813"/>
      <c r="RXW19" s="813"/>
      <c r="RXX19" s="813"/>
      <c r="RXY19" s="813"/>
      <c r="RXZ19" s="813"/>
      <c r="RYA19" s="813"/>
      <c r="RYB19" s="813"/>
      <c r="RYC19" s="813"/>
      <c r="RYD19" s="813"/>
      <c r="RYE19" s="813"/>
      <c r="RYF19" s="813"/>
      <c r="RYG19" s="813"/>
      <c r="RYH19" s="813"/>
      <c r="RYI19" s="813"/>
      <c r="RYJ19" s="813"/>
      <c r="RYK19" s="813"/>
      <c r="RYL19" s="813"/>
      <c r="RYM19" s="813"/>
      <c r="RYN19" s="813"/>
      <c r="RYO19" s="813"/>
      <c r="RYP19" s="813"/>
      <c r="RYQ19" s="813"/>
      <c r="RYR19" s="813"/>
      <c r="RYS19" s="813"/>
      <c r="RYT19" s="813"/>
      <c r="RYU19" s="813"/>
      <c r="RYV19" s="813"/>
      <c r="RYW19" s="813"/>
      <c r="RYX19" s="813"/>
      <c r="RYY19" s="813"/>
      <c r="RYZ19" s="813"/>
      <c r="RZA19" s="813"/>
      <c r="RZB19" s="813"/>
      <c r="RZC19" s="813"/>
      <c r="RZD19" s="813"/>
      <c r="RZE19" s="813"/>
      <c r="RZF19" s="813"/>
      <c r="RZG19" s="813"/>
      <c r="RZH19" s="813"/>
      <c r="RZI19" s="813"/>
      <c r="RZJ19" s="813"/>
      <c r="RZK19" s="813"/>
      <c r="RZL19" s="813"/>
      <c r="RZM19" s="813"/>
      <c r="RZN19" s="813"/>
      <c r="RZO19" s="813"/>
      <c r="RZP19" s="813"/>
      <c r="RZQ19" s="813"/>
      <c r="RZR19" s="813"/>
      <c r="RZS19" s="813"/>
      <c r="RZT19" s="813"/>
      <c r="RZU19" s="813"/>
      <c r="RZV19" s="813"/>
      <c r="RZW19" s="813"/>
      <c r="RZX19" s="813"/>
      <c r="RZY19" s="813"/>
      <c r="RZZ19" s="813"/>
      <c r="SAA19" s="813"/>
      <c r="SAB19" s="813"/>
      <c r="SAC19" s="813"/>
      <c r="SAD19" s="813"/>
      <c r="SAE19" s="813"/>
      <c r="SAF19" s="813"/>
      <c r="SAG19" s="813"/>
      <c r="SAH19" s="813"/>
      <c r="SAI19" s="813"/>
      <c r="SAJ19" s="813"/>
      <c r="SAK19" s="813"/>
      <c r="SAL19" s="813"/>
      <c r="SAM19" s="813"/>
      <c r="SAN19" s="813"/>
      <c r="SAO19" s="813"/>
      <c r="SAP19" s="813"/>
      <c r="SAQ19" s="813"/>
      <c r="SAR19" s="813"/>
      <c r="SAS19" s="813"/>
      <c r="SAT19" s="813"/>
      <c r="SAU19" s="813"/>
      <c r="SAV19" s="813"/>
      <c r="SAW19" s="813"/>
      <c r="SAX19" s="813"/>
      <c r="SAY19" s="813"/>
      <c r="SAZ19" s="813"/>
      <c r="SBA19" s="813"/>
      <c r="SBB19" s="813"/>
      <c r="SBC19" s="813"/>
      <c r="SBD19" s="813"/>
      <c r="SBE19" s="813"/>
      <c r="SBF19" s="813"/>
      <c r="SBG19" s="813"/>
      <c r="SBH19" s="813"/>
      <c r="SBI19" s="813"/>
      <c r="SBJ19" s="813"/>
      <c r="SBK19" s="813"/>
      <c r="SBL19" s="813"/>
      <c r="SBM19" s="813"/>
      <c r="SBN19" s="813"/>
      <c r="SBO19" s="813"/>
      <c r="SBP19" s="813"/>
      <c r="SBQ19" s="813"/>
      <c r="SBR19" s="813"/>
      <c r="SBS19" s="813"/>
      <c r="SBT19" s="813"/>
      <c r="SBU19" s="813"/>
      <c r="SBV19" s="813"/>
      <c r="SBW19" s="813"/>
      <c r="SBX19" s="813"/>
      <c r="SBY19" s="813"/>
      <c r="SBZ19" s="813"/>
      <c r="SCA19" s="813"/>
      <c r="SCB19" s="813"/>
      <c r="SCC19" s="813"/>
      <c r="SCD19" s="813"/>
      <c r="SCE19" s="813"/>
      <c r="SCF19" s="813"/>
      <c r="SCG19" s="813"/>
      <c r="SCH19" s="813"/>
      <c r="SCI19" s="813"/>
      <c r="SCJ19" s="813"/>
      <c r="SCK19" s="813"/>
      <c r="SCL19" s="813"/>
      <c r="SCM19" s="813"/>
      <c r="SCN19" s="813"/>
      <c r="SCO19" s="813"/>
      <c r="SCP19" s="813"/>
      <c r="SCQ19" s="813"/>
      <c r="SCR19" s="813"/>
      <c r="SCS19" s="813"/>
      <c r="SCT19" s="813"/>
      <c r="SCU19" s="813"/>
      <c r="SCV19" s="813"/>
      <c r="SCW19" s="813"/>
      <c r="SCX19" s="813"/>
      <c r="SCY19" s="813"/>
      <c r="SCZ19" s="813"/>
      <c r="SDA19" s="813"/>
      <c r="SDB19" s="813"/>
      <c r="SDC19" s="813"/>
      <c r="SDD19" s="813"/>
      <c r="SDE19" s="813"/>
      <c r="SDF19" s="813"/>
      <c r="SDG19" s="813"/>
      <c r="SDH19" s="813"/>
      <c r="SDI19" s="813"/>
      <c r="SDJ19" s="813"/>
      <c r="SDK19" s="813"/>
      <c r="SDL19" s="813"/>
      <c r="SDM19" s="813"/>
      <c r="SDN19" s="813"/>
      <c r="SDO19" s="813"/>
      <c r="SDP19" s="813"/>
      <c r="SDQ19" s="813"/>
      <c r="SDR19" s="813"/>
      <c r="SDS19" s="813"/>
      <c r="SDT19" s="813"/>
      <c r="SDU19" s="813"/>
      <c r="SDV19" s="813"/>
      <c r="SDW19" s="813"/>
      <c r="SDX19" s="813"/>
      <c r="SDY19" s="813"/>
      <c r="SDZ19" s="813"/>
      <c r="SEA19" s="813"/>
      <c r="SEB19" s="813"/>
      <c r="SEC19" s="813"/>
      <c r="SED19" s="813"/>
      <c r="SEE19" s="813"/>
      <c r="SEF19" s="813"/>
      <c r="SEG19" s="813"/>
      <c r="SEH19" s="813"/>
      <c r="SEI19" s="813"/>
      <c r="SEJ19" s="813"/>
      <c r="SEK19" s="813"/>
      <c r="SEL19" s="813"/>
      <c r="SEM19" s="813"/>
      <c r="SEN19" s="813"/>
      <c r="SEO19" s="813"/>
      <c r="SEP19" s="813"/>
      <c r="SEQ19" s="813"/>
      <c r="SER19" s="813"/>
      <c r="SES19" s="813"/>
      <c r="SET19" s="813"/>
      <c r="SEU19" s="813"/>
      <c r="SEV19" s="813"/>
      <c r="SEW19" s="813"/>
      <c r="SEX19" s="813"/>
      <c r="SEY19" s="813"/>
      <c r="SEZ19" s="813"/>
      <c r="SFA19" s="813"/>
      <c r="SFB19" s="813"/>
      <c r="SFC19" s="813"/>
      <c r="SFD19" s="813"/>
      <c r="SFE19" s="813"/>
      <c r="SFF19" s="813"/>
      <c r="SFG19" s="813"/>
      <c r="SFH19" s="813"/>
      <c r="SFI19" s="813"/>
      <c r="SFJ19" s="813"/>
      <c r="SFK19" s="813"/>
      <c r="SFL19" s="813"/>
      <c r="SFM19" s="813"/>
      <c r="SFN19" s="813"/>
      <c r="SFO19" s="813"/>
      <c r="SFP19" s="813"/>
      <c r="SFQ19" s="813"/>
      <c r="SFR19" s="813"/>
      <c r="SFS19" s="813"/>
      <c r="SFT19" s="813"/>
      <c r="SFU19" s="813"/>
      <c r="SFV19" s="813"/>
      <c r="SFW19" s="813"/>
      <c r="SFX19" s="813"/>
      <c r="SFY19" s="813"/>
      <c r="SFZ19" s="813"/>
      <c r="SGA19" s="813"/>
      <c r="SGB19" s="813"/>
      <c r="SGC19" s="813"/>
      <c r="SGD19" s="813"/>
      <c r="SGE19" s="813"/>
      <c r="SGF19" s="813"/>
      <c r="SGG19" s="813"/>
      <c r="SGH19" s="813"/>
      <c r="SGI19" s="813"/>
      <c r="SGJ19" s="813"/>
      <c r="SGK19" s="813"/>
      <c r="SGL19" s="813"/>
      <c r="SGM19" s="813"/>
      <c r="SGN19" s="813"/>
      <c r="SGO19" s="813"/>
      <c r="SGP19" s="813"/>
      <c r="SGQ19" s="813"/>
      <c r="SGR19" s="813"/>
      <c r="SGS19" s="813"/>
      <c r="SGT19" s="813"/>
      <c r="SGU19" s="813"/>
      <c r="SGV19" s="813"/>
      <c r="SGW19" s="813"/>
      <c r="SGX19" s="813"/>
      <c r="SGY19" s="813"/>
      <c r="SGZ19" s="813"/>
      <c r="SHA19" s="813"/>
      <c r="SHB19" s="813"/>
      <c r="SHC19" s="813"/>
      <c r="SHD19" s="813"/>
      <c r="SHE19" s="813"/>
      <c r="SHF19" s="813"/>
      <c r="SHG19" s="813"/>
      <c r="SHH19" s="813"/>
      <c r="SHI19" s="813"/>
      <c r="SHJ19" s="813"/>
      <c r="SHK19" s="813"/>
      <c r="SHL19" s="813"/>
      <c r="SHM19" s="813"/>
      <c r="SHN19" s="813"/>
      <c r="SHO19" s="813"/>
      <c r="SHP19" s="813"/>
      <c r="SHQ19" s="813"/>
      <c r="SHR19" s="813"/>
      <c r="SHS19" s="813"/>
      <c r="SHT19" s="813"/>
      <c r="SHU19" s="813"/>
      <c r="SHV19" s="813"/>
      <c r="SHW19" s="813"/>
      <c r="SHX19" s="813"/>
      <c r="SHY19" s="813"/>
      <c r="SHZ19" s="813"/>
      <c r="SIA19" s="813"/>
      <c r="SIB19" s="813"/>
      <c r="SIC19" s="813"/>
      <c r="SID19" s="813"/>
      <c r="SIE19" s="813"/>
      <c r="SIF19" s="813"/>
      <c r="SIG19" s="813"/>
      <c r="SIH19" s="813"/>
      <c r="SII19" s="813"/>
      <c r="SIJ19" s="813"/>
      <c r="SIK19" s="813"/>
      <c r="SIL19" s="813"/>
      <c r="SIM19" s="813"/>
      <c r="SIN19" s="813"/>
      <c r="SIO19" s="813"/>
      <c r="SIP19" s="813"/>
      <c r="SIQ19" s="813"/>
      <c r="SIR19" s="813"/>
      <c r="SIS19" s="813"/>
      <c r="SIT19" s="813"/>
      <c r="SIU19" s="813"/>
      <c r="SIV19" s="813"/>
      <c r="SIW19" s="813"/>
      <c r="SIX19" s="813"/>
      <c r="SIY19" s="813"/>
      <c r="SIZ19" s="813"/>
      <c r="SJA19" s="813"/>
      <c r="SJB19" s="813"/>
      <c r="SJC19" s="813"/>
      <c r="SJD19" s="813"/>
      <c r="SJE19" s="813"/>
      <c r="SJF19" s="813"/>
      <c r="SJG19" s="813"/>
      <c r="SJH19" s="813"/>
      <c r="SJI19" s="813"/>
      <c r="SJJ19" s="813"/>
      <c r="SJK19" s="813"/>
      <c r="SJL19" s="813"/>
      <c r="SJM19" s="813"/>
      <c r="SJN19" s="813"/>
      <c r="SJO19" s="813"/>
      <c r="SJP19" s="813"/>
      <c r="SJQ19" s="813"/>
      <c r="SJR19" s="813"/>
      <c r="SJS19" s="813"/>
      <c r="SJT19" s="813"/>
      <c r="SJU19" s="813"/>
      <c r="SJV19" s="813"/>
      <c r="SJW19" s="813"/>
      <c r="SJX19" s="813"/>
      <c r="SJY19" s="813"/>
      <c r="SJZ19" s="813"/>
      <c r="SKA19" s="813"/>
      <c r="SKB19" s="813"/>
      <c r="SKC19" s="813"/>
      <c r="SKD19" s="813"/>
      <c r="SKE19" s="813"/>
      <c r="SKF19" s="813"/>
      <c r="SKG19" s="813"/>
      <c r="SKH19" s="813"/>
      <c r="SKI19" s="813"/>
      <c r="SKJ19" s="813"/>
      <c r="SKK19" s="813"/>
      <c r="SKL19" s="813"/>
      <c r="SKM19" s="813"/>
      <c r="SKN19" s="813"/>
      <c r="SKO19" s="813"/>
      <c r="SKP19" s="813"/>
      <c r="SKQ19" s="813"/>
      <c r="SKR19" s="813"/>
      <c r="SKS19" s="813"/>
      <c r="SKT19" s="813"/>
      <c r="SKU19" s="813"/>
      <c r="SKV19" s="813"/>
      <c r="SKW19" s="813"/>
      <c r="SKX19" s="813"/>
      <c r="SKY19" s="813"/>
      <c r="SKZ19" s="813"/>
      <c r="SLA19" s="813"/>
      <c r="SLB19" s="813"/>
      <c r="SLC19" s="813"/>
      <c r="SLD19" s="813"/>
      <c r="SLE19" s="813"/>
      <c r="SLF19" s="813"/>
      <c r="SLG19" s="813"/>
      <c r="SLH19" s="813"/>
      <c r="SLI19" s="813"/>
      <c r="SLJ19" s="813"/>
      <c r="SLK19" s="813"/>
      <c r="SLL19" s="813"/>
      <c r="SLM19" s="813"/>
      <c r="SLN19" s="813"/>
      <c r="SLO19" s="813"/>
      <c r="SLP19" s="813"/>
      <c r="SLQ19" s="813"/>
      <c r="SLR19" s="813"/>
      <c r="SLS19" s="813"/>
      <c r="SLT19" s="813"/>
      <c r="SLU19" s="813"/>
      <c r="SLV19" s="813"/>
      <c r="SLW19" s="813"/>
      <c r="SLX19" s="813"/>
      <c r="SLY19" s="813"/>
      <c r="SLZ19" s="813"/>
      <c r="SMA19" s="813"/>
      <c r="SMB19" s="813"/>
      <c r="SMC19" s="813"/>
      <c r="SMD19" s="813"/>
      <c r="SME19" s="813"/>
      <c r="SMF19" s="813"/>
      <c r="SMG19" s="813"/>
      <c r="SMH19" s="813"/>
      <c r="SMI19" s="813"/>
      <c r="SMJ19" s="813"/>
      <c r="SMK19" s="813"/>
      <c r="SML19" s="813"/>
      <c r="SMM19" s="813"/>
      <c r="SMN19" s="813"/>
      <c r="SMO19" s="813"/>
      <c r="SMP19" s="813"/>
      <c r="SMQ19" s="813"/>
      <c r="SMR19" s="813"/>
      <c r="SMS19" s="813"/>
      <c r="SMT19" s="813"/>
      <c r="SMU19" s="813"/>
      <c r="SMV19" s="813"/>
      <c r="SMW19" s="813"/>
      <c r="SMX19" s="813"/>
      <c r="SMY19" s="813"/>
      <c r="SMZ19" s="813"/>
      <c r="SNA19" s="813"/>
      <c r="SNB19" s="813"/>
      <c r="SNC19" s="813"/>
      <c r="SND19" s="813"/>
      <c r="SNE19" s="813"/>
      <c r="SNF19" s="813"/>
      <c r="SNG19" s="813"/>
      <c r="SNH19" s="813"/>
      <c r="SNI19" s="813"/>
      <c r="SNJ19" s="813"/>
      <c r="SNK19" s="813"/>
      <c r="SNL19" s="813"/>
      <c r="SNM19" s="813"/>
      <c r="SNN19" s="813"/>
      <c r="SNO19" s="813"/>
      <c r="SNP19" s="813"/>
      <c r="SNQ19" s="813"/>
      <c r="SNR19" s="813"/>
      <c r="SNS19" s="813"/>
      <c r="SNT19" s="813"/>
      <c r="SNU19" s="813"/>
      <c r="SNV19" s="813"/>
      <c r="SNW19" s="813"/>
      <c r="SNX19" s="813"/>
      <c r="SNY19" s="813"/>
      <c r="SNZ19" s="813"/>
      <c r="SOA19" s="813"/>
      <c r="SOB19" s="813"/>
      <c r="SOC19" s="813"/>
      <c r="SOD19" s="813"/>
      <c r="SOE19" s="813"/>
      <c r="SOF19" s="813"/>
      <c r="SOG19" s="813"/>
      <c r="SOH19" s="813"/>
      <c r="SOI19" s="813"/>
      <c r="SOJ19" s="813"/>
      <c r="SOK19" s="813"/>
      <c r="SOL19" s="813"/>
      <c r="SOM19" s="813"/>
      <c r="SON19" s="813"/>
      <c r="SOO19" s="813"/>
      <c r="SOP19" s="813"/>
      <c r="SOQ19" s="813"/>
      <c r="SOR19" s="813"/>
      <c r="SOS19" s="813"/>
      <c r="SOT19" s="813"/>
      <c r="SOU19" s="813"/>
      <c r="SOV19" s="813"/>
      <c r="SOW19" s="813"/>
      <c r="SOX19" s="813"/>
      <c r="SOY19" s="813"/>
      <c r="SOZ19" s="813"/>
      <c r="SPA19" s="813"/>
      <c r="SPB19" s="813"/>
      <c r="SPC19" s="813"/>
      <c r="SPD19" s="813"/>
      <c r="SPE19" s="813"/>
      <c r="SPF19" s="813"/>
      <c r="SPG19" s="813"/>
      <c r="SPH19" s="813"/>
      <c r="SPI19" s="813"/>
      <c r="SPJ19" s="813"/>
      <c r="SPK19" s="813"/>
      <c r="SPL19" s="813"/>
      <c r="SPM19" s="813"/>
      <c r="SPN19" s="813"/>
      <c r="SPO19" s="813"/>
      <c r="SPP19" s="813"/>
      <c r="SPQ19" s="813"/>
      <c r="SPR19" s="813"/>
      <c r="SPS19" s="813"/>
      <c r="SPT19" s="813"/>
      <c r="SPU19" s="813"/>
      <c r="SPV19" s="813"/>
      <c r="SPW19" s="813"/>
      <c r="SPX19" s="813"/>
      <c r="SPY19" s="813"/>
      <c r="SPZ19" s="813"/>
      <c r="SQA19" s="813"/>
      <c r="SQB19" s="813"/>
      <c r="SQC19" s="813"/>
      <c r="SQD19" s="813"/>
      <c r="SQE19" s="813"/>
      <c r="SQF19" s="813"/>
      <c r="SQG19" s="813"/>
      <c r="SQH19" s="813"/>
      <c r="SQI19" s="813"/>
      <c r="SQJ19" s="813"/>
      <c r="SQK19" s="813"/>
      <c r="SQL19" s="813"/>
      <c r="SQM19" s="813"/>
      <c r="SQN19" s="813"/>
      <c r="SQO19" s="813"/>
      <c r="SQP19" s="813"/>
      <c r="SQQ19" s="813"/>
      <c r="SQR19" s="813"/>
      <c r="SQS19" s="813"/>
      <c r="SQT19" s="813"/>
      <c r="SQU19" s="813"/>
      <c r="SQV19" s="813"/>
      <c r="SQW19" s="813"/>
      <c r="SQX19" s="813"/>
      <c r="SQY19" s="813"/>
      <c r="SQZ19" s="813"/>
      <c r="SRA19" s="813"/>
      <c r="SRB19" s="813"/>
      <c r="SRC19" s="813"/>
      <c r="SRD19" s="813"/>
      <c r="SRE19" s="813"/>
      <c r="SRF19" s="813"/>
      <c r="SRG19" s="813"/>
      <c r="SRH19" s="813"/>
      <c r="SRI19" s="813"/>
      <c r="SRJ19" s="813"/>
      <c r="SRK19" s="813"/>
      <c r="SRL19" s="813"/>
      <c r="SRM19" s="813"/>
      <c r="SRN19" s="813"/>
      <c r="SRO19" s="813"/>
      <c r="SRP19" s="813"/>
      <c r="SRQ19" s="813"/>
      <c r="SRR19" s="813"/>
      <c r="SRS19" s="813"/>
      <c r="SRT19" s="813"/>
      <c r="SRU19" s="813"/>
      <c r="SRV19" s="813"/>
      <c r="SRW19" s="813"/>
      <c r="SRX19" s="813"/>
      <c r="SRY19" s="813"/>
      <c r="SRZ19" s="813"/>
      <c r="SSA19" s="813"/>
      <c r="SSB19" s="813"/>
      <c r="SSC19" s="813"/>
      <c r="SSD19" s="813"/>
      <c r="SSE19" s="813"/>
      <c r="SSF19" s="813"/>
      <c r="SSG19" s="813"/>
      <c r="SSH19" s="813"/>
      <c r="SSI19" s="813"/>
      <c r="SSJ19" s="813"/>
      <c r="SSK19" s="813"/>
      <c r="SSL19" s="813"/>
      <c r="SSM19" s="813"/>
      <c r="SSN19" s="813"/>
      <c r="SSO19" s="813"/>
      <c r="SSP19" s="813"/>
      <c r="SSQ19" s="813"/>
      <c r="SSR19" s="813"/>
      <c r="SSS19" s="813"/>
      <c r="SST19" s="813"/>
      <c r="SSU19" s="813"/>
      <c r="SSV19" s="813"/>
      <c r="SSW19" s="813"/>
      <c r="SSX19" s="813"/>
      <c r="SSY19" s="813"/>
      <c r="SSZ19" s="813"/>
      <c r="STA19" s="813"/>
      <c r="STB19" s="813"/>
      <c r="STC19" s="813"/>
      <c r="STD19" s="813"/>
      <c r="STE19" s="813"/>
      <c r="STF19" s="813"/>
      <c r="STG19" s="813"/>
      <c r="STH19" s="813"/>
      <c r="STI19" s="813"/>
      <c r="STJ19" s="813"/>
      <c r="STK19" s="813"/>
      <c r="STL19" s="813"/>
      <c r="STM19" s="813"/>
      <c r="STN19" s="813"/>
      <c r="STO19" s="813"/>
      <c r="STP19" s="813"/>
      <c r="STQ19" s="813"/>
      <c r="STR19" s="813"/>
      <c r="STS19" s="813"/>
      <c r="STT19" s="813"/>
      <c r="STU19" s="813"/>
      <c r="STV19" s="813"/>
      <c r="STW19" s="813"/>
      <c r="STX19" s="813"/>
      <c r="STY19" s="813"/>
      <c r="STZ19" s="813"/>
      <c r="SUA19" s="813"/>
      <c r="SUB19" s="813"/>
      <c r="SUC19" s="813"/>
      <c r="SUD19" s="813"/>
      <c r="SUE19" s="813"/>
      <c r="SUF19" s="813"/>
      <c r="SUG19" s="813"/>
      <c r="SUH19" s="813"/>
      <c r="SUI19" s="813"/>
      <c r="SUJ19" s="813"/>
      <c r="SUK19" s="813"/>
      <c r="SUL19" s="813"/>
      <c r="SUM19" s="813"/>
      <c r="SUN19" s="813"/>
      <c r="SUO19" s="813"/>
      <c r="SUP19" s="813"/>
      <c r="SUQ19" s="813"/>
      <c r="SUR19" s="813"/>
      <c r="SUS19" s="813"/>
      <c r="SUT19" s="813"/>
      <c r="SUU19" s="813"/>
      <c r="SUV19" s="813"/>
      <c r="SUW19" s="813"/>
      <c r="SUX19" s="813"/>
      <c r="SUY19" s="813"/>
      <c r="SUZ19" s="813"/>
      <c r="SVA19" s="813"/>
      <c r="SVB19" s="813"/>
      <c r="SVC19" s="813"/>
      <c r="SVD19" s="813"/>
      <c r="SVE19" s="813"/>
      <c r="SVF19" s="813"/>
      <c r="SVG19" s="813"/>
      <c r="SVH19" s="813"/>
      <c r="SVI19" s="813"/>
      <c r="SVJ19" s="813"/>
      <c r="SVK19" s="813"/>
      <c r="SVL19" s="813"/>
      <c r="SVM19" s="813"/>
      <c r="SVN19" s="813"/>
      <c r="SVO19" s="813"/>
      <c r="SVP19" s="813"/>
      <c r="SVQ19" s="813"/>
      <c r="SVR19" s="813"/>
      <c r="SVS19" s="813"/>
      <c r="SVT19" s="813"/>
      <c r="SVU19" s="813"/>
      <c r="SVV19" s="813"/>
      <c r="SVW19" s="813"/>
      <c r="SVX19" s="813"/>
      <c r="SVY19" s="813"/>
      <c r="SVZ19" s="813"/>
      <c r="SWA19" s="813"/>
      <c r="SWB19" s="813"/>
      <c r="SWC19" s="813"/>
      <c r="SWD19" s="813"/>
      <c r="SWE19" s="813"/>
      <c r="SWF19" s="813"/>
      <c r="SWG19" s="813"/>
      <c r="SWH19" s="813"/>
      <c r="SWI19" s="813"/>
      <c r="SWJ19" s="813"/>
      <c r="SWK19" s="813"/>
      <c r="SWL19" s="813"/>
      <c r="SWM19" s="813"/>
      <c r="SWN19" s="813"/>
      <c r="SWO19" s="813"/>
      <c r="SWP19" s="813"/>
      <c r="SWQ19" s="813"/>
      <c r="SWR19" s="813"/>
      <c r="SWS19" s="813"/>
      <c r="SWT19" s="813"/>
      <c r="SWU19" s="813"/>
      <c r="SWV19" s="813"/>
      <c r="SWW19" s="813"/>
      <c r="SWX19" s="813"/>
      <c r="SWY19" s="813"/>
      <c r="SWZ19" s="813"/>
      <c r="SXA19" s="813"/>
      <c r="SXB19" s="813"/>
      <c r="SXC19" s="813"/>
      <c r="SXD19" s="813"/>
      <c r="SXE19" s="813"/>
      <c r="SXF19" s="813"/>
      <c r="SXG19" s="813"/>
      <c r="SXH19" s="813"/>
      <c r="SXI19" s="813"/>
      <c r="SXJ19" s="813"/>
      <c r="SXK19" s="813"/>
      <c r="SXL19" s="813"/>
      <c r="SXM19" s="813"/>
      <c r="SXN19" s="813"/>
      <c r="SXO19" s="813"/>
      <c r="SXP19" s="813"/>
      <c r="SXQ19" s="813"/>
      <c r="SXR19" s="813"/>
      <c r="SXS19" s="813"/>
      <c r="SXT19" s="813"/>
      <c r="SXU19" s="813"/>
      <c r="SXV19" s="813"/>
      <c r="SXW19" s="813"/>
      <c r="SXX19" s="813"/>
      <c r="SXY19" s="813"/>
      <c r="SXZ19" s="813"/>
      <c r="SYA19" s="813"/>
      <c r="SYB19" s="813"/>
      <c r="SYC19" s="813"/>
      <c r="SYD19" s="813"/>
      <c r="SYE19" s="813"/>
      <c r="SYF19" s="813"/>
      <c r="SYG19" s="813"/>
      <c r="SYH19" s="813"/>
      <c r="SYI19" s="813"/>
      <c r="SYJ19" s="813"/>
      <c r="SYK19" s="813"/>
      <c r="SYL19" s="813"/>
      <c r="SYM19" s="813"/>
      <c r="SYN19" s="813"/>
      <c r="SYO19" s="813"/>
      <c r="SYP19" s="813"/>
      <c r="SYQ19" s="813"/>
      <c r="SYR19" s="813"/>
      <c r="SYS19" s="813"/>
      <c r="SYT19" s="813"/>
      <c r="SYU19" s="813"/>
      <c r="SYV19" s="813"/>
      <c r="SYW19" s="813"/>
      <c r="SYX19" s="813"/>
      <c r="SYY19" s="813"/>
      <c r="SYZ19" s="813"/>
      <c r="SZA19" s="813"/>
      <c r="SZB19" s="813"/>
      <c r="SZC19" s="813"/>
      <c r="SZD19" s="813"/>
      <c r="SZE19" s="813"/>
      <c r="SZF19" s="813"/>
      <c r="SZG19" s="813"/>
      <c r="SZH19" s="813"/>
      <c r="SZI19" s="813"/>
      <c r="SZJ19" s="813"/>
      <c r="SZK19" s="813"/>
      <c r="SZL19" s="813"/>
      <c r="SZM19" s="813"/>
      <c r="SZN19" s="813"/>
      <c r="SZO19" s="813"/>
      <c r="SZP19" s="813"/>
      <c r="SZQ19" s="813"/>
      <c r="SZR19" s="813"/>
      <c r="SZS19" s="813"/>
      <c r="SZT19" s="813"/>
      <c r="SZU19" s="813"/>
      <c r="SZV19" s="813"/>
      <c r="SZW19" s="813"/>
      <c r="SZX19" s="813"/>
      <c r="SZY19" s="813"/>
      <c r="SZZ19" s="813"/>
      <c r="TAA19" s="813"/>
      <c r="TAB19" s="813"/>
      <c r="TAC19" s="813"/>
      <c r="TAD19" s="813"/>
      <c r="TAE19" s="813"/>
      <c r="TAF19" s="813"/>
      <c r="TAG19" s="813"/>
      <c r="TAH19" s="813"/>
      <c r="TAI19" s="813"/>
      <c r="TAJ19" s="813"/>
      <c r="TAK19" s="813"/>
      <c r="TAL19" s="813"/>
      <c r="TAM19" s="813"/>
      <c r="TAN19" s="813"/>
      <c r="TAO19" s="813"/>
      <c r="TAP19" s="813"/>
      <c r="TAQ19" s="813"/>
      <c r="TAR19" s="813"/>
      <c r="TAS19" s="813"/>
      <c r="TAT19" s="813"/>
      <c r="TAU19" s="813"/>
      <c r="TAV19" s="813"/>
      <c r="TAW19" s="813"/>
      <c r="TAX19" s="813"/>
      <c r="TAY19" s="813"/>
      <c r="TAZ19" s="813"/>
      <c r="TBA19" s="813"/>
      <c r="TBB19" s="813"/>
      <c r="TBC19" s="813"/>
      <c r="TBD19" s="813"/>
      <c r="TBE19" s="813"/>
      <c r="TBF19" s="813"/>
      <c r="TBG19" s="813"/>
      <c r="TBH19" s="813"/>
      <c r="TBI19" s="813"/>
      <c r="TBJ19" s="813"/>
      <c r="TBK19" s="813"/>
      <c r="TBL19" s="813"/>
      <c r="TBM19" s="813"/>
      <c r="TBN19" s="813"/>
      <c r="TBO19" s="813"/>
      <c r="TBP19" s="813"/>
      <c r="TBQ19" s="813"/>
      <c r="TBR19" s="813"/>
      <c r="TBS19" s="813"/>
      <c r="TBT19" s="813"/>
      <c r="TBU19" s="813"/>
      <c r="TBV19" s="813"/>
      <c r="TBW19" s="813"/>
      <c r="TBX19" s="813"/>
      <c r="TBY19" s="813"/>
      <c r="TBZ19" s="813"/>
      <c r="TCA19" s="813"/>
      <c r="TCB19" s="813"/>
      <c r="TCC19" s="813"/>
      <c r="TCD19" s="813"/>
      <c r="TCE19" s="813"/>
      <c r="TCF19" s="813"/>
      <c r="TCG19" s="813"/>
      <c r="TCH19" s="813"/>
      <c r="TCI19" s="813"/>
      <c r="TCJ19" s="813"/>
      <c r="TCK19" s="813"/>
      <c r="TCL19" s="813"/>
      <c r="TCM19" s="813"/>
      <c r="TCN19" s="813"/>
      <c r="TCO19" s="813"/>
      <c r="TCP19" s="813"/>
      <c r="TCQ19" s="813"/>
      <c r="TCR19" s="813"/>
      <c r="TCS19" s="813"/>
      <c r="TCT19" s="813"/>
      <c r="TCU19" s="813"/>
      <c r="TCV19" s="813"/>
      <c r="TCW19" s="813"/>
      <c r="TCX19" s="813"/>
      <c r="TCY19" s="813"/>
      <c r="TCZ19" s="813"/>
      <c r="TDA19" s="813"/>
      <c r="TDB19" s="813"/>
      <c r="TDC19" s="813"/>
      <c r="TDD19" s="813"/>
      <c r="TDE19" s="813"/>
      <c r="TDF19" s="813"/>
      <c r="TDG19" s="813"/>
      <c r="TDH19" s="813"/>
      <c r="TDI19" s="813"/>
      <c r="TDJ19" s="813"/>
      <c r="TDK19" s="813"/>
      <c r="TDL19" s="813"/>
      <c r="TDM19" s="813"/>
      <c r="TDN19" s="813"/>
      <c r="TDO19" s="813"/>
      <c r="TDP19" s="813"/>
      <c r="TDQ19" s="813"/>
      <c r="TDR19" s="813"/>
      <c r="TDS19" s="813"/>
      <c r="TDT19" s="813"/>
      <c r="TDU19" s="813"/>
      <c r="TDV19" s="813"/>
      <c r="TDW19" s="813"/>
      <c r="TDX19" s="813"/>
      <c r="TDY19" s="813"/>
      <c r="TDZ19" s="813"/>
      <c r="TEA19" s="813"/>
      <c r="TEB19" s="813"/>
      <c r="TEC19" s="813"/>
      <c r="TED19" s="813"/>
      <c r="TEE19" s="813"/>
      <c r="TEF19" s="813"/>
      <c r="TEG19" s="813"/>
      <c r="TEH19" s="813"/>
      <c r="TEI19" s="813"/>
      <c r="TEJ19" s="813"/>
      <c r="TEK19" s="813"/>
      <c r="TEL19" s="813"/>
      <c r="TEM19" s="813"/>
      <c r="TEN19" s="813"/>
      <c r="TEO19" s="813"/>
      <c r="TEP19" s="813"/>
      <c r="TEQ19" s="813"/>
      <c r="TER19" s="813"/>
      <c r="TES19" s="813"/>
      <c r="TET19" s="813"/>
      <c r="TEU19" s="813"/>
      <c r="TEV19" s="813"/>
      <c r="TEW19" s="813"/>
      <c r="TEX19" s="813"/>
      <c r="TEY19" s="813"/>
      <c r="TEZ19" s="813"/>
      <c r="TFA19" s="813"/>
      <c r="TFB19" s="813"/>
      <c r="TFC19" s="813"/>
      <c r="TFD19" s="813"/>
      <c r="TFE19" s="813"/>
      <c r="TFF19" s="813"/>
      <c r="TFG19" s="813"/>
      <c r="TFH19" s="813"/>
      <c r="TFI19" s="813"/>
      <c r="TFJ19" s="813"/>
      <c r="TFK19" s="813"/>
      <c r="TFL19" s="813"/>
      <c r="TFM19" s="813"/>
      <c r="TFN19" s="813"/>
      <c r="TFO19" s="813"/>
      <c r="TFP19" s="813"/>
      <c r="TFQ19" s="813"/>
      <c r="TFR19" s="813"/>
      <c r="TFS19" s="813"/>
      <c r="TFT19" s="813"/>
      <c r="TFU19" s="813"/>
      <c r="TFV19" s="813"/>
      <c r="TFW19" s="813"/>
      <c r="TFX19" s="813"/>
      <c r="TFY19" s="813"/>
      <c r="TFZ19" s="813"/>
      <c r="TGA19" s="813"/>
      <c r="TGB19" s="813"/>
      <c r="TGC19" s="813"/>
      <c r="TGD19" s="813"/>
      <c r="TGE19" s="813"/>
      <c r="TGF19" s="813"/>
      <c r="TGG19" s="813"/>
      <c r="TGH19" s="813"/>
      <c r="TGI19" s="813"/>
      <c r="TGJ19" s="813"/>
      <c r="TGK19" s="813"/>
      <c r="TGL19" s="813"/>
      <c r="TGM19" s="813"/>
      <c r="TGN19" s="813"/>
      <c r="TGO19" s="813"/>
      <c r="TGP19" s="813"/>
      <c r="TGQ19" s="813"/>
      <c r="TGR19" s="813"/>
      <c r="TGS19" s="813"/>
      <c r="TGT19" s="813"/>
      <c r="TGU19" s="813"/>
      <c r="TGV19" s="813"/>
      <c r="TGW19" s="813"/>
      <c r="TGX19" s="813"/>
      <c r="TGY19" s="813"/>
      <c r="TGZ19" s="813"/>
      <c r="THA19" s="813"/>
      <c r="THB19" s="813"/>
      <c r="THC19" s="813"/>
      <c r="THD19" s="813"/>
      <c r="THE19" s="813"/>
      <c r="THF19" s="813"/>
      <c r="THG19" s="813"/>
      <c r="THH19" s="813"/>
      <c r="THI19" s="813"/>
      <c r="THJ19" s="813"/>
      <c r="THK19" s="813"/>
      <c r="THL19" s="813"/>
      <c r="THM19" s="813"/>
      <c r="THN19" s="813"/>
      <c r="THO19" s="813"/>
      <c r="THP19" s="813"/>
      <c r="THQ19" s="813"/>
      <c r="THR19" s="813"/>
      <c r="THS19" s="813"/>
      <c r="THT19" s="813"/>
      <c r="THU19" s="813"/>
      <c r="THV19" s="813"/>
      <c r="THW19" s="813"/>
      <c r="THX19" s="813"/>
      <c r="THY19" s="813"/>
      <c r="THZ19" s="813"/>
      <c r="TIA19" s="813"/>
      <c r="TIB19" s="813"/>
      <c r="TIC19" s="813"/>
      <c r="TID19" s="813"/>
      <c r="TIE19" s="813"/>
      <c r="TIF19" s="813"/>
      <c r="TIG19" s="813"/>
      <c r="TIH19" s="813"/>
      <c r="TII19" s="813"/>
      <c r="TIJ19" s="813"/>
      <c r="TIK19" s="813"/>
      <c r="TIL19" s="813"/>
      <c r="TIM19" s="813"/>
      <c r="TIN19" s="813"/>
      <c r="TIO19" s="813"/>
      <c r="TIP19" s="813"/>
      <c r="TIQ19" s="813"/>
      <c r="TIR19" s="813"/>
      <c r="TIS19" s="813"/>
      <c r="TIT19" s="813"/>
      <c r="TIU19" s="813"/>
      <c r="TIV19" s="813"/>
      <c r="TIW19" s="813"/>
      <c r="TIX19" s="813"/>
      <c r="TIY19" s="813"/>
      <c r="TIZ19" s="813"/>
      <c r="TJA19" s="813"/>
      <c r="TJB19" s="813"/>
      <c r="TJC19" s="813"/>
      <c r="TJD19" s="813"/>
      <c r="TJE19" s="813"/>
      <c r="TJF19" s="813"/>
      <c r="TJG19" s="813"/>
      <c r="TJH19" s="813"/>
      <c r="TJI19" s="813"/>
      <c r="TJJ19" s="813"/>
      <c r="TJK19" s="813"/>
      <c r="TJL19" s="813"/>
      <c r="TJM19" s="813"/>
      <c r="TJN19" s="813"/>
      <c r="TJO19" s="813"/>
      <c r="TJP19" s="813"/>
      <c r="TJQ19" s="813"/>
      <c r="TJR19" s="813"/>
      <c r="TJS19" s="813"/>
      <c r="TJT19" s="813"/>
      <c r="TJU19" s="813"/>
      <c r="TJV19" s="813"/>
      <c r="TJW19" s="813"/>
      <c r="TJX19" s="813"/>
      <c r="TJY19" s="813"/>
      <c r="TJZ19" s="813"/>
      <c r="TKA19" s="813"/>
      <c r="TKB19" s="813"/>
      <c r="TKC19" s="813"/>
      <c r="TKD19" s="813"/>
      <c r="TKE19" s="813"/>
      <c r="TKF19" s="813"/>
      <c r="TKG19" s="813"/>
      <c r="TKH19" s="813"/>
      <c r="TKI19" s="813"/>
      <c r="TKJ19" s="813"/>
      <c r="TKK19" s="813"/>
      <c r="TKL19" s="813"/>
      <c r="TKM19" s="813"/>
      <c r="TKN19" s="813"/>
      <c r="TKO19" s="813"/>
      <c r="TKP19" s="813"/>
      <c r="TKQ19" s="813"/>
      <c r="TKR19" s="813"/>
      <c r="TKS19" s="813"/>
      <c r="TKT19" s="813"/>
      <c r="TKU19" s="813"/>
      <c r="TKV19" s="813"/>
      <c r="TKW19" s="813"/>
      <c r="TKX19" s="813"/>
      <c r="TKY19" s="813"/>
      <c r="TKZ19" s="813"/>
      <c r="TLA19" s="813"/>
      <c r="TLB19" s="813"/>
      <c r="TLC19" s="813"/>
      <c r="TLD19" s="813"/>
      <c r="TLE19" s="813"/>
      <c r="TLF19" s="813"/>
      <c r="TLG19" s="813"/>
      <c r="TLH19" s="813"/>
      <c r="TLI19" s="813"/>
      <c r="TLJ19" s="813"/>
      <c r="TLK19" s="813"/>
      <c r="TLL19" s="813"/>
      <c r="TLM19" s="813"/>
      <c r="TLN19" s="813"/>
      <c r="TLO19" s="813"/>
      <c r="TLP19" s="813"/>
      <c r="TLQ19" s="813"/>
      <c r="TLR19" s="813"/>
      <c r="TLS19" s="813"/>
      <c r="TLT19" s="813"/>
      <c r="TLU19" s="813"/>
      <c r="TLV19" s="813"/>
      <c r="TLW19" s="813"/>
      <c r="TLX19" s="813"/>
      <c r="TLY19" s="813"/>
      <c r="TLZ19" s="813"/>
      <c r="TMA19" s="813"/>
      <c r="TMB19" s="813"/>
      <c r="TMC19" s="813"/>
      <c r="TMD19" s="813"/>
      <c r="TME19" s="813"/>
      <c r="TMF19" s="813"/>
      <c r="TMG19" s="813"/>
      <c r="TMH19" s="813"/>
      <c r="TMI19" s="813"/>
      <c r="TMJ19" s="813"/>
      <c r="TMK19" s="813"/>
      <c r="TML19" s="813"/>
      <c r="TMM19" s="813"/>
      <c r="TMN19" s="813"/>
      <c r="TMO19" s="813"/>
      <c r="TMP19" s="813"/>
      <c r="TMQ19" s="813"/>
      <c r="TMR19" s="813"/>
      <c r="TMS19" s="813"/>
      <c r="TMT19" s="813"/>
      <c r="TMU19" s="813"/>
      <c r="TMV19" s="813"/>
      <c r="TMW19" s="813"/>
      <c r="TMX19" s="813"/>
      <c r="TMY19" s="813"/>
      <c r="TMZ19" s="813"/>
      <c r="TNA19" s="813"/>
      <c r="TNB19" s="813"/>
      <c r="TNC19" s="813"/>
      <c r="TND19" s="813"/>
      <c r="TNE19" s="813"/>
      <c r="TNF19" s="813"/>
      <c r="TNG19" s="813"/>
      <c r="TNH19" s="813"/>
      <c r="TNI19" s="813"/>
      <c r="TNJ19" s="813"/>
      <c r="TNK19" s="813"/>
      <c r="TNL19" s="813"/>
      <c r="TNM19" s="813"/>
      <c r="TNN19" s="813"/>
      <c r="TNO19" s="813"/>
      <c r="TNP19" s="813"/>
      <c r="TNQ19" s="813"/>
      <c r="TNR19" s="813"/>
      <c r="TNS19" s="813"/>
      <c r="TNT19" s="813"/>
      <c r="TNU19" s="813"/>
      <c r="TNV19" s="813"/>
      <c r="TNW19" s="813"/>
      <c r="TNX19" s="813"/>
      <c r="TNY19" s="813"/>
      <c r="TNZ19" s="813"/>
      <c r="TOA19" s="813"/>
      <c r="TOB19" s="813"/>
      <c r="TOC19" s="813"/>
      <c r="TOD19" s="813"/>
      <c r="TOE19" s="813"/>
      <c r="TOF19" s="813"/>
      <c r="TOG19" s="813"/>
      <c r="TOH19" s="813"/>
      <c r="TOI19" s="813"/>
      <c r="TOJ19" s="813"/>
      <c r="TOK19" s="813"/>
      <c r="TOL19" s="813"/>
      <c r="TOM19" s="813"/>
      <c r="TON19" s="813"/>
      <c r="TOO19" s="813"/>
      <c r="TOP19" s="813"/>
      <c r="TOQ19" s="813"/>
      <c r="TOR19" s="813"/>
      <c r="TOS19" s="813"/>
      <c r="TOT19" s="813"/>
      <c r="TOU19" s="813"/>
      <c r="TOV19" s="813"/>
      <c r="TOW19" s="813"/>
      <c r="TOX19" s="813"/>
      <c r="TOY19" s="813"/>
      <c r="TOZ19" s="813"/>
      <c r="TPA19" s="813"/>
      <c r="TPB19" s="813"/>
      <c r="TPC19" s="813"/>
      <c r="TPD19" s="813"/>
      <c r="TPE19" s="813"/>
      <c r="TPF19" s="813"/>
      <c r="TPG19" s="813"/>
      <c r="TPH19" s="813"/>
      <c r="TPI19" s="813"/>
      <c r="TPJ19" s="813"/>
      <c r="TPK19" s="813"/>
      <c r="TPL19" s="813"/>
      <c r="TPM19" s="813"/>
      <c r="TPN19" s="813"/>
      <c r="TPO19" s="813"/>
      <c r="TPP19" s="813"/>
      <c r="TPQ19" s="813"/>
      <c r="TPR19" s="813"/>
      <c r="TPS19" s="813"/>
      <c r="TPT19" s="813"/>
      <c r="TPU19" s="813"/>
      <c r="TPV19" s="813"/>
      <c r="TPW19" s="813"/>
      <c r="TPX19" s="813"/>
      <c r="TPY19" s="813"/>
      <c r="TPZ19" s="813"/>
      <c r="TQA19" s="813"/>
      <c r="TQB19" s="813"/>
      <c r="TQC19" s="813"/>
      <c r="TQD19" s="813"/>
      <c r="TQE19" s="813"/>
      <c r="TQF19" s="813"/>
      <c r="TQG19" s="813"/>
      <c r="TQH19" s="813"/>
      <c r="TQI19" s="813"/>
      <c r="TQJ19" s="813"/>
      <c r="TQK19" s="813"/>
      <c r="TQL19" s="813"/>
      <c r="TQM19" s="813"/>
      <c r="TQN19" s="813"/>
      <c r="TQO19" s="813"/>
      <c r="TQP19" s="813"/>
      <c r="TQQ19" s="813"/>
      <c r="TQR19" s="813"/>
      <c r="TQS19" s="813"/>
      <c r="TQT19" s="813"/>
      <c r="TQU19" s="813"/>
      <c r="TQV19" s="813"/>
      <c r="TQW19" s="813"/>
      <c r="TQX19" s="813"/>
      <c r="TQY19" s="813"/>
      <c r="TQZ19" s="813"/>
      <c r="TRA19" s="813"/>
      <c r="TRB19" s="813"/>
      <c r="TRC19" s="813"/>
      <c r="TRD19" s="813"/>
      <c r="TRE19" s="813"/>
      <c r="TRF19" s="813"/>
      <c r="TRG19" s="813"/>
      <c r="TRH19" s="813"/>
      <c r="TRI19" s="813"/>
      <c r="TRJ19" s="813"/>
      <c r="TRK19" s="813"/>
      <c r="TRL19" s="813"/>
      <c r="TRM19" s="813"/>
      <c r="TRN19" s="813"/>
      <c r="TRO19" s="813"/>
      <c r="TRP19" s="813"/>
      <c r="TRQ19" s="813"/>
      <c r="TRR19" s="813"/>
      <c r="TRS19" s="813"/>
      <c r="TRT19" s="813"/>
      <c r="TRU19" s="813"/>
      <c r="TRV19" s="813"/>
      <c r="TRW19" s="813"/>
      <c r="TRX19" s="813"/>
      <c r="TRY19" s="813"/>
      <c r="TRZ19" s="813"/>
      <c r="TSA19" s="813"/>
      <c r="TSB19" s="813"/>
      <c r="TSC19" s="813"/>
      <c r="TSD19" s="813"/>
      <c r="TSE19" s="813"/>
      <c r="TSF19" s="813"/>
      <c r="TSG19" s="813"/>
      <c r="TSH19" s="813"/>
      <c r="TSI19" s="813"/>
      <c r="TSJ19" s="813"/>
      <c r="TSK19" s="813"/>
      <c r="TSL19" s="813"/>
      <c r="TSM19" s="813"/>
      <c r="TSN19" s="813"/>
      <c r="TSO19" s="813"/>
      <c r="TSP19" s="813"/>
      <c r="TSQ19" s="813"/>
      <c r="TSR19" s="813"/>
      <c r="TSS19" s="813"/>
      <c r="TST19" s="813"/>
      <c r="TSU19" s="813"/>
      <c r="TSV19" s="813"/>
      <c r="TSW19" s="813"/>
      <c r="TSX19" s="813"/>
      <c r="TSY19" s="813"/>
      <c r="TSZ19" s="813"/>
      <c r="TTA19" s="813"/>
      <c r="TTB19" s="813"/>
      <c r="TTC19" s="813"/>
      <c r="TTD19" s="813"/>
      <c r="TTE19" s="813"/>
      <c r="TTF19" s="813"/>
      <c r="TTG19" s="813"/>
      <c r="TTH19" s="813"/>
      <c r="TTI19" s="813"/>
      <c r="TTJ19" s="813"/>
      <c r="TTK19" s="813"/>
      <c r="TTL19" s="813"/>
      <c r="TTM19" s="813"/>
      <c r="TTN19" s="813"/>
      <c r="TTO19" s="813"/>
      <c r="TTP19" s="813"/>
      <c r="TTQ19" s="813"/>
      <c r="TTR19" s="813"/>
      <c r="TTS19" s="813"/>
      <c r="TTT19" s="813"/>
      <c r="TTU19" s="813"/>
      <c r="TTV19" s="813"/>
      <c r="TTW19" s="813"/>
      <c r="TTX19" s="813"/>
      <c r="TTY19" s="813"/>
      <c r="TTZ19" s="813"/>
      <c r="TUA19" s="813"/>
      <c r="TUB19" s="813"/>
      <c r="TUC19" s="813"/>
      <c r="TUD19" s="813"/>
      <c r="TUE19" s="813"/>
      <c r="TUF19" s="813"/>
      <c r="TUG19" s="813"/>
      <c r="TUH19" s="813"/>
      <c r="TUI19" s="813"/>
      <c r="TUJ19" s="813"/>
      <c r="TUK19" s="813"/>
      <c r="TUL19" s="813"/>
      <c r="TUM19" s="813"/>
      <c r="TUN19" s="813"/>
      <c r="TUO19" s="813"/>
      <c r="TUP19" s="813"/>
      <c r="TUQ19" s="813"/>
      <c r="TUR19" s="813"/>
      <c r="TUS19" s="813"/>
      <c r="TUT19" s="813"/>
      <c r="TUU19" s="813"/>
      <c r="TUV19" s="813"/>
      <c r="TUW19" s="813"/>
      <c r="TUX19" s="813"/>
      <c r="TUY19" s="813"/>
      <c r="TUZ19" s="813"/>
      <c r="TVA19" s="813"/>
      <c r="TVB19" s="813"/>
      <c r="TVC19" s="813"/>
      <c r="TVD19" s="813"/>
      <c r="TVE19" s="813"/>
      <c r="TVF19" s="813"/>
      <c r="TVG19" s="813"/>
      <c r="TVH19" s="813"/>
      <c r="TVI19" s="813"/>
      <c r="TVJ19" s="813"/>
      <c r="TVK19" s="813"/>
      <c r="TVL19" s="813"/>
      <c r="TVM19" s="813"/>
      <c r="TVN19" s="813"/>
      <c r="TVO19" s="813"/>
      <c r="TVP19" s="813"/>
      <c r="TVQ19" s="813"/>
      <c r="TVR19" s="813"/>
      <c r="TVS19" s="813"/>
      <c r="TVT19" s="813"/>
      <c r="TVU19" s="813"/>
      <c r="TVV19" s="813"/>
      <c r="TVW19" s="813"/>
      <c r="TVX19" s="813"/>
      <c r="TVY19" s="813"/>
      <c r="TVZ19" s="813"/>
      <c r="TWA19" s="813"/>
      <c r="TWB19" s="813"/>
      <c r="TWC19" s="813"/>
      <c r="TWD19" s="813"/>
      <c r="TWE19" s="813"/>
      <c r="TWF19" s="813"/>
      <c r="TWG19" s="813"/>
      <c r="TWH19" s="813"/>
      <c r="TWI19" s="813"/>
      <c r="TWJ19" s="813"/>
      <c r="TWK19" s="813"/>
      <c r="TWL19" s="813"/>
      <c r="TWM19" s="813"/>
      <c r="TWN19" s="813"/>
      <c r="TWO19" s="813"/>
      <c r="TWP19" s="813"/>
      <c r="TWQ19" s="813"/>
      <c r="TWR19" s="813"/>
      <c r="TWS19" s="813"/>
      <c r="TWT19" s="813"/>
      <c r="TWU19" s="813"/>
      <c r="TWV19" s="813"/>
      <c r="TWW19" s="813"/>
      <c r="TWX19" s="813"/>
      <c r="TWY19" s="813"/>
      <c r="TWZ19" s="813"/>
      <c r="TXA19" s="813"/>
      <c r="TXB19" s="813"/>
      <c r="TXC19" s="813"/>
      <c r="TXD19" s="813"/>
      <c r="TXE19" s="813"/>
      <c r="TXF19" s="813"/>
      <c r="TXG19" s="813"/>
      <c r="TXH19" s="813"/>
      <c r="TXI19" s="813"/>
      <c r="TXJ19" s="813"/>
      <c r="TXK19" s="813"/>
      <c r="TXL19" s="813"/>
      <c r="TXM19" s="813"/>
      <c r="TXN19" s="813"/>
      <c r="TXO19" s="813"/>
      <c r="TXP19" s="813"/>
      <c r="TXQ19" s="813"/>
      <c r="TXR19" s="813"/>
      <c r="TXS19" s="813"/>
      <c r="TXT19" s="813"/>
      <c r="TXU19" s="813"/>
      <c r="TXV19" s="813"/>
      <c r="TXW19" s="813"/>
      <c r="TXX19" s="813"/>
      <c r="TXY19" s="813"/>
      <c r="TXZ19" s="813"/>
      <c r="TYA19" s="813"/>
      <c r="TYB19" s="813"/>
      <c r="TYC19" s="813"/>
      <c r="TYD19" s="813"/>
      <c r="TYE19" s="813"/>
      <c r="TYF19" s="813"/>
      <c r="TYG19" s="813"/>
      <c r="TYH19" s="813"/>
      <c r="TYI19" s="813"/>
      <c r="TYJ19" s="813"/>
      <c r="TYK19" s="813"/>
      <c r="TYL19" s="813"/>
      <c r="TYM19" s="813"/>
      <c r="TYN19" s="813"/>
      <c r="TYO19" s="813"/>
      <c r="TYP19" s="813"/>
      <c r="TYQ19" s="813"/>
      <c r="TYR19" s="813"/>
      <c r="TYS19" s="813"/>
      <c r="TYT19" s="813"/>
      <c r="TYU19" s="813"/>
      <c r="TYV19" s="813"/>
      <c r="TYW19" s="813"/>
      <c r="TYX19" s="813"/>
      <c r="TYY19" s="813"/>
      <c r="TYZ19" s="813"/>
      <c r="TZA19" s="813"/>
      <c r="TZB19" s="813"/>
      <c r="TZC19" s="813"/>
      <c r="TZD19" s="813"/>
      <c r="TZE19" s="813"/>
      <c r="TZF19" s="813"/>
      <c r="TZG19" s="813"/>
      <c r="TZH19" s="813"/>
      <c r="TZI19" s="813"/>
      <c r="TZJ19" s="813"/>
      <c r="TZK19" s="813"/>
      <c r="TZL19" s="813"/>
      <c r="TZM19" s="813"/>
      <c r="TZN19" s="813"/>
      <c r="TZO19" s="813"/>
      <c r="TZP19" s="813"/>
      <c r="TZQ19" s="813"/>
      <c r="TZR19" s="813"/>
      <c r="TZS19" s="813"/>
      <c r="TZT19" s="813"/>
      <c r="TZU19" s="813"/>
      <c r="TZV19" s="813"/>
      <c r="TZW19" s="813"/>
      <c r="TZX19" s="813"/>
      <c r="TZY19" s="813"/>
      <c r="TZZ19" s="813"/>
      <c r="UAA19" s="813"/>
      <c r="UAB19" s="813"/>
      <c r="UAC19" s="813"/>
      <c r="UAD19" s="813"/>
      <c r="UAE19" s="813"/>
      <c r="UAF19" s="813"/>
      <c r="UAG19" s="813"/>
      <c r="UAH19" s="813"/>
      <c r="UAI19" s="813"/>
      <c r="UAJ19" s="813"/>
      <c r="UAK19" s="813"/>
      <c r="UAL19" s="813"/>
      <c r="UAM19" s="813"/>
      <c r="UAN19" s="813"/>
      <c r="UAO19" s="813"/>
      <c r="UAP19" s="813"/>
      <c r="UAQ19" s="813"/>
      <c r="UAR19" s="813"/>
      <c r="UAS19" s="813"/>
      <c r="UAT19" s="813"/>
      <c r="UAU19" s="813"/>
      <c r="UAV19" s="813"/>
      <c r="UAW19" s="813"/>
      <c r="UAX19" s="813"/>
      <c r="UAY19" s="813"/>
      <c r="UAZ19" s="813"/>
      <c r="UBA19" s="813"/>
      <c r="UBB19" s="813"/>
      <c r="UBC19" s="813"/>
      <c r="UBD19" s="813"/>
      <c r="UBE19" s="813"/>
      <c r="UBF19" s="813"/>
      <c r="UBG19" s="813"/>
      <c r="UBH19" s="813"/>
      <c r="UBI19" s="813"/>
      <c r="UBJ19" s="813"/>
      <c r="UBK19" s="813"/>
      <c r="UBL19" s="813"/>
      <c r="UBM19" s="813"/>
      <c r="UBN19" s="813"/>
      <c r="UBO19" s="813"/>
      <c r="UBP19" s="813"/>
      <c r="UBQ19" s="813"/>
      <c r="UBR19" s="813"/>
      <c r="UBS19" s="813"/>
      <c r="UBT19" s="813"/>
      <c r="UBU19" s="813"/>
      <c r="UBV19" s="813"/>
      <c r="UBW19" s="813"/>
      <c r="UBX19" s="813"/>
      <c r="UBY19" s="813"/>
      <c r="UBZ19" s="813"/>
      <c r="UCA19" s="813"/>
      <c r="UCB19" s="813"/>
      <c r="UCC19" s="813"/>
      <c r="UCD19" s="813"/>
      <c r="UCE19" s="813"/>
      <c r="UCF19" s="813"/>
      <c r="UCG19" s="813"/>
      <c r="UCH19" s="813"/>
      <c r="UCI19" s="813"/>
      <c r="UCJ19" s="813"/>
      <c r="UCK19" s="813"/>
      <c r="UCL19" s="813"/>
      <c r="UCM19" s="813"/>
      <c r="UCN19" s="813"/>
      <c r="UCO19" s="813"/>
      <c r="UCP19" s="813"/>
      <c r="UCQ19" s="813"/>
      <c r="UCR19" s="813"/>
      <c r="UCS19" s="813"/>
      <c r="UCT19" s="813"/>
      <c r="UCU19" s="813"/>
      <c r="UCV19" s="813"/>
      <c r="UCW19" s="813"/>
      <c r="UCX19" s="813"/>
      <c r="UCY19" s="813"/>
      <c r="UCZ19" s="813"/>
      <c r="UDA19" s="813"/>
      <c r="UDB19" s="813"/>
      <c r="UDC19" s="813"/>
      <c r="UDD19" s="813"/>
      <c r="UDE19" s="813"/>
      <c r="UDF19" s="813"/>
      <c r="UDG19" s="813"/>
      <c r="UDH19" s="813"/>
      <c r="UDI19" s="813"/>
      <c r="UDJ19" s="813"/>
      <c r="UDK19" s="813"/>
      <c r="UDL19" s="813"/>
      <c r="UDM19" s="813"/>
      <c r="UDN19" s="813"/>
      <c r="UDO19" s="813"/>
      <c r="UDP19" s="813"/>
      <c r="UDQ19" s="813"/>
      <c r="UDR19" s="813"/>
      <c r="UDS19" s="813"/>
      <c r="UDT19" s="813"/>
      <c r="UDU19" s="813"/>
      <c r="UDV19" s="813"/>
      <c r="UDW19" s="813"/>
      <c r="UDX19" s="813"/>
      <c r="UDY19" s="813"/>
      <c r="UDZ19" s="813"/>
      <c r="UEA19" s="813"/>
      <c r="UEB19" s="813"/>
      <c r="UEC19" s="813"/>
      <c r="UED19" s="813"/>
      <c r="UEE19" s="813"/>
      <c r="UEF19" s="813"/>
      <c r="UEG19" s="813"/>
      <c r="UEH19" s="813"/>
      <c r="UEI19" s="813"/>
      <c r="UEJ19" s="813"/>
      <c r="UEK19" s="813"/>
      <c r="UEL19" s="813"/>
      <c r="UEM19" s="813"/>
      <c r="UEN19" s="813"/>
      <c r="UEO19" s="813"/>
      <c r="UEP19" s="813"/>
      <c r="UEQ19" s="813"/>
      <c r="UER19" s="813"/>
      <c r="UES19" s="813"/>
      <c r="UET19" s="813"/>
      <c r="UEU19" s="813"/>
      <c r="UEV19" s="813"/>
      <c r="UEW19" s="813"/>
      <c r="UEX19" s="813"/>
      <c r="UEY19" s="813"/>
      <c r="UEZ19" s="813"/>
      <c r="UFA19" s="813"/>
      <c r="UFB19" s="813"/>
      <c r="UFC19" s="813"/>
      <c r="UFD19" s="813"/>
      <c r="UFE19" s="813"/>
      <c r="UFF19" s="813"/>
      <c r="UFG19" s="813"/>
      <c r="UFH19" s="813"/>
      <c r="UFI19" s="813"/>
      <c r="UFJ19" s="813"/>
      <c r="UFK19" s="813"/>
      <c r="UFL19" s="813"/>
      <c r="UFM19" s="813"/>
      <c r="UFN19" s="813"/>
      <c r="UFO19" s="813"/>
      <c r="UFP19" s="813"/>
      <c r="UFQ19" s="813"/>
      <c r="UFR19" s="813"/>
      <c r="UFS19" s="813"/>
      <c r="UFT19" s="813"/>
      <c r="UFU19" s="813"/>
      <c r="UFV19" s="813"/>
      <c r="UFW19" s="813"/>
      <c r="UFX19" s="813"/>
      <c r="UFY19" s="813"/>
      <c r="UFZ19" s="813"/>
      <c r="UGA19" s="813"/>
      <c r="UGB19" s="813"/>
      <c r="UGC19" s="813"/>
      <c r="UGD19" s="813"/>
      <c r="UGE19" s="813"/>
      <c r="UGF19" s="813"/>
      <c r="UGG19" s="813"/>
      <c r="UGH19" s="813"/>
      <c r="UGI19" s="813"/>
      <c r="UGJ19" s="813"/>
      <c r="UGK19" s="813"/>
      <c r="UGL19" s="813"/>
      <c r="UGM19" s="813"/>
      <c r="UGN19" s="813"/>
      <c r="UGO19" s="813"/>
      <c r="UGP19" s="813"/>
      <c r="UGQ19" s="813"/>
      <c r="UGR19" s="813"/>
      <c r="UGS19" s="813"/>
      <c r="UGT19" s="813"/>
      <c r="UGU19" s="813"/>
      <c r="UGV19" s="813"/>
      <c r="UGW19" s="813"/>
      <c r="UGX19" s="813"/>
      <c r="UGY19" s="813"/>
      <c r="UGZ19" s="813"/>
      <c r="UHA19" s="813"/>
      <c r="UHB19" s="813"/>
      <c r="UHC19" s="813"/>
      <c r="UHD19" s="813"/>
      <c r="UHE19" s="813"/>
      <c r="UHF19" s="813"/>
      <c r="UHG19" s="813"/>
      <c r="UHH19" s="813"/>
      <c r="UHI19" s="813"/>
      <c r="UHJ19" s="813"/>
      <c r="UHK19" s="813"/>
      <c r="UHL19" s="813"/>
      <c r="UHM19" s="813"/>
      <c r="UHN19" s="813"/>
      <c r="UHO19" s="813"/>
      <c r="UHP19" s="813"/>
      <c r="UHQ19" s="813"/>
      <c r="UHR19" s="813"/>
      <c r="UHS19" s="813"/>
      <c r="UHT19" s="813"/>
      <c r="UHU19" s="813"/>
      <c r="UHV19" s="813"/>
      <c r="UHW19" s="813"/>
      <c r="UHX19" s="813"/>
      <c r="UHY19" s="813"/>
      <c r="UHZ19" s="813"/>
      <c r="UIA19" s="813"/>
      <c r="UIB19" s="813"/>
      <c r="UIC19" s="813"/>
      <c r="UID19" s="813"/>
      <c r="UIE19" s="813"/>
      <c r="UIF19" s="813"/>
      <c r="UIG19" s="813"/>
      <c r="UIH19" s="813"/>
      <c r="UII19" s="813"/>
      <c r="UIJ19" s="813"/>
      <c r="UIK19" s="813"/>
      <c r="UIL19" s="813"/>
      <c r="UIM19" s="813"/>
      <c r="UIN19" s="813"/>
      <c r="UIO19" s="813"/>
      <c r="UIP19" s="813"/>
      <c r="UIQ19" s="813"/>
      <c r="UIR19" s="813"/>
      <c r="UIS19" s="813"/>
      <c r="UIT19" s="813"/>
      <c r="UIU19" s="813"/>
      <c r="UIV19" s="813"/>
      <c r="UIW19" s="813"/>
      <c r="UIX19" s="813"/>
      <c r="UIY19" s="813"/>
      <c r="UIZ19" s="813"/>
      <c r="UJA19" s="813"/>
      <c r="UJB19" s="813"/>
      <c r="UJC19" s="813"/>
      <c r="UJD19" s="813"/>
      <c r="UJE19" s="813"/>
      <c r="UJF19" s="813"/>
      <c r="UJG19" s="813"/>
      <c r="UJH19" s="813"/>
      <c r="UJI19" s="813"/>
      <c r="UJJ19" s="813"/>
      <c r="UJK19" s="813"/>
      <c r="UJL19" s="813"/>
      <c r="UJM19" s="813"/>
      <c r="UJN19" s="813"/>
      <c r="UJO19" s="813"/>
      <c r="UJP19" s="813"/>
      <c r="UJQ19" s="813"/>
      <c r="UJR19" s="813"/>
      <c r="UJS19" s="813"/>
      <c r="UJT19" s="813"/>
      <c r="UJU19" s="813"/>
      <c r="UJV19" s="813"/>
      <c r="UJW19" s="813"/>
      <c r="UJX19" s="813"/>
      <c r="UJY19" s="813"/>
      <c r="UJZ19" s="813"/>
      <c r="UKA19" s="813"/>
      <c r="UKB19" s="813"/>
      <c r="UKC19" s="813"/>
      <c r="UKD19" s="813"/>
      <c r="UKE19" s="813"/>
      <c r="UKF19" s="813"/>
      <c r="UKG19" s="813"/>
      <c r="UKH19" s="813"/>
      <c r="UKI19" s="813"/>
      <c r="UKJ19" s="813"/>
      <c r="UKK19" s="813"/>
      <c r="UKL19" s="813"/>
      <c r="UKM19" s="813"/>
      <c r="UKN19" s="813"/>
      <c r="UKO19" s="813"/>
      <c r="UKP19" s="813"/>
      <c r="UKQ19" s="813"/>
      <c r="UKR19" s="813"/>
      <c r="UKS19" s="813"/>
      <c r="UKT19" s="813"/>
      <c r="UKU19" s="813"/>
      <c r="UKV19" s="813"/>
      <c r="UKW19" s="813"/>
      <c r="UKX19" s="813"/>
      <c r="UKY19" s="813"/>
      <c r="UKZ19" s="813"/>
      <c r="ULA19" s="813"/>
      <c r="ULB19" s="813"/>
      <c r="ULC19" s="813"/>
      <c r="ULD19" s="813"/>
      <c r="ULE19" s="813"/>
      <c r="ULF19" s="813"/>
      <c r="ULG19" s="813"/>
      <c r="ULH19" s="813"/>
      <c r="ULI19" s="813"/>
      <c r="ULJ19" s="813"/>
      <c r="ULK19" s="813"/>
      <c r="ULL19" s="813"/>
      <c r="ULM19" s="813"/>
      <c r="ULN19" s="813"/>
      <c r="ULO19" s="813"/>
      <c r="ULP19" s="813"/>
      <c r="ULQ19" s="813"/>
      <c r="ULR19" s="813"/>
      <c r="ULS19" s="813"/>
      <c r="ULT19" s="813"/>
      <c r="ULU19" s="813"/>
      <c r="ULV19" s="813"/>
      <c r="ULW19" s="813"/>
      <c r="ULX19" s="813"/>
      <c r="ULY19" s="813"/>
      <c r="ULZ19" s="813"/>
      <c r="UMA19" s="813"/>
      <c r="UMB19" s="813"/>
      <c r="UMC19" s="813"/>
      <c r="UMD19" s="813"/>
      <c r="UME19" s="813"/>
      <c r="UMF19" s="813"/>
      <c r="UMG19" s="813"/>
      <c r="UMH19" s="813"/>
      <c r="UMI19" s="813"/>
      <c r="UMJ19" s="813"/>
      <c r="UMK19" s="813"/>
      <c r="UML19" s="813"/>
      <c r="UMM19" s="813"/>
      <c r="UMN19" s="813"/>
      <c r="UMO19" s="813"/>
      <c r="UMP19" s="813"/>
      <c r="UMQ19" s="813"/>
      <c r="UMR19" s="813"/>
      <c r="UMS19" s="813"/>
      <c r="UMT19" s="813"/>
      <c r="UMU19" s="813"/>
      <c r="UMV19" s="813"/>
      <c r="UMW19" s="813"/>
      <c r="UMX19" s="813"/>
      <c r="UMY19" s="813"/>
      <c r="UMZ19" s="813"/>
      <c r="UNA19" s="813"/>
      <c r="UNB19" s="813"/>
      <c r="UNC19" s="813"/>
      <c r="UND19" s="813"/>
      <c r="UNE19" s="813"/>
      <c r="UNF19" s="813"/>
      <c r="UNG19" s="813"/>
      <c r="UNH19" s="813"/>
      <c r="UNI19" s="813"/>
      <c r="UNJ19" s="813"/>
      <c r="UNK19" s="813"/>
      <c r="UNL19" s="813"/>
      <c r="UNM19" s="813"/>
      <c r="UNN19" s="813"/>
      <c r="UNO19" s="813"/>
      <c r="UNP19" s="813"/>
      <c r="UNQ19" s="813"/>
      <c r="UNR19" s="813"/>
      <c r="UNS19" s="813"/>
      <c r="UNT19" s="813"/>
      <c r="UNU19" s="813"/>
      <c r="UNV19" s="813"/>
      <c r="UNW19" s="813"/>
      <c r="UNX19" s="813"/>
      <c r="UNY19" s="813"/>
      <c r="UNZ19" s="813"/>
      <c r="UOA19" s="813"/>
      <c r="UOB19" s="813"/>
      <c r="UOC19" s="813"/>
      <c r="UOD19" s="813"/>
      <c r="UOE19" s="813"/>
      <c r="UOF19" s="813"/>
      <c r="UOG19" s="813"/>
      <c r="UOH19" s="813"/>
      <c r="UOI19" s="813"/>
      <c r="UOJ19" s="813"/>
      <c r="UOK19" s="813"/>
      <c r="UOL19" s="813"/>
      <c r="UOM19" s="813"/>
      <c r="UON19" s="813"/>
      <c r="UOO19" s="813"/>
      <c r="UOP19" s="813"/>
      <c r="UOQ19" s="813"/>
      <c r="UOR19" s="813"/>
      <c r="UOS19" s="813"/>
      <c r="UOT19" s="813"/>
      <c r="UOU19" s="813"/>
      <c r="UOV19" s="813"/>
      <c r="UOW19" s="813"/>
      <c r="UOX19" s="813"/>
      <c r="UOY19" s="813"/>
      <c r="UOZ19" s="813"/>
      <c r="UPA19" s="813"/>
      <c r="UPB19" s="813"/>
      <c r="UPC19" s="813"/>
      <c r="UPD19" s="813"/>
      <c r="UPE19" s="813"/>
      <c r="UPF19" s="813"/>
      <c r="UPG19" s="813"/>
      <c r="UPH19" s="813"/>
      <c r="UPI19" s="813"/>
      <c r="UPJ19" s="813"/>
      <c r="UPK19" s="813"/>
      <c r="UPL19" s="813"/>
      <c r="UPM19" s="813"/>
      <c r="UPN19" s="813"/>
      <c r="UPO19" s="813"/>
      <c r="UPP19" s="813"/>
      <c r="UPQ19" s="813"/>
      <c r="UPR19" s="813"/>
      <c r="UPS19" s="813"/>
      <c r="UPT19" s="813"/>
      <c r="UPU19" s="813"/>
      <c r="UPV19" s="813"/>
      <c r="UPW19" s="813"/>
      <c r="UPX19" s="813"/>
      <c r="UPY19" s="813"/>
      <c r="UPZ19" s="813"/>
      <c r="UQA19" s="813"/>
      <c r="UQB19" s="813"/>
      <c r="UQC19" s="813"/>
      <c r="UQD19" s="813"/>
      <c r="UQE19" s="813"/>
      <c r="UQF19" s="813"/>
      <c r="UQG19" s="813"/>
      <c r="UQH19" s="813"/>
      <c r="UQI19" s="813"/>
      <c r="UQJ19" s="813"/>
      <c r="UQK19" s="813"/>
      <c r="UQL19" s="813"/>
      <c r="UQM19" s="813"/>
      <c r="UQN19" s="813"/>
      <c r="UQO19" s="813"/>
      <c r="UQP19" s="813"/>
      <c r="UQQ19" s="813"/>
      <c r="UQR19" s="813"/>
      <c r="UQS19" s="813"/>
      <c r="UQT19" s="813"/>
      <c r="UQU19" s="813"/>
      <c r="UQV19" s="813"/>
      <c r="UQW19" s="813"/>
      <c r="UQX19" s="813"/>
      <c r="UQY19" s="813"/>
      <c r="UQZ19" s="813"/>
      <c r="URA19" s="813"/>
      <c r="URB19" s="813"/>
      <c r="URC19" s="813"/>
      <c r="URD19" s="813"/>
      <c r="URE19" s="813"/>
      <c r="URF19" s="813"/>
      <c r="URG19" s="813"/>
      <c r="URH19" s="813"/>
      <c r="URI19" s="813"/>
      <c r="URJ19" s="813"/>
      <c r="URK19" s="813"/>
      <c r="URL19" s="813"/>
      <c r="URM19" s="813"/>
      <c r="URN19" s="813"/>
      <c r="URO19" s="813"/>
      <c r="URP19" s="813"/>
      <c r="URQ19" s="813"/>
      <c r="URR19" s="813"/>
      <c r="URS19" s="813"/>
      <c r="URT19" s="813"/>
      <c r="URU19" s="813"/>
      <c r="URV19" s="813"/>
      <c r="URW19" s="813"/>
      <c r="URX19" s="813"/>
      <c r="URY19" s="813"/>
      <c r="URZ19" s="813"/>
      <c r="USA19" s="813"/>
      <c r="USB19" s="813"/>
      <c r="USC19" s="813"/>
      <c r="USD19" s="813"/>
      <c r="USE19" s="813"/>
      <c r="USF19" s="813"/>
      <c r="USG19" s="813"/>
      <c r="USH19" s="813"/>
      <c r="USI19" s="813"/>
      <c r="USJ19" s="813"/>
      <c r="USK19" s="813"/>
      <c r="USL19" s="813"/>
      <c r="USM19" s="813"/>
      <c r="USN19" s="813"/>
      <c r="USO19" s="813"/>
      <c r="USP19" s="813"/>
      <c r="USQ19" s="813"/>
      <c r="USR19" s="813"/>
      <c r="USS19" s="813"/>
      <c r="UST19" s="813"/>
      <c r="USU19" s="813"/>
      <c r="USV19" s="813"/>
      <c r="USW19" s="813"/>
      <c r="USX19" s="813"/>
      <c r="USY19" s="813"/>
      <c r="USZ19" s="813"/>
      <c r="UTA19" s="813"/>
      <c r="UTB19" s="813"/>
      <c r="UTC19" s="813"/>
      <c r="UTD19" s="813"/>
      <c r="UTE19" s="813"/>
      <c r="UTF19" s="813"/>
      <c r="UTG19" s="813"/>
      <c r="UTH19" s="813"/>
      <c r="UTI19" s="813"/>
      <c r="UTJ19" s="813"/>
      <c r="UTK19" s="813"/>
      <c r="UTL19" s="813"/>
      <c r="UTM19" s="813"/>
      <c r="UTN19" s="813"/>
      <c r="UTO19" s="813"/>
      <c r="UTP19" s="813"/>
      <c r="UTQ19" s="813"/>
      <c r="UTR19" s="813"/>
      <c r="UTS19" s="813"/>
      <c r="UTT19" s="813"/>
      <c r="UTU19" s="813"/>
      <c r="UTV19" s="813"/>
      <c r="UTW19" s="813"/>
      <c r="UTX19" s="813"/>
      <c r="UTY19" s="813"/>
      <c r="UTZ19" s="813"/>
      <c r="UUA19" s="813"/>
      <c r="UUB19" s="813"/>
      <c r="UUC19" s="813"/>
      <c r="UUD19" s="813"/>
      <c r="UUE19" s="813"/>
      <c r="UUF19" s="813"/>
      <c r="UUG19" s="813"/>
      <c r="UUH19" s="813"/>
      <c r="UUI19" s="813"/>
      <c r="UUJ19" s="813"/>
      <c r="UUK19" s="813"/>
      <c r="UUL19" s="813"/>
      <c r="UUM19" s="813"/>
      <c r="UUN19" s="813"/>
      <c r="UUO19" s="813"/>
      <c r="UUP19" s="813"/>
      <c r="UUQ19" s="813"/>
      <c r="UUR19" s="813"/>
      <c r="UUS19" s="813"/>
      <c r="UUT19" s="813"/>
      <c r="UUU19" s="813"/>
      <c r="UUV19" s="813"/>
      <c r="UUW19" s="813"/>
      <c r="UUX19" s="813"/>
      <c r="UUY19" s="813"/>
      <c r="UUZ19" s="813"/>
      <c r="UVA19" s="813"/>
      <c r="UVB19" s="813"/>
      <c r="UVC19" s="813"/>
      <c r="UVD19" s="813"/>
      <c r="UVE19" s="813"/>
      <c r="UVF19" s="813"/>
      <c r="UVG19" s="813"/>
      <c r="UVH19" s="813"/>
      <c r="UVI19" s="813"/>
      <c r="UVJ19" s="813"/>
      <c r="UVK19" s="813"/>
      <c r="UVL19" s="813"/>
      <c r="UVM19" s="813"/>
      <c r="UVN19" s="813"/>
      <c r="UVO19" s="813"/>
      <c r="UVP19" s="813"/>
      <c r="UVQ19" s="813"/>
      <c r="UVR19" s="813"/>
      <c r="UVS19" s="813"/>
      <c r="UVT19" s="813"/>
      <c r="UVU19" s="813"/>
      <c r="UVV19" s="813"/>
      <c r="UVW19" s="813"/>
      <c r="UVX19" s="813"/>
      <c r="UVY19" s="813"/>
      <c r="UVZ19" s="813"/>
      <c r="UWA19" s="813"/>
      <c r="UWB19" s="813"/>
      <c r="UWC19" s="813"/>
      <c r="UWD19" s="813"/>
      <c r="UWE19" s="813"/>
      <c r="UWF19" s="813"/>
      <c r="UWG19" s="813"/>
      <c r="UWH19" s="813"/>
      <c r="UWI19" s="813"/>
      <c r="UWJ19" s="813"/>
      <c r="UWK19" s="813"/>
      <c r="UWL19" s="813"/>
      <c r="UWM19" s="813"/>
      <c r="UWN19" s="813"/>
      <c r="UWO19" s="813"/>
      <c r="UWP19" s="813"/>
      <c r="UWQ19" s="813"/>
      <c r="UWR19" s="813"/>
      <c r="UWS19" s="813"/>
      <c r="UWT19" s="813"/>
      <c r="UWU19" s="813"/>
      <c r="UWV19" s="813"/>
      <c r="UWW19" s="813"/>
      <c r="UWX19" s="813"/>
      <c r="UWY19" s="813"/>
      <c r="UWZ19" s="813"/>
      <c r="UXA19" s="813"/>
      <c r="UXB19" s="813"/>
      <c r="UXC19" s="813"/>
      <c r="UXD19" s="813"/>
      <c r="UXE19" s="813"/>
      <c r="UXF19" s="813"/>
      <c r="UXG19" s="813"/>
      <c r="UXH19" s="813"/>
      <c r="UXI19" s="813"/>
      <c r="UXJ19" s="813"/>
      <c r="UXK19" s="813"/>
      <c r="UXL19" s="813"/>
      <c r="UXM19" s="813"/>
      <c r="UXN19" s="813"/>
      <c r="UXO19" s="813"/>
      <c r="UXP19" s="813"/>
      <c r="UXQ19" s="813"/>
      <c r="UXR19" s="813"/>
      <c r="UXS19" s="813"/>
      <c r="UXT19" s="813"/>
      <c r="UXU19" s="813"/>
      <c r="UXV19" s="813"/>
      <c r="UXW19" s="813"/>
      <c r="UXX19" s="813"/>
      <c r="UXY19" s="813"/>
      <c r="UXZ19" s="813"/>
      <c r="UYA19" s="813"/>
      <c r="UYB19" s="813"/>
      <c r="UYC19" s="813"/>
      <c r="UYD19" s="813"/>
      <c r="UYE19" s="813"/>
      <c r="UYF19" s="813"/>
      <c r="UYG19" s="813"/>
      <c r="UYH19" s="813"/>
      <c r="UYI19" s="813"/>
      <c r="UYJ19" s="813"/>
      <c r="UYK19" s="813"/>
      <c r="UYL19" s="813"/>
      <c r="UYM19" s="813"/>
      <c r="UYN19" s="813"/>
      <c r="UYO19" s="813"/>
      <c r="UYP19" s="813"/>
      <c r="UYQ19" s="813"/>
      <c r="UYR19" s="813"/>
      <c r="UYS19" s="813"/>
      <c r="UYT19" s="813"/>
      <c r="UYU19" s="813"/>
      <c r="UYV19" s="813"/>
      <c r="UYW19" s="813"/>
      <c r="UYX19" s="813"/>
      <c r="UYY19" s="813"/>
      <c r="UYZ19" s="813"/>
      <c r="UZA19" s="813"/>
      <c r="UZB19" s="813"/>
      <c r="UZC19" s="813"/>
      <c r="UZD19" s="813"/>
      <c r="UZE19" s="813"/>
      <c r="UZF19" s="813"/>
      <c r="UZG19" s="813"/>
      <c r="UZH19" s="813"/>
      <c r="UZI19" s="813"/>
      <c r="UZJ19" s="813"/>
      <c r="UZK19" s="813"/>
      <c r="UZL19" s="813"/>
      <c r="UZM19" s="813"/>
      <c r="UZN19" s="813"/>
      <c r="UZO19" s="813"/>
      <c r="UZP19" s="813"/>
      <c r="UZQ19" s="813"/>
      <c r="UZR19" s="813"/>
      <c r="UZS19" s="813"/>
      <c r="UZT19" s="813"/>
      <c r="UZU19" s="813"/>
      <c r="UZV19" s="813"/>
      <c r="UZW19" s="813"/>
      <c r="UZX19" s="813"/>
      <c r="UZY19" s="813"/>
      <c r="UZZ19" s="813"/>
      <c r="VAA19" s="813"/>
      <c r="VAB19" s="813"/>
      <c r="VAC19" s="813"/>
      <c r="VAD19" s="813"/>
      <c r="VAE19" s="813"/>
      <c r="VAF19" s="813"/>
      <c r="VAG19" s="813"/>
      <c r="VAH19" s="813"/>
      <c r="VAI19" s="813"/>
      <c r="VAJ19" s="813"/>
      <c r="VAK19" s="813"/>
      <c r="VAL19" s="813"/>
      <c r="VAM19" s="813"/>
      <c r="VAN19" s="813"/>
      <c r="VAO19" s="813"/>
      <c r="VAP19" s="813"/>
      <c r="VAQ19" s="813"/>
      <c r="VAR19" s="813"/>
      <c r="VAS19" s="813"/>
      <c r="VAT19" s="813"/>
      <c r="VAU19" s="813"/>
      <c r="VAV19" s="813"/>
      <c r="VAW19" s="813"/>
      <c r="VAX19" s="813"/>
      <c r="VAY19" s="813"/>
      <c r="VAZ19" s="813"/>
      <c r="VBA19" s="813"/>
      <c r="VBB19" s="813"/>
      <c r="VBC19" s="813"/>
      <c r="VBD19" s="813"/>
      <c r="VBE19" s="813"/>
      <c r="VBF19" s="813"/>
      <c r="VBG19" s="813"/>
      <c r="VBH19" s="813"/>
      <c r="VBI19" s="813"/>
      <c r="VBJ19" s="813"/>
      <c r="VBK19" s="813"/>
      <c r="VBL19" s="813"/>
      <c r="VBM19" s="813"/>
      <c r="VBN19" s="813"/>
      <c r="VBO19" s="813"/>
      <c r="VBP19" s="813"/>
      <c r="VBQ19" s="813"/>
      <c r="VBR19" s="813"/>
      <c r="VBS19" s="813"/>
      <c r="VBT19" s="813"/>
      <c r="VBU19" s="813"/>
      <c r="VBV19" s="813"/>
      <c r="VBW19" s="813"/>
      <c r="VBX19" s="813"/>
      <c r="VBY19" s="813"/>
      <c r="VBZ19" s="813"/>
      <c r="VCA19" s="813"/>
      <c r="VCB19" s="813"/>
      <c r="VCC19" s="813"/>
      <c r="VCD19" s="813"/>
      <c r="VCE19" s="813"/>
      <c r="VCF19" s="813"/>
      <c r="VCG19" s="813"/>
      <c r="VCH19" s="813"/>
      <c r="VCI19" s="813"/>
      <c r="VCJ19" s="813"/>
      <c r="VCK19" s="813"/>
      <c r="VCL19" s="813"/>
      <c r="VCM19" s="813"/>
      <c r="VCN19" s="813"/>
      <c r="VCO19" s="813"/>
      <c r="VCP19" s="813"/>
      <c r="VCQ19" s="813"/>
      <c r="VCR19" s="813"/>
      <c r="VCS19" s="813"/>
      <c r="VCT19" s="813"/>
      <c r="VCU19" s="813"/>
      <c r="VCV19" s="813"/>
      <c r="VCW19" s="813"/>
      <c r="VCX19" s="813"/>
      <c r="VCY19" s="813"/>
      <c r="VCZ19" s="813"/>
      <c r="VDA19" s="813"/>
      <c r="VDB19" s="813"/>
      <c r="VDC19" s="813"/>
      <c r="VDD19" s="813"/>
      <c r="VDE19" s="813"/>
      <c r="VDF19" s="813"/>
      <c r="VDG19" s="813"/>
      <c r="VDH19" s="813"/>
      <c r="VDI19" s="813"/>
      <c r="VDJ19" s="813"/>
      <c r="VDK19" s="813"/>
      <c r="VDL19" s="813"/>
      <c r="VDM19" s="813"/>
      <c r="VDN19" s="813"/>
      <c r="VDO19" s="813"/>
      <c r="VDP19" s="813"/>
      <c r="VDQ19" s="813"/>
      <c r="VDR19" s="813"/>
      <c r="VDS19" s="813"/>
      <c r="VDT19" s="813"/>
      <c r="VDU19" s="813"/>
      <c r="VDV19" s="813"/>
      <c r="VDW19" s="813"/>
      <c r="VDX19" s="813"/>
      <c r="VDY19" s="813"/>
      <c r="VDZ19" s="813"/>
      <c r="VEA19" s="813"/>
      <c r="VEB19" s="813"/>
      <c r="VEC19" s="813"/>
      <c r="VED19" s="813"/>
      <c r="VEE19" s="813"/>
      <c r="VEF19" s="813"/>
      <c r="VEG19" s="813"/>
      <c r="VEH19" s="813"/>
      <c r="VEI19" s="813"/>
      <c r="VEJ19" s="813"/>
      <c r="VEK19" s="813"/>
      <c r="VEL19" s="813"/>
      <c r="VEM19" s="813"/>
      <c r="VEN19" s="813"/>
      <c r="VEO19" s="813"/>
      <c r="VEP19" s="813"/>
      <c r="VEQ19" s="813"/>
      <c r="VER19" s="813"/>
      <c r="VES19" s="813"/>
      <c r="VET19" s="813"/>
      <c r="VEU19" s="813"/>
      <c r="VEV19" s="813"/>
      <c r="VEW19" s="813"/>
      <c r="VEX19" s="813"/>
      <c r="VEY19" s="813"/>
      <c r="VEZ19" s="813"/>
      <c r="VFA19" s="813"/>
      <c r="VFB19" s="813"/>
      <c r="VFC19" s="813"/>
      <c r="VFD19" s="813"/>
      <c r="VFE19" s="813"/>
      <c r="VFF19" s="813"/>
      <c r="VFG19" s="813"/>
      <c r="VFH19" s="813"/>
      <c r="VFI19" s="813"/>
      <c r="VFJ19" s="813"/>
      <c r="VFK19" s="813"/>
      <c r="VFL19" s="813"/>
      <c r="VFM19" s="813"/>
      <c r="VFN19" s="813"/>
      <c r="VFO19" s="813"/>
      <c r="VFP19" s="813"/>
      <c r="VFQ19" s="813"/>
      <c r="VFR19" s="813"/>
      <c r="VFS19" s="813"/>
      <c r="VFT19" s="813"/>
      <c r="VFU19" s="813"/>
      <c r="VFV19" s="813"/>
      <c r="VFW19" s="813"/>
      <c r="VFX19" s="813"/>
      <c r="VFY19" s="813"/>
      <c r="VFZ19" s="813"/>
      <c r="VGA19" s="813"/>
      <c r="VGB19" s="813"/>
      <c r="VGC19" s="813"/>
      <c r="VGD19" s="813"/>
      <c r="VGE19" s="813"/>
      <c r="VGF19" s="813"/>
      <c r="VGG19" s="813"/>
      <c r="VGH19" s="813"/>
      <c r="VGI19" s="813"/>
      <c r="VGJ19" s="813"/>
      <c r="VGK19" s="813"/>
      <c r="VGL19" s="813"/>
      <c r="VGM19" s="813"/>
      <c r="VGN19" s="813"/>
      <c r="VGO19" s="813"/>
      <c r="VGP19" s="813"/>
      <c r="VGQ19" s="813"/>
      <c r="VGR19" s="813"/>
      <c r="VGS19" s="813"/>
      <c r="VGT19" s="813"/>
      <c r="VGU19" s="813"/>
      <c r="VGV19" s="813"/>
      <c r="VGW19" s="813"/>
      <c r="VGX19" s="813"/>
      <c r="VGY19" s="813"/>
      <c r="VGZ19" s="813"/>
      <c r="VHA19" s="813"/>
      <c r="VHB19" s="813"/>
      <c r="VHC19" s="813"/>
      <c r="VHD19" s="813"/>
      <c r="VHE19" s="813"/>
      <c r="VHF19" s="813"/>
      <c r="VHG19" s="813"/>
      <c r="VHH19" s="813"/>
      <c r="VHI19" s="813"/>
      <c r="VHJ19" s="813"/>
      <c r="VHK19" s="813"/>
      <c r="VHL19" s="813"/>
      <c r="VHM19" s="813"/>
      <c r="VHN19" s="813"/>
      <c r="VHO19" s="813"/>
      <c r="VHP19" s="813"/>
      <c r="VHQ19" s="813"/>
      <c r="VHR19" s="813"/>
      <c r="VHS19" s="813"/>
      <c r="VHT19" s="813"/>
      <c r="VHU19" s="813"/>
      <c r="VHV19" s="813"/>
      <c r="VHW19" s="813"/>
      <c r="VHX19" s="813"/>
      <c r="VHY19" s="813"/>
      <c r="VHZ19" s="813"/>
      <c r="VIA19" s="813"/>
      <c r="VIB19" s="813"/>
      <c r="VIC19" s="813"/>
      <c r="VID19" s="813"/>
      <c r="VIE19" s="813"/>
      <c r="VIF19" s="813"/>
      <c r="VIG19" s="813"/>
      <c r="VIH19" s="813"/>
      <c r="VII19" s="813"/>
      <c r="VIJ19" s="813"/>
      <c r="VIK19" s="813"/>
      <c r="VIL19" s="813"/>
      <c r="VIM19" s="813"/>
      <c r="VIN19" s="813"/>
      <c r="VIO19" s="813"/>
      <c r="VIP19" s="813"/>
      <c r="VIQ19" s="813"/>
      <c r="VIR19" s="813"/>
      <c r="VIS19" s="813"/>
      <c r="VIT19" s="813"/>
      <c r="VIU19" s="813"/>
      <c r="VIV19" s="813"/>
      <c r="VIW19" s="813"/>
      <c r="VIX19" s="813"/>
      <c r="VIY19" s="813"/>
      <c r="VIZ19" s="813"/>
      <c r="VJA19" s="813"/>
      <c r="VJB19" s="813"/>
      <c r="VJC19" s="813"/>
      <c r="VJD19" s="813"/>
      <c r="VJE19" s="813"/>
      <c r="VJF19" s="813"/>
      <c r="VJG19" s="813"/>
      <c r="VJH19" s="813"/>
      <c r="VJI19" s="813"/>
      <c r="VJJ19" s="813"/>
      <c r="VJK19" s="813"/>
      <c r="VJL19" s="813"/>
      <c r="VJM19" s="813"/>
      <c r="VJN19" s="813"/>
      <c r="VJO19" s="813"/>
      <c r="VJP19" s="813"/>
      <c r="VJQ19" s="813"/>
      <c r="VJR19" s="813"/>
      <c r="VJS19" s="813"/>
      <c r="VJT19" s="813"/>
      <c r="VJU19" s="813"/>
      <c r="VJV19" s="813"/>
      <c r="VJW19" s="813"/>
      <c r="VJX19" s="813"/>
      <c r="VJY19" s="813"/>
      <c r="VJZ19" s="813"/>
      <c r="VKA19" s="813"/>
      <c r="VKB19" s="813"/>
      <c r="VKC19" s="813"/>
      <c r="VKD19" s="813"/>
      <c r="VKE19" s="813"/>
      <c r="VKF19" s="813"/>
      <c r="VKG19" s="813"/>
      <c r="VKH19" s="813"/>
      <c r="VKI19" s="813"/>
      <c r="VKJ19" s="813"/>
      <c r="VKK19" s="813"/>
      <c r="VKL19" s="813"/>
      <c r="VKM19" s="813"/>
      <c r="VKN19" s="813"/>
      <c r="VKO19" s="813"/>
      <c r="VKP19" s="813"/>
      <c r="VKQ19" s="813"/>
      <c r="VKR19" s="813"/>
      <c r="VKS19" s="813"/>
      <c r="VKT19" s="813"/>
      <c r="VKU19" s="813"/>
      <c r="VKV19" s="813"/>
      <c r="VKW19" s="813"/>
      <c r="VKX19" s="813"/>
      <c r="VKY19" s="813"/>
      <c r="VKZ19" s="813"/>
      <c r="VLA19" s="813"/>
      <c r="VLB19" s="813"/>
      <c r="VLC19" s="813"/>
      <c r="VLD19" s="813"/>
      <c r="VLE19" s="813"/>
      <c r="VLF19" s="813"/>
      <c r="VLG19" s="813"/>
      <c r="VLH19" s="813"/>
      <c r="VLI19" s="813"/>
      <c r="VLJ19" s="813"/>
      <c r="VLK19" s="813"/>
      <c r="VLL19" s="813"/>
      <c r="VLM19" s="813"/>
      <c r="VLN19" s="813"/>
      <c r="VLO19" s="813"/>
      <c r="VLP19" s="813"/>
      <c r="VLQ19" s="813"/>
      <c r="VLR19" s="813"/>
      <c r="VLS19" s="813"/>
      <c r="VLT19" s="813"/>
      <c r="VLU19" s="813"/>
      <c r="VLV19" s="813"/>
      <c r="VLW19" s="813"/>
      <c r="VLX19" s="813"/>
      <c r="VLY19" s="813"/>
      <c r="VLZ19" s="813"/>
      <c r="VMA19" s="813"/>
      <c r="VMB19" s="813"/>
      <c r="VMC19" s="813"/>
      <c r="VMD19" s="813"/>
      <c r="VME19" s="813"/>
      <c r="VMF19" s="813"/>
      <c r="VMG19" s="813"/>
      <c r="VMH19" s="813"/>
      <c r="VMI19" s="813"/>
      <c r="VMJ19" s="813"/>
      <c r="VMK19" s="813"/>
      <c r="VML19" s="813"/>
      <c r="VMM19" s="813"/>
      <c r="VMN19" s="813"/>
      <c r="VMO19" s="813"/>
      <c r="VMP19" s="813"/>
      <c r="VMQ19" s="813"/>
      <c r="VMR19" s="813"/>
      <c r="VMS19" s="813"/>
      <c r="VMT19" s="813"/>
      <c r="VMU19" s="813"/>
      <c r="VMV19" s="813"/>
      <c r="VMW19" s="813"/>
      <c r="VMX19" s="813"/>
      <c r="VMY19" s="813"/>
      <c r="VMZ19" s="813"/>
      <c r="VNA19" s="813"/>
      <c r="VNB19" s="813"/>
      <c r="VNC19" s="813"/>
      <c r="VND19" s="813"/>
      <c r="VNE19" s="813"/>
      <c r="VNF19" s="813"/>
      <c r="VNG19" s="813"/>
      <c r="VNH19" s="813"/>
      <c r="VNI19" s="813"/>
      <c r="VNJ19" s="813"/>
      <c r="VNK19" s="813"/>
      <c r="VNL19" s="813"/>
      <c r="VNM19" s="813"/>
      <c r="VNN19" s="813"/>
      <c r="VNO19" s="813"/>
      <c r="VNP19" s="813"/>
      <c r="VNQ19" s="813"/>
      <c r="VNR19" s="813"/>
      <c r="VNS19" s="813"/>
      <c r="VNT19" s="813"/>
      <c r="VNU19" s="813"/>
      <c r="VNV19" s="813"/>
      <c r="VNW19" s="813"/>
      <c r="VNX19" s="813"/>
      <c r="VNY19" s="813"/>
      <c r="VNZ19" s="813"/>
      <c r="VOA19" s="813"/>
      <c r="VOB19" s="813"/>
      <c r="VOC19" s="813"/>
      <c r="VOD19" s="813"/>
      <c r="VOE19" s="813"/>
      <c r="VOF19" s="813"/>
      <c r="VOG19" s="813"/>
      <c r="VOH19" s="813"/>
      <c r="VOI19" s="813"/>
      <c r="VOJ19" s="813"/>
      <c r="VOK19" s="813"/>
      <c r="VOL19" s="813"/>
      <c r="VOM19" s="813"/>
      <c r="VON19" s="813"/>
      <c r="VOO19" s="813"/>
      <c r="VOP19" s="813"/>
      <c r="VOQ19" s="813"/>
      <c r="VOR19" s="813"/>
      <c r="VOS19" s="813"/>
      <c r="VOT19" s="813"/>
      <c r="VOU19" s="813"/>
      <c r="VOV19" s="813"/>
      <c r="VOW19" s="813"/>
      <c r="VOX19" s="813"/>
      <c r="VOY19" s="813"/>
      <c r="VOZ19" s="813"/>
      <c r="VPA19" s="813"/>
      <c r="VPB19" s="813"/>
      <c r="VPC19" s="813"/>
      <c r="VPD19" s="813"/>
      <c r="VPE19" s="813"/>
      <c r="VPF19" s="813"/>
      <c r="VPG19" s="813"/>
      <c r="VPH19" s="813"/>
      <c r="VPI19" s="813"/>
      <c r="VPJ19" s="813"/>
      <c r="VPK19" s="813"/>
      <c r="VPL19" s="813"/>
      <c r="VPM19" s="813"/>
      <c r="VPN19" s="813"/>
      <c r="VPO19" s="813"/>
      <c r="VPP19" s="813"/>
      <c r="VPQ19" s="813"/>
      <c r="VPR19" s="813"/>
      <c r="VPS19" s="813"/>
      <c r="VPT19" s="813"/>
      <c r="VPU19" s="813"/>
      <c r="VPV19" s="813"/>
      <c r="VPW19" s="813"/>
      <c r="VPX19" s="813"/>
      <c r="VPY19" s="813"/>
      <c r="VPZ19" s="813"/>
      <c r="VQA19" s="813"/>
      <c r="VQB19" s="813"/>
      <c r="VQC19" s="813"/>
      <c r="VQD19" s="813"/>
      <c r="VQE19" s="813"/>
      <c r="VQF19" s="813"/>
      <c r="VQG19" s="813"/>
      <c r="VQH19" s="813"/>
      <c r="VQI19" s="813"/>
      <c r="VQJ19" s="813"/>
      <c r="VQK19" s="813"/>
      <c r="VQL19" s="813"/>
      <c r="VQM19" s="813"/>
      <c r="VQN19" s="813"/>
      <c r="VQO19" s="813"/>
      <c r="VQP19" s="813"/>
      <c r="VQQ19" s="813"/>
      <c r="VQR19" s="813"/>
      <c r="VQS19" s="813"/>
      <c r="VQT19" s="813"/>
      <c r="VQU19" s="813"/>
      <c r="VQV19" s="813"/>
      <c r="VQW19" s="813"/>
      <c r="VQX19" s="813"/>
      <c r="VQY19" s="813"/>
      <c r="VQZ19" s="813"/>
      <c r="VRA19" s="813"/>
      <c r="VRB19" s="813"/>
      <c r="VRC19" s="813"/>
      <c r="VRD19" s="813"/>
      <c r="VRE19" s="813"/>
      <c r="VRF19" s="813"/>
      <c r="VRG19" s="813"/>
      <c r="VRH19" s="813"/>
      <c r="VRI19" s="813"/>
      <c r="VRJ19" s="813"/>
      <c r="VRK19" s="813"/>
      <c r="VRL19" s="813"/>
      <c r="VRM19" s="813"/>
      <c r="VRN19" s="813"/>
      <c r="VRO19" s="813"/>
      <c r="VRP19" s="813"/>
      <c r="VRQ19" s="813"/>
      <c r="VRR19" s="813"/>
      <c r="VRS19" s="813"/>
      <c r="VRT19" s="813"/>
      <c r="VRU19" s="813"/>
      <c r="VRV19" s="813"/>
      <c r="VRW19" s="813"/>
      <c r="VRX19" s="813"/>
      <c r="VRY19" s="813"/>
      <c r="VRZ19" s="813"/>
      <c r="VSA19" s="813"/>
      <c r="VSB19" s="813"/>
      <c r="VSC19" s="813"/>
      <c r="VSD19" s="813"/>
      <c r="VSE19" s="813"/>
      <c r="VSF19" s="813"/>
      <c r="VSG19" s="813"/>
      <c r="VSH19" s="813"/>
      <c r="VSI19" s="813"/>
      <c r="VSJ19" s="813"/>
      <c r="VSK19" s="813"/>
      <c r="VSL19" s="813"/>
      <c r="VSM19" s="813"/>
      <c r="VSN19" s="813"/>
      <c r="VSO19" s="813"/>
      <c r="VSP19" s="813"/>
      <c r="VSQ19" s="813"/>
      <c r="VSR19" s="813"/>
      <c r="VSS19" s="813"/>
      <c r="VST19" s="813"/>
      <c r="VSU19" s="813"/>
      <c r="VSV19" s="813"/>
      <c r="VSW19" s="813"/>
      <c r="VSX19" s="813"/>
      <c r="VSY19" s="813"/>
      <c r="VSZ19" s="813"/>
      <c r="VTA19" s="813"/>
      <c r="VTB19" s="813"/>
      <c r="VTC19" s="813"/>
      <c r="VTD19" s="813"/>
      <c r="VTE19" s="813"/>
      <c r="VTF19" s="813"/>
      <c r="VTG19" s="813"/>
      <c r="VTH19" s="813"/>
      <c r="VTI19" s="813"/>
      <c r="VTJ19" s="813"/>
      <c r="VTK19" s="813"/>
      <c r="VTL19" s="813"/>
      <c r="VTM19" s="813"/>
      <c r="VTN19" s="813"/>
      <c r="VTO19" s="813"/>
      <c r="VTP19" s="813"/>
      <c r="VTQ19" s="813"/>
      <c r="VTR19" s="813"/>
      <c r="VTS19" s="813"/>
      <c r="VTT19" s="813"/>
      <c r="VTU19" s="813"/>
      <c r="VTV19" s="813"/>
      <c r="VTW19" s="813"/>
      <c r="VTX19" s="813"/>
      <c r="VTY19" s="813"/>
      <c r="VTZ19" s="813"/>
      <c r="VUA19" s="813"/>
      <c r="VUB19" s="813"/>
      <c r="VUC19" s="813"/>
      <c r="VUD19" s="813"/>
      <c r="VUE19" s="813"/>
      <c r="VUF19" s="813"/>
      <c r="VUG19" s="813"/>
      <c r="VUH19" s="813"/>
      <c r="VUI19" s="813"/>
      <c r="VUJ19" s="813"/>
      <c r="VUK19" s="813"/>
      <c r="VUL19" s="813"/>
      <c r="VUM19" s="813"/>
      <c r="VUN19" s="813"/>
      <c r="VUO19" s="813"/>
      <c r="VUP19" s="813"/>
      <c r="VUQ19" s="813"/>
      <c r="VUR19" s="813"/>
      <c r="VUS19" s="813"/>
      <c r="VUT19" s="813"/>
      <c r="VUU19" s="813"/>
      <c r="VUV19" s="813"/>
      <c r="VUW19" s="813"/>
      <c r="VUX19" s="813"/>
      <c r="VUY19" s="813"/>
      <c r="VUZ19" s="813"/>
      <c r="VVA19" s="813"/>
      <c r="VVB19" s="813"/>
      <c r="VVC19" s="813"/>
      <c r="VVD19" s="813"/>
      <c r="VVE19" s="813"/>
      <c r="VVF19" s="813"/>
      <c r="VVG19" s="813"/>
      <c r="VVH19" s="813"/>
      <c r="VVI19" s="813"/>
      <c r="VVJ19" s="813"/>
      <c r="VVK19" s="813"/>
      <c r="VVL19" s="813"/>
      <c r="VVM19" s="813"/>
      <c r="VVN19" s="813"/>
      <c r="VVO19" s="813"/>
      <c r="VVP19" s="813"/>
      <c r="VVQ19" s="813"/>
      <c r="VVR19" s="813"/>
      <c r="VVS19" s="813"/>
      <c r="VVT19" s="813"/>
      <c r="VVU19" s="813"/>
      <c r="VVV19" s="813"/>
      <c r="VVW19" s="813"/>
      <c r="VVX19" s="813"/>
      <c r="VVY19" s="813"/>
      <c r="VVZ19" s="813"/>
      <c r="VWA19" s="813"/>
      <c r="VWB19" s="813"/>
      <c r="VWC19" s="813"/>
      <c r="VWD19" s="813"/>
      <c r="VWE19" s="813"/>
      <c r="VWF19" s="813"/>
      <c r="VWG19" s="813"/>
      <c r="VWH19" s="813"/>
      <c r="VWI19" s="813"/>
      <c r="VWJ19" s="813"/>
      <c r="VWK19" s="813"/>
      <c r="VWL19" s="813"/>
      <c r="VWM19" s="813"/>
      <c r="VWN19" s="813"/>
      <c r="VWO19" s="813"/>
      <c r="VWP19" s="813"/>
      <c r="VWQ19" s="813"/>
      <c r="VWR19" s="813"/>
      <c r="VWS19" s="813"/>
      <c r="VWT19" s="813"/>
      <c r="VWU19" s="813"/>
      <c r="VWV19" s="813"/>
      <c r="VWW19" s="813"/>
      <c r="VWX19" s="813"/>
      <c r="VWY19" s="813"/>
      <c r="VWZ19" s="813"/>
      <c r="VXA19" s="813"/>
      <c r="VXB19" s="813"/>
      <c r="VXC19" s="813"/>
      <c r="VXD19" s="813"/>
      <c r="VXE19" s="813"/>
      <c r="VXF19" s="813"/>
      <c r="VXG19" s="813"/>
      <c r="VXH19" s="813"/>
      <c r="VXI19" s="813"/>
      <c r="VXJ19" s="813"/>
      <c r="VXK19" s="813"/>
      <c r="VXL19" s="813"/>
      <c r="VXM19" s="813"/>
      <c r="VXN19" s="813"/>
      <c r="VXO19" s="813"/>
      <c r="VXP19" s="813"/>
      <c r="VXQ19" s="813"/>
      <c r="VXR19" s="813"/>
      <c r="VXS19" s="813"/>
      <c r="VXT19" s="813"/>
      <c r="VXU19" s="813"/>
      <c r="VXV19" s="813"/>
      <c r="VXW19" s="813"/>
      <c r="VXX19" s="813"/>
      <c r="VXY19" s="813"/>
      <c r="VXZ19" s="813"/>
      <c r="VYA19" s="813"/>
      <c r="VYB19" s="813"/>
      <c r="VYC19" s="813"/>
      <c r="VYD19" s="813"/>
      <c r="VYE19" s="813"/>
      <c r="VYF19" s="813"/>
      <c r="VYG19" s="813"/>
      <c r="VYH19" s="813"/>
      <c r="VYI19" s="813"/>
      <c r="VYJ19" s="813"/>
      <c r="VYK19" s="813"/>
      <c r="VYL19" s="813"/>
      <c r="VYM19" s="813"/>
      <c r="VYN19" s="813"/>
      <c r="VYO19" s="813"/>
      <c r="VYP19" s="813"/>
      <c r="VYQ19" s="813"/>
      <c r="VYR19" s="813"/>
      <c r="VYS19" s="813"/>
      <c r="VYT19" s="813"/>
      <c r="VYU19" s="813"/>
      <c r="VYV19" s="813"/>
      <c r="VYW19" s="813"/>
      <c r="VYX19" s="813"/>
      <c r="VYY19" s="813"/>
      <c r="VYZ19" s="813"/>
      <c r="VZA19" s="813"/>
      <c r="VZB19" s="813"/>
      <c r="VZC19" s="813"/>
      <c r="VZD19" s="813"/>
      <c r="VZE19" s="813"/>
      <c r="VZF19" s="813"/>
      <c r="VZG19" s="813"/>
      <c r="VZH19" s="813"/>
      <c r="VZI19" s="813"/>
      <c r="VZJ19" s="813"/>
      <c r="VZK19" s="813"/>
      <c r="VZL19" s="813"/>
      <c r="VZM19" s="813"/>
      <c r="VZN19" s="813"/>
      <c r="VZO19" s="813"/>
      <c r="VZP19" s="813"/>
      <c r="VZQ19" s="813"/>
      <c r="VZR19" s="813"/>
      <c r="VZS19" s="813"/>
      <c r="VZT19" s="813"/>
      <c r="VZU19" s="813"/>
      <c r="VZV19" s="813"/>
      <c r="VZW19" s="813"/>
      <c r="VZX19" s="813"/>
      <c r="VZY19" s="813"/>
      <c r="VZZ19" s="813"/>
      <c r="WAA19" s="813"/>
      <c r="WAB19" s="813"/>
      <c r="WAC19" s="813"/>
      <c r="WAD19" s="813"/>
      <c r="WAE19" s="813"/>
      <c r="WAF19" s="813"/>
      <c r="WAG19" s="813"/>
      <c r="WAH19" s="813"/>
      <c r="WAI19" s="813"/>
      <c r="WAJ19" s="813"/>
      <c r="WAK19" s="813"/>
      <c r="WAL19" s="813"/>
      <c r="WAM19" s="813"/>
      <c r="WAN19" s="813"/>
      <c r="WAO19" s="813"/>
      <c r="WAP19" s="813"/>
      <c r="WAQ19" s="813"/>
      <c r="WAR19" s="813"/>
      <c r="WAS19" s="813"/>
      <c r="WAT19" s="813"/>
      <c r="WAU19" s="813"/>
      <c r="WAV19" s="813"/>
      <c r="WAW19" s="813"/>
      <c r="WAX19" s="813"/>
      <c r="WAY19" s="813"/>
      <c r="WAZ19" s="813"/>
      <c r="WBA19" s="813"/>
      <c r="WBB19" s="813"/>
      <c r="WBC19" s="813"/>
      <c r="WBD19" s="813"/>
      <c r="WBE19" s="813"/>
      <c r="WBF19" s="813"/>
      <c r="WBG19" s="813"/>
      <c r="WBH19" s="813"/>
      <c r="WBI19" s="813"/>
      <c r="WBJ19" s="813"/>
      <c r="WBK19" s="813"/>
      <c r="WBL19" s="813"/>
      <c r="WBM19" s="813"/>
      <c r="WBN19" s="813"/>
      <c r="WBO19" s="813"/>
      <c r="WBP19" s="813"/>
      <c r="WBQ19" s="813"/>
      <c r="WBR19" s="813"/>
      <c r="WBS19" s="813"/>
      <c r="WBT19" s="813"/>
      <c r="WBU19" s="813"/>
      <c r="WBV19" s="813"/>
      <c r="WBW19" s="813"/>
      <c r="WBX19" s="813"/>
      <c r="WBY19" s="813"/>
      <c r="WBZ19" s="813"/>
      <c r="WCA19" s="813"/>
      <c r="WCB19" s="813"/>
      <c r="WCC19" s="813"/>
      <c r="WCD19" s="813"/>
      <c r="WCE19" s="813"/>
      <c r="WCF19" s="813"/>
      <c r="WCG19" s="813"/>
      <c r="WCH19" s="813"/>
      <c r="WCI19" s="813"/>
      <c r="WCJ19" s="813"/>
      <c r="WCK19" s="813"/>
      <c r="WCL19" s="813"/>
      <c r="WCM19" s="813"/>
      <c r="WCN19" s="813"/>
      <c r="WCO19" s="813"/>
      <c r="WCP19" s="813"/>
      <c r="WCQ19" s="813"/>
      <c r="WCR19" s="813"/>
      <c r="WCS19" s="813"/>
      <c r="WCT19" s="813"/>
      <c r="WCU19" s="813"/>
      <c r="WCV19" s="813"/>
      <c r="WCW19" s="813"/>
      <c r="WCX19" s="813"/>
      <c r="WCY19" s="813"/>
      <c r="WCZ19" s="813"/>
      <c r="WDA19" s="813"/>
      <c r="WDB19" s="813"/>
      <c r="WDC19" s="813"/>
      <c r="WDD19" s="813"/>
      <c r="WDE19" s="813"/>
      <c r="WDF19" s="813"/>
      <c r="WDG19" s="813"/>
      <c r="WDH19" s="813"/>
      <c r="WDI19" s="813"/>
      <c r="WDJ19" s="813"/>
      <c r="WDK19" s="813"/>
      <c r="WDL19" s="813"/>
      <c r="WDM19" s="813"/>
      <c r="WDN19" s="813"/>
      <c r="WDO19" s="813"/>
      <c r="WDP19" s="813"/>
      <c r="WDQ19" s="813"/>
      <c r="WDR19" s="813"/>
      <c r="WDS19" s="813"/>
      <c r="WDT19" s="813"/>
      <c r="WDU19" s="813"/>
      <c r="WDV19" s="813"/>
      <c r="WDW19" s="813"/>
      <c r="WDX19" s="813"/>
      <c r="WDY19" s="813"/>
      <c r="WDZ19" s="813"/>
      <c r="WEA19" s="813"/>
      <c r="WEB19" s="813"/>
      <c r="WEC19" s="813"/>
      <c r="WED19" s="813"/>
      <c r="WEE19" s="813"/>
      <c r="WEF19" s="813"/>
      <c r="WEG19" s="813"/>
      <c r="WEH19" s="813"/>
      <c r="WEI19" s="813"/>
      <c r="WEJ19" s="813"/>
      <c r="WEK19" s="813"/>
      <c r="WEL19" s="813"/>
      <c r="WEM19" s="813"/>
      <c r="WEN19" s="813"/>
      <c r="WEO19" s="813"/>
      <c r="WEP19" s="813"/>
      <c r="WEQ19" s="813"/>
      <c r="WER19" s="813"/>
      <c r="WES19" s="813"/>
      <c r="WET19" s="813"/>
      <c r="WEU19" s="813"/>
      <c r="WEV19" s="813"/>
      <c r="WEW19" s="813"/>
      <c r="WEX19" s="813"/>
      <c r="WEY19" s="813"/>
      <c r="WEZ19" s="813"/>
      <c r="WFA19" s="813"/>
      <c r="WFB19" s="813"/>
      <c r="WFC19" s="813"/>
      <c r="WFD19" s="813"/>
      <c r="WFE19" s="813"/>
      <c r="WFF19" s="813"/>
      <c r="WFG19" s="813"/>
      <c r="WFH19" s="813"/>
      <c r="WFI19" s="813"/>
      <c r="WFJ19" s="813"/>
      <c r="WFK19" s="813"/>
      <c r="WFL19" s="813"/>
      <c r="WFM19" s="813"/>
      <c r="WFN19" s="813"/>
      <c r="WFO19" s="813"/>
      <c r="WFP19" s="813"/>
      <c r="WFQ19" s="813"/>
      <c r="WFR19" s="813"/>
      <c r="WFS19" s="813"/>
      <c r="WFT19" s="813"/>
      <c r="WFU19" s="813"/>
      <c r="WFV19" s="813"/>
      <c r="WFW19" s="813"/>
      <c r="WFX19" s="813"/>
      <c r="WFY19" s="813"/>
      <c r="WFZ19" s="813"/>
      <c r="WGA19" s="813"/>
      <c r="WGB19" s="813"/>
      <c r="WGC19" s="813"/>
      <c r="WGD19" s="813"/>
      <c r="WGE19" s="813"/>
      <c r="WGF19" s="813"/>
      <c r="WGG19" s="813"/>
      <c r="WGH19" s="813"/>
      <c r="WGI19" s="813"/>
      <c r="WGJ19" s="813"/>
      <c r="WGK19" s="813"/>
      <c r="WGL19" s="813"/>
      <c r="WGM19" s="813"/>
      <c r="WGN19" s="813"/>
      <c r="WGO19" s="813"/>
      <c r="WGP19" s="813"/>
      <c r="WGQ19" s="813"/>
      <c r="WGR19" s="813"/>
      <c r="WGS19" s="813"/>
      <c r="WGT19" s="813"/>
      <c r="WGU19" s="813"/>
      <c r="WGV19" s="813"/>
      <c r="WGW19" s="813"/>
      <c r="WGX19" s="813"/>
      <c r="WGY19" s="813"/>
      <c r="WGZ19" s="813"/>
      <c r="WHA19" s="813"/>
      <c r="WHB19" s="813"/>
      <c r="WHC19" s="813"/>
      <c r="WHD19" s="813"/>
      <c r="WHE19" s="813"/>
      <c r="WHF19" s="813"/>
      <c r="WHG19" s="813"/>
      <c r="WHH19" s="813"/>
      <c r="WHI19" s="813"/>
      <c r="WHJ19" s="813"/>
      <c r="WHK19" s="813"/>
      <c r="WHL19" s="813"/>
      <c r="WHM19" s="813"/>
      <c r="WHN19" s="813"/>
      <c r="WHO19" s="813"/>
      <c r="WHP19" s="813"/>
      <c r="WHQ19" s="813"/>
      <c r="WHR19" s="813"/>
      <c r="WHS19" s="813"/>
      <c r="WHT19" s="813"/>
      <c r="WHU19" s="813"/>
      <c r="WHV19" s="813"/>
      <c r="WHW19" s="813"/>
      <c r="WHX19" s="813"/>
      <c r="WHY19" s="813"/>
      <c r="WHZ19" s="813"/>
      <c r="WIA19" s="813"/>
      <c r="WIB19" s="813"/>
      <c r="WIC19" s="813"/>
      <c r="WID19" s="813"/>
      <c r="WIE19" s="813"/>
      <c r="WIF19" s="813"/>
      <c r="WIG19" s="813"/>
      <c r="WIH19" s="813"/>
      <c r="WII19" s="813"/>
      <c r="WIJ19" s="813"/>
      <c r="WIK19" s="813"/>
      <c r="WIL19" s="813"/>
      <c r="WIM19" s="813"/>
      <c r="WIN19" s="813"/>
      <c r="WIO19" s="813"/>
      <c r="WIP19" s="813"/>
      <c r="WIQ19" s="813"/>
      <c r="WIR19" s="813"/>
      <c r="WIS19" s="813"/>
      <c r="WIT19" s="813"/>
      <c r="WIU19" s="813"/>
      <c r="WIV19" s="813"/>
      <c r="WIW19" s="813"/>
      <c r="WIX19" s="813"/>
      <c r="WIY19" s="813"/>
      <c r="WIZ19" s="813"/>
      <c r="WJA19" s="813"/>
      <c r="WJB19" s="813"/>
      <c r="WJC19" s="813"/>
      <c r="WJD19" s="813"/>
      <c r="WJE19" s="813"/>
      <c r="WJF19" s="813"/>
      <c r="WJG19" s="813"/>
      <c r="WJH19" s="813"/>
      <c r="WJI19" s="813"/>
      <c r="WJJ19" s="813"/>
      <c r="WJK19" s="813"/>
      <c r="WJL19" s="813"/>
      <c r="WJM19" s="813"/>
      <c r="WJN19" s="813"/>
      <c r="WJO19" s="813"/>
      <c r="WJP19" s="813"/>
      <c r="WJQ19" s="813"/>
      <c r="WJR19" s="813"/>
      <c r="WJS19" s="813"/>
      <c r="WJT19" s="813"/>
      <c r="WJU19" s="813"/>
      <c r="WJV19" s="813"/>
      <c r="WJW19" s="813"/>
      <c r="WJX19" s="813"/>
      <c r="WJY19" s="813"/>
      <c r="WJZ19" s="813"/>
      <c r="WKA19" s="813"/>
      <c r="WKB19" s="813"/>
      <c r="WKC19" s="813"/>
      <c r="WKD19" s="813"/>
      <c r="WKE19" s="813"/>
      <c r="WKF19" s="813"/>
      <c r="WKG19" s="813"/>
      <c r="WKH19" s="813"/>
      <c r="WKI19" s="813"/>
      <c r="WKJ19" s="813"/>
      <c r="WKK19" s="813"/>
      <c r="WKL19" s="813"/>
      <c r="WKM19" s="813"/>
      <c r="WKN19" s="813"/>
      <c r="WKO19" s="813"/>
      <c r="WKP19" s="813"/>
      <c r="WKQ19" s="813"/>
      <c r="WKR19" s="813"/>
      <c r="WKS19" s="813"/>
      <c r="WKT19" s="813"/>
      <c r="WKU19" s="813"/>
      <c r="WKV19" s="813"/>
      <c r="WKW19" s="813"/>
      <c r="WKX19" s="813"/>
      <c r="WKY19" s="813"/>
      <c r="WKZ19" s="813"/>
      <c r="WLA19" s="813"/>
      <c r="WLB19" s="813"/>
      <c r="WLC19" s="813"/>
      <c r="WLD19" s="813"/>
      <c r="WLE19" s="813"/>
      <c r="WLF19" s="813"/>
      <c r="WLG19" s="813"/>
      <c r="WLH19" s="813"/>
      <c r="WLI19" s="813"/>
      <c r="WLJ19" s="813"/>
      <c r="WLK19" s="813"/>
      <c r="WLL19" s="813"/>
      <c r="WLM19" s="813"/>
      <c r="WLN19" s="813"/>
      <c r="WLO19" s="813"/>
      <c r="WLP19" s="813"/>
      <c r="WLQ19" s="813"/>
      <c r="WLR19" s="813"/>
      <c r="WLS19" s="813"/>
      <c r="WLT19" s="813"/>
      <c r="WLU19" s="813"/>
      <c r="WLV19" s="813"/>
      <c r="WLW19" s="813"/>
      <c r="WLX19" s="813"/>
      <c r="WLY19" s="813"/>
      <c r="WLZ19" s="813"/>
      <c r="WMA19" s="813"/>
      <c r="WMB19" s="813"/>
      <c r="WMC19" s="813"/>
      <c r="WMD19" s="813"/>
      <c r="WME19" s="813"/>
      <c r="WMF19" s="813"/>
      <c r="WMG19" s="813"/>
      <c r="WMH19" s="813"/>
      <c r="WMI19" s="813"/>
      <c r="WMJ19" s="813"/>
      <c r="WMK19" s="813"/>
      <c r="WML19" s="813"/>
      <c r="WMM19" s="813"/>
      <c r="WMN19" s="813"/>
      <c r="WMO19" s="813"/>
      <c r="WMP19" s="813"/>
      <c r="WMQ19" s="813"/>
      <c r="WMR19" s="813"/>
      <c r="WMS19" s="813"/>
      <c r="WMT19" s="813"/>
      <c r="WMU19" s="813"/>
      <c r="WMV19" s="813"/>
      <c r="WMW19" s="813"/>
      <c r="WMX19" s="813"/>
      <c r="WMY19" s="813"/>
      <c r="WMZ19" s="813"/>
      <c r="WNA19" s="813"/>
      <c r="WNB19" s="813"/>
      <c r="WNC19" s="813"/>
      <c r="WND19" s="813"/>
      <c r="WNE19" s="813"/>
      <c r="WNF19" s="813"/>
      <c r="WNG19" s="813"/>
      <c r="WNH19" s="813"/>
      <c r="WNI19" s="813"/>
      <c r="WNJ19" s="813"/>
      <c r="WNK19" s="813"/>
      <c r="WNL19" s="813"/>
      <c r="WNM19" s="813"/>
      <c r="WNN19" s="813"/>
      <c r="WNO19" s="813"/>
      <c r="WNP19" s="813"/>
      <c r="WNQ19" s="813"/>
      <c r="WNR19" s="813"/>
      <c r="WNS19" s="813"/>
      <c r="WNT19" s="813"/>
      <c r="WNU19" s="813"/>
      <c r="WNV19" s="813"/>
      <c r="WNW19" s="813"/>
      <c r="WNX19" s="813"/>
      <c r="WNY19" s="813"/>
      <c r="WNZ19" s="813"/>
      <c r="WOA19" s="813"/>
      <c r="WOB19" s="813"/>
      <c r="WOC19" s="813"/>
      <c r="WOD19" s="813"/>
      <c r="WOE19" s="813"/>
      <c r="WOF19" s="813"/>
      <c r="WOG19" s="813"/>
      <c r="WOH19" s="813"/>
      <c r="WOI19" s="813"/>
      <c r="WOJ19" s="813"/>
      <c r="WOK19" s="813"/>
      <c r="WOL19" s="813"/>
      <c r="WOM19" s="813"/>
      <c r="WON19" s="813"/>
      <c r="WOO19" s="813"/>
      <c r="WOP19" s="813"/>
      <c r="WOQ19" s="813"/>
      <c r="WOR19" s="813"/>
      <c r="WOS19" s="813"/>
      <c r="WOT19" s="813"/>
      <c r="WOU19" s="813"/>
      <c r="WOV19" s="813"/>
      <c r="WOW19" s="813"/>
      <c r="WOX19" s="813"/>
      <c r="WOY19" s="813"/>
      <c r="WOZ19" s="813"/>
      <c r="WPA19" s="813"/>
      <c r="WPB19" s="813"/>
      <c r="WPC19" s="813"/>
      <c r="WPD19" s="813"/>
      <c r="WPE19" s="813"/>
      <c r="WPF19" s="813"/>
      <c r="WPG19" s="813"/>
      <c r="WPH19" s="813"/>
      <c r="WPI19" s="813"/>
      <c r="WPJ19" s="813"/>
      <c r="WPK19" s="813"/>
      <c r="WPL19" s="813"/>
      <c r="WPM19" s="813"/>
      <c r="WPN19" s="813"/>
      <c r="WPO19" s="813"/>
      <c r="WPP19" s="813"/>
      <c r="WPQ19" s="813"/>
      <c r="WPR19" s="813"/>
      <c r="WPS19" s="813"/>
      <c r="WPT19" s="813"/>
      <c r="WPU19" s="813"/>
      <c r="WPV19" s="813"/>
      <c r="WPW19" s="813"/>
      <c r="WPX19" s="813"/>
      <c r="WPY19" s="813"/>
      <c r="WPZ19" s="813"/>
      <c r="WQA19" s="813"/>
      <c r="WQB19" s="813"/>
      <c r="WQC19" s="813"/>
      <c r="WQD19" s="813"/>
      <c r="WQE19" s="813"/>
      <c r="WQF19" s="813"/>
      <c r="WQG19" s="813"/>
      <c r="WQH19" s="813"/>
      <c r="WQI19" s="813"/>
      <c r="WQJ19" s="813"/>
      <c r="WQK19" s="813"/>
      <c r="WQL19" s="813"/>
      <c r="WQM19" s="813"/>
      <c r="WQN19" s="813"/>
      <c r="WQO19" s="813"/>
      <c r="WQP19" s="813"/>
      <c r="WQQ19" s="813"/>
      <c r="WQR19" s="813"/>
      <c r="WQS19" s="813"/>
      <c r="WQT19" s="813"/>
      <c r="WQU19" s="813"/>
      <c r="WQV19" s="813"/>
      <c r="WQW19" s="813"/>
      <c r="WQX19" s="813"/>
      <c r="WQY19" s="813"/>
      <c r="WQZ19" s="813"/>
      <c r="WRA19" s="813"/>
      <c r="WRB19" s="813"/>
      <c r="WRC19" s="813"/>
      <c r="WRD19" s="813"/>
      <c r="WRE19" s="813"/>
      <c r="WRF19" s="813"/>
      <c r="WRG19" s="813"/>
      <c r="WRH19" s="813"/>
      <c r="WRI19" s="813"/>
      <c r="WRJ19" s="813"/>
      <c r="WRK19" s="813"/>
      <c r="WRL19" s="813"/>
      <c r="WRM19" s="813"/>
      <c r="WRN19" s="813"/>
      <c r="WRO19" s="813"/>
      <c r="WRP19" s="813"/>
      <c r="WRQ19" s="813"/>
      <c r="WRR19" s="813"/>
      <c r="WRS19" s="813"/>
      <c r="WRT19" s="813"/>
      <c r="WRU19" s="813"/>
      <c r="WRV19" s="813"/>
      <c r="WRW19" s="813"/>
      <c r="WRX19" s="813"/>
      <c r="WRY19" s="813"/>
      <c r="WRZ19" s="813"/>
      <c r="WSA19" s="813"/>
      <c r="WSB19" s="813"/>
      <c r="WSC19" s="813"/>
      <c r="WSD19" s="813"/>
      <c r="WSE19" s="813"/>
      <c r="WSF19" s="813"/>
      <c r="WSG19" s="813"/>
      <c r="WSH19" s="813"/>
      <c r="WSI19" s="813"/>
      <c r="WSJ19" s="813"/>
      <c r="WSK19" s="813"/>
      <c r="WSL19" s="813"/>
      <c r="WSM19" s="813"/>
      <c r="WSN19" s="813"/>
      <c r="WSO19" s="813"/>
      <c r="WSP19" s="813"/>
      <c r="WSQ19" s="813"/>
      <c r="WSR19" s="813"/>
      <c r="WSS19" s="813"/>
      <c r="WST19" s="813"/>
      <c r="WSU19" s="813"/>
      <c r="WSV19" s="813"/>
      <c r="WSW19" s="813"/>
      <c r="WSX19" s="813"/>
      <c r="WSY19" s="813"/>
      <c r="WSZ19" s="813"/>
      <c r="WTA19" s="813"/>
      <c r="WTB19" s="813"/>
      <c r="WTC19" s="813"/>
      <c r="WTD19" s="813"/>
      <c r="WTE19" s="813"/>
      <c r="WTF19" s="813"/>
      <c r="WTG19" s="813"/>
      <c r="WTH19" s="813"/>
      <c r="WTI19" s="813"/>
      <c r="WTJ19" s="813"/>
      <c r="WTK19" s="813"/>
      <c r="WTL19" s="813"/>
      <c r="WTM19" s="813"/>
      <c r="WTN19" s="813"/>
      <c r="WTO19" s="813"/>
      <c r="WTP19" s="813"/>
      <c r="WTQ19" s="813"/>
      <c r="WTR19" s="813"/>
      <c r="WTS19" s="813"/>
      <c r="WTT19" s="813"/>
      <c r="WTU19" s="813"/>
      <c r="WTV19" s="813"/>
      <c r="WTW19" s="813"/>
      <c r="WTX19" s="813"/>
      <c r="WTY19" s="813"/>
      <c r="WTZ19" s="813"/>
      <c r="WUA19" s="813"/>
      <c r="WUB19" s="813"/>
      <c r="WUC19" s="813"/>
      <c r="WUD19" s="813"/>
      <c r="WUE19" s="813"/>
      <c r="WUF19" s="813"/>
      <c r="WUG19" s="813"/>
      <c r="WUH19" s="813"/>
      <c r="WUI19" s="813"/>
      <c r="WUJ19" s="813"/>
      <c r="WUK19" s="813"/>
      <c r="WUL19" s="813"/>
      <c r="WUM19" s="813"/>
      <c r="WUN19" s="813"/>
      <c r="WUO19" s="813"/>
      <c r="WUP19" s="813"/>
      <c r="WUQ19" s="813"/>
      <c r="WUR19" s="813"/>
      <c r="WUS19" s="813"/>
      <c r="WUT19" s="813"/>
      <c r="WUU19" s="813"/>
      <c r="WUV19" s="813"/>
      <c r="WUW19" s="813"/>
      <c r="WUX19" s="813"/>
      <c r="WUY19" s="813"/>
      <c r="WUZ19" s="813"/>
      <c r="WVA19" s="813"/>
      <c r="WVB19" s="813"/>
      <c r="WVC19" s="813"/>
      <c r="WVD19" s="813"/>
      <c r="WVE19" s="813"/>
      <c r="WVF19" s="813"/>
      <c r="WVG19" s="813"/>
      <c r="WVH19" s="813"/>
      <c r="WVI19" s="813"/>
      <c r="WVJ19" s="813"/>
      <c r="WVK19" s="813"/>
      <c r="WVL19" s="813"/>
      <c r="WVM19" s="813"/>
      <c r="WVN19" s="813"/>
      <c r="WVO19" s="813"/>
      <c r="WVP19" s="813"/>
      <c r="WVQ19" s="813"/>
      <c r="WVR19" s="813"/>
      <c r="WVS19" s="813"/>
      <c r="WVT19" s="813"/>
      <c r="WVU19" s="813"/>
      <c r="WVV19" s="813"/>
      <c r="WVW19" s="813"/>
      <c r="WVX19" s="813"/>
      <c r="WVY19" s="813"/>
      <c r="WVZ19" s="813"/>
      <c r="WWA19" s="813"/>
      <c r="WWB19" s="813"/>
      <c r="WWC19" s="813"/>
      <c r="WWD19" s="813"/>
      <c r="WWE19" s="813"/>
      <c r="WWF19" s="813"/>
      <c r="WWG19" s="813"/>
      <c r="WWH19" s="813"/>
      <c r="WWI19" s="813"/>
      <c r="WWJ19" s="813"/>
      <c r="WWK19" s="813"/>
      <c r="WWL19" s="813"/>
      <c r="WWM19" s="813"/>
      <c r="WWN19" s="813"/>
      <c r="WWO19" s="813"/>
      <c r="WWP19" s="813"/>
      <c r="WWQ19" s="813"/>
      <c r="WWR19" s="813"/>
      <c r="WWS19" s="813"/>
      <c r="WWT19" s="813"/>
      <c r="WWU19" s="813"/>
      <c r="WWV19" s="813"/>
      <c r="WWW19" s="813"/>
      <c r="WWX19" s="813"/>
      <c r="WWY19" s="813"/>
      <c r="WWZ19" s="813"/>
      <c r="WXA19" s="813"/>
      <c r="WXB19" s="813"/>
      <c r="WXC19" s="813"/>
      <c r="WXD19" s="813"/>
      <c r="WXE19" s="813"/>
      <c r="WXF19" s="813"/>
      <c r="WXG19" s="813"/>
      <c r="WXH19" s="813"/>
      <c r="WXI19" s="813"/>
      <c r="WXJ19" s="813"/>
      <c r="WXK19" s="813"/>
      <c r="WXL19" s="813"/>
      <c r="WXM19" s="813"/>
      <c r="WXN19" s="813"/>
      <c r="WXO19" s="813"/>
      <c r="WXP19" s="813"/>
      <c r="WXQ19" s="813"/>
      <c r="WXR19" s="813"/>
      <c r="WXS19" s="813"/>
      <c r="WXT19" s="813"/>
      <c r="WXU19" s="813"/>
      <c r="WXV19" s="813"/>
      <c r="WXW19" s="813"/>
      <c r="WXX19" s="813"/>
      <c r="WXY19" s="813"/>
      <c r="WXZ19" s="813"/>
      <c r="WYA19" s="813"/>
      <c r="WYB19" s="813"/>
      <c r="WYC19" s="813"/>
      <c r="WYD19" s="813"/>
      <c r="WYE19" s="813"/>
      <c r="WYF19" s="813"/>
      <c r="WYG19" s="813"/>
      <c r="WYH19" s="813"/>
      <c r="WYI19" s="813"/>
      <c r="WYJ19" s="813"/>
      <c r="WYK19" s="813"/>
      <c r="WYL19" s="813"/>
      <c r="WYM19" s="813"/>
      <c r="WYN19" s="813"/>
      <c r="WYO19" s="813"/>
      <c r="WYP19" s="813"/>
      <c r="WYQ19" s="813"/>
      <c r="WYR19" s="813"/>
      <c r="WYS19" s="813"/>
      <c r="WYT19" s="813"/>
      <c r="WYU19" s="813"/>
      <c r="WYV19" s="813"/>
      <c r="WYW19" s="813"/>
      <c r="WYX19" s="813"/>
      <c r="WYY19" s="813"/>
      <c r="WYZ19" s="813"/>
      <c r="WZA19" s="813"/>
      <c r="WZB19" s="813"/>
      <c r="WZC19" s="813"/>
      <c r="WZD19" s="813"/>
      <c r="WZE19" s="813"/>
      <c r="WZF19" s="813"/>
      <c r="WZG19" s="813"/>
      <c r="WZH19" s="813"/>
      <c r="WZI19" s="813"/>
      <c r="WZJ19" s="813"/>
      <c r="WZK19" s="813"/>
      <c r="WZL19" s="813"/>
      <c r="WZM19" s="813"/>
      <c r="WZN19" s="813"/>
      <c r="WZO19" s="813"/>
      <c r="WZP19" s="813"/>
      <c r="WZQ19" s="813"/>
      <c r="WZR19" s="813"/>
      <c r="WZS19" s="813"/>
      <c r="WZT19" s="813"/>
      <c r="WZU19" s="813"/>
      <c r="WZV19" s="813"/>
      <c r="WZW19" s="813"/>
      <c r="WZX19" s="813"/>
      <c r="WZY19" s="813"/>
      <c r="WZZ19" s="813"/>
      <c r="XAA19" s="813"/>
      <c r="XAB19" s="813"/>
      <c r="XAC19" s="813"/>
      <c r="XAD19" s="813"/>
      <c r="XAE19" s="813"/>
      <c r="XAF19" s="813"/>
      <c r="XAG19" s="813"/>
      <c r="XAH19" s="813"/>
      <c r="XAI19" s="813"/>
      <c r="XAJ19" s="813"/>
      <c r="XAK19" s="813"/>
      <c r="XAL19" s="813"/>
      <c r="XAM19" s="813"/>
      <c r="XAN19" s="813"/>
      <c r="XAO19" s="813"/>
      <c r="XAP19" s="813"/>
      <c r="XAQ19" s="813"/>
      <c r="XAR19" s="813"/>
      <c r="XAS19" s="813"/>
      <c r="XAT19" s="813"/>
      <c r="XAU19" s="813"/>
      <c r="XAV19" s="813"/>
      <c r="XAW19" s="813"/>
      <c r="XAX19" s="813"/>
      <c r="XAY19" s="813"/>
      <c r="XAZ19" s="813"/>
      <c r="XBA19" s="813"/>
      <c r="XBB19" s="813"/>
      <c r="XBC19" s="813"/>
      <c r="XBD19" s="813"/>
      <c r="XBE19" s="813"/>
      <c r="XBF19" s="813"/>
      <c r="XBG19" s="813"/>
      <c r="XBH19" s="813"/>
      <c r="XBI19" s="813"/>
      <c r="XBJ19" s="813"/>
      <c r="XBK19" s="813"/>
      <c r="XBL19" s="813"/>
      <c r="XBM19" s="813"/>
      <c r="XBN19" s="813"/>
      <c r="XBO19" s="813"/>
      <c r="XBP19" s="813"/>
      <c r="XBQ19" s="813"/>
      <c r="XBR19" s="813"/>
      <c r="XBS19" s="813"/>
      <c r="XBT19" s="813"/>
      <c r="XBU19" s="813"/>
      <c r="XBV19" s="813"/>
      <c r="XBW19" s="813"/>
      <c r="XBX19" s="813"/>
      <c r="XBY19" s="813"/>
      <c r="XBZ19" s="813"/>
      <c r="XCA19" s="813"/>
      <c r="XCB19" s="813"/>
      <c r="XCC19" s="813"/>
      <c r="XCD19" s="813"/>
      <c r="XCE19" s="813"/>
      <c r="XCF19" s="813"/>
      <c r="XCG19" s="813"/>
      <c r="XCH19" s="813"/>
      <c r="XCI19" s="813"/>
      <c r="XCJ19" s="813"/>
      <c r="XCK19" s="813"/>
      <c r="XCL19" s="813"/>
      <c r="XCM19" s="813"/>
      <c r="XCN19" s="813"/>
      <c r="XCO19" s="813"/>
      <c r="XCP19" s="813"/>
      <c r="XCQ19" s="813"/>
      <c r="XCR19" s="813"/>
      <c r="XCS19" s="813"/>
      <c r="XCT19" s="813"/>
      <c r="XCU19" s="813"/>
      <c r="XCV19" s="813"/>
      <c r="XCW19" s="813"/>
      <c r="XCX19" s="813"/>
      <c r="XCY19" s="813"/>
      <c r="XCZ19" s="813"/>
      <c r="XDA19" s="813"/>
      <c r="XDB19" s="813"/>
      <c r="XDC19" s="813"/>
      <c r="XDD19" s="813"/>
      <c r="XDE19" s="813"/>
      <c r="XDF19" s="813"/>
      <c r="XDG19" s="813"/>
      <c r="XDH19" s="813"/>
      <c r="XDI19" s="813"/>
      <c r="XDJ19" s="813"/>
      <c r="XDK19" s="813"/>
      <c r="XDL19" s="813"/>
      <c r="XDM19" s="813"/>
      <c r="XDN19" s="813"/>
      <c r="XDO19" s="813"/>
      <c r="XDP19" s="813"/>
      <c r="XDQ19" s="813"/>
      <c r="XDR19" s="813"/>
      <c r="XDS19" s="813"/>
      <c r="XDT19" s="813"/>
      <c r="XDU19" s="813"/>
      <c r="XDV19" s="813"/>
      <c r="XDW19" s="813"/>
      <c r="XDX19" s="813"/>
      <c r="XDY19" s="813"/>
      <c r="XDZ19" s="813"/>
      <c r="XEA19" s="813"/>
      <c r="XEB19" s="813"/>
      <c r="XEC19" s="813"/>
      <c r="XED19" s="813"/>
      <c r="XEE19" s="813"/>
      <c r="XEF19" s="813"/>
      <c r="XEG19" s="813"/>
      <c r="XEH19" s="813"/>
      <c r="XEI19" s="813"/>
      <c r="XEJ19" s="813"/>
      <c r="XEK19" s="813"/>
      <c r="XEL19" s="813"/>
      <c r="XEM19" s="813"/>
      <c r="XEN19" s="813"/>
      <c r="XEO19" s="813"/>
      <c r="XEP19" s="813"/>
      <c r="XEQ19" s="813"/>
      <c r="XER19" s="813"/>
      <c r="XES19" s="813"/>
      <c r="XET19" s="813"/>
      <c r="XEU19" s="813"/>
      <c r="XEV19" s="813"/>
      <c r="XEW19" s="813"/>
      <c r="XEX19" s="813"/>
      <c r="XEY19" s="813"/>
      <c r="XEZ19" s="813"/>
      <c r="XFA19" s="813"/>
      <c r="XFB19" s="813"/>
      <c r="XFC19" s="813"/>
      <c r="XFD19" s="813"/>
    </row>
    <row r="20" spans="1:16384" ht="14.4" thickBot="1">
      <c r="A20" s="812" t="s">
        <v>728</v>
      </c>
      <c r="B20" s="810">
        <v>122.16</v>
      </c>
      <c r="C20" s="810">
        <v>7.61</v>
      </c>
      <c r="D20" s="810">
        <v>133.78</v>
      </c>
      <c r="E20" s="810">
        <v>9.51</v>
      </c>
      <c r="F20" s="810">
        <v>145.11000000000001</v>
      </c>
      <c r="G20" s="811">
        <v>8.4700000000000006</v>
      </c>
      <c r="H20" s="810">
        <v>150.79</v>
      </c>
      <c r="I20" s="809">
        <v>3.92</v>
      </c>
      <c r="J20" s="808"/>
      <c r="K20" s="808"/>
      <c r="L20" s="808"/>
      <c r="M20" s="808"/>
      <c r="N20" s="808"/>
      <c r="O20" s="808"/>
      <c r="P20" s="808"/>
      <c r="Q20" s="808"/>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808"/>
      <c r="CC20" s="808"/>
      <c r="CD20" s="808"/>
      <c r="CE20" s="808"/>
      <c r="CF20" s="808"/>
      <c r="CG20" s="808"/>
      <c r="CH20" s="808"/>
      <c r="CI20" s="808"/>
      <c r="CJ20" s="808"/>
      <c r="CK20" s="808"/>
      <c r="CL20" s="808"/>
      <c r="CM20" s="808"/>
      <c r="CN20" s="808"/>
      <c r="CO20" s="808"/>
      <c r="CP20" s="808"/>
      <c r="CQ20" s="808"/>
      <c r="CR20" s="808"/>
      <c r="CS20" s="808"/>
      <c r="CT20" s="808"/>
      <c r="CU20" s="808"/>
      <c r="CV20" s="808"/>
      <c r="CW20" s="808"/>
      <c r="CX20" s="808"/>
      <c r="CY20" s="808"/>
      <c r="CZ20" s="808"/>
      <c r="DA20" s="808"/>
      <c r="DB20" s="808"/>
      <c r="DC20" s="808"/>
      <c r="DD20" s="808"/>
      <c r="DE20" s="808"/>
      <c r="DF20" s="808"/>
      <c r="DG20" s="808"/>
      <c r="DH20" s="808"/>
      <c r="DI20" s="808"/>
      <c r="DJ20" s="808"/>
      <c r="DK20" s="808"/>
      <c r="DL20" s="808"/>
      <c r="DM20" s="808"/>
      <c r="DN20" s="808"/>
      <c r="DO20" s="808"/>
      <c r="DP20" s="808"/>
      <c r="DQ20" s="808"/>
      <c r="DR20" s="808"/>
      <c r="DS20" s="808"/>
      <c r="DT20" s="808"/>
      <c r="DU20" s="808"/>
      <c r="DV20" s="808"/>
      <c r="DW20" s="808"/>
      <c r="DX20" s="808"/>
      <c r="DY20" s="808"/>
      <c r="DZ20" s="808"/>
      <c r="EA20" s="808"/>
      <c r="EB20" s="808"/>
      <c r="EC20" s="808"/>
      <c r="ED20" s="808"/>
      <c r="EE20" s="808"/>
      <c r="EF20" s="808"/>
      <c r="EG20" s="808"/>
      <c r="EH20" s="808"/>
      <c r="EI20" s="808"/>
      <c r="EJ20" s="808"/>
      <c r="EK20" s="808"/>
      <c r="EL20" s="808"/>
      <c r="EM20" s="808"/>
      <c r="EN20" s="808"/>
      <c r="EO20" s="808"/>
      <c r="EP20" s="808"/>
      <c r="EQ20" s="808"/>
      <c r="ER20" s="808"/>
      <c r="ES20" s="808"/>
      <c r="ET20" s="808"/>
      <c r="EU20" s="808"/>
      <c r="EV20" s="808"/>
      <c r="EW20" s="808"/>
      <c r="EX20" s="808"/>
      <c r="EY20" s="808"/>
      <c r="EZ20" s="808"/>
      <c r="FA20" s="808"/>
      <c r="FB20" s="808"/>
      <c r="FC20" s="808"/>
      <c r="FD20" s="808"/>
      <c r="FE20" s="808"/>
      <c r="FF20" s="808"/>
      <c r="FG20" s="808"/>
      <c r="FH20" s="808"/>
      <c r="FI20" s="808"/>
      <c r="FJ20" s="808"/>
      <c r="FK20" s="808"/>
      <c r="FL20" s="808"/>
      <c r="FM20" s="808"/>
      <c r="FN20" s="808"/>
      <c r="FO20" s="808"/>
      <c r="FP20" s="808"/>
      <c r="FQ20" s="808"/>
      <c r="FR20" s="808"/>
      <c r="FS20" s="808"/>
      <c r="FT20" s="808"/>
      <c r="FU20" s="808"/>
      <c r="FV20" s="808"/>
      <c r="FW20" s="808"/>
      <c r="FX20" s="808"/>
      <c r="FY20" s="808"/>
      <c r="FZ20" s="808"/>
      <c r="GA20" s="808"/>
      <c r="GB20" s="808"/>
      <c r="GC20" s="808"/>
      <c r="GD20" s="808"/>
      <c r="GE20" s="808"/>
      <c r="GF20" s="808"/>
      <c r="GG20" s="808"/>
      <c r="GH20" s="808"/>
      <c r="GI20" s="808"/>
      <c r="GJ20" s="808"/>
      <c r="GK20" s="808"/>
      <c r="GL20" s="808"/>
      <c r="GM20" s="808"/>
      <c r="GN20" s="808"/>
      <c r="GO20" s="808"/>
      <c r="GP20" s="808"/>
      <c r="GQ20" s="808"/>
      <c r="GR20" s="808"/>
      <c r="GS20" s="808"/>
      <c r="GT20" s="808"/>
      <c r="GU20" s="808"/>
      <c r="GV20" s="808"/>
      <c r="GW20" s="808"/>
      <c r="GX20" s="808"/>
      <c r="GY20" s="808"/>
      <c r="GZ20" s="808"/>
      <c r="HA20" s="808"/>
      <c r="HB20" s="808"/>
      <c r="HC20" s="808"/>
      <c r="HD20" s="808"/>
      <c r="HE20" s="808"/>
      <c r="HF20" s="808"/>
      <c r="HG20" s="808"/>
      <c r="HH20" s="808"/>
      <c r="HI20" s="808"/>
      <c r="HJ20" s="808"/>
      <c r="HK20" s="808"/>
      <c r="HL20" s="808"/>
      <c r="HM20" s="808"/>
      <c r="HN20" s="808"/>
      <c r="HO20" s="808"/>
      <c r="HP20" s="808"/>
      <c r="HQ20" s="808"/>
      <c r="HR20" s="808"/>
      <c r="HS20" s="808"/>
      <c r="HT20" s="808"/>
      <c r="HU20" s="808"/>
      <c r="HV20" s="808"/>
      <c r="HW20" s="808"/>
      <c r="HX20" s="808"/>
      <c r="HY20" s="808"/>
      <c r="HZ20" s="808"/>
      <c r="IA20" s="808"/>
      <c r="IB20" s="808"/>
      <c r="IC20" s="808"/>
      <c r="ID20" s="808"/>
      <c r="IE20" s="808"/>
      <c r="IF20" s="808"/>
      <c r="IG20" s="808"/>
      <c r="IH20" s="808"/>
      <c r="II20" s="808"/>
      <c r="IJ20" s="808"/>
      <c r="IK20" s="808"/>
      <c r="IL20" s="808"/>
      <c r="IM20" s="808"/>
      <c r="IN20" s="808"/>
      <c r="IO20" s="808"/>
      <c r="IP20" s="808"/>
      <c r="IQ20" s="808"/>
      <c r="IR20" s="808"/>
      <c r="IS20" s="808"/>
      <c r="IT20" s="808"/>
      <c r="IU20" s="808"/>
      <c r="IV20" s="808"/>
      <c r="IW20" s="808"/>
      <c r="IX20" s="808"/>
      <c r="IY20" s="808"/>
      <c r="IZ20" s="808"/>
      <c r="JA20" s="808"/>
      <c r="JB20" s="808"/>
      <c r="JC20" s="808"/>
      <c r="JD20" s="808"/>
      <c r="JE20" s="808"/>
      <c r="JF20" s="808"/>
      <c r="JG20" s="808"/>
      <c r="JH20" s="808"/>
      <c r="JI20" s="808"/>
      <c r="JJ20" s="808"/>
      <c r="JK20" s="808"/>
      <c r="JL20" s="808"/>
      <c r="JM20" s="808"/>
      <c r="JN20" s="808"/>
      <c r="JO20" s="808"/>
      <c r="JP20" s="808"/>
      <c r="JQ20" s="808"/>
      <c r="JR20" s="808"/>
      <c r="JS20" s="808"/>
      <c r="JT20" s="808"/>
      <c r="JU20" s="808"/>
      <c r="JV20" s="808"/>
      <c r="JW20" s="808"/>
      <c r="JX20" s="808"/>
      <c r="JY20" s="808"/>
      <c r="JZ20" s="808"/>
      <c r="KA20" s="808"/>
      <c r="KB20" s="808"/>
      <c r="KC20" s="808"/>
      <c r="KD20" s="808"/>
      <c r="KE20" s="808"/>
      <c r="KF20" s="808"/>
      <c r="KG20" s="808"/>
      <c r="KH20" s="808"/>
      <c r="KI20" s="808"/>
      <c r="KJ20" s="808"/>
      <c r="KK20" s="808"/>
      <c r="KL20" s="808"/>
      <c r="KM20" s="808"/>
      <c r="KN20" s="808"/>
      <c r="KO20" s="808"/>
      <c r="KP20" s="808"/>
      <c r="KQ20" s="808"/>
      <c r="KR20" s="808"/>
      <c r="KS20" s="808"/>
      <c r="KT20" s="808"/>
      <c r="KU20" s="808"/>
      <c r="KV20" s="808"/>
      <c r="KW20" s="808"/>
      <c r="KX20" s="808"/>
      <c r="KY20" s="808"/>
      <c r="KZ20" s="808"/>
      <c r="LA20" s="808"/>
      <c r="LB20" s="808"/>
      <c r="LC20" s="808"/>
      <c r="LD20" s="808"/>
      <c r="LE20" s="808"/>
      <c r="LF20" s="808"/>
      <c r="LG20" s="808"/>
      <c r="LH20" s="808"/>
      <c r="LI20" s="808"/>
      <c r="LJ20" s="808"/>
      <c r="LK20" s="808"/>
      <c r="LL20" s="808"/>
      <c r="LM20" s="808"/>
      <c r="LN20" s="808"/>
      <c r="LO20" s="808"/>
      <c r="LP20" s="808"/>
      <c r="LQ20" s="808"/>
      <c r="LR20" s="808"/>
      <c r="LS20" s="808"/>
      <c r="LT20" s="808"/>
      <c r="LU20" s="808"/>
      <c r="LV20" s="808"/>
      <c r="LW20" s="808"/>
      <c r="LX20" s="808"/>
      <c r="LY20" s="808"/>
      <c r="LZ20" s="808"/>
      <c r="MA20" s="808"/>
      <c r="MB20" s="808"/>
      <c r="MC20" s="808"/>
      <c r="MD20" s="808"/>
      <c r="ME20" s="808"/>
      <c r="MF20" s="808"/>
      <c r="MG20" s="808"/>
      <c r="MH20" s="808"/>
      <c r="MI20" s="808"/>
      <c r="MJ20" s="808"/>
      <c r="MK20" s="808"/>
      <c r="ML20" s="808"/>
      <c r="MM20" s="808"/>
      <c r="MN20" s="808"/>
      <c r="MO20" s="808"/>
      <c r="MP20" s="808"/>
      <c r="MQ20" s="808"/>
      <c r="MR20" s="808"/>
      <c r="MS20" s="808"/>
      <c r="MT20" s="808"/>
      <c r="MU20" s="808"/>
      <c r="MV20" s="808"/>
      <c r="MW20" s="808"/>
      <c r="MX20" s="808"/>
      <c r="MY20" s="808"/>
      <c r="MZ20" s="808"/>
      <c r="NA20" s="808"/>
      <c r="NB20" s="808"/>
      <c r="NC20" s="808"/>
      <c r="ND20" s="808"/>
      <c r="NE20" s="808"/>
      <c r="NF20" s="808"/>
      <c r="NG20" s="808"/>
      <c r="NH20" s="808"/>
      <c r="NI20" s="808"/>
      <c r="NJ20" s="808"/>
      <c r="NK20" s="808"/>
      <c r="NL20" s="808"/>
      <c r="NM20" s="808"/>
      <c r="NN20" s="808"/>
      <c r="NO20" s="808"/>
      <c r="NP20" s="808"/>
      <c r="NQ20" s="808"/>
      <c r="NR20" s="808"/>
      <c r="NS20" s="808"/>
      <c r="NT20" s="808"/>
      <c r="NU20" s="808"/>
      <c r="NV20" s="808"/>
      <c r="NW20" s="808"/>
      <c r="NX20" s="808"/>
      <c r="NY20" s="808"/>
      <c r="NZ20" s="808"/>
      <c r="OA20" s="808"/>
      <c r="OB20" s="808"/>
      <c r="OC20" s="808"/>
      <c r="OD20" s="808"/>
      <c r="OE20" s="808"/>
      <c r="OF20" s="808"/>
      <c r="OG20" s="808"/>
      <c r="OH20" s="808"/>
      <c r="OI20" s="808"/>
      <c r="OJ20" s="808"/>
      <c r="OK20" s="808"/>
      <c r="OL20" s="808"/>
      <c r="OM20" s="808"/>
      <c r="ON20" s="808"/>
      <c r="OO20" s="808"/>
      <c r="OP20" s="808"/>
      <c r="OQ20" s="808"/>
      <c r="OR20" s="808"/>
      <c r="OS20" s="808"/>
      <c r="OT20" s="808"/>
      <c r="OU20" s="808"/>
      <c r="OV20" s="808"/>
      <c r="OW20" s="808"/>
      <c r="OX20" s="808"/>
      <c r="OY20" s="808"/>
      <c r="OZ20" s="808"/>
      <c r="PA20" s="808"/>
      <c r="PB20" s="808"/>
      <c r="PC20" s="808"/>
      <c r="PD20" s="808"/>
      <c r="PE20" s="808"/>
      <c r="PF20" s="808"/>
      <c r="PG20" s="808"/>
      <c r="PH20" s="808"/>
      <c r="PI20" s="808"/>
      <c r="PJ20" s="808"/>
      <c r="PK20" s="808"/>
      <c r="PL20" s="808"/>
      <c r="PM20" s="808"/>
      <c r="PN20" s="808"/>
      <c r="PO20" s="808"/>
      <c r="PP20" s="808"/>
      <c r="PQ20" s="808"/>
      <c r="PR20" s="808"/>
      <c r="PS20" s="808"/>
      <c r="PT20" s="808"/>
      <c r="PU20" s="808"/>
      <c r="PV20" s="808"/>
      <c r="PW20" s="808"/>
      <c r="PX20" s="808"/>
      <c r="PY20" s="808"/>
      <c r="PZ20" s="808"/>
      <c r="QA20" s="808"/>
      <c r="QB20" s="808"/>
      <c r="QC20" s="808"/>
      <c r="QD20" s="808"/>
      <c r="QE20" s="808"/>
      <c r="QF20" s="808"/>
      <c r="QG20" s="808"/>
      <c r="QH20" s="808"/>
      <c r="QI20" s="808"/>
      <c r="QJ20" s="808"/>
      <c r="QK20" s="808"/>
      <c r="QL20" s="808"/>
      <c r="QM20" s="808"/>
      <c r="QN20" s="808"/>
      <c r="QO20" s="808"/>
      <c r="QP20" s="808"/>
      <c r="QQ20" s="808"/>
      <c r="QR20" s="808"/>
      <c r="QS20" s="808"/>
      <c r="QT20" s="808"/>
      <c r="QU20" s="808"/>
      <c r="QV20" s="808"/>
      <c r="QW20" s="808"/>
      <c r="QX20" s="808"/>
      <c r="QY20" s="808"/>
      <c r="QZ20" s="808"/>
      <c r="RA20" s="808"/>
      <c r="RB20" s="808"/>
      <c r="RC20" s="808"/>
      <c r="RD20" s="808"/>
      <c r="RE20" s="808"/>
      <c r="RF20" s="808"/>
      <c r="RG20" s="808"/>
      <c r="RH20" s="808"/>
      <c r="RI20" s="808"/>
      <c r="RJ20" s="808"/>
      <c r="RK20" s="808"/>
      <c r="RL20" s="808"/>
      <c r="RM20" s="808"/>
      <c r="RN20" s="808"/>
      <c r="RO20" s="808"/>
      <c r="RP20" s="808"/>
      <c r="RQ20" s="808"/>
      <c r="RR20" s="808"/>
      <c r="RS20" s="808"/>
      <c r="RT20" s="808"/>
      <c r="RU20" s="808"/>
      <c r="RV20" s="808"/>
      <c r="RW20" s="808"/>
      <c r="RX20" s="808"/>
      <c r="RY20" s="808"/>
      <c r="RZ20" s="808"/>
      <c r="SA20" s="808"/>
      <c r="SB20" s="808"/>
      <c r="SC20" s="808"/>
      <c r="SD20" s="808"/>
      <c r="SE20" s="808"/>
      <c r="SF20" s="808"/>
      <c r="SG20" s="808"/>
      <c r="SH20" s="808"/>
      <c r="SI20" s="808"/>
      <c r="SJ20" s="808"/>
      <c r="SK20" s="808"/>
      <c r="SL20" s="808"/>
      <c r="SM20" s="808"/>
      <c r="SN20" s="808"/>
      <c r="SO20" s="808"/>
      <c r="SP20" s="808"/>
      <c r="SQ20" s="808"/>
      <c r="SR20" s="808"/>
      <c r="SS20" s="808"/>
      <c r="ST20" s="808"/>
      <c r="SU20" s="808"/>
      <c r="SV20" s="808"/>
      <c r="SW20" s="808"/>
      <c r="SX20" s="808"/>
      <c r="SY20" s="808"/>
      <c r="SZ20" s="808"/>
      <c r="TA20" s="808"/>
      <c r="TB20" s="808"/>
      <c r="TC20" s="808"/>
      <c r="TD20" s="808"/>
      <c r="TE20" s="808"/>
      <c r="TF20" s="808"/>
      <c r="TG20" s="808"/>
      <c r="TH20" s="808"/>
      <c r="TI20" s="808"/>
      <c r="TJ20" s="808"/>
      <c r="TK20" s="808"/>
      <c r="TL20" s="808"/>
      <c r="TM20" s="808"/>
      <c r="TN20" s="808"/>
      <c r="TO20" s="808"/>
      <c r="TP20" s="808"/>
      <c r="TQ20" s="808"/>
      <c r="TR20" s="808"/>
      <c r="TS20" s="808"/>
      <c r="TT20" s="808"/>
      <c r="TU20" s="808"/>
      <c r="TV20" s="808"/>
      <c r="TW20" s="808"/>
      <c r="TX20" s="808"/>
      <c r="TY20" s="808"/>
      <c r="TZ20" s="808"/>
      <c r="UA20" s="808"/>
      <c r="UB20" s="808"/>
      <c r="UC20" s="808"/>
      <c r="UD20" s="808"/>
      <c r="UE20" s="808"/>
      <c r="UF20" s="808"/>
      <c r="UG20" s="808"/>
      <c r="UH20" s="808"/>
      <c r="UI20" s="808"/>
      <c r="UJ20" s="808"/>
      <c r="UK20" s="808"/>
      <c r="UL20" s="808"/>
      <c r="UM20" s="808"/>
      <c r="UN20" s="808"/>
      <c r="UO20" s="808"/>
      <c r="UP20" s="808"/>
      <c r="UQ20" s="808"/>
      <c r="UR20" s="808"/>
      <c r="US20" s="808"/>
      <c r="UT20" s="808"/>
      <c r="UU20" s="808"/>
      <c r="UV20" s="808"/>
      <c r="UW20" s="808"/>
      <c r="UX20" s="808"/>
      <c r="UY20" s="808"/>
      <c r="UZ20" s="808"/>
      <c r="VA20" s="808"/>
      <c r="VB20" s="808"/>
      <c r="VC20" s="808"/>
      <c r="VD20" s="808"/>
      <c r="VE20" s="808"/>
      <c r="VF20" s="808"/>
      <c r="VG20" s="808"/>
      <c r="VH20" s="808"/>
      <c r="VI20" s="808"/>
      <c r="VJ20" s="808"/>
      <c r="VK20" s="808"/>
      <c r="VL20" s="808"/>
      <c r="VM20" s="808"/>
      <c r="VN20" s="808"/>
      <c r="VO20" s="808"/>
      <c r="VP20" s="808"/>
      <c r="VQ20" s="808"/>
      <c r="VR20" s="808"/>
      <c r="VS20" s="808"/>
      <c r="VT20" s="808"/>
      <c r="VU20" s="808"/>
      <c r="VV20" s="808"/>
      <c r="VW20" s="808"/>
      <c r="VX20" s="808"/>
      <c r="VY20" s="808"/>
      <c r="VZ20" s="808"/>
      <c r="WA20" s="808"/>
      <c r="WB20" s="808"/>
      <c r="WC20" s="808"/>
      <c r="WD20" s="808"/>
      <c r="WE20" s="808"/>
      <c r="WF20" s="808"/>
      <c r="WG20" s="808"/>
      <c r="WH20" s="808"/>
      <c r="WI20" s="808"/>
      <c r="WJ20" s="808"/>
      <c r="WK20" s="808"/>
      <c r="WL20" s="808"/>
      <c r="WM20" s="808"/>
      <c r="WN20" s="808"/>
      <c r="WO20" s="808"/>
      <c r="WP20" s="808"/>
      <c r="WQ20" s="808"/>
      <c r="WR20" s="808"/>
      <c r="WS20" s="808"/>
      <c r="WT20" s="808"/>
      <c r="WU20" s="808"/>
      <c r="WV20" s="808"/>
      <c r="WW20" s="808"/>
      <c r="WX20" s="808"/>
      <c r="WY20" s="808"/>
      <c r="WZ20" s="808"/>
      <c r="XA20" s="808"/>
      <c r="XB20" s="808"/>
      <c r="XC20" s="808"/>
      <c r="XD20" s="808"/>
      <c r="XE20" s="808"/>
      <c r="XF20" s="808"/>
      <c r="XG20" s="808"/>
      <c r="XH20" s="808"/>
      <c r="XI20" s="808"/>
      <c r="XJ20" s="808"/>
      <c r="XK20" s="808"/>
      <c r="XL20" s="808"/>
      <c r="XM20" s="808"/>
      <c r="XN20" s="808"/>
      <c r="XO20" s="808"/>
      <c r="XP20" s="808"/>
      <c r="XQ20" s="808"/>
      <c r="XR20" s="808"/>
      <c r="XS20" s="808"/>
      <c r="XT20" s="808"/>
      <c r="XU20" s="808"/>
      <c r="XV20" s="808"/>
      <c r="XW20" s="808"/>
      <c r="XX20" s="808"/>
      <c r="XY20" s="808"/>
      <c r="XZ20" s="808"/>
      <c r="YA20" s="808"/>
      <c r="YB20" s="808"/>
      <c r="YC20" s="808"/>
      <c r="YD20" s="808"/>
      <c r="YE20" s="808"/>
      <c r="YF20" s="808"/>
      <c r="YG20" s="808"/>
      <c r="YH20" s="808"/>
      <c r="YI20" s="808"/>
      <c r="YJ20" s="808"/>
      <c r="YK20" s="808"/>
      <c r="YL20" s="808"/>
      <c r="YM20" s="808"/>
      <c r="YN20" s="808"/>
      <c r="YO20" s="808"/>
      <c r="YP20" s="808"/>
      <c r="YQ20" s="808"/>
      <c r="YR20" s="808"/>
      <c r="YS20" s="808"/>
      <c r="YT20" s="808"/>
      <c r="YU20" s="808"/>
      <c r="YV20" s="808"/>
      <c r="YW20" s="808"/>
      <c r="YX20" s="808"/>
      <c r="YY20" s="808"/>
      <c r="YZ20" s="808"/>
      <c r="ZA20" s="808"/>
      <c r="ZB20" s="808"/>
      <c r="ZC20" s="808"/>
      <c r="ZD20" s="808"/>
      <c r="ZE20" s="808"/>
      <c r="ZF20" s="808"/>
      <c r="ZG20" s="808"/>
      <c r="ZH20" s="808"/>
      <c r="ZI20" s="808"/>
      <c r="ZJ20" s="808"/>
      <c r="ZK20" s="808"/>
      <c r="ZL20" s="808"/>
      <c r="ZM20" s="808"/>
      <c r="ZN20" s="808"/>
      <c r="ZO20" s="808"/>
      <c r="ZP20" s="808"/>
      <c r="ZQ20" s="808"/>
      <c r="ZR20" s="808"/>
      <c r="ZS20" s="808"/>
      <c r="ZT20" s="808"/>
      <c r="ZU20" s="808"/>
      <c r="ZV20" s="808"/>
      <c r="ZW20" s="808"/>
      <c r="ZX20" s="808"/>
      <c r="ZY20" s="808"/>
      <c r="ZZ20" s="808"/>
      <c r="AAA20" s="808"/>
      <c r="AAB20" s="808"/>
      <c r="AAC20" s="808"/>
      <c r="AAD20" s="808"/>
      <c r="AAE20" s="808"/>
      <c r="AAF20" s="808"/>
      <c r="AAG20" s="808"/>
      <c r="AAH20" s="808"/>
      <c r="AAI20" s="808"/>
      <c r="AAJ20" s="808"/>
      <c r="AAK20" s="808"/>
      <c r="AAL20" s="808"/>
      <c r="AAM20" s="808"/>
      <c r="AAN20" s="808"/>
      <c r="AAO20" s="808"/>
      <c r="AAP20" s="808"/>
      <c r="AAQ20" s="808"/>
      <c r="AAR20" s="808"/>
      <c r="AAS20" s="808"/>
      <c r="AAT20" s="808"/>
      <c r="AAU20" s="808"/>
      <c r="AAV20" s="808"/>
      <c r="AAW20" s="808"/>
      <c r="AAX20" s="808"/>
      <c r="AAY20" s="808"/>
      <c r="AAZ20" s="808"/>
      <c r="ABA20" s="808"/>
      <c r="ABB20" s="808"/>
      <c r="ABC20" s="808"/>
      <c r="ABD20" s="808"/>
      <c r="ABE20" s="808"/>
      <c r="ABF20" s="808"/>
      <c r="ABG20" s="808"/>
      <c r="ABH20" s="808"/>
      <c r="ABI20" s="808"/>
      <c r="ABJ20" s="808"/>
      <c r="ABK20" s="808"/>
      <c r="ABL20" s="808"/>
      <c r="ABM20" s="808"/>
      <c r="ABN20" s="808"/>
      <c r="ABO20" s="808"/>
      <c r="ABP20" s="808"/>
      <c r="ABQ20" s="808"/>
      <c r="ABR20" s="808"/>
      <c r="ABS20" s="808"/>
      <c r="ABT20" s="808"/>
      <c r="ABU20" s="808"/>
      <c r="ABV20" s="808"/>
      <c r="ABW20" s="808"/>
      <c r="ABX20" s="808"/>
      <c r="ABY20" s="808"/>
      <c r="ABZ20" s="808"/>
      <c r="ACA20" s="808"/>
      <c r="ACB20" s="808"/>
      <c r="ACC20" s="808"/>
      <c r="ACD20" s="808"/>
      <c r="ACE20" s="808"/>
      <c r="ACF20" s="808"/>
      <c r="ACG20" s="808"/>
      <c r="ACH20" s="808"/>
      <c r="ACI20" s="808"/>
      <c r="ACJ20" s="808"/>
      <c r="ACK20" s="808"/>
      <c r="ACL20" s="808"/>
      <c r="ACM20" s="808"/>
      <c r="ACN20" s="808"/>
      <c r="ACO20" s="808"/>
      <c r="ACP20" s="808"/>
      <c r="ACQ20" s="808"/>
      <c r="ACR20" s="808"/>
      <c r="ACS20" s="808"/>
      <c r="ACT20" s="808"/>
      <c r="ACU20" s="808"/>
      <c r="ACV20" s="808"/>
      <c r="ACW20" s="808"/>
      <c r="ACX20" s="808"/>
      <c r="ACY20" s="808"/>
      <c r="ACZ20" s="808"/>
      <c r="ADA20" s="808"/>
      <c r="ADB20" s="808"/>
      <c r="ADC20" s="808"/>
      <c r="ADD20" s="808"/>
      <c r="ADE20" s="808"/>
      <c r="ADF20" s="808"/>
      <c r="ADG20" s="808"/>
      <c r="ADH20" s="808"/>
      <c r="ADI20" s="808"/>
      <c r="ADJ20" s="808"/>
      <c r="ADK20" s="808"/>
      <c r="ADL20" s="808"/>
      <c r="ADM20" s="808"/>
      <c r="ADN20" s="808"/>
      <c r="ADO20" s="808"/>
      <c r="ADP20" s="808"/>
      <c r="ADQ20" s="808"/>
      <c r="ADR20" s="808"/>
      <c r="ADS20" s="808"/>
      <c r="ADT20" s="808"/>
      <c r="ADU20" s="808"/>
      <c r="ADV20" s="808"/>
      <c r="ADW20" s="808"/>
      <c r="ADX20" s="808"/>
      <c r="ADY20" s="808"/>
      <c r="ADZ20" s="808"/>
      <c r="AEA20" s="808"/>
      <c r="AEB20" s="808"/>
      <c r="AEC20" s="808"/>
      <c r="AED20" s="808"/>
      <c r="AEE20" s="808"/>
      <c r="AEF20" s="808"/>
      <c r="AEG20" s="808"/>
      <c r="AEH20" s="808"/>
      <c r="AEI20" s="808"/>
      <c r="AEJ20" s="808"/>
      <c r="AEK20" s="808"/>
      <c r="AEL20" s="808"/>
      <c r="AEM20" s="808"/>
      <c r="AEN20" s="808"/>
      <c r="AEO20" s="808"/>
      <c r="AEP20" s="808"/>
      <c r="AEQ20" s="808"/>
      <c r="AER20" s="808"/>
      <c r="AES20" s="808"/>
      <c r="AET20" s="808"/>
      <c r="AEU20" s="808"/>
      <c r="AEV20" s="808"/>
      <c r="AEW20" s="808"/>
      <c r="AEX20" s="808"/>
      <c r="AEY20" s="808"/>
      <c r="AEZ20" s="808"/>
      <c r="AFA20" s="808"/>
      <c r="AFB20" s="808"/>
      <c r="AFC20" s="808"/>
      <c r="AFD20" s="808"/>
      <c r="AFE20" s="808"/>
      <c r="AFF20" s="808"/>
      <c r="AFG20" s="808"/>
      <c r="AFH20" s="808"/>
      <c r="AFI20" s="808"/>
      <c r="AFJ20" s="808"/>
      <c r="AFK20" s="808"/>
      <c r="AFL20" s="808"/>
      <c r="AFM20" s="808"/>
      <c r="AFN20" s="808"/>
      <c r="AFO20" s="808"/>
      <c r="AFP20" s="808"/>
      <c r="AFQ20" s="808"/>
      <c r="AFR20" s="808"/>
      <c r="AFS20" s="808"/>
      <c r="AFT20" s="808"/>
      <c r="AFU20" s="808"/>
      <c r="AFV20" s="808"/>
      <c r="AFW20" s="808"/>
      <c r="AFX20" s="808"/>
      <c r="AFY20" s="808"/>
      <c r="AFZ20" s="808"/>
      <c r="AGA20" s="808"/>
      <c r="AGB20" s="808"/>
      <c r="AGC20" s="808"/>
      <c r="AGD20" s="808"/>
      <c r="AGE20" s="808"/>
      <c r="AGF20" s="808"/>
      <c r="AGG20" s="808"/>
      <c r="AGH20" s="808"/>
      <c r="AGI20" s="808"/>
      <c r="AGJ20" s="808"/>
      <c r="AGK20" s="808"/>
      <c r="AGL20" s="808"/>
      <c r="AGM20" s="808"/>
      <c r="AGN20" s="808"/>
      <c r="AGO20" s="808"/>
      <c r="AGP20" s="808"/>
      <c r="AGQ20" s="808"/>
      <c r="AGR20" s="808"/>
      <c r="AGS20" s="808"/>
      <c r="AGT20" s="808"/>
      <c r="AGU20" s="808"/>
      <c r="AGV20" s="808"/>
      <c r="AGW20" s="808"/>
      <c r="AGX20" s="808"/>
      <c r="AGY20" s="808"/>
      <c r="AGZ20" s="808"/>
      <c r="AHA20" s="808"/>
      <c r="AHB20" s="808"/>
      <c r="AHC20" s="808"/>
      <c r="AHD20" s="808"/>
      <c r="AHE20" s="808"/>
      <c r="AHF20" s="808"/>
      <c r="AHG20" s="808"/>
      <c r="AHH20" s="808"/>
      <c r="AHI20" s="808"/>
      <c r="AHJ20" s="808"/>
      <c r="AHK20" s="808"/>
      <c r="AHL20" s="808"/>
      <c r="AHM20" s="808"/>
      <c r="AHN20" s="808"/>
      <c r="AHO20" s="808"/>
      <c r="AHP20" s="808"/>
      <c r="AHQ20" s="808"/>
      <c r="AHR20" s="808"/>
      <c r="AHS20" s="808"/>
      <c r="AHT20" s="808"/>
      <c r="AHU20" s="808"/>
      <c r="AHV20" s="808"/>
      <c r="AHW20" s="808"/>
      <c r="AHX20" s="808"/>
      <c r="AHY20" s="808"/>
      <c r="AHZ20" s="808"/>
      <c r="AIA20" s="808"/>
      <c r="AIB20" s="808"/>
      <c r="AIC20" s="808"/>
      <c r="AID20" s="808"/>
      <c r="AIE20" s="808"/>
      <c r="AIF20" s="808"/>
      <c r="AIG20" s="808"/>
      <c r="AIH20" s="808"/>
      <c r="AII20" s="808"/>
      <c r="AIJ20" s="808"/>
      <c r="AIK20" s="808"/>
      <c r="AIL20" s="808"/>
      <c r="AIM20" s="808"/>
      <c r="AIN20" s="808"/>
      <c r="AIO20" s="808"/>
      <c r="AIP20" s="808"/>
      <c r="AIQ20" s="808"/>
      <c r="AIR20" s="808"/>
      <c r="AIS20" s="808"/>
      <c r="AIT20" s="808"/>
      <c r="AIU20" s="808"/>
      <c r="AIV20" s="808"/>
      <c r="AIW20" s="808"/>
      <c r="AIX20" s="808"/>
      <c r="AIY20" s="808"/>
      <c r="AIZ20" s="808"/>
      <c r="AJA20" s="808"/>
      <c r="AJB20" s="808"/>
      <c r="AJC20" s="808"/>
      <c r="AJD20" s="808"/>
      <c r="AJE20" s="808"/>
      <c r="AJF20" s="808"/>
      <c r="AJG20" s="808"/>
      <c r="AJH20" s="808"/>
      <c r="AJI20" s="808"/>
      <c r="AJJ20" s="808"/>
      <c r="AJK20" s="808"/>
      <c r="AJL20" s="808"/>
      <c r="AJM20" s="808"/>
      <c r="AJN20" s="808"/>
      <c r="AJO20" s="808"/>
      <c r="AJP20" s="808"/>
      <c r="AJQ20" s="808"/>
      <c r="AJR20" s="808"/>
      <c r="AJS20" s="808"/>
      <c r="AJT20" s="808"/>
      <c r="AJU20" s="808"/>
      <c r="AJV20" s="808"/>
      <c r="AJW20" s="808"/>
      <c r="AJX20" s="808"/>
      <c r="AJY20" s="808"/>
      <c r="AJZ20" s="808"/>
      <c r="AKA20" s="808"/>
      <c r="AKB20" s="808"/>
      <c r="AKC20" s="808"/>
      <c r="AKD20" s="808"/>
      <c r="AKE20" s="808"/>
      <c r="AKF20" s="808"/>
      <c r="AKG20" s="808"/>
      <c r="AKH20" s="808"/>
      <c r="AKI20" s="808"/>
      <c r="AKJ20" s="808"/>
      <c r="AKK20" s="808"/>
      <c r="AKL20" s="808"/>
      <c r="AKM20" s="808"/>
      <c r="AKN20" s="808"/>
      <c r="AKO20" s="808"/>
      <c r="AKP20" s="808"/>
      <c r="AKQ20" s="808"/>
      <c r="AKR20" s="808"/>
      <c r="AKS20" s="808"/>
      <c r="AKT20" s="808"/>
      <c r="AKU20" s="808"/>
      <c r="AKV20" s="808"/>
      <c r="AKW20" s="808"/>
      <c r="AKX20" s="808"/>
      <c r="AKY20" s="808"/>
      <c r="AKZ20" s="808"/>
      <c r="ALA20" s="808"/>
      <c r="ALB20" s="808"/>
      <c r="ALC20" s="808"/>
      <c r="ALD20" s="808"/>
      <c r="ALE20" s="808"/>
      <c r="ALF20" s="808"/>
      <c r="ALG20" s="808"/>
      <c r="ALH20" s="808"/>
      <c r="ALI20" s="808"/>
      <c r="ALJ20" s="808"/>
      <c r="ALK20" s="808"/>
      <c r="ALL20" s="808"/>
      <c r="ALM20" s="808"/>
      <c r="ALN20" s="808"/>
      <c r="ALO20" s="808"/>
      <c r="ALP20" s="808"/>
      <c r="ALQ20" s="808"/>
      <c r="ALR20" s="808"/>
      <c r="ALS20" s="808"/>
      <c r="ALT20" s="808"/>
      <c r="ALU20" s="808"/>
      <c r="ALV20" s="808"/>
      <c r="ALW20" s="808"/>
      <c r="ALX20" s="808"/>
      <c r="ALY20" s="808"/>
      <c r="ALZ20" s="808"/>
      <c r="AMA20" s="808"/>
      <c r="AMB20" s="808"/>
      <c r="AMC20" s="808"/>
      <c r="AMD20" s="808"/>
      <c r="AME20" s="808"/>
      <c r="AMF20" s="808"/>
      <c r="AMG20" s="808"/>
      <c r="AMH20" s="808"/>
      <c r="AMI20" s="808"/>
      <c r="AMJ20" s="808"/>
      <c r="AMK20" s="808"/>
      <c r="AML20" s="808"/>
      <c r="AMM20" s="808"/>
      <c r="AMN20" s="808"/>
      <c r="AMO20" s="808"/>
      <c r="AMP20" s="808"/>
      <c r="AMQ20" s="808"/>
      <c r="AMR20" s="808"/>
      <c r="AMS20" s="808"/>
      <c r="AMT20" s="808"/>
      <c r="AMU20" s="808"/>
      <c r="AMV20" s="808"/>
      <c r="AMW20" s="808"/>
      <c r="AMX20" s="808"/>
      <c r="AMY20" s="808"/>
      <c r="AMZ20" s="808"/>
      <c r="ANA20" s="808"/>
      <c r="ANB20" s="808"/>
      <c r="ANC20" s="808"/>
      <c r="AND20" s="808"/>
      <c r="ANE20" s="808"/>
      <c r="ANF20" s="808"/>
      <c r="ANG20" s="808"/>
      <c r="ANH20" s="808"/>
      <c r="ANI20" s="808"/>
      <c r="ANJ20" s="808"/>
      <c r="ANK20" s="808"/>
      <c r="ANL20" s="808"/>
      <c r="ANM20" s="808"/>
      <c r="ANN20" s="808"/>
      <c r="ANO20" s="808"/>
      <c r="ANP20" s="808"/>
      <c r="ANQ20" s="808"/>
      <c r="ANR20" s="808"/>
      <c r="ANS20" s="808"/>
      <c r="ANT20" s="808"/>
      <c r="ANU20" s="808"/>
      <c r="ANV20" s="808"/>
      <c r="ANW20" s="808"/>
      <c r="ANX20" s="808"/>
      <c r="ANY20" s="808"/>
      <c r="ANZ20" s="808"/>
      <c r="AOA20" s="808"/>
      <c r="AOB20" s="808"/>
      <c r="AOC20" s="808"/>
      <c r="AOD20" s="808"/>
      <c r="AOE20" s="808"/>
      <c r="AOF20" s="808"/>
      <c r="AOG20" s="808"/>
      <c r="AOH20" s="808"/>
      <c r="AOI20" s="808"/>
      <c r="AOJ20" s="808"/>
      <c r="AOK20" s="808"/>
      <c r="AOL20" s="808"/>
      <c r="AOM20" s="808"/>
      <c r="AON20" s="808"/>
      <c r="AOO20" s="808"/>
      <c r="AOP20" s="808"/>
      <c r="AOQ20" s="808"/>
      <c r="AOR20" s="808"/>
      <c r="AOS20" s="808"/>
      <c r="AOT20" s="808"/>
      <c r="AOU20" s="808"/>
      <c r="AOV20" s="808"/>
      <c r="AOW20" s="808"/>
      <c r="AOX20" s="808"/>
      <c r="AOY20" s="808"/>
      <c r="AOZ20" s="808"/>
      <c r="APA20" s="808"/>
      <c r="APB20" s="808"/>
      <c r="APC20" s="808"/>
      <c r="APD20" s="808"/>
      <c r="APE20" s="808"/>
      <c r="APF20" s="808"/>
      <c r="APG20" s="808"/>
      <c r="APH20" s="808"/>
      <c r="API20" s="808"/>
      <c r="APJ20" s="808"/>
      <c r="APK20" s="808"/>
      <c r="APL20" s="808"/>
      <c r="APM20" s="808"/>
      <c r="APN20" s="808"/>
      <c r="APO20" s="808"/>
      <c r="APP20" s="808"/>
      <c r="APQ20" s="808"/>
      <c r="APR20" s="808"/>
      <c r="APS20" s="808"/>
      <c r="APT20" s="808"/>
      <c r="APU20" s="808"/>
      <c r="APV20" s="808"/>
      <c r="APW20" s="808"/>
      <c r="APX20" s="808"/>
      <c r="APY20" s="808"/>
      <c r="APZ20" s="808"/>
      <c r="AQA20" s="808"/>
      <c r="AQB20" s="808"/>
      <c r="AQC20" s="808"/>
      <c r="AQD20" s="808"/>
      <c r="AQE20" s="808"/>
      <c r="AQF20" s="808"/>
      <c r="AQG20" s="808"/>
      <c r="AQH20" s="808"/>
      <c r="AQI20" s="808"/>
      <c r="AQJ20" s="808"/>
      <c r="AQK20" s="808"/>
      <c r="AQL20" s="808"/>
      <c r="AQM20" s="808"/>
      <c r="AQN20" s="808"/>
      <c r="AQO20" s="808"/>
      <c r="AQP20" s="808"/>
      <c r="AQQ20" s="808"/>
      <c r="AQR20" s="808"/>
      <c r="AQS20" s="808"/>
      <c r="AQT20" s="808"/>
      <c r="AQU20" s="808"/>
      <c r="AQV20" s="808"/>
      <c r="AQW20" s="808"/>
      <c r="AQX20" s="808"/>
      <c r="AQY20" s="808"/>
      <c r="AQZ20" s="808"/>
      <c r="ARA20" s="808"/>
      <c r="ARB20" s="808"/>
      <c r="ARC20" s="808"/>
      <c r="ARD20" s="808"/>
      <c r="ARE20" s="808"/>
      <c r="ARF20" s="808"/>
      <c r="ARG20" s="808"/>
      <c r="ARH20" s="808"/>
      <c r="ARI20" s="808"/>
      <c r="ARJ20" s="808"/>
      <c r="ARK20" s="808"/>
      <c r="ARL20" s="808"/>
      <c r="ARM20" s="808"/>
      <c r="ARN20" s="808"/>
      <c r="ARO20" s="808"/>
      <c r="ARP20" s="808"/>
      <c r="ARQ20" s="808"/>
      <c r="ARR20" s="808"/>
      <c r="ARS20" s="808"/>
      <c r="ART20" s="808"/>
      <c r="ARU20" s="808"/>
      <c r="ARV20" s="808"/>
      <c r="ARW20" s="808"/>
      <c r="ARX20" s="808"/>
      <c r="ARY20" s="808"/>
      <c r="ARZ20" s="808"/>
      <c r="ASA20" s="808"/>
      <c r="ASB20" s="808"/>
      <c r="ASC20" s="808"/>
      <c r="ASD20" s="808"/>
      <c r="ASE20" s="808"/>
      <c r="ASF20" s="808"/>
      <c r="ASG20" s="808"/>
      <c r="ASH20" s="808"/>
      <c r="ASI20" s="808"/>
      <c r="ASJ20" s="808"/>
      <c r="ASK20" s="808"/>
      <c r="ASL20" s="808"/>
      <c r="ASM20" s="808"/>
      <c r="ASN20" s="808"/>
      <c r="ASO20" s="808"/>
      <c r="ASP20" s="808"/>
      <c r="ASQ20" s="808"/>
      <c r="ASR20" s="808"/>
      <c r="ASS20" s="808"/>
      <c r="AST20" s="808"/>
      <c r="ASU20" s="808"/>
      <c r="ASV20" s="808"/>
      <c r="ASW20" s="808"/>
      <c r="ASX20" s="808"/>
      <c r="ASY20" s="808"/>
      <c r="ASZ20" s="808"/>
      <c r="ATA20" s="808"/>
      <c r="ATB20" s="808"/>
      <c r="ATC20" s="808"/>
      <c r="ATD20" s="808"/>
      <c r="ATE20" s="808"/>
      <c r="ATF20" s="808"/>
      <c r="ATG20" s="808"/>
      <c r="ATH20" s="808"/>
      <c r="ATI20" s="808"/>
      <c r="ATJ20" s="808"/>
      <c r="ATK20" s="808"/>
      <c r="ATL20" s="808"/>
      <c r="ATM20" s="808"/>
      <c r="ATN20" s="808"/>
      <c r="ATO20" s="808"/>
      <c r="ATP20" s="808"/>
      <c r="ATQ20" s="808"/>
      <c r="ATR20" s="808"/>
      <c r="ATS20" s="808"/>
      <c r="ATT20" s="808"/>
      <c r="ATU20" s="808"/>
      <c r="ATV20" s="808"/>
      <c r="ATW20" s="808"/>
      <c r="ATX20" s="808"/>
      <c r="ATY20" s="808"/>
      <c r="ATZ20" s="808"/>
      <c r="AUA20" s="808"/>
      <c r="AUB20" s="808"/>
      <c r="AUC20" s="808"/>
      <c r="AUD20" s="808"/>
      <c r="AUE20" s="808"/>
      <c r="AUF20" s="808"/>
      <c r="AUG20" s="808"/>
      <c r="AUH20" s="808"/>
      <c r="AUI20" s="808"/>
      <c r="AUJ20" s="808"/>
      <c r="AUK20" s="808"/>
      <c r="AUL20" s="808"/>
      <c r="AUM20" s="808"/>
      <c r="AUN20" s="808"/>
      <c r="AUO20" s="808"/>
      <c r="AUP20" s="808"/>
      <c r="AUQ20" s="808"/>
      <c r="AUR20" s="808"/>
      <c r="AUS20" s="808"/>
      <c r="AUT20" s="808"/>
      <c r="AUU20" s="808"/>
      <c r="AUV20" s="808"/>
      <c r="AUW20" s="808"/>
      <c r="AUX20" s="808"/>
      <c r="AUY20" s="808"/>
      <c r="AUZ20" s="808"/>
      <c r="AVA20" s="808"/>
      <c r="AVB20" s="808"/>
      <c r="AVC20" s="808"/>
      <c r="AVD20" s="808"/>
      <c r="AVE20" s="808"/>
      <c r="AVF20" s="808"/>
      <c r="AVG20" s="808"/>
      <c r="AVH20" s="808"/>
      <c r="AVI20" s="808"/>
      <c r="AVJ20" s="808"/>
      <c r="AVK20" s="808"/>
      <c r="AVL20" s="808"/>
      <c r="AVM20" s="808"/>
      <c r="AVN20" s="808"/>
      <c r="AVO20" s="808"/>
      <c r="AVP20" s="808"/>
      <c r="AVQ20" s="808"/>
      <c r="AVR20" s="808"/>
      <c r="AVS20" s="808"/>
      <c r="AVT20" s="808"/>
      <c r="AVU20" s="808"/>
      <c r="AVV20" s="808"/>
      <c r="AVW20" s="808"/>
      <c r="AVX20" s="808"/>
      <c r="AVY20" s="808"/>
      <c r="AVZ20" s="808"/>
      <c r="AWA20" s="808"/>
      <c r="AWB20" s="808"/>
      <c r="AWC20" s="808"/>
      <c r="AWD20" s="808"/>
      <c r="AWE20" s="808"/>
      <c r="AWF20" s="808"/>
      <c r="AWG20" s="808"/>
      <c r="AWH20" s="808"/>
      <c r="AWI20" s="808"/>
      <c r="AWJ20" s="808"/>
      <c r="AWK20" s="808"/>
      <c r="AWL20" s="808"/>
      <c r="AWM20" s="808"/>
      <c r="AWN20" s="808"/>
      <c r="AWO20" s="808"/>
      <c r="AWP20" s="808"/>
      <c r="AWQ20" s="808"/>
      <c r="AWR20" s="808"/>
      <c r="AWS20" s="808"/>
      <c r="AWT20" s="808"/>
      <c r="AWU20" s="808"/>
      <c r="AWV20" s="808"/>
      <c r="AWW20" s="808"/>
      <c r="AWX20" s="808"/>
      <c r="AWY20" s="808"/>
      <c r="AWZ20" s="808"/>
      <c r="AXA20" s="808"/>
      <c r="AXB20" s="808"/>
      <c r="AXC20" s="808"/>
      <c r="AXD20" s="808"/>
      <c r="AXE20" s="808"/>
      <c r="AXF20" s="808"/>
      <c r="AXG20" s="808"/>
      <c r="AXH20" s="808"/>
      <c r="AXI20" s="808"/>
      <c r="AXJ20" s="808"/>
      <c r="AXK20" s="808"/>
      <c r="AXL20" s="808"/>
      <c r="AXM20" s="808"/>
      <c r="AXN20" s="808"/>
      <c r="AXO20" s="808"/>
      <c r="AXP20" s="808"/>
      <c r="AXQ20" s="808"/>
      <c r="AXR20" s="808"/>
      <c r="AXS20" s="808"/>
      <c r="AXT20" s="808"/>
      <c r="AXU20" s="808"/>
      <c r="AXV20" s="808"/>
      <c r="AXW20" s="808"/>
      <c r="AXX20" s="808"/>
      <c r="AXY20" s="808"/>
      <c r="AXZ20" s="808"/>
      <c r="AYA20" s="808"/>
      <c r="AYB20" s="808"/>
      <c r="AYC20" s="808"/>
      <c r="AYD20" s="808"/>
      <c r="AYE20" s="808"/>
      <c r="AYF20" s="808"/>
      <c r="AYG20" s="808"/>
      <c r="AYH20" s="808"/>
      <c r="AYI20" s="808"/>
      <c r="AYJ20" s="808"/>
      <c r="AYK20" s="808"/>
      <c r="AYL20" s="808"/>
      <c r="AYM20" s="808"/>
      <c r="AYN20" s="808"/>
      <c r="AYO20" s="808"/>
      <c r="AYP20" s="808"/>
      <c r="AYQ20" s="808"/>
      <c r="AYR20" s="808"/>
      <c r="AYS20" s="808"/>
      <c r="AYT20" s="808"/>
      <c r="AYU20" s="808"/>
      <c r="AYV20" s="808"/>
      <c r="AYW20" s="808"/>
      <c r="AYX20" s="808"/>
      <c r="AYY20" s="808"/>
      <c r="AYZ20" s="808"/>
      <c r="AZA20" s="808"/>
      <c r="AZB20" s="808"/>
      <c r="AZC20" s="808"/>
      <c r="AZD20" s="808"/>
      <c r="AZE20" s="808"/>
      <c r="AZF20" s="808"/>
      <c r="AZG20" s="808"/>
      <c r="AZH20" s="808"/>
      <c r="AZI20" s="808"/>
      <c r="AZJ20" s="808"/>
      <c r="AZK20" s="808"/>
      <c r="AZL20" s="808"/>
      <c r="AZM20" s="808"/>
      <c r="AZN20" s="808"/>
      <c r="AZO20" s="808"/>
      <c r="AZP20" s="808"/>
      <c r="AZQ20" s="808"/>
      <c r="AZR20" s="808"/>
      <c r="AZS20" s="808"/>
      <c r="AZT20" s="808"/>
      <c r="AZU20" s="808"/>
      <c r="AZV20" s="808"/>
      <c r="AZW20" s="808"/>
      <c r="AZX20" s="808"/>
      <c r="AZY20" s="808"/>
      <c r="AZZ20" s="808"/>
      <c r="BAA20" s="808"/>
      <c r="BAB20" s="808"/>
      <c r="BAC20" s="808"/>
      <c r="BAD20" s="808"/>
      <c r="BAE20" s="808"/>
      <c r="BAF20" s="808"/>
      <c r="BAG20" s="808"/>
      <c r="BAH20" s="808"/>
      <c r="BAI20" s="808"/>
      <c r="BAJ20" s="808"/>
      <c r="BAK20" s="808"/>
      <c r="BAL20" s="808"/>
      <c r="BAM20" s="808"/>
      <c r="BAN20" s="808"/>
      <c r="BAO20" s="808"/>
      <c r="BAP20" s="808"/>
      <c r="BAQ20" s="808"/>
      <c r="BAR20" s="808"/>
      <c r="BAS20" s="808"/>
      <c r="BAT20" s="808"/>
      <c r="BAU20" s="808"/>
      <c r="BAV20" s="808"/>
      <c r="BAW20" s="808"/>
      <c r="BAX20" s="808"/>
      <c r="BAY20" s="808"/>
      <c r="BAZ20" s="808"/>
      <c r="BBA20" s="808"/>
      <c r="BBB20" s="808"/>
      <c r="BBC20" s="808"/>
      <c r="BBD20" s="808"/>
      <c r="BBE20" s="808"/>
      <c r="BBF20" s="808"/>
      <c r="BBG20" s="808"/>
      <c r="BBH20" s="808"/>
      <c r="BBI20" s="808"/>
      <c r="BBJ20" s="808"/>
      <c r="BBK20" s="808"/>
      <c r="BBL20" s="808"/>
      <c r="BBM20" s="808"/>
      <c r="BBN20" s="808"/>
      <c r="BBO20" s="808"/>
      <c r="BBP20" s="808"/>
      <c r="BBQ20" s="808"/>
      <c r="BBR20" s="808"/>
      <c r="BBS20" s="808"/>
      <c r="BBT20" s="808"/>
      <c r="BBU20" s="808"/>
      <c r="BBV20" s="808"/>
      <c r="BBW20" s="808"/>
      <c r="BBX20" s="808"/>
      <c r="BBY20" s="808"/>
      <c r="BBZ20" s="808"/>
      <c r="BCA20" s="808"/>
      <c r="BCB20" s="808"/>
      <c r="BCC20" s="808"/>
      <c r="BCD20" s="808"/>
      <c r="BCE20" s="808"/>
      <c r="BCF20" s="808"/>
      <c r="BCG20" s="808"/>
      <c r="BCH20" s="808"/>
      <c r="BCI20" s="808"/>
      <c r="BCJ20" s="808"/>
      <c r="BCK20" s="808"/>
      <c r="BCL20" s="808"/>
      <c r="BCM20" s="808"/>
      <c r="BCN20" s="808"/>
      <c r="BCO20" s="808"/>
      <c r="BCP20" s="808"/>
      <c r="BCQ20" s="808"/>
      <c r="BCR20" s="808"/>
      <c r="BCS20" s="808"/>
      <c r="BCT20" s="808"/>
      <c r="BCU20" s="808"/>
      <c r="BCV20" s="808"/>
      <c r="BCW20" s="808"/>
      <c r="BCX20" s="808"/>
      <c r="BCY20" s="808"/>
      <c r="BCZ20" s="808"/>
      <c r="BDA20" s="808"/>
      <c r="BDB20" s="808"/>
      <c r="BDC20" s="808"/>
      <c r="BDD20" s="808"/>
      <c r="BDE20" s="808"/>
      <c r="BDF20" s="808"/>
      <c r="BDG20" s="808"/>
      <c r="BDH20" s="808"/>
      <c r="BDI20" s="808"/>
      <c r="BDJ20" s="808"/>
      <c r="BDK20" s="808"/>
      <c r="BDL20" s="808"/>
      <c r="BDM20" s="808"/>
      <c r="BDN20" s="808"/>
      <c r="BDO20" s="808"/>
      <c r="BDP20" s="808"/>
      <c r="BDQ20" s="808"/>
      <c r="BDR20" s="808"/>
      <c r="BDS20" s="808"/>
      <c r="BDT20" s="808"/>
      <c r="BDU20" s="808"/>
      <c r="BDV20" s="808"/>
      <c r="BDW20" s="808"/>
      <c r="BDX20" s="808"/>
      <c r="BDY20" s="808"/>
      <c r="BDZ20" s="808"/>
      <c r="BEA20" s="808"/>
      <c r="BEB20" s="808"/>
      <c r="BEC20" s="808"/>
      <c r="BED20" s="808"/>
      <c r="BEE20" s="808"/>
      <c r="BEF20" s="808"/>
      <c r="BEG20" s="808"/>
      <c r="BEH20" s="808"/>
      <c r="BEI20" s="808"/>
      <c r="BEJ20" s="808"/>
      <c r="BEK20" s="808"/>
      <c r="BEL20" s="808"/>
      <c r="BEM20" s="808"/>
      <c r="BEN20" s="808"/>
      <c r="BEO20" s="808"/>
      <c r="BEP20" s="808"/>
      <c r="BEQ20" s="808"/>
      <c r="BER20" s="808"/>
      <c r="BES20" s="808"/>
      <c r="BET20" s="808"/>
      <c r="BEU20" s="808"/>
      <c r="BEV20" s="808"/>
      <c r="BEW20" s="808"/>
      <c r="BEX20" s="808"/>
      <c r="BEY20" s="808"/>
      <c r="BEZ20" s="808"/>
      <c r="BFA20" s="808"/>
      <c r="BFB20" s="808"/>
      <c r="BFC20" s="808"/>
      <c r="BFD20" s="808"/>
      <c r="BFE20" s="808"/>
      <c r="BFF20" s="808"/>
      <c r="BFG20" s="808"/>
      <c r="BFH20" s="808"/>
      <c r="BFI20" s="808"/>
      <c r="BFJ20" s="808"/>
      <c r="BFK20" s="808"/>
      <c r="BFL20" s="808"/>
      <c r="BFM20" s="808"/>
      <c r="BFN20" s="808"/>
      <c r="BFO20" s="808"/>
      <c r="BFP20" s="808"/>
      <c r="BFQ20" s="808"/>
      <c r="BFR20" s="808"/>
      <c r="BFS20" s="808"/>
      <c r="BFT20" s="808"/>
      <c r="BFU20" s="808"/>
      <c r="BFV20" s="808"/>
      <c r="BFW20" s="808"/>
      <c r="BFX20" s="808"/>
      <c r="BFY20" s="808"/>
      <c r="BFZ20" s="808"/>
      <c r="BGA20" s="808"/>
      <c r="BGB20" s="808"/>
      <c r="BGC20" s="808"/>
      <c r="BGD20" s="808"/>
      <c r="BGE20" s="808"/>
      <c r="BGF20" s="808"/>
      <c r="BGG20" s="808"/>
      <c r="BGH20" s="808"/>
      <c r="BGI20" s="808"/>
      <c r="BGJ20" s="808"/>
      <c r="BGK20" s="808"/>
      <c r="BGL20" s="808"/>
      <c r="BGM20" s="808"/>
      <c r="BGN20" s="808"/>
      <c r="BGO20" s="808"/>
      <c r="BGP20" s="808"/>
      <c r="BGQ20" s="808"/>
      <c r="BGR20" s="808"/>
      <c r="BGS20" s="808"/>
      <c r="BGT20" s="808"/>
      <c r="BGU20" s="808"/>
      <c r="BGV20" s="808"/>
      <c r="BGW20" s="808"/>
      <c r="BGX20" s="808"/>
      <c r="BGY20" s="808"/>
      <c r="BGZ20" s="808"/>
      <c r="BHA20" s="808"/>
      <c r="BHB20" s="808"/>
      <c r="BHC20" s="808"/>
      <c r="BHD20" s="808"/>
      <c r="BHE20" s="808"/>
      <c r="BHF20" s="808"/>
      <c r="BHG20" s="808"/>
      <c r="BHH20" s="808"/>
      <c r="BHI20" s="808"/>
      <c r="BHJ20" s="808"/>
      <c r="BHK20" s="808"/>
      <c r="BHL20" s="808"/>
      <c r="BHM20" s="808"/>
      <c r="BHN20" s="808"/>
      <c r="BHO20" s="808"/>
      <c r="BHP20" s="808"/>
      <c r="BHQ20" s="808"/>
      <c r="BHR20" s="808"/>
      <c r="BHS20" s="808"/>
      <c r="BHT20" s="808"/>
      <c r="BHU20" s="808"/>
      <c r="BHV20" s="808"/>
      <c r="BHW20" s="808"/>
      <c r="BHX20" s="808"/>
      <c r="BHY20" s="808"/>
      <c r="BHZ20" s="808"/>
      <c r="BIA20" s="808"/>
      <c r="BIB20" s="808"/>
      <c r="BIC20" s="808"/>
      <c r="BID20" s="808"/>
      <c r="BIE20" s="808"/>
      <c r="BIF20" s="808"/>
      <c r="BIG20" s="808"/>
      <c r="BIH20" s="808"/>
      <c r="BII20" s="808"/>
      <c r="BIJ20" s="808"/>
      <c r="BIK20" s="808"/>
      <c r="BIL20" s="808"/>
      <c r="BIM20" s="808"/>
      <c r="BIN20" s="808"/>
      <c r="BIO20" s="808"/>
      <c r="BIP20" s="808"/>
      <c r="BIQ20" s="808"/>
      <c r="BIR20" s="808"/>
      <c r="BIS20" s="808"/>
      <c r="BIT20" s="808"/>
      <c r="BIU20" s="808"/>
      <c r="BIV20" s="808"/>
      <c r="BIW20" s="808"/>
      <c r="BIX20" s="808"/>
      <c r="BIY20" s="808"/>
      <c r="BIZ20" s="808"/>
      <c r="BJA20" s="808"/>
      <c r="BJB20" s="808"/>
      <c r="BJC20" s="808"/>
      <c r="BJD20" s="808"/>
      <c r="BJE20" s="808"/>
      <c r="BJF20" s="808"/>
      <c r="BJG20" s="808"/>
      <c r="BJH20" s="808"/>
      <c r="BJI20" s="808"/>
      <c r="BJJ20" s="808"/>
      <c r="BJK20" s="808"/>
      <c r="BJL20" s="808"/>
      <c r="BJM20" s="808"/>
      <c r="BJN20" s="808"/>
      <c r="BJO20" s="808"/>
      <c r="BJP20" s="808"/>
      <c r="BJQ20" s="808"/>
      <c r="BJR20" s="808"/>
      <c r="BJS20" s="808"/>
      <c r="BJT20" s="808"/>
      <c r="BJU20" s="808"/>
      <c r="BJV20" s="808"/>
      <c r="BJW20" s="808"/>
      <c r="BJX20" s="808"/>
      <c r="BJY20" s="808"/>
      <c r="BJZ20" s="808"/>
      <c r="BKA20" s="808"/>
      <c r="BKB20" s="808"/>
      <c r="BKC20" s="808"/>
      <c r="BKD20" s="808"/>
      <c r="BKE20" s="808"/>
      <c r="BKF20" s="808"/>
      <c r="BKG20" s="808"/>
      <c r="BKH20" s="808"/>
      <c r="BKI20" s="808"/>
      <c r="BKJ20" s="808"/>
      <c r="BKK20" s="808"/>
      <c r="BKL20" s="808"/>
      <c r="BKM20" s="808"/>
      <c r="BKN20" s="808"/>
      <c r="BKO20" s="808"/>
      <c r="BKP20" s="808"/>
      <c r="BKQ20" s="808"/>
      <c r="BKR20" s="808"/>
      <c r="BKS20" s="808"/>
      <c r="BKT20" s="808"/>
      <c r="BKU20" s="808"/>
      <c r="BKV20" s="808"/>
      <c r="BKW20" s="808"/>
      <c r="BKX20" s="808"/>
      <c r="BKY20" s="808"/>
      <c r="BKZ20" s="808"/>
      <c r="BLA20" s="808"/>
      <c r="BLB20" s="808"/>
      <c r="BLC20" s="808"/>
      <c r="BLD20" s="808"/>
      <c r="BLE20" s="808"/>
      <c r="BLF20" s="808"/>
      <c r="BLG20" s="808"/>
      <c r="BLH20" s="808"/>
      <c r="BLI20" s="808"/>
      <c r="BLJ20" s="808"/>
      <c r="BLK20" s="808"/>
      <c r="BLL20" s="808"/>
      <c r="BLM20" s="808"/>
      <c r="BLN20" s="808"/>
      <c r="BLO20" s="808"/>
      <c r="BLP20" s="808"/>
      <c r="BLQ20" s="808"/>
      <c r="BLR20" s="808"/>
      <c r="BLS20" s="808"/>
      <c r="BLT20" s="808"/>
      <c r="BLU20" s="808"/>
      <c r="BLV20" s="808"/>
      <c r="BLW20" s="808"/>
      <c r="BLX20" s="808"/>
      <c r="BLY20" s="808"/>
      <c r="BLZ20" s="808"/>
      <c r="BMA20" s="808"/>
      <c r="BMB20" s="808"/>
      <c r="BMC20" s="808"/>
      <c r="BMD20" s="808"/>
      <c r="BME20" s="808"/>
      <c r="BMF20" s="808"/>
      <c r="BMG20" s="808"/>
      <c r="BMH20" s="808"/>
      <c r="BMI20" s="808"/>
      <c r="BMJ20" s="808"/>
      <c r="BMK20" s="808"/>
      <c r="BML20" s="808"/>
      <c r="BMM20" s="808"/>
      <c r="BMN20" s="808"/>
      <c r="BMO20" s="808"/>
      <c r="BMP20" s="808"/>
      <c r="BMQ20" s="808"/>
      <c r="BMR20" s="808"/>
      <c r="BMS20" s="808"/>
      <c r="BMT20" s="808"/>
      <c r="BMU20" s="808"/>
      <c r="BMV20" s="808"/>
      <c r="BMW20" s="808"/>
      <c r="BMX20" s="808"/>
      <c r="BMY20" s="808"/>
      <c r="BMZ20" s="808"/>
      <c r="BNA20" s="808"/>
      <c r="BNB20" s="808"/>
      <c r="BNC20" s="808"/>
      <c r="BND20" s="808"/>
      <c r="BNE20" s="808"/>
      <c r="BNF20" s="808"/>
      <c r="BNG20" s="808"/>
      <c r="BNH20" s="808"/>
      <c r="BNI20" s="808"/>
      <c r="BNJ20" s="808"/>
      <c r="BNK20" s="808"/>
      <c r="BNL20" s="808"/>
      <c r="BNM20" s="808"/>
      <c r="BNN20" s="808"/>
      <c r="BNO20" s="808"/>
      <c r="BNP20" s="808"/>
      <c r="BNQ20" s="808"/>
      <c r="BNR20" s="808"/>
      <c r="BNS20" s="808"/>
      <c r="BNT20" s="808"/>
      <c r="BNU20" s="808"/>
      <c r="BNV20" s="808"/>
      <c r="BNW20" s="808"/>
      <c r="BNX20" s="808"/>
      <c r="BNY20" s="808"/>
      <c r="BNZ20" s="808"/>
      <c r="BOA20" s="808"/>
      <c r="BOB20" s="808"/>
      <c r="BOC20" s="808"/>
      <c r="BOD20" s="808"/>
      <c r="BOE20" s="808"/>
      <c r="BOF20" s="808"/>
      <c r="BOG20" s="808"/>
      <c r="BOH20" s="808"/>
      <c r="BOI20" s="808"/>
      <c r="BOJ20" s="808"/>
      <c r="BOK20" s="808"/>
      <c r="BOL20" s="808"/>
      <c r="BOM20" s="808"/>
      <c r="BON20" s="808"/>
      <c r="BOO20" s="808"/>
      <c r="BOP20" s="808"/>
      <c r="BOQ20" s="808"/>
      <c r="BOR20" s="808"/>
      <c r="BOS20" s="808"/>
      <c r="BOT20" s="808"/>
      <c r="BOU20" s="808"/>
      <c r="BOV20" s="808"/>
      <c r="BOW20" s="808"/>
      <c r="BOX20" s="808"/>
      <c r="BOY20" s="808"/>
      <c r="BOZ20" s="808"/>
      <c r="BPA20" s="808"/>
      <c r="BPB20" s="808"/>
      <c r="BPC20" s="808"/>
      <c r="BPD20" s="808"/>
      <c r="BPE20" s="808"/>
      <c r="BPF20" s="808"/>
      <c r="BPG20" s="808"/>
      <c r="BPH20" s="808"/>
      <c r="BPI20" s="808"/>
      <c r="BPJ20" s="808"/>
      <c r="BPK20" s="808"/>
      <c r="BPL20" s="808"/>
      <c r="BPM20" s="808"/>
      <c r="BPN20" s="808"/>
      <c r="BPO20" s="808"/>
      <c r="BPP20" s="808"/>
      <c r="BPQ20" s="808"/>
      <c r="BPR20" s="808"/>
      <c r="BPS20" s="808"/>
      <c r="BPT20" s="808"/>
      <c r="BPU20" s="808"/>
      <c r="BPV20" s="808"/>
      <c r="BPW20" s="808"/>
      <c r="BPX20" s="808"/>
      <c r="BPY20" s="808"/>
      <c r="BPZ20" s="808"/>
      <c r="BQA20" s="808"/>
      <c r="BQB20" s="808"/>
      <c r="BQC20" s="808"/>
      <c r="BQD20" s="808"/>
      <c r="BQE20" s="808"/>
      <c r="BQF20" s="808"/>
      <c r="BQG20" s="808"/>
      <c r="BQH20" s="808"/>
      <c r="BQI20" s="808"/>
      <c r="BQJ20" s="808"/>
      <c r="BQK20" s="808"/>
      <c r="BQL20" s="808"/>
      <c r="BQM20" s="808"/>
      <c r="BQN20" s="808"/>
      <c r="BQO20" s="808"/>
      <c r="BQP20" s="808"/>
      <c r="BQQ20" s="808"/>
      <c r="BQR20" s="808"/>
      <c r="BQS20" s="808"/>
      <c r="BQT20" s="808"/>
      <c r="BQU20" s="808"/>
      <c r="BQV20" s="808"/>
      <c r="BQW20" s="808"/>
      <c r="BQX20" s="808"/>
      <c r="BQY20" s="808"/>
      <c r="BQZ20" s="808"/>
      <c r="BRA20" s="808"/>
      <c r="BRB20" s="808"/>
      <c r="BRC20" s="808"/>
      <c r="BRD20" s="808"/>
      <c r="BRE20" s="808"/>
      <c r="BRF20" s="808"/>
      <c r="BRG20" s="808"/>
      <c r="BRH20" s="808"/>
      <c r="BRI20" s="808"/>
      <c r="BRJ20" s="808"/>
      <c r="BRK20" s="808"/>
      <c r="BRL20" s="808"/>
      <c r="BRM20" s="808"/>
      <c r="BRN20" s="808"/>
      <c r="BRO20" s="808"/>
      <c r="BRP20" s="808"/>
      <c r="BRQ20" s="808"/>
      <c r="BRR20" s="808"/>
      <c r="BRS20" s="808"/>
      <c r="BRT20" s="808"/>
      <c r="BRU20" s="808"/>
      <c r="BRV20" s="808"/>
      <c r="BRW20" s="808"/>
      <c r="BRX20" s="808"/>
      <c r="BRY20" s="808"/>
      <c r="BRZ20" s="808"/>
      <c r="BSA20" s="808"/>
      <c r="BSB20" s="808"/>
      <c r="BSC20" s="808"/>
      <c r="BSD20" s="808"/>
      <c r="BSE20" s="808"/>
      <c r="BSF20" s="808"/>
      <c r="BSG20" s="808"/>
      <c r="BSH20" s="808"/>
      <c r="BSI20" s="808"/>
      <c r="BSJ20" s="808"/>
      <c r="BSK20" s="808"/>
      <c r="BSL20" s="808"/>
      <c r="BSM20" s="808"/>
      <c r="BSN20" s="808"/>
      <c r="BSO20" s="808"/>
      <c r="BSP20" s="808"/>
      <c r="BSQ20" s="808"/>
      <c r="BSR20" s="808"/>
      <c r="BSS20" s="808"/>
      <c r="BST20" s="808"/>
      <c r="BSU20" s="808"/>
      <c r="BSV20" s="808"/>
      <c r="BSW20" s="808"/>
      <c r="BSX20" s="808"/>
      <c r="BSY20" s="808"/>
      <c r="BSZ20" s="808"/>
      <c r="BTA20" s="808"/>
      <c r="BTB20" s="808"/>
      <c r="BTC20" s="808"/>
      <c r="BTD20" s="808"/>
      <c r="BTE20" s="808"/>
      <c r="BTF20" s="808"/>
      <c r="BTG20" s="808"/>
      <c r="BTH20" s="808"/>
      <c r="BTI20" s="808"/>
      <c r="BTJ20" s="808"/>
      <c r="BTK20" s="808"/>
      <c r="BTL20" s="808"/>
      <c r="BTM20" s="808"/>
      <c r="BTN20" s="808"/>
      <c r="BTO20" s="808"/>
      <c r="BTP20" s="808"/>
      <c r="BTQ20" s="808"/>
      <c r="BTR20" s="808"/>
      <c r="BTS20" s="808"/>
      <c r="BTT20" s="808"/>
      <c r="BTU20" s="808"/>
      <c r="BTV20" s="808"/>
      <c r="BTW20" s="808"/>
      <c r="BTX20" s="808"/>
      <c r="BTY20" s="808"/>
      <c r="BTZ20" s="808"/>
      <c r="BUA20" s="808"/>
      <c r="BUB20" s="808"/>
      <c r="BUC20" s="808"/>
      <c r="BUD20" s="808"/>
      <c r="BUE20" s="808"/>
      <c r="BUF20" s="808"/>
      <c r="BUG20" s="808"/>
      <c r="BUH20" s="808"/>
      <c r="BUI20" s="808"/>
      <c r="BUJ20" s="808"/>
      <c r="BUK20" s="808"/>
      <c r="BUL20" s="808"/>
      <c r="BUM20" s="808"/>
      <c r="BUN20" s="808"/>
      <c r="BUO20" s="808"/>
      <c r="BUP20" s="808"/>
      <c r="BUQ20" s="808"/>
      <c r="BUR20" s="808"/>
      <c r="BUS20" s="808"/>
      <c r="BUT20" s="808"/>
      <c r="BUU20" s="808"/>
      <c r="BUV20" s="808"/>
      <c r="BUW20" s="808"/>
      <c r="BUX20" s="808"/>
      <c r="BUY20" s="808"/>
      <c r="BUZ20" s="808"/>
      <c r="BVA20" s="808"/>
      <c r="BVB20" s="808"/>
      <c r="BVC20" s="808"/>
      <c r="BVD20" s="808"/>
      <c r="BVE20" s="808"/>
      <c r="BVF20" s="808"/>
      <c r="BVG20" s="808"/>
      <c r="BVH20" s="808"/>
      <c r="BVI20" s="808"/>
      <c r="BVJ20" s="808"/>
      <c r="BVK20" s="808"/>
      <c r="BVL20" s="808"/>
      <c r="BVM20" s="808"/>
      <c r="BVN20" s="808"/>
      <c r="BVO20" s="808"/>
      <c r="BVP20" s="808"/>
      <c r="BVQ20" s="808"/>
      <c r="BVR20" s="808"/>
      <c r="BVS20" s="808"/>
      <c r="BVT20" s="808"/>
      <c r="BVU20" s="808"/>
      <c r="BVV20" s="808"/>
      <c r="BVW20" s="808"/>
      <c r="BVX20" s="808"/>
      <c r="BVY20" s="808"/>
      <c r="BVZ20" s="808"/>
      <c r="BWA20" s="808"/>
      <c r="BWB20" s="808"/>
      <c r="BWC20" s="808"/>
      <c r="BWD20" s="808"/>
      <c r="BWE20" s="808"/>
      <c r="BWF20" s="808"/>
      <c r="BWG20" s="808"/>
      <c r="BWH20" s="808"/>
      <c r="BWI20" s="808"/>
      <c r="BWJ20" s="808"/>
      <c r="BWK20" s="808"/>
      <c r="BWL20" s="808"/>
      <c r="BWM20" s="808"/>
      <c r="BWN20" s="808"/>
      <c r="BWO20" s="808"/>
      <c r="BWP20" s="808"/>
      <c r="BWQ20" s="808"/>
      <c r="BWR20" s="808"/>
      <c r="BWS20" s="808"/>
      <c r="BWT20" s="808"/>
      <c r="BWU20" s="808"/>
      <c r="BWV20" s="808"/>
      <c r="BWW20" s="808"/>
      <c r="BWX20" s="808"/>
      <c r="BWY20" s="808"/>
      <c r="BWZ20" s="808"/>
      <c r="BXA20" s="808"/>
      <c r="BXB20" s="808"/>
      <c r="BXC20" s="808"/>
      <c r="BXD20" s="808"/>
      <c r="BXE20" s="808"/>
      <c r="BXF20" s="808"/>
      <c r="BXG20" s="808"/>
      <c r="BXH20" s="808"/>
      <c r="BXI20" s="808"/>
      <c r="BXJ20" s="808"/>
      <c r="BXK20" s="808"/>
      <c r="BXL20" s="808"/>
      <c r="BXM20" s="808"/>
      <c r="BXN20" s="808"/>
      <c r="BXO20" s="808"/>
      <c r="BXP20" s="808"/>
      <c r="BXQ20" s="808"/>
      <c r="BXR20" s="808"/>
      <c r="BXS20" s="808"/>
      <c r="BXT20" s="808"/>
      <c r="BXU20" s="808"/>
      <c r="BXV20" s="808"/>
      <c r="BXW20" s="808"/>
      <c r="BXX20" s="808"/>
      <c r="BXY20" s="808"/>
      <c r="BXZ20" s="808"/>
      <c r="BYA20" s="808"/>
      <c r="BYB20" s="808"/>
      <c r="BYC20" s="808"/>
      <c r="BYD20" s="808"/>
      <c r="BYE20" s="808"/>
      <c r="BYF20" s="808"/>
      <c r="BYG20" s="808"/>
      <c r="BYH20" s="808"/>
      <c r="BYI20" s="808"/>
      <c r="BYJ20" s="808"/>
      <c r="BYK20" s="808"/>
      <c r="BYL20" s="808"/>
      <c r="BYM20" s="808"/>
      <c r="BYN20" s="808"/>
      <c r="BYO20" s="808"/>
      <c r="BYP20" s="808"/>
      <c r="BYQ20" s="808"/>
      <c r="BYR20" s="808"/>
      <c r="BYS20" s="808"/>
      <c r="BYT20" s="808"/>
      <c r="BYU20" s="808"/>
      <c r="BYV20" s="808"/>
      <c r="BYW20" s="808"/>
      <c r="BYX20" s="808"/>
      <c r="BYY20" s="808"/>
      <c r="BYZ20" s="808"/>
      <c r="BZA20" s="808"/>
      <c r="BZB20" s="808"/>
      <c r="BZC20" s="808"/>
      <c r="BZD20" s="808"/>
      <c r="BZE20" s="808"/>
      <c r="BZF20" s="808"/>
      <c r="BZG20" s="808"/>
      <c r="BZH20" s="808"/>
      <c r="BZI20" s="808"/>
      <c r="BZJ20" s="808"/>
      <c r="BZK20" s="808"/>
      <c r="BZL20" s="808"/>
      <c r="BZM20" s="808"/>
      <c r="BZN20" s="808"/>
      <c r="BZO20" s="808"/>
      <c r="BZP20" s="808"/>
      <c r="BZQ20" s="808"/>
      <c r="BZR20" s="808"/>
      <c r="BZS20" s="808"/>
      <c r="BZT20" s="808"/>
      <c r="BZU20" s="808"/>
      <c r="BZV20" s="808"/>
      <c r="BZW20" s="808"/>
      <c r="BZX20" s="808"/>
      <c r="BZY20" s="808"/>
      <c r="BZZ20" s="808"/>
      <c r="CAA20" s="808"/>
      <c r="CAB20" s="808"/>
      <c r="CAC20" s="808"/>
      <c r="CAD20" s="808"/>
      <c r="CAE20" s="808"/>
      <c r="CAF20" s="808"/>
      <c r="CAG20" s="808"/>
      <c r="CAH20" s="808"/>
      <c r="CAI20" s="808"/>
      <c r="CAJ20" s="808"/>
      <c r="CAK20" s="808"/>
      <c r="CAL20" s="808"/>
      <c r="CAM20" s="808"/>
      <c r="CAN20" s="808"/>
      <c r="CAO20" s="808"/>
      <c r="CAP20" s="808"/>
      <c r="CAQ20" s="808"/>
      <c r="CAR20" s="808"/>
      <c r="CAS20" s="808"/>
      <c r="CAT20" s="808"/>
      <c r="CAU20" s="808"/>
      <c r="CAV20" s="808"/>
      <c r="CAW20" s="808"/>
      <c r="CAX20" s="808"/>
      <c r="CAY20" s="808"/>
      <c r="CAZ20" s="808"/>
      <c r="CBA20" s="808"/>
      <c r="CBB20" s="808"/>
      <c r="CBC20" s="808"/>
      <c r="CBD20" s="808"/>
      <c r="CBE20" s="808"/>
      <c r="CBF20" s="808"/>
      <c r="CBG20" s="808"/>
      <c r="CBH20" s="808"/>
      <c r="CBI20" s="808"/>
      <c r="CBJ20" s="808"/>
      <c r="CBK20" s="808"/>
      <c r="CBL20" s="808"/>
      <c r="CBM20" s="808"/>
      <c r="CBN20" s="808"/>
      <c r="CBO20" s="808"/>
      <c r="CBP20" s="808"/>
      <c r="CBQ20" s="808"/>
      <c r="CBR20" s="808"/>
      <c r="CBS20" s="808"/>
      <c r="CBT20" s="808"/>
      <c r="CBU20" s="808"/>
      <c r="CBV20" s="808"/>
      <c r="CBW20" s="808"/>
      <c r="CBX20" s="808"/>
      <c r="CBY20" s="808"/>
      <c r="CBZ20" s="808"/>
      <c r="CCA20" s="808"/>
      <c r="CCB20" s="808"/>
      <c r="CCC20" s="808"/>
      <c r="CCD20" s="808"/>
      <c r="CCE20" s="808"/>
      <c r="CCF20" s="808"/>
      <c r="CCG20" s="808"/>
      <c r="CCH20" s="808"/>
      <c r="CCI20" s="808"/>
      <c r="CCJ20" s="808"/>
      <c r="CCK20" s="808"/>
      <c r="CCL20" s="808"/>
      <c r="CCM20" s="808"/>
      <c r="CCN20" s="808"/>
      <c r="CCO20" s="808"/>
      <c r="CCP20" s="808"/>
      <c r="CCQ20" s="808"/>
      <c r="CCR20" s="808"/>
      <c r="CCS20" s="808"/>
      <c r="CCT20" s="808"/>
      <c r="CCU20" s="808"/>
      <c r="CCV20" s="808"/>
      <c r="CCW20" s="808"/>
      <c r="CCX20" s="808"/>
      <c r="CCY20" s="808"/>
      <c r="CCZ20" s="808"/>
      <c r="CDA20" s="808"/>
      <c r="CDB20" s="808"/>
      <c r="CDC20" s="808"/>
      <c r="CDD20" s="808"/>
      <c r="CDE20" s="808"/>
      <c r="CDF20" s="808"/>
      <c r="CDG20" s="808"/>
      <c r="CDH20" s="808"/>
      <c r="CDI20" s="808"/>
      <c r="CDJ20" s="808"/>
      <c r="CDK20" s="808"/>
      <c r="CDL20" s="808"/>
      <c r="CDM20" s="808"/>
      <c r="CDN20" s="808"/>
      <c r="CDO20" s="808"/>
      <c r="CDP20" s="808"/>
      <c r="CDQ20" s="808"/>
      <c r="CDR20" s="808"/>
      <c r="CDS20" s="808"/>
      <c r="CDT20" s="808"/>
      <c r="CDU20" s="808"/>
      <c r="CDV20" s="808"/>
      <c r="CDW20" s="808"/>
      <c r="CDX20" s="808"/>
      <c r="CDY20" s="808"/>
      <c r="CDZ20" s="808"/>
      <c r="CEA20" s="808"/>
      <c r="CEB20" s="808"/>
      <c r="CEC20" s="808"/>
      <c r="CED20" s="808"/>
      <c r="CEE20" s="808"/>
      <c r="CEF20" s="808"/>
      <c r="CEG20" s="808"/>
      <c r="CEH20" s="808"/>
      <c r="CEI20" s="808"/>
      <c r="CEJ20" s="808"/>
      <c r="CEK20" s="808"/>
      <c r="CEL20" s="808"/>
      <c r="CEM20" s="808"/>
      <c r="CEN20" s="808"/>
      <c r="CEO20" s="808"/>
      <c r="CEP20" s="808"/>
      <c r="CEQ20" s="808"/>
      <c r="CER20" s="808"/>
      <c r="CES20" s="808"/>
      <c r="CET20" s="808"/>
      <c r="CEU20" s="808"/>
      <c r="CEV20" s="808"/>
      <c r="CEW20" s="808"/>
      <c r="CEX20" s="808"/>
      <c r="CEY20" s="808"/>
      <c r="CEZ20" s="808"/>
      <c r="CFA20" s="808"/>
      <c r="CFB20" s="808"/>
      <c r="CFC20" s="808"/>
      <c r="CFD20" s="808"/>
      <c r="CFE20" s="808"/>
      <c r="CFF20" s="808"/>
      <c r="CFG20" s="808"/>
      <c r="CFH20" s="808"/>
      <c r="CFI20" s="808"/>
      <c r="CFJ20" s="808"/>
      <c r="CFK20" s="808"/>
      <c r="CFL20" s="808"/>
      <c r="CFM20" s="808"/>
      <c r="CFN20" s="808"/>
      <c r="CFO20" s="808"/>
      <c r="CFP20" s="808"/>
      <c r="CFQ20" s="808"/>
      <c r="CFR20" s="808"/>
      <c r="CFS20" s="808"/>
      <c r="CFT20" s="808"/>
      <c r="CFU20" s="808"/>
      <c r="CFV20" s="808"/>
      <c r="CFW20" s="808"/>
      <c r="CFX20" s="808"/>
      <c r="CFY20" s="808"/>
      <c r="CFZ20" s="808"/>
      <c r="CGA20" s="808"/>
      <c r="CGB20" s="808"/>
      <c r="CGC20" s="808"/>
      <c r="CGD20" s="808"/>
      <c r="CGE20" s="808"/>
      <c r="CGF20" s="808"/>
      <c r="CGG20" s="808"/>
      <c r="CGH20" s="808"/>
      <c r="CGI20" s="808"/>
      <c r="CGJ20" s="808"/>
      <c r="CGK20" s="808"/>
      <c r="CGL20" s="808"/>
      <c r="CGM20" s="808"/>
      <c r="CGN20" s="808"/>
      <c r="CGO20" s="808"/>
      <c r="CGP20" s="808"/>
      <c r="CGQ20" s="808"/>
      <c r="CGR20" s="808"/>
      <c r="CGS20" s="808"/>
      <c r="CGT20" s="808"/>
      <c r="CGU20" s="808"/>
      <c r="CGV20" s="808"/>
      <c r="CGW20" s="808"/>
      <c r="CGX20" s="808"/>
      <c r="CGY20" s="808"/>
      <c r="CGZ20" s="808"/>
      <c r="CHA20" s="808"/>
      <c r="CHB20" s="808"/>
      <c r="CHC20" s="808"/>
      <c r="CHD20" s="808"/>
      <c r="CHE20" s="808"/>
      <c r="CHF20" s="808"/>
      <c r="CHG20" s="808"/>
      <c r="CHH20" s="808"/>
      <c r="CHI20" s="808"/>
      <c r="CHJ20" s="808"/>
      <c r="CHK20" s="808"/>
      <c r="CHL20" s="808"/>
      <c r="CHM20" s="808"/>
      <c r="CHN20" s="808"/>
      <c r="CHO20" s="808"/>
      <c r="CHP20" s="808"/>
      <c r="CHQ20" s="808"/>
      <c r="CHR20" s="808"/>
      <c r="CHS20" s="808"/>
      <c r="CHT20" s="808"/>
      <c r="CHU20" s="808"/>
      <c r="CHV20" s="808"/>
      <c r="CHW20" s="808"/>
      <c r="CHX20" s="808"/>
      <c r="CHY20" s="808"/>
      <c r="CHZ20" s="808"/>
      <c r="CIA20" s="808"/>
      <c r="CIB20" s="808"/>
      <c r="CIC20" s="808"/>
      <c r="CID20" s="808"/>
      <c r="CIE20" s="808"/>
      <c r="CIF20" s="808"/>
      <c r="CIG20" s="808"/>
      <c r="CIH20" s="808"/>
      <c r="CII20" s="808"/>
      <c r="CIJ20" s="808"/>
      <c r="CIK20" s="808"/>
      <c r="CIL20" s="808"/>
      <c r="CIM20" s="808"/>
      <c r="CIN20" s="808"/>
      <c r="CIO20" s="808"/>
      <c r="CIP20" s="808"/>
      <c r="CIQ20" s="808"/>
      <c r="CIR20" s="808"/>
      <c r="CIS20" s="808"/>
      <c r="CIT20" s="808"/>
      <c r="CIU20" s="808"/>
      <c r="CIV20" s="808"/>
      <c r="CIW20" s="808"/>
      <c r="CIX20" s="808"/>
      <c r="CIY20" s="808"/>
      <c r="CIZ20" s="808"/>
      <c r="CJA20" s="808"/>
      <c r="CJB20" s="808"/>
      <c r="CJC20" s="808"/>
      <c r="CJD20" s="808"/>
      <c r="CJE20" s="808"/>
      <c r="CJF20" s="808"/>
      <c r="CJG20" s="808"/>
      <c r="CJH20" s="808"/>
      <c r="CJI20" s="808"/>
      <c r="CJJ20" s="808"/>
      <c r="CJK20" s="808"/>
      <c r="CJL20" s="808"/>
      <c r="CJM20" s="808"/>
      <c r="CJN20" s="808"/>
      <c r="CJO20" s="808"/>
      <c r="CJP20" s="808"/>
      <c r="CJQ20" s="808"/>
      <c r="CJR20" s="808"/>
      <c r="CJS20" s="808"/>
      <c r="CJT20" s="808"/>
      <c r="CJU20" s="808"/>
      <c r="CJV20" s="808"/>
      <c r="CJW20" s="808"/>
      <c r="CJX20" s="808"/>
      <c r="CJY20" s="808"/>
      <c r="CJZ20" s="808"/>
      <c r="CKA20" s="808"/>
      <c r="CKB20" s="808"/>
      <c r="CKC20" s="808"/>
      <c r="CKD20" s="808"/>
      <c r="CKE20" s="808"/>
      <c r="CKF20" s="808"/>
      <c r="CKG20" s="808"/>
      <c r="CKH20" s="808"/>
      <c r="CKI20" s="808"/>
      <c r="CKJ20" s="808"/>
      <c r="CKK20" s="808"/>
      <c r="CKL20" s="808"/>
      <c r="CKM20" s="808"/>
      <c r="CKN20" s="808"/>
      <c r="CKO20" s="808"/>
      <c r="CKP20" s="808"/>
      <c r="CKQ20" s="808"/>
      <c r="CKR20" s="808"/>
      <c r="CKS20" s="808"/>
      <c r="CKT20" s="808"/>
      <c r="CKU20" s="808"/>
      <c r="CKV20" s="808"/>
      <c r="CKW20" s="808"/>
      <c r="CKX20" s="808"/>
      <c r="CKY20" s="808"/>
      <c r="CKZ20" s="808"/>
      <c r="CLA20" s="808"/>
      <c r="CLB20" s="808"/>
      <c r="CLC20" s="808"/>
      <c r="CLD20" s="808"/>
      <c r="CLE20" s="808"/>
      <c r="CLF20" s="808"/>
      <c r="CLG20" s="808"/>
      <c r="CLH20" s="808"/>
      <c r="CLI20" s="808"/>
      <c r="CLJ20" s="808"/>
      <c r="CLK20" s="808"/>
      <c r="CLL20" s="808"/>
      <c r="CLM20" s="808"/>
      <c r="CLN20" s="808"/>
      <c r="CLO20" s="808"/>
      <c r="CLP20" s="808"/>
      <c r="CLQ20" s="808"/>
      <c r="CLR20" s="808"/>
      <c r="CLS20" s="808"/>
      <c r="CLT20" s="808"/>
      <c r="CLU20" s="808"/>
      <c r="CLV20" s="808"/>
      <c r="CLW20" s="808"/>
      <c r="CLX20" s="808"/>
      <c r="CLY20" s="808"/>
      <c r="CLZ20" s="808"/>
      <c r="CMA20" s="808"/>
      <c r="CMB20" s="808"/>
      <c r="CMC20" s="808"/>
      <c r="CMD20" s="808"/>
      <c r="CME20" s="808"/>
      <c r="CMF20" s="808"/>
      <c r="CMG20" s="808"/>
      <c r="CMH20" s="808"/>
      <c r="CMI20" s="808"/>
      <c r="CMJ20" s="808"/>
      <c r="CMK20" s="808"/>
      <c r="CML20" s="808"/>
      <c r="CMM20" s="808"/>
      <c r="CMN20" s="808"/>
      <c r="CMO20" s="808"/>
      <c r="CMP20" s="808"/>
      <c r="CMQ20" s="808"/>
      <c r="CMR20" s="808"/>
      <c r="CMS20" s="808"/>
      <c r="CMT20" s="808"/>
      <c r="CMU20" s="808"/>
      <c r="CMV20" s="808"/>
      <c r="CMW20" s="808"/>
      <c r="CMX20" s="808"/>
      <c r="CMY20" s="808"/>
      <c r="CMZ20" s="808"/>
      <c r="CNA20" s="808"/>
      <c r="CNB20" s="808"/>
      <c r="CNC20" s="808"/>
      <c r="CND20" s="808"/>
      <c r="CNE20" s="808"/>
      <c r="CNF20" s="808"/>
      <c r="CNG20" s="808"/>
      <c r="CNH20" s="808"/>
      <c r="CNI20" s="808"/>
      <c r="CNJ20" s="808"/>
      <c r="CNK20" s="808"/>
      <c r="CNL20" s="808"/>
      <c r="CNM20" s="808"/>
      <c r="CNN20" s="808"/>
      <c r="CNO20" s="808"/>
      <c r="CNP20" s="808"/>
      <c r="CNQ20" s="808"/>
      <c r="CNR20" s="808"/>
      <c r="CNS20" s="808"/>
      <c r="CNT20" s="808"/>
      <c r="CNU20" s="808"/>
      <c r="CNV20" s="808"/>
      <c r="CNW20" s="808"/>
      <c r="CNX20" s="808"/>
      <c r="CNY20" s="808"/>
      <c r="CNZ20" s="808"/>
      <c r="COA20" s="808"/>
      <c r="COB20" s="808"/>
      <c r="COC20" s="808"/>
      <c r="COD20" s="808"/>
      <c r="COE20" s="808"/>
      <c r="COF20" s="808"/>
      <c r="COG20" s="808"/>
      <c r="COH20" s="808"/>
      <c r="COI20" s="808"/>
      <c r="COJ20" s="808"/>
      <c r="COK20" s="808"/>
      <c r="COL20" s="808"/>
      <c r="COM20" s="808"/>
      <c r="CON20" s="808"/>
      <c r="COO20" s="808"/>
      <c r="COP20" s="808"/>
      <c r="COQ20" s="808"/>
      <c r="COR20" s="808"/>
      <c r="COS20" s="808"/>
      <c r="COT20" s="808"/>
      <c r="COU20" s="808"/>
      <c r="COV20" s="808"/>
      <c r="COW20" s="808"/>
      <c r="COX20" s="808"/>
      <c r="COY20" s="808"/>
      <c r="COZ20" s="808"/>
      <c r="CPA20" s="808"/>
      <c r="CPB20" s="808"/>
      <c r="CPC20" s="808"/>
      <c r="CPD20" s="808"/>
      <c r="CPE20" s="808"/>
      <c r="CPF20" s="808"/>
      <c r="CPG20" s="808"/>
      <c r="CPH20" s="808"/>
      <c r="CPI20" s="808"/>
      <c r="CPJ20" s="808"/>
      <c r="CPK20" s="808"/>
      <c r="CPL20" s="808"/>
      <c r="CPM20" s="808"/>
      <c r="CPN20" s="808"/>
      <c r="CPO20" s="808"/>
      <c r="CPP20" s="808"/>
      <c r="CPQ20" s="808"/>
      <c r="CPR20" s="808"/>
      <c r="CPS20" s="808"/>
      <c r="CPT20" s="808"/>
      <c r="CPU20" s="808"/>
      <c r="CPV20" s="808"/>
      <c r="CPW20" s="808"/>
      <c r="CPX20" s="808"/>
      <c r="CPY20" s="808"/>
      <c r="CPZ20" s="808"/>
      <c r="CQA20" s="808"/>
      <c r="CQB20" s="808"/>
      <c r="CQC20" s="808"/>
      <c r="CQD20" s="808"/>
      <c r="CQE20" s="808"/>
      <c r="CQF20" s="808"/>
      <c r="CQG20" s="808"/>
      <c r="CQH20" s="808"/>
      <c r="CQI20" s="808"/>
      <c r="CQJ20" s="808"/>
      <c r="CQK20" s="808"/>
      <c r="CQL20" s="808"/>
      <c r="CQM20" s="808"/>
      <c r="CQN20" s="808"/>
      <c r="CQO20" s="808"/>
      <c r="CQP20" s="808"/>
      <c r="CQQ20" s="808"/>
      <c r="CQR20" s="808"/>
      <c r="CQS20" s="808"/>
      <c r="CQT20" s="808"/>
      <c r="CQU20" s="808"/>
      <c r="CQV20" s="808"/>
      <c r="CQW20" s="808"/>
      <c r="CQX20" s="808"/>
      <c r="CQY20" s="808"/>
      <c r="CQZ20" s="808"/>
      <c r="CRA20" s="808"/>
      <c r="CRB20" s="808"/>
      <c r="CRC20" s="808"/>
      <c r="CRD20" s="808"/>
      <c r="CRE20" s="808"/>
      <c r="CRF20" s="808"/>
      <c r="CRG20" s="808"/>
      <c r="CRH20" s="808"/>
      <c r="CRI20" s="808"/>
      <c r="CRJ20" s="808"/>
      <c r="CRK20" s="808"/>
      <c r="CRL20" s="808"/>
      <c r="CRM20" s="808"/>
      <c r="CRN20" s="808"/>
      <c r="CRO20" s="808"/>
      <c r="CRP20" s="808"/>
      <c r="CRQ20" s="808"/>
      <c r="CRR20" s="808"/>
      <c r="CRS20" s="808"/>
      <c r="CRT20" s="808"/>
      <c r="CRU20" s="808"/>
      <c r="CRV20" s="808"/>
      <c r="CRW20" s="808"/>
      <c r="CRX20" s="808"/>
      <c r="CRY20" s="808"/>
      <c r="CRZ20" s="808"/>
      <c r="CSA20" s="808"/>
      <c r="CSB20" s="808"/>
      <c r="CSC20" s="808"/>
      <c r="CSD20" s="808"/>
      <c r="CSE20" s="808"/>
      <c r="CSF20" s="808"/>
      <c r="CSG20" s="808"/>
      <c r="CSH20" s="808"/>
      <c r="CSI20" s="808"/>
      <c r="CSJ20" s="808"/>
      <c r="CSK20" s="808"/>
      <c r="CSL20" s="808"/>
      <c r="CSM20" s="808"/>
      <c r="CSN20" s="808"/>
      <c r="CSO20" s="808"/>
      <c r="CSP20" s="808"/>
      <c r="CSQ20" s="808"/>
      <c r="CSR20" s="808"/>
      <c r="CSS20" s="808"/>
      <c r="CST20" s="808"/>
      <c r="CSU20" s="808"/>
      <c r="CSV20" s="808"/>
      <c r="CSW20" s="808"/>
      <c r="CSX20" s="808"/>
      <c r="CSY20" s="808"/>
      <c r="CSZ20" s="808"/>
      <c r="CTA20" s="808"/>
      <c r="CTB20" s="808"/>
      <c r="CTC20" s="808"/>
      <c r="CTD20" s="808"/>
      <c r="CTE20" s="808"/>
      <c r="CTF20" s="808"/>
      <c r="CTG20" s="808"/>
      <c r="CTH20" s="808"/>
      <c r="CTI20" s="808"/>
      <c r="CTJ20" s="808"/>
      <c r="CTK20" s="808"/>
      <c r="CTL20" s="808"/>
      <c r="CTM20" s="808"/>
      <c r="CTN20" s="808"/>
      <c r="CTO20" s="808"/>
      <c r="CTP20" s="808"/>
      <c r="CTQ20" s="808"/>
      <c r="CTR20" s="808"/>
      <c r="CTS20" s="808"/>
      <c r="CTT20" s="808"/>
      <c r="CTU20" s="808"/>
      <c r="CTV20" s="808"/>
      <c r="CTW20" s="808"/>
      <c r="CTX20" s="808"/>
      <c r="CTY20" s="808"/>
      <c r="CTZ20" s="808"/>
      <c r="CUA20" s="808"/>
      <c r="CUB20" s="808"/>
      <c r="CUC20" s="808"/>
      <c r="CUD20" s="808"/>
      <c r="CUE20" s="808"/>
      <c r="CUF20" s="808"/>
      <c r="CUG20" s="808"/>
      <c r="CUH20" s="808"/>
      <c r="CUI20" s="808"/>
      <c r="CUJ20" s="808"/>
      <c r="CUK20" s="808"/>
      <c r="CUL20" s="808"/>
      <c r="CUM20" s="808"/>
      <c r="CUN20" s="808"/>
      <c r="CUO20" s="808"/>
      <c r="CUP20" s="808"/>
      <c r="CUQ20" s="808"/>
      <c r="CUR20" s="808"/>
      <c r="CUS20" s="808"/>
      <c r="CUT20" s="808"/>
      <c r="CUU20" s="808"/>
      <c r="CUV20" s="808"/>
      <c r="CUW20" s="808"/>
      <c r="CUX20" s="808"/>
      <c r="CUY20" s="808"/>
      <c r="CUZ20" s="808"/>
      <c r="CVA20" s="808"/>
      <c r="CVB20" s="808"/>
      <c r="CVC20" s="808"/>
      <c r="CVD20" s="808"/>
      <c r="CVE20" s="808"/>
      <c r="CVF20" s="808"/>
      <c r="CVG20" s="808"/>
      <c r="CVH20" s="808"/>
      <c r="CVI20" s="808"/>
      <c r="CVJ20" s="808"/>
      <c r="CVK20" s="808"/>
      <c r="CVL20" s="808"/>
      <c r="CVM20" s="808"/>
      <c r="CVN20" s="808"/>
      <c r="CVO20" s="808"/>
      <c r="CVP20" s="808"/>
      <c r="CVQ20" s="808"/>
      <c r="CVR20" s="808"/>
      <c r="CVS20" s="808"/>
      <c r="CVT20" s="808"/>
      <c r="CVU20" s="808"/>
      <c r="CVV20" s="808"/>
      <c r="CVW20" s="808"/>
      <c r="CVX20" s="808"/>
      <c r="CVY20" s="808"/>
      <c r="CVZ20" s="808"/>
      <c r="CWA20" s="808"/>
      <c r="CWB20" s="808"/>
      <c r="CWC20" s="808"/>
      <c r="CWD20" s="808"/>
      <c r="CWE20" s="808"/>
      <c r="CWF20" s="808"/>
      <c r="CWG20" s="808"/>
      <c r="CWH20" s="808"/>
      <c r="CWI20" s="808"/>
      <c r="CWJ20" s="808"/>
      <c r="CWK20" s="808"/>
      <c r="CWL20" s="808"/>
      <c r="CWM20" s="808"/>
      <c r="CWN20" s="808"/>
      <c r="CWO20" s="808"/>
      <c r="CWP20" s="808"/>
      <c r="CWQ20" s="808"/>
      <c r="CWR20" s="808"/>
      <c r="CWS20" s="808"/>
      <c r="CWT20" s="808"/>
      <c r="CWU20" s="808"/>
      <c r="CWV20" s="808"/>
      <c r="CWW20" s="808"/>
      <c r="CWX20" s="808"/>
      <c r="CWY20" s="808"/>
      <c r="CWZ20" s="808"/>
      <c r="CXA20" s="808"/>
      <c r="CXB20" s="808"/>
      <c r="CXC20" s="808"/>
      <c r="CXD20" s="808"/>
      <c r="CXE20" s="808"/>
      <c r="CXF20" s="808"/>
      <c r="CXG20" s="808"/>
      <c r="CXH20" s="808"/>
      <c r="CXI20" s="808"/>
      <c r="CXJ20" s="808"/>
      <c r="CXK20" s="808"/>
      <c r="CXL20" s="808"/>
      <c r="CXM20" s="808"/>
      <c r="CXN20" s="808"/>
      <c r="CXO20" s="808"/>
      <c r="CXP20" s="808"/>
      <c r="CXQ20" s="808"/>
      <c r="CXR20" s="808"/>
      <c r="CXS20" s="808"/>
      <c r="CXT20" s="808"/>
      <c r="CXU20" s="808"/>
      <c r="CXV20" s="808"/>
      <c r="CXW20" s="808"/>
      <c r="CXX20" s="808"/>
      <c r="CXY20" s="808"/>
      <c r="CXZ20" s="808"/>
      <c r="CYA20" s="808"/>
      <c r="CYB20" s="808"/>
      <c r="CYC20" s="808"/>
      <c r="CYD20" s="808"/>
      <c r="CYE20" s="808"/>
      <c r="CYF20" s="808"/>
      <c r="CYG20" s="808"/>
      <c r="CYH20" s="808"/>
      <c r="CYI20" s="808"/>
      <c r="CYJ20" s="808"/>
      <c r="CYK20" s="808"/>
      <c r="CYL20" s="808"/>
      <c r="CYM20" s="808"/>
      <c r="CYN20" s="808"/>
      <c r="CYO20" s="808"/>
      <c r="CYP20" s="808"/>
      <c r="CYQ20" s="808"/>
      <c r="CYR20" s="808"/>
      <c r="CYS20" s="808"/>
      <c r="CYT20" s="808"/>
      <c r="CYU20" s="808"/>
      <c r="CYV20" s="808"/>
      <c r="CYW20" s="808"/>
      <c r="CYX20" s="808"/>
      <c r="CYY20" s="808"/>
      <c r="CYZ20" s="808"/>
      <c r="CZA20" s="808"/>
      <c r="CZB20" s="808"/>
      <c r="CZC20" s="808"/>
      <c r="CZD20" s="808"/>
      <c r="CZE20" s="808"/>
      <c r="CZF20" s="808"/>
      <c r="CZG20" s="808"/>
      <c r="CZH20" s="808"/>
      <c r="CZI20" s="808"/>
      <c r="CZJ20" s="808"/>
      <c r="CZK20" s="808"/>
      <c r="CZL20" s="808"/>
      <c r="CZM20" s="808"/>
      <c r="CZN20" s="808"/>
      <c r="CZO20" s="808"/>
      <c r="CZP20" s="808"/>
      <c r="CZQ20" s="808"/>
      <c r="CZR20" s="808"/>
      <c r="CZS20" s="808"/>
      <c r="CZT20" s="808"/>
      <c r="CZU20" s="808"/>
      <c r="CZV20" s="808"/>
      <c r="CZW20" s="808"/>
      <c r="CZX20" s="808"/>
      <c r="CZY20" s="808"/>
      <c r="CZZ20" s="808"/>
      <c r="DAA20" s="808"/>
      <c r="DAB20" s="808"/>
      <c r="DAC20" s="808"/>
      <c r="DAD20" s="808"/>
      <c r="DAE20" s="808"/>
      <c r="DAF20" s="808"/>
      <c r="DAG20" s="808"/>
      <c r="DAH20" s="808"/>
      <c r="DAI20" s="808"/>
      <c r="DAJ20" s="808"/>
      <c r="DAK20" s="808"/>
      <c r="DAL20" s="808"/>
      <c r="DAM20" s="808"/>
      <c r="DAN20" s="808"/>
      <c r="DAO20" s="808"/>
      <c r="DAP20" s="808"/>
      <c r="DAQ20" s="808"/>
      <c r="DAR20" s="808"/>
      <c r="DAS20" s="808"/>
      <c r="DAT20" s="808"/>
      <c r="DAU20" s="808"/>
      <c r="DAV20" s="808"/>
      <c r="DAW20" s="808"/>
      <c r="DAX20" s="808"/>
      <c r="DAY20" s="808"/>
      <c r="DAZ20" s="808"/>
      <c r="DBA20" s="808"/>
      <c r="DBB20" s="808"/>
      <c r="DBC20" s="808"/>
      <c r="DBD20" s="808"/>
      <c r="DBE20" s="808"/>
      <c r="DBF20" s="808"/>
      <c r="DBG20" s="808"/>
      <c r="DBH20" s="808"/>
      <c r="DBI20" s="808"/>
      <c r="DBJ20" s="808"/>
      <c r="DBK20" s="808"/>
      <c r="DBL20" s="808"/>
      <c r="DBM20" s="808"/>
      <c r="DBN20" s="808"/>
      <c r="DBO20" s="808"/>
      <c r="DBP20" s="808"/>
      <c r="DBQ20" s="808"/>
      <c r="DBR20" s="808"/>
      <c r="DBS20" s="808"/>
      <c r="DBT20" s="808"/>
      <c r="DBU20" s="808"/>
      <c r="DBV20" s="808"/>
      <c r="DBW20" s="808"/>
      <c r="DBX20" s="808"/>
      <c r="DBY20" s="808"/>
      <c r="DBZ20" s="808"/>
      <c r="DCA20" s="808"/>
      <c r="DCB20" s="808"/>
      <c r="DCC20" s="808"/>
      <c r="DCD20" s="808"/>
      <c r="DCE20" s="808"/>
      <c r="DCF20" s="808"/>
      <c r="DCG20" s="808"/>
      <c r="DCH20" s="808"/>
      <c r="DCI20" s="808"/>
      <c r="DCJ20" s="808"/>
      <c r="DCK20" s="808"/>
      <c r="DCL20" s="808"/>
      <c r="DCM20" s="808"/>
      <c r="DCN20" s="808"/>
      <c r="DCO20" s="808"/>
      <c r="DCP20" s="808"/>
      <c r="DCQ20" s="808"/>
      <c r="DCR20" s="808"/>
      <c r="DCS20" s="808"/>
      <c r="DCT20" s="808"/>
      <c r="DCU20" s="808"/>
      <c r="DCV20" s="808"/>
      <c r="DCW20" s="808"/>
      <c r="DCX20" s="808"/>
      <c r="DCY20" s="808"/>
      <c r="DCZ20" s="808"/>
      <c r="DDA20" s="808"/>
      <c r="DDB20" s="808"/>
      <c r="DDC20" s="808"/>
      <c r="DDD20" s="808"/>
      <c r="DDE20" s="808"/>
      <c r="DDF20" s="808"/>
      <c r="DDG20" s="808"/>
      <c r="DDH20" s="808"/>
      <c r="DDI20" s="808"/>
      <c r="DDJ20" s="808"/>
      <c r="DDK20" s="808"/>
      <c r="DDL20" s="808"/>
      <c r="DDM20" s="808"/>
      <c r="DDN20" s="808"/>
      <c r="DDO20" s="808"/>
      <c r="DDP20" s="808"/>
      <c r="DDQ20" s="808"/>
      <c r="DDR20" s="808"/>
      <c r="DDS20" s="808"/>
      <c r="DDT20" s="808"/>
      <c r="DDU20" s="808"/>
      <c r="DDV20" s="808"/>
      <c r="DDW20" s="808"/>
      <c r="DDX20" s="808"/>
      <c r="DDY20" s="808"/>
      <c r="DDZ20" s="808"/>
      <c r="DEA20" s="808"/>
      <c r="DEB20" s="808"/>
      <c r="DEC20" s="808"/>
      <c r="DED20" s="808"/>
      <c r="DEE20" s="808"/>
      <c r="DEF20" s="808"/>
      <c r="DEG20" s="808"/>
      <c r="DEH20" s="808"/>
      <c r="DEI20" s="808"/>
      <c r="DEJ20" s="808"/>
      <c r="DEK20" s="808"/>
      <c r="DEL20" s="808"/>
      <c r="DEM20" s="808"/>
      <c r="DEN20" s="808"/>
      <c r="DEO20" s="808"/>
      <c r="DEP20" s="808"/>
      <c r="DEQ20" s="808"/>
      <c r="DER20" s="808"/>
      <c r="DES20" s="808"/>
      <c r="DET20" s="808"/>
      <c r="DEU20" s="808"/>
      <c r="DEV20" s="808"/>
      <c r="DEW20" s="808"/>
      <c r="DEX20" s="808"/>
      <c r="DEY20" s="808"/>
      <c r="DEZ20" s="808"/>
      <c r="DFA20" s="808"/>
      <c r="DFB20" s="808"/>
      <c r="DFC20" s="808"/>
      <c r="DFD20" s="808"/>
      <c r="DFE20" s="808"/>
      <c r="DFF20" s="808"/>
      <c r="DFG20" s="808"/>
      <c r="DFH20" s="808"/>
      <c r="DFI20" s="808"/>
      <c r="DFJ20" s="808"/>
      <c r="DFK20" s="808"/>
      <c r="DFL20" s="808"/>
      <c r="DFM20" s="808"/>
      <c r="DFN20" s="808"/>
      <c r="DFO20" s="808"/>
      <c r="DFP20" s="808"/>
      <c r="DFQ20" s="808"/>
      <c r="DFR20" s="808"/>
      <c r="DFS20" s="808"/>
      <c r="DFT20" s="808"/>
      <c r="DFU20" s="808"/>
      <c r="DFV20" s="808"/>
      <c r="DFW20" s="808"/>
      <c r="DFX20" s="808"/>
      <c r="DFY20" s="808"/>
      <c r="DFZ20" s="808"/>
      <c r="DGA20" s="808"/>
      <c r="DGB20" s="808"/>
      <c r="DGC20" s="808"/>
      <c r="DGD20" s="808"/>
      <c r="DGE20" s="808"/>
      <c r="DGF20" s="808"/>
      <c r="DGG20" s="808"/>
      <c r="DGH20" s="808"/>
      <c r="DGI20" s="808"/>
      <c r="DGJ20" s="808"/>
      <c r="DGK20" s="808"/>
      <c r="DGL20" s="808"/>
      <c r="DGM20" s="808"/>
      <c r="DGN20" s="808"/>
      <c r="DGO20" s="808"/>
      <c r="DGP20" s="808"/>
      <c r="DGQ20" s="808"/>
      <c r="DGR20" s="808"/>
      <c r="DGS20" s="808"/>
      <c r="DGT20" s="808"/>
      <c r="DGU20" s="808"/>
      <c r="DGV20" s="808"/>
      <c r="DGW20" s="808"/>
      <c r="DGX20" s="808"/>
      <c r="DGY20" s="808"/>
      <c r="DGZ20" s="808"/>
      <c r="DHA20" s="808"/>
      <c r="DHB20" s="808"/>
      <c r="DHC20" s="808"/>
      <c r="DHD20" s="808"/>
      <c r="DHE20" s="808"/>
      <c r="DHF20" s="808"/>
      <c r="DHG20" s="808"/>
      <c r="DHH20" s="808"/>
      <c r="DHI20" s="808"/>
      <c r="DHJ20" s="808"/>
      <c r="DHK20" s="808"/>
      <c r="DHL20" s="808"/>
      <c r="DHM20" s="808"/>
      <c r="DHN20" s="808"/>
      <c r="DHO20" s="808"/>
      <c r="DHP20" s="808"/>
      <c r="DHQ20" s="808"/>
      <c r="DHR20" s="808"/>
      <c r="DHS20" s="808"/>
      <c r="DHT20" s="808"/>
      <c r="DHU20" s="808"/>
      <c r="DHV20" s="808"/>
      <c r="DHW20" s="808"/>
      <c r="DHX20" s="808"/>
      <c r="DHY20" s="808"/>
      <c r="DHZ20" s="808"/>
      <c r="DIA20" s="808"/>
      <c r="DIB20" s="808"/>
      <c r="DIC20" s="808"/>
      <c r="DID20" s="808"/>
      <c r="DIE20" s="808"/>
      <c r="DIF20" s="808"/>
      <c r="DIG20" s="808"/>
      <c r="DIH20" s="808"/>
      <c r="DII20" s="808"/>
      <c r="DIJ20" s="808"/>
      <c r="DIK20" s="808"/>
      <c r="DIL20" s="808"/>
      <c r="DIM20" s="808"/>
      <c r="DIN20" s="808"/>
      <c r="DIO20" s="808"/>
      <c r="DIP20" s="808"/>
      <c r="DIQ20" s="808"/>
      <c r="DIR20" s="808"/>
      <c r="DIS20" s="808"/>
      <c r="DIT20" s="808"/>
      <c r="DIU20" s="808"/>
      <c r="DIV20" s="808"/>
      <c r="DIW20" s="808"/>
      <c r="DIX20" s="808"/>
      <c r="DIY20" s="808"/>
      <c r="DIZ20" s="808"/>
      <c r="DJA20" s="808"/>
      <c r="DJB20" s="808"/>
      <c r="DJC20" s="808"/>
      <c r="DJD20" s="808"/>
      <c r="DJE20" s="808"/>
      <c r="DJF20" s="808"/>
      <c r="DJG20" s="808"/>
      <c r="DJH20" s="808"/>
      <c r="DJI20" s="808"/>
      <c r="DJJ20" s="808"/>
      <c r="DJK20" s="808"/>
      <c r="DJL20" s="808"/>
      <c r="DJM20" s="808"/>
      <c r="DJN20" s="808"/>
      <c r="DJO20" s="808"/>
      <c r="DJP20" s="808"/>
      <c r="DJQ20" s="808"/>
      <c r="DJR20" s="808"/>
      <c r="DJS20" s="808"/>
      <c r="DJT20" s="808"/>
      <c r="DJU20" s="808"/>
      <c r="DJV20" s="808"/>
      <c r="DJW20" s="808"/>
      <c r="DJX20" s="808"/>
      <c r="DJY20" s="808"/>
      <c r="DJZ20" s="808"/>
      <c r="DKA20" s="808"/>
      <c r="DKB20" s="808"/>
      <c r="DKC20" s="808"/>
      <c r="DKD20" s="808"/>
      <c r="DKE20" s="808"/>
      <c r="DKF20" s="808"/>
      <c r="DKG20" s="808"/>
      <c r="DKH20" s="808"/>
      <c r="DKI20" s="808"/>
      <c r="DKJ20" s="808"/>
      <c r="DKK20" s="808"/>
      <c r="DKL20" s="808"/>
      <c r="DKM20" s="808"/>
      <c r="DKN20" s="808"/>
      <c r="DKO20" s="808"/>
      <c r="DKP20" s="808"/>
      <c r="DKQ20" s="808"/>
      <c r="DKR20" s="808"/>
      <c r="DKS20" s="808"/>
      <c r="DKT20" s="808"/>
      <c r="DKU20" s="808"/>
      <c r="DKV20" s="808"/>
      <c r="DKW20" s="808"/>
      <c r="DKX20" s="808"/>
      <c r="DKY20" s="808"/>
      <c r="DKZ20" s="808"/>
      <c r="DLA20" s="808"/>
      <c r="DLB20" s="808"/>
      <c r="DLC20" s="808"/>
      <c r="DLD20" s="808"/>
      <c r="DLE20" s="808"/>
      <c r="DLF20" s="808"/>
      <c r="DLG20" s="808"/>
      <c r="DLH20" s="808"/>
      <c r="DLI20" s="808"/>
      <c r="DLJ20" s="808"/>
      <c r="DLK20" s="808"/>
      <c r="DLL20" s="808"/>
      <c r="DLM20" s="808"/>
      <c r="DLN20" s="808"/>
      <c r="DLO20" s="808"/>
      <c r="DLP20" s="808"/>
      <c r="DLQ20" s="808"/>
      <c r="DLR20" s="808"/>
      <c r="DLS20" s="808"/>
      <c r="DLT20" s="808"/>
      <c r="DLU20" s="808"/>
      <c r="DLV20" s="808"/>
      <c r="DLW20" s="808"/>
      <c r="DLX20" s="808"/>
      <c r="DLY20" s="808"/>
      <c r="DLZ20" s="808"/>
      <c r="DMA20" s="808"/>
      <c r="DMB20" s="808"/>
      <c r="DMC20" s="808"/>
      <c r="DMD20" s="808"/>
      <c r="DME20" s="808"/>
      <c r="DMF20" s="808"/>
      <c r="DMG20" s="808"/>
      <c r="DMH20" s="808"/>
      <c r="DMI20" s="808"/>
      <c r="DMJ20" s="808"/>
      <c r="DMK20" s="808"/>
      <c r="DML20" s="808"/>
      <c r="DMM20" s="808"/>
      <c r="DMN20" s="808"/>
      <c r="DMO20" s="808"/>
      <c r="DMP20" s="808"/>
      <c r="DMQ20" s="808"/>
      <c r="DMR20" s="808"/>
      <c r="DMS20" s="808"/>
      <c r="DMT20" s="808"/>
      <c r="DMU20" s="808"/>
      <c r="DMV20" s="808"/>
      <c r="DMW20" s="808"/>
      <c r="DMX20" s="808"/>
      <c r="DMY20" s="808"/>
      <c r="DMZ20" s="808"/>
      <c r="DNA20" s="808"/>
      <c r="DNB20" s="808"/>
      <c r="DNC20" s="808"/>
      <c r="DND20" s="808"/>
      <c r="DNE20" s="808"/>
      <c r="DNF20" s="808"/>
      <c r="DNG20" s="808"/>
      <c r="DNH20" s="808"/>
      <c r="DNI20" s="808"/>
      <c r="DNJ20" s="808"/>
      <c r="DNK20" s="808"/>
      <c r="DNL20" s="808"/>
      <c r="DNM20" s="808"/>
      <c r="DNN20" s="808"/>
      <c r="DNO20" s="808"/>
      <c r="DNP20" s="808"/>
      <c r="DNQ20" s="808"/>
      <c r="DNR20" s="808"/>
      <c r="DNS20" s="808"/>
      <c r="DNT20" s="808"/>
      <c r="DNU20" s="808"/>
      <c r="DNV20" s="808"/>
      <c r="DNW20" s="808"/>
      <c r="DNX20" s="808"/>
      <c r="DNY20" s="808"/>
      <c r="DNZ20" s="808"/>
      <c r="DOA20" s="808"/>
      <c r="DOB20" s="808"/>
      <c r="DOC20" s="808"/>
      <c r="DOD20" s="808"/>
      <c r="DOE20" s="808"/>
      <c r="DOF20" s="808"/>
      <c r="DOG20" s="808"/>
      <c r="DOH20" s="808"/>
      <c r="DOI20" s="808"/>
      <c r="DOJ20" s="808"/>
      <c r="DOK20" s="808"/>
      <c r="DOL20" s="808"/>
      <c r="DOM20" s="808"/>
      <c r="DON20" s="808"/>
      <c r="DOO20" s="808"/>
      <c r="DOP20" s="808"/>
      <c r="DOQ20" s="808"/>
      <c r="DOR20" s="808"/>
      <c r="DOS20" s="808"/>
      <c r="DOT20" s="808"/>
      <c r="DOU20" s="808"/>
      <c r="DOV20" s="808"/>
      <c r="DOW20" s="808"/>
      <c r="DOX20" s="808"/>
      <c r="DOY20" s="808"/>
      <c r="DOZ20" s="808"/>
      <c r="DPA20" s="808"/>
      <c r="DPB20" s="808"/>
      <c r="DPC20" s="808"/>
      <c r="DPD20" s="808"/>
      <c r="DPE20" s="808"/>
      <c r="DPF20" s="808"/>
      <c r="DPG20" s="808"/>
      <c r="DPH20" s="808"/>
      <c r="DPI20" s="808"/>
      <c r="DPJ20" s="808"/>
      <c r="DPK20" s="808"/>
      <c r="DPL20" s="808"/>
      <c r="DPM20" s="808"/>
      <c r="DPN20" s="808"/>
      <c r="DPO20" s="808"/>
      <c r="DPP20" s="808"/>
      <c r="DPQ20" s="808"/>
      <c r="DPR20" s="808"/>
      <c r="DPS20" s="808"/>
      <c r="DPT20" s="808"/>
      <c r="DPU20" s="808"/>
      <c r="DPV20" s="808"/>
      <c r="DPW20" s="808"/>
      <c r="DPX20" s="808"/>
      <c r="DPY20" s="808"/>
      <c r="DPZ20" s="808"/>
      <c r="DQA20" s="808"/>
      <c r="DQB20" s="808"/>
      <c r="DQC20" s="808"/>
      <c r="DQD20" s="808"/>
      <c r="DQE20" s="808"/>
      <c r="DQF20" s="808"/>
      <c r="DQG20" s="808"/>
      <c r="DQH20" s="808"/>
      <c r="DQI20" s="808"/>
      <c r="DQJ20" s="808"/>
      <c r="DQK20" s="808"/>
      <c r="DQL20" s="808"/>
      <c r="DQM20" s="808"/>
      <c r="DQN20" s="808"/>
      <c r="DQO20" s="808"/>
      <c r="DQP20" s="808"/>
      <c r="DQQ20" s="808"/>
      <c r="DQR20" s="808"/>
      <c r="DQS20" s="808"/>
      <c r="DQT20" s="808"/>
      <c r="DQU20" s="808"/>
      <c r="DQV20" s="808"/>
      <c r="DQW20" s="808"/>
      <c r="DQX20" s="808"/>
      <c r="DQY20" s="808"/>
      <c r="DQZ20" s="808"/>
      <c r="DRA20" s="808"/>
      <c r="DRB20" s="808"/>
      <c r="DRC20" s="808"/>
      <c r="DRD20" s="808"/>
      <c r="DRE20" s="808"/>
      <c r="DRF20" s="808"/>
      <c r="DRG20" s="808"/>
      <c r="DRH20" s="808"/>
      <c r="DRI20" s="808"/>
      <c r="DRJ20" s="808"/>
      <c r="DRK20" s="808"/>
      <c r="DRL20" s="808"/>
      <c r="DRM20" s="808"/>
      <c r="DRN20" s="808"/>
      <c r="DRO20" s="808"/>
      <c r="DRP20" s="808"/>
      <c r="DRQ20" s="808"/>
      <c r="DRR20" s="808"/>
      <c r="DRS20" s="808"/>
      <c r="DRT20" s="808"/>
      <c r="DRU20" s="808"/>
      <c r="DRV20" s="808"/>
      <c r="DRW20" s="808"/>
      <c r="DRX20" s="808"/>
      <c r="DRY20" s="808"/>
      <c r="DRZ20" s="808"/>
      <c r="DSA20" s="808"/>
      <c r="DSB20" s="808"/>
      <c r="DSC20" s="808"/>
      <c r="DSD20" s="808"/>
      <c r="DSE20" s="808"/>
      <c r="DSF20" s="808"/>
      <c r="DSG20" s="808"/>
      <c r="DSH20" s="808"/>
      <c r="DSI20" s="808"/>
      <c r="DSJ20" s="808"/>
      <c r="DSK20" s="808"/>
      <c r="DSL20" s="808"/>
      <c r="DSM20" s="808"/>
      <c r="DSN20" s="808"/>
      <c r="DSO20" s="808"/>
      <c r="DSP20" s="808"/>
      <c r="DSQ20" s="808"/>
      <c r="DSR20" s="808"/>
      <c r="DSS20" s="808"/>
      <c r="DST20" s="808"/>
      <c r="DSU20" s="808"/>
      <c r="DSV20" s="808"/>
      <c r="DSW20" s="808"/>
      <c r="DSX20" s="808"/>
      <c r="DSY20" s="808"/>
      <c r="DSZ20" s="808"/>
      <c r="DTA20" s="808"/>
      <c r="DTB20" s="808"/>
      <c r="DTC20" s="808"/>
      <c r="DTD20" s="808"/>
      <c r="DTE20" s="808"/>
      <c r="DTF20" s="808"/>
      <c r="DTG20" s="808"/>
      <c r="DTH20" s="808"/>
      <c r="DTI20" s="808"/>
      <c r="DTJ20" s="808"/>
      <c r="DTK20" s="808"/>
      <c r="DTL20" s="808"/>
      <c r="DTM20" s="808"/>
      <c r="DTN20" s="808"/>
      <c r="DTO20" s="808"/>
      <c r="DTP20" s="808"/>
      <c r="DTQ20" s="808"/>
      <c r="DTR20" s="808"/>
      <c r="DTS20" s="808"/>
      <c r="DTT20" s="808"/>
      <c r="DTU20" s="808"/>
      <c r="DTV20" s="808"/>
      <c r="DTW20" s="808"/>
      <c r="DTX20" s="808"/>
      <c r="DTY20" s="808"/>
      <c r="DTZ20" s="808"/>
      <c r="DUA20" s="808"/>
      <c r="DUB20" s="808"/>
      <c r="DUC20" s="808"/>
      <c r="DUD20" s="808"/>
      <c r="DUE20" s="808"/>
      <c r="DUF20" s="808"/>
      <c r="DUG20" s="808"/>
      <c r="DUH20" s="808"/>
      <c r="DUI20" s="808"/>
      <c r="DUJ20" s="808"/>
      <c r="DUK20" s="808"/>
      <c r="DUL20" s="808"/>
      <c r="DUM20" s="808"/>
      <c r="DUN20" s="808"/>
      <c r="DUO20" s="808"/>
      <c r="DUP20" s="808"/>
      <c r="DUQ20" s="808"/>
      <c r="DUR20" s="808"/>
      <c r="DUS20" s="808"/>
      <c r="DUT20" s="808"/>
      <c r="DUU20" s="808"/>
      <c r="DUV20" s="808"/>
      <c r="DUW20" s="808"/>
      <c r="DUX20" s="808"/>
      <c r="DUY20" s="808"/>
      <c r="DUZ20" s="808"/>
      <c r="DVA20" s="808"/>
      <c r="DVB20" s="808"/>
      <c r="DVC20" s="808"/>
      <c r="DVD20" s="808"/>
      <c r="DVE20" s="808"/>
      <c r="DVF20" s="808"/>
      <c r="DVG20" s="808"/>
      <c r="DVH20" s="808"/>
      <c r="DVI20" s="808"/>
      <c r="DVJ20" s="808"/>
      <c r="DVK20" s="808"/>
      <c r="DVL20" s="808"/>
      <c r="DVM20" s="808"/>
      <c r="DVN20" s="808"/>
      <c r="DVO20" s="808"/>
      <c r="DVP20" s="808"/>
      <c r="DVQ20" s="808"/>
      <c r="DVR20" s="808"/>
      <c r="DVS20" s="808"/>
      <c r="DVT20" s="808"/>
      <c r="DVU20" s="808"/>
      <c r="DVV20" s="808"/>
      <c r="DVW20" s="808"/>
      <c r="DVX20" s="808"/>
      <c r="DVY20" s="808"/>
      <c r="DVZ20" s="808"/>
      <c r="DWA20" s="808"/>
      <c r="DWB20" s="808"/>
      <c r="DWC20" s="808"/>
      <c r="DWD20" s="808"/>
      <c r="DWE20" s="808"/>
      <c r="DWF20" s="808"/>
      <c r="DWG20" s="808"/>
      <c r="DWH20" s="808"/>
      <c r="DWI20" s="808"/>
      <c r="DWJ20" s="808"/>
      <c r="DWK20" s="808"/>
      <c r="DWL20" s="808"/>
      <c r="DWM20" s="808"/>
      <c r="DWN20" s="808"/>
      <c r="DWO20" s="808"/>
      <c r="DWP20" s="808"/>
      <c r="DWQ20" s="808"/>
      <c r="DWR20" s="808"/>
      <c r="DWS20" s="808"/>
      <c r="DWT20" s="808"/>
      <c r="DWU20" s="808"/>
      <c r="DWV20" s="808"/>
      <c r="DWW20" s="808"/>
      <c r="DWX20" s="808"/>
      <c r="DWY20" s="808"/>
      <c r="DWZ20" s="808"/>
      <c r="DXA20" s="808"/>
      <c r="DXB20" s="808"/>
      <c r="DXC20" s="808"/>
      <c r="DXD20" s="808"/>
      <c r="DXE20" s="808"/>
      <c r="DXF20" s="808"/>
      <c r="DXG20" s="808"/>
      <c r="DXH20" s="808"/>
      <c r="DXI20" s="808"/>
      <c r="DXJ20" s="808"/>
      <c r="DXK20" s="808"/>
      <c r="DXL20" s="808"/>
      <c r="DXM20" s="808"/>
      <c r="DXN20" s="808"/>
      <c r="DXO20" s="808"/>
      <c r="DXP20" s="808"/>
      <c r="DXQ20" s="808"/>
      <c r="DXR20" s="808"/>
      <c r="DXS20" s="808"/>
      <c r="DXT20" s="808"/>
      <c r="DXU20" s="808"/>
      <c r="DXV20" s="808"/>
      <c r="DXW20" s="808"/>
      <c r="DXX20" s="808"/>
      <c r="DXY20" s="808"/>
      <c r="DXZ20" s="808"/>
      <c r="DYA20" s="808"/>
      <c r="DYB20" s="808"/>
      <c r="DYC20" s="808"/>
      <c r="DYD20" s="808"/>
      <c r="DYE20" s="808"/>
      <c r="DYF20" s="808"/>
      <c r="DYG20" s="808"/>
      <c r="DYH20" s="808"/>
      <c r="DYI20" s="808"/>
      <c r="DYJ20" s="808"/>
      <c r="DYK20" s="808"/>
      <c r="DYL20" s="808"/>
      <c r="DYM20" s="808"/>
      <c r="DYN20" s="808"/>
      <c r="DYO20" s="808"/>
      <c r="DYP20" s="808"/>
      <c r="DYQ20" s="808"/>
      <c r="DYR20" s="808"/>
      <c r="DYS20" s="808"/>
      <c r="DYT20" s="808"/>
      <c r="DYU20" s="808"/>
      <c r="DYV20" s="808"/>
      <c r="DYW20" s="808"/>
      <c r="DYX20" s="808"/>
      <c r="DYY20" s="808"/>
      <c r="DYZ20" s="808"/>
      <c r="DZA20" s="808"/>
      <c r="DZB20" s="808"/>
      <c r="DZC20" s="808"/>
      <c r="DZD20" s="808"/>
      <c r="DZE20" s="808"/>
      <c r="DZF20" s="808"/>
      <c r="DZG20" s="808"/>
      <c r="DZH20" s="808"/>
      <c r="DZI20" s="808"/>
      <c r="DZJ20" s="808"/>
      <c r="DZK20" s="808"/>
      <c r="DZL20" s="808"/>
      <c r="DZM20" s="808"/>
      <c r="DZN20" s="808"/>
      <c r="DZO20" s="808"/>
      <c r="DZP20" s="808"/>
      <c r="DZQ20" s="808"/>
      <c r="DZR20" s="808"/>
      <c r="DZS20" s="808"/>
      <c r="DZT20" s="808"/>
      <c r="DZU20" s="808"/>
      <c r="DZV20" s="808"/>
      <c r="DZW20" s="808"/>
      <c r="DZX20" s="808"/>
      <c r="DZY20" s="808"/>
      <c r="DZZ20" s="808"/>
      <c r="EAA20" s="808"/>
      <c r="EAB20" s="808"/>
      <c r="EAC20" s="808"/>
      <c r="EAD20" s="808"/>
      <c r="EAE20" s="808"/>
      <c r="EAF20" s="808"/>
      <c r="EAG20" s="808"/>
      <c r="EAH20" s="808"/>
      <c r="EAI20" s="808"/>
      <c r="EAJ20" s="808"/>
      <c r="EAK20" s="808"/>
      <c r="EAL20" s="808"/>
      <c r="EAM20" s="808"/>
      <c r="EAN20" s="808"/>
      <c r="EAO20" s="808"/>
      <c r="EAP20" s="808"/>
      <c r="EAQ20" s="808"/>
      <c r="EAR20" s="808"/>
      <c r="EAS20" s="808"/>
      <c r="EAT20" s="808"/>
      <c r="EAU20" s="808"/>
      <c r="EAV20" s="808"/>
      <c r="EAW20" s="808"/>
      <c r="EAX20" s="808"/>
      <c r="EAY20" s="808"/>
      <c r="EAZ20" s="808"/>
      <c r="EBA20" s="808"/>
      <c r="EBB20" s="808"/>
      <c r="EBC20" s="808"/>
      <c r="EBD20" s="808"/>
      <c r="EBE20" s="808"/>
      <c r="EBF20" s="808"/>
      <c r="EBG20" s="808"/>
      <c r="EBH20" s="808"/>
      <c r="EBI20" s="808"/>
      <c r="EBJ20" s="808"/>
      <c r="EBK20" s="808"/>
      <c r="EBL20" s="808"/>
      <c r="EBM20" s="808"/>
      <c r="EBN20" s="808"/>
      <c r="EBO20" s="808"/>
      <c r="EBP20" s="808"/>
      <c r="EBQ20" s="808"/>
      <c r="EBR20" s="808"/>
      <c r="EBS20" s="808"/>
      <c r="EBT20" s="808"/>
      <c r="EBU20" s="808"/>
      <c r="EBV20" s="808"/>
      <c r="EBW20" s="808"/>
      <c r="EBX20" s="808"/>
      <c r="EBY20" s="808"/>
      <c r="EBZ20" s="808"/>
      <c r="ECA20" s="808"/>
      <c r="ECB20" s="808"/>
      <c r="ECC20" s="808"/>
      <c r="ECD20" s="808"/>
      <c r="ECE20" s="808"/>
      <c r="ECF20" s="808"/>
      <c r="ECG20" s="808"/>
      <c r="ECH20" s="808"/>
      <c r="ECI20" s="808"/>
      <c r="ECJ20" s="808"/>
      <c r="ECK20" s="808"/>
      <c r="ECL20" s="808"/>
      <c r="ECM20" s="808"/>
      <c r="ECN20" s="808"/>
      <c r="ECO20" s="808"/>
      <c r="ECP20" s="808"/>
      <c r="ECQ20" s="808"/>
      <c r="ECR20" s="808"/>
      <c r="ECS20" s="808"/>
      <c r="ECT20" s="808"/>
      <c r="ECU20" s="808"/>
      <c r="ECV20" s="808"/>
      <c r="ECW20" s="808"/>
      <c r="ECX20" s="808"/>
      <c r="ECY20" s="808"/>
      <c r="ECZ20" s="808"/>
      <c r="EDA20" s="808"/>
      <c r="EDB20" s="808"/>
      <c r="EDC20" s="808"/>
      <c r="EDD20" s="808"/>
      <c r="EDE20" s="808"/>
      <c r="EDF20" s="808"/>
      <c r="EDG20" s="808"/>
      <c r="EDH20" s="808"/>
      <c r="EDI20" s="808"/>
      <c r="EDJ20" s="808"/>
      <c r="EDK20" s="808"/>
      <c r="EDL20" s="808"/>
      <c r="EDM20" s="808"/>
      <c r="EDN20" s="808"/>
      <c r="EDO20" s="808"/>
      <c r="EDP20" s="808"/>
      <c r="EDQ20" s="808"/>
      <c r="EDR20" s="808"/>
      <c r="EDS20" s="808"/>
      <c r="EDT20" s="808"/>
      <c r="EDU20" s="808"/>
      <c r="EDV20" s="808"/>
      <c r="EDW20" s="808"/>
      <c r="EDX20" s="808"/>
      <c r="EDY20" s="808"/>
      <c r="EDZ20" s="808"/>
      <c r="EEA20" s="808"/>
      <c r="EEB20" s="808"/>
      <c r="EEC20" s="808"/>
      <c r="EED20" s="808"/>
      <c r="EEE20" s="808"/>
      <c r="EEF20" s="808"/>
      <c r="EEG20" s="808"/>
      <c r="EEH20" s="808"/>
      <c r="EEI20" s="808"/>
      <c r="EEJ20" s="808"/>
      <c r="EEK20" s="808"/>
      <c r="EEL20" s="808"/>
      <c r="EEM20" s="808"/>
      <c r="EEN20" s="808"/>
      <c r="EEO20" s="808"/>
      <c r="EEP20" s="808"/>
      <c r="EEQ20" s="808"/>
      <c r="EER20" s="808"/>
      <c r="EES20" s="808"/>
      <c r="EET20" s="808"/>
      <c r="EEU20" s="808"/>
      <c r="EEV20" s="808"/>
      <c r="EEW20" s="808"/>
      <c r="EEX20" s="808"/>
      <c r="EEY20" s="808"/>
      <c r="EEZ20" s="808"/>
      <c r="EFA20" s="808"/>
      <c r="EFB20" s="808"/>
      <c r="EFC20" s="808"/>
      <c r="EFD20" s="808"/>
      <c r="EFE20" s="808"/>
      <c r="EFF20" s="808"/>
      <c r="EFG20" s="808"/>
      <c r="EFH20" s="808"/>
      <c r="EFI20" s="808"/>
      <c r="EFJ20" s="808"/>
      <c r="EFK20" s="808"/>
      <c r="EFL20" s="808"/>
      <c r="EFM20" s="808"/>
      <c r="EFN20" s="808"/>
      <c r="EFO20" s="808"/>
      <c r="EFP20" s="808"/>
      <c r="EFQ20" s="808"/>
      <c r="EFR20" s="808"/>
      <c r="EFS20" s="808"/>
      <c r="EFT20" s="808"/>
      <c r="EFU20" s="808"/>
      <c r="EFV20" s="808"/>
      <c r="EFW20" s="808"/>
      <c r="EFX20" s="808"/>
      <c r="EFY20" s="808"/>
      <c r="EFZ20" s="808"/>
      <c r="EGA20" s="808"/>
      <c r="EGB20" s="808"/>
      <c r="EGC20" s="808"/>
      <c r="EGD20" s="808"/>
      <c r="EGE20" s="808"/>
      <c r="EGF20" s="808"/>
      <c r="EGG20" s="808"/>
      <c r="EGH20" s="808"/>
      <c r="EGI20" s="808"/>
      <c r="EGJ20" s="808"/>
      <c r="EGK20" s="808"/>
      <c r="EGL20" s="808"/>
      <c r="EGM20" s="808"/>
      <c r="EGN20" s="808"/>
      <c r="EGO20" s="808"/>
      <c r="EGP20" s="808"/>
      <c r="EGQ20" s="808"/>
      <c r="EGR20" s="808"/>
      <c r="EGS20" s="808"/>
      <c r="EGT20" s="808"/>
      <c r="EGU20" s="808"/>
      <c r="EGV20" s="808"/>
      <c r="EGW20" s="808"/>
      <c r="EGX20" s="808"/>
      <c r="EGY20" s="808"/>
      <c r="EGZ20" s="808"/>
      <c r="EHA20" s="808"/>
      <c r="EHB20" s="808"/>
      <c r="EHC20" s="808"/>
      <c r="EHD20" s="808"/>
      <c r="EHE20" s="808"/>
      <c r="EHF20" s="808"/>
      <c r="EHG20" s="808"/>
      <c r="EHH20" s="808"/>
      <c r="EHI20" s="808"/>
      <c r="EHJ20" s="808"/>
      <c r="EHK20" s="808"/>
      <c r="EHL20" s="808"/>
      <c r="EHM20" s="808"/>
      <c r="EHN20" s="808"/>
      <c r="EHO20" s="808"/>
      <c r="EHP20" s="808"/>
      <c r="EHQ20" s="808"/>
      <c r="EHR20" s="808"/>
      <c r="EHS20" s="808"/>
      <c r="EHT20" s="808"/>
      <c r="EHU20" s="808"/>
      <c r="EHV20" s="808"/>
      <c r="EHW20" s="808"/>
      <c r="EHX20" s="808"/>
      <c r="EHY20" s="808"/>
      <c r="EHZ20" s="808"/>
      <c r="EIA20" s="808"/>
      <c r="EIB20" s="808"/>
      <c r="EIC20" s="808"/>
      <c r="EID20" s="808"/>
      <c r="EIE20" s="808"/>
      <c r="EIF20" s="808"/>
      <c r="EIG20" s="808"/>
      <c r="EIH20" s="808"/>
      <c r="EII20" s="808"/>
      <c r="EIJ20" s="808"/>
      <c r="EIK20" s="808"/>
      <c r="EIL20" s="808"/>
      <c r="EIM20" s="808"/>
      <c r="EIN20" s="808"/>
      <c r="EIO20" s="808"/>
      <c r="EIP20" s="808"/>
      <c r="EIQ20" s="808"/>
      <c r="EIR20" s="808"/>
      <c r="EIS20" s="808"/>
      <c r="EIT20" s="808"/>
      <c r="EIU20" s="808"/>
      <c r="EIV20" s="808"/>
      <c r="EIW20" s="808"/>
      <c r="EIX20" s="808"/>
      <c r="EIY20" s="808"/>
      <c r="EIZ20" s="808"/>
      <c r="EJA20" s="808"/>
      <c r="EJB20" s="808"/>
      <c r="EJC20" s="808"/>
      <c r="EJD20" s="808"/>
      <c r="EJE20" s="808"/>
      <c r="EJF20" s="808"/>
      <c r="EJG20" s="808"/>
      <c r="EJH20" s="808"/>
      <c r="EJI20" s="808"/>
      <c r="EJJ20" s="808"/>
      <c r="EJK20" s="808"/>
      <c r="EJL20" s="808"/>
      <c r="EJM20" s="808"/>
      <c r="EJN20" s="808"/>
      <c r="EJO20" s="808"/>
      <c r="EJP20" s="808"/>
      <c r="EJQ20" s="808"/>
      <c r="EJR20" s="808"/>
      <c r="EJS20" s="808"/>
      <c r="EJT20" s="808"/>
      <c r="EJU20" s="808"/>
      <c r="EJV20" s="808"/>
      <c r="EJW20" s="808"/>
      <c r="EJX20" s="808"/>
      <c r="EJY20" s="808"/>
      <c r="EJZ20" s="808"/>
      <c r="EKA20" s="808"/>
      <c r="EKB20" s="808"/>
      <c r="EKC20" s="808"/>
      <c r="EKD20" s="808"/>
      <c r="EKE20" s="808"/>
      <c r="EKF20" s="808"/>
      <c r="EKG20" s="808"/>
      <c r="EKH20" s="808"/>
      <c r="EKI20" s="808"/>
      <c r="EKJ20" s="808"/>
      <c r="EKK20" s="808"/>
      <c r="EKL20" s="808"/>
      <c r="EKM20" s="808"/>
      <c r="EKN20" s="808"/>
      <c r="EKO20" s="808"/>
      <c r="EKP20" s="808"/>
      <c r="EKQ20" s="808"/>
      <c r="EKR20" s="808"/>
      <c r="EKS20" s="808"/>
      <c r="EKT20" s="808"/>
      <c r="EKU20" s="808"/>
      <c r="EKV20" s="808"/>
      <c r="EKW20" s="808"/>
      <c r="EKX20" s="808"/>
      <c r="EKY20" s="808"/>
      <c r="EKZ20" s="808"/>
      <c r="ELA20" s="808"/>
      <c r="ELB20" s="808"/>
      <c r="ELC20" s="808"/>
      <c r="ELD20" s="808"/>
      <c r="ELE20" s="808"/>
      <c r="ELF20" s="808"/>
      <c r="ELG20" s="808"/>
      <c r="ELH20" s="808"/>
      <c r="ELI20" s="808"/>
      <c r="ELJ20" s="808"/>
      <c r="ELK20" s="808"/>
      <c r="ELL20" s="808"/>
      <c r="ELM20" s="808"/>
      <c r="ELN20" s="808"/>
      <c r="ELO20" s="808"/>
      <c r="ELP20" s="808"/>
      <c r="ELQ20" s="808"/>
      <c r="ELR20" s="808"/>
      <c r="ELS20" s="808"/>
      <c r="ELT20" s="808"/>
      <c r="ELU20" s="808"/>
      <c r="ELV20" s="808"/>
      <c r="ELW20" s="808"/>
      <c r="ELX20" s="808"/>
      <c r="ELY20" s="808"/>
      <c r="ELZ20" s="808"/>
      <c r="EMA20" s="808"/>
      <c r="EMB20" s="808"/>
      <c r="EMC20" s="808"/>
      <c r="EMD20" s="808"/>
      <c r="EME20" s="808"/>
      <c r="EMF20" s="808"/>
      <c r="EMG20" s="808"/>
      <c r="EMH20" s="808"/>
      <c r="EMI20" s="808"/>
      <c r="EMJ20" s="808"/>
      <c r="EMK20" s="808"/>
      <c r="EML20" s="808"/>
      <c r="EMM20" s="808"/>
      <c r="EMN20" s="808"/>
      <c r="EMO20" s="808"/>
      <c r="EMP20" s="808"/>
      <c r="EMQ20" s="808"/>
      <c r="EMR20" s="808"/>
      <c r="EMS20" s="808"/>
      <c r="EMT20" s="808"/>
      <c r="EMU20" s="808"/>
      <c r="EMV20" s="808"/>
      <c r="EMW20" s="808"/>
      <c r="EMX20" s="808"/>
      <c r="EMY20" s="808"/>
      <c r="EMZ20" s="808"/>
      <c r="ENA20" s="808"/>
      <c r="ENB20" s="808"/>
      <c r="ENC20" s="808"/>
      <c r="END20" s="808"/>
      <c r="ENE20" s="808"/>
      <c r="ENF20" s="808"/>
      <c r="ENG20" s="808"/>
      <c r="ENH20" s="808"/>
      <c r="ENI20" s="808"/>
      <c r="ENJ20" s="808"/>
      <c r="ENK20" s="808"/>
      <c r="ENL20" s="808"/>
      <c r="ENM20" s="808"/>
      <c r="ENN20" s="808"/>
      <c r="ENO20" s="808"/>
      <c r="ENP20" s="808"/>
      <c r="ENQ20" s="808"/>
      <c r="ENR20" s="808"/>
      <c r="ENS20" s="808"/>
      <c r="ENT20" s="808"/>
      <c r="ENU20" s="808"/>
      <c r="ENV20" s="808"/>
      <c r="ENW20" s="808"/>
      <c r="ENX20" s="808"/>
      <c r="ENY20" s="808"/>
      <c r="ENZ20" s="808"/>
      <c r="EOA20" s="808"/>
      <c r="EOB20" s="808"/>
      <c r="EOC20" s="808"/>
      <c r="EOD20" s="808"/>
      <c r="EOE20" s="808"/>
      <c r="EOF20" s="808"/>
      <c r="EOG20" s="808"/>
      <c r="EOH20" s="808"/>
      <c r="EOI20" s="808"/>
      <c r="EOJ20" s="808"/>
      <c r="EOK20" s="808"/>
      <c r="EOL20" s="808"/>
      <c r="EOM20" s="808"/>
      <c r="EON20" s="808"/>
      <c r="EOO20" s="808"/>
      <c r="EOP20" s="808"/>
      <c r="EOQ20" s="808"/>
      <c r="EOR20" s="808"/>
      <c r="EOS20" s="808"/>
      <c r="EOT20" s="808"/>
      <c r="EOU20" s="808"/>
      <c r="EOV20" s="808"/>
      <c r="EOW20" s="808"/>
      <c r="EOX20" s="808"/>
      <c r="EOY20" s="808"/>
      <c r="EOZ20" s="808"/>
      <c r="EPA20" s="808"/>
      <c r="EPB20" s="808"/>
      <c r="EPC20" s="808"/>
      <c r="EPD20" s="808"/>
      <c r="EPE20" s="808"/>
      <c r="EPF20" s="808"/>
      <c r="EPG20" s="808"/>
      <c r="EPH20" s="808"/>
      <c r="EPI20" s="808"/>
      <c r="EPJ20" s="808"/>
      <c r="EPK20" s="808"/>
      <c r="EPL20" s="808"/>
      <c r="EPM20" s="808"/>
      <c r="EPN20" s="808"/>
      <c r="EPO20" s="808"/>
      <c r="EPP20" s="808"/>
      <c r="EPQ20" s="808"/>
      <c r="EPR20" s="808"/>
      <c r="EPS20" s="808"/>
      <c r="EPT20" s="808"/>
      <c r="EPU20" s="808"/>
      <c r="EPV20" s="808"/>
      <c r="EPW20" s="808"/>
      <c r="EPX20" s="808"/>
      <c r="EPY20" s="808"/>
      <c r="EPZ20" s="808"/>
      <c r="EQA20" s="808"/>
      <c r="EQB20" s="808"/>
      <c r="EQC20" s="808"/>
      <c r="EQD20" s="808"/>
      <c r="EQE20" s="808"/>
      <c r="EQF20" s="808"/>
      <c r="EQG20" s="808"/>
      <c r="EQH20" s="808"/>
      <c r="EQI20" s="808"/>
      <c r="EQJ20" s="808"/>
      <c r="EQK20" s="808"/>
      <c r="EQL20" s="808"/>
      <c r="EQM20" s="808"/>
      <c r="EQN20" s="808"/>
      <c r="EQO20" s="808"/>
      <c r="EQP20" s="808"/>
      <c r="EQQ20" s="808"/>
      <c r="EQR20" s="808"/>
      <c r="EQS20" s="808"/>
      <c r="EQT20" s="808"/>
      <c r="EQU20" s="808"/>
      <c r="EQV20" s="808"/>
      <c r="EQW20" s="808"/>
      <c r="EQX20" s="808"/>
      <c r="EQY20" s="808"/>
      <c r="EQZ20" s="808"/>
      <c r="ERA20" s="808"/>
      <c r="ERB20" s="808"/>
      <c r="ERC20" s="808"/>
      <c r="ERD20" s="808"/>
      <c r="ERE20" s="808"/>
      <c r="ERF20" s="808"/>
      <c r="ERG20" s="808"/>
      <c r="ERH20" s="808"/>
      <c r="ERI20" s="808"/>
      <c r="ERJ20" s="808"/>
      <c r="ERK20" s="808"/>
      <c r="ERL20" s="808"/>
      <c r="ERM20" s="808"/>
      <c r="ERN20" s="808"/>
      <c r="ERO20" s="808"/>
      <c r="ERP20" s="808"/>
      <c r="ERQ20" s="808"/>
      <c r="ERR20" s="808"/>
      <c r="ERS20" s="808"/>
      <c r="ERT20" s="808"/>
      <c r="ERU20" s="808"/>
      <c r="ERV20" s="808"/>
      <c r="ERW20" s="808"/>
      <c r="ERX20" s="808"/>
      <c r="ERY20" s="808"/>
      <c r="ERZ20" s="808"/>
      <c r="ESA20" s="808"/>
      <c r="ESB20" s="808"/>
      <c r="ESC20" s="808"/>
      <c r="ESD20" s="808"/>
      <c r="ESE20" s="808"/>
      <c r="ESF20" s="808"/>
      <c r="ESG20" s="808"/>
      <c r="ESH20" s="808"/>
      <c r="ESI20" s="808"/>
      <c r="ESJ20" s="808"/>
      <c r="ESK20" s="808"/>
      <c r="ESL20" s="808"/>
      <c r="ESM20" s="808"/>
      <c r="ESN20" s="808"/>
      <c r="ESO20" s="808"/>
      <c r="ESP20" s="808"/>
      <c r="ESQ20" s="808"/>
      <c r="ESR20" s="808"/>
      <c r="ESS20" s="808"/>
      <c r="EST20" s="808"/>
      <c r="ESU20" s="808"/>
      <c r="ESV20" s="808"/>
      <c r="ESW20" s="808"/>
      <c r="ESX20" s="808"/>
      <c r="ESY20" s="808"/>
      <c r="ESZ20" s="808"/>
      <c r="ETA20" s="808"/>
      <c r="ETB20" s="808"/>
      <c r="ETC20" s="808"/>
      <c r="ETD20" s="808"/>
      <c r="ETE20" s="808"/>
      <c r="ETF20" s="808"/>
      <c r="ETG20" s="808"/>
      <c r="ETH20" s="808"/>
      <c r="ETI20" s="808"/>
      <c r="ETJ20" s="808"/>
      <c r="ETK20" s="808"/>
      <c r="ETL20" s="808"/>
      <c r="ETM20" s="808"/>
      <c r="ETN20" s="808"/>
      <c r="ETO20" s="808"/>
      <c r="ETP20" s="808"/>
      <c r="ETQ20" s="808"/>
      <c r="ETR20" s="808"/>
      <c r="ETS20" s="808"/>
      <c r="ETT20" s="808"/>
      <c r="ETU20" s="808"/>
      <c r="ETV20" s="808"/>
      <c r="ETW20" s="808"/>
      <c r="ETX20" s="808"/>
      <c r="ETY20" s="808"/>
      <c r="ETZ20" s="808"/>
      <c r="EUA20" s="808"/>
      <c r="EUB20" s="808"/>
      <c r="EUC20" s="808"/>
      <c r="EUD20" s="808"/>
      <c r="EUE20" s="808"/>
      <c r="EUF20" s="808"/>
      <c r="EUG20" s="808"/>
      <c r="EUH20" s="808"/>
      <c r="EUI20" s="808"/>
      <c r="EUJ20" s="808"/>
      <c r="EUK20" s="808"/>
      <c r="EUL20" s="808"/>
      <c r="EUM20" s="808"/>
      <c r="EUN20" s="808"/>
      <c r="EUO20" s="808"/>
      <c r="EUP20" s="808"/>
      <c r="EUQ20" s="808"/>
      <c r="EUR20" s="808"/>
      <c r="EUS20" s="808"/>
      <c r="EUT20" s="808"/>
      <c r="EUU20" s="808"/>
      <c r="EUV20" s="808"/>
      <c r="EUW20" s="808"/>
      <c r="EUX20" s="808"/>
      <c r="EUY20" s="808"/>
      <c r="EUZ20" s="808"/>
      <c r="EVA20" s="808"/>
      <c r="EVB20" s="808"/>
      <c r="EVC20" s="808"/>
      <c r="EVD20" s="808"/>
      <c r="EVE20" s="808"/>
      <c r="EVF20" s="808"/>
      <c r="EVG20" s="808"/>
      <c r="EVH20" s="808"/>
      <c r="EVI20" s="808"/>
      <c r="EVJ20" s="808"/>
      <c r="EVK20" s="808"/>
      <c r="EVL20" s="808"/>
      <c r="EVM20" s="808"/>
      <c r="EVN20" s="808"/>
      <c r="EVO20" s="808"/>
      <c r="EVP20" s="808"/>
      <c r="EVQ20" s="808"/>
      <c r="EVR20" s="808"/>
      <c r="EVS20" s="808"/>
      <c r="EVT20" s="808"/>
      <c r="EVU20" s="808"/>
      <c r="EVV20" s="808"/>
      <c r="EVW20" s="808"/>
      <c r="EVX20" s="808"/>
      <c r="EVY20" s="808"/>
      <c r="EVZ20" s="808"/>
      <c r="EWA20" s="808"/>
      <c r="EWB20" s="808"/>
      <c r="EWC20" s="808"/>
      <c r="EWD20" s="808"/>
      <c r="EWE20" s="808"/>
      <c r="EWF20" s="808"/>
      <c r="EWG20" s="808"/>
      <c r="EWH20" s="808"/>
      <c r="EWI20" s="808"/>
      <c r="EWJ20" s="808"/>
      <c r="EWK20" s="808"/>
      <c r="EWL20" s="808"/>
      <c r="EWM20" s="808"/>
      <c r="EWN20" s="808"/>
      <c r="EWO20" s="808"/>
      <c r="EWP20" s="808"/>
      <c r="EWQ20" s="808"/>
      <c r="EWR20" s="808"/>
      <c r="EWS20" s="808"/>
      <c r="EWT20" s="808"/>
      <c r="EWU20" s="808"/>
      <c r="EWV20" s="808"/>
      <c r="EWW20" s="808"/>
      <c r="EWX20" s="808"/>
      <c r="EWY20" s="808"/>
      <c r="EWZ20" s="808"/>
      <c r="EXA20" s="808"/>
      <c r="EXB20" s="808"/>
      <c r="EXC20" s="808"/>
      <c r="EXD20" s="808"/>
      <c r="EXE20" s="808"/>
      <c r="EXF20" s="808"/>
      <c r="EXG20" s="808"/>
      <c r="EXH20" s="808"/>
      <c r="EXI20" s="808"/>
      <c r="EXJ20" s="808"/>
      <c r="EXK20" s="808"/>
      <c r="EXL20" s="808"/>
      <c r="EXM20" s="808"/>
      <c r="EXN20" s="808"/>
      <c r="EXO20" s="808"/>
      <c r="EXP20" s="808"/>
      <c r="EXQ20" s="808"/>
      <c r="EXR20" s="808"/>
      <c r="EXS20" s="808"/>
      <c r="EXT20" s="808"/>
      <c r="EXU20" s="808"/>
      <c r="EXV20" s="808"/>
      <c r="EXW20" s="808"/>
      <c r="EXX20" s="808"/>
      <c r="EXY20" s="808"/>
      <c r="EXZ20" s="808"/>
      <c r="EYA20" s="808"/>
      <c r="EYB20" s="808"/>
      <c r="EYC20" s="808"/>
      <c r="EYD20" s="808"/>
      <c r="EYE20" s="808"/>
      <c r="EYF20" s="808"/>
      <c r="EYG20" s="808"/>
      <c r="EYH20" s="808"/>
      <c r="EYI20" s="808"/>
      <c r="EYJ20" s="808"/>
      <c r="EYK20" s="808"/>
      <c r="EYL20" s="808"/>
      <c r="EYM20" s="808"/>
      <c r="EYN20" s="808"/>
      <c r="EYO20" s="808"/>
      <c r="EYP20" s="808"/>
      <c r="EYQ20" s="808"/>
      <c r="EYR20" s="808"/>
      <c r="EYS20" s="808"/>
      <c r="EYT20" s="808"/>
      <c r="EYU20" s="808"/>
      <c r="EYV20" s="808"/>
      <c r="EYW20" s="808"/>
      <c r="EYX20" s="808"/>
      <c r="EYY20" s="808"/>
      <c r="EYZ20" s="808"/>
      <c r="EZA20" s="808"/>
      <c r="EZB20" s="808"/>
      <c r="EZC20" s="808"/>
      <c r="EZD20" s="808"/>
      <c r="EZE20" s="808"/>
      <c r="EZF20" s="808"/>
      <c r="EZG20" s="808"/>
      <c r="EZH20" s="808"/>
      <c r="EZI20" s="808"/>
      <c r="EZJ20" s="808"/>
      <c r="EZK20" s="808"/>
      <c r="EZL20" s="808"/>
      <c r="EZM20" s="808"/>
      <c r="EZN20" s="808"/>
      <c r="EZO20" s="808"/>
      <c r="EZP20" s="808"/>
      <c r="EZQ20" s="808"/>
      <c r="EZR20" s="808"/>
      <c r="EZS20" s="808"/>
      <c r="EZT20" s="808"/>
      <c r="EZU20" s="808"/>
      <c r="EZV20" s="808"/>
      <c r="EZW20" s="808"/>
      <c r="EZX20" s="808"/>
      <c r="EZY20" s="808"/>
      <c r="EZZ20" s="808"/>
      <c r="FAA20" s="808"/>
      <c r="FAB20" s="808"/>
      <c r="FAC20" s="808"/>
      <c r="FAD20" s="808"/>
      <c r="FAE20" s="808"/>
      <c r="FAF20" s="808"/>
      <c r="FAG20" s="808"/>
      <c r="FAH20" s="808"/>
      <c r="FAI20" s="808"/>
      <c r="FAJ20" s="808"/>
      <c r="FAK20" s="808"/>
      <c r="FAL20" s="808"/>
      <c r="FAM20" s="808"/>
      <c r="FAN20" s="808"/>
      <c r="FAO20" s="808"/>
      <c r="FAP20" s="808"/>
      <c r="FAQ20" s="808"/>
      <c r="FAR20" s="808"/>
      <c r="FAS20" s="808"/>
      <c r="FAT20" s="808"/>
      <c r="FAU20" s="808"/>
      <c r="FAV20" s="808"/>
      <c r="FAW20" s="808"/>
      <c r="FAX20" s="808"/>
      <c r="FAY20" s="808"/>
      <c r="FAZ20" s="808"/>
      <c r="FBA20" s="808"/>
      <c r="FBB20" s="808"/>
      <c r="FBC20" s="808"/>
      <c r="FBD20" s="808"/>
      <c r="FBE20" s="808"/>
      <c r="FBF20" s="808"/>
      <c r="FBG20" s="808"/>
      <c r="FBH20" s="808"/>
      <c r="FBI20" s="808"/>
      <c r="FBJ20" s="808"/>
      <c r="FBK20" s="808"/>
      <c r="FBL20" s="808"/>
      <c r="FBM20" s="808"/>
      <c r="FBN20" s="808"/>
      <c r="FBO20" s="808"/>
      <c r="FBP20" s="808"/>
      <c r="FBQ20" s="808"/>
      <c r="FBR20" s="808"/>
      <c r="FBS20" s="808"/>
      <c r="FBT20" s="808"/>
      <c r="FBU20" s="808"/>
      <c r="FBV20" s="808"/>
      <c r="FBW20" s="808"/>
      <c r="FBX20" s="808"/>
      <c r="FBY20" s="808"/>
      <c r="FBZ20" s="808"/>
      <c r="FCA20" s="808"/>
      <c r="FCB20" s="808"/>
      <c r="FCC20" s="808"/>
      <c r="FCD20" s="808"/>
      <c r="FCE20" s="808"/>
      <c r="FCF20" s="808"/>
      <c r="FCG20" s="808"/>
      <c r="FCH20" s="808"/>
      <c r="FCI20" s="808"/>
      <c r="FCJ20" s="808"/>
      <c r="FCK20" s="808"/>
      <c r="FCL20" s="808"/>
      <c r="FCM20" s="808"/>
      <c r="FCN20" s="808"/>
      <c r="FCO20" s="808"/>
      <c r="FCP20" s="808"/>
      <c r="FCQ20" s="808"/>
      <c r="FCR20" s="808"/>
      <c r="FCS20" s="808"/>
      <c r="FCT20" s="808"/>
      <c r="FCU20" s="808"/>
      <c r="FCV20" s="808"/>
      <c r="FCW20" s="808"/>
      <c r="FCX20" s="808"/>
      <c r="FCY20" s="808"/>
      <c r="FCZ20" s="808"/>
      <c r="FDA20" s="808"/>
      <c r="FDB20" s="808"/>
      <c r="FDC20" s="808"/>
      <c r="FDD20" s="808"/>
      <c r="FDE20" s="808"/>
      <c r="FDF20" s="808"/>
      <c r="FDG20" s="808"/>
      <c r="FDH20" s="808"/>
      <c r="FDI20" s="808"/>
      <c r="FDJ20" s="808"/>
      <c r="FDK20" s="808"/>
      <c r="FDL20" s="808"/>
      <c r="FDM20" s="808"/>
      <c r="FDN20" s="808"/>
      <c r="FDO20" s="808"/>
      <c r="FDP20" s="808"/>
      <c r="FDQ20" s="808"/>
      <c r="FDR20" s="808"/>
      <c r="FDS20" s="808"/>
      <c r="FDT20" s="808"/>
      <c r="FDU20" s="808"/>
      <c r="FDV20" s="808"/>
      <c r="FDW20" s="808"/>
      <c r="FDX20" s="808"/>
      <c r="FDY20" s="808"/>
      <c r="FDZ20" s="808"/>
      <c r="FEA20" s="808"/>
      <c r="FEB20" s="808"/>
      <c r="FEC20" s="808"/>
      <c r="FED20" s="808"/>
      <c r="FEE20" s="808"/>
      <c r="FEF20" s="808"/>
      <c r="FEG20" s="808"/>
      <c r="FEH20" s="808"/>
      <c r="FEI20" s="808"/>
      <c r="FEJ20" s="808"/>
      <c r="FEK20" s="808"/>
      <c r="FEL20" s="808"/>
      <c r="FEM20" s="808"/>
      <c r="FEN20" s="808"/>
      <c r="FEO20" s="808"/>
      <c r="FEP20" s="808"/>
      <c r="FEQ20" s="808"/>
      <c r="FER20" s="808"/>
      <c r="FES20" s="808"/>
      <c r="FET20" s="808"/>
      <c r="FEU20" s="808"/>
      <c r="FEV20" s="808"/>
      <c r="FEW20" s="808"/>
      <c r="FEX20" s="808"/>
      <c r="FEY20" s="808"/>
      <c r="FEZ20" s="808"/>
      <c r="FFA20" s="808"/>
      <c r="FFB20" s="808"/>
      <c r="FFC20" s="808"/>
      <c r="FFD20" s="808"/>
      <c r="FFE20" s="808"/>
      <c r="FFF20" s="808"/>
      <c r="FFG20" s="808"/>
      <c r="FFH20" s="808"/>
      <c r="FFI20" s="808"/>
      <c r="FFJ20" s="808"/>
      <c r="FFK20" s="808"/>
      <c r="FFL20" s="808"/>
      <c r="FFM20" s="808"/>
      <c r="FFN20" s="808"/>
      <c r="FFO20" s="808"/>
      <c r="FFP20" s="808"/>
      <c r="FFQ20" s="808"/>
      <c r="FFR20" s="808"/>
      <c r="FFS20" s="808"/>
      <c r="FFT20" s="808"/>
      <c r="FFU20" s="808"/>
      <c r="FFV20" s="808"/>
      <c r="FFW20" s="808"/>
      <c r="FFX20" s="808"/>
      <c r="FFY20" s="808"/>
      <c r="FFZ20" s="808"/>
      <c r="FGA20" s="808"/>
      <c r="FGB20" s="808"/>
      <c r="FGC20" s="808"/>
      <c r="FGD20" s="808"/>
      <c r="FGE20" s="808"/>
      <c r="FGF20" s="808"/>
      <c r="FGG20" s="808"/>
      <c r="FGH20" s="808"/>
      <c r="FGI20" s="808"/>
      <c r="FGJ20" s="808"/>
      <c r="FGK20" s="808"/>
      <c r="FGL20" s="808"/>
      <c r="FGM20" s="808"/>
      <c r="FGN20" s="808"/>
      <c r="FGO20" s="808"/>
      <c r="FGP20" s="808"/>
      <c r="FGQ20" s="808"/>
      <c r="FGR20" s="808"/>
      <c r="FGS20" s="808"/>
      <c r="FGT20" s="808"/>
      <c r="FGU20" s="808"/>
      <c r="FGV20" s="808"/>
      <c r="FGW20" s="808"/>
      <c r="FGX20" s="808"/>
      <c r="FGY20" s="808"/>
      <c r="FGZ20" s="808"/>
      <c r="FHA20" s="808"/>
      <c r="FHB20" s="808"/>
      <c r="FHC20" s="808"/>
      <c r="FHD20" s="808"/>
      <c r="FHE20" s="808"/>
      <c r="FHF20" s="808"/>
      <c r="FHG20" s="808"/>
      <c r="FHH20" s="808"/>
      <c r="FHI20" s="808"/>
      <c r="FHJ20" s="808"/>
      <c r="FHK20" s="808"/>
      <c r="FHL20" s="808"/>
      <c r="FHM20" s="808"/>
      <c r="FHN20" s="808"/>
      <c r="FHO20" s="808"/>
      <c r="FHP20" s="808"/>
      <c r="FHQ20" s="808"/>
      <c r="FHR20" s="808"/>
      <c r="FHS20" s="808"/>
      <c r="FHT20" s="808"/>
      <c r="FHU20" s="808"/>
      <c r="FHV20" s="808"/>
      <c r="FHW20" s="808"/>
      <c r="FHX20" s="808"/>
      <c r="FHY20" s="808"/>
      <c r="FHZ20" s="808"/>
      <c r="FIA20" s="808"/>
      <c r="FIB20" s="808"/>
      <c r="FIC20" s="808"/>
      <c r="FID20" s="808"/>
      <c r="FIE20" s="808"/>
      <c r="FIF20" s="808"/>
      <c r="FIG20" s="808"/>
      <c r="FIH20" s="808"/>
      <c r="FII20" s="808"/>
      <c r="FIJ20" s="808"/>
      <c r="FIK20" s="808"/>
      <c r="FIL20" s="808"/>
      <c r="FIM20" s="808"/>
      <c r="FIN20" s="808"/>
      <c r="FIO20" s="808"/>
      <c r="FIP20" s="808"/>
      <c r="FIQ20" s="808"/>
      <c r="FIR20" s="808"/>
      <c r="FIS20" s="808"/>
      <c r="FIT20" s="808"/>
      <c r="FIU20" s="808"/>
      <c r="FIV20" s="808"/>
      <c r="FIW20" s="808"/>
      <c r="FIX20" s="808"/>
      <c r="FIY20" s="808"/>
      <c r="FIZ20" s="808"/>
      <c r="FJA20" s="808"/>
      <c r="FJB20" s="808"/>
      <c r="FJC20" s="808"/>
      <c r="FJD20" s="808"/>
      <c r="FJE20" s="808"/>
      <c r="FJF20" s="808"/>
      <c r="FJG20" s="808"/>
      <c r="FJH20" s="808"/>
      <c r="FJI20" s="808"/>
      <c r="FJJ20" s="808"/>
      <c r="FJK20" s="808"/>
      <c r="FJL20" s="808"/>
      <c r="FJM20" s="808"/>
      <c r="FJN20" s="808"/>
      <c r="FJO20" s="808"/>
      <c r="FJP20" s="808"/>
      <c r="FJQ20" s="808"/>
      <c r="FJR20" s="808"/>
      <c r="FJS20" s="808"/>
      <c r="FJT20" s="808"/>
      <c r="FJU20" s="808"/>
      <c r="FJV20" s="808"/>
      <c r="FJW20" s="808"/>
      <c r="FJX20" s="808"/>
      <c r="FJY20" s="808"/>
      <c r="FJZ20" s="808"/>
      <c r="FKA20" s="808"/>
      <c r="FKB20" s="808"/>
      <c r="FKC20" s="808"/>
      <c r="FKD20" s="808"/>
      <c r="FKE20" s="808"/>
      <c r="FKF20" s="808"/>
      <c r="FKG20" s="808"/>
      <c r="FKH20" s="808"/>
      <c r="FKI20" s="808"/>
      <c r="FKJ20" s="808"/>
      <c r="FKK20" s="808"/>
      <c r="FKL20" s="808"/>
      <c r="FKM20" s="808"/>
      <c r="FKN20" s="808"/>
      <c r="FKO20" s="808"/>
      <c r="FKP20" s="808"/>
      <c r="FKQ20" s="808"/>
      <c r="FKR20" s="808"/>
      <c r="FKS20" s="808"/>
      <c r="FKT20" s="808"/>
      <c r="FKU20" s="808"/>
      <c r="FKV20" s="808"/>
      <c r="FKW20" s="808"/>
      <c r="FKX20" s="808"/>
      <c r="FKY20" s="808"/>
      <c r="FKZ20" s="808"/>
      <c r="FLA20" s="808"/>
      <c r="FLB20" s="808"/>
      <c r="FLC20" s="808"/>
      <c r="FLD20" s="808"/>
      <c r="FLE20" s="808"/>
      <c r="FLF20" s="808"/>
      <c r="FLG20" s="808"/>
      <c r="FLH20" s="808"/>
      <c r="FLI20" s="808"/>
      <c r="FLJ20" s="808"/>
      <c r="FLK20" s="808"/>
      <c r="FLL20" s="808"/>
      <c r="FLM20" s="808"/>
      <c r="FLN20" s="808"/>
      <c r="FLO20" s="808"/>
      <c r="FLP20" s="808"/>
      <c r="FLQ20" s="808"/>
      <c r="FLR20" s="808"/>
      <c r="FLS20" s="808"/>
      <c r="FLT20" s="808"/>
      <c r="FLU20" s="808"/>
      <c r="FLV20" s="808"/>
      <c r="FLW20" s="808"/>
      <c r="FLX20" s="808"/>
      <c r="FLY20" s="808"/>
      <c r="FLZ20" s="808"/>
      <c r="FMA20" s="808"/>
      <c r="FMB20" s="808"/>
      <c r="FMC20" s="808"/>
      <c r="FMD20" s="808"/>
      <c r="FME20" s="808"/>
      <c r="FMF20" s="808"/>
      <c r="FMG20" s="808"/>
      <c r="FMH20" s="808"/>
      <c r="FMI20" s="808"/>
      <c r="FMJ20" s="808"/>
      <c r="FMK20" s="808"/>
      <c r="FML20" s="808"/>
      <c r="FMM20" s="808"/>
      <c r="FMN20" s="808"/>
      <c r="FMO20" s="808"/>
      <c r="FMP20" s="808"/>
      <c r="FMQ20" s="808"/>
      <c r="FMR20" s="808"/>
      <c r="FMS20" s="808"/>
      <c r="FMT20" s="808"/>
      <c r="FMU20" s="808"/>
      <c r="FMV20" s="808"/>
      <c r="FMW20" s="808"/>
      <c r="FMX20" s="808"/>
      <c r="FMY20" s="808"/>
      <c r="FMZ20" s="808"/>
      <c r="FNA20" s="808"/>
      <c r="FNB20" s="808"/>
      <c r="FNC20" s="808"/>
      <c r="FND20" s="808"/>
      <c r="FNE20" s="808"/>
      <c r="FNF20" s="808"/>
      <c r="FNG20" s="808"/>
      <c r="FNH20" s="808"/>
      <c r="FNI20" s="808"/>
      <c r="FNJ20" s="808"/>
      <c r="FNK20" s="808"/>
      <c r="FNL20" s="808"/>
      <c r="FNM20" s="808"/>
      <c r="FNN20" s="808"/>
      <c r="FNO20" s="808"/>
      <c r="FNP20" s="808"/>
      <c r="FNQ20" s="808"/>
      <c r="FNR20" s="808"/>
      <c r="FNS20" s="808"/>
      <c r="FNT20" s="808"/>
      <c r="FNU20" s="808"/>
      <c r="FNV20" s="808"/>
      <c r="FNW20" s="808"/>
      <c r="FNX20" s="808"/>
      <c r="FNY20" s="808"/>
      <c r="FNZ20" s="808"/>
      <c r="FOA20" s="808"/>
      <c r="FOB20" s="808"/>
      <c r="FOC20" s="808"/>
      <c r="FOD20" s="808"/>
      <c r="FOE20" s="808"/>
      <c r="FOF20" s="808"/>
      <c r="FOG20" s="808"/>
      <c r="FOH20" s="808"/>
      <c r="FOI20" s="808"/>
      <c r="FOJ20" s="808"/>
      <c r="FOK20" s="808"/>
      <c r="FOL20" s="808"/>
      <c r="FOM20" s="808"/>
      <c r="FON20" s="808"/>
      <c r="FOO20" s="808"/>
      <c r="FOP20" s="808"/>
      <c r="FOQ20" s="808"/>
      <c r="FOR20" s="808"/>
      <c r="FOS20" s="808"/>
      <c r="FOT20" s="808"/>
      <c r="FOU20" s="808"/>
      <c r="FOV20" s="808"/>
      <c r="FOW20" s="808"/>
      <c r="FOX20" s="808"/>
      <c r="FOY20" s="808"/>
      <c r="FOZ20" s="808"/>
      <c r="FPA20" s="808"/>
      <c r="FPB20" s="808"/>
      <c r="FPC20" s="808"/>
      <c r="FPD20" s="808"/>
      <c r="FPE20" s="808"/>
      <c r="FPF20" s="808"/>
      <c r="FPG20" s="808"/>
      <c r="FPH20" s="808"/>
      <c r="FPI20" s="808"/>
      <c r="FPJ20" s="808"/>
      <c r="FPK20" s="808"/>
      <c r="FPL20" s="808"/>
      <c r="FPM20" s="808"/>
      <c r="FPN20" s="808"/>
      <c r="FPO20" s="808"/>
      <c r="FPP20" s="808"/>
      <c r="FPQ20" s="808"/>
      <c r="FPR20" s="808"/>
      <c r="FPS20" s="808"/>
      <c r="FPT20" s="808"/>
      <c r="FPU20" s="808"/>
      <c r="FPV20" s="808"/>
      <c r="FPW20" s="808"/>
      <c r="FPX20" s="808"/>
      <c r="FPY20" s="808"/>
      <c r="FPZ20" s="808"/>
      <c r="FQA20" s="808"/>
      <c r="FQB20" s="808"/>
      <c r="FQC20" s="808"/>
      <c r="FQD20" s="808"/>
      <c r="FQE20" s="808"/>
      <c r="FQF20" s="808"/>
      <c r="FQG20" s="808"/>
      <c r="FQH20" s="808"/>
      <c r="FQI20" s="808"/>
      <c r="FQJ20" s="808"/>
      <c r="FQK20" s="808"/>
      <c r="FQL20" s="808"/>
      <c r="FQM20" s="808"/>
      <c r="FQN20" s="808"/>
      <c r="FQO20" s="808"/>
      <c r="FQP20" s="808"/>
      <c r="FQQ20" s="808"/>
      <c r="FQR20" s="808"/>
      <c r="FQS20" s="808"/>
      <c r="FQT20" s="808"/>
      <c r="FQU20" s="808"/>
      <c r="FQV20" s="808"/>
      <c r="FQW20" s="808"/>
      <c r="FQX20" s="808"/>
      <c r="FQY20" s="808"/>
      <c r="FQZ20" s="808"/>
      <c r="FRA20" s="808"/>
      <c r="FRB20" s="808"/>
      <c r="FRC20" s="808"/>
      <c r="FRD20" s="808"/>
      <c r="FRE20" s="808"/>
      <c r="FRF20" s="808"/>
      <c r="FRG20" s="808"/>
      <c r="FRH20" s="808"/>
      <c r="FRI20" s="808"/>
      <c r="FRJ20" s="808"/>
      <c r="FRK20" s="808"/>
      <c r="FRL20" s="808"/>
      <c r="FRM20" s="808"/>
      <c r="FRN20" s="808"/>
      <c r="FRO20" s="808"/>
      <c r="FRP20" s="808"/>
      <c r="FRQ20" s="808"/>
      <c r="FRR20" s="808"/>
      <c r="FRS20" s="808"/>
      <c r="FRT20" s="808"/>
      <c r="FRU20" s="808"/>
      <c r="FRV20" s="808"/>
      <c r="FRW20" s="808"/>
      <c r="FRX20" s="808"/>
      <c r="FRY20" s="808"/>
      <c r="FRZ20" s="808"/>
      <c r="FSA20" s="808"/>
      <c r="FSB20" s="808"/>
      <c r="FSC20" s="808"/>
      <c r="FSD20" s="808"/>
      <c r="FSE20" s="808"/>
      <c r="FSF20" s="808"/>
      <c r="FSG20" s="808"/>
      <c r="FSH20" s="808"/>
      <c r="FSI20" s="808"/>
      <c r="FSJ20" s="808"/>
      <c r="FSK20" s="808"/>
      <c r="FSL20" s="808"/>
      <c r="FSM20" s="808"/>
      <c r="FSN20" s="808"/>
      <c r="FSO20" s="808"/>
      <c r="FSP20" s="808"/>
      <c r="FSQ20" s="808"/>
      <c r="FSR20" s="808"/>
      <c r="FSS20" s="808"/>
      <c r="FST20" s="808"/>
      <c r="FSU20" s="808"/>
      <c r="FSV20" s="808"/>
      <c r="FSW20" s="808"/>
      <c r="FSX20" s="808"/>
      <c r="FSY20" s="808"/>
      <c r="FSZ20" s="808"/>
      <c r="FTA20" s="808"/>
      <c r="FTB20" s="808"/>
      <c r="FTC20" s="808"/>
      <c r="FTD20" s="808"/>
      <c r="FTE20" s="808"/>
      <c r="FTF20" s="808"/>
      <c r="FTG20" s="808"/>
      <c r="FTH20" s="808"/>
      <c r="FTI20" s="808"/>
      <c r="FTJ20" s="808"/>
      <c r="FTK20" s="808"/>
      <c r="FTL20" s="808"/>
      <c r="FTM20" s="808"/>
      <c r="FTN20" s="808"/>
      <c r="FTO20" s="808"/>
      <c r="FTP20" s="808"/>
      <c r="FTQ20" s="808"/>
      <c r="FTR20" s="808"/>
      <c r="FTS20" s="808"/>
      <c r="FTT20" s="808"/>
      <c r="FTU20" s="808"/>
      <c r="FTV20" s="808"/>
      <c r="FTW20" s="808"/>
      <c r="FTX20" s="808"/>
      <c r="FTY20" s="808"/>
      <c r="FTZ20" s="808"/>
      <c r="FUA20" s="808"/>
      <c r="FUB20" s="808"/>
      <c r="FUC20" s="808"/>
      <c r="FUD20" s="808"/>
      <c r="FUE20" s="808"/>
      <c r="FUF20" s="808"/>
      <c r="FUG20" s="808"/>
      <c r="FUH20" s="808"/>
      <c r="FUI20" s="808"/>
      <c r="FUJ20" s="808"/>
      <c r="FUK20" s="808"/>
      <c r="FUL20" s="808"/>
      <c r="FUM20" s="808"/>
      <c r="FUN20" s="808"/>
      <c r="FUO20" s="808"/>
      <c r="FUP20" s="808"/>
      <c r="FUQ20" s="808"/>
      <c r="FUR20" s="808"/>
      <c r="FUS20" s="808"/>
      <c r="FUT20" s="808"/>
      <c r="FUU20" s="808"/>
      <c r="FUV20" s="808"/>
      <c r="FUW20" s="808"/>
      <c r="FUX20" s="808"/>
      <c r="FUY20" s="808"/>
      <c r="FUZ20" s="808"/>
      <c r="FVA20" s="808"/>
      <c r="FVB20" s="808"/>
      <c r="FVC20" s="808"/>
      <c r="FVD20" s="808"/>
      <c r="FVE20" s="808"/>
      <c r="FVF20" s="808"/>
      <c r="FVG20" s="808"/>
      <c r="FVH20" s="808"/>
      <c r="FVI20" s="808"/>
      <c r="FVJ20" s="808"/>
      <c r="FVK20" s="808"/>
      <c r="FVL20" s="808"/>
      <c r="FVM20" s="808"/>
      <c r="FVN20" s="808"/>
      <c r="FVO20" s="808"/>
      <c r="FVP20" s="808"/>
      <c r="FVQ20" s="808"/>
      <c r="FVR20" s="808"/>
      <c r="FVS20" s="808"/>
      <c r="FVT20" s="808"/>
      <c r="FVU20" s="808"/>
      <c r="FVV20" s="808"/>
      <c r="FVW20" s="808"/>
      <c r="FVX20" s="808"/>
      <c r="FVY20" s="808"/>
      <c r="FVZ20" s="808"/>
      <c r="FWA20" s="808"/>
      <c r="FWB20" s="808"/>
      <c r="FWC20" s="808"/>
      <c r="FWD20" s="808"/>
      <c r="FWE20" s="808"/>
      <c r="FWF20" s="808"/>
      <c r="FWG20" s="808"/>
      <c r="FWH20" s="808"/>
      <c r="FWI20" s="808"/>
      <c r="FWJ20" s="808"/>
      <c r="FWK20" s="808"/>
      <c r="FWL20" s="808"/>
      <c r="FWM20" s="808"/>
      <c r="FWN20" s="808"/>
      <c r="FWO20" s="808"/>
      <c r="FWP20" s="808"/>
      <c r="FWQ20" s="808"/>
      <c r="FWR20" s="808"/>
      <c r="FWS20" s="808"/>
      <c r="FWT20" s="808"/>
      <c r="FWU20" s="808"/>
      <c r="FWV20" s="808"/>
      <c r="FWW20" s="808"/>
      <c r="FWX20" s="808"/>
      <c r="FWY20" s="808"/>
      <c r="FWZ20" s="808"/>
      <c r="FXA20" s="808"/>
      <c r="FXB20" s="808"/>
      <c r="FXC20" s="808"/>
      <c r="FXD20" s="808"/>
      <c r="FXE20" s="808"/>
      <c r="FXF20" s="808"/>
      <c r="FXG20" s="808"/>
      <c r="FXH20" s="808"/>
      <c r="FXI20" s="808"/>
      <c r="FXJ20" s="808"/>
      <c r="FXK20" s="808"/>
      <c r="FXL20" s="808"/>
      <c r="FXM20" s="808"/>
      <c r="FXN20" s="808"/>
      <c r="FXO20" s="808"/>
      <c r="FXP20" s="808"/>
      <c r="FXQ20" s="808"/>
      <c r="FXR20" s="808"/>
      <c r="FXS20" s="808"/>
      <c r="FXT20" s="808"/>
      <c r="FXU20" s="808"/>
      <c r="FXV20" s="808"/>
      <c r="FXW20" s="808"/>
      <c r="FXX20" s="808"/>
      <c r="FXY20" s="808"/>
      <c r="FXZ20" s="808"/>
      <c r="FYA20" s="808"/>
      <c r="FYB20" s="808"/>
      <c r="FYC20" s="808"/>
      <c r="FYD20" s="808"/>
      <c r="FYE20" s="808"/>
      <c r="FYF20" s="808"/>
      <c r="FYG20" s="808"/>
      <c r="FYH20" s="808"/>
      <c r="FYI20" s="808"/>
      <c r="FYJ20" s="808"/>
      <c r="FYK20" s="808"/>
      <c r="FYL20" s="808"/>
      <c r="FYM20" s="808"/>
      <c r="FYN20" s="808"/>
      <c r="FYO20" s="808"/>
      <c r="FYP20" s="808"/>
      <c r="FYQ20" s="808"/>
      <c r="FYR20" s="808"/>
      <c r="FYS20" s="808"/>
      <c r="FYT20" s="808"/>
      <c r="FYU20" s="808"/>
      <c r="FYV20" s="808"/>
      <c r="FYW20" s="808"/>
      <c r="FYX20" s="808"/>
      <c r="FYY20" s="808"/>
      <c r="FYZ20" s="808"/>
      <c r="FZA20" s="808"/>
      <c r="FZB20" s="808"/>
      <c r="FZC20" s="808"/>
      <c r="FZD20" s="808"/>
      <c r="FZE20" s="808"/>
      <c r="FZF20" s="808"/>
      <c r="FZG20" s="808"/>
      <c r="FZH20" s="808"/>
      <c r="FZI20" s="808"/>
      <c r="FZJ20" s="808"/>
      <c r="FZK20" s="808"/>
      <c r="FZL20" s="808"/>
      <c r="FZM20" s="808"/>
      <c r="FZN20" s="808"/>
      <c r="FZO20" s="808"/>
      <c r="FZP20" s="808"/>
      <c r="FZQ20" s="808"/>
      <c r="FZR20" s="808"/>
      <c r="FZS20" s="808"/>
      <c r="FZT20" s="808"/>
      <c r="FZU20" s="808"/>
      <c r="FZV20" s="808"/>
      <c r="FZW20" s="808"/>
      <c r="FZX20" s="808"/>
      <c r="FZY20" s="808"/>
      <c r="FZZ20" s="808"/>
      <c r="GAA20" s="808"/>
      <c r="GAB20" s="808"/>
      <c r="GAC20" s="808"/>
      <c r="GAD20" s="808"/>
      <c r="GAE20" s="808"/>
      <c r="GAF20" s="808"/>
      <c r="GAG20" s="808"/>
      <c r="GAH20" s="808"/>
      <c r="GAI20" s="808"/>
      <c r="GAJ20" s="808"/>
      <c r="GAK20" s="808"/>
      <c r="GAL20" s="808"/>
      <c r="GAM20" s="808"/>
      <c r="GAN20" s="808"/>
      <c r="GAO20" s="808"/>
      <c r="GAP20" s="808"/>
      <c r="GAQ20" s="808"/>
      <c r="GAR20" s="808"/>
      <c r="GAS20" s="808"/>
      <c r="GAT20" s="808"/>
      <c r="GAU20" s="808"/>
      <c r="GAV20" s="808"/>
      <c r="GAW20" s="808"/>
      <c r="GAX20" s="808"/>
      <c r="GAY20" s="808"/>
      <c r="GAZ20" s="808"/>
      <c r="GBA20" s="808"/>
      <c r="GBB20" s="808"/>
      <c r="GBC20" s="808"/>
      <c r="GBD20" s="808"/>
      <c r="GBE20" s="808"/>
      <c r="GBF20" s="808"/>
      <c r="GBG20" s="808"/>
      <c r="GBH20" s="808"/>
      <c r="GBI20" s="808"/>
      <c r="GBJ20" s="808"/>
      <c r="GBK20" s="808"/>
      <c r="GBL20" s="808"/>
      <c r="GBM20" s="808"/>
      <c r="GBN20" s="808"/>
      <c r="GBO20" s="808"/>
      <c r="GBP20" s="808"/>
      <c r="GBQ20" s="808"/>
      <c r="GBR20" s="808"/>
      <c r="GBS20" s="808"/>
      <c r="GBT20" s="808"/>
      <c r="GBU20" s="808"/>
      <c r="GBV20" s="808"/>
      <c r="GBW20" s="808"/>
      <c r="GBX20" s="808"/>
      <c r="GBY20" s="808"/>
      <c r="GBZ20" s="808"/>
      <c r="GCA20" s="808"/>
      <c r="GCB20" s="808"/>
      <c r="GCC20" s="808"/>
      <c r="GCD20" s="808"/>
      <c r="GCE20" s="808"/>
      <c r="GCF20" s="808"/>
      <c r="GCG20" s="808"/>
      <c r="GCH20" s="808"/>
      <c r="GCI20" s="808"/>
      <c r="GCJ20" s="808"/>
      <c r="GCK20" s="808"/>
      <c r="GCL20" s="808"/>
      <c r="GCM20" s="808"/>
      <c r="GCN20" s="808"/>
      <c r="GCO20" s="808"/>
      <c r="GCP20" s="808"/>
      <c r="GCQ20" s="808"/>
      <c r="GCR20" s="808"/>
      <c r="GCS20" s="808"/>
      <c r="GCT20" s="808"/>
      <c r="GCU20" s="808"/>
      <c r="GCV20" s="808"/>
      <c r="GCW20" s="808"/>
      <c r="GCX20" s="808"/>
      <c r="GCY20" s="808"/>
      <c r="GCZ20" s="808"/>
      <c r="GDA20" s="808"/>
      <c r="GDB20" s="808"/>
      <c r="GDC20" s="808"/>
      <c r="GDD20" s="808"/>
      <c r="GDE20" s="808"/>
      <c r="GDF20" s="808"/>
      <c r="GDG20" s="808"/>
      <c r="GDH20" s="808"/>
      <c r="GDI20" s="808"/>
      <c r="GDJ20" s="808"/>
      <c r="GDK20" s="808"/>
      <c r="GDL20" s="808"/>
      <c r="GDM20" s="808"/>
      <c r="GDN20" s="808"/>
      <c r="GDO20" s="808"/>
      <c r="GDP20" s="808"/>
      <c r="GDQ20" s="808"/>
      <c r="GDR20" s="808"/>
      <c r="GDS20" s="808"/>
      <c r="GDT20" s="808"/>
      <c r="GDU20" s="808"/>
      <c r="GDV20" s="808"/>
      <c r="GDW20" s="808"/>
      <c r="GDX20" s="808"/>
      <c r="GDY20" s="808"/>
      <c r="GDZ20" s="808"/>
      <c r="GEA20" s="808"/>
      <c r="GEB20" s="808"/>
      <c r="GEC20" s="808"/>
      <c r="GED20" s="808"/>
      <c r="GEE20" s="808"/>
      <c r="GEF20" s="808"/>
      <c r="GEG20" s="808"/>
      <c r="GEH20" s="808"/>
      <c r="GEI20" s="808"/>
      <c r="GEJ20" s="808"/>
      <c r="GEK20" s="808"/>
      <c r="GEL20" s="808"/>
      <c r="GEM20" s="808"/>
      <c r="GEN20" s="808"/>
      <c r="GEO20" s="808"/>
      <c r="GEP20" s="808"/>
      <c r="GEQ20" s="808"/>
      <c r="GER20" s="808"/>
      <c r="GES20" s="808"/>
      <c r="GET20" s="808"/>
      <c r="GEU20" s="808"/>
      <c r="GEV20" s="808"/>
      <c r="GEW20" s="808"/>
      <c r="GEX20" s="808"/>
      <c r="GEY20" s="808"/>
      <c r="GEZ20" s="808"/>
      <c r="GFA20" s="808"/>
      <c r="GFB20" s="808"/>
      <c r="GFC20" s="808"/>
      <c r="GFD20" s="808"/>
      <c r="GFE20" s="808"/>
      <c r="GFF20" s="808"/>
      <c r="GFG20" s="808"/>
      <c r="GFH20" s="808"/>
      <c r="GFI20" s="808"/>
      <c r="GFJ20" s="808"/>
      <c r="GFK20" s="808"/>
      <c r="GFL20" s="808"/>
      <c r="GFM20" s="808"/>
      <c r="GFN20" s="808"/>
      <c r="GFO20" s="808"/>
      <c r="GFP20" s="808"/>
      <c r="GFQ20" s="808"/>
      <c r="GFR20" s="808"/>
      <c r="GFS20" s="808"/>
      <c r="GFT20" s="808"/>
      <c r="GFU20" s="808"/>
      <c r="GFV20" s="808"/>
      <c r="GFW20" s="808"/>
      <c r="GFX20" s="808"/>
      <c r="GFY20" s="808"/>
      <c r="GFZ20" s="808"/>
      <c r="GGA20" s="808"/>
      <c r="GGB20" s="808"/>
      <c r="GGC20" s="808"/>
      <c r="GGD20" s="808"/>
      <c r="GGE20" s="808"/>
      <c r="GGF20" s="808"/>
      <c r="GGG20" s="808"/>
      <c r="GGH20" s="808"/>
      <c r="GGI20" s="808"/>
      <c r="GGJ20" s="808"/>
      <c r="GGK20" s="808"/>
      <c r="GGL20" s="808"/>
      <c r="GGM20" s="808"/>
      <c r="GGN20" s="808"/>
      <c r="GGO20" s="808"/>
      <c r="GGP20" s="808"/>
      <c r="GGQ20" s="808"/>
      <c r="GGR20" s="808"/>
      <c r="GGS20" s="808"/>
      <c r="GGT20" s="808"/>
      <c r="GGU20" s="808"/>
      <c r="GGV20" s="808"/>
      <c r="GGW20" s="808"/>
      <c r="GGX20" s="808"/>
      <c r="GGY20" s="808"/>
      <c r="GGZ20" s="808"/>
      <c r="GHA20" s="808"/>
      <c r="GHB20" s="808"/>
      <c r="GHC20" s="808"/>
      <c r="GHD20" s="808"/>
      <c r="GHE20" s="808"/>
      <c r="GHF20" s="808"/>
      <c r="GHG20" s="808"/>
      <c r="GHH20" s="808"/>
      <c r="GHI20" s="808"/>
      <c r="GHJ20" s="808"/>
      <c r="GHK20" s="808"/>
      <c r="GHL20" s="808"/>
      <c r="GHM20" s="808"/>
      <c r="GHN20" s="808"/>
      <c r="GHO20" s="808"/>
      <c r="GHP20" s="808"/>
      <c r="GHQ20" s="808"/>
      <c r="GHR20" s="808"/>
      <c r="GHS20" s="808"/>
      <c r="GHT20" s="808"/>
      <c r="GHU20" s="808"/>
      <c r="GHV20" s="808"/>
      <c r="GHW20" s="808"/>
      <c r="GHX20" s="808"/>
      <c r="GHY20" s="808"/>
      <c r="GHZ20" s="808"/>
      <c r="GIA20" s="808"/>
      <c r="GIB20" s="808"/>
      <c r="GIC20" s="808"/>
      <c r="GID20" s="808"/>
      <c r="GIE20" s="808"/>
      <c r="GIF20" s="808"/>
      <c r="GIG20" s="808"/>
      <c r="GIH20" s="808"/>
      <c r="GII20" s="808"/>
      <c r="GIJ20" s="808"/>
      <c r="GIK20" s="808"/>
      <c r="GIL20" s="808"/>
      <c r="GIM20" s="808"/>
      <c r="GIN20" s="808"/>
      <c r="GIO20" s="808"/>
      <c r="GIP20" s="808"/>
      <c r="GIQ20" s="808"/>
      <c r="GIR20" s="808"/>
      <c r="GIS20" s="808"/>
      <c r="GIT20" s="808"/>
      <c r="GIU20" s="808"/>
      <c r="GIV20" s="808"/>
      <c r="GIW20" s="808"/>
      <c r="GIX20" s="808"/>
      <c r="GIY20" s="808"/>
      <c r="GIZ20" s="808"/>
      <c r="GJA20" s="808"/>
      <c r="GJB20" s="808"/>
      <c r="GJC20" s="808"/>
      <c r="GJD20" s="808"/>
      <c r="GJE20" s="808"/>
      <c r="GJF20" s="808"/>
      <c r="GJG20" s="808"/>
      <c r="GJH20" s="808"/>
      <c r="GJI20" s="808"/>
      <c r="GJJ20" s="808"/>
      <c r="GJK20" s="808"/>
      <c r="GJL20" s="808"/>
      <c r="GJM20" s="808"/>
      <c r="GJN20" s="808"/>
      <c r="GJO20" s="808"/>
      <c r="GJP20" s="808"/>
      <c r="GJQ20" s="808"/>
      <c r="GJR20" s="808"/>
      <c r="GJS20" s="808"/>
      <c r="GJT20" s="808"/>
      <c r="GJU20" s="808"/>
      <c r="GJV20" s="808"/>
      <c r="GJW20" s="808"/>
      <c r="GJX20" s="808"/>
      <c r="GJY20" s="808"/>
      <c r="GJZ20" s="808"/>
      <c r="GKA20" s="808"/>
      <c r="GKB20" s="808"/>
      <c r="GKC20" s="808"/>
      <c r="GKD20" s="808"/>
      <c r="GKE20" s="808"/>
      <c r="GKF20" s="808"/>
      <c r="GKG20" s="808"/>
      <c r="GKH20" s="808"/>
      <c r="GKI20" s="808"/>
      <c r="GKJ20" s="808"/>
      <c r="GKK20" s="808"/>
      <c r="GKL20" s="808"/>
      <c r="GKM20" s="808"/>
      <c r="GKN20" s="808"/>
      <c r="GKO20" s="808"/>
      <c r="GKP20" s="808"/>
      <c r="GKQ20" s="808"/>
      <c r="GKR20" s="808"/>
      <c r="GKS20" s="808"/>
      <c r="GKT20" s="808"/>
      <c r="GKU20" s="808"/>
      <c r="GKV20" s="808"/>
      <c r="GKW20" s="808"/>
      <c r="GKX20" s="808"/>
      <c r="GKY20" s="808"/>
      <c r="GKZ20" s="808"/>
      <c r="GLA20" s="808"/>
      <c r="GLB20" s="808"/>
      <c r="GLC20" s="808"/>
      <c r="GLD20" s="808"/>
      <c r="GLE20" s="808"/>
      <c r="GLF20" s="808"/>
      <c r="GLG20" s="808"/>
      <c r="GLH20" s="808"/>
      <c r="GLI20" s="808"/>
      <c r="GLJ20" s="808"/>
      <c r="GLK20" s="808"/>
      <c r="GLL20" s="808"/>
      <c r="GLM20" s="808"/>
      <c r="GLN20" s="808"/>
      <c r="GLO20" s="808"/>
      <c r="GLP20" s="808"/>
      <c r="GLQ20" s="808"/>
      <c r="GLR20" s="808"/>
      <c r="GLS20" s="808"/>
      <c r="GLT20" s="808"/>
      <c r="GLU20" s="808"/>
      <c r="GLV20" s="808"/>
      <c r="GLW20" s="808"/>
      <c r="GLX20" s="808"/>
      <c r="GLY20" s="808"/>
      <c r="GLZ20" s="808"/>
      <c r="GMA20" s="808"/>
      <c r="GMB20" s="808"/>
      <c r="GMC20" s="808"/>
      <c r="GMD20" s="808"/>
      <c r="GME20" s="808"/>
      <c r="GMF20" s="808"/>
      <c r="GMG20" s="808"/>
      <c r="GMH20" s="808"/>
      <c r="GMI20" s="808"/>
      <c r="GMJ20" s="808"/>
      <c r="GMK20" s="808"/>
      <c r="GML20" s="808"/>
      <c r="GMM20" s="808"/>
      <c r="GMN20" s="808"/>
      <c r="GMO20" s="808"/>
      <c r="GMP20" s="808"/>
      <c r="GMQ20" s="808"/>
      <c r="GMR20" s="808"/>
      <c r="GMS20" s="808"/>
      <c r="GMT20" s="808"/>
      <c r="GMU20" s="808"/>
      <c r="GMV20" s="808"/>
      <c r="GMW20" s="808"/>
      <c r="GMX20" s="808"/>
      <c r="GMY20" s="808"/>
      <c r="GMZ20" s="808"/>
      <c r="GNA20" s="808"/>
      <c r="GNB20" s="808"/>
      <c r="GNC20" s="808"/>
      <c r="GND20" s="808"/>
      <c r="GNE20" s="808"/>
      <c r="GNF20" s="808"/>
      <c r="GNG20" s="808"/>
      <c r="GNH20" s="808"/>
      <c r="GNI20" s="808"/>
      <c r="GNJ20" s="808"/>
      <c r="GNK20" s="808"/>
      <c r="GNL20" s="808"/>
      <c r="GNM20" s="808"/>
      <c r="GNN20" s="808"/>
      <c r="GNO20" s="808"/>
      <c r="GNP20" s="808"/>
      <c r="GNQ20" s="808"/>
      <c r="GNR20" s="808"/>
      <c r="GNS20" s="808"/>
      <c r="GNT20" s="808"/>
      <c r="GNU20" s="808"/>
      <c r="GNV20" s="808"/>
      <c r="GNW20" s="808"/>
      <c r="GNX20" s="808"/>
      <c r="GNY20" s="808"/>
      <c r="GNZ20" s="808"/>
      <c r="GOA20" s="808"/>
      <c r="GOB20" s="808"/>
      <c r="GOC20" s="808"/>
      <c r="GOD20" s="808"/>
      <c r="GOE20" s="808"/>
      <c r="GOF20" s="808"/>
      <c r="GOG20" s="808"/>
      <c r="GOH20" s="808"/>
      <c r="GOI20" s="808"/>
      <c r="GOJ20" s="808"/>
      <c r="GOK20" s="808"/>
      <c r="GOL20" s="808"/>
      <c r="GOM20" s="808"/>
      <c r="GON20" s="808"/>
      <c r="GOO20" s="808"/>
      <c r="GOP20" s="808"/>
      <c r="GOQ20" s="808"/>
      <c r="GOR20" s="808"/>
      <c r="GOS20" s="808"/>
      <c r="GOT20" s="808"/>
      <c r="GOU20" s="808"/>
      <c r="GOV20" s="808"/>
      <c r="GOW20" s="808"/>
      <c r="GOX20" s="808"/>
      <c r="GOY20" s="808"/>
      <c r="GOZ20" s="808"/>
      <c r="GPA20" s="808"/>
      <c r="GPB20" s="808"/>
      <c r="GPC20" s="808"/>
      <c r="GPD20" s="808"/>
      <c r="GPE20" s="808"/>
      <c r="GPF20" s="808"/>
      <c r="GPG20" s="808"/>
      <c r="GPH20" s="808"/>
      <c r="GPI20" s="808"/>
      <c r="GPJ20" s="808"/>
      <c r="GPK20" s="808"/>
      <c r="GPL20" s="808"/>
      <c r="GPM20" s="808"/>
      <c r="GPN20" s="808"/>
      <c r="GPO20" s="808"/>
      <c r="GPP20" s="808"/>
      <c r="GPQ20" s="808"/>
      <c r="GPR20" s="808"/>
      <c r="GPS20" s="808"/>
      <c r="GPT20" s="808"/>
      <c r="GPU20" s="808"/>
      <c r="GPV20" s="808"/>
      <c r="GPW20" s="808"/>
      <c r="GPX20" s="808"/>
      <c r="GPY20" s="808"/>
      <c r="GPZ20" s="808"/>
      <c r="GQA20" s="808"/>
      <c r="GQB20" s="808"/>
      <c r="GQC20" s="808"/>
      <c r="GQD20" s="808"/>
      <c r="GQE20" s="808"/>
      <c r="GQF20" s="808"/>
      <c r="GQG20" s="808"/>
      <c r="GQH20" s="808"/>
      <c r="GQI20" s="808"/>
      <c r="GQJ20" s="808"/>
      <c r="GQK20" s="808"/>
      <c r="GQL20" s="808"/>
      <c r="GQM20" s="808"/>
      <c r="GQN20" s="808"/>
      <c r="GQO20" s="808"/>
      <c r="GQP20" s="808"/>
      <c r="GQQ20" s="808"/>
      <c r="GQR20" s="808"/>
      <c r="GQS20" s="808"/>
      <c r="GQT20" s="808"/>
      <c r="GQU20" s="808"/>
      <c r="GQV20" s="808"/>
      <c r="GQW20" s="808"/>
      <c r="GQX20" s="808"/>
      <c r="GQY20" s="808"/>
      <c r="GQZ20" s="808"/>
      <c r="GRA20" s="808"/>
      <c r="GRB20" s="808"/>
      <c r="GRC20" s="808"/>
      <c r="GRD20" s="808"/>
      <c r="GRE20" s="808"/>
      <c r="GRF20" s="808"/>
      <c r="GRG20" s="808"/>
      <c r="GRH20" s="808"/>
      <c r="GRI20" s="808"/>
      <c r="GRJ20" s="808"/>
      <c r="GRK20" s="808"/>
      <c r="GRL20" s="808"/>
      <c r="GRM20" s="808"/>
      <c r="GRN20" s="808"/>
      <c r="GRO20" s="808"/>
      <c r="GRP20" s="808"/>
      <c r="GRQ20" s="808"/>
      <c r="GRR20" s="808"/>
      <c r="GRS20" s="808"/>
      <c r="GRT20" s="808"/>
      <c r="GRU20" s="808"/>
      <c r="GRV20" s="808"/>
      <c r="GRW20" s="808"/>
      <c r="GRX20" s="808"/>
      <c r="GRY20" s="808"/>
      <c r="GRZ20" s="808"/>
      <c r="GSA20" s="808"/>
      <c r="GSB20" s="808"/>
      <c r="GSC20" s="808"/>
      <c r="GSD20" s="808"/>
      <c r="GSE20" s="808"/>
      <c r="GSF20" s="808"/>
      <c r="GSG20" s="808"/>
      <c r="GSH20" s="808"/>
      <c r="GSI20" s="808"/>
      <c r="GSJ20" s="808"/>
      <c r="GSK20" s="808"/>
      <c r="GSL20" s="808"/>
      <c r="GSM20" s="808"/>
      <c r="GSN20" s="808"/>
      <c r="GSO20" s="808"/>
      <c r="GSP20" s="808"/>
      <c r="GSQ20" s="808"/>
      <c r="GSR20" s="808"/>
      <c r="GSS20" s="808"/>
      <c r="GST20" s="808"/>
      <c r="GSU20" s="808"/>
      <c r="GSV20" s="808"/>
      <c r="GSW20" s="808"/>
      <c r="GSX20" s="808"/>
      <c r="GSY20" s="808"/>
      <c r="GSZ20" s="808"/>
      <c r="GTA20" s="808"/>
      <c r="GTB20" s="808"/>
      <c r="GTC20" s="808"/>
      <c r="GTD20" s="808"/>
      <c r="GTE20" s="808"/>
      <c r="GTF20" s="808"/>
      <c r="GTG20" s="808"/>
      <c r="GTH20" s="808"/>
      <c r="GTI20" s="808"/>
      <c r="GTJ20" s="808"/>
      <c r="GTK20" s="808"/>
      <c r="GTL20" s="808"/>
      <c r="GTM20" s="808"/>
      <c r="GTN20" s="808"/>
      <c r="GTO20" s="808"/>
      <c r="GTP20" s="808"/>
      <c r="GTQ20" s="808"/>
      <c r="GTR20" s="808"/>
      <c r="GTS20" s="808"/>
      <c r="GTT20" s="808"/>
      <c r="GTU20" s="808"/>
      <c r="GTV20" s="808"/>
      <c r="GTW20" s="808"/>
      <c r="GTX20" s="808"/>
      <c r="GTY20" s="808"/>
      <c r="GTZ20" s="808"/>
      <c r="GUA20" s="808"/>
      <c r="GUB20" s="808"/>
      <c r="GUC20" s="808"/>
      <c r="GUD20" s="808"/>
      <c r="GUE20" s="808"/>
      <c r="GUF20" s="808"/>
      <c r="GUG20" s="808"/>
      <c r="GUH20" s="808"/>
      <c r="GUI20" s="808"/>
      <c r="GUJ20" s="808"/>
      <c r="GUK20" s="808"/>
      <c r="GUL20" s="808"/>
      <c r="GUM20" s="808"/>
      <c r="GUN20" s="808"/>
      <c r="GUO20" s="808"/>
      <c r="GUP20" s="808"/>
      <c r="GUQ20" s="808"/>
      <c r="GUR20" s="808"/>
      <c r="GUS20" s="808"/>
      <c r="GUT20" s="808"/>
      <c r="GUU20" s="808"/>
      <c r="GUV20" s="808"/>
      <c r="GUW20" s="808"/>
      <c r="GUX20" s="808"/>
      <c r="GUY20" s="808"/>
      <c r="GUZ20" s="808"/>
      <c r="GVA20" s="808"/>
      <c r="GVB20" s="808"/>
      <c r="GVC20" s="808"/>
      <c r="GVD20" s="808"/>
      <c r="GVE20" s="808"/>
      <c r="GVF20" s="808"/>
      <c r="GVG20" s="808"/>
      <c r="GVH20" s="808"/>
      <c r="GVI20" s="808"/>
      <c r="GVJ20" s="808"/>
      <c r="GVK20" s="808"/>
      <c r="GVL20" s="808"/>
      <c r="GVM20" s="808"/>
      <c r="GVN20" s="808"/>
      <c r="GVO20" s="808"/>
      <c r="GVP20" s="808"/>
      <c r="GVQ20" s="808"/>
      <c r="GVR20" s="808"/>
      <c r="GVS20" s="808"/>
      <c r="GVT20" s="808"/>
      <c r="GVU20" s="808"/>
      <c r="GVV20" s="808"/>
      <c r="GVW20" s="808"/>
      <c r="GVX20" s="808"/>
      <c r="GVY20" s="808"/>
      <c r="GVZ20" s="808"/>
      <c r="GWA20" s="808"/>
      <c r="GWB20" s="808"/>
      <c r="GWC20" s="808"/>
      <c r="GWD20" s="808"/>
      <c r="GWE20" s="808"/>
      <c r="GWF20" s="808"/>
      <c r="GWG20" s="808"/>
      <c r="GWH20" s="808"/>
      <c r="GWI20" s="808"/>
      <c r="GWJ20" s="808"/>
      <c r="GWK20" s="808"/>
      <c r="GWL20" s="808"/>
      <c r="GWM20" s="808"/>
      <c r="GWN20" s="808"/>
      <c r="GWO20" s="808"/>
      <c r="GWP20" s="808"/>
      <c r="GWQ20" s="808"/>
      <c r="GWR20" s="808"/>
      <c r="GWS20" s="808"/>
      <c r="GWT20" s="808"/>
      <c r="GWU20" s="808"/>
      <c r="GWV20" s="808"/>
      <c r="GWW20" s="808"/>
      <c r="GWX20" s="808"/>
      <c r="GWY20" s="808"/>
      <c r="GWZ20" s="808"/>
      <c r="GXA20" s="808"/>
      <c r="GXB20" s="808"/>
      <c r="GXC20" s="808"/>
      <c r="GXD20" s="808"/>
      <c r="GXE20" s="808"/>
      <c r="GXF20" s="808"/>
      <c r="GXG20" s="808"/>
      <c r="GXH20" s="808"/>
      <c r="GXI20" s="808"/>
      <c r="GXJ20" s="808"/>
      <c r="GXK20" s="808"/>
      <c r="GXL20" s="808"/>
      <c r="GXM20" s="808"/>
      <c r="GXN20" s="808"/>
      <c r="GXO20" s="808"/>
      <c r="GXP20" s="808"/>
      <c r="GXQ20" s="808"/>
      <c r="GXR20" s="808"/>
      <c r="GXS20" s="808"/>
      <c r="GXT20" s="808"/>
      <c r="GXU20" s="808"/>
      <c r="GXV20" s="808"/>
      <c r="GXW20" s="808"/>
      <c r="GXX20" s="808"/>
      <c r="GXY20" s="808"/>
      <c r="GXZ20" s="808"/>
      <c r="GYA20" s="808"/>
      <c r="GYB20" s="808"/>
      <c r="GYC20" s="808"/>
      <c r="GYD20" s="808"/>
      <c r="GYE20" s="808"/>
      <c r="GYF20" s="808"/>
      <c r="GYG20" s="808"/>
      <c r="GYH20" s="808"/>
      <c r="GYI20" s="808"/>
      <c r="GYJ20" s="808"/>
      <c r="GYK20" s="808"/>
      <c r="GYL20" s="808"/>
      <c r="GYM20" s="808"/>
      <c r="GYN20" s="808"/>
      <c r="GYO20" s="808"/>
      <c r="GYP20" s="808"/>
      <c r="GYQ20" s="808"/>
      <c r="GYR20" s="808"/>
      <c r="GYS20" s="808"/>
      <c r="GYT20" s="808"/>
      <c r="GYU20" s="808"/>
      <c r="GYV20" s="808"/>
      <c r="GYW20" s="808"/>
      <c r="GYX20" s="808"/>
      <c r="GYY20" s="808"/>
      <c r="GYZ20" s="808"/>
      <c r="GZA20" s="808"/>
      <c r="GZB20" s="808"/>
      <c r="GZC20" s="808"/>
      <c r="GZD20" s="808"/>
      <c r="GZE20" s="808"/>
      <c r="GZF20" s="808"/>
      <c r="GZG20" s="808"/>
      <c r="GZH20" s="808"/>
      <c r="GZI20" s="808"/>
      <c r="GZJ20" s="808"/>
      <c r="GZK20" s="808"/>
      <c r="GZL20" s="808"/>
      <c r="GZM20" s="808"/>
      <c r="GZN20" s="808"/>
      <c r="GZO20" s="808"/>
      <c r="GZP20" s="808"/>
      <c r="GZQ20" s="808"/>
      <c r="GZR20" s="808"/>
      <c r="GZS20" s="808"/>
      <c r="GZT20" s="808"/>
      <c r="GZU20" s="808"/>
      <c r="GZV20" s="808"/>
      <c r="GZW20" s="808"/>
      <c r="GZX20" s="808"/>
      <c r="GZY20" s="808"/>
      <c r="GZZ20" s="808"/>
      <c r="HAA20" s="808"/>
      <c r="HAB20" s="808"/>
      <c r="HAC20" s="808"/>
      <c r="HAD20" s="808"/>
      <c r="HAE20" s="808"/>
      <c r="HAF20" s="808"/>
      <c r="HAG20" s="808"/>
      <c r="HAH20" s="808"/>
      <c r="HAI20" s="808"/>
      <c r="HAJ20" s="808"/>
      <c r="HAK20" s="808"/>
      <c r="HAL20" s="808"/>
      <c r="HAM20" s="808"/>
      <c r="HAN20" s="808"/>
      <c r="HAO20" s="808"/>
      <c r="HAP20" s="808"/>
      <c r="HAQ20" s="808"/>
      <c r="HAR20" s="808"/>
      <c r="HAS20" s="808"/>
      <c r="HAT20" s="808"/>
      <c r="HAU20" s="808"/>
      <c r="HAV20" s="808"/>
      <c r="HAW20" s="808"/>
      <c r="HAX20" s="808"/>
      <c r="HAY20" s="808"/>
      <c r="HAZ20" s="808"/>
      <c r="HBA20" s="808"/>
      <c r="HBB20" s="808"/>
      <c r="HBC20" s="808"/>
      <c r="HBD20" s="808"/>
      <c r="HBE20" s="808"/>
      <c r="HBF20" s="808"/>
      <c r="HBG20" s="808"/>
      <c r="HBH20" s="808"/>
      <c r="HBI20" s="808"/>
      <c r="HBJ20" s="808"/>
      <c r="HBK20" s="808"/>
      <c r="HBL20" s="808"/>
      <c r="HBM20" s="808"/>
      <c r="HBN20" s="808"/>
      <c r="HBO20" s="808"/>
      <c r="HBP20" s="808"/>
      <c r="HBQ20" s="808"/>
      <c r="HBR20" s="808"/>
      <c r="HBS20" s="808"/>
      <c r="HBT20" s="808"/>
      <c r="HBU20" s="808"/>
      <c r="HBV20" s="808"/>
      <c r="HBW20" s="808"/>
      <c r="HBX20" s="808"/>
      <c r="HBY20" s="808"/>
      <c r="HBZ20" s="808"/>
      <c r="HCA20" s="808"/>
      <c r="HCB20" s="808"/>
      <c r="HCC20" s="808"/>
      <c r="HCD20" s="808"/>
      <c r="HCE20" s="808"/>
      <c r="HCF20" s="808"/>
      <c r="HCG20" s="808"/>
      <c r="HCH20" s="808"/>
      <c r="HCI20" s="808"/>
      <c r="HCJ20" s="808"/>
      <c r="HCK20" s="808"/>
      <c r="HCL20" s="808"/>
      <c r="HCM20" s="808"/>
      <c r="HCN20" s="808"/>
      <c r="HCO20" s="808"/>
      <c r="HCP20" s="808"/>
      <c r="HCQ20" s="808"/>
      <c r="HCR20" s="808"/>
      <c r="HCS20" s="808"/>
      <c r="HCT20" s="808"/>
      <c r="HCU20" s="808"/>
      <c r="HCV20" s="808"/>
      <c r="HCW20" s="808"/>
      <c r="HCX20" s="808"/>
      <c r="HCY20" s="808"/>
      <c r="HCZ20" s="808"/>
      <c r="HDA20" s="808"/>
      <c r="HDB20" s="808"/>
      <c r="HDC20" s="808"/>
      <c r="HDD20" s="808"/>
      <c r="HDE20" s="808"/>
      <c r="HDF20" s="808"/>
      <c r="HDG20" s="808"/>
      <c r="HDH20" s="808"/>
      <c r="HDI20" s="808"/>
      <c r="HDJ20" s="808"/>
      <c r="HDK20" s="808"/>
      <c r="HDL20" s="808"/>
      <c r="HDM20" s="808"/>
      <c r="HDN20" s="808"/>
      <c r="HDO20" s="808"/>
      <c r="HDP20" s="808"/>
      <c r="HDQ20" s="808"/>
      <c r="HDR20" s="808"/>
      <c r="HDS20" s="808"/>
      <c r="HDT20" s="808"/>
      <c r="HDU20" s="808"/>
      <c r="HDV20" s="808"/>
      <c r="HDW20" s="808"/>
      <c r="HDX20" s="808"/>
      <c r="HDY20" s="808"/>
      <c r="HDZ20" s="808"/>
      <c r="HEA20" s="808"/>
      <c r="HEB20" s="808"/>
      <c r="HEC20" s="808"/>
      <c r="HED20" s="808"/>
      <c r="HEE20" s="808"/>
      <c r="HEF20" s="808"/>
      <c r="HEG20" s="808"/>
      <c r="HEH20" s="808"/>
      <c r="HEI20" s="808"/>
      <c r="HEJ20" s="808"/>
      <c r="HEK20" s="808"/>
      <c r="HEL20" s="808"/>
      <c r="HEM20" s="808"/>
      <c r="HEN20" s="808"/>
      <c r="HEO20" s="808"/>
      <c r="HEP20" s="808"/>
      <c r="HEQ20" s="808"/>
      <c r="HER20" s="808"/>
      <c r="HES20" s="808"/>
      <c r="HET20" s="808"/>
      <c r="HEU20" s="808"/>
      <c r="HEV20" s="808"/>
      <c r="HEW20" s="808"/>
      <c r="HEX20" s="808"/>
      <c r="HEY20" s="808"/>
      <c r="HEZ20" s="808"/>
      <c r="HFA20" s="808"/>
      <c r="HFB20" s="808"/>
      <c r="HFC20" s="808"/>
      <c r="HFD20" s="808"/>
      <c r="HFE20" s="808"/>
      <c r="HFF20" s="808"/>
      <c r="HFG20" s="808"/>
      <c r="HFH20" s="808"/>
      <c r="HFI20" s="808"/>
      <c r="HFJ20" s="808"/>
      <c r="HFK20" s="808"/>
      <c r="HFL20" s="808"/>
      <c r="HFM20" s="808"/>
      <c r="HFN20" s="808"/>
      <c r="HFO20" s="808"/>
      <c r="HFP20" s="808"/>
      <c r="HFQ20" s="808"/>
      <c r="HFR20" s="808"/>
      <c r="HFS20" s="808"/>
      <c r="HFT20" s="808"/>
      <c r="HFU20" s="808"/>
      <c r="HFV20" s="808"/>
      <c r="HFW20" s="808"/>
      <c r="HFX20" s="808"/>
      <c r="HFY20" s="808"/>
      <c r="HFZ20" s="808"/>
      <c r="HGA20" s="808"/>
      <c r="HGB20" s="808"/>
      <c r="HGC20" s="808"/>
      <c r="HGD20" s="808"/>
      <c r="HGE20" s="808"/>
      <c r="HGF20" s="808"/>
      <c r="HGG20" s="808"/>
      <c r="HGH20" s="808"/>
      <c r="HGI20" s="808"/>
      <c r="HGJ20" s="808"/>
      <c r="HGK20" s="808"/>
      <c r="HGL20" s="808"/>
      <c r="HGM20" s="808"/>
      <c r="HGN20" s="808"/>
      <c r="HGO20" s="808"/>
      <c r="HGP20" s="808"/>
      <c r="HGQ20" s="808"/>
      <c r="HGR20" s="808"/>
      <c r="HGS20" s="808"/>
      <c r="HGT20" s="808"/>
      <c r="HGU20" s="808"/>
      <c r="HGV20" s="808"/>
      <c r="HGW20" s="808"/>
      <c r="HGX20" s="808"/>
      <c r="HGY20" s="808"/>
      <c r="HGZ20" s="808"/>
      <c r="HHA20" s="808"/>
      <c r="HHB20" s="808"/>
      <c r="HHC20" s="808"/>
      <c r="HHD20" s="808"/>
      <c r="HHE20" s="808"/>
      <c r="HHF20" s="808"/>
      <c r="HHG20" s="808"/>
      <c r="HHH20" s="808"/>
      <c r="HHI20" s="808"/>
      <c r="HHJ20" s="808"/>
      <c r="HHK20" s="808"/>
      <c r="HHL20" s="808"/>
      <c r="HHM20" s="808"/>
      <c r="HHN20" s="808"/>
      <c r="HHO20" s="808"/>
      <c r="HHP20" s="808"/>
      <c r="HHQ20" s="808"/>
      <c r="HHR20" s="808"/>
      <c r="HHS20" s="808"/>
      <c r="HHT20" s="808"/>
      <c r="HHU20" s="808"/>
      <c r="HHV20" s="808"/>
      <c r="HHW20" s="808"/>
      <c r="HHX20" s="808"/>
      <c r="HHY20" s="808"/>
      <c r="HHZ20" s="808"/>
      <c r="HIA20" s="808"/>
      <c r="HIB20" s="808"/>
      <c r="HIC20" s="808"/>
      <c r="HID20" s="808"/>
      <c r="HIE20" s="808"/>
      <c r="HIF20" s="808"/>
      <c r="HIG20" s="808"/>
      <c r="HIH20" s="808"/>
      <c r="HII20" s="808"/>
      <c r="HIJ20" s="808"/>
      <c r="HIK20" s="808"/>
      <c r="HIL20" s="808"/>
      <c r="HIM20" s="808"/>
      <c r="HIN20" s="808"/>
      <c r="HIO20" s="808"/>
      <c r="HIP20" s="808"/>
      <c r="HIQ20" s="808"/>
      <c r="HIR20" s="808"/>
      <c r="HIS20" s="808"/>
      <c r="HIT20" s="808"/>
      <c r="HIU20" s="808"/>
      <c r="HIV20" s="808"/>
      <c r="HIW20" s="808"/>
      <c r="HIX20" s="808"/>
      <c r="HIY20" s="808"/>
      <c r="HIZ20" s="808"/>
      <c r="HJA20" s="808"/>
      <c r="HJB20" s="808"/>
      <c r="HJC20" s="808"/>
      <c r="HJD20" s="808"/>
      <c r="HJE20" s="808"/>
      <c r="HJF20" s="808"/>
      <c r="HJG20" s="808"/>
      <c r="HJH20" s="808"/>
      <c r="HJI20" s="808"/>
      <c r="HJJ20" s="808"/>
      <c r="HJK20" s="808"/>
      <c r="HJL20" s="808"/>
      <c r="HJM20" s="808"/>
      <c r="HJN20" s="808"/>
      <c r="HJO20" s="808"/>
      <c r="HJP20" s="808"/>
      <c r="HJQ20" s="808"/>
      <c r="HJR20" s="808"/>
      <c r="HJS20" s="808"/>
      <c r="HJT20" s="808"/>
      <c r="HJU20" s="808"/>
      <c r="HJV20" s="808"/>
      <c r="HJW20" s="808"/>
      <c r="HJX20" s="808"/>
      <c r="HJY20" s="808"/>
      <c r="HJZ20" s="808"/>
      <c r="HKA20" s="808"/>
      <c r="HKB20" s="808"/>
      <c r="HKC20" s="808"/>
      <c r="HKD20" s="808"/>
      <c r="HKE20" s="808"/>
      <c r="HKF20" s="808"/>
      <c r="HKG20" s="808"/>
      <c r="HKH20" s="808"/>
      <c r="HKI20" s="808"/>
      <c r="HKJ20" s="808"/>
      <c r="HKK20" s="808"/>
      <c r="HKL20" s="808"/>
      <c r="HKM20" s="808"/>
      <c r="HKN20" s="808"/>
      <c r="HKO20" s="808"/>
      <c r="HKP20" s="808"/>
      <c r="HKQ20" s="808"/>
      <c r="HKR20" s="808"/>
      <c r="HKS20" s="808"/>
      <c r="HKT20" s="808"/>
      <c r="HKU20" s="808"/>
      <c r="HKV20" s="808"/>
      <c r="HKW20" s="808"/>
      <c r="HKX20" s="808"/>
      <c r="HKY20" s="808"/>
      <c r="HKZ20" s="808"/>
      <c r="HLA20" s="808"/>
      <c r="HLB20" s="808"/>
      <c r="HLC20" s="808"/>
      <c r="HLD20" s="808"/>
      <c r="HLE20" s="808"/>
      <c r="HLF20" s="808"/>
      <c r="HLG20" s="808"/>
      <c r="HLH20" s="808"/>
      <c r="HLI20" s="808"/>
      <c r="HLJ20" s="808"/>
      <c r="HLK20" s="808"/>
      <c r="HLL20" s="808"/>
      <c r="HLM20" s="808"/>
      <c r="HLN20" s="808"/>
      <c r="HLO20" s="808"/>
      <c r="HLP20" s="808"/>
      <c r="HLQ20" s="808"/>
      <c r="HLR20" s="808"/>
      <c r="HLS20" s="808"/>
      <c r="HLT20" s="808"/>
      <c r="HLU20" s="808"/>
      <c r="HLV20" s="808"/>
      <c r="HLW20" s="808"/>
      <c r="HLX20" s="808"/>
      <c r="HLY20" s="808"/>
      <c r="HLZ20" s="808"/>
      <c r="HMA20" s="808"/>
      <c r="HMB20" s="808"/>
      <c r="HMC20" s="808"/>
      <c r="HMD20" s="808"/>
      <c r="HME20" s="808"/>
      <c r="HMF20" s="808"/>
      <c r="HMG20" s="808"/>
      <c r="HMH20" s="808"/>
      <c r="HMI20" s="808"/>
      <c r="HMJ20" s="808"/>
      <c r="HMK20" s="808"/>
      <c r="HML20" s="808"/>
      <c r="HMM20" s="808"/>
      <c r="HMN20" s="808"/>
      <c r="HMO20" s="808"/>
      <c r="HMP20" s="808"/>
      <c r="HMQ20" s="808"/>
      <c r="HMR20" s="808"/>
      <c r="HMS20" s="808"/>
      <c r="HMT20" s="808"/>
      <c r="HMU20" s="808"/>
      <c r="HMV20" s="808"/>
      <c r="HMW20" s="808"/>
      <c r="HMX20" s="808"/>
      <c r="HMY20" s="808"/>
      <c r="HMZ20" s="808"/>
      <c r="HNA20" s="808"/>
      <c r="HNB20" s="808"/>
      <c r="HNC20" s="808"/>
      <c r="HND20" s="808"/>
      <c r="HNE20" s="808"/>
      <c r="HNF20" s="808"/>
      <c r="HNG20" s="808"/>
      <c r="HNH20" s="808"/>
      <c r="HNI20" s="808"/>
      <c r="HNJ20" s="808"/>
      <c r="HNK20" s="808"/>
      <c r="HNL20" s="808"/>
      <c r="HNM20" s="808"/>
      <c r="HNN20" s="808"/>
      <c r="HNO20" s="808"/>
      <c r="HNP20" s="808"/>
      <c r="HNQ20" s="808"/>
      <c r="HNR20" s="808"/>
      <c r="HNS20" s="808"/>
      <c r="HNT20" s="808"/>
      <c r="HNU20" s="808"/>
      <c r="HNV20" s="808"/>
      <c r="HNW20" s="808"/>
      <c r="HNX20" s="808"/>
      <c r="HNY20" s="808"/>
      <c r="HNZ20" s="808"/>
      <c r="HOA20" s="808"/>
      <c r="HOB20" s="808"/>
      <c r="HOC20" s="808"/>
      <c r="HOD20" s="808"/>
      <c r="HOE20" s="808"/>
      <c r="HOF20" s="808"/>
      <c r="HOG20" s="808"/>
      <c r="HOH20" s="808"/>
      <c r="HOI20" s="808"/>
      <c r="HOJ20" s="808"/>
      <c r="HOK20" s="808"/>
      <c r="HOL20" s="808"/>
      <c r="HOM20" s="808"/>
      <c r="HON20" s="808"/>
      <c r="HOO20" s="808"/>
      <c r="HOP20" s="808"/>
      <c r="HOQ20" s="808"/>
      <c r="HOR20" s="808"/>
      <c r="HOS20" s="808"/>
      <c r="HOT20" s="808"/>
      <c r="HOU20" s="808"/>
      <c r="HOV20" s="808"/>
      <c r="HOW20" s="808"/>
      <c r="HOX20" s="808"/>
      <c r="HOY20" s="808"/>
      <c r="HOZ20" s="808"/>
      <c r="HPA20" s="808"/>
      <c r="HPB20" s="808"/>
      <c r="HPC20" s="808"/>
      <c r="HPD20" s="808"/>
      <c r="HPE20" s="808"/>
      <c r="HPF20" s="808"/>
      <c r="HPG20" s="808"/>
      <c r="HPH20" s="808"/>
      <c r="HPI20" s="808"/>
      <c r="HPJ20" s="808"/>
      <c r="HPK20" s="808"/>
      <c r="HPL20" s="808"/>
      <c r="HPM20" s="808"/>
      <c r="HPN20" s="808"/>
      <c r="HPO20" s="808"/>
      <c r="HPP20" s="808"/>
      <c r="HPQ20" s="808"/>
      <c r="HPR20" s="808"/>
      <c r="HPS20" s="808"/>
      <c r="HPT20" s="808"/>
      <c r="HPU20" s="808"/>
      <c r="HPV20" s="808"/>
      <c r="HPW20" s="808"/>
      <c r="HPX20" s="808"/>
      <c r="HPY20" s="808"/>
      <c r="HPZ20" s="808"/>
      <c r="HQA20" s="808"/>
      <c r="HQB20" s="808"/>
      <c r="HQC20" s="808"/>
      <c r="HQD20" s="808"/>
      <c r="HQE20" s="808"/>
      <c r="HQF20" s="808"/>
      <c r="HQG20" s="808"/>
      <c r="HQH20" s="808"/>
      <c r="HQI20" s="808"/>
      <c r="HQJ20" s="808"/>
      <c r="HQK20" s="808"/>
      <c r="HQL20" s="808"/>
      <c r="HQM20" s="808"/>
      <c r="HQN20" s="808"/>
      <c r="HQO20" s="808"/>
      <c r="HQP20" s="808"/>
      <c r="HQQ20" s="808"/>
      <c r="HQR20" s="808"/>
      <c r="HQS20" s="808"/>
      <c r="HQT20" s="808"/>
      <c r="HQU20" s="808"/>
      <c r="HQV20" s="808"/>
      <c r="HQW20" s="808"/>
      <c r="HQX20" s="808"/>
      <c r="HQY20" s="808"/>
      <c r="HQZ20" s="808"/>
      <c r="HRA20" s="808"/>
      <c r="HRB20" s="808"/>
      <c r="HRC20" s="808"/>
      <c r="HRD20" s="808"/>
      <c r="HRE20" s="808"/>
      <c r="HRF20" s="808"/>
      <c r="HRG20" s="808"/>
      <c r="HRH20" s="808"/>
      <c r="HRI20" s="808"/>
      <c r="HRJ20" s="808"/>
      <c r="HRK20" s="808"/>
      <c r="HRL20" s="808"/>
      <c r="HRM20" s="808"/>
      <c r="HRN20" s="808"/>
      <c r="HRO20" s="808"/>
      <c r="HRP20" s="808"/>
      <c r="HRQ20" s="808"/>
      <c r="HRR20" s="808"/>
      <c r="HRS20" s="808"/>
      <c r="HRT20" s="808"/>
      <c r="HRU20" s="808"/>
      <c r="HRV20" s="808"/>
      <c r="HRW20" s="808"/>
      <c r="HRX20" s="808"/>
      <c r="HRY20" s="808"/>
      <c r="HRZ20" s="808"/>
      <c r="HSA20" s="808"/>
      <c r="HSB20" s="808"/>
      <c r="HSC20" s="808"/>
      <c r="HSD20" s="808"/>
      <c r="HSE20" s="808"/>
      <c r="HSF20" s="808"/>
      <c r="HSG20" s="808"/>
      <c r="HSH20" s="808"/>
      <c r="HSI20" s="808"/>
      <c r="HSJ20" s="808"/>
      <c r="HSK20" s="808"/>
      <c r="HSL20" s="808"/>
      <c r="HSM20" s="808"/>
      <c r="HSN20" s="808"/>
      <c r="HSO20" s="808"/>
      <c r="HSP20" s="808"/>
      <c r="HSQ20" s="808"/>
      <c r="HSR20" s="808"/>
      <c r="HSS20" s="808"/>
      <c r="HST20" s="808"/>
      <c r="HSU20" s="808"/>
      <c r="HSV20" s="808"/>
      <c r="HSW20" s="808"/>
      <c r="HSX20" s="808"/>
      <c r="HSY20" s="808"/>
      <c r="HSZ20" s="808"/>
      <c r="HTA20" s="808"/>
      <c r="HTB20" s="808"/>
      <c r="HTC20" s="808"/>
      <c r="HTD20" s="808"/>
      <c r="HTE20" s="808"/>
      <c r="HTF20" s="808"/>
      <c r="HTG20" s="808"/>
      <c r="HTH20" s="808"/>
      <c r="HTI20" s="808"/>
      <c r="HTJ20" s="808"/>
      <c r="HTK20" s="808"/>
      <c r="HTL20" s="808"/>
      <c r="HTM20" s="808"/>
      <c r="HTN20" s="808"/>
      <c r="HTO20" s="808"/>
      <c r="HTP20" s="808"/>
      <c r="HTQ20" s="808"/>
      <c r="HTR20" s="808"/>
      <c r="HTS20" s="808"/>
      <c r="HTT20" s="808"/>
      <c r="HTU20" s="808"/>
      <c r="HTV20" s="808"/>
      <c r="HTW20" s="808"/>
      <c r="HTX20" s="808"/>
      <c r="HTY20" s="808"/>
      <c r="HTZ20" s="808"/>
      <c r="HUA20" s="808"/>
      <c r="HUB20" s="808"/>
      <c r="HUC20" s="808"/>
      <c r="HUD20" s="808"/>
      <c r="HUE20" s="808"/>
      <c r="HUF20" s="808"/>
      <c r="HUG20" s="808"/>
      <c r="HUH20" s="808"/>
      <c r="HUI20" s="808"/>
      <c r="HUJ20" s="808"/>
      <c r="HUK20" s="808"/>
      <c r="HUL20" s="808"/>
      <c r="HUM20" s="808"/>
      <c r="HUN20" s="808"/>
      <c r="HUO20" s="808"/>
      <c r="HUP20" s="808"/>
      <c r="HUQ20" s="808"/>
      <c r="HUR20" s="808"/>
      <c r="HUS20" s="808"/>
      <c r="HUT20" s="808"/>
      <c r="HUU20" s="808"/>
      <c r="HUV20" s="808"/>
      <c r="HUW20" s="808"/>
      <c r="HUX20" s="808"/>
      <c r="HUY20" s="808"/>
      <c r="HUZ20" s="808"/>
      <c r="HVA20" s="808"/>
      <c r="HVB20" s="808"/>
      <c r="HVC20" s="808"/>
      <c r="HVD20" s="808"/>
      <c r="HVE20" s="808"/>
      <c r="HVF20" s="808"/>
      <c r="HVG20" s="808"/>
      <c r="HVH20" s="808"/>
      <c r="HVI20" s="808"/>
      <c r="HVJ20" s="808"/>
      <c r="HVK20" s="808"/>
      <c r="HVL20" s="808"/>
      <c r="HVM20" s="808"/>
      <c r="HVN20" s="808"/>
      <c r="HVO20" s="808"/>
      <c r="HVP20" s="808"/>
      <c r="HVQ20" s="808"/>
      <c r="HVR20" s="808"/>
      <c r="HVS20" s="808"/>
      <c r="HVT20" s="808"/>
      <c r="HVU20" s="808"/>
      <c r="HVV20" s="808"/>
      <c r="HVW20" s="808"/>
      <c r="HVX20" s="808"/>
      <c r="HVY20" s="808"/>
      <c r="HVZ20" s="808"/>
      <c r="HWA20" s="808"/>
      <c r="HWB20" s="808"/>
      <c r="HWC20" s="808"/>
      <c r="HWD20" s="808"/>
      <c r="HWE20" s="808"/>
      <c r="HWF20" s="808"/>
      <c r="HWG20" s="808"/>
      <c r="HWH20" s="808"/>
      <c r="HWI20" s="808"/>
      <c r="HWJ20" s="808"/>
      <c r="HWK20" s="808"/>
      <c r="HWL20" s="808"/>
      <c r="HWM20" s="808"/>
      <c r="HWN20" s="808"/>
      <c r="HWO20" s="808"/>
      <c r="HWP20" s="808"/>
      <c r="HWQ20" s="808"/>
      <c r="HWR20" s="808"/>
      <c r="HWS20" s="808"/>
      <c r="HWT20" s="808"/>
      <c r="HWU20" s="808"/>
      <c r="HWV20" s="808"/>
      <c r="HWW20" s="808"/>
      <c r="HWX20" s="808"/>
      <c r="HWY20" s="808"/>
      <c r="HWZ20" s="808"/>
      <c r="HXA20" s="808"/>
      <c r="HXB20" s="808"/>
      <c r="HXC20" s="808"/>
      <c r="HXD20" s="808"/>
      <c r="HXE20" s="808"/>
      <c r="HXF20" s="808"/>
      <c r="HXG20" s="808"/>
      <c r="HXH20" s="808"/>
      <c r="HXI20" s="808"/>
      <c r="HXJ20" s="808"/>
      <c r="HXK20" s="808"/>
      <c r="HXL20" s="808"/>
      <c r="HXM20" s="808"/>
      <c r="HXN20" s="808"/>
      <c r="HXO20" s="808"/>
      <c r="HXP20" s="808"/>
      <c r="HXQ20" s="808"/>
      <c r="HXR20" s="808"/>
      <c r="HXS20" s="808"/>
      <c r="HXT20" s="808"/>
      <c r="HXU20" s="808"/>
      <c r="HXV20" s="808"/>
      <c r="HXW20" s="808"/>
      <c r="HXX20" s="808"/>
      <c r="HXY20" s="808"/>
      <c r="HXZ20" s="808"/>
      <c r="HYA20" s="808"/>
      <c r="HYB20" s="808"/>
      <c r="HYC20" s="808"/>
      <c r="HYD20" s="808"/>
      <c r="HYE20" s="808"/>
      <c r="HYF20" s="808"/>
      <c r="HYG20" s="808"/>
      <c r="HYH20" s="808"/>
      <c r="HYI20" s="808"/>
      <c r="HYJ20" s="808"/>
      <c r="HYK20" s="808"/>
      <c r="HYL20" s="808"/>
      <c r="HYM20" s="808"/>
      <c r="HYN20" s="808"/>
      <c r="HYO20" s="808"/>
      <c r="HYP20" s="808"/>
      <c r="HYQ20" s="808"/>
      <c r="HYR20" s="808"/>
      <c r="HYS20" s="808"/>
      <c r="HYT20" s="808"/>
      <c r="HYU20" s="808"/>
      <c r="HYV20" s="808"/>
      <c r="HYW20" s="808"/>
      <c r="HYX20" s="808"/>
      <c r="HYY20" s="808"/>
      <c r="HYZ20" s="808"/>
      <c r="HZA20" s="808"/>
      <c r="HZB20" s="808"/>
      <c r="HZC20" s="808"/>
      <c r="HZD20" s="808"/>
      <c r="HZE20" s="808"/>
      <c r="HZF20" s="808"/>
      <c r="HZG20" s="808"/>
      <c r="HZH20" s="808"/>
      <c r="HZI20" s="808"/>
      <c r="HZJ20" s="808"/>
      <c r="HZK20" s="808"/>
      <c r="HZL20" s="808"/>
      <c r="HZM20" s="808"/>
      <c r="HZN20" s="808"/>
      <c r="HZO20" s="808"/>
      <c r="HZP20" s="808"/>
      <c r="HZQ20" s="808"/>
      <c r="HZR20" s="808"/>
      <c r="HZS20" s="808"/>
      <c r="HZT20" s="808"/>
      <c r="HZU20" s="808"/>
      <c r="HZV20" s="808"/>
      <c r="HZW20" s="808"/>
      <c r="HZX20" s="808"/>
      <c r="HZY20" s="808"/>
      <c r="HZZ20" s="808"/>
      <c r="IAA20" s="808"/>
      <c r="IAB20" s="808"/>
      <c r="IAC20" s="808"/>
      <c r="IAD20" s="808"/>
      <c r="IAE20" s="808"/>
      <c r="IAF20" s="808"/>
      <c r="IAG20" s="808"/>
      <c r="IAH20" s="808"/>
      <c r="IAI20" s="808"/>
      <c r="IAJ20" s="808"/>
      <c r="IAK20" s="808"/>
      <c r="IAL20" s="808"/>
      <c r="IAM20" s="808"/>
      <c r="IAN20" s="808"/>
      <c r="IAO20" s="808"/>
      <c r="IAP20" s="808"/>
      <c r="IAQ20" s="808"/>
      <c r="IAR20" s="808"/>
      <c r="IAS20" s="808"/>
      <c r="IAT20" s="808"/>
      <c r="IAU20" s="808"/>
      <c r="IAV20" s="808"/>
      <c r="IAW20" s="808"/>
      <c r="IAX20" s="808"/>
      <c r="IAY20" s="808"/>
      <c r="IAZ20" s="808"/>
      <c r="IBA20" s="808"/>
      <c r="IBB20" s="808"/>
      <c r="IBC20" s="808"/>
      <c r="IBD20" s="808"/>
      <c r="IBE20" s="808"/>
      <c r="IBF20" s="808"/>
      <c r="IBG20" s="808"/>
      <c r="IBH20" s="808"/>
      <c r="IBI20" s="808"/>
      <c r="IBJ20" s="808"/>
      <c r="IBK20" s="808"/>
      <c r="IBL20" s="808"/>
      <c r="IBM20" s="808"/>
      <c r="IBN20" s="808"/>
      <c r="IBO20" s="808"/>
      <c r="IBP20" s="808"/>
      <c r="IBQ20" s="808"/>
      <c r="IBR20" s="808"/>
      <c r="IBS20" s="808"/>
      <c r="IBT20" s="808"/>
      <c r="IBU20" s="808"/>
      <c r="IBV20" s="808"/>
      <c r="IBW20" s="808"/>
      <c r="IBX20" s="808"/>
      <c r="IBY20" s="808"/>
      <c r="IBZ20" s="808"/>
      <c r="ICA20" s="808"/>
      <c r="ICB20" s="808"/>
      <c r="ICC20" s="808"/>
      <c r="ICD20" s="808"/>
      <c r="ICE20" s="808"/>
      <c r="ICF20" s="808"/>
      <c r="ICG20" s="808"/>
      <c r="ICH20" s="808"/>
      <c r="ICI20" s="808"/>
      <c r="ICJ20" s="808"/>
      <c r="ICK20" s="808"/>
      <c r="ICL20" s="808"/>
      <c r="ICM20" s="808"/>
      <c r="ICN20" s="808"/>
      <c r="ICO20" s="808"/>
      <c r="ICP20" s="808"/>
      <c r="ICQ20" s="808"/>
      <c r="ICR20" s="808"/>
      <c r="ICS20" s="808"/>
      <c r="ICT20" s="808"/>
      <c r="ICU20" s="808"/>
      <c r="ICV20" s="808"/>
      <c r="ICW20" s="808"/>
      <c r="ICX20" s="808"/>
      <c r="ICY20" s="808"/>
      <c r="ICZ20" s="808"/>
      <c r="IDA20" s="808"/>
      <c r="IDB20" s="808"/>
      <c r="IDC20" s="808"/>
      <c r="IDD20" s="808"/>
      <c r="IDE20" s="808"/>
      <c r="IDF20" s="808"/>
      <c r="IDG20" s="808"/>
      <c r="IDH20" s="808"/>
      <c r="IDI20" s="808"/>
      <c r="IDJ20" s="808"/>
      <c r="IDK20" s="808"/>
      <c r="IDL20" s="808"/>
      <c r="IDM20" s="808"/>
      <c r="IDN20" s="808"/>
      <c r="IDO20" s="808"/>
      <c r="IDP20" s="808"/>
      <c r="IDQ20" s="808"/>
      <c r="IDR20" s="808"/>
      <c r="IDS20" s="808"/>
      <c r="IDT20" s="808"/>
      <c r="IDU20" s="808"/>
      <c r="IDV20" s="808"/>
      <c r="IDW20" s="808"/>
      <c r="IDX20" s="808"/>
      <c r="IDY20" s="808"/>
      <c r="IDZ20" s="808"/>
      <c r="IEA20" s="808"/>
      <c r="IEB20" s="808"/>
      <c r="IEC20" s="808"/>
      <c r="IED20" s="808"/>
      <c r="IEE20" s="808"/>
      <c r="IEF20" s="808"/>
      <c r="IEG20" s="808"/>
      <c r="IEH20" s="808"/>
      <c r="IEI20" s="808"/>
      <c r="IEJ20" s="808"/>
      <c r="IEK20" s="808"/>
      <c r="IEL20" s="808"/>
      <c r="IEM20" s="808"/>
      <c r="IEN20" s="808"/>
      <c r="IEO20" s="808"/>
      <c r="IEP20" s="808"/>
      <c r="IEQ20" s="808"/>
      <c r="IER20" s="808"/>
      <c r="IES20" s="808"/>
      <c r="IET20" s="808"/>
      <c r="IEU20" s="808"/>
      <c r="IEV20" s="808"/>
      <c r="IEW20" s="808"/>
      <c r="IEX20" s="808"/>
      <c r="IEY20" s="808"/>
      <c r="IEZ20" s="808"/>
      <c r="IFA20" s="808"/>
      <c r="IFB20" s="808"/>
      <c r="IFC20" s="808"/>
      <c r="IFD20" s="808"/>
      <c r="IFE20" s="808"/>
      <c r="IFF20" s="808"/>
      <c r="IFG20" s="808"/>
      <c r="IFH20" s="808"/>
      <c r="IFI20" s="808"/>
      <c r="IFJ20" s="808"/>
      <c r="IFK20" s="808"/>
      <c r="IFL20" s="808"/>
      <c r="IFM20" s="808"/>
      <c r="IFN20" s="808"/>
      <c r="IFO20" s="808"/>
      <c r="IFP20" s="808"/>
      <c r="IFQ20" s="808"/>
      <c r="IFR20" s="808"/>
      <c r="IFS20" s="808"/>
      <c r="IFT20" s="808"/>
      <c r="IFU20" s="808"/>
      <c r="IFV20" s="808"/>
      <c r="IFW20" s="808"/>
      <c r="IFX20" s="808"/>
      <c r="IFY20" s="808"/>
      <c r="IFZ20" s="808"/>
      <c r="IGA20" s="808"/>
      <c r="IGB20" s="808"/>
      <c r="IGC20" s="808"/>
      <c r="IGD20" s="808"/>
      <c r="IGE20" s="808"/>
      <c r="IGF20" s="808"/>
      <c r="IGG20" s="808"/>
      <c r="IGH20" s="808"/>
      <c r="IGI20" s="808"/>
      <c r="IGJ20" s="808"/>
      <c r="IGK20" s="808"/>
      <c r="IGL20" s="808"/>
      <c r="IGM20" s="808"/>
      <c r="IGN20" s="808"/>
      <c r="IGO20" s="808"/>
      <c r="IGP20" s="808"/>
      <c r="IGQ20" s="808"/>
      <c r="IGR20" s="808"/>
      <c r="IGS20" s="808"/>
      <c r="IGT20" s="808"/>
      <c r="IGU20" s="808"/>
      <c r="IGV20" s="808"/>
      <c r="IGW20" s="808"/>
      <c r="IGX20" s="808"/>
      <c r="IGY20" s="808"/>
      <c r="IGZ20" s="808"/>
      <c r="IHA20" s="808"/>
      <c r="IHB20" s="808"/>
      <c r="IHC20" s="808"/>
      <c r="IHD20" s="808"/>
      <c r="IHE20" s="808"/>
      <c r="IHF20" s="808"/>
      <c r="IHG20" s="808"/>
      <c r="IHH20" s="808"/>
      <c r="IHI20" s="808"/>
      <c r="IHJ20" s="808"/>
      <c r="IHK20" s="808"/>
      <c r="IHL20" s="808"/>
      <c r="IHM20" s="808"/>
      <c r="IHN20" s="808"/>
      <c r="IHO20" s="808"/>
      <c r="IHP20" s="808"/>
      <c r="IHQ20" s="808"/>
      <c r="IHR20" s="808"/>
      <c r="IHS20" s="808"/>
      <c r="IHT20" s="808"/>
      <c r="IHU20" s="808"/>
      <c r="IHV20" s="808"/>
      <c r="IHW20" s="808"/>
      <c r="IHX20" s="808"/>
      <c r="IHY20" s="808"/>
      <c r="IHZ20" s="808"/>
      <c r="IIA20" s="808"/>
      <c r="IIB20" s="808"/>
      <c r="IIC20" s="808"/>
      <c r="IID20" s="808"/>
      <c r="IIE20" s="808"/>
      <c r="IIF20" s="808"/>
      <c r="IIG20" s="808"/>
      <c r="IIH20" s="808"/>
      <c r="III20" s="808"/>
      <c r="IIJ20" s="808"/>
      <c r="IIK20" s="808"/>
      <c r="IIL20" s="808"/>
      <c r="IIM20" s="808"/>
      <c r="IIN20" s="808"/>
      <c r="IIO20" s="808"/>
      <c r="IIP20" s="808"/>
      <c r="IIQ20" s="808"/>
      <c r="IIR20" s="808"/>
      <c r="IIS20" s="808"/>
      <c r="IIT20" s="808"/>
      <c r="IIU20" s="808"/>
      <c r="IIV20" s="808"/>
      <c r="IIW20" s="808"/>
      <c r="IIX20" s="808"/>
      <c r="IIY20" s="808"/>
      <c r="IIZ20" s="808"/>
      <c r="IJA20" s="808"/>
      <c r="IJB20" s="808"/>
      <c r="IJC20" s="808"/>
      <c r="IJD20" s="808"/>
      <c r="IJE20" s="808"/>
      <c r="IJF20" s="808"/>
      <c r="IJG20" s="808"/>
      <c r="IJH20" s="808"/>
      <c r="IJI20" s="808"/>
      <c r="IJJ20" s="808"/>
      <c r="IJK20" s="808"/>
      <c r="IJL20" s="808"/>
      <c r="IJM20" s="808"/>
      <c r="IJN20" s="808"/>
      <c r="IJO20" s="808"/>
      <c r="IJP20" s="808"/>
      <c r="IJQ20" s="808"/>
      <c r="IJR20" s="808"/>
      <c r="IJS20" s="808"/>
      <c r="IJT20" s="808"/>
      <c r="IJU20" s="808"/>
      <c r="IJV20" s="808"/>
      <c r="IJW20" s="808"/>
      <c r="IJX20" s="808"/>
      <c r="IJY20" s="808"/>
      <c r="IJZ20" s="808"/>
      <c r="IKA20" s="808"/>
      <c r="IKB20" s="808"/>
      <c r="IKC20" s="808"/>
      <c r="IKD20" s="808"/>
      <c r="IKE20" s="808"/>
      <c r="IKF20" s="808"/>
      <c r="IKG20" s="808"/>
      <c r="IKH20" s="808"/>
      <c r="IKI20" s="808"/>
      <c r="IKJ20" s="808"/>
      <c r="IKK20" s="808"/>
      <c r="IKL20" s="808"/>
      <c r="IKM20" s="808"/>
      <c r="IKN20" s="808"/>
      <c r="IKO20" s="808"/>
      <c r="IKP20" s="808"/>
      <c r="IKQ20" s="808"/>
      <c r="IKR20" s="808"/>
      <c r="IKS20" s="808"/>
      <c r="IKT20" s="808"/>
      <c r="IKU20" s="808"/>
      <c r="IKV20" s="808"/>
      <c r="IKW20" s="808"/>
      <c r="IKX20" s="808"/>
      <c r="IKY20" s="808"/>
      <c r="IKZ20" s="808"/>
      <c r="ILA20" s="808"/>
      <c r="ILB20" s="808"/>
      <c r="ILC20" s="808"/>
      <c r="ILD20" s="808"/>
      <c r="ILE20" s="808"/>
      <c r="ILF20" s="808"/>
      <c r="ILG20" s="808"/>
      <c r="ILH20" s="808"/>
      <c r="ILI20" s="808"/>
      <c r="ILJ20" s="808"/>
      <c r="ILK20" s="808"/>
      <c r="ILL20" s="808"/>
      <c r="ILM20" s="808"/>
      <c r="ILN20" s="808"/>
      <c r="ILO20" s="808"/>
      <c r="ILP20" s="808"/>
      <c r="ILQ20" s="808"/>
      <c r="ILR20" s="808"/>
      <c r="ILS20" s="808"/>
      <c r="ILT20" s="808"/>
      <c r="ILU20" s="808"/>
      <c r="ILV20" s="808"/>
      <c r="ILW20" s="808"/>
      <c r="ILX20" s="808"/>
      <c r="ILY20" s="808"/>
      <c r="ILZ20" s="808"/>
      <c r="IMA20" s="808"/>
      <c r="IMB20" s="808"/>
      <c r="IMC20" s="808"/>
      <c r="IMD20" s="808"/>
      <c r="IME20" s="808"/>
      <c r="IMF20" s="808"/>
      <c r="IMG20" s="808"/>
      <c r="IMH20" s="808"/>
      <c r="IMI20" s="808"/>
      <c r="IMJ20" s="808"/>
      <c r="IMK20" s="808"/>
      <c r="IML20" s="808"/>
      <c r="IMM20" s="808"/>
      <c r="IMN20" s="808"/>
      <c r="IMO20" s="808"/>
      <c r="IMP20" s="808"/>
      <c r="IMQ20" s="808"/>
      <c r="IMR20" s="808"/>
      <c r="IMS20" s="808"/>
      <c r="IMT20" s="808"/>
      <c r="IMU20" s="808"/>
      <c r="IMV20" s="808"/>
      <c r="IMW20" s="808"/>
      <c r="IMX20" s="808"/>
      <c r="IMY20" s="808"/>
      <c r="IMZ20" s="808"/>
      <c r="INA20" s="808"/>
      <c r="INB20" s="808"/>
      <c r="INC20" s="808"/>
      <c r="IND20" s="808"/>
      <c r="INE20" s="808"/>
      <c r="INF20" s="808"/>
      <c r="ING20" s="808"/>
      <c r="INH20" s="808"/>
      <c r="INI20" s="808"/>
      <c r="INJ20" s="808"/>
      <c r="INK20" s="808"/>
      <c r="INL20" s="808"/>
      <c r="INM20" s="808"/>
      <c r="INN20" s="808"/>
      <c r="INO20" s="808"/>
      <c r="INP20" s="808"/>
      <c r="INQ20" s="808"/>
      <c r="INR20" s="808"/>
      <c r="INS20" s="808"/>
      <c r="INT20" s="808"/>
      <c r="INU20" s="808"/>
      <c r="INV20" s="808"/>
      <c r="INW20" s="808"/>
      <c r="INX20" s="808"/>
      <c r="INY20" s="808"/>
      <c r="INZ20" s="808"/>
      <c r="IOA20" s="808"/>
      <c r="IOB20" s="808"/>
      <c r="IOC20" s="808"/>
      <c r="IOD20" s="808"/>
      <c r="IOE20" s="808"/>
      <c r="IOF20" s="808"/>
      <c r="IOG20" s="808"/>
      <c r="IOH20" s="808"/>
      <c r="IOI20" s="808"/>
      <c r="IOJ20" s="808"/>
      <c r="IOK20" s="808"/>
      <c r="IOL20" s="808"/>
      <c r="IOM20" s="808"/>
      <c r="ION20" s="808"/>
      <c r="IOO20" s="808"/>
      <c r="IOP20" s="808"/>
      <c r="IOQ20" s="808"/>
      <c r="IOR20" s="808"/>
      <c r="IOS20" s="808"/>
      <c r="IOT20" s="808"/>
      <c r="IOU20" s="808"/>
      <c r="IOV20" s="808"/>
      <c r="IOW20" s="808"/>
      <c r="IOX20" s="808"/>
      <c r="IOY20" s="808"/>
      <c r="IOZ20" s="808"/>
      <c r="IPA20" s="808"/>
      <c r="IPB20" s="808"/>
      <c r="IPC20" s="808"/>
      <c r="IPD20" s="808"/>
      <c r="IPE20" s="808"/>
      <c r="IPF20" s="808"/>
      <c r="IPG20" s="808"/>
      <c r="IPH20" s="808"/>
      <c r="IPI20" s="808"/>
      <c r="IPJ20" s="808"/>
      <c r="IPK20" s="808"/>
      <c r="IPL20" s="808"/>
      <c r="IPM20" s="808"/>
      <c r="IPN20" s="808"/>
      <c r="IPO20" s="808"/>
      <c r="IPP20" s="808"/>
      <c r="IPQ20" s="808"/>
      <c r="IPR20" s="808"/>
      <c r="IPS20" s="808"/>
      <c r="IPT20" s="808"/>
      <c r="IPU20" s="808"/>
      <c r="IPV20" s="808"/>
      <c r="IPW20" s="808"/>
      <c r="IPX20" s="808"/>
      <c r="IPY20" s="808"/>
      <c r="IPZ20" s="808"/>
      <c r="IQA20" s="808"/>
      <c r="IQB20" s="808"/>
      <c r="IQC20" s="808"/>
      <c r="IQD20" s="808"/>
      <c r="IQE20" s="808"/>
      <c r="IQF20" s="808"/>
      <c r="IQG20" s="808"/>
      <c r="IQH20" s="808"/>
      <c r="IQI20" s="808"/>
      <c r="IQJ20" s="808"/>
      <c r="IQK20" s="808"/>
      <c r="IQL20" s="808"/>
      <c r="IQM20" s="808"/>
      <c r="IQN20" s="808"/>
      <c r="IQO20" s="808"/>
      <c r="IQP20" s="808"/>
      <c r="IQQ20" s="808"/>
      <c r="IQR20" s="808"/>
      <c r="IQS20" s="808"/>
      <c r="IQT20" s="808"/>
      <c r="IQU20" s="808"/>
      <c r="IQV20" s="808"/>
      <c r="IQW20" s="808"/>
      <c r="IQX20" s="808"/>
      <c r="IQY20" s="808"/>
      <c r="IQZ20" s="808"/>
      <c r="IRA20" s="808"/>
      <c r="IRB20" s="808"/>
      <c r="IRC20" s="808"/>
      <c r="IRD20" s="808"/>
      <c r="IRE20" s="808"/>
      <c r="IRF20" s="808"/>
      <c r="IRG20" s="808"/>
      <c r="IRH20" s="808"/>
      <c r="IRI20" s="808"/>
      <c r="IRJ20" s="808"/>
      <c r="IRK20" s="808"/>
      <c r="IRL20" s="808"/>
      <c r="IRM20" s="808"/>
      <c r="IRN20" s="808"/>
      <c r="IRO20" s="808"/>
      <c r="IRP20" s="808"/>
      <c r="IRQ20" s="808"/>
      <c r="IRR20" s="808"/>
      <c r="IRS20" s="808"/>
      <c r="IRT20" s="808"/>
      <c r="IRU20" s="808"/>
      <c r="IRV20" s="808"/>
      <c r="IRW20" s="808"/>
      <c r="IRX20" s="808"/>
      <c r="IRY20" s="808"/>
      <c r="IRZ20" s="808"/>
      <c r="ISA20" s="808"/>
      <c r="ISB20" s="808"/>
      <c r="ISC20" s="808"/>
      <c r="ISD20" s="808"/>
      <c r="ISE20" s="808"/>
      <c r="ISF20" s="808"/>
      <c r="ISG20" s="808"/>
      <c r="ISH20" s="808"/>
      <c r="ISI20" s="808"/>
      <c r="ISJ20" s="808"/>
      <c r="ISK20" s="808"/>
      <c r="ISL20" s="808"/>
      <c r="ISM20" s="808"/>
      <c r="ISN20" s="808"/>
      <c r="ISO20" s="808"/>
      <c r="ISP20" s="808"/>
      <c r="ISQ20" s="808"/>
      <c r="ISR20" s="808"/>
      <c r="ISS20" s="808"/>
      <c r="IST20" s="808"/>
      <c r="ISU20" s="808"/>
      <c r="ISV20" s="808"/>
      <c r="ISW20" s="808"/>
      <c r="ISX20" s="808"/>
      <c r="ISY20" s="808"/>
      <c r="ISZ20" s="808"/>
      <c r="ITA20" s="808"/>
      <c r="ITB20" s="808"/>
      <c r="ITC20" s="808"/>
      <c r="ITD20" s="808"/>
      <c r="ITE20" s="808"/>
      <c r="ITF20" s="808"/>
      <c r="ITG20" s="808"/>
      <c r="ITH20" s="808"/>
      <c r="ITI20" s="808"/>
      <c r="ITJ20" s="808"/>
      <c r="ITK20" s="808"/>
      <c r="ITL20" s="808"/>
      <c r="ITM20" s="808"/>
      <c r="ITN20" s="808"/>
      <c r="ITO20" s="808"/>
      <c r="ITP20" s="808"/>
      <c r="ITQ20" s="808"/>
      <c r="ITR20" s="808"/>
      <c r="ITS20" s="808"/>
      <c r="ITT20" s="808"/>
      <c r="ITU20" s="808"/>
      <c r="ITV20" s="808"/>
      <c r="ITW20" s="808"/>
      <c r="ITX20" s="808"/>
      <c r="ITY20" s="808"/>
      <c r="ITZ20" s="808"/>
      <c r="IUA20" s="808"/>
      <c r="IUB20" s="808"/>
      <c r="IUC20" s="808"/>
      <c r="IUD20" s="808"/>
      <c r="IUE20" s="808"/>
      <c r="IUF20" s="808"/>
      <c r="IUG20" s="808"/>
      <c r="IUH20" s="808"/>
      <c r="IUI20" s="808"/>
      <c r="IUJ20" s="808"/>
      <c r="IUK20" s="808"/>
      <c r="IUL20" s="808"/>
      <c r="IUM20" s="808"/>
      <c r="IUN20" s="808"/>
      <c r="IUO20" s="808"/>
      <c r="IUP20" s="808"/>
      <c r="IUQ20" s="808"/>
      <c r="IUR20" s="808"/>
      <c r="IUS20" s="808"/>
      <c r="IUT20" s="808"/>
      <c r="IUU20" s="808"/>
      <c r="IUV20" s="808"/>
      <c r="IUW20" s="808"/>
      <c r="IUX20" s="808"/>
      <c r="IUY20" s="808"/>
      <c r="IUZ20" s="808"/>
      <c r="IVA20" s="808"/>
      <c r="IVB20" s="808"/>
      <c r="IVC20" s="808"/>
      <c r="IVD20" s="808"/>
      <c r="IVE20" s="808"/>
      <c r="IVF20" s="808"/>
      <c r="IVG20" s="808"/>
      <c r="IVH20" s="808"/>
      <c r="IVI20" s="808"/>
      <c r="IVJ20" s="808"/>
      <c r="IVK20" s="808"/>
      <c r="IVL20" s="808"/>
      <c r="IVM20" s="808"/>
      <c r="IVN20" s="808"/>
      <c r="IVO20" s="808"/>
      <c r="IVP20" s="808"/>
      <c r="IVQ20" s="808"/>
      <c r="IVR20" s="808"/>
      <c r="IVS20" s="808"/>
      <c r="IVT20" s="808"/>
      <c r="IVU20" s="808"/>
      <c r="IVV20" s="808"/>
      <c r="IVW20" s="808"/>
      <c r="IVX20" s="808"/>
      <c r="IVY20" s="808"/>
      <c r="IVZ20" s="808"/>
      <c r="IWA20" s="808"/>
      <c r="IWB20" s="808"/>
      <c r="IWC20" s="808"/>
      <c r="IWD20" s="808"/>
      <c r="IWE20" s="808"/>
      <c r="IWF20" s="808"/>
      <c r="IWG20" s="808"/>
      <c r="IWH20" s="808"/>
      <c r="IWI20" s="808"/>
      <c r="IWJ20" s="808"/>
      <c r="IWK20" s="808"/>
      <c r="IWL20" s="808"/>
      <c r="IWM20" s="808"/>
      <c r="IWN20" s="808"/>
      <c r="IWO20" s="808"/>
      <c r="IWP20" s="808"/>
      <c r="IWQ20" s="808"/>
      <c r="IWR20" s="808"/>
      <c r="IWS20" s="808"/>
      <c r="IWT20" s="808"/>
      <c r="IWU20" s="808"/>
      <c r="IWV20" s="808"/>
      <c r="IWW20" s="808"/>
      <c r="IWX20" s="808"/>
      <c r="IWY20" s="808"/>
      <c r="IWZ20" s="808"/>
      <c r="IXA20" s="808"/>
      <c r="IXB20" s="808"/>
      <c r="IXC20" s="808"/>
      <c r="IXD20" s="808"/>
      <c r="IXE20" s="808"/>
      <c r="IXF20" s="808"/>
      <c r="IXG20" s="808"/>
      <c r="IXH20" s="808"/>
      <c r="IXI20" s="808"/>
      <c r="IXJ20" s="808"/>
      <c r="IXK20" s="808"/>
      <c r="IXL20" s="808"/>
      <c r="IXM20" s="808"/>
      <c r="IXN20" s="808"/>
      <c r="IXO20" s="808"/>
      <c r="IXP20" s="808"/>
      <c r="IXQ20" s="808"/>
      <c r="IXR20" s="808"/>
      <c r="IXS20" s="808"/>
      <c r="IXT20" s="808"/>
      <c r="IXU20" s="808"/>
      <c r="IXV20" s="808"/>
      <c r="IXW20" s="808"/>
      <c r="IXX20" s="808"/>
      <c r="IXY20" s="808"/>
      <c r="IXZ20" s="808"/>
      <c r="IYA20" s="808"/>
      <c r="IYB20" s="808"/>
      <c r="IYC20" s="808"/>
      <c r="IYD20" s="808"/>
      <c r="IYE20" s="808"/>
      <c r="IYF20" s="808"/>
      <c r="IYG20" s="808"/>
      <c r="IYH20" s="808"/>
      <c r="IYI20" s="808"/>
      <c r="IYJ20" s="808"/>
      <c r="IYK20" s="808"/>
      <c r="IYL20" s="808"/>
      <c r="IYM20" s="808"/>
      <c r="IYN20" s="808"/>
      <c r="IYO20" s="808"/>
      <c r="IYP20" s="808"/>
      <c r="IYQ20" s="808"/>
      <c r="IYR20" s="808"/>
      <c r="IYS20" s="808"/>
      <c r="IYT20" s="808"/>
      <c r="IYU20" s="808"/>
      <c r="IYV20" s="808"/>
      <c r="IYW20" s="808"/>
      <c r="IYX20" s="808"/>
      <c r="IYY20" s="808"/>
      <c r="IYZ20" s="808"/>
      <c r="IZA20" s="808"/>
      <c r="IZB20" s="808"/>
      <c r="IZC20" s="808"/>
      <c r="IZD20" s="808"/>
      <c r="IZE20" s="808"/>
      <c r="IZF20" s="808"/>
      <c r="IZG20" s="808"/>
      <c r="IZH20" s="808"/>
      <c r="IZI20" s="808"/>
      <c r="IZJ20" s="808"/>
      <c r="IZK20" s="808"/>
      <c r="IZL20" s="808"/>
      <c r="IZM20" s="808"/>
      <c r="IZN20" s="808"/>
      <c r="IZO20" s="808"/>
      <c r="IZP20" s="808"/>
      <c r="IZQ20" s="808"/>
      <c r="IZR20" s="808"/>
      <c r="IZS20" s="808"/>
      <c r="IZT20" s="808"/>
      <c r="IZU20" s="808"/>
      <c r="IZV20" s="808"/>
      <c r="IZW20" s="808"/>
      <c r="IZX20" s="808"/>
      <c r="IZY20" s="808"/>
      <c r="IZZ20" s="808"/>
      <c r="JAA20" s="808"/>
      <c r="JAB20" s="808"/>
      <c r="JAC20" s="808"/>
      <c r="JAD20" s="808"/>
      <c r="JAE20" s="808"/>
      <c r="JAF20" s="808"/>
      <c r="JAG20" s="808"/>
      <c r="JAH20" s="808"/>
      <c r="JAI20" s="808"/>
      <c r="JAJ20" s="808"/>
      <c r="JAK20" s="808"/>
      <c r="JAL20" s="808"/>
      <c r="JAM20" s="808"/>
      <c r="JAN20" s="808"/>
      <c r="JAO20" s="808"/>
      <c r="JAP20" s="808"/>
      <c r="JAQ20" s="808"/>
      <c r="JAR20" s="808"/>
      <c r="JAS20" s="808"/>
      <c r="JAT20" s="808"/>
      <c r="JAU20" s="808"/>
      <c r="JAV20" s="808"/>
      <c r="JAW20" s="808"/>
      <c r="JAX20" s="808"/>
      <c r="JAY20" s="808"/>
      <c r="JAZ20" s="808"/>
      <c r="JBA20" s="808"/>
      <c r="JBB20" s="808"/>
      <c r="JBC20" s="808"/>
      <c r="JBD20" s="808"/>
      <c r="JBE20" s="808"/>
      <c r="JBF20" s="808"/>
      <c r="JBG20" s="808"/>
      <c r="JBH20" s="808"/>
      <c r="JBI20" s="808"/>
      <c r="JBJ20" s="808"/>
      <c r="JBK20" s="808"/>
      <c r="JBL20" s="808"/>
      <c r="JBM20" s="808"/>
      <c r="JBN20" s="808"/>
      <c r="JBO20" s="808"/>
      <c r="JBP20" s="808"/>
      <c r="JBQ20" s="808"/>
      <c r="JBR20" s="808"/>
      <c r="JBS20" s="808"/>
      <c r="JBT20" s="808"/>
      <c r="JBU20" s="808"/>
      <c r="JBV20" s="808"/>
      <c r="JBW20" s="808"/>
      <c r="JBX20" s="808"/>
      <c r="JBY20" s="808"/>
      <c r="JBZ20" s="808"/>
      <c r="JCA20" s="808"/>
      <c r="JCB20" s="808"/>
      <c r="JCC20" s="808"/>
      <c r="JCD20" s="808"/>
      <c r="JCE20" s="808"/>
      <c r="JCF20" s="808"/>
      <c r="JCG20" s="808"/>
      <c r="JCH20" s="808"/>
      <c r="JCI20" s="808"/>
      <c r="JCJ20" s="808"/>
      <c r="JCK20" s="808"/>
      <c r="JCL20" s="808"/>
      <c r="JCM20" s="808"/>
      <c r="JCN20" s="808"/>
      <c r="JCO20" s="808"/>
      <c r="JCP20" s="808"/>
      <c r="JCQ20" s="808"/>
      <c r="JCR20" s="808"/>
      <c r="JCS20" s="808"/>
      <c r="JCT20" s="808"/>
      <c r="JCU20" s="808"/>
      <c r="JCV20" s="808"/>
      <c r="JCW20" s="808"/>
      <c r="JCX20" s="808"/>
      <c r="JCY20" s="808"/>
      <c r="JCZ20" s="808"/>
      <c r="JDA20" s="808"/>
      <c r="JDB20" s="808"/>
      <c r="JDC20" s="808"/>
      <c r="JDD20" s="808"/>
      <c r="JDE20" s="808"/>
      <c r="JDF20" s="808"/>
      <c r="JDG20" s="808"/>
      <c r="JDH20" s="808"/>
      <c r="JDI20" s="808"/>
      <c r="JDJ20" s="808"/>
      <c r="JDK20" s="808"/>
      <c r="JDL20" s="808"/>
      <c r="JDM20" s="808"/>
      <c r="JDN20" s="808"/>
      <c r="JDO20" s="808"/>
      <c r="JDP20" s="808"/>
      <c r="JDQ20" s="808"/>
      <c r="JDR20" s="808"/>
      <c r="JDS20" s="808"/>
      <c r="JDT20" s="808"/>
      <c r="JDU20" s="808"/>
      <c r="JDV20" s="808"/>
      <c r="JDW20" s="808"/>
      <c r="JDX20" s="808"/>
      <c r="JDY20" s="808"/>
      <c r="JDZ20" s="808"/>
      <c r="JEA20" s="808"/>
      <c r="JEB20" s="808"/>
      <c r="JEC20" s="808"/>
      <c r="JED20" s="808"/>
      <c r="JEE20" s="808"/>
      <c r="JEF20" s="808"/>
      <c r="JEG20" s="808"/>
      <c r="JEH20" s="808"/>
      <c r="JEI20" s="808"/>
      <c r="JEJ20" s="808"/>
      <c r="JEK20" s="808"/>
      <c r="JEL20" s="808"/>
      <c r="JEM20" s="808"/>
      <c r="JEN20" s="808"/>
      <c r="JEO20" s="808"/>
      <c r="JEP20" s="808"/>
      <c r="JEQ20" s="808"/>
      <c r="JER20" s="808"/>
      <c r="JES20" s="808"/>
      <c r="JET20" s="808"/>
      <c r="JEU20" s="808"/>
      <c r="JEV20" s="808"/>
      <c r="JEW20" s="808"/>
      <c r="JEX20" s="808"/>
      <c r="JEY20" s="808"/>
      <c r="JEZ20" s="808"/>
      <c r="JFA20" s="808"/>
      <c r="JFB20" s="808"/>
      <c r="JFC20" s="808"/>
      <c r="JFD20" s="808"/>
      <c r="JFE20" s="808"/>
      <c r="JFF20" s="808"/>
      <c r="JFG20" s="808"/>
      <c r="JFH20" s="808"/>
      <c r="JFI20" s="808"/>
      <c r="JFJ20" s="808"/>
      <c r="JFK20" s="808"/>
      <c r="JFL20" s="808"/>
      <c r="JFM20" s="808"/>
      <c r="JFN20" s="808"/>
      <c r="JFO20" s="808"/>
      <c r="JFP20" s="808"/>
      <c r="JFQ20" s="808"/>
      <c r="JFR20" s="808"/>
      <c r="JFS20" s="808"/>
      <c r="JFT20" s="808"/>
      <c r="JFU20" s="808"/>
      <c r="JFV20" s="808"/>
      <c r="JFW20" s="808"/>
      <c r="JFX20" s="808"/>
      <c r="JFY20" s="808"/>
      <c r="JFZ20" s="808"/>
      <c r="JGA20" s="808"/>
      <c r="JGB20" s="808"/>
      <c r="JGC20" s="808"/>
      <c r="JGD20" s="808"/>
      <c r="JGE20" s="808"/>
      <c r="JGF20" s="808"/>
      <c r="JGG20" s="808"/>
      <c r="JGH20" s="808"/>
      <c r="JGI20" s="808"/>
      <c r="JGJ20" s="808"/>
      <c r="JGK20" s="808"/>
      <c r="JGL20" s="808"/>
      <c r="JGM20" s="808"/>
      <c r="JGN20" s="808"/>
      <c r="JGO20" s="808"/>
      <c r="JGP20" s="808"/>
      <c r="JGQ20" s="808"/>
      <c r="JGR20" s="808"/>
      <c r="JGS20" s="808"/>
      <c r="JGT20" s="808"/>
      <c r="JGU20" s="808"/>
      <c r="JGV20" s="808"/>
      <c r="JGW20" s="808"/>
      <c r="JGX20" s="808"/>
      <c r="JGY20" s="808"/>
      <c r="JGZ20" s="808"/>
      <c r="JHA20" s="808"/>
      <c r="JHB20" s="808"/>
      <c r="JHC20" s="808"/>
      <c r="JHD20" s="808"/>
      <c r="JHE20" s="808"/>
      <c r="JHF20" s="808"/>
      <c r="JHG20" s="808"/>
      <c r="JHH20" s="808"/>
      <c r="JHI20" s="808"/>
      <c r="JHJ20" s="808"/>
      <c r="JHK20" s="808"/>
      <c r="JHL20" s="808"/>
      <c r="JHM20" s="808"/>
      <c r="JHN20" s="808"/>
      <c r="JHO20" s="808"/>
      <c r="JHP20" s="808"/>
      <c r="JHQ20" s="808"/>
      <c r="JHR20" s="808"/>
      <c r="JHS20" s="808"/>
      <c r="JHT20" s="808"/>
      <c r="JHU20" s="808"/>
      <c r="JHV20" s="808"/>
      <c r="JHW20" s="808"/>
      <c r="JHX20" s="808"/>
      <c r="JHY20" s="808"/>
      <c r="JHZ20" s="808"/>
      <c r="JIA20" s="808"/>
      <c r="JIB20" s="808"/>
      <c r="JIC20" s="808"/>
      <c r="JID20" s="808"/>
      <c r="JIE20" s="808"/>
      <c r="JIF20" s="808"/>
      <c r="JIG20" s="808"/>
      <c r="JIH20" s="808"/>
      <c r="JII20" s="808"/>
      <c r="JIJ20" s="808"/>
      <c r="JIK20" s="808"/>
      <c r="JIL20" s="808"/>
      <c r="JIM20" s="808"/>
      <c r="JIN20" s="808"/>
      <c r="JIO20" s="808"/>
      <c r="JIP20" s="808"/>
      <c r="JIQ20" s="808"/>
      <c r="JIR20" s="808"/>
      <c r="JIS20" s="808"/>
      <c r="JIT20" s="808"/>
      <c r="JIU20" s="808"/>
      <c r="JIV20" s="808"/>
      <c r="JIW20" s="808"/>
      <c r="JIX20" s="808"/>
      <c r="JIY20" s="808"/>
      <c r="JIZ20" s="808"/>
      <c r="JJA20" s="808"/>
      <c r="JJB20" s="808"/>
      <c r="JJC20" s="808"/>
      <c r="JJD20" s="808"/>
      <c r="JJE20" s="808"/>
      <c r="JJF20" s="808"/>
      <c r="JJG20" s="808"/>
      <c r="JJH20" s="808"/>
      <c r="JJI20" s="808"/>
      <c r="JJJ20" s="808"/>
      <c r="JJK20" s="808"/>
      <c r="JJL20" s="808"/>
      <c r="JJM20" s="808"/>
      <c r="JJN20" s="808"/>
      <c r="JJO20" s="808"/>
      <c r="JJP20" s="808"/>
      <c r="JJQ20" s="808"/>
      <c r="JJR20" s="808"/>
      <c r="JJS20" s="808"/>
      <c r="JJT20" s="808"/>
      <c r="JJU20" s="808"/>
      <c r="JJV20" s="808"/>
      <c r="JJW20" s="808"/>
      <c r="JJX20" s="808"/>
      <c r="JJY20" s="808"/>
      <c r="JJZ20" s="808"/>
      <c r="JKA20" s="808"/>
      <c r="JKB20" s="808"/>
      <c r="JKC20" s="808"/>
      <c r="JKD20" s="808"/>
      <c r="JKE20" s="808"/>
      <c r="JKF20" s="808"/>
      <c r="JKG20" s="808"/>
      <c r="JKH20" s="808"/>
      <c r="JKI20" s="808"/>
      <c r="JKJ20" s="808"/>
      <c r="JKK20" s="808"/>
      <c r="JKL20" s="808"/>
      <c r="JKM20" s="808"/>
      <c r="JKN20" s="808"/>
      <c r="JKO20" s="808"/>
      <c r="JKP20" s="808"/>
      <c r="JKQ20" s="808"/>
      <c r="JKR20" s="808"/>
      <c r="JKS20" s="808"/>
      <c r="JKT20" s="808"/>
      <c r="JKU20" s="808"/>
      <c r="JKV20" s="808"/>
      <c r="JKW20" s="808"/>
      <c r="JKX20" s="808"/>
      <c r="JKY20" s="808"/>
      <c r="JKZ20" s="808"/>
      <c r="JLA20" s="808"/>
      <c r="JLB20" s="808"/>
      <c r="JLC20" s="808"/>
      <c r="JLD20" s="808"/>
      <c r="JLE20" s="808"/>
      <c r="JLF20" s="808"/>
      <c r="JLG20" s="808"/>
      <c r="JLH20" s="808"/>
      <c r="JLI20" s="808"/>
      <c r="JLJ20" s="808"/>
      <c r="JLK20" s="808"/>
      <c r="JLL20" s="808"/>
      <c r="JLM20" s="808"/>
      <c r="JLN20" s="808"/>
      <c r="JLO20" s="808"/>
      <c r="JLP20" s="808"/>
      <c r="JLQ20" s="808"/>
      <c r="JLR20" s="808"/>
      <c r="JLS20" s="808"/>
      <c r="JLT20" s="808"/>
      <c r="JLU20" s="808"/>
      <c r="JLV20" s="808"/>
      <c r="JLW20" s="808"/>
      <c r="JLX20" s="808"/>
      <c r="JLY20" s="808"/>
      <c r="JLZ20" s="808"/>
      <c r="JMA20" s="808"/>
      <c r="JMB20" s="808"/>
      <c r="JMC20" s="808"/>
      <c r="JMD20" s="808"/>
      <c r="JME20" s="808"/>
      <c r="JMF20" s="808"/>
      <c r="JMG20" s="808"/>
      <c r="JMH20" s="808"/>
      <c r="JMI20" s="808"/>
      <c r="JMJ20" s="808"/>
      <c r="JMK20" s="808"/>
      <c r="JML20" s="808"/>
      <c r="JMM20" s="808"/>
      <c r="JMN20" s="808"/>
      <c r="JMO20" s="808"/>
      <c r="JMP20" s="808"/>
      <c r="JMQ20" s="808"/>
      <c r="JMR20" s="808"/>
      <c r="JMS20" s="808"/>
      <c r="JMT20" s="808"/>
      <c r="JMU20" s="808"/>
      <c r="JMV20" s="808"/>
      <c r="JMW20" s="808"/>
      <c r="JMX20" s="808"/>
      <c r="JMY20" s="808"/>
      <c r="JMZ20" s="808"/>
      <c r="JNA20" s="808"/>
      <c r="JNB20" s="808"/>
      <c r="JNC20" s="808"/>
      <c r="JND20" s="808"/>
      <c r="JNE20" s="808"/>
      <c r="JNF20" s="808"/>
      <c r="JNG20" s="808"/>
      <c r="JNH20" s="808"/>
      <c r="JNI20" s="808"/>
      <c r="JNJ20" s="808"/>
      <c r="JNK20" s="808"/>
      <c r="JNL20" s="808"/>
      <c r="JNM20" s="808"/>
      <c r="JNN20" s="808"/>
      <c r="JNO20" s="808"/>
      <c r="JNP20" s="808"/>
      <c r="JNQ20" s="808"/>
      <c r="JNR20" s="808"/>
      <c r="JNS20" s="808"/>
      <c r="JNT20" s="808"/>
      <c r="JNU20" s="808"/>
      <c r="JNV20" s="808"/>
      <c r="JNW20" s="808"/>
      <c r="JNX20" s="808"/>
      <c r="JNY20" s="808"/>
      <c r="JNZ20" s="808"/>
      <c r="JOA20" s="808"/>
      <c r="JOB20" s="808"/>
      <c r="JOC20" s="808"/>
      <c r="JOD20" s="808"/>
      <c r="JOE20" s="808"/>
      <c r="JOF20" s="808"/>
      <c r="JOG20" s="808"/>
      <c r="JOH20" s="808"/>
      <c r="JOI20" s="808"/>
      <c r="JOJ20" s="808"/>
      <c r="JOK20" s="808"/>
      <c r="JOL20" s="808"/>
      <c r="JOM20" s="808"/>
      <c r="JON20" s="808"/>
      <c r="JOO20" s="808"/>
      <c r="JOP20" s="808"/>
      <c r="JOQ20" s="808"/>
      <c r="JOR20" s="808"/>
      <c r="JOS20" s="808"/>
      <c r="JOT20" s="808"/>
      <c r="JOU20" s="808"/>
      <c r="JOV20" s="808"/>
      <c r="JOW20" s="808"/>
      <c r="JOX20" s="808"/>
      <c r="JOY20" s="808"/>
      <c r="JOZ20" s="808"/>
      <c r="JPA20" s="808"/>
      <c r="JPB20" s="808"/>
      <c r="JPC20" s="808"/>
      <c r="JPD20" s="808"/>
      <c r="JPE20" s="808"/>
      <c r="JPF20" s="808"/>
      <c r="JPG20" s="808"/>
      <c r="JPH20" s="808"/>
      <c r="JPI20" s="808"/>
      <c r="JPJ20" s="808"/>
      <c r="JPK20" s="808"/>
      <c r="JPL20" s="808"/>
      <c r="JPM20" s="808"/>
      <c r="JPN20" s="808"/>
      <c r="JPO20" s="808"/>
      <c r="JPP20" s="808"/>
      <c r="JPQ20" s="808"/>
      <c r="JPR20" s="808"/>
      <c r="JPS20" s="808"/>
      <c r="JPT20" s="808"/>
      <c r="JPU20" s="808"/>
      <c r="JPV20" s="808"/>
      <c r="JPW20" s="808"/>
      <c r="JPX20" s="808"/>
      <c r="JPY20" s="808"/>
      <c r="JPZ20" s="808"/>
      <c r="JQA20" s="808"/>
      <c r="JQB20" s="808"/>
      <c r="JQC20" s="808"/>
      <c r="JQD20" s="808"/>
      <c r="JQE20" s="808"/>
      <c r="JQF20" s="808"/>
      <c r="JQG20" s="808"/>
      <c r="JQH20" s="808"/>
      <c r="JQI20" s="808"/>
      <c r="JQJ20" s="808"/>
      <c r="JQK20" s="808"/>
      <c r="JQL20" s="808"/>
      <c r="JQM20" s="808"/>
      <c r="JQN20" s="808"/>
      <c r="JQO20" s="808"/>
      <c r="JQP20" s="808"/>
      <c r="JQQ20" s="808"/>
      <c r="JQR20" s="808"/>
      <c r="JQS20" s="808"/>
      <c r="JQT20" s="808"/>
      <c r="JQU20" s="808"/>
      <c r="JQV20" s="808"/>
      <c r="JQW20" s="808"/>
      <c r="JQX20" s="808"/>
      <c r="JQY20" s="808"/>
      <c r="JQZ20" s="808"/>
      <c r="JRA20" s="808"/>
      <c r="JRB20" s="808"/>
      <c r="JRC20" s="808"/>
      <c r="JRD20" s="808"/>
      <c r="JRE20" s="808"/>
      <c r="JRF20" s="808"/>
      <c r="JRG20" s="808"/>
      <c r="JRH20" s="808"/>
      <c r="JRI20" s="808"/>
      <c r="JRJ20" s="808"/>
      <c r="JRK20" s="808"/>
      <c r="JRL20" s="808"/>
      <c r="JRM20" s="808"/>
      <c r="JRN20" s="808"/>
      <c r="JRO20" s="808"/>
      <c r="JRP20" s="808"/>
      <c r="JRQ20" s="808"/>
      <c r="JRR20" s="808"/>
      <c r="JRS20" s="808"/>
      <c r="JRT20" s="808"/>
      <c r="JRU20" s="808"/>
      <c r="JRV20" s="808"/>
      <c r="JRW20" s="808"/>
      <c r="JRX20" s="808"/>
      <c r="JRY20" s="808"/>
      <c r="JRZ20" s="808"/>
      <c r="JSA20" s="808"/>
      <c r="JSB20" s="808"/>
      <c r="JSC20" s="808"/>
      <c r="JSD20" s="808"/>
      <c r="JSE20" s="808"/>
      <c r="JSF20" s="808"/>
      <c r="JSG20" s="808"/>
      <c r="JSH20" s="808"/>
      <c r="JSI20" s="808"/>
      <c r="JSJ20" s="808"/>
      <c r="JSK20" s="808"/>
      <c r="JSL20" s="808"/>
      <c r="JSM20" s="808"/>
      <c r="JSN20" s="808"/>
      <c r="JSO20" s="808"/>
      <c r="JSP20" s="808"/>
      <c r="JSQ20" s="808"/>
      <c r="JSR20" s="808"/>
      <c r="JSS20" s="808"/>
      <c r="JST20" s="808"/>
      <c r="JSU20" s="808"/>
      <c r="JSV20" s="808"/>
      <c r="JSW20" s="808"/>
      <c r="JSX20" s="808"/>
      <c r="JSY20" s="808"/>
      <c r="JSZ20" s="808"/>
      <c r="JTA20" s="808"/>
      <c r="JTB20" s="808"/>
      <c r="JTC20" s="808"/>
      <c r="JTD20" s="808"/>
      <c r="JTE20" s="808"/>
      <c r="JTF20" s="808"/>
      <c r="JTG20" s="808"/>
      <c r="JTH20" s="808"/>
      <c r="JTI20" s="808"/>
      <c r="JTJ20" s="808"/>
      <c r="JTK20" s="808"/>
      <c r="JTL20" s="808"/>
      <c r="JTM20" s="808"/>
      <c r="JTN20" s="808"/>
      <c r="JTO20" s="808"/>
      <c r="JTP20" s="808"/>
      <c r="JTQ20" s="808"/>
      <c r="JTR20" s="808"/>
      <c r="JTS20" s="808"/>
      <c r="JTT20" s="808"/>
      <c r="JTU20" s="808"/>
      <c r="JTV20" s="808"/>
      <c r="JTW20" s="808"/>
      <c r="JTX20" s="808"/>
      <c r="JTY20" s="808"/>
      <c r="JTZ20" s="808"/>
      <c r="JUA20" s="808"/>
      <c r="JUB20" s="808"/>
      <c r="JUC20" s="808"/>
      <c r="JUD20" s="808"/>
      <c r="JUE20" s="808"/>
      <c r="JUF20" s="808"/>
      <c r="JUG20" s="808"/>
      <c r="JUH20" s="808"/>
      <c r="JUI20" s="808"/>
      <c r="JUJ20" s="808"/>
      <c r="JUK20" s="808"/>
      <c r="JUL20" s="808"/>
      <c r="JUM20" s="808"/>
      <c r="JUN20" s="808"/>
      <c r="JUO20" s="808"/>
      <c r="JUP20" s="808"/>
      <c r="JUQ20" s="808"/>
      <c r="JUR20" s="808"/>
      <c r="JUS20" s="808"/>
      <c r="JUT20" s="808"/>
      <c r="JUU20" s="808"/>
      <c r="JUV20" s="808"/>
      <c r="JUW20" s="808"/>
      <c r="JUX20" s="808"/>
      <c r="JUY20" s="808"/>
      <c r="JUZ20" s="808"/>
      <c r="JVA20" s="808"/>
      <c r="JVB20" s="808"/>
      <c r="JVC20" s="808"/>
      <c r="JVD20" s="808"/>
      <c r="JVE20" s="808"/>
      <c r="JVF20" s="808"/>
      <c r="JVG20" s="808"/>
      <c r="JVH20" s="808"/>
      <c r="JVI20" s="808"/>
      <c r="JVJ20" s="808"/>
      <c r="JVK20" s="808"/>
      <c r="JVL20" s="808"/>
      <c r="JVM20" s="808"/>
      <c r="JVN20" s="808"/>
      <c r="JVO20" s="808"/>
      <c r="JVP20" s="808"/>
      <c r="JVQ20" s="808"/>
      <c r="JVR20" s="808"/>
      <c r="JVS20" s="808"/>
      <c r="JVT20" s="808"/>
      <c r="JVU20" s="808"/>
      <c r="JVV20" s="808"/>
      <c r="JVW20" s="808"/>
      <c r="JVX20" s="808"/>
      <c r="JVY20" s="808"/>
      <c r="JVZ20" s="808"/>
      <c r="JWA20" s="808"/>
      <c r="JWB20" s="808"/>
      <c r="JWC20" s="808"/>
      <c r="JWD20" s="808"/>
      <c r="JWE20" s="808"/>
      <c r="JWF20" s="808"/>
      <c r="JWG20" s="808"/>
      <c r="JWH20" s="808"/>
      <c r="JWI20" s="808"/>
      <c r="JWJ20" s="808"/>
      <c r="JWK20" s="808"/>
      <c r="JWL20" s="808"/>
      <c r="JWM20" s="808"/>
      <c r="JWN20" s="808"/>
      <c r="JWO20" s="808"/>
      <c r="JWP20" s="808"/>
      <c r="JWQ20" s="808"/>
      <c r="JWR20" s="808"/>
      <c r="JWS20" s="808"/>
      <c r="JWT20" s="808"/>
      <c r="JWU20" s="808"/>
      <c r="JWV20" s="808"/>
      <c r="JWW20" s="808"/>
      <c r="JWX20" s="808"/>
      <c r="JWY20" s="808"/>
      <c r="JWZ20" s="808"/>
      <c r="JXA20" s="808"/>
      <c r="JXB20" s="808"/>
      <c r="JXC20" s="808"/>
      <c r="JXD20" s="808"/>
      <c r="JXE20" s="808"/>
      <c r="JXF20" s="808"/>
      <c r="JXG20" s="808"/>
      <c r="JXH20" s="808"/>
      <c r="JXI20" s="808"/>
      <c r="JXJ20" s="808"/>
      <c r="JXK20" s="808"/>
      <c r="JXL20" s="808"/>
      <c r="JXM20" s="808"/>
      <c r="JXN20" s="808"/>
      <c r="JXO20" s="808"/>
      <c r="JXP20" s="808"/>
      <c r="JXQ20" s="808"/>
      <c r="JXR20" s="808"/>
      <c r="JXS20" s="808"/>
      <c r="JXT20" s="808"/>
      <c r="JXU20" s="808"/>
      <c r="JXV20" s="808"/>
      <c r="JXW20" s="808"/>
      <c r="JXX20" s="808"/>
      <c r="JXY20" s="808"/>
      <c r="JXZ20" s="808"/>
      <c r="JYA20" s="808"/>
      <c r="JYB20" s="808"/>
      <c r="JYC20" s="808"/>
      <c r="JYD20" s="808"/>
      <c r="JYE20" s="808"/>
      <c r="JYF20" s="808"/>
      <c r="JYG20" s="808"/>
      <c r="JYH20" s="808"/>
      <c r="JYI20" s="808"/>
      <c r="JYJ20" s="808"/>
      <c r="JYK20" s="808"/>
      <c r="JYL20" s="808"/>
      <c r="JYM20" s="808"/>
      <c r="JYN20" s="808"/>
      <c r="JYO20" s="808"/>
      <c r="JYP20" s="808"/>
      <c r="JYQ20" s="808"/>
      <c r="JYR20" s="808"/>
      <c r="JYS20" s="808"/>
      <c r="JYT20" s="808"/>
      <c r="JYU20" s="808"/>
      <c r="JYV20" s="808"/>
      <c r="JYW20" s="808"/>
      <c r="JYX20" s="808"/>
      <c r="JYY20" s="808"/>
      <c r="JYZ20" s="808"/>
      <c r="JZA20" s="808"/>
      <c r="JZB20" s="808"/>
      <c r="JZC20" s="808"/>
      <c r="JZD20" s="808"/>
      <c r="JZE20" s="808"/>
      <c r="JZF20" s="808"/>
      <c r="JZG20" s="808"/>
      <c r="JZH20" s="808"/>
      <c r="JZI20" s="808"/>
      <c r="JZJ20" s="808"/>
      <c r="JZK20" s="808"/>
      <c r="JZL20" s="808"/>
      <c r="JZM20" s="808"/>
      <c r="JZN20" s="808"/>
      <c r="JZO20" s="808"/>
      <c r="JZP20" s="808"/>
      <c r="JZQ20" s="808"/>
      <c r="JZR20" s="808"/>
      <c r="JZS20" s="808"/>
      <c r="JZT20" s="808"/>
      <c r="JZU20" s="808"/>
      <c r="JZV20" s="808"/>
      <c r="JZW20" s="808"/>
      <c r="JZX20" s="808"/>
      <c r="JZY20" s="808"/>
      <c r="JZZ20" s="808"/>
      <c r="KAA20" s="808"/>
      <c r="KAB20" s="808"/>
      <c r="KAC20" s="808"/>
      <c r="KAD20" s="808"/>
      <c r="KAE20" s="808"/>
      <c r="KAF20" s="808"/>
      <c r="KAG20" s="808"/>
      <c r="KAH20" s="808"/>
      <c r="KAI20" s="808"/>
      <c r="KAJ20" s="808"/>
      <c r="KAK20" s="808"/>
      <c r="KAL20" s="808"/>
      <c r="KAM20" s="808"/>
      <c r="KAN20" s="808"/>
      <c r="KAO20" s="808"/>
      <c r="KAP20" s="808"/>
      <c r="KAQ20" s="808"/>
      <c r="KAR20" s="808"/>
      <c r="KAS20" s="808"/>
      <c r="KAT20" s="808"/>
      <c r="KAU20" s="808"/>
      <c r="KAV20" s="808"/>
      <c r="KAW20" s="808"/>
      <c r="KAX20" s="808"/>
      <c r="KAY20" s="808"/>
      <c r="KAZ20" s="808"/>
      <c r="KBA20" s="808"/>
      <c r="KBB20" s="808"/>
      <c r="KBC20" s="808"/>
      <c r="KBD20" s="808"/>
      <c r="KBE20" s="808"/>
      <c r="KBF20" s="808"/>
      <c r="KBG20" s="808"/>
      <c r="KBH20" s="808"/>
      <c r="KBI20" s="808"/>
      <c r="KBJ20" s="808"/>
      <c r="KBK20" s="808"/>
      <c r="KBL20" s="808"/>
      <c r="KBM20" s="808"/>
      <c r="KBN20" s="808"/>
      <c r="KBO20" s="808"/>
      <c r="KBP20" s="808"/>
      <c r="KBQ20" s="808"/>
      <c r="KBR20" s="808"/>
      <c r="KBS20" s="808"/>
      <c r="KBT20" s="808"/>
      <c r="KBU20" s="808"/>
      <c r="KBV20" s="808"/>
      <c r="KBW20" s="808"/>
      <c r="KBX20" s="808"/>
      <c r="KBY20" s="808"/>
      <c r="KBZ20" s="808"/>
      <c r="KCA20" s="808"/>
      <c r="KCB20" s="808"/>
      <c r="KCC20" s="808"/>
      <c r="KCD20" s="808"/>
      <c r="KCE20" s="808"/>
      <c r="KCF20" s="808"/>
      <c r="KCG20" s="808"/>
      <c r="KCH20" s="808"/>
      <c r="KCI20" s="808"/>
      <c r="KCJ20" s="808"/>
      <c r="KCK20" s="808"/>
      <c r="KCL20" s="808"/>
      <c r="KCM20" s="808"/>
      <c r="KCN20" s="808"/>
      <c r="KCO20" s="808"/>
      <c r="KCP20" s="808"/>
      <c r="KCQ20" s="808"/>
      <c r="KCR20" s="808"/>
      <c r="KCS20" s="808"/>
      <c r="KCT20" s="808"/>
      <c r="KCU20" s="808"/>
      <c r="KCV20" s="808"/>
      <c r="KCW20" s="808"/>
      <c r="KCX20" s="808"/>
      <c r="KCY20" s="808"/>
      <c r="KCZ20" s="808"/>
      <c r="KDA20" s="808"/>
      <c r="KDB20" s="808"/>
      <c r="KDC20" s="808"/>
      <c r="KDD20" s="808"/>
      <c r="KDE20" s="808"/>
      <c r="KDF20" s="808"/>
      <c r="KDG20" s="808"/>
      <c r="KDH20" s="808"/>
      <c r="KDI20" s="808"/>
      <c r="KDJ20" s="808"/>
      <c r="KDK20" s="808"/>
      <c r="KDL20" s="808"/>
      <c r="KDM20" s="808"/>
      <c r="KDN20" s="808"/>
      <c r="KDO20" s="808"/>
      <c r="KDP20" s="808"/>
      <c r="KDQ20" s="808"/>
      <c r="KDR20" s="808"/>
      <c r="KDS20" s="808"/>
      <c r="KDT20" s="808"/>
      <c r="KDU20" s="808"/>
      <c r="KDV20" s="808"/>
      <c r="KDW20" s="808"/>
      <c r="KDX20" s="808"/>
      <c r="KDY20" s="808"/>
      <c r="KDZ20" s="808"/>
      <c r="KEA20" s="808"/>
      <c r="KEB20" s="808"/>
      <c r="KEC20" s="808"/>
      <c r="KED20" s="808"/>
      <c r="KEE20" s="808"/>
      <c r="KEF20" s="808"/>
      <c r="KEG20" s="808"/>
      <c r="KEH20" s="808"/>
      <c r="KEI20" s="808"/>
      <c r="KEJ20" s="808"/>
      <c r="KEK20" s="808"/>
      <c r="KEL20" s="808"/>
      <c r="KEM20" s="808"/>
      <c r="KEN20" s="808"/>
      <c r="KEO20" s="808"/>
      <c r="KEP20" s="808"/>
      <c r="KEQ20" s="808"/>
      <c r="KER20" s="808"/>
      <c r="KES20" s="808"/>
      <c r="KET20" s="808"/>
      <c r="KEU20" s="808"/>
      <c r="KEV20" s="808"/>
      <c r="KEW20" s="808"/>
      <c r="KEX20" s="808"/>
      <c r="KEY20" s="808"/>
      <c r="KEZ20" s="808"/>
      <c r="KFA20" s="808"/>
      <c r="KFB20" s="808"/>
      <c r="KFC20" s="808"/>
      <c r="KFD20" s="808"/>
      <c r="KFE20" s="808"/>
      <c r="KFF20" s="808"/>
      <c r="KFG20" s="808"/>
      <c r="KFH20" s="808"/>
      <c r="KFI20" s="808"/>
      <c r="KFJ20" s="808"/>
      <c r="KFK20" s="808"/>
      <c r="KFL20" s="808"/>
      <c r="KFM20" s="808"/>
      <c r="KFN20" s="808"/>
      <c r="KFO20" s="808"/>
      <c r="KFP20" s="808"/>
      <c r="KFQ20" s="808"/>
      <c r="KFR20" s="808"/>
      <c r="KFS20" s="808"/>
      <c r="KFT20" s="808"/>
      <c r="KFU20" s="808"/>
      <c r="KFV20" s="808"/>
      <c r="KFW20" s="808"/>
      <c r="KFX20" s="808"/>
      <c r="KFY20" s="808"/>
      <c r="KFZ20" s="808"/>
      <c r="KGA20" s="808"/>
      <c r="KGB20" s="808"/>
      <c r="KGC20" s="808"/>
      <c r="KGD20" s="808"/>
      <c r="KGE20" s="808"/>
      <c r="KGF20" s="808"/>
      <c r="KGG20" s="808"/>
      <c r="KGH20" s="808"/>
      <c r="KGI20" s="808"/>
      <c r="KGJ20" s="808"/>
      <c r="KGK20" s="808"/>
      <c r="KGL20" s="808"/>
      <c r="KGM20" s="808"/>
      <c r="KGN20" s="808"/>
      <c r="KGO20" s="808"/>
      <c r="KGP20" s="808"/>
      <c r="KGQ20" s="808"/>
      <c r="KGR20" s="808"/>
      <c r="KGS20" s="808"/>
      <c r="KGT20" s="808"/>
      <c r="KGU20" s="808"/>
      <c r="KGV20" s="808"/>
      <c r="KGW20" s="808"/>
      <c r="KGX20" s="808"/>
      <c r="KGY20" s="808"/>
      <c r="KGZ20" s="808"/>
      <c r="KHA20" s="808"/>
      <c r="KHB20" s="808"/>
      <c r="KHC20" s="808"/>
      <c r="KHD20" s="808"/>
      <c r="KHE20" s="808"/>
      <c r="KHF20" s="808"/>
      <c r="KHG20" s="808"/>
      <c r="KHH20" s="808"/>
      <c r="KHI20" s="808"/>
      <c r="KHJ20" s="808"/>
      <c r="KHK20" s="808"/>
      <c r="KHL20" s="808"/>
      <c r="KHM20" s="808"/>
      <c r="KHN20" s="808"/>
      <c r="KHO20" s="808"/>
      <c r="KHP20" s="808"/>
      <c r="KHQ20" s="808"/>
      <c r="KHR20" s="808"/>
      <c r="KHS20" s="808"/>
      <c r="KHT20" s="808"/>
      <c r="KHU20" s="808"/>
      <c r="KHV20" s="808"/>
      <c r="KHW20" s="808"/>
      <c r="KHX20" s="808"/>
      <c r="KHY20" s="808"/>
      <c r="KHZ20" s="808"/>
      <c r="KIA20" s="808"/>
      <c r="KIB20" s="808"/>
      <c r="KIC20" s="808"/>
      <c r="KID20" s="808"/>
      <c r="KIE20" s="808"/>
      <c r="KIF20" s="808"/>
      <c r="KIG20" s="808"/>
      <c r="KIH20" s="808"/>
      <c r="KII20" s="808"/>
      <c r="KIJ20" s="808"/>
      <c r="KIK20" s="808"/>
      <c r="KIL20" s="808"/>
      <c r="KIM20" s="808"/>
      <c r="KIN20" s="808"/>
      <c r="KIO20" s="808"/>
      <c r="KIP20" s="808"/>
      <c r="KIQ20" s="808"/>
      <c r="KIR20" s="808"/>
      <c r="KIS20" s="808"/>
      <c r="KIT20" s="808"/>
      <c r="KIU20" s="808"/>
      <c r="KIV20" s="808"/>
      <c r="KIW20" s="808"/>
      <c r="KIX20" s="808"/>
      <c r="KIY20" s="808"/>
      <c r="KIZ20" s="808"/>
      <c r="KJA20" s="808"/>
      <c r="KJB20" s="808"/>
      <c r="KJC20" s="808"/>
      <c r="KJD20" s="808"/>
      <c r="KJE20" s="808"/>
      <c r="KJF20" s="808"/>
      <c r="KJG20" s="808"/>
      <c r="KJH20" s="808"/>
      <c r="KJI20" s="808"/>
      <c r="KJJ20" s="808"/>
      <c r="KJK20" s="808"/>
      <c r="KJL20" s="808"/>
      <c r="KJM20" s="808"/>
      <c r="KJN20" s="808"/>
      <c r="KJO20" s="808"/>
      <c r="KJP20" s="808"/>
      <c r="KJQ20" s="808"/>
      <c r="KJR20" s="808"/>
      <c r="KJS20" s="808"/>
      <c r="KJT20" s="808"/>
      <c r="KJU20" s="808"/>
      <c r="KJV20" s="808"/>
      <c r="KJW20" s="808"/>
      <c r="KJX20" s="808"/>
      <c r="KJY20" s="808"/>
      <c r="KJZ20" s="808"/>
      <c r="KKA20" s="808"/>
      <c r="KKB20" s="808"/>
      <c r="KKC20" s="808"/>
      <c r="KKD20" s="808"/>
      <c r="KKE20" s="808"/>
      <c r="KKF20" s="808"/>
      <c r="KKG20" s="808"/>
      <c r="KKH20" s="808"/>
      <c r="KKI20" s="808"/>
      <c r="KKJ20" s="808"/>
      <c r="KKK20" s="808"/>
      <c r="KKL20" s="808"/>
      <c r="KKM20" s="808"/>
      <c r="KKN20" s="808"/>
      <c r="KKO20" s="808"/>
      <c r="KKP20" s="808"/>
      <c r="KKQ20" s="808"/>
      <c r="KKR20" s="808"/>
      <c r="KKS20" s="808"/>
      <c r="KKT20" s="808"/>
      <c r="KKU20" s="808"/>
      <c r="KKV20" s="808"/>
      <c r="KKW20" s="808"/>
      <c r="KKX20" s="808"/>
      <c r="KKY20" s="808"/>
      <c r="KKZ20" s="808"/>
      <c r="KLA20" s="808"/>
      <c r="KLB20" s="808"/>
      <c r="KLC20" s="808"/>
      <c r="KLD20" s="808"/>
      <c r="KLE20" s="808"/>
      <c r="KLF20" s="808"/>
      <c r="KLG20" s="808"/>
      <c r="KLH20" s="808"/>
      <c r="KLI20" s="808"/>
      <c r="KLJ20" s="808"/>
      <c r="KLK20" s="808"/>
      <c r="KLL20" s="808"/>
      <c r="KLM20" s="808"/>
      <c r="KLN20" s="808"/>
      <c r="KLO20" s="808"/>
      <c r="KLP20" s="808"/>
      <c r="KLQ20" s="808"/>
      <c r="KLR20" s="808"/>
      <c r="KLS20" s="808"/>
      <c r="KLT20" s="808"/>
      <c r="KLU20" s="808"/>
      <c r="KLV20" s="808"/>
      <c r="KLW20" s="808"/>
      <c r="KLX20" s="808"/>
      <c r="KLY20" s="808"/>
      <c r="KLZ20" s="808"/>
      <c r="KMA20" s="808"/>
      <c r="KMB20" s="808"/>
      <c r="KMC20" s="808"/>
      <c r="KMD20" s="808"/>
      <c r="KME20" s="808"/>
      <c r="KMF20" s="808"/>
      <c r="KMG20" s="808"/>
      <c r="KMH20" s="808"/>
      <c r="KMI20" s="808"/>
      <c r="KMJ20" s="808"/>
      <c r="KMK20" s="808"/>
      <c r="KML20" s="808"/>
      <c r="KMM20" s="808"/>
      <c r="KMN20" s="808"/>
      <c r="KMO20" s="808"/>
      <c r="KMP20" s="808"/>
      <c r="KMQ20" s="808"/>
      <c r="KMR20" s="808"/>
      <c r="KMS20" s="808"/>
      <c r="KMT20" s="808"/>
      <c r="KMU20" s="808"/>
      <c r="KMV20" s="808"/>
      <c r="KMW20" s="808"/>
      <c r="KMX20" s="808"/>
      <c r="KMY20" s="808"/>
      <c r="KMZ20" s="808"/>
      <c r="KNA20" s="808"/>
      <c r="KNB20" s="808"/>
      <c r="KNC20" s="808"/>
      <c r="KND20" s="808"/>
      <c r="KNE20" s="808"/>
      <c r="KNF20" s="808"/>
      <c r="KNG20" s="808"/>
      <c r="KNH20" s="808"/>
      <c r="KNI20" s="808"/>
      <c r="KNJ20" s="808"/>
      <c r="KNK20" s="808"/>
      <c r="KNL20" s="808"/>
      <c r="KNM20" s="808"/>
      <c r="KNN20" s="808"/>
      <c r="KNO20" s="808"/>
      <c r="KNP20" s="808"/>
      <c r="KNQ20" s="808"/>
      <c r="KNR20" s="808"/>
      <c r="KNS20" s="808"/>
      <c r="KNT20" s="808"/>
      <c r="KNU20" s="808"/>
      <c r="KNV20" s="808"/>
      <c r="KNW20" s="808"/>
      <c r="KNX20" s="808"/>
      <c r="KNY20" s="808"/>
      <c r="KNZ20" s="808"/>
      <c r="KOA20" s="808"/>
      <c r="KOB20" s="808"/>
      <c r="KOC20" s="808"/>
      <c r="KOD20" s="808"/>
      <c r="KOE20" s="808"/>
      <c r="KOF20" s="808"/>
      <c r="KOG20" s="808"/>
      <c r="KOH20" s="808"/>
      <c r="KOI20" s="808"/>
      <c r="KOJ20" s="808"/>
      <c r="KOK20" s="808"/>
      <c r="KOL20" s="808"/>
      <c r="KOM20" s="808"/>
      <c r="KON20" s="808"/>
      <c r="KOO20" s="808"/>
      <c r="KOP20" s="808"/>
      <c r="KOQ20" s="808"/>
      <c r="KOR20" s="808"/>
      <c r="KOS20" s="808"/>
      <c r="KOT20" s="808"/>
      <c r="KOU20" s="808"/>
      <c r="KOV20" s="808"/>
      <c r="KOW20" s="808"/>
      <c r="KOX20" s="808"/>
      <c r="KOY20" s="808"/>
      <c r="KOZ20" s="808"/>
      <c r="KPA20" s="808"/>
      <c r="KPB20" s="808"/>
      <c r="KPC20" s="808"/>
      <c r="KPD20" s="808"/>
      <c r="KPE20" s="808"/>
      <c r="KPF20" s="808"/>
      <c r="KPG20" s="808"/>
      <c r="KPH20" s="808"/>
      <c r="KPI20" s="808"/>
      <c r="KPJ20" s="808"/>
      <c r="KPK20" s="808"/>
      <c r="KPL20" s="808"/>
      <c r="KPM20" s="808"/>
      <c r="KPN20" s="808"/>
      <c r="KPO20" s="808"/>
      <c r="KPP20" s="808"/>
      <c r="KPQ20" s="808"/>
      <c r="KPR20" s="808"/>
      <c r="KPS20" s="808"/>
      <c r="KPT20" s="808"/>
      <c r="KPU20" s="808"/>
      <c r="KPV20" s="808"/>
      <c r="KPW20" s="808"/>
      <c r="KPX20" s="808"/>
      <c r="KPY20" s="808"/>
      <c r="KPZ20" s="808"/>
      <c r="KQA20" s="808"/>
      <c r="KQB20" s="808"/>
      <c r="KQC20" s="808"/>
      <c r="KQD20" s="808"/>
      <c r="KQE20" s="808"/>
      <c r="KQF20" s="808"/>
      <c r="KQG20" s="808"/>
      <c r="KQH20" s="808"/>
      <c r="KQI20" s="808"/>
      <c r="KQJ20" s="808"/>
      <c r="KQK20" s="808"/>
      <c r="KQL20" s="808"/>
      <c r="KQM20" s="808"/>
      <c r="KQN20" s="808"/>
      <c r="KQO20" s="808"/>
      <c r="KQP20" s="808"/>
      <c r="KQQ20" s="808"/>
      <c r="KQR20" s="808"/>
      <c r="KQS20" s="808"/>
      <c r="KQT20" s="808"/>
      <c r="KQU20" s="808"/>
      <c r="KQV20" s="808"/>
      <c r="KQW20" s="808"/>
      <c r="KQX20" s="808"/>
      <c r="KQY20" s="808"/>
      <c r="KQZ20" s="808"/>
      <c r="KRA20" s="808"/>
      <c r="KRB20" s="808"/>
      <c r="KRC20" s="808"/>
      <c r="KRD20" s="808"/>
      <c r="KRE20" s="808"/>
      <c r="KRF20" s="808"/>
      <c r="KRG20" s="808"/>
      <c r="KRH20" s="808"/>
      <c r="KRI20" s="808"/>
      <c r="KRJ20" s="808"/>
      <c r="KRK20" s="808"/>
      <c r="KRL20" s="808"/>
      <c r="KRM20" s="808"/>
      <c r="KRN20" s="808"/>
      <c r="KRO20" s="808"/>
      <c r="KRP20" s="808"/>
      <c r="KRQ20" s="808"/>
      <c r="KRR20" s="808"/>
      <c r="KRS20" s="808"/>
      <c r="KRT20" s="808"/>
      <c r="KRU20" s="808"/>
      <c r="KRV20" s="808"/>
      <c r="KRW20" s="808"/>
      <c r="KRX20" s="808"/>
      <c r="KRY20" s="808"/>
      <c r="KRZ20" s="808"/>
      <c r="KSA20" s="808"/>
      <c r="KSB20" s="808"/>
      <c r="KSC20" s="808"/>
      <c r="KSD20" s="808"/>
      <c r="KSE20" s="808"/>
      <c r="KSF20" s="808"/>
      <c r="KSG20" s="808"/>
      <c r="KSH20" s="808"/>
      <c r="KSI20" s="808"/>
      <c r="KSJ20" s="808"/>
      <c r="KSK20" s="808"/>
      <c r="KSL20" s="808"/>
      <c r="KSM20" s="808"/>
      <c r="KSN20" s="808"/>
      <c r="KSO20" s="808"/>
      <c r="KSP20" s="808"/>
      <c r="KSQ20" s="808"/>
      <c r="KSR20" s="808"/>
      <c r="KSS20" s="808"/>
      <c r="KST20" s="808"/>
      <c r="KSU20" s="808"/>
      <c r="KSV20" s="808"/>
      <c r="KSW20" s="808"/>
      <c r="KSX20" s="808"/>
      <c r="KSY20" s="808"/>
      <c r="KSZ20" s="808"/>
      <c r="KTA20" s="808"/>
      <c r="KTB20" s="808"/>
      <c r="KTC20" s="808"/>
      <c r="KTD20" s="808"/>
      <c r="KTE20" s="808"/>
      <c r="KTF20" s="808"/>
      <c r="KTG20" s="808"/>
      <c r="KTH20" s="808"/>
      <c r="KTI20" s="808"/>
      <c r="KTJ20" s="808"/>
      <c r="KTK20" s="808"/>
      <c r="KTL20" s="808"/>
      <c r="KTM20" s="808"/>
      <c r="KTN20" s="808"/>
      <c r="KTO20" s="808"/>
      <c r="KTP20" s="808"/>
      <c r="KTQ20" s="808"/>
      <c r="KTR20" s="808"/>
      <c r="KTS20" s="808"/>
      <c r="KTT20" s="808"/>
      <c r="KTU20" s="808"/>
      <c r="KTV20" s="808"/>
      <c r="KTW20" s="808"/>
      <c r="KTX20" s="808"/>
      <c r="KTY20" s="808"/>
      <c r="KTZ20" s="808"/>
      <c r="KUA20" s="808"/>
      <c r="KUB20" s="808"/>
      <c r="KUC20" s="808"/>
      <c r="KUD20" s="808"/>
      <c r="KUE20" s="808"/>
      <c r="KUF20" s="808"/>
      <c r="KUG20" s="808"/>
      <c r="KUH20" s="808"/>
      <c r="KUI20" s="808"/>
      <c r="KUJ20" s="808"/>
      <c r="KUK20" s="808"/>
      <c r="KUL20" s="808"/>
      <c r="KUM20" s="808"/>
      <c r="KUN20" s="808"/>
      <c r="KUO20" s="808"/>
      <c r="KUP20" s="808"/>
      <c r="KUQ20" s="808"/>
      <c r="KUR20" s="808"/>
      <c r="KUS20" s="808"/>
      <c r="KUT20" s="808"/>
      <c r="KUU20" s="808"/>
      <c r="KUV20" s="808"/>
      <c r="KUW20" s="808"/>
      <c r="KUX20" s="808"/>
      <c r="KUY20" s="808"/>
      <c r="KUZ20" s="808"/>
      <c r="KVA20" s="808"/>
      <c r="KVB20" s="808"/>
      <c r="KVC20" s="808"/>
      <c r="KVD20" s="808"/>
      <c r="KVE20" s="808"/>
      <c r="KVF20" s="808"/>
      <c r="KVG20" s="808"/>
      <c r="KVH20" s="808"/>
      <c r="KVI20" s="808"/>
      <c r="KVJ20" s="808"/>
      <c r="KVK20" s="808"/>
      <c r="KVL20" s="808"/>
      <c r="KVM20" s="808"/>
      <c r="KVN20" s="808"/>
      <c r="KVO20" s="808"/>
      <c r="KVP20" s="808"/>
      <c r="KVQ20" s="808"/>
      <c r="KVR20" s="808"/>
      <c r="KVS20" s="808"/>
      <c r="KVT20" s="808"/>
      <c r="KVU20" s="808"/>
      <c r="KVV20" s="808"/>
      <c r="KVW20" s="808"/>
      <c r="KVX20" s="808"/>
      <c r="KVY20" s="808"/>
      <c r="KVZ20" s="808"/>
      <c r="KWA20" s="808"/>
      <c r="KWB20" s="808"/>
      <c r="KWC20" s="808"/>
      <c r="KWD20" s="808"/>
      <c r="KWE20" s="808"/>
      <c r="KWF20" s="808"/>
      <c r="KWG20" s="808"/>
      <c r="KWH20" s="808"/>
      <c r="KWI20" s="808"/>
      <c r="KWJ20" s="808"/>
      <c r="KWK20" s="808"/>
      <c r="KWL20" s="808"/>
      <c r="KWM20" s="808"/>
      <c r="KWN20" s="808"/>
      <c r="KWO20" s="808"/>
      <c r="KWP20" s="808"/>
      <c r="KWQ20" s="808"/>
      <c r="KWR20" s="808"/>
      <c r="KWS20" s="808"/>
      <c r="KWT20" s="808"/>
      <c r="KWU20" s="808"/>
      <c r="KWV20" s="808"/>
      <c r="KWW20" s="808"/>
      <c r="KWX20" s="808"/>
      <c r="KWY20" s="808"/>
      <c r="KWZ20" s="808"/>
      <c r="KXA20" s="808"/>
      <c r="KXB20" s="808"/>
      <c r="KXC20" s="808"/>
      <c r="KXD20" s="808"/>
      <c r="KXE20" s="808"/>
      <c r="KXF20" s="808"/>
      <c r="KXG20" s="808"/>
      <c r="KXH20" s="808"/>
      <c r="KXI20" s="808"/>
      <c r="KXJ20" s="808"/>
      <c r="KXK20" s="808"/>
      <c r="KXL20" s="808"/>
      <c r="KXM20" s="808"/>
      <c r="KXN20" s="808"/>
      <c r="KXO20" s="808"/>
      <c r="KXP20" s="808"/>
      <c r="KXQ20" s="808"/>
      <c r="KXR20" s="808"/>
      <c r="KXS20" s="808"/>
      <c r="KXT20" s="808"/>
      <c r="KXU20" s="808"/>
      <c r="KXV20" s="808"/>
      <c r="KXW20" s="808"/>
      <c r="KXX20" s="808"/>
      <c r="KXY20" s="808"/>
      <c r="KXZ20" s="808"/>
      <c r="KYA20" s="808"/>
      <c r="KYB20" s="808"/>
      <c r="KYC20" s="808"/>
      <c r="KYD20" s="808"/>
      <c r="KYE20" s="808"/>
      <c r="KYF20" s="808"/>
      <c r="KYG20" s="808"/>
      <c r="KYH20" s="808"/>
      <c r="KYI20" s="808"/>
      <c r="KYJ20" s="808"/>
      <c r="KYK20" s="808"/>
      <c r="KYL20" s="808"/>
      <c r="KYM20" s="808"/>
      <c r="KYN20" s="808"/>
      <c r="KYO20" s="808"/>
      <c r="KYP20" s="808"/>
      <c r="KYQ20" s="808"/>
      <c r="KYR20" s="808"/>
      <c r="KYS20" s="808"/>
      <c r="KYT20" s="808"/>
      <c r="KYU20" s="808"/>
      <c r="KYV20" s="808"/>
      <c r="KYW20" s="808"/>
      <c r="KYX20" s="808"/>
      <c r="KYY20" s="808"/>
      <c r="KYZ20" s="808"/>
      <c r="KZA20" s="808"/>
      <c r="KZB20" s="808"/>
      <c r="KZC20" s="808"/>
      <c r="KZD20" s="808"/>
      <c r="KZE20" s="808"/>
      <c r="KZF20" s="808"/>
      <c r="KZG20" s="808"/>
      <c r="KZH20" s="808"/>
      <c r="KZI20" s="808"/>
      <c r="KZJ20" s="808"/>
      <c r="KZK20" s="808"/>
      <c r="KZL20" s="808"/>
      <c r="KZM20" s="808"/>
      <c r="KZN20" s="808"/>
      <c r="KZO20" s="808"/>
      <c r="KZP20" s="808"/>
      <c r="KZQ20" s="808"/>
      <c r="KZR20" s="808"/>
      <c r="KZS20" s="808"/>
      <c r="KZT20" s="808"/>
      <c r="KZU20" s="808"/>
      <c r="KZV20" s="808"/>
      <c r="KZW20" s="808"/>
      <c r="KZX20" s="808"/>
      <c r="KZY20" s="808"/>
      <c r="KZZ20" s="808"/>
      <c r="LAA20" s="808"/>
      <c r="LAB20" s="808"/>
      <c r="LAC20" s="808"/>
      <c r="LAD20" s="808"/>
      <c r="LAE20" s="808"/>
      <c r="LAF20" s="808"/>
      <c r="LAG20" s="808"/>
      <c r="LAH20" s="808"/>
      <c r="LAI20" s="808"/>
      <c r="LAJ20" s="808"/>
      <c r="LAK20" s="808"/>
      <c r="LAL20" s="808"/>
      <c r="LAM20" s="808"/>
      <c r="LAN20" s="808"/>
      <c r="LAO20" s="808"/>
      <c r="LAP20" s="808"/>
      <c r="LAQ20" s="808"/>
      <c r="LAR20" s="808"/>
      <c r="LAS20" s="808"/>
      <c r="LAT20" s="808"/>
      <c r="LAU20" s="808"/>
      <c r="LAV20" s="808"/>
      <c r="LAW20" s="808"/>
      <c r="LAX20" s="808"/>
      <c r="LAY20" s="808"/>
      <c r="LAZ20" s="808"/>
      <c r="LBA20" s="808"/>
      <c r="LBB20" s="808"/>
      <c r="LBC20" s="808"/>
      <c r="LBD20" s="808"/>
      <c r="LBE20" s="808"/>
      <c r="LBF20" s="808"/>
      <c r="LBG20" s="808"/>
      <c r="LBH20" s="808"/>
      <c r="LBI20" s="808"/>
      <c r="LBJ20" s="808"/>
      <c r="LBK20" s="808"/>
      <c r="LBL20" s="808"/>
      <c r="LBM20" s="808"/>
      <c r="LBN20" s="808"/>
      <c r="LBO20" s="808"/>
      <c r="LBP20" s="808"/>
      <c r="LBQ20" s="808"/>
      <c r="LBR20" s="808"/>
      <c r="LBS20" s="808"/>
      <c r="LBT20" s="808"/>
      <c r="LBU20" s="808"/>
      <c r="LBV20" s="808"/>
      <c r="LBW20" s="808"/>
      <c r="LBX20" s="808"/>
      <c r="LBY20" s="808"/>
      <c r="LBZ20" s="808"/>
      <c r="LCA20" s="808"/>
      <c r="LCB20" s="808"/>
      <c r="LCC20" s="808"/>
      <c r="LCD20" s="808"/>
      <c r="LCE20" s="808"/>
      <c r="LCF20" s="808"/>
      <c r="LCG20" s="808"/>
      <c r="LCH20" s="808"/>
      <c r="LCI20" s="808"/>
      <c r="LCJ20" s="808"/>
      <c r="LCK20" s="808"/>
      <c r="LCL20" s="808"/>
      <c r="LCM20" s="808"/>
      <c r="LCN20" s="808"/>
      <c r="LCO20" s="808"/>
      <c r="LCP20" s="808"/>
      <c r="LCQ20" s="808"/>
      <c r="LCR20" s="808"/>
      <c r="LCS20" s="808"/>
      <c r="LCT20" s="808"/>
      <c r="LCU20" s="808"/>
      <c r="LCV20" s="808"/>
      <c r="LCW20" s="808"/>
      <c r="LCX20" s="808"/>
      <c r="LCY20" s="808"/>
      <c r="LCZ20" s="808"/>
      <c r="LDA20" s="808"/>
      <c r="LDB20" s="808"/>
      <c r="LDC20" s="808"/>
      <c r="LDD20" s="808"/>
      <c r="LDE20" s="808"/>
      <c r="LDF20" s="808"/>
      <c r="LDG20" s="808"/>
      <c r="LDH20" s="808"/>
      <c r="LDI20" s="808"/>
      <c r="LDJ20" s="808"/>
      <c r="LDK20" s="808"/>
      <c r="LDL20" s="808"/>
      <c r="LDM20" s="808"/>
      <c r="LDN20" s="808"/>
      <c r="LDO20" s="808"/>
      <c r="LDP20" s="808"/>
      <c r="LDQ20" s="808"/>
      <c r="LDR20" s="808"/>
      <c r="LDS20" s="808"/>
      <c r="LDT20" s="808"/>
      <c r="LDU20" s="808"/>
      <c r="LDV20" s="808"/>
      <c r="LDW20" s="808"/>
      <c r="LDX20" s="808"/>
      <c r="LDY20" s="808"/>
      <c r="LDZ20" s="808"/>
      <c r="LEA20" s="808"/>
      <c r="LEB20" s="808"/>
      <c r="LEC20" s="808"/>
      <c r="LED20" s="808"/>
      <c r="LEE20" s="808"/>
      <c r="LEF20" s="808"/>
      <c r="LEG20" s="808"/>
      <c r="LEH20" s="808"/>
      <c r="LEI20" s="808"/>
      <c r="LEJ20" s="808"/>
      <c r="LEK20" s="808"/>
      <c r="LEL20" s="808"/>
      <c r="LEM20" s="808"/>
      <c r="LEN20" s="808"/>
      <c r="LEO20" s="808"/>
      <c r="LEP20" s="808"/>
      <c r="LEQ20" s="808"/>
      <c r="LER20" s="808"/>
      <c r="LES20" s="808"/>
      <c r="LET20" s="808"/>
      <c r="LEU20" s="808"/>
      <c r="LEV20" s="808"/>
      <c r="LEW20" s="808"/>
      <c r="LEX20" s="808"/>
      <c r="LEY20" s="808"/>
      <c r="LEZ20" s="808"/>
      <c r="LFA20" s="808"/>
      <c r="LFB20" s="808"/>
      <c r="LFC20" s="808"/>
      <c r="LFD20" s="808"/>
      <c r="LFE20" s="808"/>
      <c r="LFF20" s="808"/>
      <c r="LFG20" s="808"/>
      <c r="LFH20" s="808"/>
      <c r="LFI20" s="808"/>
      <c r="LFJ20" s="808"/>
      <c r="LFK20" s="808"/>
      <c r="LFL20" s="808"/>
      <c r="LFM20" s="808"/>
      <c r="LFN20" s="808"/>
      <c r="LFO20" s="808"/>
      <c r="LFP20" s="808"/>
      <c r="LFQ20" s="808"/>
      <c r="LFR20" s="808"/>
      <c r="LFS20" s="808"/>
      <c r="LFT20" s="808"/>
      <c r="LFU20" s="808"/>
      <c r="LFV20" s="808"/>
      <c r="LFW20" s="808"/>
      <c r="LFX20" s="808"/>
      <c r="LFY20" s="808"/>
      <c r="LFZ20" s="808"/>
      <c r="LGA20" s="808"/>
      <c r="LGB20" s="808"/>
      <c r="LGC20" s="808"/>
      <c r="LGD20" s="808"/>
      <c r="LGE20" s="808"/>
      <c r="LGF20" s="808"/>
      <c r="LGG20" s="808"/>
      <c r="LGH20" s="808"/>
      <c r="LGI20" s="808"/>
      <c r="LGJ20" s="808"/>
      <c r="LGK20" s="808"/>
      <c r="LGL20" s="808"/>
      <c r="LGM20" s="808"/>
      <c r="LGN20" s="808"/>
      <c r="LGO20" s="808"/>
      <c r="LGP20" s="808"/>
      <c r="LGQ20" s="808"/>
      <c r="LGR20" s="808"/>
      <c r="LGS20" s="808"/>
      <c r="LGT20" s="808"/>
      <c r="LGU20" s="808"/>
      <c r="LGV20" s="808"/>
      <c r="LGW20" s="808"/>
      <c r="LGX20" s="808"/>
      <c r="LGY20" s="808"/>
      <c r="LGZ20" s="808"/>
      <c r="LHA20" s="808"/>
      <c r="LHB20" s="808"/>
      <c r="LHC20" s="808"/>
      <c r="LHD20" s="808"/>
      <c r="LHE20" s="808"/>
      <c r="LHF20" s="808"/>
      <c r="LHG20" s="808"/>
      <c r="LHH20" s="808"/>
      <c r="LHI20" s="808"/>
      <c r="LHJ20" s="808"/>
      <c r="LHK20" s="808"/>
      <c r="LHL20" s="808"/>
      <c r="LHM20" s="808"/>
      <c r="LHN20" s="808"/>
      <c r="LHO20" s="808"/>
      <c r="LHP20" s="808"/>
      <c r="LHQ20" s="808"/>
      <c r="LHR20" s="808"/>
      <c r="LHS20" s="808"/>
      <c r="LHT20" s="808"/>
      <c r="LHU20" s="808"/>
      <c r="LHV20" s="808"/>
      <c r="LHW20" s="808"/>
      <c r="LHX20" s="808"/>
      <c r="LHY20" s="808"/>
      <c r="LHZ20" s="808"/>
      <c r="LIA20" s="808"/>
      <c r="LIB20" s="808"/>
      <c r="LIC20" s="808"/>
      <c r="LID20" s="808"/>
      <c r="LIE20" s="808"/>
      <c r="LIF20" s="808"/>
      <c r="LIG20" s="808"/>
      <c r="LIH20" s="808"/>
      <c r="LII20" s="808"/>
      <c r="LIJ20" s="808"/>
      <c r="LIK20" s="808"/>
      <c r="LIL20" s="808"/>
      <c r="LIM20" s="808"/>
      <c r="LIN20" s="808"/>
      <c r="LIO20" s="808"/>
      <c r="LIP20" s="808"/>
      <c r="LIQ20" s="808"/>
      <c r="LIR20" s="808"/>
      <c r="LIS20" s="808"/>
      <c r="LIT20" s="808"/>
      <c r="LIU20" s="808"/>
      <c r="LIV20" s="808"/>
      <c r="LIW20" s="808"/>
      <c r="LIX20" s="808"/>
      <c r="LIY20" s="808"/>
      <c r="LIZ20" s="808"/>
      <c r="LJA20" s="808"/>
      <c r="LJB20" s="808"/>
      <c r="LJC20" s="808"/>
      <c r="LJD20" s="808"/>
      <c r="LJE20" s="808"/>
      <c r="LJF20" s="808"/>
      <c r="LJG20" s="808"/>
      <c r="LJH20" s="808"/>
      <c r="LJI20" s="808"/>
      <c r="LJJ20" s="808"/>
      <c r="LJK20" s="808"/>
      <c r="LJL20" s="808"/>
      <c r="LJM20" s="808"/>
      <c r="LJN20" s="808"/>
      <c r="LJO20" s="808"/>
      <c r="LJP20" s="808"/>
      <c r="LJQ20" s="808"/>
      <c r="LJR20" s="808"/>
      <c r="LJS20" s="808"/>
      <c r="LJT20" s="808"/>
      <c r="LJU20" s="808"/>
      <c r="LJV20" s="808"/>
      <c r="LJW20" s="808"/>
      <c r="LJX20" s="808"/>
      <c r="LJY20" s="808"/>
      <c r="LJZ20" s="808"/>
      <c r="LKA20" s="808"/>
      <c r="LKB20" s="808"/>
      <c r="LKC20" s="808"/>
      <c r="LKD20" s="808"/>
      <c r="LKE20" s="808"/>
      <c r="LKF20" s="808"/>
      <c r="LKG20" s="808"/>
      <c r="LKH20" s="808"/>
      <c r="LKI20" s="808"/>
      <c r="LKJ20" s="808"/>
      <c r="LKK20" s="808"/>
      <c r="LKL20" s="808"/>
      <c r="LKM20" s="808"/>
      <c r="LKN20" s="808"/>
      <c r="LKO20" s="808"/>
      <c r="LKP20" s="808"/>
      <c r="LKQ20" s="808"/>
      <c r="LKR20" s="808"/>
      <c r="LKS20" s="808"/>
      <c r="LKT20" s="808"/>
      <c r="LKU20" s="808"/>
      <c r="LKV20" s="808"/>
      <c r="LKW20" s="808"/>
      <c r="LKX20" s="808"/>
      <c r="LKY20" s="808"/>
      <c r="LKZ20" s="808"/>
      <c r="LLA20" s="808"/>
      <c r="LLB20" s="808"/>
      <c r="LLC20" s="808"/>
      <c r="LLD20" s="808"/>
      <c r="LLE20" s="808"/>
      <c r="LLF20" s="808"/>
      <c r="LLG20" s="808"/>
      <c r="LLH20" s="808"/>
      <c r="LLI20" s="808"/>
      <c r="LLJ20" s="808"/>
      <c r="LLK20" s="808"/>
      <c r="LLL20" s="808"/>
      <c r="LLM20" s="808"/>
      <c r="LLN20" s="808"/>
      <c r="LLO20" s="808"/>
      <c r="LLP20" s="808"/>
      <c r="LLQ20" s="808"/>
      <c r="LLR20" s="808"/>
      <c r="LLS20" s="808"/>
      <c r="LLT20" s="808"/>
      <c r="LLU20" s="808"/>
      <c r="LLV20" s="808"/>
      <c r="LLW20" s="808"/>
      <c r="LLX20" s="808"/>
      <c r="LLY20" s="808"/>
      <c r="LLZ20" s="808"/>
      <c r="LMA20" s="808"/>
      <c r="LMB20" s="808"/>
      <c r="LMC20" s="808"/>
      <c r="LMD20" s="808"/>
      <c r="LME20" s="808"/>
      <c r="LMF20" s="808"/>
      <c r="LMG20" s="808"/>
      <c r="LMH20" s="808"/>
      <c r="LMI20" s="808"/>
      <c r="LMJ20" s="808"/>
      <c r="LMK20" s="808"/>
      <c r="LML20" s="808"/>
      <c r="LMM20" s="808"/>
      <c r="LMN20" s="808"/>
      <c r="LMO20" s="808"/>
      <c r="LMP20" s="808"/>
      <c r="LMQ20" s="808"/>
      <c r="LMR20" s="808"/>
      <c r="LMS20" s="808"/>
      <c r="LMT20" s="808"/>
      <c r="LMU20" s="808"/>
      <c r="LMV20" s="808"/>
      <c r="LMW20" s="808"/>
      <c r="LMX20" s="808"/>
      <c r="LMY20" s="808"/>
      <c r="LMZ20" s="808"/>
      <c r="LNA20" s="808"/>
      <c r="LNB20" s="808"/>
      <c r="LNC20" s="808"/>
      <c r="LND20" s="808"/>
      <c r="LNE20" s="808"/>
      <c r="LNF20" s="808"/>
      <c r="LNG20" s="808"/>
      <c r="LNH20" s="808"/>
      <c r="LNI20" s="808"/>
      <c r="LNJ20" s="808"/>
      <c r="LNK20" s="808"/>
      <c r="LNL20" s="808"/>
      <c r="LNM20" s="808"/>
      <c r="LNN20" s="808"/>
      <c r="LNO20" s="808"/>
      <c r="LNP20" s="808"/>
      <c r="LNQ20" s="808"/>
      <c r="LNR20" s="808"/>
      <c r="LNS20" s="808"/>
      <c r="LNT20" s="808"/>
      <c r="LNU20" s="808"/>
      <c r="LNV20" s="808"/>
      <c r="LNW20" s="808"/>
      <c r="LNX20" s="808"/>
      <c r="LNY20" s="808"/>
      <c r="LNZ20" s="808"/>
      <c r="LOA20" s="808"/>
      <c r="LOB20" s="808"/>
      <c r="LOC20" s="808"/>
      <c r="LOD20" s="808"/>
      <c r="LOE20" s="808"/>
      <c r="LOF20" s="808"/>
      <c r="LOG20" s="808"/>
      <c r="LOH20" s="808"/>
      <c r="LOI20" s="808"/>
      <c r="LOJ20" s="808"/>
      <c r="LOK20" s="808"/>
      <c r="LOL20" s="808"/>
      <c r="LOM20" s="808"/>
      <c r="LON20" s="808"/>
      <c r="LOO20" s="808"/>
      <c r="LOP20" s="808"/>
      <c r="LOQ20" s="808"/>
      <c r="LOR20" s="808"/>
      <c r="LOS20" s="808"/>
      <c r="LOT20" s="808"/>
      <c r="LOU20" s="808"/>
      <c r="LOV20" s="808"/>
      <c r="LOW20" s="808"/>
      <c r="LOX20" s="808"/>
      <c r="LOY20" s="808"/>
      <c r="LOZ20" s="808"/>
      <c r="LPA20" s="808"/>
      <c r="LPB20" s="808"/>
      <c r="LPC20" s="808"/>
      <c r="LPD20" s="808"/>
      <c r="LPE20" s="808"/>
      <c r="LPF20" s="808"/>
      <c r="LPG20" s="808"/>
      <c r="LPH20" s="808"/>
      <c r="LPI20" s="808"/>
      <c r="LPJ20" s="808"/>
      <c r="LPK20" s="808"/>
      <c r="LPL20" s="808"/>
      <c r="LPM20" s="808"/>
      <c r="LPN20" s="808"/>
      <c r="LPO20" s="808"/>
      <c r="LPP20" s="808"/>
      <c r="LPQ20" s="808"/>
      <c r="LPR20" s="808"/>
      <c r="LPS20" s="808"/>
      <c r="LPT20" s="808"/>
      <c r="LPU20" s="808"/>
      <c r="LPV20" s="808"/>
      <c r="LPW20" s="808"/>
      <c r="LPX20" s="808"/>
      <c r="LPY20" s="808"/>
      <c r="LPZ20" s="808"/>
      <c r="LQA20" s="808"/>
      <c r="LQB20" s="808"/>
      <c r="LQC20" s="808"/>
      <c r="LQD20" s="808"/>
      <c r="LQE20" s="808"/>
      <c r="LQF20" s="808"/>
      <c r="LQG20" s="808"/>
      <c r="LQH20" s="808"/>
      <c r="LQI20" s="808"/>
      <c r="LQJ20" s="808"/>
      <c r="LQK20" s="808"/>
      <c r="LQL20" s="808"/>
      <c r="LQM20" s="808"/>
      <c r="LQN20" s="808"/>
      <c r="LQO20" s="808"/>
      <c r="LQP20" s="808"/>
      <c r="LQQ20" s="808"/>
      <c r="LQR20" s="808"/>
      <c r="LQS20" s="808"/>
      <c r="LQT20" s="808"/>
      <c r="LQU20" s="808"/>
      <c r="LQV20" s="808"/>
      <c r="LQW20" s="808"/>
      <c r="LQX20" s="808"/>
      <c r="LQY20" s="808"/>
      <c r="LQZ20" s="808"/>
      <c r="LRA20" s="808"/>
      <c r="LRB20" s="808"/>
      <c r="LRC20" s="808"/>
      <c r="LRD20" s="808"/>
      <c r="LRE20" s="808"/>
      <c r="LRF20" s="808"/>
      <c r="LRG20" s="808"/>
      <c r="LRH20" s="808"/>
      <c r="LRI20" s="808"/>
      <c r="LRJ20" s="808"/>
      <c r="LRK20" s="808"/>
      <c r="LRL20" s="808"/>
      <c r="LRM20" s="808"/>
      <c r="LRN20" s="808"/>
      <c r="LRO20" s="808"/>
      <c r="LRP20" s="808"/>
      <c r="LRQ20" s="808"/>
      <c r="LRR20" s="808"/>
      <c r="LRS20" s="808"/>
      <c r="LRT20" s="808"/>
      <c r="LRU20" s="808"/>
      <c r="LRV20" s="808"/>
      <c r="LRW20" s="808"/>
      <c r="LRX20" s="808"/>
      <c r="LRY20" s="808"/>
      <c r="LRZ20" s="808"/>
      <c r="LSA20" s="808"/>
      <c r="LSB20" s="808"/>
      <c r="LSC20" s="808"/>
      <c r="LSD20" s="808"/>
      <c r="LSE20" s="808"/>
      <c r="LSF20" s="808"/>
      <c r="LSG20" s="808"/>
      <c r="LSH20" s="808"/>
      <c r="LSI20" s="808"/>
      <c r="LSJ20" s="808"/>
      <c r="LSK20" s="808"/>
      <c r="LSL20" s="808"/>
      <c r="LSM20" s="808"/>
      <c r="LSN20" s="808"/>
      <c r="LSO20" s="808"/>
      <c r="LSP20" s="808"/>
      <c r="LSQ20" s="808"/>
      <c r="LSR20" s="808"/>
      <c r="LSS20" s="808"/>
      <c r="LST20" s="808"/>
      <c r="LSU20" s="808"/>
      <c r="LSV20" s="808"/>
      <c r="LSW20" s="808"/>
      <c r="LSX20" s="808"/>
      <c r="LSY20" s="808"/>
      <c r="LSZ20" s="808"/>
      <c r="LTA20" s="808"/>
      <c r="LTB20" s="808"/>
      <c r="LTC20" s="808"/>
      <c r="LTD20" s="808"/>
      <c r="LTE20" s="808"/>
      <c r="LTF20" s="808"/>
      <c r="LTG20" s="808"/>
      <c r="LTH20" s="808"/>
      <c r="LTI20" s="808"/>
      <c r="LTJ20" s="808"/>
      <c r="LTK20" s="808"/>
      <c r="LTL20" s="808"/>
      <c r="LTM20" s="808"/>
      <c r="LTN20" s="808"/>
      <c r="LTO20" s="808"/>
      <c r="LTP20" s="808"/>
      <c r="LTQ20" s="808"/>
      <c r="LTR20" s="808"/>
      <c r="LTS20" s="808"/>
      <c r="LTT20" s="808"/>
      <c r="LTU20" s="808"/>
      <c r="LTV20" s="808"/>
      <c r="LTW20" s="808"/>
      <c r="LTX20" s="808"/>
      <c r="LTY20" s="808"/>
      <c r="LTZ20" s="808"/>
      <c r="LUA20" s="808"/>
      <c r="LUB20" s="808"/>
      <c r="LUC20" s="808"/>
      <c r="LUD20" s="808"/>
      <c r="LUE20" s="808"/>
      <c r="LUF20" s="808"/>
      <c r="LUG20" s="808"/>
      <c r="LUH20" s="808"/>
      <c r="LUI20" s="808"/>
      <c r="LUJ20" s="808"/>
      <c r="LUK20" s="808"/>
      <c r="LUL20" s="808"/>
      <c r="LUM20" s="808"/>
      <c r="LUN20" s="808"/>
      <c r="LUO20" s="808"/>
      <c r="LUP20" s="808"/>
      <c r="LUQ20" s="808"/>
      <c r="LUR20" s="808"/>
      <c r="LUS20" s="808"/>
      <c r="LUT20" s="808"/>
      <c r="LUU20" s="808"/>
      <c r="LUV20" s="808"/>
      <c r="LUW20" s="808"/>
      <c r="LUX20" s="808"/>
      <c r="LUY20" s="808"/>
      <c r="LUZ20" s="808"/>
      <c r="LVA20" s="808"/>
      <c r="LVB20" s="808"/>
      <c r="LVC20" s="808"/>
      <c r="LVD20" s="808"/>
      <c r="LVE20" s="808"/>
      <c r="LVF20" s="808"/>
      <c r="LVG20" s="808"/>
      <c r="LVH20" s="808"/>
      <c r="LVI20" s="808"/>
      <c r="LVJ20" s="808"/>
      <c r="LVK20" s="808"/>
      <c r="LVL20" s="808"/>
      <c r="LVM20" s="808"/>
      <c r="LVN20" s="808"/>
      <c r="LVO20" s="808"/>
      <c r="LVP20" s="808"/>
      <c r="LVQ20" s="808"/>
      <c r="LVR20" s="808"/>
      <c r="LVS20" s="808"/>
      <c r="LVT20" s="808"/>
      <c r="LVU20" s="808"/>
      <c r="LVV20" s="808"/>
      <c r="LVW20" s="808"/>
      <c r="LVX20" s="808"/>
      <c r="LVY20" s="808"/>
      <c r="LVZ20" s="808"/>
      <c r="LWA20" s="808"/>
      <c r="LWB20" s="808"/>
      <c r="LWC20" s="808"/>
      <c r="LWD20" s="808"/>
      <c r="LWE20" s="808"/>
      <c r="LWF20" s="808"/>
      <c r="LWG20" s="808"/>
      <c r="LWH20" s="808"/>
      <c r="LWI20" s="808"/>
      <c r="LWJ20" s="808"/>
      <c r="LWK20" s="808"/>
      <c r="LWL20" s="808"/>
      <c r="LWM20" s="808"/>
      <c r="LWN20" s="808"/>
      <c r="LWO20" s="808"/>
      <c r="LWP20" s="808"/>
      <c r="LWQ20" s="808"/>
      <c r="LWR20" s="808"/>
      <c r="LWS20" s="808"/>
      <c r="LWT20" s="808"/>
      <c r="LWU20" s="808"/>
      <c r="LWV20" s="808"/>
      <c r="LWW20" s="808"/>
      <c r="LWX20" s="808"/>
      <c r="LWY20" s="808"/>
      <c r="LWZ20" s="808"/>
      <c r="LXA20" s="808"/>
      <c r="LXB20" s="808"/>
      <c r="LXC20" s="808"/>
      <c r="LXD20" s="808"/>
      <c r="LXE20" s="808"/>
      <c r="LXF20" s="808"/>
      <c r="LXG20" s="808"/>
      <c r="LXH20" s="808"/>
      <c r="LXI20" s="808"/>
      <c r="LXJ20" s="808"/>
      <c r="LXK20" s="808"/>
      <c r="LXL20" s="808"/>
      <c r="LXM20" s="808"/>
      <c r="LXN20" s="808"/>
      <c r="LXO20" s="808"/>
      <c r="LXP20" s="808"/>
      <c r="LXQ20" s="808"/>
      <c r="LXR20" s="808"/>
      <c r="LXS20" s="808"/>
      <c r="LXT20" s="808"/>
      <c r="LXU20" s="808"/>
      <c r="LXV20" s="808"/>
      <c r="LXW20" s="808"/>
      <c r="LXX20" s="808"/>
      <c r="LXY20" s="808"/>
      <c r="LXZ20" s="808"/>
      <c r="LYA20" s="808"/>
      <c r="LYB20" s="808"/>
      <c r="LYC20" s="808"/>
      <c r="LYD20" s="808"/>
      <c r="LYE20" s="808"/>
      <c r="LYF20" s="808"/>
      <c r="LYG20" s="808"/>
      <c r="LYH20" s="808"/>
      <c r="LYI20" s="808"/>
      <c r="LYJ20" s="808"/>
      <c r="LYK20" s="808"/>
      <c r="LYL20" s="808"/>
      <c r="LYM20" s="808"/>
      <c r="LYN20" s="808"/>
      <c r="LYO20" s="808"/>
      <c r="LYP20" s="808"/>
      <c r="LYQ20" s="808"/>
      <c r="LYR20" s="808"/>
      <c r="LYS20" s="808"/>
      <c r="LYT20" s="808"/>
      <c r="LYU20" s="808"/>
      <c r="LYV20" s="808"/>
      <c r="LYW20" s="808"/>
      <c r="LYX20" s="808"/>
      <c r="LYY20" s="808"/>
      <c r="LYZ20" s="808"/>
      <c r="LZA20" s="808"/>
      <c r="LZB20" s="808"/>
      <c r="LZC20" s="808"/>
      <c r="LZD20" s="808"/>
      <c r="LZE20" s="808"/>
      <c r="LZF20" s="808"/>
      <c r="LZG20" s="808"/>
      <c r="LZH20" s="808"/>
      <c r="LZI20" s="808"/>
      <c r="LZJ20" s="808"/>
      <c r="LZK20" s="808"/>
      <c r="LZL20" s="808"/>
      <c r="LZM20" s="808"/>
      <c r="LZN20" s="808"/>
      <c r="LZO20" s="808"/>
      <c r="LZP20" s="808"/>
      <c r="LZQ20" s="808"/>
      <c r="LZR20" s="808"/>
      <c r="LZS20" s="808"/>
      <c r="LZT20" s="808"/>
      <c r="LZU20" s="808"/>
      <c r="LZV20" s="808"/>
      <c r="LZW20" s="808"/>
      <c r="LZX20" s="808"/>
      <c r="LZY20" s="808"/>
      <c r="LZZ20" s="808"/>
      <c r="MAA20" s="808"/>
      <c r="MAB20" s="808"/>
      <c r="MAC20" s="808"/>
      <c r="MAD20" s="808"/>
      <c r="MAE20" s="808"/>
      <c r="MAF20" s="808"/>
      <c r="MAG20" s="808"/>
      <c r="MAH20" s="808"/>
      <c r="MAI20" s="808"/>
      <c r="MAJ20" s="808"/>
      <c r="MAK20" s="808"/>
      <c r="MAL20" s="808"/>
      <c r="MAM20" s="808"/>
      <c r="MAN20" s="808"/>
      <c r="MAO20" s="808"/>
      <c r="MAP20" s="808"/>
      <c r="MAQ20" s="808"/>
      <c r="MAR20" s="808"/>
      <c r="MAS20" s="808"/>
      <c r="MAT20" s="808"/>
      <c r="MAU20" s="808"/>
      <c r="MAV20" s="808"/>
      <c r="MAW20" s="808"/>
      <c r="MAX20" s="808"/>
      <c r="MAY20" s="808"/>
      <c r="MAZ20" s="808"/>
      <c r="MBA20" s="808"/>
      <c r="MBB20" s="808"/>
      <c r="MBC20" s="808"/>
      <c r="MBD20" s="808"/>
      <c r="MBE20" s="808"/>
      <c r="MBF20" s="808"/>
      <c r="MBG20" s="808"/>
      <c r="MBH20" s="808"/>
      <c r="MBI20" s="808"/>
      <c r="MBJ20" s="808"/>
      <c r="MBK20" s="808"/>
      <c r="MBL20" s="808"/>
      <c r="MBM20" s="808"/>
      <c r="MBN20" s="808"/>
      <c r="MBO20" s="808"/>
      <c r="MBP20" s="808"/>
      <c r="MBQ20" s="808"/>
      <c r="MBR20" s="808"/>
      <c r="MBS20" s="808"/>
      <c r="MBT20" s="808"/>
      <c r="MBU20" s="808"/>
      <c r="MBV20" s="808"/>
      <c r="MBW20" s="808"/>
      <c r="MBX20" s="808"/>
      <c r="MBY20" s="808"/>
      <c r="MBZ20" s="808"/>
      <c r="MCA20" s="808"/>
      <c r="MCB20" s="808"/>
      <c r="MCC20" s="808"/>
      <c r="MCD20" s="808"/>
      <c r="MCE20" s="808"/>
      <c r="MCF20" s="808"/>
      <c r="MCG20" s="808"/>
      <c r="MCH20" s="808"/>
      <c r="MCI20" s="808"/>
      <c r="MCJ20" s="808"/>
      <c r="MCK20" s="808"/>
      <c r="MCL20" s="808"/>
      <c r="MCM20" s="808"/>
      <c r="MCN20" s="808"/>
      <c r="MCO20" s="808"/>
      <c r="MCP20" s="808"/>
      <c r="MCQ20" s="808"/>
      <c r="MCR20" s="808"/>
      <c r="MCS20" s="808"/>
      <c r="MCT20" s="808"/>
      <c r="MCU20" s="808"/>
      <c r="MCV20" s="808"/>
      <c r="MCW20" s="808"/>
      <c r="MCX20" s="808"/>
      <c r="MCY20" s="808"/>
      <c r="MCZ20" s="808"/>
      <c r="MDA20" s="808"/>
      <c r="MDB20" s="808"/>
      <c r="MDC20" s="808"/>
      <c r="MDD20" s="808"/>
      <c r="MDE20" s="808"/>
      <c r="MDF20" s="808"/>
      <c r="MDG20" s="808"/>
      <c r="MDH20" s="808"/>
      <c r="MDI20" s="808"/>
      <c r="MDJ20" s="808"/>
      <c r="MDK20" s="808"/>
      <c r="MDL20" s="808"/>
      <c r="MDM20" s="808"/>
      <c r="MDN20" s="808"/>
      <c r="MDO20" s="808"/>
      <c r="MDP20" s="808"/>
      <c r="MDQ20" s="808"/>
      <c r="MDR20" s="808"/>
      <c r="MDS20" s="808"/>
      <c r="MDT20" s="808"/>
      <c r="MDU20" s="808"/>
      <c r="MDV20" s="808"/>
      <c r="MDW20" s="808"/>
      <c r="MDX20" s="808"/>
      <c r="MDY20" s="808"/>
      <c r="MDZ20" s="808"/>
      <c r="MEA20" s="808"/>
      <c r="MEB20" s="808"/>
      <c r="MEC20" s="808"/>
      <c r="MED20" s="808"/>
      <c r="MEE20" s="808"/>
      <c r="MEF20" s="808"/>
      <c r="MEG20" s="808"/>
      <c r="MEH20" s="808"/>
      <c r="MEI20" s="808"/>
      <c r="MEJ20" s="808"/>
      <c r="MEK20" s="808"/>
      <c r="MEL20" s="808"/>
      <c r="MEM20" s="808"/>
      <c r="MEN20" s="808"/>
      <c r="MEO20" s="808"/>
      <c r="MEP20" s="808"/>
      <c r="MEQ20" s="808"/>
      <c r="MER20" s="808"/>
      <c r="MES20" s="808"/>
      <c r="MET20" s="808"/>
      <c r="MEU20" s="808"/>
      <c r="MEV20" s="808"/>
      <c r="MEW20" s="808"/>
      <c r="MEX20" s="808"/>
      <c r="MEY20" s="808"/>
      <c r="MEZ20" s="808"/>
      <c r="MFA20" s="808"/>
      <c r="MFB20" s="808"/>
      <c r="MFC20" s="808"/>
      <c r="MFD20" s="808"/>
      <c r="MFE20" s="808"/>
      <c r="MFF20" s="808"/>
      <c r="MFG20" s="808"/>
      <c r="MFH20" s="808"/>
      <c r="MFI20" s="808"/>
      <c r="MFJ20" s="808"/>
      <c r="MFK20" s="808"/>
      <c r="MFL20" s="808"/>
      <c r="MFM20" s="808"/>
      <c r="MFN20" s="808"/>
      <c r="MFO20" s="808"/>
      <c r="MFP20" s="808"/>
      <c r="MFQ20" s="808"/>
      <c r="MFR20" s="808"/>
      <c r="MFS20" s="808"/>
      <c r="MFT20" s="808"/>
      <c r="MFU20" s="808"/>
      <c r="MFV20" s="808"/>
      <c r="MFW20" s="808"/>
      <c r="MFX20" s="808"/>
      <c r="MFY20" s="808"/>
      <c r="MFZ20" s="808"/>
      <c r="MGA20" s="808"/>
      <c r="MGB20" s="808"/>
      <c r="MGC20" s="808"/>
      <c r="MGD20" s="808"/>
      <c r="MGE20" s="808"/>
      <c r="MGF20" s="808"/>
      <c r="MGG20" s="808"/>
      <c r="MGH20" s="808"/>
      <c r="MGI20" s="808"/>
      <c r="MGJ20" s="808"/>
      <c r="MGK20" s="808"/>
      <c r="MGL20" s="808"/>
      <c r="MGM20" s="808"/>
      <c r="MGN20" s="808"/>
      <c r="MGO20" s="808"/>
      <c r="MGP20" s="808"/>
      <c r="MGQ20" s="808"/>
      <c r="MGR20" s="808"/>
      <c r="MGS20" s="808"/>
      <c r="MGT20" s="808"/>
      <c r="MGU20" s="808"/>
      <c r="MGV20" s="808"/>
      <c r="MGW20" s="808"/>
      <c r="MGX20" s="808"/>
      <c r="MGY20" s="808"/>
      <c r="MGZ20" s="808"/>
      <c r="MHA20" s="808"/>
      <c r="MHB20" s="808"/>
      <c r="MHC20" s="808"/>
      <c r="MHD20" s="808"/>
      <c r="MHE20" s="808"/>
      <c r="MHF20" s="808"/>
      <c r="MHG20" s="808"/>
      <c r="MHH20" s="808"/>
      <c r="MHI20" s="808"/>
      <c r="MHJ20" s="808"/>
      <c r="MHK20" s="808"/>
      <c r="MHL20" s="808"/>
      <c r="MHM20" s="808"/>
      <c r="MHN20" s="808"/>
      <c r="MHO20" s="808"/>
      <c r="MHP20" s="808"/>
      <c r="MHQ20" s="808"/>
      <c r="MHR20" s="808"/>
      <c r="MHS20" s="808"/>
      <c r="MHT20" s="808"/>
      <c r="MHU20" s="808"/>
      <c r="MHV20" s="808"/>
      <c r="MHW20" s="808"/>
      <c r="MHX20" s="808"/>
      <c r="MHY20" s="808"/>
      <c r="MHZ20" s="808"/>
      <c r="MIA20" s="808"/>
      <c r="MIB20" s="808"/>
      <c r="MIC20" s="808"/>
      <c r="MID20" s="808"/>
      <c r="MIE20" s="808"/>
      <c r="MIF20" s="808"/>
      <c r="MIG20" s="808"/>
      <c r="MIH20" s="808"/>
      <c r="MII20" s="808"/>
      <c r="MIJ20" s="808"/>
      <c r="MIK20" s="808"/>
      <c r="MIL20" s="808"/>
      <c r="MIM20" s="808"/>
      <c r="MIN20" s="808"/>
      <c r="MIO20" s="808"/>
      <c r="MIP20" s="808"/>
      <c r="MIQ20" s="808"/>
      <c r="MIR20" s="808"/>
      <c r="MIS20" s="808"/>
      <c r="MIT20" s="808"/>
      <c r="MIU20" s="808"/>
      <c r="MIV20" s="808"/>
      <c r="MIW20" s="808"/>
      <c r="MIX20" s="808"/>
      <c r="MIY20" s="808"/>
      <c r="MIZ20" s="808"/>
      <c r="MJA20" s="808"/>
      <c r="MJB20" s="808"/>
      <c r="MJC20" s="808"/>
      <c r="MJD20" s="808"/>
      <c r="MJE20" s="808"/>
      <c r="MJF20" s="808"/>
      <c r="MJG20" s="808"/>
      <c r="MJH20" s="808"/>
      <c r="MJI20" s="808"/>
      <c r="MJJ20" s="808"/>
      <c r="MJK20" s="808"/>
      <c r="MJL20" s="808"/>
      <c r="MJM20" s="808"/>
      <c r="MJN20" s="808"/>
      <c r="MJO20" s="808"/>
      <c r="MJP20" s="808"/>
      <c r="MJQ20" s="808"/>
      <c r="MJR20" s="808"/>
      <c r="MJS20" s="808"/>
      <c r="MJT20" s="808"/>
      <c r="MJU20" s="808"/>
      <c r="MJV20" s="808"/>
      <c r="MJW20" s="808"/>
      <c r="MJX20" s="808"/>
      <c r="MJY20" s="808"/>
      <c r="MJZ20" s="808"/>
      <c r="MKA20" s="808"/>
      <c r="MKB20" s="808"/>
      <c r="MKC20" s="808"/>
      <c r="MKD20" s="808"/>
      <c r="MKE20" s="808"/>
      <c r="MKF20" s="808"/>
      <c r="MKG20" s="808"/>
      <c r="MKH20" s="808"/>
      <c r="MKI20" s="808"/>
      <c r="MKJ20" s="808"/>
      <c r="MKK20" s="808"/>
      <c r="MKL20" s="808"/>
      <c r="MKM20" s="808"/>
      <c r="MKN20" s="808"/>
      <c r="MKO20" s="808"/>
      <c r="MKP20" s="808"/>
      <c r="MKQ20" s="808"/>
      <c r="MKR20" s="808"/>
      <c r="MKS20" s="808"/>
      <c r="MKT20" s="808"/>
      <c r="MKU20" s="808"/>
      <c r="MKV20" s="808"/>
      <c r="MKW20" s="808"/>
      <c r="MKX20" s="808"/>
      <c r="MKY20" s="808"/>
      <c r="MKZ20" s="808"/>
      <c r="MLA20" s="808"/>
      <c r="MLB20" s="808"/>
      <c r="MLC20" s="808"/>
      <c r="MLD20" s="808"/>
      <c r="MLE20" s="808"/>
      <c r="MLF20" s="808"/>
      <c r="MLG20" s="808"/>
      <c r="MLH20" s="808"/>
      <c r="MLI20" s="808"/>
      <c r="MLJ20" s="808"/>
      <c r="MLK20" s="808"/>
      <c r="MLL20" s="808"/>
      <c r="MLM20" s="808"/>
      <c r="MLN20" s="808"/>
      <c r="MLO20" s="808"/>
      <c r="MLP20" s="808"/>
      <c r="MLQ20" s="808"/>
      <c r="MLR20" s="808"/>
      <c r="MLS20" s="808"/>
      <c r="MLT20" s="808"/>
      <c r="MLU20" s="808"/>
      <c r="MLV20" s="808"/>
      <c r="MLW20" s="808"/>
      <c r="MLX20" s="808"/>
      <c r="MLY20" s="808"/>
      <c r="MLZ20" s="808"/>
      <c r="MMA20" s="808"/>
      <c r="MMB20" s="808"/>
      <c r="MMC20" s="808"/>
      <c r="MMD20" s="808"/>
      <c r="MME20" s="808"/>
      <c r="MMF20" s="808"/>
      <c r="MMG20" s="808"/>
      <c r="MMH20" s="808"/>
      <c r="MMI20" s="808"/>
      <c r="MMJ20" s="808"/>
      <c r="MMK20" s="808"/>
      <c r="MML20" s="808"/>
      <c r="MMM20" s="808"/>
      <c r="MMN20" s="808"/>
      <c r="MMO20" s="808"/>
      <c r="MMP20" s="808"/>
      <c r="MMQ20" s="808"/>
      <c r="MMR20" s="808"/>
      <c r="MMS20" s="808"/>
      <c r="MMT20" s="808"/>
      <c r="MMU20" s="808"/>
      <c r="MMV20" s="808"/>
      <c r="MMW20" s="808"/>
      <c r="MMX20" s="808"/>
      <c r="MMY20" s="808"/>
      <c r="MMZ20" s="808"/>
      <c r="MNA20" s="808"/>
      <c r="MNB20" s="808"/>
      <c r="MNC20" s="808"/>
      <c r="MND20" s="808"/>
      <c r="MNE20" s="808"/>
      <c r="MNF20" s="808"/>
      <c r="MNG20" s="808"/>
      <c r="MNH20" s="808"/>
      <c r="MNI20" s="808"/>
      <c r="MNJ20" s="808"/>
      <c r="MNK20" s="808"/>
      <c r="MNL20" s="808"/>
      <c r="MNM20" s="808"/>
      <c r="MNN20" s="808"/>
      <c r="MNO20" s="808"/>
      <c r="MNP20" s="808"/>
      <c r="MNQ20" s="808"/>
      <c r="MNR20" s="808"/>
      <c r="MNS20" s="808"/>
      <c r="MNT20" s="808"/>
      <c r="MNU20" s="808"/>
      <c r="MNV20" s="808"/>
      <c r="MNW20" s="808"/>
      <c r="MNX20" s="808"/>
      <c r="MNY20" s="808"/>
      <c r="MNZ20" s="808"/>
      <c r="MOA20" s="808"/>
      <c r="MOB20" s="808"/>
      <c r="MOC20" s="808"/>
      <c r="MOD20" s="808"/>
      <c r="MOE20" s="808"/>
      <c r="MOF20" s="808"/>
      <c r="MOG20" s="808"/>
      <c r="MOH20" s="808"/>
      <c r="MOI20" s="808"/>
      <c r="MOJ20" s="808"/>
      <c r="MOK20" s="808"/>
      <c r="MOL20" s="808"/>
      <c r="MOM20" s="808"/>
      <c r="MON20" s="808"/>
      <c r="MOO20" s="808"/>
      <c r="MOP20" s="808"/>
      <c r="MOQ20" s="808"/>
      <c r="MOR20" s="808"/>
      <c r="MOS20" s="808"/>
      <c r="MOT20" s="808"/>
      <c r="MOU20" s="808"/>
      <c r="MOV20" s="808"/>
      <c r="MOW20" s="808"/>
      <c r="MOX20" s="808"/>
      <c r="MOY20" s="808"/>
      <c r="MOZ20" s="808"/>
      <c r="MPA20" s="808"/>
      <c r="MPB20" s="808"/>
      <c r="MPC20" s="808"/>
      <c r="MPD20" s="808"/>
      <c r="MPE20" s="808"/>
      <c r="MPF20" s="808"/>
      <c r="MPG20" s="808"/>
      <c r="MPH20" s="808"/>
      <c r="MPI20" s="808"/>
      <c r="MPJ20" s="808"/>
      <c r="MPK20" s="808"/>
      <c r="MPL20" s="808"/>
      <c r="MPM20" s="808"/>
      <c r="MPN20" s="808"/>
      <c r="MPO20" s="808"/>
      <c r="MPP20" s="808"/>
      <c r="MPQ20" s="808"/>
      <c r="MPR20" s="808"/>
      <c r="MPS20" s="808"/>
      <c r="MPT20" s="808"/>
      <c r="MPU20" s="808"/>
      <c r="MPV20" s="808"/>
      <c r="MPW20" s="808"/>
      <c r="MPX20" s="808"/>
      <c r="MPY20" s="808"/>
      <c r="MPZ20" s="808"/>
      <c r="MQA20" s="808"/>
      <c r="MQB20" s="808"/>
      <c r="MQC20" s="808"/>
      <c r="MQD20" s="808"/>
      <c r="MQE20" s="808"/>
      <c r="MQF20" s="808"/>
      <c r="MQG20" s="808"/>
      <c r="MQH20" s="808"/>
      <c r="MQI20" s="808"/>
      <c r="MQJ20" s="808"/>
      <c r="MQK20" s="808"/>
      <c r="MQL20" s="808"/>
      <c r="MQM20" s="808"/>
      <c r="MQN20" s="808"/>
      <c r="MQO20" s="808"/>
      <c r="MQP20" s="808"/>
      <c r="MQQ20" s="808"/>
      <c r="MQR20" s="808"/>
      <c r="MQS20" s="808"/>
      <c r="MQT20" s="808"/>
      <c r="MQU20" s="808"/>
      <c r="MQV20" s="808"/>
      <c r="MQW20" s="808"/>
      <c r="MQX20" s="808"/>
      <c r="MQY20" s="808"/>
      <c r="MQZ20" s="808"/>
      <c r="MRA20" s="808"/>
      <c r="MRB20" s="808"/>
      <c r="MRC20" s="808"/>
      <c r="MRD20" s="808"/>
      <c r="MRE20" s="808"/>
      <c r="MRF20" s="808"/>
      <c r="MRG20" s="808"/>
      <c r="MRH20" s="808"/>
      <c r="MRI20" s="808"/>
      <c r="MRJ20" s="808"/>
      <c r="MRK20" s="808"/>
      <c r="MRL20" s="808"/>
      <c r="MRM20" s="808"/>
      <c r="MRN20" s="808"/>
      <c r="MRO20" s="808"/>
      <c r="MRP20" s="808"/>
      <c r="MRQ20" s="808"/>
      <c r="MRR20" s="808"/>
      <c r="MRS20" s="808"/>
      <c r="MRT20" s="808"/>
      <c r="MRU20" s="808"/>
      <c r="MRV20" s="808"/>
      <c r="MRW20" s="808"/>
      <c r="MRX20" s="808"/>
      <c r="MRY20" s="808"/>
      <c r="MRZ20" s="808"/>
      <c r="MSA20" s="808"/>
      <c r="MSB20" s="808"/>
      <c r="MSC20" s="808"/>
      <c r="MSD20" s="808"/>
      <c r="MSE20" s="808"/>
      <c r="MSF20" s="808"/>
      <c r="MSG20" s="808"/>
      <c r="MSH20" s="808"/>
      <c r="MSI20" s="808"/>
      <c r="MSJ20" s="808"/>
      <c r="MSK20" s="808"/>
      <c r="MSL20" s="808"/>
      <c r="MSM20" s="808"/>
      <c r="MSN20" s="808"/>
      <c r="MSO20" s="808"/>
      <c r="MSP20" s="808"/>
      <c r="MSQ20" s="808"/>
      <c r="MSR20" s="808"/>
      <c r="MSS20" s="808"/>
      <c r="MST20" s="808"/>
      <c r="MSU20" s="808"/>
      <c r="MSV20" s="808"/>
      <c r="MSW20" s="808"/>
      <c r="MSX20" s="808"/>
      <c r="MSY20" s="808"/>
      <c r="MSZ20" s="808"/>
      <c r="MTA20" s="808"/>
      <c r="MTB20" s="808"/>
      <c r="MTC20" s="808"/>
      <c r="MTD20" s="808"/>
      <c r="MTE20" s="808"/>
      <c r="MTF20" s="808"/>
      <c r="MTG20" s="808"/>
      <c r="MTH20" s="808"/>
      <c r="MTI20" s="808"/>
      <c r="MTJ20" s="808"/>
      <c r="MTK20" s="808"/>
      <c r="MTL20" s="808"/>
      <c r="MTM20" s="808"/>
      <c r="MTN20" s="808"/>
      <c r="MTO20" s="808"/>
      <c r="MTP20" s="808"/>
      <c r="MTQ20" s="808"/>
      <c r="MTR20" s="808"/>
      <c r="MTS20" s="808"/>
      <c r="MTT20" s="808"/>
      <c r="MTU20" s="808"/>
      <c r="MTV20" s="808"/>
      <c r="MTW20" s="808"/>
      <c r="MTX20" s="808"/>
      <c r="MTY20" s="808"/>
      <c r="MTZ20" s="808"/>
      <c r="MUA20" s="808"/>
      <c r="MUB20" s="808"/>
      <c r="MUC20" s="808"/>
      <c r="MUD20" s="808"/>
      <c r="MUE20" s="808"/>
      <c r="MUF20" s="808"/>
      <c r="MUG20" s="808"/>
      <c r="MUH20" s="808"/>
      <c r="MUI20" s="808"/>
      <c r="MUJ20" s="808"/>
      <c r="MUK20" s="808"/>
      <c r="MUL20" s="808"/>
      <c r="MUM20" s="808"/>
      <c r="MUN20" s="808"/>
      <c r="MUO20" s="808"/>
      <c r="MUP20" s="808"/>
      <c r="MUQ20" s="808"/>
      <c r="MUR20" s="808"/>
      <c r="MUS20" s="808"/>
      <c r="MUT20" s="808"/>
      <c r="MUU20" s="808"/>
      <c r="MUV20" s="808"/>
      <c r="MUW20" s="808"/>
      <c r="MUX20" s="808"/>
      <c r="MUY20" s="808"/>
      <c r="MUZ20" s="808"/>
      <c r="MVA20" s="808"/>
      <c r="MVB20" s="808"/>
      <c r="MVC20" s="808"/>
      <c r="MVD20" s="808"/>
      <c r="MVE20" s="808"/>
      <c r="MVF20" s="808"/>
      <c r="MVG20" s="808"/>
      <c r="MVH20" s="808"/>
      <c r="MVI20" s="808"/>
      <c r="MVJ20" s="808"/>
      <c r="MVK20" s="808"/>
      <c r="MVL20" s="808"/>
      <c r="MVM20" s="808"/>
      <c r="MVN20" s="808"/>
      <c r="MVO20" s="808"/>
      <c r="MVP20" s="808"/>
      <c r="MVQ20" s="808"/>
      <c r="MVR20" s="808"/>
      <c r="MVS20" s="808"/>
      <c r="MVT20" s="808"/>
      <c r="MVU20" s="808"/>
      <c r="MVV20" s="808"/>
      <c r="MVW20" s="808"/>
      <c r="MVX20" s="808"/>
      <c r="MVY20" s="808"/>
      <c r="MVZ20" s="808"/>
      <c r="MWA20" s="808"/>
      <c r="MWB20" s="808"/>
      <c r="MWC20" s="808"/>
      <c r="MWD20" s="808"/>
      <c r="MWE20" s="808"/>
      <c r="MWF20" s="808"/>
      <c r="MWG20" s="808"/>
      <c r="MWH20" s="808"/>
      <c r="MWI20" s="808"/>
      <c r="MWJ20" s="808"/>
      <c r="MWK20" s="808"/>
      <c r="MWL20" s="808"/>
      <c r="MWM20" s="808"/>
      <c r="MWN20" s="808"/>
      <c r="MWO20" s="808"/>
      <c r="MWP20" s="808"/>
      <c r="MWQ20" s="808"/>
      <c r="MWR20" s="808"/>
      <c r="MWS20" s="808"/>
      <c r="MWT20" s="808"/>
      <c r="MWU20" s="808"/>
      <c r="MWV20" s="808"/>
      <c r="MWW20" s="808"/>
      <c r="MWX20" s="808"/>
      <c r="MWY20" s="808"/>
      <c r="MWZ20" s="808"/>
      <c r="MXA20" s="808"/>
      <c r="MXB20" s="808"/>
      <c r="MXC20" s="808"/>
      <c r="MXD20" s="808"/>
      <c r="MXE20" s="808"/>
      <c r="MXF20" s="808"/>
      <c r="MXG20" s="808"/>
      <c r="MXH20" s="808"/>
      <c r="MXI20" s="808"/>
      <c r="MXJ20" s="808"/>
      <c r="MXK20" s="808"/>
      <c r="MXL20" s="808"/>
      <c r="MXM20" s="808"/>
      <c r="MXN20" s="808"/>
      <c r="MXO20" s="808"/>
      <c r="MXP20" s="808"/>
      <c r="MXQ20" s="808"/>
      <c r="MXR20" s="808"/>
      <c r="MXS20" s="808"/>
      <c r="MXT20" s="808"/>
      <c r="MXU20" s="808"/>
      <c r="MXV20" s="808"/>
      <c r="MXW20" s="808"/>
      <c r="MXX20" s="808"/>
      <c r="MXY20" s="808"/>
      <c r="MXZ20" s="808"/>
      <c r="MYA20" s="808"/>
      <c r="MYB20" s="808"/>
      <c r="MYC20" s="808"/>
      <c r="MYD20" s="808"/>
      <c r="MYE20" s="808"/>
      <c r="MYF20" s="808"/>
      <c r="MYG20" s="808"/>
      <c r="MYH20" s="808"/>
      <c r="MYI20" s="808"/>
      <c r="MYJ20" s="808"/>
      <c r="MYK20" s="808"/>
      <c r="MYL20" s="808"/>
      <c r="MYM20" s="808"/>
      <c r="MYN20" s="808"/>
      <c r="MYO20" s="808"/>
      <c r="MYP20" s="808"/>
      <c r="MYQ20" s="808"/>
      <c r="MYR20" s="808"/>
      <c r="MYS20" s="808"/>
      <c r="MYT20" s="808"/>
      <c r="MYU20" s="808"/>
      <c r="MYV20" s="808"/>
      <c r="MYW20" s="808"/>
      <c r="MYX20" s="808"/>
      <c r="MYY20" s="808"/>
      <c r="MYZ20" s="808"/>
      <c r="MZA20" s="808"/>
      <c r="MZB20" s="808"/>
      <c r="MZC20" s="808"/>
      <c r="MZD20" s="808"/>
      <c r="MZE20" s="808"/>
      <c r="MZF20" s="808"/>
      <c r="MZG20" s="808"/>
      <c r="MZH20" s="808"/>
      <c r="MZI20" s="808"/>
      <c r="MZJ20" s="808"/>
      <c r="MZK20" s="808"/>
      <c r="MZL20" s="808"/>
      <c r="MZM20" s="808"/>
      <c r="MZN20" s="808"/>
      <c r="MZO20" s="808"/>
      <c r="MZP20" s="808"/>
      <c r="MZQ20" s="808"/>
      <c r="MZR20" s="808"/>
      <c r="MZS20" s="808"/>
      <c r="MZT20" s="808"/>
      <c r="MZU20" s="808"/>
      <c r="MZV20" s="808"/>
      <c r="MZW20" s="808"/>
      <c r="MZX20" s="808"/>
      <c r="MZY20" s="808"/>
      <c r="MZZ20" s="808"/>
      <c r="NAA20" s="808"/>
      <c r="NAB20" s="808"/>
      <c r="NAC20" s="808"/>
      <c r="NAD20" s="808"/>
      <c r="NAE20" s="808"/>
      <c r="NAF20" s="808"/>
      <c r="NAG20" s="808"/>
      <c r="NAH20" s="808"/>
      <c r="NAI20" s="808"/>
      <c r="NAJ20" s="808"/>
      <c r="NAK20" s="808"/>
      <c r="NAL20" s="808"/>
      <c r="NAM20" s="808"/>
      <c r="NAN20" s="808"/>
      <c r="NAO20" s="808"/>
      <c r="NAP20" s="808"/>
      <c r="NAQ20" s="808"/>
      <c r="NAR20" s="808"/>
      <c r="NAS20" s="808"/>
      <c r="NAT20" s="808"/>
      <c r="NAU20" s="808"/>
      <c r="NAV20" s="808"/>
      <c r="NAW20" s="808"/>
      <c r="NAX20" s="808"/>
      <c r="NAY20" s="808"/>
      <c r="NAZ20" s="808"/>
      <c r="NBA20" s="808"/>
      <c r="NBB20" s="808"/>
      <c r="NBC20" s="808"/>
      <c r="NBD20" s="808"/>
      <c r="NBE20" s="808"/>
      <c r="NBF20" s="808"/>
      <c r="NBG20" s="808"/>
      <c r="NBH20" s="808"/>
      <c r="NBI20" s="808"/>
      <c r="NBJ20" s="808"/>
      <c r="NBK20" s="808"/>
      <c r="NBL20" s="808"/>
      <c r="NBM20" s="808"/>
      <c r="NBN20" s="808"/>
      <c r="NBO20" s="808"/>
      <c r="NBP20" s="808"/>
      <c r="NBQ20" s="808"/>
      <c r="NBR20" s="808"/>
      <c r="NBS20" s="808"/>
      <c r="NBT20" s="808"/>
      <c r="NBU20" s="808"/>
      <c r="NBV20" s="808"/>
      <c r="NBW20" s="808"/>
      <c r="NBX20" s="808"/>
      <c r="NBY20" s="808"/>
      <c r="NBZ20" s="808"/>
      <c r="NCA20" s="808"/>
      <c r="NCB20" s="808"/>
      <c r="NCC20" s="808"/>
      <c r="NCD20" s="808"/>
      <c r="NCE20" s="808"/>
      <c r="NCF20" s="808"/>
      <c r="NCG20" s="808"/>
      <c r="NCH20" s="808"/>
      <c r="NCI20" s="808"/>
      <c r="NCJ20" s="808"/>
      <c r="NCK20" s="808"/>
      <c r="NCL20" s="808"/>
      <c r="NCM20" s="808"/>
      <c r="NCN20" s="808"/>
      <c r="NCO20" s="808"/>
      <c r="NCP20" s="808"/>
      <c r="NCQ20" s="808"/>
      <c r="NCR20" s="808"/>
      <c r="NCS20" s="808"/>
      <c r="NCT20" s="808"/>
      <c r="NCU20" s="808"/>
      <c r="NCV20" s="808"/>
      <c r="NCW20" s="808"/>
      <c r="NCX20" s="808"/>
      <c r="NCY20" s="808"/>
      <c r="NCZ20" s="808"/>
      <c r="NDA20" s="808"/>
      <c r="NDB20" s="808"/>
      <c r="NDC20" s="808"/>
      <c r="NDD20" s="808"/>
      <c r="NDE20" s="808"/>
      <c r="NDF20" s="808"/>
      <c r="NDG20" s="808"/>
      <c r="NDH20" s="808"/>
      <c r="NDI20" s="808"/>
      <c r="NDJ20" s="808"/>
      <c r="NDK20" s="808"/>
      <c r="NDL20" s="808"/>
      <c r="NDM20" s="808"/>
      <c r="NDN20" s="808"/>
      <c r="NDO20" s="808"/>
      <c r="NDP20" s="808"/>
      <c r="NDQ20" s="808"/>
      <c r="NDR20" s="808"/>
      <c r="NDS20" s="808"/>
      <c r="NDT20" s="808"/>
      <c r="NDU20" s="808"/>
      <c r="NDV20" s="808"/>
      <c r="NDW20" s="808"/>
      <c r="NDX20" s="808"/>
      <c r="NDY20" s="808"/>
      <c r="NDZ20" s="808"/>
      <c r="NEA20" s="808"/>
      <c r="NEB20" s="808"/>
      <c r="NEC20" s="808"/>
      <c r="NED20" s="808"/>
      <c r="NEE20" s="808"/>
      <c r="NEF20" s="808"/>
      <c r="NEG20" s="808"/>
      <c r="NEH20" s="808"/>
      <c r="NEI20" s="808"/>
      <c r="NEJ20" s="808"/>
      <c r="NEK20" s="808"/>
      <c r="NEL20" s="808"/>
      <c r="NEM20" s="808"/>
      <c r="NEN20" s="808"/>
      <c r="NEO20" s="808"/>
      <c r="NEP20" s="808"/>
      <c r="NEQ20" s="808"/>
      <c r="NER20" s="808"/>
      <c r="NES20" s="808"/>
      <c r="NET20" s="808"/>
      <c r="NEU20" s="808"/>
      <c r="NEV20" s="808"/>
      <c r="NEW20" s="808"/>
      <c r="NEX20" s="808"/>
      <c r="NEY20" s="808"/>
      <c r="NEZ20" s="808"/>
      <c r="NFA20" s="808"/>
      <c r="NFB20" s="808"/>
      <c r="NFC20" s="808"/>
      <c r="NFD20" s="808"/>
      <c r="NFE20" s="808"/>
      <c r="NFF20" s="808"/>
      <c r="NFG20" s="808"/>
      <c r="NFH20" s="808"/>
      <c r="NFI20" s="808"/>
      <c r="NFJ20" s="808"/>
      <c r="NFK20" s="808"/>
      <c r="NFL20" s="808"/>
      <c r="NFM20" s="808"/>
      <c r="NFN20" s="808"/>
      <c r="NFO20" s="808"/>
      <c r="NFP20" s="808"/>
      <c r="NFQ20" s="808"/>
      <c r="NFR20" s="808"/>
      <c r="NFS20" s="808"/>
      <c r="NFT20" s="808"/>
      <c r="NFU20" s="808"/>
      <c r="NFV20" s="808"/>
      <c r="NFW20" s="808"/>
      <c r="NFX20" s="808"/>
      <c r="NFY20" s="808"/>
      <c r="NFZ20" s="808"/>
      <c r="NGA20" s="808"/>
      <c r="NGB20" s="808"/>
      <c r="NGC20" s="808"/>
      <c r="NGD20" s="808"/>
      <c r="NGE20" s="808"/>
      <c r="NGF20" s="808"/>
      <c r="NGG20" s="808"/>
      <c r="NGH20" s="808"/>
      <c r="NGI20" s="808"/>
      <c r="NGJ20" s="808"/>
      <c r="NGK20" s="808"/>
      <c r="NGL20" s="808"/>
      <c r="NGM20" s="808"/>
      <c r="NGN20" s="808"/>
      <c r="NGO20" s="808"/>
      <c r="NGP20" s="808"/>
      <c r="NGQ20" s="808"/>
      <c r="NGR20" s="808"/>
      <c r="NGS20" s="808"/>
      <c r="NGT20" s="808"/>
      <c r="NGU20" s="808"/>
      <c r="NGV20" s="808"/>
      <c r="NGW20" s="808"/>
      <c r="NGX20" s="808"/>
      <c r="NGY20" s="808"/>
      <c r="NGZ20" s="808"/>
      <c r="NHA20" s="808"/>
      <c r="NHB20" s="808"/>
      <c r="NHC20" s="808"/>
      <c r="NHD20" s="808"/>
      <c r="NHE20" s="808"/>
      <c r="NHF20" s="808"/>
      <c r="NHG20" s="808"/>
      <c r="NHH20" s="808"/>
      <c r="NHI20" s="808"/>
      <c r="NHJ20" s="808"/>
      <c r="NHK20" s="808"/>
      <c r="NHL20" s="808"/>
      <c r="NHM20" s="808"/>
      <c r="NHN20" s="808"/>
      <c r="NHO20" s="808"/>
      <c r="NHP20" s="808"/>
      <c r="NHQ20" s="808"/>
      <c r="NHR20" s="808"/>
      <c r="NHS20" s="808"/>
      <c r="NHT20" s="808"/>
      <c r="NHU20" s="808"/>
      <c r="NHV20" s="808"/>
      <c r="NHW20" s="808"/>
      <c r="NHX20" s="808"/>
      <c r="NHY20" s="808"/>
      <c r="NHZ20" s="808"/>
      <c r="NIA20" s="808"/>
      <c r="NIB20" s="808"/>
      <c r="NIC20" s="808"/>
      <c r="NID20" s="808"/>
      <c r="NIE20" s="808"/>
      <c r="NIF20" s="808"/>
      <c r="NIG20" s="808"/>
      <c r="NIH20" s="808"/>
      <c r="NII20" s="808"/>
      <c r="NIJ20" s="808"/>
      <c r="NIK20" s="808"/>
      <c r="NIL20" s="808"/>
      <c r="NIM20" s="808"/>
      <c r="NIN20" s="808"/>
      <c r="NIO20" s="808"/>
      <c r="NIP20" s="808"/>
      <c r="NIQ20" s="808"/>
      <c r="NIR20" s="808"/>
      <c r="NIS20" s="808"/>
      <c r="NIT20" s="808"/>
      <c r="NIU20" s="808"/>
      <c r="NIV20" s="808"/>
      <c r="NIW20" s="808"/>
      <c r="NIX20" s="808"/>
      <c r="NIY20" s="808"/>
      <c r="NIZ20" s="808"/>
      <c r="NJA20" s="808"/>
      <c r="NJB20" s="808"/>
      <c r="NJC20" s="808"/>
      <c r="NJD20" s="808"/>
      <c r="NJE20" s="808"/>
      <c r="NJF20" s="808"/>
      <c r="NJG20" s="808"/>
      <c r="NJH20" s="808"/>
      <c r="NJI20" s="808"/>
      <c r="NJJ20" s="808"/>
      <c r="NJK20" s="808"/>
      <c r="NJL20" s="808"/>
      <c r="NJM20" s="808"/>
      <c r="NJN20" s="808"/>
      <c r="NJO20" s="808"/>
      <c r="NJP20" s="808"/>
      <c r="NJQ20" s="808"/>
      <c r="NJR20" s="808"/>
      <c r="NJS20" s="808"/>
      <c r="NJT20" s="808"/>
      <c r="NJU20" s="808"/>
      <c r="NJV20" s="808"/>
      <c r="NJW20" s="808"/>
      <c r="NJX20" s="808"/>
      <c r="NJY20" s="808"/>
      <c r="NJZ20" s="808"/>
      <c r="NKA20" s="808"/>
      <c r="NKB20" s="808"/>
      <c r="NKC20" s="808"/>
      <c r="NKD20" s="808"/>
      <c r="NKE20" s="808"/>
      <c r="NKF20" s="808"/>
      <c r="NKG20" s="808"/>
      <c r="NKH20" s="808"/>
      <c r="NKI20" s="808"/>
      <c r="NKJ20" s="808"/>
      <c r="NKK20" s="808"/>
      <c r="NKL20" s="808"/>
      <c r="NKM20" s="808"/>
      <c r="NKN20" s="808"/>
      <c r="NKO20" s="808"/>
      <c r="NKP20" s="808"/>
      <c r="NKQ20" s="808"/>
      <c r="NKR20" s="808"/>
      <c r="NKS20" s="808"/>
      <c r="NKT20" s="808"/>
      <c r="NKU20" s="808"/>
      <c r="NKV20" s="808"/>
      <c r="NKW20" s="808"/>
      <c r="NKX20" s="808"/>
      <c r="NKY20" s="808"/>
      <c r="NKZ20" s="808"/>
      <c r="NLA20" s="808"/>
      <c r="NLB20" s="808"/>
      <c r="NLC20" s="808"/>
      <c r="NLD20" s="808"/>
      <c r="NLE20" s="808"/>
      <c r="NLF20" s="808"/>
      <c r="NLG20" s="808"/>
      <c r="NLH20" s="808"/>
      <c r="NLI20" s="808"/>
      <c r="NLJ20" s="808"/>
      <c r="NLK20" s="808"/>
      <c r="NLL20" s="808"/>
      <c r="NLM20" s="808"/>
      <c r="NLN20" s="808"/>
      <c r="NLO20" s="808"/>
      <c r="NLP20" s="808"/>
      <c r="NLQ20" s="808"/>
      <c r="NLR20" s="808"/>
      <c r="NLS20" s="808"/>
      <c r="NLT20" s="808"/>
      <c r="NLU20" s="808"/>
      <c r="NLV20" s="808"/>
      <c r="NLW20" s="808"/>
      <c r="NLX20" s="808"/>
      <c r="NLY20" s="808"/>
      <c r="NLZ20" s="808"/>
      <c r="NMA20" s="808"/>
      <c r="NMB20" s="808"/>
      <c r="NMC20" s="808"/>
      <c r="NMD20" s="808"/>
      <c r="NME20" s="808"/>
      <c r="NMF20" s="808"/>
      <c r="NMG20" s="808"/>
      <c r="NMH20" s="808"/>
      <c r="NMI20" s="808"/>
      <c r="NMJ20" s="808"/>
      <c r="NMK20" s="808"/>
      <c r="NML20" s="808"/>
      <c r="NMM20" s="808"/>
      <c r="NMN20" s="808"/>
      <c r="NMO20" s="808"/>
      <c r="NMP20" s="808"/>
      <c r="NMQ20" s="808"/>
      <c r="NMR20" s="808"/>
      <c r="NMS20" s="808"/>
      <c r="NMT20" s="808"/>
      <c r="NMU20" s="808"/>
      <c r="NMV20" s="808"/>
      <c r="NMW20" s="808"/>
      <c r="NMX20" s="808"/>
      <c r="NMY20" s="808"/>
      <c r="NMZ20" s="808"/>
      <c r="NNA20" s="808"/>
      <c r="NNB20" s="808"/>
      <c r="NNC20" s="808"/>
      <c r="NND20" s="808"/>
      <c r="NNE20" s="808"/>
      <c r="NNF20" s="808"/>
      <c r="NNG20" s="808"/>
      <c r="NNH20" s="808"/>
      <c r="NNI20" s="808"/>
      <c r="NNJ20" s="808"/>
      <c r="NNK20" s="808"/>
      <c r="NNL20" s="808"/>
      <c r="NNM20" s="808"/>
      <c r="NNN20" s="808"/>
      <c r="NNO20" s="808"/>
      <c r="NNP20" s="808"/>
      <c r="NNQ20" s="808"/>
      <c r="NNR20" s="808"/>
      <c r="NNS20" s="808"/>
      <c r="NNT20" s="808"/>
      <c r="NNU20" s="808"/>
      <c r="NNV20" s="808"/>
      <c r="NNW20" s="808"/>
      <c r="NNX20" s="808"/>
      <c r="NNY20" s="808"/>
      <c r="NNZ20" s="808"/>
      <c r="NOA20" s="808"/>
      <c r="NOB20" s="808"/>
      <c r="NOC20" s="808"/>
      <c r="NOD20" s="808"/>
      <c r="NOE20" s="808"/>
      <c r="NOF20" s="808"/>
      <c r="NOG20" s="808"/>
      <c r="NOH20" s="808"/>
      <c r="NOI20" s="808"/>
      <c r="NOJ20" s="808"/>
      <c r="NOK20" s="808"/>
      <c r="NOL20" s="808"/>
      <c r="NOM20" s="808"/>
      <c r="NON20" s="808"/>
      <c r="NOO20" s="808"/>
      <c r="NOP20" s="808"/>
      <c r="NOQ20" s="808"/>
      <c r="NOR20" s="808"/>
      <c r="NOS20" s="808"/>
      <c r="NOT20" s="808"/>
      <c r="NOU20" s="808"/>
      <c r="NOV20" s="808"/>
      <c r="NOW20" s="808"/>
      <c r="NOX20" s="808"/>
      <c r="NOY20" s="808"/>
      <c r="NOZ20" s="808"/>
      <c r="NPA20" s="808"/>
      <c r="NPB20" s="808"/>
      <c r="NPC20" s="808"/>
      <c r="NPD20" s="808"/>
      <c r="NPE20" s="808"/>
      <c r="NPF20" s="808"/>
      <c r="NPG20" s="808"/>
      <c r="NPH20" s="808"/>
      <c r="NPI20" s="808"/>
      <c r="NPJ20" s="808"/>
      <c r="NPK20" s="808"/>
      <c r="NPL20" s="808"/>
      <c r="NPM20" s="808"/>
      <c r="NPN20" s="808"/>
      <c r="NPO20" s="808"/>
      <c r="NPP20" s="808"/>
      <c r="NPQ20" s="808"/>
      <c r="NPR20" s="808"/>
      <c r="NPS20" s="808"/>
      <c r="NPT20" s="808"/>
      <c r="NPU20" s="808"/>
      <c r="NPV20" s="808"/>
      <c r="NPW20" s="808"/>
      <c r="NPX20" s="808"/>
      <c r="NPY20" s="808"/>
      <c r="NPZ20" s="808"/>
      <c r="NQA20" s="808"/>
      <c r="NQB20" s="808"/>
      <c r="NQC20" s="808"/>
      <c r="NQD20" s="808"/>
      <c r="NQE20" s="808"/>
      <c r="NQF20" s="808"/>
      <c r="NQG20" s="808"/>
      <c r="NQH20" s="808"/>
      <c r="NQI20" s="808"/>
      <c r="NQJ20" s="808"/>
      <c r="NQK20" s="808"/>
      <c r="NQL20" s="808"/>
      <c r="NQM20" s="808"/>
      <c r="NQN20" s="808"/>
      <c r="NQO20" s="808"/>
      <c r="NQP20" s="808"/>
      <c r="NQQ20" s="808"/>
      <c r="NQR20" s="808"/>
      <c r="NQS20" s="808"/>
      <c r="NQT20" s="808"/>
      <c r="NQU20" s="808"/>
      <c r="NQV20" s="808"/>
      <c r="NQW20" s="808"/>
      <c r="NQX20" s="808"/>
      <c r="NQY20" s="808"/>
      <c r="NQZ20" s="808"/>
      <c r="NRA20" s="808"/>
      <c r="NRB20" s="808"/>
      <c r="NRC20" s="808"/>
      <c r="NRD20" s="808"/>
      <c r="NRE20" s="808"/>
      <c r="NRF20" s="808"/>
      <c r="NRG20" s="808"/>
      <c r="NRH20" s="808"/>
      <c r="NRI20" s="808"/>
      <c r="NRJ20" s="808"/>
      <c r="NRK20" s="808"/>
      <c r="NRL20" s="808"/>
      <c r="NRM20" s="808"/>
      <c r="NRN20" s="808"/>
      <c r="NRO20" s="808"/>
      <c r="NRP20" s="808"/>
      <c r="NRQ20" s="808"/>
      <c r="NRR20" s="808"/>
      <c r="NRS20" s="808"/>
      <c r="NRT20" s="808"/>
      <c r="NRU20" s="808"/>
      <c r="NRV20" s="808"/>
      <c r="NRW20" s="808"/>
      <c r="NRX20" s="808"/>
      <c r="NRY20" s="808"/>
      <c r="NRZ20" s="808"/>
      <c r="NSA20" s="808"/>
      <c r="NSB20" s="808"/>
      <c r="NSC20" s="808"/>
      <c r="NSD20" s="808"/>
      <c r="NSE20" s="808"/>
      <c r="NSF20" s="808"/>
      <c r="NSG20" s="808"/>
      <c r="NSH20" s="808"/>
      <c r="NSI20" s="808"/>
      <c r="NSJ20" s="808"/>
      <c r="NSK20" s="808"/>
      <c r="NSL20" s="808"/>
      <c r="NSM20" s="808"/>
      <c r="NSN20" s="808"/>
      <c r="NSO20" s="808"/>
      <c r="NSP20" s="808"/>
      <c r="NSQ20" s="808"/>
      <c r="NSR20" s="808"/>
      <c r="NSS20" s="808"/>
      <c r="NST20" s="808"/>
      <c r="NSU20" s="808"/>
      <c r="NSV20" s="808"/>
      <c r="NSW20" s="808"/>
      <c r="NSX20" s="808"/>
      <c r="NSY20" s="808"/>
      <c r="NSZ20" s="808"/>
      <c r="NTA20" s="808"/>
      <c r="NTB20" s="808"/>
      <c r="NTC20" s="808"/>
      <c r="NTD20" s="808"/>
      <c r="NTE20" s="808"/>
      <c r="NTF20" s="808"/>
      <c r="NTG20" s="808"/>
      <c r="NTH20" s="808"/>
      <c r="NTI20" s="808"/>
      <c r="NTJ20" s="808"/>
      <c r="NTK20" s="808"/>
      <c r="NTL20" s="808"/>
      <c r="NTM20" s="808"/>
      <c r="NTN20" s="808"/>
      <c r="NTO20" s="808"/>
      <c r="NTP20" s="808"/>
      <c r="NTQ20" s="808"/>
      <c r="NTR20" s="808"/>
      <c r="NTS20" s="808"/>
      <c r="NTT20" s="808"/>
      <c r="NTU20" s="808"/>
      <c r="NTV20" s="808"/>
      <c r="NTW20" s="808"/>
      <c r="NTX20" s="808"/>
      <c r="NTY20" s="808"/>
      <c r="NTZ20" s="808"/>
      <c r="NUA20" s="808"/>
      <c r="NUB20" s="808"/>
      <c r="NUC20" s="808"/>
      <c r="NUD20" s="808"/>
      <c r="NUE20" s="808"/>
      <c r="NUF20" s="808"/>
      <c r="NUG20" s="808"/>
      <c r="NUH20" s="808"/>
      <c r="NUI20" s="808"/>
      <c r="NUJ20" s="808"/>
      <c r="NUK20" s="808"/>
      <c r="NUL20" s="808"/>
      <c r="NUM20" s="808"/>
      <c r="NUN20" s="808"/>
      <c r="NUO20" s="808"/>
      <c r="NUP20" s="808"/>
      <c r="NUQ20" s="808"/>
      <c r="NUR20" s="808"/>
      <c r="NUS20" s="808"/>
      <c r="NUT20" s="808"/>
      <c r="NUU20" s="808"/>
      <c r="NUV20" s="808"/>
      <c r="NUW20" s="808"/>
      <c r="NUX20" s="808"/>
      <c r="NUY20" s="808"/>
      <c r="NUZ20" s="808"/>
      <c r="NVA20" s="808"/>
      <c r="NVB20" s="808"/>
      <c r="NVC20" s="808"/>
      <c r="NVD20" s="808"/>
      <c r="NVE20" s="808"/>
      <c r="NVF20" s="808"/>
      <c r="NVG20" s="808"/>
      <c r="NVH20" s="808"/>
      <c r="NVI20" s="808"/>
      <c r="NVJ20" s="808"/>
      <c r="NVK20" s="808"/>
      <c r="NVL20" s="808"/>
      <c r="NVM20" s="808"/>
      <c r="NVN20" s="808"/>
      <c r="NVO20" s="808"/>
      <c r="NVP20" s="808"/>
      <c r="NVQ20" s="808"/>
      <c r="NVR20" s="808"/>
      <c r="NVS20" s="808"/>
      <c r="NVT20" s="808"/>
      <c r="NVU20" s="808"/>
      <c r="NVV20" s="808"/>
      <c r="NVW20" s="808"/>
      <c r="NVX20" s="808"/>
      <c r="NVY20" s="808"/>
      <c r="NVZ20" s="808"/>
      <c r="NWA20" s="808"/>
      <c r="NWB20" s="808"/>
      <c r="NWC20" s="808"/>
      <c r="NWD20" s="808"/>
      <c r="NWE20" s="808"/>
      <c r="NWF20" s="808"/>
      <c r="NWG20" s="808"/>
      <c r="NWH20" s="808"/>
      <c r="NWI20" s="808"/>
      <c r="NWJ20" s="808"/>
      <c r="NWK20" s="808"/>
      <c r="NWL20" s="808"/>
      <c r="NWM20" s="808"/>
      <c r="NWN20" s="808"/>
      <c r="NWO20" s="808"/>
      <c r="NWP20" s="808"/>
      <c r="NWQ20" s="808"/>
      <c r="NWR20" s="808"/>
      <c r="NWS20" s="808"/>
      <c r="NWT20" s="808"/>
      <c r="NWU20" s="808"/>
      <c r="NWV20" s="808"/>
      <c r="NWW20" s="808"/>
      <c r="NWX20" s="808"/>
      <c r="NWY20" s="808"/>
      <c r="NWZ20" s="808"/>
      <c r="NXA20" s="808"/>
      <c r="NXB20" s="808"/>
      <c r="NXC20" s="808"/>
      <c r="NXD20" s="808"/>
      <c r="NXE20" s="808"/>
      <c r="NXF20" s="808"/>
      <c r="NXG20" s="808"/>
      <c r="NXH20" s="808"/>
      <c r="NXI20" s="808"/>
      <c r="NXJ20" s="808"/>
      <c r="NXK20" s="808"/>
      <c r="NXL20" s="808"/>
      <c r="NXM20" s="808"/>
      <c r="NXN20" s="808"/>
      <c r="NXO20" s="808"/>
      <c r="NXP20" s="808"/>
      <c r="NXQ20" s="808"/>
      <c r="NXR20" s="808"/>
      <c r="NXS20" s="808"/>
      <c r="NXT20" s="808"/>
      <c r="NXU20" s="808"/>
      <c r="NXV20" s="808"/>
      <c r="NXW20" s="808"/>
      <c r="NXX20" s="808"/>
      <c r="NXY20" s="808"/>
      <c r="NXZ20" s="808"/>
      <c r="NYA20" s="808"/>
      <c r="NYB20" s="808"/>
      <c r="NYC20" s="808"/>
      <c r="NYD20" s="808"/>
      <c r="NYE20" s="808"/>
      <c r="NYF20" s="808"/>
      <c r="NYG20" s="808"/>
      <c r="NYH20" s="808"/>
      <c r="NYI20" s="808"/>
      <c r="NYJ20" s="808"/>
      <c r="NYK20" s="808"/>
      <c r="NYL20" s="808"/>
      <c r="NYM20" s="808"/>
      <c r="NYN20" s="808"/>
      <c r="NYO20" s="808"/>
      <c r="NYP20" s="808"/>
      <c r="NYQ20" s="808"/>
      <c r="NYR20" s="808"/>
      <c r="NYS20" s="808"/>
      <c r="NYT20" s="808"/>
      <c r="NYU20" s="808"/>
      <c r="NYV20" s="808"/>
      <c r="NYW20" s="808"/>
      <c r="NYX20" s="808"/>
      <c r="NYY20" s="808"/>
      <c r="NYZ20" s="808"/>
      <c r="NZA20" s="808"/>
      <c r="NZB20" s="808"/>
      <c r="NZC20" s="808"/>
      <c r="NZD20" s="808"/>
      <c r="NZE20" s="808"/>
      <c r="NZF20" s="808"/>
      <c r="NZG20" s="808"/>
      <c r="NZH20" s="808"/>
      <c r="NZI20" s="808"/>
      <c r="NZJ20" s="808"/>
      <c r="NZK20" s="808"/>
      <c r="NZL20" s="808"/>
      <c r="NZM20" s="808"/>
      <c r="NZN20" s="808"/>
      <c r="NZO20" s="808"/>
      <c r="NZP20" s="808"/>
      <c r="NZQ20" s="808"/>
      <c r="NZR20" s="808"/>
      <c r="NZS20" s="808"/>
      <c r="NZT20" s="808"/>
      <c r="NZU20" s="808"/>
      <c r="NZV20" s="808"/>
      <c r="NZW20" s="808"/>
      <c r="NZX20" s="808"/>
      <c r="NZY20" s="808"/>
      <c r="NZZ20" s="808"/>
      <c r="OAA20" s="808"/>
      <c r="OAB20" s="808"/>
      <c r="OAC20" s="808"/>
      <c r="OAD20" s="808"/>
      <c r="OAE20" s="808"/>
      <c r="OAF20" s="808"/>
      <c r="OAG20" s="808"/>
      <c r="OAH20" s="808"/>
      <c r="OAI20" s="808"/>
      <c r="OAJ20" s="808"/>
      <c r="OAK20" s="808"/>
      <c r="OAL20" s="808"/>
      <c r="OAM20" s="808"/>
      <c r="OAN20" s="808"/>
      <c r="OAO20" s="808"/>
      <c r="OAP20" s="808"/>
      <c r="OAQ20" s="808"/>
      <c r="OAR20" s="808"/>
      <c r="OAS20" s="808"/>
      <c r="OAT20" s="808"/>
      <c r="OAU20" s="808"/>
      <c r="OAV20" s="808"/>
      <c r="OAW20" s="808"/>
      <c r="OAX20" s="808"/>
      <c r="OAY20" s="808"/>
      <c r="OAZ20" s="808"/>
      <c r="OBA20" s="808"/>
      <c r="OBB20" s="808"/>
      <c r="OBC20" s="808"/>
      <c r="OBD20" s="808"/>
      <c r="OBE20" s="808"/>
      <c r="OBF20" s="808"/>
      <c r="OBG20" s="808"/>
      <c r="OBH20" s="808"/>
      <c r="OBI20" s="808"/>
      <c r="OBJ20" s="808"/>
      <c r="OBK20" s="808"/>
      <c r="OBL20" s="808"/>
      <c r="OBM20" s="808"/>
      <c r="OBN20" s="808"/>
      <c r="OBO20" s="808"/>
      <c r="OBP20" s="808"/>
      <c r="OBQ20" s="808"/>
      <c r="OBR20" s="808"/>
      <c r="OBS20" s="808"/>
      <c r="OBT20" s="808"/>
      <c r="OBU20" s="808"/>
      <c r="OBV20" s="808"/>
      <c r="OBW20" s="808"/>
      <c r="OBX20" s="808"/>
      <c r="OBY20" s="808"/>
      <c r="OBZ20" s="808"/>
      <c r="OCA20" s="808"/>
      <c r="OCB20" s="808"/>
      <c r="OCC20" s="808"/>
      <c r="OCD20" s="808"/>
      <c r="OCE20" s="808"/>
      <c r="OCF20" s="808"/>
      <c r="OCG20" s="808"/>
      <c r="OCH20" s="808"/>
      <c r="OCI20" s="808"/>
      <c r="OCJ20" s="808"/>
      <c r="OCK20" s="808"/>
      <c r="OCL20" s="808"/>
      <c r="OCM20" s="808"/>
      <c r="OCN20" s="808"/>
      <c r="OCO20" s="808"/>
      <c r="OCP20" s="808"/>
      <c r="OCQ20" s="808"/>
      <c r="OCR20" s="808"/>
      <c r="OCS20" s="808"/>
      <c r="OCT20" s="808"/>
      <c r="OCU20" s="808"/>
      <c r="OCV20" s="808"/>
      <c r="OCW20" s="808"/>
      <c r="OCX20" s="808"/>
      <c r="OCY20" s="808"/>
      <c r="OCZ20" s="808"/>
      <c r="ODA20" s="808"/>
      <c r="ODB20" s="808"/>
      <c r="ODC20" s="808"/>
      <c r="ODD20" s="808"/>
      <c r="ODE20" s="808"/>
      <c r="ODF20" s="808"/>
      <c r="ODG20" s="808"/>
      <c r="ODH20" s="808"/>
      <c r="ODI20" s="808"/>
      <c r="ODJ20" s="808"/>
      <c r="ODK20" s="808"/>
      <c r="ODL20" s="808"/>
      <c r="ODM20" s="808"/>
      <c r="ODN20" s="808"/>
      <c r="ODO20" s="808"/>
      <c r="ODP20" s="808"/>
      <c r="ODQ20" s="808"/>
      <c r="ODR20" s="808"/>
      <c r="ODS20" s="808"/>
      <c r="ODT20" s="808"/>
      <c r="ODU20" s="808"/>
      <c r="ODV20" s="808"/>
      <c r="ODW20" s="808"/>
      <c r="ODX20" s="808"/>
      <c r="ODY20" s="808"/>
      <c r="ODZ20" s="808"/>
      <c r="OEA20" s="808"/>
      <c r="OEB20" s="808"/>
      <c r="OEC20" s="808"/>
      <c r="OED20" s="808"/>
      <c r="OEE20" s="808"/>
      <c r="OEF20" s="808"/>
      <c r="OEG20" s="808"/>
      <c r="OEH20" s="808"/>
      <c r="OEI20" s="808"/>
      <c r="OEJ20" s="808"/>
      <c r="OEK20" s="808"/>
      <c r="OEL20" s="808"/>
      <c r="OEM20" s="808"/>
      <c r="OEN20" s="808"/>
      <c r="OEO20" s="808"/>
      <c r="OEP20" s="808"/>
      <c r="OEQ20" s="808"/>
      <c r="OER20" s="808"/>
      <c r="OES20" s="808"/>
      <c r="OET20" s="808"/>
      <c r="OEU20" s="808"/>
      <c r="OEV20" s="808"/>
      <c r="OEW20" s="808"/>
      <c r="OEX20" s="808"/>
      <c r="OEY20" s="808"/>
      <c r="OEZ20" s="808"/>
      <c r="OFA20" s="808"/>
      <c r="OFB20" s="808"/>
      <c r="OFC20" s="808"/>
      <c r="OFD20" s="808"/>
      <c r="OFE20" s="808"/>
      <c r="OFF20" s="808"/>
      <c r="OFG20" s="808"/>
      <c r="OFH20" s="808"/>
      <c r="OFI20" s="808"/>
      <c r="OFJ20" s="808"/>
      <c r="OFK20" s="808"/>
      <c r="OFL20" s="808"/>
      <c r="OFM20" s="808"/>
      <c r="OFN20" s="808"/>
      <c r="OFO20" s="808"/>
      <c r="OFP20" s="808"/>
      <c r="OFQ20" s="808"/>
      <c r="OFR20" s="808"/>
      <c r="OFS20" s="808"/>
      <c r="OFT20" s="808"/>
      <c r="OFU20" s="808"/>
      <c r="OFV20" s="808"/>
      <c r="OFW20" s="808"/>
      <c r="OFX20" s="808"/>
      <c r="OFY20" s="808"/>
      <c r="OFZ20" s="808"/>
      <c r="OGA20" s="808"/>
      <c r="OGB20" s="808"/>
      <c r="OGC20" s="808"/>
      <c r="OGD20" s="808"/>
      <c r="OGE20" s="808"/>
      <c r="OGF20" s="808"/>
      <c r="OGG20" s="808"/>
      <c r="OGH20" s="808"/>
      <c r="OGI20" s="808"/>
      <c r="OGJ20" s="808"/>
      <c r="OGK20" s="808"/>
      <c r="OGL20" s="808"/>
      <c r="OGM20" s="808"/>
      <c r="OGN20" s="808"/>
      <c r="OGO20" s="808"/>
      <c r="OGP20" s="808"/>
      <c r="OGQ20" s="808"/>
      <c r="OGR20" s="808"/>
      <c r="OGS20" s="808"/>
      <c r="OGT20" s="808"/>
      <c r="OGU20" s="808"/>
      <c r="OGV20" s="808"/>
      <c r="OGW20" s="808"/>
      <c r="OGX20" s="808"/>
      <c r="OGY20" s="808"/>
      <c r="OGZ20" s="808"/>
      <c r="OHA20" s="808"/>
      <c r="OHB20" s="808"/>
      <c r="OHC20" s="808"/>
      <c r="OHD20" s="808"/>
      <c r="OHE20" s="808"/>
      <c r="OHF20" s="808"/>
      <c r="OHG20" s="808"/>
      <c r="OHH20" s="808"/>
      <c r="OHI20" s="808"/>
      <c r="OHJ20" s="808"/>
      <c r="OHK20" s="808"/>
      <c r="OHL20" s="808"/>
      <c r="OHM20" s="808"/>
      <c r="OHN20" s="808"/>
      <c r="OHO20" s="808"/>
      <c r="OHP20" s="808"/>
      <c r="OHQ20" s="808"/>
      <c r="OHR20" s="808"/>
      <c r="OHS20" s="808"/>
      <c r="OHT20" s="808"/>
      <c r="OHU20" s="808"/>
      <c r="OHV20" s="808"/>
      <c r="OHW20" s="808"/>
      <c r="OHX20" s="808"/>
      <c r="OHY20" s="808"/>
      <c r="OHZ20" s="808"/>
      <c r="OIA20" s="808"/>
      <c r="OIB20" s="808"/>
      <c r="OIC20" s="808"/>
      <c r="OID20" s="808"/>
      <c r="OIE20" s="808"/>
      <c r="OIF20" s="808"/>
      <c r="OIG20" s="808"/>
      <c r="OIH20" s="808"/>
      <c r="OII20" s="808"/>
      <c r="OIJ20" s="808"/>
      <c r="OIK20" s="808"/>
      <c r="OIL20" s="808"/>
      <c r="OIM20" s="808"/>
      <c r="OIN20" s="808"/>
      <c r="OIO20" s="808"/>
      <c r="OIP20" s="808"/>
      <c r="OIQ20" s="808"/>
      <c r="OIR20" s="808"/>
      <c r="OIS20" s="808"/>
      <c r="OIT20" s="808"/>
      <c r="OIU20" s="808"/>
      <c r="OIV20" s="808"/>
      <c r="OIW20" s="808"/>
      <c r="OIX20" s="808"/>
      <c r="OIY20" s="808"/>
      <c r="OIZ20" s="808"/>
      <c r="OJA20" s="808"/>
      <c r="OJB20" s="808"/>
      <c r="OJC20" s="808"/>
      <c r="OJD20" s="808"/>
      <c r="OJE20" s="808"/>
      <c r="OJF20" s="808"/>
      <c r="OJG20" s="808"/>
      <c r="OJH20" s="808"/>
      <c r="OJI20" s="808"/>
      <c r="OJJ20" s="808"/>
      <c r="OJK20" s="808"/>
      <c r="OJL20" s="808"/>
      <c r="OJM20" s="808"/>
      <c r="OJN20" s="808"/>
      <c r="OJO20" s="808"/>
      <c r="OJP20" s="808"/>
      <c r="OJQ20" s="808"/>
      <c r="OJR20" s="808"/>
      <c r="OJS20" s="808"/>
      <c r="OJT20" s="808"/>
      <c r="OJU20" s="808"/>
      <c r="OJV20" s="808"/>
      <c r="OJW20" s="808"/>
      <c r="OJX20" s="808"/>
      <c r="OJY20" s="808"/>
      <c r="OJZ20" s="808"/>
      <c r="OKA20" s="808"/>
      <c r="OKB20" s="808"/>
      <c r="OKC20" s="808"/>
      <c r="OKD20" s="808"/>
      <c r="OKE20" s="808"/>
      <c r="OKF20" s="808"/>
      <c r="OKG20" s="808"/>
      <c r="OKH20" s="808"/>
      <c r="OKI20" s="808"/>
      <c r="OKJ20" s="808"/>
      <c r="OKK20" s="808"/>
      <c r="OKL20" s="808"/>
      <c r="OKM20" s="808"/>
      <c r="OKN20" s="808"/>
      <c r="OKO20" s="808"/>
      <c r="OKP20" s="808"/>
      <c r="OKQ20" s="808"/>
      <c r="OKR20" s="808"/>
      <c r="OKS20" s="808"/>
      <c r="OKT20" s="808"/>
      <c r="OKU20" s="808"/>
      <c r="OKV20" s="808"/>
      <c r="OKW20" s="808"/>
      <c r="OKX20" s="808"/>
      <c r="OKY20" s="808"/>
      <c r="OKZ20" s="808"/>
      <c r="OLA20" s="808"/>
      <c r="OLB20" s="808"/>
      <c r="OLC20" s="808"/>
      <c r="OLD20" s="808"/>
      <c r="OLE20" s="808"/>
      <c r="OLF20" s="808"/>
      <c r="OLG20" s="808"/>
      <c r="OLH20" s="808"/>
      <c r="OLI20" s="808"/>
      <c r="OLJ20" s="808"/>
      <c r="OLK20" s="808"/>
      <c r="OLL20" s="808"/>
      <c r="OLM20" s="808"/>
      <c r="OLN20" s="808"/>
      <c r="OLO20" s="808"/>
      <c r="OLP20" s="808"/>
      <c r="OLQ20" s="808"/>
      <c r="OLR20" s="808"/>
      <c r="OLS20" s="808"/>
      <c r="OLT20" s="808"/>
      <c r="OLU20" s="808"/>
      <c r="OLV20" s="808"/>
      <c r="OLW20" s="808"/>
      <c r="OLX20" s="808"/>
      <c r="OLY20" s="808"/>
      <c r="OLZ20" s="808"/>
      <c r="OMA20" s="808"/>
      <c r="OMB20" s="808"/>
      <c r="OMC20" s="808"/>
      <c r="OMD20" s="808"/>
      <c r="OME20" s="808"/>
      <c r="OMF20" s="808"/>
      <c r="OMG20" s="808"/>
      <c r="OMH20" s="808"/>
      <c r="OMI20" s="808"/>
      <c r="OMJ20" s="808"/>
      <c r="OMK20" s="808"/>
      <c r="OML20" s="808"/>
      <c r="OMM20" s="808"/>
      <c r="OMN20" s="808"/>
      <c r="OMO20" s="808"/>
      <c r="OMP20" s="808"/>
      <c r="OMQ20" s="808"/>
      <c r="OMR20" s="808"/>
      <c r="OMS20" s="808"/>
      <c r="OMT20" s="808"/>
      <c r="OMU20" s="808"/>
      <c r="OMV20" s="808"/>
      <c r="OMW20" s="808"/>
      <c r="OMX20" s="808"/>
      <c r="OMY20" s="808"/>
      <c r="OMZ20" s="808"/>
      <c r="ONA20" s="808"/>
      <c r="ONB20" s="808"/>
      <c r="ONC20" s="808"/>
      <c r="OND20" s="808"/>
      <c r="ONE20" s="808"/>
      <c r="ONF20" s="808"/>
      <c r="ONG20" s="808"/>
      <c r="ONH20" s="808"/>
      <c r="ONI20" s="808"/>
      <c r="ONJ20" s="808"/>
      <c r="ONK20" s="808"/>
      <c r="ONL20" s="808"/>
      <c r="ONM20" s="808"/>
      <c r="ONN20" s="808"/>
      <c r="ONO20" s="808"/>
      <c r="ONP20" s="808"/>
      <c r="ONQ20" s="808"/>
      <c r="ONR20" s="808"/>
      <c r="ONS20" s="808"/>
      <c r="ONT20" s="808"/>
      <c r="ONU20" s="808"/>
      <c r="ONV20" s="808"/>
      <c r="ONW20" s="808"/>
      <c r="ONX20" s="808"/>
      <c r="ONY20" s="808"/>
      <c r="ONZ20" s="808"/>
      <c r="OOA20" s="808"/>
      <c r="OOB20" s="808"/>
      <c r="OOC20" s="808"/>
      <c r="OOD20" s="808"/>
      <c r="OOE20" s="808"/>
      <c r="OOF20" s="808"/>
      <c r="OOG20" s="808"/>
      <c r="OOH20" s="808"/>
      <c r="OOI20" s="808"/>
      <c r="OOJ20" s="808"/>
      <c r="OOK20" s="808"/>
      <c r="OOL20" s="808"/>
      <c r="OOM20" s="808"/>
      <c r="OON20" s="808"/>
      <c r="OOO20" s="808"/>
      <c r="OOP20" s="808"/>
      <c r="OOQ20" s="808"/>
      <c r="OOR20" s="808"/>
      <c r="OOS20" s="808"/>
      <c r="OOT20" s="808"/>
      <c r="OOU20" s="808"/>
      <c r="OOV20" s="808"/>
      <c r="OOW20" s="808"/>
      <c r="OOX20" s="808"/>
      <c r="OOY20" s="808"/>
      <c r="OOZ20" s="808"/>
      <c r="OPA20" s="808"/>
      <c r="OPB20" s="808"/>
      <c r="OPC20" s="808"/>
      <c r="OPD20" s="808"/>
      <c r="OPE20" s="808"/>
      <c r="OPF20" s="808"/>
      <c r="OPG20" s="808"/>
      <c r="OPH20" s="808"/>
      <c r="OPI20" s="808"/>
      <c r="OPJ20" s="808"/>
      <c r="OPK20" s="808"/>
      <c r="OPL20" s="808"/>
      <c r="OPM20" s="808"/>
      <c r="OPN20" s="808"/>
      <c r="OPO20" s="808"/>
      <c r="OPP20" s="808"/>
      <c r="OPQ20" s="808"/>
      <c r="OPR20" s="808"/>
      <c r="OPS20" s="808"/>
      <c r="OPT20" s="808"/>
      <c r="OPU20" s="808"/>
      <c r="OPV20" s="808"/>
      <c r="OPW20" s="808"/>
      <c r="OPX20" s="808"/>
      <c r="OPY20" s="808"/>
      <c r="OPZ20" s="808"/>
      <c r="OQA20" s="808"/>
      <c r="OQB20" s="808"/>
      <c r="OQC20" s="808"/>
      <c r="OQD20" s="808"/>
      <c r="OQE20" s="808"/>
      <c r="OQF20" s="808"/>
      <c r="OQG20" s="808"/>
      <c r="OQH20" s="808"/>
      <c r="OQI20" s="808"/>
      <c r="OQJ20" s="808"/>
      <c r="OQK20" s="808"/>
      <c r="OQL20" s="808"/>
      <c r="OQM20" s="808"/>
      <c r="OQN20" s="808"/>
      <c r="OQO20" s="808"/>
      <c r="OQP20" s="808"/>
      <c r="OQQ20" s="808"/>
      <c r="OQR20" s="808"/>
      <c r="OQS20" s="808"/>
      <c r="OQT20" s="808"/>
      <c r="OQU20" s="808"/>
      <c r="OQV20" s="808"/>
      <c r="OQW20" s="808"/>
      <c r="OQX20" s="808"/>
      <c r="OQY20" s="808"/>
      <c r="OQZ20" s="808"/>
      <c r="ORA20" s="808"/>
      <c r="ORB20" s="808"/>
      <c r="ORC20" s="808"/>
      <c r="ORD20" s="808"/>
      <c r="ORE20" s="808"/>
      <c r="ORF20" s="808"/>
      <c r="ORG20" s="808"/>
      <c r="ORH20" s="808"/>
      <c r="ORI20" s="808"/>
      <c r="ORJ20" s="808"/>
      <c r="ORK20" s="808"/>
      <c r="ORL20" s="808"/>
      <c r="ORM20" s="808"/>
      <c r="ORN20" s="808"/>
      <c r="ORO20" s="808"/>
      <c r="ORP20" s="808"/>
      <c r="ORQ20" s="808"/>
      <c r="ORR20" s="808"/>
      <c r="ORS20" s="808"/>
      <c r="ORT20" s="808"/>
      <c r="ORU20" s="808"/>
      <c r="ORV20" s="808"/>
      <c r="ORW20" s="808"/>
      <c r="ORX20" s="808"/>
      <c r="ORY20" s="808"/>
      <c r="ORZ20" s="808"/>
      <c r="OSA20" s="808"/>
      <c r="OSB20" s="808"/>
      <c r="OSC20" s="808"/>
      <c r="OSD20" s="808"/>
      <c r="OSE20" s="808"/>
      <c r="OSF20" s="808"/>
      <c r="OSG20" s="808"/>
      <c r="OSH20" s="808"/>
      <c r="OSI20" s="808"/>
      <c r="OSJ20" s="808"/>
      <c r="OSK20" s="808"/>
      <c r="OSL20" s="808"/>
      <c r="OSM20" s="808"/>
      <c r="OSN20" s="808"/>
      <c r="OSO20" s="808"/>
      <c r="OSP20" s="808"/>
      <c r="OSQ20" s="808"/>
      <c r="OSR20" s="808"/>
      <c r="OSS20" s="808"/>
      <c r="OST20" s="808"/>
      <c r="OSU20" s="808"/>
      <c r="OSV20" s="808"/>
      <c r="OSW20" s="808"/>
      <c r="OSX20" s="808"/>
      <c r="OSY20" s="808"/>
      <c r="OSZ20" s="808"/>
      <c r="OTA20" s="808"/>
      <c r="OTB20" s="808"/>
      <c r="OTC20" s="808"/>
      <c r="OTD20" s="808"/>
      <c r="OTE20" s="808"/>
      <c r="OTF20" s="808"/>
      <c r="OTG20" s="808"/>
      <c r="OTH20" s="808"/>
      <c r="OTI20" s="808"/>
      <c r="OTJ20" s="808"/>
      <c r="OTK20" s="808"/>
      <c r="OTL20" s="808"/>
      <c r="OTM20" s="808"/>
      <c r="OTN20" s="808"/>
      <c r="OTO20" s="808"/>
      <c r="OTP20" s="808"/>
      <c r="OTQ20" s="808"/>
      <c r="OTR20" s="808"/>
      <c r="OTS20" s="808"/>
      <c r="OTT20" s="808"/>
      <c r="OTU20" s="808"/>
      <c r="OTV20" s="808"/>
      <c r="OTW20" s="808"/>
      <c r="OTX20" s="808"/>
      <c r="OTY20" s="808"/>
      <c r="OTZ20" s="808"/>
      <c r="OUA20" s="808"/>
      <c r="OUB20" s="808"/>
      <c r="OUC20" s="808"/>
      <c r="OUD20" s="808"/>
      <c r="OUE20" s="808"/>
      <c r="OUF20" s="808"/>
      <c r="OUG20" s="808"/>
      <c r="OUH20" s="808"/>
      <c r="OUI20" s="808"/>
      <c r="OUJ20" s="808"/>
      <c r="OUK20" s="808"/>
      <c r="OUL20" s="808"/>
      <c r="OUM20" s="808"/>
      <c r="OUN20" s="808"/>
      <c r="OUO20" s="808"/>
      <c r="OUP20" s="808"/>
      <c r="OUQ20" s="808"/>
      <c r="OUR20" s="808"/>
      <c r="OUS20" s="808"/>
      <c r="OUT20" s="808"/>
      <c r="OUU20" s="808"/>
      <c r="OUV20" s="808"/>
      <c r="OUW20" s="808"/>
      <c r="OUX20" s="808"/>
      <c r="OUY20" s="808"/>
      <c r="OUZ20" s="808"/>
      <c r="OVA20" s="808"/>
      <c r="OVB20" s="808"/>
      <c r="OVC20" s="808"/>
      <c r="OVD20" s="808"/>
      <c r="OVE20" s="808"/>
      <c r="OVF20" s="808"/>
      <c r="OVG20" s="808"/>
      <c r="OVH20" s="808"/>
      <c r="OVI20" s="808"/>
      <c r="OVJ20" s="808"/>
      <c r="OVK20" s="808"/>
      <c r="OVL20" s="808"/>
      <c r="OVM20" s="808"/>
      <c r="OVN20" s="808"/>
      <c r="OVO20" s="808"/>
      <c r="OVP20" s="808"/>
      <c r="OVQ20" s="808"/>
      <c r="OVR20" s="808"/>
      <c r="OVS20" s="808"/>
      <c r="OVT20" s="808"/>
      <c r="OVU20" s="808"/>
      <c r="OVV20" s="808"/>
      <c r="OVW20" s="808"/>
      <c r="OVX20" s="808"/>
      <c r="OVY20" s="808"/>
      <c r="OVZ20" s="808"/>
      <c r="OWA20" s="808"/>
      <c r="OWB20" s="808"/>
      <c r="OWC20" s="808"/>
      <c r="OWD20" s="808"/>
      <c r="OWE20" s="808"/>
      <c r="OWF20" s="808"/>
      <c r="OWG20" s="808"/>
      <c r="OWH20" s="808"/>
      <c r="OWI20" s="808"/>
      <c r="OWJ20" s="808"/>
      <c r="OWK20" s="808"/>
      <c r="OWL20" s="808"/>
      <c r="OWM20" s="808"/>
      <c r="OWN20" s="808"/>
      <c r="OWO20" s="808"/>
      <c r="OWP20" s="808"/>
      <c r="OWQ20" s="808"/>
      <c r="OWR20" s="808"/>
      <c r="OWS20" s="808"/>
      <c r="OWT20" s="808"/>
      <c r="OWU20" s="808"/>
      <c r="OWV20" s="808"/>
      <c r="OWW20" s="808"/>
      <c r="OWX20" s="808"/>
      <c r="OWY20" s="808"/>
      <c r="OWZ20" s="808"/>
      <c r="OXA20" s="808"/>
      <c r="OXB20" s="808"/>
      <c r="OXC20" s="808"/>
      <c r="OXD20" s="808"/>
      <c r="OXE20" s="808"/>
      <c r="OXF20" s="808"/>
      <c r="OXG20" s="808"/>
      <c r="OXH20" s="808"/>
      <c r="OXI20" s="808"/>
      <c r="OXJ20" s="808"/>
      <c r="OXK20" s="808"/>
      <c r="OXL20" s="808"/>
      <c r="OXM20" s="808"/>
      <c r="OXN20" s="808"/>
      <c r="OXO20" s="808"/>
      <c r="OXP20" s="808"/>
      <c r="OXQ20" s="808"/>
      <c r="OXR20" s="808"/>
      <c r="OXS20" s="808"/>
      <c r="OXT20" s="808"/>
      <c r="OXU20" s="808"/>
      <c r="OXV20" s="808"/>
      <c r="OXW20" s="808"/>
      <c r="OXX20" s="808"/>
      <c r="OXY20" s="808"/>
      <c r="OXZ20" s="808"/>
      <c r="OYA20" s="808"/>
      <c r="OYB20" s="808"/>
      <c r="OYC20" s="808"/>
      <c r="OYD20" s="808"/>
      <c r="OYE20" s="808"/>
      <c r="OYF20" s="808"/>
      <c r="OYG20" s="808"/>
      <c r="OYH20" s="808"/>
      <c r="OYI20" s="808"/>
      <c r="OYJ20" s="808"/>
      <c r="OYK20" s="808"/>
      <c r="OYL20" s="808"/>
      <c r="OYM20" s="808"/>
      <c r="OYN20" s="808"/>
      <c r="OYO20" s="808"/>
      <c r="OYP20" s="808"/>
      <c r="OYQ20" s="808"/>
      <c r="OYR20" s="808"/>
      <c r="OYS20" s="808"/>
      <c r="OYT20" s="808"/>
      <c r="OYU20" s="808"/>
      <c r="OYV20" s="808"/>
      <c r="OYW20" s="808"/>
      <c r="OYX20" s="808"/>
      <c r="OYY20" s="808"/>
      <c r="OYZ20" s="808"/>
      <c r="OZA20" s="808"/>
      <c r="OZB20" s="808"/>
      <c r="OZC20" s="808"/>
      <c r="OZD20" s="808"/>
      <c r="OZE20" s="808"/>
      <c r="OZF20" s="808"/>
      <c r="OZG20" s="808"/>
      <c r="OZH20" s="808"/>
      <c r="OZI20" s="808"/>
      <c r="OZJ20" s="808"/>
      <c r="OZK20" s="808"/>
      <c r="OZL20" s="808"/>
      <c r="OZM20" s="808"/>
      <c r="OZN20" s="808"/>
      <c r="OZO20" s="808"/>
      <c r="OZP20" s="808"/>
      <c r="OZQ20" s="808"/>
      <c r="OZR20" s="808"/>
      <c r="OZS20" s="808"/>
      <c r="OZT20" s="808"/>
      <c r="OZU20" s="808"/>
      <c r="OZV20" s="808"/>
      <c r="OZW20" s="808"/>
      <c r="OZX20" s="808"/>
      <c r="OZY20" s="808"/>
      <c r="OZZ20" s="808"/>
      <c r="PAA20" s="808"/>
      <c r="PAB20" s="808"/>
      <c r="PAC20" s="808"/>
      <c r="PAD20" s="808"/>
      <c r="PAE20" s="808"/>
      <c r="PAF20" s="808"/>
      <c r="PAG20" s="808"/>
      <c r="PAH20" s="808"/>
      <c r="PAI20" s="808"/>
      <c r="PAJ20" s="808"/>
      <c r="PAK20" s="808"/>
      <c r="PAL20" s="808"/>
      <c r="PAM20" s="808"/>
      <c r="PAN20" s="808"/>
      <c r="PAO20" s="808"/>
      <c r="PAP20" s="808"/>
      <c r="PAQ20" s="808"/>
      <c r="PAR20" s="808"/>
      <c r="PAS20" s="808"/>
      <c r="PAT20" s="808"/>
      <c r="PAU20" s="808"/>
      <c r="PAV20" s="808"/>
      <c r="PAW20" s="808"/>
      <c r="PAX20" s="808"/>
      <c r="PAY20" s="808"/>
      <c r="PAZ20" s="808"/>
      <c r="PBA20" s="808"/>
      <c r="PBB20" s="808"/>
      <c r="PBC20" s="808"/>
      <c r="PBD20" s="808"/>
      <c r="PBE20" s="808"/>
      <c r="PBF20" s="808"/>
      <c r="PBG20" s="808"/>
      <c r="PBH20" s="808"/>
      <c r="PBI20" s="808"/>
      <c r="PBJ20" s="808"/>
      <c r="PBK20" s="808"/>
      <c r="PBL20" s="808"/>
      <c r="PBM20" s="808"/>
      <c r="PBN20" s="808"/>
      <c r="PBO20" s="808"/>
      <c r="PBP20" s="808"/>
      <c r="PBQ20" s="808"/>
      <c r="PBR20" s="808"/>
      <c r="PBS20" s="808"/>
      <c r="PBT20" s="808"/>
      <c r="PBU20" s="808"/>
      <c r="PBV20" s="808"/>
      <c r="PBW20" s="808"/>
      <c r="PBX20" s="808"/>
      <c r="PBY20" s="808"/>
      <c r="PBZ20" s="808"/>
      <c r="PCA20" s="808"/>
      <c r="PCB20" s="808"/>
      <c r="PCC20" s="808"/>
      <c r="PCD20" s="808"/>
      <c r="PCE20" s="808"/>
      <c r="PCF20" s="808"/>
      <c r="PCG20" s="808"/>
      <c r="PCH20" s="808"/>
      <c r="PCI20" s="808"/>
      <c r="PCJ20" s="808"/>
      <c r="PCK20" s="808"/>
      <c r="PCL20" s="808"/>
      <c r="PCM20" s="808"/>
      <c r="PCN20" s="808"/>
      <c r="PCO20" s="808"/>
      <c r="PCP20" s="808"/>
      <c r="PCQ20" s="808"/>
      <c r="PCR20" s="808"/>
      <c r="PCS20" s="808"/>
      <c r="PCT20" s="808"/>
      <c r="PCU20" s="808"/>
      <c r="PCV20" s="808"/>
      <c r="PCW20" s="808"/>
      <c r="PCX20" s="808"/>
      <c r="PCY20" s="808"/>
      <c r="PCZ20" s="808"/>
      <c r="PDA20" s="808"/>
      <c r="PDB20" s="808"/>
      <c r="PDC20" s="808"/>
      <c r="PDD20" s="808"/>
      <c r="PDE20" s="808"/>
      <c r="PDF20" s="808"/>
      <c r="PDG20" s="808"/>
      <c r="PDH20" s="808"/>
      <c r="PDI20" s="808"/>
      <c r="PDJ20" s="808"/>
      <c r="PDK20" s="808"/>
      <c r="PDL20" s="808"/>
      <c r="PDM20" s="808"/>
      <c r="PDN20" s="808"/>
      <c r="PDO20" s="808"/>
      <c r="PDP20" s="808"/>
      <c r="PDQ20" s="808"/>
      <c r="PDR20" s="808"/>
      <c r="PDS20" s="808"/>
      <c r="PDT20" s="808"/>
      <c r="PDU20" s="808"/>
      <c r="PDV20" s="808"/>
      <c r="PDW20" s="808"/>
      <c r="PDX20" s="808"/>
      <c r="PDY20" s="808"/>
      <c r="PDZ20" s="808"/>
      <c r="PEA20" s="808"/>
      <c r="PEB20" s="808"/>
      <c r="PEC20" s="808"/>
      <c r="PED20" s="808"/>
      <c r="PEE20" s="808"/>
      <c r="PEF20" s="808"/>
      <c r="PEG20" s="808"/>
      <c r="PEH20" s="808"/>
      <c r="PEI20" s="808"/>
      <c r="PEJ20" s="808"/>
      <c r="PEK20" s="808"/>
      <c r="PEL20" s="808"/>
      <c r="PEM20" s="808"/>
      <c r="PEN20" s="808"/>
      <c r="PEO20" s="808"/>
      <c r="PEP20" s="808"/>
      <c r="PEQ20" s="808"/>
      <c r="PER20" s="808"/>
      <c r="PES20" s="808"/>
      <c r="PET20" s="808"/>
      <c r="PEU20" s="808"/>
      <c r="PEV20" s="808"/>
      <c r="PEW20" s="808"/>
      <c r="PEX20" s="808"/>
      <c r="PEY20" s="808"/>
      <c r="PEZ20" s="808"/>
      <c r="PFA20" s="808"/>
      <c r="PFB20" s="808"/>
      <c r="PFC20" s="808"/>
      <c r="PFD20" s="808"/>
      <c r="PFE20" s="808"/>
      <c r="PFF20" s="808"/>
      <c r="PFG20" s="808"/>
      <c r="PFH20" s="808"/>
      <c r="PFI20" s="808"/>
      <c r="PFJ20" s="808"/>
      <c r="PFK20" s="808"/>
      <c r="PFL20" s="808"/>
      <c r="PFM20" s="808"/>
      <c r="PFN20" s="808"/>
      <c r="PFO20" s="808"/>
      <c r="PFP20" s="808"/>
      <c r="PFQ20" s="808"/>
      <c r="PFR20" s="808"/>
      <c r="PFS20" s="808"/>
      <c r="PFT20" s="808"/>
      <c r="PFU20" s="808"/>
      <c r="PFV20" s="808"/>
      <c r="PFW20" s="808"/>
      <c r="PFX20" s="808"/>
      <c r="PFY20" s="808"/>
      <c r="PFZ20" s="808"/>
      <c r="PGA20" s="808"/>
      <c r="PGB20" s="808"/>
      <c r="PGC20" s="808"/>
      <c r="PGD20" s="808"/>
      <c r="PGE20" s="808"/>
      <c r="PGF20" s="808"/>
      <c r="PGG20" s="808"/>
      <c r="PGH20" s="808"/>
      <c r="PGI20" s="808"/>
      <c r="PGJ20" s="808"/>
      <c r="PGK20" s="808"/>
      <c r="PGL20" s="808"/>
      <c r="PGM20" s="808"/>
      <c r="PGN20" s="808"/>
      <c r="PGO20" s="808"/>
      <c r="PGP20" s="808"/>
      <c r="PGQ20" s="808"/>
      <c r="PGR20" s="808"/>
      <c r="PGS20" s="808"/>
      <c r="PGT20" s="808"/>
      <c r="PGU20" s="808"/>
      <c r="PGV20" s="808"/>
      <c r="PGW20" s="808"/>
      <c r="PGX20" s="808"/>
      <c r="PGY20" s="808"/>
      <c r="PGZ20" s="808"/>
      <c r="PHA20" s="808"/>
      <c r="PHB20" s="808"/>
      <c r="PHC20" s="808"/>
      <c r="PHD20" s="808"/>
      <c r="PHE20" s="808"/>
      <c r="PHF20" s="808"/>
      <c r="PHG20" s="808"/>
      <c r="PHH20" s="808"/>
      <c r="PHI20" s="808"/>
      <c r="PHJ20" s="808"/>
      <c r="PHK20" s="808"/>
      <c r="PHL20" s="808"/>
      <c r="PHM20" s="808"/>
      <c r="PHN20" s="808"/>
      <c r="PHO20" s="808"/>
      <c r="PHP20" s="808"/>
      <c r="PHQ20" s="808"/>
      <c r="PHR20" s="808"/>
      <c r="PHS20" s="808"/>
      <c r="PHT20" s="808"/>
      <c r="PHU20" s="808"/>
      <c r="PHV20" s="808"/>
      <c r="PHW20" s="808"/>
      <c r="PHX20" s="808"/>
      <c r="PHY20" s="808"/>
      <c r="PHZ20" s="808"/>
      <c r="PIA20" s="808"/>
      <c r="PIB20" s="808"/>
      <c r="PIC20" s="808"/>
      <c r="PID20" s="808"/>
      <c r="PIE20" s="808"/>
      <c r="PIF20" s="808"/>
      <c r="PIG20" s="808"/>
      <c r="PIH20" s="808"/>
      <c r="PII20" s="808"/>
      <c r="PIJ20" s="808"/>
      <c r="PIK20" s="808"/>
      <c r="PIL20" s="808"/>
      <c r="PIM20" s="808"/>
      <c r="PIN20" s="808"/>
      <c r="PIO20" s="808"/>
      <c r="PIP20" s="808"/>
      <c r="PIQ20" s="808"/>
      <c r="PIR20" s="808"/>
      <c r="PIS20" s="808"/>
      <c r="PIT20" s="808"/>
      <c r="PIU20" s="808"/>
      <c r="PIV20" s="808"/>
      <c r="PIW20" s="808"/>
      <c r="PIX20" s="808"/>
      <c r="PIY20" s="808"/>
      <c r="PIZ20" s="808"/>
      <c r="PJA20" s="808"/>
      <c r="PJB20" s="808"/>
      <c r="PJC20" s="808"/>
      <c r="PJD20" s="808"/>
      <c r="PJE20" s="808"/>
      <c r="PJF20" s="808"/>
      <c r="PJG20" s="808"/>
      <c r="PJH20" s="808"/>
      <c r="PJI20" s="808"/>
      <c r="PJJ20" s="808"/>
      <c r="PJK20" s="808"/>
      <c r="PJL20" s="808"/>
      <c r="PJM20" s="808"/>
      <c r="PJN20" s="808"/>
      <c r="PJO20" s="808"/>
      <c r="PJP20" s="808"/>
      <c r="PJQ20" s="808"/>
      <c r="PJR20" s="808"/>
      <c r="PJS20" s="808"/>
      <c r="PJT20" s="808"/>
      <c r="PJU20" s="808"/>
      <c r="PJV20" s="808"/>
      <c r="PJW20" s="808"/>
      <c r="PJX20" s="808"/>
      <c r="PJY20" s="808"/>
      <c r="PJZ20" s="808"/>
      <c r="PKA20" s="808"/>
      <c r="PKB20" s="808"/>
      <c r="PKC20" s="808"/>
      <c r="PKD20" s="808"/>
      <c r="PKE20" s="808"/>
      <c r="PKF20" s="808"/>
      <c r="PKG20" s="808"/>
      <c r="PKH20" s="808"/>
      <c r="PKI20" s="808"/>
      <c r="PKJ20" s="808"/>
      <c r="PKK20" s="808"/>
      <c r="PKL20" s="808"/>
      <c r="PKM20" s="808"/>
      <c r="PKN20" s="808"/>
      <c r="PKO20" s="808"/>
      <c r="PKP20" s="808"/>
      <c r="PKQ20" s="808"/>
      <c r="PKR20" s="808"/>
      <c r="PKS20" s="808"/>
      <c r="PKT20" s="808"/>
      <c r="PKU20" s="808"/>
      <c r="PKV20" s="808"/>
      <c r="PKW20" s="808"/>
      <c r="PKX20" s="808"/>
      <c r="PKY20" s="808"/>
      <c r="PKZ20" s="808"/>
      <c r="PLA20" s="808"/>
      <c r="PLB20" s="808"/>
      <c r="PLC20" s="808"/>
      <c r="PLD20" s="808"/>
      <c r="PLE20" s="808"/>
      <c r="PLF20" s="808"/>
      <c r="PLG20" s="808"/>
      <c r="PLH20" s="808"/>
      <c r="PLI20" s="808"/>
      <c r="PLJ20" s="808"/>
      <c r="PLK20" s="808"/>
      <c r="PLL20" s="808"/>
      <c r="PLM20" s="808"/>
      <c r="PLN20" s="808"/>
      <c r="PLO20" s="808"/>
      <c r="PLP20" s="808"/>
      <c r="PLQ20" s="808"/>
      <c r="PLR20" s="808"/>
      <c r="PLS20" s="808"/>
      <c r="PLT20" s="808"/>
      <c r="PLU20" s="808"/>
      <c r="PLV20" s="808"/>
      <c r="PLW20" s="808"/>
      <c r="PLX20" s="808"/>
      <c r="PLY20" s="808"/>
      <c r="PLZ20" s="808"/>
      <c r="PMA20" s="808"/>
      <c r="PMB20" s="808"/>
      <c r="PMC20" s="808"/>
      <c r="PMD20" s="808"/>
      <c r="PME20" s="808"/>
      <c r="PMF20" s="808"/>
      <c r="PMG20" s="808"/>
      <c r="PMH20" s="808"/>
      <c r="PMI20" s="808"/>
      <c r="PMJ20" s="808"/>
      <c r="PMK20" s="808"/>
      <c r="PML20" s="808"/>
      <c r="PMM20" s="808"/>
      <c r="PMN20" s="808"/>
      <c r="PMO20" s="808"/>
      <c r="PMP20" s="808"/>
      <c r="PMQ20" s="808"/>
      <c r="PMR20" s="808"/>
      <c r="PMS20" s="808"/>
      <c r="PMT20" s="808"/>
      <c r="PMU20" s="808"/>
      <c r="PMV20" s="808"/>
      <c r="PMW20" s="808"/>
      <c r="PMX20" s="808"/>
      <c r="PMY20" s="808"/>
      <c r="PMZ20" s="808"/>
      <c r="PNA20" s="808"/>
      <c r="PNB20" s="808"/>
      <c r="PNC20" s="808"/>
      <c r="PND20" s="808"/>
      <c r="PNE20" s="808"/>
      <c r="PNF20" s="808"/>
      <c r="PNG20" s="808"/>
      <c r="PNH20" s="808"/>
      <c r="PNI20" s="808"/>
      <c r="PNJ20" s="808"/>
      <c r="PNK20" s="808"/>
      <c r="PNL20" s="808"/>
      <c r="PNM20" s="808"/>
      <c r="PNN20" s="808"/>
      <c r="PNO20" s="808"/>
      <c r="PNP20" s="808"/>
      <c r="PNQ20" s="808"/>
      <c r="PNR20" s="808"/>
      <c r="PNS20" s="808"/>
      <c r="PNT20" s="808"/>
      <c r="PNU20" s="808"/>
      <c r="PNV20" s="808"/>
      <c r="PNW20" s="808"/>
      <c r="PNX20" s="808"/>
      <c r="PNY20" s="808"/>
      <c r="PNZ20" s="808"/>
      <c r="POA20" s="808"/>
      <c r="POB20" s="808"/>
      <c r="POC20" s="808"/>
      <c r="POD20" s="808"/>
      <c r="POE20" s="808"/>
      <c r="POF20" s="808"/>
      <c r="POG20" s="808"/>
      <c r="POH20" s="808"/>
      <c r="POI20" s="808"/>
      <c r="POJ20" s="808"/>
      <c r="POK20" s="808"/>
      <c r="POL20" s="808"/>
      <c r="POM20" s="808"/>
      <c r="PON20" s="808"/>
      <c r="POO20" s="808"/>
      <c r="POP20" s="808"/>
      <c r="POQ20" s="808"/>
      <c r="POR20" s="808"/>
      <c r="POS20" s="808"/>
      <c r="POT20" s="808"/>
      <c r="POU20" s="808"/>
      <c r="POV20" s="808"/>
      <c r="POW20" s="808"/>
      <c r="POX20" s="808"/>
      <c r="POY20" s="808"/>
      <c r="POZ20" s="808"/>
      <c r="PPA20" s="808"/>
      <c r="PPB20" s="808"/>
      <c r="PPC20" s="808"/>
      <c r="PPD20" s="808"/>
      <c r="PPE20" s="808"/>
      <c r="PPF20" s="808"/>
      <c r="PPG20" s="808"/>
      <c r="PPH20" s="808"/>
      <c r="PPI20" s="808"/>
      <c r="PPJ20" s="808"/>
      <c r="PPK20" s="808"/>
      <c r="PPL20" s="808"/>
      <c r="PPM20" s="808"/>
      <c r="PPN20" s="808"/>
      <c r="PPO20" s="808"/>
      <c r="PPP20" s="808"/>
      <c r="PPQ20" s="808"/>
      <c r="PPR20" s="808"/>
      <c r="PPS20" s="808"/>
      <c r="PPT20" s="808"/>
      <c r="PPU20" s="808"/>
      <c r="PPV20" s="808"/>
      <c r="PPW20" s="808"/>
      <c r="PPX20" s="808"/>
      <c r="PPY20" s="808"/>
      <c r="PPZ20" s="808"/>
      <c r="PQA20" s="808"/>
      <c r="PQB20" s="808"/>
      <c r="PQC20" s="808"/>
      <c r="PQD20" s="808"/>
      <c r="PQE20" s="808"/>
      <c r="PQF20" s="808"/>
      <c r="PQG20" s="808"/>
      <c r="PQH20" s="808"/>
      <c r="PQI20" s="808"/>
      <c r="PQJ20" s="808"/>
      <c r="PQK20" s="808"/>
      <c r="PQL20" s="808"/>
      <c r="PQM20" s="808"/>
      <c r="PQN20" s="808"/>
      <c r="PQO20" s="808"/>
      <c r="PQP20" s="808"/>
      <c r="PQQ20" s="808"/>
      <c r="PQR20" s="808"/>
      <c r="PQS20" s="808"/>
      <c r="PQT20" s="808"/>
      <c r="PQU20" s="808"/>
      <c r="PQV20" s="808"/>
      <c r="PQW20" s="808"/>
      <c r="PQX20" s="808"/>
      <c r="PQY20" s="808"/>
      <c r="PQZ20" s="808"/>
      <c r="PRA20" s="808"/>
      <c r="PRB20" s="808"/>
      <c r="PRC20" s="808"/>
      <c r="PRD20" s="808"/>
      <c r="PRE20" s="808"/>
      <c r="PRF20" s="808"/>
      <c r="PRG20" s="808"/>
      <c r="PRH20" s="808"/>
      <c r="PRI20" s="808"/>
      <c r="PRJ20" s="808"/>
      <c r="PRK20" s="808"/>
      <c r="PRL20" s="808"/>
      <c r="PRM20" s="808"/>
      <c r="PRN20" s="808"/>
      <c r="PRO20" s="808"/>
      <c r="PRP20" s="808"/>
      <c r="PRQ20" s="808"/>
      <c r="PRR20" s="808"/>
      <c r="PRS20" s="808"/>
      <c r="PRT20" s="808"/>
      <c r="PRU20" s="808"/>
      <c r="PRV20" s="808"/>
      <c r="PRW20" s="808"/>
      <c r="PRX20" s="808"/>
      <c r="PRY20" s="808"/>
      <c r="PRZ20" s="808"/>
      <c r="PSA20" s="808"/>
      <c r="PSB20" s="808"/>
      <c r="PSC20" s="808"/>
      <c r="PSD20" s="808"/>
      <c r="PSE20" s="808"/>
      <c r="PSF20" s="808"/>
      <c r="PSG20" s="808"/>
      <c r="PSH20" s="808"/>
      <c r="PSI20" s="808"/>
      <c r="PSJ20" s="808"/>
      <c r="PSK20" s="808"/>
      <c r="PSL20" s="808"/>
      <c r="PSM20" s="808"/>
      <c r="PSN20" s="808"/>
      <c r="PSO20" s="808"/>
      <c r="PSP20" s="808"/>
      <c r="PSQ20" s="808"/>
      <c r="PSR20" s="808"/>
      <c r="PSS20" s="808"/>
      <c r="PST20" s="808"/>
      <c r="PSU20" s="808"/>
      <c r="PSV20" s="808"/>
      <c r="PSW20" s="808"/>
      <c r="PSX20" s="808"/>
      <c r="PSY20" s="808"/>
      <c r="PSZ20" s="808"/>
      <c r="PTA20" s="808"/>
      <c r="PTB20" s="808"/>
      <c r="PTC20" s="808"/>
      <c r="PTD20" s="808"/>
      <c r="PTE20" s="808"/>
      <c r="PTF20" s="808"/>
      <c r="PTG20" s="808"/>
      <c r="PTH20" s="808"/>
      <c r="PTI20" s="808"/>
      <c r="PTJ20" s="808"/>
      <c r="PTK20" s="808"/>
      <c r="PTL20" s="808"/>
      <c r="PTM20" s="808"/>
      <c r="PTN20" s="808"/>
      <c r="PTO20" s="808"/>
      <c r="PTP20" s="808"/>
      <c r="PTQ20" s="808"/>
      <c r="PTR20" s="808"/>
      <c r="PTS20" s="808"/>
      <c r="PTT20" s="808"/>
      <c r="PTU20" s="808"/>
      <c r="PTV20" s="808"/>
      <c r="PTW20" s="808"/>
      <c r="PTX20" s="808"/>
      <c r="PTY20" s="808"/>
      <c r="PTZ20" s="808"/>
      <c r="PUA20" s="808"/>
      <c r="PUB20" s="808"/>
      <c r="PUC20" s="808"/>
      <c r="PUD20" s="808"/>
      <c r="PUE20" s="808"/>
      <c r="PUF20" s="808"/>
      <c r="PUG20" s="808"/>
      <c r="PUH20" s="808"/>
      <c r="PUI20" s="808"/>
      <c r="PUJ20" s="808"/>
      <c r="PUK20" s="808"/>
      <c r="PUL20" s="808"/>
      <c r="PUM20" s="808"/>
      <c r="PUN20" s="808"/>
      <c r="PUO20" s="808"/>
      <c r="PUP20" s="808"/>
      <c r="PUQ20" s="808"/>
      <c r="PUR20" s="808"/>
      <c r="PUS20" s="808"/>
      <c r="PUT20" s="808"/>
      <c r="PUU20" s="808"/>
      <c r="PUV20" s="808"/>
      <c r="PUW20" s="808"/>
      <c r="PUX20" s="808"/>
      <c r="PUY20" s="808"/>
      <c r="PUZ20" s="808"/>
      <c r="PVA20" s="808"/>
      <c r="PVB20" s="808"/>
      <c r="PVC20" s="808"/>
      <c r="PVD20" s="808"/>
      <c r="PVE20" s="808"/>
      <c r="PVF20" s="808"/>
      <c r="PVG20" s="808"/>
      <c r="PVH20" s="808"/>
      <c r="PVI20" s="808"/>
      <c r="PVJ20" s="808"/>
      <c r="PVK20" s="808"/>
      <c r="PVL20" s="808"/>
      <c r="PVM20" s="808"/>
      <c r="PVN20" s="808"/>
      <c r="PVO20" s="808"/>
      <c r="PVP20" s="808"/>
      <c r="PVQ20" s="808"/>
      <c r="PVR20" s="808"/>
      <c r="PVS20" s="808"/>
      <c r="PVT20" s="808"/>
      <c r="PVU20" s="808"/>
      <c r="PVV20" s="808"/>
      <c r="PVW20" s="808"/>
      <c r="PVX20" s="808"/>
      <c r="PVY20" s="808"/>
      <c r="PVZ20" s="808"/>
      <c r="PWA20" s="808"/>
      <c r="PWB20" s="808"/>
      <c r="PWC20" s="808"/>
      <c r="PWD20" s="808"/>
      <c r="PWE20" s="808"/>
      <c r="PWF20" s="808"/>
      <c r="PWG20" s="808"/>
      <c r="PWH20" s="808"/>
      <c r="PWI20" s="808"/>
      <c r="PWJ20" s="808"/>
      <c r="PWK20" s="808"/>
      <c r="PWL20" s="808"/>
      <c r="PWM20" s="808"/>
      <c r="PWN20" s="808"/>
      <c r="PWO20" s="808"/>
      <c r="PWP20" s="808"/>
      <c r="PWQ20" s="808"/>
      <c r="PWR20" s="808"/>
      <c r="PWS20" s="808"/>
      <c r="PWT20" s="808"/>
      <c r="PWU20" s="808"/>
      <c r="PWV20" s="808"/>
      <c r="PWW20" s="808"/>
      <c r="PWX20" s="808"/>
      <c r="PWY20" s="808"/>
      <c r="PWZ20" s="808"/>
      <c r="PXA20" s="808"/>
      <c r="PXB20" s="808"/>
      <c r="PXC20" s="808"/>
      <c r="PXD20" s="808"/>
      <c r="PXE20" s="808"/>
      <c r="PXF20" s="808"/>
      <c r="PXG20" s="808"/>
      <c r="PXH20" s="808"/>
      <c r="PXI20" s="808"/>
      <c r="PXJ20" s="808"/>
      <c r="PXK20" s="808"/>
      <c r="PXL20" s="808"/>
      <c r="PXM20" s="808"/>
      <c r="PXN20" s="808"/>
      <c r="PXO20" s="808"/>
      <c r="PXP20" s="808"/>
      <c r="PXQ20" s="808"/>
      <c r="PXR20" s="808"/>
      <c r="PXS20" s="808"/>
      <c r="PXT20" s="808"/>
      <c r="PXU20" s="808"/>
      <c r="PXV20" s="808"/>
      <c r="PXW20" s="808"/>
      <c r="PXX20" s="808"/>
      <c r="PXY20" s="808"/>
      <c r="PXZ20" s="808"/>
      <c r="PYA20" s="808"/>
      <c r="PYB20" s="808"/>
      <c r="PYC20" s="808"/>
      <c r="PYD20" s="808"/>
      <c r="PYE20" s="808"/>
      <c r="PYF20" s="808"/>
      <c r="PYG20" s="808"/>
      <c r="PYH20" s="808"/>
      <c r="PYI20" s="808"/>
      <c r="PYJ20" s="808"/>
      <c r="PYK20" s="808"/>
      <c r="PYL20" s="808"/>
      <c r="PYM20" s="808"/>
      <c r="PYN20" s="808"/>
      <c r="PYO20" s="808"/>
      <c r="PYP20" s="808"/>
      <c r="PYQ20" s="808"/>
      <c r="PYR20" s="808"/>
      <c r="PYS20" s="808"/>
      <c r="PYT20" s="808"/>
      <c r="PYU20" s="808"/>
      <c r="PYV20" s="808"/>
      <c r="PYW20" s="808"/>
      <c r="PYX20" s="808"/>
      <c r="PYY20" s="808"/>
      <c r="PYZ20" s="808"/>
      <c r="PZA20" s="808"/>
      <c r="PZB20" s="808"/>
      <c r="PZC20" s="808"/>
      <c r="PZD20" s="808"/>
      <c r="PZE20" s="808"/>
      <c r="PZF20" s="808"/>
      <c r="PZG20" s="808"/>
      <c r="PZH20" s="808"/>
      <c r="PZI20" s="808"/>
      <c r="PZJ20" s="808"/>
      <c r="PZK20" s="808"/>
      <c r="PZL20" s="808"/>
      <c r="PZM20" s="808"/>
      <c r="PZN20" s="808"/>
      <c r="PZO20" s="808"/>
      <c r="PZP20" s="808"/>
      <c r="PZQ20" s="808"/>
      <c r="PZR20" s="808"/>
      <c r="PZS20" s="808"/>
      <c r="PZT20" s="808"/>
      <c r="PZU20" s="808"/>
      <c r="PZV20" s="808"/>
      <c r="PZW20" s="808"/>
      <c r="PZX20" s="808"/>
      <c r="PZY20" s="808"/>
      <c r="PZZ20" s="808"/>
      <c r="QAA20" s="808"/>
      <c r="QAB20" s="808"/>
      <c r="QAC20" s="808"/>
      <c r="QAD20" s="808"/>
      <c r="QAE20" s="808"/>
      <c r="QAF20" s="808"/>
      <c r="QAG20" s="808"/>
      <c r="QAH20" s="808"/>
      <c r="QAI20" s="808"/>
      <c r="QAJ20" s="808"/>
      <c r="QAK20" s="808"/>
      <c r="QAL20" s="808"/>
      <c r="QAM20" s="808"/>
      <c r="QAN20" s="808"/>
      <c r="QAO20" s="808"/>
      <c r="QAP20" s="808"/>
      <c r="QAQ20" s="808"/>
      <c r="QAR20" s="808"/>
      <c r="QAS20" s="808"/>
      <c r="QAT20" s="808"/>
      <c r="QAU20" s="808"/>
      <c r="QAV20" s="808"/>
      <c r="QAW20" s="808"/>
      <c r="QAX20" s="808"/>
      <c r="QAY20" s="808"/>
      <c r="QAZ20" s="808"/>
      <c r="QBA20" s="808"/>
      <c r="QBB20" s="808"/>
      <c r="QBC20" s="808"/>
      <c r="QBD20" s="808"/>
      <c r="QBE20" s="808"/>
      <c r="QBF20" s="808"/>
      <c r="QBG20" s="808"/>
      <c r="QBH20" s="808"/>
      <c r="QBI20" s="808"/>
      <c r="QBJ20" s="808"/>
      <c r="QBK20" s="808"/>
      <c r="QBL20" s="808"/>
      <c r="QBM20" s="808"/>
      <c r="QBN20" s="808"/>
      <c r="QBO20" s="808"/>
      <c r="QBP20" s="808"/>
      <c r="QBQ20" s="808"/>
      <c r="QBR20" s="808"/>
      <c r="QBS20" s="808"/>
      <c r="QBT20" s="808"/>
      <c r="QBU20" s="808"/>
      <c r="QBV20" s="808"/>
      <c r="QBW20" s="808"/>
      <c r="QBX20" s="808"/>
      <c r="QBY20" s="808"/>
      <c r="QBZ20" s="808"/>
      <c r="QCA20" s="808"/>
      <c r="QCB20" s="808"/>
      <c r="QCC20" s="808"/>
      <c r="QCD20" s="808"/>
      <c r="QCE20" s="808"/>
      <c r="QCF20" s="808"/>
      <c r="QCG20" s="808"/>
      <c r="QCH20" s="808"/>
      <c r="QCI20" s="808"/>
      <c r="QCJ20" s="808"/>
      <c r="QCK20" s="808"/>
      <c r="QCL20" s="808"/>
      <c r="QCM20" s="808"/>
      <c r="QCN20" s="808"/>
      <c r="QCO20" s="808"/>
      <c r="QCP20" s="808"/>
      <c r="QCQ20" s="808"/>
      <c r="QCR20" s="808"/>
      <c r="QCS20" s="808"/>
      <c r="QCT20" s="808"/>
      <c r="QCU20" s="808"/>
      <c r="QCV20" s="808"/>
      <c r="QCW20" s="808"/>
      <c r="QCX20" s="808"/>
      <c r="QCY20" s="808"/>
      <c r="QCZ20" s="808"/>
      <c r="QDA20" s="808"/>
      <c r="QDB20" s="808"/>
      <c r="QDC20" s="808"/>
      <c r="QDD20" s="808"/>
      <c r="QDE20" s="808"/>
      <c r="QDF20" s="808"/>
      <c r="QDG20" s="808"/>
      <c r="QDH20" s="808"/>
      <c r="QDI20" s="808"/>
      <c r="QDJ20" s="808"/>
      <c r="QDK20" s="808"/>
      <c r="QDL20" s="808"/>
      <c r="QDM20" s="808"/>
      <c r="QDN20" s="808"/>
      <c r="QDO20" s="808"/>
      <c r="QDP20" s="808"/>
      <c r="QDQ20" s="808"/>
      <c r="QDR20" s="808"/>
      <c r="QDS20" s="808"/>
      <c r="QDT20" s="808"/>
      <c r="QDU20" s="808"/>
      <c r="QDV20" s="808"/>
      <c r="QDW20" s="808"/>
      <c r="QDX20" s="808"/>
      <c r="QDY20" s="808"/>
      <c r="QDZ20" s="808"/>
      <c r="QEA20" s="808"/>
      <c r="QEB20" s="808"/>
      <c r="QEC20" s="808"/>
      <c r="QED20" s="808"/>
      <c r="QEE20" s="808"/>
      <c r="QEF20" s="808"/>
      <c r="QEG20" s="808"/>
      <c r="QEH20" s="808"/>
      <c r="QEI20" s="808"/>
      <c r="QEJ20" s="808"/>
      <c r="QEK20" s="808"/>
      <c r="QEL20" s="808"/>
      <c r="QEM20" s="808"/>
      <c r="QEN20" s="808"/>
      <c r="QEO20" s="808"/>
      <c r="QEP20" s="808"/>
      <c r="QEQ20" s="808"/>
      <c r="QER20" s="808"/>
      <c r="QES20" s="808"/>
      <c r="QET20" s="808"/>
      <c r="QEU20" s="808"/>
      <c r="QEV20" s="808"/>
      <c r="QEW20" s="808"/>
      <c r="QEX20" s="808"/>
      <c r="QEY20" s="808"/>
      <c r="QEZ20" s="808"/>
      <c r="QFA20" s="808"/>
      <c r="QFB20" s="808"/>
      <c r="QFC20" s="808"/>
      <c r="QFD20" s="808"/>
      <c r="QFE20" s="808"/>
      <c r="QFF20" s="808"/>
      <c r="QFG20" s="808"/>
      <c r="QFH20" s="808"/>
      <c r="QFI20" s="808"/>
      <c r="QFJ20" s="808"/>
      <c r="QFK20" s="808"/>
      <c r="QFL20" s="808"/>
      <c r="QFM20" s="808"/>
      <c r="QFN20" s="808"/>
      <c r="QFO20" s="808"/>
      <c r="QFP20" s="808"/>
      <c r="QFQ20" s="808"/>
      <c r="QFR20" s="808"/>
      <c r="QFS20" s="808"/>
      <c r="QFT20" s="808"/>
      <c r="QFU20" s="808"/>
      <c r="QFV20" s="808"/>
      <c r="QFW20" s="808"/>
      <c r="QFX20" s="808"/>
      <c r="QFY20" s="808"/>
      <c r="QFZ20" s="808"/>
      <c r="QGA20" s="808"/>
      <c r="QGB20" s="808"/>
      <c r="QGC20" s="808"/>
      <c r="QGD20" s="808"/>
      <c r="QGE20" s="808"/>
      <c r="QGF20" s="808"/>
      <c r="QGG20" s="808"/>
      <c r="QGH20" s="808"/>
      <c r="QGI20" s="808"/>
      <c r="QGJ20" s="808"/>
      <c r="QGK20" s="808"/>
      <c r="QGL20" s="808"/>
      <c r="QGM20" s="808"/>
      <c r="QGN20" s="808"/>
      <c r="QGO20" s="808"/>
      <c r="QGP20" s="808"/>
      <c r="QGQ20" s="808"/>
      <c r="QGR20" s="808"/>
      <c r="QGS20" s="808"/>
      <c r="QGT20" s="808"/>
      <c r="QGU20" s="808"/>
      <c r="QGV20" s="808"/>
      <c r="QGW20" s="808"/>
      <c r="QGX20" s="808"/>
      <c r="QGY20" s="808"/>
      <c r="QGZ20" s="808"/>
      <c r="QHA20" s="808"/>
      <c r="QHB20" s="808"/>
      <c r="QHC20" s="808"/>
      <c r="QHD20" s="808"/>
      <c r="QHE20" s="808"/>
      <c r="QHF20" s="808"/>
      <c r="QHG20" s="808"/>
      <c r="QHH20" s="808"/>
      <c r="QHI20" s="808"/>
      <c r="QHJ20" s="808"/>
      <c r="QHK20" s="808"/>
      <c r="QHL20" s="808"/>
      <c r="QHM20" s="808"/>
      <c r="QHN20" s="808"/>
      <c r="QHO20" s="808"/>
      <c r="QHP20" s="808"/>
      <c r="QHQ20" s="808"/>
      <c r="QHR20" s="808"/>
      <c r="QHS20" s="808"/>
      <c r="QHT20" s="808"/>
      <c r="QHU20" s="808"/>
      <c r="QHV20" s="808"/>
      <c r="QHW20" s="808"/>
      <c r="QHX20" s="808"/>
      <c r="QHY20" s="808"/>
      <c r="QHZ20" s="808"/>
      <c r="QIA20" s="808"/>
      <c r="QIB20" s="808"/>
      <c r="QIC20" s="808"/>
      <c r="QID20" s="808"/>
      <c r="QIE20" s="808"/>
      <c r="QIF20" s="808"/>
      <c r="QIG20" s="808"/>
      <c r="QIH20" s="808"/>
      <c r="QII20" s="808"/>
      <c r="QIJ20" s="808"/>
      <c r="QIK20" s="808"/>
      <c r="QIL20" s="808"/>
      <c r="QIM20" s="808"/>
      <c r="QIN20" s="808"/>
      <c r="QIO20" s="808"/>
      <c r="QIP20" s="808"/>
      <c r="QIQ20" s="808"/>
      <c r="QIR20" s="808"/>
      <c r="QIS20" s="808"/>
      <c r="QIT20" s="808"/>
      <c r="QIU20" s="808"/>
      <c r="QIV20" s="808"/>
      <c r="QIW20" s="808"/>
      <c r="QIX20" s="808"/>
      <c r="QIY20" s="808"/>
      <c r="QIZ20" s="808"/>
      <c r="QJA20" s="808"/>
      <c r="QJB20" s="808"/>
      <c r="QJC20" s="808"/>
      <c r="QJD20" s="808"/>
      <c r="QJE20" s="808"/>
      <c r="QJF20" s="808"/>
      <c r="QJG20" s="808"/>
      <c r="QJH20" s="808"/>
      <c r="QJI20" s="808"/>
      <c r="QJJ20" s="808"/>
      <c r="QJK20" s="808"/>
      <c r="QJL20" s="808"/>
      <c r="QJM20" s="808"/>
      <c r="QJN20" s="808"/>
      <c r="QJO20" s="808"/>
      <c r="QJP20" s="808"/>
      <c r="QJQ20" s="808"/>
      <c r="QJR20" s="808"/>
      <c r="QJS20" s="808"/>
      <c r="QJT20" s="808"/>
      <c r="QJU20" s="808"/>
      <c r="QJV20" s="808"/>
      <c r="QJW20" s="808"/>
      <c r="QJX20" s="808"/>
      <c r="QJY20" s="808"/>
      <c r="QJZ20" s="808"/>
      <c r="QKA20" s="808"/>
      <c r="QKB20" s="808"/>
      <c r="QKC20" s="808"/>
      <c r="QKD20" s="808"/>
      <c r="QKE20" s="808"/>
      <c r="QKF20" s="808"/>
      <c r="QKG20" s="808"/>
      <c r="QKH20" s="808"/>
      <c r="QKI20" s="808"/>
      <c r="QKJ20" s="808"/>
      <c r="QKK20" s="808"/>
      <c r="QKL20" s="808"/>
      <c r="QKM20" s="808"/>
      <c r="QKN20" s="808"/>
      <c r="QKO20" s="808"/>
      <c r="QKP20" s="808"/>
      <c r="QKQ20" s="808"/>
      <c r="QKR20" s="808"/>
      <c r="QKS20" s="808"/>
      <c r="QKT20" s="808"/>
      <c r="QKU20" s="808"/>
      <c r="QKV20" s="808"/>
      <c r="QKW20" s="808"/>
      <c r="QKX20" s="808"/>
      <c r="QKY20" s="808"/>
      <c r="QKZ20" s="808"/>
      <c r="QLA20" s="808"/>
      <c r="QLB20" s="808"/>
      <c r="QLC20" s="808"/>
      <c r="QLD20" s="808"/>
      <c r="QLE20" s="808"/>
      <c r="QLF20" s="808"/>
      <c r="QLG20" s="808"/>
      <c r="QLH20" s="808"/>
      <c r="QLI20" s="808"/>
      <c r="QLJ20" s="808"/>
      <c r="QLK20" s="808"/>
      <c r="QLL20" s="808"/>
      <c r="QLM20" s="808"/>
      <c r="QLN20" s="808"/>
      <c r="QLO20" s="808"/>
      <c r="QLP20" s="808"/>
      <c r="QLQ20" s="808"/>
      <c r="QLR20" s="808"/>
      <c r="QLS20" s="808"/>
      <c r="QLT20" s="808"/>
      <c r="QLU20" s="808"/>
      <c r="QLV20" s="808"/>
      <c r="QLW20" s="808"/>
      <c r="QLX20" s="808"/>
      <c r="QLY20" s="808"/>
      <c r="QLZ20" s="808"/>
      <c r="QMA20" s="808"/>
      <c r="QMB20" s="808"/>
      <c r="QMC20" s="808"/>
      <c r="QMD20" s="808"/>
      <c r="QME20" s="808"/>
      <c r="QMF20" s="808"/>
      <c r="QMG20" s="808"/>
      <c r="QMH20" s="808"/>
      <c r="QMI20" s="808"/>
      <c r="QMJ20" s="808"/>
      <c r="QMK20" s="808"/>
      <c r="QML20" s="808"/>
      <c r="QMM20" s="808"/>
      <c r="QMN20" s="808"/>
      <c r="QMO20" s="808"/>
      <c r="QMP20" s="808"/>
      <c r="QMQ20" s="808"/>
      <c r="QMR20" s="808"/>
      <c r="QMS20" s="808"/>
      <c r="QMT20" s="808"/>
      <c r="QMU20" s="808"/>
      <c r="QMV20" s="808"/>
      <c r="QMW20" s="808"/>
      <c r="QMX20" s="808"/>
      <c r="QMY20" s="808"/>
      <c r="QMZ20" s="808"/>
      <c r="QNA20" s="808"/>
      <c r="QNB20" s="808"/>
      <c r="QNC20" s="808"/>
      <c r="QND20" s="808"/>
      <c r="QNE20" s="808"/>
      <c r="QNF20" s="808"/>
      <c r="QNG20" s="808"/>
      <c r="QNH20" s="808"/>
      <c r="QNI20" s="808"/>
      <c r="QNJ20" s="808"/>
      <c r="QNK20" s="808"/>
      <c r="QNL20" s="808"/>
      <c r="QNM20" s="808"/>
      <c r="QNN20" s="808"/>
      <c r="QNO20" s="808"/>
      <c r="QNP20" s="808"/>
      <c r="QNQ20" s="808"/>
      <c r="QNR20" s="808"/>
      <c r="QNS20" s="808"/>
      <c r="QNT20" s="808"/>
      <c r="QNU20" s="808"/>
      <c r="QNV20" s="808"/>
      <c r="QNW20" s="808"/>
      <c r="QNX20" s="808"/>
      <c r="QNY20" s="808"/>
      <c r="QNZ20" s="808"/>
      <c r="QOA20" s="808"/>
      <c r="QOB20" s="808"/>
      <c r="QOC20" s="808"/>
      <c r="QOD20" s="808"/>
      <c r="QOE20" s="808"/>
      <c r="QOF20" s="808"/>
      <c r="QOG20" s="808"/>
      <c r="QOH20" s="808"/>
      <c r="QOI20" s="808"/>
      <c r="QOJ20" s="808"/>
      <c r="QOK20" s="808"/>
      <c r="QOL20" s="808"/>
      <c r="QOM20" s="808"/>
      <c r="QON20" s="808"/>
      <c r="QOO20" s="808"/>
      <c r="QOP20" s="808"/>
      <c r="QOQ20" s="808"/>
      <c r="QOR20" s="808"/>
      <c r="QOS20" s="808"/>
      <c r="QOT20" s="808"/>
      <c r="QOU20" s="808"/>
      <c r="QOV20" s="808"/>
      <c r="QOW20" s="808"/>
      <c r="QOX20" s="808"/>
      <c r="QOY20" s="808"/>
      <c r="QOZ20" s="808"/>
      <c r="QPA20" s="808"/>
      <c r="QPB20" s="808"/>
      <c r="QPC20" s="808"/>
      <c r="QPD20" s="808"/>
      <c r="QPE20" s="808"/>
      <c r="QPF20" s="808"/>
      <c r="QPG20" s="808"/>
      <c r="QPH20" s="808"/>
      <c r="QPI20" s="808"/>
      <c r="QPJ20" s="808"/>
      <c r="QPK20" s="808"/>
      <c r="QPL20" s="808"/>
      <c r="QPM20" s="808"/>
      <c r="QPN20" s="808"/>
      <c r="QPO20" s="808"/>
      <c r="QPP20" s="808"/>
      <c r="QPQ20" s="808"/>
      <c r="QPR20" s="808"/>
      <c r="QPS20" s="808"/>
      <c r="QPT20" s="808"/>
      <c r="QPU20" s="808"/>
      <c r="QPV20" s="808"/>
      <c r="QPW20" s="808"/>
      <c r="QPX20" s="808"/>
      <c r="QPY20" s="808"/>
      <c r="QPZ20" s="808"/>
      <c r="QQA20" s="808"/>
      <c r="QQB20" s="808"/>
      <c r="QQC20" s="808"/>
      <c r="QQD20" s="808"/>
      <c r="QQE20" s="808"/>
      <c r="QQF20" s="808"/>
      <c r="QQG20" s="808"/>
      <c r="QQH20" s="808"/>
      <c r="QQI20" s="808"/>
      <c r="QQJ20" s="808"/>
      <c r="QQK20" s="808"/>
      <c r="QQL20" s="808"/>
      <c r="QQM20" s="808"/>
      <c r="QQN20" s="808"/>
      <c r="QQO20" s="808"/>
      <c r="QQP20" s="808"/>
      <c r="QQQ20" s="808"/>
      <c r="QQR20" s="808"/>
      <c r="QQS20" s="808"/>
      <c r="QQT20" s="808"/>
      <c r="QQU20" s="808"/>
      <c r="QQV20" s="808"/>
      <c r="QQW20" s="808"/>
      <c r="QQX20" s="808"/>
      <c r="QQY20" s="808"/>
      <c r="QQZ20" s="808"/>
      <c r="QRA20" s="808"/>
      <c r="QRB20" s="808"/>
      <c r="QRC20" s="808"/>
      <c r="QRD20" s="808"/>
      <c r="QRE20" s="808"/>
      <c r="QRF20" s="808"/>
      <c r="QRG20" s="808"/>
      <c r="QRH20" s="808"/>
      <c r="QRI20" s="808"/>
      <c r="QRJ20" s="808"/>
      <c r="QRK20" s="808"/>
      <c r="QRL20" s="808"/>
      <c r="QRM20" s="808"/>
      <c r="QRN20" s="808"/>
      <c r="QRO20" s="808"/>
      <c r="QRP20" s="808"/>
      <c r="QRQ20" s="808"/>
      <c r="QRR20" s="808"/>
      <c r="QRS20" s="808"/>
      <c r="QRT20" s="808"/>
      <c r="QRU20" s="808"/>
      <c r="QRV20" s="808"/>
      <c r="QRW20" s="808"/>
      <c r="QRX20" s="808"/>
      <c r="QRY20" s="808"/>
      <c r="QRZ20" s="808"/>
      <c r="QSA20" s="808"/>
      <c r="QSB20" s="808"/>
      <c r="QSC20" s="808"/>
      <c r="QSD20" s="808"/>
      <c r="QSE20" s="808"/>
      <c r="QSF20" s="808"/>
      <c r="QSG20" s="808"/>
      <c r="QSH20" s="808"/>
      <c r="QSI20" s="808"/>
      <c r="QSJ20" s="808"/>
      <c r="QSK20" s="808"/>
      <c r="QSL20" s="808"/>
      <c r="QSM20" s="808"/>
      <c r="QSN20" s="808"/>
      <c r="QSO20" s="808"/>
      <c r="QSP20" s="808"/>
      <c r="QSQ20" s="808"/>
      <c r="QSR20" s="808"/>
      <c r="QSS20" s="808"/>
      <c r="QST20" s="808"/>
      <c r="QSU20" s="808"/>
      <c r="QSV20" s="808"/>
      <c r="QSW20" s="808"/>
      <c r="QSX20" s="808"/>
      <c r="QSY20" s="808"/>
      <c r="QSZ20" s="808"/>
      <c r="QTA20" s="808"/>
      <c r="QTB20" s="808"/>
      <c r="QTC20" s="808"/>
      <c r="QTD20" s="808"/>
      <c r="QTE20" s="808"/>
      <c r="QTF20" s="808"/>
      <c r="QTG20" s="808"/>
      <c r="QTH20" s="808"/>
      <c r="QTI20" s="808"/>
      <c r="QTJ20" s="808"/>
      <c r="QTK20" s="808"/>
      <c r="QTL20" s="808"/>
      <c r="QTM20" s="808"/>
      <c r="QTN20" s="808"/>
      <c r="QTO20" s="808"/>
      <c r="QTP20" s="808"/>
      <c r="QTQ20" s="808"/>
      <c r="QTR20" s="808"/>
      <c r="QTS20" s="808"/>
      <c r="QTT20" s="808"/>
      <c r="QTU20" s="808"/>
      <c r="QTV20" s="808"/>
      <c r="QTW20" s="808"/>
      <c r="QTX20" s="808"/>
      <c r="QTY20" s="808"/>
      <c r="QTZ20" s="808"/>
      <c r="QUA20" s="808"/>
      <c r="QUB20" s="808"/>
      <c r="QUC20" s="808"/>
      <c r="QUD20" s="808"/>
      <c r="QUE20" s="808"/>
      <c r="QUF20" s="808"/>
      <c r="QUG20" s="808"/>
      <c r="QUH20" s="808"/>
      <c r="QUI20" s="808"/>
      <c r="QUJ20" s="808"/>
      <c r="QUK20" s="808"/>
      <c r="QUL20" s="808"/>
      <c r="QUM20" s="808"/>
      <c r="QUN20" s="808"/>
      <c r="QUO20" s="808"/>
      <c r="QUP20" s="808"/>
      <c r="QUQ20" s="808"/>
      <c r="QUR20" s="808"/>
      <c r="QUS20" s="808"/>
      <c r="QUT20" s="808"/>
      <c r="QUU20" s="808"/>
      <c r="QUV20" s="808"/>
      <c r="QUW20" s="808"/>
      <c r="QUX20" s="808"/>
      <c r="QUY20" s="808"/>
      <c r="QUZ20" s="808"/>
      <c r="QVA20" s="808"/>
      <c r="QVB20" s="808"/>
      <c r="QVC20" s="808"/>
      <c r="QVD20" s="808"/>
      <c r="QVE20" s="808"/>
      <c r="QVF20" s="808"/>
      <c r="QVG20" s="808"/>
      <c r="QVH20" s="808"/>
      <c r="QVI20" s="808"/>
      <c r="QVJ20" s="808"/>
      <c r="QVK20" s="808"/>
      <c r="QVL20" s="808"/>
      <c r="QVM20" s="808"/>
      <c r="QVN20" s="808"/>
      <c r="QVO20" s="808"/>
      <c r="QVP20" s="808"/>
      <c r="QVQ20" s="808"/>
      <c r="QVR20" s="808"/>
      <c r="QVS20" s="808"/>
      <c r="QVT20" s="808"/>
      <c r="QVU20" s="808"/>
      <c r="QVV20" s="808"/>
      <c r="QVW20" s="808"/>
      <c r="QVX20" s="808"/>
      <c r="QVY20" s="808"/>
      <c r="QVZ20" s="808"/>
      <c r="QWA20" s="808"/>
      <c r="QWB20" s="808"/>
      <c r="QWC20" s="808"/>
      <c r="QWD20" s="808"/>
      <c r="QWE20" s="808"/>
      <c r="QWF20" s="808"/>
      <c r="QWG20" s="808"/>
      <c r="QWH20" s="808"/>
      <c r="QWI20" s="808"/>
      <c r="QWJ20" s="808"/>
      <c r="QWK20" s="808"/>
      <c r="QWL20" s="808"/>
      <c r="QWM20" s="808"/>
      <c r="QWN20" s="808"/>
      <c r="QWO20" s="808"/>
      <c r="QWP20" s="808"/>
      <c r="QWQ20" s="808"/>
      <c r="QWR20" s="808"/>
      <c r="QWS20" s="808"/>
      <c r="QWT20" s="808"/>
      <c r="QWU20" s="808"/>
      <c r="QWV20" s="808"/>
      <c r="QWW20" s="808"/>
      <c r="QWX20" s="808"/>
      <c r="QWY20" s="808"/>
      <c r="QWZ20" s="808"/>
      <c r="QXA20" s="808"/>
      <c r="QXB20" s="808"/>
      <c r="QXC20" s="808"/>
      <c r="QXD20" s="808"/>
      <c r="QXE20" s="808"/>
      <c r="QXF20" s="808"/>
      <c r="QXG20" s="808"/>
      <c r="QXH20" s="808"/>
      <c r="QXI20" s="808"/>
      <c r="QXJ20" s="808"/>
      <c r="QXK20" s="808"/>
      <c r="QXL20" s="808"/>
      <c r="QXM20" s="808"/>
      <c r="QXN20" s="808"/>
      <c r="QXO20" s="808"/>
      <c r="QXP20" s="808"/>
      <c r="QXQ20" s="808"/>
      <c r="QXR20" s="808"/>
      <c r="QXS20" s="808"/>
      <c r="QXT20" s="808"/>
      <c r="QXU20" s="808"/>
      <c r="QXV20" s="808"/>
      <c r="QXW20" s="808"/>
      <c r="QXX20" s="808"/>
      <c r="QXY20" s="808"/>
      <c r="QXZ20" s="808"/>
      <c r="QYA20" s="808"/>
      <c r="QYB20" s="808"/>
      <c r="QYC20" s="808"/>
      <c r="QYD20" s="808"/>
      <c r="QYE20" s="808"/>
      <c r="QYF20" s="808"/>
      <c r="QYG20" s="808"/>
      <c r="QYH20" s="808"/>
      <c r="QYI20" s="808"/>
      <c r="QYJ20" s="808"/>
      <c r="QYK20" s="808"/>
      <c r="QYL20" s="808"/>
      <c r="QYM20" s="808"/>
      <c r="QYN20" s="808"/>
      <c r="QYO20" s="808"/>
      <c r="QYP20" s="808"/>
      <c r="QYQ20" s="808"/>
      <c r="QYR20" s="808"/>
      <c r="QYS20" s="808"/>
      <c r="QYT20" s="808"/>
      <c r="QYU20" s="808"/>
      <c r="QYV20" s="808"/>
      <c r="QYW20" s="808"/>
      <c r="QYX20" s="808"/>
      <c r="QYY20" s="808"/>
      <c r="QYZ20" s="808"/>
      <c r="QZA20" s="808"/>
      <c r="QZB20" s="808"/>
      <c r="QZC20" s="808"/>
      <c r="QZD20" s="808"/>
      <c r="QZE20" s="808"/>
      <c r="QZF20" s="808"/>
      <c r="QZG20" s="808"/>
      <c r="QZH20" s="808"/>
      <c r="QZI20" s="808"/>
      <c r="QZJ20" s="808"/>
      <c r="QZK20" s="808"/>
      <c r="QZL20" s="808"/>
      <c r="QZM20" s="808"/>
      <c r="QZN20" s="808"/>
      <c r="QZO20" s="808"/>
      <c r="QZP20" s="808"/>
      <c r="QZQ20" s="808"/>
      <c r="QZR20" s="808"/>
      <c r="QZS20" s="808"/>
      <c r="QZT20" s="808"/>
      <c r="QZU20" s="808"/>
      <c r="QZV20" s="808"/>
      <c r="QZW20" s="808"/>
      <c r="QZX20" s="808"/>
      <c r="QZY20" s="808"/>
      <c r="QZZ20" s="808"/>
      <c r="RAA20" s="808"/>
      <c r="RAB20" s="808"/>
      <c r="RAC20" s="808"/>
      <c r="RAD20" s="808"/>
      <c r="RAE20" s="808"/>
      <c r="RAF20" s="808"/>
      <c r="RAG20" s="808"/>
      <c r="RAH20" s="808"/>
      <c r="RAI20" s="808"/>
      <c r="RAJ20" s="808"/>
      <c r="RAK20" s="808"/>
      <c r="RAL20" s="808"/>
      <c r="RAM20" s="808"/>
      <c r="RAN20" s="808"/>
      <c r="RAO20" s="808"/>
      <c r="RAP20" s="808"/>
      <c r="RAQ20" s="808"/>
      <c r="RAR20" s="808"/>
      <c r="RAS20" s="808"/>
      <c r="RAT20" s="808"/>
      <c r="RAU20" s="808"/>
      <c r="RAV20" s="808"/>
      <c r="RAW20" s="808"/>
      <c r="RAX20" s="808"/>
      <c r="RAY20" s="808"/>
      <c r="RAZ20" s="808"/>
      <c r="RBA20" s="808"/>
      <c r="RBB20" s="808"/>
      <c r="RBC20" s="808"/>
      <c r="RBD20" s="808"/>
      <c r="RBE20" s="808"/>
      <c r="RBF20" s="808"/>
      <c r="RBG20" s="808"/>
      <c r="RBH20" s="808"/>
      <c r="RBI20" s="808"/>
      <c r="RBJ20" s="808"/>
      <c r="RBK20" s="808"/>
      <c r="RBL20" s="808"/>
      <c r="RBM20" s="808"/>
      <c r="RBN20" s="808"/>
      <c r="RBO20" s="808"/>
      <c r="RBP20" s="808"/>
      <c r="RBQ20" s="808"/>
      <c r="RBR20" s="808"/>
      <c r="RBS20" s="808"/>
      <c r="RBT20" s="808"/>
      <c r="RBU20" s="808"/>
      <c r="RBV20" s="808"/>
      <c r="RBW20" s="808"/>
      <c r="RBX20" s="808"/>
      <c r="RBY20" s="808"/>
      <c r="RBZ20" s="808"/>
      <c r="RCA20" s="808"/>
      <c r="RCB20" s="808"/>
      <c r="RCC20" s="808"/>
      <c r="RCD20" s="808"/>
      <c r="RCE20" s="808"/>
      <c r="RCF20" s="808"/>
      <c r="RCG20" s="808"/>
      <c r="RCH20" s="808"/>
      <c r="RCI20" s="808"/>
      <c r="RCJ20" s="808"/>
      <c r="RCK20" s="808"/>
      <c r="RCL20" s="808"/>
      <c r="RCM20" s="808"/>
      <c r="RCN20" s="808"/>
      <c r="RCO20" s="808"/>
      <c r="RCP20" s="808"/>
      <c r="RCQ20" s="808"/>
      <c r="RCR20" s="808"/>
      <c r="RCS20" s="808"/>
      <c r="RCT20" s="808"/>
      <c r="RCU20" s="808"/>
      <c r="RCV20" s="808"/>
      <c r="RCW20" s="808"/>
      <c r="RCX20" s="808"/>
      <c r="RCY20" s="808"/>
      <c r="RCZ20" s="808"/>
      <c r="RDA20" s="808"/>
      <c r="RDB20" s="808"/>
      <c r="RDC20" s="808"/>
      <c r="RDD20" s="808"/>
      <c r="RDE20" s="808"/>
      <c r="RDF20" s="808"/>
      <c r="RDG20" s="808"/>
      <c r="RDH20" s="808"/>
      <c r="RDI20" s="808"/>
      <c r="RDJ20" s="808"/>
      <c r="RDK20" s="808"/>
      <c r="RDL20" s="808"/>
      <c r="RDM20" s="808"/>
      <c r="RDN20" s="808"/>
      <c r="RDO20" s="808"/>
      <c r="RDP20" s="808"/>
      <c r="RDQ20" s="808"/>
      <c r="RDR20" s="808"/>
      <c r="RDS20" s="808"/>
      <c r="RDT20" s="808"/>
      <c r="RDU20" s="808"/>
      <c r="RDV20" s="808"/>
      <c r="RDW20" s="808"/>
      <c r="RDX20" s="808"/>
      <c r="RDY20" s="808"/>
      <c r="RDZ20" s="808"/>
      <c r="REA20" s="808"/>
      <c r="REB20" s="808"/>
      <c r="REC20" s="808"/>
      <c r="RED20" s="808"/>
      <c r="REE20" s="808"/>
      <c r="REF20" s="808"/>
      <c r="REG20" s="808"/>
      <c r="REH20" s="808"/>
      <c r="REI20" s="808"/>
      <c r="REJ20" s="808"/>
      <c r="REK20" s="808"/>
      <c r="REL20" s="808"/>
      <c r="REM20" s="808"/>
      <c r="REN20" s="808"/>
      <c r="REO20" s="808"/>
      <c r="REP20" s="808"/>
      <c r="REQ20" s="808"/>
      <c r="RER20" s="808"/>
      <c r="RES20" s="808"/>
      <c r="RET20" s="808"/>
      <c r="REU20" s="808"/>
      <c r="REV20" s="808"/>
      <c r="REW20" s="808"/>
      <c r="REX20" s="808"/>
      <c r="REY20" s="808"/>
      <c r="REZ20" s="808"/>
      <c r="RFA20" s="808"/>
      <c r="RFB20" s="808"/>
      <c r="RFC20" s="808"/>
      <c r="RFD20" s="808"/>
      <c r="RFE20" s="808"/>
      <c r="RFF20" s="808"/>
      <c r="RFG20" s="808"/>
      <c r="RFH20" s="808"/>
      <c r="RFI20" s="808"/>
      <c r="RFJ20" s="808"/>
      <c r="RFK20" s="808"/>
      <c r="RFL20" s="808"/>
      <c r="RFM20" s="808"/>
      <c r="RFN20" s="808"/>
      <c r="RFO20" s="808"/>
      <c r="RFP20" s="808"/>
      <c r="RFQ20" s="808"/>
      <c r="RFR20" s="808"/>
      <c r="RFS20" s="808"/>
      <c r="RFT20" s="808"/>
      <c r="RFU20" s="808"/>
      <c r="RFV20" s="808"/>
      <c r="RFW20" s="808"/>
      <c r="RFX20" s="808"/>
      <c r="RFY20" s="808"/>
      <c r="RFZ20" s="808"/>
      <c r="RGA20" s="808"/>
      <c r="RGB20" s="808"/>
      <c r="RGC20" s="808"/>
      <c r="RGD20" s="808"/>
      <c r="RGE20" s="808"/>
      <c r="RGF20" s="808"/>
      <c r="RGG20" s="808"/>
      <c r="RGH20" s="808"/>
      <c r="RGI20" s="808"/>
      <c r="RGJ20" s="808"/>
      <c r="RGK20" s="808"/>
      <c r="RGL20" s="808"/>
      <c r="RGM20" s="808"/>
      <c r="RGN20" s="808"/>
      <c r="RGO20" s="808"/>
      <c r="RGP20" s="808"/>
      <c r="RGQ20" s="808"/>
      <c r="RGR20" s="808"/>
      <c r="RGS20" s="808"/>
      <c r="RGT20" s="808"/>
      <c r="RGU20" s="808"/>
      <c r="RGV20" s="808"/>
      <c r="RGW20" s="808"/>
      <c r="RGX20" s="808"/>
      <c r="RGY20" s="808"/>
      <c r="RGZ20" s="808"/>
      <c r="RHA20" s="808"/>
      <c r="RHB20" s="808"/>
      <c r="RHC20" s="808"/>
      <c r="RHD20" s="808"/>
      <c r="RHE20" s="808"/>
      <c r="RHF20" s="808"/>
      <c r="RHG20" s="808"/>
      <c r="RHH20" s="808"/>
      <c r="RHI20" s="808"/>
      <c r="RHJ20" s="808"/>
      <c r="RHK20" s="808"/>
      <c r="RHL20" s="808"/>
      <c r="RHM20" s="808"/>
      <c r="RHN20" s="808"/>
      <c r="RHO20" s="808"/>
      <c r="RHP20" s="808"/>
      <c r="RHQ20" s="808"/>
      <c r="RHR20" s="808"/>
      <c r="RHS20" s="808"/>
      <c r="RHT20" s="808"/>
      <c r="RHU20" s="808"/>
      <c r="RHV20" s="808"/>
      <c r="RHW20" s="808"/>
      <c r="RHX20" s="808"/>
      <c r="RHY20" s="808"/>
      <c r="RHZ20" s="808"/>
      <c r="RIA20" s="808"/>
      <c r="RIB20" s="808"/>
      <c r="RIC20" s="808"/>
      <c r="RID20" s="808"/>
      <c r="RIE20" s="808"/>
      <c r="RIF20" s="808"/>
      <c r="RIG20" s="808"/>
      <c r="RIH20" s="808"/>
      <c r="RII20" s="808"/>
      <c r="RIJ20" s="808"/>
      <c r="RIK20" s="808"/>
      <c r="RIL20" s="808"/>
      <c r="RIM20" s="808"/>
      <c r="RIN20" s="808"/>
      <c r="RIO20" s="808"/>
      <c r="RIP20" s="808"/>
      <c r="RIQ20" s="808"/>
      <c r="RIR20" s="808"/>
      <c r="RIS20" s="808"/>
      <c r="RIT20" s="808"/>
      <c r="RIU20" s="808"/>
      <c r="RIV20" s="808"/>
      <c r="RIW20" s="808"/>
      <c r="RIX20" s="808"/>
      <c r="RIY20" s="808"/>
      <c r="RIZ20" s="808"/>
      <c r="RJA20" s="808"/>
      <c r="RJB20" s="808"/>
      <c r="RJC20" s="808"/>
      <c r="RJD20" s="808"/>
      <c r="RJE20" s="808"/>
      <c r="RJF20" s="808"/>
      <c r="RJG20" s="808"/>
      <c r="RJH20" s="808"/>
      <c r="RJI20" s="808"/>
      <c r="RJJ20" s="808"/>
      <c r="RJK20" s="808"/>
      <c r="RJL20" s="808"/>
      <c r="RJM20" s="808"/>
      <c r="RJN20" s="808"/>
      <c r="RJO20" s="808"/>
      <c r="RJP20" s="808"/>
      <c r="RJQ20" s="808"/>
      <c r="RJR20" s="808"/>
      <c r="RJS20" s="808"/>
      <c r="RJT20" s="808"/>
      <c r="RJU20" s="808"/>
      <c r="RJV20" s="808"/>
      <c r="RJW20" s="808"/>
      <c r="RJX20" s="808"/>
      <c r="RJY20" s="808"/>
      <c r="RJZ20" s="808"/>
      <c r="RKA20" s="808"/>
      <c r="RKB20" s="808"/>
      <c r="RKC20" s="808"/>
      <c r="RKD20" s="808"/>
      <c r="RKE20" s="808"/>
      <c r="RKF20" s="808"/>
      <c r="RKG20" s="808"/>
      <c r="RKH20" s="808"/>
      <c r="RKI20" s="808"/>
      <c r="RKJ20" s="808"/>
      <c r="RKK20" s="808"/>
      <c r="RKL20" s="808"/>
      <c r="RKM20" s="808"/>
      <c r="RKN20" s="808"/>
      <c r="RKO20" s="808"/>
      <c r="RKP20" s="808"/>
      <c r="RKQ20" s="808"/>
      <c r="RKR20" s="808"/>
      <c r="RKS20" s="808"/>
      <c r="RKT20" s="808"/>
      <c r="RKU20" s="808"/>
      <c r="RKV20" s="808"/>
      <c r="RKW20" s="808"/>
      <c r="RKX20" s="808"/>
      <c r="RKY20" s="808"/>
      <c r="RKZ20" s="808"/>
      <c r="RLA20" s="808"/>
      <c r="RLB20" s="808"/>
      <c r="RLC20" s="808"/>
      <c r="RLD20" s="808"/>
      <c r="RLE20" s="808"/>
      <c r="RLF20" s="808"/>
      <c r="RLG20" s="808"/>
      <c r="RLH20" s="808"/>
      <c r="RLI20" s="808"/>
      <c r="RLJ20" s="808"/>
      <c r="RLK20" s="808"/>
      <c r="RLL20" s="808"/>
      <c r="RLM20" s="808"/>
      <c r="RLN20" s="808"/>
      <c r="RLO20" s="808"/>
      <c r="RLP20" s="808"/>
      <c r="RLQ20" s="808"/>
      <c r="RLR20" s="808"/>
      <c r="RLS20" s="808"/>
      <c r="RLT20" s="808"/>
      <c r="RLU20" s="808"/>
      <c r="RLV20" s="808"/>
      <c r="RLW20" s="808"/>
      <c r="RLX20" s="808"/>
      <c r="RLY20" s="808"/>
      <c r="RLZ20" s="808"/>
      <c r="RMA20" s="808"/>
      <c r="RMB20" s="808"/>
      <c r="RMC20" s="808"/>
      <c r="RMD20" s="808"/>
      <c r="RME20" s="808"/>
      <c r="RMF20" s="808"/>
      <c r="RMG20" s="808"/>
      <c r="RMH20" s="808"/>
      <c r="RMI20" s="808"/>
      <c r="RMJ20" s="808"/>
      <c r="RMK20" s="808"/>
      <c r="RML20" s="808"/>
      <c r="RMM20" s="808"/>
      <c r="RMN20" s="808"/>
      <c r="RMO20" s="808"/>
      <c r="RMP20" s="808"/>
      <c r="RMQ20" s="808"/>
      <c r="RMR20" s="808"/>
      <c r="RMS20" s="808"/>
      <c r="RMT20" s="808"/>
      <c r="RMU20" s="808"/>
      <c r="RMV20" s="808"/>
      <c r="RMW20" s="808"/>
      <c r="RMX20" s="808"/>
      <c r="RMY20" s="808"/>
      <c r="RMZ20" s="808"/>
      <c r="RNA20" s="808"/>
      <c r="RNB20" s="808"/>
      <c r="RNC20" s="808"/>
      <c r="RND20" s="808"/>
      <c r="RNE20" s="808"/>
      <c r="RNF20" s="808"/>
      <c r="RNG20" s="808"/>
      <c r="RNH20" s="808"/>
      <c r="RNI20" s="808"/>
      <c r="RNJ20" s="808"/>
      <c r="RNK20" s="808"/>
      <c r="RNL20" s="808"/>
      <c r="RNM20" s="808"/>
      <c r="RNN20" s="808"/>
      <c r="RNO20" s="808"/>
      <c r="RNP20" s="808"/>
      <c r="RNQ20" s="808"/>
      <c r="RNR20" s="808"/>
      <c r="RNS20" s="808"/>
      <c r="RNT20" s="808"/>
      <c r="RNU20" s="808"/>
      <c r="RNV20" s="808"/>
      <c r="RNW20" s="808"/>
      <c r="RNX20" s="808"/>
      <c r="RNY20" s="808"/>
      <c r="RNZ20" s="808"/>
      <c r="ROA20" s="808"/>
      <c r="ROB20" s="808"/>
      <c r="ROC20" s="808"/>
      <c r="ROD20" s="808"/>
      <c r="ROE20" s="808"/>
      <c r="ROF20" s="808"/>
      <c r="ROG20" s="808"/>
      <c r="ROH20" s="808"/>
      <c r="ROI20" s="808"/>
      <c r="ROJ20" s="808"/>
      <c r="ROK20" s="808"/>
      <c r="ROL20" s="808"/>
      <c r="ROM20" s="808"/>
      <c r="RON20" s="808"/>
      <c r="ROO20" s="808"/>
      <c r="ROP20" s="808"/>
      <c r="ROQ20" s="808"/>
      <c r="ROR20" s="808"/>
      <c r="ROS20" s="808"/>
      <c r="ROT20" s="808"/>
      <c r="ROU20" s="808"/>
      <c r="ROV20" s="808"/>
      <c r="ROW20" s="808"/>
      <c r="ROX20" s="808"/>
      <c r="ROY20" s="808"/>
      <c r="ROZ20" s="808"/>
      <c r="RPA20" s="808"/>
      <c r="RPB20" s="808"/>
      <c r="RPC20" s="808"/>
      <c r="RPD20" s="808"/>
      <c r="RPE20" s="808"/>
      <c r="RPF20" s="808"/>
      <c r="RPG20" s="808"/>
      <c r="RPH20" s="808"/>
      <c r="RPI20" s="808"/>
      <c r="RPJ20" s="808"/>
      <c r="RPK20" s="808"/>
      <c r="RPL20" s="808"/>
      <c r="RPM20" s="808"/>
      <c r="RPN20" s="808"/>
      <c r="RPO20" s="808"/>
      <c r="RPP20" s="808"/>
      <c r="RPQ20" s="808"/>
      <c r="RPR20" s="808"/>
      <c r="RPS20" s="808"/>
      <c r="RPT20" s="808"/>
      <c r="RPU20" s="808"/>
      <c r="RPV20" s="808"/>
      <c r="RPW20" s="808"/>
      <c r="RPX20" s="808"/>
      <c r="RPY20" s="808"/>
      <c r="RPZ20" s="808"/>
      <c r="RQA20" s="808"/>
      <c r="RQB20" s="808"/>
      <c r="RQC20" s="808"/>
      <c r="RQD20" s="808"/>
      <c r="RQE20" s="808"/>
      <c r="RQF20" s="808"/>
      <c r="RQG20" s="808"/>
      <c r="RQH20" s="808"/>
      <c r="RQI20" s="808"/>
      <c r="RQJ20" s="808"/>
      <c r="RQK20" s="808"/>
      <c r="RQL20" s="808"/>
      <c r="RQM20" s="808"/>
      <c r="RQN20" s="808"/>
      <c r="RQO20" s="808"/>
      <c r="RQP20" s="808"/>
      <c r="RQQ20" s="808"/>
      <c r="RQR20" s="808"/>
      <c r="RQS20" s="808"/>
      <c r="RQT20" s="808"/>
      <c r="RQU20" s="808"/>
      <c r="RQV20" s="808"/>
      <c r="RQW20" s="808"/>
      <c r="RQX20" s="808"/>
      <c r="RQY20" s="808"/>
      <c r="RQZ20" s="808"/>
      <c r="RRA20" s="808"/>
      <c r="RRB20" s="808"/>
      <c r="RRC20" s="808"/>
      <c r="RRD20" s="808"/>
      <c r="RRE20" s="808"/>
      <c r="RRF20" s="808"/>
      <c r="RRG20" s="808"/>
      <c r="RRH20" s="808"/>
      <c r="RRI20" s="808"/>
      <c r="RRJ20" s="808"/>
      <c r="RRK20" s="808"/>
      <c r="RRL20" s="808"/>
      <c r="RRM20" s="808"/>
      <c r="RRN20" s="808"/>
      <c r="RRO20" s="808"/>
      <c r="RRP20" s="808"/>
      <c r="RRQ20" s="808"/>
      <c r="RRR20" s="808"/>
      <c r="RRS20" s="808"/>
      <c r="RRT20" s="808"/>
      <c r="RRU20" s="808"/>
      <c r="RRV20" s="808"/>
      <c r="RRW20" s="808"/>
      <c r="RRX20" s="808"/>
      <c r="RRY20" s="808"/>
      <c r="RRZ20" s="808"/>
      <c r="RSA20" s="808"/>
      <c r="RSB20" s="808"/>
      <c r="RSC20" s="808"/>
      <c r="RSD20" s="808"/>
      <c r="RSE20" s="808"/>
      <c r="RSF20" s="808"/>
      <c r="RSG20" s="808"/>
      <c r="RSH20" s="808"/>
      <c r="RSI20" s="808"/>
      <c r="RSJ20" s="808"/>
      <c r="RSK20" s="808"/>
      <c r="RSL20" s="808"/>
      <c r="RSM20" s="808"/>
      <c r="RSN20" s="808"/>
      <c r="RSO20" s="808"/>
      <c r="RSP20" s="808"/>
      <c r="RSQ20" s="808"/>
      <c r="RSR20" s="808"/>
      <c r="RSS20" s="808"/>
      <c r="RST20" s="808"/>
      <c r="RSU20" s="808"/>
      <c r="RSV20" s="808"/>
      <c r="RSW20" s="808"/>
      <c r="RSX20" s="808"/>
      <c r="RSY20" s="808"/>
      <c r="RSZ20" s="808"/>
      <c r="RTA20" s="808"/>
      <c r="RTB20" s="808"/>
      <c r="RTC20" s="808"/>
      <c r="RTD20" s="808"/>
      <c r="RTE20" s="808"/>
      <c r="RTF20" s="808"/>
      <c r="RTG20" s="808"/>
      <c r="RTH20" s="808"/>
      <c r="RTI20" s="808"/>
      <c r="RTJ20" s="808"/>
      <c r="RTK20" s="808"/>
      <c r="RTL20" s="808"/>
      <c r="RTM20" s="808"/>
      <c r="RTN20" s="808"/>
      <c r="RTO20" s="808"/>
      <c r="RTP20" s="808"/>
      <c r="RTQ20" s="808"/>
      <c r="RTR20" s="808"/>
      <c r="RTS20" s="808"/>
      <c r="RTT20" s="808"/>
      <c r="RTU20" s="808"/>
      <c r="RTV20" s="808"/>
      <c r="RTW20" s="808"/>
      <c r="RTX20" s="808"/>
      <c r="RTY20" s="808"/>
      <c r="RTZ20" s="808"/>
      <c r="RUA20" s="808"/>
      <c r="RUB20" s="808"/>
      <c r="RUC20" s="808"/>
      <c r="RUD20" s="808"/>
      <c r="RUE20" s="808"/>
      <c r="RUF20" s="808"/>
      <c r="RUG20" s="808"/>
      <c r="RUH20" s="808"/>
      <c r="RUI20" s="808"/>
      <c r="RUJ20" s="808"/>
      <c r="RUK20" s="808"/>
      <c r="RUL20" s="808"/>
      <c r="RUM20" s="808"/>
      <c r="RUN20" s="808"/>
      <c r="RUO20" s="808"/>
      <c r="RUP20" s="808"/>
      <c r="RUQ20" s="808"/>
      <c r="RUR20" s="808"/>
      <c r="RUS20" s="808"/>
      <c r="RUT20" s="808"/>
      <c r="RUU20" s="808"/>
      <c r="RUV20" s="808"/>
      <c r="RUW20" s="808"/>
      <c r="RUX20" s="808"/>
      <c r="RUY20" s="808"/>
      <c r="RUZ20" s="808"/>
      <c r="RVA20" s="808"/>
      <c r="RVB20" s="808"/>
      <c r="RVC20" s="808"/>
      <c r="RVD20" s="808"/>
      <c r="RVE20" s="808"/>
      <c r="RVF20" s="808"/>
      <c r="RVG20" s="808"/>
      <c r="RVH20" s="808"/>
      <c r="RVI20" s="808"/>
      <c r="RVJ20" s="808"/>
      <c r="RVK20" s="808"/>
      <c r="RVL20" s="808"/>
      <c r="RVM20" s="808"/>
      <c r="RVN20" s="808"/>
      <c r="RVO20" s="808"/>
      <c r="RVP20" s="808"/>
      <c r="RVQ20" s="808"/>
      <c r="RVR20" s="808"/>
      <c r="RVS20" s="808"/>
      <c r="RVT20" s="808"/>
      <c r="RVU20" s="808"/>
      <c r="RVV20" s="808"/>
      <c r="RVW20" s="808"/>
      <c r="RVX20" s="808"/>
      <c r="RVY20" s="808"/>
      <c r="RVZ20" s="808"/>
      <c r="RWA20" s="808"/>
      <c r="RWB20" s="808"/>
      <c r="RWC20" s="808"/>
      <c r="RWD20" s="808"/>
      <c r="RWE20" s="808"/>
      <c r="RWF20" s="808"/>
      <c r="RWG20" s="808"/>
      <c r="RWH20" s="808"/>
      <c r="RWI20" s="808"/>
      <c r="RWJ20" s="808"/>
      <c r="RWK20" s="808"/>
      <c r="RWL20" s="808"/>
      <c r="RWM20" s="808"/>
      <c r="RWN20" s="808"/>
      <c r="RWO20" s="808"/>
      <c r="RWP20" s="808"/>
      <c r="RWQ20" s="808"/>
      <c r="RWR20" s="808"/>
      <c r="RWS20" s="808"/>
      <c r="RWT20" s="808"/>
      <c r="RWU20" s="808"/>
      <c r="RWV20" s="808"/>
      <c r="RWW20" s="808"/>
      <c r="RWX20" s="808"/>
      <c r="RWY20" s="808"/>
      <c r="RWZ20" s="808"/>
      <c r="RXA20" s="808"/>
      <c r="RXB20" s="808"/>
      <c r="RXC20" s="808"/>
      <c r="RXD20" s="808"/>
      <c r="RXE20" s="808"/>
      <c r="RXF20" s="808"/>
      <c r="RXG20" s="808"/>
      <c r="RXH20" s="808"/>
      <c r="RXI20" s="808"/>
      <c r="RXJ20" s="808"/>
      <c r="RXK20" s="808"/>
      <c r="RXL20" s="808"/>
      <c r="RXM20" s="808"/>
      <c r="RXN20" s="808"/>
      <c r="RXO20" s="808"/>
      <c r="RXP20" s="808"/>
      <c r="RXQ20" s="808"/>
      <c r="RXR20" s="808"/>
      <c r="RXS20" s="808"/>
      <c r="RXT20" s="808"/>
      <c r="RXU20" s="808"/>
      <c r="RXV20" s="808"/>
      <c r="RXW20" s="808"/>
      <c r="RXX20" s="808"/>
      <c r="RXY20" s="808"/>
      <c r="RXZ20" s="808"/>
      <c r="RYA20" s="808"/>
      <c r="RYB20" s="808"/>
      <c r="RYC20" s="808"/>
      <c r="RYD20" s="808"/>
      <c r="RYE20" s="808"/>
      <c r="RYF20" s="808"/>
      <c r="RYG20" s="808"/>
      <c r="RYH20" s="808"/>
      <c r="RYI20" s="808"/>
      <c r="RYJ20" s="808"/>
      <c r="RYK20" s="808"/>
      <c r="RYL20" s="808"/>
      <c r="RYM20" s="808"/>
      <c r="RYN20" s="808"/>
      <c r="RYO20" s="808"/>
      <c r="RYP20" s="808"/>
      <c r="RYQ20" s="808"/>
      <c r="RYR20" s="808"/>
      <c r="RYS20" s="808"/>
      <c r="RYT20" s="808"/>
      <c r="RYU20" s="808"/>
      <c r="RYV20" s="808"/>
      <c r="RYW20" s="808"/>
      <c r="RYX20" s="808"/>
      <c r="RYY20" s="808"/>
      <c r="RYZ20" s="808"/>
      <c r="RZA20" s="808"/>
      <c r="RZB20" s="808"/>
      <c r="RZC20" s="808"/>
      <c r="RZD20" s="808"/>
      <c r="RZE20" s="808"/>
      <c r="RZF20" s="808"/>
      <c r="RZG20" s="808"/>
      <c r="RZH20" s="808"/>
      <c r="RZI20" s="808"/>
      <c r="RZJ20" s="808"/>
      <c r="RZK20" s="808"/>
      <c r="RZL20" s="808"/>
      <c r="RZM20" s="808"/>
      <c r="RZN20" s="808"/>
      <c r="RZO20" s="808"/>
      <c r="RZP20" s="808"/>
      <c r="RZQ20" s="808"/>
      <c r="RZR20" s="808"/>
      <c r="RZS20" s="808"/>
      <c r="RZT20" s="808"/>
      <c r="RZU20" s="808"/>
      <c r="RZV20" s="808"/>
      <c r="RZW20" s="808"/>
      <c r="RZX20" s="808"/>
      <c r="RZY20" s="808"/>
      <c r="RZZ20" s="808"/>
      <c r="SAA20" s="808"/>
      <c r="SAB20" s="808"/>
      <c r="SAC20" s="808"/>
      <c r="SAD20" s="808"/>
      <c r="SAE20" s="808"/>
      <c r="SAF20" s="808"/>
      <c r="SAG20" s="808"/>
      <c r="SAH20" s="808"/>
      <c r="SAI20" s="808"/>
      <c r="SAJ20" s="808"/>
      <c r="SAK20" s="808"/>
      <c r="SAL20" s="808"/>
      <c r="SAM20" s="808"/>
      <c r="SAN20" s="808"/>
      <c r="SAO20" s="808"/>
      <c r="SAP20" s="808"/>
      <c r="SAQ20" s="808"/>
      <c r="SAR20" s="808"/>
      <c r="SAS20" s="808"/>
      <c r="SAT20" s="808"/>
      <c r="SAU20" s="808"/>
      <c r="SAV20" s="808"/>
      <c r="SAW20" s="808"/>
      <c r="SAX20" s="808"/>
      <c r="SAY20" s="808"/>
      <c r="SAZ20" s="808"/>
      <c r="SBA20" s="808"/>
      <c r="SBB20" s="808"/>
      <c r="SBC20" s="808"/>
      <c r="SBD20" s="808"/>
      <c r="SBE20" s="808"/>
      <c r="SBF20" s="808"/>
      <c r="SBG20" s="808"/>
      <c r="SBH20" s="808"/>
      <c r="SBI20" s="808"/>
      <c r="SBJ20" s="808"/>
      <c r="SBK20" s="808"/>
      <c r="SBL20" s="808"/>
      <c r="SBM20" s="808"/>
      <c r="SBN20" s="808"/>
      <c r="SBO20" s="808"/>
      <c r="SBP20" s="808"/>
      <c r="SBQ20" s="808"/>
      <c r="SBR20" s="808"/>
      <c r="SBS20" s="808"/>
      <c r="SBT20" s="808"/>
      <c r="SBU20" s="808"/>
      <c r="SBV20" s="808"/>
      <c r="SBW20" s="808"/>
      <c r="SBX20" s="808"/>
      <c r="SBY20" s="808"/>
      <c r="SBZ20" s="808"/>
      <c r="SCA20" s="808"/>
      <c r="SCB20" s="808"/>
      <c r="SCC20" s="808"/>
      <c r="SCD20" s="808"/>
      <c r="SCE20" s="808"/>
      <c r="SCF20" s="808"/>
      <c r="SCG20" s="808"/>
      <c r="SCH20" s="808"/>
      <c r="SCI20" s="808"/>
      <c r="SCJ20" s="808"/>
      <c r="SCK20" s="808"/>
      <c r="SCL20" s="808"/>
      <c r="SCM20" s="808"/>
      <c r="SCN20" s="808"/>
      <c r="SCO20" s="808"/>
      <c r="SCP20" s="808"/>
      <c r="SCQ20" s="808"/>
      <c r="SCR20" s="808"/>
      <c r="SCS20" s="808"/>
      <c r="SCT20" s="808"/>
      <c r="SCU20" s="808"/>
      <c r="SCV20" s="808"/>
      <c r="SCW20" s="808"/>
      <c r="SCX20" s="808"/>
      <c r="SCY20" s="808"/>
      <c r="SCZ20" s="808"/>
      <c r="SDA20" s="808"/>
      <c r="SDB20" s="808"/>
      <c r="SDC20" s="808"/>
      <c r="SDD20" s="808"/>
      <c r="SDE20" s="808"/>
      <c r="SDF20" s="808"/>
      <c r="SDG20" s="808"/>
      <c r="SDH20" s="808"/>
      <c r="SDI20" s="808"/>
      <c r="SDJ20" s="808"/>
      <c r="SDK20" s="808"/>
      <c r="SDL20" s="808"/>
      <c r="SDM20" s="808"/>
      <c r="SDN20" s="808"/>
      <c r="SDO20" s="808"/>
      <c r="SDP20" s="808"/>
      <c r="SDQ20" s="808"/>
      <c r="SDR20" s="808"/>
      <c r="SDS20" s="808"/>
      <c r="SDT20" s="808"/>
      <c r="SDU20" s="808"/>
      <c r="SDV20" s="808"/>
      <c r="SDW20" s="808"/>
      <c r="SDX20" s="808"/>
      <c r="SDY20" s="808"/>
      <c r="SDZ20" s="808"/>
      <c r="SEA20" s="808"/>
      <c r="SEB20" s="808"/>
      <c r="SEC20" s="808"/>
      <c r="SED20" s="808"/>
      <c r="SEE20" s="808"/>
      <c r="SEF20" s="808"/>
      <c r="SEG20" s="808"/>
      <c r="SEH20" s="808"/>
      <c r="SEI20" s="808"/>
      <c r="SEJ20" s="808"/>
      <c r="SEK20" s="808"/>
      <c r="SEL20" s="808"/>
      <c r="SEM20" s="808"/>
      <c r="SEN20" s="808"/>
      <c r="SEO20" s="808"/>
      <c r="SEP20" s="808"/>
      <c r="SEQ20" s="808"/>
      <c r="SER20" s="808"/>
      <c r="SES20" s="808"/>
      <c r="SET20" s="808"/>
      <c r="SEU20" s="808"/>
      <c r="SEV20" s="808"/>
      <c r="SEW20" s="808"/>
      <c r="SEX20" s="808"/>
      <c r="SEY20" s="808"/>
      <c r="SEZ20" s="808"/>
      <c r="SFA20" s="808"/>
      <c r="SFB20" s="808"/>
      <c r="SFC20" s="808"/>
      <c r="SFD20" s="808"/>
      <c r="SFE20" s="808"/>
      <c r="SFF20" s="808"/>
      <c r="SFG20" s="808"/>
      <c r="SFH20" s="808"/>
      <c r="SFI20" s="808"/>
      <c r="SFJ20" s="808"/>
      <c r="SFK20" s="808"/>
      <c r="SFL20" s="808"/>
      <c r="SFM20" s="808"/>
      <c r="SFN20" s="808"/>
      <c r="SFO20" s="808"/>
      <c r="SFP20" s="808"/>
      <c r="SFQ20" s="808"/>
      <c r="SFR20" s="808"/>
      <c r="SFS20" s="808"/>
      <c r="SFT20" s="808"/>
      <c r="SFU20" s="808"/>
      <c r="SFV20" s="808"/>
      <c r="SFW20" s="808"/>
      <c r="SFX20" s="808"/>
      <c r="SFY20" s="808"/>
      <c r="SFZ20" s="808"/>
      <c r="SGA20" s="808"/>
      <c r="SGB20" s="808"/>
      <c r="SGC20" s="808"/>
      <c r="SGD20" s="808"/>
      <c r="SGE20" s="808"/>
      <c r="SGF20" s="808"/>
      <c r="SGG20" s="808"/>
      <c r="SGH20" s="808"/>
      <c r="SGI20" s="808"/>
      <c r="SGJ20" s="808"/>
      <c r="SGK20" s="808"/>
      <c r="SGL20" s="808"/>
      <c r="SGM20" s="808"/>
      <c r="SGN20" s="808"/>
      <c r="SGO20" s="808"/>
      <c r="SGP20" s="808"/>
      <c r="SGQ20" s="808"/>
      <c r="SGR20" s="808"/>
      <c r="SGS20" s="808"/>
      <c r="SGT20" s="808"/>
      <c r="SGU20" s="808"/>
      <c r="SGV20" s="808"/>
      <c r="SGW20" s="808"/>
      <c r="SGX20" s="808"/>
      <c r="SGY20" s="808"/>
      <c r="SGZ20" s="808"/>
      <c r="SHA20" s="808"/>
      <c r="SHB20" s="808"/>
      <c r="SHC20" s="808"/>
      <c r="SHD20" s="808"/>
      <c r="SHE20" s="808"/>
      <c r="SHF20" s="808"/>
      <c r="SHG20" s="808"/>
      <c r="SHH20" s="808"/>
      <c r="SHI20" s="808"/>
      <c r="SHJ20" s="808"/>
      <c r="SHK20" s="808"/>
      <c r="SHL20" s="808"/>
      <c r="SHM20" s="808"/>
      <c r="SHN20" s="808"/>
      <c r="SHO20" s="808"/>
      <c r="SHP20" s="808"/>
      <c r="SHQ20" s="808"/>
      <c r="SHR20" s="808"/>
      <c r="SHS20" s="808"/>
      <c r="SHT20" s="808"/>
      <c r="SHU20" s="808"/>
      <c r="SHV20" s="808"/>
      <c r="SHW20" s="808"/>
      <c r="SHX20" s="808"/>
      <c r="SHY20" s="808"/>
      <c r="SHZ20" s="808"/>
      <c r="SIA20" s="808"/>
      <c r="SIB20" s="808"/>
      <c r="SIC20" s="808"/>
      <c r="SID20" s="808"/>
      <c r="SIE20" s="808"/>
      <c r="SIF20" s="808"/>
      <c r="SIG20" s="808"/>
      <c r="SIH20" s="808"/>
      <c r="SII20" s="808"/>
      <c r="SIJ20" s="808"/>
      <c r="SIK20" s="808"/>
      <c r="SIL20" s="808"/>
      <c r="SIM20" s="808"/>
      <c r="SIN20" s="808"/>
      <c r="SIO20" s="808"/>
      <c r="SIP20" s="808"/>
      <c r="SIQ20" s="808"/>
      <c r="SIR20" s="808"/>
      <c r="SIS20" s="808"/>
      <c r="SIT20" s="808"/>
      <c r="SIU20" s="808"/>
      <c r="SIV20" s="808"/>
      <c r="SIW20" s="808"/>
      <c r="SIX20" s="808"/>
      <c r="SIY20" s="808"/>
      <c r="SIZ20" s="808"/>
      <c r="SJA20" s="808"/>
      <c r="SJB20" s="808"/>
      <c r="SJC20" s="808"/>
      <c r="SJD20" s="808"/>
      <c r="SJE20" s="808"/>
      <c r="SJF20" s="808"/>
      <c r="SJG20" s="808"/>
      <c r="SJH20" s="808"/>
      <c r="SJI20" s="808"/>
      <c r="SJJ20" s="808"/>
      <c r="SJK20" s="808"/>
      <c r="SJL20" s="808"/>
      <c r="SJM20" s="808"/>
      <c r="SJN20" s="808"/>
      <c r="SJO20" s="808"/>
      <c r="SJP20" s="808"/>
      <c r="SJQ20" s="808"/>
      <c r="SJR20" s="808"/>
      <c r="SJS20" s="808"/>
      <c r="SJT20" s="808"/>
      <c r="SJU20" s="808"/>
      <c r="SJV20" s="808"/>
      <c r="SJW20" s="808"/>
      <c r="SJX20" s="808"/>
      <c r="SJY20" s="808"/>
      <c r="SJZ20" s="808"/>
      <c r="SKA20" s="808"/>
      <c r="SKB20" s="808"/>
      <c r="SKC20" s="808"/>
      <c r="SKD20" s="808"/>
      <c r="SKE20" s="808"/>
      <c r="SKF20" s="808"/>
      <c r="SKG20" s="808"/>
      <c r="SKH20" s="808"/>
      <c r="SKI20" s="808"/>
      <c r="SKJ20" s="808"/>
      <c r="SKK20" s="808"/>
      <c r="SKL20" s="808"/>
      <c r="SKM20" s="808"/>
      <c r="SKN20" s="808"/>
      <c r="SKO20" s="808"/>
      <c r="SKP20" s="808"/>
      <c r="SKQ20" s="808"/>
      <c r="SKR20" s="808"/>
      <c r="SKS20" s="808"/>
      <c r="SKT20" s="808"/>
      <c r="SKU20" s="808"/>
      <c r="SKV20" s="808"/>
      <c r="SKW20" s="808"/>
      <c r="SKX20" s="808"/>
      <c r="SKY20" s="808"/>
      <c r="SKZ20" s="808"/>
      <c r="SLA20" s="808"/>
      <c r="SLB20" s="808"/>
      <c r="SLC20" s="808"/>
      <c r="SLD20" s="808"/>
      <c r="SLE20" s="808"/>
      <c r="SLF20" s="808"/>
      <c r="SLG20" s="808"/>
      <c r="SLH20" s="808"/>
      <c r="SLI20" s="808"/>
      <c r="SLJ20" s="808"/>
      <c r="SLK20" s="808"/>
      <c r="SLL20" s="808"/>
      <c r="SLM20" s="808"/>
      <c r="SLN20" s="808"/>
      <c r="SLO20" s="808"/>
      <c r="SLP20" s="808"/>
      <c r="SLQ20" s="808"/>
      <c r="SLR20" s="808"/>
      <c r="SLS20" s="808"/>
      <c r="SLT20" s="808"/>
      <c r="SLU20" s="808"/>
      <c r="SLV20" s="808"/>
      <c r="SLW20" s="808"/>
      <c r="SLX20" s="808"/>
      <c r="SLY20" s="808"/>
      <c r="SLZ20" s="808"/>
      <c r="SMA20" s="808"/>
      <c r="SMB20" s="808"/>
      <c r="SMC20" s="808"/>
      <c r="SMD20" s="808"/>
      <c r="SME20" s="808"/>
      <c r="SMF20" s="808"/>
      <c r="SMG20" s="808"/>
      <c r="SMH20" s="808"/>
      <c r="SMI20" s="808"/>
      <c r="SMJ20" s="808"/>
      <c r="SMK20" s="808"/>
      <c r="SML20" s="808"/>
      <c r="SMM20" s="808"/>
      <c r="SMN20" s="808"/>
      <c r="SMO20" s="808"/>
      <c r="SMP20" s="808"/>
      <c r="SMQ20" s="808"/>
      <c r="SMR20" s="808"/>
      <c r="SMS20" s="808"/>
      <c r="SMT20" s="808"/>
      <c r="SMU20" s="808"/>
      <c r="SMV20" s="808"/>
      <c r="SMW20" s="808"/>
      <c r="SMX20" s="808"/>
      <c r="SMY20" s="808"/>
      <c r="SMZ20" s="808"/>
      <c r="SNA20" s="808"/>
      <c r="SNB20" s="808"/>
      <c r="SNC20" s="808"/>
      <c r="SND20" s="808"/>
      <c r="SNE20" s="808"/>
      <c r="SNF20" s="808"/>
      <c r="SNG20" s="808"/>
      <c r="SNH20" s="808"/>
      <c r="SNI20" s="808"/>
      <c r="SNJ20" s="808"/>
      <c r="SNK20" s="808"/>
      <c r="SNL20" s="808"/>
      <c r="SNM20" s="808"/>
      <c r="SNN20" s="808"/>
      <c r="SNO20" s="808"/>
      <c r="SNP20" s="808"/>
      <c r="SNQ20" s="808"/>
      <c r="SNR20" s="808"/>
      <c r="SNS20" s="808"/>
      <c r="SNT20" s="808"/>
      <c r="SNU20" s="808"/>
      <c r="SNV20" s="808"/>
      <c r="SNW20" s="808"/>
      <c r="SNX20" s="808"/>
      <c r="SNY20" s="808"/>
      <c r="SNZ20" s="808"/>
      <c r="SOA20" s="808"/>
      <c r="SOB20" s="808"/>
      <c r="SOC20" s="808"/>
      <c r="SOD20" s="808"/>
      <c r="SOE20" s="808"/>
      <c r="SOF20" s="808"/>
      <c r="SOG20" s="808"/>
      <c r="SOH20" s="808"/>
      <c r="SOI20" s="808"/>
      <c r="SOJ20" s="808"/>
      <c r="SOK20" s="808"/>
      <c r="SOL20" s="808"/>
      <c r="SOM20" s="808"/>
      <c r="SON20" s="808"/>
      <c r="SOO20" s="808"/>
      <c r="SOP20" s="808"/>
      <c r="SOQ20" s="808"/>
      <c r="SOR20" s="808"/>
      <c r="SOS20" s="808"/>
      <c r="SOT20" s="808"/>
      <c r="SOU20" s="808"/>
      <c r="SOV20" s="808"/>
      <c r="SOW20" s="808"/>
      <c r="SOX20" s="808"/>
      <c r="SOY20" s="808"/>
      <c r="SOZ20" s="808"/>
      <c r="SPA20" s="808"/>
      <c r="SPB20" s="808"/>
      <c r="SPC20" s="808"/>
      <c r="SPD20" s="808"/>
      <c r="SPE20" s="808"/>
      <c r="SPF20" s="808"/>
      <c r="SPG20" s="808"/>
      <c r="SPH20" s="808"/>
      <c r="SPI20" s="808"/>
      <c r="SPJ20" s="808"/>
      <c r="SPK20" s="808"/>
      <c r="SPL20" s="808"/>
      <c r="SPM20" s="808"/>
      <c r="SPN20" s="808"/>
      <c r="SPO20" s="808"/>
      <c r="SPP20" s="808"/>
      <c r="SPQ20" s="808"/>
      <c r="SPR20" s="808"/>
      <c r="SPS20" s="808"/>
      <c r="SPT20" s="808"/>
      <c r="SPU20" s="808"/>
      <c r="SPV20" s="808"/>
      <c r="SPW20" s="808"/>
      <c r="SPX20" s="808"/>
      <c r="SPY20" s="808"/>
      <c r="SPZ20" s="808"/>
      <c r="SQA20" s="808"/>
      <c r="SQB20" s="808"/>
      <c r="SQC20" s="808"/>
      <c r="SQD20" s="808"/>
      <c r="SQE20" s="808"/>
      <c r="SQF20" s="808"/>
      <c r="SQG20" s="808"/>
      <c r="SQH20" s="808"/>
      <c r="SQI20" s="808"/>
      <c r="SQJ20" s="808"/>
      <c r="SQK20" s="808"/>
      <c r="SQL20" s="808"/>
      <c r="SQM20" s="808"/>
      <c r="SQN20" s="808"/>
      <c r="SQO20" s="808"/>
      <c r="SQP20" s="808"/>
      <c r="SQQ20" s="808"/>
      <c r="SQR20" s="808"/>
      <c r="SQS20" s="808"/>
      <c r="SQT20" s="808"/>
      <c r="SQU20" s="808"/>
      <c r="SQV20" s="808"/>
      <c r="SQW20" s="808"/>
      <c r="SQX20" s="808"/>
      <c r="SQY20" s="808"/>
      <c r="SQZ20" s="808"/>
      <c r="SRA20" s="808"/>
      <c r="SRB20" s="808"/>
      <c r="SRC20" s="808"/>
      <c r="SRD20" s="808"/>
      <c r="SRE20" s="808"/>
      <c r="SRF20" s="808"/>
      <c r="SRG20" s="808"/>
      <c r="SRH20" s="808"/>
      <c r="SRI20" s="808"/>
      <c r="SRJ20" s="808"/>
      <c r="SRK20" s="808"/>
      <c r="SRL20" s="808"/>
      <c r="SRM20" s="808"/>
      <c r="SRN20" s="808"/>
      <c r="SRO20" s="808"/>
      <c r="SRP20" s="808"/>
      <c r="SRQ20" s="808"/>
      <c r="SRR20" s="808"/>
      <c r="SRS20" s="808"/>
      <c r="SRT20" s="808"/>
      <c r="SRU20" s="808"/>
      <c r="SRV20" s="808"/>
      <c r="SRW20" s="808"/>
      <c r="SRX20" s="808"/>
      <c r="SRY20" s="808"/>
      <c r="SRZ20" s="808"/>
      <c r="SSA20" s="808"/>
      <c r="SSB20" s="808"/>
      <c r="SSC20" s="808"/>
      <c r="SSD20" s="808"/>
      <c r="SSE20" s="808"/>
      <c r="SSF20" s="808"/>
      <c r="SSG20" s="808"/>
      <c r="SSH20" s="808"/>
      <c r="SSI20" s="808"/>
      <c r="SSJ20" s="808"/>
      <c r="SSK20" s="808"/>
      <c r="SSL20" s="808"/>
      <c r="SSM20" s="808"/>
      <c r="SSN20" s="808"/>
      <c r="SSO20" s="808"/>
      <c r="SSP20" s="808"/>
      <c r="SSQ20" s="808"/>
      <c r="SSR20" s="808"/>
      <c r="SSS20" s="808"/>
      <c r="SST20" s="808"/>
      <c r="SSU20" s="808"/>
      <c r="SSV20" s="808"/>
      <c r="SSW20" s="808"/>
      <c r="SSX20" s="808"/>
      <c r="SSY20" s="808"/>
      <c r="SSZ20" s="808"/>
      <c r="STA20" s="808"/>
      <c r="STB20" s="808"/>
      <c r="STC20" s="808"/>
      <c r="STD20" s="808"/>
      <c r="STE20" s="808"/>
      <c r="STF20" s="808"/>
      <c r="STG20" s="808"/>
      <c r="STH20" s="808"/>
      <c r="STI20" s="808"/>
      <c r="STJ20" s="808"/>
      <c r="STK20" s="808"/>
      <c r="STL20" s="808"/>
      <c r="STM20" s="808"/>
      <c r="STN20" s="808"/>
      <c r="STO20" s="808"/>
      <c r="STP20" s="808"/>
      <c r="STQ20" s="808"/>
      <c r="STR20" s="808"/>
      <c r="STS20" s="808"/>
      <c r="STT20" s="808"/>
      <c r="STU20" s="808"/>
      <c r="STV20" s="808"/>
      <c r="STW20" s="808"/>
      <c r="STX20" s="808"/>
      <c r="STY20" s="808"/>
      <c r="STZ20" s="808"/>
      <c r="SUA20" s="808"/>
      <c r="SUB20" s="808"/>
      <c r="SUC20" s="808"/>
      <c r="SUD20" s="808"/>
      <c r="SUE20" s="808"/>
      <c r="SUF20" s="808"/>
      <c r="SUG20" s="808"/>
      <c r="SUH20" s="808"/>
      <c r="SUI20" s="808"/>
      <c r="SUJ20" s="808"/>
      <c r="SUK20" s="808"/>
      <c r="SUL20" s="808"/>
      <c r="SUM20" s="808"/>
      <c r="SUN20" s="808"/>
      <c r="SUO20" s="808"/>
      <c r="SUP20" s="808"/>
      <c r="SUQ20" s="808"/>
      <c r="SUR20" s="808"/>
      <c r="SUS20" s="808"/>
      <c r="SUT20" s="808"/>
      <c r="SUU20" s="808"/>
      <c r="SUV20" s="808"/>
      <c r="SUW20" s="808"/>
      <c r="SUX20" s="808"/>
      <c r="SUY20" s="808"/>
      <c r="SUZ20" s="808"/>
      <c r="SVA20" s="808"/>
      <c r="SVB20" s="808"/>
      <c r="SVC20" s="808"/>
      <c r="SVD20" s="808"/>
      <c r="SVE20" s="808"/>
      <c r="SVF20" s="808"/>
      <c r="SVG20" s="808"/>
      <c r="SVH20" s="808"/>
      <c r="SVI20" s="808"/>
      <c r="SVJ20" s="808"/>
      <c r="SVK20" s="808"/>
      <c r="SVL20" s="808"/>
      <c r="SVM20" s="808"/>
      <c r="SVN20" s="808"/>
      <c r="SVO20" s="808"/>
      <c r="SVP20" s="808"/>
      <c r="SVQ20" s="808"/>
      <c r="SVR20" s="808"/>
      <c r="SVS20" s="808"/>
      <c r="SVT20" s="808"/>
      <c r="SVU20" s="808"/>
      <c r="SVV20" s="808"/>
      <c r="SVW20" s="808"/>
      <c r="SVX20" s="808"/>
      <c r="SVY20" s="808"/>
      <c r="SVZ20" s="808"/>
      <c r="SWA20" s="808"/>
      <c r="SWB20" s="808"/>
      <c r="SWC20" s="808"/>
      <c r="SWD20" s="808"/>
      <c r="SWE20" s="808"/>
      <c r="SWF20" s="808"/>
      <c r="SWG20" s="808"/>
      <c r="SWH20" s="808"/>
      <c r="SWI20" s="808"/>
      <c r="SWJ20" s="808"/>
      <c r="SWK20" s="808"/>
      <c r="SWL20" s="808"/>
      <c r="SWM20" s="808"/>
      <c r="SWN20" s="808"/>
      <c r="SWO20" s="808"/>
      <c r="SWP20" s="808"/>
      <c r="SWQ20" s="808"/>
      <c r="SWR20" s="808"/>
      <c r="SWS20" s="808"/>
      <c r="SWT20" s="808"/>
      <c r="SWU20" s="808"/>
      <c r="SWV20" s="808"/>
      <c r="SWW20" s="808"/>
      <c r="SWX20" s="808"/>
      <c r="SWY20" s="808"/>
      <c r="SWZ20" s="808"/>
      <c r="SXA20" s="808"/>
      <c r="SXB20" s="808"/>
      <c r="SXC20" s="808"/>
      <c r="SXD20" s="808"/>
      <c r="SXE20" s="808"/>
      <c r="SXF20" s="808"/>
      <c r="SXG20" s="808"/>
      <c r="SXH20" s="808"/>
      <c r="SXI20" s="808"/>
      <c r="SXJ20" s="808"/>
      <c r="SXK20" s="808"/>
      <c r="SXL20" s="808"/>
      <c r="SXM20" s="808"/>
      <c r="SXN20" s="808"/>
      <c r="SXO20" s="808"/>
      <c r="SXP20" s="808"/>
      <c r="SXQ20" s="808"/>
      <c r="SXR20" s="808"/>
      <c r="SXS20" s="808"/>
      <c r="SXT20" s="808"/>
      <c r="SXU20" s="808"/>
      <c r="SXV20" s="808"/>
      <c r="SXW20" s="808"/>
      <c r="SXX20" s="808"/>
      <c r="SXY20" s="808"/>
      <c r="SXZ20" s="808"/>
      <c r="SYA20" s="808"/>
      <c r="SYB20" s="808"/>
      <c r="SYC20" s="808"/>
      <c r="SYD20" s="808"/>
      <c r="SYE20" s="808"/>
      <c r="SYF20" s="808"/>
      <c r="SYG20" s="808"/>
      <c r="SYH20" s="808"/>
      <c r="SYI20" s="808"/>
      <c r="SYJ20" s="808"/>
      <c r="SYK20" s="808"/>
      <c r="SYL20" s="808"/>
      <c r="SYM20" s="808"/>
      <c r="SYN20" s="808"/>
      <c r="SYO20" s="808"/>
      <c r="SYP20" s="808"/>
      <c r="SYQ20" s="808"/>
      <c r="SYR20" s="808"/>
      <c r="SYS20" s="808"/>
      <c r="SYT20" s="808"/>
      <c r="SYU20" s="808"/>
      <c r="SYV20" s="808"/>
      <c r="SYW20" s="808"/>
      <c r="SYX20" s="808"/>
      <c r="SYY20" s="808"/>
      <c r="SYZ20" s="808"/>
      <c r="SZA20" s="808"/>
      <c r="SZB20" s="808"/>
      <c r="SZC20" s="808"/>
      <c r="SZD20" s="808"/>
      <c r="SZE20" s="808"/>
      <c r="SZF20" s="808"/>
      <c r="SZG20" s="808"/>
      <c r="SZH20" s="808"/>
      <c r="SZI20" s="808"/>
      <c r="SZJ20" s="808"/>
      <c r="SZK20" s="808"/>
      <c r="SZL20" s="808"/>
      <c r="SZM20" s="808"/>
      <c r="SZN20" s="808"/>
      <c r="SZO20" s="808"/>
      <c r="SZP20" s="808"/>
      <c r="SZQ20" s="808"/>
      <c r="SZR20" s="808"/>
      <c r="SZS20" s="808"/>
      <c r="SZT20" s="808"/>
      <c r="SZU20" s="808"/>
      <c r="SZV20" s="808"/>
      <c r="SZW20" s="808"/>
      <c r="SZX20" s="808"/>
      <c r="SZY20" s="808"/>
      <c r="SZZ20" s="808"/>
      <c r="TAA20" s="808"/>
      <c r="TAB20" s="808"/>
      <c r="TAC20" s="808"/>
      <c r="TAD20" s="808"/>
      <c r="TAE20" s="808"/>
      <c r="TAF20" s="808"/>
      <c r="TAG20" s="808"/>
      <c r="TAH20" s="808"/>
      <c r="TAI20" s="808"/>
      <c r="TAJ20" s="808"/>
      <c r="TAK20" s="808"/>
      <c r="TAL20" s="808"/>
      <c r="TAM20" s="808"/>
      <c r="TAN20" s="808"/>
      <c r="TAO20" s="808"/>
      <c r="TAP20" s="808"/>
      <c r="TAQ20" s="808"/>
      <c r="TAR20" s="808"/>
      <c r="TAS20" s="808"/>
      <c r="TAT20" s="808"/>
      <c r="TAU20" s="808"/>
      <c r="TAV20" s="808"/>
      <c r="TAW20" s="808"/>
      <c r="TAX20" s="808"/>
      <c r="TAY20" s="808"/>
      <c r="TAZ20" s="808"/>
      <c r="TBA20" s="808"/>
      <c r="TBB20" s="808"/>
      <c r="TBC20" s="808"/>
      <c r="TBD20" s="808"/>
      <c r="TBE20" s="808"/>
      <c r="TBF20" s="808"/>
      <c r="TBG20" s="808"/>
      <c r="TBH20" s="808"/>
      <c r="TBI20" s="808"/>
      <c r="TBJ20" s="808"/>
      <c r="TBK20" s="808"/>
      <c r="TBL20" s="808"/>
      <c r="TBM20" s="808"/>
      <c r="TBN20" s="808"/>
      <c r="TBO20" s="808"/>
      <c r="TBP20" s="808"/>
      <c r="TBQ20" s="808"/>
      <c r="TBR20" s="808"/>
      <c r="TBS20" s="808"/>
      <c r="TBT20" s="808"/>
      <c r="TBU20" s="808"/>
      <c r="TBV20" s="808"/>
      <c r="TBW20" s="808"/>
      <c r="TBX20" s="808"/>
      <c r="TBY20" s="808"/>
      <c r="TBZ20" s="808"/>
      <c r="TCA20" s="808"/>
      <c r="TCB20" s="808"/>
      <c r="TCC20" s="808"/>
      <c r="TCD20" s="808"/>
      <c r="TCE20" s="808"/>
      <c r="TCF20" s="808"/>
      <c r="TCG20" s="808"/>
      <c r="TCH20" s="808"/>
      <c r="TCI20" s="808"/>
      <c r="TCJ20" s="808"/>
      <c r="TCK20" s="808"/>
      <c r="TCL20" s="808"/>
      <c r="TCM20" s="808"/>
      <c r="TCN20" s="808"/>
      <c r="TCO20" s="808"/>
      <c r="TCP20" s="808"/>
      <c r="TCQ20" s="808"/>
      <c r="TCR20" s="808"/>
      <c r="TCS20" s="808"/>
      <c r="TCT20" s="808"/>
      <c r="TCU20" s="808"/>
      <c r="TCV20" s="808"/>
      <c r="TCW20" s="808"/>
      <c r="TCX20" s="808"/>
      <c r="TCY20" s="808"/>
      <c r="TCZ20" s="808"/>
      <c r="TDA20" s="808"/>
      <c r="TDB20" s="808"/>
      <c r="TDC20" s="808"/>
      <c r="TDD20" s="808"/>
      <c r="TDE20" s="808"/>
      <c r="TDF20" s="808"/>
      <c r="TDG20" s="808"/>
      <c r="TDH20" s="808"/>
      <c r="TDI20" s="808"/>
      <c r="TDJ20" s="808"/>
      <c r="TDK20" s="808"/>
      <c r="TDL20" s="808"/>
      <c r="TDM20" s="808"/>
      <c r="TDN20" s="808"/>
      <c r="TDO20" s="808"/>
      <c r="TDP20" s="808"/>
      <c r="TDQ20" s="808"/>
      <c r="TDR20" s="808"/>
      <c r="TDS20" s="808"/>
      <c r="TDT20" s="808"/>
      <c r="TDU20" s="808"/>
      <c r="TDV20" s="808"/>
      <c r="TDW20" s="808"/>
      <c r="TDX20" s="808"/>
      <c r="TDY20" s="808"/>
      <c r="TDZ20" s="808"/>
      <c r="TEA20" s="808"/>
      <c r="TEB20" s="808"/>
      <c r="TEC20" s="808"/>
      <c r="TED20" s="808"/>
      <c r="TEE20" s="808"/>
      <c r="TEF20" s="808"/>
      <c r="TEG20" s="808"/>
      <c r="TEH20" s="808"/>
      <c r="TEI20" s="808"/>
      <c r="TEJ20" s="808"/>
      <c r="TEK20" s="808"/>
      <c r="TEL20" s="808"/>
      <c r="TEM20" s="808"/>
      <c r="TEN20" s="808"/>
      <c r="TEO20" s="808"/>
      <c r="TEP20" s="808"/>
      <c r="TEQ20" s="808"/>
      <c r="TER20" s="808"/>
      <c r="TES20" s="808"/>
      <c r="TET20" s="808"/>
      <c r="TEU20" s="808"/>
      <c r="TEV20" s="808"/>
      <c r="TEW20" s="808"/>
      <c r="TEX20" s="808"/>
      <c r="TEY20" s="808"/>
      <c r="TEZ20" s="808"/>
      <c r="TFA20" s="808"/>
      <c r="TFB20" s="808"/>
      <c r="TFC20" s="808"/>
      <c r="TFD20" s="808"/>
      <c r="TFE20" s="808"/>
      <c r="TFF20" s="808"/>
      <c r="TFG20" s="808"/>
      <c r="TFH20" s="808"/>
      <c r="TFI20" s="808"/>
      <c r="TFJ20" s="808"/>
      <c r="TFK20" s="808"/>
      <c r="TFL20" s="808"/>
      <c r="TFM20" s="808"/>
      <c r="TFN20" s="808"/>
      <c r="TFO20" s="808"/>
      <c r="TFP20" s="808"/>
      <c r="TFQ20" s="808"/>
      <c r="TFR20" s="808"/>
      <c r="TFS20" s="808"/>
      <c r="TFT20" s="808"/>
      <c r="TFU20" s="808"/>
      <c r="TFV20" s="808"/>
      <c r="TFW20" s="808"/>
      <c r="TFX20" s="808"/>
      <c r="TFY20" s="808"/>
      <c r="TFZ20" s="808"/>
      <c r="TGA20" s="808"/>
      <c r="TGB20" s="808"/>
      <c r="TGC20" s="808"/>
      <c r="TGD20" s="808"/>
      <c r="TGE20" s="808"/>
      <c r="TGF20" s="808"/>
      <c r="TGG20" s="808"/>
      <c r="TGH20" s="808"/>
      <c r="TGI20" s="808"/>
      <c r="TGJ20" s="808"/>
      <c r="TGK20" s="808"/>
      <c r="TGL20" s="808"/>
      <c r="TGM20" s="808"/>
      <c r="TGN20" s="808"/>
      <c r="TGO20" s="808"/>
      <c r="TGP20" s="808"/>
      <c r="TGQ20" s="808"/>
      <c r="TGR20" s="808"/>
      <c r="TGS20" s="808"/>
      <c r="TGT20" s="808"/>
      <c r="TGU20" s="808"/>
      <c r="TGV20" s="808"/>
      <c r="TGW20" s="808"/>
      <c r="TGX20" s="808"/>
      <c r="TGY20" s="808"/>
      <c r="TGZ20" s="808"/>
      <c r="THA20" s="808"/>
      <c r="THB20" s="808"/>
      <c r="THC20" s="808"/>
      <c r="THD20" s="808"/>
      <c r="THE20" s="808"/>
      <c r="THF20" s="808"/>
      <c r="THG20" s="808"/>
      <c r="THH20" s="808"/>
      <c r="THI20" s="808"/>
      <c r="THJ20" s="808"/>
      <c r="THK20" s="808"/>
      <c r="THL20" s="808"/>
      <c r="THM20" s="808"/>
      <c r="THN20" s="808"/>
      <c r="THO20" s="808"/>
      <c r="THP20" s="808"/>
      <c r="THQ20" s="808"/>
      <c r="THR20" s="808"/>
      <c r="THS20" s="808"/>
      <c r="THT20" s="808"/>
      <c r="THU20" s="808"/>
      <c r="THV20" s="808"/>
      <c r="THW20" s="808"/>
      <c r="THX20" s="808"/>
      <c r="THY20" s="808"/>
      <c r="THZ20" s="808"/>
      <c r="TIA20" s="808"/>
      <c r="TIB20" s="808"/>
      <c r="TIC20" s="808"/>
      <c r="TID20" s="808"/>
      <c r="TIE20" s="808"/>
      <c r="TIF20" s="808"/>
      <c r="TIG20" s="808"/>
      <c r="TIH20" s="808"/>
      <c r="TII20" s="808"/>
      <c r="TIJ20" s="808"/>
      <c r="TIK20" s="808"/>
      <c r="TIL20" s="808"/>
      <c r="TIM20" s="808"/>
      <c r="TIN20" s="808"/>
      <c r="TIO20" s="808"/>
      <c r="TIP20" s="808"/>
      <c r="TIQ20" s="808"/>
      <c r="TIR20" s="808"/>
      <c r="TIS20" s="808"/>
      <c r="TIT20" s="808"/>
      <c r="TIU20" s="808"/>
      <c r="TIV20" s="808"/>
      <c r="TIW20" s="808"/>
      <c r="TIX20" s="808"/>
      <c r="TIY20" s="808"/>
      <c r="TIZ20" s="808"/>
      <c r="TJA20" s="808"/>
      <c r="TJB20" s="808"/>
      <c r="TJC20" s="808"/>
      <c r="TJD20" s="808"/>
      <c r="TJE20" s="808"/>
      <c r="TJF20" s="808"/>
      <c r="TJG20" s="808"/>
      <c r="TJH20" s="808"/>
      <c r="TJI20" s="808"/>
      <c r="TJJ20" s="808"/>
      <c r="TJK20" s="808"/>
      <c r="TJL20" s="808"/>
      <c r="TJM20" s="808"/>
      <c r="TJN20" s="808"/>
      <c r="TJO20" s="808"/>
      <c r="TJP20" s="808"/>
      <c r="TJQ20" s="808"/>
      <c r="TJR20" s="808"/>
      <c r="TJS20" s="808"/>
      <c r="TJT20" s="808"/>
      <c r="TJU20" s="808"/>
      <c r="TJV20" s="808"/>
      <c r="TJW20" s="808"/>
      <c r="TJX20" s="808"/>
      <c r="TJY20" s="808"/>
      <c r="TJZ20" s="808"/>
      <c r="TKA20" s="808"/>
      <c r="TKB20" s="808"/>
      <c r="TKC20" s="808"/>
      <c r="TKD20" s="808"/>
      <c r="TKE20" s="808"/>
      <c r="TKF20" s="808"/>
      <c r="TKG20" s="808"/>
      <c r="TKH20" s="808"/>
      <c r="TKI20" s="808"/>
      <c r="TKJ20" s="808"/>
      <c r="TKK20" s="808"/>
      <c r="TKL20" s="808"/>
      <c r="TKM20" s="808"/>
      <c r="TKN20" s="808"/>
      <c r="TKO20" s="808"/>
      <c r="TKP20" s="808"/>
      <c r="TKQ20" s="808"/>
      <c r="TKR20" s="808"/>
      <c r="TKS20" s="808"/>
      <c r="TKT20" s="808"/>
      <c r="TKU20" s="808"/>
      <c r="TKV20" s="808"/>
      <c r="TKW20" s="808"/>
      <c r="TKX20" s="808"/>
      <c r="TKY20" s="808"/>
      <c r="TKZ20" s="808"/>
      <c r="TLA20" s="808"/>
      <c r="TLB20" s="808"/>
      <c r="TLC20" s="808"/>
      <c r="TLD20" s="808"/>
      <c r="TLE20" s="808"/>
      <c r="TLF20" s="808"/>
      <c r="TLG20" s="808"/>
      <c r="TLH20" s="808"/>
      <c r="TLI20" s="808"/>
      <c r="TLJ20" s="808"/>
      <c r="TLK20" s="808"/>
      <c r="TLL20" s="808"/>
      <c r="TLM20" s="808"/>
      <c r="TLN20" s="808"/>
      <c r="TLO20" s="808"/>
      <c r="TLP20" s="808"/>
      <c r="TLQ20" s="808"/>
      <c r="TLR20" s="808"/>
      <c r="TLS20" s="808"/>
      <c r="TLT20" s="808"/>
      <c r="TLU20" s="808"/>
      <c r="TLV20" s="808"/>
      <c r="TLW20" s="808"/>
      <c r="TLX20" s="808"/>
      <c r="TLY20" s="808"/>
      <c r="TLZ20" s="808"/>
      <c r="TMA20" s="808"/>
      <c r="TMB20" s="808"/>
      <c r="TMC20" s="808"/>
      <c r="TMD20" s="808"/>
      <c r="TME20" s="808"/>
      <c r="TMF20" s="808"/>
      <c r="TMG20" s="808"/>
      <c r="TMH20" s="808"/>
      <c r="TMI20" s="808"/>
      <c r="TMJ20" s="808"/>
      <c r="TMK20" s="808"/>
      <c r="TML20" s="808"/>
      <c r="TMM20" s="808"/>
      <c r="TMN20" s="808"/>
      <c r="TMO20" s="808"/>
      <c r="TMP20" s="808"/>
      <c r="TMQ20" s="808"/>
      <c r="TMR20" s="808"/>
      <c r="TMS20" s="808"/>
      <c r="TMT20" s="808"/>
      <c r="TMU20" s="808"/>
      <c r="TMV20" s="808"/>
      <c r="TMW20" s="808"/>
      <c r="TMX20" s="808"/>
      <c r="TMY20" s="808"/>
      <c r="TMZ20" s="808"/>
      <c r="TNA20" s="808"/>
      <c r="TNB20" s="808"/>
      <c r="TNC20" s="808"/>
      <c r="TND20" s="808"/>
      <c r="TNE20" s="808"/>
      <c r="TNF20" s="808"/>
      <c r="TNG20" s="808"/>
      <c r="TNH20" s="808"/>
      <c r="TNI20" s="808"/>
      <c r="TNJ20" s="808"/>
      <c r="TNK20" s="808"/>
      <c r="TNL20" s="808"/>
      <c r="TNM20" s="808"/>
      <c r="TNN20" s="808"/>
      <c r="TNO20" s="808"/>
      <c r="TNP20" s="808"/>
      <c r="TNQ20" s="808"/>
      <c r="TNR20" s="808"/>
      <c r="TNS20" s="808"/>
      <c r="TNT20" s="808"/>
      <c r="TNU20" s="808"/>
      <c r="TNV20" s="808"/>
      <c r="TNW20" s="808"/>
      <c r="TNX20" s="808"/>
      <c r="TNY20" s="808"/>
      <c r="TNZ20" s="808"/>
      <c r="TOA20" s="808"/>
      <c r="TOB20" s="808"/>
      <c r="TOC20" s="808"/>
      <c r="TOD20" s="808"/>
      <c r="TOE20" s="808"/>
      <c r="TOF20" s="808"/>
      <c r="TOG20" s="808"/>
      <c r="TOH20" s="808"/>
      <c r="TOI20" s="808"/>
      <c r="TOJ20" s="808"/>
      <c r="TOK20" s="808"/>
      <c r="TOL20" s="808"/>
      <c r="TOM20" s="808"/>
      <c r="TON20" s="808"/>
      <c r="TOO20" s="808"/>
      <c r="TOP20" s="808"/>
      <c r="TOQ20" s="808"/>
      <c r="TOR20" s="808"/>
      <c r="TOS20" s="808"/>
      <c r="TOT20" s="808"/>
      <c r="TOU20" s="808"/>
      <c r="TOV20" s="808"/>
      <c r="TOW20" s="808"/>
      <c r="TOX20" s="808"/>
      <c r="TOY20" s="808"/>
      <c r="TOZ20" s="808"/>
      <c r="TPA20" s="808"/>
      <c r="TPB20" s="808"/>
      <c r="TPC20" s="808"/>
      <c r="TPD20" s="808"/>
      <c r="TPE20" s="808"/>
      <c r="TPF20" s="808"/>
      <c r="TPG20" s="808"/>
      <c r="TPH20" s="808"/>
      <c r="TPI20" s="808"/>
      <c r="TPJ20" s="808"/>
      <c r="TPK20" s="808"/>
      <c r="TPL20" s="808"/>
      <c r="TPM20" s="808"/>
      <c r="TPN20" s="808"/>
      <c r="TPO20" s="808"/>
      <c r="TPP20" s="808"/>
      <c r="TPQ20" s="808"/>
      <c r="TPR20" s="808"/>
      <c r="TPS20" s="808"/>
      <c r="TPT20" s="808"/>
      <c r="TPU20" s="808"/>
      <c r="TPV20" s="808"/>
      <c r="TPW20" s="808"/>
      <c r="TPX20" s="808"/>
      <c r="TPY20" s="808"/>
      <c r="TPZ20" s="808"/>
      <c r="TQA20" s="808"/>
      <c r="TQB20" s="808"/>
      <c r="TQC20" s="808"/>
      <c r="TQD20" s="808"/>
      <c r="TQE20" s="808"/>
      <c r="TQF20" s="808"/>
      <c r="TQG20" s="808"/>
      <c r="TQH20" s="808"/>
      <c r="TQI20" s="808"/>
      <c r="TQJ20" s="808"/>
      <c r="TQK20" s="808"/>
      <c r="TQL20" s="808"/>
      <c r="TQM20" s="808"/>
      <c r="TQN20" s="808"/>
      <c r="TQO20" s="808"/>
      <c r="TQP20" s="808"/>
      <c r="TQQ20" s="808"/>
      <c r="TQR20" s="808"/>
      <c r="TQS20" s="808"/>
      <c r="TQT20" s="808"/>
      <c r="TQU20" s="808"/>
      <c r="TQV20" s="808"/>
      <c r="TQW20" s="808"/>
      <c r="TQX20" s="808"/>
      <c r="TQY20" s="808"/>
      <c r="TQZ20" s="808"/>
      <c r="TRA20" s="808"/>
      <c r="TRB20" s="808"/>
      <c r="TRC20" s="808"/>
      <c r="TRD20" s="808"/>
      <c r="TRE20" s="808"/>
      <c r="TRF20" s="808"/>
      <c r="TRG20" s="808"/>
      <c r="TRH20" s="808"/>
      <c r="TRI20" s="808"/>
      <c r="TRJ20" s="808"/>
      <c r="TRK20" s="808"/>
      <c r="TRL20" s="808"/>
      <c r="TRM20" s="808"/>
      <c r="TRN20" s="808"/>
      <c r="TRO20" s="808"/>
      <c r="TRP20" s="808"/>
      <c r="TRQ20" s="808"/>
      <c r="TRR20" s="808"/>
      <c r="TRS20" s="808"/>
      <c r="TRT20" s="808"/>
      <c r="TRU20" s="808"/>
      <c r="TRV20" s="808"/>
      <c r="TRW20" s="808"/>
      <c r="TRX20" s="808"/>
      <c r="TRY20" s="808"/>
      <c r="TRZ20" s="808"/>
      <c r="TSA20" s="808"/>
      <c r="TSB20" s="808"/>
      <c r="TSC20" s="808"/>
      <c r="TSD20" s="808"/>
      <c r="TSE20" s="808"/>
      <c r="TSF20" s="808"/>
      <c r="TSG20" s="808"/>
      <c r="TSH20" s="808"/>
      <c r="TSI20" s="808"/>
      <c r="TSJ20" s="808"/>
      <c r="TSK20" s="808"/>
      <c r="TSL20" s="808"/>
      <c r="TSM20" s="808"/>
      <c r="TSN20" s="808"/>
      <c r="TSO20" s="808"/>
      <c r="TSP20" s="808"/>
      <c r="TSQ20" s="808"/>
      <c r="TSR20" s="808"/>
      <c r="TSS20" s="808"/>
      <c r="TST20" s="808"/>
      <c r="TSU20" s="808"/>
      <c r="TSV20" s="808"/>
      <c r="TSW20" s="808"/>
      <c r="TSX20" s="808"/>
      <c r="TSY20" s="808"/>
      <c r="TSZ20" s="808"/>
      <c r="TTA20" s="808"/>
      <c r="TTB20" s="808"/>
      <c r="TTC20" s="808"/>
      <c r="TTD20" s="808"/>
      <c r="TTE20" s="808"/>
      <c r="TTF20" s="808"/>
      <c r="TTG20" s="808"/>
      <c r="TTH20" s="808"/>
      <c r="TTI20" s="808"/>
      <c r="TTJ20" s="808"/>
      <c r="TTK20" s="808"/>
      <c r="TTL20" s="808"/>
      <c r="TTM20" s="808"/>
      <c r="TTN20" s="808"/>
      <c r="TTO20" s="808"/>
      <c r="TTP20" s="808"/>
      <c r="TTQ20" s="808"/>
      <c r="TTR20" s="808"/>
      <c r="TTS20" s="808"/>
      <c r="TTT20" s="808"/>
      <c r="TTU20" s="808"/>
      <c r="TTV20" s="808"/>
      <c r="TTW20" s="808"/>
      <c r="TTX20" s="808"/>
      <c r="TTY20" s="808"/>
      <c r="TTZ20" s="808"/>
      <c r="TUA20" s="808"/>
      <c r="TUB20" s="808"/>
      <c r="TUC20" s="808"/>
      <c r="TUD20" s="808"/>
      <c r="TUE20" s="808"/>
      <c r="TUF20" s="808"/>
      <c r="TUG20" s="808"/>
      <c r="TUH20" s="808"/>
      <c r="TUI20" s="808"/>
      <c r="TUJ20" s="808"/>
      <c r="TUK20" s="808"/>
      <c r="TUL20" s="808"/>
      <c r="TUM20" s="808"/>
      <c r="TUN20" s="808"/>
      <c r="TUO20" s="808"/>
      <c r="TUP20" s="808"/>
      <c r="TUQ20" s="808"/>
      <c r="TUR20" s="808"/>
      <c r="TUS20" s="808"/>
      <c r="TUT20" s="808"/>
      <c r="TUU20" s="808"/>
      <c r="TUV20" s="808"/>
      <c r="TUW20" s="808"/>
      <c r="TUX20" s="808"/>
      <c r="TUY20" s="808"/>
      <c r="TUZ20" s="808"/>
      <c r="TVA20" s="808"/>
      <c r="TVB20" s="808"/>
      <c r="TVC20" s="808"/>
      <c r="TVD20" s="808"/>
      <c r="TVE20" s="808"/>
      <c r="TVF20" s="808"/>
      <c r="TVG20" s="808"/>
      <c r="TVH20" s="808"/>
      <c r="TVI20" s="808"/>
      <c r="TVJ20" s="808"/>
      <c r="TVK20" s="808"/>
      <c r="TVL20" s="808"/>
      <c r="TVM20" s="808"/>
      <c r="TVN20" s="808"/>
      <c r="TVO20" s="808"/>
      <c r="TVP20" s="808"/>
      <c r="TVQ20" s="808"/>
      <c r="TVR20" s="808"/>
      <c r="TVS20" s="808"/>
      <c r="TVT20" s="808"/>
      <c r="TVU20" s="808"/>
      <c r="TVV20" s="808"/>
      <c r="TVW20" s="808"/>
      <c r="TVX20" s="808"/>
      <c r="TVY20" s="808"/>
      <c r="TVZ20" s="808"/>
      <c r="TWA20" s="808"/>
      <c r="TWB20" s="808"/>
      <c r="TWC20" s="808"/>
      <c r="TWD20" s="808"/>
      <c r="TWE20" s="808"/>
      <c r="TWF20" s="808"/>
      <c r="TWG20" s="808"/>
      <c r="TWH20" s="808"/>
      <c r="TWI20" s="808"/>
      <c r="TWJ20" s="808"/>
      <c r="TWK20" s="808"/>
      <c r="TWL20" s="808"/>
      <c r="TWM20" s="808"/>
      <c r="TWN20" s="808"/>
      <c r="TWO20" s="808"/>
      <c r="TWP20" s="808"/>
      <c r="TWQ20" s="808"/>
      <c r="TWR20" s="808"/>
      <c r="TWS20" s="808"/>
      <c r="TWT20" s="808"/>
      <c r="TWU20" s="808"/>
      <c r="TWV20" s="808"/>
      <c r="TWW20" s="808"/>
      <c r="TWX20" s="808"/>
      <c r="TWY20" s="808"/>
      <c r="TWZ20" s="808"/>
      <c r="TXA20" s="808"/>
      <c r="TXB20" s="808"/>
      <c r="TXC20" s="808"/>
      <c r="TXD20" s="808"/>
      <c r="TXE20" s="808"/>
      <c r="TXF20" s="808"/>
      <c r="TXG20" s="808"/>
      <c r="TXH20" s="808"/>
      <c r="TXI20" s="808"/>
      <c r="TXJ20" s="808"/>
      <c r="TXK20" s="808"/>
      <c r="TXL20" s="808"/>
      <c r="TXM20" s="808"/>
      <c r="TXN20" s="808"/>
      <c r="TXO20" s="808"/>
      <c r="TXP20" s="808"/>
      <c r="TXQ20" s="808"/>
      <c r="TXR20" s="808"/>
      <c r="TXS20" s="808"/>
      <c r="TXT20" s="808"/>
      <c r="TXU20" s="808"/>
      <c r="TXV20" s="808"/>
      <c r="TXW20" s="808"/>
      <c r="TXX20" s="808"/>
      <c r="TXY20" s="808"/>
      <c r="TXZ20" s="808"/>
      <c r="TYA20" s="808"/>
      <c r="TYB20" s="808"/>
      <c r="TYC20" s="808"/>
      <c r="TYD20" s="808"/>
      <c r="TYE20" s="808"/>
      <c r="TYF20" s="808"/>
      <c r="TYG20" s="808"/>
      <c r="TYH20" s="808"/>
      <c r="TYI20" s="808"/>
      <c r="TYJ20" s="808"/>
      <c r="TYK20" s="808"/>
      <c r="TYL20" s="808"/>
      <c r="TYM20" s="808"/>
      <c r="TYN20" s="808"/>
      <c r="TYO20" s="808"/>
      <c r="TYP20" s="808"/>
      <c r="TYQ20" s="808"/>
      <c r="TYR20" s="808"/>
      <c r="TYS20" s="808"/>
      <c r="TYT20" s="808"/>
      <c r="TYU20" s="808"/>
      <c r="TYV20" s="808"/>
      <c r="TYW20" s="808"/>
      <c r="TYX20" s="808"/>
      <c r="TYY20" s="808"/>
      <c r="TYZ20" s="808"/>
      <c r="TZA20" s="808"/>
      <c r="TZB20" s="808"/>
      <c r="TZC20" s="808"/>
      <c r="TZD20" s="808"/>
      <c r="TZE20" s="808"/>
      <c r="TZF20" s="808"/>
      <c r="TZG20" s="808"/>
      <c r="TZH20" s="808"/>
      <c r="TZI20" s="808"/>
      <c r="TZJ20" s="808"/>
      <c r="TZK20" s="808"/>
      <c r="TZL20" s="808"/>
      <c r="TZM20" s="808"/>
      <c r="TZN20" s="808"/>
      <c r="TZO20" s="808"/>
      <c r="TZP20" s="808"/>
      <c r="TZQ20" s="808"/>
      <c r="TZR20" s="808"/>
      <c r="TZS20" s="808"/>
      <c r="TZT20" s="808"/>
      <c r="TZU20" s="808"/>
      <c r="TZV20" s="808"/>
      <c r="TZW20" s="808"/>
      <c r="TZX20" s="808"/>
      <c r="TZY20" s="808"/>
      <c r="TZZ20" s="808"/>
      <c r="UAA20" s="808"/>
      <c r="UAB20" s="808"/>
      <c r="UAC20" s="808"/>
      <c r="UAD20" s="808"/>
      <c r="UAE20" s="808"/>
      <c r="UAF20" s="808"/>
      <c r="UAG20" s="808"/>
      <c r="UAH20" s="808"/>
      <c r="UAI20" s="808"/>
      <c r="UAJ20" s="808"/>
      <c r="UAK20" s="808"/>
      <c r="UAL20" s="808"/>
      <c r="UAM20" s="808"/>
      <c r="UAN20" s="808"/>
      <c r="UAO20" s="808"/>
      <c r="UAP20" s="808"/>
      <c r="UAQ20" s="808"/>
      <c r="UAR20" s="808"/>
      <c r="UAS20" s="808"/>
      <c r="UAT20" s="808"/>
      <c r="UAU20" s="808"/>
      <c r="UAV20" s="808"/>
      <c r="UAW20" s="808"/>
      <c r="UAX20" s="808"/>
      <c r="UAY20" s="808"/>
      <c r="UAZ20" s="808"/>
      <c r="UBA20" s="808"/>
      <c r="UBB20" s="808"/>
      <c r="UBC20" s="808"/>
      <c r="UBD20" s="808"/>
      <c r="UBE20" s="808"/>
      <c r="UBF20" s="808"/>
      <c r="UBG20" s="808"/>
      <c r="UBH20" s="808"/>
      <c r="UBI20" s="808"/>
      <c r="UBJ20" s="808"/>
      <c r="UBK20" s="808"/>
      <c r="UBL20" s="808"/>
      <c r="UBM20" s="808"/>
      <c r="UBN20" s="808"/>
      <c r="UBO20" s="808"/>
      <c r="UBP20" s="808"/>
      <c r="UBQ20" s="808"/>
      <c r="UBR20" s="808"/>
      <c r="UBS20" s="808"/>
      <c r="UBT20" s="808"/>
      <c r="UBU20" s="808"/>
      <c r="UBV20" s="808"/>
      <c r="UBW20" s="808"/>
      <c r="UBX20" s="808"/>
      <c r="UBY20" s="808"/>
      <c r="UBZ20" s="808"/>
      <c r="UCA20" s="808"/>
      <c r="UCB20" s="808"/>
      <c r="UCC20" s="808"/>
      <c r="UCD20" s="808"/>
      <c r="UCE20" s="808"/>
      <c r="UCF20" s="808"/>
      <c r="UCG20" s="808"/>
      <c r="UCH20" s="808"/>
      <c r="UCI20" s="808"/>
      <c r="UCJ20" s="808"/>
      <c r="UCK20" s="808"/>
      <c r="UCL20" s="808"/>
      <c r="UCM20" s="808"/>
      <c r="UCN20" s="808"/>
      <c r="UCO20" s="808"/>
      <c r="UCP20" s="808"/>
      <c r="UCQ20" s="808"/>
      <c r="UCR20" s="808"/>
      <c r="UCS20" s="808"/>
      <c r="UCT20" s="808"/>
      <c r="UCU20" s="808"/>
      <c r="UCV20" s="808"/>
      <c r="UCW20" s="808"/>
      <c r="UCX20" s="808"/>
      <c r="UCY20" s="808"/>
      <c r="UCZ20" s="808"/>
      <c r="UDA20" s="808"/>
      <c r="UDB20" s="808"/>
      <c r="UDC20" s="808"/>
      <c r="UDD20" s="808"/>
      <c r="UDE20" s="808"/>
      <c r="UDF20" s="808"/>
      <c r="UDG20" s="808"/>
      <c r="UDH20" s="808"/>
      <c r="UDI20" s="808"/>
      <c r="UDJ20" s="808"/>
      <c r="UDK20" s="808"/>
      <c r="UDL20" s="808"/>
      <c r="UDM20" s="808"/>
      <c r="UDN20" s="808"/>
      <c r="UDO20" s="808"/>
      <c r="UDP20" s="808"/>
      <c r="UDQ20" s="808"/>
      <c r="UDR20" s="808"/>
      <c r="UDS20" s="808"/>
      <c r="UDT20" s="808"/>
      <c r="UDU20" s="808"/>
      <c r="UDV20" s="808"/>
      <c r="UDW20" s="808"/>
      <c r="UDX20" s="808"/>
      <c r="UDY20" s="808"/>
      <c r="UDZ20" s="808"/>
      <c r="UEA20" s="808"/>
      <c r="UEB20" s="808"/>
      <c r="UEC20" s="808"/>
      <c r="UED20" s="808"/>
      <c r="UEE20" s="808"/>
      <c r="UEF20" s="808"/>
      <c r="UEG20" s="808"/>
      <c r="UEH20" s="808"/>
      <c r="UEI20" s="808"/>
      <c r="UEJ20" s="808"/>
      <c r="UEK20" s="808"/>
      <c r="UEL20" s="808"/>
      <c r="UEM20" s="808"/>
      <c r="UEN20" s="808"/>
      <c r="UEO20" s="808"/>
      <c r="UEP20" s="808"/>
      <c r="UEQ20" s="808"/>
      <c r="UER20" s="808"/>
      <c r="UES20" s="808"/>
      <c r="UET20" s="808"/>
      <c r="UEU20" s="808"/>
      <c r="UEV20" s="808"/>
      <c r="UEW20" s="808"/>
      <c r="UEX20" s="808"/>
      <c r="UEY20" s="808"/>
      <c r="UEZ20" s="808"/>
      <c r="UFA20" s="808"/>
      <c r="UFB20" s="808"/>
      <c r="UFC20" s="808"/>
      <c r="UFD20" s="808"/>
      <c r="UFE20" s="808"/>
      <c r="UFF20" s="808"/>
      <c r="UFG20" s="808"/>
      <c r="UFH20" s="808"/>
      <c r="UFI20" s="808"/>
      <c r="UFJ20" s="808"/>
      <c r="UFK20" s="808"/>
      <c r="UFL20" s="808"/>
      <c r="UFM20" s="808"/>
      <c r="UFN20" s="808"/>
      <c r="UFO20" s="808"/>
      <c r="UFP20" s="808"/>
      <c r="UFQ20" s="808"/>
      <c r="UFR20" s="808"/>
      <c r="UFS20" s="808"/>
      <c r="UFT20" s="808"/>
      <c r="UFU20" s="808"/>
      <c r="UFV20" s="808"/>
      <c r="UFW20" s="808"/>
      <c r="UFX20" s="808"/>
      <c r="UFY20" s="808"/>
      <c r="UFZ20" s="808"/>
      <c r="UGA20" s="808"/>
      <c r="UGB20" s="808"/>
      <c r="UGC20" s="808"/>
      <c r="UGD20" s="808"/>
      <c r="UGE20" s="808"/>
      <c r="UGF20" s="808"/>
      <c r="UGG20" s="808"/>
      <c r="UGH20" s="808"/>
      <c r="UGI20" s="808"/>
      <c r="UGJ20" s="808"/>
      <c r="UGK20" s="808"/>
      <c r="UGL20" s="808"/>
      <c r="UGM20" s="808"/>
      <c r="UGN20" s="808"/>
      <c r="UGO20" s="808"/>
      <c r="UGP20" s="808"/>
      <c r="UGQ20" s="808"/>
      <c r="UGR20" s="808"/>
      <c r="UGS20" s="808"/>
      <c r="UGT20" s="808"/>
      <c r="UGU20" s="808"/>
      <c r="UGV20" s="808"/>
      <c r="UGW20" s="808"/>
      <c r="UGX20" s="808"/>
      <c r="UGY20" s="808"/>
      <c r="UGZ20" s="808"/>
      <c r="UHA20" s="808"/>
      <c r="UHB20" s="808"/>
      <c r="UHC20" s="808"/>
      <c r="UHD20" s="808"/>
      <c r="UHE20" s="808"/>
      <c r="UHF20" s="808"/>
      <c r="UHG20" s="808"/>
      <c r="UHH20" s="808"/>
      <c r="UHI20" s="808"/>
      <c r="UHJ20" s="808"/>
      <c r="UHK20" s="808"/>
      <c r="UHL20" s="808"/>
      <c r="UHM20" s="808"/>
      <c r="UHN20" s="808"/>
      <c r="UHO20" s="808"/>
      <c r="UHP20" s="808"/>
      <c r="UHQ20" s="808"/>
      <c r="UHR20" s="808"/>
      <c r="UHS20" s="808"/>
      <c r="UHT20" s="808"/>
      <c r="UHU20" s="808"/>
      <c r="UHV20" s="808"/>
      <c r="UHW20" s="808"/>
      <c r="UHX20" s="808"/>
      <c r="UHY20" s="808"/>
      <c r="UHZ20" s="808"/>
      <c r="UIA20" s="808"/>
      <c r="UIB20" s="808"/>
      <c r="UIC20" s="808"/>
      <c r="UID20" s="808"/>
      <c r="UIE20" s="808"/>
      <c r="UIF20" s="808"/>
      <c r="UIG20" s="808"/>
      <c r="UIH20" s="808"/>
      <c r="UII20" s="808"/>
      <c r="UIJ20" s="808"/>
      <c r="UIK20" s="808"/>
      <c r="UIL20" s="808"/>
      <c r="UIM20" s="808"/>
      <c r="UIN20" s="808"/>
      <c r="UIO20" s="808"/>
      <c r="UIP20" s="808"/>
      <c r="UIQ20" s="808"/>
      <c r="UIR20" s="808"/>
      <c r="UIS20" s="808"/>
      <c r="UIT20" s="808"/>
      <c r="UIU20" s="808"/>
      <c r="UIV20" s="808"/>
      <c r="UIW20" s="808"/>
      <c r="UIX20" s="808"/>
      <c r="UIY20" s="808"/>
      <c r="UIZ20" s="808"/>
      <c r="UJA20" s="808"/>
      <c r="UJB20" s="808"/>
      <c r="UJC20" s="808"/>
      <c r="UJD20" s="808"/>
      <c r="UJE20" s="808"/>
      <c r="UJF20" s="808"/>
      <c r="UJG20" s="808"/>
      <c r="UJH20" s="808"/>
      <c r="UJI20" s="808"/>
      <c r="UJJ20" s="808"/>
      <c r="UJK20" s="808"/>
      <c r="UJL20" s="808"/>
      <c r="UJM20" s="808"/>
      <c r="UJN20" s="808"/>
      <c r="UJO20" s="808"/>
      <c r="UJP20" s="808"/>
      <c r="UJQ20" s="808"/>
      <c r="UJR20" s="808"/>
      <c r="UJS20" s="808"/>
      <c r="UJT20" s="808"/>
      <c r="UJU20" s="808"/>
      <c r="UJV20" s="808"/>
      <c r="UJW20" s="808"/>
      <c r="UJX20" s="808"/>
      <c r="UJY20" s="808"/>
      <c r="UJZ20" s="808"/>
      <c r="UKA20" s="808"/>
      <c r="UKB20" s="808"/>
      <c r="UKC20" s="808"/>
      <c r="UKD20" s="808"/>
      <c r="UKE20" s="808"/>
      <c r="UKF20" s="808"/>
      <c r="UKG20" s="808"/>
      <c r="UKH20" s="808"/>
      <c r="UKI20" s="808"/>
      <c r="UKJ20" s="808"/>
      <c r="UKK20" s="808"/>
      <c r="UKL20" s="808"/>
      <c r="UKM20" s="808"/>
      <c r="UKN20" s="808"/>
      <c r="UKO20" s="808"/>
      <c r="UKP20" s="808"/>
      <c r="UKQ20" s="808"/>
      <c r="UKR20" s="808"/>
      <c r="UKS20" s="808"/>
      <c r="UKT20" s="808"/>
      <c r="UKU20" s="808"/>
      <c r="UKV20" s="808"/>
      <c r="UKW20" s="808"/>
      <c r="UKX20" s="808"/>
      <c r="UKY20" s="808"/>
      <c r="UKZ20" s="808"/>
      <c r="ULA20" s="808"/>
      <c r="ULB20" s="808"/>
      <c r="ULC20" s="808"/>
      <c r="ULD20" s="808"/>
      <c r="ULE20" s="808"/>
      <c r="ULF20" s="808"/>
      <c r="ULG20" s="808"/>
      <c r="ULH20" s="808"/>
      <c r="ULI20" s="808"/>
      <c r="ULJ20" s="808"/>
      <c r="ULK20" s="808"/>
      <c r="ULL20" s="808"/>
      <c r="ULM20" s="808"/>
      <c r="ULN20" s="808"/>
      <c r="ULO20" s="808"/>
      <c r="ULP20" s="808"/>
      <c r="ULQ20" s="808"/>
      <c r="ULR20" s="808"/>
      <c r="ULS20" s="808"/>
      <c r="ULT20" s="808"/>
      <c r="ULU20" s="808"/>
      <c r="ULV20" s="808"/>
      <c r="ULW20" s="808"/>
      <c r="ULX20" s="808"/>
      <c r="ULY20" s="808"/>
      <c r="ULZ20" s="808"/>
      <c r="UMA20" s="808"/>
      <c r="UMB20" s="808"/>
      <c r="UMC20" s="808"/>
      <c r="UMD20" s="808"/>
      <c r="UME20" s="808"/>
      <c r="UMF20" s="808"/>
      <c r="UMG20" s="808"/>
      <c r="UMH20" s="808"/>
      <c r="UMI20" s="808"/>
      <c r="UMJ20" s="808"/>
      <c r="UMK20" s="808"/>
      <c r="UML20" s="808"/>
      <c r="UMM20" s="808"/>
      <c r="UMN20" s="808"/>
      <c r="UMO20" s="808"/>
      <c r="UMP20" s="808"/>
      <c r="UMQ20" s="808"/>
      <c r="UMR20" s="808"/>
      <c r="UMS20" s="808"/>
      <c r="UMT20" s="808"/>
      <c r="UMU20" s="808"/>
      <c r="UMV20" s="808"/>
      <c r="UMW20" s="808"/>
      <c r="UMX20" s="808"/>
      <c r="UMY20" s="808"/>
      <c r="UMZ20" s="808"/>
      <c r="UNA20" s="808"/>
      <c r="UNB20" s="808"/>
      <c r="UNC20" s="808"/>
      <c r="UND20" s="808"/>
      <c r="UNE20" s="808"/>
      <c r="UNF20" s="808"/>
      <c r="UNG20" s="808"/>
      <c r="UNH20" s="808"/>
      <c r="UNI20" s="808"/>
      <c r="UNJ20" s="808"/>
      <c r="UNK20" s="808"/>
      <c r="UNL20" s="808"/>
      <c r="UNM20" s="808"/>
      <c r="UNN20" s="808"/>
      <c r="UNO20" s="808"/>
      <c r="UNP20" s="808"/>
      <c r="UNQ20" s="808"/>
      <c r="UNR20" s="808"/>
      <c r="UNS20" s="808"/>
      <c r="UNT20" s="808"/>
      <c r="UNU20" s="808"/>
      <c r="UNV20" s="808"/>
      <c r="UNW20" s="808"/>
      <c r="UNX20" s="808"/>
      <c r="UNY20" s="808"/>
      <c r="UNZ20" s="808"/>
      <c r="UOA20" s="808"/>
      <c r="UOB20" s="808"/>
      <c r="UOC20" s="808"/>
      <c r="UOD20" s="808"/>
      <c r="UOE20" s="808"/>
      <c r="UOF20" s="808"/>
      <c r="UOG20" s="808"/>
      <c r="UOH20" s="808"/>
      <c r="UOI20" s="808"/>
      <c r="UOJ20" s="808"/>
      <c r="UOK20" s="808"/>
      <c r="UOL20" s="808"/>
      <c r="UOM20" s="808"/>
      <c r="UON20" s="808"/>
      <c r="UOO20" s="808"/>
      <c r="UOP20" s="808"/>
      <c r="UOQ20" s="808"/>
      <c r="UOR20" s="808"/>
      <c r="UOS20" s="808"/>
      <c r="UOT20" s="808"/>
      <c r="UOU20" s="808"/>
      <c r="UOV20" s="808"/>
      <c r="UOW20" s="808"/>
      <c r="UOX20" s="808"/>
      <c r="UOY20" s="808"/>
      <c r="UOZ20" s="808"/>
      <c r="UPA20" s="808"/>
      <c r="UPB20" s="808"/>
      <c r="UPC20" s="808"/>
      <c r="UPD20" s="808"/>
      <c r="UPE20" s="808"/>
      <c r="UPF20" s="808"/>
      <c r="UPG20" s="808"/>
      <c r="UPH20" s="808"/>
      <c r="UPI20" s="808"/>
      <c r="UPJ20" s="808"/>
      <c r="UPK20" s="808"/>
      <c r="UPL20" s="808"/>
      <c r="UPM20" s="808"/>
      <c r="UPN20" s="808"/>
      <c r="UPO20" s="808"/>
      <c r="UPP20" s="808"/>
      <c r="UPQ20" s="808"/>
      <c r="UPR20" s="808"/>
      <c r="UPS20" s="808"/>
      <c r="UPT20" s="808"/>
      <c r="UPU20" s="808"/>
      <c r="UPV20" s="808"/>
      <c r="UPW20" s="808"/>
      <c r="UPX20" s="808"/>
      <c r="UPY20" s="808"/>
      <c r="UPZ20" s="808"/>
      <c r="UQA20" s="808"/>
      <c r="UQB20" s="808"/>
      <c r="UQC20" s="808"/>
      <c r="UQD20" s="808"/>
      <c r="UQE20" s="808"/>
      <c r="UQF20" s="808"/>
      <c r="UQG20" s="808"/>
      <c r="UQH20" s="808"/>
      <c r="UQI20" s="808"/>
      <c r="UQJ20" s="808"/>
      <c r="UQK20" s="808"/>
      <c r="UQL20" s="808"/>
      <c r="UQM20" s="808"/>
      <c r="UQN20" s="808"/>
      <c r="UQO20" s="808"/>
      <c r="UQP20" s="808"/>
      <c r="UQQ20" s="808"/>
      <c r="UQR20" s="808"/>
      <c r="UQS20" s="808"/>
      <c r="UQT20" s="808"/>
      <c r="UQU20" s="808"/>
      <c r="UQV20" s="808"/>
      <c r="UQW20" s="808"/>
      <c r="UQX20" s="808"/>
      <c r="UQY20" s="808"/>
      <c r="UQZ20" s="808"/>
      <c r="URA20" s="808"/>
      <c r="URB20" s="808"/>
      <c r="URC20" s="808"/>
      <c r="URD20" s="808"/>
      <c r="URE20" s="808"/>
      <c r="URF20" s="808"/>
      <c r="URG20" s="808"/>
      <c r="URH20" s="808"/>
      <c r="URI20" s="808"/>
      <c r="URJ20" s="808"/>
      <c r="URK20" s="808"/>
      <c r="URL20" s="808"/>
      <c r="URM20" s="808"/>
      <c r="URN20" s="808"/>
      <c r="URO20" s="808"/>
      <c r="URP20" s="808"/>
      <c r="URQ20" s="808"/>
      <c r="URR20" s="808"/>
      <c r="URS20" s="808"/>
      <c r="URT20" s="808"/>
      <c r="URU20" s="808"/>
      <c r="URV20" s="808"/>
      <c r="URW20" s="808"/>
      <c r="URX20" s="808"/>
      <c r="URY20" s="808"/>
      <c r="URZ20" s="808"/>
      <c r="USA20" s="808"/>
      <c r="USB20" s="808"/>
      <c r="USC20" s="808"/>
      <c r="USD20" s="808"/>
      <c r="USE20" s="808"/>
      <c r="USF20" s="808"/>
      <c r="USG20" s="808"/>
      <c r="USH20" s="808"/>
      <c r="USI20" s="808"/>
      <c r="USJ20" s="808"/>
      <c r="USK20" s="808"/>
      <c r="USL20" s="808"/>
      <c r="USM20" s="808"/>
      <c r="USN20" s="808"/>
      <c r="USO20" s="808"/>
      <c r="USP20" s="808"/>
      <c r="USQ20" s="808"/>
      <c r="USR20" s="808"/>
      <c r="USS20" s="808"/>
      <c r="UST20" s="808"/>
      <c r="USU20" s="808"/>
      <c r="USV20" s="808"/>
      <c r="USW20" s="808"/>
      <c r="USX20" s="808"/>
      <c r="USY20" s="808"/>
      <c r="USZ20" s="808"/>
      <c r="UTA20" s="808"/>
      <c r="UTB20" s="808"/>
      <c r="UTC20" s="808"/>
      <c r="UTD20" s="808"/>
      <c r="UTE20" s="808"/>
      <c r="UTF20" s="808"/>
      <c r="UTG20" s="808"/>
      <c r="UTH20" s="808"/>
      <c r="UTI20" s="808"/>
      <c r="UTJ20" s="808"/>
      <c r="UTK20" s="808"/>
      <c r="UTL20" s="808"/>
      <c r="UTM20" s="808"/>
      <c r="UTN20" s="808"/>
      <c r="UTO20" s="808"/>
      <c r="UTP20" s="808"/>
      <c r="UTQ20" s="808"/>
      <c r="UTR20" s="808"/>
      <c r="UTS20" s="808"/>
      <c r="UTT20" s="808"/>
      <c r="UTU20" s="808"/>
      <c r="UTV20" s="808"/>
      <c r="UTW20" s="808"/>
      <c r="UTX20" s="808"/>
      <c r="UTY20" s="808"/>
      <c r="UTZ20" s="808"/>
      <c r="UUA20" s="808"/>
      <c r="UUB20" s="808"/>
      <c r="UUC20" s="808"/>
      <c r="UUD20" s="808"/>
      <c r="UUE20" s="808"/>
      <c r="UUF20" s="808"/>
      <c r="UUG20" s="808"/>
      <c r="UUH20" s="808"/>
      <c r="UUI20" s="808"/>
      <c r="UUJ20" s="808"/>
      <c r="UUK20" s="808"/>
      <c r="UUL20" s="808"/>
      <c r="UUM20" s="808"/>
      <c r="UUN20" s="808"/>
      <c r="UUO20" s="808"/>
      <c r="UUP20" s="808"/>
      <c r="UUQ20" s="808"/>
      <c r="UUR20" s="808"/>
      <c r="UUS20" s="808"/>
      <c r="UUT20" s="808"/>
      <c r="UUU20" s="808"/>
      <c r="UUV20" s="808"/>
      <c r="UUW20" s="808"/>
      <c r="UUX20" s="808"/>
      <c r="UUY20" s="808"/>
      <c r="UUZ20" s="808"/>
      <c r="UVA20" s="808"/>
      <c r="UVB20" s="808"/>
      <c r="UVC20" s="808"/>
      <c r="UVD20" s="808"/>
      <c r="UVE20" s="808"/>
      <c r="UVF20" s="808"/>
      <c r="UVG20" s="808"/>
      <c r="UVH20" s="808"/>
      <c r="UVI20" s="808"/>
      <c r="UVJ20" s="808"/>
      <c r="UVK20" s="808"/>
      <c r="UVL20" s="808"/>
      <c r="UVM20" s="808"/>
      <c r="UVN20" s="808"/>
      <c r="UVO20" s="808"/>
      <c r="UVP20" s="808"/>
      <c r="UVQ20" s="808"/>
      <c r="UVR20" s="808"/>
      <c r="UVS20" s="808"/>
      <c r="UVT20" s="808"/>
      <c r="UVU20" s="808"/>
      <c r="UVV20" s="808"/>
      <c r="UVW20" s="808"/>
      <c r="UVX20" s="808"/>
      <c r="UVY20" s="808"/>
      <c r="UVZ20" s="808"/>
      <c r="UWA20" s="808"/>
      <c r="UWB20" s="808"/>
      <c r="UWC20" s="808"/>
      <c r="UWD20" s="808"/>
      <c r="UWE20" s="808"/>
      <c r="UWF20" s="808"/>
      <c r="UWG20" s="808"/>
      <c r="UWH20" s="808"/>
      <c r="UWI20" s="808"/>
      <c r="UWJ20" s="808"/>
      <c r="UWK20" s="808"/>
      <c r="UWL20" s="808"/>
      <c r="UWM20" s="808"/>
      <c r="UWN20" s="808"/>
      <c r="UWO20" s="808"/>
      <c r="UWP20" s="808"/>
      <c r="UWQ20" s="808"/>
      <c r="UWR20" s="808"/>
      <c r="UWS20" s="808"/>
      <c r="UWT20" s="808"/>
      <c r="UWU20" s="808"/>
      <c r="UWV20" s="808"/>
      <c r="UWW20" s="808"/>
      <c r="UWX20" s="808"/>
      <c r="UWY20" s="808"/>
      <c r="UWZ20" s="808"/>
      <c r="UXA20" s="808"/>
      <c r="UXB20" s="808"/>
      <c r="UXC20" s="808"/>
      <c r="UXD20" s="808"/>
      <c r="UXE20" s="808"/>
      <c r="UXF20" s="808"/>
      <c r="UXG20" s="808"/>
      <c r="UXH20" s="808"/>
      <c r="UXI20" s="808"/>
      <c r="UXJ20" s="808"/>
      <c r="UXK20" s="808"/>
      <c r="UXL20" s="808"/>
      <c r="UXM20" s="808"/>
      <c r="UXN20" s="808"/>
      <c r="UXO20" s="808"/>
      <c r="UXP20" s="808"/>
      <c r="UXQ20" s="808"/>
      <c r="UXR20" s="808"/>
      <c r="UXS20" s="808"/>
      <c r="UXT20" s="808"/>
      <c r="UXU20" s="808"/>
      <c r="UXV20" s="808"/>
      <c r="UXW20" s="808"/>
      <c r="UXX20" s="808"/>
      <c r="UXY20" s="808"/>
      <c r="UXZ20" s="808"/>
      <c r="UYA20" s="808"/>
      <c r="UYB20" s="808"/>
      <c r="UYC20" s="808"/>
      <c r="UYD20" s="808"/>
      <c r="UYE20" s="808"/>
      <c r="UYF20" s="808"/>
      <c r="UYG20" s="808"/>
      <c r="UYH20" s="808"/>
      <c r="UYI20" s="808"/>
      <c r="UYJ20" s="808"/>
      <c r="UYK20" s="808"/>
      <c r="UYL20" s="808"/>
      <c r="UYM20" s="808"/>
      <c r="UYN20" s="808"/>
      <c r="UYO20" s="808"/>
      <c r="UYP20" s="808"/>
      <c r="UYQ20" s="808"/>
      <c r="UYR20" s="808"/>
      <c r="UYS20" s="808"/>
      <c r="UYT20" s="808"/>
      <c r="UYU20" s="808"/>
      <c r="UYV20" s="808"/>
      <c r="UYW20" s="808"/>
      <c r="UYX20" s="808"/>
      <c r="UYY20" s="808"/>
      <c r="UYZ20" s="808"/>
      <c r="UZA20" s="808"/>
      <c r="UZB20" s="808"/>
      <c r="UZC20" s="808"/>
      <c r="UZD20" s="808"/>
      <c r="UZE20" s="808"/>
      <c r="UZF20" s="808"/>
      <c r="UZG20" s="808"/>
      <c r="UZH20" s="808"/>
      <c r="UZI20" s="808"/>
      <c r="UZJ20" s="808"/>
      <c r="UZK20" s="808"/>
      <c r="UZL20" s="808"/>
      <c r="UZM20" s="808"/>
      <c r="UZN20" s="808"/>
      <c r="UZO20" s="808"/>
      <c r="UZP20" s="808"/>
      <c r="UZQ20" s="808"/>
      <c r="UZR20" s="808"/>
      <c r="UZS20" s="808"/>
      <c r="UZT20" s="808"/>
      <c r="UZU20" s="808"/>
      <c r="UZV20" s="808"/>
      <c r="UZW20" s="808"/>
      <c r="UZX20" s="808"/>
      <c r="UZY20" s="808"/>
      <c r="UZZ20" s="808"/>
      <c r="VAA20" s="808"/>
      <c r="VAB20" s="808"/>
      <c r="VAC20" s="808"/>
      <c r="VAD20" s="808"/>
      <c r="VAE20" s="808"/>
      <c r="VAF20" s="808"/>
      <c r="VAG20" s="808"/>
      <c r="VAH20" s="808"/>
      <c r="VAI20" s="808"/>
      <c r="VAJ20" s="808"/>
      <c r="VAK20" s="808"/>
      <c r="VAL20" s="808"/>
      <c r="VAM20" s="808"/>
      <c r="VAN20" s="808"/>
      <c r="VAO20" s="808"/>
      <c r="VAP20" s="808"/>
      <c r="VAQ20" s="808"/>
      <c r="VAR20" s="808"/>
      <c r="VAS20" s="808"/>
      <c r="VAT20" s="808"/>
      <c r="VAU20" s="808"/>
      <c r="VAV20" s="808"/>
      <c r="VAW20" s="808"/>
      <c r="VAX20" s="808"/>
      <c r="VAY20" s="808"/>
      <c r="VAZ20" s="808"/>
      <c r="VBA20" s="808"/>
      <c r="VBB20" s="808"/>
      <c r="VBC20" s="808"/>
      <c r="VBD20" s="808"/>
      <c r="VBE20" s="808"/>
      <c r="VBF20" s="808"/>
      <c r="VBG20" s="808"/>
      <c r="VBH20" s="808"/>
      <c r="VBI20" s="808"/>
      <c r="VBJ20" s="808"/>
      <c r="VBK20" s="808"/>
      <c r="VBL20" s="808"/>
      <c r="VBM20" s="808"/>
      <c r="VBN20" s="808"/>
      <c r="VBO20" s="808"/>
      <c r="VBP20" s="808"/>
      <c r="VBQ20" s="808"/>
      <c r="VBR20" s="808"/>
      <c r="VBS20" s="808"/>
      <c r="VBT20" s="808"/>
      <c r="VBU20" s="808"/>
      <c r="VBV20" s="808"/>
      <c r="VBW20" s="808"/>
      <c r="VBX20" s="808"/>
      <c r="VBY20" s="808"/>
      <c r="VBZ20" s="808"/>
      <c r="VCA20" s="808"/>
      <c r="VCB20" s="808"/>
      <c r="VCC20" s="808"/>
      <c r="VCD20" s="808"/>
      <c r="VCE20" s="808"/>
      <c r="VCF20" s="808"/>
      <c r="VCG20" s="808"/>
      <c r="VCH20" s="808"/>
      <c r="VCI20" s="808"/>
      <c r="VCJ20" s="808"/>
      <c r="VCK20" s="808"/>
      <c r="VCL20" s="808"/>
      <c r="VCM20" s="808"/>
      <c r="VCN20" s="808"/>
      <c r="VCO20" s="808"/>
      <c r="VCP20" s="808"/>
      <c r="VCQ20" s="808"/>
      <c r="VCR20" s="808"/>
      <c r="VCS20" s="808"/>
      <c r="VCT20" s="808"/>
      <c r="VCU20" s="808"/>
      <c r="VCV20" s="808"/>
      <c r="VCW20" s="808"/>
      <c r="VCX20" s="808"/>
      <c r="VCY20" s="808"/>
      <c r="VCZ20" s="808"/>
      <c r="VDA20" s="808"/>
      <c r="VDB20" s="808"/>
      <c r="VDC20" s="808"/>
      <c r="VDD20" s="808"/>
      <c r="VDE20" s="808"/>
      <c r="VDF20" s="808"/>
      <c r="VDG20" s="808"/>
      <c r="VDH20" s="808"/>
      <c r="VDI20" s="808"/>
      <c r="VDJ20" s="808"/>
      <c r="VDK20" s="808"/>
      <c r="VDL20" s="808"/>
      <c r="VDM20" s="808"/>
      <c r="VDN20" s="808"/>
      <c r="VDO20" s="808"/>
      <c r="VDP20" s="808"/>
      <c r="VDQ20" s="808"/>
      <c r="VDR20" s="808"/>
      <c r="VDS20" s="808"/>
      <c r="VDT20" s="808"/>
      <c r="VDU20" s="808"/>
      <c r="VDV20" s="808"/>
      <c r="VDW20" s="808"/>
      <c r="VDX20" s="808"/>
      <c r="VDY20" s="808"/>
      <c r="VDZ20" s="808"/>
      <c r="VEA20" s="808"/>
      <c r="VEB20" s="808"/>
      <c r="VEC20" s="808"/>
      <c r="VED20" s="808"/>
      <c r="VEE20" s="808"/>
      <c r="VEF20" s="808"/>
      <c r="VEG20" s="808"/>
      <c r="VEH20" s="808"/>
      <c r="VEI20" s="808"/>
      <c r="VEJ20" s="808"/>
      <c r="VEK20" s="808"/>
      <c r="VEL20" s="808"/>
      <c r="VEM20" s="808"/>
      <c r="VEN20" s="808"/>
      <c r="VEO20" s="808"/>
      <c r="VEP20" s="808"/>
      <c r="VEQ20" s="808"/>
      <c r="VER20" s="808"/>
      <c r="VES20" s="808"/>
      <c r="VET20" s="808"/>
      <c r="VEU20" s="808"/>
      <c r="VEV20" s="808"/>
      <c r="VEW20" s="808"/>
      <c r="VEX20" s="808"/>
      <c r="VEY20" s="808"/>
      <c r="VEZ20" s="808"/>
      <c r="VFA20" s="808"/>
      <c r="VFB20" s="808"/>
      <c r="VFC20" s="808"/>
      <c r="VFD20" s="808"/>
      <c r="VFE20" s="808"/>
      <c r="VFF20" s="808"/>
      <c r="VFG20" s="808"/>
      <c r="VFH20" s="808"/>
      <c r="VFI20" s="808"/>
      <c r="VFJ20" s="808"/>
      <c r="VFK20" s="808"/>
      <c r="VFL20" s="808"/>
      <c r="VFM20" s="808"/>
      <c r="VFN20" s="808"/>
      <c r="VFO20" s="808"/>
      <c r="VFP20" s="808"/>
      <c r="VFQ20" s="808"/>
      <c r="VFR20" s="808"/>
      <c r="VFS20" s="808"/>
      <c r="VFT20" s="808"/>
      <c r="VFU20" s="808"/>
      <c r="VFV20" s="808"/>
      <c r="VFW20" s="808"/>
      <c r="VFX20" s="808"/>
      <c r="VFY20" s="808"/>
      <c r="VFZ20" s="808"/>
      <c r="VGA20" s="808"/>
      <c r="VGB20" s="808"/>
      <c r="VGC20" s="808"/>
      <c r="VGD20" s="808"/>
      <c r="VGE20" s="808"/>
      <c r="VGF20" s="808"/>
      <c r="VGG20" s="808"/>
      <c r="VGH20" s="808"/>
      <c r="VGI20" s="808"/>
      <c r="VGJ20" s="808"/>
      <c r="VGK20" s="808"/>
      <c r="VGL20" s="808"/>
      <c r="VGM20" s="808"/>
      <c r="VGN20" s="808"/>
      <c r="VGO20" s="808"/>
      <c r="VGP20" s="808"/>
      <c r="VGQ20" s="808"/>
      <c r="VGR20" s="808"/>
      <c r="VGS20" s="808"/>
      <c r="VGT20" s="808"/>
      <c r="VGU20" s="808"/>
      <c r="VGV20" s="808"/>
      <c r="VGW20" s="808"/>
      <c r="VGX20" s="808"/>
      <c r="VGY20" s="808"/>
      <c r="VGZ20" s="808"/>
      <c r="VHA20" s="808"/>
      <c r="VHB20" s="808"/>
      <c r="VHC20" s="808"/>
      <c r="VHD20" s="808"/>
      <c r="VHE20" s="808"/>
      <c r="VHF20" s="808"/>
      <c r="VHG20" s="808"/>
      <c r="VHH20" s="808"/>
      <c r="VHI20" s="808"/>
      <c r="VHJ20" s="808"/>
      <c r="VHK20" s="808"/>
      <c r="VHL20" s="808"/>
      <c r="VHM20" s="808"/>
      <c r="VHN20" s="808"/>
      <c r="VHO20" s="808"/>
      <c r="VHP20" s="808"/>
      <c r="VHQ20" s="808"/>
      <c r="VHR20" s="808"/>
      <c r="VHS20" s="808"/>
      <c r="VHT20" s="808"/>
      <c r="VHU20" s="808"/>
      <c r="VHV20" s="808"/>
      <c r="VHW20" s="808"/>
      <c r="VHX20" s="808"/>
      <c r="VHY20" s="808"/>
      <c r="VHZ20" s="808"/>
      <c r="VIA20" s="808"/>
      <c r="VIB20" s="808"/>
      <c r="VIC20" s="808"/>
      <c r="VID20" s="808"/>
      <c r="VIE20" s="808"/>
      <c r="VIF20" s="808"/>
      <c r="VIG20" s="808"/>
      <c r="VIH20" s="808"/>
      <c r="VII20" s="808"/>
      <c r="VIJ20" s="808"/>
      <c r="VIK20" s="808"/>
      <c r="VIL20" s="808"/>
      <c r="VIM20" s="808"/>
      <c r="VIN20" s="808"/>
      <c r="VIO20" s="808"/>
      <c r="VIP20" s="808"/>
      <c r="VIQ20" s="808"/>
      <c r="VIR20" s="808"/>
      <c r="VIS20" s="808"/>
      <c r="VIT20" s="808"/>
      <c r="VIU20" s="808"/>
      <c r="VIV20" s="808"/>
      <c r="VIW20" s="808"/>
      <c r="VIX20" s="808"/>
      <c r="VIY20" s="808"/>
      <c r="VIZ20" s="808"/>
      <c r="VJA20" s="808"/>
      <c r="VJB20" s="808"/>
      <c r="VJC20" s="808"/>
      <c r="VJD20" s="808"/>
      <c r="VJE20" s="808"/>
      <c r="VJF20" s="808"/>
      <c r="VJG20" s="808"/>
      <c r="VJH20" s="808"/>
      <c r="VJI20" s="808"/>
      <c r="VJJ20" s="808"/>
      <c r="VJK20" s="808"/>
      <c r="VJL20" s="808"/>
      <c r="VJM20" s="808"/>
      <c r="VJN20" s="808"/>
      <c r="VJO20" s="808"/>
      <c r="VJP20" s="808"/>
      <c r="VJQ20" s="808"/>
      <c r="VJR20" s="808"/>
      <c r="VJS20" s="808"/>
      <c r="VJT20" s="808"/>
      <c r="VJU20" s="808"/>
      <c r="VJV20" s="808"/>
      <c r="VJW20" s="808"/>
      <c r="VJX20" s="808"/>
      <c r="VJY20" s="808"/>
      <c r="VJZ20" s="808"/>
      <c r="VKA20" s="808"/>
      <c r="VKB20" s="808"/>
      <c r="VKC20" s="808"/>
      <c r="VKD20" s="808"/>
      <c r="VKE20" s="808"/>
      <c r="VKF20" s="808"/>
      <c r="VKG20" s="808"/>
      <c r="VKH20" s="808"/>
      <c r="VKI20" s="808"/>
      <c r="VKJ20" s="808"/>
      <c r="VKK20" s="808"/>
      <c r="VKL20" s="808"/>
      <c r="VKM20" s="808"/>
      <c r="VKN20" s="808"/>
      <c r="VKO20" s="808"/>
      <c r="VKP20" s="808"/>
      <c r="VKQ20" s="808"/>
      <c r="VKR20" s="808"/>
      <c r="VKS20" s="808"/>
      <c r="VKT20" s="808"/>
      <c r="VKU20" s="808"/>
      <c r="VKV20" s="808"/>
      <c r="VKW20" s="808"/>
      <c r="VKX20" s="808"/>
      <c r="VKY20" s="808"/>
      <c r="VKZ20" s="808"/>
      <c r="VLA20" s="808"/>
      <c r="VLB20" s="808"/>
      <c r="VLC20" s="808"/>
      <c r="VLD20" s="808"/>
      <c r="VLE20" s="808"/>
      <c r="VLF20" s="808"/>
      <c r="VLG20" s="808"/>
      <c r="VLH20" s="808"/>
      <c r="VLI20" s="808"/>
      <c r="VLJ20" s="808"/>
      <c r="VLK20" s="808"/>
      <c r="VLL20" s="808"/>
      <c r="VLM20" s="808"/>
      <c r="VLN20" s="808"/>
      <c r="VLO20" s="808"/>
      <c r="VLP20" s="808"/>
      <c r="VLQ20" s="808"/>
      <c r="VLR20" s="808"/>
      <c r="VLS20" s="808"/>
      <c r="VLT20" s="808"/>
      <c r="VLU20" s="808"/>
      <c r="VLV20" s="808"/>
      <c r="VLW20" s="808"/>
      <c r="VLX20" s="808"/>
      <c r="VLY20" s="808"/>
      <c r="VLZ20" s="808"/>
      <c r="VMA20" s="808"/>
      <c r="VMB20" s="808"/>
      <c r="VMC20" s="808"/>
      <c r="VMD20" s="808"/>
      <c r="VME20" s="808"/>
      <c r="VMF20" s="808"/>
      <c r="VMG20" s="808"/>
      <c r="VMH20" s="808"/>
      <c r="VMI20" s="808"/>
      <c r="VMJ20" s="808"/>
      <c r="VMK20" s="808"/>
      <c r="VML20" s="808"/>
      <c r="VMM20" s="808"/>
      <c r="VMN20" s="808"/>
      <c r="VMO20" s="808"/>
      <c r="VMP20" s="808"/>
      <c r="VMQ20" s="808"/>
      <c r="VMR20" s="808"/>
      <c r="VMS20" s="808"/>
      <c r="VMT20" s="808"/>
      <c r="VMU20" s="808"/>
      <c r="VMV20" s="808"/>
      <c r="VMW20" s="808"/>
      <c r="VMX20" s="808"/>
      <c r="VMY20" s="808"/>
      <c r="VMZ20" s="808"/>
      <c r="VNA20" s="808"/>
      <c r="VNB20" s="808"/>
      <c r="VNC20" s="808"/>
      <c r="VND20" s="808"/>
      <c r="VNE20" s="808"/>
      <c r="VNF20" s="808"/>
      <c r="VNG20" s="808"/>
      <c r="VNH20" s="808"/>
      <c r="VNI20" s="808"/>
      <c r="VNJ20" s="808"/>
      <c r="VNK20" s="808"/>
      <c r="VNL20" s="808"/>
      <c r="VNM20" s="808"/>
      <c r="VNN20" s="808"/>
      <c r="VNO20" s="808"/>
      <c r="VNP20" s="808"/>
      <c r="VNQ20" s="808"/>
      <c r="VNR20" s="808"/>
      <c r="VNS20" s="808"/>
      <c r="VNT20" s="808"/>
      <c r="VNU20" s="808"/>
      <c r="VNV20" s="808"/>
      <c r="VNW20" s="808"/>
      <c r="VNX20" s="808"/>
      <c r="VNY20" s="808"/>
      <c r="VNZ20" s="808"/>
      <c r="VOA20" s="808"/>
      <c r="VOB20" s="808"/>
      <c r="VOC20" s="808"/>
      <c r="VOD20" s="808"/>
      <c r="VOE20" s="808"/>
      <c r="VOF20" s="808"/>
      <c r="VOG20" s="808"/>
      <c r="VOH20" s="808"/>
      <c r="VOI20" s="808"/>
      <c r="VOJ20" s="808"/>
      <c r="VOK20" s="808"/>
      <c r="VOL20" s="808"/>
      <c r="VOM20" s="808"/>
      <c r="VON20" s="808"/>
      <c r="VOO20" s="808"/>
      <c r="VOP20" s="808"/>
      <c r="VOQ20" s="808"/>
      <c r="VOR20" s="808"/>
      <c r="VOS20" s="808"/>
      <c r="VOT20" s="808"/>
      <c r="VOU20" s="808"/>
      <c r="VOV20" s="808"/>
      <c r="VOW20" s="808"/>
      <c r="VOX20" s="808"/>
      <c r="VOY20" s="808"/>
      <c r="VOZ20" s="808"/>
      <c r="VPA20" s="808"/>
      <c r="VPB20" s="808"/>
      <c r="VPC20" s="808"/>
      <c r="VPD20" s="808"/>
      <c r="VPE20" s="808"/>
      <c r="VPF20" s="808"/>
      <c r="VPG20" s="808"/>
      <c r="VPH20" s="808"/>
      <c r="VPI20" s="808"/>
      <c r="VPJ20" s="808"/>
      <c r="VPK20" s="808"/>
      <c r="VPL20" s="808"/>
      <c r="VPM20" s="808"/>
      <c r="VPN20" s="808"/>
      <c r="VPO20" s="808"/>
      <c r="VPP20" s="808"/>
      <c r="VPQ20" s="808"/>
      <c r="VPR20" s="808"/>
      <c r="VPS20" s="808"/>
      <c r="VPT20" s="808"/>
      <c r="VPU20" s="808"/>
      <c r="VPV20" s="808"/>
      <c r="VPW20" s="808"/>
      <c r="VPX20" s="808"/>
      <c r="VPY20" s="808"/>
      <c r="VPZ20" s="808"/>
      <c r="VQA20" s="808"/>
      <c r="VQB20" s="808"/>
      <c r="VQC20" s="808"/>
      <c r="VQD20" s="808"/>
      <c r="VQE20" s="808"/>
      <c r="VQF20" s="808"/>
      <c r="VQG20" s="808"/>
      <c r="VQH20" s="808"/>
      <c r="VQI20" s="808"/>
      <c r="VQJ20" s="808"/>
      <c r="VQK20" s="808"/>
      <c r="VQL20" s="808"/>
      <c r="VQM20" s="808"/>
      <c r="VQN20" s="808"/>
      <c r="VQO20" s="808"/>
      <c r="VQP20" s="808"/>
      <c r="VQQ20" s="808"/>
      <c r="VQR20" s="808"/>
      <c r="VQS20" s="808"/>
      <c r="VQT20" s="808"/>
      <c r="VQU20" s="808"/>
      <c r="VQV20" s="808"/>
      <c r="VQW20" s="808"/>
      <c r="VQX20" s="808"/>
      <c r="VQY20" s="808"/>
      <c r="VQZ20" s="808"/>
      <c r="VRA20" s="808"/>
      <c r="VRB20" s="808"/>
      <c r="VRC20" s="808"/>
      <c r="VRD20" s="808"/>
      <c r="VRE20" s="808"/>
      <c r="VRF20" s="808"/>
      <c r="VRG20" s="808"/>
      <c r="VRH20" s="808"/>
      <c r="VRI20" s="808"/>
      <c r="VRJ20" s="808"/>
      <c r="VRK20" s="808"/>
      <c r="VRL20" s="808"/>
      <c r="VRM20" s="808"/>
      <c r="VRN20" s="808"/>
      <c r="VRO20" s="808"/>
      <c r="VRP20" s="808"/>
      <c r="VRQ20" s="808"/>
      <c r="VRR20" s="808"/>
      <c r="VRS20" s="808"/>
      <c r="VRT20" s="808"/>
      <c r="VRU20" s="808"/>
      <c r="VRV20" s="808"/>
      <c r="VRW20" s="808"/>
      <c r="VRX20" s="808"/>
      <c r="VRY20" s="808"/>
      <c r="VRZ20" s="808"/>
      <c r="VSA20" s="808"/>
      <c r="VSB20" s="808"/>
      <c r="VSC20" s="808"/>
      <c r="VSD20" s="808"/>
      <c r="VSE20" s="808"/>
      <c r="VSF20" s="808"/>
      <c r="VSG20" s="808"/>
      <c r="VSH20" s="808"/>
      <c r="VSI20" s="808"/>
      <c r="VSJ20" s="808"/>
      <c r="VSK20" s="808"/>
      <c r="VSL20" s="808"/>
      <c r="VSM20" s="808"/>
      <c r="VSN20" s="808"/>
      <c r="VSO20" s="808"/>
      <c r="VSP20" s="808"/>
      <c r="VSQ20" s="808"/>
      <c r="VSR20" s="808"/>
      <c r="VSS20" s="808"/>
      <c r="VST20" s="808"/>
      <c r="VSU20" s="808"/>
      <c r="VSV20" s="808"/>
      <c r="VSW20" s="808"/>
      <c r="VSX20" s="808"/>
      <c r="VSY20" s="808"/>
      <c r="VSZ20" s="808"/>
      <c r="VTA20" s="808"/>
      <c r="VTB20" s="808"/>
      <c r="VTC20" s="808"/>
      <c r="VTD20" s="808"/>
      <c r="VTE20" s="808"/>
      <c r="VTF20" s="808"/>
      <c r="VTG20" s="808"/>
      <c r="VTH20" s="808"/>
      <c r="VTI20" s="808"/>
      <c r="VTJ20" s="808"/>
      <c r="VTK20" s="808"/>
      <c r="VTL20" s="808"/>
      <c r="VTM20" s="808"/>
      <c r="VTN20" s="808"/>
      <c r="VTO20" s="808"/>
      <c r="VTP20" s="808"/>
      <c r="VTQ20" s="808"/>
      <c r="VTR20" s="808"/>
      <c r="VTS20" s="808"/>
      <c r="VTT20" s="808"/>
      <c r="VTU20" s="808"/>
      <c r="VTV20" s="808"/>
      <c r="VTW20" s="808"/>
      <c r="VTX20" s="808"/>
      <c r="VTY20" s="808"/>
      <c r="VTZ20" s="808"/>
      <c r="VUA20" s="808"/>
      <c r="VUB20" s="808"/>
      <c r="VUC20" s="808"/>
      <c r="VUD20" s="808"/>
      <c r="VUE20" s="808"/>
      <c r="VUF20" s="808"/>
      <c r="VUG20" s="808"/>
      <c r="VUH20" s="808"/>
      <c r="VUI20" s="808"/>
      <c r="VUJ20" s="808"/>
      <c r="VUK20" s="808"/>
      <c r="VUL20" s="808"/>
      <c r="VUM20" s="808"/>
      <c r="VUN20" s="808"/>
      <c r="VUO20" s="808"/>
      <c r="VUP20" s="808"/>
      <c r="VUQ20" s="808"/>
      <c r="VUR20" s="808"/>
      <c r="VUS20" s="808"/>
      <c r="VUT20" s="808"/>
      <c r="VUU20" s="808"/>
      <c r="VUV20" s="808"/>
      <c r="VUW20" s="808"/>
      <c r="VUX20" s="808"/>
      <c r="VUY20" s="808"/>
      <c r="VUZ20" s="808"/>
      <c r="VVA20" s="808"/>
      <c r="VVB20" s="808"/>
      <c r="VVC20" s="808"/>
      <c r="VVD20" s="808"/>
      <c r="VVE20" s="808"/>
      <c r="VVF20" s="808"/>
      <c r="VVG20" s="808"/>
      <c r="VVH20" s="808"/>
      <c r="VVI20" s="808"/>
      <c r="VVJ20" s="808"/>
      <c r="VVK20" s="808"/>
      <c r="VVL20" s="808"/>
      <c r="VVM20" s="808"/>
      <c r="VVN20" s="808"/>
      <c r="VVO20" s="808"/>
      <c r="VVP20" s="808"/>
      <c r="VVQ20" s="808"/>
      <c r="VVR20" s="808"/>
      <c r="VVS20" s="808"/>
      <c r="VVT20" s="808"/>
      <c r="VVU20" s="808"/>
      <c r="VVV20" s="808"/>
      <c r="VVW20" s="808"/>
      <c r="VVX20" s="808"/>
      <c r="VVY20" s="808"/>
      <c r="VVZ20" s="808"/>
      <c r="VWA20" s="808"/>
      <c r="VWB20" s="808"/>
      <c r="VWC20" s="808"/>
      <c r="VWD20" s="808"/>
      <c r="VWE20" s="808"/>
      <c r="VWF20" s="808"/>
      <c r="VWG20" s="808"/>
      <c r="VWH20" s="808"/>
      <c r="VWI20" s="808"/>
      <c r="VWJ20" s="808"/>
      <c r="VWK20" s="808"/>
      <c r="VWL20" s="808"/>
      <c r="VWM20" s="808"/>
      <c r="VWN20" s="808"/>
      <c r="VWO20" s="808"/>
      <c r="VWP20" s="808"/>
      <c r="VWQ20" s="808"/>
      <c r="VWR20" s="808"/>
      <c r="VWS20" s="808"/>
      <c r="VWT20" s="808"/>
      <c r="VWU20" s="808"/>
      <c r="VWV20" s="808"/>
      <c r="VWW20" s="808"/>
      <c r="VWX20" s="808"/>
      <c r="VWY20" s="808"/>
      <c r="VWZ20" s="808"/>
      <c r="VXA20" s="808"/>
      <c r="VXB20" s="808"/>
      <c r="VXC20" s="808"/>
      <c r="VXD20" s="808"/>
      <c r="VXE20" s="808"/>
      <c r="VXF20" s="808"/>
      <c r="VXG20" s="808"/>
      <c r="VXH20" s="808"/>
      <c r="VXI20" s="808"/>
      <c r="VXJ20" s="808"/>
      <c r="VXK20" s="808"/>
      <c r="VXL20" s="808"/>
      <c r="VXM20" s="808"/>
      <c r="VXN20" s="808"/>
      <c r="VXO20" s="808"/>
      <c r="VXP20" s="808"/>
      <c r="VXQ20" s="808"/>
      <c r="VXR20" s="808"/>
      <c r="VXS20" s="808"/>
      <c r="VXT20" s="808"/>
      <c r="VXU20" s="808"/>
      <c r="VXV20" s="808"/>
      <c r="VXW20" s="808"/>
      <c r="VXX20" s="808"/>
      <c r="VXY20" s="808"/>
      <c r="VXZ20" s="808"/>
      <c r="VYA20" s="808"/>
      <c r="VYB20" s="808"/>
      <c r="VYC20" s="808"/>
      <c r="VYD20" s="808"/>
      <c r="VYE20" s="808"/>
      <c r="VYF20" s="808"/>
      <c r="VYG20" s="808"/>
      <c r="VYH20" s="808"/>
      <c r="VYI20" s="808"/>
      <c r="VYJ20" s="808"/>
      <c r="VYK20" s="808"/>
      <c r="VYL20" s="808"/>
      <c r="VYM20" s="808"/>
      <c r="VYN20" s="808"/>
      <c r="VYO20" s="808"/>
      <c r="VYP20" s="808"/>
      <c r="VYQ20" s="808"/>
      <c r="VYR20" s="808"/>
      <c r="VYS20" s="808"/>
      <c r="VYT20" s="808"/>
      <c r="VYU20" s="808"/>
      <c r="VYV20" s="808"/>
      <c r="VYW20" s="808"/>
      <c r="VYX20" s="808"/>
      <c r="VYY20" s="808"/>
      <c r="VYZ20" s="808"/>
      <c r="VZA20" s="808"/>
      <c r="VZB20" s="808"/>
      <c r="VZC20" s="808"/>
      <c r="VZD20" s="808"/>
      <c r="VZE20" s="808"/>
      <c r="VZF20" s="808"/>
      <c r="VZG20" s="808"/>
      <c r="VZH20" s="808"/>
      <c r="VZI20" s="808"/>
      <c r="VZJ20" s="808"/>
      <c r="VZK20" s="808"/>
      <c r="VZL20" s="808"/>
      <c r="VZM20" s="808"/>
      <c r="VZN20" s="808"/>
      <c r="VZO20" s="808"/>
      <c r="VZP20" s="808"/>
      <c r="VZQ20" s="808"/>
      <c r="VZR20" s="808"/>
      <c r="VZS20" s="808"/>
      <c r="VZT20" s="808"/>
      <c r="VZU20" s="808"/>
      <c r="VZV20" s="808"/>
      <c r="VZW20" s="808"/>
      <c r="VZX20" s="808"/>
      <c r="VZY20" s="808"/>
      <c r="VZZ20" s="808"/>
      <c r="WAA20" s="808"/>
      <c r="WAB20" s="808"/>
      <c r="WAC20" s="808"/>
      <c r="WAD20" s="808"/>
      <c r="WAE20" s="808"/>
      <c r="WAF20" s="808"/>
      <c r="WAG20" s="808"/>
      <c r="WAH20" s="808"/>
      <c r="WAI20" s="808"/>
      <c r="WAJ20" s="808"/>
      <c r="WAK20" s="808"/>
      <c r="WAL20" s="808"/>
      <c r="WAM20" s="808"/>
      <c r="WAN20" s="808"/>
      <c r="WAO20" s="808"/>
      <c r="WAP20" s="808"/>
      <c r="WAQ20" s="808"/>
      <c r="WAR20" s="808"/>
      <c r="WAS20" s="808"/>
      <c r="WAT20" s="808"/>
      <c r="WAU20" s="808"/>
      <c r="WAV20" s="808"/>
      <c r="WAW20" s="808"/>
      <c r="WAX20" s="808"/>
      <c r="WAY20" s="808"/>
      <c r="WAZ20" s="808"/>
      <c r="WBA20" s="808"/>
      <c r="WBB20" s="808"/>
      <c r="WBC20" s="808"/>
      <c r="WBD20" s="808"/>
      <c r="WBE20" s="808"/>
      <c r="WBF20" s="808"/>
      <c r="WBG20" s="808"/>
      <c r="WBH20" s="808"/>
      <c r="WBI20" s="808"/>
      <c r="WBJ20" s="808"/>
      <c r="WBK20" s="808"/>
      <c r="WBL20" s="808"/>
      <c r="WBM20" s="808"/>
      <c r="WBN20" s="808"/>
      <c r="WBO20" s="808"/>
      <c r="WBP20" s="808"/>
      <c r="WBQ20" s="808"/>
      <c r="WBR20" s="808"/>
      <c r="WBS20" s="808"/>
      <c r="WBT20" s="808"/>
      <c r="WBU20" s="808"/>
      <c r="WBV20" s="808"/>
      <c r="WBW20" s="808"/>
      <c r="WBX20" s="808"/>
      <c r="WBY20" s="808"/>
      <c r="WBZ20" s="808"/>
      <c r="WCA20" s="808"/>
      <c r="WCB20" s="808"/>
      <c r="WCC20" s="808"/>
      <c r="WCD20" s="808"/>
      <c r="WCE20" s="808"/>
      <c r="WCF20" s="808"/>
      <c r="WCG20" s="808"/>
      <c r="WCH20" s="808"/>
      <c r="WCI20" s="808"/>
      <c r="WCJ20" s="808"/>
      <c r="WCK20" s="808"/>
      <c r="WCL20" s="808"/>
      <c r="WCM20" s="808"/>
      <c r="WCN20" s="808"/>
      <c r="WCO20" s="808"/>
      <c r="WCP20" s="808"/>
      <c r="WCQ20" s="808"/>
      <c r="WCR20" s="808"/>
      <c r="WCS20" s="808"/>
      <c r="WCT20" s="808"/>
      <c r="WCU20" s="808"/>
      <c r="WCV20" s="808"/>
      <c r="WCW20" s="808"/>
      <c r="WCX20" s="808"/>
      <c r="WCY20" s="808"/>
      <c r="WCZ20" s="808"/>
      <c r="WDA20" s="808"/>
      <c r="WDB20" s="808"/>
      <c r="WDC20" s="808"/>
      <c r="WDD20" s="808"/>
      <c r="WDE20" s="808"/>
      <c r="WDF20" s="808"/>
      <c r="WDG20" s="808"/>
      <c r="WDH20" s="808"/>
      <c r="WDI20" s="808"/>
      <c r="WDJ20" s="808"/>
      <c r="WDK20" s="808"/>
      <c r="WDL20" s="808"/>
      <c r="WDM20" s="808"/>
      <c r="WDN20" s="808"/>
      <c r="WDO20" s="808"/>
      <c r="WDP20" s="808"/>
      <c r="WDQ20" s="808"/>
      <c r="WDR20" s="808"/>
      <c r="WDS20" s="808"/>
      <c r="WDT20" s="808"/>
      <c r="WDU20" s="808"/>
      <c r="WDV20" s="808"/>
      <c r="WDW20" s="808"/>
      <c r="WDX20" s="808"/>
      <c r="WDY20" s="808"/>
      <c r="WDZ20" s="808"/>
      <c r="WEA20" s="808"/>
      <c r="WEB20" s="808"/>
      <c r="WEC20" s="808"/>
      <c r="WED20" s="808"/>
      <c r="WEE20" s="808"/>
      <c r="WEF20" s="808"/>
      <c r="WEG20" s="808"/>
      <c r="WEH20" s="808"/>
      <c r="WEI20" s="808"/>
      <c r="WEJ20" s="808"/>
      <c r="WEK20" s="808"/>
      <c r="WEL20" s="808"/>
      <c r="WEM20" s="808"/>
      <c r="WEN20" s="808"/>
      <c r="WEO20" s="808"/>
      <c r="WEP20" s="808"/>
      <c r="WEQ20" s="808"/>
      <c r="WER20" s="808"/>
      <c r="WES20" s="808"/>
      <c r="WET20" s="808"/>
      <c r="WEU20" s="808"/>
      <c r="WEV20" s="808"/>
      <c r="WEW20" s="808"/>
      <c r="WEX20" s="808"/>
      <c r="WEY20" s="808"/>
      <c r="WEZ20" s="808"/>
      <c r="WFA20" s="808"/>
      <c r="WFB20" s="808"/>
      <c r="WFC20" s="808"/>
      <c r="WFD20" s="808"/>
      <c r="WFE20" s="808"/>
      <c r="WFF20" s="808"/>
      <c r="WFG20" s="808"/>
      <c r="WFH20" s="808"/>
      <c r="WFI20" s="808"/>
      <c r="WFJ20" s="808"/>
      <c r="WFK20" s="808"/>
      <c r="WFL20" s="808"/>
      <c r="WFM20" s="808"/>
      <c r="WFN20" s="808"/>
      <c r="WFO20" s="808"/>
      <c r="WFP20" s="808"/>
      <c r="WFQ20" s="808"/>
      <c r="WFR20" s="808"/>
      <c r="WFS20" s="808"/>
      <c r="WFT20" s="808"/>
      <c r="WFU20" s="808"/>
      <c r="WFV20" s="808"/>
      <c r="WFW20" s="808"/>
      <c r="WFX20" s="808"/>
      <c r="WFY20" s="808"/>
      <c r="WFZ20" s="808"/>
      <c r="WGA20" s="808"/>
      <c r="WGB20" s="808"/>
      <c r="WGC20" s="808"/>
      <c r="WGD20" s="808"/>
      <c r="WGE20" s="808"/>
      <c r="WGF20" s="808"/>
      <c r="WGG20" s="808"/>
      <c r="WGH20" s="808"/>
      <c r="WGI20" s="808"/>
      <c r="WGJ20" s="808"/>
      <c r="WGK20" s="808"/>
      <c r="WGL20" s="808"/>
      <c r="WGM20" s="808"/>
      <c r="WGN20" s="808"/>
      <c r="WGO20" s="808"/>
      <c r="WGP20" s="808"/>
      <c r="WGQ20" s="808"/>
      <c r="WGR20" s="808"/>
      <c r="WGS20" s="808"/>
      <c r="WGT20" s="808"/>
      <c r="WGU20" s="808"/>
      <c r="WGV20" s="808"/>
      <c r="WGW20" s="808"/>
      <c r="WGX20" s="808"/>
      <c r="WGY20" s="808"/>
      <c r="WGZ20" s="808"/>
      <c r="WHA20" s="808"/>
      <c r="WHB20" s="808"/>
      <c r="WHC20" s="808"/>
      <c r="WHD20" s="808"/>
      <c r="WHE20" s="808"/>
      <c r="WHF20" s="808"/>
      <c r="WHG20" s="808"/>
      <c r="WHH20" s="808"/>
      <c r="WHI20" s="808"/>
      <c r="WHJ20" s="808"/>
      <c r="WHK20" s="808"/>
      <c r="WHL20" s="808"/>
      <c r="WHM20" s="808"/>
      <c r="WHN20" s="808"/>
      <c r="WHO20" s="808"/>
      <c r="WHP20" s="808"/>
      <c r="WHQ20" s="808"/>
      <c r="WHR20" s="808"/>
      <c r="WHS20" s="808"/>
      <c r="WHT20" s="808"/>
      <c r="WHU20" s="808"/>
      <c r="WHV20" s="808"/>
      <c r="WHW20" s="808"/>
      <c r="WHX20" s="808"/>
      <c r="WHY20" s="808"/>
      <c r="WHZ20" s="808"/>
      <c r="WIA20" s="808"/>
      <c r="WIB20" s="808"/>
      <c r="WIC20" s="808"/>
      <c r="WID20" s="808"/>
      <c r="WIE20" s="808"/>
      <c r="WIF20" s="808"/>
      <c r="WIG20" s="808"/>
      <c r="WIH20" s="808"/>
      <c r="WII20" s="808"/>
      <c r="WIJ20" s="808"/>
      <c r="WIK20" s="808"/>
      <c r="WIL20" s="808"/>
      <c r="WIM20" s="808"/>
      <c r="WIN20" s="808"/>
      <c r="WIO20" s="808"/>
      <c r="WIP20" s="808"/>
      <c r="WIQ20" s="808"/>
      <c r="WIR20" s="808"/>
      <c r="WIS20" s="808"/>
      <c r="WIT20" s="808"/>
      <c r="WIU20" s="808"/>
      <c r="WIV20" s="808"/>
      <c r="WIW20" s="808"/>
      <c r="WIX20" s="808"/>
      <c r="WIY20" s="808"/>
      <c r="WIZ20" s="808"/>
      <c r="WJA20" s="808"/>
      <c r="WJB20" s="808"/>
      <c r="WJC20" s="808"/>
      <c r="WJD20" s="808"/>
      <c r="WJE20" s="808"/>
      <c r="WJF20" s="808"/>
      <c r="WJG20" s="808"/>
      <c r="WJH20" s="808"/>
      <c r="WJI20" s="808"/>
      <c r="WJJ20" s="808"/>
      <c r="WJK20" s="808"/>
      <c r="WJL20" s="808"/>
      <c r="WJM20" s="808"/>
      <c r="WJN20" s="808"/>
      <c r="WJO20" s="808"/>
      <c r="WJP20" s="808"/>
      <c r="WJQ20" s="808"/>
      <c r="WJR20" s="808"/>
      <c r="WJS20" s="808"/>
      <c r="WJT20" s="808"/>
      <c r="WJU20" s="808"/>
      <c r="WJV20" s="808"/>
      <c r="WJW20" s="808"/>
      <c r="WJX20" s="808"/>
      <c r="WJY20" s="808"/>
      <c r="WJZ20" s="808"/>
      <c r="WKA20" s="808"/>
      <c r="WKB20" s="808"/>
      <c r="WKC20" s="808"/>
      <c r="WKD20" s="808"/>
      <c r="WKE20" s="808"/>
      <c r="WKF20" s="808"/>
      <c r="WKG20" s="808"/>
      <c r="WKH20" s="808"/>
      <c r="WKI20" s="808"/>
      <c r="WKJ20" s="808"/>
      <c r="WKK20" s="808"/>
      <c r="WKL20" s="808"/>
      <c r="WKM20" s="808"/>
      <c r="WKN20" s="808"/>
      <c r="WKO20" s="808"/>
      <c r="WKP20" s="808"/>
      <c r="WKQ20" s="808"/>
      <c r="WKR20" s="808"/>
      <c r="WKS20" s="808"/>
      <c r="WKT20" s="808"/>
      <c r="WKU20" s="808"/>
      <c r="WKV20" s="808"/>
      <c r="WKW20" s="808"/>
      <c r="WKX20" s="808"/>
      <c r="WKY20" s="808"/>
      <c r="WKZ20" s="808"/>
      <c r="WLA20" s="808"/>
      <c r="WLB20" s="808"/>
      <c r="WLC20" s="808"/>
      <c r="WLD20" s="808"/>
      <c r="WLE20" s="808"/>
      <c r="WLF20" s="808"/>
      <c r="WLG20" s="808"/>
      <c r="WLH20" s="808"/>
      <c r="WLI20" s="808"/>
      <c r="WLJ20" s="808"/>
      <c r="WLK20" s="808"/>
      <c r="WLL20" s="808"/>
      <c r="WLM20" s="808"/>
      <c r="WLN20" s="808"/>
      <c r="WLO20" s="808"/>
      <c r="WLP20" s="808"/>
      <c r="WLQ20" s="808"/>
      <c r="WLR20" s="808"/>
      <c r="WLS20" s="808"/>
      <c r="WLT20" s="808"/>
      <c r="WLU20" s="808"/>
      <c r="WLV20" s="808"/>
      <c r="WLW20" s="808"/>
      <c r="WLX20" s="808"/>
      <c r="WLY20" s="808"/>
      <c r="WLZ20" s="808"/>
      <c r="WMA20" s="808"/>
      <c r="WMB20" s="808"/>
      <c r="WMC20" s="808"/>
      <c r="WMD20" s="808"/>
      <c r="WME20" s="808"/>
      <c r="WMF20" s="808"/>
      <c r="WMG20" s="808"/>
      <c r="WMH20" s="808"/>
      <c r="WMI20" s="808"/>
      <c r="WMJ20" s="808"/>
      <c r="WMK20" s="808"/>
      <c r="WML20" s="808"/>
      <c r="WMM20" s="808"/>
      <c r="WMN20" s="808"/>
      <c r="WMO20" s="808"/>
      <c r="WMP20" s="808"/>
      <c r="WMQ20" s="808"/>
      <c r="WMR20" s="808"/>
      <c r="WMS20" s="808"/>
      <c r="WMT20" s="808"/>
      <c r="WMU20" s="808"/>
      <c r="WMV20" s="808"/>
      <c r="WMW20" s="808"/>
      <c r="WMX20" s="808"/>
      <c r="WMY20" s="808"/>
      <c r="WMZ20" s="808"/>
      <c r="WNA20" s="808"/>
      <c r="WNB20" s="808"/>
      <c r="WNC20" s="808"/>
      <c r="WND20" s="808"/>
      <c r="WNE20" s="808"/>
      <c r="WNF20" s="808"/>
      <c r="WNG20" s="808"/>
      <c r="WNH20" s="808"/>
      <c r="WNI20" s="808"/>
      <c r="WNJ20" s="808"/>
      <c r="WNK20" s="808"/>
      <c r="WNL20" s="808"/>
      <c r="WNM20" s="808"/>
      <c r="WNN20" s="808"/>
      <c r="WNO20" s="808"/>
      <c r="WNP20" s="808"/>
      <c r="WNQ20" s="808"/>
      <c r="WNR20" s="808"/>
      <c r="WNS20" s="808"/>
      <c r="WNT20" s="808"/>
      <c r="WNU20" s="808"/>
      <c r="WNV20" s="808"/>
      <c r="WNW20" s="808"/>
      <c r="WNX20" s="808"/>
      <c r="WNY20" s="808"/>
      <c r="WNZ20" s="808"/>
      <c r="WOA20" s="808"/>
      <c r="WOB20" s="808"/>
      <c r="WOC20" s="808"/>
      <c r="WOD20" s="808"/>
      <c r="WOE20" s="808"/>
      <c r="WOF20" s="808"/>
      <c r="WOG20" s="808"/>
      <c r="WOH20" s="808"/>
      <c r="WOI20" s="808"/>
      <c r="WOJ20" s="808"/>
      <c r="WOK20" s="808"/>
      <c r="WOL20" s="808"/>
      <c r="WOM20" s="808"/>
      <c r="WON20" s="808"/>
      <c r="WOO20" s="808"/>
      <c r="WOP20" s="808"/>
      <c r="WOQ20" s="808"/>
      <c r="WOR20" s="808"/>
      <c r="WOS20" s="808"/>
      <c r="WOT20" s="808"/>
      <c r="WOU20" s="808"/>
      <c r="WOV20" s="808"/>
      <c r="WOW20" s="808"/>
      <c r="WOX20" s="808"/>
      <c r="WOY20" s="808"/>
      <c r="WOZ20" s="808"/>
      <c r="WPA20" s="808"/>
      <c r="WPB20" s="808"/>
      <c r="WPC20" s="808"/>
      <c r="WPD20" s="808"/>
      <c r="WPE20" s="808"/>
      <c r="WPF20" s="808"/>
      <c r="WPG20" s="808"/>
      <c r="WPH20" s="808"/>
      <c r="WPI20" s="808"/>
      <c r="WPJ20" s="808"/>
      <c r="WPK20" s="808"/>
      <c r="WPL20" s="808"/>
      <c r="WPM20" s="808"/>
      <c r="WPN20" s="808"/>
      <c r="WPO20" s="808"/>
      <c r="WPP20" s="808"/>
      <c r="WPQ20" s="808"/>
      <c r="WPR20" s="808"/>
      <c r="WPS20" s="808"/>
      <c r="WPT20" s="808"/>
      <c r="WPU20" s="808"/>
      <c r="WPV20" s="808"/>
      <c r="WPW20" s="808"/>
      <c r="WPX20" s="808"/>
      <c r="WPY20" s="808"/>
      <c r="WPZ20" s="808"/>
      <c r="WQA20" s="808"/>
      <c r="WQB20" s="808"/>
      <c r="WQC20" s="808"/>
      <c r="WQD20" s="808"/>
      <c r="WQE20" s="808"/>
      <c r="WQF20" s="808"/>
      <c r="WQG20" s="808"/>
      <c r="WQH20" s="808"/>
      <c r="WQI20" s="808"/>
      <c r="WQJ20" s="808"/>
      <c r="WQK20" s="808"/>
      <c r="WQL20" s="808"/>
      <c r="WQM20" s="808"/>
      <c r="WQN20" s="808"/>
      <c r="WQO20" s="808"/>
      <c r="WQP20" s="808"/>
      <c r="WQQ20" s="808"/>
      <c r="WQR20" s="808"/>
      <c r="WQS20" s="808"/>
      <c r="WQT20" s="808"/>
      <c r="WQU20" s="808"/>
      <c r="WQV20" s="808"/>
      <c r="WQW20" s="808"/>
      <c r="WQX20" s="808"/>
      <c r="WQY20" s="808"/>
      <c r="WQZ20" s="808"/>
      <c r="WRA20" s="808"/>
      <c r="WRB20" s="808"/>
      <c r="WRC20" s="808"/>
      <c r="WRD20" s="808"/>
      <c r="WRE20" s="808"/>
      <c r="WRF20" s="808"/>
      <c r="WRG20" s="808"/>
      <c r="WRH20" s="808"/>
      <c r="WRI20" s="808"/>
      <c r="WRJ20" s="808"/>
      <c r="WRK20" s="808"/>
      <c r="WRL20" s="808"/>
      <c r="WRM20" s="808"/>
      <c r="WRN20" s="808"/>
      <c r="WRO20" s="808"/>
      <c r="WRP20" s="808"/>
      <c r="WRQ20" s="808"/>
      <c r="WRR20" s="808"/>
      <c r="WRS20" s="808"/>
      <c r="WRT20" s="808"/>
      <c r="WRU20" s="808"/>
      <c r="WRV20" s="808"/>
      <c r="WRW20" s="808"/>
      <c r="WRX20" s="808"/>
      <c r="WRY20" s="808"/>
      <c r="WRZ20" s="808"/>
      <c r="WSA20" s="808"/>
      <c r="WSB20" s="808"/>
      <c r="WSC20" s="808"/>
      <c r="WSD20" s="808"/>
      <c r="WSE20" s="808"/>
      <c r="WSF20" s="808"/>
      <c r="WSG20" s="808"/>
      <c r="WSH20" s="808"/>
      <c r="WSI20" s="808"/>
      <c r="WSJ20" s="808"/>
      <c r="WSK20" s="808"/>
      <c r="WSL20" s="808"/>
      <c r="WSM20" s="808"/>
      <c r="WSN20" s="808"/>
      <c r="WSO20" s="808"/>
      <c r="WSP20" s="808"/>
      <c r="WSQ20" s="808"/>
      <c r="WSR20" s="808"/>
      <c r="WSS20" s="808"/>
      <c r="WST20" s="808"/>
      <c r="WSU20" s="808"/>
      <c r="WSV20" s="808"/>
      <c r="WSW20" s="808"/>
      <c r="WSX20" s="808"/>
      <c r="WSY20" s="808"/>
      <c r="WSZ20" s="808"/>
      <c r="WTA20" s="808"/>
      <c r="WTB20" s="808"/>
      <c r="WTC20" s="808"/>
      <c r="WTD20" s="808"/>
      <c r="WTE20" s="808"/>
      <c r="WTF20" s="808"/>
      <c r="WTG20" s="808"/>
      <c r="WTH20" s="808"/>
      <c r="WTI20" s="808"/>
      <c r="WTJ20" s="808"/>
      <c r="WTK20" s="808"/>
      <c r="WTL20" s="808"/>
      <c r="WTM20" s="808"/>
      <c r="WTN20" s="808"/>
      <c r="WTO20" s="808"/>
      <c r="WTP20" s="808"/>
      <c r="WTQ20" s="808"/>
      <c r="WTR20" s="808"/>
      <c r="WTS20" s="808"/>
      <c r="WTT20" s="808"/>
      <c r="WTU20" s="808"/>
      <c r="WTV20" s="808"/>
      <c r="WTW20" s="808"/>
      <c r="WTX20" s="808"/>
      <c r="WTY20" s="808"/>
      <c r="WTZ20" s="808"/>
      <c r="WUA20" s="808"/>
      <c r="WUB20" s="808"/>
      <c r="WUC20" s="808"/>
      <c r="WUD20" s="808"/>
      <c r="WUE20" s="808"/>
      <c r="WUF20" s="808"/>
      <c r="WUG20" s="808"/>
      <c r="WUH20" s="808"/>
      <c r="WUI20" s="808"/>
      <c r="WUJ20" s="808"/>
      <c r="WUK20" s="808"/>
      <c r="WUL20" s="808"/>
      <c r="WUM20" s="808"/>
      <c r="WUN20" s="808"/>
      <c r="WUO20" s="808"/>
      <c r="WUP20" s="808"/>
      <c r="WUQ20" s="808"/>
      <c r="WUR20" s="808"/>
      <c r="WUS20" s="808"/>
      <c r="WUT20" s="808"/>
      <c r="WUU20" s="808"/>
      <c r="WUV20" s="808"/>
      <c r="WUW20" s="808"/>
      <c r="WUX20" s="808"/>
      <c r="WUY20" s="808"/>
      <c r="WUZ20" s="808"/>
      <c r="WVA20" s="808"/>
      <c r="WVB20" s="808"/>
      <c r="WVC20" s="808"/>
      <c r="WVD20" s="808"/>
      <c r="WVE20" s="808"/>
      <c r="WVF20" s="808"/>
      <c r="WVG20" s="808"/>
      <c r="WVH20" s="808"/>
      <c r="WVI20" s="808"/>
      <c r="WVJ20" s="808"/>
      <c r="WVK20" s="808"/>
      <c r="WVL20" s="808"/>
      <c r="WVM20" s="808"/>
      <c r="WVN20" s="808"/>
      <c r="WVO20" s="808"/>
      <c r="WVP20" s="808"/>
      <c r="WVQ20" s="808"/>
      <c r="WVR20" s="808"/>
      <c r="WVS20" s="808"/>
      <c r="WVT20" s="808"/>
      <c r="WVU20" s="808"/>
      <c r="WVV20" s="808"/>
      <c r="WVW20" s="808"/>
      <c r="WVX20" s="808"/>
      <c r="WVY20" s="808"/>
      <c r="WVZ20" s="808"/>
      <c r="WWA20" s="808"/>
      <c r="WWB20" s="808"/>
      <c r="WWC20" s="808"/>
      <c r="WWD20" s="808"/>
      <c r="WWE20" s="808"/>
      <c r="WWF20" s="808"/>
      <c r="WWG20" s="808"/>
      <c r="WWH20" s="808"/>
      <c r="WWI20" s="808"/>
      <c r="WWJ20" s="808"/>
      <c r="WWK20" s="808"/>
      <c r="WWL20" s="808"/>
      <c r="WWM20" s="808"/>
      <c r="WWN20" s="808"/>
      <c r="WWO20" s="808"/>
      <c r="WWP20" s="808"/>
      <c r="WWQ20" s="808"/>
      <c r="WWR20" s="808"/>
      <c r="WWS20" s="808"/>
      <c r="WWT20" s="808"/>
      <c r="WWU20" s="808"/>
      <c r="WWV20" s="808"/>
      <c r="WWW20" s="808"/>
      <c r="WWX20" s="808"/>
      <c r="WWY20" s="808"/>
      <c r="WWZ20" s="808"/>
      <c r="WXA20" s="808"/>
      <c r="WXB20" s="808"/>
      <c r="WXC20" s="808"/>
      <c r="WXD20" s="808"/>
      <c r="WXE20" s="808"/>
      <c r="WXF20" s="808"/>
      <c r="WXG20" s="808"/>
      <c r="WXH20" s="808"/>
      <c r="WXI20" s="808"/>
      <c r="WXJ20" s="808"/>
      <c r="WXK20" s="808"/>
      <c r="WXL20" s="808"/>
      <c r="WXM20" s="808"/>
      <c r="WXN20" s="808"/>
      <c r="WXO20" s="808"/>
      <c r="WXP20" s="808"/>
      <c r="WXQ20" s="808"/>
      <c r="WXR20" s="808"/>
      <c r="WXS20" s="808"/>
      <c r="WXT20" s="808"/>
      <c r="WXU20" s="808"/>
      <c r="WXV20" s="808"/>
      <c r="WXW20" s="808"/>
      <c r="WXX20" s="808"/>
      <c r="WXY20" s="808"/>
      <c r="WXZ20" s="808"/>
      <c r="WYA20" s="808"/>
      <c r="WYB20" s="808"/>
      <c r="WYC20" s="808"/>
      <c r="WYD20" s="808"/>
      <c r="WYE20" s="808"/>
      <c r="WYF20" s="808"/>
      <c r="WYG20" s="808"/>
      <c r="WYH20" s="808"/>
      <c r="WYI20" s="808"/>
      <c r="WYJ20" s="808"/>
      <c r="WYK20" s="808"/>
      <c r="WYL20" s="808"/>
      <c r="WYM20" s="808"/>
      <c r="WYN20" s="808"/>
      <c r="WYO20" s="808"/>
      <c r="WYP20" s="808"/>
      <c r="WYQ20" s="808"/>
      <c r="WYR20" s="808"/>
      <c r="WYS20" s="808"/>
      <c r="WYT20" s="808"/>
      <c r="WYU20" s="808"/>
      <c r="WYV20" s="808"/>
      <c r="WYW20" s="808"/>
      <c r="WYX20" s="808"/>
      <c r="WYY20" s="808"/>
      <c r="WYZ20" s="808"/>
      <c r="WZA20" s="808"/>
      <c r="WZB20" s="808"/>
      <c r="WZC20" s="808"/>
      <c r="WZD20" s="808"/>
      <c r="WZE20" s="808"/>
      <c r="WZF20" s="808"/>
      <c r="WZG20" s="808"/>
      <c r="WZH20" s="808"/>
      <c r="WZI20" s="808"/>
      <c r="WZJ20" s="808"/>
      <c r="WZK20" s="808"/>
      <c r="WZL20" s="808"/>
      <c r="WZM20" s="808"/>
      <c r="WZN20" s="808"/>
      <c r="WZO20" s="808"/>
      <c r="WZP20" s="808"/>
      <c r="WZQ20" s="808"/>
      <c r="WZR20" s="808"/>
      <c r="WZS20" s="808"/>
      <c r="WZT20" s="808"/>
      <c r="WZU20" s="808"/>
      <c r="WZV20" s="808"/>
      <c r="WZW20" s="808"/>
      <c r="WZX20" s="808"/>
      <c r="WZY20" s="808"/>
      <c r="WZZ20" s="808"/>
      <c r="XAA20" s="808"/>
      <c r="XAB20" s="808"/>
      <c r="XAC20" s="808"/>
      <c r="XAD20" s="808"/>
      <c r="XAE20" s="808"/>
      <c r="XAF20" s="808"/>
      <c r="XAG20" s="808"/>
      <c r="XAH20" s="808"/>
      <c r="XAI20" s="808"/>
      <c r="XAJ20" s="808"/>
      <c r="XAK20" s="808"/>
      <c r="XAL20" s="808"/>
      <c r="XAM20" s="808"/>
      <c r="XAN20" s="808"/>
      <c r="XAO20" s="808"/>
      <c r="XAP20" s="808"/>
      <c r="XAQ20" s="808"/>
      <c r="XAR20" s="808"/>
      <c r="XAS20" s="808"/>
      <c r="XAT20" s="808"/>
      <c r="XAU20" s="808"/>
      <c r="XAV20" s="808"/>
      <c r="XAW20" s="808"/>
      <c r="XAX20" s="808"/>
      <c r="XAY20" s="808"/>
      <c r="XAZ20" s="808"/>
      <c r="XBA20" s="808"/>
      <c r="XBB20" s="808"/>
      <c r="XBC20" s="808"/>
      <c r="XBD20" s="808"/>
      <c r="XBE20" s="808"/>
      <c r="XBF20" s="808"/>
      <c r="XBG20" s="808"/>
      <c r="XBH20" s="808"/>
      <c r="XBI20" s="808"/>
      <c r="XBJ20" s="808"/>
      <c r="XBK20" s="808"/>
      <c r="XBL20" s="808"/>
      <c r="XBM20" s="808"/>
      <c r="XBN20" s="808"/>
      <c r="XBO20" s="808"/>
      <c r="XBP20" s="808"/>
      <c r="XBQ20" s="808"/>
      <c r="XBR20" s="808"/>
      <c r="XBS20" s="808"/>
      <c r="XBT20" s="808"/>
      <c r="XBU20" s="808"/>
      <c r="XBV20" s="808"/>
      <c r="XBW20" s="808"/>
      <c r="XBX20" s="808"/>
      <c r="XBY20" s="808"/>
      <c r="XBZ20" s="808"/>
      <c r="XCA20" s="808"/>
      <c r="XCB20" s="808"/>
      <c r="XCC20" s="808"/>
      <c r="XCD20" s="808"/>
      <c r="XCE20" s="808"/>
      <c r="XCF20" s="808"/>
      <c r="XCG20" s="808"/>
      <c r="XCH20" s="808"/>
      <c r="XCI20" s="808"/>
      <c r="XCJ20" s="808"/>
      <c r="XCK20" s="808"/>
      <c r="XCL20" s="808"/>
      <c r="XCM20" s="808"/>
      <c r="XCN20" s="808"/>
      <c r="XCO20" s="808"/>
      <c r="XCP20" s="808"/>
      <c r="XCQ20" s="808"/>
      <c r="XCR20" s="808"/>
      <c r="XCS20" s="808"/>
      <c r="XCT20" s="808"/>
      <c r="XCU20" s="808"/>
      <c r="XCV20" s="808"/>
      <c r="XCW20" s="808"/>
      <c r="XCX20" s="808"/>
      <c r="XCY20" s="808"/>
      <c r="XCZ20" s="808"/>
      <c r="XDA20" s="808"/>
      <c r="XDB20" s="808"/>
      <c r="XDC20" s="808"/>
      <c r="XDD20" s="808"/>
      <c r="XDE20" s="808"/>
      <c r="XDF20" s="808"/>
      <c r="XDG20" s="808"/>
      <c r="XDH20" s="808"/>
      <c r="XDI20" s="808"/>
      <c r="XDJ20" s="808"/>
      <c r="XDK20" s="808"/>
      <c r="XDL20" s="808"/>
      <c r="XDM20" s="808"/>
      <c r="XDN20" s="808"/>
      <c r="XDO20" s="808"/>
      <c r="XDP20" s="808"/>
      <c r="XDQ20" s="808"/>
      <c r="XDR20" s="808"/>
      <c r="XDS20" s="808"/>
      <c r="XDT20" s="808"/>
      <c r="XDU20" s="808"/>
      <c r="XDV20" s="808"/>
      <c r="XDW20" s="808"/>
      <c r="XDX20" s="808"/>
      <c r="XDY20" s="808"/>
      <c r="XDZ20" s="808"/>
      <c r="XEA20" s="808"/>
      <c r="XEB20" s="808"/>
      <c r="XEC20" s="808"/>
      <c r="XED20" s="808"/>
      <c r="XEE20" s="808"/>
      <c r="XEF20" s="808"/>
      <c r="XEG20" s="808"/>
      <c r="XEH20" s="808"/>
      <c r="XEI20" s="808"/>
      <c r="XEJ20" s="808"/>
      <c r="XEK20" s="808"/>
      <c r="XEL20" s="808"/>
      <c r="XEM20" s="808"/>
      <c r="XEN20" s="808"/>
      <c r="XEO20" s="808"/>
      <c r="XEP20" s="808"/>
      <c r="XEQ20" s="808"/>
      <c r="XER20" s="808"/>
      <c r="XES20" s="808"/>
      <c r="XET20" s="808"/>
      <c r="XEU20" s="808"/>
      <c r="XEV20" s="808"/>
      <c r="XEW20" s="808"/>
      <c r="XEX20" s="808"/>
      <c r="XEY20" s="808"/>
      <c r="XEZ20" s="808"/>
      <c r="XFA20" s="808"/>
      <c r="XFB20" s="808"/>
      <c r="XFC20" s="808"/>
      <c r="XFD20" s="808"/>
    </row>
    <row r="21" spans="1:16384" ht="14.4" thickTop="1">
      <c r="G21" s="807"/>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8"/>
  <sheetViews>
    <sheetView showGridLines="0" view="pageBreakPreview" zoomScaleSheetLayoutView="100" workbookViewId="0">
      <pane ySplit="6" topLeftCell="A7" activePane="bottomLeft" state="frozen"/>
      <selection activeCell="N17" sqref="N17"/>
      <selection pane="bottomLeft" sqref="A1:J1"/>
    </sheetView>
  </sheetViews>
  <sheetFormatPr defaultColWidth="9.109375" defaultRowHeight="13.8"/>
  <cols>
    <col min="1" max="1" width="4.88671875" style="643" bestFit="1" customWidth="1"/>
    <col min="2" max="2" width="29.109375" style="643" bestFit="1" customWidth="1"/>
    <col min="3" max="3" width="10.44140625" style="643" bestFit="1" customWidth="1"/>
    <col min="4" max="6" width="8.44140625" style="643" bestFit="1" customWidth="1"/>
    <col min="7" max="7" width="9.33203125" style="643" bestFit="1" customWidth="1"/>
    <col min="8" max="8" width="9.33203125" style="643" customWidth="1"/>
    <col min="9" max="9" width="8.44140625" style="643" bestFit="1" customWidth="1"/>
    <col min="10" max="10" width="9.33203125" style="643" bestFit="1" customWidth="1"/>
    <col min="11" max="16384" width="9.109375" style="643"/>
  </cols>
  <sheetData>
    <row r="1" spans="1:17">
      <c r="A1" s="3575" t="s">
        <v>889</v>
      </c>
      <c r="B1" s="3575"/>
      <c r="C1" s="3575"/>
      <c r="D1" s="3575"/>
      <c r="E1" s="3575"/>
      <c r="F1" s="3575"/>
      <c r="G1" s="3575"/>
      <c r="H1" s="3575"/>
      <c r="I1" s="3575"/>
      <c r="J1" s="3575"/>
    </row>
    <row r="2" spans="1:17">
      <c r="A2" s="3576" t="s">
        <v>818</v>
      </c>
      <c r="B2" s="3576"/>
      <c r="C2" s="3576"/>
      <c r="D2" s="3576"/>
      <c r="E2" s="3576"/>
      <c r="F2" s="3576"/>
      <c r="G2" s="3576"/>
      <c r="H2" s="3576"/>
      <c r="I2" s="3576"/>
      <c r="J2" s="3576"/>
    </row>
    <row r="3" spans="1:17">
      <c r="A3" s="3577" t="s">
        <v>817</v>
      </c>
      <c r="B3" s="3577"/>
      <c r="C3" s="3577"/>
      <c r="D3" s="3577"/>
      <c r="E3" s="3577"/>
      <c r="F3" s="3577"/>
      <c r="G3" s="3577"/>
      <c r="H3" s="3577"/>
      <c r="I3" s="3577"/>
      <c r="J3" s="3577"/>
    </row>
    <row r="4" spans="1:17" ht="14.4" thickBot="1">
      <c r="A4" s="3578" t="s">
        <v>713</v>
      </c>
      <c r="B4" s="3578"/>
      <c r="C4" s="3578"/>
      <c r="D4" s="3578"/>
      <c r="E4" s="3578"/>
      <c r="F4" s="3578"/>
      <c r="G4" s="3578"/>
      <c r="H4" s="3578"/>
      <c r="I4" s="3578"/>
      <c r="J4" s="3578"/>
    </row>
    <row r="5" spans="1:17" ht="14.4" thickTop="1">
      <c r="A5" s="3579" t="s">
        <v>78</v>
      </c>
      <c r="B5" s="3581" t="s">
        <v>816</v>
      </c>
      <c r="C5" s="3583" t="s">
        <v>711</v>
      </c>
      <c r="D5" s="3581" t="s">
        <v>60</v>
      </c>
      <c r="E5" s="3581" t="s">
        <v>61</v>
      </c>
      <c r="F5" s="3581" t="s">
        <v>150</v>
      </c>
      <c r="G5" s="3581" t="s">
        <v>173</v>
      </c>
      <c r="H5" s="3581" t="s">
        <v>742</v>
      </c>
      <c r="I5" s="3573" t="s">
        <v>776</v>
      </c>
      <c r="J5" s="3574"/>
    </row>
    <row r="6" spans="1:17" ht="16.8">
      <c r="A6" s="3580"/>
      <c r="B6" s="3582"/>
      <c r="C6" s="3584"/>
      <c r="D6" s="3582"/>
      <c r="E6" s="3582"/>
      <c r="F6" s="3582"/>
      <c r="G6" s="3582"/>
      <c r="H6" s="3582"/>
      <c r="I6" s="876" t="s">
        <v>173</v>
      </c>
      <c r="J6" s="875" t="s">
        <v>742</v>
      </c>
    </row>
    <row r="7" spans="1:17">
      <c r="A7" s="874"/>
      <c r="B7" s="873" t="s">
        <v>683</v>
      </c>
      <c r="C7" s="872">
        <v>100</v>
      </c>
      <c r="D7" s="864">
        <v>537.38</v>
      </c>
      <c r="E7" s="864">
        <v>545.99</v>
      </c>
      <c r="F7" s="863">
        <v>582.32000000000005</v>
      </c>
      <c r="G7" s="863">
        <v>639.99</v>
      </c>
      <c r="H7" s="863">
        <v>672.57</v>
      </c>
      <c r="I7" s="862">
        <v>9.9034894903145965</v>
      </c>
      <c r="J7" s="861">
        <v>5.0907045422584796</v>
      </c>
      <c r="K7" s="839"/>
      <c r="L7" s="839"/>
      <c r="M7" s="838"/>
      <c r="O7" s="838"/>
      <c r="Q7" s="838"/>
    </row>
    <row r="8" spans="1:17">
      <c r="A8" s="866">
        <v>1</v>
      </c>
      <c r="B8" s="865" t="s">
        <v>815</v>
      </c>
      <c r="C8" s="863">
        <v>26.97</v>
      </c>
      <c r="D8" s="864">
        <v>446.04</v>
      </c>
      <c r="E8" s="864">
        <v>446.42</v>
      </c>
      <c r="F8" s="863">
        <v>488.57</v>
      </c>
      <c r="G8" s="863">
        <v>549.12</v>
      </c>
      <c r="H8" s="863">
        <v>554.89</v>
      </c>
      <c r="I8" s="862">
        <v>12.393311091552901</v>
      </c>
      <c r="J8" s="861">
        <v>1.0507721445221412</v>
      </c>
      <c r="K8" s="839"/>
      <c r="L8" s="839"/>
      <c r="M8" s="838"/>
      <c r="O8" s="838"/>
      <c r="Q8" s="838"/>
    </row>
    <row r="9" spans="1:17">
      <c r="A9" s="871"/>
      <c r="B9" s="851" t="s">
        <v>809</v>
      </c>
      <c r="C9" s="849">
        <v>9.8000000000000007</v>
      </c>
      <c r="D9" s="850">
        <v>425.18</v>
      </c>
      <c r="E9" s="850">
        <v>425.39</v>
      </c>
      <c r="F9" s="849">
        <v>453.78</v>
      </c>
      <c r="G9" s="849">
        <v>495.79</v>
      </c>
      <c r="H9" s="849">
        <v>500.32</v>
      </c>
      <c r="I9" s="848">
        <v>9.2577901185596652</v>
      </c>
      <c r="J9" s="847">
        <v>0.913693297565496</v>
      </c>
      <c r="K9" s="839"/>
      <c r="L9" s="839"/>
      <c r="M9" s="838"/>
      <c r="O9" s="838"/>
      <c r="Q9" s="838"/>
    </row>
    <row r="10" spans="1:17">
      <c r="A10" s="871"/>
      <c r="B10" s="851" t="s">
        <v>808</v>
      </c>
      <c r="C10" s="849">
        <v>17.170000000000002</v>
      </c>
      <c r="D10" s="850">
        <v>457.91</v>
      </c>
      <c r="E10" s="850">
        <v>458.4</v>
      </c>
      <c r="F10" s="849">
        <v>508.4</v>
      </c>
      <c r="G10" s="849">
        <v>579.54</v>
      </c>
      <c r="H10" s="849">
        <v>586.02</v>
      </c>
      <c r="I10" s="848">
        <v>13.992918961447675</v>
      </c>
      <c r="J10" s="847">
        <v>1.1181281706180797</v>
      </c>
      <c r="K10" s="839"/>
      <c r="L10" s="839"/>
      <c r="M10" s="838"/>
      <c r="O10" s="838"/>
      <c r="Q10" s="838"/>
    </row>
    <row r="11" spans="1:17">
      <c r="A11" s="860">
        <v>1.1000000000000001</v>
      </c>
      <c r="B11" s="858" t="s">
        <v>814</v>
      </c>
      <c r="C11" s="857">
        <v>2.82</v>
      </c>
      <c r="D11" s="856">
        <v>541.79999999999995</v>
      </c>
      <c r="E11" s="856">
        <v>541.79999999999995</v>
      </c>
      <c r="F11" s="855">
        <v>580.07000000000005</v>
      </c>
      <c r="G11" s="855">
        <v>661.38</v>
      </c>
      <c r="H11" s="855">
        <v>661.38</v>
      </c>
      <c r="I11" s="854">
        <v>14.01727377730273</v>
      </c>
      <c r="J11" s="853">
        <v>0</v>
      </c>
      <c r="K11" s="839"/>
      <c r="L11" s="839"/>
      <c r="M11" s="838"/>
      <c r="O11" s="838"/>
      <c r="Q11" s="838"/>
    </row>
    <row r="12" spans="1:17">
      <c r="A12" s="852"/>
      <c r="B12" s="851" t="s">
        <v>809</v>
      </c>
      <c r="C12" s="870">
        <v>0.31</v>
      </c>
      <c r="D12" s="850">
        <v>421.45</v>
      </c>
      <c r="E12" s="850">
        <v>421.45</v>
      </c>
      <c r="F12" s="849">
        <v>437.65</v>
      </c>
      <c r="G12" s="849">
        <v>500.87</v>
      </c>
      <c r="H12" s="849">
        <v>500.87</v>
      </c>
      <c r="I12" s="848">
        <v>14.445333028675888</v>
      </c>
      <c r="J12" s="847">
        <v>0</v>
      </c>
      <c r="K12" s="839"/>
      <c r="L12" s="839"/>
      <c r="M12" s="838"/>
      <c r="O12" s="838"/>
      <c r="Q12" s="838"/>
    </row>
    <row r="13" spans="1:17">
      <c r="A13" s="852"/>
      <c r="B13" s="851" t="s">
        <v>808</v>
      </c>
      <c r="C13" s="870">
        <v>2.5099999999999998</v>
      </c>
      <c r="D13" s="850">
        <v>556.41</v>
      </c>
      <c r="E13" s="850">
        <v>556.41</v>
      </c>
      <c r="F13" s="849">
        <v>597.36</v>
      </c>
      <c r="G13" s="849">
        <v>680.86</v>
      </c>
      <c r="H13" s="849">
        <v>680.86</v>
      </c>
      <c r="I13" s="848">
        <v>13.978170617383151</v>
      </c>
      <c r="J13" s="847">
        <v>0</v>
      </c>
      <c r="K13" s="839"/>
      <c r="L13" s="839"/>
      <c r="M13" s="838"/>
      <c r="O13" s="838"/>
      <c r="Q13" s="838"/>
    </row>
    <row r="14" spans="1:17">
      <c r="A14" s="860">
        <v>1.2</v>
      </c>
      <c r="B14" s="858" t="s">
        <v>813</v>
      </c>
      <c r="C14" s="857">
        <v>1.1399999999999999</v>
      </c>
      <c r="D14" s="856">
        <v>441.98</v>
      </c>
      <c r="E14" s="856">
        <v>442.09</v>
      </c>
      <c r="F14" s="855">
        <v>486.7</v>
      </c>
      <c r="G14" s="855">
        <v>583.32000000000005</v>
      </c>
      <c r="H14" s="855">
        <v>590.23</v>
      </c>
      <c r="I14" s="854">
        <v>19.852064927059804</v>
      </c>
      <c r="J14" s="853">
        <v>1.1845985051086825</v>
      </c>
      <c r="K14" s="839"/>
      <c r="L14" s="839"/>
      <c r="M14" s="838"/>
      <c r="O14" s="838"/>
      <c r="Q14" s="838"/>
    </row>
    <row r="15" spans="1:17">
      <c r="A15" s="852"/>
      <c r="B15" s="851" t="s">
        <v>809</v>
      </c>
      <c r="C15" s="870">
        <v>0.19</v>
      </c>
      <c r="D15" s="850">
        <v>393.4</v>
      </c>
      <c r="E15" s="850">
        <v>393.65</v>
      </c>
      <c r="F15" s="849">
        <v>428.53</v>
      </c>
      <c r="G15" s="849">
        <v>474.9</v>
      </c>
      <c r="H15" s="849">
        <v>487.45</v>
      </c>
      <c r="I15" s="848">
        <v>10.820712668891327</v>
      </c>
      <c r="J15" s="847">
        <v>2.6426616129711542</v>
      </c>
      <c r="K15" s="839"/>
      <c r="L15" s="839"/>
      <c r="M15" s="838"/>
      <c r="O15" s="838"/>
      <c r="Q15" s="838"/>
    </row>
    <row r="16" spans="1:17">
      <c r="A16" s="852"/>
      <c r="B16" s="851" t="s">
        <v>808</v>
      </c>
      <c r="C16" s="870">
        <v>0.95</v>
      </c>
      <c r="D16" s="850">
        <v>451.7</v>
      </c>
      <c r="E16" s="850">
        <v>451.78</v>
      </c>
      <c r="F16" s="849">
        <v>498.34</v>
      </c>
      <c r="G16" s="849">
        <v>605</v>
      </c>
      <c r="H16" s="849">
        <v>610.79</v>
      </c>
      <c r="I16" s="848">
        <v>21.403058153068191</v>
      </c>
      <c r="J16" s="847">
        <v>0.95702479338842372</v>
      </c>
      <c r="K16" s="839"/>
      <c r="L16" s="839"/>
      <c r="M16" s="838"/>
      <c r="O16" s="838"/>
      <c r="Q16" s="838"/>
    </row>
    <row r="17" spans="1:17">
      <c r="A17" s="860">
        <v>1.3</v>
      </c>
      <c r="B17" s="858" t="s">
        <v>812</v>
      </c>
      <c r="C17" s="857">
        <v>0.55000000000000004</v>
      </c>
      <c r="D17" s="856">
        <v>653.5</v>
      </c>
      <c r="E17" s="856">
        <v>663.85</v>
      </c>
      <c r="F17" s="855">
        <v>851.35</v>
      </c>
      <c r="G17" s="855">
        <v>1064.54</v>
      </c>
      <c r="H17" s="855">
        <v>1156.3</v>
      </c>
      <c r="I17" s="854">
        <v>25.0414048276267</v>
      </c>
      <c r="J17" s="853">
        <v>8.6196854979615605</v>
      </c>
      <c r="K17" s="839"/>
      <c r="L17" s="839"/>
      <c r="M17" s="838"/>
      <c r="O17" s="838"/>
      <c r="Q17" s="838"/>
    </row>
    <row r="18" spans="1:17">
      <c r="A18" s="852"/>
      <c r="B18" s="851" t="s">
        <v>809</v>
      </c>
      <c r="C18" s="870">
        <v>0.1</v>
      </c>
      <c r="D18" s="850">
        <v>476.98</v>
      </c>
      <c r="E18" s="850">
        <v>481.55</v>
      </c>
      <c r="F18" s="849">
        <v>604.63</v>
      </c>
      <c r="G18" s="849">
        <v>777.27</v>
      </c>
      <c r="H18" s="849">
        <v>832.77</v>
      </c>
      <c r="I18" s="848">
        <v>28.55299935497742</v>
      </c>
      <c r="J18" s="847">
        <v>7.1403759311436179</v>
      </c>
      <c r="K18" s="839"/>
      <c r="L18" s="839"/>
      <c r="M18" s="838"/>
      <c r="O18" s="838"/>
      <c r="Q18" s="838"/>
    </row>
    <row r="19" spans="1:17">
      <c r="A19" s="852"/>
      <c r="B19" s="851" t="s">
        <v>808</v>
      </c>
      <c r="C19" s="870">
        <v>0.45</v>
      </c>
      <c r="D19" s="850">
        <v>693.9</v>
      </c>
      <c r="E19" s="850">
        <v>705.58</v>
      </c>
      <c r="F19" s="849">
        <v>907.83</v>
      </c>
      <c r="G19" s="849">
        <v>1130.3</v>
      </c>
      <c r="H19" s="849">
        <v>1230.3599999999999</v>
      </c>
      <c r="I19" s="848">
        <v>24.505689391185566</v>
      </c>
      <c r="J19" s="847">
        <v>8.8525170308767542</v>
      </c>
      <c r="K19" s="839"/>
      <c r="L19" s="839"/>
      <c r="M19" s="838"/>
      <c r="O19" s="838"/>
      <c r="Q19" s="838"/>
    </row>
    <row r="20" spans="1:17">
      <c r="A20" s="860">
        <v>1.4</v>
      </c>
      <c r="B20" s="858" t="s">
        <v>811</v>
      </c>
      <c r="C20" s="857">
        <v>4.01</v>
      </c>
      <c r="D20" s="856">
        <v>483.76</v>
      </c>
      <c r="E20" s="856">
        <v>483.76</v>
      </c>
      <c r="F20" s="855">
        <v>561.72</v>
      </c>
      <c r="G20" s="855">
        <v>658.86</v>
      </c>
      <c r="H20" s="855">
        <v>658.86</v>
      </c>
      <c r="I20" s="854">
        <v>17.293313394573808</v>
      </c>
      <c r="J20" s="853">
        <v>0</v>
      </c>
      <c r="K20" s="839"/>
      <c r="L20" s="839"/>
      <c r="M20" s="838"/>
      <c r="O20" s="838"/>
      <c r="Q20" s="838"/>
    </row>
    <row r="21" spans="1:17">
      <c r="A21" s="852"/>
      <c r="B21" s="851" t="s">
        <v>809</v>
      </c>
      <c r="C21" s="870">
        <v>0.17</v>
      </c>
      <c r="D21" s="850">
        <v>382.61</v>
      </c>
      <c r="E21" s="850">
        <v>382.61</v>
      </c>
      <c r="F21" s="849">
        <v>420.08</v>
      </c>
      <c r="G21" s="849">
        <v>483.1</v>
      </c>
      <c r="H21" s="849">
        <v>483.1</v>
      </c>
      <c r="I21" s="848">
        <v>15.001904399162076</v>
      </c>
      <c r="J21" s="847">
        <v>0</v>
      </c>
      <c r="K21" s="839"/>
      <c r="L21" s="839"/>
      <c r="M21" s="838"/>
      <c r="O21" s="838"/>
      <c r="Q21" s="838"/>
    </row>
    <row r="22" spans="1:17">
      <c r="A22" s="852"/>
      <c r="B22" s="851" t="s">
        <v>808</v>
      </c>
      <c r="C22" s="870">
        <v>3.84</v>
      </c>
      <c r="D22" s="850">
        <v>488.3</v>
      </c>
      <c r="E22" s="850">
        <v>488.3</v>
      </c>
      <c r="F22" s="849">
        <v>568.08000000000004</v>
      </c>
      <c r="G22" s="849">
        <v>666.75</v>
      </c>
      <c r="H22" s="849">
        <v>666.75</v>
      </c>
      <c r="I22" s="848">
        <v>17.369032530629479</v>
      </c>
      <c r="J22" s="847">
        <v>0</v>
      </c>
      <c r="K22" s="839"/>
      <c r="L22" s="839"/>
      <c r="M22" s="838"/>
      <c r="O22" s="838"/>
      <c r="Q22" s="838"/>
    </row>
    <row r="23" spans="1:17">
      <c r="A23" s="860">
        <v>1.5</v>
      </c>
      <c r="B23" s="858" t="s">
        <v>689</v>
      </c>
      <c r="C23" s="857">
        <v>10.55</v>
      </c>
      <c r="D23" s="856">
        <v>466.92</v>
      </c>
      <c r="E23" s="856">
        <v>467.34</v>
      </c>
      <c r="F23" s="855">
        <v>509.95</v>
      </c>
      <c r="G23" s="855">
        <v>567.64</v>
      </c>
      <c r="H23" s="855">
        <v>571.83000000000004</v>
      </c>
      <c r="I23" s="854">
        <v>11.312873811157957</v>
      </c>
      <c r="J23" s="853">
        <v>0.73814389401734459</v>
      </c>
      <c r="K23" s="839"/>
      <c r="L23" s="839"/>
      <c r="M23" s="838"/>
      <c r="O23" s="838"/>
      <c r="Q23" s="838"/>
    </row>
    <row r="24" spans="1:17">
      <c r="A24" s="852"/>
      <c r="B24" s="851" t="s">
        <v>809</v>
      </c>
      <c r="C24" s="870">
        <v>6.8</v>
      </c>
      <c r="D24" s="850">
        <v>452.32</v>
      </c>
      <c r="E24" s="850">
        <v>452.54</v>
      </c>
      <c r="F24" s="849">
        <v>486.81</v>
      </c>
      <c r="G24" s="849">
        <v>530.19000000000005</v>
      </c>
      <c r="H24" s="849">
        <v>532.04</v>
      </c>
      <c r="I24" s="848">
        <v>8.9110741356997707</v>
      </c>
      <c r="J24" s="847">
        <v>0.34893151511720494</v>
      </c>
      <c r="K24" s="839"/>
      <c r="L24" s="839"/>
      <c r="M24" s="838"/>
      <c r="O24" s="838"/>
      <c r="Q24" s="838"/>
    </row>
    <row r="25" spans="1:17">
      <c r="A25" s="852"/>
      <c r="B25" s="851" t="s">
        <v>808</v>
      </c>
      <c r="C25" s="870">
        <v>3.75</v>
      </c>
      <c r="D25" s="850">
        <v>493.37</v>
      </c>
      <c r="E25" s="850">
        <v>494.17</v>
      </c>
      <c r="F25" s="849">
        <v>551.89</v>
      </c>
      <c r="G25" s="849">
        <v>635.52</v>
      </c>
      <c r="H25" s="849">
        <v>643.94000000000005</v>
      </c>
      <c r="I25" s="848">
        <v>15.15338201453188</v>
      </c>
      <c r="J25" s="847">
        <v>1.3248992950654697</v>
      </c>
      <c r="K25" s="839"/>
      <c r="L25" s="839"/>
      <c r="M25" s="838"/>
      <c r="O25" s="838"/>
      <c r="Q25" s="838"/>
    </row>
    <row r="26" spans="1:17">
      <c r="A26" s="860">
        <v>1.6</v>
      </c>
      <c r="B26" s="858" t="s">
        <v>810</v>
      </c>
      <c r="C26" s="857">
        <v>7.9</v>
      </c>
      <c r="D26" s="856">
        <v>350.97</v>
      </c>
      <c r="E26" s="856">
        <v>350.97</v>
      </c>
      <c r="F26" s="855">
        <v>365.22</v>
      </c>
      <c r="G26" s="855">
        <v>387.81</v>
      </c>
      <c r="H26" s="855">
        <v>394.54</v>
      </c>
      <c r="I26" s="854">
        <v>6.1853129620502632</v>
      </c>
      <c r="J26" s="853">
        <v>1.7353858848405193</v>
      </c>
      <c r="K26" s="839"/>
      <c r="L26" s="839"/>
      <c r="M26" s="838"/>
      <c r="O26" s="838"/>
      <c r="Q26" s="838"/>
    </row>
    <row r="27" spans="1:17">
      <c r="A27" s="852"/>
      <c r="B27" s="851" t="s">
        <v>809</v>
      </c>
      <c r="C27" s="870">
        <v>2.2400000000000002</v>
      </c>
      <c r="D27" s="869">
        <v>346.35</v>
      </c>
      <c r="E27" s="869">
        <v>346.35</v>
      </c>
      <c r="F27" s="868">
        <v>352.9</v>
      </c>
      <c r="G27" s="868">
        <v>379.85</v>
      </c>
      <c r="H27" s="868">
        <v>390.51</v>
      </c>
      <c r="I27" s="869">
        <v>7.6367242844998708</v>
      </c>
      <c r="J27" s="847">
        <v>2.8063709358957398</v>
      </c>
      <c r="K27" s="839"/>
      <c r="L27" s="839"/>
      <c r="M27" s="838"/>
      <c r="O27" s="838"/>
      <c r="Q27" s="838"/>
    </row>
    <row r="28" spans="1:17">
      <c r="A28" s="852"/>
      <c r="B28" s="851" t="s">
        <v>808</v>
      </c>
      <c r="C28" s="870">
        <v>5.66</v>
      </c>
      <c r="D28" s="869">
        <v>352.79</v>
      </c>
      <c r="E28" s="869">
        <v>352.79</v>
      </c>
      <c r="F28" s="868">
        <v>370.08</v>
      </c>
      <c r="G28" s="868">
        <v>390.95</v>
      </c>
      <c r="H28" s="868">
        <v>396.13</v>
      </c>
      <c r="I28" s="867">
        <v>5.6393212278426299</v>
      </c>
      <c r="J28" s="847">
        <v>1.3249776186213087</v>
      </c>
      <c r="K28" s="839"/>
      <c r="L28" s="839"/>
      <c r="M28" s="838"/>
      <c r="O28" s="838"/>
      <c r="Q28" s="838"/>
    </row>
    <row r="29" spans="1:17">
      <c r="A29" s="866">
        <v>2</v>
      </c>
      <c r="B29" s="865" t="s">
        <v>807</v>
      </c>
      <c r="C29" s="863">
        <v>73.03</v>
      </c>
      <c r="D29" s="864">
        <v>571.12</v>
      </c>
      <c r="E29" s="864">
        <v>582.76</v>
      </c>
      <c r="F29" s="863">
        <v>616.94000000000005</v>
      </c>
      <c r="G29" s="863">
        <v>673.54</v>
      </c>
      <c r="H29" s="863">
        <v>716.02</v>
      </c>
      <c r="I29" s="862">
        <v>9.1743119266054887</v>
      </c>
      <c r="J29" s="861">
        <v>6.3069750868545329</v>
      </c>
      <c r="K29" s="839"/>
      <c r="L29" s="839"/>
      <c r="M29" s="838"/>
      <c r="O29" s="838"/>
      <c r="Q29" s="838"/>
    </row>
    <row r="30" spans="1:17">
      <c r="A30" s="860">
        <v>2.1</v>
      </c>
      <c r="B30" s="858" t="s">
        <v>806</v>
      </c>
      <c r="C30" s="857">
        <v>39.49</v>
      </c>
      <c r="D30" s="856">
        <v>654.26</v>
      </c>
      <c r="E30" s="856">
        <v>668.67</v>
      </c>
      <c r="F30" s="855">
        <v>697.52</v>
      </c>
      <c r="G30" s="855">
        <v>742.21</v>
      </c>
      <c r="H30" s="855">
        <v>775.54</v>
      </c>
      <c r="I30" s="854">
        <v>6.4069847459571134</v>
      </c>
      <c r="J30" s="853">
        <v>4.4906428099863813</v>
      </c>
      <c r="K30" s="839"/>
      <c r="L30" s="839"/>
      <c r="M30" s="838"/>
      <c r="O30" s="838"/>
      <c r="Q30" s="838"/>
    </row>
    <row r="31" spans="1:17">
      <c r="A31" s="852"/>
      <c r="B31" s="851" t="s">
        <v>796</v>
      </c>
      <c r="C31" s="849">
        <v>20.49</v>
      </c>
      <c r="D31" s="850">
        <v>633.05999999999995</v>
      </c>
      <c r="E31" s="850">
        <v>649.52</v>
      </c>
      <c r="F31" s="849">
        <v>661.07</v>
      </c>
      <c r="G31" s="849">
        <v>697.66</v>
      </c>
      <c r="H31" s="849">
        <v>727.91</v>
      </c>
      <c r="I31" s="848">
        <v>5.5349660399049903</v>
      </c>
      <c r="J31" s="847">
        <v>4.3359229424074766</v>
      </c>
      <c r="K31" s="839"/>
      <c r="L31" s="839"/>
      <c r="M31" s="838"/>
      <c r="O31" s="838"/>
      <c r="Q31" s="838"/>
    </row>
    <row r="32" spans="1:17">
      <c r="A32" s="852"/>
      <c r="B32" s="851" t="s">
        <v>795</v>
      </c>
      <c r="C32" s="849">
        <v>19</v>
      </c>
      <c r="D32" s="850">
        <v>677.14</v>
      </c>
      <c r="E32" s="850">
        <v>689.34</v>
      </c>
      <c r="F32" s="849">
        <v>736.85</v>
      </c>
      <c r="G32" s="849">
        <v>790.29</v>
      </c>
      <c r="H32" s="849">
        <v>826.94</v>
      </c>
      <c r="I32" s="848">
        <v>7.2524937232815283</v>
      </c>
      <c r="J32" s="847">
        <v>4.6375381189183837</v>
      </c>
      <c r="K32" s="839"/>
      <c r="L32" s="839"/>
      <c r="M32" s="838"/>
      <c r="O32" s="838"/>
      <c r="Q32" s="838"/>
    </row>
    <row r="33" spans="1:17">
      <c r="A33" s="860">
        <v>2.2000000000000002</v>
      </c>
      <c r="B33" s="858" t="s">
        <v>805</v>
      </c>
      <c r="C33" s="857">
        <v>25.25</v>
      </c>
      <c r="D33" s="856">
        <v>464.88</v>
      </c>
      <c r="E33" s="856">
        <v>472.82</v>
      </c>
      <c r="F33" s="855">
        <v>518.73</v>
      </c>
      <c r="G33" s="855">
        <v>598.14</v>
      </c>
      <c r="H33" s="855">
        <v>663.5</v>
      </c>
      <c r="I33" s="854">
        <v>15.308542016077723</v>
      </c>
      <c r="J33" s="853">
        <v>10.927207677132445</v>
      </c>
      <c r="K33" s="839"/>
      <c r="L33" s="839"/>
      <c r="M33" s="838"/>
      <c r="O33" s="838"/>
      <c r="Q33" s="838"/>
    </row>
    <row r="34" spans="1:17">
      <c r="A34" s="852"/>
      <c r="B34" s="851" t="s">
        <v>804</v>
      </c>
      <c r="C34" s="849">
        <v>6.31</v>
      </c>
      <c r="D34" s="850">
        <v>444.39</v>
      </c>
      <c r="E34" s="850">
        <v>450.7</v>
      </c>
      <c r="F34" s="849">
        <v>490.8</v>
      </c>
      <c r="G34" s="849">
        <v>576.53</v>
      </c>
      <c r="H34" s="849">
        <v>635.34</v>
      </c>
      <c r="I34" s="848">
        <v>17.467400162999176</v>
      </c>
      <c r="J34" s="847">
        <v>10.200683398955833</v>
      </c>
      <c r="K34" s="839"/>
      <c r="L34" s="839"/>
      <c r="M34" s="838"/>
      <c r="O34" s="838"/>
      <c r="Q34" s="838"/>
    </row>
    <row r="35" spans="1:17">
      <c r="A35" s="852"/>
      <c r="B35" s="851" t="s">
        <v>799</v>
      </c>
      <c r="C35" s="849">
        <v>6.31</v>
      </c>
      <c r="D35" s="850">
        <v>442.94</v>
      </c>
      <c r="E35" s="850">
        <v>451.64</v>
      </c>
      <c r="F35" s="849">
        <v>493.92</v>
      </c>
      <c r="G35" s="849">
        <v>570.53</v>
      </c>
      <c r="H35" s="849">
        <v>646.15</v>
      </c>
      <c r="I35" s="848">
        <v>15.510609005506955</v>
      </c>
      <c r="J35" s="847">
        <v>13.254342453508142</v>
      </c>
      <c r="K35" s="839"/>
      <c r="L35" s="839"/>
      <c r="M35" s="838"/>
      <c r="O35" s="838"/>
      <c r="Q35" s="838"/>
    </row>
    <row r="36" spans="1:17">
      <c r="A36" s="852"/>
      <c r="B36" s="851" t="s">
        <v>803</v>
      </c>
      <c r="C36" s="849">
        <v>6.31</v>
      </c>
      <c r="D36" s="850">
        <v>446.4</v>
      </c>
      <c r="E36" s="850">
        <v>454.59</v>
      </c>
      <c r="F36" s="849">
        <v>505.12</v>
      </c>
      <c r="G36" s="849">
        <v>578.5</v>
      </c>
      <c r="H36" s="849">
        <v>640.58000000000004</v>
      </c>
      <c r="I36" s="848">
        <v>14.527241051631295</v>
      </c>
      <c r="J36" s="847">
        <v>10.731201382886784</v>
      </c>
      <c r="K36" s="839"/>
      <c r="L36" s="839"/>
      <c r="M36" s="838"/>
      <c r="O36" s="838"/>
      <c r="Q36" s="838"/>
    </row>
    <row r="37" spans="1:17">
      <c r="A37" s="852"/>
      <c r="B37" s="851" t="s">
        <v>798</v>
      </c>
      <c r="C37" s="849">
        <v>6.32</v>
      </c>
      <c r="D37" s="850">
        <v>525.73</v>
      </c>
      <c r="E37" s="850">
        <v>534.27</v>
      </c>
      <c r="F37" s="849">
        <v>585.01</v>
      </c>
      <c r="G37" s="849">
        <v>666.93</v>
      </c>
      <c r="H37" s="849">
        <v>731.85</v>
      </c>
      <c r="I37" s="848">
        <v>14.003179432830201</v>
      </c>
      <c r="J37" s="847">
        <v>9.7341550087715465</v>
      </c>
      <c r="K37" s="839"/>
      <c r="L37" s="839"/>
      <c r="M37" s="838"/>
      <c r="O37" s="838"/>
      <c r="Q37" s="838"/>
    </row>
    <row r="38" spans="1:17">
      <c r="A38" s="860">
        <v>2.2999999999999998</v>
      </c>
      <c r="B38" s="858" t="s">
        <v>802</v>
      </c>
      <c r="C38" s="857">
        <v>8.2899999999999991</v>
      </c>
      <c r="D38" s="856">
        <v>498.53</v>
      </c>
      <c r="E38" s="856">
        <v>508.24</v>
      </c>
      <c r="F38" s="855">
        <v>532.13</v>
      </c>
      <c r="G38" s="855">
        <v>575.99</v>
      </c>
      <c r="H38" s="855">
        <v>592.41999999999996</v>
      </c>
      <c r="I38" s="854">
        <v>8.2423467949561218</v>
      </c>
      <c r="J38" s="853">
        <v>2.8524800777791195</v>
      </c>
      <c r="K38" s="839"/>
      <c r="L38" s="839"/>
      <c r="M38" s="838"/>
      <c r="O38" s="838"/>
      <c r="Q38" s="838"/>
    </row>
    <row r="39" spans="1:17">
      <c r="A39" s="852"/>
      <c r="B39" s="858" t="s">
        <v>801</v>
      </c>
      <c r="C39" s="857">
        <v>2.76</v>
      </c>
      <c r="D39" s="856">
        <v>464.19</v>
      </c>
      <c r="E39" s="856">
        <v>468.2</v>
      </c>
      <c r="F39" s="855">
        <v>489.48</v>
      </c>
      <c r="G39" s="855">
        <v>525.25</v>
      </c>
      <c r="H39" s="855">
        <v>537.58000000000004</v>
      </c>
      <c r="I39" s="854">
        <v>7.3077551687505071</v>
      </c>
      <c r="J39" s="853">
        <v>2.3474535935268999</v>
      </c>
      <c r="K39" s="839"/>
      <c r="L39" s="839"/>
      <c r="M39" s="838"/>
      <c r="O39" s="838"/>
      <c r="Q39" s="838"/>
    </row>
    <row r="40" spans="1:17">
      <c r="A40" s="852"/>
      <c r="B40" s="851" t="s">
        <v>799</v>
      </c>
      <c r="C40" s="849">
        <v>1.38</v>
      </c>
      <c r="D40" s="850">
        <v>452</v>
      </c>
      <c r="E40" s="850">
        <v>458.39</v>
      </c>
      <c r="F40" s="849">
        <v>477.88</v>
      </c>
      <c r="G40" s="849">
        <v>510.17</v>
      </c>
      <c r="H40" s="849">
        <v>522.55999999999995</v>
      </c>
      <c r="I40" s="848">
        <v>6.7569264250439476</v>
      </c>
      <c r="J40" s="847">
        <v>2.4286022306289921</v>
      </c>
      <c r="K40" s="839"/>
      <c r="L40" s="839"/>
      <c r="M40" s="838"/>
      <c r="O40" s="838"/>
      <c r="Q40" s="838"/>
    </row>
    <row r="41" spans="1:17">
      <c r="A41" s="852"/>
      <c r="B41" s="851" t="s">
        <v>798</v>
      </c>
      <c r="C41" s="849">
        <v>1.38</v>
      </c>
      <c r="D41" s="850">
        <v>476.37</v>
      </c>
      <c r="E41" s="850">
        <v>478.01</v>
      </c>
      <c r="F41" s="849">
        <v>501.07</v>
      </c>
      <c r="G41" s="849">
        <v>540.32000000000005</v>
      </c>
      <c r="H41" s="849">
        <v>552.6</v>
      </c>
      <c r="I41" s="848">
        <v>7.8332368730915949</v>
      </c>
      <c r="J41" s="847">
        <v>2.2727272727272676</v>
      </c>
      <c r="K41" s="839"/>
      <c r="L41" s="839"/>
      <c r="M41" s="838"/>
      <c r="O41" s="838"/>
      <c r="Q41" s="838"/>
    </row>
    <row r="42" spans="1:17">
      <c r="A42" s="852"/>
      <c r="B42" s="859" t="s">
        <v>800</v>
      </c>
      <c r="C42" s="857">
        <v>2.76</v>
      </c>
      <c r="D42" s="856">
        <v>453.54</v>
      </c>
      <c r="E42" s="856">
        <v>460.11</v>
      </c>
      <c r="F42" s="855">
        <v>474.53</v>
      </c>
      <c r="G42" s="855">
        <v>510.62</v>
      </c>
      <c r="H42" s="855">
        <v>523.88</v>
      </c>
      <c r="I42" s="854">
        <v>7.6054200998883177</v>
      </c>
      <c r="J42" s="853">
        <v>2.59684305354275</v>
      </c>
      <c r="K42" s="839"/>
      <c r="L42" s="839"/>
      <c r="M42" s="838"/>
      <c r="O42" s="838"/>
      <c r="Q42" s="838"/>
    </row>
    <row r="43" spans="1:17">
      <c r="A43" s="852"/>
      <c r="B43" s="851" t="s">
        <v>799</v>
      </c>
      <c r="C43" s="849">
        <v>1.38</v>
      </c>
      <c r="D43" s="850">
        <v>436.46</v>
      </c>
      <c r="E43" s="850">
        <v>443.76</v>
      </c>
      <c r="F43" s="849">
        <v>454.71</v>
      </c>
      <c r="G43" s="849">
        <v>488.25</v>
      </c>
      <c r="H43" s="849">
        <v>501.29</v>
      </c>
      <c r="I43" s="848">
        <v>7.3761298409975637</v>
      </c>
      <c r="J43" s="847">
        <v>2.670762928827449</v>
      </c>
      <c r="K43" s="839"/>
      <c r="L43" s="839"/>
      <c r="M43" s="838"/>
      <c r="O43" s="838"/>
      <c r="Q43" s="838"/>
    </row>
    <row r="44" spans="1:17">
      <c r="A44" s="852"/>
      <c r="B44" s="851" t="s">
        <v>798</v>
      </c>
      <c r="C44" s="849">
        <v>1.38</v>
      </c>
      <c r="D44" s="850">
        <v>470.61</v>
      </c>
      <c r="E44" s="850">
        <v>476.45</v>
      </c>
      <c r="F44" s="849">
        <v>494.35</v>
      </c>
      <c r="G44" s="849">
        <v>533</v>
      </c>
      <c r="H44" s="849">
        <v>546.47</v>
      </c>
      <c r="I44" s="848">
        <v>7.8183473247698947</v>
      </c>
      <c r="J44" s="847">
        <v>2.5272045028142642</v>
      </c>
      <c r="K44" s="839"/>
      <c r="L44" s="839"/>
      <c r="M44" s="838"/>
      <c r="O44" s="838"/>
      <c r="Q44" s="838"/>
    </row>
    <row r="45" spans="1:17">
      <c r="A45" s="852"/>
      <c r="B45" s="858" t="s">
        <v>797</v>
      </c>
      <c r="C45" s="857">
        <v>2.77</v>
      </c>
      <c r="D45" s="856">
        <v>577.66999999999996</v>
      </c>
      <c r="E45" s="856">
        <v>596.19000000000005</v>
      </c>
      <c r="F45" s="855">
        <v>632.11</v>
      </c>
      <c r="G45" s="855">
        <v>691.78</v>
      </c>
      <c r="H45" s="855">
        <v>715.48</v>
      </c>
      <c r="I45" s="854">
        <v>9.43981269082912</v>
      </c>
      <c r="J45" s="853">
        <v>3.4259446644887168</v>
      </c>
      <c r="K45" s="839"/>
      <c r="L45" s="839"/>
      <c r="M45" s="838"/>
      <c r="O45" s="838"/>
      <c r="Q45" s="838"/>
    </row>
    <row r="46" spans="1:17">
      <c r="A46" s="852"/>
      <c r="B46" s="851" t="s">
        <v>796</v>
      </c>
      <c r="C46" s="849">
        <v>1.38</v>
      </c>
      <c r="D46" s="850">
        <v>581.47</v>
      </c>
      <c r="E46" s="850">
        <v>595.85</v>
      </c>
      <c r="F46" s="849">
        <v>625.62</v>
      </c>
      <c r="G46" s="849">
        <v>668.96</v>
      </c>
      <c r="H46" s="849">
        <v>693.27</v>
      </c>
      <c r="I46" s="848">
        <v>6.9275278923308132</v>
      </c>
      <c r="J46" s="847">
        <v>3.6339990432910705</v>
      </c>
      <c r="K46" s="839"/>
      <c r="L46" s="839"/>
      <c r="M46" s="838"/>
      <c r="O46" s="838"/>
      <c r="Q46" s="838"/>
    </row>
    <row r="47" spans="1:17" ht="14.4" thickBot="1">
      <c r="A47" s="846"/>
      <c r="B47" s="845" t="s">
        <v>795</v>
      </c>
      <c r="C47" s="844">
        <v>1.39</v>
      </c>
      <c r="D47" s="843">
        <v>573.89</v>
      </c>
      <c r="E47" s="843">
        <v>596.53</v>
      </c>
      <c r="F47" s="842">
        <v>638.57000000000005</v>
      </c>
      <c r="G47" s="842">
        <v>714.48</v>
      </c>
      <c r="H47" s="842">
        <v>737.58</v>
      </c>
      <c r="I47" s="841">
        <v>11.887498629750844</v>
      </c>
      <c r="J47" s="840">
        <v>3.2331205911991971</v>
      </c>
      <c r="K47" s="839"/>
      <c r="L47" s="839"/>
      <c r="M47" s="838"/>
      <c r="O47" s="838"/>
      <c r="Q47" s="838"/>
    </row>
    <row r="48" spans="1:17" ht="14.4" thickTop="1"/>
  </sheetData>
  <mergeCells count="13">
    <mergeCell ref="I5:J5"/>
    <mergeCell ref="A1:J1"/>
    <mergeCell ref="A2:J2"/>
    <mergeCell ref="A3:J3"/>
    <mergeCell ref="A4:J4"/>
    <mergeCell ref="A5:A6"/>
    <mergeCell ref="B5:B6"/>
    <mergeCell ref="C5:C6"/>
    <mergeCell ref="D5:D6"/>
    <mergeCell ref="G5:G6"/>
    <mergeCell ref="H5:H6"/>
    <mergeCell ref="E5:E6"/>
    <mergeCell ref="F5:F6"/>
  </mergeCells>
  <printOptions horizontalCentered="1"/>
  <pageMargins left="0.2" right="0.2" top="0.75" bottom="0.75" header="0.3" footer="0.3"/>
  <pageSetup paperSize="9" scale="9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N17" sqref="N17"/>
      <selection pane="bottomLeft" activeCell="O19" sqref="O19"/>
    </sheetView>
  </sheetViews>
  <sheetFormatPr defaultColWidth="9.109375" defaultRowHeight="13.2"/>
  <cols>
    <col min="1" max="1" width="4.88671875" style="878" bestFit="1" customWidth="1"/>
    <col min="2" max="2" width="29.109375" style="877" bestFit="1" customWidth="1"/>
    <col min="3" max="3" width="10.44140625" style="877" bestFit="1" customWidth="1"/>
    <col min="4" max="4" width="10.109375" style="877" customWidth="1"/>
    <col min="5" max="8" width="8.44140625" style="877" bestFit="1" customWidth="1"/>
    <col min="9" max="12" width="6.6640625" style="877" bestFit="1" customWidth="1"/>
    <col min="13" max="16384" width="9.109375" style="877"/>
  </cols>
  <sheetData>
    <row r="1" spans="1:12" ht="13.8">
      <c r="A1" s="3502" t="s">
        <v>890</v>
      </c>
      <c r="B1" s="3502"/>
      <c r="C1" s="3502"/>
      <c r="D1" s="3502"/>
      <c r="E1" s="3502"/>
      <c r="F1" s="3502"/>
      <c r="G1" s="3502"/>
      <c r="H1" s="3502"/>
      <c r="I1" s="3502"/>
      <c r="J1" s="3502"/>
      <c r="K1" s="3502"/>
      <c r="L1" s="3502"/>
    </row>
    <row r="2" spans="1:12" ht="13.8">
      <c r="A2" s="3503" t="s">
        <v>818</v>
      </c>
      <c r="B2" s="3503"/>
      <c r="C2" s="3503"/>
      <c r="D2" s="3503"/>
      <c r="E2" s="3503"/>
      <c r="F2" s="3503"/>
      <c r="G2" s="3503"/>
      <c r="H2" s="3503"/>
      <c r="I2" s="3503"/>
      <c r="J2" s="3503"/>
      <c r="K2" s="3503"/>
      <c r="L2" s="3503"/>
    </row>
    <row r="3" spans="1:12" s="934" customFormat="1" ht="22.8">
      <c r="A3" s="3586" t="s">
        <v>825</v>
      </c>
      <c r="B3" s="3586"/>
      <c r="C3" s="3586"/>
      <c r="D3" s="3586"/>
      <c r="E3" s="3586"/>
      <c r="F3" s="3586"/>
      <c r="G3" s="3586"/>
      <c r="H3" s="3586"/>
      <c r="I3" s="3586"/>
      <c r="J3" s="3586"/>
      <c r="K3" s="3586"/>
      <c r="L3" s="3586"/>
    </row>
    <row r="4" spans="1:12">
      <c r="A4" s="3505" t="s">
        <v>90</v>
      </c>
      <c r="B4" s="3505"/>
      <c r="C4" s="3505"/>
      <c r="D4" s="3505"/>
      <c r="E4" s="3505"/>
      <c r="F4" s="3505"/>
      <c r="G4" s="3505"/>
      <c r="H4" s="3505"/>
      <c r="I4" s="3505"/>
      <c r="J4" s="3505"/>
      <c r="K4" s="3505"/>
      <c r="L4" s="3505"/>
    </row>
    <row r="5" spans="1:12" ht="16.2" thickBot="1">
      <c r="A5" s="3587"/>
      <c r="B5" s="3587"/>
      <c r="C5" s="3587"/>
      <c r="D5" s="3587"/>
      <c r="E5" s="3587"/>
      <c r="F5" s="3587"/>
      <c r="G5" s="3587"/>
      <c r="H5" s="3587"/>
      <c r="I5" s="3587"/>
      <c r="J5" s="3587"/>
      <c r="K5" s="3587"/>
      <c r="L5" s="3587"/>
    </row>
    <row r="6" spans="1:12" ht="17.399999999999999" thickTop="1">
      <c r="A6" s="3592" t="s">
        <v>78</v>
      </c>
      <c r="B6" s="3595" t="s">
        <v>824</v>
      </c>
      <c r="C6" s="3598" t="s">
        <v>711</v>
      </c>
      <c r="D6" s="933" t="s">
        <v>150</v>
      </c>
      <c r="E6" s="3601" t="s">
        <v>173</v>
      </c>
      <c r="F6" s="3602"/>
      <c r="G6" s="3603" t="s">
        <v>742</v>
      </c>
      <c r="H6" s="3602"/>
      <c r="I6" s="3604" t="s">
        <v>776</v>
      </c>
      <c r="J6" s="3604"/>
      <c r="K6" s="3604"/>
      <c r="L6" s="3605"/>
    </row>
    <row r="7" spans="1:12">
      <c r="A7" s="3593"/>
      <c r="B7" s="3596"/>
      <c r="C7" s="3599"/>
      <c r="D7" s="932" t="s">
        <v>724</v>
      </c>
      <c r="E7" s="932" t="s">
        <v>725</v>
      </c>
      <c r="F7" s="932" t="s">
        <v>724</v>
      </c>
      <c r="G7" s="932" t="s">
        <v>725</v>
      </c>
      <c r="H7" s="932" t="s">
        <v>724</v>
      </c>
      <c r="I7" s="3588" t="s">
        <v>823</v>
      </c>
      <c r="J7" s="3588" t="s">
        <v>822</v>
      </c>
      <c r="K7" s="3588" t="s">
        <v>821</v>
      </c>
      <c r="L7" s="3590" t="s">
        <v>820</v>
      </c>
    </row>
    <row r="8" spans="1:12">
      <c r="A8" s="3594"/>
      <c r="B8" s="3597"/>
      <c r="C8" s="3600"/>
      <c r="D8" s="931">
        <v>1</v>
      </c>
      <c r="E8" s="931">
        <v>2</v>
      </c>
      <c r="F8" s="931">
        <v>3</v>
      </c>
      <c r="G8" s="931">
        <v>4</v>
      </c>
      <c r="H8" s="931">
        <v>5</v>
      </c>
      <c r="I8" s="3589"/>
      <c r="J8" s="3589"/>
      <c r="K8" s="3589"/>
      <c r="L8" s="3591"/>
    </row>
    <row r="9" spans="1:12" ht="13.8">
      <c r="A9" s="930"/>
      <c r="B9" s="929" t="s">
        <v>683</v>
      </c>
      <c r="C9" s="928">
        <v>100</v>
      </c>
      <c r="D9" s="927">
        <v>602.62932662079254</v>
      </c>
      <c r="E9" s="927">
        <v>655.14228886303533</v>
      </c>
      <c r="F9" s="927">
        <v>655.14228886303533</v>
      </c>
      <c r="G9" s="927">
        <v>673.74913854852832</v>
      </c>
      <c r="H9" s="927">
        <v>678.458486253243</v>
      </c>
      <c r="I9" s="923">
        <v>8.7139739011219461</v>
      </c>
      <c r="J9" s="923">
        <v>0</v>
      </c>
      <c r="K9" s="906">
        <v>3.5589516638701002</v>
      </c>
      <c r="L9" s="926">
        <v>0.69897643429423795</v>
      </c>
    </row>
    <row r="10" spans="1:12" ht="13.8">
      <c r="A10" s="925">
        <v>1</v>
      </c>
      <c r="B10" s="924" t="s">
        <v>815</v>
      </c>
      <c r="C10" s="923">
        <v>26.97</v>
      </c>
      <c r="D10" s="909">
        <v>488.56571319353861</v>
      </c>
      <c r="E10" s="908">
        <v>549.12293221100049</v>
      </c>
      <c r="F10" s="908">
        <v>549.12293221100049</v>
      </c>
      <c r="G10" s="908">
        <v>554.89464867411755</v>
      </c>
      <c r="H10" s="908">
        <v>554.89464867411755</v>
      </c>
      <c r="I10" s="923">
        <v>12.394897427743359</v>
      </c>
      <c r="J10" s="923">
        <v>0</v>
      </c>
      <c r="K10" s="906">
        <v>1.0510791162695767</v>
      </c>
      <c r="L10" s="922">
        <v>0</v>
      </c>
    </row>
    <row r="11" spans="1:12" ht="13.8">
      <c r="A11" s="921"/>
      <c r="B11" s="894" t="s">
        <v>809</v>
      </c>
      <c r="C11" s="891">
        <v>9.8000000000000007</v>
      </c>
      <c r="D11" s="893">
        <v>453.77795980751438</v>
      </c>
      <c r="E11" s="892">
        <v>495.7851459456873</v>
      </c>
      <c r="F11" s="892">
        <v>495.7851459456873</v>
      </c>
      <c r="G11" s="892">
        <v>500.32112402480954</v>
      </c>
      <c r="H11" s="892">
        <v>500.32112402480954</v>
      </c>
      <c r="I11" s="891">
        <v>9.2572116450943867</v>
      </c>
      <c r="J11" s="891">
        <v>0</v>
      </c>
      <c r="K11" s="890">
        <v>0.91490802340801736</v>
      </c>
      <c r="L11" s="889">
        <v>0</v>
      </c>
    </row>
    <row r="12" spans="1:12" ht="13.8">
      <c r="A12" s="921"/>
      <c r="B12" s="894" t="s">
        <v>808</v>
      </c>
      <c r="C12" s="891">
        <v>17.170000000000002</v>
      </c>
      <c r="D12" s="893">
        <v>508.40481133846424</v>
      </c>
      <c r="E12" s="892">
        <v>579.53845651206416</v>
      </c>
      <c r="F12" s="892">
        <v>579.53845651206416</v>
      </c>
      <c r="G12" s="892">
        <v>586.0160594406824</v>
      </c>
      <c r="H12" s="892">
        <v>586.0160594406824</v>
      </c>
      <c r="I12" s="891">
        <v>13.991536584071312</v>
      </c>
      <c r="J12" s="891">
        <v>0</v>
      </c>
      <c r="K12" s="890">
        <v>1.1177175312236471</v>
      </c>
      <c r="L12" s="889">
        <v>0</v>
      </c>
    </row>
    <row r="13" spans="1:12" ht="13.8">
      <c r="A13" s="895">
        <v>1.1000000000000001</v>
      </c>
      <c r="B13" s="902" t="s">
        <v>814</v>
      </c>
      <c r="C13" s="901">
        <v>2.82</v>
      </c>
      <c r="D13" s="900">
        <v>580.07408547870193</v>
      </c>
      <c r="E13" s="899">
        <v>661.37554837140158</v>
      </c>
      <c r="F13" s="899">
        <v>661.37554837140158</v>
      </c>
      <c r="G13" s="899">
        <v>661.37554837140158</v>
      </c>
      <c r="H13" s="899">
        <v>661.37554837140158</v>
      </c>
      <c r="I13" s="898">
        <v>14.015703326171902</v>
      </c>
      <c r="J13" s="898">
        <v>0</v>
      </c>
      <c r="K13" s="897">
        <v>0</v>
      </c>
      <c r="L13" s="896">
        <v>0</v>
      </c>
    </row>
    <row r="14" spans="1:12" ht="13.8">
      <c r="A14" s="895"/>
      <c r="B14" s="894" t="s">
        <v>809</v>
      </c>
      <c r="C14" s="920">
        <v>0.31</v>
      </c>
      <c r="D14" s="893">
        <v>437.6533009315512</v>
      </c>
      <c r="E14" s="892">
        <v>500.87241798298908</v>
      </c>
      <c r="F14" s="892">
        <v>500.87241798298908</v>
      </c>
      <c r="G14" s="892">
        <v>500.87241798298908</v>
      </c>
      <c r="H14" s="892">
        <v>500.87241798298908</v>
      </c>
      <c r="I14" s="891">
        <v>14.445022330889557</v>
      </c>
      <c r="J14" s="891">
        <v>0</v>
      </c>
      <c r="K14" s="890">
        <v>0</v>
      </c>
      <c r="L14" s="889">
        <v>0</v>
      </c>
    </row>
    <row r="15" spans="1:12" ht="13.8">
      <c r="A15" s="895"/>
      <c r="B15" s="894" t="s">
        <v>808</v>
      </c>
      <c r="C15" s="920">
        <v>2.5099999999999998</v>
      </c>
      <c r="D15" s="893">
        <v>597.36038908109504</v>
      </c>
      <c r="E15" s="892">
        <v>680.8565942724656</v>
      </c>
      <c r="F15" s="892">
        <v>680.8565942724656</v>
      </c>
      <c r="G15" s="892">
        <v>680.8565942724656</v>
      </c>
      <c r="H15" s="892">
        <v>680.8565942724656</v>
      </c>
      <c r="I15" s="891">
        <v>13.977526250076735</v>
      </c>
      <c r="J15" s="891">
        <v>0</v>
      </c>
      <c r="K15" s="890">
        <v>0</v>
      </c>
      <c r="L15" s="889">
        <v>0</v>
      </c>
    </row>
    <row r="16" spans="1:12" ht="13.8">
      <c r="A16" s="895">
        <v>1.2</v>
      </c>
      <c r="B16" s="902" t="s">
        <v>813</v>
      </c>
      <c r="C16" s="901">
        <v>1.1399999999999999</v>
      </c>
      <c r="D16" s="900">
        <v>486.70281762244565</v>
      </c>
      <c r="E16" s="899">
        <v>583.31755854925746</v>
      </c>
      <c r="F16" s="899">
        <v>583.31755854925746</v>
      </c>
      <c r="G16" s="899">
        <v>590.23194056254704</v>
      </c>
      <c r="H16" s="899">
        <v>590.23194056254704</v>
      </c>
      <c r="I16" s="898">
        <v>19.850869448173114</v>
      </c>
      <c r="J16" s="898">
        <v>0</v>
      </c>
      <c r="K16" s="897">
        <v>1.1853546857883117</v>
      </c>
      <c r="L16" s="896">
        <v>0</v>
      </c>
    </row>
    <row r="17" spans="1:12" ht="13.8">
      <c r="A17" s="895"/>
      <c r="B17" s="894" t="s">
        <v>809</v>
      </c>
      <c r="C17" s="920">
        <v>0.19</v>
      </c>
      <c r="D17" s="893">
        <v>428.53322859437304</v>
      </c>
      <c r="E17" s="892">
        <v>474.90476935982298</v>
      </c>
      <c r="F17" s="892">
        <v>474.90476935982298</v>
      </c>
      <c r="G17" s="892">
        <v>487.45278151230906</v>
      </c>
      <c r="H17" s="892">
        <v>487.45278151230906</v>
      </c>
      <c r="I17" s="891">
        <v>10.820990688995735</v>
      </c>
      <c r="J17" s="891">
        <v>0</v>
      </c>
      <c r="K17" s="890">
        <v>2.6422164951935372</v>
      </c>
      <c r="L17" s="889">
        <v>0</v>
      </c>
    </row>
    <row r="18" spans="1:12" ht="13.8">
      <c r="A18" s="895"/>
      <c r="B18" s="894" t="s">
        <v>808</v>
      </c>
      <c r="C18" s="920">
        <v>0.95</v>
      </c>
      <c r="D18" s="893">
        <v>498.33673542806036</v>
      </c>
      <c r="E18" s="892">
        <v>605.00011638714443</v>
      </c>
      <c r="F18" s="892">
        <v>605.00011638714443</v>
      </c>
      <c r="G18" s="892">
        <v>610.78777237259476</v>
      </c>
      <c r="H18" s="892">
        <v>610.78777237259476</v>
      </c>
      <c r="I18" s="891">
        <v>21.403876811823338</v>
      </c>
      <c r="J18" s="891">
        <v>0</v>
      </c>
      <c r="K18" s="890">
        <v>0.95663716893351136</v>
      </c>
      <c r="L18" s="889">
        <v>0</v>
      </c>
    </row>
    <row r="19" spans="1:12" ht="13.8">
      <c r="A19" s="895">
        <v>1.3</v>
      </c>
      <c r="B19" s="902" t="s">
        <v>812</v>
      </c>
      <c r="C19" s="901">
        <v>0.55000000000000004</v>
      </c>
      <c r="D19" s="900">
        <v>851.35287051284365</v>
      </c>
      <c r="E19" s="899">
        <v>1064.5432498204509</v>
      </c>
      <c r="F19" s="899">
        <v>1064.5432498204509</v>
      </c>
      <c r="G19" s="899">
        <v>1156.3006496245641</v>
      </c>
      <c r="H19" s="899">
        <v>1156.3006496245641</v>
      </c>
      <c r="I19" s="898">
        <v>25.041364948847146</v>
      </c>
      <c r="J19" s="898">
        <v>0</v>
      </c>
      <c r="K19" s="897">
        <v>8.6194149293219624</v>
      </c>
      <c r="L19" s="896">
        <v>0</v>
      </c>
    </row>
    <row r="20" spans="1:12" ht="13.8">
      <c r="A20" s="895"/>
      <c r="B20" s="894" t="s">
        <v>809</v>
      </c>
      <c r="C20" s="920">
        <v>0.1</v>
      </c>
      <c r="D20" s="893">
        <v>604.63293501259682</v>
      </c>
      <c r="E20" s="892">
        <v>777.26984754955492</v>
      </c>
      <c r="F20" s="892">
        <v>777.26984754955492</v>
      </c>
      <c r="G20" s="892">
        <v>832.7709715326323</v>
      </c>
      <c r="H20" s="892">
        <v>832.7709715326323</v>
      </c>
      <c r="I20" s="891">
        <v>28.552350118565982</v>
      </c>
      <c r="J20" s="891">
        <v>0</v>
      </c>
      <c r="K20" s="890">
        <v>7.1405219381726965</v>
      </c>
      <c r="L20" s="889">
        <v>0</v>
      </c>
    </row>
    <row r="21" spans="1:12" ht="13.8">
      <c r="A21" s="895"/>
      <c r="B21" s="894" t="s">
        <v>808</v>
      </c>
      <c r="C21" s="920">
        <v>0.45</v>
      </c>
      <c r="D21" s="893">
        <v>907.83092803699662</v>
      </c>
      <c r="E21" s="892">
        <v>1130.3046310631864</v>
      </c>
      <c r="F21" s="892">
        <v>1130.3046310631864</v>
      </c>
      <c r="G21" s="892">
        <v>1230.3616602721147</v>
      </c>
      <c r="H21" s="892">
        <v>1230.3616602721147</v>
      </c>
      <c r="I21" s="891">
        <v>24.506072238279515</v>
      </c>
      <c r="J21" s="891">
        <v>0</v>
      </c>
      <c r="K21" s="890">
        <v>8.8522179294985932</v>
      </c>
      <c r="L21" s="889">
        <v>0</v>
      </c>
    </row>
    <row r="22" spans="1:12" ht="13.8">
      <c r="A22" s="895">
        <v>1.4</v>
      </c>
      <c r="B22" s="902" t="s">
        <v>811</v>
      </c>
      <c r="C22" s="901">
        <v>4.01</v>
      </c>
      <c r="D22" s="900">
        <v>561.71943343457281</v>
      </c>
      <c r="E22" s="899">
        <v>658.85599203045297</v>
      </c>
      <c r="F22" s="899">
        <v>658.85599203045297</v>
      </c>
      <c r="G22" s="899">
        <v>658.85599203045297</v>
      </c>
      <c r="H22" s="899">
        <v>658.85599203045297</v>
      </c>
      <c r="I22" s="898">
        <v>17.292718181735168</v>
      </c>
      <c r="J22" s="898">
        <v>0</v>
      </c>
      <c r="K22" s="897">
        <v>0</v>
      </c>
      <c r="L22" s="896">
        <v>0</v>
      </c>
    </row>
    <row r="23" spans="1:12" ht="13.8">
      <c r="A23" s="895"/>
      <c r="B23" s="894" t="s">
        <v>809</v>
      </c>
      <c r="C23" s="920">
        <v>0.17</v>
      </c>
      <c r="D23" s="893">
        <v>420.08473549238954</v>
      </c>
      <c r="E23" s="892">
        <v>483.09715914449487</v>
      </c>
      <c r="F23" s="892">
        <v>483.09715914449487</v>
      </c>
      <c r="G23" s="892">
        <v>483.09715914449487</v>
      </c>
      <c r="H23" s="892">
        <v>483.09715914449487</v>
      </c>
      <c r="I23" s="891">
        <v>14.999931758588474</v>
      </c>
      <c r="J23" s="891">
        <v>0</v>
      </c>
      <c r="K23" s="890">
        <v>0</v>
      </c>
      <c r="L23" s="889">
        <v>0</v>
      </c>
    </row>
    <row r="24" spans="1:12" ht="13.8">
      <c r="A24" s="895"/>
      <c r="B24" s="894" t="s">
        <v>808</v>
      </c>
      <c r="C24" s="920">
        <v>3.84</v>
      </c>
      <c r="D24" s="893">
        <v>568.08057074566034</v>
      </c>
      <c r="E24" s="892">
        <v>666.74972206883979</v>
      </c>
      <c r="F24" s="892">
        <v>666.74972206883979</v>
      </c>
      <c r="G24" s="892">
        <v>666.74972206883979</v>
      </c>
      <c r="H24" s="892">
        <v>666.74972206883979</v>
      </c>
      <c r="I24" s="891">
        <v>17.368865686370285</v>
      </c>
      <c r="J24" s="891">
        <v>0</v>
      </c>
      <c r="K24" s="890">
        <v>0</v>
      </c>
      <c r="L24" s="889">
        <v>0</v>
      </c>
    </row>
    <row r="25" spans="1:12" s="878" customFormat="1" ht="13.8">
      <c r="A25" s="895">
        <v>1.5</v>
      </c>
      <c r="B25" s="902" t="s">
        <v>689</v>
      </c>
      <c r="C25" s="901">
        <v>10.55</v>
      </c>
      <c r="D25" s="900">
        <v>509.9541206291309</v>
      </c>
      <c r="E25" s="899">
        <v>567.64040521558138</v>
      </c>
      <c r="F25" s="899">
        <v>567.64040521558138</v>
      </c>
      <c r="G25" s="899">
        <v>571.82503342991765</v>
      </c>
      <c r="H25" s="899">
        <v>571.82503342991765</v>
      </c>
      <c r="I25" s="898">
        <v>11.312053820701124</v>
      </c>
      <c r="J25" s="898">
        <v>0</v>
      </c>
      <c r="K25" s="897">
        <v>0.73719703105825829</v>
      </c>
      <c r="L25" s="896">
        <v>0</v>
      </c>
    </row>
    <row r="26" spans="1:12" ht="13.8">
      <c r="A26" s="895"/>
      <c r="B26" s="894" t="s">
        <v>809</v>
      </c>
      <c r="C26" s="920">
        <v>6.8</v>
      </c>
      <c r="D26" s="893">
        <v>486.81405445341881</v>
      </c>
      <c r="E26" s="892">
        <v>530.18909248977855</v>
      </c>
      <c r="F26" s="892">
        <v>530.18909248977855</v>
      </c>
      <c r="G26" s="892">
        <v>532.03563750501166</v>
      </c>
      <c r="H26" s="892">
        <v>532.03563750501166</v>
      </c>
      <c r="I26" s="891">
        <v>8.9099806465242608</v>
      </c>
      <c r="J26" s="891">
        <v>0</v>
      </c>
      <c r="K26" s="890">
        <v>0.34828046095059051</v>
      </c>
      <c r="L26" s="889">
        <v>0</v>
      </c>
    </row>
    <row r="27" spans="1:12" ht="13.8">
      <c r="A27" s="895"/>
      <c r="B27" s="894" t="s">
        <v>808</v>
      </c>
      <c r="C27" s="920">
        <v>3.75</v>
      </c>
      <c r="D27" s="893">
        <v>551.89237140481021</v>
      </c>
      <c r="E27" s="892">
        <v>635.51586127722692</v>
      </c>
      <c r="F27" s="892">
        <v>635.51586127722692</v>
      </c>
      <c r="G27" s="892">
        <v>643.93795012775229</v>
      </c>
      <c r="H27" s="892">
        <v>643.93795012775229</v>
      </c>
      <c r="I27" s="891">
        <v>15.152137301618779</v>
      </c>
      <c r="J27" s="891">
        <v>0</v>
      </c>
      <c r="K27" s="890">
        <v>1.3252366091381447</v>
      </c>
      <c r="L27" s="889">
        <v>0</v>
      </c>
    </row>
    <row r="28" spans="1:12" s="878" customFormat="1" ht="13.8">
      <c r="A28" s="895">
        <v>1.6</v>
      </c>
      <c r="B28" s="902" t="s">
        <v>810</v>
      </c>
      <c r="C28" s="901">
        <v>7.9</v>
      </c>
      <c r="D28" s="900">
        <v>365.21673065799683</v>
      </c>
      <c r="E28" s="899">
        <v>387.80592760878858</v>
      </c>
      <c r="F28" s="899">
        <v>387.80592760878858</v>
      </c>
      <c r="G28" s="899">
        <v>394.5358516545615</v>
      </c>
      <c r="H28" s="899">
        <v>394.5358516545615</v>
      </c>
      <c r="I28" s="898">
        <v>6.1851484487289667</v>
      </c>
      <c r="J28" s="898">
        <v>0</v>
      </c>
      <c r="K28" s="897">
        <v>1.7353845226837166</v>
      </c>
      <c r="L28" s="896">
        <v>0</v>
      </c>
    </row>
    <row r="29" spans="1:12" ht="13.8">
      <c r="A29" s="895"/>
      <c r="B29" s="894" t="s">
        <v>809</v>
      </c>
      <c r="C29" s="920">
        <v>2.2400000000000002</v>
      </c>
      <c r="D29" s="893">
        <v>352.90485423419631</v>
      </c>
      <c r="E29" s="892">
        <v>379.85049863427173</v>
      </c>
      <c r="F29" s="892">
        <v>379.85049863427173</v>
      </c>
      <c r="G29" s="892">
        <v>390.50801281761596</v>
      </c>
      <c r="H29" s="892">
        <v>390.50801281761596</v>
      </c>
      <c r="I29" s="891">
        <v>7.6353850270910755</v>
      </c>
      <c r="J29" s="891">
        <v>0</v>
      </c>
      <c r="K29" s="890">
        <v>2.8057128321965337</v>
      </c>
      <c r="L29" s="889">
        <v>0</v>
      </c>
    </row>
    <row r="30" spans="1:12" ht="13.8">
      <c r="A30" s="919"/>
      <c r="B30" s="918" t="s">
        <v>808</v>
      </c>
      <c r="C30" s="917">
        <v>5.66</v>
      </c>
      <c r="D30" s="916">
        <v>370.08053714621883</v>
      </c>
      <c r="E30" s="916">
        <v>390.9487196358466</v>
      </c>
      <c r="F30" s="916">
        <v>390.9487196358466</v>
      </c>
      <c r="G30" s="916">
        <v>396.12704929124146</v>
      </c>
      <c r="H30" s="916">
        <v>396.12704929124146</v>
      </c>
      <c r="I30" s="915">
        <v>5.6388219306390539</v>
      </c>
      <c r="J30" s="915">
        <v>0</v>
      </c>
      <c r="K30" s="914">
        <v>1.3245547038031731</v>
      </c>
      <c r="L30" s="913">
        <v>0</v>
      </c>
    </row>
    <row r="31" spans="1:12" s="904" customFormat="1" ht="13.8">
      <c r="A31" s="912">
        <v>2</v>
      </c>
      <c r="B31" s="911" t="s">
        <v>807</v>
      </c>
      <c r="C31" s="910">
        <v>73.03</v>
      </c>
      <c r="D31" s="909">
        <v>644.75305185881848</v>
      </c>
      <c r="E31" s="908">
        <v>694.2952677608223</v>
      </c>
      <c r="F31" s="908">
        <v>694.2952677608223</v>
      </c>
      <c r="G31" s="908">
        <v>717.64213583612059</v>
      </c>
      <c r="H31" s="908">
        <v>724.09064700237377</v>
      </c>
      <c r="I31" s="907">
        <v>7.6839056068325675</v>
      </c>
      <c r="J31" s="907">
        <v>0</v>
      </c>
      <c r="K31" s="906">
        <v>4.291456477536542</v>
      </c>
      <c r="L31" s="905">
        <v>0.89856919545840697</v>
      </c>
    </row>
    <row r="32" spans="1:12" ht="13.8">
      <c r="A32" s="895">
        <v>2.1</v>
      </c>
      <c r="B32" s="902" t="s">
        <v>806</v>
      </c>
      <c r="C32" s="901">
        <v>39.49</v>
      </c>
      <c r="D32" s="900">
        <v>729.91037194723037</v>
      </c>
      <c r="E32" s="899">
        <v>773.29552415196611</v>
      </c>
      <c r="F32" s="899">
        <v>773.29552415196611</v>
      </c>
      <c r="G32" s="899">
        <v>774.54740650007295</v>
      </c>
      <c r="H32" s="899">
        <v>786.47142862702026</v>
      </c>
      <c r="I32" s="898">
        <v>5.9439013161292991</v>
      </c>
      <c r="J32" s="898">
        <v>0</v>
      </c>
      <c r="K32" s="897">
        <v>1.7038640550135682</v>
      </c>
      <c r="L32" s="903">
        <v>1.5394825451456882</v>
      </c>
    </row>
    <row r="33" spans="1:12" ht="13.8">
      <c r="A33" s="895"/>
      <c r="B33" s="894" t="s">
        <v>796</v>
      </c>
      <c r="C33" s="891">
        <v>20.49</v>
      </c>
      <c r="D33" s="893">
        <v>686.93894261368462</v>
      </c>
      <c r="E33" s="892">
        <v>725.49502809782359</v>
      </c>
      <c r="F33" s="892">
        <v>725.49502809782359</v>
      </c>
      <c r="G33" s="892">
        <v>727.00025778737199</v>
      </c>
      <c r="H33" s="892">
        <v>737.92915673815173</v>
      </c>
      <c r="I33" s="891">
        <v>5.6127383515978408</v>
      </c>
      <c r="J33" s="891">
        <v>0</v>
      </c>
      <c r="K33" s="890">
        <v>1.7138819921246267</v>
      </c>
      <c r="L33" s="889">
        <v>1.503286805432765</v>
      </c>
    </row>
    <row r="34" spans="1:12" ht="13.8">
      <c r="A34" s="895"/>
      <c r="B34" s="894" t="s">
        <v>795</v>
      </c>
      <c r="C34" s="891">
        <v>19</v>
      </c>
      <c r="D34" s="893">
        <v>776.28515170088792</v>
      </c>
      <c r="E34" s="892">
        <v>824.8818341957865</v>
      </c>
      <c r="F34" s="892">
        <v>824.8818341957865</v>
      </c>
      <c r="G34" s="892">
        <v>825.86030401508685</v>
      </c>
      <c r="H34" s="892">
        <v>838.85826337982826</v>
      </c>
      <c r="I34" s="891">
        <v>6.2601587043653097</v>
      </c>
      <c r="J34" s="891">
        <v>0</v>
      </c>
      <c r="K34" s="890">
        <v>1.6943553130452926</v>
      </c>
      <c r="L34" s="889">
        <v>1.5738690068464649</v>
      </c>
    </row>
    <row r="35" spans="1:12" ht="13.8">
      <c r="A35" s="895">
        <v>2.2000000000000002</v>
      </c>
      <c r="B35" s="902" t="s">
        <v>805</v>
      </c>
      <c r="C35" s="901">
        <v>25.25</v>
      </c>
      <c r="D35" s="900">
        <v>542.50006294394859</v>
      </c>
      <c r="E35" s="899">
        <v>605.89749462859697</v>
      </c>
      <c r="F35" s="899">
        <v>605.89749462859697</v>
      </c>
      <c r="G35" s="899">
        <v>669.60174421782949</v>
      </c>
      <c r="H35" s="899">
        <v>669.60174421782949</v>
      </c>
      <c r="I35" s="898">
        <v>11.686161166620664</v>
      </c>
      <c r="J35" s="898">
        <v>0</v>
      </c>
      <c r="K35" s="897">
        <v>10.514030863963541</v>
      </c>
      <c r="L35" s="896">
        <v>0</v>
      </c>
    </row>
    <row r="36" spans="1:12" ht="13.8">
      <c r="A36" s="895"/>
      <c r="B36" s="894" t="s">
        <v>804</v>
      </c>
      <c r="C36" s="891">
        <v>6.31</v>
      </c>
      <c r="D36" s="893">
        <v>514.42571456606231</v>
      </c>
      <c r="E36" s="892">
        <v>587.41501545282051</v>
      </c>
      <c r="F36" s="892">
        <v>587.41501545282051</v>
      </c>
      <c r="G36" s="892">
        <v>641.92688597796575</v>
      </c>
      <c r="H36" s="892">
        <v>641.92688597796575</v>
      </c>
      <c r="I36" s="891">
        <v>14.188501628136436</v>
      </c>
      <c r="J36" s="891">
        <v>0</v>
      </c>
      <c r="K36" s="890">
        <v>9.2799586478264757</v>
      </c>
      <c r="L36" s="889">
        <v>0</v>
      </c>
    </row>
    <row r="37" spans="1:12" ht="13.8">
      <c r="A37" s="895"/>
      <c r="B37" s="894" t="s">
        <v>799</v>
      </c>
      <c r="C37" s="891">
        <v>6.31</v>
      </c>
      <c r="D37" s="893">
        <v>516.27703231895055</v>
      </c>
      <c r="E37" s="892">
        <v>578.19588682831147</v>
      </c>
      <c r="F37" s="892">
        <v>578.19588682831147</v>
      </c>
      <c r="G37" s="892">
        <v>651.79457341958221</v>
      </c>
      <c r="H37" s="892">
        <v>651.79457341958221</v>
      </c>
      <c r="I37" s="891">
        <v>11.993338969824265</v>
      </c>
      <c r="J37" s="891">
        <v>0</v>
      </c>
      <c r="K37" s="890">
        <v>12.729022856768452</v>
      </c>
      <c r="L37" s="889">
        <v>0</v>
      </c>
    </row>
    <row r="38" spans="1:12" ht="13.8">
      <c r="A38" s="895"/>
      <c r="B38" s="894" t="s">
        <v>803</v>
      </c>
      <c r="C38" s="891">
        <v>6.31</v>
      </c>
      <c r="D38" s="893">
        <v>528.70800813045764</v>
      </c>
      <c r="E38" s="892">
        <v>584.04841234292644</v>
      </c>
      <c r="F38" s="892">
        <v>584.04841234292644</v>
      </c>
      <c r="G38" s="892">
        <v>645.87238874118736</v>
      </c>
      <c r="H38" s="892">
        <v>645.87238874118736</v>
      </c>
      <c r="I38" s="891">
        <v>10.46710156862494</v>
      </c>
      <c r="J38" s="891">
        <v>0</v>
      </c>
      <c r="K38" s="890">
        <v>10.585419819951625</v>
      </c>
      <c r="L38" s="889">
        <v>0</v>
      </c>
    </row>
    <row r="39" spans="1:12" ht="13.8">
      <c r="A39" s="895"/>
      <c r="B39" s="894" t="s">
        <v>798</v>
      </c>
      <c r="C39" s="891">
        <v>6.32</v>
      </c>
      <c r="D39" s="893">
        <v>610.51078065186562</v>
      </c>
      <c r="E39" s="892">
        <v>673.85201282759863</v>
      </c>
      <c r="F39" s="892">
        <v>673.85201282759863</v>
      </c>
      <c r="G39" s="892">
        <v>738.73311557129375</v>
      </c>
      <c r="H39" s="892">
        <v>738.73311557129375</v>
      </c>
      <c r="I39" s="891">
        <v>10.375120994276486</v>
      </c>
      <c r="J39" s="891">
        <v>0</v>
      </c>
      <c r="K39" s="890">
        <v>9.6283904341908624</v>
      </c>
      <c r="L39" s="889">
        <v>0</v>
      </c>
    </row>
    <row r="40" spans="1:12" ht="13.8">
      <c r="A40" s="895">
        <v>2.2999999999999998</v>
      </c>
      <c r="B40" s="902" t="s">
        <v>802</v>
      </c>
      <c r="C40" s="901">
        <v>8.2899999999999991</v>
      </c>
      <c r="D40" s="900">
        <v>550.44273964787089</v>
      </c>
      <c r="E40" s="899">
        <v>587.12144851394805</v>
      </c>
      <c r="F40" s="899">
        <v>587.12144851394805</v>
      </c>
      <c r="G40" s="899">
        <v>592.82445308174033</v>
      </c>
      <c r="H40" s="899">
        <v>592.82445308174033</v>
      </c>
      <c r="I40" s="898">
        <v>6.6634921716909616</v>
      </c>
      <c r="J40" s="898">
        <v>0</v>
      </c>
      <c r="K40" s="897">
        <v>0.97135006432264959</v>
      </c>
      <c r="L40" s="903">
        <v>0</v>
      </c>
    </row>
    <row r="41" spans="1:12" s="878" customFormat="1" ht="13.8">
      <c r="A41" s="895"/>
      <c r="B41" s="902" t="s">
        <v>801</v>
      </c>
      <c r="C41" s="901">
        <v>2.76</v>
      </c>
      <c r="D41" s="893">
        <v>504.44039507625212</v>
      </c>
      <c r="E41" s="899">
        <v>532.24605307191712</v>
      </c>
      <c r="F41" s="899">
        <v>532.24605307191712</v>
      </c>
      <c r="G41" s="899">
        <v>537.58230412749901</v>
      </c>
      <c r="H41" s="899">
        <v>537.58230412749901</v>
      </c>
      <c r="I41" s="898">
        <v>5.5121790933221746</v>
      </c>
      <c r="J41" s="898">
        <v>0</v>
      </c>
      <c r="K41" s="897">
        <v>1.0025910055665292</v>
      </c>
      <c r="L41" s="896">
        <v>0</v>
      </c>
    </row>
    <row r="42" spans="1:12" ht="13.8">
      <c r="A42" s="895"/>
      <c r="B42" s="894" t="s">
        <v>799</v>
      </c>
      <c r="C42" s="891">
        <v>1.38</v>
      </c>
      <c r="D42" s="893">
        <v>488.13118731125991</v>
      </c>
      <c r="E42" s="892">
        <v>516.73032641943041</v>
      </c>
      <c r="F42" s="892">
        <v>516.73032641943041</v>
      </c>
      <c r="G42" s="892">
        <v>522.56057694285823</v>
      </c>
      <c r="H42" s="892">
        <v>522.56057694285823</v>
      </c>
      <c r="I42" s="891">
        <v>5.8589042969577889</v>
      </c>
      <c r="J42" s="891">
        <v>0</v>
      </c>
      <c r="K42" s="890">
        <v>1.1282965650240158</v>
      </c>
      <c r="L42" s="889">
        <v>0</v>
      </c>
    </row>
    <row r="43" spans="1:12" ht="13.8">
      <c r="A43" s="895"/>
      <c r="B43" s="894" t="s">
        <v>798</v>
      </c>
      <c r="C43" s="891">
        <v>1.38</v>
      </c>
      <c r="D43" s="893">
        <v>520.74960284124415</v>
      </c>
      <c r="E43" s="892">
        <v>547.76177972440382</v>
      </c>
      <c r="F43" s="892">
        <v>547.76177972440382</v>
      </c>
      <c r="G43" s="892">
        <v>552.60403131213991</v>
      </c>
      <c r="H43" s="892">
        <v>552.60403131213991</v>
      </c>
      <c r="I43" s="891">
        <v>5.1871718645159604</v>
      </c>
      <c r="J43" s="891">
        <v>0</v>
      </c>
      <c r="K43" s="890">
        <v>0.88400683782143119</v>
      </c>
      <c r="L43" s="889">
        <v>0</v>
      </c>
    </row>
    <row r="44" spans="1:12" ht="13.8">
      <c r="A44" s="895"/>
      <c r="B44" s="902" t="s">
        <v>800</v>
      </c>
      <c r="C44" s="901">
        <v>2.76</v>
      </c>
      <c r="D44" s="900">
        <v>488.46270103031054</v>
      </c>
      <c r="E44" s="899">
        <v>518.09559610842257</v>
      </c>
      <c r="F44" s="899">
        <v>518.09559610842257</v>
      </c>
      <c r="G44" s="899">
        <v>523.88031460495984</v>
      </c>
      <c r="H44" s="899">
        <v>523.88031460495984</v>
      </c>
      <c r="I44" s="898">
        <v>6.0665625063300865</v>
      </c>
      <c r="J44" s="898">
        <v>0</v>
      </c>
      <c r="K44" s="897">
        <v>1.1165349676754772</v>
      </c>
      <c r="L44" s="896">
        <v>0</v>
      </c>
    </row>
    <row r="45" spans="1:12" ht="13.8">
      <c r="A45" s="895"/>
      <c r="B45" s="894" t="s">
        <v>799</v>
      </c>
      <c r="C45" s="891">
        <v>1.38</v>
      </c>
      <c r="D45" s="893">
        <v>464.53577166932644</v>
      </c>
      <c r="E45" s="892">
        <v>495.74505186524459</v>
      </c>
      <c r="F45" s="892">
        <v>495.74505186524459</v>
      </c>
      <c r="G45" s="892">
        <v>501.28836610505607</v>
      </c>
      <c r="H45" s="892">
        <v>501.28836610505607</v>
      </c>
      <c r="I45" s="891">
        <v>6.7183803916254874</v>
      </c>
      <c r="J45" s="891">
        <v>0</v>
      </c>
      <c r="K45" s="890">
        <v>1.1181784304159521</v>
      </c>
      <c r="L45" s="889">
        <v>0</v>
      </c>
    </row>
    <row r="46" spans="1:12" ht="13.8">
      <c r="A46" s="895"/>
      <c r="B46" s="894" t="s">
        <v>798</v>
      </c>
      <c r="C46" s="891">
        <v>1.38</v>
      </c>
      <c r="D46" s="893">
        <v>512.38963039129453</v>
      </c>
      <c r="E46" s="892">
        <v>540.44614035160043</v>
      </c>
      <c r="F46" s="892">
        <v>540.44614035160043</v>
      </c>
      <c r="G46" s="892">
        <v>546.4722631048636</v>
      </c>
      <c r="H46" s="892">
        <v>546.4722631048636</v>
      </c>
      <c r="I46" s="891">
        <v>5.4756201718758604</v>
      </c>
      <c r="J46" s="891">
        <v>0</v>
      </c>
      <c r="K46" s="890">
        <v>1.115027438135229</v>
      </c>
      <c r="L46" s="889">
        <v>0</v>
      </c>
    </row>
    <row r="47" spans="1:12" ht="13.8">
      <c r="A47" s="895"/>
      <c r="B47" s="902" t="s">
        <v>797</v>
      </c>
      <c r="C47" s="901">
        <v>2.77</v>
      </c>
      <c r="D47" s="900">
        <v>658.1402088972369</v>
      </c>
      <c r="E47" s="899">
        <v>710.69578014027093</v>
      </c>
      <c r="F47" s="899">
        <v>710.69578014027093</v>
      </c>
      <c r="G47" s="899">
        <v>716.68307220819463</v>
      </c>
      <c r="H47" s="899">
        <v>716.68307220819463</v>
      </c>
      <c r="I47" s="898">
        <v>7.9854673111516377</v>
      </c>
      <c r="J47" s="898">
        <v>0</v>
      </c>
      <c r="K47" s="897">
        <v>0.84245499062087958</v>
      </c>
      <c r="L47" s="896">
        <v>0</v>
      </c>
    </row>
    <row r="48" spans="1:12" ht="13.8">
      <c r="A48" s="895"/>
      <c r="B48" s="894" t="s">
        <v>796</v>
      </c>
      <c r="C48" s="891">
        <v>1.38</v>
      </c>
      <c r="D48" s="893">
        <v>636.44264438373727</v>
      </c>
      <c r="E48" s="892">
        <v>687.01273144240349</v>
      </c>
      <c r="F48" s="892">
        <v>687.01273144240349</v>
      </c>
      <c r="G48" s="892">
        <v>695.67074872049238</v>
      </c>
      <c r="H48" s="892">
        <v>695.67074872049238</v>
      </c>
      <c r="I48" s="891">
        <v>7.9457414591746556</v>
      </c>
      <c r="J48" s="891">
        <v>0</v>
      </c>
      <c r="K48" s="890">
        <v>1.2602411690262585</v>
      </c>
      <c r="L48" s="889">
        <v>0</v>
      </c>
    </row>
    <row r="49" spans="1:12" ht="14.4" thickBot="1">
      <c r="A49" s="888"/>
      <c r="B49" s="887" t="s">
        <v>795</v>
      </c>
      <c r="C49" s="884">
        <v>1.39</v>
      </c>
      <c r="D49" s="886">
        <v>679.72357570277097</v>
      </c>
      <c r="E49" s="885">
        <v>734.25418121341283</v>
      </c>
      <c r="F49" s="885">
        <v>734.25418121341283</v>
      </c>
      <c r="G49" s="885">
        <v>737.5848045196459</v>
      </c>
      <c r="H49" s="885">
        <v>737.5848045196459</v>
      </c>
      <c r="I49" s="884">
        <v>8.0224678766309268</v>
      </c>
      <c r="J49" s="884">
        <v>0</v>
      </c>
      <c r="K49" s="883">
        <v>0.45360631119987715</v>
      </c>
      <c r="L49" s="882">
        <v>0</v>
      </c>
    </row>
    <row r="50" spans="1:12" ht="13.8" thickTop="1">
      <c r="A50" s="880"/>
      <c r="B50" s="881" t="s">
        <v>74</v>
      </c>
      <c r="C50" s="880"/>
      <c r="D50" s="879"/>
      <c r="E50" s="879"/>
      <c r="F50" s="879"/>
      <c r="G50" s="879"/>
      <c r="H50" s="879"/>
      <c r="I50" s="879"/>
      <c r="J50" s="879"/>
      <c r="K50" s="879"/>
      <c r="L50" s="879"/>
    </row>
    <row r="51" spans="1:12" ht="41.4" customHeight="1">
      <c r="A51" s="3585" t="s">
        <v>1646</v>
      </c>
      <c r="B51" s="3585"/>
      <c r="C51" s="3585"/>
      <c r="D51" s="3585"/>
      <c r="E51" s="3585"/>
      <c r="F51" s="3585"/>
      <c r="G51" s="3585"/>
      <c r="H51" s="3585"/>
      <c r="I51" s="3585"/>
      <c r="J51" s="3585"/>
      <c r="K51" s="3585"/>
      <c r="L51" s="3585"/>
    </row>
    <row r="52" spans="1:12">
      <c r="D52" s="879"/>
      <c r="E52" s="879"/>
      <c r="G52" s="879"/>
      <c r="H52" s="879"/>
      <c r="I52" s="879"/>
      <c r="J52" s="879"/>
      <c r="K52" s="879"/>
      <c r="L52" s="879"/>
    </row>
    <row r="53" spans="1:12">
      <c r="D53" s="879"/>
      <c r="E53" s="879"/>
      <c r="F53" s="879"/>
      <c r="G53" s="879"/>
      <c r="H53" s="879"/>
      <c r="I53" s="879"/>
      <c r="J53" s="879"/>
      <c r="K53" s="879"/>
      <c r="L53" s="879"/>
    </row>
    <row r="54" spans="1:12">
      <c r="D54" s="879"/>
      <c r="E54" s="879"/>
      <c r="F54" s="879"/>
      <c r="G54" s="879"/>
      <c r="H54" s="879"/>
      <c r="I54" s="879"/>
      <c r="J54" s="879"/>
      <c r="K54" s="879"/>
      <c r="L54" s="879"/>
    </row>
    <row r="55" spans="1:12">
      <c r="D55" s="879"/>
      <c r="E55" s="879"/>
      <c r="F55" s="879"/>
      <c r="G55" s="879"/>
      <c r="H55" s="879"/>
      <c r="I55" s="879"/>
      <c r="J55" s="879"/>
      <c r="K55" s="879"/>
      <c r="L55" s="879"/>
    </row>
    <row r="56" spans="1:12">
      <c r="D56" s="879"/>
      <c r="E56" s="879"/>
      <c r="F56" s="879"/>
      <c r="G56" s="879"/>
      <c r="H56" s="879"/>
      <c r="I56" s="879"/>
      <c r="J56" s="879"/>
      <c r="K56" s="879"/>
      <c r="L56" s="879"/>
    </row>
    <row r="57" spans="1:12">
      <c r="D57" s="879"/>
      <c r="E57" s="879"/>
      <c r="F57" s="879"/>
      <c r="G57" s="879"/>
      <c r="H57" s="879"/>
      <c r="I57" s="879"/>
      <c r="J57" s="879"/>
      <c r="K57" s="879"/>
      <c r="L57" s="879"/>
    </row>
    <row r="58" spans="1:12">
      <c r="D58" s="879"/>
      <c r="E58" s="879"/>
      <c r="F58" s="879"/>
      <c r="G58" s="879"/>
      <c r="H58" s="879"/>
      <c r="I58" s="879"/>
      <c r="J58" s="879"/>
      <c r="K58" s="879"/>
      <c r="L58" s="879"/>
    </row>
    <row r="59" spans="1:12">
      <c r="D59" s="879"/>
      <c r="E59" s="879"/>
      <c r="F59" s="879"/>
      <c r="G59" s="879"/>
      <c r="H59" s="879"/>
      <c r="I59" s="879"/>
      <c r="J59" s="879"/>
      <c r="K59" s="879"/>
      <c r="L59" s="879"/>
    </row>
    <row r="60" spans="1:12">
      <c r="D60" s="879"/>
      <c r="E60" s="879"/>
      <c r="F60" s="879"/>
      <c r="G60" s="879"/>
      <c r="H60" s="879"/>
      <c r="I60" s="879"/>
      <c r="J60" s="879"/>
      <c r="K60" s="879"/>
      <c r="L60" s="879"/>
    </row>
    <row r="61" spans="1:12">
      <c r="D61" s="879"/>
      <c r="E61" s="879"/>
      <c r="F61" s="879"/>
      <c r="G61" s="879"/>
      <c r="H61" s="879"/>
      <c r="I61" s="879"/>
      <c r="J61" s="879"/>
      <c r="K61" s="879"/>
      <c r="L61" s="879"/>
    </row>
    <row r="62" spans="1:12">
      <c r="D62" s="879"/>
      <c r="E62" s="879"/>
      <c r="F62" s="879"/>
      <c r="G62" s="879"/>
      <c r="H62" s="879"/>
      <c r="I62" s="879"/>
      <c r="J62" s="879"/>
      <c r="K62" s="879"/>
      <c r="L62" s="879"/>
    </row>
    <row r="63" spans="1:12">
      <c r="D63" s="879"/>
      <c r="E63" s="879"/>
      <c r="F63" s="879"/>
      <c r="G63" s="879"/>
      <c r="H63" s="879"/>
      <c r="I63" s="879"/>
      <c r="J63" s="879"/>
      <c r="K63" s="879"/>
      <c r="L63" s="879"/>
    </row>
    <row r="64" spans="1:12">
      <c r="D64" s="879"/>
      <c r="E64" s="879"/>
      <c r="F64" s="879"/>
      <c r="G64" s="879"/>
      <c r="H64" s="879"/>
      <c r="I64" s="879"/>
      <c r="J64" s="879"/>
      <c r="K64" s="879"/>
      <c r="L64" s="879"/>
    </row>
    <row r="65" spans="1:12">
      <c r="A65" s="877"/>
      <c r="D65" s="879"/>
      <c r="E65" s="879"/>
      <c r="F65" s="879"/>
      <c r="G65" s="879"/>
      <c r="H65" s="879"/>
      <c r="I65" s="879"/>
      <c r="J65" s="879"/>
      <c r="K65" s="879"/>
      <c r="L65" s="879"/>
    </row>
    <row r="66" spans="1:12">
      <c r="A66" s="877"/>
      <c r="D66" s="879"/>
      <c r="E66" s="879"/>
      <c r="F66" s="879"/>
      <c r="G66" s="879"/>
      <c r="H66" s="879"/>
      <c r="I66" s="879"/>
      <c r="J66" s="879"/>
      <c r="K66" s="879"/>
      <c r="L66" s="879"/>
    </row>
    <row r="67" spans="1:12">
      <c r="A67" s="877"/>
      <c r="D67" s="879"/>
      <c r="E67" s="879"/>
      <c r="F67" s="879"/>
      <c r="G67" s="879"/>
      <c r="H67" s="879"/>
      <c r="I67" s="879"/>
      <c r="J67" s="879"/>
      <c r="K67" s="879"/>
      <c r="L67" s="879"/>
    </row>
    <row r="68" spans="1:12">
      <c r="A68" s="877"/>
      <c r="D68" s="879"/>
      <c r="E68" s="879"/>
      <c r="F68" s="879"/>
      <c r="G68" s="879"/>
      <c r="H68" s="879"/>
      <c r="I68" s="879"/>
      <c r="J68" s="879"/>
      <c r="K68" s="879"/>
      <c r="L68" s="879"/>
    </row>
    <row r="69" spans="1:12">
      <c r="A69" s="877"/>
      <c r="D69" s="879"/>
      <c r="E69" s="879"/>
      <c r="F69" s="879"/>
      <c r="G69" s="879"/>
      <c r="H69" s="879"/>
      <c r="I69" s="879"/>
      <c r="J69" s="879"/>
      <c r="K69" s="879"/>
      <c r="L69" s="879"/>
    </row>
    <row r="70" spans="1:12">
      <c r="A70" s="877"/>
      <c r="D70" s="879"/>
      <c r="E70" s="879"/>
      <c r="F70" s="879"/>
      <c r="G70" s="879"/>
      <c r="H70" s="879"/>
      <c r="I70" s="879"/>
      <c r="J70" s="879"/>
      <c r="K70" s="879"/>
      <c r="L70" s="879"/>
    </row>
    <row r="71" spans="1:12">
      <c r="A71" s="877"/>
      <c r="D71" s="879"/>
      <c r="E71" s="879"/>
      <c r="F71" s="879"/>
      <c r="G71" s="879"/>
      <c r="H71" s="879"/>
      <c r="I71" s="879"/>
      <c r="J71" s="879"/>
      <c r="K71" s="879"/>
      <c r="L71" s="879"/>
    </row>
    <row r="72" spans="1:12">
      <c r="A72" s="877"/>
      <c r="D72" s="879"/>
      <c r="E72" s="879"/>
      <c r="F72" s="879"/>
      <c r="G72" s="879"/>
      <c r="H72" s="879"/>
      <c r="I72" s="879"/>
      <c r="J72" s="879"/>
      <c r="K72" s="879"/>
      <c r="L72" s="879"/>
    </row>
    <row r="73" spans="1:12">
      <c r="A73" s="877"/>
      <c r="D73" s="879"/>
      <c r="E73" s="879"/>
      <c r="F73" s="879"/>
      <c r="G73" s="879"/>
      <c r="H73" s="879"/>
      <c r="I73" s="879"/>
      <c r="J73" s="879"/>
      <c r="K73" s="879"/>
      <c r="L73" s="879"/>
    </row>
    <row r="74" spans="1:12">
      <c r="A74" s="877"/>
      <c r="D74" s="879"/>
      <c r="E74" s="879"/>
      <c r="F74" s="879"/>
      <c r="G74" s="879"/>
      <c r="H74" s="879"/>
      <c r="I74" s="879"/>
      <c r="J74" s="879"/>
      <c r="K74" s="879"/>
      <c r="L74" s="879"/>
    </row>
    <row r="75" spans="1:12">
      <c r="A75" s="877"/>
      <c r="D75" s="879"/>
      <c r="E75" s="879"/>
      <c r="F75" s="879"/>
      <c r="G75" s="879"/>
      <c r="H75" s="879"/>
      <c r="I75" s="879"/>
      <c r="J75" s="879"/>
      <c r="K75" s="879"/>
      <c r="L75" s="879"/>
    </row>
    <row r="76" spans="1:12">
      <c r="A76" s="877"/>
      <c r="D76" s="879"/>
      <c r="E76" s="879"/>
      <c r="F76" s="879"/>
      <c r="G76" s="879"/>
      <c r="H76" s="879"/>
      <c r="I76" s="879"/>
      <c r="J76" s="879"/>
      <c r="K76" s="879"/>
      <c r="L76" s="879"/>
    </row>
    <row r="77" spans="1:12">
      <c r="A77" s="877"/>
      <c r="D77" s="879"/>
      <c r="E77" s="879"/>
      <c r="F77" s="879"/>
      <c r="G77" s="879"/>
      <c r="H77" s="879"/>
      <c r="I77" s="879"/>
      <c r="J77" s="879"/>
      <c r="K77" s="879"/>
      <c r="L77" s="879"/>
    </row>
    <row r="78" spans="1:12">
      <c r="A78" s="877"/>
      <c r="D78" s="879"/>
      <c r="E78" s="879"/>
      <c r="F78" s="879"/>
      <c r="G78" s="879"/>
      <c r="H78" s="879"/>
      <c r="I78" s="879"/>
      <c r="J78" s="879"/>
      <c r="K78" s="879"/>
      <c r="L78" s="879"/>
    </row>
    <row r="79" spans="1:12">
      <c r="A79" s="877"/>
      <c r="D79" s="879"/>
      <c r="E79" s="879"/>
      <c r="F79" s="879"/>
      <c r="G79" s="879"/>
      <c r="H79" s="879"/>
      <c r="I79" s="879"/>
      <c r="J79" s="879"/>
      <c r="K79" s="879"/>
      <c r="L79" s="879"/>
    </row>
    <row r="80" spans="1:12">
      <c r="A80" s="877"/>
      <c r="D80" s="879"/>
      <c r="E80" s="879"/>
      <c r="F80" s="879"/>
      <c r="G80" s="879"/>
      <c r="H80" s="879"/>
      <c r="I80" s="879"/>
      <c r="J80" s="879"/>
      <c r="K80" s="879"/>
      <c r="L80" s="879"/>
    </row>
    <row r="81" spans="1:12">
      <c r="A81" s="877"/>
      <c r="D81" s="879"/>
      <c r="E81" s="879"/>
      <c r="F81" s="879"/>
      <c r="G81" s="879"/>
      <c r="H81" s="879"/>
      <c r="I81" s="879"/>
      <c r="J81" s="879"/>
      <c r="K81" s="879"/>
      <c r="L81" s="879"/>
    </row>
    <row r="82" spans="1:12">
      <c r="A82" s="877"/>
      <c r="D82" s="879"/>
      <c r="E82" s="879"/>
      <c r="F82" s="879"/>
      <c r="G82" s="879"/>
      <c r="H82" s="879"/>
      <c r="I82" s="879"/>
      <c r="J82" s="879"/>
      <c r="K82" s="879"/>
      <c r="L82" s="879"/>
    </row>
    <row r="83" spans="1:12">
      <c r="A83" s="877"/>
      <c r="D83" s="879"/>
      <c r="E83" s="879"/>
      <c r="F83" s="879"/>
      <c r="G83" s="879"/>
      <c r="H83" s="879"/>
      <c r="I83" s="879"/>
      <c r="J83" s="879"/>
      <c r="K83" s="879"/>
      <c r="L83" s="879"/>
    </row>
    <row r="84" spans="1:12">
      <c r="A84" s="877"/>
      <c r="D84" s="879"/>
      <c r="E84" s="879"/>
      <c r="F84" s="879"/>
      <c r="G84" s="879"/>
      <c r="H84" s="879"/>
      <c r="I84" s="879"/>
      <c r="J84" s="879"/>
      <c r="K84" s="879"/>
      <c r="L84" s="879"/>
    </row>
    <row r="85" spans="1:12">
      <c r="A85" s="877"/>
      <c r="D85" s="879"/>
      <c r="E85" s="879"/>
      <c r="F85" s="879"/>
      <c r="G85" s="879"/>
      <c r="H85" s="879"/>
      <c r="I85" s="879"/>
      <c r="J85" s="879"/>
      <c r="K85" s="879"/>
      <c r="L85" s="879"/>
    </row>
    <row r="86" spans="1:12">
      <c r="A86" s="877"/>
      <c r="D86" s="879"/>
      <c r="E86" s="879"/>
      <c r="F86" s="879"/>
      <c r="G86" s="879"/>
      <c r="H86" s="879"/>
      <c r="I86" s="879"/>
      <c r="J86" s="879"/>
      <c r="K86" s="879"/>
      <c r="L86" s="879"/>
    </row>
    <row r="87" spans="1:12">
      <c r="A87" s="877"/>
      <c r="D87" s="879"/>
      <c r="E87" s="879"/>
      <c r="F87" s="879"/>
      <c r="G87" s="879"/>
      <c r="H87" s="879"/>
      <c r="I87" s="879"/>
      <c r="J87" s="879"/>
      <c r="K87" s="879"/>
      <c r="L87" s="879"/>
    </row>
    <row r="88" spans="1:12">
      <c r="A88" s="877"/>
      <c r="D88" s="879"/>
      <c r="E88" s="879"/>
      <c r="F88" s="879"/>
      <c r="G88" s="879"/>
      <c r="H88" s="879"/>
      <c r="I88" s="879"/>
      <c r="J88" s="879"/>
      <c r="K88" s="879"/>
      <c r="L88" s="879"/>
    </row>
    <row r="89" spans="1:12">
      <c r="A89" s="877"/>
      <c r="D89" s="879"/>
      <c r="E89" s="879"/>
      <c r="F89" s="879"/>
      <c r="G89" s="879"/>
      <c r="H89" s="879"/>
      <c r="I89" s="879"/>
      <c r="J89" s="879"/>
      <c r="K89" s="879"/>
      <c r="L89" s="879"/>
    </row>
    <row r="90" spans="1:12">
      <c r="A90" s="877"/>
      <c r="D90" s="879"/>
      <c r="E90" s="879"/>
      <c r="F90" s="879"/>
      <c r="G90" s="879"/>
      <c r="H90" s="879"/>
      <c r="I90" s="879"/>
      <c r="J90" s="879"/>
      <c r="K90" s="879"/>
      <c r="L90" s="879"/>
    </row>
    <row r="91" spans="1:12">
      <c r="A91" s="877"/>
      <c r="D91" s="879"/>
      <c r="E91" s="879"/>
      <c r="F91" s="879"/>
      <c r="G91" s="879"/>
      <c r="H91" s="879"/>
      <c r="I91" s="879"/>
      <c r="J91" s="879"/>
      <c r="K91" s="879"/>
      <c r="L91" s="879"/>
    </row>
    <row r="92" spans="1:12">
      <c r="A92" s="877"/>
      <c r="D92" s="879"/>
      <c r="E92" s="879"/>
      <c r="F92" s="879"/>
      <c r="G92" s="879"/>
      <c r="H92" s="879"/>
      <c r="I92" s="879"/>
      <c r="J92" s="879"/>
      <c r="K92" s="879"/>
      <c r="L92" s="879"/>
    </row>
    <row r="93" spans="1:12">
      <c r="A93" s="877"/>
      <c r="D93" s="879"/>
      <c r="E93" s="879"/>
      <c r="F93" s="879"/>
      <c r="G93" s="879"/>
      <c r="H93" s="879"/>
      <c r="I93" s="879"/>
      <c r="J93" s="879"/>
      <c r="K93" s="879"/>
      <c r="L93" s="879"/>
    </row>
    <row r="94" spans="1:12">
      <c r="A94" s="877"/>
      <c r="D94" s="879"/>
      <c r="E94" s="879"/>
      <c r="F94" s="879"/>
      <c r="G94" s="879"/>
      <c r="H94" s="879"/>
      <c r="I94" s="879"/>
      <c r="J94" s="879"/>
      <c r="K94" s="879"/>
      <c r="L94" s="879"/>
    </row>
    <row r="95" spans="1:12">
      <c r="A95" s="877"/>
      <c r="D95" s="879"/>
      <c r="E95" s="879"/>
      <c r="F95" s="879"/>
      <c r="G95" s="879"/>
      <c r="H95" s="879"/>
      <c r="I95" s="879"/>
      <c r="J95" s="879"/>
      <c r="K95" s="879"/>
      <c r="L95" s="879"/>
    </row>
    <row r="96" spans="1:12">
      <c r="A96" s="877"/>
      <c r="D96" s="879"/>
      <c r="E96" s="879"/>
      <c r="F96" s="879"/>
      <c r="G96" s="879"/>
      <c r="H96" s="879"/>
      <c r="I96" s="879"/>
      <c r="J96" s="879"/>
      <c r="K96" s="879"/>
      <c r="L96" s="879"/>
    </row>
    <row r="97" spans="1:12">
      <c r="A97" s="877"/>
      <c r="D97" s="879"/>
      <c r="E97" s="879"/>
      <c r="F97" s="879"/>
      <c r="G97" s="879"/>
      <c r="H97" s="879"/>
      <c r="I97" s="879"/>
      <c r="J97" s="879"/>
      <c r="K97" s="879"/>
      <c r="L97" s="879"/>
    </row>
    <row r="98" spans="1:12">
      <c r="A98" s="877"/>
      <c r="D98" s="879"/>
      <c r="E98" s="879"/>
      <c r="F98" s="879"/>
      <c r="G98" s="879"/>
      <c r="H98" s="879"/>
      <c r="I98" s="879"/>
      <c r="J98" s="879"/>
      <c r="K98" s="879"/>
      <c r="L98" s="879"/>
    </row>
    <row r="99" spans="1:12">
      <c r="A99" s="877"/>
      <c r="D99" s="879"/>
      <c r="E99" s="879"/>
      <c r="F99" s="879"/>
      <c r="G99" s="879"/>
      <c r="H99" s="879"/>
      <c r="I99" s="879"/>
      <c r="J99" s="879"/>
      <c r="K99" s="879"/>
      <c r="L99" s="879"/>
    </row>
    <row r="100" spans="1:12">
      <c r="A100" s="877"/>
      <c r="D100" s="879"/>
      <c r="E100" s="879"/>
      <c r="F100" s="879"/>
      <c r="G100" s="879"/>
      <c r="H100" s="879"/>
      <c r="I100" s="879"/>
      <c r="J100" s="879"/>
      <c r="K100" s="879"/>
      <c r="L100" s="879"/>
    </row>
    <row r="101" spans="1:12">
      <c r="A101" s="877"/>
      <c r="D101" s="879"/>
      <c r="E101" s="879"/>
      <c r="F101" s="879"/>
      <c r="G101" s="879"/>
      <c r="H101" s="879"/>
      <c r="I101" s="879"/>
      <c r="J101" s="879"/>
      <c r="K101" s="879"/>
      <c r="L101" s="879"/>
    </row>
    <row r="102" spans="1:12">
      <c r="A102" s="877"/>
      <c r="D102" s="879"/>
      <c r="E102" s="879"/>
      <c r="F102" s="879"/>
      <c r="G102" s="879"/>
      <c r="H102" s="879"/>
      <c r="I102" s="879"/>
      <c r="J102" s="879"/>
      <c r="K102" s="879"/>
      <c r="L102" s="879"/>
    </row>
    <row r="103" spans="1:12">
      <c r="A103" s="877"/>
      <c r="D103" s="879"/>
      <c r="E103" s="879"/>
      <c r="F103" s="879"/>
      <c r="G103" s="879"/>
      <c r="H103" s="879"/>
      <c r="I103" s="879"/>
      <c r="J103" s="879"/>
      <c r="K103" s="879"/>
      <c r="L103" s="879"/>
    </row>
    <row r="104" spans="1:12">
      <c r="A104" s="877"/>
      <c r="D104" s="879"/>
      <c r="E104" s="879"/>
      <c r="F104" s="879"/>
      <c r="G104" s="879"/>
      <c r="H104" s="879"/>
      <c r="I104" s="879"/>
      <c r="J104" s="879"/>
      <c r="K104" s="879"/>
      <c r="L104" s="879"/>
    </row>
    <row r="105" spans="1:12">
      <c r="A105" s="877"/>
      <c r="D105" s="879"/>
      <c r="E105" s="879"/>
      <c r="F105" s="879"/>
      <c r="G105" s="879"/>
      <c r="H105" s="879"/>
      <c r="I105" s="879"/>
      <c r="J105" s="879"/>
      <c r="K105" s="879"/>
      <c r="L105" s="879"/>
    </row>
    <row r="106" spans="1:12">
      <c r="A106" s="877"/>
      <c r="D106" s="879"/>
      <c r="E106" s="879"/>
      <c r="F106" s="879"/>
      <c r="G106" s="879"/>
      <c r="H106" s="879"/>
      <c r="I106" s="879"/>
      <c r="J106" s="879"/>
      <c r="K106" s="879"/>
      <c r="L106" s="879"/>
    </row>
    <row r="107" spans="1:12">
      <c r="A107" s="877"/>
      <c r="D107" s="879"/>
      <c r="E107" s="879"/>
      <c r="F107" s="879"/>
      <c r="G107" s="879"/>
      <c r="H107" s="879"/>
      <c r="I107" s="879"/>
      <c r="J107" s="879"/>
      <c r="K107" s="879"/>
      <c r="L107" s="879"/>
    </row>
    <row r="108" spans="1:12">
      <c r="A108" s="877"/>
      <c r="D108" s="879"/>
      <c r="E108" s="879"/>
      <c r="F108" s="879"/>
      <c r="G108" s="879"/>
      <c r="H108" s="879"/>
      <c r="I108" s="879"/>
      <c r="J108" s="879"/>
      <c r="K108" s="879"/>
      <c r="L108" s="879"/>
    </row>
    <row r="109" spans="1:12">
      <c r="A109" s="877"/>
      <c r="D109" s="879"/>
      <c r="E109" s="879"/>
      <c r="F109" s="879"/>
      <c r="G109" s="879"/>
      <c r="H109" s="879"/>
      <c r="I109" s="879"/>
      <c r="J109" s="879"/>
      <c r="K109" s="879"/>
      <c r="L109" s="879"/>
    </row>
    <row r="110" spans="1:12">
      <c r="A110" s="877"/>
      <c r="D110" s="879"/>
      <c r="E110" s="879"/>
      <c r="F110" s="879"/>
      <c r="G110" s="879"/>
      <c r="H110" s="879"/>
      <c r="I110" s="879"/>
      <c r="J110" s="879"/>
      <c r="K110" s="879"/>
      <c r="L110" s="879"/>
    </row>
    <row r="111" spans="1:12">
      <c r="A111" s="877"/>
      <c r="D111" s="879"/>
      <c r="E111" s="879"/>
      <c r="F111" s="879"/>
      <c r="G111" s="879"/>
      <c r="H111" s="879"/>
      <c r="I111" s="879"/>
      <c r="J111" s="879"/>
      <c r="K111" s="879"/>
      <c r="L111" s="879"/>
    </row>
    <row r="112" spans="1:12">
      <c r="A112" s="877"/>
      <c r="D112" s="879"/>
      <c r="E112" s="879"/>
      <c r="F112" s="879"/>
      <c r="G112" s="879"/>
      <c r="H112" s="879"/>
      <c r="I112" s="879"/>
      <c r="J112" s="879"/>
      <c r="K112" s="879"/>
      <c r="L112" s="879"/>
    </row>
    <row r="113" spans="1:12">
      <c r="A113" s="877"/>
      <c r="D113" s="879"/>
      <c r="E113" s="879"/>
      <c r="F113" s="879"/>
      <c r="G113" s="879"/>
      <c r="H113" s="879"/>
      <c r="I113" s="879"/>
      <c r="J113" s="879"/>
      <c r="K113" s="879"/>
      <c r="L113" s="879"/>
    </row>
    <row r="114" spans="1:12">
      <c r="A114" s="877"/>
      <c r="D114" s="879"/>
      <c r="E114" s="879"/>
      <c r="F114" s="879"/>
      <c r="G114" s="879"/>
      <c r="H114" s="879"/>
      <c r="I114" s="879"/>
      <c r="J114" s="879"/>
      <c r="K114" s="879"/>
      <c r="L114" s="879"/>
    </row>
    <row r="115" spans="1:12">
      <c r="A115" s="877"/>
      <c r="D115" s="879"/>
      <c r="E115" s="879"/>
      <c r="F115" s="879"/>
      <c r="G115" s="879"/>
      <c r="H115" s="879"/>
      <c r="I115" s="879"/>
      <c r="J115" s="879"/>
      <c r="K115" s="879"/>
      <c r="L115" s="879"/>
    </row>
    <row r="116" spans="1:12">
      <c r="A116" s="877"/>
      <c r="D116" s="879"/>
      <c r="E116" s="879"/>
      <c r="F116" s="879"/>
      <c r="G116" s="879"/>
      <c r="H116" s="879"/>
      <c r="I116" s="879"/>
      <c r="J116" s="879"/>
      <c r="K116" s="879"/>
      <c r="L116" s="879"/>
    </row>
    <row r="117" spans="1:12">
      <c r="A117" s="877"/>
      <c r="D117" s="879"/>
      <c r="E117" s="879"/>
      <c r="F117" s="879"/>
      <c r="G117" s="879"/>
      <c r="H117" s="879"/>
      <c r="I117" s="879"/>
      <c r="J117" s="879"/>
      <c r="K117" s="879"/>
      <c r="L117" s="879"/>
    </row>
    <row r="118" spans="1:12">
      <c r="A118" s="877"/>
      <c r="D118" s="879"/>
      <c r="E118" s="879"/>
      <c r="F118" s="879"/>
      <c r="G118" s="879"/>
      <c r="H118" s="879"/>
      <c r="I118" s="879"/>
      <c r="J118" s="879"/>
      <c r="K118" s="879"/>
      <c r="L118" s="879"/>
    </row>
    <row r="119" spans="1:12">
      <c r="A119" s="877"/>
      <c r="D119" s="879"/>
      <c r="E119" s="879"/>
      <c r="F119" s="879"/>
      <c r="G119" s="879"/>
      <c r="H119" s="879"/>
      <c r="I119" s="879"/>
      <c r="J119" s="879"/>
      <c r="K119" s="879"/>
      <c r="L119" s="879"/>
    </row>
    <row r="120" spans="1:12">
      <c r="A120" s="877"/>
      <c r="D120" s="879"/>
      <c r="E120" s="879"/>
      <c r="F120" s="879"/>
      <c r="G120" s="879"/>
      <c r="H120" s="879"/>
      <c r="I120" s="879"/>
      <c r="J120" s="879"/>
      <c r="K120" s="879"/>
      <c r="L120" s="879"/>
    </row>
    <row r="121" spans="1:12">
      <c r="A121" s="877"/>
      <c r="D121" s="879"/>
      <c r="E121" s="879"/>
      <c r="F121" s="879"/>
      <c r="G121" s="879"/>
      <c r="H121" s="879"/>
      <c r="I121" s="879"/>
      <c r="J121" s="879"/>
      <c r="K121" s="879"/>
      <c r="L121" s="879"/>
    </row>
    <row r="122" spans="1:12">
      <c r="A122" s="877"/>
      <c r="D122" s="879"/>
      <c r="E122" s="879"/>
      <c r="F122" s="879"/>
      <c r="G122" s="879"/>
      <c r="H122" s="879"/>
      <c r="I122" s="879"/>
      <c r="J122" s="879"/>
      <c r="K122" s="879"/>
      <c r="L122" s="879"/>
    </row>
    <row r="123" spans="1:12">
      <c r="A123" s="877"/>
      <c r="D123" s="879"/>
      <c r="E123" s="879"/>
      <c r="F123" s="879"/>
      <c r="G123" s="879"/>
      <c r="H123" s="879"/>
      <c r="I123" s="879"/>
      <c r="J123" s="879"/>
      <c r="K123" s="879"/>
      <c r="L123" s="879"/>
    </row>
    <row r="124" spans="1:12">
      <c r="A124" s="877"/>
      <c r="D124" s="879"/>
      <c r="E124" s="879"/>
      <c r="F124" s="879"/>
      <c r="G124" s="879"/>
      <c r="H124" s="879"/>
      <c r="I124" s="879"/>
      <c r="J124" s="879"/>
      <c r="K124" s="879"/>
      <c r="L124" s="879"/>
    </row>
    <row r="125" spans="1:12">
      <c r="A125" s="877"/>
      <c r="D125" s="879"/>
      <c r="E125" s="879"/>
      <c r="F125" s="879"/>
      <c r="G125" s="879"/>
      <c r="H125" s="879"/>
      <c r="I125" s="879"/>
      <c r="J125" s="879"/>
      <c r="K125" s="879"/>
      <c r="L125" s="879"/>
    </row>
    <row r="126" spans="1:12">
      <c r="A126" s="877"/>
      <c r="D126" s="879"/>
      <c r="E126" s="879"/>
      <c r="F126" s="879"/>
      <c r="G126" s="879"/>
      <c r="H126" s="879"/>
      <c r="I126" s="879"/>
      <c r="J126" s="879"/>
      <c r="K126" s="879"/>
      <c r="L126" s="879"/>
    </row>
    <row r="127" spans="1:12">
      <c r="A127" s="877"/>
      <c r="D127" s="879"/>
      <c r="E127" s="879"/>
      <c r="F127" s="879"/>
      <c r="G127" s="879"/>
      <c r="H127" s="879"/>
      <c r="I127" s="879"/>
      <c r="J127" s="879"/>
      <c r="K127" s="879"/>
      <c r="L127" s="879"/>
    </row>
    <row r="128" spans="1:12">
      <c r="A128" s="877"/>
      <c r="D128" s="879"/>
      <c r="E128" s="879"/>
      <c r="F128" s="879"/>
      <c r="G128" s="879"/>
      <c r="H128" s="879"/>
      <c r="I128" s="879"/>
      <c r="J128" s="879"/>
      <c r="K128" s="879"/>
      <c r="L128" s="879"/>
    </row>
    <row r="129" spans="1:12">
      <c r="A129" s="877"/>
      <c r="D129" s="879"/>
      <c r="E129" s="879"/>
      <c r="F129" s="879"/>
      <c r="G129" s="879"/>
      <c r="H129" s="879"/>
      <c r="I129" s="879"/>
      <c r="J129" s="879"/>
      <c r="K129" s="879"/>
      <c r="L129" s="879"/>
    </row>
    <row r="130" spans="1:12">
      <c r="A130" s="877"/>
      <c r="D130" s="879"/>
      <c r="E130" s="879"/>
      <c r="F130" s="879"/>
      <c r="G130" s="879"/>
      <c r="H130" s="879"/>
      <c r="I130" s="879"/>
      <c r="J130" s="879"/>
      <c r="K130" s="879"/>
      <c r="L130" s="879"/>
    </row>
  </sheetData>
  <mergeCells count="16">
    <mergeCell ref="A51:L51"/>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showGridLines="0" view="pageBreakPreview" zoomScaleSheetLayoutView="100" workbookViewId="0">
      <selection activeCell="M6" sqref="M6"/>
    </sheetView>
  </sheetViews>
  <sheetFormatPr defaultColWidth="9.109375" defaultRowHeight="13.8"/>
  <cols>
    <col min="1" max="1" width="11.88671875" style="806" bestFit="1" customWidth="1"/>
    <col min="2" max="2" width="7.33203125" style="806" bestFit="1" customWidth="1"/>
    <col min="3" max="3" width="9.5546875" style="806" bestFit="1" customWidth="1"/>
    <col min="4" max="4" width="7.33203125" style="806" bestFit="1" customWidth="1"/>
    <col min="5" max="5" width="9.5546875" style="806" bestFit="1" customWidth="1"/>
    <col min="6" max="6" width="7.33203125" style="806" bestFit="1" customWidth="1"/>
    <col min="7" max="7" width="9.5546875" style="806" bestFit="1" customWidth="1"/>
    <col min="8" max="8" width="7.33203125" style="806" bestFit="1" customWidth="1"/>
    <col min="9" max="9" width="9.5546875" style="806" bestFit="1" customWidth="1"/>
    <col min="10" max="16384" width="9.109375" style="806"/>
  </cols>
  <sheetData>
    <row r="1" spans="1:14">
      <c r="A1" s="3548" t="s">
        <v>891</v>
      </c>
      <c r="B1" s="3548"/>
      <c r="C1" s="3548"/>
      <c r="D1" s="3548"/>
      <c r="E1" s="3548"/>
      <c r="F1" s="3548"/>
      <c r="G1" s="3548"/>
      <c r="H1" s="3548"/>
      <c r="I1" s="3548"/>
    </row>
    <row r="2" spans="1:14">
      <c r="A2" s="3549" t="s">
        <v>171</v>
      </c>
      <c r="B2" s="3549"/>
      <c r="C2" s="3549"/>
      <c r="D2" s="3549"/>
      <c r="E2" s="3549"/>
      <c r="F2" s="3549"/>
      <c r="G2" s="3549"/>
      <c r="H2" s="3549"/>
      <c r="I2" s="3549"/>
    </row>
    <row r="3" spans="1:14">
      <c r="A3" s="3550" t="s">
        <v>817</v>
      </c>
      <c r="B3" s="3550"/>
      <c r="C3" s="3550"/>
      <c r="D3" s="3550"/>
      <c r="E3" s="3550"/>
      <c r="F3" s="3550"/>
      <c r="G3" s="3550"/>
      <c r="H3" s="3550"/>
      <c r="I3" s="3550"/>
    </row>
    <row r="4" spans="1:14">
      <c r="A4" s="3572" t="s">
        <v>743</v>
      </c>
      <c r="B4" s="3572"/>
      <c r="C4" s="3572"/>
      <c r="D4" s="3572"/>
      <c r="E4" s="3572"/>
      <c r="F4" s="3572"/>
      <c r="G4" s="3572"/>
      <c r="H4" s="3572"/>
      <c r="I4" s="3572"/>
    </row>
    <row r="5" spans="1:14" ht="14.4" thickBot="1">
      <c r="A5" s="3607"/>
      <c r="B5" s="3607"/>
      <c r="C5" s="3607"/>
      <c r="D5" s="3607"/>
      <c r="E5" s="3607"/>
      <c r="F5" s="3607"/>
      <c r="G5" s="3607"/>
      <c r="H5" s="3607"/>
      <c r="I5" s="3607"/>
    </row>
    <row r="6" spans="1:14" ht="17.399999999999999" thickTop="1">
      <c r="A6" s="3565" t="s">
        <v>90</v>
      </c>
      <c r="B6" s="3567" t="s">
        <v>61</v>
      </c>
      <c r="C6" s="3568"/>
      <c r="D6" s="3567" t="s">
        <v>150</v>
      </c>
      <c r="E6" s="3568"/>
      <c r="F6" s="3569" t="s">
        <v>173</v>
      </c>
      <c r="G6" s="3570"/>
      <c r="H6" s="3569" t="s">
        <v>742</v>
      </c>
      <c r="I6" s="3571"/>
    </row>
    <row r="7" spans="1:14">
      <c r="A7" s="3566"/>
      <c r="B7" s="835" t="s">
        <v>741</v>
      </c>
      <c r="C7" s="835" t="s">
        <v>537</v>
      </c>
      <c r="D7" s="835" t="s">
        <v>741</v>
      </c>
      <c r="E7" s="835" t="s">
        <v>537</v>
      </c>
      <c r="F7" s="835" t="s">
        <v>741</v>
      </c>
      <c r="G7" s="836" t="s">
        <v>537</v>
      </c>
      <c r="H7" s="835" t="s">
        <v>741</v>
      </c>
      <c r="I7" s="834" t="s">
        <v>537</v>
      </c>
    </row>
    <row r="8" spans="1:14">
      <c r="A8" s="833" t="s">
        <v>740</v>
      </c>
      <c r="B8" s="832">
        <v>541.34728401056225</v>
      </c>
      <c r="C8" s="832">
        <v>1.3421025335382524</v>
      </c>
      <c r="D8" s="829">
        <v>568.69551399355748</v>
      </c>
      <c r="E8" s="830">
        <v>5.05</v>
      </c>
      <c r="F8" s="829">
        <v>634.48189072009495</v>
      </c>
      <c r="G8" s="830">
        <v>11.57</v>
      </c>
      <c r="H8" s="829">
        <v>668.49446036974916</v>
      </c>
      <c r="I8" s="828">
        <v>5.36</v>
      </c>
      <c r="J8" s="939"/>
      <c r="K8" s="838"/>
    </row>
    <row r="9" spans="1:14">
      <c r="A9" s="820" t="s">
        <v>739</v>
      </c>
      <c r="B9" s="819">
        <v>542.48265449449218</v>
      </c>
      <c r="C9" s="819">
        <v>1.2007517511612775</v>
      </c>
      <c r="D9" s="826">
        <v>568.71917939012496</v>
      </c>
      <c r="E9" s="827">
        <v>4.84</v>
      </c>
      <c r="F9" s="826">
        <v>635.12724021480369</v>
      </c>
      <c r="G9" s="827">
        <v>11.68</v>
      </c>
      <c r="H9" s="826">
        <v>668.49446036974916</v>
      </c>
      <c r="I9" s="825">
        <v>5.25</v>
      </c>
      <c r="J9" s="939"/>
      <c r="K9" s="838"/>
    </row>
    <row r="10" spans="1:14">
      <c r="A10" s="820" t="s">
        <v>738</v>
      </c>
      <c r="B10" s="819">
        <v>542.48265449449218</v>
      </c>
      <c r="C10" s="819">
        <v>0.92431934846359809</v>
      </c>
      <c r="D10" s="826">
        <v>569.17565848277206</v>
      </c>
      <c r="E10" s="827">
        <v>4.92</v>
      </c>
      <c r="F10" s="826">
        <v>635.12724021480369</v>
      </c>
      <c r="G10" s="827">
        <v>11.59</v>
      </c>
      <c r="H10" s="826">
        <v>671.01362475852727</v>
      </c>
      <c r="I10" s="825">
        <v>5.65</v>
      </c>
      <c r="J10" s="939"/>
      <c r="K10" s="838"/>
    </row>
    <row r="11" spans="1:14">
      <c r="A11" s="820" t="s">
        <v>737</v>
      </c>
      <c r="B11" s="819">
        <v>542.48265449449218</v>
      </c>
      <c r="C11" s="819">
        <v>0.85</v>
      </c>
      <c r="D11" s="826">
        <v>569.7643061383427</v>
      </c>
      <c r="E11" s="827">
        <v>5.03</v>
      </c>
      <c r="F11" s="826">
        <v>635.12724021480369</v>
      </c>
      <c r="G11" s="827">
        <v>11.47</v>
      </c>
      <c r="H11" s="826">
        <v>671.01362475852727</v>
      </c>
      <c r="I11" s="825">
        <v>5.65</v>
      </c>
      <c r="J11" s="939"/>
      <c r="K11" s="838"/>
    </row>
    <row r="12" spans="1:14">
      <c r="A12" s="820" t="s">
        <v>736</v>
      </c>
      <c r="B12" s="819">
        <v>543.29982134453053</v>
      </c>
      <c r="C12" s="819">
        <v>0.99</v>
      </c>
      <c r="D12" s="822">
        <v>578.79493234286156</v>
      </c>
      <c r="E12" s="823">
        <v>6.53</v>
      </c>
      <c r="F12" s="822">
        <v>635.12724021480369</v>
      </c>
      <c r="G12" s="823">
        <v>9.73</v>
      </c>
      <c r="H12" s="822">
        <v>671.01362475852727</v>
      </c>
      <c r="I12" s="821">
        <v>5.65</v>
      </c>
      <c r="J12" s="939"/>
      <c r="K12" s="838"/>
    </row>
    <row r="13" spans="1:14">
      <c r="A13" s="820" t="s">
        <v>735</v>
      </c>
      <c r="B13" s="819">
        <v>547.2312190899321</v>
      </c>
      <c r="C13" s="819">
        <v>1.72</v>
      </c>
      <c r="D13" s="822">
        <v>578.79493234286156</v>
      </c>
      <c r="E13" s="823">
        <v>5.77</v>
      </c>
      <c r="F13" s="822">
        <v>638.23312969754124</v>
      </c>
      <c r="G13" s="823">
        <v>10.27</v>
      </c>
      <c r="H13" s="822">
        <v>673.70487794246787</v>
      </c>
      <c r="I13" s="821">
        <v>5.56</v>
      </c>
      <c r="J13" s="939"/>
      <c r="K13" s="838"/>
    </row>
    <row r="14" spans="1:14">
      <c r="A14" s="820" t="s">
        <v>734</v>
      </c>
      <c r="B14" s="819">
        <v>547.46884747454749</v>
      </c>
      <c r="C14" s="819">
        <v>1.77</v>
      </c>
      <c r="D14" s="822">
        <v>578.79493234286156</v>
      </c>
      <c r="E14" s="823">
        <v>5.72</v>
      </c>
      <c r="F14" s="822">
        <v>638.23312969754124</v>
      </c>
      <c r="G14" s="823">
        <v>10.27</v>
      </c>
      <c r="H14" s="822">
        <v>673.70487794246787</v>
      </c>
      <c r="I14" s="821">
        <v>5.56</v>
      </c>
      <c r="J14" s="939"/>
      <c r="K14" s="838"/>
    </row>
    <row r="15" spans="1:14">
      <c r="A15" s="820" t="s">
        <v>733</v>
      </c>
      <c r="B15" s="819">
        <v>548.12420031680244</v>
      </c>
      <c r="C15" s="819">
        <v>1.8869376673837479</v>
      </c>
      <c r="D15" s="822">
        <v>587.90038005643794</v>
      </c>
      <c r="E15" s="823">
        <v>7.26</v>
      </c>
      <c r="F15" s="822">
        <v>638.23312969754124</v>
      </c>
      <c r="G15" s="823">
        <v>8.56</v>
      </c>
      <c r="H15" s="822">
        <v>673.70487794246787</v>
      </c>
      <c r="I15" s="821">
        <v>5.56</v>
      </c>
      <c r="J15" s="939"/>
      <c r="K15" s="838"/>
    </row>
    <row r="16" spans="1:14">
      <c r="A16" s="820" t="s">
        <v>732</v>
      </c>
      <c r="B16" s="819">
        <v>548.12420031680244</v>
      </c>
      <c r="C16" s="819">
        <v>1.89</v>
      </c>
      <c r="D16" s="822">
        <v>594.84610572452118</v>
      </c>
      <c r="E16" s="823">
        <v>8.52</v>
      </c>
      <c r="F16" s="822">
        <v>639.55823471534973</v>
      </c>
      <c r="G16" s="823">
        <v>7.52</v>
      </c>
      <c r="H16" s="822">
        <v>673.70487794246787</v>
      </c>
      <c r="I16" s="821">
        <v>5.3390983609672276</v>
      </c>
      <c r="J16" s="939"/>
      <c r="K16" s="838"/>
      <c r="N16" s="2290"/>
    </row>
    <row r="17" spans="1:11">
      <c r="A17" s="820" t="s">
        <v>731</v>
      </c>
      <c r="B17" s="819">
        <v>548.12420031680244</v>
      </c>
      <c r="C17" s="819">
        <v>1.89</v>
      </c>
      <c r="D17" s="822">
        <v>594.85045274833067</v>
      </c>
      <c r="E17" s="823">
        <v>8.52</v>
      </c>
      <c r="F17" s="822">
        <v>640.30012470930535</v>
      </c>
      <c r="G17" s="823">
        <v>7.64</v>
      </c>
      <c r="H17" s="822">
        <v>673.74913854852832</v>
      </c>
      <c r="I17" s="2136">
        <v>5.2239586638232822</v>
      </c>
      <c r="J17" s="939"/>
      <c r="K17" s="838"/>
    </row>
    <row r="18" spans="1:11">
      <c r="A18" s="820" t="s">
        <v>730</v>
      </c>
      <c r="B18" s="819">
        <v>548.23374531680236</v>
      </c>
      <c r="C18" s="819">
        <v>1.98</v>
      </c>
      <c r="D18" s="822">
        <v>594.85045274833067</v>
      </c>
      <c r="E18" s="823">
        <v>8.5</v>
      </c>
      <c r="F18" s="822">
        <v>655.14228886303533</v>
      </c>
      <c r="G18" s="823">
        <v>10.14</v>
      </c>
      <c r="H18" s="822">
        <v>673.75</v>
      </c>
      <c r="I18" s="821">
        <v>2.84</v>
      </c>
      <c r="J18" s="939"/>
      <c r="K18" s="838"/>
    </row>
    <row r="19" spans="1:11">
      <c r="A19" s="820" t="s">
        <v>729</v>
      </c>
      <c r="B19" s="819">
        <v>552.42455828685763</v>
      </c>
      <c r="C19" s="819">
        <v>2.76</v>
      </c>
      <c r="D19" s="815">
        <v>602.62932662079254</v>
      </c>
      <c r="E19" s="816">
        <v>9.0880768388767166</v>
      </c>
      <c r="F19" s="815">
        <v>655.14228886303533</v>
      </c>
      <c r="G19" s="816">
        <v>8.7100000000000009</v>
      </c>
      <c r="H19" s="815">
        <v>678.46</v>
      </c>
      <c r="I19" s="814">
        <v>3.56</v>
      </c>
      <c r="J19" s="939"/>
      <c r="K19" s="838"/>
    </row>
    <row r="20" spans="1:11" ht="14.4" thickBot="1">
      <c r="A20" s="938" t="s">
        <v>728</v>
      </c>
      <c r="B20" s="936">
        <v>545.99</v>
      </c>
      <c r="C20" s="936">
        <v>1.6</v>
      </c>
      <c r="D20" s="936">
        <v>582.32000000000005</v>
      </c>
      <c r="E20" s="937">
        <v>6.65</v>
      </c>
      <c r="F20" s="936">
        <v>639.99</v>
      </c>
      <c r="G20" s="937">
        <v>9.9</v>
      </c>
      <c r="H20" s="936">
        <f>AVERAGE(H8:H19)</f>
        <v>672.56737044445663</v>
      </c>
      <c r="I20" s="935">
        <v>5.09</v>
      </c>
      <c r="J20" s="838"/>
    </row>
    <row r="21" spans="1:11" ht="54.6" customHeight="1" thickTop="1">
      <c r="A21" s="3606" t="s">
        <v>1646</v>
      </c>
      <c r="B21" s="3606"/>
      <c r="C21" s="3606"/>
      <c r="D21" s="3606"/>
      <c r="E21" s="3606"/>
      <c r="F21" s="3606"/>
      <c r="G21" s="3606"/>
      <c r="H21" s="3606"/>
      <c r="I21" s="3606"/>
    </row>
    <row r="23" spans="1:11">
      <c r="F23" s="838"/>
    </row>
  </sheetData>
  <mergeCells count="11">
    <mergeCell ref="A21:I21"/>
    <mergeCell ref="H6:I6"/>
    <mergeCell ref="A1:I1"/>
    <mergeCell ref="A2:I2"/>
    <mergeCell ref="A3:I3"/>
    <mergeCell ref="A4:I4"/>
    <mergeCell ref="A5:I5"/>
    <mergeCell ref="A6:A7"/>
    <mergeCell ref="B6:C6"/>
    <mergeCell ref="D6:E6"/>
    <mergeCell ref="F6:G6"/>
  </mergeCells>
  <printOptions horizontalCentered="1"/>
  <pageMargins left="0" right="0"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9"/>
  <sheetViews>
    <sheetView showGridLines="0" zoomScale="80" zoomScaleNormal="80" workbookViewId="0">
      <selection activeCell="B1" sqref="B1:G1"/>
    </sheetView>
  </sheetViews>
  <sheetFormatPr defaultColWidth="9.109375" defaultRowHeight="15" customHeight="1"/>
  <cols>
    <col min="1" max="1" width="10.109375" style="2291" customWidth="1"/>
    <col min="2" max="2" width="33" style="2291" customWidth="1"/>
    <col min="3" max="3" width="20" style="2291" customWidth="1"/>
    <col min="4" max="4" width="18.88671875" style="2291" customWidth="1"/>
    <col min="5" max="5" width="17.77734375" style="2291" customWidth="1"/>
    <col min="6" max="6" width="11.88671875" style="2291" customWidth="1"/>
    <col min="7" max="7" width="12.109375" style="2291" customWidth="1"/>
    <col min="8" max="8" width="11.77734375" style="2291" bestFit="1" customWidth="1"/>
    <col min="9" max="9" width="14.44140625" style="2291" bestFit="1" customWidth="1"/>
    <col min="10" max="10" width="11.88671875" style="2291" bestFit="1" customWidth="1"/>
    <col min="11" max="16384" width="9.109375" style="2291"/>
  </cols>
  <sheetData>
    <row r="1" spans="1:12" ht="15.75" customHeight="1">
      <c r="A1" s="2293"/>
      <c r="B1" s="3608" t="s">
        <v>1675</v>
      </c>
      <c r="C1" s="3609"/>
      <c r="D1" s="3609"/>
      <c r="E1" s="3609"/>
      <c r="F1" s="3609"/>
      <c r="G1" s="3609"/>
      <c r="H1" s="2293"/>
    </row>
    <row r="2" spans="1:12" ht="15.75" customHeight="1">
      <c r="A2" s="2293"/>
      <c r="B2" s="3608" t="s">
        <v>1674</v>
      </c>
      <c r="C2" s="3609"/>
      <c r="D2" s="3609"/>
      <c r="E2" s="3609"/>
      <c r="F2" s="3609"/>
      <c r="G2" s="3609"/>
      <c r="H2" s="2293"/>
    </row>
    <row r="3" spans="1:12" ht="15.75" customHeight="1">
      <c r="A3" s="2293"/>
      <c r="B3" s="3610"/>
      <c r="C3" s="3609"/>
      <c r="D3" s="3609"/>
      <c r="E3" s="3609"/>
      <c r="F3" s="3609"/>
      <c r="G3" s="3609"/>
      <c r="H3" s="2293"/>
    </row>
    <row r="4" spans="1:12" ht="17.25" customHeight="1" thickBot="1">
      <c r="A4" s="2293"/>
      <c r="B4" s="2293" t="s">
        <v>539</v>
      </c>
      <c r="C4" s="2293"/>
      <c r="D4" s="2294"/>
      <c r="E4" s="2294"/>
      <c r="F4" s="3611" t="s">
        <v>77</v>
      </c>
      <c r="G4" s="3612"/>
      <c r="H4" s="2293"/>
    </row>
    <row r="5" spans="1:12" ht="21" customHeight="1" thickTop="1">
      <c r="A5" s="2293"/>
      <c r="B5" s="3613" t="s">
        <v>56</v>
      </c>
      <c r="C5" s="3617" t="s">
        <v>1673</v>
      </c>
      <c r="D5" s="3617" t="s">
        <v>494</v>
      </c>
      <c r="E5" s="3619" t="s">
        <v>181</v>
      </c>
      <c r="F5" s="3615" t="s">
        <v>776</v>
      </c>
      <c r="G5" s="3616"/>
      <c r="H5" s="2293"/>
    </row>
    <row r="6" spans="1:12" ht="15.6">
      <c r="A6" s="2293"/>
      <c r="B6" s="3614"/>
      <c r="C6" s="3618"/>
      <c r="D6" s="3618"/>
      <c r="E6" s="3620"/>
      <c r="F6" s="2342" t="s">
        <v>173</v>
      </c>
      <c r="G6" s="2342" t="s">
        <v>180</v>
      </c>
      <c r="H6" s="2293"/>
    </row>
    <row r="7" spans="1:12" ht="19.5" customHeight="1">
      <c r="A7" s="2293"/>
      <c r="B7" s="2339" t="s">
        <v>1672</v>
      </c>
      <c r="C7" s="2338">
        <v>200030.96201839999</v>
      </c>
      <c r="D7" s="2338">
        <v>157140.6956762</v>
      </c>
      <c r="E7" s="2338">
        <v>152380.60562029999</v>
      </c>
      <c r="F7" s="2337">
        <v>-21.441813761938867</v>
      </c>
      <c r="G7" s="2336">
        <v>-3.0291898832550235</v>
      </c>
      <c r="H7" s="2327"/>
      <c r="I7" s="2297"/>
      <c r="J7" s="2297"/>
      <c r="K7" s="2297"/>
      <c r="L7" s="2297"/>
    </row>
    <row r="8" spans="1:12" ht="19.5" customHeight="1">
      <c r="A8" s="2293"/>
      <c r="B8" s="2335" t="s">
        <v>1671</v>
      </c>
      <c r="C8" s="2334">
        <v>155222.30445920001</v>
      </c>
      <c r="D8" s="2334">
        <v>106686.40436299999</v>
      </c>
      <c r="E8" s="2334">
        <v>103177.0546877</v>
      </c>
      <c r="F8" s="2333">
        <v>-31.268637754928839</v>
      </c>
      <c r="G8" s="2332">
        <v>-3.2894066458172611</v>
      </c>
      <c r="H8" s="2327"/>
      <c r="I8" s="2297"/>
      <c r="J8" s="2297"/>
      <c r="K8" s="2297"/>
      <c r="L8" s="2297"/>
    </row>
    <row r="9" spans="1:12" ht="19.5" customHeight="1">
      <c r="A9" s="2293"/>
      <c r="B9" s="2335" t="s">
        <v>1670</v>
      </c>
      <c r="C9" s="2334">
        <v>808.75407760000007</v>
      </c>
      <c r="D9" s="2334">
        <v>1765.7863367</v>
      </c>
      <c r="E9" s="2334">
        <v>2588.61373</v>
      </c>
      <c r="F9" s="2333">
        <v>118.33414947841989</v>
      </c>
      <c r="G9" s="2332">
        <v>46.598355429442591</v>
      </c>
      <c r="H9" s="2327"/>
      <c r="I9" s="2297"/>
      <c r="J9" s="2297"/>
      <c r="K9" s="2297"/>
      <c r="L9" s="2297"/>
    </row>
    <row r="10" spans="1:12" ht="19.5" customHeight="1">
      <c r="A10" s="2293"/>
      <c r="B10" s="2341" t="s">
        <v>1669</v>
      </c>
      <c r="C10" s="2340">
        <v>43999.903481699999</v>
      </c>
      <c r="D10" s="2340">
        <v>48688.5049764</v>
      </c>
      <c r="E10" s="2340">
        <v>46614.937202599998</v>
      </c>
      <c r="F10" s="2333">
        <v>10.655935862791232</v>
      </c>
      <c r="G10" s="2332">
        <v>-4.2588446180573563</v>
      </c>
      <c r="H10" s="2327"/>
      <c r="I10" s="2297"/>
      <c r="J10" s="2297"/>
      <c r="K10" s="2297"/>
      <c r="L10" s="2297"/>
    </row>
    <row r="11" spans="1:12" ht="19.5" customHeight="1">
      <c r="A11" s="2293"/>
      <c r="B11" s="2339" t="s">
        <v>1668</v>
      </c>
      <c r="C11" s="2338">
        <v>1920448.3528256002</v>
      </c>
      <c r="D11" s="2338">
        <v>1611731.7722593001</v>
      </c>
      <c r="E11" s="2338">
        <v>1592985.5310723002</v>
      </c>
      <c r="F11" s="2337">
        <v>-16.075234729019307</v>
      </c>
      <c r="G11" s="2336">
        <v>-1.1631117230332833</v>
      </c>
      <c r="H11" s="2327"/>
      <c r="I11" s="2297"/>
      <c r="J11" s="2297"/>
      <c r="K11" s="2297"/>
      <c r="L11" s="2297"/>
    </row>
    <row r="12" spans="1:12" ht="19.5" customHeight="1">
      <c r="A12" s="2293"/>
      <c r="B12" s="2335" t="s">
        <v>1667</v>
      </c>
      <c r="C12" s="2334">
        <v>1200152.7304628999</v>
      </c>
      <c r="D12" s="2334">
        <v>1027847.5427481</v>
      </c>
      <c r="E12" s="2334">
        <v>996682.1641384</v>
      </c>
      <c r="F12" s="2333">
        <v>-14.35693835803229</v>
      </c>
      <c r="G12" s="2332">
        <v>-3.0321012906617262</v>
      </c>
      <c r="H12" s="2327"/>
      <c r="I12" s="2297"/>
      <c r="J12" s="2297"/>
      <c r="K12" s="2297"/>
      <c r="L12" s="2297"/>
    </row>
    <row r="13" spans="1:12" ht="19.5" customHeight="1">
      <c r="A13" s="2293"/>
      <c r="B13" s="2335" t="s">
        <v>1666</v>
      </c>
      <c r="C13" s="2334">
        <v>264783.71379179996</v>
      </c>
      <c r="D13" s="2334">
        <v>222715.93298070002</v>
      </c>
      <c r="E13" s="2334">
        <v>298774.64433409995</v>
      </c>
      <c r="F13" s="2333">
        <v>-15.887601321347855</v>
      </c>
      <c r="G13" s="2332">
        <v>34.150547890972383</v>
      </c>
      <c r="H13" s="2327"/>
      <c r="I13" s="2297"/>
      <c r="J13" s="2297"/>
      <c r="K13" s="2297"/>
      <c r="L13" s="2297"/>
    </row>
    <row r="14" spans="1:12" ht="19.5" customHeight="1">
      <c r="A14" s="2293"/>
      <c r="B14" s="2341" t="s">
        <v>1665</v>
      </c>
      <c r="C14" s="2340">
        <v>455511.90857090004</v>
      </c>
      <c r="D14" s="2340">
        <v>361168.2965305</v>
      </c>
      <c r="E14" s="2340">
        <v>297528.72259979998</v>
      </c>
      <c r="F14" s="2333">
        <v>-20.711557758476374</v>
      </c>
      <c r="G14" s="2332">
        <v>-17.620476254987615</v>
      </c>
      <c r="H14" s="2327"/>
      <c r="I14" s="2297"/>
      <c r="J14" s="2297"/>
      <c r="K14" s="2297"/>
      <c r="L14" s="2297"/>
    </row>
    <row r="15" spans="1:12" ht="19.5" customHeight="1">
      <c r="A15" s="2293"/>
      <c r="B15" s="2339" t="s">
        <v>1664</v>
      </c>
      <c r="C15" s="2338">
        <v>-1720417.3908072</v>
      </c>
      <c r="D15" s="2338">
        <v>-1454591.0765831999</v>
      </c>
      <c r="E15" s="2338">
        <v>-1440604.925452</v>
      </c>
      <c r="F15" s="2337">
        <v>-15.45126872376461</v>
      </c>
      <c r="G15" s="2336">
        <v>-0.96151773212118652</v>
      </c>
      <c r="H15" s="2327"/>
      <c r="I15" s="2297"/>
      <c r="J15" s="2297"/>
      <c r="K15" s="2297"/>
      <c r="L15" s="2297"/>
    </row>
    <row r="16" spans="1:12" ht="19.5" customHeight="1">
      <c r="A16" s="2293"/>
      <c r="B16" s="2335" t="s">
        <v>1662</v>
      </c>
      <c r="C16" s="2334">
        <v>-1044930.4260037</v>
      </c>
      <c r="D16" s="2334">
        <v>-921161.13838509994</v>
      </c>
      <c r="E16" s="2334">
        <v>-893505.10945069999</v>
      </c>
      <c r="F16" s="2333">
        <v>-11.844739567202712</v>
      </c>
      <c r="G16" s="2332">
        <v>-3.0023008767916637</v>
      </c>
      <c r="H16" s="2327"/>
      <c r="I16" s="2297"/>
      <c r="J16" s="2297"/>
      <c r="K16" s="2297"/>
      <c r="L16" s="2297"/>
    </row>
    <row r="17" spans="1:15" ht="19.5" customHeight="1">
      <c r="A17" s="2293"/>
      <c r="B17" s="2335" t="s">
        <v>1661</v>
      </c>
      <c r="C17" s="2334">
        <v>-263974.9597143</v>
      </c>
      <c r="D17" s="2334">
        <v>-220950.14664399999</v>
      </c>
      <c r="E17" s="2334">
        <v>-296186.03060420003</v>
      </c>
      <c r="F17" s="2333">
        <v>-16.298823614507128</v>
      </c>
      <c r="G17" s="2332">
        <v>34.05106767429389</v>
      </c>
      <c r="H17" s="2327"/>
      <c r="I17" s="2297"/>
      <c r="J17" s="2297"/>
      <c r="K17" s="2297"/>
      <c r="L17" s="2297"/>
    </row>
    <row r="18" spans="1:15" ht="19.5" customHeight="1">
      <c r="A18" s="2293"/>
      <c r="B18" s="2341" t="s">
        <v>1660</v>
      </c>
      <c r="C18" s="2340">
        <v>-411512.00508919999</v>
      </c>
      <c r="D18" s="2340">
        <v>-312479.7915541</v>
      </c>
      <c r="E18" s="2340">
        <v>-250913.7853972</v>
      </c>
      <c r="F18" s="2333">
        <v>-24.065449442631358</v>
      </c>
      <c r="G18" s="2332">
        <v>-19.702396065583972</v>
      </c>
      <c r="H18" s="2327"/>
      <c r="I18" s="2297"/>
      <c r="J18" s="2297"/>
      <c r="K18" s="2297"/>
      <c r="L18" s="2297"/>
    </row>
    <row r="19" spans="1:15" ht="19.5" customHeight="1">
      <c r="A19" s="2293"/>
      <c r="B19" s="2339" t="s">
        <v>1663</v>
      </c>
      <c r="C19" s="2338">
        <v>2120479.3148440002</v>
      </c>
      <c r="D19" s="2338">
        <v>1768872.4679355</v>
      </c>
      <c r="E19" s="2338">
        <v>1745366.1366927</v>
      </c>
      <c r="F19" s="2337">
        <v>-16.581479689386512</v>
      </c>
      <c r="G19" s="2336">
        <v>-1.3288878462919929</v>
      </c>
      <c r="H19" s="2327"/>
      <c r="I19" s="2297"/>
      <c r="J19" s="2297"/>
      <c r="K19" s="2297"/>
      <c r="L19" s="2297"/>
    </row>
    <row r="20" spans="1:15" ht="19.5" customHeight="1">
      <c r="A20" s="2293"/>
      <c r="B20" s="2335" t="s">
        <v>1662</v>
      </c>
      <c r="C20" s="2334">
        <v>1355375.0349221001</v>
      </c>
      <c r="D20" s="2334">
        <v>1134533.9471111002</v>
      </c>
      <c r="E20" s="2334">
        <v>1099859.2188261</v>
      </c>
      <c r="F20" s="2333">
        <v>-16.293725509242009</v>
      </c>
      <c r="G20" s="2332">
        <v>-3.0562971141845141</v>
      </c>
      <c r="H20" s="2327"/>
      <c r="I20" s="2297"/>
      <c r="J20" s="2297"/>
      <c r="K20" s="2297"/>
      <c r="L20" s="2297"/>
    </row>
    <row r="21" spans="1:15" ht="19.5" customHeight="1">
      <c r="A21" s="2293"/>
      <c r="B21" s="2335" t="s">
        <v>1661</v>
      </c>
      <c r="C21" s="2334">
        <v>265592.46786939999</v>
      </c>
      <c r="D21" s="2334">
        <v>224481.71931739998</v>
      </c>
      <c r="E21" s="2334">
        <v>301363.25806409999</v>
      </c>
      <c r="F21" s="2333">
        <v>-15.478883449441582</v>
      </c>
      <c r="G21" s="2332">
        <v>34.248463073287219</v>
      </c>
      <c r="H21" s="2327"/>
      <c r="I21" s="2297"/>
      <c r="J21" s="2297"/>
      <c r="K21" s="2297"/>
      <c r="L21" s="2297"/>
    </row>
    <row r="22" spans="1:15" ht="19.5" customHeight="1" thickBot="1">
      <c r="A22" s="2293"/>
      <c r="B22" s="2331" t="s">
        <v>1660</v>
      </c>
      <c r="C22" s="2330">
        <v>499511.81205250003</v>
      </c>
      <c r="D22" s="2330">
        <v>409856.8015069</v>
      </c>
      <c r="E22" s="2330">
        <v>344143.65980240004</v>
      </c>
      <c r="F22" s="2329">
        <v>-17.948526617860448</v>
      </c>
      <c r="G22" s="2328">
        <v>-16.03319536552663</v>
      </c>
      <c r="H22" s="2327"/>
      <c r="I22" s="2297"/>
      <c r="J22" s="2297"/>
      <c r="K22" s="2297"/>
      <c r="L22" s="2297"/>
    </row>
    <row r="23" spans="1:15" ht="15.75" customHeight="1" thickTop="1" thickBot="1">
      <c r="A23" s="2293"/>
      <c r="B23" s="2293"/>
      <c r="C23" s="2326"/>
      <c r="D23" s="2326"/>
      <c r="E23" s="2326"/>
      <c r="F23" s="2299"/>
      <c r="G23" s="2299"/>
      <c r="H23" s="2294"/>
      <c r="K23" s="2297"/>
      <c r="L23" s="2297"/>
    </row>
    <row r="24" spans="1:15" ht="15" customHeight="1" thickTop="1">
      <c r="A24" s="2293"/>
      <c r="B24" s="2325" t="s">
        <v>1659</v>
      </c>
      <c r="C24" s="2324">
        <v>10.415846993442432</v>
      </c>
      <c r="D24" s="2324">
        <v>9.7498044265717159</v>
      </c>
      <c r="E24" s="2323">
        <v>9.5657243991241216</v>
      </c>
      <c r="F24" s="2299"/>
      <c r="G24" s="2297"/>
      <c r="H24" s="2297"/>
      <c r="J24" s="2297"/>
      <c r="K24" s="2297"/>
      <c r="L24" s="2297"/>
      <c r="M24" s="2298"/>
      <c r="N24" s="2297"/>
      <c r="O24" s="2297"/>
    </row>
    <row r="25" spans="1:15" ht="15" customHeight="1">
      <c r="A25" s="2293"/>
      <c r="B25" s="2322" t="s">
        <v>748</v>
      </c>
      <c r="C25" s="2316">
        <v>12.933545916221066</v>
      </c>
      <c r="D25" s="2316">
        <v>10.379594241939651</v>
      </c>
      <c r="E25" s="2303">
        <v>10.35205187773108</v>
      </c>
      <c r="F25" s="2299"/>
      <c r="G25" s="2297"/>
      <c r="H25" s="2298"/>
      <c r="I25" s="2295"/>
      <c r="J25" s="2295"/>
      <c r="K25" s="2297"/>
      <c r="L25" s="2297"/>
      <c r="M25" s="2298"/>
      <c r="N25" s="2297"/>
      <c r="O25" s="2297"/>
    </row>
    <row r="26" spans="1:15" ht="15" customHeight="1">
      <c r="A26" s="2293"/>
      <c r="B26" s="2305" t="s">
        <v>1654</v>
      </c>
      <c r="C26" s="2314">
        <v>0.30543950986197177</v>
      </c>
      <c r="D26" s="2314">
        <v>0.79284239482454022</v>
      </c>
      <c r="E26" s="2313">
        <v>0.86641011179828376</v>
      </c>
      <c r="G26" s="2297"/>
      <c r="H26" s="2298"/>
      <c r="I26" s="2295"/>
      <c r="J26" s="2295"/>
      <c r="K26" s="2297"/>
      <c r="L26" s="2297"/>
      <c r="M26" s="2298"/>
      <c r="N26" s="2297"/>
      <c r="O26" s="2297"/>
    </row>
    <row r="27" spans="1:15" ht="15" customHeight="1">
      <c r="A27" s="2293"/>
      <c r="B27" s="2321" t="s">
        <v>1653</v>
      </c>
      <c r="C27" s="2311">
        <v>9.659440873838637</v>
      </c>
      <c r="D27" s="2311">
        <v>13.480835788777032</v>
      </c>
      <c r="E27" s="2310">
        <v>15.667373823703343</v>
      </c>
      <c r="F27" s="2299"/>
      <c r="G27" s="2297"/>
      <c r="H27" s="2298"/>
      <c r="I27" s="2295"/>
      <c r="J27" s="2295"/>
      <c r="K27" s="2297"/>
      <c r="L27" s="2297"/>
      <c r="M27" s="2298"/>
      <c r="N27" s="2297"/>
      <c r="O27" s="2297"/>
    </row>
    <row r="28" spans="1:15" ht="15" customHeight="1">
      <c r="A28" s="2293"/>
      <c r="B28" s="2320" t="s">
        <v>1658</v>
      </c>
      <c r="C28" s="2319"/>
      <c r="D28" s="2319"/>
      <c r="E28" s="2318"/>
      <c r="F28" s="2299"/>
      <c r="G28" s="2306"/>
      <c r="H28" s="2298"/>
      <c r="I28" s="2295"/>
      <c r="J28" s="2295"/>
      <c r="K28" s="2297"/>
      <c r="L28" s="2297"/>
      <c r="M28" s="2298"/>
      <c r="N28" s="2297"/>
      <c r="O28" s="2297"/>
    </row>
    <row r="29" spans="1:15" ht="15" customHeight="1">
      <c r="A29" s="2293"/>
      <c r="B29" s="2317" t="s">
        <v>748</v>
      </c>
      <c r="C29" s="2316">
        <v>77.59913909973686</v>
      </c>
      <c r="D29" s="2316">
        <v>67.892282074934428</v>
      </c>
      <c r="E29" s="2303">
        <v>67.710096221034362</v>
      </c>
      <c r="F29" s="2299"/>
      <c r="G29" s="2297"/>
      <c r="H29" s="2298"/>
      <c r="I29" s="2295"/>
      <c r="J29" s="2295"/>
      <c r="K29" s="2297"/>
      <c r="L29" s="2297"/>
      <c r="M29" s="2298"/>
      <c r="N29" s="2297"/>
      <c r="O29" s="2297"/>
    </row>
    <row r="30" spans="1:15" ht="15" customHeight="1">
      <c r="A30" s="2293"/>
      <c r="B30" s="2305" t="s">
        <v>1654</v>
      </c>
      <c r="C30" s="2314">
        <v>0.40431444684328732</v>
      </c>
      <c r="D30" s="2314">
        <v>1.1236976704866657</v>
      </c>
      <c r="E30" s="2313">
        <v>1.6987816260884763</v>
      </c>
      <c r="F30" s="2299"/>
      <c r="G30" s="2297"/>
      <c r="H30" s="2298"/>
      <c r="I30" s="2295"/>
      <c r="J30" s="2295"/>
      <c r="K30" s="2297"/>
      <c r="L30" s="2297"/>
      <c r="M30" s="2298"/>
      <c r="N30" s="2297"/>
      <c r="O30" s="2297"/>
    </row>
    <row r="31" spans="1:15" ht="15" customHeight="1">
      <c r="A31" s="2293"/>
      <c r="B31" s="2312" t="s">
        <v>1653</v>
      </c>
      <c r="C31" s="2311">
        <v>21.996546453469858</v>
      </c>
      <c r="D31" s="2311">
        <v>30.984020254515265</v>
      </c>
      <c r="E31" s="2310">
        <v>30.59112215287718</v>
      </c>
      <c r="F31" s="2299"/>
      <c r="G31" s="2297"/>
      <c r="H31" s="2298"/>
      <c r="I31" s="2295"/>
      <c r="J31" s="2295"/>
      <c r="K31" s="2297"/>
      <c r="L31" s="2297"/>
      <c r="M31" s="2298"/>
      <c r="N31" s="2297"/>
      <c r="O31" s="2297"/>
    </row>
    <row r="32" spans="1:15" ht="15" customHeight="1">
      <c r="A32" s="2293"/>
      <c r="B32" s="2320" t="s">
        <v>1657</v>
      </c>
      <c r="C32" s="2319"/>
      <c r="D32" s="2319"/>
      <c r="E32" s="2318"/>
      <c r="F32" s="2299"/>
      <c r="G32" s="2306"/>
      <c r="H32" s="2298"/>
      <c r="I32" s="2295"/>
      <c r="J32" s="2295"/>
      <c r="K32" s="2297"/>
      <c r="L32" s="2297"/>
      <c r="M32" s="2298"/>
      <c r="N32" s="2297"/>
      <c r="O32" s="2297"/>
    </row>
    <row r="33" spans="1:15" ht="15" customHeight="1">
      <c r="A33" s="2293"/>
      <c r="B33" s="2317" t="s">
        <v>748</v>
      </c>
      <c r="C33" s="2316">
        <v>62.493361443284186</v>
      </c>
      <c r="D33" s="2316">
        <v>63.772865959407099</v>
      </c>
      <c r="E33" s="2303">
        <v>62.566931381196831</v>
      </c>
      <c r="F33" s="2299"/>
      <c r="G33" s="2297"/>
      <c r="H33" s="2298"/>
      <c r="I33" s="2295"/>
      <c r="J33" s="2295"/>
      <c r="K33" s="2297"/>
      <c r="L33" s="2297"/>
      <c r="M33" s="2298"/>
      <c r="N33" s="2297"/>
      <c r="O33" s="2297"/>
    </row>
    <row r="34" spans="1:15" ht="15" customHeight="1">
      <c r="A34" s="2293"/>
      <c r="B34" s="2315" t="s">
        <v>1654</v>
      </c>
      <c r="C34" s="2314">
        <v>13.787598786617592</v>
      </c>
      <c r="D34" s="2314">
        <v>13.818424182858935</v>
      </c>
      <c r="E34" s="2313">
        <v>18.755640808173769</v>
      </c>
      <c r="F34" s="2299"/>
      <c r="G34" s="2297"/>
      <c r="H34" s="2298"/>
      <c r="I34" s="2295"/>
      <c r="J34" s="2295"/>
      <c r="K34" s="2297"/>
      <c r="L34" s="2297"/>
      <c r="M34" s="2298"/>
      <c r="N34" s="2297"/>
      <c r="O34" s="2297"/>
    </row>
    <row r="35" spans="1:15" ht="15" customHeight="1">
      <c r="A35" s="2293"/>
      <c r="B35" s="2312" t="s">
        <v>1653</v>
      </c>
      <c r="C35" s="2311">
        <v>23.719039770098206</v>
      </c>
      <c r="D35" s="2311">
        <v>22.408709857733957</v>
      </c>
      <c r="E35" s="2310">
        <v>18.677427810629382</v>
      </c>
      <c r="F35" s="2299"/>
      <c r="G35" s="2297"/>
      <c r="H35" s="2298"/>
      <c r="I35" s="2295"/>
      <c r="J35" s="2295"/>
      <c r="K35" s="2297"/>
      <c r="L35" s="2297"/>
      <c r="M35" s="2298"/>
      <c r="N35" s="2297"/>
      <c r="O35" s="2297"/>
    </row>
    <row r="36" spans="1:15" ht="15" customHeight="1">
      <c r="A36" s="2293"/>
      <c r="B36" s="2320" t="s">
        <v>1656</v>
      </c>
      <c r="C36" s="2319"/>
      <c r="D36" s="2319"/>
      <c r="E36" s="2318"/>
      <c r="F36" s="2299"/>
      <c r="G36" s="2306"/>
      <c r="H36" s="2298"/>
      <c r="I36" s="2295"/>
      <c r="J36" s="2295"/>
      <c r="K36" s="2297"/>
      <c r="L36" s="2297"/>
      <c r="M36" s="2298"/>
      <c r="N36" s="2297"/>
      <c r="O36" s="2297"/>
    </row>
    <row r="37" spans="1:15" ht="15" customHeight="1">
      <c r="A37" s="2293"/>
      <c r="B37" s="2317" t="s">
        <v>748</v>
      </c>
      <c r="C37" s="2316">
        <v>60.73702995488965</v>
      </c>
      <c r="D37" s="2316">
        <v>63.327841976652692</v>
      </c>
      <c r="E37" s="2303">
        <v>62.022910908093451</v>
      </c>
      <c r="F37" s="2299"/>
      <c r="G37" s="2297"/>
      <c r="H37" s="2298"/>
      <c r="I37" s="2295"/>
      <c r="J37" s="2295"/>
      <c r="K37" s="2297"/>
      <c r="L37" s="2297"/>
      <c r="M37" s="2298"/>
      <c r="N37" s="2297"/>
      <c r="O37" s="2297"/>
    </row>
    <row r="38" spans="1:15" ht="15" customHeight="1">
      <c r="A38" s="2293"/>
      <c r="B38" s="2315" t="s">
        <v>1654</v>
      </c>
      <c r="C38" s="2314">
        <v>15.343657947473199</v>
      </c>
      <c r="D38" s="2314">
        <v>15.189846149957599</v>
      </c>
      <c r="E38" s="2313">
        <v>20.55983742463393</v>
      </c>
      <c r="F38" s="2299"/>
      <c r="G38" s="2297"/>
      <c r="H38" s="2298"/>
      <c r="I38" s="2295"/>
      <c r="J38" s="2295"/>
      <c r="K38" s="2297"/>
      <c r="L38" s="2297"/>
      <c r="M38" s="2298"/>
      <c r="N38" s="2297"/>
      <c r="O38" s="2297"/>
    </row>
    <row r="39" spans="1:15" ht="15" customHeight="1">
      <c r="A39" s="2293"/>
      <c r="B39" s="2312" t="s">
        <v>1653</v>
      </c>
      <c r="C39" s="2311">
        <v>23.91931209763715</v>
      </c>
      <c r="D39" s="2311">
        <v>21.482311873389712</v>
      </c>
      <c r="E39" s="2310">
        <v>17.417251667279565</v>
      </c>
      <c r="F39" s="2299"/>
      <c r="G39" s="2297"/>
      <c r="H39" s="2298"/>
      <c r="I39" s="2295"/>
      <c r="J39" s="2295"/>
      <c r="K39" s="2297"/>
      <c r="L39" s="2297"/>
      <c r="M39" s="2298"/>
      <c r="N39" s="2297"/>
      <c r="O39" s="2297"/>
    </row>
    <row r="40" spans="1:15" ht="15" customHeight="1">
      <c r="A40" s="2293"/>
      <c r="B40" s="2320" t="s">
        <v>1655</v>
      </c>
      <c r="C40" s="2319"/>
      <c r="D40" s="2319"/>
      <c r="E40" s="2318"/>
      <c r="F40" s="2299"/>
      <c r="G40" s="2306"/>
      <c r="H40" s="2298"/>
      <c r="I40" s="2295"/>
      <c r="J40" s="2295"/>
      <c r="K40" s="2297"/>
      <c r="L40" s="2297"/>
      <c r="M40" s="2298"/>
      <c r="N40" s="2297"/>
      <c r="O40" s="2297"/>
    </row>
    <row r="41" spans="1:15" ht="15" customHeight="1">
      <c r="A41" s="2293"/>
      <c r="B41" s="2317" t="s">
        <v>748</v>
      </c>
      <c r="C41" s="2316">
        <v>63.91833324824546</v>
      </c>
      <c r="D41" s="2316">
        <v>64.138821066916492</v>
      </c>
      <c r="E41" s="2303">
        <v>63.015959557358364</v>
      </c>
      <c r="F41" s="2299"/>
      <c r="G41" s="2297"/>
      <c r="H41" s="2298"/>
      <c r="I41" s="2295"/>
      <c r="J41" s="2295"/>
      <c r="K41" s="2297"/>
      <c r="L41" s="2297"/>
      <c r="M41" s="2298"/>
      <c r="N41" s="2297"/>
      <c r="O41" s="2297"/>
    </row>
    <row r="42" spans="1:15" ht="15" customHeight="1">
      <c r="A42" s="2293"/>
      <c r="B42" s="2315" t="s">
        <v>1654</v>
      </c>
      <c r="C42" s="2314">
        <v>12.525114770522491</v>
      </c>
      <c r="D42" s="2314">
        <v>12.690667268929728</v>
      </c>
      <c r="E42" s="2313">
        <v>17.266477888424845</v>
      </c>
      <c r="F42" s="2299"/>
      <c r="G42" s="2297"/>
      <c r="H42" s="2298"/>
      <c r="I42" s="2295"/>
      <c r="J42" s="2295"/>
      <c r="K42" s="2297"/>
      <c r="L42" s="2297"/>
      <c r="M42" s="2298"/>
      <c r="N42" s="2297"/>
      <c r="O42" s="2297"/>
    </row>
    <row r="43" spans="1:15" ht="15" customHeight="1">
      <c r="A43" s="2293"/>
      <c r="B43" s="2312" t="s">
        <v>1653</v>
      </c>
      <c r="C43" s="2311">
        <v>23.556551981232044</v>
      </c>
      <c r="D43" s="2311">
        <v>23.170511664148133</v>
      </c>
      <c r="E43" s="2310">
        <v>19.71756255421106</v>
      </c>
      <c r="F43" s="2299"/>
      <c r="G43" s="2297"/>
      <c r="H43" s="2298"/>
      <c r="I43" s="2295"/>
      <c r="J43" s="2295"/>
      <c r="K43" s="2297"/>
      <c r="L43" s="2297"/>
      <c r="M43" s="2298"/>
      <c r="N43" s="2297"/>
      <c r="O43" s="2297"/>
    </row>
    <row r="44" spans="1:15" ht="15" customHeight="1">
      <c r="A44" s="2293"/>
      <c r="B44" s="2309" t="s">
        <v>1652</v>
      </c>
      <c r="C44" s="2308"/>
      <c r="D44" s="2308"/>
      <c r="E44" s="2307"/>
      <c r="F44" s="2299"/>
      <c r="G44" s="2306"/>
      <c r="H44" s="2298"/>
      <c r="I44" s="2295"/>
      <c r="J44" s="2295"/>
      <c r="K44" s="2297"/>
      <c r="L44" s="2297"/>
      <c r="M44" s="2298"/>
      <c r="N44" s="2297"/>
      <c r="O44" s="2297"/>
    </row>
    <row r="45" spans="1:15" ht="15" customHeight="1">
      <c r="A45" s="2293"/>
      <c r="B45" s="2305" t="s">
        <v>1651</v>
      </c>
      <c r="C45" s="2304">
        <v>9.4332899461985971</v>
      </c>
      <c r="D45" s="2304">
        <v>8.883664510850986</v>
      </c>
      <c r="E45" s="2303">
        <v>8.7305810750428847</v>
      </c>
      <c r="F45" s="2299"/>
      <c r="G45" s="2297"/>
      <c r="H45" s="2298"/>
      <c r="I45" s="2295"/>
      <c r="J45" s="2295"/>
      <c r="K45" s="2297"/>
      <c r="L45" s="2297"/>
      <c r="M45" s="2298"/>
      <c r="N45" s="2297"/>
      <c r="O45" s="2297"/>
    </row>
    <row r="46" spans="1:15" ht="15" customHeight="1" thickBot="1">
      <c r="A46" s="2293"/>
      <c r="B46" s="2302" t="s">
        <v>1650</v>
      </c>
      <c r="C46" s="2301">
        <v>90.566710053801401</v>
      </c>
      <c r="D46" s="2301">
        <v>91.116335489149023</v>
      </c>
      <c r="E46" s="2300">
        <v>91.269418924951395</v>
      </c>
      <c r="F46" s="2299"/>
      <c r="G46" s="2297"/>
      <c r="H46" s="2298"/>
      <c r="I46" s="2295"/>
      <c r="J46" s="2295"/>
      <c r="K46" s="2297"/>
      <c r="L46" s="2297"/>
      <c r="M46" s="2298"/>
      <c r="N46" s="2297"/>
      <c r="O46" s="2297"/>
    </row>
    <row r="47" spans="1:15" ht="15.75" customHeight="1" thickTop="1">
      <c r="A47" s="2293"/>
      <c r="B47" s="2293" t="s">
        <v>1649</v>
      </c>
      <c r="C47" s="2293"/>
      <c r="D47" s="2293"/>
      <c r="E47" s="2293"/>
      <c r="F47" s="2293"/>
      <c r="G47" s="2293"/>
      <c r="H47" s="2296"/>
      <c r="I47" s="2295"/>
      <c r="J47" s="2295"/>
    </row>
    <row r="48" spans="1:15" ht="15.75" customHeight="1">
      <c r="A48" s="2293"/>
      <c r="B48" s="2293" t="s">
        <v>1648</v>
      </c>
      <c r="C48" s="2293"/>
      <c r="D48" s="2293"/>
      <c r="E48" s="2293"/>
      <c r="F48" s="2293"/>
      <c r="G48" s="2293"/>
      <c r="H48" s="2293"/>
    </row>
    <row r="49" spans="1:8" ht="15.75" customHeight="1">
      <c r="A49" s="2293"/>
      <c r="B49" s="2293" t="s">
        <v>1647</v>
      </c>
      <c r="C49" s="2293"/>
      <c r="D49" s="2293"/>
      <c r="F49" s="2293"/>
      <c r="G49" s="2293"/>
      <c r="H49" s="2293"/>
    </row>
    <row r="50" spans="1:8" ht="15.75" customHeight="1">
      <c r="A50" s="2293"/>
      <c r="B50" s="2293"/>
      <c r="C50" s="2293"/>
      <c r="D50" s="2293"/>
      <c r="E50" s="2293"/>
      <c r="F50" s="2293"/>
      <c r="G50" s="2293"/>
      <c r="H50" s="2293"/>
    </row>
    <row r="51" spans="1:8" ht="15.75" customHeight="1">
      <c r="A51" s="2293"/>
      <c r="B51" s="2293"/>
      <c r="C51" s="2293"/>
      <c r="D51" s="2293"/>
      <c r="E51" s="2293"/>
      <c r="F51" s="2293"/>
      <c r="G51" s="2293"/>
      <c r="H51" s="2293"/>
    </row>
    <row r="52" spans="1:8" ht="15.75" customHeight="1">
      <c r="A52" s="2293"/>
      <c r="B52" s="2293"/>
      <c r="C52" s="2293"/>
      <c r="D52" s="2293"/>
      <c r="E52" s="2293"/>
      <c r="F52" s="2293"/>
      <c r="G52" s="2293"/>
      <c r="H52" s="2293"/>
    </row>
    <row r="53" spans="1:8" ht="15.75" customHeight="1">
      <c r="A53" s="2293"/>
      <c r="B53" s="2293"/>
      <c r="C53" s="2293"/>
      <c r="D53" s="2293"/>
      <c r="E53" s="2293"/>
      <c r="F53" s="2293"/>
      <c r="G53" s="2293"/>
      <c r="H53" s="2293"/>
    </row>
    <row r="54" spans="1:8" ht="15.75" customHeight="1">
      <c r="A54" s="2293"/>
      <c r="B54" s="2293"/>
      <c r="C54" s="2293"/>
      <c r="D54" s="2293"/>
      <c r="E54" s="2293"/>
      <c r="F54" s="2293"/>
      <c r="G54" s="2293"/>
      <c r="H54" s="2293"/>
    </row>
    <row r="55" spans="1:8" ht="15.75" customHeight="1">
      <c r="A55" s="2293"/>
      <c r="B55" s="2293"/>
      <c r="C55" s="2293"/>
      <c r="D55" s="2293"/>
      <c r="E55" s="2293"/>
      <c r="F55" s="2293"/>
      <c r="G55" s="2293"/>
      <c r="H55" s="2293"/>
    </row>
    <row r="56" spans="1:8" ht="15.75" customHeight="1">
      <c r="A56" s="2293"/>
      <c r="B56" s="2293"/>
      <c r="C56" s="2293"/>
      <c r="D56" s="2293"/>
      <c r="E56" s="2293"/>
      <c r="F56" s="2293"/>
      <c r="G56" s="2293"/>
      <c r="H56" s="2293"/>
    </row>
    <row r="57" spans="1:8" ht="15.75" customHeight="1">
      <c r="A57" s="2293"/>
      <c r="B57" s="2293"/>
      <c r="C57" s="2293"/>
      <c r="D57" s="2293"/>
      <c r="E57" s="2293"/>
      <c r="F57" s="2293"/>
      <c r="G57" s="2293"/>
      <c r="H57" s="2293"/>
    </row>
    <row r="58" spans="1:8" ht="15.75" customHeight="1">
      <c r="A58" s="2293"/>
      <c r="B58" s="2293"/>
      <c r="C58" s="2293"/>
      <c r="D58" s="2293"/>
      <c r="E58" s="2293"/>
      <c r="F58" s="2293"/>
      <c r="G58" s="2293"/>
      <c r="H58" s="2293"/>
    </row>
    <row r="59" spans="1:8" ht="15.75" customHeight="1">
      <c r="A59" s="2293"/>
      <c r="B59" s="2293"/>
      <c r="C59" s="2293"/>
      <c r="D59" s="2293"/>
      <c r="E59" s="2293"/>
      <c r="F59" s="2293"/>
      <c r="G59" s="2293"/>
      <c r="H59" s="2293"/>
    </row>
    <row r="60" spans="1:8" ht="15.75" customHeight="1">
      <c r="A60" s="2293"/>
      <c r="B60" s="2293"/>
      <c r="C60" s="2293"/>
      <c r="D60" s="2294"/>
      <c r="E60" s="2294"/>
      <c r="F60" s="2293"/>
      <c r="G60" s="2293"/>
      <c r="H60" s="2293"/>
    </row>
    <row r="61" spans="1:8" ht="15.75" customHeight="1">
      <c r="A61" s="2293"/>
      <c r="B61" s="2293"/>
      <c r="C61" s="2293"/>
      <c r="D61" s="2293"/>
      <c r="E61" s="2293"/>
      <c r="F61" s="2293"/>
      <c r="G61" s="2294"/>
      <c r="H61" s="2293"/>
    </row>
    <row r="62" spans="1:8" ht="15.75" customHeight="1">
      <c r="A62" s="2293"/>
      <c r="B62" s="2293"/>
      <c r="C62" s="2293"/>
      <c r="D62" s="2293"/>
      <c r="E62" s="2293"/>
      <c r="F62" s="2293"/>
      <c r="G62" s="2293"/>
      <c r="H62" s="2293"/>
    </row>
    <row r="63" spans="1:8" ht="15.75" customHeight="1">
      <c r="A63" s="2293"/>
      <c r="B63" s="2293"/>
      <c r="C63" s="2293"/>
      <c r="D63" s="2293"/>
      <c r="E63" s="2294"/>
      <c r="F63" s="2293"/>
      <c r="G63" s="2293"/>
      <c r="H63" s="2293"/>
    </row>
    <row r="64" spans="1:8" ht="15.75" customHeight="1">
      <c r="A64" s="2293"/>
      <c r="B64" s="2293"/>
      <c r="C64" s="2293"/>
      <c r="D64" s="2293"/>
      <c r="E64" s="2293"/>
      <c r="F64" s="2293"/>
      <c r="G64" s="2293"/>
      <c r="H64" s="2293"/>
    </row>
    <row r="65" spans="1:8" ht="15.75" customHeight="1">
      <c r="A65" s="2293"/>
      <c r="B65" s="2293"/>
      <c r="C65" s="2293"/>
      <c r="D65" s="2293"/>
      <c r="E65" s="2293"/>
      <c r="F65" s="2293"/>
      <c r="G65" s="2293"/>
      <c r="H65" s="2293"/>
    </row>
    <row r="66" spans="1:8" ht="15.75" customHeight="1">
      <c r="A66" s="2293"/>
      <c r="B66" s="2293"/>
      <c r="C66" s="2293"/>
      <c r="D66" s="2293"/>
      <c r="E66" s="2293"/>
      <c r="F66" s="2293"/>
      <c r="G66" s="2293"/>
      <c r="H66" s="2293"/>
    </row>
    <row r="67" spans="1:8" ht="15.75" customHeight="1">
      <c r="A67" s="2293"/>
      <c r="B67" s="2293"/>
      <c r="C67" s="2293"/>
      <c r="D67" s="2293"/>
      <c r="E67" s="2293"/>
      <c r="F67" s="2293"/>
      <c r="G67" s="2293"/>
      <c r="H67" s="2293"/>
    </row>
    <row r="68" spans="1:8" ht="15.75" customHeight="1">
      <c r="A68" s="2293"/>
      <c r="B68" s="2293"/>
      <c r="C68" s="2293"/>
      <c r="D68" s="2293"/>
      <c r="E68" s="2293"/>
      <c r="F68" s="2293"/>
      <c r="G68" s="2293"/>
      <c r="H68" s="2293"/>
    </row>
    <row r="69" spans="1:8" ht="15.75" customHeight="1">
      <c r="A69" s="2293"/>
      <c r="B69" s="2293"/>
      <c r="C69" s="2293"/>
      <c r="D69" s="2293"/>
      <c r="E69" s="2293"/>
      <c r="F69" s="2293"/>
      <c r="G69" s="2293"/>
      <c r="H69" s="2293"/>
    </row>
    <row r="70" spans="1:8" ht="15.75" customHeight="1">
      <c r="A70" s="2293"/>
      <c r="B70" s="2293"/>
      <c r="C70" s="2293"/>
      <c r="D70" s="2293"/>
      <c r="E70" s="2293"/>
      <c r="F70" s="2293"/>
      <c r="G70" s="2293"/>
      <c r="H70" s="2293"/>
    </row>
    <row r="71" spans="1:8" ht="15.75" customHeight="1">
      <c r="A71" s="2293"/>
      <c r="B71" s="2293"/>
      <c r="C71" s="2293"/>
      <c r="D71" s="2293"/>
      <c r="E71" s="2293"/>
      <c r="F71" s="2293"/>
      <c r="G71" s="2293"/>
      <c r="H71" s="2293"/>
    </row>
    <row r="72" spans="1:8" ht="15.75" customHeight="1">
      <c r="A72" s="2293"/>
      <c r="B72" s="2293"/>
      <c r="C72" s="2293"/>
      <c r="D72" s="2293"/>
      <c r="E72" s="2293"/>
      <c r="F72" s="2293"/>
      <c r="G72" s="2293"/>
      <c r="H72" s="2293"/>
    </row>
    <row r="73" spans="1:8" ht="15.75" customHeight="1">
      <c r="A73" s="2293"/>
      <c r="B73" s="2293"/>
      <c r="C73" s="2293"/>
      <c r="D73" s="2293"/>
      <c r="E73" s="2293"/>
      <c r="F73" s="2293"/>
      <c r="G73" s="2293"/>
      <c r="H73" s="2293"/>
    </row>
    <row r="74" spans="1:8" ht="15.75" customHeight="1">
      <c r="A74" s="2293"/>
      <c r="B74" s="2293"/>
      <c r="C74" s="2293"/>
      <c r="D74" s="2293"/>
      <c r="E74" s="2293"/>
      <c r="F74" s="2293"/>
      <c r="G74" s="2293"/>
      <c r="H74" s="2293"/>
    </row>
    <row r="75" spans="1:8" ht="15.75" customHeight="1">
      <c r="A75" s="2293"/>
      <c r="B75" s="2293"/>
      <c r="C75" s="2293"/>
      <c r="D75" s="2293"/>
      <c r="E75" s="2293"/>
      <c r="F75" s="2293"/>
      <c r="G75" s="2293"/>
      <c r="H75" s="2293"/>
    </row>
    <row r="76" spans="1:8" ht="15.75" customHeight="1">
      <c r="A76" s="2293"/>
      <c r="B76" s="2293"/>
      <c r="C76" s="2293"/>
      <c r="D76" s="2293"/>
      <c r="E76" s="2293"/>
      <c r="F76" s="2293"/>
      <c r="G76" s="2293"/>
      <c r="H76" s="2293"/>
    </row>
    <row r="77" spans="1:8" ht="15.75" customHeight="1">
      <c r="A77" s="2293"/>
      <c r="B77" s="2293"/>
      <c r="C77" s="2293"/>
      <c r="D77" s="2293"/>
      <c r="E77" s="2293"/>
      <c r="F77" s="2293"/>
      <c r="G77" s="2293"/>
      <c r="H77" s="2293"/>
    </row>
    <row r="78" spans="1:8" ht="15.75" customHeight="1">
      <c r="A78" s="2293"/>
      <c r="B78" s="2293"/>
      <c r="C78" s="2293"/>
      <c r="D78" s="2293"/>
      <c r="E78" s="2293"/>
      <c r="F78" s="2293"/>
      <c r="G78" s="2293"/>
      <c r="H78" s="2293"/>
    </row>
    <row r="79" spans="1:8" ht="15.75" customHeight="1">
      <c r="A79" s="2293"/>
      <c r="B79" s="2293"/>
      <c r="C79" s="2293"/>
      <c r="D79" s="2293"/>
      <c r="E79" s="2293"/>
      <c r="F79" s="2293"/>
      <c r="G79" s="2293"/>
      <c r="H79" s="2293"/>
    </row>
    <row r="80" spans="1:8" ht="15.75" customHeight="1">
      <c r="A80" s="2293"/>
      <c r="B80" s="2293"/>
      <c r="C80" s="2293"/>
      <c r="D80" s="2293"/>
      <c r="E80" s="2293"/>
      <c r="F80" s="2293"/>
      <c r="G80" s="2293"/>
      <c r="H80" s="2293"/>
    </row>
    <row r="81" spans="1:8" ht="15.75" customHeight="1">
      <c r="A81" s="2293"/>
      <c r="B81" s="2293"/>
      <c r="C81" s="2293"/>
      <c r="D81" s="2293"/>
      <c r="E81" s="2293"/>
      <c r="F81" s="2293"/>
      <c r="G81" s="2293"/>
      <c r="H81" s="2293"/>
    </row>
    <row r="82" spans="1:8" ht="15.75" customHeight="1">
      <c r="A82" s="2293"/>
      <c r="B82" s="2293"/>
      <c r="C82" s="2293"/>
      <c r="D82" s="2293"/>
      <c r="E82" s="2293"/>
      <c r="F82" s="2293"/>
      <c r="G82" s="2293"/>
      <c r="H82" s="2293"/>
    </row>
    <row r="83" spans="1:8" ht="15.75" customHeight="1">
      <c r="A83" s="2293"/>
      <c r="B83" s="2293"/>
      <c r="C83" s="2293"/>
      <c r="D83" s="2293"/>
      <c r="E83" s="2293"/>
      <c r="F83" s="2293"/>
      <c r="G83" s="2293"/>
      <c r="H83" s="2293"/>
    </row>
    <row r="84" spans="1:8" ht="15.75" customHeight="1">
      <c r="A84" s="2293"/>
      <c r="B84" s="2293"/>
      <c r="C84" s="2293"/>
      <c r="D84" s="2293"/>
      <c r="E84" s="2293"/>
      <c r="F84" s="2293"/>
      <c r="G84" s="2293"/>
      <c r="H84" s="2293"/>
    </row>
    <row r="85" spans="1:8" ht="15.75" customHeight="1">
      <c r="A85" s="2293"/>
      <c r="B85" s="2293"/>
      <c r="C85" s="2293"/>
      <c r="D85" s="2293"/>
      <c r="E85" s="2293"/>
      <c r="F85" s="2293"/>
      <c r="G85" s="2293"/>
      <c r="H85" s="2293"/>
    </row>
    <row r="86" spans="1:8" ht="15.75" customHeight="1">
      <c r="A86" s="2293"/>
      <c r="B86" s="2293"/>
      <c r="C86" s="2293"/>
      <c r="D86" s="2293"/>
      <c r="E86" s="2293"/>
      <c r="F86" s="2293"/>
      <c r="G86" s="2293"/>
      <c r="H86" s="2293"/>
    </row>
    <row r="87" spans="1:8" ht="15.75" customHeight="1">
      <c r="A87" s="2293"/>
      <c r="B87" s="2293"/>
      <c r="C87" s="2293"/>
      <c r="D87" s="2293"/>
      <c r="E87" s="2293"/>
      <c r="F87" s="2293"/>
      <c r="G87" s="2293"/>
      <c r="H87" s="2293"/>
    </row>
    <row r="88" spans="1:8" ht="15.75" customHeight="1">
      <c r="A88" s="2293"/>
      <c r="B88" s="2293"/>
      <c r="C88" s="2293"/>
      <c r="D88" s="2293"/>
      <c r="E88" s="2293"/>
      <c r="F88" s="2293"/>
      <c r="G88" s="2293"/>
      <c r="H88" s="2293"/>
    </row>
    <row r="89" spans="1:8" ht="15.75" customHeight="1">
      <c r="A89" s="2293"/>
      <c r="B89" s="2293"/>
      <c r="C89" s="2293"/>
      <c r="D89" s="2293"/>
      <c r="E89" s="2293"/>
      <c r="F89" s="2293"/>
      <c r="G89" s="2293"/>
      <c r="H89" s="2293"/>
    </row>
    <row r="90" spans="1:8" ht="15.75" customHeight="1">
      <c r="A90" s="2293"/>
      <c r="B90" s="2293"/>
      <c r="C90" s="2293"/>
      <c r="D90" s="2293"/>
      <c r="E90" s="2293"/>
      <c r="F90" s="2293"/>
      <c r="G90" s="2293"/>
      <c r="H90" s="2293"/>
    </row>
    <row r="91" spans="1:8" ht="15.75" customHeight="1">
      <c r="A91" s="2293"/>
      <c r="B91" s="2293"/>
      <c r="C91" s="2293"/>
      <c r="D91" s="2293"/>
      <c r="E91" s="2293"/>
      <c r="F91" s="2293"/>
      <c r="G91" s="2293"/>
      <c r="H91" s="2293"/>
    </row>
    <row r="92" spans="1:8" ht="15.75" customHeight="1">
      <c r="A92" s="2293"/>
      <c r="B92" s="2293"/>
      <c r="C92" s="2293"/>
      <c r="D92" s="2293"/>
      <c r="E92" s="2293"/>
      <c r="F92" s="2293"/>
      <c r="G92" s="2293"/>
      <c r="H92" s="2293"/>
    </row>
    <row r="93" spans="1:8" ht="15.75" customHeight="1">
      <c r="A93" s="2293"/>
      <c r="B93" s="2293"/>
      <c r="C93" s="2293"/>
      <c r="D93" s="2293"/>
      <c r="E93" s="2293"/>
      <c r="F93" s="2293"/>
      <c r="G93" s="2293"/>
      <c r="H93" s="2293"/>
    </row>
    <row r="94" spans="1:8" ht="15.75" customHeight="1">
      <c r="A94" s="2293"/>
      <c r="B94" s="2293"/>
      <c r="C94" s="2293"/>
      <c r="D94" s="2293"/>
      <c r="E94" s="2293"/>
      <c r="F94" s="2293"/>
      <c r="G94" s="2293"/>
      <c r="H94" s="2293"/>
    </row>
    <row r="95" spans="1:8" ht="15.75" customHeight="1">
      <c r="A95" s="2293"/>
      <c r="B95" s="2293"/>
      <c r="C95" s="2293"/>
      <c r="D95" s="2293"/>
      <c r="E95" s="2293"/>
      <c r="F95" s="2293"/>
      <c r="G95" s="2293"/>
      <c r="H95" s="2293"/>
    </row>
    <row r="96" spans="1:8" ht="15.75" customHeight="1">
      <c r="A96" s="2293"/>
      <c r="B96" s="2293"/>
      <c r="C96" s="2293"/>
      <c r="D96" s="2293"/>
      <c r="E96" s="2293"/>
      <c r="F96" s="2293"/>
      <c r="G96" s="2293"/>
      <c r="H96" s="2293"/>
    </row>
    <row r="97" spans="1:8" ht="15.75" customHeight="1">
      <c r="A97" s="2293"/>
      <c r="B97" s="2293"/>
      <c r="C97" s="2293"/>
      <c r="D97" s="2293"/>
      <c r="E97" s="2293"/>
      <c r="F97" s="2293"/>
      <c r="G97" s="2293"/>
      <c r="H97" s="2293"/>
    </row>
    <row r="98" spans="1:8" ht="15.75" customHeight="1">
      <c r="A98" s="2293"/>
      <c r="B98" s="2293"/>
      <c r="C98" s="2293"/>
      <c r="D98" s="2293"/>
      <c r="E98" s="2293"/>
      <c r="F98" s="2293"/>
      <c r="G98" s="2293"/>
      <c r="H98" s="2293"/>
    </row>
    <row r="99" spans="1:8" ht="15.75" customHeight="1">
      <c r="A99" s="2293"/>
      <c r="B99" s="2293"/>
      <c r="C99" s="2293"/>
      <c r="D99" s="2293"/>
      <c r="E99" s="2293"/>
      <c r="F99" s="2293"/>
      <c r="G99" s="2293"/>
      <c r="H99" s="2293"/>
    </row>
    <row r="100" spans="1:8" ht="15.75" customHeight="1">
      <c r="A100" s="2293"/>
      <c r="B100" s="2293"/>
      <c r="C100" s="2293"/>
      <c r="D100" s="2293"/>
      <c r="E100" s="2293"/>
      <c r="F100" s="2293"/>
      <c r="G100" s="2293"/>
      <c r="H100" s="2293"/>
    </row>
    <row r="101" spans="1:8" ht="15.75" customHeight="1">
      <c r="A101" s="2293"/>
      <c r="B101" s="2293"/>
      <c r="C101" s="2293"/>
      <c r="D101" s="2293"/>
      <c r="E101" s="2293"/>
      <c r="F101" s="2293"/>
      <c r="G101" s="2293"/>
      <c r="H101" s="2293"/>
    </row>
    <row r="102" spans="1:8" ht="15.75" customHeight="1">
      <c r="A102" s="2293"/>
      <c r="B102" s="2293"/>
      <c r="C102" s="2293"/>
      <c r="D102" s="2293"/>
      <c r="E102" s="2293"/>
      <c r="F102" s="2293"/>
      <c r="G102" s="2293"/>
      <c r="H102" s="2293"/>
    </row>
    <row r="103" spans="1:8" ht="15.75" customHeight="1">
      <c r="A103" s="2293"/>
      <c r="B103" s="2293"/>
      <c r="C103" s="2293"/>
      <c r="D103" s="2293"/>
      <c r="E103" s="2293"/>
      <c r="F103" s="2293"/>
      <c r="G103" s="2293"/>
      <c r="H103" s="2293"/>
    </row>
    <row r="104" spans="1:8" ht="15.75" customHeight="1">
      <c r="A104" s="2293"/>
      <c r="B104" s="2293"/>
      <c r="C104" s="2293"/>
      <c r="D104" s="2293"/>
      <c r="E104" s="2293"/>
      <c r="F104" s="2293"/>
      <c r="G104" s="2293"/>
      <c r="H104" s="2293"/>
    </row>
    <row r="105" spans="1:8" ht="15.75" customHeight="1">
      <c r="A105" s="2293"/>
      <c r="B105" s="2293"/>
      <c r="C105" s="2293"/>
      <c r="D105" s="2293"/>
      <c r="E105" s="2293"/>
      <c r="F105" s="2293"/>
      <c r="G105" s="2293"/>
      <c r="H105" s="2293"/>
    </row>
    <row r="106" spans="1:8" ht="15.75" customHeight="1">
      <c r="A106" s="2293"/>
      <c r="B106" s="2293"/>
      <c r="C106" s="2293"/>
      <c r="D106" s="2293"/>
      <c r="E106" s="2293"/>
      <c r="F106" s="2293"/>
      <c r="G106" s="2293"/>
      <c r="H106" s="2293"/>
    </row>
    <row r="107" spans="1:8" ht="15.75" customHeight="1">
      <c r="A107" s="2293"/>
      <c r="B107" s="2293"/>
      <c r="C107" s="2293"/>
      <c r="D107" s="2293"/>
      <c r="E107" s="2293"/>
      <c r="F107" s="2293"/>
      <c r="G107" s="2293"/>
      <c r="H107" s="2293"/>
    </row>
    <row r="108" spans="1:8" ht="15.75" customHeight="1">
      <c r="A108" s="2293"/>
      <c r="B108" s="2293"/>
      <c r="C108" s="2293"/>
      <c r="D108" s="2293"/>
      <c r="E108" s="2293"/>
      <c r="F108" s="2293"/>
      <c r="G108" s="2293"/>
      <c r="H108" s="2293"/>
    </row>
    <row r="109" spans="1:8" ht="15.75" customHeight="1">
      <c r="A109" s="2293"/>
      <c r="B109" s="2293"/>
      <c r="C109" s="2293"/>
      <c r="D109" s="2293"/>
      <c r="E109" s="2293"/>
      <c r="F109" s="2293"/>
      <c r="G109" s="2293"/>
      <c r="H109" s="2293"/>
    </row>
    <row r="110" spans="1:8" ht="15.75" customHeight="1">
      <c r="A110" s="2293"/>
      <c r="B110" s="2293"/>
      <c r="C110" s="2293"/>
      <c r="D110" s="2293"/>
      <c r="E110" s="2293"/>
      <c r="F110" s="2293"/>
      <c r="G110" s="2293"/>
      <c r="H110" s="2293"/>
    </row>
    <row r="111" spans="1:8" ht="15.75" customHeight="1">
      <c r="A111" s="2293"/>
      <c r="B111" s="2293"/>
      <c r="C111" s="2293"/>
      <c r="D111" s="2293"/>
      <c r="E111" s="2293"/>
      <c r="F111" s="2293"/>
      <c r="G111" s="2293"/>
      <c r="H111" s="2293"/>
    </row>
    <row r="112" spans="1:8" ht="15.75" customHeight="1">
      <c r="A112" s="2293"/>
      <c r="B112" s="2293"/>
      <c r="C112" s="2293"/>
      <c r="D112" s="2293"/>
      <c r="E112" s="2293"/>
      <c r="F112" s="2293"/>
      <c r="G112" s="2293"/>
      <c r="H112" s="2293"/>
    </row>
    <row r="113" spans="1:8" ht="15.75" customHeight="1">
      <c r="A113" s="2293"/>
      <c r="B113" s="2293"/>
      <c r="C113" s="2293"/>
      <c r="D113" s="2293"/>
      <c r="E113" s="2293"/>
      <c r="F113" s="2293"/>
      <c r="G113" s="2293"/>
      <c r="H113" s="2293"/>
    </row>
    <row r="114" spans="1:8" ht="15.75" customHeight="1">
      <c r="A114" s="2293"/>
      <c r="B114" s="2293"/>
      <c r="C114" s="2293"/>
      <c r="D114" s="2293"/>
      <c r="E114" s="2293"/>
      <c r="F114" s="2293"/>
      <c r="G114" s="2293"/>
      <c r="H114" s="2293"/>
    </row>
    <row r="115" spans="1:8" ht="15.75" customHeight="1">
      <c r="A115" s="2293"/>
      <c r="B115" s="2293"/>
      <c r="C115" s="2293"/>
      <c r="D115" s="2293"/>
      <c r="E115" s="2293"/>
      <c r="F115" s="2293"/>
      <c r="G115" s="2293"/>
      <c r="H115" s="2293"/>
    </row>
    <row r="116" spans="1:8" ht="15.75" customHeight="1">
      <c r="A116" s="2293"/>
      <c r="B116" s="2293"/>
      <c r="C116" s="2293"/>
      <c r="D116" s="2293"/>
      <c r="E116" s="2293"/>
      <c r="F116" s="2293"/>
      <c r="G116" s="2293"/>
      <c r="H116" s="2293"/>
    </row>
    <row r="117" spans="1:8" ht="15.75" customHeight="1">
      <c r="A117" s="2293"/>
      <c r="B117" s="2293"/>
      <c r="C117" s="2293"/>
      <c r="D117" s="2293"/>
      <c r="E117" s="2293"/>
      <c r="F117" s="2293"/>
      <c r="G117" s="2293"/>
      <c r="H117" s="2293"/>
    </row>
    <row r="118" spans="1:8" ht="15.75" customHeight="1">
      <c r="A118" s="2293"/>
      <c r="B118" s="2293"/>
      <c r="C118" s="2293"/>
      <c r="D118" s="2293"/>
      <c r="E118" s="2293"/>
      <c r="F118" s="2293"/>
      <c r="G118" s="2293"/>
      <c r="H118" s="2293"/>
    </row>
    <row r="119" spans="1:8" ht="15.75" customHeight="1">
      <c r="A119" s="2293"/>
      <c r="B119" s="2293"/>
      <c r="C119" s="2293"/>
      <c r="D119" s="2293"/>
      <c r="E119" s="2293"/>
      <c r="F119" s="2293"/>
      <c r="G119" s="2293"/>
      <c r="H119" s="2293"/>
    </row>
    <row r="120" spans="1:8" ht="15.75" customHeight="1">
      <c r="A120" s="2293"/>
      <c r="B120" s="2293"/>
      <c r="C120" s="2293"/>
      <c r="D120" s="2293"/>
      <c r="E120" s="2293"/>
      <c r="F120" s="2293"/>
      <c r="G120" s="2293"/>
      <c r="H120" s="2293"/>
    </row>
    <row r="121" spans="1:8" ht="15.75" customHeight="1">
      <c r="A121" s="2293"/>
      <c r="B121" s="2293"/>
      <c r="C121" s="2293"/>
      <c r="D121" s="2293"/>
      <c r="E121" s="2293"/>
      <c r="F121" s="2293"/>
      <c r="G121" s="2293"/>
      <c r="H121" s="2293"/>
    </row>
    <row r="122" spans="1:8" ht="15.75" customHeight="1">
      <c r="A122" s="2293"/>
      <c r="B122" s="2293"/>
      <c r="C122" s="2293"/>
      <c r="D122" s="2293"/>
      <c r="E122" s="2293"/>
      <c r="F122" s="2293"/>
      <c r="G122" s="2293"/>
      <c r="H122" s="2293"/>
    </row>
    <row r="123" spans="1:8" ht="15.75" customHeight="1">
      <c r="A123" s="2293"/>
      <c r="B123" s="2293"/>
      <c r="C123" s="2293"/>
      <c r="D123" s="2293"/>
      <c r="E123" s="2293"/>
      <c r="F123" s="2293"/>
      <c r="G123" s="2293"/>
      <c r="H123" s="2293"/>
    </row>
    <row r="124" spans="1:8" ht="15.75" customHeight="1">
      <c r="A124" s="2293"/>
      <c r="B124" s="2293"/>
      <c r="C124" s="2293"/>
      <c r="D124" s="2293"/>
      <c r="E124" s="2293"/>
      <c r="F124" s="2293"/>
      <c r="G124" s="2293"/>
      <c r="H124" s="2293"/>
    </row>
    <row r="125" spans="1:8" ht="15.75" customHeight="1">
      <c r="A125" s="2293"/>
      <c r="B125" s="2293"/>
      <c r="C125" s="2293"/>
      <c r="D125" s="2293"/>
      <c r="E125" s="2293"/>
      <c r="F125" s="2293"/>
      <c r="G125" s="2293"/>
      <c r="H125" s="2293"/>
    </row>
    <row r="126" spans="1:8" ht="15.75" customHeight="1">
      <c r="A126" s="2293"/>
      <c r="B126" s="2293"/>
      <c r="C126" s="2293"/>
      <c r="D126" s="2293"/>
      <c r="E126" s="2293"/>
      <c r="F126" s="2293"/>
      <c r="G126" s="2293"/>
      <c r="H126" s="2293"/>
    </row>
    <row r="127" spans="1:8" ht="15.75" customHeight="1">
      <c r="A127" s="2293"/>
      <c r="B127" s="2293"/>
      <c r="C127" s="2293"/>
      <c r="D127" s="2293"/>
      <c r="E127" s="2293"/>
      <c r="F127" s="2293"/>
      <c r="G127" s="2293"/>
      <c r="H127" s="2293"/>
    </row>
    <row r="128" spans="1:8" ht="15.75" customHeight="1">
      <c r="A128" s="2293"/>
      <c r="B128" s="2293"/>
      <c r="C128" s="2293"/>
      <c r="D128" s="2293"/>
      <c r="E128" s="2293"/>
      <c r="F128" s="2293"/>
      <c r="G128" s="2293"/>
      <c r="H128" s="2293"/>
    </row>
    <row r="129" spans="1:8" ht="15.75" customHeight="1">
      <c r="A129" s="2293"/>
      <c r="B129" s="2293"/>
      <c r="C129" s="2293"/>
      <c r="D129" s="2293"/>
      <c r="E129" s="2293"/>
      <c r="F129" s="2293"/>
      <c r="G129" s="2293"/>
      <c r="H129" s="2293"/>
    </row>
    <row r="130" spans="1:8" ht="15.75" customHeight="1">
      <c r="A130" s="2293"/>
      <c r="B130" s="2293"/>
      <c r="C130" s="2293"/>
      <c r="D130" s="2293"/>
      <c r="E130" s="2293"/>
      <c r="F130" s="2293"/>
      <c r="G130" s="2293"/>
      <c r="H130" s="2293"/>
    </row>
    <row r="131" spans="1:8" ht="15.75" customHeight="1">
      <c r="A131" s="2293"/>
      <c r="B131" s="2293"/>
      <c r="C131" s="2293"/>
      <c r="D131" s="2293"/>
      <c r="E131" s="2293"/>
      <c r="F131" s="2293"/>
      <c r="G131" s="2293"/>
      <c r="H131" s="2293"/>
    </row>
    <row r="132" spans="1:8" ht="15.75" customHeight="1">
      <c r="A132" s="2293"/>
      <c r="B132" s="2293"/>
      <c r="C132" s="2293"/>
      <c r="D132" s="2293"/>
      <c r="E132" s="2293"/>
      <c r="F132" s="2293"/>
      <c r="G132" s="2293"/>
      <c r="H132" s="2293"/>
    </row>
    <row r="133" spans="1:8" ht="15.75" customHeight="1">
      <c r="A133" s="2293"/>
      <c r="B133" s="2293"/>
      <c r="C133" s="2293"/>
      <c r="D133" s="2293"/>
      <c r="E133" s="2293"/>
      <c r="F133" s="2293"/>
      <c r="G133" s="2293"/>
      <c r="H133" s="2293"/>
    </row>
    <row r="134" spans="1:8" ht="15.75" customHeight="1">
      <c r="A134" s="2293"/>
      <c r="B134" s="2293"/>
      <c r="C134" s="2293"/>
      <c r="D134" s="2293"/>
      <c r="E134" s="2293"/>
      <c r="F134" s="2293"/>
      <c r="G134" s="2293"/>
      <c r="H134" s="2293"/>
    </row>
    <row r="135" spans="1:8" ht="15.75" customHeight="1">
      <c r="A135" s="2293"/>
      <c r="B135" s="2293"/>
      <c r="C135" s="2293"/>
      <c r="D135" s="2293"/>
      <c r="E135" s="2293"/>
      <c r="F135" s="2293"/>
      <c r="G135" s="2293"/>
      <c r="H135" s="2293"/>
    </row>
    <row r="136" spans="1:8" ht="15.75" customHeight="1">
      <c r="A136" s="2293"/>
      <c r="B136" s="2293"/>
      <c r="C136" s="2293"/>
      <c r="D136" s="2293"/>
      <c r="E136" s="2293"/>
      <c r="F136" s="2293"/>
      <c r="G136" s="2293"/>
      <c r="H136" s="2293"/>
    </row>
    <row r="137" spans="1:8" ht="15.75" customHeight="1">
      <c r="A137" s="2293"/>
      <c r="B137" s="2293"/>
      <c r="C137" s="2293"/>
      <c r="D137" s="2293"/>
      <c r="E137" s="2293"/>
      <c r="F137" s="2293"/>
      <c r="G137" s="2293"/>
      <c r="H137" s="2293"/>
    </row>
    <row r="138" spans="1:8" ht="15.75" customHeight="1">
      <c r="A138" s="2293"/>
      <c r="B138" s="2293"/>
      <c r="C138" s="2293"/>
      <c r="D138" s="2293"/>
      <c r="E138" s="2293"/>
      <c r="F138" s="2293"/>
      <c r="G138" s="2293"/>
      <c r="H138" s="2293"/>
    </row>
    <row r="139" spans="1:8" ht="15.75" customHeight="1">
      <c r="A139" s="2293"/>
      <c r="B139" s="2293"/>
      <c r="C139" s="2293"/>
      <c r="D139" s="2293"/>
      <c r="E139" s="2293"/>
      <c r="F139" s="2293"/>
      <c r="G139" s="2293"/>
      <c r="H139" s="2293"/>
    </row>
    <row r="140" spans="1:8" ht="15.75" customHeight="1">
      <c r="A140" s="2293"/>
      <c r="B140" s="2293"/>
      <c r="C140" s="2293"/>
      <c r="D140" s="2293"/>
      <c r="E140" s="2293"/>
      <c r="F140" s="2293"/>
      <c r="G140" s="2293"/>
      <c r="H140" s="2293"/>
    </row>
    <row r="141" spans="1:8" ht="15.75" customHeight="1">
      <c r="A141" s="2293"/>
      <c r="B141" s="2293"/>
      <c r="C141" s="2293"/>
      <c r="D141" s="2293"/>
      <c r="E141" s="2293"/>
      <c r="F141" s="2293"/>
      <c r="G141" s="2293"/>
      <c r="H141" s="2293"/>
    </row>
    <row r="142" spans="1:8" ht="15.75" customHeight="1">
      <c r="A142" s="2293"/>
      <c r="B142" s="2293"/>
      <c r="C142" s="2293"/>
      <c r="D142" s="2293"/>
      <c r="E142" s="2293"/>
      <c r="F142" s="2293"/>
      <c r="G142" s="2293"/>
      <c r="H142" s="2293"/>
    </row>
    <row r="143" spans="1:8" ht="15.75" customHeight="1">
      <c r="A143" s="2293"/>
      <c r="B143" s="2293"/>
      <c r="C143" s="2293"/>
      <c r="D143" s="2293"/>
      <c r="E143" s="2293"/>
      <c r="F143" s="2293"/>
      <c r="G143" s="2293"/>
      <c r="H143" s="2293"/>
    </row>
    <row r="144" spans="1:8" ht="15.75" customHeight="1">
      <c r="A144" s="2293"/>
      <c r="B144" s="2293"/>
      <c r="C144" s="2293"/>
      <c r="D144" s="2293"/>
      <c r="E144" s="2293"/>
      <c r="F144" s="2293"/>
      <c r="G144" s="2293"/>
      <c r="H144" s="2293"/>
    </row>
    <row r="145" spans="1:8" ht="15.75" customHeight="1">
      <c r="A145" s="2293"/>
      <c r="B145" s="2293"/>
      <c r="C145" s="2293"/>
      <c r="D145" s="2293"/>
      <c r="E145" s="2293"/>
      <c r="F145" s="2293"/>
      <c r="G145" s="2293"/>
      <c r="H145" s="2293"/>
    </row>
    <row r="146" spans="1:8" ht="15.75" customHeight="1">
      <c r="A146" s="2293"/>
      <c r="B146" s="2293"/>
      <c r="C146" s="2293"/>
      <c r="D146" s="2293"/>
      <c r="E146" s="2293"/>
      <c r="F146" s="2293"/>
      <c r="G146" s="2293"/>
      <c r="H146" s="2293"/>
    </row>
    <row r="147" spans="1:8" ht="15.75" customHeight="1">
      <c r="A147" s="2293"/>
      <c r="B147" s="2293"/>
      <c r="C147" s="2293"/>
      <c r="D147" s="2293"/>
      <c r="E147" s="2293"/>
      <c r="F147" s="2293"/>
      <c r="G147" s="2293"/>
      <c r="H147" s="2293"/>
    </row>
    <row r="148" spans="1:8" ht="15.75" customHeight="1">
      <c r="A148" s="2293"/>
      <c r="B148" s="2293"/>
      <c r="C148" s="2293"/>
      <c r="D148" s="2293"/>
      <c r="E148" s="2293"/>
      <c r="F148" s="2293"/>
      <c r="G148" s="2293"/>
      <c r="H148" s="2293"/>
    </row>
    <row r="149" spans="1:8" ht="15.75" customHeight="1">
      <c r="A149" s="2293"/>
      <c r="B149" s="2293"/>
      <c r="C149" s="2293"/>
      <c r="D149" s="2293"/>
      <c r="E149" s="2293"/>
      <c r="F149" s="2293"/>
      <c r="G149" s="2293"/>
      <c r="H149" s="2293"/>
    </row>
    <row r="150" spans="1:8" ht="15.75" customHeight="1">
      <c r="A150" s="2293"/>
      <c r="B150" s="2293"/>
      <c r="C150" s="2293"/>
      <c r="D150" s="2293"/>
      <c r="E150" s="2293"/>
      <c r="F150" s="2293"/>
      <c r="G150" s="2293"/>
      <c r="H150" s="2293"/>
    </row>
    <row r="151" spans="1:8" ht="15.75" customHeight="1">
      <c r="A151" s="2293"/>
      <c r="B151" s="2293"/>
      <c r="C151" s="2293"/>
      <c r="D151" s="2293"/>
      <c r="E151" s="2293"/>
      <c r="F151" s="2293"/>
      <c r="G151" s="2293"/>
      <c r="H151" s="2293"/>
    </row>
    <row r="152" spans="1:8" ht="15.75" customHeight="1">
      <c r="A152" s="2293"/>
      <c r="B152" s="2293"/>
      <c r="C152" s="2293"/>
      <c r="D152" s="2293"/>
      <c r="E152" s="2293"/>
      <c r="F152" s="2293"/>
      <c r="G152" s="2293"/>
      <c r="H152" s="2293"/>
    </row>
    <row r="153" spans="1:8" ht="15.75" customHeight="1">
      <c r="A153" s="2293"/>
      <c r="B153" s="2293"/>
      <c r="C153" s="2293"/>
      <c r="D153" s="2293"/>
      <c r="E153" s="2293"/>
      <c r="F153" s="2293"/>
      <c r="G153" s="2293"/>
      <c r="H153" s="2293"/>
    </row>
    <row r="154" spans="1:8" ht="15.75" customHeight="1">
      <c r="A154" s="2293"/>
      <c r="B154" s="2293"/>
      <c r="C154" s="2293"/>
      <c r="D154" s="2293"/>
      <c r="E154" s="2293"/>
      <c r="F154" s="2293"/>
      <c r="G154" s="2293"/>
      <c r="H154" s="2293"/>
    </row>
    <row r="155" spans="1:8" ht="15.75" customHeight="1">
      <c r="A155" s="2293"/>
      <c r="B155" s="2293"/>
      <c r="C155" s="2293"/>
      <c r="D155" s="2293"/>
      <c r="E155" s="2293"/>
      <c r="F155" s="2293"/>
      <c r="G155" s="2293"/>
      <c r="H155" s="2293"/>
    </row>
    <row r="156" spans="1:8" ht="15.75" customHeight="1">
      <c r="A156" s="2293"/>
      <c r="B156" s="2293"/>
      <c r="C156" s="2293"/>
      <c r="D156" s="2293"/>
      <c r="E156" s="2293"/>
      <c r="F156" s="2293"/>
      <c r="G156" s="2293"/>
      <c r="H156" s="2293"/>
    </row>
    <row r="157" spans="1:8" ht="15.75" customHeight="1">
      <c r="A157" s="2293"/>
      <c r="B157" s="2293"/>
      <c r="C157" s="2293"/>
      <c r="D157" s="2293"/>
      <c r="E157" s="2293"/>
      <c r="F157" s="2293"/>
      <c r="G157" s="2293"/>
      <c r="H157" s="2293"/>
    </row>
    <row r="158" spans="1:8" ht="15.75" customHeight="1">
      <c r="A158" s="2293"/>
      <c r="B158" s="2293"/>
      <c r="C158" s="2293"/>
      <c r="D158" s="2293"/>
      <c r="E158" s="2293"/>
      <c r="F158" s="2293"/>
      <c r="G158" s="2293"/>
      <c r="H158" s="2293"/>
    </row>
    <row r="159" spans="1:8" ht="15.75" customHeight="1">
      <c r="A159" s="2293"/>
      <c r="B159" s="2293"/>
      <c r="C159" s="2293"/>
      <c r="D159" s="2293"/>
      <c r="E159" s="2293"/>
      <c r="F159" s="2293"/>
      <c r="G159" s="2293"/>
      <c r="H159" s="2293"/>
    </row>
    <row r="160" spans="1:8" ht="15.75" customHeight="1">
      <c r="A160" s="2293"/>
      <c r="B160" s="2293"/>
      <c r="C160" s="2293"/>
      <c r="D160" s="2293"/>
      <c r="E160" s="2293"/>
      <c r="F160" s="2293"/>
      <c r="G160" s="2293"/>
      <c r="H160" s="2293"/>
    </row>
    <row r="161" spans="1:8" ht="15.75" customHeight="1">
      <c r="A161" s="2293"/>
      <c r="B161" s="2293"/>
      <c r="C161" s="2293"/>
      <c r="D161" s="2293"/>
      <c r="E161" s="2293"/>
      <c r="F161" s="2293"/>
      <c r="G161" s="2293"/>
      <c r="H161" s="2293"/>
    </row>
    <row r="162" spans="1:8" ht="15.75" customHeight="1">
      <c r="A162" s="2293"/>
      <c r="B162" s="2293"/>
      <c r="C162" s="2293"/>
      <c r="D162" s="2293"/>
      <c r="E162" s="2293"/>
      <c r="F162" s="2293"/>
      <c r="G162" s="2293"/>
      <c r="H162" s="2293"/>
    </row>
    <row r="163" spans="1:8" ht="15.75" customHeight="1">
      <c r="A163" s="2293"/>
      <c r="B163" s="2293"/>
      <c r="C163" s="2293"/>
      <c r="D163" s="2293"/>
      <c r="E163" s="2293"/>
      <c r="F163" s="2293"/>
      <c r="G163" s="2293"/>
      <c r="H163" s="2293"/>
    </row>
    <row r="164" spans="1:8" ht="15.75" customHeight="1">
      <c r="A164" s="2293"/>
      <c r="B164" s="2293"/>
      <c r="C164" s="2293"/>
      <c r="D164" s="2293"/>
      <c r="E164" s="2293"/>
      <c r="F164" s="2293"/>
      <c r="G164" s="2293"/>
      <c r="H164" s="2293"/>
    </row>
    <row r="165" spans="1:8" ht="15.75" customHeight="1">
      <c r="A165" s="2293"/>
      <c r="B165" s="2293"/>
      <c r="C165" s="2293"/>
      <c r="D165" s="2293"/>
      <c r="E165" s="2293"/>
      <c r="F165" s="2293"/>
      <c r="G165" s="2293"/>
      <c r="H165" s="2293"/>
    </row>
    <row r="166" spans="1:8" ht="15.75" customHeight="1">
      <c r="A166" s="2293"/>
      <c r="B166" s="2293"/>
      <c r="C166" s="2293"/>
      <c r="D166" s="2293"/>
      <c r="E166" s="2293"/>
      <c r="F166" s="2293"/>
      <c r="G166" s="2293"/>
      <c r="H166" s="2293"/>
    </row>
    <row r="167" spans="1:8" ht="15.75" customHeight="1">
      <c r="A167" s="2293"/>
      <c r="B167" s="2293"/>
      <c r="C167" s="2293"/>
      <c r="D167" s="2293"/>
      <c r="E167" s="2293"/>
      <c r="F167" s="2293"/>
      <c r="G167" s="2293"/>
      <c r="H167" s="2293"/>
    </row>
    <row r="168" spans="1:8" ht="15.75" customHeight="1">
      <c r="A168" s="2293"/>
      <c r="B168" s="2293"/>
      <c r="C168" s="2293"/>
      <c r="D168" s="2293"/>
      <c r="E168" s="2293"/>
      <c r="F168" s="2293"/>
      <c r="G168" s="2293"/>
      <c r="H168" s="2293"/>
    </row>
    <row r="169" spans="1:8" ht="15.75" customHeight="1">
      <c r="A169" s="2293"/>
      <c r="B169" s="2293"/>
      <c r="C169" s="2293"/>
      <c r="D169" s="2293"/>
      <c r="E169" s="2293"/>
      <c r="F169" s="2293"/>
      <c r="G169" s="2293"/>
      <c r="H169" s="2293"/>
    </row>
    <row r="170" spans="1:8" ht="15.75" customHeight="1">
      <c r="A170" s="2293"/>
      <c r="B170" s="2293"/>
      <c r="C170" s="2293"/>
      <c r="D170" s="2293"/>
      <c r="E170" s="2293"/>
      <c r="F170" s="2293"/>
      <c r="G170" s="2293"/>
      <c r="H170" s="2293"/>
    </row>
    <row r="171" spans="1:8" ht="15.75" customHeight="1">
      <c r="A171" s="2293"/>
      <c r="B171" s="2293"/>
      <c r="C171" s="2293"/>
      <c r="D171" s="2293"/>
      <c r="E171" s="2293"/>
      <c r="F171" s="2293"/>
      <c r="G171" s="2293"/>
      <c r="H171" s="2293"/>
    </row>
    <row r="172" spans="1:8" ht="15.75" customHeight="1">
      <c r="A172" s="2293"/>
      <c r="B172" s="2293"/>
      <c r="C172" s="2293"/>
      <c r="D172" s="2293"/>
      <c r="E172" s="2293"/>
      <c r="F172" s="2293"/>
      <c r="G172" s="2293"/>
      <c r="H172" s="2293"/>
    </row>
    <row r="173" spans="1:8" ht="15.75" customHeight="1">
      <c r="A173" s="2293"/>
      <c r="B173" s="2293"/>
      <c r="C173" s="2293"/>
      <c r="D173" s="2293"/>
      <c r="E173" s="2293"/>
      <c r="F173" s="2293"/>
      <c r="G173" s="2293"/>
      <c r="H173" s="2293"/>
    </row>
    <row r="174" spans="1:8" ht="15.75" customHeight="1">
      <c r="A174" s="2293"/>
      <c r="B174" s="2293"/>
      <c r="C174" s="2293"/>
      <c r="D174" s="2293"/>
      <c r="E174" s="2293"/>
      <c r="F174" s="2293"/>
      <c r="G174" s="2293"/>
      <c r="H174" s="2293"/>
    </row>
    <row r="175" spans="1:8" ht="15.75" customHeight="1">
      <c r="A175" s="2293"/>
      <c r="B175" s="2293"/>
      <c r="C175" s="2293"/>
      <c r="D175" s="2293"/>
      <c r="E175" s="2293"/>
      <c r="F175" s="2293"/>
      <c r="G175" s="2293"/>
      <c r="H175" s="2293"/>
    </row>
    <row r="176" spans="1:8" ht="15.75" customHeight="1">
      <c r="A176" s="2293"/>
      <c r="B176" s="2293"/>
      <c r="C176" s="2293"/>
      <c r="D176" s="2293"/>
      <c r="E176" s="2293"/>
      <c r="F176" s="2293"/>
      <c r="G176" s="2293"/>
      <c r="H176" s="2293"/>
    </row>
    <row r="177" spans="1:8" ht="15.75" customHeight="1">
      <c r="A177" s="2293"/>
      <c r="B177" s="2293"/>
      <c r="C177" s="2293"/>
      <c r="D177" s="2293"/>
      <c r="E177" s="2293"/>
      <c r="F177" s="2293"/>
      <c r="G177" s="2293"/>
      <c r="H177" s="2293"/>
    </row>
    <row r="178" spans="1:8" ht="15.75" customHeight="1">
      <c r="A178" s="2293"/>
      <c r="B178" s="2293"/>
      <c r="C178" s="2293"/>
      <c r="D178" s="2293"/>
      <c r="E178" s="2293"/>
      <c r="F178" s="2293"/>
      <c r="G178" s="2293"/>
      <c r="H178" s="2293"/>
    </row>
    <row r="179" spans="1:8" ht="15.75" customHeight="1">
      <c r="A179" s="2293"/>
      <c r="B179" s="2293"/>
      <c r="C179" s="2293"/>
      <c r="D179" s="2293"/>
      <c r="E179" s="2293"/>
      <c r="F179" s="2293"/>
      <c r="G179" s="2293"/>
      <c r="H179" s="2293"/>
    </row>
    <row r="180" spans="1:8" ht="15.75" customHeight="1">
      <c r="A180" s="2293"/>
      <c r="B180" s="2293"/>
      <c r="C180" s="2293"/>
      <c r="D180" s="2293"/>
      <c r="E180" s="2293"/>
      <c r="F180" s="2293"/>
      <c r="G180" s="2293"/>
      <c r="H180" s="2293"/>
    </row>
    <row r="181" spans="1:8" ht="15.75" customHeight="1">
      <c r="A181" s="2293"/>
      <c r="B181" s="2293"/>
      <c r="C181" s="2293"/>
      <c r="D181" s="2293"/>
      <c r="E181" s="2293"/>
      <c r="F181" s="2293"/>
      <c r="G181" s="2293"/>
      <c r="H181" s="2293"/>
    </row>
    <row r="182" spans="1:8" ht="15.75" customHeight="1">
      <c r="A182" s="2293"/>
      <c r="B182" s="2293"/>
      <c r="C182" s="2293"/>
      <c r="D182" s="2293"/>
      <c r="E182" s="2293"/>
      <c r="F182" s="2293"/>
      <c r="G182" s="2293"/>
      <c r="H182" s="2293"/>
    </row>
    <row r="183" spans="1:8" ht="15.75" customHeight="1">
      <c r="A183" s="2293"/>
      <c r="B183" s="2293"/>
      <c r="C183" s="2293"/>
      <c r="D183" s="2293"/>
      <c r="E183" s="2293"/>
      <c r="F183" s="2293"/>
      <c r="G183" s="2293"/>
      <c r="H183" s="2293"/>
    </row>
    <row r="184" spans="1:8" ht="15.75" customHeight="1">
      <c r="A184" s="2293"/>
      <c r="B184" s="2293"/>
      <c r="C184" s="2293"/>
      <c r="D184" s="2293"/>
      <c r="E184" s="2293"/>
      <c r="F184" s="2293"/>
      <c r="G184" s="2293"/>
      <c r="H184" s="2293"/>
    </row>
    <row r="185" spans="1:8" ht="15.75" customHeight="1">
      <c r="A185" s="2293"/>
      <c r="B185" s="2293"/>
      <c r="C185" s="2293"/>
      <c r="D185" s="2293"/>
      <c r="E185" s="2293"/>
      <c r="F185" s="2293"/>
      <c r="G185" s="2293"/>
      <c r="H185" s="2293"/>
    </row>
    <row r="186" spans="1:8" ht="15.75" customHeight="1">
      <c r="A186" s="2293"/>
      <c r="B186" s="2293"/>
      <c r="C186" s="2293"/>
      <c r="D186" s="2293"/>
      <c r="E186" s="2293"/>
      <c r="F186" s="2293"/>
      <c r="G186" s="2293"/>
      <c r="H186" s="2293"/>
    </row>
    <row r="187" spans="1:8" ht="15.75" customHeight="1">
      <c r="A187" s="2293"/>
      <c r="B187" s="2293"/>
      <c r="C187" s="2293"/>
      <c r="D187" s="2293"/>
      <c r="E187" s="2293"/>
      <c r="F187" s="2293"/>
      <c r="G187" s="2293"/>
      <c r="H187" s="2293"/>
    </row>
    <row r="188" spans="1:8" ht="15.75" customHeight="1">
      <c r="A188" s="2293"/>
      <c r="B188" s="2293"/>
      <c r="C188" s="2293"/>
      <c r="D188" s="2293"/>
      <c r="E188" s="2293"/>
      <c r="F188" s="2293"/>
      <c r="G188" s="2293"/>
      <c r="H188" s="2293"/>
    </row>
    <row r="189" spans="1:8" ht="15.75" customHeight="1">
      <c r="A189" s="2293"/>
      <c r="B189" s="2293"/>
      <c r="C189" s="2293"/>
      <c r="D189" s="2293"/>
      <c r="E189" s="2293"/>
      <c r="F189" s="2293"/>
      <c r="G189" s="2293"/>
      <c r="H189" s="2293"/>
    </row>
    <row r="190" spans="1:8" ht="15.75" customHeight="1">
      <c r="A190" s="2293"/>
      <c r="B190" s="2293"/>
      <c r="C190" s="2293"/>
      <c r="D190" s="2293"/>
      <c r="E190" s="2293"/>
      <c r="F190" s="2293"/>
      <c r="G190" s="2293"/>
      <c r="H190" s="2293"/>
    </row>
    <row r="191" spans="1:8" ht="15.75" customHeight="1">
      <c r="A191" s="2293"/>
      <c r="B191" s="2293"/>
      <c r="C191" s="2293"/>
      <c r="D191" s="2293"/>
      <c r="E191" s="2293"/>
      <c r="F191" s="2293"/>
      <c r="G191" s="2293"/>
      <c r="H191" s="2293"/>
    </row>
    <row r="192" spans="1:8" ht="15.75" customHeight="1">
      <c r="A192" s="2293"/>
      <c r="B192" s="2293"/>
      <c r="C192" s="2293"/>
      <c r="D192" s="2293"/>
      <c r="E192" s="2293"/>
      <c r="F192" s="2293"/>
      <c r="G192" s="2293"/>
      <c r="H192" s="2293"/>
    </row>
    <row r="193" spans="1:8" ht="15.75" customHeight="1">
      <c r="A193" s="2293"/>
      <c r="B193" s="2293"/>
      <c r="C193" s="2293"/>
      <c r="D193" s="2293"/>
      <c r="E193" s="2293"/>
      <c r="F193" s="2293"/>
      <c r="G193" s="2293"/>
      <c r="H193" s="2293"/>
    </row>
    <row r="194" spans="1:8" ht="15.75" customHeight="1">
      <c r="A194" s="2293"/>
      <c r="B194" s="2293"/>
      <c r="C194" s="2293"/>
      <c r="D194" s="2293"/>
      <c r="E194" s="2293"/>
      <c r="F194" s="2293"/>
      <c r="G194" s="2293"/>
      <c r="H194" s="2293"/>
    </row>
    <row r="195" spans="1:8" ht="15.75" customHeight="1">
      <c r="A195" s="2293"/>
      <c r="B195" s="2293"/>
      <c r="C195" s="2293"/>
      <c r="D195" s="2293"/>
      <c r="E195" s="2293"/>
      <c r="F195" s="2293"/>
      <c r="G195" s="2293"/>
      <c r="H195" s="2293"/>
    </row>
    <row r="196" spans="1:8" ht="15.75" customHeight="1">
      <c r="A196" s="2293"/>
      <c r="B196" s="2293"/>
      <c r="C196" s="2293"/>
      <c r="D196" s="2293"/>
      <c r="E196" s="2293"/>
      <c r="F196" s="2293"/>
      <c r="G196" s="2293"/>
      <c r="H196" s="2293"/>
    </row>
    <row r="197" spans="1:8" ht="15.75" customHeight="1">
      <c r="A197" s="2293"/>
      <c r="B197" s="2293"/>
      <c r="C197" s="2293"/>
      <c r="D197" s="2293"/>
      <c r="E197" s="2293"/>
      <c r="F197" s="2293"/>
      <c r="G197" s="2293"/>
      <c r="H197" s="2293"/>
    </row>
    <row r="198" spans="1:8" ht="15.75" customHeight="1">
      <c r="A198" s="2293"/>
      <c r="B198" s="2293"/>
      <c r="C198" s="2293"/>
      <c r="D198" s="2293"/>
      <c r="E198" s="2293"/>
      <c r="F198" s="2293"/>
      <c r="G198" s="2293"/>
      <c r="H198" s="2293"/>
    </row>
    <row r="199" spans="1:8" ht="15.75" customHeight="1">
      <c r="A199" s="2293"/>
      <c r="B199" s="2293"/>
      <c r="C199" s="2293"/>
      <c r="D199" s="2293"/>
      <c r="E199" s="2293"/>
      <c r="F199" s="2293"/>
      <c r="G199" s="2293"/>
      <c r="H199" s="2293"/>
    </row>
    <row r="200" spans="1:8" ht="15.75" customHeight="1">
      <c r="A200" s="2293"/>
      <c r="B200" s="2293"/>
      <c r="C200" s="2293"/>
      <c r="D200" s="2293"/>
      <c r="E200" s="2293"/>
      <c r="F200" s="2293"/>
      <c r="G200" s="2293"/>
      <c r="H200" s="2293"/>
    </row>
    <row r="201" spans="1:8" ht="15.75" customHeight="1">
      <c r="A201" s="2293"/>
      <c r="B201" s="2293"/>
      <c r="C201" s="2293"/>
      <c r="D201" s="2293"/>
      <c r="E201" s="2293"/>
      <c r="F201" s="2293"/>
      <c r="G201" s="2293"/>
      <c r="H201" s="2293"/>
    </row>
    <row r="202" spans="1:8" ht="15.75" customHeight="1">
      <c r="A202" s="2293"/>
      <c r="B202" s="2293"/>
      <c r="C202" s="2293"/>
      <c r="D202" s="2293"/>
      <c r="E202" s="2293"/>
      <c r="F202" s="2293"/>
      <c r="G202" s="2293"/>
      <c r="H202" s="2293"/>
    </row>
    <row r="203" spans="1:8" ht="15.75" customHeight="1">
      <c r="A203" s="2293"/>
      <c r="B203" s="2293"/>
      <c r="C203" s="2293"/>
      <c r="D203" s="2293"/>
      <c r="E203" s="2293"/>
      <c r="F203" s="2293"/>
      <c r="G203" s="2293"/>
      <c r="H203" s="2293"/>
    </row>
    <row r="204" spans="1:8" ht="15.75" customHeight="1">
      <c r="A204" s="2293"/>
      <c r="B204" s="2293"/>
      <c r="C204" s="2293"/>
      <c r="D204" s="2293"/>
      <c r="E204" s="2293"/>
      <c r="F204" s="2293"/>
      <c r="G204" s="2293"/>
      <c r="H204" s="2293"/>
    </row>
    <row r="205" spans="1:8" ht="15.75" customHeight="1">
      <c r="A205" s="2293"/>
      <c r="B205" s="2293"/>
      <c r="C205" s="2293"/>
      <c r="D205" s="2293"/>
      <c r="E205" s="2293"/>
      <c r="F205" s="2293"/>
      <c r="G205" s="2293"/>
      <c r="H205" s="2293"/>
    </row>
    <row r="206" spans="1:8" ht="15.75" customHeight="1">
      <c r="A206" s="2293"/>
      <c r="B206" s="2293"/>
      <c r="C206" s="2293"/>
      <c r="D206" s="2293"/>
      <c r="E206" s="2293"/>
      <c r="F206" s="2293"/>
      <c r="G206" s="2293"/>
      <c r="H206" s="2293"/>
    </row>
    <row r="207" spans="1:8" ht="15.75" customHeight="1">
      <c r="A207" s="2293"/>
      <c r="B207" s="2293"/>
      <c r="C207" s="2293"/>
      <c r="D207" s="2293"/>
      <c r="E207" s="2293"/>
      <c r="F207" s="2293"/>
      <c r="G207" s="2293"/>
      <c r="H207" s="2293"/>
    </row>
    <row r="208" spans="1:8" ht="15.75" customHeight="1">
      <c r="A208" s="2293"/>
      <c r="B208" s="2293"/>
      <c r="C208" s="2293"/>
      <c r="D208" s="2293"/>
      <c r="E208" s="2293"/>
      <c r="F208" s="2293"/>
      <c r="G208" s="2293"/>
      <c r="H208" s="2293"/>
    </row>
    <row r="209" spans="1:8" ht="15.75" customHeight="1">
      <c r="A209" s="2293"/>
      <c r="B209" s="2293"/>
      <c r="C209" s="2293"/>
      <c r="D209" s="2293"/>
      <c r="E209" s="2293"/>
      <c r="F209" s="2293"/>
      <c r="G209" s="2293"/>
      <c r="H209" s="2293"/>
    </row>
    <row r="210" spans="1:8" ht="15.75" customHeight="1">
      <c r="A210" s="2293"/>
      <c r="B210" s="2293"/>
      <c r="C210" s="2293"/>
      <c r="D210" s="2293"/>
      <c r="E210" s="2293"/>
      <c r="F210" s="2293"/>
      <c r="G210" s="2293"/>
      <c r="H210" s="2293"/>
    </row>
    <row r="211" spans="1:8" ht="15.75" customHeight="1">
      <c r="A211" s="2293"/>
      <c r="B211" s="2293"/>
      <c r="C211" s="2293"/>
      <c r="D211" s="2293"/>
      <c r="E211" s="2293"/>
      <c r="F211" s="2293"/>
      <c r="G211" s="2293"/>
      <c r="H211" s="2293"/>
    </row>
    <row r="212" spans="1:8" ht="15.75" customHeight="1">
      <c r="A212" s="2293"/>
      <c r="B212" s="2293"/>
      <c r="C212" s="2293"/>
      <c r="D212" s="2293"/>
      <c r="E212" s="2293"/>
      <c r="F212" s="2293"/>
      <c r="G212" s="2293"/>
      <c r="H212" s="2293"/>
    </row>
    <row r="213" spans="1:8" ht="15.75" customHeight="1">
      <c r="A213" s="2293"/>
      <c r="B213" s="2293"/>
      <c r="C213" s="2293"/>
      <c r="D213" s="2293"/>
      <c r="E213" s="2293"/>
      <c r="F213" s="2293"/>
      <c r="G213" s="2293"/>
      <c r="H213" s="2293"/>
    </row>
    <row r="214" spans="1:8" ht="15.75" customHeight="1">
      <c r="A214" s="2293"/>
      <c r="B214" s="2293"/>
      <c r="C214" s="2293"/>
      <c r="D214" s="2293"/>
      <c r="E214" s="2293"/>
      <c r="F214" s="2293"/>
      <c r="G214" s="2293"/>
      <c r="H214" s="2293"/>
    </row>
    <row r="215" spans="1:8" ht="15.75" customHeight="1">
      <c r="A215" s="2293"/>
      <c r="B215" s="2293"/>
      <c r="C215" s="2293"/>
      <c r="D215" s="2293"/>
      <c r="E215" s="2293"/>
      <c r="F215" s="2293"/>
      <c r="G215" s="2293"/>
      <c r="H215" s="2293"/>
    </row>
    <row r="216" spans="1:8" ht="15.75" customHeight="1">
      <c r="A216" s="2293"/>
      <c r="B216" s="2293"/>
      <c r="C216" s="2293"/>
      <c r="D216" s="2293"/>
      <c r="E216" s="2293"/>
      <c r="F216" s="2293"/>
      <c r="G216" s="2293"/>
      <c r="H216" s="2293"/>
    </row>
    <row r="217" spans="1:8" ht="15.75" customHeight="1">
      <c r="A217" s="2293"/>
      <c r="B217" s="2293"/>
      <c r="C217" s="2293"/>
      <c r="D217" s="2293"/>
      <c r="E217" s="2293"/>
      <c r="F217" s="2293"/>
      <c r="G217" s="2293"/>
      <c r="H217" s="2293"/>
    </row>
    <row r="218" spans="1:8" ht="15.75" customHeight="1">
      <c r="A218" s="2293"/>
      <c r="B218" s="2293"/>
      <c r="C218" s="2293"/>
      <c r="D218" s="2293"/>
      <c r="E218" s="2293"/>
      <c r="F218" s="2293"/>
      <c r="G218" s="2293"/>
      <c r="H218" s="2293"/>
    </row>
    <row r="219" spans="1:8" ht="15.75" customHeight="1">
      <c r="A219" s="2293"/>
      <c r="B219" s="2293"/>
      <c r="C219" s="2293"/>
      <c r="D219" s="2293"/>
      <c r="E219" s="2293"/>
      <c r="F219" s="2293"/>
      <c r="G219" s="2293"/>
      <c r="H219" s="2293"/>
    </row>
    <row r="220" spans="1:8" ht="15.75" customHeight="1">
      <c r="A220" s="2293"/>
      <c r="B220" s="2293"/>
      <c r="C220" s="2293"/>
      <c r="D220" s="2293"/>
      <c r="E220" s="2293"/>
      <c r="F220" s="2293"/>
      <c r="G220" s="2293"/>
      <c r="H220" s="2293"/>
    </row>
    <row r="221" spans="1:8" ht="15.75" customHeight="1">
      <c r="A221" s="2293"/>
      <c r="B221" s="2293"/>
      <c r="C221" s="2293"/>
      <c r="D221" s="2293"/>
      <c r="E221" s="2293"/>
      <c r="F221" s="2293"/>
      <c r="G221" s="2293"/>
      <c r="H221" s="2293"/>
    </row>
    <row r="222" spans="1:8" ht="15.75" customHeight="1">
      <c r="A222" s="2293"/>
      <c r="B222" s="2293"/>
      <c r="C222" s="2293"/>
      <c r="D222" s="2293"/>
      <c r="E222" s="2293"/>
      <c r="F222" s="2293"/>
      <c r="G222" s="2293"/>
      <c r="H222" s="2293"/>
    </row>
    <row r="223" spans="1:8" ht="15.75" customHeight="1">
      <c r="A223" s="2293"/>
      <c r="B223" s="2293"/>
      <c r="C223" s="2293"/>
      <c r="D223" s="2293"/>
      <c r="E223" s="2293"/>
      <c r="F223" s="2293"/>
      <c r="G223" s="2293"/>
      <c r="H223" s="2293"/>
    </row>
    <row r="224" spans="1:8" ht="15.75" customHeight="1">
      <c r="A224" s="2293"/>
      <c r="B224" s="2293"/>
      <c r="C224" s="2293"/>
      <c r="D224" s="2293"/>
      <c r="E224" s="2293"/>
      <c r="F224" s="2293"/>
      <c r="G224" s="2293"/>
      <c r="H224" s="2293"/>
    </row>
    <row r="225" spans="1:8" ht="15.75" customHeight="1">
      <c r="A225" s="2293"/>
      <c r="B225" s="2293"/>
      <c r="C225" s="2293"/>
      <c r="D225" s="2293"/>
      <c r="E225" s="2293"/>
      <c r="F225" s="2293"/>
      <c r="G225" s="2293"/>
      <c r="H225" s="2293"/>
    </row>
    <row r="226" spans="1:8" ht="15.75" customHeight="1">
      <c r="A226" s="2293"/>
      <c r="B226" s="2293"/>
      <c r="C226" s="2293"/>
      <c r="D226" s="2293"/>
      <c r="E226" s="2293"/>
      <c r="F226" s="2293"/>
      <c r="G226" s="2293"/>
      <c r="H226" s="2293"/>
    </row>
    <row r="227" spans="1:8" ht="15.75" customHeight="1">
      <c r="A227" s="2293"/>
      <c r="B227" s="2293"/>
      <c r="C227" s="2293"/>
      <c r="D227" s="2293"/>
      <c r="E227" s="2293"/>
      <c r="F227" s="2293"/>
      <c r="G227" s="2293"/>
      <c r="H227" s="2293"/>
    </row>
    <row r="228" spans="1:8" ht="15.75" customHeight="1">
      <c r="A228" s="2293"/>
      <c r="B228" s="2293"/>
      <c r="C228" s="2293"/>
      <c r="D228" s="2293"/>
      <c r="E228" s="2293"/>
      <c r="F228" s="2293"/>
      <c r="G228" s="2293"/>
      <c r="H228" s="2293"/>
    </row>
    <row r="229" spans="1:8" ht="15.75" customHeight="1">
      <c r="A229" s="2293"/>
      <c r="B229" s="2293"/>
      <c r="C229" s="2293"/>
      <c r="D229" s="2293"/>
      <c r="E229" s="2293"/>
      <c r="F229" s="2293"/>
      <c r="G229" s="2293"/>
      <c r="H229" s="2293"/>
    </row>
    <row r="230" spans="1:8" ht="15.75" customHeight="1">
      <c r="A230" s="2293"/>
      <c r="B230" s="2293"/>
      <c r="C230" s="2293"/>
      <c r="D230" s="2293"/>
      <c r="E230" s="2293"/>
      <c r="F230" s="2293"/>
      <c r="G230" s="2293"/>
      <c r="H230" s="2293"/>
    </row>
    <row r="231" spans="1:8" ht="15.75" customHeight="1">
      <c r="A231" s="2293"/>
      <c r="B231" s="2293"/>
      <c r="C231" s="2293"/>
      <c r="D231" s="2293"/>
      <c r="E231" s="2293"/>
      <c r="F231" s="2293"/>
      <c r="G231" s="2293"/>
      <c r="H231" s="2293"/>
    </row>
    <row r="232" spans="1:8" ht="15.75" customHeight="1">
      <c r="A232" s="2293"/>
      <c r="B232" s="2293"/>
      <c r="C232" s="2293"/>
      <c r="D232" s="2293"/>
      <c r="E232" s="2293"/>
      <c r="F232" s="2293"/>
      <c r="G232" s="2293"/>
      <c r="H232" s="2293"/>
    </row>
    <row r="233" spans="1:8" ht="15.75" customHeight="1">
      <c r="A233" s="2293"/>
      <c r="B233" s="2293"/>
      <c r="C233" s="2293"/>
      <c r="D233" s="2293"/>
      <c r="E233" s="2293"/>
      <c r="F233" s="2293"/>
      <c r="G233" s="2293"/>
      <c r="H233" s="2293"/>
    </row>
    <row r="234" spans="1:8" ht="15.75" customHeight="1">
      <c r="A234" s="2293"/>
      <c r="B234" s="2293"/>
      <c r="C234" s="2293"/>
      <c r="D234" s="2293"/>
      <c r="E234" s="2293"/>
      <c r="F234" s="2293"/>
      <c r="G234" s="2293"/>
      <c r="H234" s="2293"/>
    </row>
    <row r="235" spans="1:8" ht="15.75" customHeight="1">
      <c r="A235" s="2293"/>
      <c r="B235" s="2293"/>
      <c r="C235" s="2293"/>
      <c r="D235" s="2293"/>
      <c r="E235" s="2293"/>
      <c r="F235" s="2293"/>
      <c r="G235" s="2293"/>
      <c r="H235" s="2293"/>
    </row>
    <row r="236" spans="1:8" ht="15.75" customHeight="1">
      <c r="A236" s="2293"/>
      <c r="B236" s="2293"/>
      <c r="C236" s="2293"/>
      <c r="D236" s="2293"/>
      <c r="E236" s="2293"/>
      <c r="F236" s="2293"/>
      <c r="G236" s="2293"/>
      <c r="H236" s="2293"/>
    </row>
    <row r="237" spans="1:8" ht="15.75" customHeight="1">
      <c r="A237" s="2293"/>
      <c r="B237" s="2293"/>
      <c r="C237" s="2293"/>
      <c r="D237" s="2293"/>
      <c r="E237" s="2293"/>
      <c r="F237" s="2293"/>
      <c r="G237" s="2293"/>
      <c r="H237" s="2293"/>
    </row>
    <row r="238" spans="1:8" ht="15.75" customHeight="1">
      <c r="A238" s="2293"/>
      <c r="B238" s="2293"/>
      <c r="C238" s="2293"/>
      <c r="D238" s="2293"/>
      <c r="E238" s="2293"/>
      <c r="F238" s="2293"/>
      <c r="G238" s="2293"/>
      <c r="H238" s="2293"/>
    </row>
    <row r="239" spans="1:8" ht="15.75" customHeight="1">
      <c r="A239" s="2293"/>
      <c r="B239" s="2293"/>
      <c r="C239" s="2293"/>
      <c r="D239" s="2293"/>
      <c r="E239" s="2293"/>
      <c r="F239" s="2293"/>
      <c r="G239" s="2293"/>
      <c r="H239" s="2293"/>
    </row>
    <row r="240" spans="1:8" ht="15.75" customHeight="1">
      <c r="A240" s="2293"/>
      <c r="B240" s="2293"/>
      <c r="C240" s="2293"/>
      <c r="D240" s="2293"/>
      <c r="E240" s="2293"/>
      <c r="F240" s="2293"/>
      <c r="G240" s="2293"/>
      <c r="H240" s="2293"/>
    </row>
    <row r="241" spans="1:8" ht="15.75" customHeight="1">
      <c r="A241" s="2293"/>
      <c r="B241" s="2293"/>
      <c r="C241" s="2293"/>
      <c r="D241" s="2293"/>
      <c r="E241" s="2293"/>
      <c r="F241" s="2293"/>
      <c r="G241" s="2293"/>
      <c r="H241" s="2293"/>
    </row>
    <row r="242" spans="1:8" ht="15.75" customHeight="1">
      <c r="A242" s="2293"/>
      <c r="B242" s="2293"/>
      <c r="C242" s="2293"/>
      <c r="D242" s="2293"/>
      <c r="E242" s="2293"/>
      <c r="F242" s="2293"/>
      <c r="G242" s="2293"/>
      <c r="H242" s="2293"/>
    </row>
    <row r="243" spans="1:8" ht="15.75" customHeight="1">
      <c r="A243" s="2293"/>
      <c r="B243" s="2293"/>
      <c r="C243" s="2293"/>
      <c r="D243" s="2293"/>
      <c r="E243" s="2293"/>
      <c r="F243" s="2293"/>
      <c r="G243" s="2293"/>
      <c r="H243" s="2293"/>
    </row>
    <row r="244" spans="1:8" ht="15.75" customHeight="1">
      <c r="A244" s="2293"/>
      <c r="B244" s="2293"/>
      <c r="C244" s="2293"/>
      <c r="D244" s="2293"/>
      <c r="E244" s="2293"/>
      <c r="F244" s="2293"/>
      <c r="G244" s="2293"/>
      <c r="H244" s="2293"/>
    </row>
    <row r="245" spans="1:8" ht="15.75" customHeight="1">
      <c r="A245" s="2293"/>
      <c r="B245" s="2293"/>
      <c r="C245" s="2293"/>
      <c r="D245" s="2293"/>
      <c r="E245" s="2293"/>
      <c r="F245" s="2293"/>
      <c r="G245" s="2293"/>
      <c r="H245" s="2293"/>
    </row>
    <row r="246" spans="1:8" ht="15.75" customHeight="1">
      <c r="A246" s="2293"/>
      <c r="B246" s="2293"/>
      <c r="C246" s="2293"/>
      <c r="D246" s="2293"/>
      <c r="E246" s="2293"/>
      <c r="F246" s="2293"/>
      <c r="G246" s="2293"/>
      <c r="H246" s="2293"/>
    </row>
    <row r="247" spans="1:8" ht="15.75" customHeight="1">
      <c r="A247" s="2293"/>
      <c r="B247" s="2293"/>
      <c r="C247" s="2293"/>
      <c r="D247" s="2293"/>
      <c r="E247" s="2293"/>
      <c r="F247" s="2293"/>
      <c r="G247" s="2293"/>
      <c r="H247" s="2293"/>
    </row>
    <row r="248" spans="1:8" ht="15.75" customHeight="1">
      <c r="A248" s="2293"/>
      <c r="B248" s="2293"/>
      <c r="C248" s="2293"/>
      <c r="D248" s="2293"/>
      <c r="E248" s="2293"/>
      <c r="F248" s="2293"/>
      <c r="G248" s="2293"/>
      <c r="H248" s="2293"/>
    </row>
    <row r="249" spans="1:8" ht="15.75" customHeight="1">
      <c r="A249" s="2293"/>
      <c r="B249" s="2293"/>
      <c r="C249" s="2293"/>
      <c r="D249" s="2293"/>
      <c r="E249" s="2293"/>
      <c r="F249" s="2293"/>
      <c r="G249" s="2293"/>
      <c r="H249" s="2293"/>
    </row>
    <row r="250" spans="1:8" ht="15.75" customHeight="1">
      <c r="A250" s="2292"/>
      <c r="B250" s="2292"/>
      <c r="C250" s="2292"/>
      <c r="D250" s="2292"/>
      <c r="E250" s="2292"/>
      <c r="F250" s="2292"/>
      <c r="G250" s="2292"/>
      <c r="H250" s="2292"/>
    </row>
    <row r="251" spans="1:8" ht="15.75" customHeight="1">
      <c r="A251" s="2292"/>
      <c r="B251" s="2292"/>
      <c r="C251" s="2292"/>
      <c r="D251" s="2292"/>
      <c r="E251" s="2292"/>
      <c r="F251" s="2292"/>
      <c r="G251" s="2292"/>
      <c r="H251" s="2292"/>
    </row>
    <row r="252" spans="1:8" ht="15.75" customHeight="1">
      <c r="A252" s="2292"/>
      <c r="B252" s="2292"/>
      <c r="C252" s="2292"/>
      <c r="D252" s="2292"/>
      <c r="E252" s="2292"/>
      <c r="F252" s="2292"/>
      <c r="G252" s="2292"/>
      <c r="H252" s="2292"/>
    </row>
    <row r="253" spans="1:8" ht="15.75" customHeight="1">
      <c r="A253" s="2292"/>
      <c r="B253" s="2292"/>
      <c r="C253" s="2292"/>
      <c r="D253" s="2292"/>
      <c r="E253" s="2292"/>
      <c r="F253" s="2292"/>
      <c r="G253" s="2292"/>
      <c r="H253" s="2292"/>
    </row>
    <row r="254" spans="1:8" ht="15.75" customHeight="1">
      <c r="A254" s="2292"/>
      <c r="B254" s="2292"/>
      <c r="C254" s="2292"/>
      <c r="D254" s="2292"/>
      <c r="E254" s="2292"/>
      <c r="F254" s="2292"/>
      <c r="G254" s="2292"/>
      <c r="H254" s="2292"/>
    </row>
    <row r="255" spans="1:8" ht="15.75" customHeight="1">
      <c r="A255" s="2292"/>
      <c r="B255" s="2292"/>
      <c r="C255" s="2292"/>
      <c r="D255" s="2292"/>
      <c r="E255" s="2292"/>
      <c r="F255" s="2292"/>
      <c r="G255" s="2292"/>
      <c r="H255" s="2292"/>
    </row>
    <row r="256" spans="1:8" ht="15.75" customHeight="1">
      <c r="A256" s="2292"/>
      <c r="B256" s="2292"/>
      <c r="C256" s="2292"/>
      <c r="D256" s="2292"/>
      <c r="E256" s="2292"/>
      <c r="F256" s="2292"/>
      <c r="G256" s="2292"/>
      <c r="H256" s="2292"/>
    </row>
    <row r="257" spans="1:8" ht="15.75" customHeight="1">
      <c r="A257" s="2292"/>
      <c r="B257" s="2292"/>
      <c r="C257" s="2292"/>
      <c r="D257" s="2292"/>
      <c r="E257" s="2292"/>
      <c r="F257" s="2292"/>
      <c r="G257" s="2292"/>
      <c r="H257" s="2292"/>
    </row>
    <row r="258" spans="1:8" ht="15.75" customHeight="1">
      <c r="A258" s="2292"/>
      <c r="B258" s="2292"/>
      <c r="C258" s="2292"/>
      <c r="D258" s="2292"/>
      <c r="E258" s="2292"/>
      <c r="F258" s="2292"/>
      <c r="G258" s="2292"/>
      <c r="H258" s="2292"/>
    </row>
    <row r="259" spans="1:8" ht="15.75" customHeight="1">
      <c r="A259" s="2292"/>
      <c r="B259" s="2292"/>
      <c r="C259" s="2292"/>
      <c r="D259" s="2292"/>
      <c r="E259" s="2292"/>
      <c r="F259" s="2292"/>
      <c r="G259" s="2292"/>
      <c r="H259" s="2292"/>
    </row>
    <row r="260" spans="1:8" ht="15.75" customHeight="1">
      <c r="A260" s="2292"/>
      <c r="B260" s="2292"/>
      <c r="C260" s="2292"/>
      <c r="D260" s="2292"/>
      <c r="E260" s="2292"/>
      <c r="F260" s="2292"/>
      <c r="G260" s="2292"/>
      <c r="H260" s="2292"/>
    </row>
    <row r="261" spans="1:8" ht="15.75" customHeight="1">
      <c r="A261" s="2292"/>
      <c r="B261" s="2292"/>
      <c r="C261" s="2292"/>
      <c r="D261" s="2292"/>
      <c r="E261" s="2292"/>
      <c r="F261" s="2292"/>
      <c r="G261" s="2292"/>
      <c r="H261" s="2292"/>
    </row>
    <row r="262" spans="1:8" ht="15.75" customHeight="1">
      <c r="A262" s="2292"/>
      <c r="B262" s="2292"/>
      <c r="C262" s="2292"/>
      <c r="D262" s="2292"/>
      <c r="E262" s="2292"/>
      <c r="F262" s="2292"/>
      <c r="G262" s="2292"/>
      <c r="H262" s="2292"/>
    </row>
    <row r="263" spans="1:8" ht="15.75" customHeight="1">
      <c r="A263" s="2292"/>
      <c r="B263" s="2292"/>
      <c r="C263" s="2292"/>
      <c r="D263" s="2292"/>
      <c r="E263" s="2292"/>
      <c r="F263" s="2292"/>
      <c r="G263" s="2292"/>
      <c r="H263" s="2292"/>
    </row>
    <row r="264" spans="1:8" ht="15.75" customHeight="1">
      <c r="A264" s="2292"/>
      <c r="B264" s="2292"/>
      <c r="C264" s="2292"/>
      <c r="D264" s="2292"/>
      <c r="E264" s="2292"/>
      <c r="F264" s="2292"/>
      <c r="G264" s="2292"/>
      <c r="H264" s="2292"/>
    </row>
    <row r="265" spans="1:8" ht="15.75" customHeight="1">
      <c r="A265" s="2292"/>
      <c r="B265" s="2292"/>
      <c r="C265" s="2292"/>
      <c r="D265" s="2292"/>
      <c r="E265" s="2292"/>
      <c r="F265" s="2292"/>
      <c r="G265" s="2292"/>
      <c r="H265" s="2292"/>
    </row>
    <row r="266" spans="1:8" ht="15.75" customHeight="1">
      <c r="A266" s="2292"/>
      <c r="B266" s="2292"/>
      <c r="C266" s="2292"/>
      <c r="D266" s="2292"/>
      <c r="E266" s="2292"/>
      <c r="F266" s="2292"/>
      <c r="G266" s="2292"/>
      <c r="H266" s="2292"/>
    </row>
    <row r="267" spans="1:8" ht="15.75" customHeight="1">
      <c r="A267" s="2292"/>
      <c r="B267" s="2292"/>
      <c r="C267" s="2292"/>
      <c r="D267" s="2292"/>
      <c r="E267" s="2292"/>
      <c r="F267" s="2292"/>
      <c r="G267" s="2292"/>
      <c r="H267" s="2292"/>
    </row>
    <row r="268" spans="1:8" ht="15.75" customHeight="1">
      <c r="A268" s="2292"/>
      <c r="B268" s="2292"/>
      <c r="C268" s="2292"/>
      <c r="D268" s="2292"/>
      <c r="E268" s="2292"/>
      <c r="F268" s="2292"/>
      <c r="G268" s="2292"/>
      <c r="H268" s="2292"/>
    </row>
    <row r="269" spans="1:8" ht="15.75" customHeight="1">
      <c r="A269" s="2292"/>
      <c r="B269" s="2292"/>
      <c r="C269" s="2292"/>
      <c r="D269" s="2292"/>
      <c r="E269" s="2292"/>
      <c r="F269" s="2292"/>
      <c r="G269" s="2292"/>
      <c r="H269" s="2292"/>
    </row>
    <row r="270" spans="1:8" ht="15.75" customHeight="1">
      <c r="A270" s="2292"/>
      <c r="B270" s="2292"/>
      <c r="C270" s="2292"/>
      <c r="D270" s="2292"/>
      <c r="E270" s="2292"/>
      <c r="F270" s="2292"/>
      <c r="G270" s="2292"/>
      <c r="H270" s="2292"/>
    </row>
    <row r="271" spans="1:8" ht="15.75" customHeight="1">
      <c r="A271" s="2292"/>
      <c r="B271" s="2292"/>
      <c r="C271" s="2292"/>
      <c r="D271" s="2292"/>
      <c r="E271" s="2292"/>
      <c r="F271" s="2292"/>
      <c r="G271" s="2292"/>
      <c r="H271" s="2292"/>
    </row>
    <row r="272" spans="1:8" ht="15.75" customHeight="1">
      <c r="A272" s="2292"/>
      <c r="B272" s="2292"/>
      <c r="C272" s="2292"/>
      <c r="D272" s="2292"/>
      <c r="E272" s="2292"/>
      <c r="F272" s="2292"/>
      <c r="G272" s="2292"/>
      <c r="H272" s="2292"/>
    </row>
    <row r="273" spans="1:8" ht="15.75" customHeight="1">
      <c r="A273" s="2292"/>
      <c r="B273" s="2292"/>
      <c r="C273" s="2292"/>
      <c r="D273" s="2292"/>
      <c r="E273" s="2292"/>
      <c r="F273" s="2292"/>
      <c r="G273" s="2292"/>
      <c r="H273" s="2292"/>
    </row>
    <row r="274" spans="1:8" ht="15.75" customHeight="1">
      <c r="A274" s="2292"/>
      <c r="B274" s="2292"/>
      <c r="C274" s="2292"/>
      <c r="D274" s="2292"/>
      <c r="E274" s="2292"/>
      <c r="F274" s="2292"/>
      <c r="G274" s="2292"/>
      <c r="H274" s="2292"/>
    </row>
    <row r="275" spans="1:8" ht="15.75" customHeight="1">
      <c r="A275" s="2292"/>
      <c r="B275" s="2292"/>
      <c r="C275" s="2292"/>
      <c r="D275" s="2292"/>
      <c r="E275" s="2292"/>
      <c r="F275" s="2292"/>
      <c r="G275" s="2292"/>
      <c r="H275" s="2292"/>
    </row>
    <row r="276" spans="1:8" ht="15.75" customHeight="1">
      <c r="A276" s="2292"/>
      <c r="B276" s="2292"/>
      <c r="C276" s="2292"/>
      <c r="D276" s="2292"/>
      <c r="E276" s="2292"/>
      <c r="F276" s="2292"/>
      <c r="G276" s="2292"/>
      <c r="H276" s="2292"/>
    </row>
    <row r="277" spans="1:8" ht="15.75" customHeight="1">
      <c r="A277" s="2292"/>
      <c r="B277" s="2292"/>
      <c r="C277" s="2292"/>
      <c r="D277" s="2292"/>
      <c r="E277" s="2292"/>
      <c r="F277" s="2292"/>
      <c r="G277" s="2292"/>
      <c r="H277" s="2292"/>
    </row>
    <row r="278" spans="1:8" ht="15.75" customHeight="1">
      <c r="A278" s="2292"/>
      <c r="B278" s="2292"/>
      <c r="C278" s="2292"/>
      <c r="D278" s="2292"/>
      <c r="E278" s="2292"/>
      <c r="F278" s="2292"/>
      <c r="G278" s="2292"/>
      <c r="H278" s="2292"/>
    </row>
    <row r="279" spans="1:8" ht="15.75" customHeight="1">
      <c r="A279" s="2292"/>
      <c r="B279" s="2292"/>
      <c r="C279" s="2292"/>
      <c r="D279" s="2292"/>
      <c r="E279" s="2292"/>
      <c r="F279" s="2292"/>
      <c r="G279" s="2292"/>
      <c r="H279" s="2292"/>
    </row>
    <row r="280" spans="1:8" ht="15.75" customHeight="1">
      <c r="A280" s="2292"/>
      <c r="B280" s="2292"/>
      <c r="C280" s="2292"/>
      <c r="D280" s="2292"/>
      <c r="E280" s="2292"/>
      <c r="F280" s="2292"/>
      <c r="G280" s="2292"/>
      <c r="H280" s="2292"/>
    </row>
    <row r="281" spans="1:8" ht="15.75" customHeight="1">
      <c r="A281" s="2292"/>
      <c r="B281" s="2292"/>
      <c r="C281" s="2292"/>
      <c r="D281" s="2292"/>
      <c r="E281" s="2292"/>
      <c r="F281" s="2292"/>
      <c r="G281" s="2292"/>
      <c r="H281" s="2292"/>
    </row>
    <row r="282" spans="1:8" ht="15.75" customHeight="1">
      <c r="A282" s="2292"/>
      <c r="B282" s="2292"/>
      <c r="C282" s="2292"/>
      <c r="D282" s="2292"/>
      <c r="E282" s="2292"/>
      <c r="F282" s="2292"/>
      <c r="G282" s="2292"/>
      <c r="H282" s="2292"/>
    </row>
    <row r="283" spans="1:8" ht="15.75" customHeight="1">
      <c r="A283" s="2292"/>
      <c r="B283" s="2292"/>
      <c r="C283" s="2292"/>
      <c r="D283" s="2292"/>
      <c r="E283" s="2292"/>
      <c r="F283" s="2292"/>
      <c r="G283" s="2292"/>
      <c r="H283" s="2292"/>
    </row>
    <row r="284" spans="1:8" ht="15.75" customHeight="1">
      <c r="A284" s="2292"/>
      <c r="B284" s="2292"/>
      <c r="C284" s="2292"/>
      <c r="D284" s="2292"/>
      <c r="E284" s="2292"/>
      <c r="F284" s="2292"/>
      <c r="G284" s="2292"/>
      <c r="H284" s="2292"/>
    </row>
    <row r="285" spans="1:8" ht="15.75" customHeight="1">
      <c r="A285" s="2292"/>
      <c r="B285" s="2292"/>
      <c r="C285" s="2292"/>
      <c r="D285" s="2292"/>
      <c r="E285" s="2292"/>
      <c r="F285" s="2292"/>
      <c r="G285" s="2292"/>
      <c r="H285" s="2292"/>
    </row>
    <row r="286" spans="1:8" ht="15.75" customHeight="1">
      <c r="A286" s="2292"/>
      <c r="B286" s="2292"/>
      <c r="C286" s="2292"/>
      <c r="D286" s="2292"/>
      <c r="E286" s="2292"/>
      <c r="F286" s="2292"/>
      <c r="G286" s="2292"/>
      <c r="H286" s="2292"/>
    </row>
    <row r="287" spans="1:8" ht="15.75" customHeight="1">
      <c r="A287" s="2292"/>
      <c r="B287" s="2292"/>
      <c r="C287" s="2292"/>
      <c r="D287" s="2292"/>
      <c r="E287" s="2292"/>
      <c r="F287" s="2292"/>
      <c r="G287" s="2292"/>
      <c r="H287" s="2292"/>
    </row>
    <row r="288" spans="1:8" ht="15.75" customHeight="1">
      <c r="A288" s="2292"/>
      <c r="B288" s="2292"/>
      <c r="C288" s="2292"/>
      <c r="D288" s="2292"/>
      <c r="E288" s="2292"/>
      <c r="F288" s="2292"/>
      <c r="G288" s="2292"/>
      <c r="H288" s="2292"/>
    </row>
    <row r="289" spans="1:8" ht="15.75" customHeight="1">
      <c r="A289" s="2292"/>
      <c r="B289" s="2292"/>
      <c r="C289" s="2292"/>
      <c r="D289" s="2292"/>
      <c r="E289" s="2292"/>
      <c r="F289" s="2292"/>
      <c r="G289" s="2292"/>
      <c r="H289" s="2292"/>
    </row>
    <row r="290" spans="1:8" ht="15.75" customHeight="1">
      <c r="A290" s="2292"/>
      <c r="B290" s="2292"/>
      <c r="C290" s="2292"/>
      <c r="D290" s="2292"/>
      <c r="E290" s="2292"/>
      <c r="F290" s="2292"/>
      <c r="G290" s="2292"/>
      <c r="H290" s="2292"/>
    </row>
    <row r="291" spans="1:8" ht="15.75" customHeight="1">
      <c r="A291" s="2292"/>
      <c r="B291" s="2292"/>
      <c r="C291" s="2292"/>
      <c r="D291" s="2292"/>
      <c r="E291" s="2292"/>
      <c r="F291" s="2292"/>
      <c r="G291" s="2292"/>
      <c r="H291" s="2292"/>
    </row>
    <row r="292" spans="1:8" ht="15.75" customHeight="1">
      <c r="A292" s="2292"/>
      <c r="B292" s="2292"/>
      <c r="C292" s="2292"/>
      <c r="D292" s="2292"/>
      <c r="E292" s="2292"/>
      <c r="F292" s="2292"/>
      <c r="G292" s="2292"/>
      <c r="H292" s="2292"/>
    </row>
    <row r="293" spans="1:8" ht="15.75" customHeight="1">
      <c r="A293" s="2292"/>
      <c r="B293" s="2292"/>
      <c r="C293" s="2292"/>
      <c r="D293" s="2292"/>
      <c r="E293" s="2292"/>
      <c r="F293" s="2292"/>
      <c r="G293" s="2292"/>
      <c r="H293" s="2292"/>
    </row>
    <row r="294" spans="1:8" ht="15.75" customHeight="1">
      <c r="A294" s="2292"/>
      <c r="B294" s="2292"/>
      <c r="C294" s="2292"/>
      <c r="D294" s="2292"/>
      <c r="E294" s="2292"/>
      <c r="F294" s="2292"/>
      <c r="G294" s="2292"/>
      <c r="H294" s="2292"/>
    </row>
    <row r="295" spans="1:8" ht="15.75" customHeight="1">
      <c r="A295" s="2292"/>
      <c r="B295" s="2292"/>
      <c r="C295" s="2292"/>
      <c r="D295" s="2292"/>
      <c r="E295" s="2292"/>
      <c r="F295" s="2292"/>
      <c r="G295" s="2292"/>
      <c r="H295" s="2292"/>
    </row>
    <row r="296" spans="1:8" ht="15.75" customHeight="1">
      <c r="A296" s="2292"/>
      <c r="B296" s="2292"/>
      <c r="C296" s="2292"/>
      <c r="D296" s="2292"/>
      <c r="E296" s="2292"/>
      <c r="F296" s="2292"/>
      <c r="G296" s="2292"/>
      <c r="H296" s="2292"/>
    </row>
    <row r="297" spans="1:8" ht="15.75" customHeight="1">
      <c r="A297" s="2292"/>
      <c r="B297" s="2292"/>
      <c r="C297" s="2292"/>
      <c r="D297" s="2292"/>
      <c r="E297" s="2292"/>
      <c r="F297" s="2292"/>
      <c r="G297" s="2292"/>
      <c r="H297" s="2292"/>
    </row>
    <row r="298" spans="1:8" ht="15.75" customHeight="1">
      <c r="A298" s="2292"/>
      <c r="B298" s="2292"/>
      <c r="C298" s="2292"/>
      <c r="D298" s="2292"/>
      <c r="E298" s="2292"/>
      <c r="F298" s="2292"/>
      <c r="G298" s="2292"/>
      <c r="H298" s="2292"/>
    </row>
    <row r="299" spans="1:8" ht="15.75" customHeight="1">
      <c r="A299" s="2292"/>
      <c r="B299" s="2292"/>
      <c r="C299" s="2292"/>
      <c r="D299" s="2292"/>
      <c r="E299" s="2292"/>
      <c r="F299" s="2292"/>
      <c r="G299" s="2292"/>
      <c r="H299" s="2292"/>
    </row>
    <row r="300" spans="1:8" ht="15.75" customHeight="1">
      <c r="A300" s="2292"/>
      <c r="B300" s="2292"/>
      <c r="C300" s="2292"/>
      <c r="D300" s="2292"/>
      <c r="E300" s="2292"/>
      <c r="F300" s="2292"/>
      <c r="G300" s="2292"/>
      <c r="H300" s="2292"/>
    </row>
    <row r="301" spans="1:8" ht="15.75" customHeight="1">
      <c r="A301" s="2292"/>
      <c r="B301" s="2292"/>
      <c r="C301" s="2292"/>
      <c r="D301" s="2292"/>
      <c r="E301" s="2292"/>
      <c r="F301" s="2292"/>
      <c r="G301" s="2292"/>
      <c r="H301" s="2292"/>
    </row>
    <row r="302" spans="1:8" ht="15.75" customHeight="1">
      <c r="A302" s="2292"/>
      <c r="B302" s="2292"/>
      <c r="C302" s="2292"/>
      <c r="D302" s="2292"/>
      <c r="E302" s="2292"/>
      <c r="F302" s="2292"/>
      <c r="G302" s="2292"/>
      <c r="H302" s="2292"/>
    </row>
    <row r="303" spans="1:8" ht="15.75" customHeight="1">
      <c r="A303" s="2292"/>
      <c r="B303" s="2292"/>
      <c r="C303" s="2292"/>
      <c r="D303" s="2292"/>
      <c r="E303" s="2292"/>
      <c r="F303" s="2292"/>
      <c r="G303" s="2292"/>
      <c r="H303" s="2292"/>
    </row>
    <row r="304" spans="1:8" ht="15.75" customHeight="1">
      <c r="A304" s="2292"/>
      <c r="B304" s="2292"/>
      <c r="C304" s="2292"/>
      <c r="D304" s="2292"/>
      <c r="E304" s="2292"/>
      <c r="F304" s="2292"/>
      <c r="G304" s="2292"/>
      <c r="H304" s="2292"/>
    </row>
    <row r="305" spans="1:8" ht="15.75" customHeight="1">
      <c r="A305" s="2292"/>
      <c r="B305" s="2292"/>
      <c r="C305" s="2292"/>
      <c r="D305" s="2292"/>
      <c r="E305" s="2292"/>
      <c r="F305" s="2292"/>
      <c r="G305" s="2292"/>
      <c r="H305" s="2292"/>
    </row>
    <row r="306" spans="1:8" ht="15.75" customHeight="1">
      <c r="A306" s="2292"/>
      <c r="B306" s="2292"/>
      <c r="C306" s="2292"/>
      <c r="D306" s="2292"/>
      <c r="E306" s="2292"/>
      <c r="F306" s="2292"/>
      <c r="G306" s="2292"/>
      <c r="H306" s="2292"/>
    </row>
    <row r="307" spans="1:8" ht="15.75" customHeight="1">
      <c r="A307" s="2292"/>
      <c r="B307" s="2292"/>
      <c r="C307" s="2292"/>
      <c r="D307" s="2292"/>
      <c r="E307" s="2292"/>
      <c r="F307" s="2292"/>
      <c r="G307" s="2292"/>
      <c r="H307" s="2292"/>
    </row>
    <row r="308" spans="1:8" ht="15.75" customHeight="1">
      <c r="A308" s="2292"/>
      <c r="B308" s="2292"/>
      <c r="C308" s="2292"/>
      <c r="D308" s="2292"/>
      <c r="E308" s="2292"/>
      <c r="F308" s="2292"/>
      <c r="G308" s="2292"/>
      <c r="H308" s="2292"/>
    </row>
    <row r="309" spans="1:8" ht="15.75" customHeight="1">
      <c r="A309" s="2292"/>
      <c r="B309" s="2292"/>
      <c r="C309" s="2292"/>
      <c r="D309" s="2292"/>
      <c r="E309" s="2292"/>
      <c r="F309" s="2292"/>
      <c r="G309" s="2292"/>
      <c r="H309" s="2292"/>
    </row>
    <row r="310" spans="1:8" ht="15.75" customHeight="1">
      <c r="A310" s="2292"/>
      <c r="B310" s="2292"/>
      <c r="C310" s="2292"/>
      <c r="D310" s="2292"/>
      <c r="E310" s="2292"/>
      <c r="F310" s="2292"/>
      <c r="G310" s="2292"/>
      <c r="H310" s="2292"/>
    </row>
    <row r="311" spans="1:8" ht="15.75" customHeight="1">
      <c r="A311" s="2292"/>
      <c r="B311" s="2292"/>
      <c r="C311" s="2292"/>
      <c r="D311" s="2292"/>
      <c r="E311" s="2292"/>
      <c r="F311" s="2292"/>
      <c r="G311" s="2292"/>
      <c r="H311" s="2292"/>
    </row>
    <row r="312" spans="1:8" ht="15.75" customHeight="1">
      <c r="A312" s="2292"/>
      <c r="B312" s="2292"/>
      <c r="C312" s="2292"/>
      <c r="D312" s="2292"/>
      <c r="E312" s="2292"/>
      <c r="F312" s="2292"/>
      <c r="G312" s="2292"/>
      <c r="H312" s="2292"/>
    </row>
    <row r="313" spans="1:8" ht="15.75" customHeight="1">
      <c r="A313" s="2292"/>
      <c r="B313" s="2292"/>
      <c r="C313" s="2292"/>
      <c r="D313" s="2292"/>
      <c r="E313" s="2292"/>
      <c r="F313" s="2292"/>
      <c r="G313" s="2292"/>
      <c r="H313" s="2292"/>
    </row>
    <row r="314" spans="1:8" ht="15.75" customHeight="1">
      <c r="A314" s="2292"/>
      <c r="B314" s="2292"/>
      <c r="C314" s="2292"/>
      <c r="D314" s="2292"/>
      <c r="E314" s="2292"/>
      <c r="F314" s="2292"/>
      <c r="G314" s="2292"/>
      <c r="H314" s="2292"/>
    </row>
    <row r="315" spans="1:8" ht="15.75" customHeight="1">
      <c r="A315" s="2292"/>
      <c r="B315" s="2292"/>
      <c r="C315" s="2292"/>
      <c r="D315" s="2292"/>
      <c r="E315" s="2292"/>
      <c r="F315" s="2292"/>
      <c r="G315" s="2292"/>
      <c r="H315" s="2292"/>
    </row>
    <row r="316" spans="1:8" ht="15.75" customHeight="1">
      <c r="A316" s="2292"/>
      <c r="B316" s="2292"/>
      <c r="C316" s="2292"/>
      <c r="D316" s="2292"/>
      <c r="E316" s="2292"/>
      <c r="F316" s="2292"/>
      <c r="G316" s="2292"/>
      <c r="H316" s="2292"/>
    </row>
    <row r="317" spans="1:8" ht="15.75" customHeight="1">
      <c r="A317" s="2292"/>
      <c r="B317" s="2292"/>
      <c r="C317" s="2292"/>
      <c r="D317" s="2292"/>
      <c r="E317" s="2292"/>
      <c r="F317" s="2292"/>
      <c r="G317" s="2292"/>
      <c r="H317" s="2292"/>
    </row>
    <row r="318" spans="1:8" ht="15.75" customHeight="1">
      <c r="A318" s="2292"/>
      <c r="B318" s="2292"/>
      <c r="C318" s="2292"/>
      <c r="D318" s="2292"/>
      <c r="E318" s="2292"/>
      <c r="F318" s="2292"/>
      <c r="G318" s="2292"/>
      <c r="H318" s="2292"/>
    </row>
    <row r="319" spans="1:8" ht="15.75" customHeight="1">
      <c r="A319" s="2292"/>
      <c r="B319" s="2292"/>
      <c r="C319" s="2292"/>
      <c r="D319" s="2292"/>
      <c r="E319" s="2292"/>
      <c r="F319" s="2292"/>
      <c r="G319" s="2292"/>
      <c r="H319" s="2292"/>
    </row>
    <row r="320" spans="1:8" ht="15.75" customHeight="1">
      <c r="A320" s="2292"/>
      <c r="B320" s="2292"/>
      <c r="C320" s="2292"/>
      <c r="D320" s="2292"/>
      <c r="E320" s="2292"/>
      <c r="F320" s="2292"/>
      <c r="G320" s="2292"/>
      <c r="H320" s="2292"/>
    </row>
    <row r="321" spans="1:8" ht="15.75" customHeight="1">
      <c r="A321" s="2292"/>
      <c r="B321" s="2292"/>
      <c r="C321" s="2292"/>
      <c r="D321" s="2292"/>
      <c r="E321" s="2292"/>
      <c r="F321" s="2292"/>
      <c r="G321" s="2292"/>
      <c r="H321" s="2292"/>
    </row>
    <row r="322" spans="1:8" ht="15.75" customHeight="1">
      <c r="A322" s="2292"/>
      <c r="B322" s="2292"/>
      <c r="C322" s="2292"/>
      <c r="D322" s="2292"/>
      <c r="E322" s="2292"/>
      <c r="F322" s="2292"/>
      <c r="G322" s="2292"/>
      <c r="H322" s="2292"/>
    </row>
    <row r="323" spans="1:8" ht="15.75" customHeight="1">
      <c r="A323" s="2292"/>
      <c r="B323" s="2292"/>
      <c r="C323" s="2292"/>
      <c r="D323" s="2292"/>
      <c r="E323" s="2292"/>
      <c r="F323" s="2292"/>
      <c r="G323" s="2292"/>
      <c r="H323" s="2292"/>
    </row>
    <row r="324" spans="1:8" ht="15.75" customHeight="1">
      <c r="A324" s="2292"/>
      <c r="B324" s="2292"/>
      <c r="C324" s="2292"/>
      <c r="D324" s="2292"/>
      <c r="E324" s="2292"/>
      <c r="F324" s="2292"/>
      <c r="G324" s="2292"/>
      <c r="H324" s="2292"/>
    </row>
    <row r="325" spans="1:8" ht="15.75" customHeight="1">
      <c r="A325" s="2292"/>
      <c r="B325" s="2292"/>
      <c r="C325" s="2292"/>
      <c r="D325" s="2292"/>
      <c r="E325" s="2292"/>
      <c r="F325" s="2292"/>
      <c r="G325" s="2292"/>
      <c r="H325" s="2292"/>
    </row>
    <row r="326" spans="1:8" ht="15.75" customHeight="1">
      <c r="A326" s="2292"/>
      <c r="B326" s="2292"/>
      <c r="C326" s="2292"/>
      <c r="D326" s="2292"/>
      <c r="E326" s="2292"/>
      <c r="F326" s="2292"/>
      <c r="G326" s="2292"/>
      <c r="H326" s="2292"/>
    </row>
    <row r="327" spans="1:8" ht="15.75" customHeight="1">
      <c r="A327" s="2292"/>
      <c r="B327" s="2292"/>
      <c r="C327" s="2292"/>
      <c r="D327" s="2292"/>
      <c r="E327" s="2292"/>
      <c r="F327" s="2292"/>
      <c r="G327" s="2292"/>
      <c r="H327" s="2292"/>
    </row>
    <row r="328" spans="1:8" ht="15.75" customHeight="1">
      <c r="A328" s="2292"/>
      <c r="B328" s="2292"/>
      <c r="C328" s="2292"/>
      <c r="D328" s="2292"/>
      <c r="E328" s="2292"/>
      <c r="F328" s="2292"/>
      <c r="G328" s="2292"/>
      <c r="H328" s="2292"/>
    </row>
    <row r="329" spans="1:8" ht="15.75" customHeight="1">
      <c r="A329" s="2292"/>
      <c r="B329" s="2292"/>
      <c r="C329" s="2292"/>
      <c r="D329" s="2292"/>
      <c r="E329" s="2292"/>
      <c r="F329" s="2292"/>
      <c r="G329" s="2292"/>
      <c r="H329" s="2292"/>
    </row>
    <row r="330" spans="1:8" ht="15.75" customHeight="1">
      <c r="A330" s="2292"/>
      <c r="B330" s="2292"/>
      <c r="C330" s="2292"/>
      <c r="D330" s="2292"/>
      <c r="E330" s="2292"/>
      <c r="F330" s="2292"/>
      <c r="G330" s="2292"/>
      <c r="H330" s="2292"/>
    </row>
    <row r="331" spans="1:8" ht="15.75" customHeight="1">
      <c r="A331" s="2292"/>
      <c r="B331" s="2292"/>
      <c r="C331" s="2292"/>
      <c r="D331" s="2292"/>
      <c r="E331" s="2292"/>
      <c r="F331" s="2292"/>
      <c r="G331" s="2292"/>
      <c r="H331" s="2292"/>
    </row>
    <row r="332" spans="1:8" ht="15.75" customHeight="1">
      <c r="A332" s="2292"/>
      <c r="B332" s="2292"/>
      <c r="C332" s="2292"/>
      <c r="D332" s="2292"/>
      <c r="E332" s="2292"/>
      <c r="F332" s="2292"/>
      <c r="G332" s="2292"/>
      <c r="H332" s="2292"/>
    </row>
    <row r="333" spans="1:8" ht="15.75" customHeight="1">
      <c r="A333" s="2292"/>
      <c r="B333" s="2292"/>
      <c r="C333" s="2292"/>
      <c r="D333" s="2292"/>
      <c r="E333" s="2292"/>
      <c r="F333" s="2292"/>
      <c r="G333" s="2292"/>
      <c r="H333" s="2292"/>
    </row>
    <row r="334" spans="1:8" ht="15.75" customHeight="1">
      <c r="A334" s="2292"/>
      <c r="B334" s="2292"/>
      <c r="C334" s="2292"/>
      <c r="D334" s="2292"/>
      <c r="E334" s="2292"/>
      <c r="F334" s="2292"/>
      <c r="G334" s="2292"/>
      <c r="H334" s="2292"/>
    </row>
    <row r="335" spans="1:8" ht="15.75" customHeight="1">
      <c r="A335" s="2292"/>
      <c r="B335" s="2292"/>
      <c r="C335" s="2292"/>
      <c r="D335" s="2292"/>
      <c r="E335" s="2292"/>
      <c r="F335" s="2292"/>
      <c r="G335" s="2292"/>
      <c r="H335" s="2292"/>
    </row>
    <row r="336" spans="1:8" ht="15.75" customHeight="1">
      <c r="A336" s="2292"/>
      <c r="B336" s="2292"/>
      <c r="C336" s="2292"/>
      <c r="D336" s="2292"/>
      <c r="E336" s="2292"/>
      <c r="F336" s="2292"/>
      <c r="G336" s="2292"/>
      <c r="H336" s="2292"/>
    </row>
    <row r="337" spans="1:8" ht="15.75" customHeight="1">
      <c r="A337" s="2292"/>
      <c r="B337" s="2292"/>
      <c r="C337" s="2292"/>
      <c r="D337" s="2292"/>
      <c r="E337" s="2292"/>
      <c r="F337" s="2292"/>
      <c r="G337" s="2292"/>
      <c r="H337" s="2292"/>
    </row>
    <row r="338" spans="1:8" ht="15.75" customHeight="1">
      <c r="A338" s="2292"/>
      <c r="B338" s="2292"/>
      <c r="C338" s="2292"/>
      <c r="D338" s="2292"/>
      <c r="E338" s="2292"/>
      <c r="F338" s="2292"/>
      <c r="G338" s="2292"/>
      <c r="H338" s="2292"/>
    </row>
    <row r="339" spans="1:8" ht="15.75" customHeight="1">
      <c r="A339" s="2292"/>
      <c r="B339" s="2292"/>
      <c r="C339" s="2292"/>
      <c r="D339" s="2292"/>
      <c r="E339" s="2292"/>
      <c r="F339" s="2292"/>
      <c r="G339" s="2292"/>
      <c r="H339" s="2292"/>
    </row>
    <row r="340" spans="1:8" ht="15.75" customHeight="1">
      <c r="A340" s="2292"/>
      <c r="B340" s="2292"/>
      <c r="C340" s="2292"/>
      <c r="D340" s="2292"/>
      <c r="E340" s="2292"/>
      <c r="F340" s="2292"/>
      <c r="G340" s="2292"/>
      <c r="H340" s="2292"/>
    </row>
    <row r="341" spans="1:8" ht="15.75" customHeight="1">
      <c r="A341" s="2292"/>
      <c r="B341" s="2292"/>
      <c r="C341" s="2292"/>
      <c r="D341" s="2292"/>
      <c r="E341" s="2292"/>
      <c r="F341" s="2292"/>
      <c r="G341" s="2292"/>
      <c r="H341" s="2292"/>
    </row>
    <row r="342" spans="1:8" ht="15.75" customHeight="1">
      <c r="A342" s="2292"/>
      <c r="B342" s="2292"/>
      <c r="C342" s="2292"/>
      <c r="D342" s="2292"/>
      <c r="E342" s="2292"/>
      <c r="F342" s="2292"/>
      <c r="G342" s="2292"/>
      <c r="H342" s="2292"/>
    </row>
    <row r="343" spans="1:8" ht="15.75" customHeight="1">
      <c r="A343" s="2292"/>
      <c r="B343" s="2292"/>
      <c r="C343" s="2292"/>
      <c r="D343" s="2292"/>
      <c r="E343" s="2292"/>
      <c r="F343" s="2292"/>
      <c r="G343" s="2292"/>
      <c r="H343" s="2292"/>
    </row>
    <row r="344" spans="1:8" ht="15.75" customHeight="1">
      <c r="A344" s="2292"/>
      <c r="B344" s="2292"/>
      <c r="C344" s="2292"/>
      <c r="D344" s="2292"/>
      <c r="E344" s="2292"/>
      <c r="F344" s="2292"/>
      <c r="G344" s="2292"/>
      <c r="H344" s="2292"/>
    </row>
    <row r="345" spans="1:8" ht="15.75" customHeight="1">
      <c r="A345" s="2292"/>
      <c r="B345" s="2292"/>
      <c r="C345" s="2292"/>
      <c r="D345" s="2292"/>
      <c r="E345" s="2292"/>
      <c r="F345" s="2292"/>
      <c r="G345" s="2292"/>
      <c r="H345" s="2292"/>
    </row>
    <row r="346" spans="1:8" ht="15.75" customHeight="1">
      <c r="A346" s="2292"/>
      <c r="B346" s="2292"/>
      <c r="C346" s="2292"/>
      <c r="D346" s="2292"/>
      <c r="E346" s="2292"/>
      <c r="F346" s="2292"/>
      <c r="G346" s="2292"/>
      <c r="H346" s="2292"/>
    </row>
    <row r="347" spans="1:8" ht="15.75" customHeight="1">
      <c r="A347" s="2292"/>
      <c r="B347" s="2292"/>
      <c r="C347" s="2292"/>
      <c r="D347" s="2292"/>
      <c r="E347" s="2292"/>
      <c r="F347" s="2292"/>
      <c r="G347" s="2292"/>
      <c r="H347" s="2292"/>
    </row>
    <row r="348" spans="1:8" ht="15.75" customHeight="1">
      <c r="A348" s="2292"/>
      <c r="B348" s="2292"/>
      <c r="C348" s="2292"/>
      <c r="D348" s="2292"/>
      <c r="E348" s="2292"/>
      <c r="F348" s="2292"/>
      <c r="G348" s="2292"/>
      <c r="H348" s="2292"/>
    </row>
    <row r="349" spans="1:8" ht="15.75" customHeight="1">
      <c r="A349" s="2292"/>
      <c r="B349" s="2292"/>
      <c r="C349" s="2292"/>
      <c r="D349" s="2292"/>
      <c r="E349" s="2292"/>
      <c r="F349" s="2292"/>
      <c r="G349" s="2292"/>
      <c r="H349" s="2292"/>
    </row>
    <row r="350" spans="1:8" ht="15.75" customHeight="1">
      <c r="A350" s="2292"/>
      <c r="B350" s="2292"/>
      <c r="C350" s="2292"/>
      <c r="D350" s="2292"/>
      <c r="E350" s="2292"/>
      <c r="F350" s="2292"/>
      <c r="G350" s="2292"/>
      <c r="H350" s="2292"/>
    </row>
    <row r="351" spans="1:8" ht="15.75" customHeight="1">
      <c r="A351" s="2292"/>
      <c r="B351" s="2292"/>
      <c r="C351" s="2292"/>
      <c r="D351" s="2292"/>
      <c r="E351" s="2292"/>
      <c r="F351" s="2292"/>
      <c r="G351" s="2292"/>
      <c r="H351" s="2292"/>
    </row>
    <row r="352" spans="1:8" ht="15.75" customHeight="1">
      <c r="A352" s="2292"/>
      <c r="B352" s="2292"/>
      <c r="C352" s="2292"/>
      <c r="D352" s="2292"/>
      <c r="E352" s="2292"/>
      <c r="F352" s="2292"/>
      <c r="G352" s="2292"/>
      <c r="H352" s="2292"/>
    </row>
    <row r="353" spans="1:8" ht="15.75" customHeight="1">
      <c r="A353" s="2292"/>
      <c r="B353" s="2292"/>
      <c r="C353" s="2292"/>
      <c r="D353" s="2292"/>
      <c r="E353" s="2292"/>
      <c r="F353" s="2292"/>
      <c r="G353" s="2292"/>
      <c r="H353" s="2292"/>
    </row>
    <row r="354" spans="1:8" ht="15.75" customHeight="1">
      <c r="A354" s="2292"/>
      <c r="B354" s="2292"/>
      <c r="C354" s="2292"/>
      <c r="D354" s="2292"/>
      <c r="E354" s="2292"/>
      <c r="F354" s="2292"/>
      <c r="G354" s="2292"/>
      <c r="H354" s="2292"/>
    </row>
    <row r="355" spans="1:8" ht="15.75" customHeight="1">
      <c r="A355" s="2292"/>
      <c r="B355" s="2292"/>
      <c r="C355" s="2292"/>
      <c r="D355" s="2292"/>
      <c r="E355" s="2292"/>
      <c r="F355" s="2292"/>
      <c r="G355" s="2292"/>
      <c r="H355" s="2292"/>
    </row>
    <row r="356" spans="1:8" ht="15.75" customHeight="1">
      <c r="A356" s="2292"/>
      <c r="B356" s="2292"/>
      <c r="C356" s="2292"/>
      <c r="D356" s="2292"/>
      <c r="E356" s="2292"/>
      <c r="F356" s="2292"/>
      <c r="G356" s="2292"/>
      <c r="H356" s="2292"/>
    </row>
    <row r="357" spans="1:8" ht="15.75" customHeight="1">
      <c r="A357" s="2292"/>
      <c r="B357" s="2292"/>
      <c r="C357" s="2292"/>
      <c r="D357" s="2292"/>
      <c r="E357" s="2292"/>
      <c r="F357" s="2292"/>
      <c r="G357" s="2292"/>
      <c r="H357" s="2292"/>
    </row>
    <row r="358" spans="1:8" ht="15.75" customHeight="1">
      <c r="A358" s="2292"/>
      <c r="B358" s="2292"/>
      <c r="C358" s="2292"/>
      <c r="D358" s="2292"/>
      <c r="E358" s="2292"/>
      <c r="F358" s="2292"/>
      <c r="G358" s="2292"/>
      <c r="H358" s="2292"/>
    </row>
    <row r="359" spans="1:8" ht="15.75" customHeight="1">
      <c r="A359" s="2292"/>
      <c r="B359" s="2292"/>
      <c r="C359" s="2292"/>
      <c r="D359" s="2292"/>
      <c r="E359" s="2292"/>
      <c r="F359" s="2292"/>
      <c r="G359" s="2292"/>
      <c r="H359" s="2292"/>
    </row>
    <row r="360" spans="1:8" ht="15.75" customHeight="1">
      <c r="A360" s="2292"/>
      <c r="B360" s="2292"/>
      <c r="C360" s="2292"/>
      <c r="D360" s="2292"/>
      <c r="E360" s="2292"/>
      <c r="F360" s="2292"/>
      <c r="G360" s="2292"/>
      <c r="H360" s="2292"/>
    </row>
    <row r="361" spans="1:8" ht="15.75" customHeight="1">
      <c r="A361" s="2292"/>
      <c r="B361" s="2292"/>
      <c r="C361" s="2292"/>
      <c r="D361" s="2292"/>
      <c r="E361" s="2292"/>
      <c r="F361" s="2292"/>
      <c r="G361" s="2292"/>
      <c r="H361" s="2292"/>
    </row>
    <row r="362" spans="1:8" ht="15.75" customHeight="1">
      <c r="A362" s="2292"/>
      <c r="B362" s="2292"/>
      <c r="C362" s="2292"/>
      <c r="D362" s="2292"/>
      <c r="E362" s="2292"/>
      <c r="F362" s="2292"/>
      <c r="G362" s="2292"/>
      <c r="H362" s="2292"/>
    </row>
    <row r="363" spans="1:8" ht="15.75" customHeight="1">
      <c r="A363" s="2292"/>
      <c r="B363" s="2292"/>
      <c r="C363" s="2292"/>
      <c r="D363" s="2292"/>
      <c r="E363" s="2292"/>
      <c r="F363" s="2292"/>
      <c r="G363" s="2292"/>
      <c r="H363" s="2292"/>
    </row>
    <row r="364" spans="1:8" ht="15.75" customHeight="1">
      <c r="A364" s="2292"/>
      <c r="B364" s="2292"/>
      <c r="C364" s="2292"/>
      <c r="D364" s="2292"/>
      <c r="E364" s="2292"/>
      <c r="F364" s="2292"/>
      <c r="G364" s="2292"/>
      <c r="H364" s="2292"/>
    </row>
    <row r="365" spans="1:8" ht="15.75" customHeight="1">
      <c r="A365" s="2292"/>
      <c r="B365" s="2292"/>
      <c r="C365" s="2292"/>
      <c r="D365" s="2292"/>
      <c r="E365" s="2292"/>
      <c r="F365" s="2292"/>
      <c r="G365" s="2292"/>
      <c r="H365" s="2292"/>
    </row>
    <row r="366" spans="1:8" ht="15.75" customHeight="1">
      <c r="A366" s="2292"/>
      <c r="B366" s="2292"/>
      <c r="C366" s="2292"/>
      <c r="D366" s="2292"/>
      <c r="E366" s="2292"/>
      <c r="F366" s="2292"/>
      <c r="G366" s="2292"/>
      <c r="H366" s="2292"/>
    </row>
    <row r="367" spans="1:8" ht="15.75" customHeight="1">
      <c r="A367" s="2292"/>
      <c r="B367" s="2292"/>
      <c r="C367" s="2292"/>
      <c r="D367" s="2292"/>
      <c r="E367" s="2292"/>
      <c r="F367" s="2292"/>
      <c r="G367" s="2292"/>
      <c r="H367" s="2292"/>
    </row>
    <row r="368" spans="1:8" ht="15.75" customHeight="1">
      <c r="A368" s="2292"/>
      <c r="B368" s="2292"/>
      <c r="C368" s="2292"/>
      <c r="D368" s="2292"/>
      <c r="E368" s="2292"/>
      <c r="F368" s="2292"/>
      <c r="G368" s="2292"/>
      <c r="H368" s="2292"/>
    </row>
    <row r="369" spans="1:8" ht="15.75" customHeight="1">
      <c r="A369" s="2292"/>
      <c r="B369" s="2292"/>
      <c r="C369" s="2292"/>
      <c r="D369" s="2292"/>
      <c r="E369" s="2292"/>
      <c r="F369" s="2292"/>
      <c r="G369" s="2292"/>
      <c r="H369" s="2292"/>
    </row>
    <row r="370" spans="1:8" ht="15.75" customHeight="1">
      <c r="A370" s="2292"/>
      <c r="B370" s="2292"/>
      <c r="C370" s="2292"/>
      <c r="D370" s="2292"/>
      <c r="E370" s="2292"/>
      <c r="F370" s="2292"/>
      <c r="G370" s="2292"/>
      <c r="H370" s="2292"/>
    </row>
    <row r="371" spans="1:8" ht="15.75" customHeight="1">
      <c r="A371" s="2292"/>
      <c r="B371" s="2292"/>
      <c r="C371" s="2292"/>
      <c r="D371" s="2292"/>
      <c r="E371" s="2292"/>
      <c r="F371" s="2292"/>
      <c r="G371" s="2292"/>
      <c r="H371" s="2292"/>
    </row>
    <row r="372" spans="1:8" ht="15.75" customHeight="1">
      <c r="A372" s="2292"/>
      <c r="B372" s="2292"/>
      <c r="C372" s="2292"/>
      <c r="D372" s="2292"/>
      <c r="E372" s="2292"/>
      <c r="F372" s="2292"/>
      <c r="G372" s="2292"/>
      <c r="H372" s="2292"/>
    </row>
    <row r="373" spans="1:8" ht="15.75" customHeight="1">
      <c r="A373" s="2292"/>
      <c r="B373" s="2292"/>
      <c r="C373" s="2292"/>
      <c r="D373" s="2292"/>
      <c r="E373" s="2292"/>
      <c r="F373" s="2292"/>
      <c r="G373" s="2292"/>
      <c r="H373" s="2292"/>
    </row>
    <row r="374" spans="1:8" ht="15.75" customHeight="1">
      <c r="A374" s="2292"/>
      <c r="B374" s="2292"/>
      <c r="C374" s="2292"/>
      <c r="D374" s="2292"/>
      <c r="E374" s="2292"/>
      <c r="F374" s="2292"/>
      <c r="G374" s="2292"/>
      <c r="H374" s="2292"/>
    </row>
    <row r="375" spans="1:8" ht="15.75" customHeight="1">
      <c r="A375" s="2292"/>
      <c r="B375" s="2292"/>
      <c r="C375" s="2292"/>
      <c r="D375" s="2292"/>
      <c r="E375" s="2292"/>
      <c r="F375" s="2292"/>
      <c r="G375" s="2292"/>
      <c r="H375" s="2292"/>
    </row>
    <row r="376" spans="1:8" ht="15.75" customHeight="1">
      <c r="A376" s="2292"/>
      <c r="B376" s="2292"/>
      <c r="C376" s="2292"/>
      <c r="D376" s="2292"/>
      <c r="E376" s="2292"/>
      <c r="F376" s="2292"/>
      <c r="G376" s="2292"/>
      <c r="H376" s="2292"/>
    </row>
    <row r="377" spans="1:8" ht="15.75" customHeight="1">
      <c r="A377" s="2292"/>
      <c r="B377" s="2292"/>
      <c r="C377" s="2292"/>
      <c r="D377" s="2292"/>
      <c r="E377" s="2292"/>
      <c r="F377" s="2292"/>
      <c r="G377" s="2292"/>
      <c r="H377" s="2292"/>
    </row>
    <row r="378" spans="1:8" ht="15.75" customHeight="1">
      <c r="A378" s="2292"/>
      <c r="B378" s="2292"/>
      <c r="C378" s="2292"/>
      <c r="D378" s="2292"/>
      <c r="E378" s="2292"/>
      <c r="F378" s="2292"/>
      <c r="G378" s="2292"/>
      <c r="H378" s="2292"/>
    </row>
    <row r="379" spans="1:8" ht="15.75" customHeight="1">
      <c r="A379" s="2292"/>
      <c r="B379" s="2292"/>
      <c r="C379" s="2292"/>
      <c r="D379" s="2292"/>
      <c r="E379" s="2292"/>
      <c r="F379" s="2292"/>
      <c r="G379" s="2292"/>
      <c r="H379" s="2292"/>
    </row>
    <row r="380" spans="1:8" ht="15.75" customHeight="1">
      <c r="A380" s="2292"/>
      <c r="B380" s="2292"/>
      <c r="C380" s="2292"/>
      <c r="D380" s="2292"/>
      <c r="E380" s="2292"/>
      <c r="F380" s="2292"/>
      <c r="G380" s="2292"/>
      <c r="H380" s="2292"/>
    </row>
    <row r="381" spans="1:8" ht="15.75" customHeight="1">
      <c r="A381" s="2292"/>
      <c r="B381" s="2292"/>
      <c r="C381" s="2292"/>
      <c r="D381" s="2292"/>
      <c r="E381" s="2292"/>
      <c r="F381" s="2292"/>
      <c r="G381" s="2292"/>
      <c r="H381" s="2292"/>
    </row>
    <row r="382" spans="1:8" ht="15.75" customHeight="1">
      <c r="A382" s="2292"/>
      <c r="B382" s="2292"/>
      <c r="C382" s="2292"/>
      <c r="D382" s="2292"/>
      <c r="E382" s="2292"/>
      <c r="F382" s="2292"/>
      <c r="G382" s="2292"/>
      <c r="H382" s="2292"/>
    </row>
    <row r="383" spans="1:8" ht="15.75" customHeight="1">
      <c r="A383" s="2292"/>
      <c r="B383" s="2292"/>
      <c r="C383" s="2292"/>
      <c r="D383" s="2292"/>
      <c r="E383" s="2292"/>
      <c r="F383" s="2292"/>
      <c r="G383" s="2292"/>
      <c r="H383" s="2292"/>
    </row>
    <row r="384" spans="1:8" ht="15.75" customHeight="1">
      <c r="A384" s="2292"/>
      <c r="B384" s="2292"/>
      <c r="C384" s="2292"/>
      <c r="D384" s="2292"/>
      <c r="E384" s="2292"/>
      <c r="F384" s="2292"/>
      <c r="G384" s="2292"/>
      <c r="H384" s="2292"/>
    </row>
    <row r="385" spans="1:8" ht="15.75" customHeight="1">
      <c r="A385" s="2292"/>
      <c r="B385" s="2292"/>
      <c r="C385" s="2292"/>
      <c r="D385" s="2292"/>
      <c r="E385" s="2292"/>
      <c r="F385" s="2292"/>
      <c r="G385" s="2292"/>
      <c r="H385" s="2292"/>
    </row>
    <row r="386" spans="1:8" ht="15.75" customHeight="1">
      <c r="A386" s="2292"/>
      <c r="B386" s="2292"/>
      <c r="C386" s="2292"/>
      <c r="D386" s="2292"/>
      <c r="E386" s="2292"/>
      <c r="F386" s="2292"/>
      <c r="G386" s="2292"/>
      <c r="H386" s="2292"/>
    </row>
    <row r="387" spans="1:8" ht="15.75" customHeight="1">
      <c r="A387" s="2292"/>
      <c r="B387" s="2292"/>
      <c r="C387" s="2292"/>
      <c r="D387" s="2292"/>
      <c r="E387" s="2292"/>
      <c r="F387" s="2292"/>
      <c r="G387" s="2292"/>
      <c r="H387" s="2292"/>
    </row>
    <row r="388" spans="1:8" ht="15.75" customHeight="1">
      <c r="A388" s="2292"/>
      <c r="B388" s="2292"/>
      <c r="C388" s="2292"/>
      <c r="D388" s="2292"/>
      <c r="E388" s="2292"/>
      <c r="F388" s="2292"/>
      <c r="G388" s="2292"/>
      <c r="H388" s="2292"/>
    </row>
    <row r="389" spans="1:8" ht="15.75" customHeight="1">
      <c r="A389" s="2292"/>
      <c r="B389" s="2292"/>
      <c r="C389" s="2292"/>
      <c r="D389" s="2292"/>
      <c r="E389" s="2292"/>
      <c r="F389" s="2292"/>
      <c r="G389" s="2292"/>
      <c r="H389" s="2292"/>
    </row>
    <row r="390" spans="1:8" ht="15.75" customHeight="1">
      <c r="A390" s="2292"/>
      <c r="B390" s="2292"/>
      <c r="C390" s="2292"/>
      <c r="D390" s="2292"/>
      <c r="E390" s="2292"/>
      <c r="F390" s="2292"/>
      <c r="G390" s="2292"/>
      <c r="H390" s="2292"/>
    </row>
    <row r="391" spans="1:8" ht="15.75" customHeight="1">
      <c r="A391" s="2292"/>
      <c r="B391" s="2292"/>
      <c r="C391" s="2292"/>
      <c r="D391" s="2292"/>
      <c r="E391" s="2292"/>
      <c r="F391" s="2292"/>
      <c r="G391" s="2292"/>
      <c r="H391" s="2292"/>
    </row>
    <row r="392" spans="1:8" ht="15.75" customHeight="1">
      <c r="A392" s="2292"/>
      <c r="B392" s="2292"/>
      <c r="C392" s="2292"/>
      <c r="D392" s="2292"/>
      <c r="E392" s="2292"/>
      <c r="F392" s="2292"/>
      <c r="G392" s="2292"/>
      <c r="H392" s="2292"/>
    </row>
    <row r="393" spans="1:8" ht="15.75" customHeight="1">
      <c r="A393" s="2292"/>
      <c r="B393" s="2292"/>
      <c r="C393" s="2292"/>
      <c r="D393" s="2292"/>
      <c r="E393" s="2292"/>
      <c r="F393" s="2292"/>
      <c r="G393" s="2292"/>
      <c r="H393" s="2292"/>
    </row>
    <row r="394" spans="1:8" ht="15.75" customHeight="1">
      <c r="A394" s="2292"/>
      <c r="B394" s="2292"/>
      <c r="C394" s="2292"/>
      <c r="D394" s="2292"/>
      <c r="E394" s="2292"/>
      <c r="F394" s="2292"/>
      <c r="G394" s="2292"/>
      <c r="H394" s="2292"/>
    </row>
    <row r="395" spans="1:8" ht="15.75" customHeight="1">
      <c r="A395" s="2292"/>
      <c r="B395" s="2292"/>
      <c r="C395" s="2292"/>
      <c r="D395" s="2292"/>
      <c r="E395" s="2292"/>
      <c r="F395" s="2292"/>
      <c r="G395" s="2292"/>
      <c r="H395" s="2292"/>
    </row>
    <row r="396" spans="1:8" ht="15.75" customHeight="1">
      <c r="A396" s="2292"/>
      <c r="B396" s="2292"/>
      <c r="C396" s="2292"/>
      <c r="D396" s="2292"/>
      <c r="E396" s="2292"/>
      <c r="F396" s="2292"/>
      <c r="G396" s="2292"/>
      <c r="H396" s="2292"/>
    </row>
    <row r="397" spans="1:8" ht="15.75" customHeight="1">
      <c r="A397" s="2292"/>
      <c r="B397" s="2292"/>
      <c r="C397" s="2292"/>
      <c r="D397" s="2292"/>
      <c r="E397" s="2292"/>
      <c r="F397" s="2292"/>
      <c r="G397" s="2292"/>
      <c r="H397" s="2292"/>
    </row>
    <row r="398" spans="1:8" ht="15.75" customHeight="1">
      <c r="A398" s="2292"/>
      <c r="B398" s="2292"/>
      <c r="C398" s="2292"/>
      <c r="D398" s="2292"/>
      <c r="E398" s="2292"/>
      <c r="F398" s="2292"/>
      <c r="G398" s="2292"/>
      <c r="H398" s="2292"/>
    </row>
    <row r="399" spans="1:8" ht="15.75" customHeight="1">
      <c r="A399" s="2292"/>
      <c r="B399" s="2292"/>
      <c r="C399" s="2292"/>
      <c r="D399" s="2292"/>
      <c r="E399" s="2292"/>
      <c r="F399" s="2292"/>
      <c r="G399" s="2292"/>
      <c r="H399" s="2292"/>
    </row>
    <row r="400" spans="1:8" ht="15.75" customHeight="1">
      <c r="A400" s="2292"/>
      <c r="B400" s="2292"/>
      <c r="C400" s="2292"/>
      <c r="D400" s="2292"/>
      <c r="E400" s="2292"/>
      <c r="F400" s="2292"/>
      <c r="G400" s="2292"/>
      <c r="H400" s="2292"/>
    </row>
    <row r="401" spans="1:8" ht="15.75" customHeight="1">
      <c r="A401" s="2292"/>
      <c r="B401" s="2292"/>
      <c r="C401" s="2292"/>
      <c r="D401" s="2292"/>
      <c r="E401" s="2292"/>
      <c r="F401" s="2292"/>
      <c r="G401" s="2292"/>
      <c r="H401" s="2292"/>
    </row>
    <row r="402" spans="1:8" ht="15.75" customHeight="1">
      <c r="A402" s="2292"/>
      <c r="B402" s="2292"/>
      <c r="C402" s="2292"/>
      <c r="D402" s="2292"/>
      <c r="E402" s="2292"/>
      <c r="F402" s="2292"/>
      <c r="G402" s="2292"/>
      <c r="H402" s="2292"/>
    </row>
    <row r="403" spans="1:8" ht="15.75" customHeight="1">
      <c r="A403" s="2292"/>
      <c r="B403" s="2292"/>
      <c r="C403" s="2292"/>
      <c r="D403" s="2292"/>
      <c r="E403" s="2292"/>
      <c r="F403" s="2292"/>
      <c r="G403" s="2292"/>
      <c r="H403" s="2292"/>
    </row>
    <row r="404" spans="1:8" ht="15.75" customHeight="1">
      <c r="A404" s="2292"/>
      <c r="B404" s="2292"/>
      <c r="C404" s="2292"/>
      <c r="D404" s="2292"/>
      <c r="E404" s="2292"/>
      <c r="F404" s="2292"/>
      <c r="G404" s="2292"/>
      <c r="H404" s="2292"/>
    </row>
    <row r="405" spans="1:8" ht="15.75" customHeight="1">
      <c r="A405" s="2292"/>
      <c r="B405" s="2292"/>
      <c r="C405" s="2292"/>
      <c r="D405" s="2292"/>
      <c r="E405" s="2292"/>
      <c r="F405" s="2292"/>
      <c r="G405" s="2292"/>
      <c r="H405" s="2292"/>
    </row>
    <row r="406" spans="1:8" ht="15.75" customHeight="1">
      <c r="A406" s="2292"/>
      <c r="B406" s="2292"/>
      <c r="C406" s="2292"/>
      <c r="D406" s="2292"/>
      <c r="E406" s="2292"/>
      <c r="F406" s="2292"/>
      <c r="G406" s="2292"/>
      <c r="H406" s="2292"/>
    </row>
    <row r="407" spans="1:8" ht="15.75" customHeight="1">
      <c r="A407" s="2292"/>
      <c r="B407" s="2292"/>
      <c r="C407" s="2292"/>
      <c r="D407" s="2292"/>
      <c r="E407" s="2292"/>
      <c r="F407" s="2292"/>
      <c r="G407" s="2292"/>
      <c r="H407" s="2292"/>
    </row>
    <row r="408" spans="1:8" ht="15.75" customHeight="1">
      <c r="A408" s="2292"/>
      <c r="B408" s="2292"/>
      <c r="C408" s="2292"/>
      <c r="D408" s="2292"/>
      <c r="E408" s="2292"/>
      <c r="F408" s="2292"/>
      <c r="G408" s="2292"/>
      <c r="H408" s="2292"/>
    </row>
    <row r="409" spans="1:8" ht="15.75" customHeight="1">
      <c r="A409" s="2292"/>
      <c r="B409" s="2292"/>
      <c r="C409" s="2292"/>
      <c r="D409" s="2292"/>
      <c r="E409" s="2292"/>
      <c r="F409" s="2292"/>
      <c r="G409" s="2292"/>
      <c r="H409" s="2292"/>
    </row>
    <row r="410" spans="1:8" ht="15.75" customHeight="1">
      <c r="A410" s="2292"/>
      <c r="B410" s="2292"/>
      <c r="C410" s="2292"/>
      <c r="D410" s="2292"/>
      <c r="E410" s="2292"/>
      <c r="F410" s="2292"/>
      <c r="G410" s="2292"/>
      <c r="H410" s="2292"/>
    </row>
    <row r="411" spans="1:8" ht="15.75" customHeight="1">
      <c r="A411" s="2292"/>
      <c r="B411" s="2292"/>
      <c r="C411" s="2292"/>
      <c r="D411" s="2292"/>
      <c r="E411" s="2292"/>
      <c r="F411" s="2292"/>
      <c r="G411" s="2292"/>
      <c r="H411" s="2292"/>
    </row>
    <row r="412" spans="1:8" ht="15.75" customHeight="1">
      <c r="A412" s="2292"/>
      <c r="B412" s="2292"/>
      <c r="C412" s="2292"/>
      <c r="D412" s="2292"/>
      <c r="E412" s="2292"/>
      <c r="F412" s="2292"/>
      <c r="G412" s="2292"/>
      <c r="H412" s="2292"/>
    </row>
    <row r="413" spans="1:8" ht="15.75" customHeight="1">
      <c r="A413" s="2292"/>
      <c r="B413" s="2292"/>
      <c r="C413" s="2292"/>
      <c r="D413" s="2292"/>
      <c r="E413" s="2292"/>
      <c r="F413" s="2292"/>
      <c r="G413" s="2292"/>
      <c r="H413" s="2292"/>
    </row>
    <row r="414" spans="1:8" ht="15.75" customHeight="1">
      <c r="A414" s="2292"/>
      <c r="B414" s="2292"/>
      <c r="C414" s="2292"/>
      <c r="D414" s="2292"/>
      <c r="E414" s="2292"/>
      <c r="F414" s="2292"/>
      <c r="G414" s="2292"/>
      <c r="H414" s="2292"/>
    </row>
    <row r="415" spans="1:8" ht="15.75" customHeight="1">
      <c r="A415" s="2292"/>
      <c r="B415" s="2292"/>
      <c r="C415" s="2292"/>
      <c r="D415" s="2292"/>
      <c r="E415" s="2292"/>
      <c r="F415" s="2292"/>
      <c r="G415" s="2292"/>
      <c r="H415" s="2292"/>
    </row>
    <row r="416" spans="1:8" ht="15.75" customHeight="1">
      <c r="A416" s="2292"/>
      <c r="B416" s="2292"/>
      <c r="C416" s="2292"/>
      <c r="D416" s="2292"/>
      <c r="E416" s="2292"/>
      <c r="F416" s="2292"/>
      <c r="G416" s="2292"/>
      <c r="H416" s="2292"/>
    </row>
    <row r="417" spans="1:8" ht="15.75" customHeight="1">
      <c r="A417" s="2292"/>
      <c r="B417" s="2292"/>
      <c r="C417" s="2292"/>
      <c r="D417" s="2292"/>
      <c r="E417" s="2292"/>
      <c r="F417" s="2292"/>
      <c r="G417" s="2292"/>
      <c r="H417" s="2292"/>
    </row>
    <row r="418" spans="1:8" ht="15.75" customHeight="1">
      <c r="A418" s="2292"/>
      <c r="B418" s="2292"/>
      <c r="C418" s="2292"/>
      <c r="D418" s="2292"/>
      <c r="E418" s="2292"/>
      <c r="F418" s="2292"/>
      <c r="G418" s="2292"/>
      <c r="H418" s="2292"/>
    </row>
    <row r="419" spans="1:8" ht="15.75" customHeight="1">
      <c r="A419" s="2292"/>
      <c r="B419" s="2292"/>
      <c r="C419" s="2292"/>
      <c r="D419" s="2292"/>
      <c r="E419" s="2292"/>
      <c r="F419" s="2292"/>
      <c r="G419" s="2292"/>
      <c r="H419" s="2292"/>
    </row>
    <row r="420" spans="1:8" ht="15.75" customHeight="1">
      <c r="A420" s="2292"/>
      <c r="B420" s="2292"/>
      <c r="C420" s="2292"/>
      <c r="D420" s="2292"/>
      <c r="E420" s="2292"/>
      <c r="F420" s="2292"/>
      <c r="G420" s="2292"/>
      <c r="H420" s="2292"/>
    </row>
    <row r="421" spans="1:8" ht="15.75" customHeight="1">
      <c r="A421" s="2292"/>
      <c r="B421" s="2292"/>
      <c r="C421" s="2292"/>
      <c r="D421" s="2292"/>
      <c r="E421" s="2292"/>
      <c r="F421" s="2292"/>
      <c r="G421" s="2292"/>
      <c r="H421" s="2292"/>
    </row>
    <row r="422" spans="1:8" ht="15.75" customHeight="1">
      <c r="A422" s="2292"/>
      <c r="B422" s="2292"/>
      <c r="C422" s="2292"/>
      <c r="D422" s="2292"/>
      <c r="E422" s="2292"/>
      <c r="F422" s="2292"/>
      <c r="G422" s="2292"/>
      <c r="H422" s="2292"/>
    </row>
    <row r="423" spans="1:8" ht="15.75" customHeight="1">
      <c r="A423" s="2292"/>
      <c r="B423" s="2292"/>
      <c r="C423" s="2292"/>
      <c r="D423" s="2292"/>
      <c r="E423" s="2292"/>
      <c r="F423" s="2292"/>
      <c r="G423" s="2292"/>
      <c r="H423" s="2292"/>
    </row>
    <row r="424" spans="1:8" ht="15.75" customHeight="1">
      <c r="A424" s="2292"/>
      <c r="B424" s="2292"/>
      <c r="C424" s="2292"/>
      <c r="D424" s="2292"/>
      <c r="E424" s="2292"/>
      <c r="F424" s="2292"/>
      <c r="G424" s="2292"/>
      <c r="H424" s="2292"/>
    </row>
    <row r="425" spans="1:8" ht="15.75" customHeight="1">
      <c r="A425" s="2292"/>
      <c r="B425" s="2292"/>
      <c r="C425" s="2292"/>
      <c r="D425" s="2292"/>
      <c r="E425" s="2292"/>
      <c r="F425" s="2292"/>
      <c r="G425" s="2292"/>
      <c r="H425" s="2292"/>
    </row>
    <row r="426" spans="1:8" ht="15.75" customHeight="1">
      <c r="A426" s="2292"/>
      <c r="B426" s="2292"/>
      <c r="C426" s="2292"/>
      <c r="D426" s="2292"/>
      <c r="E426" s="2292"/>
      <c r="F426" s="2292"/>
      <c r="G426" s="2292"/>
      <c r="H426" s="2292"/>
    </row>
    <row r="427" spans="1:8" ht="15.75" customHeight="1">
      <c r="A427" s="2292"/>
      <c r="B427" s="2292"/>
      <c r="C427" s="2292"/>
      <c r="D427" s="2292"/>
      <c r="E427" s="2292"/>
      <c r="F427" s="2292"/>
      <c r="G427" s="2292"/>
      <c r="H427" s="2292"/>
    </row>
    <row r="428" spans="1:8" ht="15.75" customHeight="1">
      <c r="A428" s="2292"/>
      <c r="B428" s="2292"/>
      <c r="C428" s="2292"/>
      <c r="D428" s="2292"/>
      <c r="E428" s="2292"/>
      <c r="F428" s="2292"/>
      <c r="G428" s="2292"/>
      <c r="H428" s="2292"/>
    </row>
    <row r="429" spans="1:8" ht="15.75" customHeight="1">
      <c r="A429" s="2292"/>
      <c r="B429" s="2292"/>
      <c r="C429" s="2292"/>
      <c r="D429" s="2292"/>
      <c r="E429" s="2292"/>
      <c r="F429" s="2292"/>
      <c r="G429" s="2292"/>
      <c r="H429" s="2292"/>
    </row>
    <row r="430" spans="1:8" ht="15.75" customHeight="1">
      <c r="A430" s="2292"/>
      <c r="B430" s="2292"/>
      <c r="C430" s="2292"/>
      <c r="D430" s="2292"/>
      <c r="E430" s="2292"/>
      <c r="F430" s="2292"/>
      <c r="G430" s="2292"/>
      <c r="H430" s="2292"/>
    </row>
    <row r="431" spans="1:8" ht="15.75" customHeight="1">
      <c r="A431" s="2292"/>
      <c r="B431" s="2292"/>
      <c r="C431" s="2292"/>
      <c r="D431" s="2292"/>
      <c r="E431" s="2292"/>
      <c r="F431" s="2292"/>
      <c r="G431" s="2292"/>
      <c r="H431" s="2292"/>
    </row>
    <row r="432" spans="1:8" ht="15.75" customHeight="1">
      <c r="A432" s="2292"/>
      <c r="B432" s="2292"/>
      <c r="C432" s="2292"/>
      <c r="D432" s="2292"/>
      <c r="E432" s="2292"/>
      <c r="F432" s="2292"/>
      <c r="G432" s="2292"/>
      <c r="H432" s="2292"/>
    </row>
    <row r="433" spans="1:8" ht="15.75" customHeight="1">
      <c r="A433" s="2292"/>
      <c r="B433" s="2292"/>
      <c r="C433" s="2292"/>
      <c r="D433" s="2292"/>
      <c r="E433" s="2292"/>
      <c r="F433" s="2292"/>
      <c r="G433" s="2292"/>
      <c r="H433" s="2292"/>
    </row>
    <row r="434" spans="1:8" ht="15.75" customHeight="1">
      <c r="A434" s="2292"/>
      <c r="B434" s="2292"/>
      <c r="C434" s="2292"/>
      <c r="D434" s="2292"/>
      <c r="E434" s="2292"/>
      <c r="F434" s="2292"/>
      <c r="G434" s="2292"/>
      <c r="H434" s="2292"/>
    </row>
    <row r="435" spans="1:8" ht="15.75" customHeight="1">
      <c r="A435" s="2292"/>
      <c r="B435" s="2292"/>
      <c r="C435" s="2292"/>
      <c r="D435" s="2292"/>
      <c r="E435" s="2292"/>
      <c r="F435" s="2292"/>
      <c r="G435" s="2292"/>
      <c r="H435" s="2292"/>
    </row>
    <row r="436" spans="1:8" ht="15.75" customHeight="1">
      <c r="A436" s="2292"/>
      <c r="B436" s="2292"/>
      <c r="C436" s="2292"/>
      <c r="D436" s="2292"/>
      <c r="E436" s="2292"/>
      <c r="F436" s="2292"/>
      <c r="G436" s="2292"/>
      <c r="H436" s="2292"/>
    </row>
    <row r="437" spans="1:8" ht="15.75" customHeight="1">
      <c r="A437" s="2292"/>
      <c r="B437" s="2292"/>
      <c r="C437" s="2292"/>
      <c r="D437" s="2292"/>
      <c r="E437" s="2292"/>
      <c r="F437" s="2292"/>
      <c r="G437" s="2292"/>
      <c r="H437" s="2292"/>
    </row>
    <row r="438" spans="1:8" ht="15.75" customHeight="1">
      <c r="A438" s="2292"/>
      <c r="B438" s="2292"/>
      <c r="C438" s="2292"/>
      <c r="D438" s="2292"/>
      <c r="E438" s="2292"/>
      <c r="F438" s="2292"/>
      <c r="G438" s="2292"/>
      <c r="H438" s="2292"/>
    </row>
    <row r="439" spans="1:8" ht="15.75" customHeight="1">
      <c r="A439" s="2292"/>
      <c r="B439" s="2292"/>
      <c r="C439" s="2292"/>
      <c r="D439" s="2292"/>
      <c r="E439" s="2292"/>
      <c r="F439" s="2292"/>
      <c r="G439" s="2292"/>
      <c r="H439" s="2292"/>
    </row>
    <row r="440" spans="1:8" ht="15.75" customHeight="1">
      <c r="A440" s="2292"/>
      <c r="B440" s="2292"/>
      <c r="C440" s="2292"/>
      <c r="D440" s="2292"/>
      <c r="E440" s="2292"/>
      <c r="F440" s="2292"/>
      <c r="G440" s="2292"/>
      <c r="H440" s="2292"/>
    </row>
    <row r="441" spans="1:8" ht="15.75" customHeight="1">
      <c r="A441" s="2292"/>
      <c r="B441" s="2292"/>
      <c r="C441" s="2292"/>
      <c r="D441" s="2292"/>
      <c r="E441" s="2292"/>
      <c r="F441" s="2292"/>
      <c r="G441" s="2292"/>
      <c r="H441" s="2292"/>
    </row>
    <row r="442" spans="1:8" ht="15.75" customHeight="1">
      <c r="A442" s="2292"/>
      <c r="B442" s="2292"/>
      <c r="C442" s="2292"/>
      <c r="D442" s="2292"/>
      <c r="E442" s="2292"/>
      <c r="F442" s="2292"/>
      <c r="G442" s="2292"/>
      <c r="H442" s="2292"/>
    </row>
    <row r="443" spans="1:8" ht="15.75" customHeight="1">
      <c r="A443" s="2292"/>
      <c r="B443" s="2292"/>
      <c r="C443" s="2292"/>
      <c r="D443" s="2292"/>
      <c r="E443" s="2292"/>
      <c r="F443" s="2292"/>
      <c r="G443" s="2292"/>
      <c r="H443" s="2292"/>
    </row>
    <row r="444" spans="1:8" ht="15.75" customHeight="1">
      <c r="A444" s="2292"/>
      <c r="B444" s="2292"/>
      <c r="C444" s="2292"/>
      <c r="D444" s="2292"/>
      <c r="E444" s="2292"/>
      <c r="F444" s="2292"/>
      <c r="G444" s="2292"/>
      <c r="H444" s="2292"/>
    </row>
    <row r="445" spans="1:8" ht="15.75" customHeight="1">
      <c r="A445" s="2292"/>
      <c r="B445" s="2292"/>
      <c r="C445" s="2292"/>
      <c r="D445" s="2292"/>
      <c r="E445" s="2292"/>
      <c r="F445" s="2292"/>
      <c r="G445" s="2292"/>
      <c r="H445" s="2292"/>
    </row>
    <row r="446" spans="1:8" ht="15.75" customHeight="1">
      <c r="A446" s="2292"/>
      <c r="B446" s="2292"/>
      <c r="C446" s="2292"/>
      <c r="D446" s="2292"/>
      <c r="E446" s="2292"/>
      <c r="F446" s="2292"/>
      <c r="G446" s="2292"/>
      <c r="H446" s="2292"/>
    </row>
    <row r="447" spans="1:8" ht="15.75" customHeight="1">
      <c r="A447" s="2292"/>
      <c r="B447" s="2292"/>
      <c r="C447" s="2292"/>
      <c r="D447" s="2292"/>
      <c r="E447" s="2292"/>
      <c r="F447" s="2292"/>
      <c r="G447" s="2292"/>
      <c r="H447" s="2292"/>
    </row>
    <row r="448" spans="1:8" ht="15.75" customHeight="1">
      <c r="A448" s="2292"/>
      <c r="B448" s="2292"/>
      <c r="C448" s="2292"/>
      <c r="D448" s="2292"/>
      <c r="E448" s="2292"/>
      <c r="F448" s="2292"/>
      <c r="G448" s="2292"/>
      <c r="H448" s="2292"/>
    </row>
    <row r="449" spans="1:8" ht="15.75" customHeight="1">
      <c r="A449" s="2292"/>
      <c r="B449" s="2292"/>
      <c r="C449" s="2292"/>
      <c r="D449" s="2292"/>
      <c r="E449" s="2292"/>
      <c r="F449" s="2292"/>
      <c r="G449" s="2292"/>
      <c r="H449" s="2292"/>
    </row>
    <row r="450" spans="1:8" ht="15.75" customHeight="1">
      <c r="A450" s="2292"/>
      <c r="B450" s="2292"/>
      <c r="C450" s="2292"/>
      <c r="D450" s="2292"/>
      <c r="E450" s="2292"/>
      <c r="F450" s="2292"/>
      <c r="G450" s="2292"/>
      <c r="H450" s="2292"/>
    </row>
    <row r="451" spans="1:8" ht="15.75" customHeight="1">
      <c r="A451" s="2292"/>
      <c r="B451" s="2292"/>
      <c r="C451" s="2292"/>
      <c r="D451" s="2292"/>
      <c r="E451" s="2292"/>
      <c r="F451" s="2292"/>
      <c r="G451" s="2292"/>
      <c r="H451" s="2292"/>
    </row>
    <row r="452" spans="1:8" ht="15.75" customHeight="1">
      <c r="A452" s="2292"/>
      <c r="B452" s="2292"/>
      <c r="C452" s="2292"/>
      <c r="D452" s="2292"/>
      <c r="E452" s="2292"/>
      <c r="F452" s="2292"/>
      <c r="G452" s="2292"/>
      <c r="H452" s="2292"/>
    </row>
    <row r="453" spans="1:8" ht="15.75" customHeight="1">
      <c r="A453" s="2292"/>
      <c r="B453" s="2292"/>
      <c r="C453" s="2292"/>
      <c r="D453" s="2292"/>
      <c r="E453" s="2292"/>
      <c r="F453" s="2292"/>
      <c r="G453" s="2292"/>
      <c r="H453" s="2292"/>
    </row>
    <row r="454" spans="1:8" ht="15.75" customHeight="1">
      <c r="A454" s="2292"/>
      <c r="B454" s="2292"/>
      <c r="C454" s="2292"/>
      <c r="D454" s="2292"/>
      <c r="E454" s="2292"/>
      <c r="F454" s="2292"/>
      <c r="G454" s="2292"/>
      <c r="H454" s="2292"/>
    </row>
    <row r="455" spans="1:8" ht="15.75" customHeight="1">
      <c r="A455" s="2292"/>
      <c r="B455" s="2292"/>
      <c r="C455" s="2292"/>
      <c r="D455" s="2292"/>
      <c r="E455" s="2292"/>
      <c r="F455" s="2292"/>
      <c r="G455" s="2292"/>
      <c r="H455" s="2292"/>
    </row>
    <row r="456" spans="1:8" ht="15.75" customHeight="1">
      <c r="A456" s="2292"/>
      <c r="B456" s="2292"/>
      <c r="C456" s="2292"/>
      <c r="D456" s="2292"/>
      <c r="E456" s="2292"/>
      <c r="F456" s="2292"/>
      <c r="G456" s="2292"/>
      <c r="H456" s="2292"/>
    </row>
    <row r="457" spans="1:8" ht="15.75" customHeight="1">
      <c r="A457" s="2292"/>
      <c r="B457" s="2292"/>
      <c r="C457" s="2292"/>
      <c r="D457" s="2292"/>
      <c r="E457" s="2292"/>
      <c r="F457" s="2292"/>
      <c r="G457" s="2292"/>
      <c r="H457" s="2292"/>
    </row>
    <row r="458" spans="1:8" ht="15.75" customHeight="1">
      <c r="A458" s="2292"/>
      <c r="B458" s="2292"/>
      <c r="C458" s="2292"/>
      <c r="D458" s="2292"/>
      <c r="E458" s="2292"/>
      <c r="F458" s="2292"/>
      <c r="G458" s="2292"/>
      <c r="H458" s="2292"/>
    </row>
    <row r="459" spans="1:8" ht="15.75" customHeight="1">
      <c r="A459" s="2292"/>
      <c r="B459" s="2292"/>
      <c r="C459" s="2292"/>
      <c r="D459" s="2292"/>
      <c r="E459" s="2292"/>
      <c r="F459" s="2292"/>
      <c r="G459" s="2292"/>
      <c r="H459" s="2292"/>
    </row>
    <row r="460" spans="1:8" ht="15.75" customHeight="1">
      <c r="A460" s="2292"/>
      <c r="B460" s="2292"/>
      <c r="C460" s="2292"/>
      <c r="D460" s="2292"/>
      <c r="E460" s="2292"/>
      <c r="F460" s="2292"/>
      <c r="G460" s="2292"/>
      <c r="H460" s="2292"/>
    </row>
    <row r="461" spans="1:8" ht="15.75" customHeight="1">
      <c r="A461" s="2292"/>
      <c r="B461" s="2292"/>
      <c r="C461" s="2292"/>
      <c r="D461" s="2292"/>
      <c r="E461" s="2292"/>
      <c r="F461" s="2292"/>
      <c r="G461" s="2292"/>
      <c r="H461" s="2292"/>
    </row>
    <row r="462" spans="1:8" ht="15.75" customHeight="1">
      <c r="A462" s="2292"/>
      <c r="B462" s="2292"/>
      <c r="C462" s="2292"/>
      <c r="D462" s="2292"/>
      <c r="E462" s="2292"/>
      <c r="F462" s="2292"/>
      <c r="G462" s="2292"/>
      <c r="H462" s="2292"/>
    </row>
    <row r="463" spans="1:8" ht="15.75" customHeight="1">
      <c r="A463" s="2292"/>
      <c r="B463" s="2292"/>
      <c r="C463" s="2292"/>
      <c r="D463" s="2292"/>
      <c r="E463" s="2292"/>
      <c r="F463" s="2292"/>
      <c r="G463" s="2292"/>
      <c r="H463" s="2292"/>
    </row>
    <row r="464" spans="1:8" ht="15.75" customHeight="1">
      <c r="A464" s="2292"/>
      <c r="B464" s="2292"/>
      <c r="C464" s="2292"/>
      <c r="D464" s="2292"/>
      <c r="E464" s="2292"/>
      <c r="F464" s="2292"/>
      <c r="G464" s="2292"/>
      <c r="H464" s="2292"/>
    </row>
    <row r="465" spans="1:8" ht="15.75" customHeight="1">
      <c r="A465" s="2292"/>
      <c r="B465" s="2292"/>
      <c r="C465" s="2292"/>
      <c r="D465" s="2292"/>
      <c r="E465" s="2292"/>
      <c r="F465" s="2292"/>
      <c r="G465" s="2292"/>
      <c r="H465" s="2292"/>
    </row>
    <row r="466" spans="1:8" ht="15.75" customHeight="1">
      <c r="A466" s="2292"/>
      <c r="B466" s="2292"/>
      <c r="C466" s="2292"/>
      <c r="D466" s="2292"/>
      <c r="E466" s="2292"/>
      <c r="F466" s="2292"/>
      <c r="G466" s="2292"/>
      <c r="H466" s="2292"/>
    </row>
    <row r="467" spans="1:8" ht="15.75" customHeight="1">
      <c r="A467" s="2292"/>
      <c r="B467" s="2292"/>
      <c r="C467" s="2292"/>
      <c r="D467" s="2292"/>
      <c r="E467" s="2292"/>
      <c r="F467" s="2292"/>
      <c r="G467" s="2292"/>
      <c r="H467" s="2292"/>
    </row>
    <row r="468" spans="1:8" ht="15.75" customHeight="1">
      <c r="A468" s="2292"/>
      <c r="B468" s="2292"/>
      <c r="C468" s="2292"/>
      <c r="D468" s="2292"/>
      <c r="E468" s="2292"/>
      <c r="F468" s="2292"/>
      <c r="G468" s="2292"/>
      <c r="H468" s="2292"/>
    </row>
    <row r="469" spans="1:8" ht="15.75" customHeight="1">
      <c r="A469" s="2292"/>
      <c r="B469" s="2292"/>
      <c r="C469" s="2292"/>
      <c r="D469" s="2292"/>
      <c r="E469" s="2292"/>
      <c r="F469" s="2292"/>
      <c r="G469" s="2292"/>
      <c r="H469" s="2292"/>
    </row>
    <row r="470" spans="1:8" ht="15.75" customHeight="1">
      <c r="A470" s="2292"/>
      <c r="B470" s="2292"/>
      <c r="C470" s="2292"/>
      <c r="D470" s="2292"/>
      <c r="E470" s="2292"/>
      <c r="F470" s="2292"/>
      <c r="G470" s="2292"/>
      <c r="H470" s="2292"/>
    </row>
    <row r="471" spans="1:8" ht="15.75" customHeight="1">
      <c r="A471" s="2292"/>
      <c r="B471" s="2292"/>
      <c r="C471" s="2292"/>
      <c r="D471" s="2292"/>
      <c r="E471" s="2292"/>
      <c r="F471" s="2292"/>
      <c r="G471" s="2292"/>
      <c r="H471" s="2292"/>
    </row>
    <row r="472" spans="1:8" ht="15.75" customHeight="1">
      <c r="A472" s="2292"/>
      <c r="B472" s="2292"/>
      <c r="C472" s="2292"/>
      <c r="D472" s="2292"/>
      <c r="E472" s="2292"/>
      <c r="F472" s="2292"/>
      <c r="G472" s="2292"/>
      <c r="H472" s="2292"/>
    </row>
    <row r="473" spans="1:8" ht="15.75" customHeight="1">
      <c r="A473" s="2292"/>
      <c r="B473" s="2292"/>
      <c r="C473" s="2292"/>
      <c r="D473" s="2292"/>
      <c r="E473" s="2292"/>
      <c r="F473" s="2292"/>
      <c r="G473" s="2292"/>
      <c r="H473" s="2292"/>
    </row>
    <row r="474" spans="1:8" ht="15.75" customHeight="1">
      <c r="A474" s="2292"/>
      <c r="B474" s="2292"/>
      <c r="C474" s="2292"/>
      <c r="D474" s="2292"/>
      <c r="E474" s="2292"/>
      <c r="F474" s="2292"/>
      <c r="G474" s="2292"/>
      <c r="H474" s="2292"/>
    </row>
    <row r="475" spans="1:8" ht="15.75" customHeight="1">
      <c r="A475" s="2292"/>
      <c r="B475" s="2292"/>
      <c r="C475" s="2292"/>
      <c r="D475" s="2292"/>
      <c r="E475" s="2292"/>
      <c r="F475" s="2292"/>
      <c r="G475" s="2292"/>
      <c r="H475" s="2292"/>
    </row>
    <row r="476" spans="1:8" ht="15.75" customHeight="1">
      <c r="A476" s="2292"/>
      <c r="B476" s="2292"/>
      <c r="C476" s="2292"/>
      <c r="D476" s="2292"/>
      <c r="E476" s="2292"/>
      <c r="F476" s="2292"/>
      <c r="G476" s="2292"/>
      <c r="H476" s="2292"/>
    </row>
    <row r="477" spans="1:8" ht="15.75" customHeight="1">
      <c r="A477" s="2292"/>
      <c r="B477" s="2292"/>
      <c r="C477" s="2292"/>
      <c r="D477" s="2292"/>
      <c r="E477" s="2292"/>
      <c r="F477" s="2292"/>
      <c r="G477" s="2292"/>
      <c r="H477" s="2292"/>
    </row>
    <row r="478" spans="1:8" ht="15.75" customHeight="1">
      <c r="A478" s="2292"/>
      <c r="B478" s="2292"/>
      <c r="C478" s="2292"/>
      <c r="D478" s="2292"/>
      <c r="E478" s="2292"/>
      <c r="F478" s="2292"/>
      <c r="G478" s="2292"/>
      <c r="H478" s="2292"/>
    </row>
    <row r="479" spans="1:8" ht="15.75" customHeight="1">
      <c r="A479" s="2292"/>
      <c r="B479" s="2292"/>
      <c r="C479" s="2292"/>
      <c r="D479" s="2292"/>
      <c r="E479" s="2292"/>
      <c r="F479" s="2292"/>
      <c r="G479" s="2292"/>
      <c r="H479" s="2292"/>
    </row>
    <row r="480" spans="1:8" ht="15.75" customHeight="1">
      <c r="A480" s="2292"/>
      <c r="B480" s="2292"/>
      <c r="C480" s="2292"/>
      <c r="D480" s="2292"/>
      <c r="E480" s="2292"/>
      <c r="F480" s="2292"/>
      <c r="G480" s="2292"/>
      <c r="H480" s="2292"/>
    </row>
    <row r="481" spans="1:8" ht="15.75" customHeight="1">
      <c r="A481" s="2292"/>
      <c r="B481" s="2292"/>
      <c r="C481" s="2292"/>
      <c r="D481" s="2292"/>
      <c r="E481" s="2292"/>
      <c r="F481" s="2292"/>
      <c r="G481" s="2292"/>
      <c r="H481" s="2292"/>
    </row>
    <row r="482" spans="1:8" ht="15.75" customHeight="1">
      <c r="A482" s="2292"/>
      <c r="B482" s="2292"/>
      <c r="C482" s="2292"/>
      <c r="D482" s="2292"/>
      <c r="E482" s="2292"/>
      <c r="F482" s="2292"/>
      <c r="G482" s="2292"/>
      <c r="H482" s="2292"/>
    </row>
    <row r="483" spans="1:8" ht="15.75" customHeight="1">
      <c r="A483" s="2292"/>
      <c r="B483" s="2292"/>
      <c r="C483" s="2292"/>
      <c r="D483" s="2292"/>
      <c r="E483" s="2292"/>
      <c r="F483" s="2292"/>
      <c r="G483" s="2292"/>
      <c r="H483" s="2292"/>
    </row>
    <row r="484" spans="1:8" ht="15.75" customHeight="1">
      <c r="A484" s="2292"/>
      <c r="B484" s="2292"/>
      <c r="C484" s="2292"/>
      <c r="D484" s="2292"/>
      <c r="E484" s="2292"/>
      <c r="F484" s="2292"/>
      <c r="G484" s="2292"/>
      <c r="H484" s="2292"/>
    </row>
    <row r="485" spans="1:8" ht="15.75" customHeight="1">
      <c r="A485" s="2292"/>
      <c r="B485" s="2292"/>
      <c r="C485" s="2292"/>
      <c r="D485" s="2292"/>
      <c r="E485" s="2292"/>
      <c r="F485" s="2292"/>
      <c r="G485" s="2292"/>
      <c r="H485" s="2292"/>
    </row>
    <row r="486" spans="1:8" ht="15.75" customHeight="1">
      <c r="A486" s="2292"/>
      <c r="B486" s="2292"/>
      <c r="C486" s="2292"/>
      <c r="D486" s="2292"/>
      <c r="E486" s="2292"/>
      <c r="F486" s="2292"/>
      <c r="G486" s="2292"/>
      <c r="H486" s="2292"/>
    </row>
    <row r="487" spans="1:8" ht="15.75" customHeight="1">
      <c r="A487" s="2292"/>
      <c r="B487" s="2292"/>
      <c r="C487" s="2292"/>
      <c r="D487" s="2292"/>
      <c r="E487" s="2292"/>
      <c r="F487" s="2292"/>
      <c r="G487" s="2292"/>
      <c r="H487" s="2292"/>
    </row>
    <row r="488" spans="1:8" ht="15.75" customHeight="1">
      <c r="A488" s="2292"/>
      <c r="B488" s="2292"/>
      <c r="C488" s="2292"/>
      <c r="D488" s="2292"/>
      <c r="E488" s="2292"/>
      <c r="F488" s="2292"/>
      <c r="G488" s="2292"/>
      <c r="H488" s="2292"/>
    </row>
    <row r="489" spans="1:8" ht="15.75" customHeight="1">
      <c r="A489" s="2292"/>
      <c r="B489" s="2292"/>
      <c r="C489" s="2292"/>
      <c r="D489" s="2292"/>
      <c r="E489" s="2292"/>
      <c r="F489" s="2292"/>
      <c r="G489" s="2292"/>
      <c r="H489" s="2292"/>
    </row>
    <row r="490" spans="1:8" ht="15.75" customHeight="1">
      <c r="A490" s="2292"/>
      <c r="B490" s="2292"/>
      <c r="C490" s="2292"/>
      <c r="D490" s="2292"/>
      <c r="E490" s="2292"/>
      <c r="F490" s="2292"/>
      <c r="G490" s="2292"/>
      <c r="H490" s="2292"/>
    </row>
    <row r="491" spans="1:8" ht="15.75" customHeight="1">
      <c r="A491" s="2292"/>
      <c r="B491" s="2292"/>
      <c r="C491" s="2292"/>
      <c r="D491" s="2292"/>
      <c r="E491" s="2292"/>
      <c r="F491" s="2292"/>
      <c r="G491" s="2292"/>
      <c r="H491" s="2292"/>
    </row>
    <row r="492" spans="1:8" ht="15.75" customHeight="1">
      <c r="A492" s="2292"/>
      <c r="B492" s="2292"/>
      <c r="C492" s="2292"/>
      <c r="D492" s="2292"/>
      <c r="E492" s="2292"/>
      <c r="F492" s="2292"/>
      <c r="G492" s="2292"/>
      <c r="H492" s="2292"/>
    </row>
    <row r="493" spans="1:8" ht="15.75" customHeight="1">
      <c r="A493" s="2292"/>
      <c r="B493" s="2292"/>
      <c r="C493" s="2292"/>
      <c r="D493" s="2292"/>
      <c r="E493" s="2292"/>
      <c r="F493" s="2292"/>
      <c r="G493" s="2292"/>
      <c r="H493" s="2292"/>
    </row>
    <row r="494" spans="1:8" ht="15.75" customHeight="1">
      <c r="A494" s="2292"/>
      <c r="B494" s="2292"/>
      <c r="C494" s="2292"/>
      <c r="D494" s="2292"/>
      <c r="E494" s="2292"/>
      <c r="F494" s="2292"/>
      <c r="G494" s="2292"/>
      <c r="H494" s="2292"/>
    </row>
    <row r="495" spans="1:8" ht="15.75" customHeight="1">
      <c r="A495" s="2292"/>
      <c r="B495" s="2292"/>
      <c r="C495" s="2292"/>
      <c r="D495" s="2292"/>
      <c r="E495" s="2292"/>
      <c r="F495" s="2292"/>
      <c r="G495" s="2292"/>
      <c r="H495" s="2292"/>
    </row>
    <row r="496" spans="1:8" ht="15.75" customHeight="1">
      <c r="A496" s="2292"/>
      <c r="B496" s="2292"/>
      <c r="C496" s="2292"/>
      <c r="D496" s="2292"/>
      <c r="E496" s="2292"/>
      <c r="F496" s="2292"/>
      <c r="G496" s="2292"/>
      <c r="H496" s="2292"/>
    </row>
    <row r="497" spans="1:8" ht="15.75" customHeight="1">
      <c r="A497" s="2292"/>
      <c r="B497" s="2292"/>
      <c r="C497" s="2292"/>
      <c r="D497" s="2292"/>
      <c r="E497" s="2292"/>
      <c r="F497" s="2292"/>
      <c r="G497" s="2292"/>
      <c r="H497" s="2292"/>
    </row>
    <row r="498" spans="1:8" ht="15.75" customHeight="1">
      <c r="A498" s="2292"/>
      <c r="B498" s="2292"/>
      <c r="C498" s="2292"/>
      <c r="D498" s="2292"/>
      <c r="E498" s="2292"/>
      <c r="F498" s="2292"/>
      <c r="G498" s="2292"/>
      <c r="H498" s="2292"/>
    </row>
    <row r="499" spans="1:8" ht="15.75" customHeight="1">
      <c r="A499" s="2292"/>
      <c r="B499" s="2292"/>
      <c r="C499" s="2292"/>
      <c r="D499" s="2292"/>
      <c r="E499" s="2292"/>
      <c r="F499" s="2292"/>
      <c r="G499" s="2292"/>
      <c r="H499" s="2292"/>
    </row>
    <row r="500" spans="1:8" ht="15.75" customHeight="1">
      <c r="A500" s="2292"/>
      <c r="B500" s="2292"/>
      <c r="C500" s="2292"/>
      <c r="D500" s="2292"/>
      <c r="E500" s="2292"/>
      <c r="F500" s="2292"/>
      <c r="G500" s="2292"/>
      <c r="H500" s="2292"/>
    </row>
    <row r="501" spans="1:8" ht="15.75" customHeight="1">
      <c r="A501" s="2292"/>
      <c r="B501" s="2292"/>
      <c r="C501" s="2292"/>
      <c r="D501" s="2292"/>
      <c r="E501" s="2292"/>
      <c r="F501" s="2292"/>
      <c r="G501" s="2292"/>
      <c r="H501" s="2292"/>
    </row>
    <row r="502" spans="1:8" ht="15.75" customHeight="1">
      <c r="A502" s="2292"/>
      <c r="B502" s="2292"/>
      <c r="C502" s="2292"/>
      <c r="D502" s="2292"/>
      <c r="E502" s="2292"/>
      <c r="F502" s="2292"/>
      <c r="G502" s="2292"/>
      <c r="H502" s="2292"/>
    </row>
    <row r="503" spans="1:8" ht="15.75" customHeight="1">
      <c r="A503" s="2292"/>
      <c r="B503" s="2292"/>
      <c r="C503" s="2292"/>
      <c r="D503" s="2292"/>
      <c r="E503" s="2292"/>
      <c r="F503" s="2292"/>
      <c r="G503" s="2292"/>
      <c r="H503" s="2292"/>
    </row>
    <row r="504" spans="1:8" ht="15.75" customHeight="1">
      <c r="A504" s="2292"/>
      <c r="B504" s="2292"/>
      <c r="C504" s="2292"/>
      <c r="D504" s="2292"/>
      <c r="E504" s="2292"/>
      <c r="F504" s="2292"/>
      <c r="G504" s="2292"/>
      <c r="H504" s="2292"/>
    </row>
    <row r="505" spans="1:8" ht="15.75" customHeight="1">
      <c r="A505" s="2292"/>
      <c r="B505" s="2292"/>
      <c r="C505" s="2292"/>
      <c r="D505" s="2292"/>
      <c r="E505" s="2292"/>
      <c r="F505" s="2292"/>
      <c r="G505" s="2292"/>
      <c r="H505" s="2292"/>
    </row>
    <row r="506" spans="1:8" ht="15.75" customHeight="1">
      <c r="A506" s="2292"/>
      <c r="B506" s="2292"/>
      <c r="C506" s="2292"/>
      <c r="D506" s="2292"/>
      <c r="E506" s="2292"/>
      <c r="F506" s="2292"/>
      <c r="G506" s="2292"/>
      <c r="H506" s="2292"/>
    </row>
    <row r="507" spans="1:8" ht="15.75" customHeight="1">
      <c r="A507" s="2292"/>
      <c r="B507" s="2292"/>
      <c r="C507" s="2292"/>
      <c r="D507" s="2292"/>
      <c r="E507" s="2292"/>
      <c r="F507" s="2292"/>
      <c r="G507" s="2292"/>
      <c r="H507" s="2292"/>
    </row>
    <row r="508" spans="1:8" ht="15.75" customHeight="1">
      <c r="A508" s="2292"/>
      <c r="B508" s="2292"/>
      <c r="C508" s="2292"/>
      <c r="D508" s="2292"/>
      <c r="E508" s="2292"/>
      <c r="F508" s="2292"/>
      <c r="G508" s="2292"/>
      <c r="H508" s="2292"/>
    </row>
    <row r="509" spans="1:8" ht="15.75" customHeight="1">
      <c r="A509" s="2292"/>
      <c r="B509" s="2292"/>
      <c r="C509" s="2292"/>
      <c r="D509" s="2292"/>
      <c r="E509" s="2292"/>
      <c r="F509" s="2292"/>
      <c r="G509" s="2292"/>
      <c r="H509" s="2292"/>
    </row>
    <row r="510" spans="1:8" ht="15.75" customHeight="1">
      <c r="A510" s="2292"/>
      <c r="B510" s="2292"/>
      <c r="C510" s="2292"/>
      <c r="D510" s="2292"/>
      <c r="E510" s="2292"/>
      <c r="F510" s="2292"/>
      <c r="G510" s="2292"/>
      <c r="H510" s="2292"/>
    </row>
    <row r="511" spans="1:8" ht="15.75" customHeight="1">
      <c r="A511" s="2292"/>
      <c r="B511" s="2292"/>
      <c r="C511" s="2292"/>
      <c r="D511" s="2292"/>
      <c r="E511" s="2292"/>
      <c r="F511" s="2292"/>
      <c r="G511" s="2292"/>
      <c r="H511" s="2292"/>
    </row>
    <row r="512" spans="1:8" ht="15.75" customHeight="1">
      <c r="A512" s="2292"/>
      <c r="B512" s="2292"/>
      <c r="C512" s="2292"/>
      <c r="D512" s="2292"/>
      <c r="E512" s="2292"/>
      <c r="F512" s="2292"/>
      <c r="G512" s="2292"/>
      <c r="H512" s="2292"/>
    </row>
    <row r="513" spans="1:8" ht="15.75" customHeight="1">
      <c r="A513" s="2292"/>
      <c r="B513" s="2292"/>
      <c r="C513" s="2292"/>
      <c r="D513" s="2292"/>
      <c r="E513" s="2292"/>
      <c r="F513" s="2292"/>
      <c r="G513" s="2292"/>
      <c r="H513" s="2292"/>
    </row>
    <row r="514" spans="1:8" ht="15.75" customHeight="1">
      <c r="A514" s="2292"/>
      <c r="B514" s="2292"/>
      <c r="C514" s="2292"/>
      <c r="D514" s="2292"/>
      <c r="E514" s="2292"/>
      <c r="F514" s="2292"/>
      <c r="G514" s="2292"/>
      <c r="H514" s="2292"/>
    </row>
    <row r="515" spans="1:8" ht="15.75" customHeight="1">
      <c r="A515" s="2292"/>
      <c r="B515" s="2292"/>
      <c r="C515" s="2292"/>
      <c r="D515" s="2292"/>
      <c r="E515" s="2292"/>
      <c r="F515" s="2292"/>
      <c r="G515" s="2292"/>
      <c r="H515" s="2292"/>
    </row>
    <row r="516" spans="1:8" ht="15.75" customHeight="1">
      <c r="A516" s="2292"/>
      <c r="B516" s="2292"/>
      <c r="C516" s="2292"/>
      <c r="D516" s="2292"/>
      <c r="E516" s="2292"/>
      <c r="F516" s="2292"/>
      <c r="G516" s="2292"/>
      <c r="H516" s="2292"/>
    </row>
    <row r="517" spans="1:8" ht="15.75" customHeight="1">
      <c r="A517" s="2292"/>
      <c r="B517" s="2292"/>
      <c r="C517" s="2292"/>
      <c r="D517" s="2292"/>
      <c r="E517" s="2292"/>
      <c r="F517" s="2292"/>
      <c r="G517" s="2292"/>
      <c r="H517" s="2292"/>
    </row>
    <row r="518" spans="1:8" ht="15.75" customHeight="1">
      <c r="A518" s="2292"/>
      <c r="B518" s="2292"/>
      <c r="C518" s="2292"/>
      <c r="D518" s="2292"/>
      <c r="E518" s="2292"/>
      <c r="F518" s="2292"/>
      <c r="G518" s="2292"/>
      <c r="H518" s="2292"/>
    </row>
    <row r="519" spans="1:8" ht="15.75" customHeight="1">
      <c r="A519" s="2292"/>
      <c r="B519" s="2292"/>
      <c r="C519" s="2292"/>
      <c r="D519" s="2292"/>
      <c r="E519" s="2292"/>
      <c r="F519" s="2292"/>
      <c r="G519" s="2292"/>
      <c r="H519" s="2292"/>
    </row>
    <row r="520" spans="1:8" ht="15.75" customHeight="1">
      <c r="A520" s="2292"/>
      <c r="B520" s="2292"/>
      <c r="C520" s="2292"/>
      <c r="D520" s="2292"/>
      <c r="E520" s="2292"/>
      <c r="F520" s="2292"/>
      <c r="G520" s="2292"/>
      <c r="H520" s="2292"/>
    </row>
    <row r="521" spans="1:8" ht="15.75" customHeight="1">
      <c r="A521" s="2292"/>
      <c r="B521" s="2292"/>
      <c r="C521" s="2292"/>
      <c r="D521" s="2292"/>
      <c r="E521" s="2292"/>
      <c r="F521" s="2292"/>
      <c r="G521" s="2292"/>
      <c r="H521" s="2292"/>
    </row>
    <row r="522" spans="1:8" ht="15.75" customHeight="1">
      <c r="A522" s="2292"/>
      <c r="B522" s="2292"/>
      <c r="C522" s="2292"/>
      <c r="D522" s="2292"/>
      <c r="E522" s="2292"/>
      <c r="F522" s="2292"/>
      <c r="G522" s="2292"/>
      <c r="H522" s="2292"/>
    </row>
    <row r="523" spans="1:8" ht="15.75" customHeight="1">
      <c r="A523" s="2292"/>
      <c r="B523" s="2292"/>
      <c r="C523" s="2292"/>
      <c r="D523" s="2292"/>
      <c r="E523" s="2292"/>
      <c r="F523" s="2292"/>
      <c r="G523" s="2292"/>
      <c r="H523" s="2292"/>
    </row>
    <row r="524" spans="1:8" ht="15.75" customHeight="1">
      <c r="A524" s="2292"/>
      <c r="B524" s="2292"/>
      <c r="C524" s="2292"/>
      <c r="D524" s="2292"/>
      <c r="E524" s="2292"/>
      <c r="F524" s="2292"/>
      <c r="G524" s="2292"/>
      <c r="H524" s="2292"/>
    </row>
    <row r="525" spans="1:8" ht="15.75" customHeight="1">
      <c r="A525" s="2292"/>
      <c r="B525" s="2292"/>
      <c r="C525" s="2292"/>
      <c r="D525" s="2292"/>
      <c r="E525" s="2292"/>
      <c r="F525" s="2292"/>
      <c r="G525" s="2292"/>
      <c r="H525" s="2292"/>
    </row>
    <row r="526" spans="1:8" ht="15.75" customHeight="1">
      <c r="A526" s="2292"/>
      <c r="B526" s="2292"/>
      <c r="C526" s="2292"/>
      <c r="D526" s="2292"/>
      <c r="E526" s="2292"/>
      <c r="F526" s="2292"/>
      <c r="G526" s="2292"/>
      <c r="H526" s="2292"/>
    </row>
    <row r="527" spans="1:8" ht="15.75" customHeight="1">
      <c r="A527" s="2292"/>
      <c r="B527" s="2292"/>
      <c r="C527" s="2292"/>
      <c r="D527" s="2292"/>
      <c r="E527" s="2292"/>
      <c r="F527" s="2292"/>
      <c r="G527" s="2292"/>
      <c r="H527" s="2292"/>
    </row>
    <row r="528" spans="1:8" ht="15.75" customHeight="1">
      <c r="A528" s="2292"/>
      <c r="B528" s="2292"/>
      <c r="C528" s="2292"/>
      <c r="D528" s="2292"/>
      <c r="E528" s="2292"/>
      <c r="F528" s="2292"/>
      <c r="G528" s="2292"/>
      <c r="H528" s="2292"/>
    </row>
    <row r="529" spans="1:8" ht="15.75" customHeight="1">
      <c r="A529" s="2292"/>
      <c r="B529" s="2292"/>
      <c r="C529" s="2292"/>
      <c r="D529" s="2292"/>
      <c r="E529" s="2292"/>
      <c r="F529" s="2292"/>
      <c r="G529" s="2292"/>
      <c r="H529" s="2292"/>
    </row>
    <row r="530" spans="1:8" ht="15.75" customHeight="1">
      <c r="A530" s="2292"/>
      <c r="B530" s="2292"/>
      <c r="C530" s="2292"/>
      <c r="D530" s="2292"/>
      <c r="E530" s="2292"/>
      <c r="F530" s="2292"/>
      <c r="G530" s="2292"/>
      <c r="H530" s="2292"/>
    </row>
    <row r="531" spans="1:8" ht="15.75" customHeight="1">
      <c r="A531" s="2292"/>
      <c r="B531" s="2292"/>
      <c r="C531" s="2292"/>
      <c r="D531" s="2292"/>
      <c r="E531" s="2292"/>
      <c r="F531" s="2292"/>
      <c r="G531" s="2292"/>
      <c r="H531" s="2292"/>
    </row>
    <row r="532" spans="1:8" ht="15.75" customHeight="1">
      <c r="A532" s="2292"/>
      <c r="B532" s="2292"/>
      <c r="C532" s="2292"/>
      <c r="D532" s="2292"/>
      <c r="E532" s="2292"/>
      <c r="F532" s="2292"/>
      <c r="G532" s="2292"/>
      <c r="H532" s="2292"/>
    </row>
    <row r="533" spans="1:8" ht="15.75" customHeight="1">
      <c r="A533" s="2292"/>
      <c r="B533" s="2292"/>
      <c r="C533" s="2292"/>
      <c r="D533" s="2292"/>
      <c r="E533" s="2292"/>
      <c r="F533" s="2292"/>
      <c r="G533" s="2292"/>
      <c r="H533" s="2292"/>
    </row>
    <row r="534" spans="1:8" ht="15.75" customHeight="1">
      <c r="A534" s="2292"/>
      <c r="B534" s="2292"/>
      <c r="C534" s="2292"/>
      <c r="D534" s="2292"/>
      <c r="E534" s="2292"/>
      <c r="F534" s="2292"/>
      <c r="G534" s="2292"/>
      <c r="H534" s="2292"/>
    </row>
    <row r="535" spans="1:8" ht="15.75" customHeight="1">
      <c r="A535" s="2292"/>
      <c r="B535" s="2292"/>
      <c r="C535" s="2292"/>
      <c r="D535" s="2292"/>
      <c r="E535" s="2292"/>
      <c r="F535" s="2292"/>
      <c r="G535" s="2292"/>
      <c r="H535" s="2292"/>
    </row>
    <row r="536" spans="1:8" ht="15.75" customHeight="1">
      <c r="A536" s="2292"/>
      <c r="B536" s="2292"/>
      <c r="C536" s="2292"/>
      <c r="D536" s="2292"/>
      <c r="E536" s="2292"/>
      <c r="F536" s="2292"/>
      <c r="G536" s="2292"/>
      <c r="H536" s="2292"/>
    </row>
    <row r="537" spans="1:8" ht="15.75" customHeight="1">
      <c r="A537" s="2292"/>
      <c r="B537" s="2292"/>
      <c r="C537" s="2292"/>
      <c r="D537" s="2292"/>
      <c r="E537" s="2292"/>
      <c r="F537" s="2292"/>
      <c r="G537" s="2292"/>
      <c r="H537" s="2292"/>
    </row>
    <row r="538" spans="1:8" ht="15.75" customHeight="1">
      <c r="A538" s="2292"/>
      <c r="B538" s="2292"/>
      <c r="C538" s="2292"/>
      <c r="D538" s="2292"/>
      <c r="E538" s="2292"/>
      <c r="F538" s="2292"/>
      <c r="G538" s="2292"/>
      <c r="H538" s="2292"/>
    </row>
    <row r="539" spans="1:8" ht="15.75" customHeight="1">
      <c r="A539" s="2292"/>
      <c r="B539" s="2292"/>
      <c r="C539" s="2292"/>
      <c r="D539" s="2292"/>
      <c r="E539" s="2292"/>
      <c r="F539" s="2292"/>
      <c r="G539" s="2292"/>
      <c r="H539" s="2292"/>
    </row>
    <row r="540" spans="1:8" ht="15.75" customHeight="1">
      <c r="A540" s="2292"/>
      <c r="B540" s="2292"/>
      <c r="C540" s="2292"/>
      <c r="D540" s="2292"/>
      <c r="E540" s="2292"/>
      <c r="F540" s="2292"/>
      <c r="G540" s="2292"/>
      <c r="H540" s="2292"/>
    </row>
    <row r="541" spans="1:8" ht="15.75" customHeight="1">
      <c r="A541" s="2292"/>
      <c r="B541" s="2292"/>
      <c r="C541" s="2292"/>
      <c r="D541" s="2292"/>
      <c r="E541" s="2292"/>
      <c r="F541" s="2292"/>
      <c r="G541" s="2292"/>
      <c r="H541" s="2292"/>
    </row>
    <row r="542" spans="1:8" ht="15.75" customHeight="1">
      <c r="A542" s="2292"/>
      <c r="B542" s="2292"/>
      <c r="C542" s="2292"/>
      <c r="D542" s="2292"/>
      <c r="E542" s="2292"/>
      <c r="F542" s="2292"/>
      <c r="G542" s="2292"/>
      <c r="H542" s="2292"/>
    </row>
    <row r="543" spans="1:8" ht="15.75" customHeight="1">
      <c r="A543" s="2292"/>
      <c r="B543" s="2292"/>
      <c r="C543" s="2292"/>
      <c r="D543" s="2292"/>
      <c r="E543" s="2292"/>
      <c r="F543" s="2292"/>
      <c r="G543" s="2292"/>
      <c r="H543" s="2292"/>
    </row>
    <row r="544" spans="1:8" ht="15.75" customHeight="1">
      <c r="A544" s="2292"/>
      <c r="B544" s="2292"/>
      <c r="C544" s="2292"/>
      <c r="D544" s="2292"/>
      <c r="E544" s="2292"/>
      <c r="F544" s="2292"/>
      <c r="G544" s="2292"/>
      <c r="H544" s="2292"/>
    </row>
    <row r="545" spans="1:8" ht="15.75" customHeight="1">
      <c r="A545" s="2292"/>
      <c r="B545" s="2292"/>
      <c r="C545" s="2292"/>
      <c r="D545" s="2292"/>
      <c r="E545" s="2292"/>
      <c r="F545" s="2292"/>
      <c r="G545" s="2292"/>
      <c r="H545" s="2292"/>
    </row>
    <row r="546" spans="1:8" ht="15.75" customHeight="1">
      <c r="A546" s="2292"/>
      <c r="B546" s="2292"/>
      <c r="C546" s="2292"/>
      <c r="D546" s="2292"/>
      <c r="E546" s="2292"/>
      <c r="F546" s="2292"/>
      <c r="G546" s="2292"/>
      <c r="H546" s="2292"/>
    </row>
    <row r="547" spans="1:8" ht="15.75" customHeight="1">
      <c r="A547" s="2292"/>
      <c r="B547" s="2292"/>
      <c r="C547" s="2292"/>
      <c r="D547" s="2292"/>
      <c r="E547" s="2292"/>
      <c r="F547" s="2292"/>
      <c r="G547" s="2292"/>
      <c r="H547" s="2292"/>
    </row>
    <row r="548" spans="1:8" ht="15.75" customHeight="1">
      <c r="A548" s="2292"/>
      <c r="B548" s="2292"/>
      <c r="C548" s="2292"/>
      <c r="D548" s="2292"/>
      <c r="E548" s="2292"/>
      <c r="F548" s="2292"/>
      <c r="G548" s="2292"/>
      <c r="H548" s="2292"/>
    </row>
    <row r="549" spans="1:8" ht="15.75" customHeight="1">
      <c r="A549" s="2292"/>
      <c r="B549" s="2292"/>
      <c r="C549" s="2292"/>
      <c r="D549" s="2292"/>
      <c r="E549" s="2292"/>
      <c r="F549" s="2292"/>
      <c r="G549" s="2292"/>
      <c r="H549" s="2292"/>
    </row>
    <row r="550" spans="1:8" ht="15.75" customHeight="1">
      <c r="A550" s="2292"/>
      <c r="B550" s="2292"/>
      <c r="C550" s="2292"/>
      <c r="D550" s="2292"/>
      <c r="E550" s="2292"/>
      <c r="F550" s="2292"/>
      <c r="G550" s="2292"/>
      <c r="H550" s="2292"/>
    </row>
    <row r="551" spans="1:8" ht="15.75" customHeight="1">
      <c r="A551" s="2292"/>
      <c r="B551" s="2292"/>
      <c r="C551" s="2292"/>
      <c r="D551" s="2292"/>
      <c r="E551" s="2292"/>
      <c r="F551" s="2292"/>
      <c r="G551" s="2292"/>
      <c r="H551" s="2292"/>
    </row>
    <row r="552" spans="1:8" ht="15.75" customHeight="1">
      <c r="A552" s="2292"/>
      <c r="B552" s="2292"/>
      <c r="C552" s="2292"/>
      <c r="D552" s="2292"/>
      <c r="E552" s="2292"/>
      <c r="F552" s="2292"/>
      <c r="G552" s="2292"/>
      <c r="H552" s="2292"/>
    </row>
    <row r="553" spans="1:8" ht="15.75" customHeight="1">
      <c r="A553" s="2292"/>
      <c r="B553" s="2292"/>
      <c r="C553" s="2292"/>
      <c r="D553" s="2292"/>
      <c r="E553" s="2292"/>
      <c r="F553" s="2292"/>
      <c r="G553" s="2292"/>
      <c r="H553" s="2292"/>
    </row>
    <row r="554" spans="1:8" ht="15.75" customHeight="1">
      <c r="A554" s="2292"/>
      <c r="B554" s="2292"/>
      <c r="C554" s="2292"/>
      <c r="D554" s="2292"/>
      <c r="E554" s="2292"/>
      <c r="F554" s="2292"/>
      <c r="G554" s="2292"/>
      <c r="H554" s="2292"/>
    </row>
    <row r="555" spans="1:8" ht="15.75" customHeight="1">
      <c r="A555" s="2292"/>
      <c r="B555" s="2292"/>
      <c r="C555" s="2292"/>
      <c r="D555" s="2292"/>
      <c r="E555" s="2292"/>
      <c r="F555" s="2292"/>
      <c r="G555" s="2292"/>
      <c r="H555" s="2292"/>
    </row>
    <row r="556" spans="1:8" ht="15.75" customHeight="1">
      <c r="A556" s="2292"/>
      <c r="B556" s="2292"/>
      <c r="C556" s="2292"/>
      <c r="D556" s="2292"/>
      <c r="E556" s="2292"/>
      <c r="F556" s="2292"/>
      <c r="G556" s="2292"/>
      <c r="H556" s="2292"/>
    </row>
    <row r="557" spans="1:8" ht="15.75" customHeight="1">
      <c r="A557" s="2292"/>
      <c r="B557" s="2292"/>
      <c r="C557" s="2292"/>
      <c r="D557" s="2292"/>
      <c r="E557" s="2292"/>
      <c r="F557" s="2292"/>
      <c r="G557" s="2292"/>
      <c r="H557" s="2292"/>
    </row>
    <row r="558" spans="1:8" ht="15.75" customHeight="1">
      <c r="A558" s="2292"/>
      <c r="B558" s="2292"/>
      <c r="C558" s="2292"/>
      <c r="D558" s="2292"/>
      <c r="E558" s="2292"/>
      <c r="F558" s="2292"/>
      <c r="G558" s="2292"/>
      <c r="H558" s="2292"/>
    </row>
    <row r="559" spans="1:8" ht="15.75" customHeight="1">
      <c r="A559" s="2292"/>
      <c r="B559" s="2292"/>
      <c r="C559" s="2292"/>
      <c r="D559" s="2292"/>
      <c r="E559" s="2292"/>
      <c r="F559" s="2292"/>
      <c r="G559" s="2292"/>
      <c r="H559" s="2292"/>
    </row>
    <row r="560" spans="1:8" ht="15.75" customHeight="1">
      <c r="A560" s="2292"/>
      <c r="B560" s="2292"/>
      <c r="C560" s="2292"/>
      <c r="D560" s="2292"/>
      <c r="E560" s="2292"/>
      <c r="F560" s="2292"/>
      <c r="G560" s="2292"/>
      <c r="H560" s="2292"/>
    </row>
    <row r="561" spans="1:8" ht="15.75" customHeight="1">
      <c r="A561" s="2292"/>
      <c r="B561" s="2292"/>
      <c r="C561" s="2292"/>
      <c r="D561" s="2292"/>
      <c r="E561" s="2292"/>
      <c r="F561" s="2292"/>
      <c r="G561" s="2292"/>
      <c r="H561" s="2292"/>
    </row>
    <row r="562" spans="1:8" ht="15.75" customHeight="1">
      <c r="A562" s="2292"/>
      <c r="B562" s="2292"/>
      <c r="C562" s="2292"/>
      <c r="D562" s="2292"/>
      <c r="E562" s="2292"/>
      <c r="F562" s="2292"/>
      <c r="G562" s="2292"/>
      <c r="H562" s="2292"/>
    </row>
    <row r="563" spans="1:8" ht="15.75" customHeight="1">
      <c r="A563" s="2292"/>
      <c r="B563" s="2292"/>
      <c r="C563" s="2292"/>
      <c r="D563" s="2292"/>
      <c r="E563" s="2292"/>
      <c r="F563" s="2292"/>
      <c r="G563" s="2292"/>
      <c r="H563" s="2292"/>
    </row>
    <row r="564" spans="1:8" ht="15.75" customHeight="1">
      <c r="A564" s="2292"/>
      <c r="B564" s="2292"/>
      <c r="C564" s="2292"/>
      <c r="D564" s="2292"/>
      <c r="E564" s="2292"/>
      <c r="F564" s="2292"/>
      <c r="G564" s="2292"/>
      <c r="H564" s="2292"/>
    </row>
    <row r="565" spans="1:8" ht="15.75" customHeight="1">
      <c r="A565" s="2292"/>
      <c r="B565" s="2292"/>
      <c r="C565" s="2292"/>
      <c r="D565" s="2292"/>
      <c r="E565" s="2292"/>
      <c r="F565" s="2292"/>
      <c r="G565" s="2292"/>
      <c r="H565" s="2292"/>
    </row>
    <row r="566" spans="1:8" ht="15.75" customHeight="1">
      <c r="A566" s="2292"/>
      <c r="B566" s="2292"/>
      <c r="C566" s="2292"/>
      <c r="D566" s="2292"/>
      <c r="E566" s="2292"/>
      <c r="F566" s="2292"/>
      <c r="G566" s="2292"/>
      <c r="H566" s="2292"/>
    </row>
    <row r="567" spans="1:8" ht="15.75" customHeight="1">
      <c r="A567" s="2292"/>
      <c r="B567" s="2292"/>
      <c r="C567" s="2292"/>
      <c r="D567" s="2292"/>
      <c r="E567" s="2292"/>
      <c r="F567" s="2292"/>
      <c r="G567" s="2292"/>
      <c r="H567" s="2292"/>
    </row>
    <row r="568" spans="1:8" ht="15.75" customHeight="1">
      <c r="A568" s="2292"/>
      <c r="B568" s="2292"/>
      <c r="C568" s="2292"/>
      <c r="D568" s="2292"/>
      <c r="E568" s="2292"/>
      <c r="F568" s="2292"/>
      <c r="G568" s="2292"/>
      <c r="H568" s="2292"/>
    </row>
    <row r="569" spans="1:8" ht="15.75" customHeight="1">
      <c r="A569" s="2292"/>
      <c r="B569" s="2292"/>
      <c r="C569" s="2292"/>
      <c r="D569" s="2292"/>
      <c r="E569" s="2292"/>
      <c r="F569" s="2292"/>
      <c r="G569" s="2292"/>
      <c r="H569" s="2292"/>
    </row>
    <row r="570" spans="1:8" ht="15.75" customHeight="1">
      <c r="A570" s="2292"/>
      <c r="B570" s="2292"/>
      <c r="C570" s="2292"/>
      <c r="D570" s="2292"/>
      <c r="E570" s="2292"/>
      <c r="F570" s="2292"/>
      <c r="G570" s="2292"/>
      <c r="H570" s="2292"/>
    </row>
    <row r="571" spans="1:8" ht="15.75" customHeight="1">
      <c r="A571" s="2292"/>
      <c r="B571" s="2292"/>
      <c r="C571" s="2292"/>
      <c r="D571" s="2292"/>
      <c r="E571" s="2292"/>
      <c r="F571" s="2292"/>
      <c r="G571" s="2292"/>
      <c r="H571" s="2292"/>
    </row>
    <row r="572" spans="1:8" ht="15.75" customHeight="1">
      <c r="A572" s="2292"/>
      <c r="B572" s="2292"/>
      <c r="C572" s="2292"/>
      <c r="D572" s="2292"/>
      <c r="E572" s="2292"/>
      <c r="F572" s="2292"/>
      <c r="G572" s="2292"/>
      <c r="H572" s="2292"/>
    </row>
    <row r="573" spans="1:8" ht="15.75" customHeight="1">
      <c r="A573" s="2292"/>
      <c r="B573" s="2292"/>
      <c r="C573" s="2292"/>
      <c r="D573" s="2292"/>
      <c r="E573" s="2292"/>
      <c r="F573" s="2292"/>
      <c r="G573" s="2292"/>
      <c r="H573" s="2292"/>
    </row>
    <row r="574" spans="1:8" ht="15.75" customHeight="1">
      <c r="A574" s="2292"/>
      <c r="B574" s="2292"/>
      <c r="C574" s="2292"/>
      <c r="D574" s="2292"/>
      <c r="E574" s="2292"/>
      <c r="F574" s="2292"/>
      <c r="G574" s="2292"/>
      <c r="H574" s="2292"/>
    </row>
    <row r="575" spans="1:8" ht="15.75" customHeight="1">
      <c r="A575" s="2292"/>
      <c r="B575" s="2292"/>
      <c r="C575" s="2292"/>
      <c r="D575" s="2292"/>
      <c r="E575" s="2292"/>
      <c r="F575" s="2292"/>
      <c r="G575" s="2292"/>
      <c r="H575" s="2292"/>
    </row>
    <row r="576" spans="1:8" ht="15.75" customHeight="1">
      <c r="A576" s="2292"/>
      <c r="B576" s="2292"/>
      <c r="C576" s="2292"/>
      <c r="D576" s="2292"/>
      <c r="E576" s="2292"/>
      <c r="F576" s="2292"/>
      <c r="G576" s="2292"/>
      <c r="H576" s="2292"/>
    </row>
    <row r="577" spans="1:8" ht="15.75" customHeight="1">
      <c r="A577" s="2292"/>
      <c r="B577" s="2292"/>
      <c r="C577" s="2292"/>
      <c r="D577" s="2292"/>
      <c r="E577" s="2292"/>
      <c r="F577" s="2292"/>
      <c r="G577" s="2292"/>
      <c r="H577" s="2292"/>
    </row>
    <row r="578" spans="1:8" ht="15.75" customHeight="1">
      <c r="A578" s="2292"/>
      <c r="B578" s="2292"/>
      <c r="C578" s="2292"/>
      <c r="D578" s="2292"/>
      <c r="E578" s="2292"/>
      <c r="F578" s="2292"/>
      <c r="G578" s="2292"/>
      <c r="H578" s="2292"/>
    </row>
    <row r="579" spans="1:8" ht="15.75" customHeight="1">
      <c r="A579" s="2292"/>
      <c r="B579" s="2292"/>
      <c r="C579" s="2292"/>
      <c r="D579" s="2292"/>
      <c r="E579" s="2292"/>
      <c r="F579" s="2292"/>
      <c r="G579" s="2292"/>
      <c r="H579" s="2292"/>
    </row>
    <row r="580" spans="1:8" ht="15.75" customHeight="1">
      <c r="A580" s="2292"/>
      <c r="B580" s="2292"/>
      <c r="C580" s="2292"/>
      <c r="D580" s="2292"/>
      <c r="E580" s="2292"/>
      <c r="F580" s="2292"/>
      <c r="G580" s="2292"/>
      <c r="H580" s="2292"/>
    </row>
    <row r="581" spans="1:8" ht="15.75" customHeight="1">
      <c r="A581" s="2292"/>
      <c r="B581" s="2292"/>
      <c r="C581" s="2292"/>
      <c r="D581" s="2292"/>
      <c r="E581" s="2292"/>
      <c r="F581" s="2292"/>
      <c r="G581" s="2292"/>
      <c r="H581" s="2292"/>
    </row>
    <row r="582" spans="1:8" ht="15.75" customHeight="1">
      <c r="A582" s="2292"/>
      <c r="B582" s="2292"/>
      <c r="C582" s="2292"/>
      <c r="D582" s="2292"/>
      <c r="E582" s="2292"/>
      <c r="F582" s="2292"/>
      <c r="G582" s="2292"/>
      <c r="H582" s="2292"/>
    </row>
    <row r="583" spans="1:8" ht="15.75" customHeight="1">
      <c r="A583" s="2292"/>
      <c r="B583" s="2292"/>
      <c r="C583" s="2292"/>
      <c r="D583" s="2292"/>
      <c r="E583" s="2292"/>
      <c r="F583" s="2292"/>
      <c r="G583" s="2292"/>
      <c r="H583" s="2292"/>
    </row>
    <row r="584" spans="1:8" ht="15.75" customHeight="1">
      <c r="A584" s="2292"/>
      <c r="B584" s="2292"/>
      <c r="C584" s="2292"/>
      <c r="D584" s="2292"/>
      <c r="E584" s="2292"/>
      <c r="F584" s="2292"/>
      <c r="G584" s="2292"/>
      <c r="H584" s="2292"/>
    </row>
    <row r="585" spans="1:8" ht="15.75" customHeight="1">
      <c r="A585" s="2292"/>
      <c r="B585" s="2292"/>
      <c r="C585" s="2292"/>
      <c r="D585" s="2292"/>
      <c r="E585" s="2292"/>
      <c r="F585" s="2292"/>
      <c r="G585" s="2292"/>
      <c r="H585" s="2292"/>
    </row>
    <row r="586" spans="1:8" ht="15.75" customHeight="1">
      <c r="A586" s="2292"/>
      <c r="B586" s="2292"/>
      <c r="C586" s="2292"/>
      <c r="D586" s="2292"/>
      <c r="E586" s="2292"/>
      <c r="F586" s="2292"/>
      <c r="G586" s="2292"/>
      <c r="H586" s="2292"/>
    </row>
    <row r="587" spans="1:8" ht="15.75" customHeight="1">
      <c r="A587" s="2292"/>
      <c r="B587" s="2292"/>
      <c r="C587" s="2292"/>
      <c r="D587" s="2292"/>
      <c r="E587" s="2292"/>
      <c r="F587" s="2292"/>
      <c r="G587" s="2292"/>
      <c r="H587" s="2292"/>
    </row>
    <row r="588" spans="1:8" ht="15.75" customHeight="1">
      <c r="A588" s="2292"/>
      <c r="B588" s="2292"/>
      <c r="C588" s="2292"/>
      <c r="D588" s="2292"/>
      <c r="E588" s="2292"/>
      <c r="F588" s="2292"/>
      <c r="G588" s="2292"/>
      <c r="H588" s="2292"/>
    </row>
    <row r="589" spans="1:8" ht="15.75" customHeight="1">
      <c r="A589" s="2292"/>
      <c r="B589" s="2292"/>
      <c r="C589" s="2292"/>
      <c r="D589" s="2292"/>
      <c r="E589" s="2292"/>
      <c r="F589" s="2292"/>
      <c r="G589" s="2292"/>
      <c r="H589" s="2292"/>
    </row>
    <row r="590" spans="1:8" ht="15.75" customHeight="1">
      <c r="A590" s="2292"/>
      <c r="B590" s="2292"/>
      <c r="C590" s="2292"/>
      <c r="D590" s="2292"/>
      <c r="E590" s="2292"/>
      <c r="F590" s="2292"/>
      <c r="G590" s="2292"/>
      <c r="H590" s="2292"/>
    </row>
    <row r="591" spans="1:8" ht="15.75" customHeight="1">
      <c r="A591" s="2292"/>
      <c r="B591" s="2292"/>
      <c r="C591" s="2292"/>
      <c r="D591" s="2292"/>
      <c r="E591" s="2292"/>
      <c r="F591" s="2292"/>
      <c r="G591" s="2292"/>
      <c r="H591" s="2292"/>
    </row>
    <row r="592" spans="1:8" ht="15.75" customHeight="1">
      <c r="A592" s="2292"/>
      <c r="B592" s="2292"/>
      <c r="C592" s="2292"/>
      <c r="D592" s="2292"/>
      <c r="E592" s="2292"/>
      <c r="F592" s="2292"/>
      <c r="G592" s="2292"/>
      <c r="H592" s="2292"/>
    </row>
    <row r="593" spans="1:8" ht="15.75" customHeight="1">
      <c r="A593" s="2292"/>
      <c r="B593" s="2292"/>
      <c r="C593" s="2292"/>
      <c r="D593" s="2292"/>
      <c r="E593" s="2292"/>
      <c r="F593" s="2292"/>
      <c r="G593" s="2292"/>
      <c r="H593" s="2292"/>
    </row>
    <row r="594" spans="1:8" ht="15.75" customHeight="1">
      <c r="A594" s="2292"/>
      <c r="B594" s="2292"/>
      <c r="C594" s="2292"/>
      <c r="D594" s="2292"/>
      <c r="E594" s="2292"/>
      <c r="F594" s="2292"/>
      <c r="G594" s="2292"/>
      <c r="H594" s="2292"/>
    </row>
    <row r="595" spans="1:8" ht="15.75" customHeight="1">
      <c r="A595" s="2292"/>
      <c r="B595" s="2292"/>
      <c r="C595" s="2292"/>
      <c r="D595" s="2292"/>
      <c r="E595" s="2292"/>
      <c r="F595" s="2292"/>
      <c r="G595" s="2292"/>
      <c r="H595" s="2292"/>
    </row>
    <row r="596" spans="1:8" ht="15.75" customHeight="1">
      <c r="A596" s="2292"/>
      <c r="B596" s="2292"/>
      <c r="C596" s="2292"/>
      <c r="D596" s="2292"/>
      <c r="E596" s="2292"/>
      <c r="F596" s="2292"/>
      <c r="G596" s="2292"/>
      <c r="H596" s="2292"/>
    </row>
    <row r="597" spans="1:8" ht="15.75" customHeight="1">
      <c r="A597" s="2292"/>
      <c r="B597" s="2292"/>
      <c r="C597" s="2292"/>
      <c r="D597" s="2292"/>
      <c r="E597" s="2292"/>
      <c r="F597" s="2292"/>
      <c r="G597" s="2292"/>
      <c r="H597" s="2292"/>
    </row>
    <row r="598" spans="1:8" ht="15.75" customHeight="1">
      <c r="A598" s="2292"/>
      <c r="B598" s="2292"/>
      <c r="C598" s="2292"/>
      <c r="D598" s="2292"/>
      <c r="E598" s="2292"/>
      <c r="F598" s="2292"/>
      <c r="G598" s="2292"/>
      <c r="H598" s="2292"/>
    </row>
    <row r="599" spans="1:8" ht="15.75" customHeight="1">
      <c r="A599" s="2292"/>
      <c r="B599" s="2292"/>
      <c r="C599" s="2292"/>
      <c r="D599" s="2292"/>
      <c r="E599" s="2292"/>
      <c r="F599" s="2292"/>
      <c r="G599" s="2292"/>
      <c r="H599" s="2292"/>
    </row>
    <row r="600" spans="1:8" ht="15.75" customHeight="1">
      <c r="A600" s="2292"/>
      <c r="B600" s="2292"/>
      <c r="C600" s="2292"/>
      <c r="D600" s="2292"/>
      <c r="E600" s="2292"/>
      <c r="F600" s="2292"/>
      <c r="G600" s="2292"/>
      <c r="H600" s="2292"/>
    </row>
    <row r="601" spans="1:8" ht="15.75" customHeight="1">
      <c r="A601" s="2292"/>
      <c r="B601" s="2292"/>
      <c r="C601" s="2292"/>
      <c r="D601" s="2292"/>
      <c r="E601" s="2292"/>
      <c r="F601" s="2292"/>
      <c r="G601" s="2292"/>
      <c r="H601" s="2292"/>
    </row>
    <row r="602" spans="1:8" ht="15.75" customHeight="1">
      <c r="A602" s="2292"/>
      <c r="B602" s="2292"/>
      <c r="C602" s="2292"/>
      <c r="D602" s="2292"/>
      <c r="E602" s="2292"/>
      <c r="F602" s="2292"/>
      <c r="G602" s="2292"/>
      <c r="H602" s="2292"/>
    </row>
    <row r="603" spans="1:8" ht="15.75" customHeight="1">
      <c r="A603" s="2292"/>
      <c r="B603" s="2292"/>
      <c r="C603" s="2292"/>
      <c r="D603" s="2292"/>
      <c r="E603" s="2292"/>
      <c r="F603" s="2292"/>
      <c r="G603" s="2292"/>
      <c r="H603" s="2292"/>
    </row>
    <row r="604" spans="1:8" ht="15.75" customHeight="1">
      <c r="A604" s="2292"/>
      <c r="B604" s="2292"/>
      <c r="C604" s="2292"/>
      <c r="D604" s="2292"/>
      <c r="E604" s="2292"/>
      <c r="F604" s="2292"/>
      <c r="G604" s="2292"/>
      <c r="H604" s="2292"/>
    </row>
    <row r="605" spans="1:8" ht="15.75" customHeight="1">
      <c r="A605" s="2292"/>
      <c r="B605" s="2292"/>
      <c r="C605" s="2292"/>
      <c r="D605" s="2292"/>
      <c r="E605" s="2292"/>
      <c r="F605" s="2292"/>
      <c r="G605" s="2292"/>
      <c r="H605" s="2292"/>
    </row>
    <row r="606" spans="1:8" ht="15.75" customHeight="1">
      <c r="A606" s="2292"/>
      <c r="B606" s="2292"/>
      <c r="C606" s="2292"/>
      <c r="D606" s="2292"/>
      <c r="E606" s="2292"/>
      <c r="F606" s="2292"/>
      <c r="G606" s="2292"/>
      <c r="H606" s="2292"/>
    </row>
    <row r="607" spans="1:8" ht="15.75" customHeight="1">
      <c r="A607" s="2292"/>
      <c r="B607" s="2292"/>
      <c r="C607" s="2292"/>
      <c r="D607" s="2292"/>
      <c r="E607" s="2292"/>
      <c r="F607" s="2292"/>
      <c r="G607" s="2292"/>
      <c r="H607" s="2292"/>
    </row>
    <row r="608" spans="1:8" ht="15.75" customHeight="1">
      <c r="A608" s="2292"/>
      <c r="B608" s="2292"/>
      <c r="C608" s="2292"/>
      <c r="D608" s="2292"/>
      <c r="E608" s="2292"/>
      <c r="F608" s="2292"/>
      <c r="G608" s="2292"/>
      <c r="H608" s="2292"/>
    </row>
    <row r="609" spans="1:8" ht="15.75" customHeight="1">
      <c r="A609" s="2292"/>
      <c r="B609" s="2292"/>
      <c r="C609" s="2292"/>
      <c r="D609" s="2292"/>
      <c r="E609" s="2292"/>
      <c r="F609" s="2292"/>
      <c r="G609" s="2292"/>
      <c r="H609" s="2292"/>
    </row>
    <row r="610" spans="1:8" ht="15.75" customHeight="1">
      <c r="A610" s="2292"/>
      <c r="B610" s="2292"/>
      <c r="C610" s="2292"/>
      <c r="D610" s="2292"/>
      <c r="E610" s="2292"/>
      <c r="F610" s="2292"/>
      <c r="G610" s="2292"/>
      <c r="H610" s="2292"/>
    </row>
    <row r="611" spans="1:8" ht="15.75" customHeight="1">
      <c r="A611" s="2292"/>
      <c r="B611" s="2292"/>
      <c r="C611" s="2292"/>
      <c r="D611" s="2292"/>
      <c r="E611" s="2292"/>
      <c r="F611" s="2292"/>
      <c r="G611" s="2292"/>
      <c r="H611" s="2292"/>
    </row>
    <row r="612" spans="1:8" ht="15.75" customHeight="1">
      <c r="A612" s="2292"/>
      <c r="B612" s="2292"/>
      <c r="C612" s="2292"/>
      <c r="D612" s="2292"/>
      <c r="E612" s="2292"/>
      <c r="F612" s="2292"/>
      <c r="G612" s="2292"/>
      <c r="H612" s="2292"/>
    </row>
    <row r="613" spans="1:8" ht="15.75" customHeight="1">
      <c r="A613" s="2292"/>
      <c r="B613" s="2292"/>
      <c r="C613" s="2292"/>
      <c r="D613" s="2292"/>
      <c r="E613" s="2292"/>
      <c r="F613" s="2292"/>
      <c r="G613" s="2292"/>
      <c r="H613" s="2292"/>
    </row>
    <row r="614" spans="1:8" ht="15.75" customHeight="1">
      <c r="A614" s="2292"/>
      <c r="B614" s="2292"/>
      <c r="C614" s="2292"/>
      <c r="D614" s="2292"/>
      <c r="E614" s="2292"/>
      <c r="F614" s="2292"/>
      <c r="G614" s="2292"/>
      <c r="H614" s="2292"/>
    </row>
    <row r="615" spans="1:8" ht="15.75" customHeight="1">
      <c r="A615" s="2292"/>
      <c r="B615" s="2292"/>
      <c r="C615" s="2292"/>
      <c r="D615" s="2292"/>
      <c r="E615" s="2292"/>
      <c r="F615" s="2292"/>
      <c r="G615" s="2292"/>
      <c r="H615" s="2292"/>
    </row>
    <row r="616" spans="1:8" ht="15.75" customHeight="1">
      <c r="A616" s="2292"/>
      <c r="B616" s="2292"/>
      <c r="C616" s="2292"/>
      <c r="D616" s="2292"/>
      <c r="E616" s="2292"/>
      <c r="F616" s="2292"/>
      <c r="G616" s="2292"/>
      <c r="H616" s="2292"/>
    </row>
    <row r="617" spans="1:8" ht="15.75" customHeight="1">
      <c r="A617" s="2292"/>
      <c r="B617" s="2292"/>
      <c r="C617" s="2292"/>
      <c r="D617" s="2292"/>
      <c r="E617" s="2292"/>
      <c r="F617" s="2292"/>
      <c r="G617" s="2292"/>
      <c r="H617" s="2292"/>
    </row>
    <row r="618" spans="1:8" ht="15.75" customHeight="1">
      <c r="A618" s="2292"/>
      <c r="B618" s="2292"/>
      <c r="C618" s="2292"/>
      <c r="D618" s="2292"/>
      <c r="E618" s="2292"/>
      <c r="F618" s="2292"/>
      <c r="G618" s="2292"/>
      <c r="H618" s="2292"/>
    </row>
    <row r="619" spans="1:8" ht="15.75" customHeight="1">
      <c r="A619" s="2292"/>
      <c r="B619" s="2292"/>
      <c r="C619" s="2292"/>
      <c r="D619" s="2292"/>
      <c r="E619" s="2292"/>
      <c r="F619" s="2292"/>
      <c r="G619" s="2292"/>
      <c r="H619" s="2292"/>
    </row>
    <row r="620" spans="1:8" ht="15.75" customHeight="1">
      <c r="A620" s="2292"/>
      <c r="B620" s="2292"/>
      <c r="C620" s="2292"/>
      <c r="D620" s="2292"/>
      <c r="E620" s="2292"/>
      <c r="F620" s="2292"/>
      <c r="G620" s="2292"/>
      <c r="H620" s="2292"/>
    </row>
    <row r="621" spans="1:8" ht="15.75" customHeight="1">
      <c r="A621" s="2292"/>
      <c r="B621" s="2292"/>
      <c r="C621" s="2292"/>
      <c r="D621" s="2292"/>
      <c r="E621" s="2292"/>
      <c r="F621" s="2292"/>
      <c r="G621" s="2292"/>
      <c r="H621" s="2292"/>
    </row>
    <row r="622" spans="1:8" ht="15.75" customHeight="1">
      <c r="A622" s="2292"/>
      <c r="B622" s="2292"/>
      <c r="C622" s="2292"/>
      <c r="D622" s="2292"/>
      <c r="E622" s="2292"/>
      <c r="F622" s="2292"/>
      <c r="G622" s="2292"/>
      <c r="H622" s="2292"/>
    </row>
    <row r="623" spans="1:8" ht="15.75" customHeight="1">
      <c r="A623" s="2292"/>
      <c r="B623" s="2292"/>
      <c r="C623" s="2292"/>
      <c r="D623" s="2292"/>
      <c r="E623" s="2292"/>
      <c r="F623" s="2292"/>
      <c r="G623" s="2292"/>
      <c r="H623" s="2292"/>
    </row>
    <row r="624" spans="1:8" ht="15.75" customHeight="1">
      <c r="A624" s="2292"/>
      <c r="B624" s="2292"/>
      <c r="C624" s="2292"/>
      <c r="D624" s="2292"/>
      <c r="E624" s="2292"/>
      <c r="F624" s="2292"/>
      <c r="G624" s="2292"/>
      <c r="H624" s="2292"/>
    </row>
    <row r="625" spans="1:8" ht="15.75" customHeight="1">
      <c r="A625" s="2292"/>
      <c r="B625" s="2292"/>
      <c r="C625" s="2292"/>
      <c r="D625" s="2292"/>
      <c r="E625" s="2292"/>
      <c r="F625" s="2292"/>
      <c r="G625" s="2292"/>
      <c r="H625" s="2292"/>
    </row>
    <row r="626" spans="1:8" ht="15.75" customHeight="1">
      <c r="A626" s="2292"/>
      <c r="B626" s="2292"/>
      <c r="C626" s="2292"/>
      <c r="D626" s="2292"/>
      <c r="E626" s="2292"/>
      <c r="F626" s="2292"/>
      <c r="G626" s="2292"/>
      <c r="H626" s="2292"/>
    </row>
    <row r="627" spans="1:8" ht="15.75" customHeight="1">
      <c r="A627" s="2292"/>
      <c r="B627" s="2292"/>
      <c r="C627" s="2292"/>
      <c r="D627" s="2292"/>
      <c r="E627" s="2292"/>
      <c r="F627" s="2292"/>
      <c r="G627" s="2292"/>
      <c r="H627" s="2292"/>
    </row>
    <row r="628" spans="1:8" ht="15.75" customHeight="1">
      <c r="A628" s="2292"/>
      <c r="B628" s="2292"/>
      <c r="C628" s="2292"/>
      <c r="D628" s="2292"/>
      <c r="E628" s="2292"/>
      <c r="F628" s="2292"/>
      <c r="G628" s="2292"/>
      <c r="H628" s="2292"/>
    </row>
    <row r="629" spans="1:8" ht="15.75" customHeight="1">
      <c r="A629" s="2292"/>
      <c r="B629" s="2292"/>
      <c r="C629" s="2292"/>
      <c r="D629" s="2292"/>
      <c r="E629" s="2292"/>
      <c r="F629" s="2292"/>
      <c r="G629" s="2292"/>
      <c r="H629" s="2292"/>
    </row>
    <row r="630" spans="1:8" ht="15.75" customHeight="1">
      <c r="A630" s="2292"/>
      <c r="B630" s="2292"/>
      <c r="C630" s="2292"/>
      <c r="D630" s="2292"/>
      <c r="E630" s="2292"/>
      <c r="F630" s="2292"/>
      <c r="G630" s="2292"/>
      <c r="H630" s="2292"/>
    </row>
    <row r="631" spans="1:8" ht="15.75" customHeight="1">
      <c r="A631" s="2292"/>
      <c r="B631" s="2292"/>
      <c r="C631" s="2292"/>
      <c r="D631" s="2292"/>
      <c r="E631" s="2292"/>
      <c r="F631" s="2292"/>
      <c r="G631" s="2292"/>
      <c r="H631" s="2292"/>
    </row>
    <row r="632" spans="1:8" ht="15.75" customHeight="1">
      <c r="A632" s="2292"/>
      <c r="B632" s="2292"/>
      <c r="C632" s="2292"/>
      <c r="D632" s="2292"/>
      <c r="E632" s="2292"/>
      <c r="F632" s="2292"/>
      <c r="G632" s="2292"/>
      <c r="H632" s="2292"/>
    </row>
    <row r="633" spans="1:8" ht="15.75" customHeight="1">
      <c r="A633" s="2292"/>
      <c r="B633" s="2292"/>
      <c r="C633" s="2292"/>
      <c r="D633" s="2292"/>
      <c r="E633" s="2292"/>
      <c r="F633" s="2292"/>
      <c r="G633" s="2292"/>
      <c r="H633" s="2292"/>
    </row>
    <row r="634" spans="1:8" ht="15.75" customHeight="1">
      <c r="A634" s="2292"/>
      <c r="B634" s="2292"/>
      <c r="C634" s="2292"/>
      <c r="D634" s="2292"/>
      <c r="E634" s="2292"/>
      <c r="F634" s="2292"/>
      <c r="G634" s="2292"/>
      <c r="H634" s="2292"/>
    </row>
    <row r="635" spans="1:8" ht="15.75" customHeight="1">
      <c r="A635" s="2292"/>
      <c r="B635" s="2292"/>
      <c r="C635" s="2292"/>
      <c r="D635" s="2292"/>
      <c r="E635" s="2292"/>
      <c r="F635" s="2292"/>
      <c r="G635" s="2292"/>
      <c r="H635" s="2292"/>
    </row>
    <row r="636" spans="1:8" ht="15.75" customHeight="1">
      <c r="A636" s="2292"/>
      <c r="B636" s="2292"/>
      <c r="C636" s="2292"/>
      <c r="D636" s="2292"/>
      <c r="E636" s="2292"/>
      <c r="F636" s="2292"/>
      <c r="G636" s="2292"/>
      <c r="H636" s="2292"/>
    </row>
    <row r="637" spans="1:8" ht="15.75" customHeight="1">
      <c r="A637" s="2292"/>
      <c r="B637" s="2292"/>
      <c r="C637" s="2292"/>
      <c r="D637" s="2292"/>
      <c r="E637" s="2292"/>
      <c r="F637" s="2292"/>
      <c r="G637" s="2292"/>
      <c r="H637" s="2292"/>
    </row>
    <row r="638" spans="1:8" ht="15.75" customHeight="1">
      <c r="A638" s="2292"/>
      <c r="B638" s="2292"/>
      <c r="C638" s="2292"/>
      <c r="D638" s="2292"/>
      <c r="E638" s="2292"/>
      <c r="F638" s="2292"/>
      <c r="G638" s="2292"/>
      <c r="H638" s="2292"/>
    </row>
    <row r="639" spans="1:8" ht="15.75" customHeight="1">
      <c r="A639" s="2292"/>
      <c r="B639" s="2292"/>
      <c r="C639" s="2292"/>
      <c r="D639" s="2292"/>
      <c r="E639" s="2292"/>
      <c r="F639" s="2292"/>
      <c r="G639" s="2292"/>
      <c r="H639" s="2292"/>
    </row>
    <row r="640" spans="1:8" ht="15.75" customHeight="1">
      <c r="A640" s="2292"/>
      <c r="B640" s="2292"/>
      <c r="C640" s="2292"/>
      <c r="D640" s="2292"/>
      <c r="E640" s="2292"/>
      <c r="F640" s="2292"/>
      <c r="G640" s="2292"/>
      <c r="H640" s="2292"/>
    </row>
    <row r="641" spans="1:8" ht="15.75" customHeight="1">
      <c r="A641" s="2292"/>
      <c r="B641" s="2292"/>
      <c r="C641" s="2292"/>
      <c r="D641" s="2292"/>
      <c r="E641" s="2292"/>
      <c r="F641" s="2292"/>
      <c r="G641" s="2292"/>
      <c r="H641" s="2292"/>
    </row>
    <row r="642" spans="1:8" ht="15.75" customHeight="1">
      <c r="A642" s="2292"/>
      <c r="B642" s="2292"/>
      <c r="C642" s="2292"/>
      <c r="D642" s="2292"/>
      <c r="E642" s="2292"/>
      <c r="F642" s="2292"/>
      <c r="G642" s="2292"/>
      <c r="H642" s="2292"/>
    </row>
    <row r="643" spans="1:8" ht="15.75" customHeight="1">
      <c r="A643" s="2292"/>
      <c r="B643" s="2292"/>
      <c r="C643" s="2292"/>
      <c r="D643" s="2292"/>
      <c r="E643" s="2292"/>
      <c r="F643" s="2292"/>
      <c r="G643" s="2292"/>
      <c r="H643" s="2292"/>
    </row>
    <row r="644" spans="1:8" ht="15.75" customHeight="1">
      <c r="A644" s="2292"/>
      <c r="B644" s="2292"/>
      <c r="C644" s="2292"/>
      <c r="D644" s="2292"/>
      <c r="E644" s="2292"/>
      <c r="F644" s="2292"/>
      <c r="G644" s="2292"/>
      <c r="H644" s="2292"/>
    </row>
    <row r="645" spans="1:8" ht="15.75" customHeight="1">
      <c r="A645" s="2292"/>
      <c r="B645" s="2292"/>
      <c r="C645" s="2292"/>
      <c r="D645" s="2292"/>
      <c r="E645" s="2292"/>
      <c r="F645" s="2292"/>
      <c r="G645" s="2292"/>
      <c r="H645" s="2292"/>
    </row>
    <row r="646" spans="1:8" ht="15.75" customHeight="1">
      <c r="A646" s="2292"/>
      <c r="B646" s="2292"/>
      <c r="C646" s="2292"/>
      <c r="D646" s="2292"/>
      <c r="E646" s="2292"/>
      <c r="F646" s="2292"/>
      <c r="G646" s="2292"/>
      <c r="H646" s="2292"/>
    </row>
    <row r="647" spans="1:8" ht="15.75" customHeight="1">
      <c r="A647" s="2292"/>
      <c r="B647" s="2292"/>
      <c r="C647" s="2292"/>
      <c r="D647" s="2292"/>
      <c r="E647" s="2292"/>
      <c r="F647" s="2292"/>
      <c r="G647" s="2292"/>
      <c r="H647" s="2292"/>
    </row>
    <row r="648" spans="1:8" ht="15.75" customHeight="1">
      <c r="A648" s="2292"/>
      <c r="B648" s="2292"/>
      <c r="C648" s="2292"/>
      <c r="D648" s="2292"/>
      <c r="E648" s="2292"/>
      <c r="F648" s="2292"/>
      <c r="G648" s="2292"/>
      <c r="H648" s="2292"/>
    </row>
    <row r="649" spans="1:8" ht="15.75" customHeight="1">
      <c r="A649" s="2292"/>
      <c r="B649" s="2292"/>
      <c r="C649" s="2292"/>
      <c r="D649" s="2292"/>
      <c r="E649" s="2292"/>
      <c r="F649" s="2292"/>
      <c r="G649" s="2292"/>
      <c r="H649" s="2292"/>
    </row>
    <row r="650" spans="1:8" ht="15.75" customHeight="1">
      <c r="A650" s="2292"/>
      <c r="B650" s="2292"/>
      <c r="C650" s="2292"/>
      <c r="D650" s="2292"/>
      <c r="E650" s="2292"/>
      <c r="F650" s="2292"/>
      <c r="G650" s="2292"/>
      <c r="H650" s="2292"/>
    </row>
    <row r="651" spans="1:8" ht="15.75" customHeight="1">
      <c r="A651" s="2292"/>
      <c r="B651" s="2292"/>
      <c r="C651" s="2292"/>
      <c r="D651" s="2292"/>
      <c r="E651" s="2292"/>
      <c r="F651" s="2292"/>
      <c r="G651" s="2292"/>
      <c r="H651" s="2292"/>
    </row>
    <row r="652" spans="1:8" ht="15.75" customHeight="1">
      <c r="A652" s="2292"/>
      <c r="B652" s="2292"/>
      <c r="C652" s="2292"/>
      <c r="D652" s="2292"/>
      <c r="E652" s="2292"/>
      <c r="F652" s="2292"/>
      <c r="G652" s="2292"/>
      <c r="H652" s="2292"/>
    </row>
    <row r="653" spans="1:8" ht="15.75" customHeight="1">
      <c r="A653" s="2292"/>
      <c r="B653" s="2292"/>
      <c r="C653" s="2292"/>
      <c r="D653" s="2292"/>
      <c r="E653" s="2292"/>
      <c r="F653" s="2292"/>
      <c r="G653" s="2292"/>
      <c r="H653" s="2292"/>
    </row>
    <row r="654" spans="1:8" ht="15.75" customHeight="1">
      <c r="A654" s="2292"/>
      <c r="B654" s="2292"/>
      <c r="C654" s="2292"/>
      <c r="D654" s="2292"/>
      <c r="E654" s="2292"/>
      <c r="F654" s="2292"/>
      <c r="G654" s="2292"/>
      <c r="H654" s="2292"/>
    </row>
    <row r="655" spans="1:8" ht="15.75" customHeight="1">
      <c r="A655" s="2292"/>
      <c r="B655" s="2292"/>
      <c r="C655" s="2292"/>
      <c r="D655" s="2292"/>
      <c r="E655" s="2292"/>
      <c r="F655" s="2292"/>
      <c r="G655" s="2292"/>
      <c r="H655" s="2292"/>
    </row>
    <row r="656" spans="1:8" ht="15.75" customHeight="1">
      <c r="A656" s="2292"/>
      <c r="B656" s="2292"/>
      <c r="C656" s="2292"/>
      <c r="D656" s="2292"/>
      <c r="E656" s="2292"/>
      <c r="F656" s="2292"/>
      <c r="G656" s="2292"/>
      <c r="H656" s="2292"/>
    </row>
    <row r="657" spans="1:8" ht="15.75" customHeight="1">
      <c r="A657" s="2292"/>
      <c r="B657" s="2292"/>
      <c r="C657" s="2292"/>
      <c r="D657" s="2292"/>
      <c r="E657" s="2292"/>
      <c r="F657" s="2292"/>
      <c r="G657" s="2292"/>
      <c r="H657" s="2292"/>
    </row>
    <row r="658" spans="1:8" ht="15.75" customHeight="1">
      <c r="A658" s="2292"/>
      <c r="B658" s="2292"/>
      <c r="C658" s="2292"/>
      <c r="D658" s="2292"/>
      <c r="E658" s="2292"/>
      <c r="F658" s="2292"/>
      <c r="G658" s="2292"/>
      <c r="H658" s="2292"/>
    </row>
    <row r="659" spans="1:8" ht="15.75" customHeight="1">
      <c r="A659" s="2292"/>
      <c r="B659" s="2292"/>
      <c r="C659" s="2292"/>
      <c r="D659" s="2292"/>
      <c r="E659" s="2292"/>
      <c r="F659" s="2292"/>
      <c r="G659" s="2292"/>
      <c r="H659" s="2292"/>
    </row>
    <row r="660" spans="1:8" ht="15.75" customHeight="1">
      <c r="A660" s="2292"/>
      <c r="B660" s="2292"/>
      <c r="C660" s="2292"/>
      <c r="D660" s="2292"/>
      <c r="E660" s="2292"/>
      <c r="F660" s="2292"/>
      <c r="G660" s="2292"/>
      <c r="H660" s="2292"/>
    </row>
    <row r="661" spans="1:8" ht="15.75" customHeight="1">
      <c r="A661" s="2292"/>
      <c r="B661" s="2292"/>
      <c r="C661" s="2292"/>
      <c r="D661" s="2292"/>
      <c r="E661" s="2292"/>
      <c r="F661" s="2292"/>
      <c r="G661" s="2292"/>
      <c r="H661" s="2292"/>
    </row>
    <row r="662" spans="1:8" ht="15.75" customHeight="1">
      <c r="A662" s="2292"/>
      <c r="B662" s="2292"/>
      <c r="C662" s="2292"/>
      <c r="D662" s="2292"/>
      <c r="E662" s="2292"/>
      <c r="F662" s="2292"/>
      <c r="G662" s="2292"/>
      <c r="H662" s="2292"/>
    </row>
    <row r="663" spans="1:8" ht="15.75" customHeight="1">
      <c r="A663" s="2292"/>
      <c r="B663" s="2292"/>
      <c r="C663" s="2292"/>
      <c r="D663" s="2292"/>
      <c r="E663" s="2292"/>
      <c r="F663" s="2292"/>
      <c r="G663" s="2292"/>
      <c r="H663" s="2292"/>
    </row>
    <row r="664" spans="1:8" ht="15.75" customHeight="1">
      <c r="A664" s="2292"/>
      <c r="B664" s="2292"/>
      <c r="C664" s="2292"/>
      <c r="D664" s="2292"/>
      <c r="E664" s="2292"/>
      <c r="F664" s="2292"/>
      <c r="G664" s="2292"/>
      <c r="H664" s="2292"/>
    </row>
    <row r="665" spans="1:8" ht="15.75" customHeight="1">
      <c r="A665" s="2292"/>
      <c r="B665" s="2292"/>
      <c r="C665" s="2292"/>
      <c r="D665" s="2292"/>
      <c r="E665" s="2292"/>
      <c r="F665" s="2292"/>
      <c r="G665" s="2292"/>
      <c r="H665" s="2292"/>
    </row>
    <row r="666" spans="1:8" ht="15.75" customHeight="1">
      <c r="A666" s="2292"/>
      <c r="B666" s="2292"/>
      <c r="C666" s="2292"/>
      <c r="D666" s="2292"/>
      <c r="E666" s="2292"/>
      <c r="F666" s="2292"/>
      <c r="G666" s="2292"/>
      <c r="H666" s="2292"/>
    </row>
    <row r="667" spans="1:8" ht="15.75" customHeight="1">
      <c r="A667" s="2292"/>
      <c r="B667" s="2292"/>
      <c r="C667" s="2292"/>
      <c r="D667" s="2292"/>
      <c r="E667" s="2292"/>
      <c r="F667" s="2292"/>
      <c r="G667" s="2292"/>
      <c r="H667" s="2292"/>
    </row>
    <row r="668" spans="1:8" ht="15.75" customHeight="1">
      <c r="A668" s="2292"/>
      <c r="B668" s="2292"/>
      <c r="C668" s="2292"/>
      <c r="D668" s="2292"/>
      <c r="E668" s="2292"/>
      <c r="F668" s="2292"/>
      <c r="G668" s="2292"/>
      <c r="H668" s="2292"/>
    </row>
    <row r="669" spans="1:8" ht="15.75" customHeight="1">
      <c r="A669" s="2292"/>
      <c r="B669" s="2292"/>
      <c r="C669" s="2292"/>
      <c r="D669" s="2292"/>
      <c r="E669" s="2292"/>
      <c r="F669" s="2292"/>
      <c r="G669" s="2292"/>
      <c r="H669" s="2292"/>
    </row>
    <row r="670" spans="1:8" ht="15.75" customHeight="1">
      <c r="A670" s="2292"/>
      <c r="B670" s="2292"/>
      <c r="C670" s="2292"/>
      <c r="D670" s="2292"/>
      <c r="E670" s="2292"/>
      <c r="F670" s="2292"/>
      <c r="G670" s="2292"/>
      <c r="H670" s="2292"/>
    </row>
    <row r="671" spans="1:8" ht="15.75" customHeight="1">
      <c r="A671" s="2292"/>
      <c r="B671" s="2292"/>
      <c r="C671" s="2292"/>
      <c r="D671" s="2292"/>
      <c r="E671" s="2292"/>
      <c r="F671" s="2292"/>
      <c r="G671" s="2292"/>
      <c r="H671" s="2292"/>
    </row>
    <row r="672" spans="1:8" ht="15.75" customHeight="1">
      <c r="A672" s="2292"/>
      <c r="B672" s="2292"/>
      <c r="C672" s="2292"/>
      <c r="D672" s="2292"/>
      <c r="E672" s="2292"/>
      <c r="F672" s="2292"/>
      <c r="G672" s="2292"/>
      <c r="H672" s="2292"/>
    </row>
    <row r="673" spans="1:8" ht="15.75" customHeight="1">
      <c r="A673" s="2292"/>
      <c r="B673" s="2292"/>
      <c r="C673" s="2292"/>
      <c r="D673" s="2292"/>
      <c r="E673" s="2292"/>
      <c r="F673" s="2292"/>
      <c r="G673" s="2292"/>
      <c r="H673" s="2292"/>
    </row>
    <row r="674" spans="1:8" ht="15.75" customHeight="1">
      <c r="A674" s="2292"/>
      <c r="B674" s="2292"/>
      <c r="C674" s="2292"/>
      <c r="D674" s="2292"/>
      <c r="E674" s="2292"/>
      <c r="F674" s="2292"/>
      <c r="G674" s="2292"/>
      <c r="H674" s="2292"/>
    </row>
    <row r="675" spans="1:8" ht="15.75" customHeight="1">
      <c r="A675" s="2292"/>
      <c r="B675" s="2292"/>
      <c r="C675" s="2292"/>
      <c r="D675" s="2292"/>
      <c r="E675" s="2292"/>
      <c r="F675" s="2292"/>
      <c r="G675" s="2292"/>
      <c r="H675" s="2292"/>
    </row>
    <row r="676" spans="1:8" ht="15.75" customHeight="1">
      <c r="A676" s="2292"/>
      <c r="B676" s="2292"/>
      <c r="C676" s="2292"/>
      <c r="D676" s="2292"/>
      <c r="E676" s="2292"/>
      <c r="F676" s="2292"/>
      <c r="G676" s="2292"/>
      <c r="H676" s="2292"/>
    </row>
    <row r="677" spans="1:8" ht="15.75" customHeight="1">
      <c r="A677" s="2292"/>
      <c r="B677" s="2292"/>
      <c r="C677" s="2292"/>
      <c r="D677" s="2292"/>
      <c r="E677" s="2292"/>
      <c r="F677" s="2292"/>
      <c r="G677" s="2292"/>
      <c r="H677" s="2292"/>
    </row>
    <row r="678" spans="1:8" ht="15.75" customHeight="1">
      <c r="A678" s="2292"/>
      <c r="B678" s="2292"/>
      <c r="C678" s="2292"/>
      <c r="D678" s="2292"/>
      <c r="E678" s="2292"/>
      <c r="F678" s="2292"/>
      <c r="G678" s="2292"/>
      <c r="H678" s="2292"/>
    </row>
    <row r="679" spans="1:8" ht="15.75" customHeight="1">
      <c r="A679" s="2292"/>
      <c r="B679" s="2292"/>
      <c r="C679" s="2292"/>
      <c r="D679" s="2292"/>
      <c r="E679" s="2292"/>
      <c r="F679" s="2292"/>
      <c r="G679" s="2292"/>
      <c r="H679" s="2292"/>
    </row>
    <row r="680" spans="1:8" ht="15.75" customHeight="1">
      <c r="A680" s="2292"/>
      <c r="B680" s="2292"/>
      <c r="C680" s="2292"/>
      <c r="D680" s="2292"/>
      <c r="E680" s="2292"/>
      <c r="F680" s="2292"/>
      <c r="G680" s="2292"/>
      <c r="H680" s="2292"/>
    </row>
    <row r="681" spans="1:8" ht="15.75" customHeight="1">
      <c r="A681" s="2292"/>
      <c r="B681" s="2292"/>
      <c r="C681" s="2292"/>
      <c r="D681" s="2292"/>
      <c r="E681" s="2292"/>
      <c r="F681" s="2292"/>
      <c r="G681" s="2292"/>
      <c r="H681" s="2292"/>
    </row>
    <row r="682" spans="1:8" ht="15.75" customHeight="1">
      <c r="A682" s="2292"/>
      <c r="B682" s="2292"/>
      <c r="C682" s="2292"/>
      <c r="D682" s="2292"/>
      <c r="E682" s="2292"/>
      <c r="F682" s="2292"/>
      <c r="G682" s="2292"/>
      <c r="H682" s="2292"/>
    </row>
    <row r="683" spans="1:8" ht="15.75" customHeight="1">
      <c r="A683" s="2292"/>
      <c r="B683" s="2292"/>
      <c r="C683" s="2292"/>
      <c r="D683" s="2292"/>
      <c r="E683" s="2292"/>
      <c r="F683" s="2292"/>
      <c r="G683" s="2292"/>
      <c r="H683" s="2292"/>
    </row>
    <row r="684" spans="1:8" ht="15.75" customHeight="1">
      <c r="A684" s="2292"/>
      <c r="B684" s="2292"/>
      <c r="C684" s="2292"/>
      <c r="D684" s="2292"/>
      <c r="E684" s="2292"/>
      <c r="F684" s="2292"/>
      <c r="G684" s="2292"/>
      <c r="H684" s="2292"/>
    </row>
    <row r="685" spans="1:8" ht="15.75" customHeight="1">
      <c r="A685" s="2292"/>
      <c r="B685" s="2292"/>
      <c r="C685" s="2292"/>
      <c r="D685" s="2292"/>
      <c r="E685" s="2292"/>
      <c r="F685" s="2292"/>
      <c r="G685" s="2292"/>
      <c r="H685" s="2292"/>
    </row>
    <row r="686" spans="1:8" ht="15.75" customHeight="1">
      <c r="A686" s="2292"/>
      <c r="B686" s="2292"/>
      <c r="C686" s="2292"/>
      <c r="D686" s="2292"/>
      <c r="E686" s="2292"/>
      <c r="F686" s="2292"/>
      <c r="G686" s="2292"/>
      <c r="H686" s="2292"/>
    </row>
    <row r="687" spans="1:8" ht="15.75" customHeight="1">
      <c r="A687" s="2292"/>
      <c r="B687" s="2292"/>
      <c r="C687" s="2292"/>
      <c r="D687" s="2292"/>
      <c r="E687" s="2292"/>
      <c r="F687" s="2292"/>
      <c r="G687" s="2292"/>
      <c r="H687" s="2292"/>
    </row>
    <row r="688" spans="1:8" ht="15.75" customHeight="1">
      <c r="A688" s="2292"/>
      <c r="B688" s="2292"/>
      <c r="C688" s="2292"/>
      <c r="D688" s="2292"/>
      <c r="E688" s="2292"/>
      <c r="F688" s="2292"/>
      <c r="G688" s="2292"/>
      <c r="H688" s="2292"/>
    </row>
    <row r="689" spans="1:8" ht="15.75" customHeight="1">
      <c r="A689" s="2292"/>
      <c r="B689" s="2292"/>
      <c r="C689" s="2292"/>
      <c r="D689" s="2292"/>
      <c r="E689" s="2292"/>
      <c r="F689" s="2292"/>
      <c r="G689" s="2292"/>
      <c r="H689" s="2292"/>
    </row>
    <row r="690" spans="1:8" ht="15.75" customHeight="1">
      <c r="A690" s="2292"/>
      <c r="B690" s="2292"/>
      <c r="C690" s="2292"/>
      <c r="D690" s="2292"/>
      <c r="E690" s="2292"/>
      <c r="F690" s="2292"/>
      <c r="G690" s="2292"/>
      <c r="H690" s="2292"/>
    </row>
    <row r="691" spans="1:8" ht="15.75" customHeight="1">
      <c r="A691" s="2292"/>
      <c r="B691" s="2292"/>
      <c r="C691" s="2292"/>
      <c r="D691" s="2292"/>
      <c r="E691" s="2292"/>
      <c r="F691" s="2292"/>
      <c r="G691" s="2292"/>
      <c r="H691" s="2292"/>
    </row>
    <row r="692" spans="1:8" ht="15.75" customHeight="1">
      <c r="A692" s="2292"/>
      <c r="B692" s="2292"/>
      <c r="C692" s="2292"/>
      <c r="D692" s="2292"/>
      <c r="E692" s="2292"/>
      <c r="F692" s="2292"/>
      <c r="G692" s="2292"/>
      <c r="H692" s="2292"/>
    </row>
    <row r="693" spans="1:8" ht="15.75" customHeight="1">
      <c r="A693" s="2292"/>
      <c r="B693" s="2292"/>
      <c r="C693" s="2292"/>
      <c r="D693" s="2292"/>
      <c r="E693" s="2292"/>
      <c r="F693" s="2292"/>
      <c r="G693" s="2292"/>
      <c r="H693" s="2292"/>
    </row>
    <row r="694" spans="1:8" ht="15.75" customHeight="1">
      <c r="A694" s="2292"/>
      <c r="B694" s="2292"/>
      <c r="C694" s="2292"/>
      <c r="D694" s="2292"/>
      <c r="E694" s="2292"/>
      <c r="F694" s="2292"/>
      <c r="G694" s="2292"/>
      <c r="H694" s="2292"/>
    </row>
    <row r="695" spans="1:8" ht="15.75" customHeight="1">
      <c r="A695" s="2292"/>
      <c r="B695" s="2292"/>
      <c r="C695" s="2292"/>
      <c r="D695" s="2292"/>
      <c r="E695" s="2292"/>
      <c r="F695" s="2292"/>
      <c r="G695" s="2292"/>
      <c r="H695" s="2292"/>
    </row>
    <row r="696" spans="1:8" ht="15.75" customHeight="1">
      <c r="A696" s="2292"/>
      <c r="B696" s="2292"/>
      <c r="C696" s="2292"/>
      <c r="D696" s="2292"/>
      <c r="E696" s="2292"/>
      <c r="F696" s="2292"/>
      <c r="G696" s="2292"/>
      <c r="H696" s="2292"/>
    </row>
    <row r="697" spans="1:8" ht="15.75" customHeight="1">
      <c r="A697" s="2292"/>
      <c r="B697" s="2292"/>
      <c r="C697" s="2292"/>
      <c r="D697" s="2292"/>
      <c r="E697" s="2292"/>
      <c r="F697" s="2292"/>
      <c r="G697" s="2292"/>
      <c r="H697" s="2292"/>
    </row>
    <row r="698" spans="1:8" ht="15.75" customHeight="1">
      <c r="A698" s="2292"/>
      <c r="B698" s="2292"/>
      <c r="C698" s="2292"/>
      <c r="D698" s="2292"/>
      <c r="E698" s="2292"/>
      <c r="F698" s="2292"/>
      <c r="G698" s="2292"/>
      <c r="H698" s="2292"/>
    </row>
    <row r="699" spans="1:8" ht="15.75" customHeight="1">
      <c r="A699" s="2292"/>
      <c r="B699" s="2292"/>
      <c r="C699" s="2292"/>
      <c r="D699" s="2292"/>
      <c r="E699" s="2292"/>
      <c r="F699" s="2292"/>
      <c r="G699" s="2292"/>
      <c r="H699" s="2292"/>
    </row>
    <row r="700" spans="1:8" ht="15.75" customHeight="1">
      <c r="A700" s="2292"/>
      <c r="B700" s="2292"/>
      <c r="C700" s="2292"/>
      <c r="D700" s="2292"/>
      <c r="E700" s="2292"/>
      <c r="F700" s="2292"/>
      <c r="G700" s="2292"/>
      <c r="H700" s="2292"/>
    </row>
    <row r="701" spans="1:8" ht="15.75" customHeight="1">
      <c r="A701" s="2292"/>
      <c r="B701" s="2292"/>
      <c r="C701" s="2292"/>
      <c r="D701" s="2292"/>
      <c r="E701" s="2292"/>
      <c r="F701" s="2292"/>
      <c r="G701" s="2292"/>
      <c r="H701" s="2292"/>
    </row>
    <row r="702" spans="1:8" ht="15.75" customHeight="1">
      <c r="A702" s="2292"/>
      <c r="B702" s="2292"/>
      <c r="C702" s="2292"/>
      <c r="D702" s="2292"/>
      <c r="E702" s="2292"/>
      <c r="F702" s="2292"/>
      <c r="G702" s="2292"/>
      <c r="H702" s="2292"/>
    </row>
    <row r="703" spans="1:8" ht="15.75" customHeight="1">
      <c r="A703" s="2292"/>
      <c r="B703" s="2292"/>
      <c r="C703" s="2292"/>
      <c r="D703" s="2292"/>
      <c r="E703" s="2292"/>
      <c r="F703" s="2292"/>
      <c r="G703" s="2292"/>
      <c r="H703" s="2292"/>
    </row>
    <row r="704" spans="1:8" ht="15.75" customHeight="1">
      <c r="A704" s="2292"/>
      <c r="B704" s="2292"/>
      <c r="C704" s="2292"/>
      <c r="D704" s="2292"/>
      <c r="E704" s="2292"/>
      <c r="F704" s="2292"/>
      <c r="G704" s="2292"/>
      <c r="H704" s="2292"/>
    </row>
    <row r="705" spans="1:8" ht="15.75" customHeight="1">
      <c r="A705" s="2292"/>
      <c r="B705" s="2292"/>
      <c r="C705" s="2292"/>
      <c r="D705" s="2292"/>
      <c r="E705" s="2292"/>
      <c r="F705" s="2292"/>
      <c r="G705" s="2292"/>
      <c r="H705" s="2292"/>
    </row>
    <row r="706" spans="1:8" ht="15.75" customHeight="1">
      <c r="A706" s="2292"/>
      <c r="B706" s="2292"/>
      <c r="C706" s="2292"/>
      <c r="D706" s="2292"/>
      <c r="E706" s="2292"/>
      <c r="F706" s="2292"/>
      <c r="G706" s="2292"/>
      <c r="H706" s="2292"/>
    </row>
    <row r="707" spans="1:8" ht="15.75" customHeight="1">
      <c r="A707" s="2292"/>
      <c r="B707" s="2292"/>
      <c r="C707" s="2292"/>
      <c r="D707" s="2292"/>
      <c r="E707" s="2292"/>
      <c r="F707" s="2292"/>
      <c r="G707" s="2292"/>
      <c r="H707" s="2292"/>
    </row>
    <row r="708" spans="1:8" ht="15.75" customHeight="1">
      <c r="A708" s="2292"/>
      <c r="B708" s="2292"/>
      <c r="C708" s="2292"/>
      <c r="D708" s="2292"/>
      <c r="E708" s="2292"/>
      <c r="F708" s="2292"/>
      <c r="G708" s="2292"/>
      <c r="H708" s="2292"/>
    </row>
    <row r="709" spans="1:8" ht="15.75" customHeight="1">
      <c r="A709" s="2292"/>
      <c r="B709" s="2292"/>
      <c r="C709" s="2292"/>
      <c r="D709" s="2292"/>
      <c r="E709" s="2292"/>
      <c r="F709" s="2292"/>
      <c r="G709" s="2292"/>
      <c r="H709" s="2292"/>
    </row>
    <row r="710" spans="1:8" ht="15.75" customHeight="1">
      <c r="A710" s="2292"/>
      <c r="B710" s="2292"/>
      <c r="C710" s="2292"/>
      <c r="D710" s="2292"/>
      <c r="E710" s="2292"/>
      <c r="F710" s="2292"/>
      <c r="G710" s="2292"/>
      <c r="H710" s="2292"/>
    </row>
    <row r="711" spans="1:8" ht="15.75" customHeight="1">
      <c r="A711" s="2292"/>
      <c r="B711" s="2292"/>
      <c r="C711" s="2292"/>
      <c r="D711" s="2292"/>
      <c r="E711" s="2292"/>
      <c r="F711" s="2292"/>
      <c r="G711" s="2292"/>
      <c r="H711" s="2292"/>
    </row>
    <row r="712" spans="1:8" ht="15.75" customHeight="1">
      <c r="A712" s="2292"/>
      <c r="B712" s="2292"/>
      <c r="C712" s="2292"/>
      <c r="D712" s="2292"/>
      <c r="E712" s="2292"/>
      <c r="F712" s="2292"/>
      <c r="G712" s="2292"/>
      <c r="H712" s="2292"/>
    </row>
    <row r="713" spans="1:8" ht="15.75" customHeight="1">
      <c r="A713" s="2292"/>
      <c r="B713" s="2292"/>
      <c r="C713" s="2292"/>
      <c r="D713" s="2292"/>
      <c r="E713" s="2292"/>
      <c r="F713" s="2292"/>
      <c r="G713" s="2292"/>
      <c r="H713" s="2292"/>
    </row>
    <row r="714" spans="1:8" ht="15.75" customHeight="1">
      <c r="A714" s="2292"/>
      <c r="B714" s="2292"/>
      <c r="C714" s="2292"/>
      <c r="D714" s="2292"/>
      <c r="E714" s="2292"/>
      <c r="F714" s="2292"/>
      <c r="G714" s="2292"/>
      <c r="H714" s="2292"/>
    </row>
    <row r="715" spans="1:8" ht="15.75" customHeight="1">
      <c r="A715" s="2292"/>
      <c r="B715" s="2292"/>
      <c r="C715" s="2292"/>
      <c r="D715" s="2292"/>
      <c r="E715" s="2292"/>
      <c r="F715" s="2292"/>
      <c r="G715" s="2292"/>
      <c r="H715" s="2292"/>
    </row>
    <row r="716" spans="1:8" ht="15.75" customHeight="1">
      <c r="A716" s="2292"/>
      <c r="B716" s="2292"/>
      <c r="C716" s="2292"/>
      <c r="D716" s="2292"/>
      <c r="E716" s="2292"/>
      <c r="F716" s="2292"/>
      <c r="G716" s="2292"/>
      <c r="H716" s="2292"/>
    </row>
    <row r="717" spans="1:8" ht="15.75" customHeight="1">
      <c r="A717" s="2292"/>
      <c r="B717" s="2292"/>
      <c r="C717" s="2292"/>
      <c r="D717" s="2292"/>
      <c r="E717" s="2292"/>
      <c r="F717" s="2292"/>
      <c r="G717" s="2292"/>
      <c r="H717" s="2292"/>
    </row>
    <row r="718" spans="1:8" ht="15.75" customHeight="1">
      <c r="A718" s="2292"/>
      <c r="B718" s="2292"/>
      <c r="C718" s="2292"/>
      <c r="D718" s="2292"/>
      <c r="E718" s="2292"/>
      <c r="F718" s="2292"/>
      <c r="G718" s="2292"/>
      <c r="H718" s="2292"/>
    </row>
    <row r="719" spans="1:8" ht="15.75" customHeight="1">
      <c r="A719" s="2292"/>
      <c r="B719" s="2292"/>
      <c r="C719" s="2292"/>
      <c r="D719" s="2292"/>
      <c r="E719" s="2292"/>
      <c r="F719" s="2292"/>
      <c r="G719" s="2292"/>
      <c r="H719" s="2292"/>
    </row>
    <row r="720" spans="1:8" ht="15.75" customHeight="1">
      <c r="A720" s="2292"/>
      <c r="B720" s="2292"/>
      <c r="C720" s="2292"/>
      <c r="D720" s="2292"/>
      <c r="E720" s="2292"/>
      <c r="F720" s="2292"/>
      <c r="G720" s="2292"/>
      <c r="H720" s="2292"/>
    </row>
    <row r="721" spans="1:8" ht="15.75" customHeight="1">
      <c r="A721" s="2292"/>
      <c r="B721" s="2292"/>
      <c r="C721" s="2292"/>
      <c r="D721" s="2292"/>
      <c r="E721" s="2292"/>
      <c r="F721" s="2292"/>
      <c r="G721" s="2292"/>
      <c r="H721" s="2292"/>
    </row>
    <row r="722" spans="1:8" ht="15.75" customHeight="1">
      <c r="A722" s="2292"/>
      <c r="B722" s="2292"/>
      <c r="C722" s="2292"/>
      <c r="D722" s="2292"/>
      <c r="E722" s="2292"/>
      <c r="F722" s="2292"/>
      <c r="G722" s="2292"/>
      <c r="H722" s="2292"/>
    </row>
    <row r="723" spans="1:8" ht="15.75" customHeight="1">
      <c r="A723" s="2292"/>
      <c r="B723" s="2292"/>
      <c r="C723" s="2292"/>
      <c r="D723" s="2292"/>
      <c r="E723" s="2292"/>
      <c r="F723" s="2292"/>
      <c r="G723" s="2292"/>
      <c r="H723" s="2292"/>
    </row>
    <row r="724" spans="1:8" ht="15.75" customHeight="1">
      <c r="A724" s="2292"/>
      <c r="B724" s="2292"/>
      <c r="C724" s="2292"/>
      <c r="D724" s="2292"/>
      <c r="E724" s="2292"/>
      <c r="F724" s="2292"/>
      <c r="G724" s="2292"/>
      <c r="H724" s="2292"/>
    </row>
    <row r="725" spans="1:8" ht="15.75" customHeight="1">
      <c r="A725" s="2292"/>
      <c r="B725" s="2292"/>
      <c r="C725" s="2292"/>
      <c r="D725" s="2292"/>
      <c r="E725" s="2292"/>
      <c r="F725" s="2292"/>
      <c r="G725" s="2292"/>
      <c r="H725" s="2292"/>
    </row>
    <row r="726" spans="1:8" ht="15.75" customHeight="1">
      <c r="A726" s="2292"/>
      <c r="B726" s="2292"/>
      <c r="C726" s="2292"/>
      <c r="D726" s="2292"/>
      <c r="E726" s="2292"/>
      <c r="F726" s="2292"/>
      <c r="G726" s="2292"/>
      <c r="H726" s="2292"/>
    </row>
    <row r="727" spans="1:8" ht="15.75" customHeight="1">
      <c r="A727" s="2292"/>
      <c r="B727" s="2292"/>
      <c r="C727" s="2292"/>
      <c r="D727" s="2292"/>
      <c r="E727" s="2292"/>
      <c r="F727" s="2292"/>
      <c r="G727" s="2292"/>
      <c r="H727" s="2292"/>
    </row>
    <row r="728" spans="1:8" ht="15.75" customHeight="1">
      <c r="A728" s="2292"/>
      <c r="B728" s="2292"/>
      <c r="C728" s="2292"/>
      <c r="D728" s="2292"/>
      <c r="E728" s="2292"/>
      <c r="F728" s="2292"/>
      <c r="G728" s="2292"/>
      <c r="H728" s="2292"/>
    </row>
    <row r="729" spans="1:8" ht="15.75" customHeight="1">
      <c r="A729" s="2292"/>
      <c r="B729" s="2292"/>
      <c r="C729" s="2292"/>
      <c r="D729" s="2292"/>
      <c r="E729" s="2292"/>
      <c r="F729" s="2292"/>
      <c r="G729" s="2292"/>
      <c r="H729" s="2292"/>
    </row>
    <row r="730" spans="1:8" ht="15.75" customHeight="1">
      <c r="A730" s="2292"/>
      <c r="B730" s="2292"/>
      <c r="C730" s="2292"/>
      <c r="D730" s="2292"/>
      <c r="E730" s="2292"/>
      <c r="F730" s="2292"/>
      <c r="G730" s="2292"/>
      <c r="H730" s="2292"/>
    </row>
    <row r="731" spans="1:8" ht="15.75" customHeight="1">
      <c r="A731" s="2292"/>
      <c r="B731" s="2292"/>
      <c r="C731" s="2292"/>
      <c r="D731" s="2292"/>
      <c r="E731" s="2292"/>
      <c r="F731" s="2292"/>
      <c r="G731" s="2292"/>
      <c r="H731" s="2292"/>
    </row>
    <row r="732" spans="1:8" ht="15.75" customHeight="1">
      <c r="A732" s="2292"/>
      <c r="B732" s="2292"/>
      <c r="C732" s="2292"/>
      <c r="D732" s="2292"/>
      <c r="E732" s="2292"/>
      <c r="F732" s="2292"/>
      <c r="G732" s="2292"/>
      <c r="H732" s="2292"/>
    </row>
    <row r="733" spans="1:8" ht="15.75" customHeight="1">
      <c r="A733" s="2292"/>
      <c r="B733" s="2292"/>
      <c r="C733" s="2292"/>
      <c r="D733" s="2292"/>
      <c r="E733" s="2292"/>
      <c r="F733" s="2292"/>
      <c r="G733" s="2292"/>
      <c r="H733" s="2292"/>
    </row>
    <row r="734" spans="1:8" ht="15.75" customHeight="1">
      <c r="A734" s="2292"/>
      <c r="B734" s="2292"/>
      <c r="C734" s="2292"/>
      <c r="D734" s="2292"/>
      <c r="E734" s="2292"/>
      <c r="F734" s="2292"/>
      <c r="G734" s="2292"/>
      <c r="H734" s="2292"/>
    </row>
    <row r="735" spans="1:8" ht="15.75" customHeight="1">
      <c r="A735" s="2292"/>
      <c r="B735" s="2292"/>
      <c r="C735" s="2292"/>
      <c r="D735" s="2292"/>
      <c r="E735" s="2292"/>
      <c r="F735" s="2292"/>
      <c r="G735" s="2292"/>
      <c r="H735" s="2292"/>
    </row>
    <row r="736" spans="1:8" ht="15.75" customHeight="1">
      <c r="A736" s="2292"/>
      <c r="B736" s="2292"/>
      <c r="C736" s="2292"/>
      <c r="D736" s="2292"/>
      <c r="E736" s="2292"/>
      <c r="F736" s="2292"/>
      <c r="G736" s="2292"/>
      <c r="H736" s="2292"/>
    </row>
    <row r="737" spans="1:8" ht="15.75" customHeight="1">
      <c r="A737" s="2292"/>
      <c r="B737" s="2292"/>
      <c r="C737" s="2292"/>
      <c r="D737" s="2292"/>
      <c r="E737" s="2292"/>
      <c r="F737" s="2292"/>
      <c r="G737" s="2292"/>
      <c r="H737" s="2292"/>
    </row>
    <row r="738" spans="1:8" ht="15.75" customHeight="1">
      <c r="A738" s="2292"/>
      <c r="B738" s="2292"/>
      <c r="C738" s="2292"/>
      <c r="D738" s="2292"/>
      <c r="E738" s="2292"/>
      <c r="F738" s="2292"/>
      <c r="G738" s="2292"/>
      <c r="H738" s="2292"/>
    </row>
    <row r="739" spans="1:8" ht="15.75" customHeight="1">
      <c r="A739" s="2292"/>
      <c r="B739" s="2292"/>
      <c r="C739" s="2292"/>
      <c r="D739" s="2292"/>
      <c r="E739" s="2292"/>
      <c r="F739" s="2292"/>
      <c r="G739" s="2292"/>
      <c r="H739" s="2292"/>
    </row>
    <row r="740" spans="1:8" ht="15.75" customHeight="1">
      <c r="A740" s="2292"/>
      <c r="B740" s="2292"/>
      <c r="C740" s="2292"/>
      <c r="D740" s="2292"/>
      <c r="E740" s="2292"/>
      <c r="F740" s="2292"/>
      <c r="G740" s="2292"/>
      <c r="H740" s="2292"/>
    </row>
    <row r="741" spans="1:8" ht="15.75" customHeight="1">
      <c r="A741" s="2292"/>
      <c r="B741" s="2292"/>
      <c r="C741" s="2292"/>
      <c r="D741" s="2292"/>
      <c r="E741" s="2292"/>
      <c r="F741" s="2292"/>
      <c r="G741" s="2292"/>
      <c r="H741" s="2292"/>
    </row>
    <row r="742" spans="1:8" ht="15.75" customHeight="1">
      <c r="A742" s="2292"/>
      <c r="B742" s="2292"/>
      <c r="C742" s="2292"/>
      <c r="D742" s="2292"/>
      <c r="E742" s="2292"/>
      <c r="F742" s="2292"/>
      <c r="G742" s="2292"/>
      <c r="H742" s="2292"/>
    </row>
    <row r="743" spans="1:8" ht="15.75" customHeight="1">
      <c r="A743" s="2292"/>
      <c r="B743" s="2292"/>
      <c r="C743" s="2292"/>
      <c r="D743" s="2292"/>
      <c r="E743" s="2292"/>
      <c r="F743" s="2292"/>
      <c r="G743" s="2292"/>
      <c r="H743" s="2292"/>
    </row>
    <row r="744" spans="1:8" ht="15.75" customHeight="1">
      <c r="A744" s="2292"/>
      <c r="B744" s="2292"/>
      <c r="C744" s="2292"/>
      <c r="D744" s="2292"/>
      <c r="E744" s="2292"/>
      <c r="F744" s="2292"/>
      <c r="G744" s="2292"/>
      <c r="H744" s="2292"/>
    </row>
    <row r="745" spans="1:8" ht="15.75" customHeight="1">
      <c r="A745" s="2292"/>
      <c r="B745" s="2292"/>
      <c r="C745" s="2292"/>
      <c r="D745" s="2292"/>
      <c r="E745" s="2292"/>
      <c r="F745" s="2292"/>
      <c r="G745" s="2292"/>
      <c r="H745" s="2292"/>
    </row>
    <row r="746" spans="1:8" ht="15.75" customHeight="1">
      <c r="A746" s="2292"/>
      <c r="B746" s="2292"/>
      <c r="C746" s="2292"/>
      <c r="D746" s="2292"/>
      <c r="E746" s="2292"/>
      <c r="F746" s="2292"/>
      <c r="G746" s="2292"/>
      <c r="H746" s="2292"/>
    </row>
    <row r="747" spans="1:8" ht="15.75" customHeight="1">
      <c r="A747" s="2292"/>
      <c r="B747" s="2292"/>
      <c r="C747" s="2292"/>
      <c r="D747" s="2292"/>
      <c r="E747" s="2292"/>
      <c r="F747" s="2292"/>
      <c r="G747" s="2292"/>
      <c r="H747" s="2292"/>
    </row>
    <row r="748" spans="1:8" ht="15.75" customHeight="1">
      <c r="A748" s="2292"/>
      <c r="B748" s="2292"/>
      <c r="C748" s="2292"/>
      <c r="D748" s="2292"/>
      <c r="E748" s="2292"/>
      <c r="F748" s="2292"/>
      <c r="G748" s="2292"/>
      <c r="H748" s="2292"/>
    </row>
    <row r="749" spans="1:8" ht="15.75" customHeight="1">
      <c r="A749" s="2292"/>
      <c r="B749" s="2292"/>
      <c r="C749" s="2292"/>
      <c r="D749" s="2292"/>
      <c r="E749" s="2292"/>
      <c r="F749" s="2292"/>
      <c r="G749" s="2292"/>
      <c r="H749" s="2292"/>
    </row>
    <row r="750" spans="1:8" ht="15.75" customHeight="1">
      <c r="A750" s="2292"/>
      <c r="B750" s="2292"/>
      <c r="C750" s="2292"/>
      <c r="D750" s="2292"/>
      <c r="E750" s="2292"/>
      <c r="F750" s="2292"/>
      <c r="G750" s="2292"/>
      <c r="H750" s="2292"/>
    </row>
    <row r="751" spans="1:8" ht="15.75" customHeight="1">
      <c r="A751" s="2292"/>
      <c r="B751" s="2292"/>
      <c r="C751" s="2292"/>
      <c r="D751" s="2292"/>
      <c r="E751" s="2292"/>
      <c r="F751" s="2292"/>
      <c r="G751" s="2292"/>
      <c r="H751" s="2292"/>
    </row>
    <row r="752" spans="1:8" ht="15.75" customHeight="1">
      <c r="A752" s="2292"/>
      <c r="B752" s="2292"/>
      <c r="C752" s="2292"/>
      <c r="D752" s="2292"/>
      <c r="E752" s="2292"/>
      <c r="F752" s="2292"/>
      <c r="G752" s="2292"/>
      <c r="H752" s="2292"/>
    </row>
    <row r="753" spans="1:8" ht="15.75" customHeight="1">
      <c r="A753" s="2292"/>
      <c r="B753" s="2292"/>
      <c r="C753" s="2292"/>
      <c r="D753" s="2292"/>
      <c r="E753" s="2292"/>
      <c r="F753" s="2292"/>
      <c r="G753" s="2292"/>
      <c r="H753" s="2292"/>
    </row>
    <row r="754" spans="1:8" ht="15.75" customHeight="1">
      <c r="A754" s="2292"/>
      <c r="B754" s="2292"/>
      <c r="C754" s="2292"/>
      <c r="D754" s="2292"/>
      <c r="E754" s="2292"/>
      <c r="F754" s="2292"/>
      <c r="G754" s="2292"/>
      <c r="H754" s="2292"/>
    </row>
    <row r="755" spans="1:8" ht="15.75" customHeight="1">
      <c r="A755" s="2292"/>
      <c r="B755" s="2292"/>
      <c r="C755" s="2292"/>
      <c r="D755" s="2292"/>
      <c r="E755" s="2292"/>
      <c r="F755" s="2292"/>
      <c r="G755" s="2292"/>
      <c r="H755" s="2292"/>
    </row>
    <row r="756" spans="1:8" ht="15.75" customHeight="1">
      <c r="A756" s="2292"/>
      <c r="B756" s="2292"/>
      <c r="C756" s="2292"/>
      <c r="D756" s="2292"/>
      <c r="E756" s="2292"/>
      <c r="F756" s="2292"/>
      <c r="G756" s="2292"/>
      <c r="H756" s="2292"/>
    </row>
    <row r="757" spans="1:8" ht="15.75" customHeight="1">
      <c r="A757" s="2292"/>
      <c r="B757" s="2292"/>
      <c r="C757" s="2292"/>
      <c r="D757" s="2292"/>
      <c r="E757" s="2292"/>
      <c r="F757" s="2292"/>
      <c r="G757" s="2292"/>
      <c r="H757" s="2292"/>
    </row>
    <row r="758" spans="1:8" ht="15.75" customHeight="1">
      <c r="A758" s="2292"/>
      <c r="B758" s="2292"/>
      <c r="C758" s="2292"/>
      <c r="D758" s="2292"/>
      <c r="E758" s="2292"/>
      <c r="F758" s="2292"/>
      <c r="G758" s="2292"/>
      <c r="H758" s="2292"/>
    </row>
    <row r="759" spans="1:8" ht="15.75" customHeight="1">
      <c r="A759" s="2292"/>
      <c r="B759" s="2292"/>
      <c r="C759" s="2292"/>
      <c r="D759" s="2292"/>
      <c r="E759" s="2292"/>
      <c r="F759" s="2292"/>
      <c r="G759" s="2292"/>
      <c r="H759" s="2292"/>
    </row>
    <row r="760" spans="1:8" ht="15.75" customHeight="1">
      <c r="A760" s="2292"/>
      <c r="B760" s="2292"/>
      <c r="C760" s="2292"/>
      <c r="D760" s="2292"/>
      <c r="E760" s="2292"/>
      <c r="F760" s="2292"/>
      <c r="G760" s="2292"/>
      <c r="H760" s="2292"/>
    </row>
    <row r="761" spans="1:8" ht="15.75" customHeight="1">
      <c r="A761" s="2292"/>
      <c r="B761" s="2292"/>
      <c r="C761" s="2292"/>
      <c r="D761" s="2292"/>
      <c r="E761" s="2292"/>
      <c r="F761" s="2292"/>
      <c r="G761" s="2292"/>
      <c r="H761" s="2292"/>
    </row>
    <row r="762" spans="1:8" ht="15.75" customHeight="1">
      <c r="A762" s="2292"/>
      <c r="B762" s="2292"/>
      <c r="C762" s="2292"/>
      <c r="D762" s="2292"/>
      <c r="E762" s="2292"/>
      <c r="F762" s="2292"/>
      <c r="G762" s="2292"/>
      <c r="H762" s="2292"/>
    </row>
    <row r="763" spans="1:8" ht="15.75" customHeight="1">
      <c r="A763" s="2292"/>
      <c r="B763" s="2292"/>
      <c r="C763" s="2292"/>
      <c r="D763" s="2292"/>
      <c r="E763" s="2292"/>
      <c r="F763" s="2292"/>
      <c r="G763" s="2292"/>
      <c r="H763" s="2292"/>
    </row>
    <row r="764" spans="1:8" ht="15.75" customHeight="1">
      <c r="A764" s="2292"/>
      <c r="B764" s="2292"/>
      <c r="C764" s="2292"/>
      <c r="D764" s="2292"/>
      <c r="E764" s="2292"/>
      <c r="F764" s="2292"/>
      <c r="G764" s="2292"/>
      <c r="H764" s="2292"/>
    </row>
    <row r="765" spans="1:8" ht="15.75" customHeight="1">
      <c r="A765" s="2292"/>
      <c r="B765" s="2292"/>
      <c r="C765" s="2292"/>
      <c r="D765" s="2292"/>
      <c r="E765" s="2292"/>
      <c r="F765" s="2292"/>
      <c r="G765" s="2292"/>
      <c r="H765" s="2292"/>
    </row>
    <row r="766" spans="1:8" ht="15.75" customHeight="1">
      <c r="A766" s="2292"/>
      <c r="B766" s="2292"/>
      <c r="C766" s="2292"/>
      <c r="D766" s="2292"/>
      <c r="E766" s="2292"/>
      <c r="F766" s="2292"/>
      <c r="G766" s="2292"/>
      <c r="H766" s="2292"/>
    </row>
    <row r="767" spans="1:8" ht="15.75" customHeight="1">
      <c r="A767" s="2292"/>
      <c r="B767" s="2292"/>
      <c r="C767" s="2292"/>
      <c r="D767" s="2292"/>
      <c r="E767" s="2292"/>
      <c r="F767" s="2292"/>
      <c r="G767" s="2292"/>
      <c r="H767" s="2292"/>
    </row>
    <row r="768" spans="1:8" ht="15.75" customHeight="1">
      <c r="A768" s="2292"/>
      <c r="B768" s="2292"/>
      <c r="C768" s="2292"/>
      <c r="D768" s="2292"/>
      <c r="E768" s="2292"/>
      <c r="F768" s="2292"/>
      <c r="G768" s="2292"/>
      <c r="H768" s="2292"/>
    </row>
    <row r="769" spans="1:8" ht="15.75" customHeight="1">
      <c r="A769" s="2292"/>
      <c r="B769" s="2292"/>
      <c r="C769" s="2292"/>
      <c r="D769" s="2292"/>
      <c r="E769" s="2292"/>
      <c r="F769" s="2292"/>
      <c r="G769" s="2292"/>
      <c r="H769" s="2292"/>
    </row>
    <row r="770" spans="1:8" ht="15.75" customHeight="1">
      <c r="A770" s="2292"/>
      <c r="B770" s="2292"/>
      <c r="C770" s="2292"/>
      <c r="D770" s="2292"/>
      <c r="E770" s="2292"/>
      <c r="F770" s="2292"/>
      <c r="G770" s="2292"/>
      <c r="H770" s="2292"/>
    </row>
    <row r="771" spans="1:8" ht="15.75" customHeight="1">
      <c r="A771" s="2292"/>
      <c r="B771" s="2292"/>
      <c r="C771" s="2292"/>
      <c r="D771" s="2292"/>
      <c r="E771" s="2292"/>
      <c r="F771" s="2292"/>
      <c r="G771" s="2292"/>
      <c r="H771" s="2292"/>
    </row>
    <row r="772" spans="1:8" ht="15.75" customHeight="1">
      <c r="A772" s="2292"/>
      <c r="B772" s="2292"/>
      <c r="C772" s="2292"/>
      <c r="D772" s="2292"/>
      <c r="E772" s="2292"/>
      <c r="F772" s="2292"/>
      <c r="G772" s="2292"/>
      <c r="H772" s="2292"/>
    </row>
    <row r="773" spans="1:8" ht="15.75" customHeight="1">
      <c r="A773" s="2292"/>
      <c r="B773" s="2292"/>
      <c r="C773" s="2292"/>
      <c r="D773" s="2292"/>
      <c r="E773" s="2292"/>
      <c r="F773" s="2292"/>
      <c r="G773" s="2292"/>
      <c r="H773" s="2292"/>
    </row>
    <row r="774" spans="1:8" ht="15.75" customHeight="1">
      <c r="A774" s="2292"/>
      <c r="B774" s="2292"/>
      <c r="C774" s="2292"/>
      <c r="D774" s="2292"/>
      <c r="E774" s="2292"/>
      <c r="F774" s="2292"/>
      <c r="G774" s="2292"/>
      <c r="H774" s="2292"/>
    </row>
    <row r="775" spans="1:8" ht="15.75" customHeight="1">
      <c r="A775" s="2292"/>
      <c r="B775" s="2292"/>
      <c r="C775" s="2292"/>
      <c r="D775" s="2292"/>
      <c r="E775" s="2292"/>
      <c r="F775" s="2292"/>
      <c r="G775" s="2292"/>
      <c r="H775" s="2292"/>
    </row>
    <row r="776" spans="1:8" ht="15.75" customHeight="1">
      <c r="A776" s="2292"/>
      <c r="B776" s="2292"/>
      <c r="C776" s="2292"/>
      <c r="D776" s="2292"/>
      <c r="E776" s="2292"/>
      <c r="F776" s="2292"/>
      <c r="G776" s="2292"/>
      <c r="H776" s="2292"/>
    </row>
    <row r="777" spans="1:8" ht="15.75" customHeight="1">
      <c r="A777" s="2292"/>
      <c r="B777" s="2292"/>
      <c r="C777" s="2292"/>
      <c r="D777" s="2292"/>
      <c r="E777" s="2292"/>
      <c r="F777" s="2292"/>
      <c r="G777" s="2292"/>
      <c r="H777" s="2292"/>
    </row>
    <row r="778" spans="1:8" ht="15.75" customHeight="1">
      <c r="A778" s="2292"/>
      <c r="B778" s="2292"/>
      <c r="C778" s="2292"/>
      <c r="D778" s="2292"/>
      <c r="E778" s="2292"/>
      <c r="F778" s="2292"/>
      <c r="G778" s="2292"/>
      <c r="H778" s="2292"/>
    </row>
    <row r="779" spans="1:8" ht="15.75" customHeight="1">
      <c r="A779" s="2292"/>
      <c r="B779" s="2292"/>
      <c r="C779" s="2292"/>
      <c r="D779" s="2292"/>
      <c r="E779" s="2292"/>
      <c r="F779" s="2292"/>
      <c r="G779" s="2292"/>
      <c r="H779" s="2292"/>
    </row>
    <row r="780" spans="1:8" ht="15.75" customHeight="1">
      <c r="A780" s="2292"/>
      <c r="B780" s="2292"/>
      <c r="C780" s="2292"/>
      <c r="D780" s="2292"/>
      <c r="E780" s="2292"/>
      <c r="F780" s="2292"/>
      <c r="G780" s="2292"/>
      <c r="H780" s="2292"/>
    </row>
    <row r="781" spans="1:8" ht="15.75" customHeight="1">
      <c r="A781" s="2292"/>
      <c r="B781" s="2292"/>
      <c r="C781" s="2292"/>
      <c r="D781" s="2292"/>
      <c r="E781" s="2292"/>
      <c r="F781" s="2292"/>
      <c r="G781" s="2292"/>
      <c r="H781" s="2292"/>
    </row>
    <row r="782" spans="1:8" ht="15.75" customHeight="1">
      <c r="A782" s="2292"/>
      <c r="B782" s="2292"/>
      <c r="C782" s="2292"/>
      <c r="D782" s="2292"/>
      <c r="E782" s="2292"/>
      <c r="F782" s="2292"/>
      <c r="G782" s="2292"/>
      <c r="H782" s="2292"/>
    </row>
    <row r="783" spans="1:8" ht="15.75" customHeight="1">
      <c r="A783" s="2292"/>
      <c r="B783" s="2292"/>
      <c r="C783" s="2292"/>
      <c r="D783" s="2292"/>
      <c r="E783" s="2292"/>
      <c r="F783" s="2292"/>
      <c r="G783" s="2292"/>
      <c r="H783" s="2292"/>
    </row>
    <row r="784" spans="1:8" ht="15.75" customHeight="1">
      <c r="A784" s="2292"/>
      <c r="B784" s="2292"/>
      <c r="C784" s="2292"/>
      <c r="D784" s="2292"/>
      <c r="E784" s="2292"/>
      <c r="F784" s="2292"/>
      <c r="G784" s="2292"/>
      <c r="H784" s="2292"/>
    </row>
    <row r="785" spans="1:8" ht="15.75" customHeight="1">
      <c r="A785" s="2292"/>
      <c r="B785" s="2292"/>
      <c r="C785" s="2292"/>
      <c r="D785" s="2292"/>
      <c r="E785" s="2292"/>
      <c r="F785" s="2292"/>
      <c r="G785" s="2292"/>
      <c r="H785" s="2292"/>
    </row>
    <row r="786" spans="1:8" ht="15.75" customHeight="1">
      <c r="A786" s="2292"/>
      <c r="B786" s="2292"/>
      <c r="C786" s="2292"/>
      <c r="D786" s="2292"/>
      <c r="E786" s="2292"/>
      <c r="F786" s="2292"/>
      <c r="G786" s="2292"/>
      <c r="H786" s="2292"/>
    </row>
    <row r="787" spans="1:8" ht="15.75" customHeight="1">
      <c r="A787" s="2292"/>
      <c r="B787" s="2292"/>
      <c r="C787" s="2292"/>
      <c r="D787" s="2292"/>
      <c r="E787" s="2292"/>
      <c r="F787" s="2292"/>
      <c r="G787" s="2292"/>
      <c r="H787" s="2292"/>
    </row>
    <row r="788" spans="1:8" ht="15.75" customHeight="1">
      <c r="A788" s="2292"/>
      <c r="B788" s="2292"/>
      <c r="C788" s="2292"/>
      <c r="D788" s="2292"/>
      <c r="E788" s="2292"/>
      <c r="F788" s="2292"/>
      <c r="G788" s="2292"/>
      <c r="H788" s="2292"/>
    </row>
    <row r="789" spans="1:8" ht="15.75" customHeight="1">
      <c r="A789" s="2292"/>
      <c r="B789" s="2292"/>
      <c r="C789" s="2292"/>
      <c r="D789" s="2292"/>
      <c r="E789" s="2292"/>
      <c r="F789" s="2292"/>
      <c r="G789" s="2292"/>
      <c r="H789" s="2292"/>
    </row>
    <row r="790" spans="1:8" ht="15.75" customHeight="1">
      <c r="A790" s="2292"/>
      <c r="B790" s="2292"/>
      <c r="C790" s="2292"/>
      <c r="D790" s="2292"/>
      <c r="E790" s="2292"/>
      <c r="F790" s="2292"/>
      <c r="G790" s="2292"/>
      <c r="H790" s="2292"/>
    </row>
    <row r="791" spans="1:8" ht="15.75" customHeight="1">
      <c r="A791" s="2292"/>
      <c r="B791" s="2292"/>
      <c r="C791" s="2292"/>
      <c r="D791" s="2292"/>
      <c r="E791" s="2292"/>
      <c r="F791" s="2292"/>
      <c r="G791" s="2292"/>
      <c r="H791" s="2292"/>
    </row>
    <row r="792" spans="1:8" ht="15.75" customHeight="1">
      <c r="A792" s="2292"/>
      <c r="B792" s="2292"/>
      <c r="C792" s="2292"/>
      <c r="D792" s="2292"/>
      <c r="E792" s="2292"/>
      <c r="F792" s="2292"/>
      <c r="G792" s="2292"/>
      <c r="H792" s="2292"/>
    </row>
    <row r="793" spans="1:8" ht="15.75" customHeight="1">
      <c r="A793" s="2292"/>
      <c r="B793" s="2292"/>
      <c r="C793" s="2292"/>
      <c r="D793" s="2292"/>
      <c r="E793" s="2292"/>
      <c r="F793" s="2292"/>
      <c r="G793" s="2292"/>
      <c r="H793" s="2292"/>
    </row>
    <row r="794" spans="1:8" ht="15.75" customHeight="1">
      <c r="A794" s="2292"/>
      <c r="B794" s="2292"/>
      <c r="C794" s="2292"/>
      <c r="D794" s="2292"/>
      <c r="E794" s="2292"/>
      <c r="F794" s="2292"/>
      <c r="G794" s="2292"/>
      <c r="H794" s="2292"/>
    </row>
    <row r="795" spans="1:8" ht="15.75" customHeight="1">
      <c r="A795" s="2292"/>
      <c r="B795" s="2292"/>
      <c r="C795" s="2292"/>
      <c r="D795" s="2292"/>
      <c r="E795" s="2292"/>
      <c r="F795" s="2292"/>
      <c r="G795" s="2292"/>
      <c r="H795" s="2292"/>
    </row>
    <row r="796" spans="1:8" ht="15.75" customHeight="1">
      <c r="A796" s="2292"/>
      <c r="B796" s="2292"/>
      <c r="C796" s="2292"/>
      <c r="D796" s="2292"/>
      <c r="E796" s="2292"/>
      <c r="F796" s="2292"/>
      <c r="G796" s="2292"/>
      <c r="H796" s="2292"/>
    </row>
    <row r="797" spans="1:8" ht="15.75" customHeight="1">
      <c r="A797" s="2292"/>
      <c r="B797" s="2292"/>
      <c r="C797" s="2292"/>
      <c r="D797" s="2292"/>
      <c r="E797" s="2292"/>
      <c r="F797" s="2292"/>
      <c r="G797" s="2292"/>
      <c r="H797" s="2292"/>
    </row>
    <row r="798" spans="1:8" ht="15.75" customHeight="1">
      <c r="A798" s="2292"/>
      <c r="B798" s="2292"/>
      <c r="C798" s="2292"/>
      <c r="D798" s="2292"/>
      <c r="E798" s="2292"/>
      <c r="F798" s="2292"/>
      <c r="G798" s="2292"/>
      <c r="H798" s="2292"/>
    </row>
    <row r="799" spans="1:8" ht="15.75" customHeight="1">
      <c r="A799" s="2292"/>
      <c r="B799" s="2292"/>
      <c r="C799" s="2292"/>
      <c r="D799" s="2292"/>
      <c r="E799" s="2292"/>
      <c r="F799" s="2292"/>
      <c r="G799" s="2292"/>
      <c r="H799" s="2292"/>
    </row>
    <row r="800" spans="1:8" ht="15.75" customHeight="1">
      <c r="A800" s="2292"/>
      <c r="B800" s="2292"/>
      <c r="C800" s="2292"/>
      <c r="D800" s="2292"/>
      <c r="E800" s="2292"/>
      <c r="F800" s="2292"/>
      <c r="G800" s="2292"/>
      <c r="H800" s="2292"/>
    </row>
    <row r="801" spans="1:8" ht="15.75" customHeight="1">
      <c r="A801" s="2292"/>
      <c r="B801" s="2292"/>
      <c r="C801" s="2292"/>
      <c r="D801" s="2292"/>
      <c r="E801" s="2292"/>
      <c r="F801" s="2292"/>
      <c r="G801" s="2292"/>
      <c r="H801" s="2292"/>
    </row>
    <row r="802" spans="1:8" ht="15.75" customHeight="1">
      <c r="A802" s="2292"/>
      <c r="B802" s="2292"/>
      <c r="C802" s="2292"/>
      <c r="D802" s="2292"/>
      <c r="E802" s="2292"/>
      <c r="F802" s="2292"/>
      <c r="G802" s="2292"/>
      <c r="H802" s="2292"/>
    </row>
    <row r="803" spans="1:8" ht="15.75" customHeight="1">
      <c r="A803" s="2292"/>
      <c r="B803" s="2292"/>
      <c r="C803" s="2292"/>
      <c r="D803" s="2292"/>
      <c r="E803" s="2292"/>
      <c r="F803" s="2292"/>
      <c r="G803" s="2292"/>
      <c r="H803" s="2292"/>
    </row>
    <row r="804" spans="1:8" ht="15.75" customHeight="1">
      <c r="A804" s="2292"/>
      <c r="B804" s="2292"/>
      <c r="C804" s="2292"/>
      <c r="D804" s="2292"/>
      <c r="E804" s="2292"/>
      <c r="F804" s="2292"/>
      <c r="G804" s="2292"/>
      <c r="H804" s="2292"/>
    </row>
    <row r="805" spans="1:8" ht="15.75" customHeight="1">
      <c r="A805" s="2292"/>
      <c r="B805" s="2292"/>
      <c r="C805" s="2292"/>
      <c r="D805" s="2292"/>
      <c r="E805" s="2292"/>
      <c r="F805" s="2292"/>
      <c r="G805" s="2292"/>
      <c r="H805" s="2292"/>
    </row>
    <row r="806" spans="1:8" ht="15.75" customHeight="1">
      <c r="A806" s="2292"/>
      <c r="B806" s="2292"/>
      <c r="C806" s="2292"/>
      <c r="D806" s="2292"/>
      <c r="E806" s="2292"/>
      <c r="F806" s="2292"/>
      <c r="G806" s="2292"/>
      <c r="H806" s="2292"/>
    </row>
    <row r="807" spans="1:8" ht="15.75" customHeight="1">
      <c r="A807" s="2292"/>
      <c r="B807" s="2292"/>
      <c r="C807" s="2292"/>
      <c r="D807" s="2292"/>
      <c r="E807" s="2292"/>
      <c r="F807" s="2292"/>
      <c r="G807" s="2292"/>
      <c r="H807" s="2292"/>
    </row>
    <row r="808" spans="1:8" ht="15.75" customHeight="1">
      <c r="A808" s="2292"/>
      <c r="B808" s="2292"/>
      <c r="C808" s="2292"/>
      <c r="D808" s="2292"/>
      <c r="E808" s="2292"/>
      <c r="F808" s="2292"/>
      <c r="G808" s="2292"/>
      <c r="H808" s="2292"/>
    </row>
    <row r="809" spans="1:8" ht="15.75" customHeight="1">
      <c r="A809" s="2292"/>
      <c r="B809" s="2292"/>
      <c r="C809" s="2292"/>
      <c r="D809" s="2292"/>
      <c r="E809" s="2292"/>
      <c r="F809" s="2292"/>
      <c r="G809" s="2292"/>
      <c r="H809" s="2292"/>
    </row>
    <row r="810" spans="1:8" ht="15.75" customHeight="1">
      <c r="A810" s="2292"/>
      <c r="B810" s="2292"/>
      <c r="C810" s="2292"/>
      <c r="D810" s="2292"/>
      <c r="E810" s="2292"/>
      <c r="F810" s="2292"/>
      <c r="G810" s="2292"/>
      <c r="H810" s="2292"/>
    </row>
    <row r="811" spans="1:8" ht="15.75" customHeight="1">
      <c r="A811" s="2292"/>
      <c r="B811" s="2292"/>
      <c r="C811" s="2292"/>
      <c r="D811" s="2292"/>
      <c r="E811" s="2292"/>
      <c r="F811" s="2292"/>
      <c r="G811" s="2292"/>
      <c r="H811" s="2292"/>
    </row>
    <row r="812" spans="1:8" ht="15.75" customHeight="1">
      <c r="A812" s="2292"/>
      <c r="B812" s="2292"/>
      <c r="C812" s="2292"/>
      <c r="D812" s="2292"/>
      <c r="E812" s="2292"/>
      <c r="F812" s="2292"/>
      <c r="G812" s="2292"/>
      <c r="H812" s="2292"/>
    </row>
    <row r="813" spans="1:8" ht="15.75" customHeight="1">
      <c r="A813" s="2292"/>
      <c r="B813" s="2292"/>
      <c r="C813" s="2292"/>
      <c r="D813" s="2292"/>
      <c r="E813" s="2292"/>
      <c r="F813" s="2292"/>
      <c r="G813" s="2292"/>
      <c r="H813" s="2292"/>
    </row>
    <row r="814" spans="1:8" ht="15.75" customHeight="1">
      <c r="A814" s="2292"/>
      <c r="B814" s="2292"/>
      <c r="C814" s="2292"/>
      <c r="D814" s="2292"/>
      <c r="E814" s="2292"/>
      <c r="F814" s="2292"/>
      <c r="G814" s="2292"/>
      <c r="H814" s="2292"/>
    </row>
    <row r="815" spans="1:8" ht="15.75" customHeight="1">
      <c r="A815" s="2292"/>
      <c r="B815" s="2292"/>
      <c r="C815" s="2292"/>
      <c r="D815" s="2292"/>
      <c r="E815" s="2292"/>
      <c r="F815" s="2292"/>
      <c r="G815" s="2292"/>
      <c r="H815" s="2292"/>
    </row>
    <row r="816" spans="1:8" ht="15.75" customHeight="1">
      <c r="A816" s="2292"/>
      <c r="B816" s="2292"/>
      <c r="C816" s="2292"/>
      <c r="D816" s="2292"/>
      <c r="E816" s="2292"/>
      <c r="F816" s="2292"/>
      <c r="G816" s="2292"/>
      <c r="H816" s="2292"/>
    </row>
    <row r="817" spans="1:8" ht="15.75" customHeight="1">
      <c r="A817" s="2292"/>
      <c r="B817" s="2292"/>
      <c r="C817" s="2292"/>
      <c r="D817" s="2292"/>
      <c r="E817" s="2292"/>
      <c r="F817" s="2292"/>
      <c r="G817" s="2292"/>
      <c r="H817" s="2292"/>
    </row>
    <row r="818" spans="1:8" ht="15.75" customHeight="1">
      <c r="A818" s="2292"/>
      <c r="B818" s="2292"/>
      <c r="C818" s="2292"/>
      <c r="D818" s="2292"/>
      <c r="E818" s="2292"/>
      <c r="F818" s="2292"/>
      <c r="G818" s="2292"/>
      <c r="H818" s="2292"/>
    </row>
    <row r="819" spans="1:8" ht="15.75" customHeight="1">
      <c r="A819" s="2292"/>
      <c r="B819" s="2292"/>
      <c r="C819" s="2292"/>
      <c r="D819" s="2292"/>
      <c r="E819" s="2292"/>
      <c r="F819" s="2292"/>
      <c r="G819" s="2292"/>
      <c r="H819" s="2292"/>
    </row>
    <row r="820" spans="1:8" ht="15.75" customHeight="1">
      <c r="A820" s="2292"/>
      <c r="B820" s="2292"/>
      <c r="C820" s="2292"/>
      <c r="D820" s="2292"/>
      <c r="E820" s="2292"/>
      <c r="F820" s="2292"/>
      <c r="G820" s="2292"/>
      <c r="H820" s="2292"/>
    </row>
    <row r="821" spans="1:8" ht="15.75" customHeight="1">
      <c r="A821" s="2292"/>
      <c r="B821" s="2292"/>
      <c r="C821" s="2292"/>
      <c r="D821" s="2292"/>
      <c r="E821" s="2292"/>
      <c r="F821" s="2292"/>
      <c r="G821" s="2292"/>
      <c r="H821" s="2292"/>
    </row>
    <row r="822" spans="1:8" ht="15.75" customHeight="1">
      <c r="A822" s="2292"/>
      <c r="B822" s="2292"/>
      <c r="C822" s="2292"/>
      <c r="D822" s="2292"/>
      <c r="E822" s="2292"/>
      <c r="F822" s="2292"/>
      <c r="G822" s="2292"/>
      <c r="H822" s="2292"/>
    </row>
    <row r="823" spans="1:8" ht="15.75" customHeight="1">
      <c r="A823" s="2292"/>
      <c r="B823" s="2292"/>
      <c r="C823" s="2292"/>
      <c r="D823" s="2292"/>
      <c r="E823" s="2292"/>
      <c r="F823" s="2292"/>
      <c r="G823" s="2292"/>
      <c r="H823" s="2292"/>
    </row>
    <row r="824" spans="1:8" ht="15.75" customHeight="1">
      <c r="A824" s="2292"/>
      <c r="B824" s="2292"/>
      <c r="C824" s="2292"/>
      <c r="D824" s="2292"/>
      <c r="E824" s="2292"/>
      <c r="F824" s="2292"/>
      <c r="G824" s="2292"/>
      <c r="H824" s="2292"/>
    </row>
    <row r="825" spans="1:8" ht="15.75" customHeight="1">
      <c r="A825" s="2292"/>
      <c r="B825" s="2292"/>
      <c r="C825" s="2292"/>
      <c r="D825" s="2292"/>
      <c r="E825" s="2292"/>
      <c r="F825" s="2292"/>
      <c r="G825" s="2292"/>
      <c r="H825" s="2292"/>
    </row>
    <row r="826" spans="1:8" ht="15.75" customHeight="1">
      <c r="A826" s="2292"/>
      <c r="B826" s="2292"/>
      <c r="C826" s="2292"/>
      <c r="D826" s="2292"/>
      <c r="E826" s="2292"/>
      <c r="F826" s="2292"/>
      <c r="G826" s="2292"/>
      <c r="H826" s="2292"/>
    </row>
    <row r="827" spans="1:8" ht="15.75" customHeight="1">
      <c r="A827" s="2292"/>
      <c r="B827" s="2292"/>
      <c r="C827" s="2292"/>
      <c r="D827" s="2292"/>
      <c r="E827" s="2292"/>
      <c r="F827" s="2292"/>
      <c r="G827" s="2292"/>
      <c r="H827" s="2292"/>
    </row>
    <row r="828" spans="1:8" ht="15.75" customHeight="1">
      <c r="A828" s="2292"/>
      <c r="B828" s="2292"/>
      <c r="C828" s="2292"/>
      <c r="D828" s="2292"/>
      <c r="E828" s="2292"/>
      <c r="F828" s="2292"/>
      <c r="G828" s="2292"/>
      <c r="H828" s="2292"/>
    </row>
    <row r="829" spans="1:8" ht="15.75" customHeight="1">
      <c r="A829" s="2292"/>
      <c r="B829" s="2292"/>
      <c r="C829" s="2292"/>
      <c r="D829" s="2292"/>
      <c r="E829" s="2292"/>
      <c r="F829" s="2292"/>
      <c r="G829" s="2292"/>
      <c r="H829" s="2292"/>
    </row>
    <row r="830" spans="1:8" ht="15.75" customHeight="1">
      <c r="A830" s="2292"/>
      <c r="B830" s="2292"/>
      <c r="C830" s="2292"/>
      <c r="D830" s="2292"/>
      <c r="E830" s="2292"/>
      <c r="F830" s="2292"/>
      <c r="G830" s="2292"/>
      <c r="H830" s="2292"/>
    </row>
    <row r="831" spans="1:8" ht="15.75" customHeight="1">
      <c r="A831" s="2292"/>
      <c r="B831" s="2292"/>
      <c r="C831" s="2292"/>
      <c r="D831" s="2292"/>
      <c r="E831" s="2292"/>
      <c r="F831" s="2292"/>
      <c r="G831" s="2292"/>
      <c r="H831" s="2292"/>
    </row>
    <row r="832" spans="1:8" ht="15.75" customHeight="1">
      <c r="A832" s="2292"/>
      <c r="B832" s="2292"/>
      <c r="C832" s="2292"/>
      <c r="D832" s="2292"/>
      <c r="E832" s="2292"/>
      <c r="F832" s="2292"/>
      <c r="G832" s="2292"/>
      <c r="H832" s="2292"/>
    </row>
    <row r="833" spans="1:8" ht="15.75" customHeight="1">
      <c r="A833" s="2292"/>
      <c r="B833" s="2292"/>
      <c r="C833" s="2292"/>
      <c r="D833" s="2292"/>
      <c r="E833" s="2292"/>
      <c r="F833" s="2292"/>
      <c r="G833" s="2292"/>
      <c r="H833" s="2292"/>
    </row>
    <row r="834" spans="1:8" ht="15.75" customHeight="1">
      <c r="A834" s="2292"/>
      <c r="B834" s="2292"/>
      <c r="C834" s="2292"/>
      <c r="D834" s="2292"/>
      <c r="E834" s="2292"/>
      <c r="F834" s="2292"/>
      <c r="G834" s="2292"/>
      <c r="H834" s="2292"/>
    </row>
    <row r="835" spans="1:8" ht="15.75" customHeight="1">
      <c r="A835" s="2292"/>
      <c r="B835" s="2292"/>
      <c r="C835" s="2292"/>
      <c r="D835" s="2292"/>
      <c r="E835" s="2292"/>
      <c r="F835" s="2292"/>
      <c r="G835" s="2292"/>
      <c r="H835" s="2292"/>
    </row>
    <row r="836" spans="1:8" ht="15.75" customHeight="1">
      <c r="A836" s="2292"/>
      <c r="B836" s="2292"/>
      <c r="C836" s="2292"/>
      <c r="D836" s="2292"/>
      <c r="E836" s="2292"/>
      <c r="F836" s="2292"/>
      <c r="G836" s="2292"/>
      <c r="H836" s="2292"/>
    </row>
    <row r="837" spans="1:8" ht="15.75" customHeight="1">
      <c r="A837" s="2292"/>
      <c r="B837" s="2292"/>
      <c r="C837" s="2292"/>
      <c r="D837" s="2292"/>
      <c r="E837" s="2292"/>
      <c r="F837" s="2292"/>
      <c r="G837" s="2292"/>
      <c r="H837" s="2292"/>
    </row>
    <row r="838" spans="1:8" ht="15.75" customHeight="1">
      <c r="A838" s="2292"/>
      <c r="B838" s="2292"/>
      <c r="C838" s="2292"/>
      <c r="D838" s="2292"/>
      <c r="E838" s="2292"/>
      <c r="F838" s="2292"/>
      <c r="G838" s="2292"/>
      <c r="H838" s="2292"/>
    </row>
    <row r="839" spans="1:8" ht="15.75" customHeight="1">
      <c r="A839" s="2292"/>
      <c r="B839" s="2292"/>
      <c r="C839" s="2292"/>
      <c r="D839" s="2292"/>
      <c r="E839" s="2292"/>
      <c r="F839" s="2292"/>
      <c r="G839" s="2292"/>
      <c r="H839" s="2292"/>
    </row>
    <row r="840" spans="1:8" ht="15.75" customHeight="1">
      <c r="A840" s="2292"/>
      <c r="B840" s="2292"/>
      <c r="C840" s="2292"/>
      <c r="D840" s="2292"/>
      <c r="E840" s="2292"/>
      <c r="F840" s="2292"/>
      <c r="G840" s="2292"/>
      <c r="H840" s="2292"/>
    </row>
    <row r="841" spans="1:8" ht="15.75" customHeight="1">
      <c r="A841" s="2292"/>
      <c r="B841" s="2292"/>
      <c r="C841" s="2292"/>
      <c r="D841" s="2292"/>
      <c r="E841" s="2292"/>
      <c r="F841" s="2292"/>
      <c r="G841" s="2292"/>
      <c r="H841" s="2292"/>
    </row>
    <row r="842" spans="1:8" ht="15.75" customHeight="1">
      <c r="A842" s="2292"/>
      <c r="B842" s="2292"/>
      <c r="C842" s="2292"/>
      <c r="D842" s="2292"/>
      <c r="E842" s="2292"/>
      <c r="F842" s="2292"/>
      <c r="G842" s="2292"/>
      <c r="H842" s="2292"/>
    </row>
    <row r="843" spans="1:8" ht="15.75" customHeight="1">
      <c r="A843" s="2292"/>
      <c r="B843" s="2292"/>
      <c r="C843" s="2292"/>
      <c r="D843" s="2292"/>
      <c r="E843" s="2292"/>
      <c r="F843" s="2292"/>
      <c r="G843" s="2292"/>
      <c r="H843" s="2292"/>
    </row>
    <row r="844" spans="1:8" ht="15.75" customHeight="1">
      <c r="A844" s="2292"/>
      <c r="B844" s="2292"/>
      <c r="C844" s="2292"/>
      <c r="D844" s="2292"/>
      <c r="E844" s="2292"/>
      <c r="F844" s="2292"/>
      <c r="G844" s="2292"/>
      <c r="H844" s="2292"/>
    </row>
    <row r="845" spans="1:8" ht="15.75" customHeight="1">
      <c r="A845" s="2292"/>
      <c r="B845" s="2292"/>
      <c r="C845" s="2292"/>
      <c r="D845" s="2292"/>
      <c r="E845" s="2292"/>
      <c r="F845" s="2292"/>
      <c r="G845" s="2292"/>
      <c r="H845" s="2292"/>
    </row>
    <row r="846" spans="1:8" ht="15.75" customHeight="1">
      <c r="A846" s="2292"/>
      <c r="B846" s="2292"/>
      <c r="C846" s="2292"/>
      <c r="D846" s="2292"/>
      <c r="E846" s="2292"/>
      <c r="F846" s="2292"/>
      <c r="G846" s="2292"/>
      <c r="H846" s="2292"/>
    </row>
    <row r="847" spans="1:8" ht="15.75" customHeight="1">
      <c r="A847" s="2292"/>
      <c r="B847" s="2292"/>
      <c r="C847" s="2292"/>
      <c r="D847" s="2292"/>
      <c r="E847" s="2292"/>
      <c r="F847" s="2292"/>
      <c r="G847" s="2292"/>
      <c r="H847" s="2292"/>
    </row>
    <row r="848" spans="1:8" ht="15.75" customHeight="1">
      <c r="A848" s="2292"/>
      <c r="B848" s="2292"/>
      <c r="C848" s="2292"/>
      <c r="D848" s="2292"/>
      <c r="E848" s="2292"/>
      <c r="F848" s="2292"/>
      <c r="G848" s="2292"/>
      <c r="H848" s="2292"/>
    </row>
    <row r="849" spans="1:8" ht="15.75" customHeight="1">
      <c r="A849" s="2292"/>
      <c r="B849" s="2292"/>
      <c r="C849" s="2292"/>
      <c r="D849" s="2292"/>
      <c r="E849" s="2292"/>
      <c r="F849" s="2292"/>
      <c r="G849" s="2292"/>
      <c r="H849" s="2292"/>
    </row>
    <row r="850" spans="1:8" ht="15.75" customHeight="1">
      <c r="A850" s="2292"/>
      <c r="B850" s="2292"/>
      <c r="C850" s="2292"/>
      <c r="D850" s="2292"/>
      <c r="E850" s="2292"/>
      <c r="F850" s="2292"/>
      <c r="G850" s="2292"/>
      <c r="H850" s="2292"/>
    </row>
    <row r="851" spans="1:8" ht="15.75" customHeight="1">
      <c r="A851" s="2292"/>
      <c r="B851" s="2292"/>
      <c r="C851" s="2292"/>
      <c r="D851" s="2292"/>
      <c r="E851" s="2292"/>
      <c r="F851" s="2292"/>
      <c r="G851" s="2292"/>
      <c r="H851" s="2292"/>
    </row>
    <row r="852" spans="1:8" ht="15.75" customHeight="1">
      <c r="A852" s="2292"/>
      <c r="B852" s="2292"/>
      <c r="C852" s="2292"/>
      <c r="D852" s="2292"/>
      <c r="E852" s="2292"/>
      <c r="F852" s="2292"/>
      <c r="G852" s="2292"/>
      <c r="H852" s="2292"/>
    </row>
    <row r="853" spans="1:8" ht="15.75" customHeight="1">
      <c r="A853" s="2292"/>
      <c r="B853" s="2292"/>
      <c r="C853" s="2292"/>
      <c r="D853" s="2292"/>
      <c r="E853" s="2292"/>
      <c r="F853" s="2292"/>
      <c r="G853" s="2292"/>
      <c r="H853" s="2292"/>
    </row>
    <row r="854" spans="1:8" ht="15.75" customHeight="1">
      <c r="A854" s="2292"/>
      <c r="B854" s="2292"/>
      <c r="C854" s="2292"/>
      <c r="D854" s="2292"/>
      <c r="E854" s="2292"/>
      <c r="F854" s="2292"/>
      <c r="G854" s="2292"/>
      <c r="H854" s="2292"/>
    </row>
    <row r="855" spans="1:8" ht="15.75" customHeight="1">
      <c r="A855" s="2292"/>
      <c r="B855" s="2292"/>
      <c r="C855" s="2292"/>
      <c r="D855" s="2292"/>
      <c r="E855" s="2292"/>
      <c r="F855" s="2292"/>
      <c r="G855" s="2292"/>
      <c r="H855" s="2292"/>
    </row>
    <row r="856" spans="1:8" ht="15.75" customHeight="1">
      <c r="A856" s="2292"/>
      <c r="B856" s="2292"/>
      <c r="C856" s="2292"/>
      <c r="D856" s="2292"/>
      <c r="E856" s="2292"/>
      <c r="F856" s="2292"/>
      <c r="G856" s="2292"/>
      <c r="H856" s="2292"/>
    </row>
    <row r="857" spans="1:8" ht="15.75" customHeight="1">
      <c r="A857" s="2292"/>
      <c r="B857" s="2292"/>
      <c r="C857" s="2292"/>
      <c r="D857" s="2292"/>
      <c r="E857" s="2292"/>
      <c r="F857" s="2292"/>
      <c r="G857" s="2292"/>
      <c r="H857" s="2292"/>
    </row>
    <row r="858" spans="1:8" ht="15.75" customHeight="1">
      <c r="A858" s="2292"/>
      <c r="B858" s="2292"/>
      <c r="C858" s="2292"/>
      <c r="D858" s="2292"/>
      <c r="E858" s="2292"/>
      <c r="F858" s="2292"/>
      <c r="G858" s="2292"/>
      <c r="H858" s="2292"/>
    </row>
    <row r="859" spans="1:8" ht="15.75" customHeight="1">
      <c r="A859" s="2292"/>
      <c r="B859" s="2292"/>
      <c r="C859" s="2292"/>
      <c r="D859" s="2292"/>
      <c r="E859" s="2292"/>
      <c r="F859" s="2292"/>
      <c r="G859" s="2292"/>
      <c r="H859" s="2292"/>
    </row>
    <row r="860" spans="1:8" ht="15.75" customHeight="1">
      <c r="A860" s="2292"/>
      <c r="B860" s="2292"/>
      <c r="C860" s="2292"/>
      <c r="D860" s="2292"/>
      <c r="E860" s="2292"/>
      <c r="F860" s="2292"/>
      <c r="G860" s="2292"/>
      <c r="H860" s="2292"/>
    </row>
    <row r="861" spans="1:8" ht="15.75" customHeight="1">
      <c r="A861" s="2292"/>
      <c r="B861" s="2292"/>
      <c r="C861" s="2292"/>
      <c r="D861" s="2292"/>
      <c r="E861" s="2292"/>
      <c r="F861" s="2292"/>
      <c r="G861" s="2292"/>
      <c r="H861" s="2292"/>
    </row>
    <row r="862" spans="1:8" ht="15.75" customHeight="1">
      <c r="A862" s="2292"/>
      <c r="B862" s="2292"/>
      <c r="C862" s="2292"/>
      <c r="D862" s="2292"/>
      <c r="E862" s="2292"/>
      <c r="F862" s="2292"/>
      <c r="G862" s="2292"/>
      <c r="H862" s="2292"/>
    </row>
    <row r="863" spans="1:8" ht="15.75" customHeight="1">
      <c r="A863" s="2292"/>
      <c r="B863" s="2292"/>
      <c r="C863" s="2292"/>
      <c r="D863" s="2292"/>
      <c r="E863" s="2292"/>
      <c r="F863" s="2292"/>
      <c r="G863" s="2292"/>
      <c r="H863" s="2292"/>
    </row>
    <row r="864" spans="1:8" ht="15.75" customHeight="1">
      <c r="A864" s="2292"/>
      <c r="B864" s="2292"/>
      <c r="C864" s="2292"/>
      <c r="D864" s="2292"/>
      <c r="E864" s="2292"/>
      <c r="F864" s="2292"/>
      <c r="G864" s="2292"/>
      <c r="H864" s="2292"/>
    </row>
    <row r="865" spans="1:8" ht="15.75" customHeight="1">
      <c r="A865" s="2292"/>
      <c r="B865" s="2292"/>
      <c r="C865" s="2292"/>
      <c r="D865" s="2292"/>
      <c r="E865" s="2292"/>
      <c r="F865" s="2292"/>
      <c r="G865" s="2292"/>
      <c r="H865" s="2292"/>
    </row>
    <row r="866" spans="1:8" ht="15.75" customHeight="1">
      <c r="A866" s="2292"/>
      <c r="B866" s="2292"/>
      <c r="C866" s="2292"/>
      <c r="D866" s="2292"/>
      <c r="E866" s="2292"/>
      <c r="F866" s="2292"/>
      <c r="G866" s="2292"/>
      <c r="H866" s="2292"/>
    </row>
    <row r="867" spans="1:8" ht="15.75" customHeight="1">
      <c r="A867" s="2292"/>
      <c r="B867" s="2292"/>
      <c r="C867" s="2292"/>
      <c r="D867" s="2292"/>
      <c r="E867" s="2292"/>
      <c r="F867" s="2292"/>
      <c r="G867" s="2292"/>
      <c r="H867" s="2292"/>
    </row>
    <row r="868" spans="1:8" ht="15.75" customHeight="1">
      <c r="A868" s="2292"/>
      <c r="B868" s="2292"/>
      <c r="C868" s="2292"/>
      <c r="D868" s="2292"/>
      <c r="E868" s="2292"/>
      <c r="F868" s="2292"/>
      <c r="G868" s="2292"/>
      <c r="H868" s="2292"/>
    </row>
    <row r="869" spans="1:8" ht="15.75" customHeight="1">
      <c r="A869" s="2292"/>
      <c r="B869" s="2292"/>
      <c r="C869" s="2292"/>
      <c r="D869" s="2292"/>
      <c r="E869" s="2292"/>
      <c r="F869" s="2292"/>
      <c r="G869" s="2292"/>
      <c r="H869" s="2292"/>
    </row>
    <row r="870" spans="1:8" ht="15.75" customHeight="1">
      <c r="A870" s="2292"/>
      <c r="B870" s="2292"/>
      <c r="C870" s="2292"/>
      <c r="D870" s="2292"/>
      <c r="E870" s="2292"/>
      <c r="F870" s="2292"/>
      <c r="G870" s="2292"/>
      <c r="H870" s="2292"/>
    </row>
    <row r="871" spans="1:8" ht="15.75" customHeight="1">
      <c r="A871" s="2292"/>
      <c r="B871" s="2292"/>
      <c r="C871" s="2292"/>
      <c r="D871" s="2292"/>
      <c r="E871" s="2292"/>
      <c r="F871" s="2292"/>
      <c r="G871" s="2292"/>
      <c r="H871" s="2292"/>
    </row>
    <row r="872" spans="1:8" ht="15.75" customHeight="1">
      <c r="A872" s="2292"/>
      <c r="B872" s="2292"/>
      <c r="C872" s="2292"/>
      <c r="D872" s="2292"/>
      <c r="E872" s="2292"/>
      <c r="F872" s="2292"/>
      <c r="G872" s="2292"/>
      <c r="H872" s="2292"/>
    </row>
    <row r="873" spans="1:8" ht="15.75" customHeight="1">
      <c r="A873" s="2292"/>
      <c r="B873" s="2292"/>
      <c r="C873" s="2292"/>
      <c r="D873" s="2292"/>
      <c r="E873" s="2292"/>
      <c r="F873" s="2292"/>
      <c r="G873" s="2292"/>
      <c r="H873" s="2292"/>
    </row>
    <row r="874" spans="1:8" ht="15.75" customHeight="1">
      <c r="A874" s="2292"/>
      <c r="B874" s="2292"/>
      <c r="C874" s="2292"/>
      <c r="D874" s="2292"/>
      <c r="E874" s="2292"/>
      <c r="F874" s="2292"/>
      <c r="G874" s="2292"/>
      <c r="H874" s="2292"/>
    </row>
    <row r="875" spans="1:8" ht="15.75" customHeight="1">
      <c r="A875" s="2292"/>
      <c r="B875" s="2292"/>
      <c r="C875" s="2292"/>
      <c r="D875" s="2292"/>
      <c r="E875" s="2292"/>
      <c r="F875" s="2292"/>
      <c r="G875" s="2292"/>
      <c r="H875" s="2292"/>
    </row>
    <row r="876" spans="1:8" ht="15.75" customHeight="1">
      <c r="A876" s="2292"/>
      <c r="B876" s="2292"/>
      <c r="C876" s="2292"/>
      <c r="D876" s="2292"/>
      <c r="E876" s="2292"/>
      <c r="F876" s="2292"/>
      <c r="G876" s="2292"/>
      <c r="H876" s="2292"/>
    </row>
    <row r="877" spans="1:8" ht="15.75" customHeight="1">
      <c r="A877" s="2292"/>
      <c r="B877" s="2292"/>
      <c r="C877" s="2292"/>
      <c r="D877" s="2292"/>
      <c r="E877" s="2292"/>
      <c r="F877" s="2292"/>
      <c r="G877" s="2292"/>
      <c r="H877" s="2292"/>
    </row>
    <row r="878" spans="1:8" ht="15.75" customHeight="1">
      <c r="A878" s="2292"/>
      <c r="B878" s="2292"/>
      <c r="C878" s="2292"/>
      <c r="D878" s="2292"/>
      <c r="E878" s="2292"/>
      <c r="F878" s="2292"/>
      <c r="G878" s="2292"/>
      <c r="H878" s="2292"/>
    </row>
    <row r="879" spans="1:8" ht="15.75" customHeight="1">
      <c r="A879" s="2292"/>
      <c r="B879" s="2292"/>
      <c r="C879" s="2292"/>
      <c r="D879" s="2292"/>
      <c r="E879" s="2292"/>
      <c r="F879" s="2292"/>
      <c r="G879" s="2292"/>
      <c r="H879" s="2292"/>
    </row>
    <row r="880" spans="1:8" ht="15.75" customHeight="1">
      <c r="A880" s="2292"/>
      <c r="B880" s="2292"/>
      <c r="C880" s="2292"/>
      <c r="D880" s="2292"/>
      <c r="E880" s="2292"/>
      <c r="F880" s="2292"/>
      <c r="G880" s="2292"/>
      <c r="H880" s="2292"/>
    </row>
    <row r="881" spans="1:8" ht="15.75" customHeight="1">
      <c r="A881" s="2292"/>
      <c r="B881" s="2292"/>
      <c r="C881" s="2292"/>
      <c r="D881" s="2292"/>
      <c r="E881" s="2292"/>
      <c r="F881" s="2292"/>
      <c r="G881" s="2292"/>
      <c r="H881" s="2292"/>
    </row>
    <row r="882" spans="1:8" ht="15.75" customHeight="1">
      <c r="A882" s="2292"/>
      <c r="B882" s="2292"/>
      <c r="C882" s="2292"/>
      <c r="D882" s="2292"/>
      <c r="E882" s="2292"/>
      <c r="F882" s="2292"/>
      <c r="G882" s="2292"/>
      <c r="H882" s="2292"/>
    </row>
    <row r="883" spans="1:8" ht="15.75" customHeight="1">
      <c r="A883" s="2292"/>
      <c r="B883" s="2292"/>
      <c r="C883" s="2292"/>
      <c r="D883" s="2292"/>
      <c r="E883" s="2292"/>
      <c r="F883" s="2292"/>
      <c r="G883" s="2292"/>
      <c r="H883" s="2292"/>
    </row>
    <row r="884" spans="1:8" ht="15.75" customHeight="1">
      <c r="A884" s="2292"/>
      <c r="B884" s="2292"/>
      <c r="C884" s="2292"/>
      <c r="D884" s="2292"/>
      <c r="E884" s="2292"/>
      <c r="F884" s="2292"/>
      <c r="G884" s="2292"/>
      <c r="H884" s="2292"/>
    </row>
    <row r="885" spans="1:8" ht="15.75" customHeight="1">
      <c r="A885" s="2292"/>
      <c r="B885" s="2292"/>
      <c r="C885" s="2292"/>
      <c r="D885" s="2292"/>
      <c r="E885" s="2292"/>
      <c r="F885" s="2292"/>
      <c r="G885" s="2292"/>
      <c r="H885" s="2292"/>
    </row>
    <row r="886" spans="1:8" ht="15.75" customHeight="1">
      <c r="A886" s="2292"/>
      <c r="B886" s="2292"/>
      <c r="C886" s="2292"/>
      <c r="D886" s="2292"/>
      <c r="E886" s="2292"/>
      <c r="F886" s="2292"/>
      <c r="G886" s="2292"/>
      <c r="H886" s="2292"/>
    </row>
    <row r="887" spans="1:8" ht="15.75" customHeight="1">
      <c r="A887" s="2292"/>
      <c r="B887" s="2292"/>
      <c r="C887" s="2292"/>
      <c r="D887" s="2292"/>
      <c r="E887" s="2292"/>
      <c r="F887" s="2292"/>
      <c r="G887" s="2292"/>
      <c r="H887" s="2292"/>
    </row>
    <row r="888" spans="1:8" ht="15.75" customHeight="1">
      <c r="A888" s="2292"/>
      <c r="B888" s="2292"/>
      <c r="C888" s="2292"/>
      <c r="D888" s="2292"/>
      <c r="E888" s="2292"/>
      <c r="F888" s="2292"/>
      <c r="G888" s="2292"/>
      <c r="H888" s="2292"/>
    </row>
    <row r="889" spans="1:8" ht="15.75" customHeight="1">
      <c r="A889" s="2292"/>
      <c r="B889" s="2292"/>
      <c r="C889" s="2292"/>
      <c r="D889" s="2292"/>
      <c r="E889" s="2292"/>
      <c r="F889" s="2292"/>
      <c r="G889" s="2292"/>
      <c r="H889" s="2292"/>
    </row>
    <row r="890" spans="1:8" ht="15.75" customHeight="1">
      <c r="A890" s="2292"/>
      <c r="B890" s="2292"/>
      <c r="C890" s="2292"/>
      <c r="D890" s="2292"/>
      <c r="E890" s="2292"/>
      <c r="F890" s="2292"/>
      <c r="G890" s="2292"/>
      <c r="H890" s="2292"/>
    </row>
    <row r="891" spans="1:8" ht="15.75" customHeight="1">
      <c r="A891" s="2292"/>
      <c r="B891" s="2292"/>
      <c r="C891" s="2292"/>
      <c r="D891" s="2292"/>
      <c r="E891" s="2292"/>
      <c r="F891" s="2292"/>
      <c r="G891" s="2292"/>
      <c r="H891" s="2292"/>
    </row>
    <row r="892" spans="1:8" ht="15.75" customHeight="1">
      <c r="A892" s="2292"/>
      <c r="B892" s="2292"/>
      <c r="C892" s="2292"/>
      <c r="D892" s="2292"/>
      <c r="E892" s="2292"/>
      <c r="F892" s="2292"/>
      <c r="G892" s="2292"/>
      <c r="H892" s="2292"/>
    </row>
    <row r="893" spans="1:8" ht="15.75" customHeight="1">
      <c r="A893" s="2292"/>
      <c r="B893" s="2292"/>
      <c r="C893" s="2292"/>
      <c r="D893" s="2292"/>
      <c r="E893" s="2292"/>
      <c r="F893" s="2292"/>
      <c r="G893" s="2292"/>
      <c r="H893" s="2292"/>
    </row>
    <row r="894" spans="1:8" ht="15.75" customHeight="1">
      <c r="A894" s="2292"/>
      <c r="B894" s="2292"/>
      <c r="C894" s="2292"/>
      <c r="D894" s="2292"/>
      <c r="E894" s="2292"/>
      <c r="F894" s="2292"/>
      <c r="G894" s="2292"/>
      <c r="H894" s="2292"/>
    </row>
    <row r="895" spans="1:8" ht="15.75" customHeight="1">
      <c r="A895" s="2292"/>
      <c r="B895" s="2292"/>
      <c r="C895" s="2292"/>
      <c r="D895" s="2292"/>
      <c r="E895" s="2292"/>
      <c r="F895" s="2292"/>
      <c r="G895" s="2292"/>
      <c r="H895" s="2292"/>
    </row>
    <row r="896" spans="1:8" ht="15.75" customHeight="1">
      <c r="A896" s="2292"/>
      <c r="B896" s="2292"/>
      <c r="C896" s="2292"/>
      <c r="D896" s="2292"/>
      <c r="E896" s="2292"/>
      <c r="F896" s="2292"/>
      <c r="G896" s="2292"/>
      <c r="H896" s="2292"/>
    </row>
    <row r="897" spans="1:8" ht="15.75" customHeight="1">
      <c r="A897" s="2292"/>
      <c r="B897" s="2292"/>
      <c r="C897" s="2292"/>
      <c r="D897" s="2292"/>
      <c r="E897" s="2292"/>
      <c r="F897" s="2292"/>
      <c r="G897" s="2292"/>
      <c r="H897" s="2292"/>
    </row>
    <row r="898" spans="1:8" ht="15.75" customHeight="1">
      <c r="A898" s="2292"/>
      <c r="B898" s="2292"/>
      <c r="C898" s="2292"/>
      <c r="D898" s="2292"/>
      <c r="E898" s="2292"/>
      <c r="F898" s="2292"/>
      <c r="G898" s="2292"/>
      <c r="H898" s="2292"/>
    </row>
    <row r="899" spans="1:8" ht="15.75" customHeight="1">
      <c r="A899" s="2292"/>
      <c r="B899" s="2292"/>
      <c r="C899" s="2292"/>
      <c r="D899" s="2292"/>
      <c r="E899" s="2292"/>
      <c r="F899" s="2292"/>
      <c r="G899" s="2292"/>
      <c r="H899" s="2292"/>
    </row>
    <row r="900" spans="1:8" ht="15.75" customHeight="1">
      <c r="A900" s="2292"/>
      <c r="B900" s="2292"/>
      <c r="C900" s="2292"/>
      <c r="D900" s="2292"/>
      <c r="E900" s="2292"/>
      <c r="F900" s="2292"/>
      <c r="G900" s="2292"/>
      <c r="H900" s="2292"/>
    </row>
    <row r="901" spans="1:8" ht="15.75" customHeight="1">
      <c r="A901" s="2292"/>
      <c r="B901" s="2292"/>
      <c r="C901" s="2292"/>
      <c r="D901" s="2292"/>
      <c r="E901" s="2292"/>
      <c r="F901" s="2292"/>
      <c r="G901" s="2292"/>
      <c r="H901" s="2292"/>
    </row>
    <row r="902" spans="1:8" ht="15.75" customHeight="1">
      <c r="A902" s="2292"/>
      <c r="B902" s="2292"/>
      <c r="C902" s="2292"/>
      <c r="D902" s="2292"/>
      <c r="E902" s="2292"/>
      <c r="F902" s="2292"/>
      <c r="G902" s="2292"/>
      <c r="H902" s="2292"/>
    </row>
    <row r="903" spans="1:8" ht="15.75" customHeight="1">
      <c r="A903" s="2292"/>
      <c r="B903" s="2292"/>
      <c r="C903" s="2292"/>
      <c r="D903" s="2292"/>
      <c r="E903" s="2292"/>
      <c r="F903" s="2292"/>
      <c r="G903" s="2292"/>
      <c r="H903" s="2292"/>
    </row>
    <row r="904" spans="1:8" ht="15.75" customHeight="1">
      <c r="A904" s="2292"/>
      <c r="B904" s="2292"/>
      <c r="C904" s="2292"/>
      <c r="D904" s="2292"/>
      <c r="E904" s="2292"/>
      <c r="F904" s="2292"/>
      <c r="G904" s="2292"/>
      <c r="H904" s="2292"/>
    </row>
    <row r="905" spans="1:8" ht="15.75" customHeight="1">
      <c r="A905" s="2292"/>
      <c r="B905" s="2292"/>
      <c r="C905" s="2292"/>
      <c r="D905" s="2292"/>
      <c r="E905" s="2292"/>
      <c r="F905" s="2292"/>
      <c r="G905" s="2292"/>
      <c r="H905" s="2292"/>
    </row>
    <row r="906" spans="1:8" ht="15.75" customHeight="1">
      <c r="A906" s="2292"/>
      <c r="B906" s="2292"/>
      <c r="C906" s="2292"/>
      <c r="D906" s="2292"/>
      <c r="E906" s="2292"/>
      <c r="F906" s="2292"/>
      <c r="G906" s="2292"/>
      <c r="H906" s="2292"/>
    </row>
    <row r="907" spans="1:8" ht="15.75" customHeight="1">
      <c r="A907" s="2292"/>
      <c r="B907" s="2292"/>
      <c r="C907" s="2292"/>
      <c r="D907" s="2292"/>
      <c r="E907" s="2292"/>
      <c r="F907" s="2292"/>
      <c r="G907" s="2292"/>
      <c r="H907" s="2292"/>
    </row>
    <row r="908" spans="1:8" ht="15.75" customHeight="1">
      <c r="A908" s="2292"/>
      <c r="B908" s="2292"/>
      <c r="C908" s="2292"/>
      <c r="D908" s="2292"/>
      <c r="E908" s="2292"/>
      <c r="F908" s="2292"/>
      <c r="G908" s="2292"/>
      <c r="H908" s="2292"/>
    </row>
    <row r="909" spans="1:8" ht="15.75" customHeight="1">
      <c r="A909" s="2292"/>
      <c r="B909" s="2292"/>
      <c r="C909" s="2292"/>
      <c r="D909" s="2292"/>
      <c r="E909" s="2292"/>
      <c r="F909" s="2292"/>
      <c r="G909" s="2292"/>
      <c r="H909" s="2292"/>
    </row>
    <row r="910" spans="1:8" ht="15.75" customHeight="1">
      <c r="A910" s="2292"/>
      <c r="B910" s="2292"/>
      <c r="C910" s="2292"/>
      <c r="D910" s="2292"/>
      <c r="E910" s="2292"/>
      <c r="F910" s="2292"/>
      <c r="G910" s="2292"/>
      <c r="H910" s="2292"/>
    </row>
    <row r="911" spans="1:8" ht="15.75" customHeight="1">
      <c r="A911" s="2292"/>
      <c r="B911" s="2292"/>
      <c r="C911" s="2292"/>
      <c r="D911" s="2292"/>
      <c r="E911" s="2292"/>
      <c r="F911" s="2292"/>
      <c r="G911" s="2292"/>
      <c r="H911" s="2292"/>
    </row>
    <row r="912" spans="1:8" ht="15.75" customHeight="1">
      <c r="A912" s="2292"/>
      <c r="B912" s="2292"/>
      <c r="C912" s="2292"/>
      <c r="D912" s="2292"/>
      <c r="E912" s="2292"/>
      <c r="F912" s="2292"/>
      <c r="G912" s="2292"/>
      <c r="H912" s="2292"/>
    </row>
    <row r="913" spans="1:8" ht="15.75" customHeight="1">
      <c r="A913" s="2292"/>
      <c r="B913" s="2292"/>
      <c r="C913" s="2292"/>
      <c r="D913" s="2292"/>
      <c r="E913" s="2292"/>
      <c r="F913" s="2292"/>
      <c r="G913" s="2292"/>
      <c r="H913" s="2292"/>
    </row>
    <row r="914" spans="1:8" ht="15.75" customHeight="1">
      <c r="A914" s="2292"/>
      <c r="B914" s="2292"/>
      <c r="C914" s="2292"/>
      <c r="D914" s="2292"/>
      <c r="E914" s="2292"/>
      <c r="F914" s="2292"/>
      <c r="G914" s="2292"/>
      <c r="H914" s="2292"/>
    </row>
    <row r="915" spans="1:8" ht="15.75" customHeight="1">
      <c r="A915" s="2292"/>
      <c r="B915" s="2292"/>
      <c r="C915" s="2292"/>
      <c r="D915" s="2292"/>
      <c r="E915" s="2292"/>
      <c r="F915" s="2292"/>
      <c r="G915" s="2292"/>
      <c r="H915" s="2292"/>
    </row>
    <row r="916" spans="1:8" ht="15.75" customHeight="1">
      <c r="A916" s="2292"/>
      <c r="B916" s="2292"/>
      <c r="C916" s="2292"/>
      <c r="D916" s="2292"/>
      <c r="E916" s="2292"/>
      <c r="F916" s="2292"/>
      <c r="G916" s="2292"/>
      <c r="H916" s="2292"/>
    </row>
    <row r="917" spans="1:8" ht="15.75" customHeight="1">
      <c r="A917" s="2292"/>
      <c r="B917" s="2292"/>
      <c r="C917" s="2292"/>
      <c r="D917" s="2292"/>
      <c r="E917" s="2292"/>
      <c r="F917" s="2292"/>
      <c r="G917" s="2292"/>
      <c r="H917" s="2292"/>
    </row>
    <row r="918" spans="1:8" ht="15.75" customHeight="1">
      <c r="A918" s="2292"/>
      <c r="B918" s="2292"/>
      <c r="C918" s="2292"/>
      <c r="D918" s="2292"/>
      <c r="E918" s="2292"/>
      <c r="F918" s="2292"/>
      <c r="G918" s="2292"/>
      <c r="H918" s="2292"/>
    </row>
    <row r="919" spans="1:8" ht="15.75" customHeight="1">
      <c r="A919" s="2292"/>
      <c r="B919" s="2292"/>
      <c r="C919" s="2292"/>
      <c r="D919" s="2292"/>
      <c r="E919" s="2292"/>
      <c r="F919" s="2292"/>
      <c r="G919" s="2292"/>
      <c r="H919" s="2292"/>
    </row>
    <row r="920" spans="1:8" ht="15.75" customHeight="1">
      <c r="A920" s="2292"/>
      <c r="B920" s="2292"/>
      <c r="C920" s="2292"/>
      <c r="D920" s="2292"/>
      <c r="E920" s="2292"/>
      <c r="F920" s="2292"/>
      <c r="G920" s="2292"/>
      <c r="H920" s="2292"/>
    </row>
    <row r="921" spans="1:8" ht="15.75" customHeight="1">
      <c r="A921" s="2292"/>
      <c r="B921" s="2292"/>
      <c r="C921" s="2292"/>
      <c r="D921" s="2292"/>
      <c r="E921" s="2292"/>
      <c r="F921" s="2292"/>
      <c r="G921" s="2292"/>
      <c r="H921" s="2292"/>
    </row>
    <row r="922" spans="1:8" ht="15.75" customHeight="1">
      <c r="A922" s="2292"/>
      <c r="B922" s="2292"/>
      <c r="C922" s="2292"/>
      <c r="D922" s="2292"/>
      <c r="E922" s="2292"/>
      <c r="F922" s="2292"/>
      <c r="G922" s="2292"/>
      <c r="H922" s="2292"/>
    </row>
    <row r="923" spans="1:8" ht="15.75" customHeight="1">
      <c r="A923" s="2292"/>
      <c r="B923" s="2292"/>
      <c r="C923" s="2292"/>
      <c r="D923" s="2292"/>
      <c r="E923" s="2292"/>
      <c r="F923" s="2292"/>
      <c r="G923" s="2292"/>
      <c r="H923" s="2292"/>
    </row>
    <row r="924" spans="1:8" ht="15.75" customHeight="1">
      <c r="A924" s="2292"/>
      <c r="B924" s="2292"/>
      <c r="C924" s="2292"/>
      <c r="D924" s="2292"/>
      <c r="E924" s="2292"/>
      <c r="F924" s="2292"/>
      <c r="G924" s="2292"/>
      <c r="H924" s="2292"/>
    </row>
    <row r="925" spans="1:8" ht="15.75" customHeight="1">
      <c r="A925" s="2292"/>
      <c r="B925" s="2292"/>
      <c r="C925" s="2292"/>
      <c r="D925" s="2292"/>
      <c r="E925" s="2292"/>
      <c r="F925" s="2292"/>
      <c r="G925" s="2292"/>
      <c r="H925" s="2292"/>
    </row>
    <row r="926" spans="1:8" ht="15.75" customHeight="1">
      <c r="A926" s="2292"/>
      <c r="B926" s="2292"/>
      <c r="C926" s="2292"/>
      <c r="D926" s="2292"/>
      <c r="E926" s="2292"/>
      <c r="F926" s="2292"/>
      <c r="G926" s="2292"/>
      <c r="H926" s="2292"/>
    </row>
    <row r="927" spans="1:8" ht="15.75" customHeight="1">
      <c r="A927" s="2292"/>
      <c r="B927" s="2292"/>
      <c r="C927" s="2292"/>
      <c r="D927" s="2292"/>
      <c r="E927" s="2292"/>
      <c r="F927" s="2292"/>
      <c r="G927" s="2292"/>
      <c r="H927" s="2292"/>
    </row>
    <row r="928" spans="1:8" ht="15.75" customHeight="1">
      <c r="A928" s="2292"/>
      <c r="B928" s="2292"/>
      <c r="C928" s="2292"/>
      <c r="D928" s="2292"/>
      <c r="E928" s="2292"/>
      <c r="F928" s="2292"/>
      <c r="G928" s="2292"/>
      <c r="H928" s="2292"/>
    </row>
    <row r="929" spans="1:8" ht="15.75" customHeight="1">
      <c r="A929" s="2292"/>
      <c r="B929" s="2292"/>
      <c r="C929" s="2292"/>
      <c r="D929" s="2292"/>
      <c r="E929" s="2292"/>
      <c r="F929" s="2292"/>
      <c r="G929" s="2292"/>
      <c r="H929" s="2292"/>
    </row>
    <row r="930" spans="1:8" ht="15.75" customHeight="1">
      <c r="A930" s="2292"/>
      <c r="B930" s="2292"/>
      <c r="C930" s="2292"/>
      <c r="D930" s="2292"/>
      <c r="E930" s="2292"/>
      <c r="F930" s="2292"/>
      <c r="G930" s="2292"/>
      <c r="H930" s="2292"/>
    </row>
    <row r="931" spans="1:8" ht="15.75" customHeight="1">
      <c r="A931" s="2292"/>
      <c r="B931" s="2292"/>
      <c r="C931" s="2292"/>
      <c r="D931" s="2292"/>
      <c r="E931" s="2292"/>
      <c r="F931" s="2292"/>
      <c r="G931" s="2292"/>
      <c r="H931" s="2292"/>
    </row>
    <row r="932" spans="1:8" ht="15.75" customHeight="1">
      <c r="A932" s="2292"/>
      <c r="B932" s="2292"/>
      <c r="C932" s="2292"/>
      <c r="D932" s="2292"/>
      <c r="E932" s="2292"/>
      <c r="F932" s="2292"/>
      <c r="G932" s="2292"/>
      <c r="H932" s="2292"/>
    </row>
    <row r="933" spans="1:8" ht="15.75" customHeight="1">
      <c r="A933" s="2292"/>
      <c r="B933" s="2292"/>
      <c r="C933" s="2292"/>
      <c r="D933" s="2292"/>
      <c r="E933" s="2292"/>
      <c r="F933" s="2292"/>
      <c r="G933" s="2292"/>
      <c r="H933" s="2292"/>
    </row>
    <row r="934" spans="1:8" ht="15.75" customHeight="1">
      <c r="A934" s="2292"/>
      <c r="B934" s="2292"/>
      <c r="C934" s="2292"/>
      <c r="D934" s="2292"/>
      <c r="E934" s="2292"/>
      <c r="F934" s="2292"/>
      <c r="G934" s="2292"/>
      <c r="H934" s="2292"/>
    </row>
    <row r="935" spans="1:8" ht="15.75" customHeight="1">
      <c r="A935" s="2292"/>
      <c r="B935" s="2292"/>
      <c r="C935" s="2292"/>
      <c r="D935" s="2292"/>
      <c r="E935" s="2292"/>
      <c r="F935" s="2292"/>
      <c r="G935" s="2292"/>
      <c r="H935" s="2292"/>
    </row>
    <row r="936" spans="1:8" ht="15.75" customHeight="1">
      <c r="A936" s="2292"/>
      <c r="B936" s="2292"/>
      <c r="C936" s="2292"/>
      <c r="D936" s="2292"/>
      <c r="E936" s="2292"/>
      <c r="F936" s="2292"/>
      <c r="G936" s="2292"/>
      <c r="H936" s="2292"/>
    </row>
    <row r="937" spans="1:8" ht="15.75" customHeight="1">
      <c r="A937" s="2292"/>
      <c r="B937" s="2292"/>
      <c r="C937" s="2292"/>
      <c r="D937" s="2292"/>
      <c r="E937" s="2292"/>
      <c r="F937" s="2292"/>
      <c r="G937" s="2292"/>
      <c r="H937" s="2292"/>
    </row>
    <row r="938" spans="1:8" ht="15.75" customHeight="1">
      <c r="A938" s="2292"/>
      <c r="B938" s="2292"/>
      <c r="C938" s="2292"/>
      <c r="D938" s="2292"/>
      <c r="E938" s="2292"/>
      <c r="F938" s="2292"/>
      <c r="G938" s="2292"/>
      <c r="H938" s="2292"/>
    </row>
    <row r="939" spans="1:8" ht="15.75" customHeight="1">
      <c r="A939" s="2292"/>
      <c r="B939" s="2292"/>
      <c r="C939" s="2292"/>
      <c r="D939" s="2292"/>
      <c r="E939" s="2292"/>
      <c r="F939" s="2292"/>
      <c r="G939" s="2292"/>
      <c r="H939" s="2292"/>
    </row>
    <row r="940" spans="1:8" ht="15.75" customHeight="1">
      <c r="A940" s="2292"/>
      <c r="B940" s="2292"/>
      <c r="C940" s="2292"/>
      <c r="D940" s="2292"/>
      <c r="E940" s="2292"/>
      <c r="F940" s="2292"/>
      <c r="G940" s="2292"/>
      <c r="H940" s="2292"/>
    </row>
    <row r="941" spans="1:8" ht="15.75" customHeight="1">
      <c r="A941" s="2292"/>
      <c r="B941" s="2292"/>
      <c r="C941" s="2292"/>
      <c r="D941" s="2292"/>
      <c r="E941" s="2292"/>
      <c r="F941" s="2292"/>
      <c r="G941" s="2292"/>
      <c r="H941" s="2292"/>
    </row>
    <row r="942" spans="1:8" ht="15.75" customHeight="1">
      <c r="A942" s="2292"/>
      <c r="B942" s="2292"/>
      <c r="C942" s="2292"/>
      <c r="D942" s="2292"/>
      <c r="E942" s="2292"/>
      <c r="F942" s="2292"/>
      <c r="G942" s="2292"/>
      <c r="H942" s="2292"/>
    </row>
    <row r="943" spans="1:8" ht="15.75" customHeight="1">
      <c r="A943" s="2292"/>
      <c r="B943" s="2292"/>
      <c r="C943" s="2292"/>
      <c r="D943" s="2292"/>
      <c r="E943" s="2292"/>
      <c r="F943" s="2292"/>
      <c r="G943" s="2292"/>
      <c r="H943" s="2292"/>
    </row>
    <row r="944" spans="1:8" ht="15.75" customHeight="1">
      <c r="A944" s="2292"/>
      <c r="B944" s="2292"/>
      <c r="C944" s="2292"/>
      <c r="D944" s="2292"/>
      <c r="E944" s="2292"/>
      <c r="F944" s="2292"/>
      <c r="G944" s="2292"/>
      <c r="H944" s="2292"/>
    </row>
    <row r="945" spans="1:8" ht="15.75" customHeight="1">
      <c r="A945" s="2292"/>
      <c r="B945" s="2292"/>
      <c r="C945" s="2292"/>
      <c r="D945" s="2292"/>
      <c r="E945" s="2292"/>
      <c r="F945" s="2292"/>
      <c r="G945" s="2292"/>
      <c r="H945" s="2292"/>
    </row>
    <row r="946" spans="1:8" ht="15.75" customHeight="1">
      <c r="A946" s="2292"/>
      <c r="B946" s="2292"/>
      <c r="C946" s="2292"/>
      <c r="D946" s="2292"/>
      <c r="E946" s="2292"/>
      <c r="F946" s="2292"/>
      <c r="G946" s="2292"/>
      <c r="H946" s="2292"/>
    </row>
    <row r="947" spans="1:8" ht="15.75" customHeight="1">
      <c r="A947" s="2292"/>
      <c r="B947" s="2292"/>
      <c r="C947" s="2292"/>
      <c r="D947" s="2292"/>
      <c r="E947" s="2292"/>
      <c r="F947" s="2292"/>
      <c r="G947" s="2292"/>
      <c r="H947" s="2292"/>
    </row>
    <row r="948" spans="1:8" ht="15.75" customHeight="1">
      <c r="A948" s="2292"/>
      <c r="B948" s="2292"/>
      <c r="C948" s="2292"/>
      <c r="D948" s="2292"/>
      <c r="E948" s="2292"/>
      <c r="F948" s="2292"/>
      <c r="G948" s="2292"/>
      <c r="H948" s="2292"/>
    </row>
    <row r="949" spans="1:8" ht="15.75" customHeight="1">
      <c r="A949" s="2292"/>
      <c r="B949" s="2292"/>
      <c r="C949" s="2292"/>
      <c r="D949" s="2292"/>
      <c r="E949" s="2292"/>
      <c r="F949" s="2292"/>
      <c r="G949" s="2292"/>
      <c r="H949" s="2292"/>
    </row>
    <row r="950" spans="1:8" ht="15.75" customHeight="1">
      <c r="A950" s="2292"/>
      <c r="B950" s="2292"/>
      <c r="C950" s="2292"/>
      <c r="D950" s="2292"/>
      <c r="E950" s="2292"/>
      <c r="F950" s="2292"/>
      <c r="G950" s="2292"/>
      <c r="H950" s="2292"/>
    </row>
    <row r="951" spans="1:8" ht="15.75" customHeight="1">
      <c r="A951" s="2292"/>
      <c r="B951" s="2292"/>
      <c r="C951" s="2292"/>
      <c r="D951" s="2292"/>
      <c r="E951" s="2292"/>
      <c r="F951" s="2292"/>
      <c r="G951" s="2292"/>
      <c r="H951" s="2292"/>
    </row>
    <row r="952" spans="1:8" ht="15.75" customHeight="1">
      <c r="A952" s="2292"/>
      <c r="B952" s="2292"/>
      <c r="C952" s="2292"/>
      <c r="D952" s="2292"/>
      <c r="E952" s="2292"/>
      <c r="F952" s="2292"/>
      <c r="G952" s="2292"/>
      <c r="H952" s="2292"/>
    </row>
    <row r="953" spans="1:8" ht="15.75" customHeight="1">
      <c r="A953" s="2292"/>
      <c r="B953" s="2292"/>
      <c r="C953" s="2292"/>
      <c r="D953" s="2292"/>
      <c r="E953" s="2292"/>
      <c r="F953" s="2292"/>
      <c r="G953" s="2292"/>
      <c r="H953" s="2292"/>
    </row>
    <row r="954" spans="1:8" ht="15.75" customHeight="1">
      <c r="A954" s="2292"/>
      <c r="B954" s="2292"/>
      <c r="C954" s="2292"/>
      <c r="D954" s="2292"/>
      <c r="E954" s="2292"/>
      <c r="F954" s="2292"/>
      <c r="G954" s="2292"/>
      <c r="H954" s="2292"/>
    </row>
    <row r="955" spans="1:8" ht="15.75" customHeight="1">
      <c r="A955" s="2292"/>
      <c r="B955" s="2292"/>
      <c r="C955" s="2292"/>
      <c r="D955" s="2292"/>
      <c r="E955" s="2292"/>
      <c r="F955" s="2292"/>
      <c r="G955" s="2292"/>
      <c r="H955" s="2292"/>
    </row>
    <row r="956" spans="1:8" ht="15.75" customHeight="1">
      <c r="A956" s="2292"/>
      <c r="B956" s="2292"/>
      <c r="C956" s="2292"/>
      <c r="D956" s="2292"/>
      <c r="E956" s="2292"/>
      <c r="F956" s="2292"/>
      <c r="G956" s="2292"/>
      <c r="H956" s="2292"/>
    </row>
    <row r="957" spans="1:8" ht="15.75" customHeight="1">
      <c r="A957" s="2292"/>
      <c r="B957" s="2292"/>
      <c r="C957" s="2292"/>
      <c r="D957" s="2292"/>
      <c r="E957" s="2292"/>
      <c r="F957" s="2292"/>
      <c r="G957" s="2292"/>
      <c r="H957" s="2292"/>
    </row>
    <row r="958" spans="1:8" ht="15.75" customHeight="1">
      <c r="A958" s="2292"/>
      <c r="B958" s="2292"/>
      <c r="C958" s="2292"/>
      <c r="D958" s="2292"/>
      <c r="E958" s="2292"/>
      <c r="F958" s="2292"/>
      <c r="G958" s="2292"/>
      <c r="H958" s="2292"/>
    </row>
    <row r="959" spans="1:8" ht="15.75" customHeight="1">
      <c r="A959" s="2292"/>
      <c r="B959" s="2292"/>
      <c r="C959" s="2292"/>
      <c r="D959" s="2292"/>
      <c r="E959" s="2292"/>
      <c r="F959" s="2292"/>
      <c r="G959" s="2292"/>
      <c r="H959" s="2292"/>
    </row>
    <row r="960" spans="1:8" ht="15.75" customHeight="1">
      <c r="A960" s="2292"/>
      <c r="B960" s="2292"/>
      <c r="C960" s="2292"/>
      <c r="D960" s="2292"/>
      <c r="E960" s="2292"/>
      <c r="F960" s="2292"/>
      <c r="G960" s="2292"/>
      <c r="H960" s="2292"/>
    </row>
    <row r="961" spans="1:8" ht="15.75" customHeight="1">
      <c r="A961" s="2292"/>
      <c r="B961" s="2292"/>
      <c r="C961" s="2292"/>
      <c r="D961" s="2292"/>
      <c r="E961" s="2292"/>
      <c r="F961" s="2292"/>
      <c r="G961" s="2292"/>
      <c r="H961" s="2292"/>
    </row>
    <row r="962" spans="1:8" ht="15.75" customHeight="1">
      <c r="A962" s="2292"/>
      <c r="B962" s="2292"/>
      <c r="C962" s="2292"/>
      <c r="D962" s="2292"/>
      <c r="E962" s="2292"/>
      <c r="F962" s="2292"/>
      <c r="G962" s="2292"/>
      <c r="H962" s="2292"/>
    </row>
    <row r="963" spans="1:8" ht="15.75" customHeight="1">
      <c r="A963" s="2292"/>
      <c r="B963" s="2292"/>
      <c r="C963" s="2292"/>
      <c r="D963" s="2292"/>
      <c r="E963" s="2292"/>
      <c r="F963" s="2292"/>
      <c r="G963" s="2292"/>
      <c r="H963" s="2292"/>
    </row>
    <row r="964" spans="1:8" ht="15.75" customHeight="1">
      <c r="A964" s="2292"/>
      <c r="B964" s="2292"/>
      <c r="C964" s="2292"/>
      <c r="D964" s="2292"/>
      <c r="E964" s="2292"/>
      <c r="F964" s="2292"/>
      <c r="G964" s="2292"/>
      <c r="H964" s="2292"/>
    </row>
    <row r="965" spans="1:8" ht="15.75" customHeight="1">
      <c r="A965" s="2292"/>
      <c r="B965" s="2292"/>
      <c r="C965" s="2292"/>
      <c r="D965" s="2292"/>
      <c r="E965" s="2292"/>
      <c r="F965" s="2292"/>
      <c r="G965" s="2292"/>
      <c r="H965" s="2292"/>
    </row>
    <row r="966" spans="1:8" ht="15.75" customHeight="1">
      <c r="A966" s="2292"/>
      <c r="B966" s="2292"/>
      <c r="C966" s="2292"/>
      <c r="D966" s="2292"/>
      <c r="E966" s="2292"/>
      <c r="F966" s="2292"/>
      <c r="G966" s="2292"/>
      <c r="H966" s="2292"/>
    </row>
    <row r="967" spans="1:8" ht="15.75" customHeight="1">
      <c r="A967" s="2292"/>
      <c r="B967" s="2292"/>
      <c r="C967" s="2292"/>
      <c r="D967" s="2292"/>
      <c r="E967" s="2292"/>
      <c r="F967" s="2292"/>
      <c r="G967" s="2292"/>
      <c r="H967" s="2292"/>
    </row>
    <row r="968" spans="1:8" ht="15.75" customHeight="1">
      <c r="A968" s="2292"/>
      <c r="B968" s="2292"/>
      <c r="C968" s="2292"/>
      <c r="D968" s="2292"/>
      <c r="E968" s="2292"/>
      <c r="F968" s="2292"/>
      <c r="G968" s="2292"/>
      <c r="H968" s="2292"/>
    </row>
    <row r="969" spans="1:8" ht="15.75" customHeight="1">
      <c r="A969" s="2292"/>
      <c r="B969" s="2292"/>
      <c r="C969" s="2292"/>
      <c r="D969" s="2292"/>
      <c r="E969" s="2292"/>
      <c r="F969" s="2292"/>
      <c r="G969" s="2292"/>
      <c r="H969" s="2292"/>
    </row>
    <row r="970" spans="1:8" ht="15.75" customHeight="1">
      <c r="A970" s="2292"/>
      <c r="B970" s="2292"/>
      <c r="C970" s="2292"/>
      <c r="D970" s="2292"/>
      <c r="E970" s="2292"/>
      <c r="F970" s="2292"/>
      <c r="G970" s="2292"/>
      <c r="H970" s="2292"/>
    </row>
    <row r="971" spans="1:8" ht="15.75" customHeight="1">
      <c r="A971" s="2292"/>
      <c r="B971" s="2292"/>
      <c r="C971" s="2292"/>
      <c r="D971" s="2292"/>
      <c r="E971" s="2292"/>
      <c r="F971" s="2292"/>
      <c r="G971" s="2292"/>
      <c r="H971" s="2292"/>
    </row>
    <row r="972" spans="1:8" ht="15.75" customHeight="1">
      <c r="A972" s="2292"/>
      <c r="B972" s="2292"/>
      <c r="C972" s="2292"/>
      <c r="D972" s="2292"/>
      <c r="E972" s="2292"/>
      <c r="F972" s="2292"/>
      <c r="G972" s="2292"/>
      <c r="H972" s="2292"/>
    </row>
    <row r="973" spans="1:8" ht="15.75" customHeight="1">
      <c r="A973" s="2292"/>
      <c r="B973" s="2292"/>
      <c r="C973" s="2292"/>
      <c r="D973" s="2292"/>
      <c r="E973" s="2292"/>
      <c r="F973" s="2292"/>
      <c r="G973" s="2292"/>
      <c r="H973" s="2292"/>
    </row>
    <row r="974" spans="1:8" ht="15.75" customHeight="1">
      <c r="A974" s="2292"/>
      <c r="B974" s="2292"/>
      <c r="C974" s="2292"/>
      <c r="D974" s="2292"/>
      <c r="E974" s="2292"/>
      <c r="F974" s="2292"/>
      <c r="G974" s="2292"/>
      <c r="H974" s="2292"/>
    </row>
    <row r="975" spans="1:8" ht="15.75" customHeight="1">
      <c r="A975" s="2292"/>
      <c r="B975" s="2292"/>
      <c r="C975" s="2292"/>
      <c r="D975" s="2292"/>
      <c r="E975" s="2292"/>
      <c r="F975" s="2292"/>
      <c r="G975" s="2292"/>
      <c r="H975" s="2292"/>
    </row>
    <row r="976" spans="1:8" ht="15.75" customHeight="1">
      <c r="A976" s="2292"/>
      <c r="B976" s="2292"/>
      <c r="C976" s="2292"/>
      <c r="D976" s="2292"/>
      <c r="E976" s="2292"/>
      <c r="F976" s="2292"/>
      <c r="G976" s="2292"/>
      <c r="H976" s="2292"/>
    </row>
    <row r="977" spans="1:8" ht="15.75" customHeight="1">
      <c r="A977" s="2292"/>
      <c r="B977" s="2292"/>
      <c r="C977" s="2292"/>
      <c r="D977" s="2292"/>
      <c r="E977" s="2292"/>
      <c r="F977" s="2292"/>
      <c r="G977" s="2292"/>
      <c r="H977" s="2292"/>
    </row>
    <row r="978" spans="1:8" ht="15.75" customHeight="1">
      <c r="A978" s="2292"/>
      <c r="B978" s="2292"/>
      <c r="C978" s="2292"/>
      <c r="D978" s="2292"/>
      <c r="E978" s="2292"/>
      <c r="F978" s="2292"/>
      <c r="G978" s="2292"/>
      <c r="H978" s="2292"/>
    </row>
    <row r="979" spans="1:8" ht="15.75" customHeight="1">
      <c r="A979" s="2292"/>
      <c r="B979" s="2292"/>
      <c r="C979" s="2292"/>
      <c r="D979" s="2292"/>
      <c r="E979" s="2292"/>
      <c r="F979" s="2292"/>
      <c r="G979" s="2292"/>
      <c r="H979" s="2292"/>
    </row>
    <row r="980" spans="1:8" ht="15.75" customHeight="1">
      <c r="A980" s="2292"/>
      <c r="B980" s="2292"/>
      <c r="C980" s="2292"/>
      <c r="D980" s="2292"/>
      <c r="E980" s="2292"/>
      <c r="F980" s="2292"/>
      <c r="G980" s="2292"/>
      <c r="H980" s="2292"/>
    </row>
    <row r="981" spans="1:8" ht="15.75" customHeight="1">
      <c r="A981" s="2292"/>
      <c r="B981" s="2292"/>
      <c r="C981" s="2292"/>
      <c r="D981" s="2292"/>
      <c r="E981" s="2292"/>
      <c r="F981" s="2292"/>
      <c r="G981" s="2292"/>
      <c r="H981" s="2292"/>
    </row>
    <row r="982" spans="1:8" ht="15.75" customHeight="1">
      <c r="A982" s="2292"/>
      <c r="B982" s="2292"/>
      <c r="C982" s="2292"/>
      <c r="D982" s="2292"/>
      <c r="E982" s="2292"/>
      <c r="F982" s="2292"/>
      <c r="G982" s="2292"/>
      <c r="H982" s="2292"/>
    </row>
    <row r="983" spans="1:8" ht="15.75" customHeight="1">
      <c r="A983" s="2292"/>
      <c r="B983" s="2292"/>
      <c r="C983" s="2292"/>
      <c r="D983" s="2292"/>
      <c r="E983" s="2292"/>
      <c r="F983" s="2292"/>
      <c r="G983" s="2292"/>
      <c r="H983" s="2292"/>
    </row>
    <row r="984" spans="1:8" ht="15.75" customHeight="1">
      <c r="A984" s="2292"/>
      <c r="B984" s="2292"/>
      <c r="C984" s="2292"/>
      <c r="D984" s="2292"/>
      <c r="E984" s="2292"/>
      <c r="F984" s="2292"/>
      <c r="G984" s="2292"/>
      <c r="H984" s="2292"/>
    </row>
    <row r="985" spans="1:8" ht="15.75" customHeight="1">
      <c r="A985" s="2292"/>
      <c r="B985" s="2292"/>
      <c r="C985" s="2292"/>
      <c r="D985" s="2292"/>
      <c r="E985" s="2292"/>
      <c r="F985" s="2292"/>
      <c r="G985" s="2292"/>
      <c r="H985" s="2292"/>
    </row>
    <row r="986" spans="1:8" ht="15.75" customHeight="1">
      <c r="A986" s="2292"/>
      <c r="B986" s="2292"/>
      <c r="C986" s="2292"/>
      <c r="D986" s="2292"/>
      <c r="E986" s="2292"/>
      <c r="F986" s="2292"/>
      <c r="G986" s="2292"/>
      <c r="H986" s="2292"/>
    </row>
    <row r="987" spans="1:8" ht="15.75" customHeight="1">
      <c r="A987" s="2292"/>
      <c r="B987" s="2292"/>
      <c r="C987" s="2292"/>
      <c r="D987" s="2292"/>
      <c r="E987" s="2292"/>
      <c r="F987" s="2292"/>
      <c r="G987" s="2292"/>
      <c r="H987" s="2292"/>
    </row>
    <row r="988" spans="1:8" ht="15.75" customHeight="1">
      <c r="A988" s="2292"/>
      <c r="B988" s="2292"/>
      <c r="C988" s="2292"/>
      <c r="D988" s="2292"/>
      <c r="E988" s="2292"/>
      <c r="F988" s="2292"/>
      <c r="G988" s="2292"/>
      <c r="H988" s="2292"/>
    </row>
    <row r="989" spans="1:8" ht="15.75" customHeight="1">
      <c r="A989" s="2292"/>
      <c r="B989" s="2292"/>
      <c r="C989" s="2292"/>
      <c r="D989" s="2292"/>
      <c r="E989" s="2292"/>
      <c r="F989" s="2292"/>
      <c r="G989" s="2292"/>
      <c r="H989" s="2292"/>
    </row>
    <row r="990" spans="1:8" ht="15.75" customHeight="1">
      <c r="A990" s="2292"/>
      <c r="B990" s="2292"/>
      <c r="C990" s="2292"/>
      <c r="D990" s="2292"/>
      <c r="E990" s="2292"/>
      <c r="F990" s="2292"/>
      <c r="G990" s="2292"/>
      <c r="H990" s="2292"/>
    </row>
    <row r="991" spans="1:8" ht="15.75" customHeight="1">
      <c r="A991" s="2292"/>
      <c r="B991" s="2292"/>
      <c r="C991" s="2292"/>
      <c r="D991" s="2292"/>
      <c r="E991" s="2292"/>
      <c r="F991" s="2292"/>
      <c r="G991" s="2292"/>
      <c r="H991" s="2292"/>
    </row>
    <row r="992" spans="1:8" ht="15.75" customHeight="1">
      <c r="A992" s="2292"/>
      <c r="B992" s="2292"/>
      <c r="C992" s="2292"/>
      <c r="D992" s="2292"/>
      <c r="E992" s="2292"/>
      <c r="F992" s="2292"/>
      <c r="G992" s="2292"/>
      <c r="H992" s="2292"/>
    </row>
    <row r="993" spans="1:8" ht="15.75" customHeight="1">
      <c r="A993" s="2292"/>
      <c r="B993" s="2292"/>
      <c r="C993" s="2292"/>
      <c r="D993" s="2292"/>
      <c r="E993" s="2292"/>
      <c r="F993" s="2292"/>
      <c r="G993" s="2292"/>
      <c r="H993" s="2292"/>
    </row>
    <row r="994" spans="1:8" ht="15.75" customHeight="1">
      <c r="A994" s="2292"/>
      <c r="B994" s="2292"/>
      <c r="C994" s="2292"/>
      <c r="D994" s="2292"/>
      <c r="E994" s="2292"/>
      <c r="F994" s="2292"/>
      <c r="G994" s="2292"/>
      <c r="H994" s="2292"/>
    </row>
    <row r="995" spans="1:8" ht="15.75" customHeight="1">
      <c r="A995" s="2292"/>
      <c r="B995" s="2292"/>
      <c r="C995" s="2292"/>
      <c r="D995" s="2292"/>
      <c r="E995" s="2292"/>
      <c r="F995" s="2292"/>
      <c r="G995" s="2292"/>
      <c r="H995" s="2292"/>
    </row>
    <row r="996" spans="1:8" ht="15.75" customHeight="1">
      <c r="A996" s="2292"/>
      <c r="B996" s="2292"/>
      <c r="C996" s="2292"/>
      <c r="D996" s="2292"/>
      <c r="E996" s="2292"/>
      <c r="F996" s="2292"/>
      <c r="G996" s="2292"/>
      <c r="H996" s="2292"/>
    </row>
    <row r="997" spans="1:8" ht="15.75" customHeight="1">
      <c r="A997" s="2292"/>
      <c r="B997" s="2292"/>
      <c r="C997" s="2292"/>
      <c r="D997" s="2292"/>
      <c r="E997" s="2292"/>
      <c r="F997" s="2292"/>
      <c r="G997" s="2292"/>
      <c r="H997" s="2292"/>
    </row>
    <row r="998" spans="1:8" ht="15.75" customHeight="1">
      <c r="A998" s="2292"/>
      <c r="B998" s="2292"/>
      <c r="C998" s="2292"/>
      <c r="D998" s="2292"/>
      <c r="E998" s="2292"/>
      <c r="F998" s="2292"/>
      <c r="G998" s="2292"/>
      <c r="H998" s="2292"/>
    </row>
    <row r="999" spans="1:8" ht="15.75" customHeight="1">
      <c r="A999" s="2292"/>
      <c r="B999" s="2292"/>
      <c r="C999" s="2292"/>
      <c r="D999" s="2292"/>
      <c r="E999" s="2292"/>
      <c r="F999" s="2292"/>
      <c r="G999" s="2292"/>
      <c r="H999" s="2292"/>
    </row>
  </sheetData>
  <mergeCells count="9">
    <mergeCell ref="B1:G1"/>
    <mergeCell ref="B2:G2"/>
    <mergeCell ref="B3:G3"/>
    <mergeCell ref="F4:G4"/>
    <mergeCell ref="B5:B6"/>
    <mergeCell ref="F5:G5"/>
    <mergeCell ref="C5:C6"/>
    <mergeCell ref="D5:D6"/>
    <mergeCell ref="E5:E6"/>
  </mergeCells>
  <printOptions horizontalCentered="1"/>
  <pageMargins left="0.39370078740157483" right="0.39370078740157483" top="0.39370078740157483" bottom="0.39370078740157483" header="0" footer="0"/>
  <pageSetup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88"/>
  <sheetViews>
    <sheetView showGridLines="0" topLeftCell="A49" workbookViewId="0">
      <selection activeCell="B60" sqref="B60"/>
    </sheetView>
  </sheetViews>
  <sheetFormatPr defaultRowHeight="14.4"/>
  <cols>
    <col min="1" max="1" width="10.44140625" bestFit="1" customWidth="1"/>
    <col min="2" max="2" width="72.33203125" customWidth="1"/>
  </cols>
  <sheetData>
    <row r="2" spans="1:5" ht="54.75" customHeight="1"/>
    <row r="3" spans="1:5" ht="33" customHeight="1">
      <c r="A3" s="3445" t="s">
        <v>169</v>
      </c>
      <c r="B3" s="3445"/>
      <c r="C3" s="300"/>
    </row>
    <row r="4" spans="1:5" ht="15.6">
      <c r="B4" s="299" t="s">
        <v>170</v>
      </c>
      <c r="C4" s="298"/>
    </row>
    <row r="5" spans="1:5" ht="22.8">
      <c r="A5" s="3446" t="s">
        <v>0</v>
      </c>
      <c r="B5" s="3446"/>
      <c r="C5" s="297"/>
      <c r="D5" s="297"/>
      <c r="E5" s="297"/>
    </row>
    <row r="6" spans="1:5" ht="18">
      <c r="A6" s="3447" t="s">
        <v>418</v>
      </c>
      <c r="B6" s="3447"/>
      <c r="C6" s="296"/>
      <c r="D6" s="296"/>
      <c r="E6" s="296"/>
    </row>
    <row r="7" spans="1:5" ht="15.6">
      <c r="A7" s="293" t="s">
        <v>1</v>
      </c>
      <c r="C7" s="286"/>
      <c r="D7" s="289"/>
      <c r="E7" s="34"/>
    </row>
    <row r="8" spans="1:5" ht="15.6">
      <c r="A8" s="295">
        <v>1</v>
      </c>
      <c r="B8" s="290" t="s">
        <v>417</v>
      </c>
      <c r="C8" s="286"/>
      <c r="D8" s="289"/>
      <c r="E8" s="34"/>
    </row>
    <row r="9" spans="1:5" ht="15.6">
      <c r="A9" s="295"/>
      <c r="B9" s="293" t="s">
        <v>416</v>
      </c>
      <c r="C9" s="286"/>
      <c r="D9" s="289"/>
      <c r="E9" s="34"/>
    </row>
    <row r="10" spans="1:5" ht="15.6">
      <c r="A10" s="295">
        <v>2</v>
      </c>
      <c r="B10" s="290" t="s">
        <v>415</v>
      </c>
      <c r="C10" s="286"/>
      <c r="D10" s="289"/>
      <c r="E10" s="34"/>
    </row>
    <row r="11" spans="1:5" ht="15.6">
      <c r="A11" s="295">
        <v>3</v>
      </c>
      <c r="B11" s="290" t="s">
        <v>414</v>
      </c>
      <c r="C11" s="286"/>
      <c r="D11" s="289"/>
      <c r="E11" s="34"/>
    </row>
    <row r="12" spans="1:5" ht="15.6">
      <c r="A12" s="295">
        <v>4</v>
      </c>
      <c r="B12" s="290" t="s">
        <v>413</v>
      </c>
      <c r="C12" s="286"/>
      <c r="D12" s="289"/>
      <c r="E12" s="34"/>
    </row>
    <row r="13" spans="1:5" ht="15.6">
      <c r="A13" s="295">
        <v>5</v>
      </c>
      <c r="B13" s="290" t="s">
        <v>412</v>
      </c>
      <c r="C13" s="286"/>
      <c r="D13" s="289"/>
      <c r="E13" s="34"/>
    </row>
    <row r="14" spans="1:5" ht="15.6">
      <c r="A14" s="295">
        <v>6</v>
      </c>
      <c r="B14" s="290" t="s">
        <v>411</v>
      </c>
      <c r="C14" s="286"/>
      <c r="D14" s="289"/>
      <c r="E14" s="34"/>
    </row>
    <row r="15" spans="1:5" ht="15.6">
      <c r="B15" s="293" t="s">
        <v>3</v>
      </c>
      <c r="D15" s="286"/>
      <c r="E15" s="286"/>
    </row>
    <row r="16" spans="1:5" ht="15.6">
      <c r="A16" s="295">
        <v>7</v>
      </c>
      <c r="B16" s="290" t="s">
        <v>410</v>
      </c>
      <c r="C16" s="286"/>
      <c r="D16" s="289"/>
    </row>
    <row r="17" spans="1:5" ht="15.6">
      <c r="A17" s="295">
        <v>8</v>
      </c>
      <c r="B17" s="290" t="s">
        <v>4</v>
      </c>
      <c r="C17" s="286"/>
      <c r="D17" s="289"/>
    </row>
    <row r="18" spans="1:5" ht="15.6">
      <c r="A18" s="295">
        <v>9</v>
      </c>
      <c r="B18" s="290" t="s">
        <v>5</v>
      </c>
      <c r="C18" s="286"/>
      <c r="D18" s="289"/>
    </row>
    <row r="19" spans="1:5" ht="15.6">
      <c r="A19" s="295">
        <v>10</v>
      </c>
      <c r="B19" s="290" t="s">
        <v>6</v>
      </c>
      <c r="C19" s="286"/>
      <c r="D19" s="289"/>
    </row>
    <row r="20" spans="1:5" ht="15.6">
      <c r="A20" s="295">
        <v>11</v>
      </c>
      <c r="B20" s="290" t="s">
        <v>409</v>
      </c>
      <c r="C20" s="286"/>
      <c r="D20" s="289"/>
    </row>
    <row r="21" spans="1:5" ht="15.6">
      <c r="A21" s="295">
        <v>12</v>
      </c>
      <c r="B21" s="290" t="s">
        <v>408</v>
      </c>
      <c r="C21" s="286"/>
      <c r="D21" s="289"/>
      <c r="E21" s="34"/>
    </row>
    <row r="22" spans="1:5" ht="15.6">
      <c r="A22" s="295">
        <v>13</v>
      </c>
      <c r="B22" s="290" t="s">
        <v>407</v>
      </c>
      <c r="C22" s="286"/>
      <c r="D22" s="289"/>
      <c r="E22" s="34"/>
    </row>
    <row r="23" spans="1:5" ht="15.6">
      <c r="A23" s="295">
        <v>14</v>
      </c>
      <c r="B23" s="290" t="s">
        <v>406</v>
      </c>
      <c r="C23" s="286"/>
      <c r="D23" s="289"/>
    </row>
    <row r="24" spans="1:5" ht="15.6">
      <c r="A24" s="295" t="s">
        <v>405</v>
      </c>
      <c r="B24" s="290" t="s">
        <v>7</v>
      </c>
      <c r="C24" s="286"/>
      <c r="D24" s="289"/>
    </row>
    <row r="25" spans="1:5" ht="15.6">
      <c r="A25" s="295" t="s">
        <v>404</v>
      </c>
      <c r="B25" s="290" t="s">
        <v>171</v>
      </c>
      <c r="C25" s="286"/>
      <c r="D25" s="289"/>
    </row>
    <row r="26" spans="1:5" ht="15.6">
      <c r="A26" s="289"/>
      <c r="B26" s="293" t="s">
        <v>8</v>
      </c>
      <c r="C26" s="287"/>
      <c r="D26" s="287"/>
      <c r="E26" s="287"/>
    </row>
    <row r="27" spans="1:5" ht="15.6">
      <c r="A27" s="295">
        <v>16</v>
      </c>
      <c r="B27" s="290" t="s">
        <v>9</v>
      </c>
      <c r="C27" s="286"/>
      <c r="D27" s="289"/>
      <c r="E27" s="34"/>
    </row>
    <row r="28" spans="1:5" ht="15.6">
      <c r="A28" s="295">
        <v>17</v>
      </c>
      <c r="B28" s="290" t="s">
        <v>10</v>
      </c>
      <c r="C28" s="286"/>
      <c r="D28" s="289"/>
    </row>
    <row r="29" spans="1:5" ht="15.6">
      <c r="A29" s="295">
        <v>18</v>
      </c>
      <c r="B29" s="290" t="s">
        <v>11</v>
      </c>
      <c r="C29" s="286"/>
      <c r="D29" s="289"/>
    </row>
    <row r="30" spans="1:5" ht="15.6">
      <c r="A30" s="295">
        <v>19</v>
      </c>
      <c r="B30" s="290" t="s">
        <v>12</v>
      </c>
      <c r="C30" s="286"/>
      <c r="D30" s="289"/>
    </row>
    <row r="31" spans="1:5" ht="15.6">
      <c r="A31" s="295">
        <v>20</v>
      </c>
      <c r="B31" s="290" t="s">
        <v>13</v>
      </c>
      <c r="C31" s="286"/>
      <c r="D31" s="289"/>
    </row>
    <row r="32" spans="1:5" ht="15.6">
      <c r="A32" s="295">
        <v>21</v>
      </c>
      <c r="B32" s="290" t="s">
        <v>14</v>
      </c>
      <c r="C32" s="286"/>
      <c r="D32" s="289"/>
      <c r="E32" s="34"/>
    </row>
    <row r="33" spans="1:5" ht="15.6">
      <c r="A33" s="295">
        <v>22</v>
      </c>
      <c r="B33" s="290" t="s">
        <v>15</v>
      </c>
      <c r="C33" s="286"/>
      <c r="D33" s="289"/>
    </row>
    <row r="34" spans="1:5" ht="15.6">
      <c r="A34" s="295">
        <v>23</v>
      </c>
      <c r="B34" s="290" t="s">
        <v>16</v>
      </c>
      <c r="C34" s="286"/>
      <c r="D34" s="289"/>
    </row>
    <row r="35" spans="1:5" ht="15.6">
      <c r="A35" s="295">
        <v>24</v>
      </c>
      <c r="B35" s="290" t="s">
        <v>17</v>
      </c>
      <c r="C35" s="286"/>
      <c r="D35" s="289"/>
    </row>
    <row r="36" spans="1:5" ht="15.6">
      <c r="A36" s="295" t="s">
        <v>403</v>
      </c>
      <c r="B36" s="290" t="s">
        <v>402</v>
      </c>
      <c r="C36" s="286"/>
      <c r="D36" s="289"/>
    </row>
    <row r="37" spans="1:5" ht="15.6">
      <c r="A37" s="295" t="s">
        <v>401</v>
      </c>
      <c r="B37" s="290" t="s">
        <v>400</v>
      </c>
      <c r="C37" s="286"/>
      <c r="D37" s="289"/>
      <c r="E37" s="34"/>
    </row>
    <row r="38" spans="1:5" ht="15.6">
      <c r="A38" s="295">
        <v>26</v>
      </c>
      <c r="B38" s="290" t="s">
        <v>18</v>
      </c>
      <c r="C38" s="286"/>
      <c r="D38" s="289"/>
    </row>
    <row r="39" spans="1:5" ht="15.6">
      <c r="A39" s="295">
        <v>27</v>
      </c>
      <c r="B39" s="290" t="s">
        <v>399</v>
      </c>
      <c r="C39" s="286"/>
      <c r="D39" s="289"/>
    </row>
    <row r="40" spans="1:5" ht="15.6">
      <c r="A40" s="295">
        <v>28</v>
      </c>
      <c r="B40" s="290" t="s">
        <v>19</v>
      </c>
      <c r="C40" s="286"/>
      <c r="D40" s="289"/>
    </row>
    <row r="41" spans="1:5" ht="15.6">
      <c r="A41" s="295">
        <v>29</v>
      </c>
      <c r="B41" s="290" t="s">
        <v>20</v>
      </c>
      <c r="C41" s="286"/>
      <c r="D41" s="289"/>
    </row>
    <row r="42" spans="1:5" ht="15.6">
      <c r="A42" s="295">
        <v>30</v>
      </c>
      <c r="B42" s="290" t="s">
        <v>109</v>
      </c>
      <c r="C42" s="286"/>
      <c r="D42" s="289"/>
      <c r="E42" s="34"/>
    </row>
    <row r="43" spans="1:5" ht="15.6">
      <c r="A43" s="295">
        <v>31</v>
      </c>
      <c r="B43" s="290" t="s">
        <v>21</v>
      </c>
      <c r="C43" s="286"/>
      <c r="D43" s="289"/>
    </row>
    <row r="44" spans="1:5" ht="15.6">
      <c r="A44" s="295"/>
      <c r="B44" s="290" t="s">
        <v>22</v>
      </c>
      <c r="C44" s="286"/>
      <c r="D44" s="289"/>
    </row>
    <row r="45" spans="1:5" ht="15.6">
      <c r="A45" s="295">
        <v>32</v>
      </c>
      <c r="B45" s="290" t="s">
        <v>23</v>
      </c>
      <c r="C45" s="286"/>
      <c r="D45" s="289"/>
    </row>
    <row r="46" spans="1:5" ht="15.6">
      <c r="A46" s="295"/>
      <c r="B46" s="290" t="s">
        <v>24</v>
      </c>
      <c r="C46" s="286"/>
      <c r="D46" s="289"/>
    </row>
    <row r="47" spans="1:5" ht="15.6">
      <c r="A47" s="295">
        <v>33</v>
      </c>
      <c r="B47" s="290" t="s">
        <v>398</v>
      </c>
      <c r="C47" s="286"/>
      <c r="D47" s="289"/>
      <c r="E47" s="34"/>
    </row>
    <row r="48" spans="1:5" ht="15.6">
      <c r="A48" s="295">
        <v>34</v>
      </c>
      <c r="B48" s="290" t="s">
        <v>25</v>
      </c>
      <c r="C48" s="286"/>
      <c r="D48" s="289"/>
    </row>
    <row r="49" spans="1:5" ht="15.6">
      <c r="A49" s="295">
        <v>35</v>
      </c>
      <c r="B49" s="290" t="s">
        <v>26</v>
      </c>
      <c r="C49" s="286"/>
      <c r="D49" s="289"/>
    </row>
    <row r="50" spans="1:5" ht="15.6">
      <c r="A50" s="295">
        <v>36</v>
      </c>
      <c r="B50" s="290" t="s">
        <v>27</v>
      </c>
      <c r="C50" s="286"/>
      <c r="D50" s="289"/>
    </row>
    <row r="51" spans="1:5" ht="15.6">
      <c r="A51" s="295">
        <v>37</v>
      </c>
      <c r="B51" s="290" t="s">
        <v>28</v>
      </c>
      <c r="C51" s="286"/>
      <c r="D51" s="289"/>
    </row>
    <row r="52" spans="1:5" ht="15.6">
      <c r="A52" s="289"/>
      <c r="B52" s="287" t="s">
        <v>29</v>
      </c>
      <c r="C52" s="286"/>
      <c r="D52" s="286"/>
      <c r="E52" s="286"/>
    </row>
    <row r="53" spans="1:5" ht="15.6">
      <c r="A53" s="289">
        <v>38</v>
      </c>
      <c r="B53" s="291" t="s">
        <v>397</v>
      </c>
      <c r="C53" s="286"/>
      <c r="D53" s="286"/>
      <c r="E53" s="286"/>
    </row>
    <row r="54" spans="1:5" ht="15.6">
      <c r="A54" s="289">
        <v>39</v>
      </c>
      <c r="B54" s="291" t="s">
        <v>31</v>
      </c>
      <c r="C54" s="286"/>
      <c r="D54" s="286"/>
      <c r="E54" s="286"/>
    </row>
    <row r="55" spans="1:5" ht="15.6">
      <c r="A55" s="289">
        <v>40</v>
      </c>
      <c r="B55" s="291" t="s">
        <v>396</v>
      </c>
      <c r="C55" s="286"/>
      <c r="D55" s="286"/>
      <c r="E55" s="286"/>
    </row>
    <row r="56" spans="1:5" ht="15.6">
      <c r="A56" s="289">
        <v>41</v>
      </c>
      <c r="B56" s="291" t="s">
        <v>395</v>
      </c>
      <c r="C56" s="286"/>
      <c r="D56" s="286"/>
      <c r="E56" s="286"/>
    </row>
    <row r="57" spans="1:5" ht="15.6">
      <c r="A57" s="289"/>
      <c r="B57" s="294" t="s">
        <v>32</v>
      </c>
      <c r="C57" s="286"/>
      <c r="D57" s="286"/>
      <c r="E57" s="286"/>
    </row>
    <row r="58" spans="1:5" ht="15.6">
      <c r="A58" s="289">
        <v>42</v>
      </c>
      <c r="B58" s="291" t="s">
        <v>33</v>
      </c>
      <c r="C58" s="286"/>
      <c r="D58" s="286"/>
      <c r="E58" s="286"/>
    </row>
    <row r="59" spans="1:5" ht="15.6">
      <c r="A59" s="289">
        <v>43</v>
      </c>
      <c r="B59" s="291" t="s">
        <v>34</v>
      </c>
      <c r="C59" s="286"/>
      <c r="D59" s="286"/>
      <c r="E59" s="286"/>
    </row>
    <row r="60" spans="1:5" ht="15.6">
      <c r="A60" s="289">
        <v>44</v>
      </c>
      <c r="B60" s="291" t="s">
        <v>35</v>
      </c>
      <c r="C60" s="286"/>
      <c r="D60" s="286"/>
      <c r="E60" s="286"/>
    </row>
    <row r="61" spans="1:5" ht="15.6">
      <c r="A61" s="289">
        <v>45</v>
      </c>
      <c r="B61" s="291" t="s">
        <v>36</v>
      </c>
      <c r="C61" s="286"/>
      <c r="D61" s="286"/>
      <c r="E61" s="286"/>
    </row>
    <row r="62" spans="1:5" ht="15.6">
      <c r="A62" s="289">
        <v>46</v>
      </c>
      <c r="B62" s="291" t="s">
        <v>37</v>
      </c>
      <c r="C62" s="286"/>
      <c r="D62" s="286"/>
      <c r="E62" s="286"/>
    </row>
    <row r="63" spans="1:5" ht="15.6">
      <c r="A63" s="289">
        <v>47</v>
      </c>
      <c r="B63" s="291" t="s">
        <v>38</v>
      </c>
      <c r="C63" s="286"/>
      <c r="D63" s="286"/>
      <c r="E63" s="286"/>
    </row>
    <row r="64" spans="1:5" ht="15.6">
      <c r="A64" s="289">
        <v>48</v>
      </c>
      <c r="B64" s="291" t="s">
        <v>39</v>
      </c>
      <c r="C64" s="286"/>
      <c r="D64" s="286"/>
      <c r="E64" s="286"/>
    </row>
    <row r="65" spans="1:5" ht="15.6">
      <c r="A65" s="289">
        <v>49</v>
      </c>
      <c r="B65" s="291" t="s">
        <v>40</v>
      </c>
      <c r="C65" s="286"/>
      <c r="D65" s="286"/>
      <c r="E65" s="286"/>
    </row>
    <row r="66" spans="1:5" ht="15.6">
      <c r="A66" s="289">
        <v>50</v>
      </c>
      <c r="B66" s="291" t="s">
        <v>41</v>
      </c>
      <c r="C66" s="286"/>
      <c r="D66" s="286"/>
      <c r="E66" s="286"/>
    </row>
    <row r="67" spans="1:5" ht="15.6">
      <c r="A67" s="289">
        <v>51</v>
      </c>
      <c r="B67" s="291" t="s">
        <v>42</v>
      </c>
      <c r="C67" s="286"/>
      <c r="D67" s="286"/>
      <c r="E67" s="286"/>
    </row>
    <row r="68" spans="1:5" ht="15.6">
      <c r="A68" s="289">
        <v>52</v>
      </c>
      <c r="B68" s="291" t="s">
        <v>43</v>
      </c>
      <c r="C68" s="286"/>
      <c r="D68" s="286"/>
      <c r="E68" s="286"/>
    </row>
    <row r="69" spans="1:5" ht="15.6">
      <c r="A69" s="289">
        <v>53</v>
      </c>
      <c r="B69" s="291" t="s">
        <v>110</v>
      </c>
      <c r="C69" s="286"/>
      <c r="D69" s="286"/>
      <c r="E69" s="286"/>
    </row>
    <row r="70" spans="1:5" ht="15.6">
      <c r="A70" s="289"/>
      <c r="B70" s="293" t="s">
        <v>44</v>
      </c>
      <c r="C70" s="286"/>
      <c r="D70" s="286"/>
      <c r="E70" s="286"/>
    </row>
    <row r="71" spans="1:5" ht="15.6">
      <c r="A71" s="289">
        <v>54</v>
      </c>
      <c r="B71" s="291" t="s">
        <v>394</v>
      </c>
      <c r="C71" s="286"/>
      <c r="D71" s="286"/>
      <c r="E71" s="286"/>
    </row>
    <row r="72" spans="1:5" ht="15.6">
      <c r="A72" s="289">
        <v>55</v>
      </c>
      <c r="B72" s="291" t="s">
        <v>44</v>
      </c>
      <c r="C72" s="286"/>
      <c r="D72" s="286"/>
      <c r="E72" s="286"/>
    </row>
    <row r="73" spans="1:5" ht="15.6">
      <c r="A73" s="289">
        <v>56</v>
      </c>
      <c r="B73" s="291" t="s">
        <v>45</v>
      </c>
      <c r="C73" s="286"/>
      <c r="D73" s="286"/>
      <c r="E73" s="286"/>
    </row>
    <row r="74" spans="1:5" ht="15.6">
      <c r="A74" s="289"/>
      <c r="B74" s="293" t="s">
        <v>46</v>
      </c>
    </row>
    <row r="75" spans="1:5" ht="15.6">
      <c r="A75" s="289">
        <v>57</v>
      </c>
      <c r="B75" s="291" t="s">
        <v>47</v>
      </c>
      <c r="C75" s="286"/>
      <c r="D75" s="286"/>
      <c r="E75" s="286"/>
    </row>
    <row r="76" spans="1:5" ht="15.6">
      <c r="A76" s="289">
        <v>58</v>
      </c>
      <c r="B76" s="291" t="s">
        <v>48</v>
      </c>
      <c r="C76" s="286"/>
      <c r="D76" s="286"/>
      <c r="E76" s="286"/>
    </row>
    <row r="77" spans="1:5" ht="15.6">
      <c r="A77" s="289">
        <v>59</v>
      </c>
      <c r="B77" s="291" t="s">
        <v>49</v>
      </c>
      <c r="C77" s="286"/>
      <c r="D77" s="286"/>
      <c r="E77" s="286"/>
    </row>
    <row r="78" spans="1:5" ht="15.6">
      <c r="A78" s="286"/>
      <c r="B78" s="292" t="s">
        <v>50</v>
      </c>
      <c r="C78" s="286"/>
      <c r="D78" s="286"/>
      <c r="E78" s="286"/>
    </row>
    <row r="79" spans="1:5" ht="15.6">
      <c r="A79" s="289">
        <v>60</v>
      </c>
      <c r="B79" s="291" t="s">
        <v>51</v>
      </c>
      <c r="C79" s="286"/>
      <c r="D79" s="286"/>
      <c r="E79" s="286"/>
    </row>
    <row r="80" spans="1:5" ht="15.6">
      <c r="A80" s="289">
        <v>61</v>
      </c>
      <c r="B80" s="291" t="s">
        <v>393</v>
      </c>
      <c r="C80" s="286"/>
      <c r="D80" s="286"/>
      <c r="E80" s="286"/>
    </row>
    <row r="81" spans="1:5" ht="15.6">
      <c r="A81" s="289">
        <v>62</v>
      </c>
      <c r="B81" s="290" t="s">
        <v>52</v>
      </c>
    </row>
    <row r="82" spans="1:5" ht="15.6">
      <c r="A82" s="289">
        <v>63</v>
      </c>
      <c r="B82" s="290" t="s">
        <v>53</v>
      </c>
      <c r="C82" s="286"/>
      <c r="D82" s="286"/>
      <c r="E82" s="286"/>
    </row>
    <row r="83" spans="1:5" ht="15.6">
      <c r="A83" s="289">
        <v>64</v>
      </c>
      <c r="B83" s="290" t="s">
        <v>392</v>
      </c>
      <c r="C83" s="286"/>
      <c r="D83" s="286"/>
      <c r="E83" s="286"/>
    </row>
    <row r="84" spans="1:5" ht="15.6">
      <c r="A84" s="289">
        <v>65</v>
      </c>
      <c r="B84" s="290" t="s">
        <v>391</v>
      </c>
    </row>
    <row r="85" spans="1:5" ht="15.6">
      <c r="A85" s="289">
        <v>66</v>
      </c>
      <c r="B85" s="290" t="s">
        <v>105</v>
      </c>
      <c r="C85" s="286"/>
      <c r="D85" s="286"/>
      <c r="E85" s="286"/>
    </row>
    <row r="86" spans="1:5" ht="15.6">
      <c r="A86" s="289">
        <v>67</v>
      </c>
      <c r="B86" s="290" t="s">
        <v>54</v>
      </c>
      <c r="C86" s="286"/>
      <c r="D86" s="286"/>
      <c r="E86" s="286"/>
    </row>
    <row r="87" spans="1:5" ht="15.6">
      <c r="A87" s="289"/>
      <c r="B87" s="288"/>
      <c r="C87" s="286"/>
      <c r="D87" s="286"/>
      <c r="E87" s="286"/>
    </row>
    <row r="88" spans="1:5" ht="15.6">
      <c r="A88" s="286"/>
      <c r="B88" s="287" t="s">
        <v>55</v>
      </c>
      <c r="C88" s="286"/>
      <c r="D88" s="286"/>
      <c r="E88" s="286"/>
    </row>
  </sheetData>
  <mergeCells count="3">
    <mergeCell ref="A3:B3"/>
    <mergeCell ref="A5:B5"/>
    <mergeCell ref="A6:B6"/>
  </mergeCells>
  <hyperlinks>
    <hyperlink ref="B8" location="'1.SMIs'!A1" display="Selected Macro Economic Indicators"/>
    <hyperlink ref="B53" location="'38.GBO'!Print_Area" display="Government Budgetary Operation"/>
    <hyperlink ref="B54" location="'39.Revenue'!A1" display="Government Revenue Collection"/>
    <hyperlink ref="B55" location="'40.ODD'!Print_Area" display="Outstanding Domestic Debt of the GoN"/>
    <hyperlink ref="B56" location="'41.NDBoG'!A1" display="Net Domestic Borrowings of  the GoN"/>
    <hyperlink ref="B16" location="'7.CPI_Annuals'!A1" display="National Consumer Price Index (Annual Average)"/>
    <hyperlink ref="B17" location="'8.CPI_Asar'!A1" display="National Consumer Price Index "/>
    <hyperlink ref="B18" location="'9.CPI Y-O-Y'!A1" display="National Consumer Price Index (Monthly Series)"/>
    <hyperlink ref="B19" location="'10.CPI_NEP &amp; INDIA'!Print_Area" display="Consumer Price Inflation in Nepal and India (Monthly Series)"/>
    <hyperlink ref="B20" location="'11.WPI_Annuals'!Print_Area" display="National Wholesale Price Index (Annual Average)"/>
    <hyperlink ref="B21" location="'12.WPI_Asar'!Print_Area" display="National Wholesale Price Index, y-o-y"/>
    <hyperlink ref="B22" location="'13.WPI (Y-O-Y)'!Print_Area" display="National Wholesale Price Index Monthly Series)"/>
    <hyperlink ref="B23" location="'14.SWRI_Annuals'!A1" display="National Salary and Wage Rate Index (Annual Average)"/>
    <hyperlink ref="B24" location="'15(a).SWRI_Asar'!A1" display="National Salary and Wage Rate Index "/>
    <hyperlink ref="B25" location="'15(b).SWRI (Y-O-Y)'!Print_Area" display="National Salary and Wage Rate Index (Monthly Series)"/>
    <hyperlink ref="B79" location="'60.Stock Market Indicator'!Print_Area" display="Stock Market Indicators"/>
    <hyperlink ref="B80" location="'61.Issue Approval '!Print_Area" display="Public Issue Approval by SEBON"/>
    <hyperlink ref="B81" location="'62.Listed Companies'!Print_Area" display="Listed Companies and Market Capitalization"/>
    <hyperlink ref="B82" location="'63.Share Market Activities'!Print_Area" display="Structure of Share Price Indices"/>
    <hyperlink ref="B83" location="'64.Turnover Details'!Print_Area" display="Securities Market Turnover"/>
    <hyperlink ref="B84" location="'65.Securities Listed'!Print_Area" display="Securities Listed in Nepal Stock Exchange Ltd."/>
    <hyperlink ref="B85" location="'66. ElectronicPmt_Trans'!Print_Area" display="Electronic Payment Transactions"/>
    <hyperlink ref="B86" location="'67.MEI (Monthly)'!Print_Area" display="Monthly Situation of Major Economic Indicators"/>
    <hyperlink ref="B10" location="'2.GDP at current price'!A1" display="Gross Domestic Product  at Current Prices"/>
    <hyperlink ref="B11" location="'3.GDP at constant price'!Print_Area" display="Gross Domestic Product  at Constant Prices"/>
    <hyperlink ref="B12" location="'4.GDP by Expenditure Catagory'!Print_Area" display="Gross Domestic Product by  Expenditure Category"/>
    <hyperlink ref="B13" location="'5.GNI GNDI and Savings'!A1" display="Gross National Disposable Income and Saving"/>
    <hyperlink ref="B14" location="'6.Summary of MacroEco.Indicator'!A1" display="Summary of Macro Economic Indicators"/>
    <hyperlink ref="B58" location="'42.MS'!A1" display="Monetary Survey"/>
    <hyperlink ref="B59" location="'43.CBS'!A1" display="Central Bank Survey"/>
    <hyperlink ref="B60" location="'44.ODCS'!Print_Area" display="Other Depository Corporation Survey"/>
    <hyperlink ref="B61" location="'45.CALCB'!A1" display="Condensed Assets and Liabilities of Commercial Banks"/>
    <hyperlink ref="B62" location="'46.CALDB'!A1" display="Condensed Assets and Liabilities of Development Banks"/>
    <hyperlink ref="B63" location="'47.CALFC'!A1" display="Condensed Assets and Liabilities of Finance Companies"/>
    <hyperlink ref="B64" location="'48.Deposits'!Print_Area" display="Deposit Details of Banks and Financial Institutions"/>
    <hyperlink ref="B65" location="'49.Sect credit'!Print_Area" display="Sectorwise Outstanding Credit  of  Banks and Financial Institutions"/>
    <hyperlink ref="B66" location="'50.Secu Credit'!A1" display="Securitywise Outstanding Credit of Banks and Financial Institutions"/>
    <hyperlink ref="B67" location="'51.Product credit'!Print_Area" display="Productwise Outstanding Credit of Banks and Financial Institutions"/>
    <hyperlink ref="B68" location="'52.Loan to Gov Ent'!A1" display="Loan of Commercial Banks to Government Enterprises"/>
    <hyperlink ref="B69" location="'53.Concessional loan'!Print_Area" display="Interest Subsidized Concessional Loan"/>
    <hyperlink ref="B71" location="'54.MO Summary'!Print_Area" display="Summary of Monetary Operation"/>
    <hyperlink ref="B72" location="'55.Monetary Operation'!Print_Area" display="Monetary Operations"/>
    <hyperlink ref="B73" location="'56.Purchase &amp; Sale of FC'!Print_Area" display="Purchase/Sale of Foreign Currency"/>
    <hyperlink ref="B75" location="'57.Interest Rate'!Print_Area" display="Structure of Interest Rates"/>
    <hyperlink ref="B76" location="'58.Inter bank'!Print_Area" display="Inter-bank Transaction Amount &amp; Weighted Average Interest Rate"/>
    <hyperlink ref="B77" location="'59.TBs 91_364'!Print_Area" display="Weighted Average Treasury Bills Rate "/>
    <hyperlink ref="B27" location="'16.Direction'!A1" display="Direction of Foreign Trade"/>
    <hyperlink ref="B28" location="'17.Top X'!A1" display="Exports of Major Commodities "/>
    <hyperlink ref="B29" location="'18.X-India'!A1" display="Exports of Major Commodities to India"/>
    <hyperlink ref="B30" location="'19.X-China'!A1" display="Exports of Major Commodities to China"/>
    <hyperlink ref="B31" location="'20.X-Other'!A1" display="Exports of Major Commodities to Other Countries"/>
    <hyperlink ref="B32" location="'21.Top M'!A1" display="Imports of Major Commodities "/>
    <hyperlink ref="B33" location="'22.M-India'!A1" display="Imports of Major Commodities from India"/>
    <hyperlink ref="B34" location="'23.M-China'!A1" display="Imports of Major Commodities from China"/>
    <hyperlink ref="B35" location="'24.M-Other'!A1" display="Imports of Major Commodities from Other Countries"/>
    <hyperlink ref="B36" location="'25(A).X_BEC'!A1" display="Composition of Export (Based on Broad Economic Classification) "/>
    <hyperlink ref="B37" location="'25(B).M_BEC'!A1" display="Composition of Import (Based on Broad Economic Classification) "/>
    <hyperlink ref="B38" location="'26.Customswise Trade'!A1" display="Customwise Foreign Trade"/>
    <hyperlink ref="B39" location="'27.M_India_Convertible'!A1" display="Imports from India against Payment  in US Dollar"/>
    <hyperlink ref="B40" location="'28.X&amp;MPrice Index &amp;TOT'!A1" display="Export and Import Unit Value Price Index and Terms of Trade"/>
    <hyperlink ref="B41" location="'29.Migrant Worker'!A1" display="Number of Nepalese going for Foreign Employment "/>
    <hyperlink ref="B42" location="'30.Tourist Arrival '!A1" display="Monthly Tourist Arrival"/>
    <hyperlink ref="B43" location="'31(A).BoP_BPM5'!A1" display="Summary of Balance of Payments as per BPM5 (A)"/>
    <hyperlink ref="B44" location="'31(B).BoP_BPM6'!A1" display="Summary of Balance of Payments as per BPM6 (B)   "/>
    <hyperlink ref="B45" location="'32(A).BoP$_BMP5'!A1" display="Summary of Balance of Payments in US Dollar as per BPM5 (A)"/>
    <hyperlink ref="B46" location="'32(B).BoP$_BPM6'!A1" display="Summary of Balance of Payments in US Dollar as per BPM6 (B)"/>
    <hyperlink ref="B47" location="'33.IIP '!A1" display="International Investment Postion (IIP)"/>
    <hyperlink ref="B48" location="'34.ReserveRs'!A1" display="Gross Foreign Assets of the Banking Sector"/>
    <hyperlink ref="B49" location="'35.Reserves $'!A1" display="Gross Foreign Assets of the Banking Sector in US Dollar"/>
    <hyperlink ref="B50" location="'36&amp;37.Exchange Rate'!A1" display="Exchange Rate of US Dollar"/>
    <hyperlink ref="B51" location="'36&amp;37.Exchange Rate'!A1" display="Price of Oil and Gold in the International Market"/>
  </hyperlinks>
  <pageMargins left="1.18" right="0.7" top="0.44" bottom="0.43" header="0.3" footer="0.3"/>
  <pageSetup paperSize="9" scale="58" orientation="portrait" r:id="rId1"/>
  <drawing r:id="rId2"/>
  <legacyDrawing r:id="rId3"/>
  <oleObjects>
    <mc:AlternateContent xmlns:mc="http://schemas.openxmlformats.org/markup-compatibility/2006">
      <mc:Choice Requires="x14">
        <oleObject progId="Word.Picture.8" shapeId="132098" r:id="rId4">
          <objectPr defaultSize="0" autoPict="0" r:id="rId5">
            <anchor moveWithCells="1" sizeWithCells="1">
              <from>
                <xdr:col>1</xdr:col>
                <xdr:colOff>1684020</xdr:colOff>
                <xdr:row>1</xdr:row>
                <xdr:rowOff>220980</xdr:rowOff>
              </from>
              <to>
                <xdr:col>1</xdr:col>
                <xdr:colOff>2324100</xdr:colOff>
                <xdr:row>2</xdr:row>
                <xdr:rowOff>160020</xdr:rowOff>
              </to>
            </anchor>
          </objectPr>
        </oleObject>
      </mc:Choice>
      <mc:Fallback>
        <oleObject progId="Word.Picture.8" shapeId="132098"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zoomScale="80" zoomScaleNormal="80" workbookViewId="0"/>
  </sheetViews>
  <sheetFormatPr defaultColWidth="16.5546875" defaultRowHeight="15" customHeight="1"/>
  <cols>
    <col min="1" max="1" width="7.44140625" style="2343" customWidth="1"/>
    <col min="2" max="2" width="6.21875" style="2343" customWidth="1"/>
    <col min="3" max="3" width="41.109375" style="2343" customWidth="1"/>
    <col min="4" max="4" width="16.109375" style="2343" customWidth="1"/>
    <col min="5" max="5" width="16.44140625" style="2343" customWidth="1"/>
    <col min="6" max="6" width="16.77734375" style="2343" customWidth="1"/>
    <col min="7" max="7" width="17.5546875" style="2343" customWidth="1"/>
    <col min="8" max="8" width="18.88671875" style="2343" customWidth="1"/>
    <col min="9" max="9" width="16.5546875" style="2343" customWidth="1"/>
    <col min="10" max="16384" width="16.5546875" style="2343"/>
  </cols>
  <sheetData>
    <row r="1" spans="1:9" ht="21" customHeight="1">
      <c r="A1" s="2346"/>
      <c r="B1" s="3623" t="s">
        <v>1709</v>
      </c>
      <c r="C1" s="3624"/>
      <c r="D1" s="3624"/>
      <c r="E1" s="3624"/>
      <c r="F1" s="3624"/>
      <c r="G1" s="3624"/>
      <c r="H1" s="3624"/>
    </row>
    <row r="2" spans="1:9" ht="21" customHeight="1">
      <c r="A2" s="2346"/>
      <c r="B2" s="3623" t="s">
        <v>1708</v>
      </c>
      <c r="C2" s="3624"/>
      <c r="D2" s="3624"/>
      <c r="E2" s="3624"/>
      <c r="F2" s="3624"/>
      <c r="G2" s="3624"/>
      <c r="H2" s="3624"/>
    </row>
    <row r="3" spans="1:9" ht="15.75" customHeight="1" thickBot="1">
      <c r="A3" s="2346"/>
      <c r="B3" s="3625" t="s">
        <v>77</v>
      </c>
      <c r="C3" s="3626"/>
      <c r="D3" s="3626"/>
      <c r="E3" s="3626"/>
      <c r="F3" s="3626"/>
      <c r="G3" s="3626"/>
      <c r="H3" s="3626"/>
    </row>
    <row r="4" spans="1:9" s="2399" customFormat="1" ht="24" customHeight="1" thickTop="1">
      <c r="A4" s="2401"/>
      <c r="B4" s="3627" t="s">
        <v>78</v>
      </c>
      <c r="C4" s="3629" t="s">
        <v>56</v>
      </c>
      <c r="D4" s="2400" t="s">
        <v>1673</v>
      </c>
      <c r="E4" s="2400" t="s">
        <v>494</v>
      </c>
      <c r="F4" s="3631" t="s">
        <v>181</v>
      </c>
      <c r="G4" s="3632"/>
      <c r="H4" s="3633"/>
    </row>
    <row r="5" spans="1:9" s="2395" customFormat="1" ht="31.2">
      <c r="A5" s="2347"/>
      <c r="B5" s="3628"/>
      <c r="C5" s="3630"/>
      <c r="D5" s="2398" t="s">
        <v>57</v>
      </c>
      <c r="E5" s="2398" t="s">
        <v>57</v>
      </c>
      <c r="F5" s="2398" t="s">
        <v>57</v>
      </c>
      <c r="G5" s="2397" t="s">
        <v>1707</v>
      </c>
      <c r="H5" s="2396" t="s">
        <v>776</v>
      </c>
    </row>
    <row r="6" spans="1:9" s="2390" customFormat="1" ht="21" customHeight="1">
      <c r="A6" s="2391"/>
      <c r="B6" s="2394">
        <v>1</v>
      </c>
      <c r="C6" s="2387" t="s">
        <v>1706</v>
      </c>
      <c r="D6" s="2386">
        <v>2841.7415144499996</v>
      </c>
      <c r="E6" s="2386">
        <v>7705.7491392399997</v>
      </c>
      <c r="F6" s="2386">
        <v>11858.0456901</v>
      </c>
      <c r="G6" s="2385">
        <v>7.7818601926597699</v>
      </c>
      <c r="H6" s="2393">
        <v>53.885695937274328</v>
      </c>
      <c r="I6" s="2354"/>
    </row>
    <row r="7" spans="1:9" s="2390" customFormat="1" ht="23.1" customHeight="1">
      <c r="A7" s="2391"/>
      <c r="B7" s="2388">
        <v>2</v>
      </c>
      <c r="C7" s="2387" t="s">
        <v>1705</v>
      </c>
      <c r="D7" s="2386">
        <v>9515.9377002399997</v>
      </c>
      <c r="E7" s="2386">
        <v>10550.167964570001</v>
      </c>
      <c r="F7" s="2386">
        <v>11210.11029993</v>
      </c>
      <c r="G7" s="2385">
        <v>7.356651625248956</v>
      </c>
      <c r="H7" s="2384">
        <v>6.2552779972436801</v>
      </c>
      <c r="I7" s="2354"/>
    </row>
    <row r="8" spans="1:9" s="2390" customFormat="1" ht="20.100000000000001" customHeight="1">
      <c r="A8" s="2391"/>
      <c r="B8" s="2388">
        <v>3</v>
      </c>
      <c r="C8" s="2392" t="s">
        <v>1704</v>
      </c>
      <c r="D8" s="2386">
        <v>9565.0113307000011</v>
      </c>
      <c r="E8" s="2386">
        <v>11503.49183004</v>
      </c>
      <c r="F8" s="2386">
        <v>10570.74082365</v>
      </c>
      <c r="G8" s="2385">
        <v>6.9370644516205919</v>
      </c>
      <c r="H8" s="2384">
        <v>-8.1084162980342374</v>
      </c>
      <c r="I8" s="2354"/>
    </row>
    <row r="9" spans="1:9" s="2344" customFormat="1" ht="24.9" customHeight="1">
      <c r="A9" s="2356"/>
      <c r="B9" s="2388">
        <v>4</v>
      </c>
      <c r="C9" s="2387" t="s">
        <v>1703</v>
      </c>
      <c r="D9" s="2386">
        <v>6074.7944518100003</v>
      </c>
      <c r="E9" s="2386">
        <v>6629.7992219500002</v>
      </c>
      <c r="F9" s="2386">
        <v>8658.6854438199989</v>
      </c>
      <c r="G9" s="2385">
        <v>5.6822752531877967</v>
      </c>
      <c r="H9" s="2384">
        <v>30.602528884324933</v>
      </c>
      <c r="I9" s="2354"/>
    </row>
    <row r="10" spans="1:9" s="2390" customFormat="1" ht="24" customHeight="1">
      <c r="A10" s="2391"/>
      <c r="B10" s="2388">
        <v>5</v>
      </c>
      <c r="C10" s="2387" t="s">
        <v>1702</v>
      </c>
      <c r="D10" s="2386">
        <v>4778.9893599999996</v>
      </c>
      <c r="E10" s="2386">
        <v>8255.9797107499999</v>
      </c>
      <c r="F10" s="2386">
        <v>7936.6196</v>
      </c>
      <c r="G10" s="2385">
        <v>5.2084184648644634</v>
      </c>
      <c r="H10" s="2384">
        <v>-3.8682279019431887</v>
      </c>
      <c r="I10" s="2354"/>
    </row>
    <row r="11" spans="1:9" ht="21.75" customHeight="1">
      <c r="A11" s="2346"/>
      <c r="B11" s="2388">
        <v>6</v>
      </c>
      <c r="C11" s="2387" t="s">
        <v>1701</v>
      </c>
      <c r="D11" s="2386">
        <v>352.01490992999999</v>
      </c>
      <c r="E11" s="2386">
        <v>4704.1306070500004</v>
      </c>
      <c r="F11" s="2386">
        <v>7415.3222473900005</v>
      </c>
      <c r="G11" s="2385">
        <v>4.8663162987207205</v>
      </c>
      <c r="H11" s="2384">
        <v>57.634276486217949</v>
      </c>
      <c r="I11" s="2354"/>
    </row>
    <row r="12" spans="1:9" s="2383" customFormat="1" ht="21.75" customHeight="1">
      <c r="A12" s="2389"/>
      <c r="B12" s="2388">
        <v>7</v>
      </c>
      <c r="C12" s="2387" t="s">
        <v>1700</v>
      </c>
      <c r="D12" s="2386">
        <v>7496.77442952</v>
      </c>
      <c r="E12" s="2386">
        <v>7241.0988350299995</v>
      </c>
      <c r="F12" s="2386">
        <v>6755.7763559499999</v>
      </c>
      <c r="G12" s="2385">
        <v>4.4334883225126145</v>
      </c>
      <c r="H12" s="2384">
        <v>-6.702331926919336</v>
      </c>
      <c r="I12" s="2354"/>
    </row>
    <row r="13" spans="1:9" ht="21.75" customHeight="1">
      <c r="A13" s="2346"/>
      <c r="B13" s="2388">
        <v>8</v>
      </c>
      <c r="C13" s="2387" t="s">
        <v>1699</v>
      </c>
      <c r="D13" s="2386">
        <v>41064.728764860003</v>
      </c>
      <c r="E13" s="2386">
        <v>20509.121659110002</v>
      </c>
      <c r="F13" s="2386">
        <v>6336.47867752</v>
      </c>
      <c r="G13" s="2385">
        <v>4.1583235948734547</v>
      </c>
      <c r="H13" s="2384">
        <v>-69.104095324797186</v>
      </c>
      <c r="I13" s="2354"/>
    </row>
    <row r="14" spans="1:9" s="2390" customFormat="1" ht="21.75" customHeight="1">
      <c r="A14" s="2391"/>
      <c r="B14" s="2388">
        <v>9</v>
      </c>
      <c r="C14" s="2387" t="s">
        <v>1698</v>
      </c>
      <c r="D14" s="2386">
        <v>4881.9760231700002</v>
      </c>
      <c r="E14" s="2386">
        <v>5839.1113352399998</v>
      </c>
      <c r="F14" s="2386">
        <v>6294.5040061099999</v>
      </c>
      <c r="G14" s="2385">
        <v>4.1307776540766374</v>
      </c>
      <c r="H14" s="2384">
        <v>7.7990064707557538</v>
      </c>
      <c r="I14" s="2354"/>
    </row>
    <row r="15" spans="1:9" ht="21.75" customHeight="1">
      <c r="A15" s="2346"/>
      <c r="B15" s="2388">
        <v>10</v>
      </c>
      <c r="C15" s="2387" t="s">
        <v>1697</v>
      </c>
      <c r="D15" s="2386">
        <v>3427.1979840500003</v>
      </c>
      <c r="E15" s="2386">
        <v>3930.1838661699999</v>
      </c>
      <c r="F15" s="2386">
        <v>3611.64468003</v>
      </c>
      <c r="G15" s="2385">
        <v>2.370147214816464</v>
      </c>
      <c r="H15" s="2384">
        <v>-8.1049436104479007</v>
      </c>
      <c r="I15" s="2354"/>
    </row>
    <row r="16" spans="1:9" ht="21.75" customHeight="1">
      <c r="A16" s="2346"/>
      <c r="B16" s="2388">
        <v>11</v>
      </c>
      <c r="C16" s="2387" t="s">
        <v>1696</v>
      </c>
      <c r="D16" s="2386">
        <v>2758.2364886</v>
      </c>
      <c r="E16" s="2386">
        <v>3194.1001690500002</v>
      </c>
      <c r="F16" s="2386">
        <v>3024.06343229</v>
      </c>
      <c r="G16" s="2385">
        <v>1.9845461435068201</v>
      </c>
      <c r="H16" s="2384">
        <v>-5.3234628772012798</v>
      </c>
      <c r="I16" s="2354"/>
    </row>
    <row r="17" spans="1:9" ht="21.75" customHeight="1">
      <c r="A17" s="2346"/>
      <c r="B17" s="2388">
        <v>12</v>
      </c>
      <c r="C17" s="2387" t="s">
        <v>1695</v>
      </c>
      <c r="D17" s="2386">
        <v>3492.2053888999999</v>
      </c>
      <c r="E17" s="2386">
        <v>2302.2662834799999</v>
      </c>
      <c r="F17" s="2386">
        <v>2955.78992518</v>
      </c>
      <c r="G17" s="2385">
        <v>1.9397415525078034</v>
      </c>
      <c r="H17" s="2384">
        <v>28.386101398842701</v>
      </c>
      <c r="I17" s="2354"/>
    </row>
    <row r="18" spans="1:9" ht="21.75" customHeight="1">
      <c r="A18" s="2346"/>
      <c r="B18" s="2388">
        <v>13</v>
      </c>
      <c r="C18" s="2387" t="s">
        <v>790</v>
      </c>
      <c r="D18" s="2386">
        <v>3277.8621460900004</v>
      </c>
      <c r="E18" s="2386">
        <v>2377.8295469099999</v>
      </c>
      <c r="F18" s="2386">
        <v>2542.3917578000001</v>
      </c>
      <c r="G18" s="2385">
        <v>1.6684483878054002</v>
      </c>
      <c r="H18" s="2384">
        <v>6.9206899671950595</v>
      </c>
      <c r="I18" s="2354"/>
    </row>
    <row r="19" spans="1:9" ht="21.75" customHeight="1">
      <c r="A19" s="2346"/>
      <c r="B19" s="2388">
        <v>14</v>
      </c>
      <c r="C19" s="2387" t="s">
        <v>1694</v>
      </c>
      <c r="D19" s="2386">
        <v>1834.1297032499999</v>
      </c>
      <c r="E19" s="2386">
        <v>2296.0933011399998</v>
      </c>
      <c r="F19" s="2386">
        <v>1966.2154038399999</v>
      </c>
      <c r="G19" s="2385">
        <v>1.2903317950706863</v>
      </c>
      <c r="H19" s="2384">
        <v>-14.366920418095253</v>
      </c>
      <c r="I19" s="2354"/>
    </row>
    <row r="20" spans="1:9" s="2383" customFormat="1" ht="21.75" customHeight="1">
      <c r="A20" s="2389"/>
      <c r="B20" s="2388">
        <v>15</v>
      </c>
      <c r="C20" s="2387" t="s">
        <v>1693</v>
      </c>
      <c r="D20" s="2386">
        <v>1629.3374021700001</v>
      </c>
      <c r="E20" s="2386">
        <v>1844.0502654200002</v>
      </c>
      <c r="F20" s="2386">
        <v>1921.15624217</v>
      </c>
      <c r="G20" s="2385">
        <v>1.2607616529344372</v>
      </c>
      <c r="H20" s="2384">
        <v>4.1813381227131741</v>
      </c>
      <c r="I20" s="2354"/>
    </row>
    <row r="21" spans="1:9" ht="21.75" customHeight="1">
      <c r="A21" s="2346"/>
      <c r="B21" s="2388">
        <v>16</v>
      </c>
      <c r="C21" s="2387" t="s">
        <v>1692</v>
      </c>
      <c r="D21" s="2386">
        <v>1279.0843876500001</v>
      </c>
      <c r="E21" s="2386">
        <v>1287.8286953099998</v>
      </c>
      <c r="F21" s="2386">
        <v>1544.0988984400001</v>
      </c>
      <c r="G21" s="2385">
        <v>1.0133172080228936</v>
      </c>
      <c r="H21" s="2384">
        <v>19.899401532461745</v>
      </c>
      <c r="I21" s="2354"/>
    </row>
    <row r="22" spans="1:9" ht="21.75" customHeight="1">
      <c r="A22" s="2346"/>
      <c r="B22" s="2388">
        <v>17</v>
      </c>
      <c r="C22" s="2387" t="s">
        <v>1691</v>
      </c>
      <c r="D22" s="2386">
        <v>1853.6641729999999</v>
      </c>
      <c r="E22" s="2386">
        <v>1652.3302482000001</v>
      </c>
      <c r="F22" s="2386">
        <v>1478.5859152099999</v>
      </c>
      <c r="G22" s="2385">
        <v>0.97032421494262933</v>
      </c>
      <c r="H22" s="2384">
        <v>-10.515109384414655</v>
      </c>
      <c r="I22" s="2354"/>
    </row>
    <row r="23" spans="1:9" ht="21.75" customHeight="1">
      <c r="A23" s="2346"/>
      <c r="B23" s="2388">
        <v>18</v>
      </c>
      <c r="C23" s="2387" t="s">
        <v>1690</v>
      </c>
      <c r="D23" s="2386">
        <v>1055.4220042100001</v>
      </c>
      <c r="E23" s="2386">
        <v>1017.2471023099999</v>
      </c>
      <c r="F23" s="2386">
        <v>1277.7100393599999</v>
      </c>
      <c r="G23" s="2385">
        <v>0.8384991214326718</v>
      </c>
      <c r="H23" s="2384">
        <v>25.604687047869845</v>
      </c>
      <c r="I23" s="2354"/>
    </row>
    <row r="24" spans="1:9" ht="20.25" customHeight="1">
      <c r="A24" s="2346"/>
      <c r="B24" s="2388">
        <v>19</v>
      </c>
      <c r="C24" s="2387" t="s">
        <v>1689</v>
      </c>
      <c r="D24" s="2386">
        <v>465.36275039999998</v>
      </c>
      <c r="E24" s="2386">
        <v>1072.363171</v>
      </c>
      <c r="F24" s="2386">
        <v>1127.2907250000001</v>
      </c>
      <c r="G24" s="2385">
        <v>0.73978622175119091</v>
      </c>
      <c r="H24" s="2384">
        <v>5.1221037317776386</v>
      </c>
      <c r="I24" s="2354"/>
    </row>
    <row r="25" spans="1:9" s="2383" customFormat="1" ht="20.25" customHeight="1">
      <c r="A25" s="2389"/>
      <c r="B25" s="2388">
        <v>20</v>
      </c>
      <c r="C25" s="2387" t="s">
        <v>1688</v>
      </c>
      <c r="D25" s="2386">
        <v>1120.6978757699999</v>
      </c>
      <c r="E25" s="2386">
        <v>1335.8680045999999</v>
      </c>
      <c r="F25" s="2386">
        <v>1117.4859764400001</v>
      </c>
      <c r="G25" s="2385">
        <v>0.73335184086650573</v>
      </c>
      <c r="H25" s="2384">
        <v>-16.347575314927177</v>
      </c>
      <c r="I25" s="2354"/>
    </row>
    <row r="26" spans="1:9" ht="22.5" customHeight="1">
      <c r="A26" s="2346"/>
      <c r="B26" s="2382" t="s">
        <v>1687</v>
      </c>
      <c r="C26" s="2381" t="s">
        <v>1686</v>
      </c>
      <c r="D26" s="2380">
        <v>108765.16878877001</v>
      </c>
      <c r="E26" s="2380">
        <v>105248.81095657001</v>
      </c>
      <c r="F26" s="2380">
        <v>99602.716140229997</v>
      </c>
      <c r="G26" s="2379">
        <v>65.364431211422499</v>
      </c>
      <c r="H26" s="2374">
        <v>-5.3645212378407141</v>
      </c>
      <c r="I26" s="2354"/>
    </row>
    <row r="27" spans="1:9" ht="21.75" customHeight="1">
      <c r="A27" s="2346"/>
      <c r="B27" s="2378" t="s">
        <v>1685</v>
      </c>
      <c r="C27" s="2377" t="s">
        <v>1684</v>
      </c>
      <c r="D27" s="2376">
        <v>91265.793229629984</v>
      </c>
      <c r="E27" s="2376">
        <v>51891.88471962999</v>
      </c>
      <c r="F27" s="2376">
        <v>52777.889480069993</v>
      </c>
      <c r="G27" s="2375">
        <v>34.635568788577501</v>
      </c>
      <c r="H27" s="2374">
        <v>1.7074052430877229</v>
      </c>
      <c r="I27" s="2354"/>
    </row>
    <row r="28" spans="1:9" ht="21.75" customHeight="1">
      <c r="A28" s="2348"/>
      <c r="B28" s="2378" t="s">
        <v>1683</v>
      </c>
      <c r="C28" s="2377" t="s">
        <v>1682</v>
      </c>
      <c r="D28" s="2376">
        <v>200030.96201839999</v>
      </c>
      <c r="E28" s="2376">
        <v>157140.6956762</v>
      </c>
      <c r="F28" s="2376">
        <v>152380.60562029999</v>
      </c>
      <c r="G28" s="2375">
        <v>100</v>
      </c>
      <c r="H28" s="2374">
        <v>-3.0291898832550235</v>
      </c>
      <c r="I28" s="2354"/>
    </row>
    <row r="29" spans="1:9" s="2360" customFormat="1" ht="21" customHeight="1">
      <c r="A29" s="2365"/>
      <c r="B29" s="3634" t="s">
        <v>1681</v>
      </c>
      <c r="C29" s="2373" t="s">
        <v>1680</v>
      </c>
      <c r="D29" s="2372"/>
      <c r="E29" s="2372"/>
      <c r="F29" s="2372"/>
      <c r="G29" s="2371"/>
      <c r="H29" s="2370"/>
      <c r="I29" s="2354"/>
    </row>
    <row r="30" spans="1:9" s="2360" customFormat="1" ht="21" customHeight="1">
      <c r="A30" s="2365"/>
      <c r="B30" s="3635"/>
      <c r="C30" s="2369" t="s">
        <v>769</v>
      </c>
      <c r="D30" s="2368">
        <v>3328.2439616314296</v>
      </c>
      <c r="E30" s="2368">
        <v>10429.457357181309</v>
      </c>
      <c r="F30" s="2368">
        <v>16736.299994172001</v>
      </c>
      <c r="G30" s="2367"/>
      <c r="H30" s="2366"/>
      <c r="I30" s="2354"/>
    </row>
    <row r="31" spans="1:9" s="2360" customFormat="1" ht="21" customHeight="1" thickBot="1">
      <c r="A31" s="2365"/>
      <c r="B31" s="3636"/>
      <c r="C31" s="2364" t="s">
        <v>1679</v>
      </c>
      <c r="D31" s="2363">
        <v>8068.5209847085316</v>
      </c>
      <c r="E31" s="2363">
        <v>16019.505632796501</v>
      </c>
      <c r="F31" s="2363">
        <v>13245.12157276363</v>
      </c>
      <c r="G31" s="2362"/>
      <c r="H31" s="2361"/>
      <c r="I31" s="2354"/>
    </row>
    <row r="32" spans="1:9" s="2344" customFormat="1" ht="20.25" customHeight="1" thickTop="1">
      <c r="A32" s="2346"/>
      <c r="B32" s="3637" t="s">
        <v>1678</v>
      </c>
      <c r="C32" s="3638"/>
      <c r="D32" s="3638"/>
      <c r="E32" s="3638"/>
      <c r="F32" s="3638"/>
      <c r="G32" s="2359"/>
      <c r="H32" s="2358"/>
      <c r="I32" s="2354"/>
    </row>
    <row r="33" spans="1:9" s="2344" customFormat="1" ht="15" customHeight="1">
      <c r="A33" s="2346"/>
      <c r="B33" s="3621" t="s">
        <v>1677</v>
      </c>
      <c r="C33" s="3622"/>
      <c r="D33" s="3622"/>
      <c r="E33" s="3622"/>
      <c r="F33" s="3622"/>
      <c r="G33" s="2355"/>
      <c r="H33" s="2356"/>
      <c r="I33" s="2354"/>
    </row>
    <row r="34" spans="1:9" s="2344" customFormat="1" ht="15" customHeight="1">
      <c r="A34" s="2346"/>
      <c r="B34" s="2357" t="s">
        <v>1676</v>
      </c>
      <c r="G34" s="2355"/>
      <c r="H34" s="2356"/>
      <c r="I34" s="2354"/>
    </row>
    <row r="35" spans="1:9" s="2344" customFormat="1" ht="12.75" customHeight="1">
      <c r="A35" s="2346"/>
      <c r="H35" s="2355"/>
      <c r="I35" s="2354"/>
    </row>
    <row r="36" spans="1:9" s="2344" customFormat="1" ht="13.5" customHeight="1">
      <c r="A36" s="2346"/>
      <c r="B36" s="2347"/>
      <c r="D36" s="2353"/>
      <c r="E36" s="2353"/>
      <c r="F36" s="2353"/>
      <c r="G36" s="2352"/>
      <c r="H36" s="2352"/>
    </row>
    <row r="37" spans="1:9" s="2344" customFormat="1" ht="21" customHeight="1">
      <c r="A37" s="2346"/>
      <c r="B37" s="2347"/>
      <c r="C37" s="2346"/>
      <c r="D37" s="2351"/>
      <c r="E37" s="2351"/>
      <c r="F37" s="2351"/>
      <c r="G37" s="2350"/>
      <c r="H37" s="2350"/>
    </row>
    <row r="38" spans="1:9" s="2344" customFormat="1" ht="21" customHeight="1">
      <c r="A38" s="2346"/>
      <c r="B38" s="2347"/>
      <c r="C38" s="2346"/>
      <c r="D38" s="2350"/>
      <c r="E38" s="2350"/>
      <c r="F38" s="2350"/>
      <c r="G38" s="2350"/>
      <c r="H38" s="2350"/>
    </row>
    <row r="39" spans="1:9" s="2344" customFormat="1" ht="21" customHeight="1">
      <c r="A39" s="2346"/>
      <c r="B39" s="2347"/>
      <c r="C39" s="2346"/>
      <c r="D39" s="2350"/>
      <c r="E39" s="2350"/>
      <c r="F39" s="2350"/>
      <c r="G39" s="2350"/>
      <c r="H39" s="2350"/>
    </row>
    <row r="40" spans="1:9" s="2344" customFormat="1" ht="21" customHeight="1">
      <c r="A40" s="2346"/>
      <c r="B40" s="2347"/>
      <c r="C40" s="2346"/>
      <c r="D40" s="2346"/>
      <c r="E40" s="2348"/>
      <c r="F40" s="2347"/>
      <c r="G40" s="2347"/>
      <c r="H40" s="2349"/>
      <c r="I40" s="2349"/>
    </row>
    <row r="41" spans="1:9" s="2344" customFormat="1" ht="21" customHeight="1">
      <c r="A41" s="2346"/>
      <c r="B41" s="2347"/>
      <c r="C41" s="2346"/>
      <c r="D41" s="2346"/>
      <c r="E41" s="2348"/>
      <c r="F41" s="2347"/>
      <c r="G41" s="2347"/>
      <c r="H41" s="2349"/>
      <c r="I41" s="2349"/>
    </row>
    <row r="42" spans="1:9" s="2344" customFormat="1" ht="21" customHeight="1">
      <c r="A42" s="2346"/>
      <c r="B42" s="2347"/>
      <c r="C42" s="2346"/>
      <c r="D42" s="2346"/>
      <c r="E42" s="2348"/>
      <c r="F42" s="2347"/>
      <c r="G42" s="2347"/>
      <c r="H42" s="2349"/>
      <c r="I42" s="2349"/>
    </row>
    <row r="43" spans="1:9" s="2344" customFormat="1" ht="21" customHeight="1">
      <c r="A43" s="2346"/>
      <c r="B43" s="2347"/>
      <c r="C43" s="2346"/>
      <c r="D43" s="2346"/>
      <c r="E43" s="2348"/>
      <c r="F43" s="2347"/>
      <c r="G43" s="2347"/>
      <c r="H43" s="2349"/>
      <c r="I43" s="2349"/>
    </row>
    <row r="44" spans="1:9" s="2344" customFormat="1" ht="21" customHeight="1">
      <c r="A44" s="2346"/>
      <c r="B44" s="2347"/>
      <c r="C44" s="2346"/>
      <c r="D44" s="2346"/>
      <c r="E44" s="2348"/>
      <c r="F44" s="2347"/>
      <c r="G44" s="2347"/>
      <c r="H44" s="2349"/>
      <c r="I44" s="2349"/>
    </row>
    <row r="45" spans="1:9" s="2344" customFormat="1" ht="21" customHeight="1">
      <c r="A45" s="2346"/>
      <c r="B45" s="2347"/>
      <c r="C45" s="2346"/>
      <c r="D45" s="2346"/>
      <c r="E45" s="2348"/>
      <c r="F45" s="2347"/>
      <c r="G45" s="2347"/>
      <c r="H45" s="2349"/>
      <c r="I45" s="2349"/>
    </row>
    <row r="46" spans="1:9" s="2344" customFormat="1" ht="21" customHeight="1">
      <c r="A46" s="2346"/>
      <c r="B46" s="2347"/>
      <c r="C46" s="2346"/>
      <c r="D46" s="2346"/>
      <c r="E46" s="2348"/>
      <c r="F46" s="2347"/>
      <c r="G46" s="2347"/>
      <c r="H46" s="2349"/>
      <c r="I46" s="2349"/>
    </row>
    <row r="47" spans="1:9" s="2344" customFormat="1" ht="21" customHeight="1">
      <c r="A47" s="2346"/>
      <c r="B47" s="2347"/>
      <c r="C47" s="2346"/>
      <c r="D47" s="2346"/>
      <c r="E47" s="2348"/>
      <c r="F47" s="2347"/>
      <c r="G47" s="2347"/>
      <c r="H47" s="2349"/>
      <c r="I47" s="2349"/>
    </row>
    <row r="48" spans="1:9" s="2344" customFormat="1" ht="21" customHeight="1">
      <c r="A48" s="2346"/>
      <c r="B48" s="2347"/>
      <c r="C48" s="2346"/>
      <c r="D48" s="2346"/>
      <c r="E48" s="2348"/>
      <c r="F48" s="2347"/>
      <c r="G48" s="2347"/>
      <c r="H48" s="2349"/>
      <c r="I48" s="2349"/>
    </row>
    <row r="49" spans="1:9" s="2344" customFormat="1" ht="21" customHeight="1">
      <c r="A49" s="2346"/>
      <c r="B49" s="2347"/>
      <c r="C49" s="2346"/>
      <c r="D49" s="2346"/>
      <c r="E49" s="2348"/>
      <c r="F49" s="2347"/>
      <c r="G49" s="2347"/>
      <c r="H49" s="2349"/>
      <c r="I49" s="2349"/>
    </row>
    <row r="50" spans="1:9" s="2344" customFormat="1" ht="21" customHeight="1">
      <c r="A50" s="2346"/>
      <c r="B50" s="2347"/>
      <c r="C50" s="2346"/>
      <c r="D50" s="2346"/>
      <c r="E50" s="2348"/>
      <c r="F50" s="2347"/>
      <c r="G50" s="2347"/>
      <c r="H50" s="2349"/>
      <c r="I50" s="2349"/>
    </row>
    <row r="51" spans="1:9" s="2344" customFormat="1" ht="21" customHeight="1">
      <c r="A51" s="2346"/>
      <c r="B51" s="2347"/>
      <c r="C51" s="2346"/>
      <c r="D51" s="2346"/>
      <c r="E51" s="2348"/>
      <c r="F51" s="2347"/>
      <c r="G51" s="2347"/>
      <c r="H51" s="2349"/>
      <c r="I51" s="2349"/>
    </row>
    <row r="52" spans="1:9" s="2344" customFormat="1" ht="21" customHeight="1">
      <c r="A52" s="2346"/>
      <c r="B52" s="2347"/>
      <c r="C52" s="2346"/>
      <c r="D52" s="2346"/>
      <c r="E52" s="2348"/>
      <c r="F52" s="2347"/>
      <c r="G52" s="2347"/>
      <c r="H52" s="2349"/>
      <c r="I52" s="2349"/>
    </row>
    <row r="53" spans="1:9" s="2344" customFormat="1" ht="21" customHeight="1">
      <c r="A53" s="2346"/>
      <c r="B53" s="2347"/>
      <c r="C53" s="2346"/>
      <c r="D53" s="2346"/>
      <c r="E53" s="2348"/>
      <c r="F53" s="2347"/>
      <c r="G53" s="2347"/>
      <c r="H53" s="2349"/>
      <c r="I53" s="2349"/>
    </row>
    <row r="54" spans="1:9" s="2344" customFormat="1" ht="21" customHeight="1">
      <c r="A54" s="2346"/>
      <c r="B54" s="2347"/>
      <c r="C54" s="2346"/>
      <c r="D54" s="2346"/>
      <c r="E54" s="2348"/>
      <c r="F54" s="2347"/>
      <c r="G54" s="2347"/>
      <c r="H54" s="2349"/>
      <c r="I54" s="2349"/>
    </row>
    <row r="55" spans="1:9" s="2344" customFormat="1" ht="21" customHeight="1">
      <c r="A55" s="2346"/>
      <c r="B55" s="2347"/>
      <c r="C55" s="2346"/>
      <c r="D55" s="2346"/>
      <c r="E55" s="2348"/>
      <c r="F55" s="2347"/>
      <c r="G55" s="2347"/>
      <c r="H55" s="2349"/>
      <c r="I55" s="2349"/>
    </row>
    <row r="56" spans="1:9" s="2344" customFormat="1" ht="21" customHeight="1">
      <c r="A56" s="2346"/>
      <c r="B56" s="2347"/>
      <c r="C56" s="2346"/>
      <c r="D56" s="2346"/>
      <c r="E56" s="2348"/>
      <c r="F56" s="2347"/>
      <c r="G56" s="2347"/>
      <c r="H56" s="2349"/>
      <c r="I56" s="2349"/>
    </row>
    <row r="57" spans="1:9" s="2344" customFormat="1" ht="21" customHeight="1">
      <c r="A57" s="2346"/>
      <c r="B57" s="2347"/>
      <c r="C57" s="2346"/>
      <c r="D57" s="2346"/>
      <c r="E57" s="2348"/>
      <c r="F57" s="2347"/>
      <c r="G57" s="2347"/>
      <c r="H57" s="2349"/>
      <c r="I57" s="2349"/>
    </row>
    <row r="58" spans="1:9" s="2344" customFormat="1" ht="21" customHeight="1">
      <c r="A58" s="2346"/>
      <c r="B58" s="2347"/>
      <c r="C58" s="2346"/>
      <c r="D58" s="2346"/>
      <c r="E58" s="2348"/>
      <c r="F58" s="2347"/>
      <c r="G58" s="2347"/>
      <c r="H58" s="2349"/>
      <c r="I58" s="2349"/>
    </row>
    <row r="59" spans="1:9" s="2344" customFormat="1" ht="21" customHeight="1">
      <c r="A59" s="2346"/>
      <c r="B59" s="2347"/>
      <c r="C59" s="2346"/>
      <c r="D59" s="2346"/>
      <c r="E59" s="2348"/>
      <c r="F59" s="2347"/>
      <c r="G59" s="2347"/>
      <c r="H59" s="2349"/>
      <c r="I59" s="2349"/>
    </row>
    <row r="60" spans="1:9" s="2344" customFormat="1" ht="21" customHeight="1">
      <c r="A60" s="2346"/>
      <c r="B60" s="2347"/>
      <c r="C60" s="2346"/>
      <c r="D60" s="2346"/>
      <c r="E60" s="2348"/>
      <c r="F60" s="2347"/>
      <c r="G60" s="2347"/>
      <c r="H60" s="2349"/>
      <c r="I60" s="2349"/>
    </row>
    <row r="61" spans="1:9" s="2344" customFormat="1" ht="21" customHeight="1">
      <c r="A61" s="2346"/>
      <c r="B61" s="2347"/>
      <c r="C61" s="2346"/>
      <c r="D61" s="2346"/>
      <c r="E61" s="2348"/>
      <c r="F61" s="2347"/>
      <c r="G61" s="2347"/>
      <c r="H61" s="2346"/>
    </row>
    <row r="62" spans="1:9" s="2344" customFormat="1" ht="21" customHeight="1">
      <c r="A62" s="2346"/>
      <c r="B62" s="2347"/>
      <c r="C62" s="2346"/>
      <c r="D62" s="2346"/>
      <c r="E62" s="2348"/>
      <c r="F62" s="2347"/>
      <c r="G62" s="2347"/>
      <c r="H62" s="2346"/>
    </row>
    <row r="63" spans="1:9" s="2344" customFormat="1" ht="21" customHeight="1">
      <c r="A63" s="2346"/>
      <c r="B63" s="2347"/>
      <c r="C63" s="2346"/>
      <c r="D63" s="2346"/>
      <c r="E63" s="2348"/>
      <c r="F63" s="2347"/>
      <c r="G63" s="2347"/>
      <c r="H63" s="2346"/>
    </row>
    <row r="64" spans="1:9" s="2344" customFormat="1" ht="21" customHeight="1">
      <c r="A64" s="2346"/>
      <c r="B64" s="2347"/>
      <c r="C64" s="2346"/>
      <c r="D64" s="2346"/>
      <c r="E64" s="2348"/>
      <c r="F64" s="2347"/>
      <c r="G64" s="2347"/>
      <c r="H64" s="2346"/>
    </row>
    <row r="65" spans="1:8" s="2344" customFormat="1" ht="21" customHeight="1">
      <c r="A65" s="2346"/>
      <c r="B65" s="2347"/>
      <c r="C65" s="2346"/>
      <c r="D65" s="2346"/>
      <c r="E65" s="2348"/>
      <c r="F65" s="2347"/>
      <c r="G65" s="2347"/>
      <c r="H65" s="2346"/>
    </row>
    <row r="66" spans="1:8" s="2344" customFormat="1" ht="21" customHeight="1">
      <c r="A66" s="2346"/>
      <c r="B66" s="2347"/>
      <c r="C66" s="2346"/>
      <c r="D66" s="2346"/>
      <c r="E66" s="2348"/>
      <c r="F66" s="2347"/>
      <c r="G66" s="2347"/>
      <c r="H66" s="2346"/>
    </row>
    <row r="67" spans="1:8" s="2344" customFormat="1" ht="21" customHeight="1">
      <c r="A67" s="2346"/>
      <c r="B67" s="2347"/>
      <c r="C67" s="2346"/>
      <c r="D67" s="2346"/>
      <c r="E67" s="2348"/>
      <c r="F67" s="2347"/>
      <c r="G67" s="2347"/>
      <c r="H67" s="2346"/>
    </row>
    <row r="68" spans="1:8" s="2344" customFormat="1" ht="21" customHeight="1">
      <c r="A68" s="2346"/>
      <c r="B68" s="2347"/>
      <c r="C68" s="2346"/>
      <c r="D68" s="2346"/>
      <c r="E68" s="2348"/>
      <c r="F68" s="2347"/>
      <c r="G68" s="2347"/>
      <c r="H68" s="2346"/>
    </row>
    <row r="69" spans="1:8" s="2344" customFormat="1" ht="21" customHeight="1">
      <c r="A69" s="2346"/>
      <c r="B69" s="2347"/>
      <c r="C69" s="2346"/>
      <c r="D69" s="2346"/>
      <c r="E69" s="2348"/>
      <c r="F69" s="2347"/>
      <c r="G69" s="2347"/>
      <c r="H69" s="2346"/>
    </row>
    <row r="70" spans="1:8" s="2344" customFormat="1" ht="21" customHeight="1">
      <c r="A70" s="2346"/>
      <c r="B70" s="2347"/>
      <c r="C70" s="2346"/>
      <c r="D70" s="2346"/>
      <c r="E70" s="2348"/>
      <c r="F70" s="2347"/>
      <c r="G70" s="2347"/>
      <c r="H70" s="2346"/>
    </row>
    <row r="71" spans="1:8" s="2344" customFormat="1" ht="21" customHeight="1">
      <c r="A71" s="2346"/>
      <c r="B71" s="2347"/>
      <c r="C71" s="2346"/>
      <c r="D71" s="2346"/>
      <c r="E71" s="2348"/>
      <c r="F71" s="2347"/>
      <c r="G71" s="2347"/>
      <c r="H71" s="2346"/>
    </row>
    <row r="72" spans="1:8" s="2344" customFormat="1" ht="21" customHeight="1">
      <c r="A72" s="2346"/>
      <c r="B72" s="2347"/>
      <c r="C72" s="2346"/>
      <c r="D72" s="2346"/>
      <c r="E72" s="2348"/>
      <c r="F72" s="2347"/>
      <c r="G72" s="2347"/>
      <c r="H72" s="2346"/>
    </row>
    <row r="73" spans="1:8" s="2344" customFormat="1" ht="21" customHeight="1">
      <c r="A73" s="2346"/>
      <c r="B73" s="2347"/>
      <c r="C73" s="2346"/>
      <c r="D73" s="2346"/>
      <c r="E73" s="2348"/>
      <c r="F73" s="2347"/>
      <c r="G73" s="2347"/>
      <c r="H73" s="2346"/>
    </row>
    <row r="74" spans="1:8" s="2344" customFormat="1" ht="21" customHeight="1">
      <c r="A74" s="2346"/>
      <c r="B74" s="2347"/>
      <c r="C74" s="2346"/>
      <c r="D74" s="2346"/>
      <c r="E74" s="2348"/>
      <c r="F74" s="2347"/>
      <c r="G74" s="2347"/>
      <c r="H74" s="2346"/>
    </row>
    <row r="75" spans="1:8" s="2344" customFormat="1" ht="21" customHeight="1">
      <c r="A75" s="2346"/>
      <c r="B75" s="2347"/>
      <c r="C75" s="2346"/>
      <c r="D75" s="2346"/>
      <c r="E75" s="2348"/>
      <c r="F75" s="2347"/>
      <c r="G75" s="2347"/>
      <c r="H75" s="2346"/>
    </row>
    <row r="76" spans="1:8" s="2344" customFormat="1" ht="21" customHeight="1">
      <c r="A76" s="2346"/>
      <c r="B76" s="2347"/>
      <c r="C76" s="2346"/>
      <c r="D76" s="2346"/>
      <c r="E76" s="2348"/>
      <c r="F76" s="2347"/>
      <c r="G76" s="2347"/>
      <c r="H76" s="2346"/>
    </row>
    <row r="77" spans="1:8" s="2344" customFormat="1" ht="21" customHeight="1">
      <c r="A77" s="2346"/>
      <c r="B77" s="2347"/>
      <c r="C77" s="2346"/>
      <c r="D77" s="2346"/>
      <c r="E77" s="2348"/>
      <c r="F77" s="2347"/>
      <c r="G77" s="2347"/>
      <c r="H77" s="2346"/>
    </row>
    <row r="78" spans="1:8" s="2344" customFormat="1" ht="21" customHeight="1">
      <c r="A78" s="2346"/>
      <c r="B78" s="2347"/>
      <c r="C78" s="2346"/>
      <c r="D78" s="2346"/>
      <c r="E78" s="2348"/>
      <c r="F78" s="2347"/>
      <c r="G78" s="2347"/>
      <c r="H78" s="2346"/>
    </row>
    <row r="79" spans="1:8" s="2344" customFormat="1" ht="21" customHeight="1">
      <c r="A79" s="2346"/>
      <c r="B79" s="2347"/>
      <c r="C79" s="2346"/>
      <c r="D79" s="2346"/>
      <c r="E79" s="2348"/>
      <c r="F79" s="2347"/>
      <c r="G79" s="2347"/>
      <c r="H79" s="2346"/>
    </row>
    <row r="80" spans="1:8" s="2344" customFormat="1" ht="21" customHeight="1">
      <c r="A80" s="2346"/>
      <c r="B80" s="2347"/>
      <c r="C80" s="2346"/>
      <c r="D80" s="2346"/>
      <c r="E80" s="2348"/>
      <c r="F80" s="2347"/>
      <c r="G80" s="2347"/>
      <c r="H80" s="2346"/>
    </row>
    <row r="81" spans="1:8" s="2344" customFormat="1" ht="21" customHeight="1">
      <c r="A81" s="2346"/>
      <c r="B81" s="2347"/>
      <c r="C81" s="2346"/>
      <c r="D81" s="2346"/>
      <c r="E81" s="2348"/>
      <c r="F81" s="2347"/>
      <c r="G81" s="2347"/>
      <c r="H81" s="2346"/>
    </row>
    <row r="82" spans="1:8" s="2344" customFormat="1" ht="21" customHeight="1">
      <c r="A82" s="2346"/>
      <c r="B82" s="2347"/>
      <c r="C82" s="2346"/>
      <c r="D82" s="2346"/>
      <c r="E82" s="2348"/>
      <c r="F82" s="2347"/>
      <c r="G82" s="2347"/>
      <c r="H82" s="2346"/>
    </row>
    <row r="83" spans="1:8" s="2344" customFormat="1" ht="21" customHeight="1">
      <c r="A83" s="2346"/>
      <c r="B83" s="2347"/>
      <c r="C83" s="2346"/>
      <c r="D83" s="2346"/>
      <c r="E83" s="2348"/>
      <c r="F83" s="2347"/>
      <c r="G83" s="2347"/>
      <c r="H83" s="2346"/>
    </row>
    <row r="84" spans="1:8" s="2344" customFormat="1" ht="21" customHeight="1">
      <c r="A84" s="2346"/>
      <c r="B84" s="2347"/>
      <c r="C84" s="2346"/>
      <c r="D84" s="2346"/>
      <c r="E84" s="2348"/>
      <c r="F84" s="2347"/>
      <c r="G84" s="2347"/>
      <c r="H84" s="2346"/>
    </row>
    <row r="85" spans="1:8" s="2344" customFormat="1" ht="21" customHeight="1">
      <c r="A85" s="2346"/>
      <c r="B85" s="2347"/>
      <c r="C85" s="2346"/>
      <c r="D85" s="2346"/>
      <c r="E85" s="2348"/>
      <c r="F85" s="2347"/>
      <c r="G85" s="2347"/>
      <c r="H85" s="2346"/>
    </row>
    <row r="86" spans="1:8" s="2344" customFormat="1" ht="21" customHeight="1">
      <c r="A86" s="2346"/>
      <c r="B86" s="2347"/>
      <c r="C86" s="2346"/>
      <c r="D86" s="2346"/>
      <c r="E86" s="2348"/>
      <c r="F86" s="2347"/>
      <c r="G86" s="2347"/>
      <c r="H86" s="2346"/>
    </row>
    <row r="87" spans="1:8" s="2344" customFormat="1" ht="21" customHeight="1">
      <c r="A87" s="2346"/>
      <c r="B87" s="2347"/>
      <c r="C87" s="2346"/>
      <c r="D87" s="2346"/>
      <c r="E87" s="2348"/>
      <c r="F87" s="2347"/>
      <c r="G87" s="2347"/>
      <c r="H87" s="2346"/>
    </row>
    <row r="88" spans="1:8" s="2344" customFormat="1" ht="21" customHeight="1">
      <c r="A88" s="2346"/>
      <c r="B88" s="2347"/>
      <c r="C88" s="2346"/>
      <c r="D88" s="2346"/>
      <c r="E88" s="2348"/>
      <c r="F88" s="2347"/>
      <c r="G88" s="2347"/>
      <c r="H88" s="2346"/>
    </row>
    <row r="89" spans="1:8" s="2344" customFormat="1" ht="21" customHeight="1">
      <c r="A89" s="2346"/>
      <c r="B89" s="2347"/>
      <c r="C89" s="2346"/>
      <c r="D89" s="2346"/>
      <c r="E89" s="2348"/>
      <c r="F89" s="2347"/>
      <c r="G89" s="2347"/>
      <c r="H89" s="2346"/>
    </row>
    <row r="90" spans="1:8" s="2344" customFormat="1" ht="21" customHeight="1">
      <c r="A90" s="2346"/>
      <c r="B90" s="2347"/>
      <c r="C90" s="2346"/>
      <c r="D90" s="2346"/>
      <c r="E90" s="2348"/>
      <c r="F90" s="2347"/>
      <c r="G90" s="2347"/>
      <c r="H90" s="2346"/>
    </row>
    <row r="91" spans="1:8" s="2344" customFormat="1" ht="21" customHeight="1">
      <c r="A91" s="2346"/>
      <c r="B91" s="2347"/>
      <c r="C91" s="2346"/>
      <c r="D91" s="2346"/>
      <c r="E91" s="2348"/>
      <c r="F91" s="2347"/>
      <c r="G91" s="2347"/>
      <c r="H91" s="2346"/>
    </row>
    <row r="92" spans="1:8" s="2344" customFormat="1" ht="21" customHeight="1">
      <c r="A92" s="2346"/>
      <c r="B92" s="2347"/>
      <c r="C92" s="2346"/>
      <c r="D92" s="2346"/>
      <c r="E92" s="2348"/>
      <c r="F92" s="2347"/>
      <c r="G92" s="2347"/>
      <c r="H92" s="2346"/>
    </row>
    <row r="93" spans="1:8" s="2344" customFormat="1" ht="21" customHeight="1">
      <c r="A93" s="2346"/>
      <c r="B93" s="2347"/>
      <c r="C93" s="2346"/>
      <c r="D93" s="2346"/>
      <c r="E93" s="2348"/>
      <c r="F93" s="2347"/>
      <c r="G93" s="2347"/>
      <c r="H93" s="2346"/>
    </row>
    <row r="94" spans="1:8" s="2344" customFormat="1" ht="21" customHeight="1">
      <c r="A94" s="2346"/>
      <c r="B94" s="2347"/>
      <c r="C94" s="2346"/>
      <c r="D94" s="2346"/>
      <c r="E94" s="2348"/>
      <c r="F94" s="2347"/>
      <c r="G94" s="2347"/>
      <c r="H94" s="2346"/>
    </row>
    <row r="95" spans="1:8" s="2344" customFormat="1" ht="21" customHeight="1">
      <c r="A95" s="2346"/>
      <c r="B95" s="2347"/>
      <c r="C95" s="2346"/>
      <c r="D95" s="2346"/>
      <c r="E95" s="2348"/>
      <c r="F95" s="2347"/>
      <c r="G95" s="2347"/>
      <c r="H95" s="2346"/>
    </row>
    <row r="96" spans="1:8" s="2344" customFormat="1" ht="21" customHeight="1">
      <c r="A96" s="2346"/>
      <c r="B96" s="2347"/>
      <c r="C96" s="2346"/>
      <c r="D96" s="2346"/>
      <c r="E96" s="2348"/>
      <c r="F96" s="2347"/>
      <c r="G96" s="2347"/>
      <c r="H96" s="2346"/>
    </row>
    <row r="97" spans="1:8" s="2344" customFormat="1" ht="21" customHeight="1">
      <c r="A97" s="2346"/>
      <c r="B97" s="2347"/>
      <c r="C97" s="2346"/>
      <c r="D97" s="2346"/>
      <c r="E97" s="2348"/>
      <c r="F97" s="2347"/>
      <c r="G97" s="2347"/>
      <c r="H97" s="2346"/>
    </row>
    <row r="98" spans="1:8" s="2344" customFormat="1" ht="21" customHeight="1">
      <c r="A98" s="2346"/>
      <c r="B98" s="2347"/>
      <c r="C98" s="2346"/>
      <c r="D98" s="2346"/>
      <c r="E98" s="2348"/>
      <c r="F98" s="2347"/>
      <c r="G98" s="2347"/>
      <c r="H98" s="2346"/>
    </row>
    <row r="99" spans="1:8" s="2344" customFormat="1" ht="21" customHeight="1">
      <c r="A99" s="2346"/>
      <c r="B99" s="2347"/>
      <c r="C99" s="2346"/>
      <c r="D99" s="2346"/>
      <c r="E99" s="2348"/>
      <c r="F99" s="2347"/>
      <c r="G99" s="2347"/>
      <c r="H99" s="2346"/>
    </row>
    <row r="100" spans="1:8" s="2344" customFormat="1" ht="21" customHeight="1">
      <c r="A100" s="2346"/>
      <c r="B100" s="2347"/>
      <c r="C100" s="2346"/>
      <c r="D100" s="2346"/>
      <c r="E100" s="2348"/>
      <c r="F100" s="2347"/>
      <c r="G100" s="2347"/>
      <c r="H100" s="2346"/>
    </row>
    <row r="101" spans="1:8" s="2344" customFormat="1" ht="21" customHeight="1">
      <c r="A101" s="2346"/>
      <c r="B101" s="2347"/>
      <c r="C101" s="2346"/>
      <c r="D101" s="2346"/>
      <c r="E101" s="2348"/>
      <c r="F101" s="2347"/>
      <c r="G101" s="2347"/>
      <c r="H101" s="2346"/>
    </row>
    <row r="102" spans="1:8" s="2344" customFormat="1" ht="21" customHeight="1">
      <c r="A102" s="2346"/>
      <c r="B102" s="2347"/>
      <c r="C102" s="2346"/>
      <c r="D102" s="2346"/>
      <c r="E102" s="2348"/>
      <c r="F102" s="2347"/>
      <c r="G102" s="2347"/>
      <c r="H102" s="2346"/>
    </row>
    <row r="103" spans="1:8" s="2344" customFormat="1" ht="21" customHeight="1">
      <c r="A103" s="2346"/>
      <c r="B103" s="2347"/>
      <c r="C103" s="2346"/>
      <c r="D103" s="2346"/>
      <c r="E103" s="2348"/>
      <c r="F103" s="2347"/>
      <c r="G103" s="2347"/>
      <c r="H103" s="2346"/>
    </row>
    <row r="104" spans="1:8" s="2344" customFormat="1" ht="21" customHeight="1">
      <c r="A104" s="2346"/>
      <c r="B104" s="2347"/>
      <c r="C104" s="2346"/>
      <c r="D104" s="2346"/>
      <c r="E104" s="2348"/>
      <c r="F104" s="2347"/>
      <c r="G104" s="2347"/>
      <c r="H104" s="2346"/>
    </row>
    <row r="105" spans="1:8" s="2344" customFormat="1" ht="21" customHeight="1">
      <c r="A105" s="2346"/>
      <c r="B105" s="2347"/>
      <c r="C105" s="2346"/>
      <c r="D105" s="2346"/>
      <c r="E105" s="2348"/>
      <c r="F105" s="2347"/>
      <c r="G105" s="2347"/>
      <c r="H105" s="2346"/>
    </row>
    <row r="106" spans="1:8" s="2344" customFormat="1" ht="21" customHeight="1">
      <c r="A106" s="2346"/>
      <c r="B106" s="2347"/>
      <c r="C106" s="2346"/>
      <c r="D106" s="2346"/>
      <c r="E106" s="2348"/>
      <c r="F106" s="2347"/>
      <c r="G106" s="2347"/>
      <c r="H106" s="2346"/>
    </row>
    <row r="107" spans="1:8" s="2344" customFormat="1" ht="21" customHeight="1">
      <c r="A107" s="2346"/>
      <c r="B107" s="2347"/>
      <c r="C107" s="2346"/>
      <c r="D107" s="2346"/>
      <c r="E107" s="2348"/>
      <c r="F107" s="2347"/>
      <c r="G107" s="2347"/>
      <c r="H107" s="2346"/>
    </row>
    <row r="108" spans="1:8" s="2344" customFormat="1" ht="21" customHeight="1">
      <c r="A108" s="2346"/>
      <c r="B108" s="2347"/>
      <c r="C108" s="2346"/>
      <c r="D108" s="2346"/>
      <c r="E108" s="2348"/>
      <c r="F108" s="2347"/>
      <c r="G108" s="2347"/>
      <c r="H108" s="2346"/>
    </row>
    <row r="109" spans="1:8" s="2344" customFormat="1" ht="21" customHeight="1">
      <c r="A109" s="2346"/>
      <c r="B109" s="2347"/>
      <c r="C109" s="2346"/>
      <c r="D109" s="2346"/>
      <c r="E109" s="2348"/>
      <c r="F109" s="2347"/>
      <c r="G109" s="2347"/>
      <c r="H109" s="2346"/>
    </row>
    <row r="110" spans="1:8" s="2344" customFormat="1" ht="21" customHeight="1">
      <c r="A110" s="2346"/>
      <c r="B110" s="2347"/>
      <c r="C110" s="2346"/>
      <c r="D110" s="2346"/>
      <c r="E110" s="2348"/>
      <c r="F110" s="2347"/>
      <c r="G110" s="2347"/>
      <c r="H110" s="2346"/>
    </row>
    <row r="111" spans="1:8" s="2344" customFormat="1" ht="21" customHeight="1">
      <c r="A111" s="2346"/>
      <c r="B111" s="2347"/>
      <c r="C111" s="2346"/>
      <c r="D111" s="2346"/>
      <c r="E111" s="2348"/>
      <c r="F111" s="2347"/>
      <c r="G111" s="2347"/>
      <c r="H111" s="2346"/>
    </row>
    <row r="112" spans="1:8" s="2344" customFormat="1" ht="21" customHeight="1">
      <c r="A112" s="2346"/>
      <c r="B112" s="2347"/>
      <c r="C112" s="2346"/>
      <c r="D112" s="2346"/>
      <c r="E112" s="2348"/>
      <c r="F112" s="2347"/>
      <c r="G112" s="2347"/>
      <c r="H112" s="2346"/>
    </row>
    <row r="113" spans="1:8" s="2344" customFormat="1" ht="21" customHeight="1">
      <c r="A113" s="2346"/>
      <c r="B113" s="2347"/>
      <c r="C113" s="2346"/>
      <c r="D113" s="2346"/>
      <c r="E113" s="2348"/>
      <c r="F113" s="2347"/>
      <c r="G113" s="2347"/>
      <c r="H113" s="2346"/>
    </row>
    <row r="114" spans="1:8" s="2344" customFormat="1" ht="21" customHeight="1">
      <c r="A114" s="2346"/>
      <c r="B114" s="2347"/>
      <c r="C114" s="2346"/>
      <c r="D114" s="2346"/>
      <c r="E114" s="2348"/>
      <c r="F114" s="2347"/>
      <c r="G114" s="2347"/>
      <c r="H114" s="2346"/>
    </row>
    <row r="115" spans="1:8" s="2344" customFormat="1" ht="21" customHeight="1">
      <c r="A115" s="2346"/>
      <c r="B115" s="2347"/>
      <c r="C115" s="2346"/>
      <c r="D115" s="2346"/>
      <c r="E115" s="2348"/>
      <c r="F115" s="2347"/>
      <c r="G115" s="2347"/>
      <c r="H115" s="2346"/>
    </row>
    <row r="116" spans="1:8" s="2344" customFormat="1" ht="21" customHeight="1">
      <c r="A116" s="2346"/>
      <c r="B116" s="2347"/>
      <c r="C116" s="2346"/>
      <c r="D116" s="2346"/>
      <c r="E116" s="2348"/>
      <c r="F116" s="2347"/>
      <c r="G116" s="2347"/>
      <c r="H116" s="2346"/>
    </row>
    <row r="117" spans="1:8" s="2344" customFormat="1" ht="21" customHeight="1">
      <c r="A117" s="2346"/>
      <c r="B117" s="2347"/>
      <c r="C117" s="2346"/>
      <c r="D117" s="2346"/>
      <c r="E117" s="2348"/>
      <c r="F117" s="2347"/>
      <c r="G117" s="2347"/>
      <c r="H117" s="2346"/>
    </row>
    <row r="118" spans="1:8" s="2344" customFormat="1" ht="21" customHeight="1">
      <c r="A118" s="2346"/>
      <c r="B118" s="2347"/>
      <c r="C118" s="2346"/>
      <c r="D118" s="2346"/>
      <c r="E118" s="2348"/>
      <c r="F118" s="2347"/>
      <c r="G118" s="2347"/>
      <c r="H118" s="2346"/>
    </row>
    <row r="119" spans="1:8" s="2344" customFormat="1" ht="21" customHeight="1">
      <c r="A119" s="2346"/>
      <c r="B119" s="2347"/>
      <c r="C119" s="2346"/>
      <c r="D119" s="2346"/>
      <c r="E119" s="2348"/>
      <c r="F119" s="2347"/>
      <c r="G119" s="2347"/>
      <c r="H119" s="2346"/>
    </row>
    <row r="120" spans="1:8" s="2344" customFormat="1" ht="21" customHeight="1">
      <c r="A120" s="2346"/>
      <c r="B120" s="2347"/>
      <c r="C120" s="2346"/>
      <c r="D120" s="2346"/>
      <c r="E120" s="2348"/>
      <c r="F120" s="2347"/>
      <c r="G120" s="2347"/>
      <c r="H120" s="2346"/>
    </row>
    <row r="121" spans="1:8" s="2344" customFormat="1" ht="21" customHeight="1">
      <c r="A121" s="2346"/>
      <c r="B121" s="2347"/>
      <c r="C121" s="2346"/>
      <c r="D121" s="2346"/>
      <c r="E121" s="2348"/>
      <c r="F121" s="2347"/>
      <c r="G121" s="2347"/>
      <c r="H121" s="2346"/>
    </row>
    <row r="122" spans="1:8" s="2344" customFormat="1" ht="21" customHeight="1">
      <c r="A122" s="2346"/>
      <c r="B122" s="2347"/>
      <c r="C122" s="2346"/>
      <c r="D122" s="2346"/>
      <c r="E122" s="2348"/>
      <c r="F122" s="2347"/>
      <c r="G122" s="2347"/>
      <c r="H122" s="2346"/>
    </row>
    <row r="123" spans="1:8" s="2344" customFormat="1" ht="21" customHeight="1">
      <c r="A123" s="2346"/>
      <c r="B123" s="2347"/>
      <c r="C123" s="2346"/>
      <c r="D123" s="2346"/>
      <c r="E123" s="2348"/>
      <c r="F123" s="2347"/>
      <c r="G123" s="2347"/>
      <c r="H123" s="2346"/>
    </row>
    <row r="124" spans="1:8" s="2344" customFormat="1" ht="21" customHeight="1">
      <c r="A124" s="2346"/>
      <c r="B124" s="2347"/>
      <c r="C124" s="2346"/>
      <c r="D124" s="2346"/>
      <c r="E124" s="2348"/>
      <c r="F124" s="2347"/>
      <c r="G124" s="2347"/>
      <c r="H124" s="2346"/>
    </row>
    <row r="125" spans="1:8" s="2344" customFormat="1" ht="21" customHeight="1">
      <c r="A125" s="2346"/>
      <c r="B125" s="2347"/>
      <c r="C125" s="2346"/>
      <c r="D125" s="2346"/>
      <c r="E125" s="2348"/>
      <c r="F125" s="2347"/>
      <c r="G125" s="2347"/>
      <c r="H125" s="2346"/>
    </row>
    <row r="126" spans="1:8" s="2344" customFormat="1" ht="21" customHeight="1">
      <c r="A126" s="2346"/>
      <c r="B126" s="2347"/>
      <c r="C126" s="2346"/>
      <c r="D126" s="2346"/>
      <c r="E126" s="2348"/>
      <c r="F126" s="2347"/>
      <c r="G126" s="2347"/>
      <c r="H126" s="2346"/>
    </row>
    <row r="127" spans="1:8" s="2344" customFormat="1" ht="21" customHeight="1">
      <c r="A127" s="2346"/>
      <c r="B127" s="2347"/>
      <c r="C127" s="2346"/>
      <c r="D127" s="2346"/>
      <c r="E127" s="2348"/>
      <c r="F127" s="2347"/>
      <c r="G127" s="2347"/>
      <c r="H127" s="2346"/>
    </row>
    <row r="128" spans="1:8" s="2344" customFormat="1" ht="21" customHeight="1">
      <c r="A128" s="2346"/>
      <c r="B128" s="2347"/>
      <c r="C128" s="2346"/>
      <c r="D128" s="2346"/>
      <c r="E128" s="2348"/>
      <c r="F128" s="2347"/>
      <c r="G128" s="2347"/>
      <c r="H128" s="2346"/>
    </row>
    <row r="129" spans="1:8" s="2344" customFormat="1" ht="21" customHeight="1">
      <c r="A129" s="2346"/>
      <c r="B129" s="2347"/>
      <c r="C129" s="2346"/>
      <c r="D129" s="2346"/>
      <c r="E129" s="2348"/>
      <c r="F129" s="2347"/>
      <c r="G129" s="2347"/>
      <c r="H129" s="2346"/>
    </row>
    <row r="130" spans="1:8" s="2344" customFormat="1" ht="21" customHeight="1">
      <c r="A130" s="2346"/>
      <c r="B130" s="2347"/>
      <c r="C130" s="2346"/>
      <c r="D130" s="2346"/>
      <c r="E130" s="2348"/>
      <c r="F130" s="2347"/>
      <c r="G130" s="2347"/>
      <c r="H130" s="2346"/>
    </row>
    <row r="131" spans="1:8" s="2344" customFormat="1" ht="21" customHeight="1">
      <c r="A131" s="2346"/>
      <c r="B131" s="2347"/>
      <c r="C131" s="2346"/>
      <c r="D131" s="2346"/>
      <c r="E131" s="2348"/>
      <c r="F131" s="2347"/>
      <c r="G131" s="2347"/>
      <c r="H131" s="2346"/>
    </row>
    <row r="132" spans="1:8" s="2344" customFormat="1" ht="21" customHeight="1">
      <c r="A132" s="2346"/>
      <c r="B132" s="2347"/>
      <c r="C132" s="2346"/>
      <c r="D132" s="2346"/>
      <c r="E132" s="2348"/>
      <c r="F132" s="2347"/>
      <c r="G132" s="2347"/>
      <c r="H132" s="2346"/>
    </row>
    <row r="133" spans="1:8" s="2344" customFormat="1" ht="21" customHeight="1">
      <c r="A133" s="2346"/>
      <c r="B133" s="2347"/>
      <c r="C133" s="2346"/>
      <c r="D133" s="2346"/>
      <c r="E133" s="2348"/>
      <c r="F133" s="2347"/>
      <c r="G133" s="2347"/>
      <c r="H133" s="2346"/>
    </row>
    <row r="134" spans="1:8" s="2344" customFormat="1" ht="21" customHeight="1">
      <c r="A134" s="2346"/>
      <c r="B134" s="2347"/>
      <c r="C134" s="2346"/>
      <c r="D134" s="2346"/>
      <c r="E134" s="2348"/>
      <c r="F134" s="2347"/>
      <c r="G134" s="2347"/>
      <c r="H134" s="2346"/>
    </row>
    <row r="135" spans="1:8" s="2344" customFormat="1" ht="21" customHeight="1">
      <c r="A135" s="2346"/>
      <c r="B135" s="2347"/>
      <c r="C135" s="2346"/>
      <c r="D135" s="2346"/>
      <c r="E135" s="2348"/>
      <c r="F135" s="2347"/>
      <c r="G135" s="2347"/>
      <c r="H135" s="2346"/>
    </row>
    <row r="136" spans="1:8" s="2344" customFormat="1" ht="21" customHeight="1">
      <c r="A136" s="2346"/>
      <c r="B136" s="2347"/>
      <c r="C136" s="2346"/>
      <c r="D136" s="2346"/>
      <c r="E136" s="2348"/>
      <c r="F136" s="2347"/>
      <c r="G136" s="2347"/>
      <c r="H136" s="2346"/>
    </row>
    <row r="137" spans="1:8" s="2344" customFormat="1" ht="21" customHeight="1">
      <c r="A137" s="2346"/>
      <c r="B137" s="2347"/>
      <c r="C137" s="2346"/>
      <c r="D137" s="2346"/>
      <c r="E137" s="2348"/>
      <c r="F137" s="2347"/>
      <c r="G137" s="2347"/>
      <c r="H137" s="2346"/>
    </row>
    <row r="138" spans="1:8" s="2344" customFormat="1" ht="21" customHeight="1">
      <c r="A138" s="2346"/>
      <c r="B138" s="2347"/>
      <c r="C138" s="2346"/>
      <c r="D138" s="2346"/>
      <c r="E138" s="2348"/>
      <c r="F138" s="2347"/>
      <c r="G138" s="2347"/>
      <c r="H138" s="2346"/>
    </row>
    <row r="139" spans="1:8" s="2344" customFormat="1" ht="21" customHeight="1">
      <c r="A139" s="2346"/>
      <c r="B139" s="2347"/>
      <c r="C139" s="2346"/>
      <c r="D139" s="2346"/>
      <c r="E139" s="2348"/>
      <c r="F139" s="2347"/>
      <c r="G139" s="2347"/>
      <c r="H139" s="2346"/>
    </row>
    <row r="140" spans="1:8" s="2344" customFormat="1" ht="21" customHeight="1">
      <c r="A140" s="2346"/>
      <c r="B140" s="2347"/>
      <c r="C140" s="2346"/>
      <c r="D140" s="2346"/>
      <c r="E140" s="2348"/>
      <c r="F140" s="2347"/>
      <c r="G140" s="2347"/>
      <c r="H140" s="2346"/>
    </row>
    <row r="141" spans="1:8" s="2344" customFormat="1" ht="21" customHeight="1">
      <c r="A141" s="2346"/>
      <c r="B141" s="2347"/>
      <c r="C141" s="2346"/>
      <c r="D141" s="2346"/>
      <c r="E141" s="2348"/>
      <c r="F141" s="2347"/>
      <c r="G141" s="2347"/>
      <c r="H141" s="2346"/>
    </row>
    <row r="142" spans="1:8" s="2344" customFormat="1" ht="21" customHeight="1">
      <c r="A142" s="2346"/>
      <c r="B142" s="2347"/>
      <c r="C142" s="2346"/>
      <c r="D142" s="2346"/>
      <c r="E142" s="2348"/>
      <c r="F142" s="2347"/>
      <c r="G142" s="2347"/>
      <c r="H142" s="2346"/>
    </row>
    <row r="143" spans="1:8" s="2344" customFormat="1" ht="21" customHeight="1">
      <c r="A143" s="2346"/>
      <c r="B143" s="2347"/>
      <c r="C143" s="2346"/>
      <c r="D143" s="2346"/>
      <c r="E143" s="2348"/>
      <c r="F143" s="2347"/>
      <c r="G143" s="2347"/>
      <c r="H143" s="2346"/>
    </row>
    <row r="144" spans="1:8" s="2344" customFormat="1" ht="21" customHeight="1">
      <c r="A144" s="2346"/>
      <c r="B144" s="2347"/>
      <c r="C144" s="2346"/>
      <c r="D144" s="2346"/>
      <c r="E144" s="2348"/>
      <c r="F144" s="2347"/>
      <c r="G144" s="2347"/>
      <c r="H144" s="2346"/>
    </row>
    <row r="145" spans="1:8" s="2344" customFormat="1" ht="21" customHeight="1">
      <c r="A145" s="2346"/>
      <c r="B145" s="2347"/>
      <c r="C145" s="2346"/>
      <c r="D145" s="2346"/>
      <c r="E145" s="2348"/>
      <c r="F145" s="2347"/>
      <c r="G145" s="2347"/>
      <c r="H145" s="2346"/>
    </row>
    <row r="146" spans="1:8" s="2344" customFormat="1" ht="21" customHeight="1">
      <c r="A146" s="2346"/>
      <c r="B146" s="2347"/>
      <c r="C146" s="2346"/>
      <c r="D146" s="2346"/>
      <c r="E146" s="2348"/>
      <c r="F146" s="2347"/>
      <c r="G146" s="2347"/>
      <c r="H146" s="2346"/>
    </row>
    <row r="147" spans="1:8" s="2344" customFormat="1" ht="21" customHeight="1">
      <c r="A147" s="2346"/>
      <c r="B147" s="2347"/>
      <c r="C147" s="2346"/>
      <c r="D147" s="2346"/>
      <c r="E147" s="2348"/>
      <c r="F147" s="2347"/>
      <c r="G147" s="2347"/>
      <c r="H147" s="2346"/>
    </row>
    <row r="148" spans="1:8" s="2344" customFormat="1" ht="21" customHeight="1">
      <c r="A148" s="2346"/>
      <c r="B148" s="2347"/>
      <c r="C148" s="2346"/>
      <c r="D148" s="2346"/>
      <c r="E148" s="2348"/>
      <c r="F148" s="2347"/>
      <c r="G148" s="2347"/>
      <c r="H148" s="2346"/>
    </row>
    <row r="149" spans="1:8" s="2344" customFormat="1" ht="21" customHeight="1">
      <c r="A149" s="2346"/>
      <c r="B149" s="2347"/>
      <c r="C149" s="2346"/>
      <c r="D149" s="2346"/>
      <c r="E149" s="2348"/>
      <c r="F149" s="2347"/>
      <c r="G149" s="2347"/>
      <c r="H149" s="2346"/>
    </row>
    <row r="150" spans="1:8" s="2344" customFormat="1" ht="21" customHeight="1">
      <c r="A150" s="2346"/>
      <c r="B150" s="2347"/>
      <c r="C150" s="2346"/>
      <c r="D150" s="2346"/>
      <c r="E150" s="2348"/>
      <c r="F150" s="2347"/>
      <c r="G150" s="2347"/>
      <c r="H150" s="2346"/>
    </row>
    <row r="151" spans="1:8" s="2344" customFormat="1" ht="21" customHeight="1">
      <c r="A151" s="2346"/>
      <c r="B151" s="2347"/>
      <c r="C151" s="2346"/>
      <c r="D151" s="2346"/>
      <c r="E151" s="2348"/>
      <c r="F151" s="2347"/>
      <c r="G151" s="2347"/>
      <c r="H151" s="2346"/>
    </row>
    <row r="152" spans="1:8" s="2344" customFormat="1" ht="21" customHeight="1">
      <c r="A152" s="2346"/>
      <c r="B152" s="2347"/>
      <c r="C152" s="2346"/>
      <c r="D152" s="2346"/>
      <c r="E152" s="2348"/>
      <c r="F152" s="2347"/>
      <c r="G152" s="2347"/>
      <c r="H152" s="2346"/>
    </row>
    <row r="153" spans="1:8" s="2344" customFormat="1" ht="21" customHeight="1">
      <c r="A153" s="2346"/>
      <c r="B153" s="2347"/>
      <c r="C153" s="2346"/>
      <c r="D153" s="2346"/>
      <c r="E153" s="2348"/>
      <c r="F153" s="2347"/>
      <c r="G153" s="2347"/>
      <c r="H153" s="2346"/>
    </row>
    <row r="154" spans="1:8" s="2344" customFormat="1" ht="21" customHeight="1">
      <c r="A154" s="2346"/>
      <c r="B154" s="2347"/>
      <c r="C154" s="2346"/>
      <c r="D154" s="2346"/>
      <c r="E154" s="2348"/>
      <c r="F154" s="2347"/>
      <c r="G154" s="2347"/>
      <c r="H154" s="2346"/>
    </row>
    <row r="155" spans="1:8" s="2344" customFormat="1" ht="21" customHeight="1">
      <c r="A155" s="2346"/>
      <c r="B155" s="2347"/>
      <c r="C155" s="2346"/>
      <c r="D155" s="2346"/>
      <c r="E155" s="2348"/>
      <c r="F155" s="2347"/>
      <c r="G155" s="2347"/>
      <c r="H155" s="2346"/>
    </row>
    <row r="156" spans="1:8" s="2344" customFormat="1" ht="21" customHeight="1">
      <c r="A156" s="2346"/>
      <c r="B156" s="2347"/>
      <c r="C156" s="2346"/>
      <c r="D156" s="2346"/>
      <c r="E156" s="2348"/>
      <c r="F156" s="2347"/>
      <c r="G156" s="2347"/>
      <c r="H156" s="2346"/>
    </row>
    <row r="157" spans="1:8" s="2344" customFormat="1" ht="21" customHeight="1">
      <c r="A157" s="2346"/>
      <c r="B157" s="2347"/>
      <c r="C157" s="2346"/>
      <c r="D157" s="2346"/>
      <c r="E157" s="2348"/>
      <c r="F157" s="2347"/>
      <c r="G157" s="2347"/>
      <c r="H157" s="2346"/>
    </row>
    <row r="158" spans="1:8" s="2344" customFormat="1" ht="21" customHeight="1">
      <c r="A158" s="2346"/>
      <c r="B158" s="2347"/>
      <c r="C158" s="2346"/>
      <c r="D158" s="2346"/>
      <c r="E158" s="2348"/>
      <c r="F158" s="2347"/>
      <c r="G158" s="2347"/>
      <c r="H158" s="2346"/>
    </row>
    <row r="159" spans="1:8" s="2344" customFormat="1" ht="21" customHeight="1">
      <c r="A159" s="2346"/>
      <c r="B159" s="2347"/>
      <c r="C159" s="2346"/>
      <c r="D159" s="2346"/>
      <c r="E159" s="2348"/>
      <c r="F159" s="2347"/>
      <c r="G159" s="2347"/>
      <c r="H159" s="2346"/>
    </row>
    <row r="160" spans="1:8" s="2344" customFormat="1" ht="21" customHeight="1">
      <c r="A160" s="2346"/>
      <c r="B160" s="2347"/>
      <c r="C160" s="2346"/>
      <c r="D160" s="2346"/>
      <c r="E160" s="2348"/>
      <c r="F160" s="2347"/>
      <c r="G160" s="2347"/>
      <c r="H160" s="2346"/>
    </row>
    <row r="161" spans="1:8" s="2344" customFormat="1" ht="21" customHeight="1">
      <c r="A161" s="2346"/>
      <c r="B161" s="2347"/>
      <c r="C161" s="2346"/>
      <c r="D161" s="2346"/>
      <c r="E161" s="2348"/>
      <c r="F161" s="2347"/>
      <c r="G161" s="2347"/>
      <c r="H161" s="2346"/>
    </row>
    <row r="162" spans="1:8" s="2344" customFormat="1" ht="21" customHeight="1">
      <c r="A162" s="2346"/>
      <c r="B162" s="2347"/>
      <c r="C162" s="2346"/>
      <c r="D162" s="2346"/>
      <c r="E162" s="2348"/>
      <c r="F162" s="2347"/>
      <c r="G162" s="2347"/>
      <c r="H162" s="2346"/>
    </row>
    <row r="163" spans="1:8" s="2344" customFormat="1" ht="21" customHeight="1">
      <c r="A163" s="2346"/>
      <c r="B163" s="2347"/>
      <c r="C163" s="2346"/>
      <c r="D163" s="2346"/>
      <c r="E163" s="2348"/>
      <c r="F163" s="2347"/>
      <c r="G163" s="2347"/>
      <c r="H163" s="2346"/>
    </row>
    <row r="164" spans="1:8" s="2344" customFormat="1" ht="21" customHeight="1">
      <c r="A164" s="2346"/>
      <c r="B164" s="2347"/>
      <c r="C164" s="2346"/>
      <c r="D164" s="2346"/>
      <c r="E164" s="2348"/>
      <c r="F164" s="2347"/>
      <c r="G164" s="2347"/>
      <c r="H164" s="2346"/>
    </row>
    <row r="165" spans="1:8" s="2344" customFormat="1" ht="21" customHeight="1">
      <c r="A165" s="2346"/>
      <c r="B165" s="2347"/>
      <c r="C165" s="2346"/>
      <c r="D165" s="2346"/>
      <c r="E165" s="2348"/>
      <c r="F165" s="2347"/>
      <c r="G165" s="2347"/>
      <c r="H165" s="2346"/>
    </row>
    <row r="166" spans="1:8" s="2344" customFormat="1" ht="21" customHeight="1">
      <c r="A166" s="2346"/>
      <c r="B166" s="2347"/>
      <c r="C166" s="2346"/>
      <c r="D166" s="2346"/>
      <c r="E166" s="2348"/>
      <c r="F166" s="2347"/>
      <c r="G166" s="2347"/>
      <c r="H166" s="2346"/>
    </row>
    <row r="167" spans="1:8" s="2344" customFormat="1" ht="21" customHeight="1">
      <c r="A167" s="2346"/>
      <c r="B167" s="2347"/>
      <c r="C167" s="2346"/>
      <c r="D167" s="2346"/>
      <c r="E167" s="2348"/>
      <c r="F167" s="2347"/>
      <c r="G167" s="2347"/>
      <c r="H167" s="2346"/>
    </row>
    <row r="168" spans="1:8" s="2344" customFormat="1" ht="21" customHeight="1">
      <c r="A168" s="2346"/>
      <c r="B168" s="2347"/>
      <c r="C168" s="2346"/>
      <c r="D168" s="2346"/>
      <c r="E168" s="2348"/>
      <c r="F168" s="2347"/>
      <c r="G168" s="2347"/>
      <c r="H168" s="2346"/>
    </row>
    <row r="169" spans="1:8" s="2344" customFormat="1" ht="21" customHeight="1">
      <c r="A169" s="2346"/>
      <c r="B169" s="2347"/>
      <c r="C169" s="2346"/>
      <c r="D169" s="2346"/>
      <c r="E169" s="2348"/>
      <c r="F169" s="2347"/>
      <c r="G169" s="2347"/>
      <c r="H169" s="2346"/>
    </row>
    <row r="170" spans="1:8" s="2344" customFormat="1" ht="21" customHeight="1">
      <c r="A170" s="2346"/>
      <c r="B170" s="2347"/>
      <c r="C170" s="2346"/>
      <c r="D170" s="2346"/>
      <c r="E170" s="2348"/>
      <c r="F170" s="2347"/>
      <c r="G170" s="2347"/>
      <c r="H170" s="2346"/>
    </row>
    <row r="171" spans="1:8" s="2344" customFormat="1" ht="21" customHeight="1">
      <c r="A171" s="2346"/>
      <c r="B171" s="2347"/>
      <c r="C171" s="2346"/>
      <c r="D171" s="2346"/>
      <c r="E171" s="2348"/>
      <c r="F171" s="2347"/>
      <c r="G171" s="2347"/>
      <c r="H171" s="2346"/>
    </row>
    <row r="172" spans="1:8" s="2344" customFormat="1" ht="21" customHeight="1">
      <c r="A172" s="2346"/>
      <c r="B172" s="2347"/>
      <c r="C172" s="2346"/>
      <c r="D172" s="2346"/>
      <c r="E172" s="2348"/>
      <c r="F172" s="2347"/>
      <c r="G172" s="2347"/>
      <c r="H172" s="2346"/>
    </row>
    <row r="173" spans="1:8" s="2344" customFormat="1" ht="21" customHeight="1">
      <c r="A173" s="2346"/>
      <c r="B173" s="2347"/>
      <c r="C173" s="2346"/>
      <c r="D173" s="2346"/>
      <c r="E173" s="2348"/>
      <c r="F173" s="2347"/>
      <c r="G173" s="2347"/>
      <c r="H173" s="2346"/>
    </row>
    <row r="174" spans="1:8" s="2344" customFormat="1" ht="21" customHeight="1">
      <c r="A174" s="2346"/>
      <c r="B174" s="2347"/>
      <c r="C174" s="2346"/>
      <c r="D174" s="2346"/>
      <c r="E174" s="2348"/>
      <c r="F174" s="2347"/>
      <c r="G174" s="2347"/>
      <c r="H174" s="2346"/>
    </row>
    <row r="175" spans="1:8" s="2344" customFormat="1" ht="21" customHeight="1">
      <c r="A175" s="2346"/>
      <c r="B175" s="2347"/>
      <c r="C175" s="2346"/>
      <c r="D175" s="2346"/>
      <c r="E175" s="2348"/>
      <c r="F175" s="2347"/>
      <c r="G175" s="2347"/>
      <c r="H175" s="2346"/>
    </row>
    <row r="176" spans="1:8" s="2344" customFormat="1" ht="21" customHeight="1">
      <c r="A176" s="2346"/>
      <c r="B176" s="2347"/>
      <c r="C176" s="2346"/>
      <c r="D176" s="2346"/>
      <c r="E176" s="2348"/>
      <c r="F176" s="2347"/>
      <c r="G176" s="2347"/>
      <c r="H176" s="2346"/>
    </row>
    <row r="177" spans="1:8" s="2344" customFormat="1" ht="21" customHeight="1">
      <c r="A177" s="2346"/>
      <c r="B177" s="2347"/>
      <c r="C177" s="2346"/>
      <c r="D177" s="2346"/>
      <c r="E177" s="2348"/>
      <c r="F177" s="2347"/>
      <c r="G177" s="2347"/>
      <c r="H177" s="2346"/>
    </row>
    <row r="178" spans="1:8" s="2344" customFormat="1" ht="21" customHeight="1">
      <c r="A178" s="2346"/>
      <c r="B178" s="2347"/>
      <c r="C178" s="2346"/>
      <c r="D178" s="2346"/>
      <c r="E178" s="2348"/>
      <c r="F178" s="2347"/>
      <c r="G178" s="2347"/>
      <c r="H178" s="2346"/>
    </row>
    <row r="179" spans="1:8" s="2344" customFormat="1" ht="21" customHeight="1">
      <c r="A179" s="2346"/>
      <c r="B179" s="2347"/>
      <c r="C179" s="2346"/>
      <c r="D179" s="2346"/>
      <c r="E179" s="2348"/>
      <c r="F179" s="2347"/>
      <c r="G179" s="2347"/>
      <c r="H179" s="2346"/>
    </row>
    <row r="180" spans="1:8" s="2344" customFormat="1" ht="21" customHeight="1">
      <c r="A180" s="2346"/>
      <c r="B180" s="2347"/>
      <c r="C180" s="2346"/>
      <c r="D180" s="2346"/>
      <c r="E180" s="2348"/>
      <c r="F180" s="2347"/>
      <c r="G180" s="2347"/>
      <c r="H180" s="2346"/>
    </row>
    <row r="181" spans="1:8" s="2344" customFormat="1" ht="21" customHeight="1">
      <c r="A181" s="2346"/>
      <c r="B181" s="2347"/>
      <c r="C181" s="2346"/>
      <c r="D181" s="2346"/>
      <c r="E181" s="2348"/>
      <c r="F181" s="2347"/>
      <c r="G181" s="2347"/>
      <c r="H181" s="2346"/>
    </row>
    <row r="182" spans="1:8" s="2344" customFormat="1" ht="21" customHeight="1">
      <c r="A182" s="2346"/>
      <c r="B182" s="2347"/>
      <c r="C182" s="2346"/>
      <c r="D182" s="2346"/>
      <c r="E182" s="2348"/>
      <c r="F182" s="2347"/>
      <c r="G182" s="2347"/>
      <c r="H182" s="2346"/>
    </row>
    <row r="183" spans="1:8" s="2344" customFormat="1" ht="21" customHeight="1">
      <c r="A183" s="2346"/>
      <c r="B183" s="2347"/>
      <c r="C183" s="2346"/>
      <c r="D183" s="2346"/>
      <c r="E183" s="2348"/>
      <c r="F183" s="2347"/>
      <c r="G183" s="2347"/>
      <c r="H183" s="2346"/>
    </row>
    <row r="184" spans="1:8" s="2344" customFormat="1" ht="21" customHeight="1">
      <c r="A184" s="2346"/>
      <c r="B184" s="2347"/>
      <c r="C184" s="2346"/>
      <c r="D184" s="2346"/>
      <c r="E184" s="2348"/>
      <c r="F184" s="2347"/>
      <c r="G184" s="2347"/>
      <c r="H184" s="2346"/>
    </row>
    <row r="185" spans="1:8" s="2344" customFormat="1" ht="21" customHeight="1">
      <c r="A185" s="2346"/>
      <c r="B185" s="2347"/>
      <c r="C185" s="2346"/>
      <c r="D185" s="2346"/>
      <c r="E185" s="2348"/>
      <c r="F185" s="2347"/>
      <c r="G185" s="2347"/>
      <c r="H185" s="2346"/>
    </row>
    <row r="186" spans="1:8" s="2344" customFormat="1" ht="21" customHeight="1">
      <c r="A186" s="2346"/>
      <c r="B186" s="2347"/>
      <c r="C186" s="2346"/>
      <c r="D186" s="2346"/>
      <c r="E186" s="2348"/>
      <c r="F186" s="2347"/>
      <c r="G186" s="2347"/>
      <c r="H186" s="2346"/>
    </row>
    <row r="187" spans="1:8" s="2344" customFormat="1" ht="21" customHeight="1">
      <c r="A187" s="2346"/>
      <c r="B187" s="2347"/>
      <c r="C187" s="2346"/>
      <c r="D187" s="2346"/>
      <c r="E187" s="2348"/>
      <c r="F187" s="2347"/>
      <c r="G187" s="2347"/>
      <c r="H187" s="2346"/>
    </row>
    <row r="188" spans="1:8" s="2344" customFormat="1" ht="21" customHeight="1">
      <c r="A188" s="2346"/>
      <c r="B188" s="2347"/>
      <c r="C188" s="2346"/>
      <c r="D188" s="2346"/>
      <c r="E188" s="2348"/>
      <c r="F188" s="2347"/>
      <c r="G188" s="2347"/>
      <c r="H188" s="2346"/>
    </row>
    <row r="189" spans="1:8" s="2344" customFormat="1" ht="21" customHeight="1">
      <c r="A189" s="2346"/>
      <c r="B189" s="2347"/>
      <c r="C189" s="2346"/>
      <c r="D189" s="2346"/>
      <c r="E189" s="2348"/>
      <c r="F189" s="2347"/>
      <c r="G189" s="2347"/>
      <c r="H189" s="2346"/>
    </row>
    <row r="190" spans="1:8" s="2344" customFormat="1" ht="21" customHeight="1">
      <c r="A190" s="2346"/>
      <c r="B190" s="2347"/>
      <c r="C190" s="2346"/>
      <c r="D190" s="2346"/>
      <c r="E190" s="2348"/>
      <c r="F190" s="2347"/>
      <c r="G190" s="2347"/>
      <c r="H190" s="2346"/>
    </row>
    <row r="191" spans="1:8" s="2344" customFormat="1" ht="21" customHeight="1">
      <c r="A191" s="2346"/>
      <c r="B191" s="2347"/>
      <c r="C191" s="2346"/>
      <c r="D191" s="2346"/>
      <c r="E191" s="2348"/>
      <c r="F191" s="2347"/>
      <c r="G191" s="2347"/>
      <c r="H191" s="2346"/>
    </row>
    <row r="192" spans="1:8" s="2344" customFormat="1" ht="21" customHeight="1">
      <c r="A192" s="2346"/>
      <c r="B192" s="2347"/>
      <c r="C192" s="2346"/>
      <c r="D192" s="2346"/>
      <c r="E192" s="2348"/>
      <c r="F192" s="2347"/>
      <c r="G192" s="2347"/>
      <c r="H192" s="2346"/>
    </row>
    <row r="193" spans="1:8" s="2344" customFormat="1" ht="21" customHeight="1">
      <c r="A193" s="2346"/>
      <c r="B193" s="2347"/>
      <c r="C193" s="2346"/>
      <c r="D193" s="2346"/>
      <c r="E193" s="2348"/>
      <c r="F193" s="2347"/>
      <c r="G193" s="2347"/>
      <c r="H193" s="2346"/>
    </row>
    <row r="194" spans="1:8" s="2344" customFormat="1" ht="21" customHeight="1">
      <c r="A194" s="2346"/>
      <c r="B194" s="2347"/>
      <c r="C194" s="2346"/>
      <c r="D194" s="2346"/>
      <c r="E194" s="2348"/>
      <c r="F194" s="2347"/>
      <c r="G194" s="2347"/>
      <c r="H194" s="2346"/>
    </row>
    <row r="195" spans="1:8" s="2344" customFormat="1" ht="21" customHeight="1">
      <c r="A195" s="2346"/>
      <c r="B195" s="2347"/>
      <c r="C195" s="2346"/>
      <c r="D195" s="2346"/>
      <c r="E195" s="2348"/>
      <c r="F195" s="2347"/>
      <c r="G195" s="2347"/>
      <c r="H195" s="2346"/>
    </row>
    <row r="196" spans="1:8" s="2344" customFormat="1" ht="21" customHeight="1">
      <c r="A196" s="2346"/>
      <c r="B196" s="2347"/>
      <c r="C196" s="2346"/>
      <c r="D196" s="2346"/>
      <c r="E196" s="2348"/>
      <c r="F196" s="2347"/>
      <c r="G196" s="2347"/>
      <c r="H196" s="2346"/>
    </row>
    <row r="197" spans="1:8" s="2344" customFormat="1" ht="21" customHeight="1">
      <c r="A197" s="2346"/>
      <c r="B197" s="2347"/>
      <c r="C197" s="2346"/>
      <c r="D197" s="2346"/>
      <c r="E197" s="2348"/>
      <c r="F197" s="2347"/>
      <c r="G197" s="2347"/>
      <c r="H197" s="2346"/>
    </row>
    <row r="198" spans="1:8" s="2344" customFormat="1" ht="21" customHeight="1">
      <c r="A198" s="2346"/>
      <c r="B198" s="2347"/>
      <c r="C198" s="2346"/>
      <c r="D198" s="2346"/>
      <c r="E198" s="2348"/>
      <c r="F198" s="2347"/>
      <c r="G198" s="2347"/>
      <c r="H198" s="2346"/>
    </row>
    <row r="199" spans="1:8" s="2344" customFormat="1" ht="21" customHeight="1">
      <c r="A199" s="2346"/>
      <c r="B199" s="2347"/>
      <c r="C199" s="2346"/>
      <c r="D199" s="2346"/>
      <c r="E199" s="2348"/>
      <c r="F199" s="2347"/>
      <c r="G199" s="2347"/>
      <c r="H199" s="2346"/>
    </row>
    <row r="200" spans="1:8" s="2344" customFormat="1" ht="21" customHeight="1">
      <c r="A200" s="2346"/>
      <c r="B200" s="2347"/>
      <c r="C200" s="2346"/>
      <c r="D200" s="2346"/>
      <c r="E200" s="2348"/>
      <c r="F200" s="2347"/>
      <c r="G200" s="2347"/>
      <c r="H200" s="2346"/>
    </row>
    <row r="201" spans="1:8" s="2344" customFormat="1" ht="21" customHeight="1">
      <c r="A201" s="2346"/>
      <c r="B201" s="2347"/>
      <c r="C201" s="2346"/>
      <c r="D201" s="2346"/>
      <c r="E201" s="2348"/>
      <c r="F201" s="2347"/>
      <c r="G201" s="2347"/>
      <c r="H201" s="2346"/>
    </row>
    <row r="202" spans="1:8" s="2344" customFormat="1" ht="21" customHeight="1">
      <c r="A202" s="2346"/>
      <c r="B202" s="2347"/>
      <c r="C202" s="2346"/>
      <c r="D202" s="2346"/>
      <c r="E202" s="2348"/>
      <c r="F202" s="2347"/>
      <c r="G202" s="2347"/>
      <c r="H202" s="2346"/>
    </row>
    <row r="203" spans="1:8" s="2344" customFormat="1" ht="21" customHeight="1">
      <c r="A203" s="2346"/>
      <c r="B203" s="2347"/>
      <c r="C203" s="2346"/>
      <c r="D203" s="2346"/>
      <c r="E203" s="2348"/>
      <c r="F203" s="2347"/>
      <c r="G203" s="2347"/>
      <c r="H203" s="2346"/>
    </row>
    <row r="204" spans="1:8" s="2344" customFormat="1" ht="21" customHeight="1">
      <c r="A204" s="2346"/>
      <c r="B204" s="2347"/>
      <c r="C204" s="2346"/>
      <c r="D204" s="2346"/>
      <c r="E204" s="2348"/>
      <c r="F204" s="2347"/>
      <c r="G204" s="2347"/>
      <c r="H204" s="2346"/>
    </row>
    <row r="205" spans="1:8" s="2344" customFormat="1" ht="21" customHeight="1">
      <c r="A205" s="2346"/>
      <c r="B205" s="2347"/>
      <c r="C205" s="2346"/>
      <c r="D205" s="2346"/>
      <c r="E205" s="2348"/>
      <c r="F205" s="2347"/>
      <c r="G205" s="2347"/>
      <c r="H205" s="2346"/>
    </row>
    <row r="206" spans="1:8" s="2344" customFormat="1" ht="21" customHeight="1">
      <c r="A206" s="2346"/>
      <c r="B206" s="2347"/>
      <c r="C206" s="2346"/>
      <c r="D206" s="2346"/>
      <c r="E206" s="2348"/>
      <c r="F206" s="2347"/>
      <c r="G206" s="2347"/>
      <c r="H206" s="2346"/>
    </row>
    <row r="207" spans="1:8" s="2344" customFormat="1" ht="21" customHeight="1">
      <c r="A207" s="2346"/>
      <c r="B207" s="2347"/>
      <c r="C207" s="2346"/>
      <c r="D207" s="2346"/>
      <c r="E207" s="2348"/>
      <c r="F207" s="2347"/>
      <c r="G207" s="2347"/>
      <c r="H207" s="2346"/>
    </row>
    <row r="208" spans="1:8" s="2344" customFormat="1" ht="21" customHeight="1">
      <c r="A208" s="2346"/>
      <c r="B208" s="2347"/>
      <c r="C208" s="2346"/>
      <c r="D208" s="2346"/>
      <c r="E208" s="2348"/>
      <c r="F208" s="2347"/>
      <c r="G208" s="2347"/>
      <c r="H208" s="2346"/>
    </row>
    <row r="209" spans="1:8" s="2344" customFormat="1" ht="21" customHeight="1">
      <c r="A209" s="2346"/>
      <c r="B209" s="2347"/>
      <c r="C209" s="2346"/>
      <c r="D209" s="2346"/>
      <c r="E209" s="2348"/>
      <c r="F209" s="2347"/>
      <c r="G209" s="2347"/>
      <c r="H209" s="2346"/>
    </row>
    <row r="210" spans="1:8" s="2344" customFormat="1" ht="21" customHeight="1">
      <c r="A210" s="2346"/>
      <c r="B210" s="2347"/>
      <c r="C210" s="2346"/>
      <c r="D210" s="2346"/>
      <c r="E210" s="2348"/>
      <c r="F210" s="2347"/>
      <c r="G210" s="2347"/>
      <c r="H210" s="2346"/>
    </row>
    <row r="211" spans="1:8" s="2344" customFormat="1" ht="21" customHeight="1">
      <c r="A211" s="2346"/>
      <c r="B211" s="2347"/>
      <c r="C211" s="2346"/>
      <c r="D211" s="2346"/>
      <c r="E211" s="2348"/>
      <c r="F211" s="2347"/>
      <c r="G211" s="2347"/>
      <c r="H211" s="2346"/>
    </row>
    <row r="212" spans="1:8" s="2344" customFormat="1" ht="21" customHeight="1">
      <c r="A212" s="2346"/>
      <c r="B212" s="2347"/>
      <c r="C212" s="2346"/>
      <c r="D212" s="2346"/>
      <c r="E212" s="2348"/>
      <c r="F212" s="2347"/>
      <c r="G212" s="2347"/>
      <c r="H212" s="2346"/>
    </row>
    <row r="213" spans="1:8" s="2344" customFormat="1" ht="21" customHeight="1">
      <c r="A213" s="2346"/>
      <c r="B213" s="2347"/>
      <c r="C213" s="2346"/>
      <c r="D213" s="2346"/>
      <c r="E213" s="2348"/>
      <c r="F213" s="2347"/>
      <c r="G213" s="2347"/>
      <c r="H213" s="2346"/>
    </row>
    <row r="214" spans="1:8" s="2344" customFormat="1" ht="21" customHeight="1">
      <c r="A214" s="2346"/>
      <c r="B214" s="2347"/>
      <c r="C214" s="2346"/>
      <c r="D214" s="2346"/>
      <c r="E214" s="2348"/>
      <c r="F214" s="2347"/>
      <c r="G214" s="2347"/>
      <c r="H214" s="2346"/>
    </row>
    <row r="215" spans="1:8" s="2344" customFormat="1" ht="21" customHeight="1">
      <c r="A215" s="2346"/>
      <c r="B215" s="2347"/>
      <c r="C215" s="2346"/>
      <c r="D215" s="2346"/>
      <c r="E215" s="2348"/>
      <c r="F215" s="2347"/>
      <c r="G215" s="2347"/>
      <c r="H215" s="2346"/>
    </row>
    <row r="216" spans="1:8" s="2344" customFormat="1" ht="21" customHeight="1">
      <c r="A216" s="2346"/>
      <c r="B216" s="2347"/>
      <c r="C216" s="2346"/>
      <c r="D216" s="2346"/>
      <c r="E216" s="2348"/>
      <c r="F216" s="2347"/>
      <c r="G216" s="2347"/>
      <c r="H216" s="2346"/>
    </row>
    <row r="217" spans="1:8" s="2344" customFormat="1" ht="21" customHeight="1">
      <c r="A217" s="2346"/>
      <c r="B217" s="2347"/>
      <c r="C217" s="2346"/>
      <c r="D217" s="2346"/>
      <c r="E217" s="2348"/>
      <c r="F217" s="2347"/>
      <c r="G217" s="2347"/>
      <c r="H217" s="2346"/>
    </row>
    <row r="218" spans="1:8" s="2344" customFormat="1" ht="21" customHeight="1">
      <c r="A218" s="2346"/>
      <c r="B218" s="2347"/>
      <c r="C218" s="2346"/>
      <c r="D218" s="2346"/>
      <c r="E218" s="2348"/>
      <c r="F218" s="2347"/>
      <c r="G218" s="2347"/>
      <c r="H218" s="2346"/>
    </row>
    <row r="219" spans="1:8" s="2344" customFormat="1" ht="21" customHeight="1">
      <c r="A219" s="2346"/>
      <c r="B219" s="2347"/>
      <c r="C219" s="2346"/>
      <c r="D219" s="2346"/>
      <c r="E219" s="2348"/>
      <c r="F219" s="2347"/>
      <c r="G219" s="2347"/>
      <c r="H219" s="2346"/>
    </row>
    <row r="220" spans="1:8" s="2344" customFormat="1" ht="21" customHeight="1">
      <c r="A220" s="2346"/>
      <c r="B220" s="2347"/>
      <c r="C220" s="2346"/>
      <c r="D220" s="2346"/>
      <c r="E220" s="2348"/>
      <c r="F220" s="2347"/>
      <c r="G220" s="2347"/>
      <c r="H220" s="2346"/>
    </row>
    <row r="221" spans="1:8" s="2344" customFormat="1" ht="21" customHeight="1">
      <c r="A221" s="2346"/>
      <c r="B221" s="2347"/>
      <c r="C221" s="2346"/>
      <c r="D221" s="2346"/>
      <c r="E221" s="2348"/>
      <c r="F221" s="2347"/>
      <c r="G221" s="2347"/>
      <c r="H221" s="2346"/>
    </row>
    <row r="222" spans="1:8" s="2344" customFormat="1" ht="21" customHeight="1">
      <c r="A222" s="2346"/>
      <c r="B222" s="2347"/>
      <c r="C222" s="2346"/>
      <c r="D222" s="2346"/>
      <c r="E222" s="2348"/>
      <c r="F222" s="2347"/>
      <c r="G222" s="2347"/>
      <c r="H222" s="2346"/>
    </row>
    <row r="223" spans="1:8" s="2344" customFormat="1" ht="21" customHeight="1">
      <c r="A223" s="2346"/>
      <c r="B223" s="2347"/>
      <c r="C223" s="2346"/>
      <c r="D223" s="2346"/>
      <c r="E223" s="2348"/>
      <c r="F223" s="2347"/>
      <c r="G223" s="2347"/>
      <c r="H223" s="2346"/>
    </row>
    <row r="224" spans="1:8" s="2344" customFormat="1" ht="21" customHeight="1">
      <c r="A224" s="2346"/>
      <c r="B224" s="2347"/>
      <c r="C224" s="2346"/>
      <c r="D224" s="2346"/>
      <c r="E224" s="2348"/>
      <c r="F224" s="2347"/>
      <c r="G224" s="2347"/>
      <c r="H224" s="2346"/>
    </row>
    <row r="225" spans="1:8" s="2344" customFormat="1" ht="21" customHeight="1">
      <c r="A225" s="2346"/>
      <c r="B225" s="2347"/>
      <c r="C225" s="2346"/>
      <c r="D225" s="2346"/>
      <c r="E225" s="2348"/>
      <c r="F225" s="2347"/>
      <c r="G225" s="2347"/>
      <c r="H225" s="2346"/>
    </row>
    <row r="226" spans="1:8" s="2344" customFormat="1" ht="21" customHeight="1">
      <c r="A226" s="2346"/>
      <c r="B226" s="2347"/>
      <c r="C226" s="2346"/>
      <c r="D226" s="2346"/>
      <c r="E226" s="2348"/>
      <c r="F226" s="2347"/>
      <c r="G226" s="2347"/>
      <c r="H226" s="2346"/>
    </row>
    <row r="227" spans="1:8" s="2344" customFormat="1" ht="21" customHeight="1">
      <c r="A227" s="2346"/>
      <c r="B227" s="2347"/>
      <c r="C227" s="2346"/>
      <c r="D227" s="2346"/>
      <c r="E227" s="2348"/>
      <c r="F227" s="2347"/>
      <c r="G227" s="2347"/>
      <c r="H227" s="2346"/>
    </row>
    <row r="228" spans="1:8" s="2344" customFormat="1" ht="21" customHeight="1">
      <c r="A228" s="2346"/>
      <c r="B228" s="2347"/>
      <c r="C228" s="2346"/>
      <c r="D228" s="2346"/>
      <c r="E228" s="2348"/>
      <c r="F228" s="2347"/>
      <c r="G228" s="2347"/>
      <c r="H228" s="2346"/>
    </row>
    <row r="229" spans="1:8" s="2344" customFormat="1" ht="21" customHeight="1">
      <c r="A229" s="2346"/>
      <c r="B229" s="2347"/>
      <c r="C229" s="2346"/>
      <c r="D229" s="2346"/>
      <c r="E229" s="2348"/>
      <c r="F229" s="2347"/>
      <c r="G229" s="2347"/>
      <c r="H229" s="2346"/>
    </row>
    <row r="230" spans="1:8" s="2344" customFormat="1" ht="21" customHeight="1">
      <c r="A230" s="2346"/>
      <c r="B230" s="2347"/>
      <c r="C230" s="2346"/>
      <c r="D230" s="2346"/>
      <c r="E230" s="2348"/>
      <c r="F230" s="2347"/>
      <c r="G230" s="2347"/>
      <c r="H230" s="2346"/>
    </row>
    <row r="231" spans="1:8" s="2344" customFormat="1" ht="21" customHeight="1">
      <c r="A231" s="2346"/>
      <c r="B231" s="2347"/>
      <c r="C231" s="2346"/>
      <c r="D231" s="2346"/>
      <c r="E231" s="2348"/>
      <c r="F231" s="2347"/>
      <c r="G231" s="2347"/>
      <c r="H231" s="2346"/>
    </row>
    <row r="232" spans="1:8" s="2344" customFormat="1" ht="21" customHeight="1">
      <c r="A232" s="2346"/>
      <c r="B232" s="2347"/>
      <c r="C232" s="2346"/>
      <c r="D232" s="2346"/>
      <c r="E232" s="2348"/>
      <c r="F232" s="2347"/>
      <c r="G232" s="2347"/>
      <c r="H232" s="2346"/>
    </row>
    <row r="233" spans="1:8" s="2344" customFormat="1" ht="21" customHeight="1">
      <c r="A233" s="2346"/>
      <c r="B233" s="2347"/>
      <c r="C233" s="2346"/>
      <c r="D233" s="2346"/>
      <c r="E233" s="2348"/>
      <c r="F233" s="2347"/>
      <c r="G233" s="2347"/>
      <c r="H233" s="2346"/>
    </row>
    <row r="234" spans="1:8" s="2344" customFormat="1" ht="21" customHeight="1">
      <c r="A234" s="2346"/>
      <c r="B234" s="2347"/>
      <c r="C234" s="2346"/>
      <c r="D234" s="2346"/>
      <c r="E234" s="2348"/>
      <c r="F234" s="2347"/>
      <c r="G234" s="2347"/>
      <c r="H234" s="2346"/>
    </row>
    <row r="235" spans="1:8" s="2344" customFormat="1" ht="21" customHeight="1">
      <c r="A235" s="2346"/>
      <c r="B235" s="2347"/>
      <c r="C235" s="2346"/>
      <c r="D235" s="2346"/>
      <c r="E235" s="2348"/>
      <c r="F235" s="2347"/>
      <c r="G235" s="2347"/>
      <c r="H235" s="2346"/>
    </row>
    <row r="236" spans="1:8" s="2344" customFormat="1" ht="21" customHeight="1">
      <c r="A236" s="2346"/>
      <c r="B236" s="2345"/>
      <c r="C236" s="2346"/>
      <c r="D236" s="2346"/>
      <c r="E236" s="2348"/>
      <c r="F236" s="2347"/>
      <c r="G236" s="2347"/>
      <c r="H236" s="2346"/>
    </row>
    <row r="237" spans="1:8" s="2344" customFormat="1" ht="15.75" customHeight="1">
      <c r="A237" s="2345"/>
      <c r="B237" s="2345"/>
      <c r="C237" s="2345"/>
      <c r="D237" s="2345"/>
      <c r="E237" s="2345"/>
      <c r="F237" s="2345"/>
      <c r="G237" s="2345"/>
      <c r="H237" s="2345"/>
    </row>
    <row r="238" spans="1:8" s="2344" customFormat="1" ht="15.75" customHeight="1">
      <c r="A238" s="2345"/>
      <c r="B238" s="2345"/>
      <c r="C238" s="2345"/>
      <c r="D238" s="2345"/>
      <c r="E238" s="2345"/>
      <c r="F238" s="2345"/>
      <c r="G238" s="2345"/>
      <c r="H238" s="2345"/>
    </row>
    <row r="239" spans="1:8" s="2344" customFormat="1" ht="15.75" customHeight="1">
      <c r="A239" s="2345"/>
      <c r="B239" s="2345"/>
      <c r="C239" s="2345"/>
      <c r="D239" s="2345"/>
      <c r="E239" s="2345"/>
      <c r="F239" s="2345"/>
      <c r="G239" s="2345"/>
      <c r="H239" s="2345"/>
    </row>
    <row r="240" spans="1:8" s="2344" customFormat="1" ht="15.75" customHeight="1">
      <c r="A240" s="2345"/>
      <c r="B240" s="2345"/>
      <c r="C240" s="2345"/>
      <c r="D240" s="2345"/>
      <c r="E240" s="2345"/>
      <c r="F240" s="2345"/>
      <c r="G240" s="2345"/>
      <c r="H240" s="2345"/>
    </row>
    <row r="241" spans="1:8" s="2344" customFormat="1" ht="15.75" customHeight="1">
      <c r="A241" s="2345"/>
      <c r="B241" s="2345"/>
      <c r="C241" s="2345"/>
      <c r="D241" s="2345"/>
      <c r="E241" s="2345"/>
      <c r="F241" s="2345"/>
      <c r="G241" s="2345"/>
      <c r="H241" s="2345"/>
    </row>
    <row r="242" spans="1:8" s="2344" customFormat="1" ht="15.75" customHeight="1">
      <c r="A242" s="2345"/>
      <c r="B242" s="2345"/>
      <c r="C242" s="2345"/>
      <c r="D242" s="2345"/>
      <c r="E242" s="2345"/>
      <c r="F242" s="2345"/>
      <c r="G242" s="2345"/>
      <c r="H242" s="2345"/>
    </row>
    <row r="243" spans="1:8" s="2344" customFormat="1" ht="15.75" customHeight="1">
      <c r="A243" s="2345"/>
      <c r="B243" s="2345"/>
      <c r="C243" s="2345"/>
      <c r="D243" s="2345"/>
      <c r="E243" s="2345"/>
      <c r="F243" s="2345"/>
      <c r="G243" s="2345"/>
      <c r="H243" s="2345"/>
    </row>
    <row r="244" spans="1:8" s="2344" customFormat="1" ht="15.75" customHeight="1">
      <c r="A244" s="2345"/>
      <c r="B244" s="2345"/>
      <c r="C244" s="2345"/>
      <c r="D244" s="2345"/>
      <c r="E244" s="2345"/>
      <c r="F244" s="2345"/>
      <c r="G244" s="2345"/>
      <c r="H244" s="2345"/>
    </row>
    <row r="245" spans="1:8" s="2344" customFormat="1" ht="15.75" customHeight="1">
      <c r="A245" s="2345"/>
      <c r="B245" s="2345"/>
      <c r="C245" s="2345"/>
      <c r="D245" s="2345"/>
      <c r="E245" s="2345"/>
      <c r="F245" s="2345"/>
      <c r="G245" s="2345"/>
      <c r="H245" s="2345"/>
    </row>
    <row r="246" spans="1:8" s="2344" customFormat="1" ht="15.75" customHeight="1">
      <c r="A246" s="2345"/>
      <c r="B246" s="2345"/>
      <c r="C246" s="2345"/>
      <c r="D246" s="2345"/>
      <c r="E246" s="2345"/>
      <c r="F246" s="2345"/>
      <c r="G246" s="2345"/>
      <c r="H246" s="2345"/>
    </row>
    <row r="247" spans="1:8" s="2344" customFormat="1" ht="15.75" customHeight="1">
      <c r="A247" s="2345"/>
      <c r="B247" s="2345"/>
      <c r="C247" s="2345"/>
      <c r="D247" s="2345"/>
      <c r="E247" s="2345"/>
      <c r="F247" s="2345"/>
      <c r="G247" s="2345"/>
      <c r="H247" s="2345"/>
    </row>
    <row r="248" spans="1:8" s="2344" customFormat="1" ht="15.75" customHeight="1">
      <c r="A248" s="2345"/>
      <c r="B248" s="2345"/>
      <c r="C248" s="2345"/>
      <c r="D248" s="2345"/>
      <c r="E248" s="2345"/>
      <c r="F248" s="2345"/>
      <c r="G248" s="2345"/>
      <c r="H248" s="2345"/>
    </row>
    <row r="249" spans="1:8" s="2344" customFormat="1" ht="15.75" customHeight="1">
      <c r="A249" s="2345"/>
      <c r="B249" s="2345"/>
      <c r="C249" s="2345"/>
      <c r="D249" s="2345"/>
      <c r="E249" s="2345"/>
      <c r="F249" s="2345"/>
      <c r="G249" s="2345"/>
      <c r="H249" s="2345"/>
    </row>
    <row r="250" spans="1:8" s="2344" customFormat="1" ht="15.75" customHeight="1">
      <c r="A250" s="2345"/>
      <c r="B250" s="2345"/>
      <c r="C250" s="2345"/>
      <c r="D250" s="2345"/>
      <c r="E250" s="2345"/>
      <c r="F250" s="2345"/>
      <c r="G250" s="2345"/>
      <c r="H250" s="2345"/>
    </row>
    <row r="251" spans="1:8" s="2344" customFormat="1" ht="15.75" customHeight="1">
      <c r="A251" s="2345"/>
      <c r="B251" s="2345"/>
      <c r="C251" s="2345"/>
      <c r="D251" s="2345"/>
      <c r="E251" s="2345"/>
      <c r="F251" s="2345"/>
      <c r="G251" s="2345"/>
      <c r="H251" s="2345"/>
    </row>
    <row r="252" spans="1:8" s="2344" customFormat="1" ht="15.75" customHeight="1">
      <c r="A252" s="2345"/>
      <c r="B252" s="2345"/>
      <c r="C252" s="2345"/>
      <c r="D252" s="2345"/>
      <c r="E252" s="2345"/>
      <c r="F252" s="2345"/>
      <c r="G252" s="2345"/>
      <c r="H252" s="2345"/>
    </row>
    <row r="253" spans="1:8" s="2344" customFormat="1" ht="15.75" customHeight="1">
      <c r="A253" s="2345"/>
      <c r="B253" s="2345"/>
      <c r="C253" s="2345"/>
      <c r="D253" s="2345"/>
      <c r="E253" s="2345"/>
      <c r="F253" s="2345"/>
      <c r="G253" s="2345"/>
      <c r="H253" s="2345"/>
    </row>
    <row r="254" spans="1:8" s="2344" customFormat="1" ht="15.75" customHeight="1">
      <c r="A254" s="2345"/>
      <c r="B254" s="2345"/>
      <c r="C254" s="2345"/>
      <c r="D254" s="2345"/>
      <c r="E254" s="2345"/>
      <c r="F254" s="2345"/>
      <c r="G254" s="2345"/>
      <c r="H254" s="2345"/>
    </row>
    <row r="255" spans="1:8" s="2344" customFormat="1" ht="15.75" customHeight="1">
      <c r="A255" s="2345"/>
      <c r="B255" s="2345"/>
      <c r="C255" s="2345"/>
      <c r="D255" s="2345"/>
      <c r="E255" s="2345"/>
      <c r="F255" s="2345"/>
      <c r="G255" s="2345"/>
      <c r="H255" s="2345"/>
    </row>
    <row r="256" spans="1:8" s="2344" customFormat="1" ht="15.75" customHeight="1">
      <c r="A256" s="2345"/>
      <c r="B256" s="2345"/>
      <c r="C256" s="2345"/>
      <c r="D256" s="2345"/>
      <c r="E256" s="2345"/>
      <c r="F256" s="2345"/>
      <c r="G256" s="2345"/>
      <c r="H256" s="2345"/>
    </row>
    <row r="257" spans="1:8" s="2344" customFormat="1" ht="15.75" customHeight="1">
      <c r="A257" s="2345"/>
      <c r="B257" s="2345"/>
      <c r="C257" s="2345"/>
      <c r="D257" s="2345"/>
      <c r="E257" s="2345"/>
      <c r="F257" s="2345"/>
      <c r="G257" s="2345"/>
      <c r="H257" s="2345"/>
    </row>
    <row r="258" spans="1:8" s="2344" customFormat="1" ht="15.75" customHeight="1">
      <c r="A258" s="2345"/>
      <c r="B258" s="2345"/>
      <c r="C258" s="2345"/>
      <c r="D258" s="2345"/>
      <c r="E258" s="2345"/>
      <c r="F258" s="2345"/>
      <c r="G258" s="2345"/>
      <c r="H258" s="2345"/>
    </row>
    <row r="259" spans="1:8" s="2344" customFormat="1" ht="15.75" customHeight="1">
      <c r="A259" s="2345"/>
      <c r="B259" s="2345"/>
      <c r="C259" s="2345"/>
      <c r="D259" s="2345"/>
      <c r="E259" s="2345"/>
      <c r="F259" s="2345"/>
      <c r="G259" s="2345"/>
      <c r="H259" s="2345"/>
    </row>
    <row r="260" spans="1:8" s="2344" customFormat="1" ht="15.75" customHeight="1">
      <c r="A260" s="2345"/>
      <c r="B260" s="2345"/>
      <c r="C260" s="2345"/>
      <c r="D260" s="2345"/>
      <c r="E260" s="2345"/>
      <c r="F260" s="2345"/>
      <c r="G260" s="2345"/>
      <c r="H260" s="2345"/>
    </row>
    <row r="261" spans="1:8" s="2344" customFormat="1" ht="15.75" customHeight="1">
      <c r="A261" s="2345"/>
      <c r="B261" s="2345"/>
      <c r="C261" s="2345"/>
      <c r="D261" s="2345"/>
      <c r="E261" s="2345"/>
      <c r="F261" s="2345"/>
      <c r="G261" s="2345"/>
      <c r="H261" s="2345"/>
    </row>
    <row r="262" spans="1:8" s="2344" customFormat="1" ht="15.75" customHeight="1">
      <c r="A262" s="2345"/>
      <c r="B262" s="2345"/>
      <c r="C262" s="2345"/>
      <c r="D262" s="2345"/>
      <c r="E262" s="2345"/>
      <c r="F262" s="2345"/>
      <c r="G262" s="2345"/>
      <c r="H262" s="2345"/>
    </row>
    <row r="263" spans="1:8" s="2344" customFormat="1" ht="15.75" customHeight="1">
      <c r="A263" s="2345"/>
      <c r="B263" s="2345"/>
      <c r="C263" s="2345"/>
      <c r="D263" s="2345"/>
      <c r="E263" s="2345"/>
      <c r="F263" s="2345"/>
      <c r="G263" s="2345"/>
      <c r="H263" s="2345"/>
    </row>
    <row r="264" spans="1:8" s="2344" customFormat="1" ht="15.75" customHeight="1">
      <c r="A264" s="2345"/>
      <c r="B264" s="2345"/>
      <c r="C264" s="2345"/>
      <c r="D264" s="2345"/>
      <c r="E264" s="2345"/>
      <c r="F264" s="2345"/>
      <c r="G264" s="2345"/>
      <c r="H264" s="2345"/>
    </row>
    <row r="265" spans="1:8" s="2344" customFormat="1" ht="15.75" customHeight="1">
      <c r="A265" s="2345"/>
      <c r="B265" s="2345"/>
      <c r="C265" s="2345"/>
      <c r="D265" s="2345"/>
      <c r="E265" s="2345"/>
      <c r="F265" s="2345"/>
      <c r="G265" s="2345"/>
      <c r="H265" s="2345"/>
    </row>
    <row r="266" spans="1:8" s="2344" customFormat="1" ht="15.75" customHeight="1">
      <c r="A266" s="2345"/>
      <c r="B266" s="2345"/>
      <c r="C266" s="2345"/>
      <c r="D266" s="2345"/>
      <c r="E266" s="2345"/>
      <c r="F266" s="2345"/>
      <c r="G266" s="2345"/>
      <c r="H266" s="2345"/>
    </row>
    <row r="267" spans="1:8" s="2344" customFormat="1" ht="15.75" customHeight="1">
      <c r="A267" s="2345"/>
      <c r="B267" s="2345"/>
      <c r="C267" s="2345"/>
      <c r="D267" s="2345"/>
      <c r="E267" s="2345"/>
      <c r="F267" s="2345"/>
      <c r="G267" s="2345"/>
      <c r="H267" s="2345"/>
    </row>
    <row r="268" spans="1:8" s="2344" customFormat="1" ht="15.75" customHeight="1">
      <c r="A268" s="2345"/>
      <c r="B268" s="2345"/>
      <c r="C268" s="2345"/>
      <c r="D268" s="2345"/>
      <c r="E268" s="2345"/>
      <c r="F268" s="2345"/>
      <c r="G268" s="2345"/>
      <c r="H268" s="2345"/>
    </row>
    <row r="269" spans="1:8" s="2344" customFormat="1" ht="15.75" customHeight="1">
      <c r="A269" s="2345"/>
      <c r="B269" s="2345"/>
      <c r="C269" s="2345"/>
      <c r="D269" s="2345"/>
      <c r="E269" s="2345"/>
      <c r="F269" s="2345"/>
      <c r="G269" s="2345"/>
      <c r="H269" s="2345"/>
    </row>
    <row r="270" spans="1:8" s="2344" customFormat="1" ht="15.75" customHeight="1">
      <c r="A270" s="2345"/>
      <c r="B270" s="2345"/>
      <c r="C270" s="2345"/>
      <c r="D270" s="2345"/>
      <c r="E270" s="2345"/>
      <c r="F270" s="2345"/>
      <c r="G270" s="2345"/>
      <c r="H270" s="2345"/>
    </row>
    <row r="271" spans="1:8" s="2344" customFormat="1" ht="15.75" customHeight="1">
      <c r="A271" s="2345"/>
      <c r="B271" s="2345"/>
      <c r="C271" s="2345"/>
      <c r="D271" s="2345"/>
      <c r="E271" s="2345"/>
      <c r="F271" s="2345"/>
      <c r="G271" s="2345"/>
      <c r="H271" s="2345"/>
    </row>
    <row r="272" spans="1:8" s="2344" customFormat="1" ht="15.75" customHeight="1">
      <c r="A272" s="2345"/>
      <c r="B272" s="2345"/>
      <c r="C272" s="2345"/>
      <c r="D272" s="2345"/>
      <c r="E272" s="2345"/>
      <c r="F272" s="2345"/>
      <c r="G272" s="2345"/>
      <c r="H272" s="2345"/>
    </row>
    <row r="273" spans="1:8" s="2344" customFormat="1" ht="15.75" customHeight="1">
      <c r="A273" s="2345"/>
      <c r="B273" s="2345"/>
      <c r="C273" s="2345"/>
      <c r="D273" s="2345"/>
      <c r="E273" s="2345"/>
      <c r="F273" s="2345"/>
      <c r="G273" s="2345"/>
      <c r="H273" s="2345"/>
    </row>
    <row r="274" spans="1:8" s="2344" customFormat="1" ht="15.75" customHeight="1">
      <c r="A274" s="2345"/>
      <c r="B274" s="2345"/>
      <c r="C274" s="2345"/>
      <c r="D274" s="2345"/>
      <c r="E274" s="2345"/>
      <c r="F274" s="2345"/>
      <c r="G274" s="2345"/>
      <c r="H274" s="2345"/>
    </row>
    <row r="275" spans="1:8" s="2344" customFormat="1" ht="15.75" customHeight="1">
      <c r="A275" s="2345"/>
      <c r="B275" s="2345"/>
      <c r="C275" s="2345"/>
      <c r="D275" s="2345"/>
      <c r="E275" s="2345"/>
      <c r="F275" s="2345"/>
      <c r="G275" s="2345"/>
      <c r="H275" s="2345"/>
    </row>
    <row r="276" spans="1:8" s="2344" customFormat="1" ht="15.75" customHeight="1">
      <c r="A276" s="2345"/>
      <c r="B276" s="2345"/>
      <c r="C276" s="2345"/>
      <c r="D276" s="2345"/>
      <c r="E276" s="2345"/>
      <c r="F276" s="2345"/>
      <c r="G276" s="2345"/>
      <c r="H276" s="2345"/>
    </row>
    <row r="277" spans="1:8" s="2344" customFormat="1" ht="15.75" customHeight="1">
      <c r="A277" s="2345"/>
      <c r="B277" s="2345"/>
      <c r="C277" s="2345"/>
      <c r="D277" s="2345"/>
      <c r="E277" s="2345"/>
      <c r="F277" s="2345"/>
      <c r="G277" s="2345"/>
      <c r="H277" s="2345"/>
    </row>
    <row r="278" spans="1:8" s="2344" customFormat="1" ht="15.75" customHeight="1">
      <c r="A278" s="2345"/>
      <c r="B278" s="2345"/>
      <c r="C278" s="2345"/>
      <c r="D278" s="2345"/>
      <c r="E278" s="2345"/>
      <c r="F278" s="2345"/>
      <c r="G278" s="2345"/>
      <c r="H278" s="2345"/>
    </row>
    <row r="279" spans="1:8" s="2344" customFormat="1" ht="15.75" customHeight="1">
      <c r="A279" s="2345"/>
      <c r="B279" s="2345"/>
      <c r="C279" s="2345"/>
      <c r="D279" s="2345"/>
      <c r="E279" s="2345"/>
      <c r="F279" s="2345"/>
      <c r="G279" s="2345"/>
      <c r="H279" s="2345"/>
    </row>
    <row r="280" spans="1:8" s="2344" customFormat="1" ht="15.75" customHeight="1">
      <c r="A280" s="2345"/>
      <c r="B280" s="2345"/>
      <c r="C280" s="2345"/>
      <c r="D280" s="2345"/>
      <c r="E280" s="2345"/>
      <c r="F280" s="2345"/>
      <c r="G280" s="2345"/>
      <c r="H280" s="2345"/>
    </row>
    <row r="281" spans="1:8" s="2344" customFormat="1" ht="15.75" customHeight="1">
      <c r="A281" s="2345"/>
      <c r="B281" s="2345"/>
      <c r="C281" s="2345"/>
      <c r="D281" s="2345"/>
      <c r="E281" s="2345"/>
      <c r="F281" s="2345"/>
      <c r="G281" s="2345"/>
      <c r="H281" s="2345"/>
    </row>
    <row r="282" spans="1:8" s="2344" customFormat="1" ht="15.75" customHeight="1">
      <c r="A282" s="2345"/>
      <c r="B282" s="2345"/>
      <c r="C282" s="2345"/>
      <c r="D282" s="2345"/>
      <c r="E282" s="2345"/>
      <c r="F282" s="2345"/>
      <c r="G282" s="2345"/>
      <c r="H282" s="2345"/>
    </row>
    <row r="283" spans="1:8" s="2344" customFormat="1" ht="15.75" customHeight="1">
      <c r="A283" s="2345"/>
      <c r="B283" s="2345"/>
      <c r="C283" s="2345"/>
      <c r="D283" s="2345"/>
      <c r="E283" s="2345"/>
      <c r="F283" s="2345"/>
      <c r="G283" s="2345"/>
      <c r="H283" s="2345"/>
    </row>
    <row r="284" spans="1:8" s="2344" customFormat="1" ht="15.75" customHeight="1">
      <c r="A284" s="2345"/>
      <c r="B284" s="2345"/>
      <c r="C284" s="2345"/>
      <c r="D284" s="2345"/>
      <c r="E284" s="2345"/>
      <c r="F284" s="2345"/>
      <c r="G284" s="2345"/>
      <c r="H284" s="2345"/>
    </row>
    <row r="285" spans="1:8" s="2344" customFormat="1" ht="15.75" customHeight="1">
      <c r="A285" s="2345"/>
      <c r="B285" s="2345"/>
      <c r="C285" s="2345"/>
      <c r="D285" s="2345"/>
      <c r="E285" s="2345"/>
      <c r="F285" s="2345"/>
      <c r="G285" s="2345"/>
      <c r="H285" s="2345"/>
    </row>
    <row r="286" spans="1:8" s="2344" customFormat="1" ht="15.75" customHeight="1">
      <c r="A286" s="2345"/>
      <c r="B286" s="2345"/>
      <c r="C286" s="2345"/>
      <c r="D286" s="2345"/>
      <c r="E286" s="2345"/>
      <c r="F286" s="2345"/>
      <c r="G286" s="2345"/>
      <c r="H286" s="2345"/>
    </row>
    <row r="287" spans="1:8" s="2344" customFormat="1" ht="15.75" customHeight="1">
      <c r="A287" s="2345"/>
      <c r="B287" s="2345"/>
      <c r="C287" s="2345"/>
      <c r="D287" s="2345"/>
      <c r="E287" s="2345"/>
      <c r="F287" s="2345"/>
      <c r="G287" s="2345"/>
      <c r="H287" s="2345"/>
    </row>
    <row r="288" spans="1:8" s="2344" customFormat="1" ht="15.75" customHeight="1">
      <c r="A288" s="2345"/>
      <c r="B288" s="2345"/>
      <c r="C288" s="2345"/>
      <c r="D288" s="2345"/>
      <c r="E288" s="2345"/>
      <c r="F288" s="2345"/>
      <c r="G288" s="2345"/>
      <c r="H288" s="2345"/>
    </row>
    <row r="289" spans="1:8" s="2344" customFormat="1" ht="15.75" customHeight="1">
      <c r="A289" s="2345"/>
      <c r="B289" s="2345"/>
      <c r="C289" s="2345"/>
      <c r="D289" s="2345"/>
      <c r="E289" s="2345"/>
      <c r="F289" s="2345"/>
      <c r="G289" s="2345"/>
      <c r="H289" s="2345"/>
    </row>
    <row r="290" spans="1:8" s="2344" customFormat="1" ht="15.75" customHeight="1">
      <c r="A290" s="2345"/>
      <c r="B290" s="2345"/>
      <c r="C290" s="2345"/>
      <c r="D290" s="2345"/>
      <c r="E290" s="2345"/>
      <c r="F290" s="2345"/>
      <c r="G290" s="2345"/>
      <c r="H290" s="2345"/>
    </row>
    <row r="291" spans="1:8" s="2344" customFormat="1" ht="15.75" customHeight="1">
      <c r="A291" s="2345"/>
      <c r="B291" s="2345"/>
      <c r="C291" s="2345"/>
      <c r="D291" s="2345"/>
      <c r="E291" s="2345"/>
      <c r="F291" s="2345"/>
      <c r="G291" s="2345"/>
      <c r="H291" s="2345"/>
    </row>
    <row r="292" spans="1:8" s="2344" customFormat="1" ht="15.75" customHeight="1">
      <c r="A292" s="2345"/>
      <c r="B292" s="2345"/>
      <c r="C292" s="2345"/>
      <c r="D292" s="2345"/>
      <c r="E292" s="2345"/>
      <c r="F292" s="2345"/>
      <c r="G292" s="2345"/>
      <c r="H292" s="2345"/>
    </row>
    <row r="293" spans="1:8" s="2344" customFormat="1" ht="15.75" customHeight="1">
      <c r="A293" s="2345"/>
      <c r="B293" s="2345"/>
      <c r="C293" s="2345"/>
      <c r="D293" s="2345"/>
      <c r="E293" s="2345"/>
      <c r="F293" s="2345"/>
      <c r="G293" s="2345"/>
      <c r="H293" s="2345"/>
    </row>
    <row r="294" spans="1:8" s="2344" customFormat="1" ht="15.75" customHeight="1">
      <c r="A294" s="2345"/>
      <c r="B294" s="2345"/>
      <c r="C294" s="2345"/>
      <c r="D294" s="2345"/>
      <c r="E294" s="2345"/>
      <c r="F294" s="2345"/>
      <c r="G294" s="2345"/>
      <c r="H294" s="2345"/>
    </row>
    <row r="295" spans="1:8" s="2344" customFormat="1" ht="15.75" customHeight="1">
      <c r="A295" s="2345"/>
      <c r="B295" s="2345"/>
      <c r="C295" s="2345"/>
      <c r="D295" s="2345"/>
      <c r="E295" s="2345"/>
      <c r="F295" s="2345"/>
      <c r="G295" s="2345"/>
      <c r="H295" s="2345"/>
    </row>
    <row r="296" spans="1:8" s="2344" customFormat="1" ht="15.75" customHeight="1">
      <c r="A296" s="2345"/>
      <c r="B296" s="2345"/>
      <c r="C296" s="2345"/>
      <c r="D296" s="2345"/>
      <c r="E296" s="2345"/>
      <c r="F296" s="2345"/>
      <c r="G296" s="2345"/>
      <c r="H296" s="2345"/>
    </row>
    <row r="297" spans="1:8" s="2344" customFormat="1" ht="15.75" customHeight="1">
      <c r="A297" s="2345"/>
      <c r="B297" s="2345"/>
      <c r="C297" s="2345"/>
      <c r="D297" s="2345"/>
      <c r="E297" s="2345"/>
      <c r="F297" s="2345"/>
      <c r="G297" s="2345"/>
      <c r="H297" s="2345"/>
    </row>
    <row r="298" spans="1:8" s="2344" customFormat="1" ht="15.75" customHeight="1">
      <c r="A298" s="2345"/>
      <c r="B298" s="2345"/>
      <c r="C298" s="2345"/>
      <c r="D298" s="2345"/>
      <c r="E298" s="2345"/>
      <c r="F298" s="2345"/>
      <c r="G298" s="2345"/>
      <c r="H298" s="2345"/>
    </row>
    <row r="299" spans="1:8" s="2344" customFormat="1" ht="15.75" customHeight="1">
      <c r="A299" s="2345"/>
      <c r="B299" s="2345"/>
      <c r="C299" s="2345"/>
      <c r="D299" s="2345"/>
      <c r="E299" s="2345"/>
      <c r="F299" s="2345"/>
      <c r="G299" s="2345"/>
      <c r="H299" s="2345"/>
    </row>
    <row r="300" spans="1:8" s="2344" customFormat="1" ht="15.75" customHeight="1">
      <c r="A300" s="2345"/>
      <c r="B300" s="2345"/>
      <c r="C300" s="2345"/>
      <c r="D300" s="2345"/>
      <c r="E300" s="2345"/>
      <c r="F300" s="2345"/>
      <c r="G300" s="2345"/>
      <c r="H300" s="2345"/>
    </row>
    <row r="301" spans="1:8" s="2344" customFormat="1" ht="15.75" customHeight="1">
      <c r="A301" s="2345"/>
      <c r="B301" s="2345"/>
      <c r="C301" s="2345"/>
      <c r="D301" s="2345"/>
      <c r="E301" s="2345"/>
      <c r="F301" s="2345"/>
      <c r="G301" s="2345"/>
      <c r="H301" s="2345"/>
    </row>
    <row r="302" spans="1:8" s="2344" customFormat="1" ht="15.75" customHeight="1">
      <c r="A302" s="2345"/>
      <c r="B302" s="2345"/>
      <c r="C302" s="2345"/>
      <c r="D302" s="2345"/>
      <c r="E302" s="2345"/>
      <c r="F302" s="2345"/>
      <c r="G302" s="2345"/>
      <c r="H302" s="2345"/>
    </row>
    <row r="303" spans="1:8" s="2344" customFormat="1" ht="15.75" customHeight="1">
      <c r="A303" s="2345"/>
      <c r="B303" s="2345"/>
      <c r="C303" s="2345"/>
      <c r="D303" s="2345"/>
      <c r="E303" s="2345"/>
      <c r="F303" s="2345"/>
      <c r="G303" s="2345"/>
      <c r="H303" s="2345"/>
    </row>
    <row r="304" spans="1:8" s="2344" customFormat="1" ht="15.75" customHeight="1">
      <c r="A304" s="2345"/>
      <c r="B304" s="2345"/>
      <c r="C304" s="2345"/>
      <c r="D304" s="2345"/>
      <c r="E304" s="2345"/>
      <c r="F304" s="2345"/>
      <c r="G304" s="2345"/>
      <c r="H304" s="2345"/>
    </row>
    <row r="305" spans="1:8" s="2344" customFormat="1" ht="15.75" customHeight="1">
      <c r="A305" s="2345"/>
      <c r="B305" s="2345"/>
      <c r="C305" s="2345"/>
      <c r="D305" s="2345"/>
      <c r="E305" s="2345"/>
      <c r="F305" s="2345"/>
      <c r="G305" s="2345"/>
      <c r="H305" s="2345"/>
    </row>
    <row r="306" spans="1:8" s="2344" customFormat="1" ht="15.75" customHeight="1">
      <c r="A306" s="2345"/>
      <c r="B306" s="2345"/>
      <c r="C306" s="2345"/>
      <c r="D306" s="2345"/>
      <c r="E306" s="2345"/>
      <c r="F306" s="2345"/>
      <c r="G306" s="2345"/>
      <c r="H306" s="2345"/>
    </row>
    <row r="307" spans="1:8" s="2344" customFormat="1" ht="15.75" customHeight="1">
      <c r="A307" s="2345"/>
      <c r="B307" s="2345"/>
      <c r="C307" s="2345"/>
      <c r="D307" s="2345"/>
      <c r="E307" s="2345"/>
      <c r="F307" s="2345"/>
      <c r="G307" s="2345"/>
      <c r="H307" s="2345"/>
    </row>
    <row r="308" spans="1:8" s="2344" customFormat="1" ht="15.75" customHeight="1">
      <c r="A308" s="2345"/>
      <c r="B308" s="2345"/>
      <c r="C308" s="2345"/>
      <c r="D308" s="2345"/>
      <c r="E308" s="2345"/>
      <c r="F308" s="2345"/>
      <c r="G308" s="2345"/>
      <c r="H308" s="2345"/>
    </row>
    <row r="309" spans="1:8" s="2344" customFormat="1" ht="15.75" customHeight="1">
      <c r="A309" s="2345"/>
      <c r="B309" s="2345"/>
      <c r="C309" s="2345"/>
      <c r="D309" s="2345"/>
      <c r="E309" s="2345"/>
      <c r="F309" s="2345"/>
      <c r="G309" s="2345"/>
      <c r="H309" s="2345"/>
    </row>
    <row r="310" spans="1:8" s="2344" customFormat="1" ht="15.75" customHeight="1">
      <c r="A310" s="2345"/>
      <c r="B310" s="2345"/>
      <c r="C310" s="2345"/>
      <c r="D310" s="2345"/>
      <c r="E310" s="2345"/>
      <c r="F310" s="2345"/>
      <c r="G310" s="2345"/>
      <c r="H310" s="2345"/>
    </row>
    <row r="311" spans="1:8" s="2344" customFormat="1" ht="15.75" customHeight="1">
      <c r="A311" s="2345"/>
      <c r="B311" s="2345"/>
      <c r="C311" s="2345"/>
      <c r="D311" s="2345"/>
      <c r="E311" s="2345"/>
      <c r="F311" s="2345"/>
      <c r="G311" s="2345"/>
      <c r="H311" s="2345"/>
    </row>
    <row r="312" spans="1:8" s="2344" customFormat="1" ht="15.75" customHeight="1">
      <c r="A312" s="2345"/>
      <c r="B312" s="2345"/>
      <c r="C312" s="2345"/>
      <c r="D312" s="2345"/>
      <c r="E312" s="2345"/>
      <c r="F312" s="2345"/>
      <c r="G312" s="2345"/>
      <c r="H312" s="2345"/>
    </row>
    <row r="313" spans="1:8" s="2344" customFormat="1" ht="15.75" customHeight="1">
      <c r="A313" s="2345"/>
      <c r="B313" s="2345"/>
      <c r="C313" s="2345"/>
      <c r="D313" s="2345"/>
      <c r="E313" s="2345"/>
      <c r="F313" s="2345"/>
      <c r="G313" s="2345"/>
      <c r="H313" s="2345"/>
    </row>
    <row r="314" spans="1:8" s="2344" customFormat="1" ht="15.75" customHeight="1">
      <c r="A314" s="2345"/>
      <c r="B314" s="2345"/>
      <c r="C314" s="2345"/>
      <c r="D314" s="2345"/>
      <c r="E314" s="2345"/>
      <c r="F314" s="2345"/>
      <c r="G314" s="2345"/>
      <c r="H314" s="2345"/>
    </row>
    <row r="315" spans="1:8" s="2344" customFormat="1" ht="15.75" customHeight="1">
      <c r="A315" s="2345"/>
      <c r="B315" s="2345"/>
      <c r="C315" s="2345"/>
      <c r="D315" s="2345"/>
      <c r="E315" s="2345"/>
      <c r="F315" s="2345"/>
      <c r="G315" s="2345"/>
      <c r="H315" s="2345"/>
    </row>
    <row r="316" spans="1:8" s="2344" customFormat="1" ht="15.75" customHeight="1">
      <c r="A316" s="2345"/>
      <c r="B316" s="2345"/>
      <c r="C316" s="2345"/>
      <c r="D316" s="2345"/>
      <c r="E316" s="2345"/>
      <c r="F316" s="2345"/>
      <c r="G316" s="2345"/>
      <c r="H316" s="2345"/>
    </row>
    <row r="317" spans="1:8" s="2344" customFormat="1" ht="15.75" customHeight="1">
      <c r="A317" s="2345"/>
      <c r="B317" s="2345"/>
      <c r="C317" s="2345"/>
      <c r="D317" s="2345"/>
      <c r="E317" s="2345"/>
      <c r="F317" s="2345"/>
      <c r="G317" s="2345"/>
      <c r="H317" s="2345"/>
    </row>
    <row r="318" spans="1:8" s="2344" customFormat="1" ht="15.75" customHeight="1">
      <c r="A318" s="2345"/>
      <c r="B318" s="2345"/>
      <c r="C318" s="2345"/>
      <c r="D318" s="2345"/>
      <c r="E318" s="2345"/>
      <c r="F318" s="2345"/>
      <c r="G318" s="2345"/>
      <c r="H318" s="2345"/>
    </row>
    <row r="319" spans="1:8" s="2344" customFormat="1" ht="15.75" customHeight="1">
      <c r="A319" s="2345"/>
      <c r="B319" s="2345"/>
      <c r="C319" s="2345"/>
      <c r="D319" s="2345"/>
      <c r="E319" s="2345"/>
      <c r="F319" s="2345"/>
      <c r="G319" s="2345"/>
      <c r="H319" s="2345"/>
    </row>
    <row r="320" spans="1:8" s="2344" customFormat="1" ht="15.75" customHeight="1">
      <c r="A320" s="2345"/>
      <c r="B320" s="2345"/>
      <c r="C320" s="2345"/>
      <c r="D320" s="2345"/>
      <c r="E320" s="2345"/>
      <c r="F320" s="2345"/>
      <c r="G320" s="2345"/>
      <c r="H320" s="2345"/>
    </row>
    <row r="321" spans="1:8" s="2344" customFormat="1" ht="15.75" customHeight="1">
      <c r="A321" s="2345"/>
      <c r="B321" s="2345"/>
      <c r="C321" s="2345"/>
      <c r="D321" s="2345"/>
      <c r="E321" s="2345"/>
      <c r="F321" s="2345"/>
      <c r="G321" s="2345"/>
      <c r="H321" s="2345"/>
    </row>
    <row r="322" spans="1:8" s="2344" customFormat="1" ht="15.75" customHeight="1">
      <c r="A322" s="2345"/>
      <c r="B322" s="2345"/>
      <c r="C322" s="2345"/>
      <c r="D322" s="2345"/>
      <c r="E322" s="2345"/>
      <c r="F322" s="2345"/>
      <c r="G322" s="2345"/>
      <c r="H322" s="2345"/>
    </row>
    <row r="323" spans="1:8" s="2344" customFormat="1" ht="15.75" customHeight="1">
      <c r="A323" s="2345"/>
      <c r="B323" s="2345"/>
      <c r="C323" s="2345"/>
      <c r="D323" s="2345"/>
      <c r="E323" s="2345"/>
      <c r="F323" s="2345"/>
      <c r="G323" s="2345"/>
      <c r="H323" s="2345"/>
    </row>
    <row r="324" spans="1:8" s="2344" customFormat="1" ht="15.75" customHeight="1">
      <c r="A324" s="2345"/>
      <c r="B324" s="2345"/>
      <c r="C324" s="2345"/>
      <c r="D324" s="2345"/>
      <c r="E324" s="2345"/>
      <c r="F324" s="2345"/>
      <c r="G324" s="2345"/>
      <c r="H324" s="2345"/>
    </row>
    <row r="325" spans="1:8" s="2344" customFormat="1" ht="15.75" customHeight="1">
      <c r="A325" s="2345"/>
      <c r="B325" s="2345"/>
      <c r="C325" s="2345"/>
      <c r="D325" s="2345"/>
      <c r="E325" s="2345"/>
      <c r="F325" s="2345"/>
      <c r="G325" s="2345"/>
      <c r="H325" s="2345"/>
    </row>
    <row r="326" spans="1:8" s="2344" customFormat="1" ht="15.75" customHeight="1">
      <c r="A326" s="2345"/>
      <c r="B326" s="2345"/>
      <c r="C326" s="2345"/>
      <c r="D326" s="2345"/>
      <c r="E326" s="2345"/>
      <c r="F326" s="2345"/>
      <c r="G326" s="2345"/>
      <c r="H326" s="2345"/>
    </row>
    <row r="327" spans="1:8" s="2344" customFormat="1" ht="15.75" customHeight="1">
      <c r="A327" s="2345"/>
      <c r="B327" s="2345"/>
      <c r="C327" s="2345"/>
      <c r="D327" s="2345"/>
      <c r="E327" s="2345"/>
      <c r="F327" s="2345"/>
      <c r="G327" s="2345"/>
      <c r="H327" s="2345"/>
    </row>
    <row r="328" spans="1:8" s="2344" customFormat="1" ht="15.75" customHeight="1">
      <c r="A328" s="2345"/>
      <c r="B328" s="2345"/>
      <c r="C328" s="2345"/>
      <c r="D328" s="2345"/>
      <c r="E328" s="2345"/>
      <c r="F328" s="2345"/>
      <c r="G328" s="2345"/>
      <c r="H328" s="2345"/>
    </row>
    <row r="329" spans="1:8" s="2344" customFormat="1" ht="15.75" customHeight="1">
      <c r="A329" s="2345"/>
      <c r="B329" s="2345"/>
      <c r="C329" s="2345"/>
      <c r="D329" s="2345"/>
      <c r="E329" s="2345"/>
      <c r="F329" s="2345"/>
      <c r="G329" s="2345"/>
      <c r="H329" s="2345"/>
    </row>
    <row r="330" spans="1:8" s="2344" customFormat="1" ht="15.75" customHeight="1">
      <c r="A330" s="2345"/>
      <c r="B330" s="2345"/>
      <c r="C330" s="2345"/>
      <c r="D330" s="2345"/>
      <c r="E330" s="2345"/>
      <c r="F330" s="2345"/>
      <c r="G330" s="2345"/>
      <c r="H330" s="2345"/>
    </row>
    <row r="331" spans="1:8" s="2344" customFormat="1" ht="15.75" customHeight="1">
      <c r="A331" s="2345"/>
      <c r="B331" s="2345"/>
      <c r="C331" s="2345"/>
      <c r="D331" s="2345"/>
      <c r="E331" s="2345"/>
      <c r="F331" s="2345"/>
      <c r="G331" s="2345"/>
      <c r="H331" s="2345"/>
    </row>
    <row r="332" spans="1:8" s="2344" customFormat="1" ht="15.75" customHeight="1">
      <c r="A332" s="2345"/>
      <c r="B332" s="2345"/>
      <c r="C332" s="2345"/>
      <c r="D332" s="2345"/>
      <c r="E332" s="2345"/>
      <c r="F332" s="2345"/>
      <c r="G332" s="2345"/>
      <c r="H332" s="2345"/>
    </row>
    <row r="333" spans="1:8" s="2344" customFormat="1" ht="15.75" customHeight="1">
      <c r="A333" s="2345"/>
      <c r="B333" s="2345"/>
      <c r="C333" s="2345"/>
      <c r="D333" s="2345"/>
      <c r="E333" s="2345"/>
      <c r="F333" s="2345"/>
      <c r="G333" s="2345"/>
      <c r="H333" s="2345"/>
    </row>
    <row r="334" spans="1:8" s="2344" customFormat="1" ht="15.75" customHeight="1">
      <c r="A334" s="2345"/>
      <c r="B334" s="2345"/>
      <c r="C334" s="2345"/>
      <c r="D334" s="2345"/>
      <c r="E334" s="2345"/>
      <c r="F334" s="2345"/>
      <c r="G334" s="2345"/>
      <c r="H334" s="2345"/>
    </row>
    <row r="335" spans="1:8" s="2344" customFormat="1" ht="15.75" customHeight="1">
      <c r="A335" s="2345"/>
      <c r="B335" s="2345"/>
      <c r="C335" s="2345"/>
      <c r="D335" s="2345"/>
      <c r="E335" s="2345"/>
      <c r="F335" s="2345"/>
      <c r="G335" s="2345"/>
      <c r="H335" s="2345"/>
    </row>
    <row r="336" spans="1:8" s="2344" customFormat="1" ht="15.75" customHeight="1">
      <c r="A336" s="2345"/>
      <c r="B336" s="2345"/>
      <c r="C336" s="2345"/>
      <c r="D336" s="2345"/>
      <c r="E336" s="2345"/>
      <c r="F336" s="2345"/>
      <c r="G336" s="2345"/>
      <c r="H336" s="2345"/>
    </row>
    <row r="337" spans="1:8" s="2344" customFormat="1" ht="15.75" customHeight="1">
      <c r="A337" s="2345"/>
      <c r="B337" s="2345"/>
      <c r="C337" s="2345"/>
      <c r="D337" s="2345"/>
      <c r="E337" s="2345"/>
      <c r="F337" s="2345"/>
      <c r="G337" s="2345"/>
      <c r="H337" s="2345"/>
    </row>
    <row r="338" spans="1:8" s="2344" customFormat="1" ht="15.75" customHeight="1">
      <c r="A338" s="2345"/>
      <c r="B338" s="2345"/>
      <c r="C338" s="2345"/>
      <c r="D338" s="2345"/>
      <c r="E338" s="2345"/>
      <c r="F338" s="2345"/>
      <c r="G338" s="2345"/>
      <c r="H338" s="2345"/>
    </row>
    <row r="339" spans="1:8" s="2344" customFormat="1" ht="15.75" customHeight="1">
      <c r="A339" s="2345"/>
      <c r="B339" s="2345"/>
      <c r="C339" s="2345"/>
      <c r="D339" s="2345"/>
      <c r="E339" s="2345"/>
      <c r="F339" s="2345"/>
      <c r="G339" s="2345"/>
      <c r="H339" s="2345"/>
    </row>
    <row r="340" spans="1:8" s="2344" customFormat="1" ht="15.75" customHeight="1">
      <c r="A340" s="2345"/>
      <c r="B340" s="2345"/>
      <c r="C340" s="2345"/>
      <c r="D340" s="2345"/>
      <c r="E340" s="2345"/>
      <c r="F340" s="2345"/>
      <c r="G340" s="2345"/>
      <c r="H340" s="2345"/>
    </row>
    <row r="341" spans="1:8" s="2344" customFormat="1" ht="15.75" customHeight="1">
      <c r="A341" s="2345"/>
      <c r="B341" s="2345"/>
      <c r="C341" s="2345"/>
      <c r="D341" s="2345"/>
      <c r="E341" s="2345"/>
      <c r="F341" s="2345"/>
      <c r="G341" s="2345"/>
      <c r="H341" s="2345"/>
    </row>
    <row r="342" spans="1:8" s="2344" customFormat="1" ht="15.75" customHeight="1">
      <c r="A342" s="2345"/>
      <c r="B342" s="2345"/>
      <c r="C342" s="2345"/>
      <c r="D342" s="2345"/>
      <c r="E342" s="2345"/>
      <c r="F342" s="2345"/>
      <c r="G342" s="2345"/>
      <c r="H342" s="2345"/>
    </row>
    <row r="343" spans="1:8" s="2344" customFormat="1" ht="15.75" customHeight="1">
      <c r="A343" s="2345"/>
      <c r="B343" s="2345"/>
      <c r="C343" s="2345"/>
      <c r="D343" s="2345"/>
      <c r="E343" s="2345"/>
      <c r="F343" s="2345"/>
      <c r="G343" s="2345"/>
      <c r="H343" s="2345"/>
    </row>
    <row r="344" spans="1:8" s="2344" customFormat="1" ht="15.75" customHeight="1">
      <c r="A344" s="2345"/>
      <c r="B344" s="2345"/>
      <c r="C344" s="2345"/>
      <c r="D344" s="2345"/>
      <c r="E344" s="2345"/>
      <c r="F344" s="2345"/>
      <c r="G344" s="2345"/>
      <c r="H344" s="2345"/>
    </row>
    <row r="345" spans="1:8" s="2344" customFormat="1" ht="15.75" customHeight="1">
      <c r="A345" s="2345"/>
      <c r="B345" s="2345"/>
      <c r="C345" s="2345"/>
      <c r="D345" s="2345"/>
      <c r="E345" s="2345"/>
      <c r="F345" s="2345"/>
      <c r="G345" s="2345"/>
      <c r="H345" s="2345"/>
    </row>
    <row r="346" spans="1:8" s="2344" customFormat="1" ht="15.75" customHeight="1">
      <c r="A346" s="2345"/>
      <c r="B346" s="2345"/>
      <c r="C346" s="2345"/>
      <c r="D346" s="2345"/>
      <c r="E346" s="2345"/>
      <c r="F346" s="2345"/>
      <c r="G346" s="2345"/>
      <c r="H346" s="2345"/>
    </row>
    <row r="347" spans="1:8" s="2344" customFormat="1" ht="15.75" customHeight="1">
      <c r="A347" s="2345"/>
      <c r="B347" s="2345"/>
      <c r="C347" s="2345"/>
      <c r="D347" s="2345"/>
      <c r="E347" s="2345"/>
      <c r="F347" s="2345"/>
      <c r="G347" s="2345"/>
      <c r="H347" s="2345"/>
    </row>
    <row r="348" spans="1:8" s="2344" customFormat="1" ht="15.75" customHeight="1">
      <c r="A348" s="2345"/>
      <c r="B348" s="2345"/>
      <c r="C348" s="2345"/>
      <c r="D348" s="2345"/>
      <c r="E348" s="2345"/>
      <c r="F348" s="2345"/>
      <c r="G348" s="2345"/>
      <c r="H348" s="2345"/>
    </row>
    <row r="349" spans="1:8" s="2344" customFormat="1" ht="15.75" customHeight="1">
      <c r="A349" s="2345"/>
      <c r="B349" s="2345"/>
      <c r="C349" s="2345"/>
      <c r="D349" s="2345"/>
      <c r="E349" s="2345"/>
      <c r="F349" s="2345"/>
      <c r="G349" s="2345"/>
      <c r="H349" s="2345"/>
    </row>
    <row r="350" spans="1:8" s="2344" customFormat="1" ht="15.75" customHeight="1">
      <c r="A350" s="2345"/>
      <c r="B350" s="2345"/>
      <c r="C350" s="2345"/>
      <c r="D350" s="2345"/>
      <c r="E350" s="2345"/>
      <c r="F350" s="2345"/>
      <c r="G350" s="2345"/>
      <c r="H350" s="2345"/>
    </row>
    <row r="351" spans="1:8" s="2344" customFormat="1" ht="15.75" customHeight="1">
      <c r="A351" s="2345"/>
      <c r="B351" s="2345"/>
      <c r="C351" s="2345"/>
      <c r="D351" s="2345"/>
      <c r="E351" s="2345"/>
      <c r="F351" s="2345"/>
      <c r="G351" s="2345"/>
      <c r="H351" s="2345"/>
    </row>
    <row r="352" spans="1:8" s="2344" customFormat="1" ht="15.75" customHeight="1">
      <c r="A352" s="2345"/>
      <c r="B352" s="2345"/>
      <c r="C352" s="2345"/>
      <c r="D352" s="2345"/>
      <c r="E352" s="2345"/>
      <c r="F352" s="2345"/>
      <c r="G352" s="2345"/>
      <c r="H352" s="2345"/>
    </row>
    <row r="353" spans="1:8" s="2344" customFormat="1" ht="15.75" customHeight="1">
      <c r="A353" s="2345"/>
      <c r="B353" s="2345"/>
      <c r="C353" s="2345"/>
      <c r="D353" s="2345"/>
      <c r="E353" s="2345"/>
      <c r="F353" s="2345"/>
      <c r="G353" s="2345"/>
      <c r="H353" s="2345"/>
    </row>
    <row r="354" spans="1:8" s="2344" customFormat="1" ht="15.75" customHeight="1">
      <c r="A354" s="2345"/>
      <c r="B354" s="2345"/>
      <c r="C354" s="2345"/>
      <c r="D354" s="2345"/>
      <c r="E354" s="2345"/>
      <c r="F354" s="2345"/>
      <c r="G354" s="2345"/>
      <c r="H354" s="2345"/>
    </row>
    <row r="355" spans="1:8" s="2344" customFormat="1" ht="15.75" customHeight="1">
      <c r="A355" s="2345"/>
      <c r="B355" s="2345"/>
      <c r="C355" s="2345"/>
      <c r="D355" s="2345"/>
      <c r="E355" s="2345"/>
      <c r="F355" s="2345"/>
      <c r="G355" s="2345"/>
      <c r="H355" s="2345"/>
    </row>
    <row r="356" spans="1:8" s="2344" customFormat="1" ht="15.75" customHeight="1">
      <c r="A356" s="2345"/>
      <c r="B356" s="2345"/>
      <c r="C356" s="2345"/>
      <c r="D356" s="2345"/>
      <c r="E356" s="2345"/>
      <c r="F356" s="2345"/>
      <c r="G356" s="2345"/>
      <c r="H356" s="2345"/>
    </row>
    <row r="357" spans="1:8" s="2344" customFormat="1" ht="15.75" customHeight="1">
      <c r="A357" s="2345"/>
      <c r="B357" s="2345"/>
      <c r="C357" s="2345"/>
      <c r="D357" s="2345"/>
      <c r="E357" s="2345"/>
      <c r="F357" s="2345"/>
      <c r="G357" s="2345"/>
      <c r="H357" s="2345"/>
    </row>
    <row r="358" spans="1:8" s="2344" customFormat="1" ht="15.75" customHeight="1">
      <c r="A358" s="2345"/>
      <c r="B358" s="2345"/>
      <c r="C358" s="2345"/>
      <c r="D358" s="2345"/>
      <c r="E358" s="2345"/>
      <c r="F358" s="2345"/>
      <c r="G358" s="2345"/>
      <c r="H358" s="2345"/>
    </row>
    <row r="359" spans="1:8" s="2344" customFormat="1" ht="15.75" customHeight="1">
      <c r="A359" s="2345"/>
      <c r="B359" s="2345"/>
      <c r="C359" s="2345"/>
      <c r="D359" s="2345"/>
      <c r="E359" s="2345"/>
      <c r="F359" s="2345"/>
      <c r="G359" s="2345"/>
      <c r="H359" s="2345"/>
    </row>
    <row r="360" spans="1:8" s="2344" customFormat="1" ht="15.75" customHeight="1">
      <c r="A360" s="2345"/>
      <c r="B360" s="2345"/>
      <c r="C360" s="2345"/>
      <c r="D360" s="2345"/>
      <c r="E360" s="2345"/>
      <c r="F360" s="2345"/>
      <c r="G360" s="2345"/>
      <c r="H360" s="2345"/>
    </row>
    <row r="361" spans="1:8" s="2344" customFormat="1" ht="15.75" customHeight="1">
      <c r="A361" s="2345"/>
      <c r="B361" s="2345"/>
      <c r="C361" s="2345"/>
      <c r="D361" s="2345"/>
      <c r="E361" s="2345"/>
      <c r="F361" s="2345"/>
      <c r="G361" s="2345"/>
      <c r="H361" s="2345"/>
    </row>
    <row r="362" spans="1:8" s="2344" customFormat="1" ht="15.75" customHeight="1">
      <c r="A362" s="2345"/>
      <c r="B362" s="2345"/>
      <c r="C362" s="2345"/>
      <c r="D362" s="2345"/>
      <c r="E362" s="2345"/>
      <c r="F362" s="2345"/>
      <c r="G362" s="2345"/>
      <c r="H362" s="2345"/>
    </row>
    <row r="363" spans="1:8" s="2344" customFormat="1" ht="15.75" customHeight="1">
      <c r="A363" s="2345"/>
      <c r="B363" s="2345"/>
      <c r="C363" s="2345"/>
      <c r="D363" s="2345"/>
      <c r="E363" s="2345"/>
      <c r="F363" s="2345"/>
      <c r="G363" s="2345"/>
      <c r="H363" s="2345"/>
    </row>
    <row r="364" spans="1:8" s="2344" customFormat="1" ht="15.75" customHeight="1">
      <c r="A364" s="2345"/>
      <c r="B364" s="2345"/>
      <c r="C364" s="2345"/>
      <c r="D364" s="2345"/>
      <c r="E364" s="2345"/>
      <c r="F364" s="2345"/>
      <c r="G364" s="2345"/>
      <c r="H364" s="2345"/>
    </row>
    <row r="365" spans="1:8" s="2344" customFormat="1" ht="15.75" customHeight="1">
      <c r="A365" s="2345"/>
      <c r="B365" s="2345"/>
      <c r="C365" s="2345"/>
      <c r="D365" s="2345"/>
      <c r="E365" s="2345"/>
      <c r="F365" s="2345"/>
      <c r="G365" s="2345"/>
      <c r="H365" s="2345"/>
    </row>
    <row r="366" spans="1:8" s="2344" customFormat="1" ht="15.75" customHeight="1">
      <c r="A366" s="2345"/>
      <c r="B366" s="2345"/>
      <c r="C366" s="2345"/>
      <c r="D366" s="2345"/>
      <c r="E366" s="2345"/>
      <c r="F366" s="2345"/>
      <c r="G366" s="2345"/>
      <c r="H366" s="2345"/>
    </row>
    <row r="367" spans="1:8" s="2344" customFormat="1" ht="15.75" customHeight="1">
      <c r="A367" s="2345"/>
      <c r="B367" s="2345"/>
      <c r="C367" s="2345"/>
      <c r="D367" s="2345"/>
      <c r="E367" s="2345"/>
      <c r="F367" s="2345"/>
      <c r="G367" s="2345"/>
      <c r="H367" s="2345"/>
    </row>
    <row r="368" spans="1:8" s="2344" customFormat="1" ht="15.75" customHeight="1">
      <c r="A368" s="2345"/>
      <c r="B368" s="2345"/>
      <c r="C368" s="2345"/>
      <c r="D368" s="2345"/>
      <c r="E368" s="2345"/>
      <c r="F368" s="2345"/>
      <c r="G368" s="2345"/>
      <c r="H368" s="2345"/>
    </row>
    <row r="369" spans="1:8" s="2344" customFormat="1" ht="15.75" customHeight="1">
      <c r="A369" s="2345"/>
      <c r="B369" s="2345"/>
      <c r="C369" s="2345"/>
      <c r="D369" s="2345"/>
      <c r="E369" s="2345"/>
      <c r="F369" s="2345"/>
      <c r="G369" s="2345"/>
      <c r="H369" s="2345"/>
    </row>
    <row r="370" spans="1:8" s="2344" customFormat="1" ht="15.75" customHeight="1">
      <c r="A370" s="2345"/>
      <c r="B370" s="2345"/>
      <c r="C370" s="2345"/>
      <c r="D370" s="2345"/>
      <c r="E370" s="2345"/>
      <c r="F370" s="2345"/>
      <c r="G370" s="2345"/>
      <c r="H370" s="2345"/>
    </row>
    <row r="371" spans="1:8" s="2344" customFormat="1" ht="15.75" customHeight="1">
      <c r="A371" s="2345"/>
      <c r="B371" s="2345"/>
      <c r="C371" s="2345"/>
      <c r="D371" s="2345"/>
      <c r="E371" s="2345"/>
      <c r="F371" s="2345"/>
      <c r="G371" s="2345"/>
      <c r="H371" s="2345"/>
    </row>
    <row r="372" spans="1:8" s="2344" customFormat="1" ht="15.75" customHeight="1">
      <c r="A372" s="2345"/>
      <c r="B372" s="2345"/>
      <c r="C372" s="2345"/>
      <c r="D372" s="2345"/>
      <c r="E372" s="2345"/>
      <c r="F372" s="2345"/>
      <c r="G372" s="2345"/>
      <c r="H372" s="2345"/>
    </row>
    <row r="373" spans="1:8" s="2344" customFormat="1" ht="15.75" customHeight="1">
      <c r="A373" s="2345"/>
      <c r="B373" s="2345"/>
      <c r="C373" s="2345"/>
      <c r="D373" s="2345"/>
      <c r="E373" s="2345"/>
      <c r="F373" s="2345"/>
      <c r="G373" s="2345"/>
      <c r="H373" s="2345"/>
    </row>
    <row r="374" spans="1:8" s="2344" customFormat="1" ht="15.75" customHeight="1">
      <c r="A374" s="2345"/>
      <c r="B374" s="2345"/>
      <c r="C374" s="2345"/>
      <c r="D374" s="2345"/>
      <c r="E374" s="2345"/>
      <c r="F374" s="2345"/>
      <c r="G374" s="2345"/>
      <c r="H374" s="2345"/>
    </row>
    <row r="375" spans="1:8" s="2344" customFormat="1" ht="15.75" customHeight="1">
      <c r="A375" s="2345"/>
      <c r="B375" s="2345"/>
      <c r="C375" s="2345"/>
      <c r="D375" s="2345"/>
      <c r="E375" s="2345"/>
      <c r="F375" s="2345"/>
      <c r="G375" s="2345"/>
      <c r="H375" s="2345"/>
    </row>
    <row r="376" spans="1:8" s="2344" customFormat="1" ht="15.75" customHeight="1">
      <c r="A376" s="2345"/>
      <c r="B376" s="2345"/>
      <c r="C376" s="2345"/>
      <c r="D376" s="2345"/>
      <c r="E376" s="2345"/>
      <c r="F376" s="2345"/>
      <c r="G376" s="2345"/>
      <c r="H376" s="2345"/>
    </row>
    <row r="377" spans="1:8" s="2344" customFormat="1" ht="15.75" customHeight="1">
      <c r="A377" s="2345"/>
      <c r="B377" s="2345"/>
      <c r="C377" s="2345"/>
      <c r="D377" s="2345"/>
      <c r="E377" s="2345"/>
      <c r="F377" s="2345"/>
      <c r="G377" s="2345"/>
      <c r="H377" s="2345"/>
    </row>
    <row r="378" spans="1:8" s="2344" customFormat="1" ht="15.75" customHeight="1">
      <c r="A378" s="2345"/>
      <c r="B378" s="2345"/>
      <c r="C378" s="2345"/>
      <c r="D378" s="2345"/>
      <c r="E378" s="2345"/>
      <c r="F378" s="2345"/>
      <c r="G378" s="2345"/>
      <c r="H378" s="2345"/>
    </row>
    <row r="379" spans="1:8" s="2344" customFormat="1" ht="15.75" customHeight="1">
      <c r="A379" s="2345"/>
      <c r="B379" s="2345"/>
      <c r="C379" s="2345"/>
      <c r="D379" s="2345"/>
      <c r="E379" s="2345"/>
      <c r="F379" s="2345"/>
      <c r="G379" s="2345"/>
      <c r="H379" s="2345"/>
    </row>
    <row r="380" spans="1:8" s="2344" customFormat="1" ht="15.75" customHeight="1">
      <c r="A380" s="2345"/>
      <c r="B380" s="2345"/>
      <c r="C380" s="2345"/>
      <c r="D380" s="2345"/>
      <c r="E380" s="2345"/>
      <c r="F380" s="2345"/>
      <c r="G380" s="2345"/>
      <c r="H380" s="2345"/>
    </row>
    <row r="381" spans="1:8" s="2344" customFormat="1" ht="15.75" customHeight="1">
      <c r="A381" s="2345"/>
      <c r="B381" s="2345"/>
      <c r="C381" s="2345"/>
      <c r="D381" s="2345"/>
      <c r="E381" s="2345"/>
      <c r="F381" s="2345"/>
      <c r="G381" s="2345"/>
      <c r="H381" s="2345"/>
    </row>
    <row r="382" spans="1:8" s="2344" customFormat="1" ht="15.75" customHeight="1">
      <c r="A382" s="2345"/>
      <c r="B382" s="2345"/>
      <c r="C382" s="2345"/>
      <c r="D382" s="2345"/>
      <c r="E382" s="2345"/>
      <c r="F382" s="2345"/>
      <c r="G382" s="2345"/>
      <c r="H382" s="2345"/>
    </row>
    <row r="383" spans="1:8" s="2344" customFormat="1" ht="15.75" customHeight="1">
      <c r="A383" s="2345"/>
      <c r="B383" s="2345"/>
      <c r="C383" s="2345"/>
      <c r="D383" s="2345"/>
      <c r="E383" s="2345"/>
      <c r="F383" s="2345"/>
      <c r="G383" s="2345"/>
      <c r="H383" s="2345"/>
    </row>
    <row r="384" spans="1:8" s="2344" customFormat="1" ht="15.75" customHeight="1">
      <c r="A384" s="2345"/>
      <c r="B384" s="2345"/>
      <c r="C384" s="2345"/>
      <c r="D384" s="2345"/>
      <c r="E384" s="2345"/>
      <c r="F384" s="2345"/>
      <c r="G384" s="2345"/>
      <c r="H384" s="2345"/>
    </row>
    <row r="385" spans="1:8" s="2344" customFormat="1" ht="15.75" customHeight="1">
      <c r="A385" s="2345"/>
      <c r="B385" s="2345"/>
      <c r="C385" s="2345"/>
      <c r="D385" s="2345"/>
      <c r="E385" s="2345"/>
      <c r="F385" s="2345"/>
      <c r="G385" s="2345"/>
      <c r="H385" s="2345"/>
    </row>
    <row r="386" spans="1:8" s="2344" customFormat="1" ht="15.75" customHeight="1">
      <c r="A386" s="2345"/>
      <c r="B386" s="2345"/>
      <c r="C386" s="2345"/>
      <c r="D386" s="2345"/>
      <c r="E386" s="2345"/>
      <c r="F386" s="2345"/>
      <c r="G386" s="2345"/>
      <c r="H386" s="2345"/>
    </row>
    <row r="387" spans="1:8" s="2344" customFormat="1" ht="15.75" customHeight="1">
      <c r="A387" s="2345"/>
      <c r="B387" s="2345"/>
      <c r="C387" s="2345"/>
      <c r="D387" s="2345"/>
      <c r="E387" s="2345"/>
      <c r="F387" s="2345"/>
      <c r="G387" s="2345"/>
      <c r="H387" s="2345"/>
    </row>
    <row r="388" spans="1:8" s="2344" customFormat="1" ht="15.75" customHeight="1">
      <c r="A388" s="2345"/>
      <c r="B388" s="2345"/>
      <c r="C388" s="2345"/>
      <c r="D388" s="2345"/>
      <c r="E388" s="2345"/>
      <c r="F388" s="2345"/>
      <c r="G388" s="2345"/>
      <c r="H388" s="2345"/>
    </row>
    <row r="389" spans="1:8" s="2344" customFormat="1" ht="15.75" customHeight="1">
      <c r="A389" s="2345"/>
      <c r="B389" s="2345"/>
      <c r="C389" s="2345"/>
      <c r="D389" s="2345"/>
      <c r="E389" s="2345"/>
      <c r="F389" s="2345"/>
      <c r="G389" s="2345"/>
      <c r="H389" s="2345"/>
    </row>
    <row r="390" spans="1:8" s="2344" customFormat="1" ht="15.75" customHeight="1">
      <c r="A390" s="2345"/>
      <c r="B390" s="2345"/>
      <c r="C390" s="2345"/>
      <c r="D390" s="2345"/>
      <c r="E390" s="2345"/>
      <c r="F390" s="2345"/>
      <c r="G390" s="2345"/>
      <c r="H390" s="2345"/>
    </row>
    <row r="391" spans="1:8" s="2344" customFormat="1" ht="15.75" customHeight="1">
      <c r="A391" s="2345"/>
      <c r="B391" s="2345"/>
      <c r="C391" s="2345"/>
      <c r="D391" s="2345"/>
      <c r="E391" s="2345"/>
      <c r="F391" s="2345"/>
      <c r="G391" s="2345"/>
      <c r="H391" s="2345"/>
    </row>
    <row r="392" spans="1:8" s="2344" customFormat="1" ht="15.75" customHeight="1">
      <c r="A392" s="2345"/>
      <c r="B392" s="2345"/>
      <c r="C392" s="2345"/>
      <c r="D392" s="2345"/>
      <c r="E392" s="2345"/>
      <c r="F392" s="2345"/>
      <c r="G392" s="2345"/>
      <c r="H392" s="2345"/>
    </row>
    <row r="393" spans="1:8" s="2344" customFormat="1" ht="15.75" customHeight="1">
      <c r="A393" s="2345"/>
      <c r="B393" s="2345"/>
      <c r="C393" s="2345"/>
      <c r="D393" s="2345"/>
      <c r="E393" s="2345"/>
      <c r="F393" s="2345"/>
      <c r="G393" s="2345"/>
      <c r="H393" s="2345"/>
    </row>
    <row r="394" spans="1:8" s="2344" customFormat="1" ht="15.75" customHeight="1">
      <c r="A394" s="2345"/>
      <c r="B394" s="2345"/>
      <c r="C394" s="2345"/>
      <c r="D394" s="2345"/>
      <c r="E394" s="2345"/>
      <c r="F394" s="2345"/>
      <c r="G394" s="2345"/>
      <c r="H394" s="2345"/>
    </row>
    <row r="395" spans="1:8" s="2344" customFormat="1" ht="15.75" customHeight="1">
      <c r="A395" s="2345"/>
      <c r="B395" s="2345"/>
      <c r="C395" s="2345"/>
      <c r="D395" s="2345"/>
      <c r="E395" s="2345"/>
      <c r="F395" s="2345"/>
      <c r="G395" s="2345"/>
      <c r="H395" s="2345"/>
    </row>
    <row r="396" spans="1:8" s="2344" customFormat="1" ht="15.75" customHeight="1">
      <c r="A396" s="2345"/>
      <c r="B396" s="2345"/>
      <c r="C396" s="2345"/>
      <c r="D396" s="2345"/>
      <c r="E396" s="2345"/>
      <c r="F396" s="2345"/>
      <c r="G396" s="2345"/>
      <c r="H396" s="2345"/>
    </row>
    <row r="397" spans="1:8" s="2344" customFormat="1" ht="15.75" customHeight="1">
      <c r="A397" s="2345"/>
      <c r="B397" s="2345"/>
      <c r="C397" s="2345"/>
      <c r="D397" s="2345"/>
      <c r="E397" s="2345"/>
      <c r="F397" s="2345"/>
      <c r="G397" s="2345"/>
      <c r="H397" s="2345"/>
    </row>
    <row r="398" spans="1:8" s="2344" customFormat="1" ht="15.75" customHeight="1">
      <c r="A398" s="2345"/>
      <c r="B398" s="2345"/>
      <c r="C398" s="2345"/>
      <c r="D398" s="2345"/>
      <c r="E398" s="2345"/>
      <c r="F398" s="2345"/>
      <c r="G398" s="2345"/>
      <c r="H398" s="2345"/>
    </row>
    <row r="399" spans="1:8" s="2344" customFormat="1" ht="15.75" customHeight="1">
      <c r="A399" s="2345"/>
      <c r="B399" s="2345"/>
      <c r="C399" s="2345"/>
      <c r="D399" s="2345"/>
      <c r="E399" s="2345"/>
      <c r="F399" s="2345"/>
      <c r="G399" s="2345"/>
      <c r="H399" s="2345"/>
    </row>
    <row r="400" spans="1:8" s="2344" customFormat="1" ht="15.75" customHeight="1">
      <c r="A400" s="2345"/>
      <c r="B400" s="2345"/>
      <c r="C400" s="2345"/>
      <c r="D400" s="2345"/>
      <c r="E400" s="2345"/>
      <c r="F400" s="2345"/>
      <c r="G400" s="2345"/>
      <c r="H400" s="2345"/>
    </row>
    <row r="401" spans="1:8" s="2344" customFormat="1" ht="15.75" customHeight="1">
      <c r="A401" s="2345"/>
      <c r="B401" s="2345"/>
      <c r="C401" s="2345"/>
      <c r="D401" s="2345"/>
      <c r="E401" s="2345"/>
      <c r="F401" s="2345"/>
      <c r="G401" s="2345"/>
      <c r="H401" s="2345"/>
    </row>
    <row r="402" spans="1:8" s="2344" customFormat="1" ht="15.75" customHeight="1">
      <c r="A402" s="2345"/>
      <c r="B402" s="2345"/>
      <c r="C402" s="2345"/>
      <c r="D402" s="2345"/>
      <c r="E402" s="2345"/>
      <c r="F402" s="2345"/>
      <c r="G402" s="2345"/>
      <c r="H402" s="2345"/>
    </row>
    <row r="403" spans="1:8" s="2344" customFormat="1" ht="15.75" customHeight="1">
      <c r="A403" s="2345"/>
      <c r="B403" s="2345"/>
      <c r="C403" s="2345"/>
      <c r="D403" s="2345"/>
      <c r="E403" s="2345"/>
      <c r="F403" s="2345"/>
      <c r="G403" s="2345"/>
      <c r="H403" s="2345"/>
    </row>
    <row r="404" spans="1:8" s="2344" customFormat="1" ht="15.75" customHeight="1">
      <c r="A404" s="2345"/>
      <c r="B404" s="2345"/>
      <c r="C404" s="2345"/>
      <c r="D404" s="2345"/>
      <c r="E404" s="2345"/>
      <c r="F404" s="2345"/>
      <c r="G404" s="2345"/>
      <c r="H404" s="2345"/>
    </row>
    <row r="405" spans="1:8" s="2344" customFormat="1" ht="15.75" customHeight="1">
      <c r="A405" s="2345"/>
      <c r="B405" s="2345"/>
      <c r="C405" s="2345"/>
      <c r="D405" s="2345"/>
      <c r="E405" s="2345"/>
      <c r="F405" s="2345"/>
      <c r="G405" s="2345"/>
      <c r="H405" s="2345"/>
    </row>
    <row r="406" spans="1:8" s="2344" customFormat="1" ht="15.75" customHeight="1">
      <c r="A406" s="2345"/>
      <c r="B406" s="2345"/>
      <c r="C406" s="2345"/>
      <c r="D406" s="2345"/>
      <c r="E406" s="2345"/>
      <c r="F406" s="2345"/>
      <c r="G406" s="2345"/>
      <c r="H406" s="2345"/>
    </row>
    <row r="407" spans="1:8" s="2344" customFormat="1" ht="15.75" customHeight="1">
      <c r="A407" s="2345"/>
      <c r="B407" s="2345"/>
      <c r="C407" s="2345"/>
      <c r="D407" s="2345"/>
      <c r="E407" s="2345"/>
      <c r="F407" s="2345"/>
      <c r="G407" s="2345"/>
      <c r="H407" s="2345"/>
    </row>
    <row r="408" spans="1:8" s="2344" customFormat="1" ht="15.75" customHeight="1">
      <c r="A408" s="2345"/>
      <c r="B408" s="2345"/>
      <c r="C408" s="2345"/>
      <c r="D408" s="2345"/>
      <c r="E408" s="2345"/>
      <c r="F408" s="2345"/>
      <c r="G408" s="2345"/>
      <c r="H408" s="2345"/>
    </row>
    <row r="409" spans="1:8" s="2344" customFormat="1" ht="15.75" customHeight="1">
      <c r="A409" s="2345"/>
      <c r="B409" s="2345"/>
      <c r="C409" s="2345"/>
      <c r="D409" s="2345"/>
      <c r="E409" s="2345"/>
      <c r="F409" s="2345"/>
      <c r="G409" s="2345"/>
      <c r="H409" s="2345"/>
    </row>
    <row r="410" spans="1:8" s="2344" customFormat="1" ht="15.75" customHeight="1">
      <c r="A410" s="2345"/>
      <c r="B410" s="2345"/>
      <c r="C410" s="2345"/>
      <c r="D410" s="2345"/>
      <c r="E410" s="2345"/>
      <c r="F410" s="2345"/>
      <c r="G410" s="2345"/>
      <c r="H410" s="2345"/>
    </row>
    <row r="411" spans="1:8" s="2344" customFormat="1" ht="15.75" customHeight="1">
      <c r="A411" s="2345"/>
      <c r="B411" s="2345"/>
      <c r="C411" s="2345"/>
      <c r="D411" s="2345"/>
      <c r="E411" s="2345"/>
      <c r="F411" s="2345"/>
      <c r="G411" s="2345"/>
      <c r="H411" s="2345"/>
    </row>
    <row r="412" spans="1:8" s="2344" customFormat="1" ht="15.75" customHeight="1">
      <c r="A412" s="2345"/>
      <c r="B412" s="2345"/>
      <c r="C412" s="2345"/>
      <c r="D412" s="2345"/>
      <c r="E412" s="2345"/>
      <c r="F412" s="2345"/>
      <c r="G412" s="2345"/>
      <c r="H412" s="2345"/>
    </row>
    <row r="413" spans="1:8" s="2344" customFormat="1" ht="15.75" customHeight="1">
      <c r="A413" s="2345"/>
      <c r="B413" s="2345"/>
      <c r="C413" s="2345"/>
      <c r="D413" s="2345"/>
      <c r="E413" s="2345"/>
      <c r="F413" s="2345"/>
      <c r="G413" s="2345"/>
      <c r="H413" s="2345"/>
    </row>
    <row r="414" spans="1:8" s="2344" customFormat="1" ht="15.75" customHeight="1">
      <c r="A414" s="2345"/>
      <c r="B414" s="2345"/>
      <c r="C414" s="2345"/>
      <c r="D414" s="2345"/>
      <c r="E414" s="2345"/>
      <c r="F414" s="2345"/>
      <c r="G414" s="2345"/>
      <c r="H414" s="2345"/>
    </row>
    <row r="415" spans="1:8" s="2344" customFormat="1" ht="15.75" customHeight="1">
      <c r="A415" s="2345"/>
      <c r="B415" s="2345"/>
      <c r="C415" s="2345"/>
      <c r="D415" s="2345"/>
      <c r="E415" s="2345"/>
      <c r="F415" s="2345"/>
      <c r="G415" s="2345"/>
      <c r="H415" s="2345"/>
    </row>
    <row r="416" spans="1:8" s="2344" customFormat="1" ht="15.75" customHeight="1">
      <c r="A416" s="2345"/>
      <c r="B416" s="2345"/>
      <c r="C416" s="2345"/>
      <c r="D416" s="2345"/>
      <c r="E416" s="2345"/>
      <c r="F416" s="2345"/>
      <c r="G416" s="2345"/>
      <c r="H416" s="2345"/>
    </row>
    <row r="417" spans="1:8" s="2344" customFormat="1" ht="15.75" customHeight="1">
      <c r="A417" s="2345"/>
      <c r="B417" s="2345"/>
      <c r="C417" s="2345"/>
      <c r="D417" s="2345"/>
      <c r="E417" s="2345"/>
      <c r="F417" s="2345"/>
      <c r="G417" s="2345"/>
      <c r="H417" s="2345"/>
    </row>
    <row r="418" spans="1:8" s="2344" customFormat="1" ht="15.75" customHeight="1">
      <c r="A418" s="2345"/>
      <c r="B418" s="2345"/>
      <c r="C418" s="2345"/>
      <c r="D418" s="2345"/>
      <c r="E418" s="2345"/>
      <c r="F418" s="2345"/>
      <c r="G418" s="2345"/>
      <c r="H418" s="2345"/>
    </row>
    <row r="419" spans="1:8" s="2344" customFormat="1" ht="15.75" customHeight="1">
      <c r="A419" s="2345"/>
      <c r="B419" s="2345"/>
      <c r="C419" s="2345"/>
      <c r="D419" s="2345"/>
      <c r="E419" s="2345"/>
      <c r="F419" s="2345"/>
      <c r="G419" s="2345"/>
      <c r="H419" s="2345"/>
    </row>
    <row r="420" spans="1:8" s="2344" customFormat="1" ht="15.75" customHeight="1">
      <c r="A420" s="2345"/>
      <c r="B420" s="2345"/>
      <c r="C420" s="2345"/>
      <c r="D420" s="2345"/>
      <c r="E420" s="2345"/>
      <c r="F420" s="2345"/>
      <c r="G420" s="2345"/>
      <c r="H420" s="2345"/>
    </row>
    <row r="421" spans="1:8" s="2344" customFormat="1" ht="15.75" customHeight="1">
      <c r="A421" s="2345"/>
      <c r="B421" s="2345"/>
      <c r="C421" s="2345"/>
      <c r="D421" s="2345"/>
      <c r="E421" s="2345"/>
      <c r="F421" s="2345"/>
      <c r="G421" s="2345"/>
      <c r="H421" s="2345"/>
    </row>
    <row r="422" spans="1:8" s="2344" customFormat="1" ht="15.75" customHeight="1">
      <c r="A422" s="2345"/>
      <c r="B422" s="2345"/>
      <c r="C422" s="2345"/>
      <c r="D422" s="2345"/>
      <c r="E422" s="2345"/>
      <c r="F422" s="2345"/>
      <c r="G422" s="2345"/>
      <c r="H422" s="2345"/>
    </row>
    <row r="423" spans="1:8" s="2344" customFormat="1" ht="15.75" customHeight="1">
      <c r="A423" s="2345"/>
      <c r="B423" s="2345"/>
      <c r="C423" s="2345"/>
      <c r="D423" s="2345"/>
      <c r="E423" s="2345"/>
      <c r="F423" s="2345"/>
      <c r="G423" s="2345"/>
      <c r="H423" s="2345"/>
    </row>
    <row r="424" spans="1:8" s="2344" customFormat="1" ht="15.75" customHeight="1">
      <c r="A424" s="2345"/>
      <c r="B424" s="2345"/>
      <c r="C424" s="2345"/>
      <c r="D424" s="2345"/>
      <c r="E424" s="2345"/>
      <c r="F424" s="2345"/>
      <c r="G424" s="2345"/>
      <c r="H424" s="2345"/>
    </row>
    <row r="425" spans="1:8" s="2344" customFormat="1" ht="15.75" customHeight="1">
      <c r="A425" s="2345"/>
      <c r="B425" s="2345"/>
      <c r="C425" s="2345"/>
      <c r="D425" s="2345"/>
      <c r="E425" s="2345"/>
      <c r="F425" s="2345"/>
      <c r="G425" s="2345"/>
      <c r="H425" s="2345"/>
    </row>
    <row r="426" spans="1:8" s="2344" customFormat="1" ht="15.75" customHeight="1">
      <c r="A426" s="2345"/>
      <c r="B426" s="2345"/>
      <c r="C426" s="2345"/>
      <c r="D426" s="2345"/>
      <c r="E426" s="2345"/>
      <c r="F426" s="2345"/>
      <c r="G426" s="2345"/>
      <c r="H426" s="2345"/>
    </row>
    <row r="427" spans="1:8" s="2344" customFormat="1" ht="15.75" customHeight="1">
      <c r="A427" s="2345"/>
      <c r="B427" s="2345"/>
      <c r="C427" s="2345"/>
      <c r="D427" s="2345"/>
      <c r="E427" s="2345"/>
      <c r="F427" s="2345"/>
      <c r="G427" s="2345"/>
      <c r="H427" s="2345"/>
    </row>
    <row r="428" spans="1:8" s="2344" customFormat="1" ht="15.75" customHeight="1">
      <c r="A428" s="2345"/>
      <c r="B428" s="2345"/>
      <c r="C428" s="2345"/>
      <c r="D428" s="2345"/>
      <c r="E428" s="2345"/>
      <c r="F428" s="2345"/>
      <c r="G428" s="2345"/>
      <c r="H428" s="2345"/>
    </row>
    <row r="429" spans="1:8" s="2344" customFormat="1" ht="15.75" customHeight="1">
      <c r="A429" s="2345"/>
      <c r="B429" s="2345"/>
      <c r="C429" s="2345"/>
      <c r="D429" s="2345"/>
      <c r="E429" s="2345"/>
      <c r="F429" s="2345"/>
      <c r="G429" s="2345"/>
      <c r="H429" s="2345"/>
    </row>
    <row r="430" spans="1:8" s="2344" customFormat="1" ht="15.75" customHeight="1">
      <c r="A430" s="2345"/>
      <c r="B430" s="2345"/>
      <c r="C430" s="2345"/>
      <c r="D430" s="2345"/>
      <c r="E430" s="2345"/>
      <c r="F430" s="2345"/>
      <c r="G430" s="2345"/>
      <c r="H430" s="2345"/>
    </row>
    <row r="431" spans="1:8" s="2344" customFormat="1" ht="15.75" customHeight="1">
      <c r="A431" s="2345"/>
      <c r="B431" s="2345"/>
      <c r="C431" s="2345"/>
      <c r="D431" s="2345"/>
      <c r="E431" s="2345"/>
      <c r="F431" s="2345"/>
      <c r="G431" s="2345"/>
      <c r="H431" s="2345"/>
    </row>
    <row r="432" spans="1:8" s="2344" customFormat="1" ht="15.75" customHeight="1">
      <c r="A432" s="2345"/>
      <c r="B432" s="2345"/>
      <c r="C432" s="2345"/>
      <c r="D432" s="2345"/>
      <c r="E432" s="2345"/>
      <c r="F432" s="2345"/>
      <c r="G432" s="2345"/>
      <c r="H432" s="2345"/>
    </row>
    <row r="433" spans="1:8" s="2344" customFormat="1" ht="15.75" customHeight="1">
      <c r="A433" s="2345"/>
      <c r="B433" s="2345"/>
      <c r="C433" s="2345"/>
      <c r="D433" s="2345"/>
      <c r="E433" s="2345"/>
      <c r="F433" s="2345"/>
      <c r="G433" s="2345"/>
      <c r="H433" s="2345"/>
    </row>
    <row r="434" spans="1:8" s="2344" customFormat="1" ht="15.75" customHeight="1">
      <c r="A434" s="2345"/>
      <c r="B434" s="2345"/>
      <c r="C434" s="2345"/>
      <c r="D434" s="2345"/>
      <c r="E434" s="2345"/>
      <c r="F434" s="2345"/>
      <c r="G434" s="2345"/>
      <c r="H434" s="2345"/>
    </row>
    <row r="435" spans="1:8" s="2344" customFormat="1" ht="15.75" customHeight="1">
      <c r="A435" s="2345"/>
      <c r="B435" s="2345"/>
      <c r="C435" s="2345"/>
      <c r="D435" s="2345"/>
      <c r="E435" s="2345"/>
      <c r="F435" s="2345"/>
      <c r="G435" s="2345"/>
      <c r="H435" s="2345"/>
    </row>
    <row r="436" spans="1:8" s="2344" customFormat="1" ht="15.75" customHeight="1">
      <c r="A436" s="2345"/>
      <c r="B436" s="2345"/>
      <c r="C436" s="2345"/>
      <c r="D436" s="2345"/>
      <c r="E436" s="2345"/>
      <c r="F436" s="2345"/>
      <c r="G436" s="2345"/>
      <c r="H436" s="2345"/>
    </row>
    <row r="437" spans="1:8" s="2344" customFormat="1" ht="15.75" customHeight="1">
      <c r="A437" s="2345"/>
      <c r="B437" s="2345"/>
      <c r="C437" s="2345"/>
      <c r="D437" s="2345"/>
      <c r="E437" s="2345"/>
      <c r="F437" s="2345"/>
      <c r="G437" s="2345"/>
      <c r="H437" s="2345"/>
    </row>
    <row r="438" spans="1:8" s="2344" customFormat="1" ht="15.75" customHeight="1">
      <c r="A438" s="2345"/>
      <c r="B438" s="2345"/>
      <c r="C438" s="2345"/>
      <c r="D438" s="2345"/>
      <c r="E438" s="2345"/>
      <c r="F438" s="2345"/>
      <c r="G438" s="2345"/>
      <c r="H438" s="2345"/>
    </row>
    <row r="439" spans="1:8" s="2344" customFormat="1" ht="15.75" customHeight="1">
      <c r="A439" s="2345"/>
      <c r="B439" s="2345"/>
      <c r="C439" s="2345"/>
      <c r="D439" s="2345"/>
      <c r="E439" s="2345"/>
      <c r="F439" s="2345"/>
      <c r="G439" s="2345"/>
      <c r="H439" s="2345"/>
    </row>
    <row r="440" spans="1:8" s="2344" customFormat="1" ht="15.75" customHeight="1">
      <c r="A440" s="2345"/>
      <c r="B440" s="2345"/>
      <c r="C440" s="2345"/>
      <c r="D440" s="2345"/>
      <c r="E440" s="2345"/>
      <c r="F440" s="2345"/>
      <c r="G440" s="2345"/>
      <c r="H440" s="2345"/>
    </row>
    <row r="441" spans="1:8" s="2344" customFormat="1" ht="15.75" customHeight="1">
      <c r="A441" s="2345"/>
      <c r="B441" s="2345"/>
      <c r="C441" s="2345"/>
      <c r="D441" s="2345"/>
      <c r="E441" s="2345"/>
      <c r="F441" s="2345"/>
      <c r="G441" s="2345"/>
      <c r="H441" s="2345"/>
    </row>
    <row r="442" spans="1:8" s="2344" customFormat="1" ht="15.75" customHeight="1">
      <c r="A442" s="2345"/>
      <c r="B442" s="2345"/>
      <c r="C442" s="2345"/>
      <c r="D442" s="2345"/>
      <c r="E442" s="2345"/>
      <c r="F442" s="2345"/>
      <c r="G442" s="2345"/>
      <c r="H442" s="2345"/>
    </row>
    <row r="443" spans="1:8" s="2344" customFormat="1" ht="15.75" customHeight="1">
      <c r="A443" s="2345"/>
      <c r="B443" s="2345"/>
      <c r="C443" s="2345"/>
      <c r="D443" s="2345"/>
      <c r="E443" s="2345"/>
      <c r="F443" s="2345"/>
      <c r="G443" s="2345"/>
      <c r="H443" s="2345"/>
    </row>
    <row r="444" spans="1:8" s="2344" customFormat="1" ht="15.75" customHeight="1">
      <c r="A444" s="2345"/>
      <c r="B444" s="2345"/>
      <c r="C444" s="2345"/>
      <c r="D444" s="2345"/>
      <c r="E444" s="2345"/>
      <c r="F444" s="2345"/>
      <c r="G444" s="2345"/>
      <c r="H444" s="2345"/>
    </row>
    <row r="445" spans="1:8" s="2344" customFormat="1" ht="15.75" customHeight="1">
      <c r="A445" s="2345"/>
      <c r="B445" s="2345"/>
      <c r="C445" s="2345"/>
      <c r="D445" s="2345"/>
      <c r="E445" s="2345"/>
      <c r="F445" s="2345"/>
      <c r="G445" s="2345"/>
      <c r="H445" s="2345"/>
    </row>
    <row r="446" spans="1:8" s="2344" customFormat="1" ht="15.75" customHeight="1">
      <c r="A446" s="2345"/>
      <c r="B446" s="2345"/>
      <c r="C446" s="2345"/>
      <c r="D446" s="2345"/>
      <c r="E446" s="2345"/>
      <c r="F446" s="2345"/>
      <c r="G446" s="2345"/>
      <c r="H446" s="2345"/>
    </row>
    <row r="447" spans="1:8" s="2344" customFormat="1" ht="15.75" customHeight="1">
      <c r="A447" s="2345"/>
      <c r="B447" s="2345"/>
      <c r="C447" s="2345"/>
      <c r="D447" s="2345"/>
      <c r="E447" s="2345"/>
      <c r="F447" s="2345"/>
      <c r="G447" s="2345"/>
      <c r="H447" s="2345"/>
    </row>
    <row r="448" spans="1:8" s="2344" customFormat="1" ht="15.75" customHeight="1">
      <c r="A448" s="2345"/>
      <c r="B448" s="2345"/>
      <c r="C448" s="2345"/>
      <c r="D448" s="2345"/>
      <c r="E448" s="2345"/>
      <c r="F448" s="2345"/>
      <c r="G448" s="2345"/>
      <c r="H448" s="2345"/>
    </row>
    <row r="449" spans="1:8" s="2344" customFormat="1" ht="15.75" customHeight="1">
      <c r="A449" s="2345"/>
      <c r="B449" s="2345"/>
      <c r="C449" s="2345"/>
      <c r="D449" s="2345"/>
      <c r="E449" s="2345"/>
      <c r="F449" s="2345"/>
      <c r="G449" s="2345"/>
      <c r="H449" s="2345"/>
    </row>
    <row r="450" spans="1:8" s="2344" customFormat="1" ht="15.75" customHeight="1">
      <c r="A450" s="2345"/>
      <c r="B450" s="2345"/>
      <c r="C450" s="2345"/>
      <c r="D450" s="2345"/>
      <c r="E450" s="2345"/>
      <c r="F450" s="2345"/>
      <c r="G450" s="2345"/>
      <c r="H450" s="2345"/>
    </row>
    <row r="451" spans="1:8" s="2344" customFormat="1" ht="15.75" customHeight="1">
      <c r="A451" s="2345"/>
      <c r="B451" s="2345"/>
      <c r="C451" s="2345"/>
      <c r="D451" s="2345"/>
      <c r="E451" s="2345"/>
      <c r="F451" s="2345"/>
      <c r="G451" s="2345"/>
      <c r="H451" s="2345"/>
    </row>
    <row r="452" spans="1:8" s="2344" customFormat="1" ht="15.75" customHeight="1">
      <c r="A452" s="2345"/>
      <c r="B452" s="2345"/>
      <c r="C452" s="2345"/>
      <c r="D452" s="2345"/>
      <c r="E452" s="2345"/>
      <c r="F452" s="2345"/>
      <c r="G452" s="2345"/>
      <c r="H452" s="2345"/>
    </row>
    <row r="453" spans="1:8" s="2344" customFormat="1" ht="15.75" customHeight="1">
      <c r="A453" s="2345"/>
      <c r="B453" s="2345"/>
      <c r="C453" s="2345"/>
      <c r="D453" s="2345"/>
      <c r="E453" s="2345"/>
      <c r="F453" s="2345"/>
      <c r="G453" s="2345"/>
      <c r="H453" s="2345"/>
    </row>
    <row r="454" spans="1:8" s="2344" customFormat="1" ht="15.75" customHeight="1">
      <c r="A454" s="2345"/>
      <c r="B454" s="2345"/>
      <c r="C454" s="2345"/>
      <c r="D454" s="2345"/>
      <c r="E454" s="2345"/>
      <c r="F454" s="2345"/>
      <c r="G454" s="2345"/>
      <c r="H454" s="2345"/>
    </row>
    <row r="455" spans="1:8" s="2344" customFormat="1" ht="15.75" customHeight="1">
      <c r="A455" s="2345"/>
      <c r="B455" s="2345"/>
      <c r="C455" s="2345"/>
      <c r="D455" s="2345"/>
      <c r="E455" s="2345"/>
      <c r="F455" s="2345"/>
      <c r="G455" s="2345"/>
      <c r="H455" s="2345"/>
    </row>
    <row r="456" spans="1:8" s="2344" customFormat="1" ht="15.75" customHeight="1">
      <c r="A456" s="2345"/>
      <c r="B456" s="2345"/>
      <c r="C456" s="2345"/>
      <c r="D456" s="2345"/>
      <c r="E456" s="2345"/>
      <c r="F456" s="2345"/>
      <c r="G456" s="2345"/>
      <c r="H456" s="2345"/>
    </row>
    <row r="457" spans="1:8" s="2344" customFormat="1" ht="15.75" customHeight="1">
      <c r="A457" s="2345"/>
      <c r="B457" s="2345"/>
      <c r="C457" s="2345"/>
      <c r="D457" s="2345"/>
      <c r="E457" s="2345"/>
      <c r="F457" s="2345"/>
      <c r="G457" s="2345"/>
      <c r="H457" s="2345"/>
    </row>
    <row r="458" spans="1:8" s="2344" customFormat="1" ht="15.75" customHeight="1">
      <c r="A458" s="2345"/>
      <c r="B458" s="2345"/>
      <c r="C458" s="2345"/>
      <c r="D458" s="2345"/>
      <c r="E458" s="2345"/>
      <c r="F458" s="2345"/>
      <c r="G458" s="2345"/>
      <c r="H458" s="2345"/>
    </row>
    <row r="459" spans="1:8" s="2344" customFormat="1" ht="15.75" customHeight="1">
      <c r="A459" s="2345"/>
      <c r="B459" s="2345"/>
      <c r="C459" s="2345"/>
      <c r="D459" s="2345"/>
      <c r="E459" s="2345"/>
      <c r="F459" s="2345"/>
      <c r="G459" s="2345"/>
      <c r="H459" s="2345"/>
    </row>
    <row r="460" spans="1:8" s="2344" customFormat="1" ht="15.75" customHeight="1">
      <c r="A460" s="2345"/>
      <c r="B460" s="2345"/>
      <c r="C460" s="2345"/>
      <c r="D460" s="2345"/>
      <c r="E460" s="2345"/>
      <c r="F460" s="2345"/>
      <c r="G460" s="2345"/>
      <c r="H460" s="2345"/>
    </row>
    <row r="461" spans="1:8" s="2344" customFormat="1" ht="15.75" customHeight="1">
      <c r="A461" s="2345"/>
      <c r="B461" s="2345"/>
      <c r="C461" s="2345"/>
      <c r="D461" s="2345"/>
      <c r="E461" s="2345"/>
      <c r="F461" s="2345"/>
      <c r="G461" s="2345"/>
      <c r="H461" s="2345"/>
    </row>
    <row r="462" spans="1:8" s="2344" customFormat="1" ht="15.75" customHeight="1">
      <c r="A462" s="2345"/>
      <c r="B462" s="2345"/>
      <c r="C462" s="2345"/>
      <c r="D462" s="2345"/>
      <c r="E462" s="2345"/>
      <c r="F462" s="2345"/>
      <c r="G462" s="2345"/>
      <c r="H462" s="2345"/>
    </row>
    <row r="463" spans="1:8" s="2344" customFormat="1" ht="15.75" customHeight="1">
      <c r="A463" s="2345"/>
      <c r="B463" s="2345"/>
      <c r="C463" s="2345"/>
      <c r="D463" s="2345"/>
      <c r="E463" s="2345"/>
      <c r="F463" s="2345"/>
      <c r="G463" s="2345"/>
      <c r="H463" s="2345"/>
    </row>
    <row r="464" spans="1:8" s="2344" customFormat="1" ht="15.75" customHeight="1">
      <c r="A464" s="2345"/>
      <c r="B464" s="2345"/>
      <c r="C464" s="2345"/>
      <c r="D464" s="2345"/>
      <c r="E464" s="2345"/>
      <c r="F464" s="2345"/>
      <c r="G464" s="2345"/>
      <c r="H464" s="2345"/>
    </row>
    <row r="465" spans="1:8" s="2344" customFormat="1" ht="15.75" customHeight="1">
      <c r="A465" s="2345"/>
      <c r="B465" s="2345"/>
      <c r="C465" s="2345"/>
      <c r="D465" s="2345"/>
      <c r="E465" s="2345"/>
      <c r="F465" s="2345"/>
      <c r="G465" s="2345"/>
      <c r="H465" s="2345"/>
    </row>
    <row r="466" spans="1:8" s="2344" customFormat="1" ht="15.75" customHeight="1">
      <c r="A466" s="2345"/>
      <c r="B466" s="2345"/>
      <c r="C466" s="2345"/>
      <c r="D466" s="2345"/>
      <c r="E466" s="2345"/>
      <c r="F466" s="2345"/>
      <c r="G466" s="2345"/>
      <c r="H466" s="2345"/>
    </row>
    <row r="467" spans="1:8" s="2344" customFormat="1" ht="15.75" customHeight="1">
      <c r="A467" s="2345"/>
      <c r="B467" s="2345"/>
      <c r="C467" s="2345"/>
      <c r="D467" s="2345"/>
      <c r="E467" s="2345"/>
      <c r="F467" s="2345"/>
      <c r="G467" s="2345"/>
      <c r="H467" s="2345"/>
    </row>
    <row r="468" spans="1:8" s="2344" customFormat="1" ht="15.75" customHeight="1">
      <c r="A468" s="2345"/>
      <c r="B468" s="2345"/>
      <c r="C468" s="2345"/>
      <c r="D468" s="2345"/>
      <c r="E468" s="2345"/>
      <c r="F468" s="2345"/>
      <c r="G468" s="2345"/>
      <c r="H468" s="2345"/>
    </row>
    <row r="469" spans="1:8" s="2344" customFormat="1" ht="15.75" customHeight="1">
      <c r="A469" s="2345"/>
      <c r="B469" s="2345"/>
      <c r="C469" s="2345"/>
      <c r="D469" s="2345"/>
      <c r="E469" s="2345"/>
      <c r="F469" s="2345"/>
      <c r="G469" s="2345"/>
      <c r="H469" s="2345"/>
    </row>
    <row r="470" spans="1:8" s="2344" customFormat="1" ht="15.75" customHeight="1">
      <c r="A470" s="2345"/>
      <c r="B470" s="2345"/>
      <c r="C470" s="2345"/>
      <c r="D470" s="2345"/>
      <c r="E470" s="2345"/>
      <c r="F470" s="2345"/>
      <c r="G470" s="2345"/>
      <c r="H470" s="2345"/>
    </row>
    <row r="471" spans="1:8" s="2344" customFormat="1" ht="15.75" customHeight="1">
      <c r="A471" s="2345"/>
      <c r="B471" s="2345"/>
      <c r="C471" s="2345"/>
      <c r="D471" s="2345"/>
      <c r="E471" s="2345"/>
      <c r="F471" s="2345"/>
      <c r="G471" s="2345"/>
      <c r="H471" s="2345"/>
    </row>
    <row r="472" spans="1:8" s="2344" customFormat="1" ht="15.75" customHeight="1">
      <c r="A472" s="2345"/>
      <c r="B472" s="2345"/>
      <c r="C472" s="2345"/>
      <c r="D472" s="2345"/>
      <c r="E472" s="2345"/>
      <c r="F472" s="2345"/>
      <c r="G472" s="2345"/>
      <c r="H472" s="2345"/>
    </row>
    <row r="473" spans="1:8" s="2344" customFormat="1" ht="15.75" customHeight="1">
      <c r="A473" s="2345"/>
      <c r="B473" s="2345"/>
      <c r="C473" s="2345"/>
      <c r="D473" s="2345"/>
      <c r="E473" s="2345"/>
      <c r="F473" s="2345"/>
      <c r="G473" s="2345"/>
      <c r="H473" s="2345"/>
    </row>
    <row r="474" spans="1:8" s="2344" customFormat="1" ht="15.75" customHeight="1">
      <c r="A474" s="2345"/>
      <c r="B474" s="2345"/>
      <c r="C474" s="2345"/>
      <c r="D474" s="2345"/>
      <c r="E474" s="2345"/>
      <c r="F474" s="2345"/>
      <c r="G474" s="2345"/>
      <c r="H474" s="2345"/>
    </row>
    <row r="475" spans="1:8" s="2344" customFormat="1" ht="15.75" customHeight="1">
      <c r="A475" s="2345"/>
      <c r="B475" s="2345"/>
      <c r="C475" s="2345"/>
      <c r="D475" s="2345"/>
      <c r="E475" s="2345"/>
      <c r="F475" s="2345"/>
      <c r="G475" s="2345"/>
      <c r="H475" s="2345"/>
    </row>
    <row r="476" spans="1:8" s="2344" customFormat="1" ht="15.75" customHeight="1">
      <c r="A476" s="2345"/>
      <c r="B476" s="2345"/>
      <c r="C476" s="2345"/>
      <c r="D476" s="2345"/>
      <c r="E476" s="2345"/>
      <c r="F476" s="2345"/>
      <c r="G476" s="2345"/>
      <c r="H476" s="2345"/>
    </row>
    <row r="477" spans="1:8" s="2344" customFormat="1" ht="15.75" customHeight="1">
      <c r="A477" s="2345"/>
      <c r="B477" s="2345"/>
      <c r="C477" s="2345"/>
      <c r="D477" s="2345"/>
      <c r="E477" s="2345"/>
      <c r="F477" s="2345"/>
      <c r="G477" s="2345"/>
      <c r="H477" s="2345"/>
    </row>
    <row r="478" spans="1:8" s="2344" customFormat="1" ht="15.75" customHeight="1">
      <c r="A478" s="2345"/>
      <c r="B478" s="2345"/>
      <c r="C478" s="2345"/>
      <c r="D478" s="2345"/>
      <c r="E478" s="2345"/>
      <c r="F478" s="2345"/>
      <c r="G478" s="2345"/>
      <c r="H478" s="2345"/>
    </row>
    <row r="479" spans="1:8" s="2344" customFormat="1" ht="15.75" customHeight="1">
      <c r="A479" s="2345"/>
      <c r="B479" s="2345"/>
      <c r="C479" s="2345"/>
      <c r="D479" s="2345"/>
      <c r="E479" s="2345"/>
      <c r="F479" s="2345"/>
      <c r="G479" s="2345"/>
      <c r="H479" s="2345"/>
    </row>
    <row r="480" spans="1:8" s="2344" customFormat="1" ht="15.75" customHeight="1">
      <c r="A480" s="2345"/>
      <c r="B480" s="2345"/>
      <c r="C480" s="2345"/>
      <c r="D480" s="2345"/>
      <c r="E480" s="2345"/>
      <c r="F480" s="2345"/>
      <c r="G480" s="2345"/>
      <c r="H480" s="2345"/>
    </row>
    <row r="481" spans="1:8" s="2344" customFormat="1" ht="15.75" customHeight="1">
      <c r="A481" s="2345"/>
      <c r="B481" s="2345"/>
      <c r="C481" s="2345"/>
      <c r="D481" s="2345"/>
      <c r="E481" s="2345"/>
      <c r="F481" s="2345"/>
      <c r="G481" s="2345"/>
      <c r="H481" s="2345"/>
    </row>
    <row r="482" spans="1:8" s="2344" customFormat="1" ht="15.75" customHeight="1">
      <c r="A482" s="2345"/>
      <c r="B482" s="2345"/>
      <c r="C482" s="2345"/>
      <c r="D482" s="2345"/>
      <c r="E482" s="2345"/>
      <c r="F482" s="2345"/>
      <c r="G482" s="2345"/>
      <c r="H482" s="2345"/>
    </row>
    <row r="483" spans="1:8" s="2344" customFormat="1" ht="15.75" customHeight="1">
      <c r="A483" s="2345"/>
      <c r="B483" s="2345"/>
      <c r="C483" s="2345"/>
      <c r="D483" s="2345"/>
      <c r="E483" s="2345"/>
      <c r="F483" s="2345"/>
      <c r="G483" s="2345"/>
      <c r="H483" s="2345"/>
    </row>
    <row r="484" spans="1:8" s="2344" customFormat="1" ht="15.75" customHeight="1">
      <c r="A484" s="2345"/>
      <c r="B484" s="2345"/>
      <c r="C484" s="2345"/>
      <c r="D484" s="2345"/>
      <c r="E484" s="2345"/>
      <c r="F484" s="2345"/>
      <c r="G484" s="2345"/>
      <c r="H484" s="2345"/>
    </row>
    <row r="485" spans="1:8" s="2344" customFormat="1" ht="15.75" customHeight="1">
      <c r="A485" s="2345"/>
      <c r="B485" s="2345"/>
      <c r="C485" s="2345"/>
      <c r="D485" s="2345"/>
      <c r="E485" s="2345"/>
      <c r="F485" s="2345"/>
      <c r="G485" s="2345"/>
      <c r="H485" s="2345"/>
    </row>
    <row r="486" spans="1:8" s="2344" customFormat="1" ht="15.75" customHeight="1">
      <c r="A486" s="2345"/>
      <c r="B486" s="2345"/>
      <c r="C486" s="2345"/>
      <c r="D486" s="2345"/>
      <c r="E486" s="2345"/>
      <c r="F486" s="2345"/>
      <c r="G486" s="2345"/>
      <c r="H486" s="2345"/>
    </row>
    <row r="487" spans="1:8" s="2344" customFormat="1" ht="15.75" customHeight="1">
      <c r="A487" s="2345"/>
      <c r="B487" s="2345"/>
      <c r="C487" s="2345"/>
      <c r="D487" s="2345"/>
      <c r="E487" s="2345"/>
      <c r="F487" s="2345"/>
      <c r="G487" s="2345"/>
      <c r="H487" s="2345"/>
    </row>
    <row r="488" spans="1:8" s="2344" customFormat="1" ht="15.75" customHeight="1">
      <c r="A488" s="2345"/>
      <c r="B488" s="2345"/>
      <c r="C488" s="2345"/>
      <c r="D488" s="2345"/>
      <c r="E488" s="2345"/>
      <c r="F488" s="2345"/>
      <c r="G488" s="2345"/>
      <c r="H488" s="2345"/>
    </row>
    <row r="489" spans="1:8" s="2344" customFormat="1" ht="15.75" customHeight="1">
      <c r="A489" s="2345"/>
      <c r="B489" s="2345"/>
      <c r="C489" s="2345"/>
      <c r="D489" s="2345"/>
      <c r="E489" s="2345"/>
      <c r="F489" s="2345"/>
      <c r="G489" s="2345"/>
      <c r="H489" s="2345"/>
    </row>
    <row r="490" spans="1:8" s="2344" customFormat="1" ht="15.75" customHeight="1">
      <c r="A490" s="2345"/>
      <c r="B490" s="2345"/>
      <c r="C490" s="2345"/>
      <c r="D490" s="2345"/>
      <c r="E490" s="2345"/>
      <c r="F490" s="2345"/>
      <c r="G490" s="2345"/>
      <c r="H490" s="2345"/>
    </row>
    <row r="491" spans="1:8" s="2344" customFormat="1" ht="15.75" customHeight="1">
      <c r="A491" s="2345"/>
      <c r="B491" s="2345"/>
      <c r="C491" s="2345"/>
      <c r="D491" s="2345"/>
      <c r="E491" s="2345"/>
      <c r="F491" s="2345"/>
      <c r="G491" s="2345"/>
      <c r="H491" s="2345"/>
    </row>
    <row r="492" spans="1:8" s="2344" customFormat="1" ht="15.75" customHeight="1">
      <c r="A492" s="2345"/>
      <c r="B492" s="2345"/>
      <c r="C492" s="2345"/>
      <c r="D492" s="2345"/>
      <c r="E492" s="2345"/>
      <c r="F492" s="2345"/>
      <c r="G492" s="2345"/>
      <c r="H492" s="2345"/>
    </row>
    <row r="493" spans="1:8" s="2344" customFormat="1" ht="15.75" customHeight="1">
      <c r="A493" s="2345"/>
      <c r="B493" s="2345"/>
      <c r="C493" s="2345"/>
      <c r="D493" s="2345"/>
      <c r="E493" s="2345"/>
      <c r="F493" s="2345"/>
      <c r="G493" s="2345"/>
      <c r="H493" s="2345"/>
    </row>
    <row r="494" spans="1:8" s="2344" customFormat="1" ht="15.75" customHeight="1">
      <c r="A494" s="2345"/>
      <c r="B494" s="2345"/>
      <c r="C494" s="2345"/>
      <c r="D494" s="2345"/>
      <c r="E494" s="2345"/>
      <c r="F494" s="2345"/>
      <c r="G494" s="2345"/>
      <c r="H494" s="2345"/>
    </row>
    <row r="495" spans="1:8" s="2344" customFormat="1" ht="15.75" customHeight="1">
      <c r="A495" s="2345"/>
      <c r="B495" s="2345"/>
      <c r="C495" s="2345"/>
      <c r="D495" s="2345"/>
      <c r="E495" s="2345"/>
      <c r="F495" s="2345"/>
      <c r="G495" s="2345"/>
      <c r="H495" s="2345"/>
    </row>
    <row r="496" spans="1:8" s="2344" customFormat="1" ht="15.75" customHeight="1">
      <c r="A496" s="2345"/>
      <c r="B496" s="2345"/>
      <c r="C496" s="2345"/>
      <c r="D496" s="2345"/>
      <c r="E496" s="2345"/>
      <c r="F496" s="2345"/>
      <c r="G496" s="2345"/>
      <c r="H496" s="2345"/>
    </row>
    <row r="497" spans="1:8" s="2344" customFormat="1" ht="15.75" customHeight="1">
      <c r="A497" s="2345"/>
      <c r="B497" s="2345"/>
      <c r="C497" s="2345"/>
      <c r="D497" s="2345"/>
      <c r="E497" s="2345"/>
      <c r="F497" s="2345"/>
      <c r="G497" s="2345"/>
      <c r="H497" s="2345"/>
    </row>
    <row r="498" spans="1:8" s="2344" customFormat="1" ht="15.75" customHeight="1">
      <c r="A498" s="2345"/>
      <c r="B498" s="2345"/>
      <c r="C498" s="2345"/>
      <c r="D498" s="2345"/>
      <c r="E498" s="2345"/>
      <c r="F498" s="2345"/>
      <c r="G498" s="2345"/>
      <c r="H498" s="2345"/>
    </row>
    <row r="499" spans="1:8" s="2344" customFormat="1" ht="15.75" customHeight="1">
      <c r="A499" s="2345"/>
      <c r="B499" s="2345"/>
      <c r="C499" s="2345"/>
      <c r="D499" s="2345"/>
      <c r="E499" s="2345"/>
      <c r="F499" s="2345"/>
      <c r="G499" s="2345"/>
      <c r="H499" s="2345"/>
    </row>
    <row r="500" spans="1:8" s="2344" customFormat="1" ht="15.75" customHeight="1">
      <c r="A500" s="2345"/>
      <c r="B500" s="2345"/>
      <c r="C500" s="2345"/>
      <c r="D500" s="2345"/>
      <c r="E500" s="2345"/>
      <c r="F500" s="2345"/>
      <c r="G500" s="2345"/>
      <c r="H500" s="2345"/>
    </row>
    <row r="501" spans="1:8" s="2344" customFormat="1" ht="15.75" customHeight="1">
      <c r="A501" s="2345"/>
      <c r="B501" s="2345"/>
      <c r="C501" s="2345"/>
      <c r="D501" s="2345"/>
      <c r="E501" s="2345"/>
      <c r="F501" s="2345"/>
      <c r="G501" s="2345"/>
      <c r="H501" s="2345"/>
    </row>
    <row r="502" spans="1:8" s="2344" customFormat="1" ht="15.75" customHeight="1">
      <c r="A502" s="2345"/>
      <c r="B502" s="2345"/>
      <c r="C502" s="2345"/>
      <c r="D502" s="2345"/>
      <c r="E502" s="2345"/>
      <c r="F502" s="2345"/>
      <c r="G502" s="2345"/>
      <c r="H502" s="2345"/>
    </row>
    <row r="503" spans="1:8" s="2344" customFormat="1" ht="15.75" customHeight="1">
      <c r="A503" s="2345"/>
      <c r="B503" s="2345"/>
      <c r="C503" s="2345"/>
      <c r="D503" s="2345"/>
      <c r="E503" s="2345"/>
      <c r="F503" s="2345"/>
      <c r="G503" s="2345"/>
      <c r="H503" s="2345"/>
    </row>
    <row r="504" spans="1:8" s="2344" customFormat="1" ht="15.75" customHeight="1">
      <c r="A504" s="2345"/>
      <c r="B504" s="2345"/>
      <c r="C504" s="2345"/>
      <c r="D504" s="2345"/>
      <c r="E504" s="2345"/>
      <c r="F504" s="2345"/>
      <c r="G504" s="2345"/>
      <c r="H504" s="2345"/>
    </row>
    <row r="505" spans="1:8" s="2344" customFormat="1" ht="15.75" customHeight="1">
      <c r="A505" s="2345"/>
      <c r="B505" s="2345"/>
      <c r="C505" s="2345"/>
      <c r="D505" s="2345"/>
      <c r="E505" s="2345"/>
      <c r="F505" s="2345"/>
      <c r="G505" s="2345"/>
      <c r="H505" s="2345"/>
    </row>
    <row r="506" spans="1:8" s="2344" customFormat="1" ht="15.75" customHeight="1">
      <c r="A506" s="2345"/>
      <c r="B506" s="2345"/>
      <c r="C506" s="2345"/>
      <c r="D506" s="2345"/>
      <c r="E506" s="2345"/>
      <c r="F506" s="2345"/>
      <c r="G506" s="2345"/>
      <c r="H506" s="2345"/>
    </row>
    <row r="507" spans="1:8" s="2344" customFormat="1" ht="15.75" customHeight="1">
      <c r="A507" s="2345"/>
      <c r="B507" s="2345"/>
      <c r="C507" s="2345"/>
      <c r="D507" s="2345"/>
      <c r="E507" s="2345"/>
      <c r="F507" s="2345"/>
      <c r="G507" s="2345"/>
      <c r="H507" s="2345"/>
    </row>
    <row r="508" spans="1:8" s="2344" customFormat="1" ht="15.75" customHeight="1">
      <c r="A508" s="2345"/>
      <c r="B508" s="2345"/>
      <c r="C508" s="2345"/>
      <c r="D508" s="2345"/>
      <c r="E508" s="2345"/>
      <c r="F508" s="2345"/>
      <c r="G508" s="2345"/>
      <c r="H508" s="2345"/>
    </row>
    <row r="509" spans="1:8" s="2344" customFormat="1" ht="15.75" customHeight="1">
      <c r="A509" s="2345"/>
      <c r="B509" s="2345"/>
      <c r="C509" s="2345"/>
      <c r="D509" s="2345"/>
      <c r="E509" s="2345"/>
      <c r="F509" s="2345"/>
      <c r="G509" s="2345"/>
      <c r="H509" s="2345"/>
    </row>
    <row r="510" spans="1:8" s="2344" customFormat="1" ht="15.75" customHeight="1">
      <c r="A510" s="2345"/>
      <c r="B510" s="2345"/>
      <c r="C510" s="2345"/>
      <c r="D510" s="2345"/>
      <c r="E510" s="2345"/>
      <c r="F510" s="2345"/>
      <c r="G510" s="2345"/>
      <c r="H510" s="2345"/>
    </row>
    <row r="511" spans="1:8" s="2344" customFormat="1" ht="15.75" customHeight="1">
      <c r="A511" s="2345"/>
      <c r="B511" s="2345"/>
      <c r="C511" s="2345"/>
      <c r="D511" s="2345"/>
      <c r="E511" s="2345"/>
      <c r="F511" s="2345"/>
      <c r="G511" s="2345"/>
      <c r="H511" s="2345"/>
    </row>
    <row r="512" spans="1:8" s="2344" customFormat="1" ht="15.75" customHeight="1">
      <c r="A512" s="2345"/>
      <c r="B512" s="2345"/>
      <c r="C512" s="2345"/>
      <c r="D512" s="2345"/>
      <c r="E512" s="2345"/>
      <c r="F512" s="2345"/>
      <c r="G512" s="2345"/>
      <c r="H512" s="2345"/>
    </row>
    <row r="513" spans="1:8" s="2344" customFormat="1" ht="15.75" customHeight="1">
      <c r="A513" s="2345"/>
      <c r="B513" s="2345"/>
      <c r="C513" s="2345"/>
      <c r="D513" s="2345"/>
      <c r="E513" s="2345"/>
      <c r="F513" s="2345"/>
      <c r="G513" s="2345"/>
      <c r="H513" s="2345"/>
    </row>
    <row r="514" spans="1:8" s="2344" customFormat="1" ht="15.75" customHeight="1">
      <c r="A514" s="2345"/>
      <c r="B514" s="2345"/>
      <c r="C514" s="2345"/>
      <c r="D514" s="2345"/>
      <c r="E514" s="2345"/>
      <c r="F514" s="2345"/>
      <c r="G514" s="2345"/>
      <c r="H514" s="2345"/>
    </row>
    <row r="515" spans="1:8" s="2344" customFormat="1" ht="15.75" customHeight="1">
      <c r="A515" s="2345"/>
      <c r="B515" s="2345"/>
      <c r="C515" s="2345"/>
      <c r="D515" s="2345"/>
      <c r="E515" s="2345"/>
      <c r="F515" s="2345"/>
      <c r="G515" s="2345"/>
      <c r="H515" s="2345"/>
    </row>
    <row r="516" spans="1:8" s="2344" customFormat="1" ht="15.75" customHeight="1">
      <c r="A516" s="2345"/>
      <c r="B516" s="2345"/>
      <c r="C516" s="2345"/>
      <c r="D516" s="2345"/>
      <c r="E516" s="2345"/>
      <c r="F516" s="2345"/>
      <c r="G516" s="2345"/>
      <c r="H516" s="2345"/>
    </row>
    <row r="517" spans="1:8" s="2344" customFormat="1" ht="15.75" customHeight="1">
      <c r="A517" s="2345"/>
      <c r="B517" s="2345"/>
      <c r="C517" s="2345"/>
      <c r="D517" s="2345"/>
      <c r="E517" s="2345"/>
      <c r="F517" s="2345"/>
      <c r="G517" s="2345"/>
      <c r="H517" s="2345"/>
    </row>
    <row r="518" spans="1:8" s="2344" customFormat="1" ht="15.75" customHeight="1">
      <c r="A518" s="2345"/>
      <c r="B518" s="2345"/>
      <c r="C518" s="2345"/>
      <c r="D518" s="2345"/>
      <c r="E518" s="2345"/>
      <c r="F518" s="2345"/>
      <c r="G518" s="2345"/>
      <c r="H518" s="2345"/>
    </row>
    <row r="519" spans="1:8" s="2344" customFormat="1" ht="15.75" customHeight="1">
      <c r="A519" s="2345"/>
      <c r="B519" s="2345"/>
      <c r="C519" s="2345"/>
      <c r="D519" s="2345"/>
      <c r="E519" s="2345"/>
      <c r="F519" s="2345"/>
      <c r="G519" s="2345"/>
      <c r="H519" s="2345"/>
    </row>
    <row r="520" spans="1:8" s="2344" customFormat="1" ht="15.75" customHeight="1">
      <c r="A520" s="2345"/>
      <c r="B520" s="2345"/>
      <c r="C520" s="2345"/>
      <c r="D520" s="2345"/>
      <c r="E520" s="2345"/>
      <c r="F520" s="2345"/>
      <c r="G520" s="2345"/>
      <c r="H520" s="2345"/>
    </row>
    <row r="521" spans="1:8" s="2344" customFormat="1" ht="15.75" customHeight="1">
      <c r="A521" s="2345"/>
      <c r="B521" s="2345"/>
      <c r="C521" s="2345"/>
      <c r="D521" s="2345"/>
      <c r="E521" s="2345"/>
      <c r="F521" s="2345"/>
      <c r="G521" s="2345"/>
      <c r="H521" s="2345"/>
    </row>
    <row r="522" spans="1:8" s="2344" customFormat="1" ht="15.75" customHeight="1">
      <c r="A522" s="2345"/>
      <c r="B522" s="2345"/>
      <c r="C522" s="2345"/>
      <c r="D522" s="2345"/>
      <c r="E522" s="2345"/>
      <c r="F522" s="2345"/>
      <c r="G522" s="2345"/>
      <c r="H522" s="2345"/>
    </row>
    <row r="523" spans="1:8" s="2344" customFormat="1" ht="15.75" customHeight="1">
      <c r="A523" s="2345"/>
      <c r="B523" s="2345"/>
      <c r="C523" s="2345"/>
      <c r="D523" s="2345"/>
      <c r="E523" s="2345"/>
      <c r="F523" s="2345"/>
      <c r="G523" s="2345"/>
      <c r="H523" s="2345"/>
    </row>
    <row r="524" spans="1:8" s="2344" customFormat="1" ht="15.75" customHeight="1">
      <c r="A524" s="2345"/>
      <c r="B524" s="2345"/>
      <c r="C524" s="2345"/>
      <c r="D524" s="2345"/>
      <c r="E524" s="2345"/>
      <c r="F524" s="2345"/>
      <c r="G524" s="2345"/>
      <c r="H524" s="2345"/>
    </row>
    <row r="525" spans="1:8" s="2344" customFormat="1" ht="15.75" customHeight="1">
      <c r="A525" s="2345"/>
      <c r="B525" s="2345"/>
      <c r="C525" s="2345"/>
      <c r="D525" s="2345"/>
      <c r="E525" s="2345"/>
      <c r="F525" s="2345"/>
      <c r="G525" s="2345"/>
      <c r="H525" s="2345"/>
    </row>
    <row r="526" spans="1:8" s="2344" customFormat="1" ht="15.75" customHeight="1">
      <c r="A526" s="2345"/>
      <c r="B526" s="2345"/>
      <c r="C526" s="2345"/>
      <c r="D526" s="2345"/>
      <c r="E526" s="2345"/>
      <c r="F526" s="2345"/>
      <c r="G526" s="2345"/>
      <c r="H526" s="2345"/>
    </row>
    <row r="527" spans="1:8" s="2344" customFormat="1" ht="15.75" customHeight="1">
      <c r="A527" s="2345"/>
      <c r="B527" s="2345"/>
      <c r="C527" s="2345"/>
      <c r="D527" s="2345"/>
      <c r="E527" s="2345"/>
      <c r="F527" s="2345"/>
      <c r="G527" s="2345"/>
      <c r="H527" s="2345"/>
    </row>
    <row r="528" spans="1:8" s="2344" customFormat="1" ht="15.75" customHeight="1">
      <c r="A528" s="2345"/>
      <c r="B528" s="2345"/>
      <c r="C528" s="2345"/>
      <c r="D528" s="2345"/>
      <c r="E528" s="2345"/>
      <c r="F528" s="2345"/>
      <c r="G528" s="2345"/>
      <c r="H528" s="2345"/>
    </row>
    <row r="529" spans="1:8" s="2344" customFormat="1" ht="15.75" customHeight="1">
      <c r="A529" s="2345"/>
      <c r="B529" s="2345"/>
      <c r="C529" s="2345"/>
      <c r="D529" s="2345"/>
      <c r="E529" s="2345"/>
      <c r="F529" s="2345"/>
      <c r="G529" s="2345"/>
      <c r="H529" s="2345"/>
    </row>
    <row r="530" spans="1:8" s="2344" customFormat="1" ht="15.75" customHeight="1">
      <c r="A530" s="2345"/>
      <c r="B530" s="2345"/>
      <c r="C530" s="2345"/>
      <c r="D530" s="2345"/>
      <c r="E530" s="2345"/>
      <c r="F530" s="2345"/>
      <c r="G530" s="2345"/>
      <c r="H530" s="2345"/>
    </row>
    <row r="531" spans="1:8" s="2344" customFormat="1" ht="15.75" customHeight="1">
      <c r="A531" s="2345"/>
      <c r="B531" s="2345"/>
      <c r="C531" s="2345"/>
      <c r="D531" s="2345"/>
      <c r="E531" s="2345"/>
      <c r="F531" s="2345"/>
      <c r="G531" s="2345"/>
      <c r="H531" s="2345"/>
    </row>
    <row r="532" spans="1:8" s="2344" customFormat="1" ht="15.75" customHeight="1">
      <c r="A532" s="2345"/>
      <c r="B532" s="2345"/>
      <c r="C532" s="2345"/>
      <c r="D532" s="2345"/>
      <c r="E532" s="2345"/>
      <c r="F532" s="2345"/>
      <c r="G532" s="2345"/>
      <c r="H532" s="2345"/>
    </row>
    <row r="533" spans="1:8" s="2344" customFormat="1" ht="15.75" customHeight="1">
      <c r="A533" s="2345"/>
      <c r="B533" s="2345"/>
      <c r="C533" s="2345"/>
      <c r="D533" s="2345"/>
      <c r="E533" s="2345"/>
      <c r="F533" s="2345"/>
      <c r="G533" s="2345"/>
      <c r="H533" s="2345"/>
    </row>
    <row r="534" spans="1:8" s="2344" customFormat="1" ht="15.75" customHeight="1">
      <c r="A534" s="2345"/>
      <c r="B534" s="2345"/>
      <c r="C534" s="2345"/>
      <c r="D534" s="2345"/>
      <c r="E534" s="2345"/>
      <c r="F534" s="2345"/>
      <c r="G534" s="2345"/>
      <c r="H534" s="2345"/>
    </row>
    <row r="535" spans="1:8" s="2344" customFormat="1" ht="15.75" customHeight="1">
      <c r="A535" s="2345"/>
      <c r="B535" s="2345"/>
      <c r="C535" s="2345"/>
      <c r="D535" s="2345"/>
      <c r="E535" s="2345"/>
      <c r="F535" s="2345"/>
      <c r="G535" s="2345"/>
      <c r="H535" s="2345"/>
    </row>
    <row r="536" spans="1:8" s="2344" customFormat="1" ht="15.75" customHeight="1">
      <c r="A536" s="2345"/>
      <c r="B536" s="2345"/>
      <c r="C536" s="2345"/>
      <c r="D536" s="2345"/>
      <c r="E536" s="2345"/>
      <c r="F536" s="2345"/>
      <c r="G536" s="2345"/>
      <c r="H536" s="2345"/>
    </row>
    <row r="537" spans="1:8" s="2344" customFormat="1" ht="15.75" customHeight="1">
      <c r="A537" s="2345"/>
      <c r="B537" s="2345"/>
      <c r="C537" s="2345"/>
      <c r="D537" s="2345"/>
      <c r="E537" s="2345"/>
      <c r="F537" s="2345"/>
      <c r="G537" s="2345"/>
      <c r="H537" s="2345"/>
    </row>
    <row r="538" spans="1:8" s="2344" customFormat="1" ht="15.75" customHeight="1">
      <c r="A538" s="2345"/>
      <c r="B538" s="2345"/>
      <c r="C538" s="2345"/>
      <c r="D538" s="2345"/>
      <c r="E538" s="2345"/>
      <c r="F538" s="2345"/>
      <c r="G538" s="2345"/>
      <c r="H538" s="2345"/>
    </row>
    <row r="539" spans="1:8" s="2344" customFormat="1" ht="15.75" customHeight="1">
      <c r="A539" s="2345"/>
      <c r="B539" s="2345"/>
      <c r="C539" s="2345"/>
      <c r="D539" s="2345"/>
      <c r="E539" s="2345"/>
      <c r="F539" s="2345"/>
      <c r="G539" s="2345"/>
      <c r="H539" s="2345"/>
    </row>
    <row r="540" spans="1:8" s="2344" customFormat="1" ht="15.75" customHeight="1">
      <c r="A540" s="2345"/>
      <c r="B540" s="2345"/>
      <c r="C540" s="2345"/>
      <c r="D540" s="2345"/>
      <c r="E540" s="2345"/>
      <c r="F540" s="2345"/>
      <c r="G540" s="2345"/>
      <c r="H540" s="2345"/>
    </row>
    <row r="541" spans="1:8" s="2344" customFormat="1" ht="15.75" customHeight="1">
      <c r="A541" s="2345"/>
      <c r="B541" s="2345"/>
      <c r="C541" s="2345"/>
      <c r="D541" s="2345"/>
      <c r="E541" s="2345"/>
      <c r="F541" s="2345"/>
      <c r="G541" s="2345"/>
      <c r="H541" s="2345"/>
    </row>
    <row r="542" spans="1:8" s="2344" customFormat="1" ht="15.75" customHeight="1">
      <c r="A542" s="2345"/>
      <c r="B542" s="2345"/>
      <c r="C542" s="2345"/>
      <c r="D542" s="2345"/>
      <c r="E542" s="2345"/>
      <c r="F542" s="2345"/>
      <c r="G542" s="2345"/>
      <c r="H542" s="2345"/>
    </row>
    <row r="543" spans="1:8" s="2344" customFormat="1" ht="15.75" customHeight="1">
      <c r="A543" s="2345"/>
      <c r="B543" s="2345"/>
      <c r="C543" s="2345"/>
      <c r="D543" s="2345"/>
      <c r="E543" s="2345"/>
      <c r="F543" s="2345"/>
      <c r="G543" s="2345"/>
      <c r="H543" s="2345"/>
    </row>
    <row r="544" spans="1:8" s="2344" customFormat="1" ht="15.75" customHeight="1">
      <c r="A544" s="2345"/>
      <c r="B544" s="2345"/>
      <c r="C544" s="2345"/>
      <c r="D544" s="2345"/>
      <c r="E544" s="2345"/>
      <c r="F544" s="2345"/>
      <c r="G544" s="2345"/>
      <c r="H544" s="2345"/>
    </row>
    <row r="545" spans="1:8" s="2344" customFormat="1" ht="15.75" customHeight="1">
      <c r="A545" s="2345"/>
      <c r="B545" s="2345"/>
      <c r="C545" s="2345"/>
      <c r="D545" s="2345"/>
      <c r="E545" s="2345"/>
      <c r="F545" s="2345"/>
      <c r="G545" s="2345"/>
      <c r="H545" s="2345"/>
    </row>
    <row r="546" spans="1:8" s="2344" customFormat="1" ht="15.75" customHeight="1">
      <c r="A546" s="2345"/>
      <c r="B546" s="2345"/>
      <c r="C546" s="2345"/>
      <c r="D546" s="2345"/>
      <c r="E546" s="2345"/>
      <c r="F546" s="2345"/>
      <c r="G546" s="2345"/>
      <c r="H546" s="2345"/>
    </row>
    <row r="547" spans="1:8" s="2344" customFormat="1" ht="15.75" customHeight="1">
      <c r="A547" s="2345"/>
      <c r="B547" s="2345"/>
      <c r="C547" s="2345"/>
      <c r="D547" s="2345"/>
      <c r="E547" s="2345"/>
      <c r="F547" s="2345"/>
      <c r="G547" s="2345"/>
      <c r="H547" s="2345"/>
    </row>
    <row r="548" spans="1:8" s="2344" customFormat="1" ht="15.75" customHeight="1">
      <c r="A548" s="2345"/>
      <c r="B548" s="2345"/>
      <c r="C548" s="2345"/>
      <c r="D548" s="2345"/>
      <c r="E548" s="2345"/>
      <c r="F548" s="2345"/>
      <c r="G548" s="2345"/>
      <c r="H548" s="2345"/>
    </row>
    <row r="549" spans="1:8" s="2344" customFormat="1" ht="15.75" customHeight="1">
      <c r="A549" s="2345"/>
      <c r="B549" s="2345"/>
      <c r="C549" s="2345"/>
      <c r="D549" s="2345"/>
      <c r="E549" s="2345"/>
      <c r="F549" s="2345"/>
      <c r="G549" s="2345"/>
      <c r="H549" s="2345"/>
    </row>
    <row r="550" spans="1:8" s="2344" customFormat="1" ht="15.75" customHeight="1">
      <c r="A550" s="2345"/>
      <c r="B550" s="2345"/>
      <c r="C550" s="2345"/>
      <c r="D550" s="2345"/>
      <c r="E550" s="2345"/>
      <c r="F550" s="2345"/>
      <c r="G550" s="2345"/>
      <c r="H550" s="2345"/>
    </row>
    <row r="551" spans="1:8" s="2344" customFormat="1" ht="15.75" customHeight="1">
      <c r="A551" s="2345"/>
      <c r="B551" s="2345"/>
      <c r="C551" s="2345"/>
      <c r="D551" s="2345"/>
      <c r="E551" s="2345"/>
      <c r="F551" s="2345"/>
      <c r="G551" s="2345"/>
      <c r="H551" s="2345"/>
    </row>
    <row r="552" spans="1:8" s="2344" customFormat="1" ht="15.75" customHeight="1">
      <c r="A552" s="2345"/>
      <c r="B552" s="2345"/>
      <c r="C552" s="2345"/>
      <c r="D552" s="2345"/>
      <c r="E552" s="2345"/>
      <c r="F552" s="2345"/>
      <c r="G552" s="2345"/>
      <c r="H552" s="2345"/>
    </row>
    <row r="553" spans="1:8" s="2344" customFormat="1" ht="15.75" customHeight="1">
      <c r="A553" s="2345"/>
      <c r="B553" s="2345"/>
      <c r="C553" s="2345"/>
      <c r="D553" s="2345"/>
      <c r="E553" s="2345"/>
      <c r="F553" s="2345"/>
      <c r="G553" s="2345"/>
      <c r="H553" s="2345"/>
    </row>
    <row r="554" spans="1:8" s="2344" customFormat="1" ht="15.75" customHeight="1">
      <c r="A554" s="2345"/>
      <c r="B554" s="2345"/>
      <c r="C554" s="2345"/>
      <c r="D554" s="2345"/>
      <c r="E554" s="2345"/>
      <c r="F554" s="2345"/>
      <c r="G554" s="2345"/>
      <c r="H554" s="2345"/>
    </row>
    <row r="555" spans="1:8" s="2344" customFormat="1" ht="15.75" customHeight="1">
      <c r="A555" s="2345"/>
      <c r="B555" s="2345"/>
      <c r="C555" s="2345"/>
      <c r="D555" s="2345"/>
      <c r="E555" s="2345"/>
      <c r="F555" s="2345"/>
      <c r="G555" s="2345"/>
      <c r="H555" s="2345"/>
    </row>
    <row r="556" spans="1:8" s="2344" customFormat="1" ht="15.75" customHeight="1">
      <c r="A556" s="2345"/>
      <c r="B556" s="2345"/>
      <c r="C556" s="2345"/>
      <c r="D556" s="2345"/>
      <c r="E556" s="2345"/>
      <c r="F556" s="2345"/>
      <c r="G556" s="2345"/>
      <c r="H556" s="2345"/>
    </row>
    <row r="557" spans="1:8" s="2344" customFormat="1" ht="15.75" customHeight="1">
      <c r="A557" s="2345"/>
      <c r="B557" s="2345"/>
      <c r="C557" s="2345"/>
      <c r="D557" s="2345"/>
      <c r="E557" s="2345"/>
      <c r="F557" s="2345"/>
      <c r="G557" s="2345"/>
      <c r="H557" s="2345"/>
    </row>
    <row r="558" spans="1:8" s="2344" customFormat="1" ht="15.75" customHeight="1">
      <c r="A558" s="2345"/>
      <c r="B558" s="2345"/>
      <c r="C558" s="2345"/>
      <c r="D558" s="2345"/>
      <c r="E558" s="2345"/>
      <c r="F558" s="2345"/>
      <c r="G558" s="2345"/>
      <c r="H558" s="2345"/>
    </row>
    <row r="559" spans="1:8" s="2344" customFormat="1" ht="15.75" customHeight="1">
      <c r="A559" s="2345"/>
      <c r="B559" s="2345"/>
      <c r="C559" s="2345"/>
      <c r="D559" s="2345"/>
      <c r="E559" s="2345"/>
      <c r="F559" s="2345"/>
      <c r="G559" s="2345"/>
      <c r="H559" s="2345"/>
    </row>
    <row r="560" spans="1:8" s="2344" customFormat="1" ht="15.75" customHeight="1">
      <c r="A560" s="2345"/>
      <c r="B560" s="2345"/>
      <c r="C560" s="2345"/>
      <c r="D560" s="2345"/>
      <c r="E560" s="2345"/>
      <c r="F560" s="2345"/>
      <c r="G560" s="2345"/>
      <c r="H560" s="2345"/>
    </row>
    <row r="561" spans="1:8" s="2344" customFormat="1" ht="15.75" customHeight="1">
      <c r="A561" s="2345"/>
      <c r="B561" s="2345"/>
      <c r="C561" s="2345"/>
      <c r="D561" s="2345"/>
      <c r="E561" s="2345"/>
      <c r="F561" s="2345"/>
      <c r="G561" s="2345"/>
      <c r="H561" s="2345"/>
    </row>
    <row r="562" spans="1:8" s="2344" customFormat="1" ht="15.75" customHeight="1">
      <c r="A562" s="2345"/>
      <c r="B562" s="2345"/>
      <c r="C562" s="2345"/>
      <c r="D562" s="2345"/>
      <c r="E562" s="2345"/>
      <c r="F562" s="2345"/>
      <c r="G562" s="2345"/>
      <c r="H562" s="2345"/>
    </row>
    <row r="563" spans="1:8" s="2344" customFormat="1" ht="15.75" customHeight="1">
      <c r="A563" s="2345"/>
      <c r="B563" s="2345"/>
      <c r="C563" s="2345"/>
      <c r="D563" s="2345"/>
      <c r="E563" s="2345"/>
      <c r="F563" s="2345"/>
      <c r="G563" s="2345"/>
      <c r="H563" s="2345"/>
    </row>
    <row r="564" spans="1:8" s="2344" customFormat="1" ht="15.75" customHeight="1">
      <c r="A564" s="2345"/>
      <c r="B564" s="2345"/>
      <c r="C564" s="2345"/>
      <c r="D564" s="2345"/>
      <c r="E564" s="2345"/>
      <c r="F564" s="2345"/>
      <c r="G564" s="2345"/>
      <c r="H564" s="2345"/>
    </row>
    <row r="565" spans="1:8" s="2344" customFormat="1" ht="15.75" customHeight="1">
      <c r="A565" s="2345"/>
      <c r="B565" s="2345"/>
      <c r="C565" s="2345"/>
      <c r="D565" s="2345"/>
      <c r="E565" s="2345"/>
      <c r="F565" s="2345"/>
      <c r="G565" s="2345"/>
      <c r="H565" s="2345"/>
    </row>
    <row r="566" spans="1:8" s="2344" customFormat="1" ht="15.75" customHeight="1">
      <c r="A566" s="2345"/>
      <c r="B566" s="2345"/>
      <c r="C566" s="2345"/>
      <c r="D566" s="2345"/>
      <c r="E566" s="2345"/>
      <c r="F566" s="2345"/>
      <c r="G566" s="2345"/>
      <c r="H566" s="2345"/>
    </row>
    <row r="567" spans="1:8" s="2344" customFormat="1" ht="15.75" customHeight="1">
      <c r="A567" s="2345"/>
      <c r="B567" s="2345"/>
      <c r="C567" s="2345"/>
      <c r="D567" s="2345"/>
      <c r="E567" s="2345"/>
      <c r="F567" s="2345"/>
      <c r="G567" s="2345"/>
      <c r="H567" s="2345"/>
    </row>
    <row r="568" spans="1:8" s="2344" customFormat="1" ht="15.75" customHeight="1">
      <c r="A568" s="2345"/>
      <c r="B568" s="2345"/>
      <c r="C568" s="2345"/>
      <c r="D568" s="2345"/>
      <c r="E568" s="2345"/>
      <c r="F568" s="2345"/>
      <c r="G568" s="2345"/>
      <c r="H568" s="2345"/>
    </row>
    <row r="569" spans="1:8" s="2344" customFormat="1" ht="15.75" customHeight="1">
      <c r="A569" s="2345"/>
      <c r="B569" s="2345"/>
      <c r="C569" s="2345"/>
      <c r="D569" s="2345"/>
      <c r="E569" s="2345"/>
      <c r="F569" s="2345"/>
      <c r="G569" s="2345"/>
      <c r="H569" s="2345"/>
    </row>
    <row r="570" spans="1:8" s="2344" customFormat="1" ht="15.75" customHeight="1">
      <c r="A570" s="2345"/>
      <c r="B570" s="2345"/>
      <c r="C570" s="2345"/>
      <c r="D570" s="2345"/>
      <c r="E570" s="2345"/>
      <c r="F570" s="2345"/>
      <c r="G570" s="2345"/>
      <c r="H570" s="2345"/>
    </row>
    <row r="571" spans="1:8" s="2344" customFormat="1" ht="15.75" customHeight="1">
      <c r="A571" s="2345"/>
      <c r="B571" s="2345"/>
      <c r="C571" s="2345"/>
      <c r="D571" s="2345"/>
      <c r="E571" s="2345"/>
      <c r="F571" s="2345"/>
      <c r="G571" s="2345"/>
      <c r="H571" s="2345"/>
    </row>
    <row r="572" spans="1:8" s="2344" customFormat="1" ht="15.75" customHeight="1">
      <c r="A572" s="2345"/>
      <c r="B572" s="2345"/>
      <c r="C572" s="2345"/>
      <c r="D572" s="2345"/>
      <c r="E572" s="2345"/>
      <c r="F572" s="2345"/>
      <c r="G572" s="2345"/>
      <c r="H572" s="2345"/>
    </row>
    <row r="573" spans="1:8" s="2344" customFormat="1" ht="15.75" customHeight="1">
      <c r="A573" s="2345"/>
      <c r="B573" s="2345"/>
      <c r="C573" s="2345"/>
      <c r="D573" s="2345"/>
      <c r="E573" s="2345"/>
      <c r="F573" s="2345"/>
      <c r="G573" s="2345"/>
      <c r="H573" s="2345"/>
    </row>
    <row r="574" spans="1:8" s="2344" customFormat="1" ht="15.75" customHeight="1">
      <c r="A574" s="2345"/>
      <c r="B574" s="2345"/>
      <c r="C574" s="2345"/>
      <c r="D574" s="2345"/>
      <c r="E574" s="2345"/>
      <c r="F574" s="2345"/>
      <c r="G574" s="2345"/>
      <c r="H574" s="2345"/>
    </row>
    <row r="575" spans="1:8" s="2344" customFormat="1" ht="15.75" customHeight="1">
      <c r="A575" s="2345"/>
      <c r="B575" s="2345"/>
      <c r="C575" s="2345"/>
      <c r="D575" s="2345"/>
      <c r="E575" s="2345"/>
      <c r="F575" s="2345"/>
      <c r="G575" s="2345"/>
      <c r="H575" s="2345"/>
    </row>
    <row r="576" spans="1:8" s="2344" customFormat="1" ht="15.75" customHeight="1">
      <c r="A576" s="2345"/>
      <c r="B576" s="2345"/>
      <c r="C576" s="2345"/>
      <c r="D576" s="2345"/>
      <c r="E576" s="2345"/>
      <c r="F576" s="2345"/>
      <c r="G576" s="2345"/>
      <c r="H576" s="2345"/>
    </row>
    <row r="577" spans="1:8" s="2344" customFormat="1" ht="15.75" customHeight="1">
      <c r="A577" s="2345"/>
      <c r="B577" s="2345"/>
      <c r="C577" s="2345"/>
      <c r="D577" s="2345"/>
      <c r="E577" s="2345"/>
      <c r="F577" s="2345"/>
      <c r="G577" s="2345"/>
      <c r="H577" s="2345"/>
    </row>
    <row r="578" spans="1:8" s="2344" customFormat="1" ht="15.75" customHeight="1">
      <c r="A578" s="2345"/>
      <c r="B578" s="2345"/>
      <c r="C578" s="2345"/>
      <c r="D578" s="2345"/>
      <c r="E578" s="2345"/>
      <c r="F578" s="2345"/>
      <c r="G578" s="2345"/>
      <c r="H578" s="2345"/>
    </row>
    <row r="579" spans="1:8" s="2344" customFormat="1" ht="15.75" customHeight="1">
      <c r="A579" s="2345"/>
      <c r="B579" s="2345"/>
      <c r="C579" s="2345"/>
      <c r="D579" s="2345"/>
      <c r="E579" s="2345"/>
      <c r="F579" s="2345"/>
      <c r="G579" s="2345"/>
      <c r="H579" s="2345"/>
    </row>
    <row r="580" spans="1:8" s="2344" customFormat="1" ht="15.75" customHeight="1">
      <c r="A580" s="2345"/>
      <c r="B580" s="2345"/>
      <c r="C580" s="2345"/>
      <c r="D580" s="2345"/>
      <c r="E580" s="2345"/>
      <c r="F580" s="2345"/>
      <c r="G580" s="2345"/>
      <c r="H580" s="2345"/>
    </row>
    <row r="581" spans="1:8" s="2344" customFormat="1" ht="15.75" customHeight="1">
      <c r="A581" s="2345"/>
      <c r="B581" s="2345"/>
      <c r="C581" s="2345"/>
      <c r="D581" s="2345"/>
      <c r="E581" s="2345"/>
      <c r="F581" s="2345"/>
      <c r="G581" s="2345"/>
      <c r="H581" s="2345"/>
    </row>
    <row r="582" spans="1:8" s="2344" customFormat="1" ht="15.75" customHeight="1">
      <c r="A582" s="2345"/>
      <c r="B582" s="2345"/>
      <c r="C582" s="2345"/>
      <c r="D582" s="2345"/>
      <c r="E582" s="2345"/>
      <c r="F582" s="2345"/>
      <c r="G582" s="2345"/>
      <c r="H582" s="2345"/>
    </row>
    <row r="583" spans="1:8" s="2344" customFormat="1" ht="15.75" customHeight="1">
      <c r="A583" s="2345"/>
      <c r="B583" s="2345"/>
      <c r="C583" s="2345"/>
      <c r="D583" s="2345"/>
      <c r="E583" s="2345"/>
      <c r="F583" s="2345"/>
      <c r="G583" s="2345"/>
      <c r="H583" s="2345"/>
    </row>
    <row r="584" spans="1:8" s="2344" customFormat="1" ht="15.75" customHeight="1">
      <c r="A584" s="2345"/>
      <c r="B584" s="2345"/>
      <c r="C584" s="2345"/>
      <c r="D584" s="2345"/>
      <c r="E584" s="2345"/>
      <c r="F584" s="2345"/>
      <c r="G584" s="2345"/>
      <c r="H584" s="2345"/>
    </row>
    <row r="585" spans="1:8" s="2344" customFormat="1" ht="15.75" customHeight="1">
      <c r="A585" s="2345"/>
      <c r="B585" s="2345"/>
      <c r="C585" s="2345"/>
      <c r="D585" s="2345"/>
      <c r="E585" s="2345"/>
      <c r="F585" s="2345"/>
      <c r="G585" s="2345"/>
      <c r="H585" s="2345"/>
    </row>
    <row r="586" spans="1:8" s="2344" customFormat="1" ht="15.75" customHeight="1">
      <c r="A586" s="2345"/>
      <c r="B586" s="2345"/>
      <c r="C586" s="2345"/>
      <c r="D586" s="2345"/>
      <c r="E586" s="2345"/>
      <c r="F586" s="2345"/>
      <c r="G586" s="2345"/>
      <c r="H586" s="2345"/>
    </row>
    <row r="587" spans="1:8" s="2344" customFormat="1" ht="15.75" customHeight="1">
      <c r="A587" s="2345"/>
      <c r="B587" s="2345"/>
      <c r="C587" s="2345"/>
      <c r="D587" s="2345"/>
      <c r="E587" s="2345"/>
      <c r="F587" s="2345"/>
      <c r="G587" s="2345"/>
      <c r="H587" s="2345"/>
    </row>
    <row r="588" spans="1:8" s="2344" customFormat="1" ht="15.75" customHeight="1">
      <c r="A588" s="2345"/>
      <c r="B588" s="2345"/>
      <c r="C588" s="2345"/>
      <c r="D588" s="2345"/>
      <c r="E588" s="2345"/>
      <c r="F588" s="2345"/>
      <c r="G588" s="2345"/>
      <c r="H588" s="2345"/>
    </row>
    <row r="589" spans="1:8" s="2344" customFormat="1" ht="15.75" customHeight="1">
      <c r="A589" s="2345"/>
      <c r="B589" s="2345"/>
      <c r="C589" s="2345"/>
      <c r="D589" s="2345"/>
      <c r="E589" s="2345"/>
      <c r="F589" s="2345"/>
      <c r="G589" s="2345"/>
      <c r="H589" s="2345"/>
    </row>
    <row r="590" spans="1:8" s="2344" customFormat="1" ht="15.75" customHeight="1">
      <c r="A590" s="2345"/>
      <c r="B590" s="2345"/>
      <c r="C590" s="2345"/>
      <c r="D590" s="2345"/>
      <c r="E590" s="2345"/>
      <c r="F590" s="2345"/>
      <c r="G590" s="2345"/>
      <c r="H590" s="2345"/>
    </row>
    <row r="591" spans="1:8" s="2344" customFormat="1" ht="15.75" customHeight="1">
      <c r="A591" s="2345"/>
      <c r="B591" s="2345"/>
      <c r="C591" s="2345"/>
      <c r="D591" s="2345"/>
      <c r="E591" s="2345"/>
      <c r="F591" s="2345"/>
      <c r="G591" s="2345"/>
      <c r="H591" s="2345"/>
    </row>
    <row r="592" spans="1:8" s="2344" customFormat="1" ht="15.75" customHeight="1">
      <c r="A592" s="2345"/>
      <c r="B592" s="2345"/>
      <c r="C592" s="2345"/>
      <c r="D592" s="2345"/>
      <c r="E592" s="2345"/>
      <c r="F592" s="2345"/>
      <c r="G592" s="2345"/>
      <c r="H592" s="2345"/>
    </row>
    <row r="593" spans="1:8" s="2344" customFormat="1" ht="15.75" customHeight="1">
      <c r="A593" s="2345"/>
      <c r="B593" s="2345"/>
      <c r="C593" s="2345"/>
      <c r="D593" s="2345"/>
      <c r="E593" s="2345"/>
      <c r="F593" s="2345"/>
      <c r="G593" s="2345"/>
      <c r="H593" s="2345"/>
    </row>
    <row r="594" spans="1:8" s="2344" customFormat="1" ht="15.75" customHeight="1">
      <c r="A594" s="2345"/>
      <c r="B594" s="2345"/>
      <c r="C594" s="2345"/>
      <c r="D594" s="2345"/>
      <c r="E594" s="2345"/>
      <c r="F594" s="2345"/>
      <c r="G594" s="2345"/>
      <c r="H594" s="2345"/>
    </row>
    <row r="595" spans="1:8" s="2344" customFormat="1" ht="15.75" customHeight="1">
      <c r="A595" s="2345"/>
      <c r="B595" s="2345"/>
      <c r="C595" s="2345"/>
      <c r="D595" s="2345"/>
      <c r="E595" s="2345"/>
      <c r="F595" s="2345"/>
      <c r="G595" s="2345"/>
      <c r="H595" s="2345"/>
    </row>
    <row r="596" spans="1:8" s="2344" customFormat="1" ht="15.75" customHeight="1">
      <c r="A596" s="2345"/>
      <c r="B596" s="2345"/>
      <c r="C596" s="2345"/>
      <c r="D596" s="2345"/>
      <c r="E596" s="2345"/>
      <c r="F596" s="2345"/>
      <c r="G596" s="2345"/>
      <c r="H596" s="2345"/>
    </row>
    <row r="597" spans="1:8" s="2344" customFormat="1" ht="15.75" customHeight="1">
      <c r="A597" s="2345"/>
      <c r="B597" s="2345"/>
      <c r="C597" s="2345"/>
      <c r="D597" s="2345"/>
      <c r="E597" s="2345"/>
      <c r="F597" s="2345"/>
      <c r="G597" s="2345"/>
      <c r="H597" s="2345"/>
    </row>
    <row r="598" spans="1:8" s="2344" customFormat="1" ht="15.75" customHeight="1">
      <c r="A598" s="2345"/>
      <c r="B598" s="2345"/>
      <c r="C598" s="2345"/>
      <c r="D598" s="2345"/>
      <c r="E598" s="2345"/>
      <c r="F598" s="2345"/>
      <c r="G598" s="2345"/>
      <c r="H598" s="2345"/>
    </row>
    <row r="599" spans="1:8" s="2344" customFormat="1" ht="15.75" customHeight="1">
      <c r="A599" s="2345"/>
      <c r="B599" s="2345"/>
      <c r="C599" s="2345"/>
      <c r="D599" s="2345"/>
      <c r="E599" s="2345"/>
      <c r="F599" s="2345"/>
      <c r="G599" s="2345"/>
      <c r="H599" s="2345"/>
    </row>
    <row r="600" spans="1:8" s="2344" customFormat="1" ht="15.75" customHeight="1">
      <c r="A600" s="2345"/>
      <c r="B600" s="2345"/>
      <c r="C600" s="2345"/>
      <c r="D600" s="2345"/>
      <c r="E600" s="2345"/>
      <c r="F600" s="2345"/>
      <c r="G600" s="2345"/>
      <c r="H600" s="2345"/>
    </row>
    <row r="601" spans="1:8" s="2344" customFormat="1" ht="15.75" customHeight="1">
      <c r="A601" s="2345"/>
      <c r="B601" s="2345"/>
      <c r="C601" s="2345"/>
      <c r="D601" s="2345"/>
      <c r="E601" s="2345"/>
      <c r="F601" s="2345"/>
      <c r="G601" s="2345"/>
      <c r="H601" s="2345"/>
    </row>
    <row r="602" spans="1:8" s="2344" customFormat="1" ht="15.75" customHeight="1">
      <c r="A602" s="2345"/>
      <c r="B602" s="2345"/>
      <c r="C602" s="2345"/>
      <c r="D602" s="2345"/>
      <c r="E602" s="2345"/>
      <c r="F602" s="2345"/>
      <c r="G602" s="2345"/>
      <c r="H602" s="2345"/>
    </row>
    <row r="603" spans="1:8" s="2344" customFormat="1" ht="15.75" customHeight="1">
      <c r="A603" s="2345"/>
      <c r="B603" s="2345"/>
      <c r="C603" s="2345"/>
      <c r="D603" s="2345"/>
      <c r="E603" s="2345"/>
      <c r="F603" s="2345"/>
      <c r="G603" s="2345"/>
      <c r="H603" s="2345"/>
    </row>
    <row r="604" spans="1:8" s="2344" customFormat="1" ht="15.75" customHeight="1">
      <c r="A604" s="2345"/>
      <c r="B604" s="2345"/>
      <c r="C604" s="2345"/>
      <c r="D604" s="2345"/>
      <c r="E604" s="2345"/>
      <c r="F604" s="2345"/>
      <c r="G604" s="2345"/>
      <c r="H604" s="2345"/>
    </row>
    <row r="605" spans="1:8" s="2344" customFormat="1" ht="15.75" customHeight="1">
      <c r="A605" s="2345"/>
      <c r="B605" s="2345"/>
      <c r="C605" s="2345"/>
      <c r="D605" s="2345"/>
      <c r="E605" s="2345"/>
      <c r="F605" s="2345"/>
      <c r="G605" s="2345"/>
      <c r="H605" s="2345"/>
    </row>
    <row r="606" spans="1:8" s="2344" customFormat="1" ht="15.75" customHeight="1">
      <c r="A606" s="2345"/>
      <c r="B606" s="2345"/>
      <c r="C606" s="2345"/>
      <c r="D606" s="2345"/>
      <c r="E606" s="2345"/>
      <c r="F606" s="2345"/>
      <c r="G606" s="2345"/>
      <c r="H606" s="2345"/>
    </row>
    <row r="607" spans="1:8" s="2344" customFormat="1" ht="15.75" customHeight="1">
      <c r="A607" s="2345"/>
      <c r="B607" s="2345"/>
      <c r="C607" s="2345"/>
      <c r="D607" s="2345"/>
      <c r="E607" s="2345"/>
      <c r="F607" s="2345"/>
      <c r="G607" s="2345"/>
      <c r="H607" s="2345"/>
    </row>
    <row r="608" spans="1:8" s="2344" customFormat="1" ht="15.75" customHeight="1">
      <c r="A608" s="2345"/>
      <c r="B608" s="2345"/>
      <c r="C608" s="2345"/>
      <c r="D608" s="2345"/>
      <c r="E608" s="2345"/>
      <c r="F608" s="2345"/>
      <c r="G608" s="2345"/>
      <c r="H608" s="2345"/>
    </row>
    <row r="609" spans="1:8" s="2344" customFormat="1" ht="15.75" customHeight="1">
      <c r="A609" s="2345"/>
      <c r="B609" s="2345"/>
      <c r="C609" s="2345"/>
      <c r="D609" s="2345"/>
      <c r="E609" s="2345"/>
      <c r="F609" s="2345"/>
      <c r="G609" s="2345"/>
      <c r="H609" s="2345"/>
    </row>
    <row r="610" spans="1:8" s="2344" customFormat="1" ht="15.75" customHeight="1">
      <c r="A610" s="2345"/>
      <c r="B610" s="2345"/>
      <c r="C610" s="2345"/>
      <c r="D610" s="2345"/>
      <c r="E610" s="2345"/>
      <c r="F610" s="2345"/>
      <c r="G610" s="2345"/>
      <c r="H610" s="2345"/>
    </row>
    <row r="611" spans="1:8" s="2344" customFormat="1" ht="15.75" customHeight="1">
      <c r="A611" s="2345"/>
      <c r="B611" s="2345"/>
      <c r="C611" s="2345"/>
      <c r="D611" s="2345"/>
      <c r="E611" s="2345"/>
      <c r="F611" s="2345"/>
      <c r="G611" s="2345"/>
      <c r="H611" s="2345"/>
    </row>
    <row r="612" spans="1:8" s="2344" customFormat="1" ht="15.75" customHeight="1">
      <c r="A612" s="2345"/>
      <c r="B612" s="2345"/>
      <c r="C612" s="2345"/>
      <c r="D612" s="2345"/>
      <c r="E612" s="2345"/>
      <c r="F612" s="2345"/>
      <c r="G612" s="2345"/>
      <c r="H612" s="2345"/>
    </row>
    <row r="613" spans="1:8" s="2344" customFormat="1" ht="15.75" customHeight="1">
      <c r="A613" s="2345"/>
      <c r="B613" s="2345"/>
      <c r="C613" s="2345"/>
      <c r="D613" s="2345"/>
      <c r="E613" s="2345"/>
      <c r="F613" s="2345"/>
      <c r="G613" s="2345"/>
      <c r="H613" s="2345"/>
    </row>
    <row r="614" spans="1:8" s="2344" customFormat="1" ht="15.75" customHeight="1">
      <c r="A614" s="2345"/>
      <c r="B614" s="2345"/>
      <c r="C614" s="2345"/>
      <c r="D614" s="2345"/>
      <c r="E614" s="2345"/>
      <c r="F614" s="2345"/>
      <c r="G614" s="2345"/>
      <c r="H614" s="2345"/>
    </row>
    <row r="615" spans="1:8" s="2344" customFormat="1" ht="15.75" customHeight="1">
      <c r="A615" s="2345"/>
      <c r="B615" s="2345"/>
      <c r="C615" s="2345"/>
      <c r="D615" s="2345"/>
      <c r="E615" s="2345"/>
      <c r="F615" s="2345"/>
      <c r="G615" s="2345"/>
      <c r="H615" s="2345"/>
    </row>
    <row r="616" spans="1:8" s="2344" customFormat="1" ht="15.75" customHeight="1">
      <c r="A616" s="2345"/>
      <c r="B616" s="2345"/>
      <c r="C616" s="2345"/>
      <c r="D616" s="2345"/>
      <c r="E616" s="2345"/>
      <c r="F616" s="2345"/>
      <c r="G616" s="2345"/>
      <c r="H616" s="2345"/>
    </row>
    <row r="617" spans="1:8" s="2344" customFormat="1" ht="15.75" customHeight="1">
      <c r="A617" s="2345"/>
      <c r="B617" s="2345"/>
      <c r="C617" s="2345"/>
      <c r="D617" s="2345"/>
      <c r="E617" s="2345"/>
      <c r="F617" s="2345"/>
      <c r="G617" s="2345"/>
      <c r="H617" s="2345"/>
    </row>
    <row r="618" spans="1:8" s="2344" customFormat="1" ht="15.75" customHeight="1">
      <c r="A618" s="2345"/>
      <c r="B618" s="2345"/>
      <c r="C618" s="2345"/>
      <c r="D618" s="2345"/>
      <c r="E618" s="2345"/>
      <c r="F618" s="2345"/>
      <c r="G618" s="2345"/>
      <c r="H618" s="2345"/>
    </row>
    <row r="619" spans="1:8" s="2344" customFormat="1" ht="15.75" customHeight="1">
      <c r="A619" s="2345"/>
      <c r="B619" s="2345"/>
      <c r="C619" s="2345"/>
      <c r="D619" s="2345"/>
      <c r="E619" s="2345"/>
      <c r="F619" s="2345"/>
      <c r="G619" s="2345"/>
      <c r="H619" s="2345"/>
    </row>
    <row r="620" spans="1:8" s="2344" customFormat="1" ht="15.75" customHeight="1">
      <c r="A620" s="2345"/>
      <c r="B620" s="2345"/>
      <c r="C620" s="2345"/>
      <c r="D620" s="2345"/>
      <c r="E620" s="2345"/>
      <c r="F620" s="2345"/>
      <c r="G620" s="2345"/>
      <c r="H620" s="2345"/>
    </row>
    <row r="621" spans="1:8" s="2344" customFormat="1" ht="15.75" customHeight="1">
      <c r="A621" s="2345"/>
      <c r="B621" s="2345"/>
      <c r="C621" s="2345"/>
      <c r="D621" s="2345"/>
      <c r="E621" s="2345"/>
      <c r="F621" s="2345"/>
      <c r="G621" s="2345"/>
      <c r="H621" s="2345"/>
    </row>
    <row r="622" spans="1:8" s="2344" customFormat="1" ht="15.75" customHeight="1">
      <c r="A622" s="2345"/>
      <c r="B622" s="2345"/>
      <c r="C622" s="2345"/>
      <c r="D622" s="2345"/>
      <c r="E622" s="2345"/>
      <c r="F622" s="2345"/>
      <c r="G622" s="2345"/>
      <c r="H622" s="2345"/>
    </row>
    <row r="623" spans="1:8" s="2344" customFormat="1" ht="15.75" customHeight="1">
      <c r="A623" s="2345"/>
      <c r="B623" s="2345"/>
      <c r="C623" s="2345"/>
      <c r="D623" s="2345"/>
      <c r="E623" s="2345"/>
      <c r="F623" s="2345"/>
      <c r="G623" s="2345"/>
      <c r="H623" s="2345"/>
    </row>
    <row r="624" spans="1:8" s="2344" customFormat="1" ht="15.75" customHeight="1">
      <c r="A624" s="2345"/>
      <c r="B624" s="2345"/>
      <c r="C624" s="2345"/>
      <c r="D624" s="2345"/>
      <c r="E624" s="2345"/>
      <c r="F624" s="2345"/>
      <c r="G624" s="2345"/>
      <c r="H624" s="2345"/>
    </row>
    <row r="625" spans="1:8" s="2344" customFormat="1" ht="15.75" customHeight="1">
      <c r="A625" s="2345"/>
      <c r="B625" s="2345"/>
      <c r="C625" s="2345"/>
      <c r="D625" s="2345"/>
      <c r="E625" s="2345"/>
      <c r="F625" s="2345"/>
      <c r="G625" s="2345"/>
      <c r="H625" s="2345"/>
    </row>
    <row r="626" spans="1:8" s="2344" customFormat="1" ht="15.75" customHeight="1">
      <c r="A626" s="2345"/>
      <c r="B626" s="2345"/>
      <c r="C626" s="2345"/>
      <c r="D626" s="2345"/>
      <c r="E626" s="2345"/>
      <c r="F626" s="2345"/>
      <c r="G626" s="2345"/>
      <c r="H626" s="2345"/>
    </row>
    <row r="627" spans="1:8" s="2344" customFormat="1" ht="15.75" customHeight="1">
      <c r="A627" s="2345"/>
      <c r="B627" s="2345"/>
      <c r="C627" s="2345"/>
      <c r="D627" s="2345"/>
      <c r="E627" s="2345"/>
      <c r="F627" s="2345"/>
      <c r="G627" s="2345"/>
      <c r="H627" s="2345"/>
    </row>
    <row r="628" spans="1:8" s="2344" customFormat="1" ht="15.75" customHeight="1">
      <c r="A628" s="2345"/>
      <c r="B628" s="2345"/>
      <c r="C628" s="2345"/>
      <c r="D628" s="2345"/>
      <c r="E628" s="2345"/>
      <c r="F628" s="2345"/>
      <c r="G628" s="2345"/>
      <c r="H628" s="2345"/>
    </row>
    <row r="629" spans="1:8" s="2344" customFormat="1" ht="15.75" customHeight="1">
      <c r="A629" s="2345"/>
      <c r="B629" s="2345"/>
      <c r="C629" s="2345"/>
      <c r="D629" s="2345"/>
      <c r="E629" s="2345"/>
      <c r="F629" s="2345"/>
      <c r="G629" s="2345"/>
      <c r="H629" s="2345"/>
    </row>
    <row r="630" spans="1:8" s="2344" customFormat="1" ht="15.75" customHeight="1">
      <c r="A630" s="2345"/>
      <c r="B630" s="2345"/>
      <c r="C630" s="2345"/>
      <c r="D630" s="2345"/>
      <c r="E630" s="2345"/>
      <c r="F630" s="2345"/>
      <c r="G630" s="2345"/>
      <c r="H630" s="2345"/>
    </row>
    <row r="631" spans="1:8" s="2344" customFormat="1" ht="15.75" customHeight="1">
      <c r="A631" s="2345"/>
      <c r="B631" s="2345"/>
      <c r="C631" s="2345"/>
      <c r="D631" s="2345"/>
      <c r="E631" s="2345"/>
      <c r="F631" s="2345"/>
      <c r="G631" s="2345"/>
      <c r="H631" s="2345"/>
    </row>
    <row r="632" spans="1:8" s="2344" customFormat="1" ht="15.75" customHeight="1">
      <c r="A632" s="2345"/>
      <c r="B632" s="2345"/>
      <c r="C632" s="2345"/>
      <c r="D632" s="2345"/>
      <c r="E632" s="2345"/>
      <c r="F632" s="2345"/>
      <c r="G632" s="2345"/>
      <c r="H632" s="2345"/>
    </row>
    <row r="633" spans="1:8" s="2344" customFormat="1" ht="15.75" customHeight="1">
      <c r="A633" s="2345"/>
      <c r="B633" s="2345"/>
      <c r="C633" s="2345"/>
      <c r="D633" s="2345"/>
      <c r="E633" s="2345"/>
      <c r="F633" s="2345"/>
      <c r="G633" s="2345"/>
      <c r="H633" s="2345"/>
    </row>
    <row r="634" spans="1:8" s="2344" customFormat="1" ht="15.75" customHeight="1">
      <c r="A634" s="2345"/>
      <c r="B634" s="2345"/>
      <c r="C634" s="2345"/>
      <c r="D634" s="2345"/>
      <c r="E634" s="2345"/>
      <c r="F634" s="2345"/>
      <c r="G634" s="2345"/>
      <c r="H634" s="2345"/>
    </row>
    <row r="635" spans="1:8" s="2344" customFormat="1" ht="15.75" customHeight="1">
      <c r="A635" s="2345"/>
      <c r="B635" s="2345"/>
      <c r="C635" s="2345"/>
      <c r="D635" s="2345"/>
      <c r="E635" s="2345"/>
      <c r="F635" s="2345"/>
      <c r="G635" s="2345"/>
      <c r="H635" s="2345"/>
    </row>
    <row r="636" spans="1:8" s="2344" customFormat="1" ht="15.75" customHeight="1">
      <c r="A636" s="2345"/>
      <c r="B636" s="2345"/>
      <c r="C636" s="2345"/>
      <c r="D636" s="2345"/>
      <c r="E636" s="2345"/>
      <c r="F636" s="2345"/>
      <c r="G636" s="2345"/>
      <c r="H636" s="2345"/>
    </row>
    <row r="637" spans="1:8" s="2344" customFormat="1" ht="15.75" customHeight="1">
      <c r="A637" s="2345"/>
      <c r="B637" s="2345"/>
      <c r="C637" s="2345"/>
      <c r="D637" s="2345"/>
      <c r="E637" s="2345"/>
      <c r="F637" s="2345"/>
      <c r="G637" s="2345"/>
      <c r="H637" s="2345"/>
    </row>
    <row r="638" spans="1:8" s="2344" customFormat="1" ht="15.75" customHeight="1">
      <c r="A638" s="2345"/>
      <c r="B638" s="2345"/>
      <c r="C638" s="2345"/>
      <c r="D638" s="2345"/>
      <c r="E638" s="2345"/>
      <c r="F638" s="2345"/>
      <c r="G638" s="2345"/>
      <c r="H638" s="2345"/>
    </row>
    <row r="639" spans="1:8" s="2344" customFormat="1" ht="15.75" customHeight="1">
      <c r="A639" s="2345"/>
      <c r="B639" s="2345"/>
      <c r="C639" s="2345"/>
      <c r="D639" s="2345"/>
      <c r="E639" s="2345"/>
      <c r="F639" s="2345"/>
      <c r="G639" s="2345"/>
      <c r="H639" s="2345"/>
    </row>
    <row r="640" spans="1:8" s="2344" customFormat="1" ht="15.75" customHeight="1">
      <c r="A640" s="2345"/>
      <c r="B640" s="2345"/>
      <c r="C640" s="2345"/>
      <c r="D640" s="2345"/>
      <c r="E640" s="2345"/>
      <c r="F640" s="2345"/>
      <c r="G640" s="2345"/>
      <c r="H640" s="2345"/>
    </row>
    <row r="641" spans="1:8" s="2344" customFormat="1" ht="15.75" customHeight="1">
      <c r="A641" s="2345"/>
      <c r="B641" s="2345"/>
      <c r="C641" s="2345"/>
      <c r="D641" s="2345"/>
      <c r="E641" s="2345"/>
      <c r="F641" s="2345"/>
      <c r="G641" s="2345"/>
      <c r="H641" s="2345"/>
    </row>
    <row r="642" spans="1:8" s="2344" customFormat="1" ht="15.75" customHeight="1">
      <c r="A642" s="2345"/>
      <c r="B642" s="2345"/>
      <c r="C642" s="2345"/>
      <c r="D642" s="2345"/>
      <c r="E642" s="2345"/>
      <c r="F642" s="2345"/>
      <c r="G642" s="2345"/>
      <c r="H642" s="2345"/>
    </row>
    <row r="643" spans="1:8" s="2344" customFormat="1" ht="15.75" customHeight="1">
      <c r="A643" s="2345"/>
      <c r="B643" s="2345"/>
      <c r="C643" s="2345"/>
      <c r="D643" s="2345"/>
      <c r="E643" s="2345"/>
      <c r="F643" s="2345"/>
      <c r="G643" s="2345"/>
      <c r="H643" s="2345"/>
    </row>
    <row r="644" spans="1:8" s="2344" customFormat="1" ht="15.75" customHeight="1">
      <c r="A644" s="2345"/>
      <c r="B644" s="2345"/>
      <c r="C644" s="2345"/>
      <c r="D644" s="2345"/>
      <c r="E644" s="2345"/>
      <c r="F644" s="2345"/>
      <c r="G644" s="2345"/>
      <c r="H644" s="2345"/>
    </row>
    <row r="645" spans="1:8" s="2344" customFormat="1" ht="15.75" customHeight="1">
      <c r="A645" s="2345"/>
      <c r="B645" s="2345"/>
      <c r="C645" s="2345"/>
      <c r="D645" s="2345"/>
      <c r="E645" s="2345"/>
      <c r="F645" s="2345"/>
      <c r="G645" s="2345"/>
      <c r="H645" s="2345"/>
    </row>
    <row r="646" spans="1:8" s="2344" customFormat="1" ht="15.75" customHeight="1">
      <c r="A646" s="2345"/>
      <c r="B646" s="2345"/>
      <c r="C646" s="2345"/>
      <c r="D646" s="2345"/>
      <c r="E646" s="2345"/>
      <c r="F646" s="2345"/>
      <c r="G646" s="2345"/>
      <c r="H646" s="2345"/>
    </row>
    <row r="647" spans="1:8" s="2344" customFormat="1" ht="15.75" customHeight="1">
      <c r="A647" s="2345"/>
      <c r="B647" s="2345"/>
      <c r="C647" s="2345"/>
      <c r="D647" s="2345"/>
      <c r="E647" s="2345"/>
      <c r="F647" s="2345"/>
      <c r="G647" s="2345"/>
      <c r="H647" s="2345"/>
    </row>
    <row r="648" spans="1:8" s="2344" customFormat="1" ht="15.75" customHeight="1">
      <c r="A648" s="2345"/>
      <c r="B648" s="2345"/>
      <c r="C648" s="2345"/>
      <c r="D648" s="2345"/>
      <c r="E648" s="2345"/>
      <c r="F648" s="2345"/>
      <c r="G648" s="2345"/>
      <c r="H648" s="2345"/>
    </row>
    <row r="649" spans="1:8" s="2344" customFormat="1" ht="15.75" customHeight="1">
      <c r="A649" s="2345"/>
      <c r="B649" s="2345"/>
      <c r="C649" s="2345"/>
      <c r="D649" s="2345"/>
      <c r="E649" s="2345"/>
      <c r="F649" s="2345"/>
      <c r="G649" s="2345"/>
      <c r="H649" s="2345"/>
    </row>
    <row r="650" spans="1:8" s="2344" customFormat="1" ht="15.75" customHeight="1">
      <c r="A650" s="2345"/>
      <c r="B650" s="2345"/>
      <c r="C650" s="2345"/>
      <c r="D650" s="2345"/>
      <c r="E650" s="2345"/>
      <c r="F650" s="2345"/>
      <c r="G650" s="2345"/>
      <c r="H650" s="2345"/>
    </row>
    <row r="651" spans="1:8" s="2344" customFormat="1" ht="15.75" customHeight="1">
      <c r="A651" s="2345"/>
      <c r="B651" s="2345"/>
      <c r="C651" s="2345"/>
      <c r="D651" s="2345"/>
      <c r="E651" s="2345"/>
      <c r="F651" s="2345"/>
      <c r="G651" s="2345"/>
      <c r="H651" s="2345"/>
    </row>
    <row r="652" spans="1:8" s="2344" customFormat="1" ht="15.75" customHeight="1">
      <c r="A652" s="2345"/>
      <c r="B652" s="2345"/>
      <c r="C652" s="2345"/>
      <c r="D652" s="2345"/>
      <c r="E652" s="2345"/>
      <c r="F652" s="2345"/>
      <c r="G652" s="2345"/>
      <c r="H652" s="2345"/>
    </row>
    <row r="653" spans="1:8" s="2344" customFormat="1" ht="15.75" customHeight="1">
      <c r="A653" s="2345"/>
      <c r="B653" s="2345"/>
      <c r="C653" s="2345"/>
      <c r="D653" s="2345"/>
      <c r="E653" s="2345"/>
      <c r="F653" s="2345"/>
      <c r="G653" s="2345"/>
      <c r="H653" s="2345"/>
    </row>
    <row r="654" spans="1:8" s="2344" customFormat="1" ht="15.75" customHeight="1">
      <c r="A654" s="2345"/>
      <c r="B654" s="2345"/>
      <c r="C654" s="2345"/>
      <c r="D654" s="2345"/>
      <c r="E654" s="2345"/>
      <c r="F654" s="2345"/>
      <c r="G654" s="2345"/>
      <c r="H654" s="2345"/>
    </row>
    <row r="655" spans="1:8" s="2344" customFormat="1" ht="15.75" customHeight="1">
      <c r="A655" s="2345"/>
      <c r="B655" s="2345"/>
      <c r="C655" s="2345"/>
      <c r="D655" s="2345"/>
      <c r="E655" s="2345"/>
      <c r="F655" s="2345"/>
      <c r="G655" s="2345"/>
      <c r="H655" s="2345"/>
    </row>
    <row r="656" spans="1:8" s="2344" customFormat="1" ht="15.75" customHeight="1">
      <c r="A656" s="2345"/>
      <c r="B656" s="2345"/>
      <c r="C656" s="2345"/>
      <c r="D656" s="2345"/>
      <c r="E656" s="2345"/>
      <c r="F656" s="2345"/>
      <c r="G656" s="2345"/>
      <c r="H656" s="2345"/>
    </row>
    <row r="657" spans="1:8" s="2344" customFormat="1" ht="15.75" customHeight="1">
      <c r="A657" s="2345"/>
      <c r="B657" s="2345"/>
      <c r="C657" s="2345"/>
      <c r="D657" s="2345"/>
      <c r="E657" s="2345"/>
      <c r="F657" s="2345"/>
      <c r="G657" s="2345"/>
      <c r="H657" s="2345"/>
    </row>
    <row r="658" spans="1:8" s="2344" customFormat="1" ht="15.75" customHeight="1">
      <c r="A658" s="2345"/>
      <c r="B658" s="2345"/>
      <c r="C658" s="2345"/>
      <c r="D658" s="2345"/>
      <c r="E658" s="2345"/>
      <c r="F658" s="2345"/>
      <c r="G658" s="2345"/>
      <c r="H658" s="2345"/>
    </row>
    <row r="659" spans="1:8" s="2344" customFormat="1" ht="15.75" customHeight="1">
      <c r="A659" s="2345"/>
      <c r="B659" s="2345"/>
      <c r="C659" s="2345"/>
      <c r="D659" s="2345"/>
      <c r="E659" s="2345"/>
      <c r="F659" s="2345"/>
      <c r="G659" s="2345"/>
      <c r="H659" s="2345"/>
    </row>
    <row r="660" spans="1:8" s="2344" customFormat="1" ht="15.75" customHeight="1">
      <c r="A660" s="2345"/>
      <c r="B660" s="2345"/>
      <c r="C660" s="2345"/>
      <c r="D660" s="2345"/>
      <c r="E660" s="2345"/>
      <c r="F660" s="2345"/>
      <c r="G660" s="2345"/>
      <c r="H660" s="2345"/>
    </row>
    <row r="661" spans="1:8" s="2344" customFormat="1" ht="15.75" customHeight="1">
      <c r="A661" s="2345"/>
      <c r="B661" s="2345"/>
      <c r="C661" s="2345"/>
      <c r="D661" s="2345"/>
      <c r="E661" s="2345"/>
      <c r="F661" s="2345"/>
      <c r="G661" s="2345"/>
      <c r="H661" s="2345"/>
    </row>
    <row r="662" spans="1:8" s="2344" customFormat="1" ht="15.75" customHeight="1">
      <c r="A662" s="2345"/>
      <c r="B662" s="2345"/>
      <c r="C662" s="2345"/>
      <c r="D662" s="2345"/>
      <c r="E662" s="2345"/>
      <c r="F662" s="2345"/>
      <c r="G662" s="2345"/>
      <c r="H662" s="2345"/>
    </row>
    <row r="663" spans="1:8" s="2344" customFormat="1" ht="15.75" customHeight="1">
      <c r="A663" s="2345"/>
      <c r="B663" s="2345"/>
      <c r="C663" s="2345"/>
      <c r="D663" s="2345"/>
      <c r="E663" s="2345"/>
      <c r="F663" s="2345"/>
      <c r="G663" s="2345"/>
      <c r="H663" s="2345"/>
    </row>
    <row r="664" spans="1:8" s="2344" customFormat="1" ht="15.75" customHeight="1">
      <c r="A664" s="2345"/>
      <c r="B664" s="2345"/>
      <c r="C664" s="2345"/>
      <c r="D664" s="2345"/>
      <c r="E664" s="2345"/>
      <c r="F664" s="2345"/>
      <c r="G664" s="2345"/>
      <c r="H664" s="2345"/>
    </row>
    <row r="665" spans="1:8" s="2344" customFormat="1" ht="15.75" customHeight="1">
      <c r="A665" s="2345"/>
      <c r="B665" s="2345"/>
      <c r="C665" s="2345"/>
      <c r="D665" s="2345"/>
      <c r="E665" s="2345"/>
      <c r="F665" s="2345"/>
      <c r="G665" s="2345"/>
      <c r="H665" s="2345"/>
    </row>
    <row r="666" spans="1:8" s="2344" customFormat="1" ht="15.75" customHeight="1">
      <c r="A666" s="2345"/>
      <c r="B666" s="2345"/>
      <c r="C666" s="2345"/>
      <c r="D666" s="2345"/>
      <c r="E666" s="2345"/>
      <c r="F666" s="2345"/>
      <c r="G666" s="2345"/>
      <c r="H666" s="2345"/>
    </row>
    <row r="667" spans="1:8" s="2344" customFormat="1" ht="15.75" customHeight="1">
      <c r="A667" s="2345"/>
      <c r="B667" s="2345"/>
      <c r="C667" s="2345"/>
      <c r="D667" s="2345"/>
      <c r="E667" s="2345"/>
      <c r="F667" s="2345"/>
      <c r="G667" s="2345"/>
      <c r="H667" s="2345"/>
    </row>
    <row r="668" spans="1:8" s="2344" customFormat="1" ht="15.75" customHeight="1">
      <c r="A668" s="2345"/>
      <c r="B668" s="2345"/>
      <c r="C668" s="2345"/>
      <c r="D668" s="2345"/>
      <c r="E668" s="2345"/>
      <c r="F668" s="2345"/>
      <c r="G668" s="2345"/>
      <c r="H668" s="2345"/>
    </row>
    <row r="669" spans="1:8" s="2344" customFormat="1" ht="15.75" customHeight="1">
      <c r="A669" s="2345"/>
      <c r="B669" s="2345"/>
      <c r="C669" s="2345"/>
      <c r="D669" s="2345"/>
      <c r="E669" s="2345"/>
      <c r="F669" s="2345"/>
      <c r="G669" s="2345"/>
      <c r="H669" s="2345"/>
    </row>
    <row r="670" spans="1:8" s="2344" customFormat="1" ht="15.75" customHeight="1">
      <c r="A670" s="2345"/>
      <c r="B670" s="2345"/>
      <c r="C670" s="2345"/>
      <c r="D670" s="2345"/>
      <c r="E670" s="2345"/>
      <c r="F670" s="2345"/>
      <c r="G670" s="2345"/>
      <c r="H670" s="2345"/>
    </row>
    <row r="671" spans="1:8" s="2344" customFormat="1" ht="15.75" customHeight="1">
      <c r="A671" s="2345"/>
      <c r="B671" s="2345"/>
      <c r="C671" s="2345"/>
      <c r="D671" s="2345"/>
      <c r="E671" s="2345"/>
      <c r="F671" s="2345"/>
      <c r="G671" s="2345"/>
      <c r="H671" s="2345"/>
    </row>
    <row r="672" spans="1:8" s="2344" customFormat="1" ht="15.75" customHeight="1">
      <c r="A672" s="2345"/>
      <c r="B672" s="2345"/>
      <c r="C672" s="2345"/>
      <c r="D672" s="2345"/>
      <c r="E672" s="2345"/>
      <c r="F672" s="2345"/>
      <c r="G672" s="2345"/>
      <c r="H672" s="2345"/>
    </row>
    <row r="673" spans="1:8" s="2344" customFormat="1" ht="15.75" customHeight="1">
      <c r="A673" s="2345"/>
      <c r="B673" s="2345"/>
      <c r="C673" s="2345"/>
      <c r="D673" s="2345"/>
      <c r="E673" s="2345"/>
      <c r="F673" s="2345"/>
      <c r="G673" s="2345"/>
      <c r="H673" s="2345"/>
    </row>
    <row r="674" spans="1:8" s="2344" customFormat="1" ht="15.75" customHeight="1">
      <c r="A674" s="2345"/>
      <c r="B674" s="2345"/>
      <c r="C674" s="2345"/>
      <c r="D674" s="2345"/>
      <c r="E674" s="2345"/>
      <c r="F674" s="2345"/>
      <c r="G674" s="2345"/>
      <c r="H674" s="2345"/>
    </row>
    <row r="675" spans="1:8" s="2344" customFormat="1" ht="15.75" customHeight="1">
      <c r="A675" s="2345"/>
      <c r="B675" s="2345"/>
      <c r="C675" s="2345"/>
      <c r="D675" s="2345"/>
      <c r="E675" s="2345"/>
      <c r="F675" s="2345"/>
      <c r="G675" s="2345"/>
      <c r="H675" s="2345"/>
    </row>
    <row r="676" spans="1:8" s="2344" customFormat="1" ht="15.75" customHeight="1">
      <c r="A676" s="2345"/>
      <c r="B676" s="2345"/>
      <c r="C676" s="2345"/>
      <c r="D676" s="2345"/>
      <c r="E676" s="2345"/>
      <c r="F676" s="2345"/>
      <c r="G676" s="2345"/>
      <c r="H676" s="2345"/>
    </row>
    <row r="677" spans="1:8" s="2344" customFormat="1" ht="15.75" customHeight="1">
      <c r="A677" s="2345"/>
      <c r="B677" s="2345"/>
      <c r="C677" s="2345"/>
      <c r="D677" s="2345"/>
      <c r="E677" s="2345"/>
      <c r="F677" s="2345"/>
      <c r="G677" s="2345"/>
      <c r="H677" s="2345"/>
    </row>
    <row r="678" spans="1:8" s="2344" customFormat="1" ht="15.75" customHeight="1">
      <c r="A678" s="2345"/>
      <c r="B678" s="2345"/>
      <c r="C678" s="2345"/>
      <c r="D678" s="2345"/>
      <c r="E678" s="2345"/>
      <c r="F678" s="2345"/>
      <c r="G678" s="2345"/>
      <c r="H678" s="2345"/>
    </row>
    <row r="679" spans="1:8" s="2344" customFormat="1" ht="15.75" customHeight="1">
      <c r="A679" s="2345"/>
      <c r="B679" s="2345"/>
      <c r="C679" s="2345"/>
      <c r="D679" s="2345"/>
      <c r="E679" s="2345"/>
      <c r="F679" s="2345"/>
      <c r="G679" s="2345"/>
      <c r="H679" s="2345"/>
    </row>
    <row r="680" spans="1:8" s="2344" customFormat="1" ht="15.75" customHeight="1">
      <c r="A680" s="2345"/>
      <c r="B680" s="2345"/>
      <c r="C680" s="2345"/>
      <c r="D680" s="2345"/>
      <c r="E680" s="2345"/>
      <c r="F680" s="2345"/>
      <c r="G680" s="2345"/>
      <c r="H680" s="2345"/>
    </row>
    <row r="681" spans="1:8" s="2344" customFormat="1" ht="15.75" customHeight="1">
      <c r="A681" s="2345"/>
      <c r="B681" s="2345"/>
      <c r="C681" s="2345"/>
      <c r="D681" s="2345"/>
      <c r="E681" s="2345"/>
      <c r="F681" s="2345"/>
      <c r="G681" s="2345"/>
      <c r="H681" s="2345"/>
    </row>
    <row r="682" spans="1:8" s="2344" customFormat="1" ht="15.75" customHeight="1">
      <c r="A682" s="2345"/>
      <c r="B682" s="2345"/>
      <c r="C682" s="2345"/>
      <c r="D682" s="2345"/>
      <c r="E682" s="2345"/>
      <c r="F682" s="2345"/>
      <c r="G682" s="2345"/>
      <c r="H682" s="2345"/>
    </row>
    <row r="683" spans="1:8" s="2344" customFormat="1" ht="15.75" customHeight="1">
      <c r="A683" s="2345"/>
      <c r="B683" s="2345"/>
      <c r="C683" s="2345"/>
      <c r="D683" s="2345"/>
      <c r="E683" s="2345"/>
      <c r="F683" s="2345"/>
      <c r="G683" s="2345"/>
      <c r="H683" s="2345"/>
    </row>
    <row r="684" spans="1:8" s="2344" customFormat="1" ht="15.75" customHeight="1">
      <c r="A684" s="2345"/>
      <c r="B684" s="2345"/>
      <c r="C684" s="2345"/>
      <c r="D684" s="2345"/>
      <c r="E684" s="2345"/>
      <c r="F684" s="2345"/>
      <c r="G684" s="2345"/>
      <c r="H684" s="2345"/>
    </row>
    <row r="685" spans="1:8" s="2344" customFormat="1" ht="15.75" customHeight="1">
      <c r="A685" s="2345"/>
      <c r="B685" s="2345"/>
      <c r="C685" s="2345"/>
      <c r="D685" s="2345"/>
      <c r="E685" s="2345"/>
      <c r="F685" s="2345"/>
      <c r="G685" s="2345"/>
      <c r="H685" s="2345"/>
    </row>
    <row r="686" spans="1:8" s="2344" customFormat="1" ht="15.75" customHeight="1">
      <c r="A686" s="2345"/>
      <c r="B686" s="2345"/>
      <c r="C686" s="2345"/>
      <c r="D686" s="2345"/>
      <c r="E686" s="2345"/>
      <c r="F686" s="2345"/>
      <c r="G686" s="2345"/>
      <c r="H686" s="2345"/>
    </row>
    <row r="687" spans="1:8" s="2344" customFormat="1" ht="15.75" customHeight="1">
      <c r="A687" s="2345"/>
      <c r="B687" s="2345"/>
      <c r="C687" s="2345"/>
      <c r="D687" s="2345"/>
      <c r="E687" s="2345"/>
      <c r="F687" s="2345"/>
      <c r="G687" s="2345"/>
      <c r="H687" s="2345"/>
    </row>
    <row r="688" spans="1:8" s="2344" customFormat="1" ht="15.75" customHeight="1">
      <c r="A688" s="2345"/>
      <c r="B688" s="2345"/>
      <c r="C688" s="2345"/>
      <c r="D688" s="2345"/>
      <c r="E688" s="2345"/>
      <c r="F688" s="2345"/>
      <c r="G688" s="2345"/>
      <c r="H688" s="2345"/>
    </row>
    <row r="689" spans="1:8" s="2344" customFormat="1" ht="15.75" customHeight="1">
      <c r="A689" s="2345"/>
      <c r="B689" s="2345"/>
      <c r="C689" s="2345"/>
      <c r="D689" s="2345"/>
      <c r="E689" s="2345"/>
      <c r="F689" s="2345"/>
      <c r="G689" s="2345"/>
      <c r="H689" s="2345"/>
    </row>
    <row r="690" spans="1:8" s="2344" customFormat="1" ht="15.75" customHeight="1">
      <c r="A690" s="2345"/>
      <c r="B690" s="2345"/>
      <c r="C690" s="2345"/>
      <c r="D690" s="2345"/>
      <c r="E690" s="2345"/>
      <c r="F690" s="2345"/>
      <c r="G690" s="2345"/>
      <c r="H690" s="2345"/>
    </row>
    <row r="691" spans="1:8" s="2344" customFormat="1" ht="15.75" customHeight="1">
      <c r="A691" s="2345"/>
      <c r="B691" s="2345"/>
      <c r="C691" s="2345"/>
      <c r="D691" s="2345"/>
      <c r="E691" s="2345"/>
      <c r="F691" s="2345"/>
      <c r="G691" s="2345"/>
      <c r="H691" s="2345"/>
    </row>
    <row r="692" spans="1:8" s="2344" customFormat="1" ht="15.75" customHeight="1">
      <c r="A692" s="2345"/>
      <c r="B692" s="2345"/>
      <c r="C692" s="2345"/>
      <c r="D692" s="2345"/>
      <c r="E692" s="2345"/>
      <c r="F692" s="2345"/>
      <c r="G692" s="2345"/>
      <c r="H692" s="2345"/>
    </row>
    <row r="693" spans="1:8" s="2344" customFormat="1" ht="15.75" customHeight="1">
      <c r="A693" s="2345"/>
      <c r="B693" s="2345"/>
      <c r="C693" s="2345"/>
      <c r="D693" s="2345"/>
      <c r="E693" s="2345"/>
      <c r="F693" s="2345"/>
      <c r="G693" s="2345"/>
      <c r="H693" s="2345"/>
    </row>
    <row r="694" spans="1:8" s="2344" customFormat="1" ht="15.75" customHeight="1">
      <c r="A694" s="2345"/>
      <c r="B694" s="2345"/>
      <c r="C694" s="2345"/>
      <c r="D694" s="2345"/>
      <c r="E694" s="2345"/>
      <c r="F694" s="2345"/>
      <c r="G694" s="2345"/>
      <c r="H694" s="2345"/>
    </row>
    <row r="695" spans="1:8" s="2344" customFormat="1" ht="15.75" customHeight="1">
      <c r="A695" s="2345"/>
      <c r="B695" s="2345"/>
      <c r="C695" s="2345"/>
      <c r="D695" s="2345"/>
      <c r="E695" s="2345"/>
      <c r="F695" s="2345"/>
      <c r="G695" s="2345"/>
      <c r="H695" s="2345"/>
    </row>
    <row r="696" spans="1:8" s="2344" customFormat="1" ht="15.75" customHeight="1">
      <c r="A696" s="2345"/>
      <c r="B696" s="2345"/>
      <c r="C696" s="2345"/>
      <c r="D696" s="2345"/>
      <c r="E696" s="2345"/>
      <c r="F696" s="2345"/>
      <c r="G696" s="2345"/>
      <c r="H696" s="2345"/>
    </row>
    <row r="697" spans="1:8" s="2344" customFormat="1" ht="15.75" customHeight="1">
      <c r="A697" s="2345"/>
      <c r="B697" s="2345"/>
      <c r="C697" s="2345"/>
      <c r="D697" s="2345"/>
      <c r="E697" s="2345"/>
      <c r="F697" s="2345"/>
      <c r="G697" s="2345"/>
      <c r="H697" s="2345"/>
    </row>
    <row r="698" spans="1:8" s="2344" customFormat="1" ht="15.75" customHeight="1">
      <c r="A698" s="2345"/>
      <c r="B698" s="2345"/>
      <c r="C698" s="2345"/>
      <c r="D698" s="2345"/>
      <c r="E698" s="2345"/>
      <c r="F698" s="2345"/>
      <c r="G698" s="2345"/>
      <c r="H698" s="2345"/>
    </row>
    <row r="699" spans="1:8" s="2344" customFormat="1" ht="15.75" customHeight="1">
      <c r="A699" s="2345"/>
      <c r="B699" s="2345"/>
      <c r="C699" s="2345"/>
      <c r="D699" s="2345"/>
      <c r="E699" s="2345"/>
      <c r="F699" s="2345"/>
      <c r="G699" s="2345"/>
      <c r="H699" s="2345"/>
    </row>
    <row r="700" spans="1:8" s="2344" customFormat="1" ht="15.75" customHeight="1">
      <c r="A700" s="2345"/>
      <c r="B700" s="2345"/>
      <c r="C700" s="2345"/>
      <c r="D700" s="2345"/>
      <c r="E700" s="2345"/>
      <c r="F700" s="2345"/>
      <c r="G700" s="2345"/>
      <c r="H700" s="2345"/>
    </row>
    <row r="701" spans="1:8" s="2344" customFormat="1" ht="15.75" customHeight="1">
      <c r="A701" s="2345"/>
      <c r="B701" s="2345"/>
      <c r="C701" s="2345"/>
      <c r="D701" s="2345"/>
      <c r="E701" s="2345"/>
      <c r="F701" s="2345"/>
      <c r="G701" s="2345"/>
      <c r="H701" s="2345"/>
    </row>
    <row r="702" spans="1:8" s="2344" customFormat="1" ht="15.75" customHeight="1">
      <c r="A702" s="2345"/>
      <c r="B702" s="2345"/>
      <c r="C702" s="2345"/>
      <c r="D702" s="2345"/>
      <c r="E702" s="2345"/>
      <c r="F702" s="2345"/>
      <c r="G702" s="2345"/>
      <c r="H702" s="2345"/>
    </row>
    <row r="703" spans="1:8" s="2344" customFormat="1" ht="15.75" customHeight="1">
      <c r="A703" s="2345"/>
      <c r="B703" s="2345"/>
      <c r="C703" s="2345"/>
      <c r="D703" s="2345"/>
      <c r="E703" s="2345"/>
      <c r="F703" s="2345"/>
      <c r="G703" s="2345"/>
      <c r="H703" s="2345"/>
    </row>
    <row r="704" spans="1:8" s="2344" customFormat="1" ht="15.75" customHeight="1">
      <c r="A704" s="2345"/>
      <c r="B704" s="2345"/>
      <c r="C704" s="2345"/>
      <c r="D704" s="2345"/>
      <c r="E704" s="2345"/>
      <c r="F704" s="2345"/>
      <c r="G704" s="2345"/>
      <c r="H704" s="2345"/>
    </row>
    <row r="705" spans="1:8" s="2344" customFormat="1" ht="15.75" customHeight="1">
      <c r="A705" s="2345"/>
      <c r="B705" s="2345"/>
      <c r="C705" s="2345"/>
      <c r="D705" s="2345"/>
      <c r="E705" s="2345"/>
      <c r="F705" s="2345"/>
      <c r="G705" s="2345"/>
      <c r="H705" s="2345"/>
    </row>
    <row r="706" spans="1:8" s="2344" customFormat="1" ht="15.75" customHeight="1">
      <c r="A706" s="2345"/>
      <c r="B706" s="2345"/>
      <c r="C706" s="2345"/>
      <c r="D706" s="2345"/>
      <c r="E706" s="2345"/>
      <c r="F706" s="2345"/>
      <c r="G706" s="2345"/>
      <c r="H706" s="2345"/>
    </row>
    <row r="707" spans="1:8" s="2344" customFormat="1" ht="15.75" customHeight="1">
      <c r="A707" s="2345"/>
      <c r="B707" s="2345"/>
      <c r="C707" s="2345"/>
      <c r="D707" s="2345"/>
      <c r="E707" s="2345"/>
      <c r="F707" s="2345"/>
      <c r="G707" s="2345"/>
      <c r="H707" s="2345"/>
    </row>
    <row r="708" spans="1:8" s="2344" customFormat="1" ht="15.75" customHeight="1">
      <c r="A708" s="2345"/>
      <c r="B708" s="2345"/>
      <c r="C708" s="2345"/>
      <c r="D708" s="2345"/>
      <c r="E708" s="2345"/>
      <c r="F708" s="2345"/>
      <c r="G708" s="2345"/>
      <c r="H708" s="2345"/>
    </row>
    <row r="709" spans="1:8" s="2344" customFormat="1" ht="15.75" customHeight="1">
      <c r="A709" s="2345"/>
      <c r="B709" s="2345"/>
      <c r="C709" s="2345"/>
      <c r="D709" s="2345"/>
      <c r="E709" s="2345"/>
      <c r="F709" s="2345"/>
      <c r="G709" s="2345"/>
      <c r="H709" s="2345"/>
    </row>
    <row r="710" spans="1:8" s="2344" customFormat="1" ht="15.75" customHeight="1">
      <c r="A710" s="2345"/>
      <c r="B710" s="2345"/>
      <c r="C710" s="2345"/>
      <c r="D710" s="2345"/>
      <c r="E710" s="2345"/>
      <c r="F710" s="2345"/>
      <c r="G710" s="2345"/>
      <c r="H710" s="2345"/>
    </row>
    <row r="711" spans="1:8" s="2344" customFormat="1" ht="15.75" customHeight="1">
      <c r="A711" s="2345"/>
      <c r="B711" s="2345"/>
      <c r="C711" s="2345"/>
      <c r="D711" s="2345"/>
      <c r="E711" s="2345"/>
      <c r="F711" s="2345"/>
      <c r="G711" s="2345"/>
      <c r="H711" s="2345"/>
    </row>
    <row r="712" spans="1:8" s="2344" customFormat="1" ht="15.75" customHeight="1">
      <c r="A712" s="2345"/>
      <c r="B712" s="2345"/>
      <c r="C712" s="2345"/>
      <c r="D712" s="2345"/>
      <c r="E712" s="2345"/>
      <c r="F712" s="2345"/>
      <c r="G712" s="2345"/>
      <c r="H712" s="2345"/>
    </row>
    <row r="713" spans="1:8" s="2344" customFormat="1" ht="15.75" customHeight="1">
      <c r="A713" s="2345"/>
      <c r="B713" s="2345"/>
      <c r="C713" s="2345"/>
      <c r="D713" s="2345"/>
      <c r="E713" s="2345"/>
      <c r="F713" s="2345"/>
      <c r="G713" s="2345"/>
      <c r="H713" s="2345"/>
    </row>
    <row r="714" spans="1:8" s="2344" customFormat="1" ht="15.75" customHeight="1">
      <c r="A714" s="2345"/>
      <c r="B714" s="2345"/>
      <c r="C714" s="2345"/>
      <c r="D714" s="2345"/>
      <c r="E714" s="2345"/>
      <c r="F714" s="2345"/>
      <c r="G714" s="2345"/>
      <c r="H714" s="2345"/>
    </row>
    <row r="715" spans="1:8" s="2344" customFormat="1" ht="15.75" customHeight="1">
      <c r="A715" s="2345"/>
      <c r="B715" s="2345"/>
      <c r="C715" s="2345"/>
      <c r="D715" s="2345"/>
      <c r="E715" s="2345"/>
      <c r="F715" s="2345"/>
      <c r="G715" s="2345"/>
      <c r="H715" s="2345"/>
    </row>
    <row r="716" spans="1:8" s="2344" customFormat="1" ht="15.75" customHeight="1">
      <c r="A716" s="2345"/>
      <c r="B716" s="2345"/>
      <c r="C716" s="2345"/>
      <c r="D716" s="2345"/>
      <c r="E716" s="2345"/>
      <c r="F716" s="2345"/>
      <c r="G716" s="2345"/>
      <c r="H716" s="2345"/>
    </row>
    <row r="717" spans="1:8" s="2344" customFormat="1" ht="15.75" customHeight="1">
      <c r="A717" s="2345"/>
      <c r="B717" s="2345"/>
      <c r="C717" s="2345"/>
      <c r="D717" s="2345"/>
      <c r="E717" s="2345"/>
      <c r="F717" s="2345"/>
      <c r="G717" s="2345"/>
      <c r="H717" s="2345"/>
    </row>
    <row r="718" spans="1:8" s="2344" customFormat="1" ht="15.75" customHeight="1">
      <c r="A718" s="2345"/>
      <c r="B718" s="2345"/>
      <c r="C718" s="2345"/>
      <c r="D718" s="2345"/>
      <c r="E718" s="2345"/>
      <c r="F718" s="2345"/>
      <c r="G718" s="2345"/>
      <c r="H718" s="2345"/>
    </row>
    <row r="719" spans="1:8" s="2344" customFormat="1" ht="15.75" customHeight="1">
      <c r="A719" s="2345"/>
      <c r="B719" s="2345"/>
      <c r="C719" s="2345"/>
      <c r="D719" s="2345"/>
      <c r="E719" s="2345"/>
      <c r="F719" s="2345"/>
      <c r="G719" s="2345"/>
      <c r="H719" s="2345"/>
    </row>
    <row r="720" spans="1:8" s="2344" customFormat="1" ht="15.75" customHeight="1">
      <c r="A720" s="2345"/>
      <c r="B720" s="2345"/>
      <c r="C720" s="2345"/>
      <c r="D720" s="2345"/>
      <c r="E720" s="2345"/>
      <c r="F720" s="2345"/>
      <c r="G720" s="2345"/>
      <c r="H720" s="2345"/>
    </row>
    <row r="721" spans="1:8" s="2344" customFormat="1" ht="15.75" customHeight="1">
      <c r="A721" s="2345"/>
      <c r="B721" s="2345"/>
      <c r="C721" s="2345"/>
      <c r="D721" s="2345"/>
      <c r="E721" s="2345"/>
      <c r="F721" s="2345"/>
      <c r="G721" s="2345"/>
      <c r="H721" s="2345"/>
    </row>
    <row r="722" spans="1:8" s="2344" customFormat="1" ht="15.75" customHeight="1">
      <c r="A722" s="2345"/>
      <c r="B722" s="2345"/>
      <c r="C722" s="2345"/>
      <c r="D722" s="2345"/>
      <c r="E722" s="2345"/>
      <c r="F722" s="2345"/>
      <c r="G722" s="2345"/>
      <c r="H722" s="2345"/>
    </row>
    <row r="723" spans="1:8" s="2344" customFormat="1" ht="15.75" customHeight="1">
      <c r="A723" s="2345"/>
      <c r="B723" s="2345"/>
      <c r="C723" s="2345"/>
      <c r="D723" s="2345"/>
      <c r="E723" s="2345"/>
      <c r="F723" s="2345"/>
      <c r="G723" s="2345"/>
      <c r="H723" s="2345"/>
    </row>
    <row r="724" spans="1:8" s="2344" customFormat="1" ht="15.75" customHeight="1">
      <c r="A724" s="2345"/>
      <c r="B724" s="2345"/>
      <c r="C724" s="2345"/>
      <c r="D724" s="2345"/>
      <c r="E724" s="2345"/>
      <c r="F724" s="2345"/>
      <c r="G724" s="2345"/>
      <c r="H724" s="2345"/>
    </row>
    <row r="725" spans="1:8" s="2344" customFormat="1" ht="15.75" customHeight="1">
      <c r="A725" s="2345"/>
      <c r="B725" s="2345"/>
      <c r="C725" s="2345"/>
      <c r="D725" s="2345"/>
      <c r="E725" s="2345"/>
      <c r="F725" s="2345"/>
      <c r="G725" s="2345"/>
      <c r="H725" s="2345"/>
    </row>
    <row r="726" spans="1:8" s="2344" customFormat="1" ht="15.75" customHeight="1">
      <c r="A726" s="2345"/>
      <c r="B726" s="2345"/>
      <c r="C726" s="2345"/>
      <c r="D726" s="2345"/>
      <c r="E726" s="2345"/>
      <c r="F726" s="2345"/>
      <c r="G726" s="2345"/>
      <c r="H726" s="2345"/>
    </row>
    <row r="727" spans="1:8" s="2344" customFormat="1" ht="15.75" customHeight="1">
      <c r="A727" s="2345"/>
      <c r="B727" s="2345"/>
      <c r="C727" s="2345"/>
      <c r="D727" s="2345"/>
      <c r="E727" s="2345"/>
      <c r="F727" s="2345"/>
      <c r="G727" s="2345"/>
      <c r="H727" s="2345"/>
    </row>
    <row r="728" spans="1:8" s="2344" customFormat="1" ht="15.75" customHeight="1">
      <c r="A728" s="2345"/>
      <c r="B728" s="2345"/>
      <c r="C728" s="2345"/>
      <c r="D728" s="2345"/>
      <c r="E728" s="2345"/>
      <c r="F728" s="2345"/>
      <c r="G728" s="2345"/>
      <c r="H728" s="2345"/>
    </row>
    <row r="729" spans="1:8" s="2344" customFormat="1" ht="15.75" customHeight="1">
      <c r="A729" s="2345"/>
      <c r="B729" s="2345"/>
      <c r="C729" s="2345"/>
      <c r="D729" s="2345"/>
      <c r="E729" s="2345"/>
      <c r="F729" s="2345"/>
      <c r="G729" s="2345"/>
      <c r="H729" s="2345"/>
    </row>
    <row r="730" spans="1:8" s="2344" customFormat="1" ht="15.75" customHeight="1">
      <c r="A730" s="2345"/>
      <c r="B730" s="2345"/>
      <c r="C730" s="2345"/>
      <c r="D730" s="2345"/>
      <c r="E730" s="2345"/>
      <c r="F730" s="2345"/>
      <c r="G730" s="2345"/>
      <c r="H730" s="2345"/>
    </row>
    <row r="731" spans="1:8" s="2344" customFormat="1" ht="15.75" customHeight="1">
      <c r="A731" s="2345"/>
      <c r="B731" s="2345"/>
      <c r="C731" s="2345"/>
      <c r="D731" s="2345"/>
      <c r="E731" s="2345"/>
      <c r="F731" s="2345"/>
      <c r="G731" s="2345"/>
      <c r="H731" s="2345"/>
    </row>
    <row r="732" spans="1:8" s="2344" customFormat="1" ht="15.75" customHeight="1">
      <c r="A732" s="2345"/>
      <c r="B732" s="2345"/>
      <c r="C732" s="2345"/>
      <c r="D732" s="2345"/>
      <c r="E732" s="2345"/>
      <c r="F732" s="2345"/>
      <c r="G732" s="2345"/>
      <c r="H732" s="2345"/>
    </row>
    <row r="733" spans="1:8" s="2344" customFormat="1" ht="15.75" customHeight="1">
      <c r="A733" s="2345"/>
      <c r="B733" s="2345"/>
      <c r="C733" s="2345"/>
      <c r="D733" s="2345"/>
      <c r="E733" s="2345"/>
      <c r="F733" s="2345"/>
      <c r="G733" s="2345"/>
      <c r="H733" s="2345"/>
    </row>
    <row r="734" spans="1:8" s="2344" customFormat="1" ht="15.75" customHeight="1">
      <c r="A734" s="2345"/>
      <c r="B734" s="2345"/>
      <c r="C734" s="2345"/>
      <c r="D734" s="2345"/>
      <c r="E734" s="2345"/>
      <c r="F734" s="2345"/>
      <c r="G734" s="2345"/>
      <c r="H734" s="2345"/>
    </row>
    <row r="735" spans="1:8" s="2344" customFormat="1" ht="15.75" customHeight="1">
      <c r="A735" s="2345"/>
      <c r="B735" s="2345"/>
      <c r="C735" s="2345"/>
      <c r="D735" s="2345"/>
      <c r="E735" s="2345"/>
      <c r="F735" s="2345"/>
      <c r="G735" s="2345"/>
      <c r="H735" s="2345"/>
    </row>
    <row r="736" spans="1:8" s="2344" customFormat="1" ht="15.75" customHeight="1">
      <c r="A736" s="2345"/>
      <c r="B736" s="2345"/>
      <c r="C736" s="2345"/>
      <c r="D736" s="2345"/>
      <c r="E736" s="2345"/>
      <c r="F736" s="2345"/>
      <c r="G736" s="2345"/>
      <c r="H736" s="2345"/>
    </row>
    <row r="737" spans="1:8" s="2344" customFormat="1" ht="15.75" customHeight="1">
      <c r="A737" s="2345"/>
      <c r="B737" s="2345"/>
      <c r="C737" s="2345"/>
      <c r="D737" s="2345"/>
      <c r="E737" s="2345"/>
      <c r="F737" s="2345"/>
      <c r="G737" s="2345"/>
      <c r="H737" s="2345"/>
    </row>
    <row r="738" spans="1:8" s="2344" customFormat="1" ht="15.75" customHeight="1">
      <c r="A738" s="2345"/>
      <c r="B738" s="2345"/>
      <c r="C738" s="2345"/>
      <c r="D738" s="2345"/>
      <c r="E738" s="2345"/>
      <c r="F738" s="2345"/>
      <c r="G738" s="2345"/>
      <c r="H738" s="2345"/>
    </row>
    <row r="739" spans="1:8" s="2344" customFormat="1" ht="15.75" customHeight="1">
      <c r="A739" s="2345"/>
      <c r="B739" s="2345"/>
      <c r="C739" s="2345"/>
      <c r="D739" s="2345"/>
      <c r="E739" s="2345"/>
      <c r="F739" s="2345"/>
      <c r="G739" s="2345"/>
      <c r="H739" s="2345"/>
    </row>
    <row r="740" spans="1:8" s="2344" customFormat="1" ht="15.75" customHeight="1">
      <c r="A740" s="2345"/>
      <c r="B740" s="2345"/>
      <c r="C740" s="2345"/>
      <c r="D740" s="2345"/>
      <c r="E740" s="2345"/>
      <c r="F740" s="2345"/>
      <c r="G740" s="2345"/>
      <c r="H740" s="2345"/>
    </row>
    <row r="741" spans="1:8" s="2344" customFormat="1" ht="15.75" customHeight="1">
      <c r="A741" s="2345"/>
      <c r="B741" s="2345"/>
      <c r="C741" s="2345"/>
      <c r="D741" s="2345"/>
      <c r="E741" s="2345"/>
      <c r="F741" s="2345"/>
      <c r="G741" s="2345"/>
      <c r="H741" s="2345"/>
    </row>
    <row r="742" spans="1:8" s="2344" customFormat="1" ht="15.75" customHeight="1">
      <c r="A742" s="2345"/>
      <c r="B742" s="2345"/>
      <c r="C742" s="2345"/>
      <c r="D742" s="2345"/>
      <c r="E742" s="2345"/>
      <c r="F742" s="2345"/>
      <c r="G742" s="2345"/>
      <c r="H742" s="2345"/>
    </row>
    <row r="743" spans="1:8" s="2344" customFormat="1" ht="15.75" customHeight="1">
      <c r="A743" s="2345"/>
      <c r="B743" s="2345"/>
      <c r="C743" s="2345"/>
      <c r="D743" s="2345"/>
      <c r="E743" s="2345"/>
      <c r="F743" s="2345"/>
      <c r="G743" s="2345"/>
      <c r="H743" s="2345"/>
    </row>
    <row r="744" spans="1:8" s="2344" customFormat="1" ht="15.75" customHeight="1">
      <c r="A744" s="2345"/>
      <c r="B744" s="2345"/>
      <c r="C744" s="2345"/>
      <c r="D744" s="2345"/>
      <c r="E744" s="2345"/>
      <c r="F744" s="2345"/>
      <c r="G744" s="2345"/>
      <c r="H744" s="2345"/>
    </row>
    <row r="745" spans="1:8" s="2344" customFormat="1" ht="15.75" customHeight="1">
      <c r="A745" s="2345"/>
      <c r="B745" s="2345"/>
      <c r="C745" s="2345"/>
      <c r="D745" s="2345"/>
      <c r="E745" s="2345"/>
      <c r="F745" s="2345"/>
      <c r="G745" s="2345"/>
      <c r="H745" s="2345"/>
    </row>
    <row r="746" spans="1:8" s="2344" customFormat="1" ht="15.75" customHeight="1">
      <c r="A746" s="2345"/>
      <c r="B746" s="2345"/>
      <c r="C746" s="2345"/>
      <c r="D746" s="2345"/>
      <c r="E746" s="2345"/>
      <c r="F746" s="2345"/>
      <c r="G746" s="2345"/>
      <c r="H746" s="2345"/>
    </row>
    <row r="747" spans="1:8" s="2344" customFormat="1" ht="15.75" customHeight="1">
      <c r="A747" s="2345"/>
      <c r="B747" s="2345"/>
      <c r="C747" s="2345"/>
      <c r="D747" s="2345"/>
      <c r="E747" s="2345"/>
      <c r="F747" s="2345"/>
      <c r="G747" s="2345"/>
      <c r="H747" s="2345"/>
    </row>
    <row r="748" spans="1:8" s="2344" customFormat="1" ht="15.75" customHeight="1">
      <c r="A748" s="2345"/>
      <c r="B748" s="2345"/>
      <c r="C748" s="2345"/>
      <c r="D748" s="2345"/>
      <c r="E748" s="2345"/>
      <c r="F748" s="2345"/>
      <c r="G748" s="2345"/>
      <c r="H748" s="2345"/>
    </row>
    <row r="749" spans="1:8" s="2344" customFormat="1" ht="15.75" customHeight="1">
      <c r="A749" s="2345"/>
      <c r="B749" s="2345"/>
      <c r="C749" s="2345"/>
      <c r="D749" s="2345"/>
      <c r="E749" s="2345"/>
      <c r="F749" s="2345"/>
      <c r="G749" s="2345"/>
      <c r="H749" s="2345"/>
    </row>
    <row r="750" spans="1:8" s="2344" customFormat="1" ht="15.75" customHeight="1">
      <c r="A750" s="2345"/>
      <c r="B750" s="2345"/>
      <c r="C750" s="2345"/>
      <c r="D750" s="2345"/>
      <c r="E750" s="2345"/>
      <c r="F750" s="2345"/>
      <c r="G750" s="2345"/>
      <c r="H750" s="2345"/>
    </row>
    <row r="751" spans="1:8" s="2344" customFormat="1" ht="15.75" customHeight="1">
      <c r="A751" s="2345"/>
      <c r="B751" s="2345"/>
      <c r="C751" s="2345"/>
      <c r="D751" s="2345"/>
      <c r="E751" s="2345"/>
      <c r="F751" s="2345"/>
      <c r="G751" s="2345"/>
      <c r="H751" s="2345"/>
    </row>
    <row r="752" spans="1:8" s="2344" customFormat="1" ht="15.75" customHeight="1">
      <c r="A752" s="2345"/>
      <c r="B752" s="2345"/>
      <c r="C752" s="2345"/>
      <c r="D752" s="2345"/>
      <c r="E752" s="2345"/>
      <c r="F752" s="2345"/>
      <c r="G752" s="2345"/>
      <c r="H752" s="2345"/>
    </row>
    <row r="753" spans="1:8" s="2344" customFormat="1" ht="15.75" customHeight="1">
      <c r="A753" s="2345"/>
      <c r="B753" s="2345"/>
      <c r="C753" s="2345"/>
      <c r="D753" s="2345"/>
      <c r="E753" s="2345"/>
      <c r="F753" s="2345"/>
      <c r="G753" s="2345"/>
      <c r="H753" s="2345"/>
    </row>
    <row r="754" spans="1:8" s="2344" customFormat="1" ht="15.75" customHeight="1">
      <c r="A754" s="2345"/>
      <c r="B754" s="2345"/>
      <c r="C754" s="2345"/>
      <c r="D754" s="2345"/>
      <c r="E754" s="2345"/>
      <c r="F754" s="2345"/>
      <c r="G754" s="2345"/>
      <c r="H754" s="2345"/>
    </row>
    <row r="755" spans="1:8" s="2344" customFormat="1" ht="15.75" customHeight="1">
      <c r="A755" s="2345"/>
      <c r="B755" s="2345"/>
      <c r="C755" s="2345"/>
      <c r="D755" s="2345"/>
      <c r="E755" s="2345"/>
      <c r="F755" s="2345"/>
      <c r="G755" s="2345"/>
      <c r="H755" s="2345"/>
    </row>
    <row r="756" spans="1:8" s="2344" customFormat="1" ht="15.75" customHeight="1">
      <c r="A756" s="2345"/>
      <c r="B756" s="2345"/>
      <c r="C756" s="2345"/>
      <c r="D756" s="2345"/>
      <c r="E756" s="2345"/>
      <c r="F756" s="2345"/>
      <c r="G756" s="2345"/>
      <c r="H756" s="2345"/>
    </row>
    <row r="757" spans="1:8" s="2344" customFormat="1" ht="15.75" customHeight="1">
      <c r="A757" s="2345"/>
      <c r="B757" s="2345"/>
      <c r="C757" s="2345"/>
      <c r="D757" s="2345"/>
      <c r="E757" s="2345"/>
      <c r="F757" s="2345"/>
      <c r="G757" s="2345"/>
      <c r="H757" s="2345"/>
    </row>
    <row r="758" spans="1:8" s="2344" customFormat="1" ht="15.75" customHeight="1">
      <c r="A758" s="2345"/>
      <c r="B758" s="2345"/>
      <c r="C758" s="2345"/>
      <c r="D758" s="2345"/>
      <c r="E758" s="2345"/>
      <c r="F758" s="2345"/>
      <c r="G758" s="2345"/>
      <c r="H758" s="2345"/>
    </row>
    <row r="759" spans="1:8" s="2344" customFormat="1" ht="15.75" customHeight="1">
      <c r="A759" s="2345"/>
      <c r="B759" s="2345"/>
      <c r="C759" s="2345"/>
      <c r="D759" s="2345"/>
      <c r="E759" s="2345"/>
      <c r="F759" s="2345"/>
      <c r="G759" s="2345"/>
      <c r="H759" s="2345"/>
    </row>
    <row r="760" spans="1:8" s="2344" customFormat="1" ht="15.75" customHeight="1">
      <c r="A760" s="2345"/>
      <c r="B760" s="2345"/>
      <c r="C760" s="2345"/>
      <c r="D760" s="2345"/>
      <c r="E760" s="2345"/>
      <c r="F760" s="2345"/>
      <c r="G760" s="2345"/>
      <c r="H760" s="2345"/>
    </row>
    <row r="761" spans="1:8" s="2344" customFormat="1" ht="15.75" customHeight="1">
      <c r="A761" s="2345"/>
      <c r="B761" s="2345"/>
      <c r="C761" s="2345"/>
      <c r="D761" s="2345"/>
      <c r="E761" s="2345"/>
      <c r="F761" s="2345"/>
      <c r="G761" s="2345"/>
      <c r="H761" s="2345"/>
    </row>
    <row r="762" spans="1:8" s="2344" customFormat="1" ht="15.75" customHeight="1">
      <c r="A762" s="2345"/>
      <c r="B762" s="2345"/>
      <c r="C762" s="2345"/>
      <c r="D762" s="2345"/>
      <c r="E762" s="2345"/>
      <c r="F762" s="2345"/>
      <c r="G762" s="2345"/>
      <c r="H762" s="2345"/>
    </row>
    <row r="763" spans="1:8" s="2344" customFormat="1" ht="15.75" customHeight="1">
      <c r="A763" s="2345"/>
      <c r="B763" s="2345"/>
      <c r="C763" s="2345"/>
      <c r="D763" s="2345"/>
      <c r="E763" s="2345"/>
      <c r="F763" s="2345"/>
      <c r="G763" s="2345"/>
      <c r="H763" s="2345"/>
    </row>
    <row r="764" spans="1:8" s="2344" customFormat="1" ht="15.75" customHeight="1">
      <c r="A764" s="2345"/>
      <c r="B764" s="2345"/>
      <c r="C764" s="2345"/>
      <c r="D764" s="2345"/>
      <c r="E764" s="2345"/>
      <c r="F764" s="2345"/>
      <c r="G764" s="2345"/>
      <c r="H764" s="2345"/>
    </row>
    <row r="765" spans="1:8" s="2344" customFormat="1" ht="15.75" customHeight="1">
      <c r="A765" s="2345"/>
      <c r="B765" s="2345"/>
      <c r="C765" s="2345"/>
      <c r="D765" s="2345"/>
      <c r="E765" s="2345"/>
      <c r="F765" s="2345"/>
      <c r="G765" s="2345"/>
      <c r="H765" s="2345"/>
    </row>
    <row r="766" spans="1:8" s="2344" customFormat="1" ht="15.75" customHeight="1">
      <c r="A766" s="2345"/>
      <c r="B766" s="2345"/>
      <c r="C766" s="2345"/>
      <c r="D766" s="2345"/>
      <c r="E766" s="2345"/>
      <c r="F766" s="2345"/>
      <c r="G766" s="2345"/>
      <c r="H766" s="2345"/>
    </row>
    <row r="767" spans="1:8" s="2344" customFormat="1" ht="15.75" customHeight="1">
      <c r="A767" s="2345"/>
      <c r="B767" s="2345"/>
      <c r="C767" s="2345"/>
      <c r="D767" s="2345"/>
      <c r="E767" s="2345"/>
      <c r="F767" s="2345"/>
      <c r="G767" s="2345"/>
      <c r="H767" s="2345"/>
    </row>
    <row r="768" spans="1:8" s="2344" customFormat="1" ht="15.75" customHeight="1">
      <c r="A768" s="2345"/>
      <c r="B768" s="2345"/>
      <c r="C768" s="2345"/>
      <c r="D768" s="2345"/>
      <c r="E768" s="2345"/>
      <c r="F768" s="2345"/>
      <c r="G768" s="2345"/>
      <c r="H768" s="2345"/>
    </row>
    <row r="769" spans="1:8" s="2344" customFormat="1" ht="15.75" customHeight="1">
      <c r="A769" s="2345"/>
      <c r="B769" s="2345"/>
      <c r="C769" s="2345"/>
      <c r="D769" s="2345"/>
      <c r="E769" s="2345"/>
      <c r="F769" s="2345"/>
      <c r="G769" s="2345"/>
      <c r="H769" s="2345"/>
    </row>
    <row r="770" spans="1:8" s="2344" customFormat="1" ht="15.75" customHeight="1">
      <c r="A770" s="2345"/>
      <c r="B770" s="2345"/>
      <c r="C770" s="2345"/>
      <c r="D770" s="2345"/>
      <c r="E770" s="2345"/>
      <c r="F770" s="2345"/>
      <c r="G770" s="2345"/>
      <c r="H770" s="2345"/>
    </row>
    <row r="771" spans="1:8" s="2344" customFormat="1" ht="15.75" customHeight="1">
      <c r="A771" s="2345"/>
      <c r="B771" s="2345"/>
      <c r="C771" s="2345"/>
      <c r="D771" s="2345"/>
      <c r="E771" s="2345"/>
      <c r="F771" s="2345"/>
      <c r="G771" s="2345"/>
      <c r="H771" s="2345"/>
    </row>
    <row r="772" spans="1:8" s="2344" customFormat="1" ht="15.75" customHeight="1">
      <c r="A772" s="2345"/>
      <c r="B772" s="2345"/>
      <c r="C772" s="2345"/>
      <c r="D772" s="2345"/>
      <c r="E772" s="2345"/>
      <c r="F772" s="2345"/>
      <c r="G772" s="2345"/>
      <c r="H772" s="2345"/>
    </row>
    <row r="773" spans="1:8" s="2344" customFormat="1" ht="15.75" customHeight="1">
      <c r="A773" s="2345"/>
      <c r="B773" s="2345"/>
      <c r="C773" s="2345"/>
      <c r="D773" s="2345"/>
      <c r="E773" s="2345"/>
      <c r="F773" s="2345"/>
      <c r="G773" s="2345"/>
      <c r="H773" s="2345"/>
    </row>
    <row r="774" spans="1:8" s="2344" customFormat="1" ht="15.75" customHeight="1">
      <c r="A774" s="2345"/>
      <c r="B774" s="2345"/>
      <c r="C774" s="2345"/>
      <c r="D774" s="2345"/>
      <c r="E774" s="2345"/>
      <c r="F774" s="2345"/>
      <c r="G774" s="2345"/>
      <c r="H774" s="2345"/>
    </row>
    <row r="775" spans="1:8" s="2344" customFormat="1" ht="15.75" customHeight="1">
      <c r="A775" s="2345"/>
      <c r="B775" s="2345"/>
      <c r="C775" s="2345"/>
      <c r="D775" s="2345"/>
      <c r="E775" s="2345"/>
      <c r="F775" s="2345"/>
      <c r="G775" s="2345"/>
      <c r="H775" s="2345"/>
    </row>
    <row r="776" spans="1:8" s="2344" customFormat="1" ht="15.75" customHeight="1">
      <c r="A776" s="2345"/>
      <c r="B776" s="2345"/>
      <c r="C776" s="2345"/>
      <c r="D776" s="2345"/>
      <c r="E776" s="2345"/>
      <c r="F776" s="2345"/>
      <c r="G776" s="2345"/>
      <c r="H776" s="2345"/>
    </row>
    <row r="777" spans="1:8" s="2344" customFormat="1" ht="15.75" customHeight="1">
      <c r="A777" s="2345"/>
      <c r="B777" s="2345"/>
      <c r="C777" s="2345"/>
      <c r="D777" s="2345"/>
      <c r="E777" s="2345"/>
      <c r="F777" s="2345"/>
      <c r="G777" s="2345"/>
      <c r="H777" s="2345"/>
    </row>
    <row r="778" spans="1:8" s="2344" customFormat="1" ht="15.75" customHeight="1">
      <c r="A778" s="2345"/>
      <c r="B778" s="2345"/>
      <c r="C778" s="2345"/>
      <c r="D778" s="2345"/>
      <c r="E778" s="2345"/>
      <c r="F778" s="2345"/>
      <c r="G778" s="2345"/>
      <c r="H778" s="2345"/>
    </row>
    <row r="779" spans="1:8" s="2344" customFormat="1" ht="15.75" customHeight="1">
      <c r="A779" s="2345"/>
      <c r="B779" s="2345"/>
      <c r="C779" s="2345"/>
      <c r="D779" s="2345"/>
      <c r="E779" s="2345"/>
      <c r="F779" s="2345"/>
      <c r="G779" s="2345"/>
      <c r="H779" s="2345"/>
    </row>
    <row r="780" spans="1:8" s="2344" customFormat="1" ht="15.75" customHeight="1">
      <c r="A780" s="2345"/>
      <c r="B780" s="2345"/>
      <c r="C780" s="2345"/>
      <c r="D780" s="2345"/>
      <c r="E780" s="2345"/>
      <c r="F780" s="2345"/>
      <c r="G780" s="2345"/>
      <c r="H780" s="2345"/>
    </row>
    <row r="781" spans="1:8" s="2344" customFormat="1" ht="15.75" customHeight="1">
      <c r="A781" s="2345"/>
      <c r="B781" s="2345"/>
      <c r="C781" s="2345"/>
      <c r="D781" s="2345"/>
      <c r="E781" s="2345"/>
      <c r="F781" s="2345"/>
      <c r="G781" s="2345"/>
      <c r="H781" s="2345"/>
    </row>
    <row r="782" spans="1:8" s="2344" customFormat="1" ht="15.75" customHeight="1">
      <c r="A782" s="2345"/>
      <c r="B782" s="2345"/>
      <c r="C782" s="2345"/>
      <c r="D782" s="2345"/>
      <c r="E782" s="2345"/>
      <c r="F782" s="2345"/>
      <c r="G782" s="2345"/>
      <c r="H782" s="2345"/>
    </row>
    <row r="783" spans="1:8" s="2344" customFormat="1" ht="15.75" customHeight="1">
      <c r="A783" s="2345"/>
      <c r="B783" s="2345"/>
      <c r="C783" s="2345"/>
      <c r="D783" s="2345"/>
      <c r="E783" s="2345"/>
      <c r="F783" s="2345"/>
      <c r="G783" s="2345"/>
      <c r="H783" s="2345"/>
    </row>
    <row r="784" spans="1:8" s="2344" customFormat="1" ht="15.75" customHeight="1">
      <c r="A784" s="2345"/>
      <c r="B784" s="2345"/>
      <c r="C784" s="2345"/>
      <c r="D784" s="2345"/>
      <c r="E784" s="2345"/>
      <c r="F784" s="2345"/>
      <c r="G784" s="2345"/>
      <c r="H784" s="2345"/>
    </row>
    <row r="785" spans="1:8" s="2344" customFormat="1" ht="15.75" customHeight="1">
      <c r="A785" s="2345"/>
      <c r="B785" s="2345"/>
      <c r="C785" s="2345"/>
      <c r="D785" s="2345"/>
      <c r="E785" s="2345"/>
      <c r="F785" s="2345"/>
      <c r="G785" s="2345"/>
      <c r="H785" s="2345"/>
    </row>
    <row r="786" spans="1:8" s="2344" customFormat="1" ht="15.75" customHeight="1">
      <c r="A786" s="2345"/>
      <c r="B786" s="2345"/>
      <c r="C786" s="2345"/>
      <c r="D786" s="2345"/>
      <c r="E786" s="2345"/>
      <c r="F786" s="2345"/>
      <c r="G786" s="2345"/>
      <c r="H786" s="2345"/>
    </row>
    <row r="787" spans="1:8" s="2344" customFormat="1" ht="15.75" customHeight="1">
      <c r="A787" s="2345"/>
      <c r="B787" s="2345"/>
      <c r="C787" s="2345"/>
      <c r="D787" s="2345"/>
      <c r="E787" s="2345"/>
      <c r="F787" s="2345"/>
      <c r="G787" s="2345"/>
      <c r="H787" s="2345"/>
    </row>
    <row r="788" spans="1:8" s="2344" customFormat="1" ht="15.75" customHeight="1">
      <c r="A788" s="2345"/>
      <c r="B788" s="2345"/>
      <c r="C788" s="2345"/>
      <c r="D788" s="2345"/>
      <c r="E788" s="2345"/>
      <c r="F788" s="2345"/>
      <c r="G788" s="2345"/>
      <c r="H788" s="2345"/>
    </row>
    <row r="789" spans="1:8" s="2344" customFormat="1" ht="15.75" customHeight="1">
      <c r="A789" s="2345"/>
      <c r="B789" s="2345"/>
      <c r="C789" s="2345"/>
      <c r="D789" s="2345"/>
      <c r="E789" s="2345"/>
      <c r="F789" s="2345"/>
      <c r="G789" s="2345"/>
      <c r="H789" s="2345"/>
    </row>
    <row r="790" spans="1:8" s="2344" customFormat="1" ht="15.75" customHeight="1">
      <c r="A790" s="2345"/>
      <c r="B790" s="2345"/>
      <c r="C790" s="2345"/>
      <c r="D790" s="2345"/>
      <c r="E790" s="2345"/>
      <c r="F790" s="2345"/>
      <c r="G790" s="2345"/>
      <c r="H790" s="2345"/>
    </row>
    <row r="791" spans="1:8" s="2344" customFormat="1" ht="15.75" customHeight="1">
      <c r="A791" s="2345"/>
      <c r="B791" s="2345"/>
      <c r="C791" s="2345"/>
      <c r="D791" s="2345"/>
      <c r="E791" s="2345"/>
      <c r="F791" s="2345"/>
      <c r="G791" s="2345"/>
      <c r="H791" s="2345"/>
    </row>
    <row r="792" spans="1:8" s="2344" customFormat="1" ht="15.75" customHeight="1">
      <c r="A792" s="2345"/>
      <c r="B792" s="2345"/>
      <c r="C792" s="2345"/>
      <c r="D792" s="2345"/>
      <c r="E792" s="2345"/>
      <c r="F792" s="2345"/>
      <c r="G792" s="2345"/>
      <c r="H792" s="2345"/>
    </row>
    <row r="793" spans="1:8" s="2344" customFormat="1" ht="15.75" customHeight="1">
      <c r="A793" s="2345"/>
      <c r="B793" s="2345"/>
      <c r="C793" s="2345"/>
      <c r="D793" s="2345"/>
      <c r="E793" s="2345"/>
      <c r="F793" s="2345"/>
      <c r="G793" s="2345"/>
      <c r="H793" s="2345"/>
    </row>
    <row r="794" spans="1:8" s="2344" customFormat="1" ht="15.75" customHeight="1">
      <c r="A794" s="2345"/>
      <c r="B794" s="2345"/>
      <c r="C794" s="2345"/>
      <c r="D794" s="2345"/>
      <c r="E794" s="2345"/>
      <c r="F794" s="2345"/>
      <c r="G794" s="2345"/>
      <c r="H794" s="2345"/>
    </row>
    <row r="795" spans="1:8" s="2344" customFormat="1" ht="15.75" customHeight="1">
      <c r="A795" s="2345"/>
      <c r="B795" s="2345"/>
      <c r="C795" s="2345"/>
      <c r="D795" s="2345"/>
      <c r="E795" s="2345"/>
      <c r="F795" s="2345"/>
      <c r="G795" s="2345"/>
      <c r="H795" s="2345"/>
    </row>
    <row r="796" spans="1:8" s="2344" customFormat="1" ht="15.75" customHeight="1">
      <c r="A796" s="2345"/>
      <c r="B796" s="2345"/>
      <c r="C796" s="2345"/>
      <c r="D796" s="2345"/>
      <c r="E796" s="2345"/>
      <c r="F796" s="2345"/>
      <c r="G796" s="2345"/>
      <c r="H796" s="2345"/>
    </row>
    <row r="797" spans="1:8" s="2344" customFormat="1" ht="15.75" customHeight="1">
      <c r="A797" s="2345"/>
      <c r="B797" s="2345"/>
      <c r="C797" s="2345"/>
      <c r="D797" s="2345"/>
      <c r="E797" s="2345"/>
      <c r="F797" s="2345"/>
      <c r="G797" s="2345"/>
      <c r="H797" s="2345"/>
    </row>
    <row r="798" spans="1:8" s="2344" customFormat="1" ht="15.75" customHeight="1">
      <c r="A798" s="2345"/>
      <c r="B798" s="2345"/>
      <c r="C798" s="2345"/>
      <c r="D798" s="2345"/>
      <c r="E798" s="2345"/>
      <c r="F798" s="2345"/>
      <c r="G798" s="2345"/>
      <c r="H798" s="2345"/>
    </row>
    <row r="799" spans="1:8" s="2344" customFormat="1" ht="15.75" customHeight="1">
      <c r="A799" s="2345"/>
      <c r="B799" s="2345"/>
      <c r="C799" s="2345"/>
      <c r="D799" s="2345"/>
      <c r="E799" s="2345"/>
      <c r="F799" s="2345"/>
      <c r="G799" s="2345"/>
      <c r="H799" s="2345"/>
    </row>
    <row r="800" spans="1:8" s="2344" customFormat="1" ht="15.75" customHeight="1">
      <c r="A800" s="2345"/>
      <c r="B800" s="2345"/>
      <c r="C800" s="2345"/>
      <c r="D800" s="2345"/>
      <c r="E800" s="2345"/>
      <c r="F800" s="2345"/>
      <c r="G800" s="2345"/>
      <c r="H800" s="2345"/>
    </row>
    <row r="801" spans="1:8" s="2344" customFormat="1" ht="15.75" customHeight="1">
      <c r="A801" s="2345"/>
      <c r="B801" s="2345"/>
      <c r="C801" s="2345"/>
      <c r="D801" s="2345"/>
      <c r="E801" s="2345"/>
      <c r="F801" s="2345"/>
      <c r="G801" s="2345"/>
      <c r="H801" s="2345"/>
    </row>
    <row r="802" spans="1:8" s="2344" customFormat="1" ht="15.75" customHeight="1">
      <c r="A802" s="2345"/>
      <c r="B802" s="2345"/>
      <c r="C802" s="2345"/>
      <c r="D802" s="2345"/>
      <c r="E802" s="2345"/>
      <c r="F802" s="2345"/>
      <c r="G802" s="2345"/>
      <c r="H802" s="2345"/>
    </row>
    <row r="803" spans="1:8" s="2344" customFormat="1" ht="15.75" customHeight="1">
      <c r="A803" s="2345"/>
      <c r="B803" s="2345"/>
      <c r="C803" s="2345"/>
      <c r="D803" s="2345"/>
      <c r="E803" s="2345"/>
      <c r="F803" s="2345"/>
      <c r="G803" s="2345"/>
      <c r="H803" s="2345"/>
    </row>
    <row r="804" spans="1:8" s="2344" customFormat="1" ht="15.75" customHeight="1">
      <c r="A804" s="2345"/>
      <c r="B804" s="2345"/>
      <c r="C804" s="2345"/>
      <c r="D804" s="2345"/>
      <c r="E804" s="2345"/>
      <c r="F804" s="2345"/>
      <c r="G804" s="2345"/>
      <c r="H804" s="2345"/>
    </row>
    <row r="805" spans="1:8" s="2344" customFormat="1" ht="15.75" customHeight="1">
      <c r="A805" s="2345"/>
      <c r="B805" s="2345"/>
      <c r="C805" s="2345"/>
      <c r="D805" s="2345"/>
      <c r="E805" s="2345"/>
      <c r="F805" s="2345"/>
      <c r="G805" s="2345"/>
      <c r="H805" s="2345"/>
    </row>
    <row r="806" spans="1:8" s="2344" customFormat="1" ht="15.75" customHeight="1">
      <c r="A806" s="2345"/>
      <c r="B806" s="2345"/>
      <c r="C806" s="2345"/>
      <c r="D806" s="2345"/>
      <c r="E806" s="2345"/>
      <c r="F806" s="2345"/>
      <c r="G806" s="2345"/>
      <c r="H806" s="2345"/>
    </row>
    <row r="807" spans="1:8" s="2344" customFormat="1" ht="15.75" customHeight="1">
      <c r="A807" s="2345"/>
      <c r="B807" s="2345"/>
      <c r="C807" s="2345"/>
      <c r="D807" s="2345"/>
      <c r="E807" s="2345"/>
      <c r="F807" s="2345"/>
      <c r="G807" s="2345"/>
      <c r="H807" s="2345"/>
    </row>
    <row r="808" spans="1:8" s="2344" customFormat="1" ht="15.75" customHeight="1">
      <c r="A808" s="2345"/>
      <c r="B808" s="2345"/>
      <c r="C808" s="2345"/>
      <c r="D808" s="2345"/>
      <c r="E808" s="2345"/>
      <c r="F808" s="2345"/>
      <c r="G808" s="2345"/>
      <c r="H808" s="2345"/>
    </row>
    <row r="809" spans="1:8" s="2344" customFormat="1" ht="15.75" customHeight="1">
      <c r="A809" s="2345"/>
      <c r="B809" s="2345"/>
      <c r="C809" s="2345"/>
      <c r="D809" s="2345"/>
      <c r="E809" s="2345"/>
      <c r="F809" s="2345"/>
      <c r="G809" s="2345"/>
      <c r="H809" s="2345"/>
    </row>
    <row r="810" spans="1:8" s="2344" customFormat="1" ht="15.75" customHeight="1">
      <c r="A810" s="2345"/>
      <c r="B810" s="2345"/>
      <c r="C810" s="2345"/>
      <c r="D810" s="2345"/>
      <c r="E810" s="2345"/>
      <c r="F810" s="2345"/>
      <c r="G810" s="2345"/>
      <c r="H810" s="2345"/>
    </row>
    <row r="811" spans="1:8" s="2344" customFormat="1" ht="15.75" customHeight="1">
      <c r="A811" s="2345"/>
      <c r="B811" s="2345"/>
      <c r="C811" s="2345"/>
      <c r="D811" s="2345"/>
      <c r="E811" s="2345"/>
      <c r="F811" s="2345"/>
      <c r="G811" s="2345"/>
      <c r="H811" s="2345"/>
    </row>
    <row r="812" spans="1:8" s="2344" customFormat="1" ht="15.75" customHeight="1">
      <c r="A812" s="2345"/>
      <c r="B812" s="2345"/>
      <c r="C812" s="2345"/>
      <c r="D812" s="2345"/>
      <c r="E812" s="2345"/>
      <c r="F812" s="2345"/>
      <c r="G812" s="2345"/>
      <c r="H812" s="2345"/>
    </row>
    <row r="813" spans="1:8" s="2344" customFormat="1" ht="15.75" customHeight="1">
      <c r="A813" s="2345"/>
      <c r="B813" s="2345"/>
      <c r="C813" s="2345"/>
      <c r="D813" s="2345"/>
      <c r="E813" s="2345"/>
      <c r="F813" s="2345"/>
      <c r="G813" s="2345"/>
      <c r="H813" s="2345"/>
    </row>
    <row r="814" spans="1:8" s="2344" customFormat="1" ht="15.75" customHeight="1">
      <c r="A814" s="2345"/>
      <c r="B814" s="2345"/>
      <c r="C814" s="2345"/>
      <c r="D814" s="2345"/>
      <c r="E814" s="2345"/>
      <c r="F814" s="2345"/>
      <c r="G814" s="2345"/>
      <c r="H814" s="2345"/>
    </row>
    <row r="815" spans="1:8" s="2344" customFormat="1" ht="15.75" customHeight="1">
      <c r="A815" s="2345"/>
      <c r="B815" s="2345"/>
      <c r="C815" s="2345"/>
      <c r="D815" s="2345"/>
      <c r="E815" s="2345"/>
      <c r="F815" s="2345"/>
      <c r="G815" s="2345"/>
      <c r="H815" s="2345"/>
    </row>
    <row r="816" spans="1:8" s="2344" customFormat="1" ht="15.75" customHeight="1">
      <c r="A816" s="2345"/>
      <c r="B816" s="2345"/>
      <c r="C816" s="2345"/>
      <c r="D816" s="2345"/>
      <c r="E816" s="2345"/>
      <c r="F816" s="2345"/>
      <c r="G816" s="2345"/>
      <c r="H816" s="2345"/>
    </row>
    <row r="817" spans="1:8" s="2344" customFormat="1" ht="15.75" customHeight="1">
      <c r="A817" s="2345"/>
      <c r="B817" s="2345"/>
      <c r="C817" s="2345"/>
      <c r="D817" s="2345"/>
      <c r="E817" s="2345"/>
      <c r="F817" s="2345"/>
      <c r="G817" s="2345"/>
      <c r="H817" s="2345"/>
    </row>
    <row r="818" spans="1:8" s="2344" customFormat="1" ht="15.75" customHeight="1">
      <c r="A818" s="2345"/>
      <c r="B818" s="2345"/>
      <c r="C818" s="2345"/>
      <c r="D818" s="2345"/>
      <c r="E818" s="2345"/>
      <c r="F818" s="2345"/>
      <c r="G818" s="2345"/>
      <c r="H818" s="2345"/>
    </row>
    <row r="819" spans="1:8" s="2344" customFormat="1" ht="15.75" customHeight="1">
      <c r="A819" s="2345"/>
      <c r="B819" s="2345"/>
      <c r="C819" s="2345"/>
      <c r="D819" s="2345"/>
      <c r="E819" s="2345"/>
      <c r="F819" s="2345"/>
      <c r="G819" s="2345"/>
      <c r="H819" s="2345"/>
    </row>
    <row r="820" spans="1:8" s="2344" customFormat="1" ht="15.75" customHeight="1">
      <c r="A820" s="2345"/>
      <c r="B820" s="2345"/>
      <c r="C820" s="2345"/>
      <c r="D820" s="2345"/>
      <c r="E820" s="2345"/>
      <c r="F820" s="2345"/>
      <c r="G820" s="2345"/>
      <c r="H820" s="2345"/>
    </row>
    <row r="821" spans="1:8" s="2344" customFormat="1" ht="15.75" customHeight="1">
      <c r="A821" s="2345"/>
      <c r="B821" s="2345"/>
      <c r="C821" s="2345"/>
      <c r="D821" s="2345"/>
      <c r="E821" s="2345"/>
      <c r="F821" s="2345"/>
      <c r="G821" s="2345"/>
      <c r="H821" s="2345"/>
    </row>
    <row r="822" spans="1:8" s="2344" customFormat="1" ht="15.75" customHeight="1">
      <c r="A822" s="2345"/>
      <c r="B822" s="2345"/>
      <c r="C822" s="2345"/>
      <c r="D822" s="2345"/>
      <c r="E822" s="2345"/>
      <c r="F822" s="2345"/>
      <c r="G822" s="2345"/>
      <c r="H822" s="2345"/>
    </row>
    <row r="823" spans="1:8" s="2344" customFormat="1" ht="15.75" customHeight="1">
      <c r="A823" s="2345"/>
      <c r="B823" s="2345"/>
      <c r="C823" s="2345"/>
      <c r="D823" s="2345"/>
      <c r="E823" s="2345"/>
      <c r="F823" s="2345"/>
      <c r="G823" s="2345"/>
      <c r="H823" s="2345"/>
    </row>
    <row r="824" spans="1:8" s="2344" customFormat="1" ht="15.75" customHeight="1">
      <c r="A824" s="2345"/>
      <c r="B824" s="2345"/>
      <c r="C824" s="2345"/>
      <c r="D824" s="2345"/>
      <c r="E824" s="2345"/>
      <c r="F824" s="2345"/>
      <c r="G824" s="2345"/>
      <c r="H824" s="2345"/>
    </row>
    <row r="825" spans="1:8" s="2344" customFormat="1" ht="15.75" customHeight="1">
      <c r="A825" s="2345"/>
      <c r="B825" s="2345"/>
      <c r="C825" s="2345"/>
      <c r="D825" s="2345"/>
      <c r="E825" s="2345"/>
      <c r="F825" s="2345"/>
      <c r="G825" s="2345"/>
      <c r="H825" s="2345"/>
    </row>
    <row r="826" spans="1:8" s="2344" customFormat="1" ht="15.75" customHeight="1">
      <c r="A826" s="2345"/>
      <c r="B826" s="2345"/>
      <c r="C826" s="2345"/>
      <c r="D826" s="2345"/>
      <c r="E826" s="2345"/>
      <c r="F826" s="2345"/>
      <c r="G826" s="2345"/>
      <c r="H826" s="2345"/>
    </row>
    <row r="827" spans="1:8" s="2344" customFormat="1" ht="15.75" customHeight="1">
      <c r="A827" s="2345"/>
      <c r="B827" s="2345"/>
      <c r="C827" s="2345"/>
      <c r="D827" s="2345"/>
      <c r="E827" s="2345"/>
      <c r="F827" s="2345"/>
      <c r="G827" s="2345"/>
      <c r="H827" s="2345"/>
    </row>
    <row r="828" spans="1:8" s="2344" customFormat="1" ht="15.75" customHeight="1">
      <c r="A828" s="2345"/>
      <c r="B828" s="2345"/>
      <c r="C828" s="2345"/>
      <c r="D828" s="2345"/>
      <c r="E828" s="2345"/>
      <c r="F828" s="2345"/>
      <c r="G828" s="2345"/>
      <c r="H828" s="2345"/>
    </row>
    <row r="829" spans="1:8" s="2344" customFormat="1" ht="15.75" customHeight="1">
      <c r="A829" s="2345"/>
      <c r="B829" s="2345"/>
      <c r="C829" s="2345"/>
      <c r="D829" s="2345"/>
      <c r="E829" s="2345"/>
      <c r="F829" s="2345"/>
      <c r="G829" s="2345"/>
      <c r="H829" s="2345"/>
    </row>
    <row r="830" spans="1:8" s="2344" customFormat="1" ht="15.75" customHeight="1">
      <c r="A830" s="2345"/>
      <c r="B830" s="2345"/>
      <c r="C830" s="2345"/>
      <c r="D830" s="2345"/>
      <c r="E830" s="2345"/>
      <c r="F830" s="2345"/>
      <c r="G830" s="2345"/>
      <c r="H830" s="2345"/>
    </row>
    <row r="831" spans="1:8" s="2344" customFormat="1" ht="15.75" customHeight="1">
      <c r="A831" s="2345"/>
      <c r="B831" s="2345"/>
      <c r="C831" s="2345"/>
      <c r="D831" s="2345"/>
      <c r="E831" s="2345"/>
      <c r="F831" s="2345"/>
      <c r="G831" s="2345"/>
      <c r="H831" s="2345"/>
    </row>
    <row r="832" spans="1:8" s="2344" customFormat="1" ht="15.75" customHeight="1">
      <c r="A832" s="2345"/>
      <c r="B832" s="2345"/>
      <c r="C832" s="2345"/>
      <c r="D832" s="2345"/>
      <c r="E832" s="2345"/>
      <c r="F832" s="2345"/>
      <c r="G832" s="2345"/>
      <c r="H832" s="2345"/>
    </row>
    <row r="833" spans="1:8" s="2344" customFormat="1" ht="15.75" customHeight="1">
      <c r="A833" s="2345"/>
      <c r="B833" s="2345"/>
      <c r="C833" s="2345"/>
      <c r="D833" s="2345"/>
      <c r="E833" s="2345"/>
      <c r="F833" s="2345"/>
      <c r="G833" s="2345"/>
      <c r="H833" s="2345"/>
    </row>
    <row r="834" spans="1:8" s="2344" customFormat="1" ht="15.75" customHeight="1">
      <c r="A834" s="2345"/>
      <c r="B834" s="2345"/>
      <c r="C834" s="2345"/>
      <c r="D834" s="2345"/>
      <c r="E834" s="2345"/>
      <c r="F834" s="2345"/>
      <c r="G834" s="2345"/>
      <c r="H834" s="2345"/>
    </row>
    <row r="835" spans="1:8" s="2344" customFormat="1" ht="15.75" customHeight="1">
      <c r="A835" s="2345"/>
      <c r="B835" s="2345"/>
      <c r="C835" s="2345"/>
      <c r="D835" s="2345"/>
      <c r="E835" s="2345"/>
      <c r="F835" s="2345"/>
      <c r="G835" s="2345"/>
      <c r="H835" s="2345"/>
    </row>
    <row r="836" spans="1:8" s="2344" customFormat="1" ht="15.75" customHeight="1">
      <c r="A836" s="2345"/>
      <c r="B836" s="2345"/>
      <c r="C836" s="2345"/>
      <c r="D836" s="2345"/>
      <c r="E836" s="2345"/>
      <c r="F836" s="2345"/>
      <c r="G836" s="2345"/>
      <c r="H836" s="2345"/>
    </row>
    <row r="837" spans="1:8" s="2344" customFormat="1" ht="15.75" customHeight="1">
      <c r="A837" s="2345"/>
      <c r="B837" s="2345"/>
      <c r="C837" s="2345"/>
      <c r="D837" s="2345"/>
      <c r="E837" s="2345"/>
      <c r="F837" s="2345"/>
      <c r="G837" s="2345"/>
      <c r="H837" s="2345"/>
    </row>
    <row r="838" spans="1:8" s="2344" customFormat="1" ht="15.75" customHeight="1">
      <c r="A838" s="2345"/>
      <c r="B838" s="2345"/>
      <c r="C838" s="2345"/>
      <c r="D838" s="2345"/>
      <c r="E838" s="2345"/>
      <c r="F838" s="2345"/>
      <c r="G838" s="2345"/>
      <c r="H838" s="2345"/>
    </row>
    <row r="839" spans="1:8" s="2344" customFormat="1" ht="15.75" customHeight="1">
      <c r="A839" s="2345"/>
      <c r="B839" s="2345"/>
      <c r="C839" s="2345"/>
      <c r="D839" s="2345"/>
      <c r="E839" s="2345"/>
      <c r="F839" s="2345"/>
      <c r="G839" s="2345"/>
      <c r="H839" s="2345"/>
    </row>
    <row r="840" spans="1:8" s="2344" customFormat="1" ht="15.75" customHeight="1">
      <c r="A840" s="2345"/>
      <c r="B840" s="2345"/>
      <c r="C840" s="2345"/>
      <c r="D840" s="2345"/>
      <c r="E840" s="2345"/>
      <c r="F840" s="2345"/>
      <c r="G840" s="2345"/>
      <c r="H840" s="2345"/>
    </row>
    <row r="841" spans="1:8" s="2344" customFormat="1" ht="15.75" customHeight="1">
      <c r="A841" s="2345"/>
      <c r="B841" s="2345"/>
      <c r="C841" s="2345"/>
      <c r="D841" s="2345"/>
      <c r="E841" s="2345"/>
      <c r="F841" s="2345"/>
      <c r="G841" s="2345"/>
      <c r="H841" s="2345"/>
    </row>
    <row r="842" spans="1:8" s="2344" customFormat="1" ht="15.75" customHeight="1">
      <c r="A842" s="2345"/>
      <c r="B842" s="2345"/>
      <c r="C842" s="2345"/>
      <c r="D842" s="2345"/>
      <c r="E842" s="2345"/>
      <c r="F842" s="2345"/>
      <c r="G842" s="2345"/>
      <c r="H842" s="2345"/>
    </row>
    <row r="843" spans="1:8" s="2344" customFormat="1" ht="15.75" customHeight="1">
      <c r="A843" s="2345"/>
      <c r="B843" s="2345"/>
      <c r="C843" s="2345"/>
      <c r="D843" s="2345"/>
      <c r="E843" s="2345"/>
      <c r="F843" s="2345"/>
      <c r="G843" s="2345"/>
      <c r="H843" s="2345"/>
    </row>
    <row r="844" spans="1:8" s="2344" customFormat="1" ht="15.75" customHeight="1">
      <c r="A844" s="2345"/>
      <c r="B844" s="2345"/>
      <c r="C844" s="2345"/>
      <c r="D844" s="2345"/>
      <c r="E844" s="2345"/>
      <c r="F844" s="2345"/>
      <c r="G844" s="2345"/>
      <c r="H844" s="2345"/>
    </row>
    <row r="845" spans="1:8" s="2344" customFormat="1" ht="15.75" customHeight="1">
      <c r="A845" s="2345"/>
      <c r="B845" s="2345"/>
      <c r="C845" s="2345"/>
      <c r="D845" s="2345"/>
      <c r="E845" s="2345"/>
      <c r="F845" s="2345"/>
      <c r="G845" s="2345"/>
      <c r="H845" s="2345"/>
    </row>
    <row r="846" spans="1:8" s="2344" customFormat="1" ht="15.75" customHeight="1">
      <c r="A846" s="2345"/>
      <c r="B846" s="2345"/>
      <c r="C846" s="2345"/>
      <c r="D846" s="2345"/>
      <c r="E846" s="2345"/>
      <c r="F846" s="2345"/>
      <c r="G846" s="2345"/>
      <c r="H846" s="2345"/>
    </row>
    <row r="847" spans="1:8" s="2344" customFormat="1" ht="15.75" customHeight="1">
      <c r="A847" s="2345"/>
      <c r="B847" s="2345"/>
      <c r="C847" s="2345"/>
      <c r="D847" s="2345"/>
      <c r="E847" s="2345"/>
      <c r="F847" s="2345"/>
      <c r="G847" s="2345"/>
      <c r="H847" s="2345"/>
    </row>
    <row r="848" spans="1:8" s="2344" customFormat="1" ht="15.75" customHeight="1">
      <c r="A848" s="2345"/>
      <c r="B848" s="2345"/>
      <c r="C848" s="2345"/>
      <c r="D848" s="2345"/>
      <c r="E848" s="2345"/>
      <c r="F848" s="2345"/>
      <c r="G848" s="2345"/>
      <c r="H848" s="2345"/>
    </row>
    <row r="849" spans="1:8" s="2344" customFormat="1" ht="15.75" customHeight="1">
      <c r="A849" s="2345"/>
      <c r="B849" s="2345"/>
      <c r="C849" s="2345"/>
      <c r="D849" s="2345"/>
      <c r="E849" s="2345"/>
      <c r="F849" s="2345"/>
      <c r="G849" s="2345"/>
      <c r="H849" s="2345"/>
    </row>
    <row r="850" spans="1:8" s="2344" customFormat="1" ht="15.75" customHeight="1">
      <c r="A850" s="2345"/>
      <c r="B850" s="2345"/>
      <c r="C850" s="2345"/>
      <c r="D850" s="2345"/>
      <c r="E850" s="2345"/>
      <c r="F850" s="2345"/>
      <c r="G850" s="2345"/>
      <c r="H850" s="2345"/>
    </row>
    <row r="851" spans="1:8" s="2344" customFormat="1" ht="15.75" customHeight="1">
      <c r="A851" s="2345"/>
      <c r="B851" s="2345"/>
      <c r="C851" s="2345"/>
      <c r="D851" s="2345"/>
      <c r="E851" s="2345"/>
      <c r="F851" s="2345"/>
      <c r="G851" s="2345"/>
      <c r="H851" s="2345"/>
    </row>
    <row r="852" spans="1:8" s="2344" customFormat="1" ht="15.75" customHeight="1">
      <c r="A852" s="2345"/>
      <c r="B852" s="2345"/>
      <c r="C852" s="2345"/>
      <c r="D852" s="2345"/>
      <c r="E852" s="2345"/>
      <c r="F852" s="2345"/>
      <c r="G852" s="2345"/>
      <c r="H852" s="2345"/>
    </row>
    <row r="853" spans="1:8" s="2344" customFormat="1" ht="15.75" customHeight="1">
      <c r="A853" s="2345"/>
      <c r="B853" s="2345"/>
      <c r="C853" s="2345"/>
      <c r="D853" s="2345"/>
      <c r="E853" s="2345"/>
      <c r="F853" s="2345"/>
      <c r="G853" s="2345"/>
      <c r="H853" s="2345"/>
    </row>
    <row r="854" spans="1:8" s="2344" customFormat="1" ht="15.75" customHeight="1">
      <c r="A854" s="2345"/>
      <c r="B854" s="2345"/>
      <c r="C854" s="2345"/>
      <c r="D854" s="2345"/>
      <c r="E854" s="2345"/>
      <c r="F854" s="2345"/>
      <c r="G854" s="2345"/>
      <c r="H854" s="2345"/>
    </row>
    <row r="855" spans="1:8" s="2344" customFormat="1" ht="15.75" customHeight="1">
      <c r="A855" s="2345"/>
      <c r="B855" s="2345"/>
      <c r="C855" s="2345"/>
      <c r="D855" s="2345"/>
      <c r="E855" s="2345"/>
      <c r="F855" s="2345"/>
      <c r="G855" s="2345"/>
      <c r="H855" s="2345"/>
    </row>
    <row r="856" spans="1:8" s="2344" customFormat="1" ht="15.75" customHeight="1">
      <c r="A856" s="2345"/>
      <c r="B856" s="2345"/>
      <c r="C856" s="2345"/>
      <c r="D856" s="2345"/>
      <c r="E856" s="2345"/>
      <c r="F856" s="2345"/>
      <c r="G856" s="2345"/>
      <c r="H856" s="2345"/>
    </row>
    <row r="857" spans="1:8" s="2344" customFormat="1" ht="15.75" customHeight="1">
      <c r="A857" s="2345"/>
      <c r="B857" s="2345"/>
      <c r="C857" s="2345"/>
      <c r="D857" s="2345"/>
      <c r="E857" s="2345"/>
      <c r="F857" s="2345"/>
      <c r="G857" s="2345"/>
      <c r="H857" s="2345"/>
    </row>
    <row r="858" spans="1:8" s="2344" customFormat="1" ht="15.75" customHeight="1">
      <c r="A858" s="2345"/>
      <c r="B858" s="2345"/>
      <c r="C858" s="2345"/>
      <c r="D858" s="2345"/>
      <c r="E858" s="2345"/>
      <c r="F858" s="2345"/>
      <c r="G858" s="2345"/>
      <c r="H858" s="2345"/>
    </row>
    <row r="859" spans="1:8" s="2344" customFormat="1" ht="15.75" customHeight="1">
      <c r="A859" s="2345"/>
      <c r="B859" s="2345"/>
      <c r="C859" s="2345"/>
      <c r="D859" s="2345"/>
      <c r="E859" s="2345"/>
      <c r="F859" s="2345"/>
      <c r="G859" s="2345"/>
      <c r="H859" s="2345"/>
    </row>
    <row r="860" spans="1:8" s="2344" customFormat="1" ht="15.75" customHeight="1">
      <c r="A860" s="2345"/>
      <c r="B860" s="2345"/>
      <c r="C860" s="2345"/>
      <c r="D860" s="2345"/>
      <c r="E860" s="2345"/>
      <c r="F860" s="2345"/>
      <c r="G860" s="2345"/>
      <c r="H860" s="2345"/>
    </row>
    <row r="861" spans="1:8" s="2344" customFormat="1" ht="15.75" customHeight="1">
      <c r="A861" s="2345"/>
      <c r="B861" s="2345"/>
      <c r="C861" s="2345"/>
      <c r="D861" s="2345"/>
      <c r="E861" s="2345"/>
      <c r="F861" s="2345"/>
      <c r="G861" s="2345"/>
      <c r="H861" s="2345"/>
    </row>
    <row r="862" spans="1:8" s="2344" customFormat="1" ht="15.75" customHeight="1">
      <c r="A862" s="2345"/>
      <c r="B862" s="2345"/>
      <c r="C862" s="2345"/>
      <c r="D862" s="2345"/>
      <c r="E862" s="2345"/>
      <c r="F862" s="2345"/>
      <c r="G862" s="2345"/>
      <c r="H862" s="2345"/>
    </row>
    <row r="863" spans="1:8" s="2344" customFormat="1" ht="15.75" customHeight="1">
      <c r="A863" s="2345"/>
      <c r="B863" s="2345"/>
      <c r="C863" s="2345"/>
      <c r="D863" s="2345"/>
      <c r="E863" s="2345"/>
      <c r="F863" s="2345"/>
      <c r="G863" s="2345"/>
      <c r="H863" s="2345"/>
    </row>
    <row r="864" spans="1:8" s="2344" customFormat="1" ht="15.75" customHeight="1">
      <c r="A864" s="2345"/>
      <c r="B864" s="2345"/>
      <c r="C864" s="2345"/>
      <c r="D864" s="2345"/>
      <c r="E864" s="2345"/>
      <c r="F864" s="2345"/>
      <c r="G864" s="2345"/>
      <c r="H864" s="2345"/>
    </row>
    <row r="865" spans="1:8" s="2344" customFormat="1" ht="15.75" customHeight="1">
      <c r="A865" s="2345"/>
      <c r="B865" s="2345"/>
      <c r="C865" s="2345"/>
      <c r="D865" s="2345"/>
      <c r="E865" s="2345"/>
      <c r="F865" s="2345"/>
      <c r="G865" s="2345"/>
      <c r="H865" s="2345"/>
    </row>
    <row r="866" spans="1:8" s="2344" customFormat="1" ht="15.75" customHeight="1">
      <c r="A866" s="2345"/>
      <c r="B866" s="2345"/>
      <c r="C866" s="2345"/>
      <c r="D866" s="2345"/>
      <c r="E866" s="2345"/>
      <c r="F866" s="2345"/>
      <c r="G866" s="2345"/>
      <c r="H866" s="2345"/>
    </row>
    <row r="867" spans="1:8" s="2344" customFormat="1" ht="15.75" customHeight="1">
      <c r="A867" s="2345"/>
      <c r="B867" s="2345"/>
      <c r="C867" s="2345"/>
      <c r="D867" s="2345"/>
      <c r="E867" s="2345"/>
      <c r="F867" s="2345"/>
      <c r="G867" s="2345"/>
      <c r="H867" s="2345"/>
    </row>
    <row r="868" spans="1:8" s="2344" customFormat="1" ht="15.75" customHeight="1">
      <c r="A868" s="2345"/>
      <c r="B868" s="2345"/>
      <c r="C868" s="2345"/>
      <c r="D868" s="2345"/>
      <c r="E868" s="2345"/>
      <c r="F868" s="2345"/>
      <c r="G868" s="2345"/>
      <c r="H868" s="2345"/>
    </row>
    <row r="869" spans="1:8" s="2344" customFormat="1" ht="15.75" customHeight="1">
      <c r="A869" s="2345"/>
      <c r="B869" s="2345"/>
      <c r="C869" s="2345"/>
      <c r="D869" s="2345"/>
      <c r="E869" s="2345"/>
      <c r="F869" s="2345"/>
      <c r="G869" s="2345"/>
      <c r="H869" s="2345"/>
    </row>
    <row r="870" spans="1:8" s="2344" customFormat="1" ht="15.75" customHeight="1">
      <c r="A870" s="2345"/>
      <c r="B870" s="2345"/>
      <c r="C870" s="2345"/>
      <c r="D870" s="2345"/>
      <c r="E870" s="2345"/>
      <c r="F870" s="2345"/>
      <c r="G870" s="2345"/>
      <c r="H870" s="2345"/>
    </row>
    <row r="871" spans="1:8" s="2344" customFormat="1" ht="15.75" customHeight="1">
      <c r="A871" s="2345"/>
      <c r="B871" s="2345"/>
      <c r="C871" s="2345"/>
      <c r="D871" s="2345"/>
      <c r="E871" s="2345"/>
      <c r="F871" s="2345"/>
      <c r="G871" s="2345"/>
      <c r="H871" s="2345"/>
    </row>
    <row r="872" spans="1:8" s="2344" customFormat="1" ht="15.75" customHeight="1">
      <c r="A872" s="2345"/>
      <c r="B872" s="2345"/>
      <c r="C872" s="2345"/>
      <c r="D872" s="2345"/>
      <c r="E872" s="2345"/>
      <c r="F872" s="2345"/>
      <c r="G872" s="2345"/>
      <c r="H872" s="2345"/>
    </row>
    <row r="873" spans="1:8" s="2344" customFormat="1" ht="15.75" customHeight="1">
      <c r="A873" s="2345"/>
      <c r="B873" s="2345"/>
      <c r="C873" s="2345"/>
      <c r="D873" s="2345"/>
      <c r="E873" s="2345"/>
      <c r="F873" s="2345"/>
      <c r="G873" s="2345"/>
      <c r="H873" s="2345"/>
    </row>
    <row r="874" spans="1:8" s="2344" customFormat="1" ht="15.75" customHeight="1">
      <c r="A874" s="2345"/>
      <c r="B874" s="2345"/>
      <c r="C874" s="2345"/>
      <c r="D874" s="2345"/>
      <c r="E874" s="2345"/>
      <c r="F874" s="2345"/>
      <c r="G874" s="2345"/>
      <c r="H874" s="2345"/>
    </row>
    <row r="875" spans="1:8" s="2344" customFormat="1" ht="15.75" customHeight="1">
      <c r="A875" s="2345"/>
      <c r="B875" s="2345"/>
      <c r="C875" s="2345"/>
      <c r="D875" s="2345"/>
      <c r="E875" s="2345"/>
      <c r="F875" s="2345"/>
      <c r="G875" s="2345"/>
      <c r="H875" s="2345"/>
    </row>
    <row r="876" spans="1:8" s="2344" customFormat="1" ht="15.75" customHeight="1">
      <c r="A876" s="2345"/>
      <c r="B876" s="2345"/>
      <c r="C876" s="2345"/>
      <c r="D876" s="2345"/>
      <c r="E876" s="2345"/>
      <c r="F876" s="2345"/>
      <c r="G876" s="2345"/>
      <c r="H876" s="2345"/>
    </row>
    <row r="877" spans="1:8" s="2344" customFormat="1" ht="15.75" customHeight="1">
      <c r="A877" s="2345"/>
      <c r="B877" s="2345"/>
      <c r="C877" s="2345"/>
      <c r="D877" s="2345"/>
      <c r="E877" s="2345"/>
      <c r="F877" s="2345"/>
      <c r="G877" s="2345"/>
      <c r="H877" s="2345"/>
    </row>
    <row r="878" spans="1:8" s="2344" customFormat="1" ht="15.75" customHeight="1">
      <c r="A878" s="2345"/>
      <c r="B878" s="2345"/>
      <c r="C878" s="2345"/>
      <c r="D878" s="2345"/>
      <c r="E878" s="2345"/>
      <c r="F878" s="2345"/>
      <c r="G878" s="2345"/>
      <c r="H878" s="2345"/>
    </row>
    <row r="879" spans="1:8" s="2344" customFormat="1" ht="15.75" customHeight="1">
      <c r="A879" s="2345"/>
      <c r="B879" s="2345"/>
      <c r="C879" s="2345"/>
      <c r="D879" s="2345"/>
      <c r="E879" s="2345"/>
      <c r="F879" s="2345"/>
      <c r="G879" s="2345"/>
      <c r="H879" s="2345"/>
    </row>
    <row r="880" spans="1:8" s="2344" customFormat="1" ht="15.75" customHeight="1">
      <c r="A880" s="2345"/>
      <c r="B880" s="2345"/>
      <c r="C880" s="2345"/>
      <c r="D880" s="2345"/>
      <c r="E880" s="2345"/>
      <c r="F880" s="2345"/>
      <c r="G880" s="2345"/>
      <c r="H880" s="2345"/>
    </row>
    <row r="881" spans="1:8" s="2344" customFormat="1" ht="15.75" customHeight="1">
      <c r="A881" s="2345"/>
      <c r="B881" s="2345"/>
      <c r="C881" s="2345"/>
      <c r="D881" s="2345"/>
      <c r="E881" s="2345"/>
      <c r="F881" s="2345"/>
      <c r="G881" s="2345"/>
      <c r="H881" s="2345"/>
    </row>
    <row r="882" spans="1:8" s="2344" customFormat="1" ht="15.75" customHeight="1">
      <c r="A882" s="2345"/>
      <c r="B882" s="2345"/>
      <c r="C882" s="2345"/>
      <c r="D882" s="2345"/>
      <c r="E882" s="2345"/>
      <c r="F882" s="2345"/>
      <c r="G882" s="2345"/>
      <c r="H882" s="2345"/>
    </row>
    <row r="883" spans="1:8" s="2344" customFormat="1" ht="15.75" customHeight="1">
      <c r="A883" s="2345"/>
      <c r="B883" s="2345"/>
      <c r="C883" s="2345"/>
      <c r="D883" s="2345"/>
      <c r="E883" s="2345"/>
      <c r="F883" s="2345"/>
      <c r="G883" s="2345"/>
      <c r="H883" s="2345"/>
    </row>
    <row r="884" spans="1:8" s="2344" customFormat="1" ht="15.75" customHeight="1">
      <c r="A884" s="2345"/>
      <c r="B884" s="2345"/>
      <c r="C884" s="2345"/>
      <c r="D884" s="2345"/>
      <c r="E884" s="2345"/>
      <c r="F884" s="2345"/>
      <c r="G884" s="2345"/>
      <c r="H884" s="2345"/>
    </row>
    <row r="885" spans="1:8" s="2344" customFormat="1" ht="15.75" customHeight="1">
      <c r="A885" s="2345"/>
      <c r="B885" s="2345"/>
      <c r="C885" s="2345"/>
      <c r="D885" s="2345"/>
      <c r="E885" s="2345"/>
      <c r="F885" s="2345"/>
      <c r="G885" s="2345"/>
      <c r="H885" s="2345"/>
    </row>
    <row r="886" spans="1:8" s="2344" customFormat="1" ht="15.75" customHeight="1">
      <c r="A886" s="2345"/>
      <c r="B886" s="2345"/>
      <c r="C886" s="2345"/>
      <c r="D886" s="2345"/>
      <c r="E886" s="2345"/>
      <c r="F886" s="2345"/>
      <c r="G886" s="2345"/>
      <c r="H886" s="2345"/>
    </row>
    <row r="887" spans="1:8" s="2344" customFormat="1" ht="15.75" customHeight="1">
      <c r="A887" s="2345"/>
      <c r="B887" s="2345"/>
      <c r="C887" s="2345"/>
      <c r="D887" s="2345"/>
      <c r="E887" s="2345"/>
      <c r="F887" s="2345"/>
      <c r="G887" s="2345"/>
      <c r="H887" s="2345"/>
    </row>
    <row r="888" spans="1:8" s="2344" customFormat="1" ht="15.75" customHeight="1">
      <c r="A888" s="2345"/>
      <c r="B888" s="2345"/>
      <c r="C888" s="2345"/>
      <c r="D888" s="2345"/>
      <c r="E888" s="2345"/>
      <c r="F888" s="2345"/>
      <c r="G888" s="2345"/>
      <c r="H888" s="2345"/>
    </row>
    <row r="889" spans="1:8" s="2344" customFormat="1" ht="15.75" customHeight="1">
      <c r="A889" s="2345"/>
      <c r="B889" s="2345"/>
      <c r="C889" s="2345"/>
      <c r="D889" s="2345"/>
      <c r="E889" s="2345"/>
      <c r="F889" s="2345"/>
      <c r="G889" s="2345"/>
      <c r="H889" s="2345"/>
    </row>
    <row r="890" spans="1:8" s="2344" customFormat="1" ht="15.75" customHeight="1">
      <c r="A890" s="2345"/>
      <c r="B890" s="2345"/>
      <c r="C890" s="2345"/>
      <c r="D890" s="2345"/>
      <c r="E890" s="2345"/>
      <c r="F890" s="2345"/>
      <c r="G890" s="2345"/>
      <c r="H890" s="2345"/>
    </row>
    <row r="891" spans="1:8" s="2344" customFormat="1" ht="15.75" customHeight="1">
      <c r="A891" s="2345"/>
      <c r="B891" s="2345"/>
      <c r="C891" s="2345"/>
      <c r="D891" s="2345"/>
      <c r="E891" s="2345"/>
      <c r="F891" s="2345"/>
      <c r="G891" s="2345"/>
      <c r="H891" s="2345"/>
    </row>
    <row r="892" spans="1:8" s="2344" customFormat="1" ht="15.75" customHeight="1">
      <c r="A892" s="2345"/>
      <c r="B892" s="2345"/>
      <c r="C892" s="2345"/>
      <c r="D892" s="2345"/>
      <c r="E892" s="2345"/>
      <c r="F892" s="2345"/>
      <c r="G892" s="2345"/>
      <c r="H892" s="2345"/>
    </row>
    <row r="893" spans="1:8" s="2344" customFormat="1" ht="15.75" customHeight="1">
      <c r="A893" s="2345"/>
      <c r="B893" s="2345"/>
      <c r="C893" s="2345"/>
      <c r="D893" s="2345"/>
      <c r="E893" s="2345"/>
      <c r="F893" s="2345"/>
      <c r="G893" s="2345"/>
      <c r="H893" s="2345"/>
    </row>
    <row r="894" spans="1:8" s="2344" customFormat="1" ht="15.75" customHeight="1">
      <c r="A894" s="2345"/>
      <c r="B894" s="2345"/>
      <c r="C894" s="2345"/>
      <c r="D894" s="2345"/>
      <c r="E894" s="2345"/>
      <c r="F894" s="2345"/>
      <c r="G894" s="2345"/>
      <c r="H894" s="2345"/>
    </row>
    <row r="895" spans="1:8" s="2344" customFormat="1" ht="15.75" customHeight="1">
      <c r="A895" s="2345"/>
      <c r="B895" s="2345"/>
      <c r="C895" s="2345"/>
      <c r="D895" s="2345"/>
      <c r="E895" s="2345"/>
      <c r="F895" s="2345"/>
      <c r="G895" s="2345"/>
      <c r="H895" s="2345"/>
    </row>
    <row r="896" spans="1:8" s="2344" customFormat="1" ht="15.75" customHeight="1">
      <c r="A896" s="2345"/>
      <c r="B896" s="2345"/>
      <c r="C896" s="2345"/>
      <c r="D896" s="2345"/>
      <c r="E896" s="2345"/>
      <c r="F896" s="2345"/>
      <c r="G896" s="2345"/>
      <c r="H896" s="2345"/>
    </row>
    <row r="897" spans="1:8" s="2344" customFormat="1" ht="15.75" customHeight="1">
      <c r="A897" s="2345"/>
      <c r="B897" s="2345"/>
      <c r="C897" s="2345"/>
      <c r="D897" s="2345"/>
      <c r="E897" s="2345"/>
      <c r="F897" s="2345"/>
      <c r="G897" s="2345"/>
      <c r="H897" s="2345"/>
    </row>
    <row r="898" spans="1:8" s="2344" customFormat="1" ht="15.75" customHeight="1">
      <c r="A898" s="2345"/>
      <c r="B898" s="2345"/>
      <c r="C898" s="2345"/>
      <c r="D898" s="2345"/>
      <c r="E898" s="2345"/>
      <c r="F898" s="2345"/>
      <c r="G898" s="2345"/>
      <c r="H898" s="2345"/>
    </row>
    <row r="899" spans="1:8" s="2344" customFormat="1" ht="15.75" customHeight="1">
      <c r="A899" s="2345"/>
      <c r="B899" s="2345"/>
      <c r="C899" s="2345"/>
      <c r="D899" s="2345"/>
      <c r="E899" s="2345"/>
      <c r="F899" s="2345"/>
      <c r="G899" s="2345"/>
      <c r="H899" s="2345"/>
    </row>
    <row r="900" spans="1:8" s="2344" customFormat="1" ht="15.75" customHeight="1">
      <c r="A900" s="2345"/>
      <c r="B900" s="2345"/>
      <c r="C900" s="2345"/>
      <c r="D900" s="2345"/>
      <c r="E900" s="2345"/>
      <c r="F900" s="2345"/>
      <c r="G900" s="2345"/>
      <c r="H900" s="2345"/>
    </row>
    <row r="901" spans="1:8" s="2344" customFormat="1" ht="15.75" customHeight="1">
      <c r="A901" s="2345"/>
      <c r="B901" s="2345"/>
      <c r="C901" s="2345"/>
      <c r="D901" s="2345"/>
      <c r="E901" s="2345"/>
      <c r="F901" s="2345"/>
      <c r="G901" s="2345"/>
      <c r="H901" s="2345"/>
    </row>
    <row r="902" spans="1:8" s="2344" customFormat="1" ht="15.75" customHeight="1">
      <c r="A902" s="2345"/>
      <c r="B902" s="2345"/>
      <c r="C902" s="2345"/>
      <c r="D902" s="2345"/>
      <c r="E902" s="2345"/>
      <c r="F902" s="2345"/>
      <c r="G902" s="2345"/>
      <c r="H902" s="2345"/>
    </row>
    <row r="903" spans="1:8" s="2344" customFormat="1" ht="15.75" customHeight="1">
      <c r="A903" s="2345"/>
      <c r="B903" s="2345"/>
      <c r="C903" s="2345"/>
      <c r="D903" s="2345"/>
      <c r="E903" s="2345"/>
      <c r="F903" s="2345"/>
      <c r="G903" s="2345"/>
      <c r="H903" s="2345"/>
    </row>
    <row r="904" spans="1:8" s="2344" customFormat="1" ht="15.75" customHeight="1">
      <c r="A904" s="2345"/>
      <c r="B904" s="2345"/>
      <c r="C904" s="2345"/>
      <c r="D904" s="2345"/>
      <c r="E904" s="2345"/>
      <c r="F904" s="2345"/>
      <c r="G904" s="2345"/>
      <c r="H904" s="2345"/>
    </row>
    <row r="905" spans="1:8" s="2344" customFormat="1" ht="15.75" customHeight="1">
      <c r="A905" s="2345"/>
      <c r="B905" s="2345"/>
      <c r="C905" s="2345"/>
      <c r="D905" s="2345"/>
      <c r="E905" s="2345"/>
      <c r="F905" s="2345"/>
      <c r="G905" s="2345"/>
      <c r="H905" s="2345"/>
    </row>
    <row r="906" spans="1:8" s="2344" customFormat="1" ht="15.75" customHeight="1">
      <c r="A906" s="2345"/>
      <c r="B906" s="2345"/>
      <c r="C906" s="2345"/>
      <c r="D906" s="2345"/>
      <c r="E906" s="2345"/>
      <c r="F906" s="2345"/>
      <c r="G906" s="2345"/>
      <c r="H906" s="2345"/>
    </row>
    <row r="907" spans="1:8" s="2344" customFormat="1" ht="15.75" customHeight="1">
      <c r="A907" s="2345"/>
      <c r="B907" s="2345"/>
      <c r="C907" s="2345"/>
      <c r="D907" s="2345"/>
      <c r="E907" s="2345"/>
      <c r="F907" s="2345"/>
      <c r="G907" s="2345"/>
      <c r="H907" s="2345"/>
    </row>
    <row r="908" spans="1:8" s="2344" customFormat="1" ht="15.75" customHeight="1">
      <c r="A908" s="2345"/>
      <c r="B908" s="2345"/>
      <c r="C908" s="2345"/>
      <c r="D908" s="2345"/>
      <c r="E908" s="2345"/>
      <c r="F908" s="2345"/>
      <c r="G908" s="2345"/>
      <c r="H908" s="2345"/>
    </row>
    <row r="909" spans="1:8" s="2344" customFormat="1" ht="15.75" customHeight="1">
      <c r="A909" s="2345"/>
      <c r="B909" s="2345"/>
      <c r="C909" s="2345"/>
      <c r="D909" s="2345"/>
      <c r="E909" s="2345"/>
      <c r="F909" s="2345"/>
      <c r="G909" s="2345"/>
      <c r="H909" s="2345"/>
    </row>
    <row r="910" spans="1:8" s="2344" customFormat="1" ht="15.75" customHeight="1">
      <c r="A910" s="2345"/>
      <c r="B910" s="2345"/>
      <c r="C910" s="2345"/>
      <c r="D910" s="2345"/>
      <c r="E910" s="2345"/>
      <c r="F910" s="2345"/>
      <c r="G910" s="2345"/>
      <c r="H910" s="2345"/>
    </row>
    <row r="911" spans="1:8" s="2344" customFormat="1" ht="15.75" customHeight="1">
      <c r="A911" s="2345"/>
      <c r="B911" s="2345"/>
      <c r="C911" s="2345"/>
      <c r="D911" s="2345"/>
      <c r="E911" s="2345"/>
      <c r="F911" s="2345"/>
      <c r="G911" s="2345"/>
      <c r="H911" s="2345"/>
    </row>
    <row r="912" spans="1:8" s="2344" customFormat="1" ht="15.75" customHeight="1">
      <c r="A912" s="2345"/>
      <c r="B912" s="2345"/>
      <c r="C912" s="2345"/>
      <c r="D912" s="2345"/>
      <c r="E912" s="2345"/>
      <c r="F912" s="2345"/>
      <c r="G912" s="2345"/>
      <c r="H912" s="2345"/>
    </row>
    <row r="913" spans="1:8" s="2344" customFormat="1" ht="15.75" customHeight="1">
      <c r="A913" s="2345"/>
      <c r="B913" s="2345"/>
      <c r="C913" s="2345"/>
      <c r="D913" s="2345"/>
      <c r="E913" s="2345"/>
      <c r="F913" s="2345"/>
      <c r="G913" s="2345"/>
      <c r="H913" s="2345"/>
    </row>
    <row r="914" spans="1:8" s="2344" customFormat="1" ht="15.75" customHeight="1">
      <c r="A914" s="2345"/>
      <c r="B914" s="2345"/>
      <c r="C914" s="2345"/>
      <c r="D914" s="2345"/>
      <c r="E914" s="2345"/>
      <c r="F914" s="2345"/>
      <c r="G914" s="2345"/>
      <c r="H914" s="2345"/>
    </row>
    <row r="915" spans="1:8" s="2344" customFormat="1" ht="15.75" customHeight="1">
      <c r="A915" s="2345"/>
      <c r="B915" s="2345"/>
      <c r="C915" s="2345"/>
      <c r="D915" s="2345"/>
      <c r="E915" s="2345"/>
      <c r="F915" s="2345"/>
      <c r="G915" s="2345"/>
      <c r="H915" s="2345"/>
    </row>
    <row r="916" spans="1:8" s="2344" customFormat="1" ht="15.75" customHeight="1">
      <c r="A916" s="2345"/>
      <c r="B916" s="2345"/>
      <c r="C916" s="2345"/>
      <c r="D916" s="2345"/>
      <c r="E916" s="2345"/>
      <c r="F916" s="2345"/>
      <c r="G916" s="2345"/>
      <c r="H916" s="2345"/>
    </row>
    <row r="917" spans="1:8" s="2344" customFormat="1" ht="15.75" customHeight="1">
      <c r="A917" s="2345"/>
      <c r="B917" s="2345"/>
      <c r="C917" s="2345"/>
      <c r="D917" s="2345"/>
      <c r="E917" s="2345"/>
      <c r="F917" s="2345"/>
      <c r="G917" s="2345"/>
      <c r="H917" s="2345"/>
    </row>
    <row r="918" spans="1:8" s="2344" customFormat="1" ht="15.75" customHeight="1">
      <c r="A918" s="2345"/>
      <c r="B918" s="2345"/>
      <c r="C918" s="2345"/>
      <c r="D918" s="2345"/>
      <c r="E918" s="2345"/>
      <c r="F918" s="2345"/>
      <c r="G918" s="2345"/>
      <c r="H918" s="2345"/>
    </row>
    <row r="919" spans="1:8" s="2344" customFormat="1" ht="15.75" customHeight="1">
      <c r="A919" s="2345"/>
      <c r="B919" s="2345"/>
      <c r="C919" s="2345"/>
      <c r="D919" s="2345"/>
      <c r="E919" s="2345"/>
      <c r="F919" s="2345"/>
      <c r="G919" s="2345"/>
      <c r="H919" s="2345"/>
    </row>
    <row r="920" spans="1:8" s="2344" customFormat="1" ht="15.75" customHeight="1">
      <c r="A920" s="2345"/>
      <c r="B920" s="2345"/>
      <c r="C920" s="2345"/>
      <c r="D920" s="2345"/>
      <c r="E920" s="2345"/>
      <c r="F920" s="2345"/>
      <c r="G920" s="2345"/>
      <c r="H920" s="2345"/>
    </row>
    <row r="921" spans="1:8" s="2344" customFormat="1" ht="15.75" customHeight="1">
      <c r="A921" s="2345"/>
      <c r="B921" s="2345"/>
      <c r="C921" s="2345"/>
      <c r="D921" s="2345"/>
      <c r="E921" s="2345"/>
      <c r="F921" s="2345"/>
      <c r="G921" s="2345"/>
      <c r="H921" s="2345"/>
    </row>
    <row r="922" spans="1:8" s="2344" customFormat="1" ht="15.75" customHeight="1">
      <c r="A922" s="2345"/>
      <c r="B922" s="2345"/>
      <c r="C922" s="2345"/>
      <c r="D922" s="2345"/>
      <c r="E922" s="2345"/>
      <c r="F922" s="2345"/>
      <c r="G922" s="2345"/>
      <c r="H922" s="2345"/>
    </row>
    <row r="923" spans="1:8" s="2344" customFormat="1" ht="15.75" customHeight="1">
      <c r="A923" s="2345"/>
      <c r="B923" s="2345"/>
      <c r="C923" s="2345"/>
      <c r="D923" s="2345"/>
      <c r="E923" s="2345"/>
      <c r="F923" s="2345"/>
      <c r="G923" s="2345"/>
      <c r="H923" s="2345"/>
    </row>
    <row r="924" spans="1:8" s="2344" customFormat="1" ht="15.75" customHeight="1">
      <c r="A924" s="2345"/>
      <c r="B924" s="2345"/>
      <c r="C924" s="2345"/>
      <c r="D924" s="2345"/>
      <c r="E924" s="2345"/>
      <c r="F924" s="2345"/>
      <c r="G924" s="2345"/>
      <c r="H924" s="2345"/>
    </row>
    <row r="925" spans="1:8" s="2344" customFormat="1" ht="15.75" customHeight="1">
      <c r="A925" s="2345"/>
      <c r="B925" s="2345"/>
      <c r="C925" s="2345"/>
      <c r="D925" s="2345"/>
      <c r="E925" s="2345"/>
      <c r="F925" s="2345"/>
      <c r="G925" s="2345"/>
      <c r="H925" s="2345"/>
    </row>
    <row r="926" spans="1:8" s="2344" customFormat="1" ht="15.75" customHeight="1">
      <c r="A926" s="2345"/>
      <c r="B926" s="2345"/>
      <c r="C926" s="2345"/>
      <c r="D926" s="2345"/>
      <c r="E926" s="2345"/>
      <c r="F926" s="2345"/>
      <c r="G926" s="2345"/>
      <c r="H926" s="2345"/>
    </row>
    <row r="927" spans="1:8" s="2344" customFormat="1" ht="15.75" customHeight="1">
      <c r="A927" s="2345"/>
      <c r="B927" s="2345"/>
      <c r="C927" s="2345"/>
      <c r="D927" s="2345"/>
      <c r="E927" s="2345"/>
      <c r="F927" s="2345"/>
      <c r="G927" s="2345"/>
      <c r="H927" s="2345"/>
    </row>
    <row r="928" spans="1:8" s="2344" customFormat="1" ht="15.75" customHeight="1">
      <c r="A928" s="2345"/>
      <c r="B928" s="2345"/>
      <c r="C928" s="2345"/>
      <c r="D928" s="2345"/>
      <c r="E928" s="2345"/>
      <c r="F928" s="2345"/>
      <c r="G928" s="2345"/>
      <c r="H928" s="2345"/>
    </row>
    <row r="929" spans="1:8" s="2344" customFormat="1" ht="15.75" customHeight="1">
      <c r="A929" s="2345"/>
      <c r="B929" s="2345"/>
      <c r="C929" s="2345"/>
      <c r="D929" s="2345"/>
      <c r="E929" s="2345"/>
      <c r="F929" s="2345"/>
      <c r="G929" s="2345"/>
      <c r="H929" s="2345"/>
    </row>
    <row r="930" spans="1:8" s="2344" customFormat="1" ht="15.75" customHeight="1">
      <c r="A930" s="2345"/>
      <c r="B930" s="2345"/>
      <c r="C930" s="2345"/>
      <c r="D930" s="2345"/>
      <c r="E930" s="2345"/>
      <c r="F930" s="2345"/>
      <c r="G930" s="2345"/>
      <c r="H930" s="2345"/>
    </row>
    <row r="931" spans="1:8" s="2344" customFormat="1" ht="15.75" customHeight="1">
      <c r="A931" s="2345"/>
      <c r="B931" s="2345"/>
      <c r="C931" s="2345"/>
      <c r="D931" s="2345"/>
      <c r="E931" s="2345"/>
      <c r="F931" s="2345"/>
      <c r="G931" s="2345"/>
      <c r="H931" s="2345"/>
    </row>
    <row r="932" spans="1:8" s="2344" customFormat="1" ht="15.75" customHeight="1">
      <c r="A932" s="2345"/>
      <c r="B932" s="2345"/>
      <c r="C932" s="2345"/>
      <c r="D932" s="2345"/>
      <c r="E932" s="2345"/>
      <c r="F932" s="2345"/>
      <c r="G932" s="2345"/>
      <c r="H932" s="2345"/>
    </row>
    <row r="933" spans="1:8" s="2344" customFormat="1" ht="15.75" customHeight="1">
      <c r="A933" s="2345"/>
      <c r="B933" s="2345"/>
      <c r="C933" s="2345"/>
      <c r="D933" s="2345"/>
      <c r="E933" s="2345"/>
      <c r="F933" s="2345"/>
      <c r="G933" s="2345"/>
      <c r="H933" s="2345"/>
    </row>
    <row r="934" spans="1:8" s="2344" customFormat="1" ht="15.75" customHeight="1">
      <c r="A934" s="2345"/>
      <c r="B934" s="2345"/>
      <c r="C934" s="2345"/>
      <c r="D934" s="2345"/>
      <c r="E934" s="2345"/>
      <c r="F934" s="2345"/>
      <c r="G934" s="2345"/>
      <c r="H934" s="2345"/>
    </row>
    <row r="935" spans="1:8" s="2344" customFormat="1" ht="15.75" customHeight="1">
      <c r="A935" s="2345"/>
      <c r="B935" s="2345"/>
      <c r="C935" s="2345"/>
      <c r="D935" s="2345"/>
      <c r="E935" s="2345"/>
      <c r="F935" s="2345"/>
      <c r="G935" s="2345"/>
      <c r="H935" s="2345"/>
    </row>
    <row r="936" spans="1:8" s="2344" customFormat="1" ht="15.75" customHeight="1">
      <c r="A936" s="2345"/>
      <c r="B936" s="2345"/>
      <c r="C936" s="2345"/>
      <c r="D936" s="2345"/>
      <c r="E936" s="2345"/>
      <c r="F936" s="2345"/>
      <c r="G936" s="2345"/>
      <c r="H936" s="2345"/>
    </row>
    <row r="937" spans="1:8" s="2344" customFormat="1" ht="15.75" customHeight="1">
      <c r="A937" s="2345"/>
      <c r="B937" s="2345"/>
      <c r="C937" s="2345"/>
      <c r="D937" s="2345"/>
      <c r="E937" s="2345"/>
      <c r="F937" s="2345"/>
      <c r="G937" s="2345"/>
      <c r="H937" s="2345"/>
    </row>
    <row r="938" spans="1:8" s="2344" customFormat="1" ht="15.75" customHeight="1">
      <c r="A938" s="2345"/>
      <c r="B938" s="2345"/>
      <c r="C938" s="2345"/>
      <c r="D938" s="2345"/>
      <c r="E938" s="2345"/>
      <c r="F938" s="2345"/>
      <c r="G938" s="2345"/>
      <c r="H938" s="2345"/>
    </row>
    <row r="939" spans="1:8" s="2344" customFormat="1" ht="15.75" customHeight="1">
      <c r="A939" s="2345"/>
      <c r="B939" s="2345"/>
      <c r="C939" s="2345"/>
      <c r="D939" s="2345"/>
      <c r="E939" s="2345"/>
      <c r="F939" s="2345"/>
      <c r="G939" s="2345"/>
      <c r="H939" s="2345"/>
    </row>
    <row r="940" spans="1:8" s="2344" customFormat="1" ht="15.75" customHeight="1">
      <c r="A940" s="2345"/>
      <c r="B940" s="2345"/>
      <c r="C940" s="2345"/>
      <c r="D940" s="2345"/>
      <c r="E940" s="2345"/>
      <c r="F940" s="2345"/>
      <c r="G940" s="2345"/>
      <c r="H940" s="2345"/>
    </row>
    <row r="941" spans="1:8" s="2344" customFormat="1" ht="15.75" customHeight="1">
      <c r="A941" s="2345"/>
      <c r="B941" s="2345"/>
      <c r="C941" s="2345"/>
      <c r="D941" s="2345"/>
      <c r="E941" s="2345"/>
      <c r="F941" s="2345"/>
      <c r="G941" s="2345"/>
      <c r="H941" s="2345"/>
    </row>
    <row r="942" spans="1:8" s="2344" customFormat="1" ht="15.75" customHeight="1">
      <c r="A942" s="2345"/>
      <c r="B942" s="2345"/>
      <c r="C942" s="2345"/>
      <c r="D942" s="2345"/>
      <c r="E942" s="2345"/>
      <c r="F942" s="2345"/>
      <c r="G942" s="2345"/>
      <c r="H942" s="2345"/>
    </row>
    <row r="943" spans="1:8" s="2344" customFormat="1" ht="15.75" customHeight="1">
      <c r="A943" s="2345"/>
      <c r="B943" s="2345"/>
      <c r="C943" s="2345"/>
      <c r="D943" s="2345"/>
      <c r="E943" s="2345"/>
      <c r="F943" s="2345"/>
      <c r="G943" s="2345"/>
      <c r="H943" s="2345"/>
    </row>
    <row r="944" spans="1:8" s="2344" customFormat="1" ht="15.75" customHeight="1">
      <c r="A944" s="2345"/>
      <c r="B944" s="2345"/>
      <c r="C944" s="2345"/>
      <c r="D944" s="2345"/>
      <c r="E944" s="2345"/>
      <c r="F944" s="2345"/>
      <c r="G944" s="2345"/>
      <c r="H944" s="2345"/>
    </row>
    <row r="945" spans="1:8" s="2344" customFormat="1" ht="15.75" customHeight="1">
      <c r="A945" s="2345"/>
      <c r="B945" s="2345"/>
      <c r="C945" s="2345"/>
      <c r="D945" s="2345"/>
      <c r="E945" s="2345"/>
      <c r="F945" s="2345"/>
      <c r="G945" s="2345"/>
      <c r="H945" s="2345"/>
    </row>
    <row r="946" spans="1:8" s="2344" customFormat="1" ht="15.75" customHeight="1">
      <c r="A946" s="2345"/>
      <c r="B946" s="2345"/>
      <c r="C946" s="2345"/>
      <c r="D946" s="2345"/>
      <c r="E946" s="2345"/>
      <c r="F946" s="2345"/>
      <c r="G946" s="2345"/>
      <c r="H946" s="2345"/>
    </row>
    <row r="947" spans="1:8" s="2344" customFormat="1" ht="15.75" customHeight="1">
      <c r="A947" s="2345"/>
      <c r="B947" s="2345"/>
      <c r="C947" s="2345"/>
      <c r="D947" s="2345"/>
      <c r="E947" s="2345"/>
      <c r="F947" s="2345"/>
      <c r="G947" s="2345"/>
      <c r="H947" s="2345"/>
    </row>
    <row r="948" spans="1:8" s="2344" customFormat="1" ht="15.75" customHeight="1">
      <c r="A948" s="2345"/>
      <c r="B948" s="2345"/>
      <c r="C948" s="2345"/>
      <c r="D948" s="2345"/>
      <c r="E948" s="2345"/>
      <c r="F948" s="2345"/>
      <c r="G948" s="2345"/>
      <c r="H948" s="2345"/>
    </row>
    <row r="949" spans="1:8" s="2344" customFormat="1" ht="15.75" customHeight="1">
      <c r="A949" s="2345"/>
      <c r="B949" s="2345"/>
      <c r="C949" s="2345"/>
      <c r="D949" s="2345"/>
      <c r="E949" s="2345"/>
      <c r="F949" s="2345"/>
      <c r="G949" s="2345"/>
      <c r="H949" s="2345"/>
    </row>
    <row r="950" spans="1:8" s="2344" customFormat="1" ht="15.75" customHeight="1">
      <c r="A950" s="2345"/>
      <c r="B950" s="2345"/>
      <c r="C950" s="2345"/>
      <c r="D950" s="2345"/>
      <c r="E950" s="2345"/>
      <c r="F950" s="2345"/>
      <c r="G950" s="2345"/>
      <c r="H950" s="2345"/>
    </row>
    <row r="951" spans="1:8" s="2344" customFormat="1" ht="15.75" customHeight="1">
      <c r="A951" s="2345"/>
      <c r="B951" s="2345"/>
      <c r="C951" s="2345"/>
      <c r="D951" s="2345"/>
      <c r="E951" s="2345"/>
      <c r="F951" s="2345"/>
      <c r="G951" s="2345"/>
      <c r="H951" s="2345"/>
    </row>
    <row r="952" spans="1:8" s="2344" customFormat="1" ht="15.75" customHeight="1">
      <c r="A952" s="2345"/>
      <c r="B952" s="2345"/>
      <c r="C952" s="2345"/>
      <c r="D952" s="2345"/>
      <c r="E952" s="2345"/>
      <c r="F952" s="2345"/>
      <c r="G952" s="2345"/>
      <c r="H952" s="2345"/>
    </row>
    <row r="953" spans="1:8" s="2344" customFormat="1" ht="15.75" customHeight="1">
      <c r="A953" s="2345"/>
      <c r="B953" s="2345"/>
      <c r="C953" s="2345"/>
      <c r="D953" s="2345"/>
      <c r="E953" s="2345"/>
      <c r="F953" s="2345"/>
      <c r="G953" s="2345"/>
      <c r="H953" s="2345"/>
    </row>
    <row r="954" spans="1:8" s="2344" customFormat="1" ht="15.75" customHeight="1">
      <c r="A954" s="2345"/>
      <c r="B954" s="2345"/>
      <c r="C954" s="2345"/>
      <c r="D954" s="2345"/>
      <c r="E954" s="2345"/>
      <c r="F954" s="2345"/>
      <c r="G954" s="2345"/>
      <c r="H954" s="2345"/>
    </row>
    <row r="955" spans="1:8" s="2344" customFormat="1" ht="15.75" customHeight="1">
      <c r="A955" s="2345"/>
      <c r="B955" s="2345"/>
      <c r="C955" s="2345"/>
      <c r="D955" s="2345"/>
      <c r="E955" s="2345"/>
      <c r="F955" s="2345"/>
      <c r="G955" s="2345"/>
      <c r="H955" s="2345"/>
    </row>
    <row r="956" spans="1:8" s="2344" customFormat="1" ht="15.75" customHeight="1">
      <c r="A956" s="2345"/>
      <c r="B956" s="2345"/>
      <c r="C956" s="2345"/>
      <c r="D956" s="2345"/>
      <c r="E956" s="2345"/>
      <c r="F956" s="2345"/>
      <c r="G956" s="2345"/>
      <c r="H956" s="2345"/>
    </row>
    <row r="957" spans="1:8" s="2344" customFormat="1" ht="15.75" customHeight="1">
      <c r="A957" s="2345"/>
      <c r="B957" s="2345"/>
      <c r="C957" s="2345"/>
      <c r="D957" s="2345"/>
      <c r="E957" s="2345"/>
      <c r="F957" s="2345"/>
      <c r="G957" s="2345"/>
      <c r="H957" s="2345"/>
    </row>
    <row r="958" spans="1:8" s="2344" customFormat="1" ht="15.75" customHeight="1">
      <c r="A958" s="2345"/>
      <c r="B958" s="2345"/>
      <c r="C958" s="2345"/>
      <c r="D958" s="2345"/>
      <c r="E958" s="2345"/>
      <c r="F958" s="2345"/>
      <c r="G958" s="2345"/>
      <c r="H958" s="2345"/>
    </row>
    <row r="959" spans="1:8" s="2344" customFormat="1" ht="15.75" customHeight="1">
      <c r="A959" s="2345"/>
      <c r="B959" s="2345"/>
      <c r="C959" s="2345"/>
      <c r="D959" s="2345"/>
      <c r="E959" s="2345"/>
      <c r="F959" s="2345"/>
      <c r="G959" s="2345"/>
      <c r="H959" s="2345"/>
    </row>
    <row r="960" spans="1:8" s="2344" customFormat="1" ht="15.75" customHeight="1">
      <c r="A960" s="2345"/>
      <c r="B960" s="2345"/>
      <c r="C960" s="2345"/>
      <c r="D960" s="2345"/>
      <c r="E960" s="2345"/>
      <c r="F960" s="2345"/>
      <c r="G960" s="2345"/>
      <c r="H960" s="2345"/>
    </row>
    <row r="961" spans="1:8" s="2344" customFormat="1" ht="15.75" customHeight="1">
      <c r="A961" s="2345"/>
      <c r="B961" s="2345"/>
      <c r="C961" s="2345"/>
      <c r="D961" s="2345"/>
      <c r="E961" s="2345"/>
      <c r="F961" s="2345"/>
      <c r="G961" s="2345"/>
      <c r="H961" s="2345"/>
    </row>
    <row r="962" spans="1:8" s="2344" customFormat="1" ht="15.75" customHeight="1">
      <c r="A962" s="2345"/>
      <c r="B962" s="2345"/>
      <c r="C962" s="2345"/>
      <c r="D962" s="2345"/>
      <c r="E962" s="2345"/>
      <c r="F962" s="2345"/>
      <c r="G962" s="2345"/>
      <c r="H962" s="2345"/>
    </row>
    <row r="963" spans="1:8" s="2344" customFormat="1" ht="15.75" customHeight="1">
      <c r="A963" s="2345"/>
      <c r="B963" s="2345"/>
      <c r="C963" s="2345"/>
      <c r="D963" s="2345"/>
      <c r="E963" s="2345"/>
      <c r="F963" s="2345"/>
      <c r="G963" s="2345"/>
      <c r="H963" s="2345"/>
    </row>
    <row r="964" spans="1:8" s="2344" customFormat="1" ht="15.75" customHeight="1">
      <c r="A964" s="2345"/>
      <c r="B964" s="2345"/>
      <c r="C964" s="2345"/>
      <c r="D964" s="2345"/>
      <c r="E964" s="2345"/>
      <c r="F964" s="2345"/>
      <c r="G964" s="2345"/>
      <c r="H964" s="2345"/>
    </row>
    <row r="965" spans="1:8" s="2344" customFormat="1" ht="15.75" customHeight="1">
      <c r="A965" s="2345"/>
      <c r="B965" s="2345"/>
      <c r="C965" s="2345"/>
      <c r="D965" s="2345"/>
      <c r="E965" s="2345"/>
      <c r="F965" s="2345"/>
      <c r="G965" s="2345"/>
      <c r="H965" s="2345"/>
    </row>
    <row r="966" spans="1:8" s="2344" customFormat="1" ht="15.75" customHeight="1">
      <c r="A966" s="2345"/>
      <c r="B966" s="2345"/>
      <c r="C966" s="2345"/>
      <c r="D966" s="2345"/>
      <c r="E966" s="2345"/>
      <c r="F966" s="2345"/>
      <c r="G966" s="2345"/>
      <c r="H966" s="2345"/>
    </row>
    <row r="967" spans="1:8" s="2344" customFormat="1" ht="15.75" customHeight="1">
      <c r="A967" s="2345"/>
      <c r="B967" s="2345"/>
      <c r="C967" s="2345"/>
      <c r="D967" s="2345"/>
      <c r="E967" s="2345"/>
      <c r="F967" s="2345"/>
      <c r="G967" s="2345"/>
      <c r="H967" s="2345"/>
    </row>
    <row r="968" spans="1:8" s="2344" customFormat="1" ht="15.75" customHeight="1">
      <c r="A968" s="2345"/>
      <c r="B968" s="2345"/>
      <c r="C968" s="2345"/>
      <c r="D968" s="2345"/>
      <c r="E968" s="2345"/>
      <c r="F968" s="2345"/>
      <c r="G968" s="2345"/>
      <c r="H968" s="2345"/>
    </row>
    <row r="969" spans="1:8" s="2344" customFormat="1" ht="15.75" customHeight="1">
      <c r="A969" s="2345"/>
      <c r="B969" s="2345"/>
      <c r="C969" s="2345"/>
      <c r="D969" s="2345"/>
      <c r="E969" s="2345"/>
      <c r="F969" s="2345"/>
      <c r="G969" s="2345"/>
      <c r="H969" s="2345"/>
    </row>
    <row r="970" spans="1:8" s="2344" customFormat="1" ht="15.75" customHeight="1">
      <c r="A970" s="2345"/>
      <c r="B970" s="2345"/>
      <c r="C970" s="2345"/>
      <c r="D970" s="2345"/>
      <c r="E970" s="2345"/>
      <c r="F970" s="2345"/>
      <c r="G970" s="2345"/>
      <c r="H970" s="2345"/>
    </row>
    <row r="971" spans="1:8" s="2344" customFormat="1" ht="15.75" customHeight="1">
      <c r="A971" s="2345"/>
      <c r="B971" s="2345"/>
      <c r="C971" s="2345"/>
      <c r="D971" s="2345"/>
      <c r="E971" s="2345"/>
      <c r="F971" s="2345"/>
      <c r="G971" s="2345"/>
      <c r="H971" s="2345"/>
    </row>
    <row r="972" spans="1:8" s="2344" customFormat="1" ht="15.75" customHeight="1">
      <c r="A972" s="2345"/>
      <c r="B972" s="2345"/>
      <c r="C972" s="2345"/>
      <c r="D972" s="2345"/>
      <c r="E972" s="2345"/>
      <c r="F972" s="2345"/>
      <c r="G972" s="2345"/>
      <c r="H972" s="2345"/>
    </row>
    <row r="973" spans="1:8" s="2344" customFormat="1" ht="15.75" customHeight="1">
      <c r="A973" s="2345"/>
      <c r="B973" s="2345"/>
      <c r="C973" s="2345"/>
      <c r="D973" s="2345"/>
      <c r="E973" s="2345"/>
      <c r="F973" s="2345"/>
      <c r="G973" s="2345"/>
      <c r="H973" s="2345"/>
    </row>
    <row r="974" spans="1:8" s="2344" customFormat="1" ht="15.75" customHeight="1">
      <c r="A974" s="2345"/>
      <c r="B974" s="2345"/>
      <c r="C974" s="2345"/>
      <c r="D974" s="2345"/>
      <c r="E974" s="2345"/>
      <c r="F974" s="2345"/>
      <c r="G974" s="2345"/>
      <c r="H974" s="2345"/>
    </row>
    <row r="975" spans="1:8" s="2344" customFormat="1" ht="15.75" customHeight="1">
      <c r="A975" s="2345"/>
      <c r="B975" s="2345"/>
      <c r="C975" s="2345"/>
      <c r="D975" s="2345"/>
      <c r="E975" s="2345"/>
      <c r="F975" s="2345"/>
      <c r="G975" s="2345"/>
      <c r="H975" s="2345"/>
    </row>
    <row r="976" spans="1:8" s="2344" customFormat="1" ht="15.75" customHeight="1">
      <c r="A976" s="2345"/>
      <c r="B976" s="2345"/>
      <c r="C976" s="2345"/>
      <c r="D976" s="2345"/>
      <c r="E976" s="2345"/>
      <c r="F976" s="2345"/>
      <c r="G976" s="2345"/>
      <c r="H976" s="2345"/>
    </row>
    <row r="977" spans="1:8" s="2344" customFormat="1" ht="15.75" customHeight="1">
      <c r="A977" s="2345"/>
      <c r="B977" s="2345"/>
      <c r="C977" s="2345"/>
      <c r="D977" s="2345"/>
      <c r="E977" s="2345"/>
      <c r="F977" s="2345"/>
      <c r="G977" s="2345"/>
      <c r="H977" s="2345"/>
    </row>
    <row r="978" spans="1:8" s="2344" customFormat="1" ht="15.75" customHeight="1">
      <c r="A978" s="2345"/>
      <c r="B978" s="2345"/>
      <c r="C978" s="2345"/>
      <c r="D978" s="2345"/>
      <c r="E978" s="2345"/>
      <c r="F978" s="2345"/>
      <c r="G978" s="2345"/>
      <c r="H978" s="2345"/>
    </row>
    <row r="979" spans="1:8" s="2344" customFormat="1" ht="15.75" customHeight="1">
      <c r="A979" s="2345"/>
      <c r="B979" s="2345"/>
      <c r="C979" s="2345"/>
      <c r="D979" s="2345"/>
      <c r="E979" s="2345"/>
      <c r="F979" s="2345"/>
      <c r="G979" s="2345"/>
      <c r="H979" s="2345"/>
    </row>
    <row r="980" spans="1:8" s="2344" customFormat="1" ht="15.75" customHeight="1">
      <c r="A980" s="2345"/>
      <c r="B980" s="2345"/>
      <c r="C980" s="2345"/>
      <c r="D980" s="2345"/>
      <c r="E980" s="2345"/>
      <c r="F980" s="2345"/>
      <c r="G980" s="2345"/>
      <c r="H980" s="2345"/>
    </row>
    <row r="981" spans="1:8" s="2344" customFormat="1" ht="15.75" customHeight="1">
      <c r="A981" s="2345"/>
      <c r="B981" s="2345"/>
      <c r="C981" s="2345"/>
      <c r="D981" s="2345"/>
      <c r="E981" s="2345"/>
      <c r="F981" s="2345"/>
      <c r="G981" s="2345"/>
      <c r="H981" s="2345"/>
    </row>
    <row r="982" spans="1:8" s="2344" customFormat="1" ht="15.75" customHeight="1">
      <c r="A982" s="2345"/>
      <c r="B982" s="2345"/>
      <c r="C982" s="2345"/>
      <c r="D982" s="2345"/>
      <c r="E982" s="2345"/>
      <c r="F982" s="2345"/>
      <c r="G982" s="2345"/>
      <c r="H982" s="2345"/>
    </row>
    <row r="983" spans="1:8" s="2344" customFormat="1" ht="15.75" customHeight="1">
      <c r="A983" s="2345"/>
      <c r="B983" s="2345"/>
      <c r="C983" s="2345"/>
      <c r="D983" s="2345"/>
      <c r="E983" s="2345"/>
      <c r="F983" s="2345"/>
      <c r="G983" s="2345"/>
      <c r="H983" s="2345"/>
    </row>
    <row r="984" spans="1:8" s="2344" customFormat="1" ht="15.75" customHeight="1">
      <c r="A984" s="2345"/>
      <c r="B984" s="2345"/>
      <c r="C984" s="2345"/>
      <c r="D984" s="2345"/>
      <c r="E984" s="2345"/>
      <c r="F984" s="2345"/>
      <c r="G984" s="2345"/>
      <c r="H984" s="2345"/>
    </row>
    <row r="985" spans="1:8" s="2344" customFormat="1" ht="15.75" customHeight="1">
      <c r="A985" s="2345"/>
      <c r="B985" s="2345"/>
      <c r="C985" s="2345"/>
      <c r="D985" s="2345"/>
      <c r="E985" s="2345"/>
      <c r="F985" s="2345"/>
      <c r="G985" s="2345"/>
      <c r="H985" s="2345"/>
    </row>
    <row r="986" spans="1:8" s="2344" customFormat="1" ht="15.75" customHeight="1">
      <c r="A986" s="2345"/>
      <c r="B986" s="2345"/>
      <c r="C986" s="2345"/>
      <c r="D986" s="2345"/>
      <c r="E986" s="2345"/>
      <c r="F986" s="2345"/>
      <c r="G986" s="2345"/>
      <c r="H986" s="2345"/>
    </row>
    <row r="987" spans="1:8" s="2344" customFormat="1" ht="15.75" customHeight="1">
      <c r="A987" s="2345"/>
      <c r="B987" s="2345"/>
      <c r="C987" s="2345"/>
      <c r="D987" s="2345"/>
      <c r="E987" s="2345"/>
      <c r="F987" s="2345"/>
      <c r="G987" s="2345"/>
      <c r="H987" s="2345"/>
    </row>
    <row r="988" spans="1:8" s="2344" customFormat="1" ht="15.75" customHeight="1">
      <c r="A988" s="2345"/>
      <c r="B988" s="2345"/>
      <c r="C988" s="2345"/>
      <c r="D988" s="2345"/>
      <c r="E988" s="2345"/>
      <c r="F988" s="2345"/>
      <c r="G988" s="2345"/>
      <c r="H988" s="2345"/>
    </row>
    <row r="989" spans="1:8" s="2344" customFormat="1" ht="15.75" customHeight="1">
      <c r="A989" s="2345"/>
      <c r="B989" s="2345"/>
      <c r="C989" s="2345"/>
      <c r="D989" s="2345"/>
      <c r="E989" s="2345"/>
      <c r="F989" s="2345"/>
      <c r="G989" s="2345"/>
      <c r="H989" s="2345"/>
    </row>
    <row r="990" spans="1:8" s="2344" customFormat="1" ht="15.75" customHeight="1">
      <c r="A990" s="2345"/>
      <c r="B990" s="2345"/>
      <c r="C990" s="2345"/>
      <c r="D990" s="2345"/>
      <c r="E990" s="2345"/>
      <c r="F990" s="2345"/>
      <c r="G990" s="2345"/>
      <c r="H990" s="2345"/>
    </row>
    <row r="991" spans="1:8" s="2344" customFormat="1" ht="15.75" customHeight="1">
      <c r="A991" s="2345"/>
      <c r="B991" s="2345"/>
      <c r="C991" s="2345"/>
      <c r="D991" s="2345"/>
      <c r="E991" s="2345"/>
      <c r="F991" s="2345"/>
      <c r="G991" s="2345"/>
      <c r="H991" s="2345"/>
    </row>
    <row r="992" spans="1:8" s="2344" customFormat="1" ht="15.75" customHeight="1">
      <c r="A992" s="2345"/>
      <c r="B992" s="2345"/>
      <c r="C992" s="2345"/>
      <c r="D992" s="2345"/>
      <c r="E992" s="2345"/>
      <c r="F992" s="2345"/>
      <c r="G992" s="2345"/>
      <c r="H992" s="2345"/>
    </row>
    <row r="993" spans="1:8" s="2344" customFormat="1" ht="15.75" customHeight="1">
      <c r="A993" s="2345"/>
      <c r="B993" s="2345"/>
      <c r="C993" s="2345"/>
      <c r="D993" s="2345"/>
      <c r="E993" s="2345"/>
      <c r="F993" s="2345"/>
      <c r="G993" s="2345"/>
      <c r="H993" s="2345"/>
    </row>
    <row r="994" spans="1:8" s="2344" customFormat="1" ht="15.75" customHeight="1">
      <c r="A994" s="2345"/>
      <c r="B994" s="2345"/>
      <c r="C994" s="2345"/>
      <c r="D994" s="2345"/>
      <c r="E994" s="2345"/>
      <c r="F994" s="2345"/>
      <c r="G994" s="2345"/>
      <c r="H994" s="2345"/>
    </row>
    <row r="995" spans="1:8" s="2344" customFormat="1" ht="15.75" customHeight="1">
      <c r="A995" s="2345"/>
      <c r="B995" s="2345"/>
      <c r="C995" s="2345"/>
      <c r="D995" s="2345"/>
      <c r="E995" s="2345"/>
      <c r="F995" s="2345"/>
      <c r="G995" s="2345"/>
      <c r="H995" s="2345"/>
    </row>
    <row r="996" spans="1:8" s="2344" customFormat="1" ht="15.75" customHeight="1">
      <c r="A996" s="2345"/>
      <c r="B996" s="2345"/>
      <c r="C996" s="2345"/>
      <c r="D996" s="2345"/>
      <c r="E996" s="2345"/>
      <c r="F996" s="2345"/>
      <c r="G996" s="2345"/>
      <c r="H996" s="2345"/>
    </row>
    <row r="997" spans="1:8" s="2344" customFormat="1" ht="15.75" customHeight="1">
      <c r="A997" s="2345"/>
      <c r="B997" s="2345"/>
      <c r="C997" s="2345"/>
      <c r="D997" s="2345"/>
      <c r="E997" s="2345"/>
      <c r="F997" s="2345"/>
      <c r="G997" s="2345"/>
      <c r="H997" s="2345"/>
    </row>
    <row r="998" spans="1:8" s="2344" customFormat="1" ht="15.75" customHeight="1">
      <c r="A998" s="2345"/>
      <c r="B998" s="2345"/>
      <c r="C998" s="2345"/>
      <c r="D998" s="2345"/>
      <c r="E998" s="2345"/>
      <c r="F998" s="2345"/>
      <c r="G998" s="2345"/>
      <c r="H998" s="2345"/>
    </row>
    <row r="999" spans="1:8" s="2344" customFormat="1" ht="15.75" customHeight="1">
      <c r="A999" s="2345"/>
      <c r="B999" s="2345"/>
      <c r="C999" s="2345"/>
      <c r="D999" s="2345"/>
      <c r="E999" s="2345"/>
      <c r="F999" s="2345"/>
      <c r="G999" s="2345"/>
      <c r="H999" s="2345"/>
    </row>
    <row r="1000" spans="1:8" s="2344" customFormat="1" ht="15.75" customHeight="1">
      <c r="A1000" s="2345"/>
      <c r="B1000" s="2345"/>
      <c r="C1000" s="2345"/>
      <c r="D1000" s="2345"/>
      <c r="E1000" s="2345"/>
      <c r="F1000" s="2345"/>
      <c r="G1000" s="2345"/>
      <c r="H1000" s="2345"/>
    </row>
    <row r="1001" spans="1:8" s="2344" customFormat="1" ht="15.75" customHeight="1">
      <c r="A1001" s="2345"/>
      <c r="B1001" s="2343"/>
      <c r="C1001" s="2345"/>
      <c r="D1001" s="2345"/>
      <c r="E1001" s="2345"/>
      <c r="F1001" s="2345"/>
      <c r="G1001" s="2345"/>
      <c r="H1001" s="2345"/>
    </row>
  </sheetData>
  <mergeCells count="9">
    <mergeCell ref="B33:F33"/>
    <mergeCell ref="B1:H1"/>
    <mergeCell ref="B2:H2"/>
    <mergeCell ref="B3:H3"/>
    <mergeCell ref="B4:B5"/>
    <mergeCell ref="C4:C5"/>
    <mergeCell ref="F4:H4"/>
    <mergeCell ref="B29:B31"/>
    <mergeCell ref="B32:F32"/>
  </mergeCells>
  <pageMargins left="0.39370078740157483" right="0.39370078740157483" top="0.51181102362204722" bottom="0.51181102362204722" header="0" footer="0"/>
  <pageSetup scale="6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84"/>
  <sheetViews>
    <sheetView showGridLines="0" zoomScale="80" zoomScaleNormal="80" workbookViewId="0"/>
  </sheetViews>
  <sheetFormatPr defaultColWidth="9.109375" defaultRowHeight="15" customHeight="1"/>
  <cols>
    <col min="1" max="1" width="6.44140625" style="2343" customWidth="1"/>
    <col min="2" max="2" width="5.109375" style="2343" customWidth="1"/>
    <col min="3" max="3" width="26.44140625" style="2343" customWidth="1"/>
    <col min="4" max="4" width="15.21875" style="2343" customWidth="1"/>
    <col min="5" max="5" width="16.109375" style="2343" customWidth="1"/>
    <col min="6" max="6" width="15.5546875" style="2343" customWidth="1"/>
    <col min="7" max="8" width="16.109375" style="2343" bestFit="1" customWidth="1"/>
    <col min="9" max="9" width="8.5546875" style="2343" customWidth="1"/>
    <col min="10" max="16384" width="9.109375" style="2343"/>
  </cols>
  <sheetData>
    <row r="1" spans="1:9" ht="15" customHeight="1">
      <c r="A1" s="2346"/>
      <c r="B1" s="3623" t="s">
        <v>1737</v>
      </c>
      <c r="C1" s="3624"/>
      <c r="D1" s="3624"/>
      <c r="E1" s="3624"/>
      <c r="F1" s="3624"/>
      <c r="G1" s="3624"/>
      <c r="H1" s="3624"/>
      <c r="I1" s="2346"/>
    </row>
    <row r="2" spans="1:9" ht="15" customHeight="1">
      <c r="A2" s="2346"/>
      <c r="B2" s="3643" t="s">
        <v>1736</v>
      </c>
      <c r="C2" s="3624"/>
      <c r="D2" s="3624"/>
      <c r="E2" s="3624"/>
      <c r="F2" s="3624"/>
      <c r="G2" s="3624"/>
      <c r="H2" s="3624"/>
      <c r="I2" s="2346"/>
    </row>
    <row r="3" spans="1:9" ht="15" customHeight="1">
      <c r="A3" s="2346"/>
      <c r="B3" s="3643"/>
      <c r="C3" s="3624"/>
      <c r="D3" s="3624"/>
      <c r="E3" s="3624"/>
      <c r="F3" s="3624"/>
      <c r="G3" s="3624"/>
      <c r="H3" s="3624"/>
      <c r="I3" s="2346"/>
    </row>
    <row r="4" spans="1:9" ht="15" customHeight="1" thickBot="1">
      <c r="A4" s="2346"/>
      <c r="B4" s="3625" t="s">
        <v>77</v>
      </c>
      <c r="C4" s="3626"/>
      <c r="D4" s="3626"/>
      <c r="E4" s="3626"/>
      <c r="F4" s="3626"/>
      <c r="G4" s="3626"/>
      <c r="H4" s="3626"/>
      <c r="I4" s="2346"/>
    </row>
    <row r="5" spans="1:9" ht="16.2" thickTop="1">
      <c r="A5" s="2346"/>
      <c r="B5" s="3644" t="s">
        <v>78</v>
      </c>
      <c r="C5" s="3645" t="s">
        <v>56</v>
      </c>
      <c r="D5" s="3647" t="s">
        <v>57</v>
      </c>
      <c r="E5" s="3648"/>
      <c r="F5" s="3649"/>
      <c r="G5" s="3639" t="s">
        <v>776</v>
      </c>
      <c r="H5" s="3640"/>
      <c r="I5" s="2346"/>
    </row>
    <row r="6" spans="1:9" s="2395" customFormat="1" ht="18">
      <c r="A6" s="2347"/>
      <c r="B6" s="3628"/>
      <c r="C6" s="3646"/>
      <c r="D6" s="2430" t="s">
        <v>1673</v>
      </c>
      <c r="E6" s="2430" t="s">
        <v>494</v>
      </c>
      <c r="F6" s="2429" t="s">
        <v>181</v>
      </c>
      <c r="G6" s="2429" t="s">
        <v>173</v>
      </c>
      <c r="H6" s="2428" t="s">
        <v>180</v>
      </c>
      <c r="I6" s="2347"/>
    </row>
    <row r="7" spans="1:9" ht="15" customHeight="1">
      <c r="A7" s="2346"/>
      <c r="B7" s="2423"/>
      <c r="C7" s="2427" t="s">
        <v>1735</v>
      </c>
      <c r="D7" s="2416">
        <v>140697.93847079997</v>
      </c>
      <c r="E7" s="2416">
        <v>93287.030166500015</v>
      </c>
      <c r="F7" s="2416">
        <v>82060.897912800006</v>
      </c>
      <c r="G7" s="2415">
        <v>-33.69694596779005</v>
      </c>
      <c r="H7" s="2426">
        <v>-12.033968959740115</v>
      </c>
      <c r="I7" s="2346"/>
    </row>
    <row r="8" spans="1:9" ht="15" customHeight="1">
      <c r="A8" s="2346"/>
      <c r="B8" s="2423">
        <v>1</v>
      </c>
      <c r="C8" s="2422" t="s">
        <v>1734</v>
      </c>
      <c r="D8" s="2421">
        <v>610.41429660000006</v>
      </c>
      <c r="E8" s="2421">
        <v>1016.0133309</v>
      </c>
      <c r="F8" s="2421">
        <v>427.45109430000002</v>
      </c>
      <c r="G8" s="2420">
        <v>66.446516170932028</v>
      </c>
      <c r="H8" s="2419">
        <v>-57.928593917034796</v>
      </c>
      <c r="I8" s="2346"/>
    </row>
    <row r="9" spans="1:9" ht="15" customHeight="1">
      <c r="A9" s="2346"/>
      <c r="B9" s="2423">
        <v>2</v>
      </c>
      <c r="C9" s="2422" t="s">
        <v>1702</v>
      </c>
      <c r="D9" s="2421">
        <v>4778.9893599999996</v>
      </c>
      <c r="E9" s="2421">
        <v>8255.9797108000002</v>
      </c>
      <c r="F9" s="2421">
        <v>7936.6196</v>
      </c>
      <c r="G9" s="2420">
        <v>72.75576672972548</v>
      </c>
      <c r="H9" s="2419">
        <v>-3.8682279025253896</v>
      </c>
      <c r="I9" s="2346"/>
    </row>
    <row r="10" spans="1:9" ht="15" customHeight="1">
      <c r="A10" s="2346"/>
      <c r="B10" s="2423">
        <v>3</v>
      </c>
      <c r="C10" s="2422" t="s">
        <v>1733</v>
      </c>
      <c r="D10" s="2421">
        <v>251.39532800000001</v>
      </c>
      <c r="E10" s="2421">
        <v>81.90416909999999</v>
      </c>
      <c r="F10" s="2421">
        <v>6.0999999999999999E-2</v>
      </c>
      <c r="G10" s="2420">
        <v>-67.420170553050212</v>
      </c>
      <c r="H10" s="2419">
        <v>-99.925522716767304</v>
      </c>
      <c r="I10" s="2346"/>
    </row>
    <row r="11" spans="1:9" ht="15" customHeight="1">
      <c r="A11" s="2346"/>
      <c r="B11" s="2423">
        <v>4</v>
      </c>
      <c r="C11" s="2422" t="s">
        <v>1732</v>
      </c>
      <c r="D11" s="2421">
        <v>152.07277980000001</v>
      </c>
      <c r="E11" s="2421">
        <v>198.22183580000001</v>
      </c>
      <c r="F11" s="2421">
        <v>201.03292759999999</v>
      </c>
      <c r="G11" s="2420">
        <v>30.346690617935291</v>
      </c>
      <c r="H11" s="2419">
        <v>1.4181544574313643</v>
      </c>
      <c r="I11" s="2346"/>
    </row>
    <row r="12" spans="1:9" ht="15" customHeight="1">
      <c r="A12" s="2346"/>
      <c r="B12" s="2423">
        <v>5</v>
      </c>
      <c r="C12" s="2422" t="s">
        <v>1731</v>
      </c>
      <c r="D12" s="2421">
        <v>436.24997050000002</v>
      </c>
      <c r="E12" s="2421">
        <v>462.92280579999999</v>
      </c>
      <c r="F12" s="2421">
        <v>913.181691</v>
      </c>
      <c r="G12" s="2420">
        <v>6.1141173876595012</v>
      </c>
      <c r="H12" s="2419">
        <v>97.264355862071895</v>
      </c>
      <c r="I12" s="2346"/>
    </row>
    <row r="13" spans="1:9" ht="15" customHeight="1">
      <c r="A13" s="2346"/>
      <c r="B13" s="2423">
        <v>6</v>
      </c>
      <c r="C13" s="2422" t="s">
        <v>1730</v>
      </c>
      <c r="D13" s="2421">
        <v>12.84525</v>
      </c>
      <c r="E13" s="2421">
        <v>6.1262267000000001</v>
      </c>
      <c r="F13" s="2421">
        <v>16.845366100000003</v>
      </c>
      <c r="G13" s="2420">
        <v>-52.307454506529652</v>
      </c>
      <c r="H13" s="2419">
        <v>174.97131472460859</v>
      </c>
      <c r="I13" s="2346"/>
    </row>
    <row r="14" spans="1:9" ht="15" customHeight="1">
      <c r="A14" s="2346"/>
      <c r="B14" s="2423">
        <v>7</v>
      </c>
      <c r="C14" s="2422" t="s">
        <v>1729</v>
      </c>
      <c r="D14" s="2421">
        <v>65.954404799999992</v>
      </c>
      <c r="E14" s="2421">
        <v>374.8524433</v>
      </c>
      <c r="F14" s="2421">
        <v>794.25964810000005</v>
      </c>
      <c r="G14" s="2420" t="s">
        <v>62</v>
      </c>
      <c r="H14" s="2419">
        <v>111.88594666951181</v>
      </c>
      <c r="I14" s="2346"/>
    </row>
    <row r="15" spans="1:9" ht="15" customHeight="1">
      <c r="A15" s="2346"/>
      <c r="B15" s="2423">
        <v>8</v>
      </c>
      <c r="C15" s="2422" t="s">
        <v>1689</v>
      </c>
      <c r="D15" s="2421">
        <v>465.36275039999998</v>
      </c>
      <c r="E15" s="2421">
        <v>1072.363171</v>
      </c>
      <c r="F15" s="2421">
        <v>1127.2907250000001</v>
      </c>
      <c r="G15" s="2420">
        <v>130.43597066551976</v>
      </c>
      <c r="H15" s="2419">
        <v>5.1221037317776386</v>
      </c>
      <c r="I15" s="2346"/>
    </row>
    <row r="16" spans="1:9" ht="15" customHeight="1">
      <c r="A16" s="2346"/>
      <c r="B16" s="2423">
        <v>9</v>
      </c>
      <c r="C16" s="2422" t="s">
        <v>1728</v>
      </c>
      <c r="D16" s="2421">
        <v>32.272903300000003</v>
      </c>
      <c r="E16" s="2421">
        <v>38.697927999999997</v>
      </c>
      <c r="F16" s="2421">
        <v>26.731748600000003</v>
      </c>
      <c r="G16" s="2420">
        <v>19.908418651630868</v>
      </c>
      <c r="H16" s="2419">
        <v>-30.922015773040854</v>
      </c>
      <c r="I16" s="2346"/>
    </row>
    <row r="17" spans="1:9" ht="15" customHeight="1">
      <c r="A17" s="2346"/>
      <c r="B17" s="2423">
        <v>10</v>
      </c>
      <c r="C17" s="2422" t="s">
        <v>1693</v>
      </c>
      <c r="D17" s="2421">
        <v>971.94654149999997</v>
      </c>
      <c r="E17" s="2421">
        <v>1101.1541020999998</v>
      </c>
      <c r="F17" s="2421">
        <v>1342.5470565000001</v>
      </c>
      <c r="G17" s="2420">
        <v>13.293690041902352</v>
      </c>
      <c r="H17" s="2419">
        <v>21.921814025815479</v>
      </c>
      <c r="I17" s="2346"/>
    </row>
    <row r="18" spans="1:9" ht="15" customHeight="1">
      <c r="A18" s="2346"/>
      <c r="B18" s="2423">
        <v>11</v>
      </c>
      <c r="C18" s="2422" t="s">
        <v>1703</v>
      </c>
      <c r="D18" s="2421">
        <v>6074.7944518000004</v>
      </c>
      <c r="E18" s="2421">
        <v>6629.7992219999996</v>
      </c>
      <c r="F18" s="2421">
        <v>8658.6854437999991</v>
      </c>
      <c r="G18" s="2420">
        <v>9.136190114803755</v>
      </c>
      <c r="H18" s="2419">
        <v>30.602528883038318</v>
      </c>
      <c r="I18" s="2346"/>
    </row>
    <row r="19" spans="1:9" ht="15" customHeight="1">
      <c r="A19" s="2346"/>
      <c r="B19" s="2423">
        <v>12</v>
      </c>
      <c r="C19" s="2422" t="s">
        <v>1700</v>
      </c>
      <c r="D19" s="2421">
        <v>7496.7744296000001</v>
      </c>
      <c r="E19" s="2421">
        <v>7241.0988350999996</v>
      </c>
      <c r="F19" s="2421">
        <v>6755.7763560000003</v>
      </c>
      <c r="G19" s="2420">
        <v>-3.4104746901614136</v>
      </c>
      <c r="H19" s="2419">
        <v>-6.7023319271307447</v>
      </c>
      <c r="I19" s="2346"/>
    </row>
    <row r="20" spans="1:9" ht="15" customHeight="1">
      <c r="A20" s="2346"/>
      <c r="B20" s="2423"/>
      <c r="C20" s="2422" t="s">
        <v>1727</v>
      </c>
      <c r="D20" s="2421">
        <v>382.6044776</v>
      </c>
      <c r="E20" s="2421">
        <v>3723.7219425999997</v>
      </c>
      <c r="F20" s="2421">
        <v>4040.5701443000003</v>
      </c>
      <c r="G20" s="2420" t="s">
        <v>62</v>
      </c>
      <c r="H20" s="2419">
        <v>8.5089114220695308</v>
      </c>
      <c r="I20" s="2346"/>
    </row>
    <row r="21" spans="1:9" ht="15" customHeight="1">
      <c r="A21" s="2346"/>
      <c r="B21" s="2423"/>
      <c r="C21" s="2422" t="s">
        <v>1726</v>
      </c>
      <c r="D21" s="2421">
        <v>7114.1699520000002</v>
      </c>
      <c r="E21" s="2421">
        <v>3517.3768924999999</v>
      </c>
      <c r="F21" s="2421">
        <v>2715.2062116999996</v>
      </c>
      <c r="G21" s="2420">
        <v>-50.558154834195904</v>
      </c>
      <c r="H21" s="2419">
        <v>-22.805934800744431</v>
      </c>
      <c r="I21" s="2346"/>
    </row>
    <row r="22" spans="1:9" ht="15" customHeight="1">
      <c r="A22" s="2346"/>
      <c r="B22" s="2423">
        <v>13</v>
      </c>
      <c r="C22" s="2422" t="s">
        <v>1725</v>
      </c>
      <c r="D22" s="2421">
        <v>10.321643</v>
      </c>
      <c r="E22" s="2421">
        <v>23.940335000000001</v>
      </c>
      <c r="F22" s="2421">
        <v>12.3218722</v>
      </c>
      <c r="G22" s="2420">
        <v>131.94306371572821</v>
      </c>
      <c r="H22" s="2419">
        <v>-48.530911534863655</v>
      </c>
      <c r="I22" s="2346"/>
    </row>
    <row r="23" spans="1:9" ht="15" customHeight="1">
      <c r="A23" s="2346"/>
      <c r="B23" s="2423">
        <v>14</v>
      </c>
      <c r="C23" s="2422" t="s">
        <v>1692</v>
      </c>
      <c r="D23" s="2421">
        <v>1279.0843877</v>
      </c>
      <c r="E23" s="2421">
        <v>1287.8286952999999</v>
      </c>
      <c r="F23" s="2421">
        <v>1544.0988984000001</v>
      </c>
      <c r="G23" s="2420">
        <v>0.68363805266387079</v>
      </c>
      <c r="H23" s="2419">
        <v>19.899401530286752</v>
      </c>
      <c r="I23" s="2346"/>
    </row>
    <row r="24" spans="1:9" ht="15" customHeight="1">
      <c r="A24" s="2346"/>
      <c r="B24" s="2423">
        <v>15</v>
      </c>
      <c r="C24" s="2422" t="s">
        <v>1724</v>
      </c>
      <c r="D24" s="2421">
        <v>7.0274400000000004</v>
      </c>
      <c r="E24" s="2421">
        <v>0</v>
      </c>
      <c r="F24" s="2421">
        <v>0</v>
      </c>
      <c r="G24" s="2420" t="s">
        <v>62</v>
      </c>
      <c r="H24" s="2419" t="s">
        <v>62</v>
      </c>
      <c r="I24" s="2346"/>
    </row>
    <row r="25" spans="1:9" ht="15" customHeight="1">
      <c r="A25" s="2346"/>
      <c r="B25" s="2423">
        <v>16</v>
      </c>
      <c r="C25" s="2422" t="s">
        <v>1694</v>
      </c>
      <c r="D25" s="2421">
        <v>1348.2904019</v>
      </c>
      <c r="E25" s="2421">
        <v>1055.2451880000001</v>
      </c>
      <c r="F25" s="2421">
        <v>924.01093370000001</v>
      </c>
      <c r="G25" s="2420">
        <v>-21.734576875059187</v>
      </c>
      <c r="H25" s="2419">
        <v>-12.436375526026101</v>
      </c>
      <c r="I25" s="2346"/>
    </row>
    <row r="26" spans="1:9" ht="15" customHeight="1">
      <c r="A26" s="2346"/>
      <c r="B26" s="2423">
        <v>17</v>
      </c>
      <c r="C26" s="2422" t="s">
        <v>1695</v>
      </c>
      <c r="D26" s="2421">
        <v>3492.2053888999999</v>
      </c>
      <c r="E26" s="2421">
        <v>2302.2662835000001</v>
      </c>
      <c r="F26" s="2421">
        <v>2955.7899251999997</v>
      </c>
      <c r="G26" s="2420">
        <v>-34.074144355375822</v>
      </c>
      <c r="H26" s="2419">
        <v>28.386101398596075</v>
      </c>
      <c r="I26" s="2346"/>
    </row>
    <row r="27" spans="1:9" ht="15" customHeight="1">
      <c r="A27" s="2346"/>
      <c r="B27" s="2423">
        <v>18</v>
      </c>
      <c r="C27" s="2422" t="s">
        <v>1699</v>
      </c>
      <c r="D27" s="2421">
        <v>41064.728764899999</v>
      </c>
      <c r="E27" s="2421">
        <v>20509.121659099997</v>
      </c>
      <c r="F27" s="2421">
        <v>6336.4786775000002</v>
      </c>
      <c r="G27" s="2420">
        <v>-50.056600211541813</v>
      </c>
      <c r="H27" s="2419">
        <v>-69.104095324879637</v>
      </c>
      <c r="I27" s="2346"/>
    </row>
    <row r="28" spans="1:9" ht="15" customHeight="1">
      <c r="A28" s="2346"/>
      <c r="B28" s="2423">
        <v>19</v>
      </c>
      <c r="C28" s="2422" t="s">
        <v>1723</v>
      </c>
      <c r="D28" s="2421">
        <v>60.304254700000001</v>
      </c>
      <c r="E28" s="2421">
        <v>77.403995599999988</v>
      </c>
      <c r="F28" s="2421">
        <v>30.9035878</v>
      </c>
      <c r="G28" s="2420">
        <v>28.355778518559461</v>
      </c>
      <c r="H28" s="2419">
        <v>-60.074945020021673</v>
      </c>
      <c r="I28" s="2346"/>
    </row>
    <row r="29" spans="1:9" ht="15" customHeight="1">
      <c r="A29" s="2346"/>
      <c r="B29" s="2423">
        <v>20</v>
      </c>
      <c r="C29" s="2422" t="s">
        <v>1701</v>
      </c>
      <c r="D29" s="2421">
        <v>352.01490989999996</v>
      </c>
      <c r="E29" s="2421">
        <v>4704.1306071000008</v>
      </c>
      <c r="F29" s="2421">
        <v>7415.3222473999995</v>
      </c>
      <c r="G29" s="2420" t="s">
        <v>62</v>
      </c>
      <c r="H29" s="2419">
        <v>57.634276484755006</v>
      </c>
      <c r="I29" s="2346"/>
    </row>
    <row r="30" spans="1:9" ht="15" customHeight="1">
      <c r="A30" s="2346"/>
      <c r="B30" s="2423">
        <v>21</v>
      </c>
      <c r="C30" s="2422" t="s">
        <v>1696</v>
      </c>
      <c r="D30" s="2421">
        <v>37.7699237</v>
      </c>
      <c r="E30" s="2421">
        <v>102.7139775</v>
      </c>
      <c r="F30" s="2421">
        <v>108.44643409999999</v>
      </c>
      <c r="G30" s="2420">
        <v>171.9464786739826</v>
      </c>
      <c r="H30" s="2419">
        <v>5.580989792747526</v>
      </c>
      <c r="I30" s="2346"/>
    </row>
    <row r="31" spans="1:9" ht="15" customHeight="1">
      <c r="A31" s="2346"/>
      <c r="B31" s="2423">
        <v>22</v>
      </c>
      <c r="C31" s="2422" t="s">
        <v>1722</v>
      </c>
      <c r="D31" s="2421">
        <v>42.778377399999997</v>
      </c>
      <c r="E31" s="2421">
        <v>8.5025952</v>
      </c>
      <c r="F31" s="2421">
        <v>38.598926200000001</v>
      </c>
      <c r="G31" s="2420">
        <v>-80.124082032152998</v>
      </c>
      <c r="H31" s="2419">
        <v>353.96641016145287</v>
      </c>
      <c r="I31" s="2346"/>
    </row>
    <row r="32" spans="1:9" ht="15" customHeight="1">
      <c r="A32" s="2346"/>
      <c r="B32" s="2423">
        <v>23</v>
      </c>
      <c r="C32" s="2425" t="s">
        <v>1721</v>
      </c>
      <c r="D32" s="2421">
        <v>7523.5651116999998</v>
      </c>
      <c r="E32" s="2421">
        <v>8925.2209598999998</v>
      </c>
      <c r="F32" s="2421">
        <v>9382.5234421000005</v>
      </c>
      <c r="G32" s="2420">
        <v>18.630208250876514</v>
      </c>
      <c r="H32" s="2419">
        <v>5.1237104857639881</v>
      </c>
      <c r="I32" s="2346"/>
    </row>
    <row r="33" spans="1:9" ht="15" customHeight="1">
      <c r="A33" s="2346"/>
      <c r="B33" s="2423">
        <v>24</v>
      </c>
      <c r="C33" s="2422" t="s">
        <v>1698</v>
      </c>
      <c r="D33" s="2421">
        <v>171.51579000000001</v>
      </c>
      <c r="E33" s="2421">
        <v>227.39405680000002</v>
      </c>
      <c r="F33" s="2421">
        <v>199.6568207</v>
      </c>
      <c r="G33" s="2420">
        <v>32.579080211798583</v>
      </c>
      <c r="H33" s="2419">
        <v>-12.197872050981417</v>
      </c>
      <c r="I33" s="2346"/>
    </row>
    <row r="34" spans="1:9" ht="15" customHeight="1">
      <c r="A34" s="2346"/>
      <c r="B34" s="2423">
        <v>25</v>
      </c>
      <c r="C34" s="2422" t="s">
        <v>1691</v>
      </c>
      <c r="D34" s="2421">
        <v>1853.6641729999999</v>
      </c>
      <c r="E34" s="2421">
        <v>1652.3302482000001</v>
      </c>
      <c r="F34" s="2421">
        <v>1478.5859152</v>
      </c>
      <c r="G34" s="2420">
        <v>-10.861402390604425</v>
      </c>
      <c r="H34" s="2419">
        <v>-10.51510938501986</v>
      </c>
      <c r="I34" s="2346"/>
    </row>
    <row r="35" spans="1:9" ht="15" customHeight="1">
      <c r="A35" s="2346"/>
      <c r="B35" s="2423">
        <v>26</v>
      </c>
      <c r="C35" s="2425" t="s">
        <v>1690</v>
      </c>
      <c r="D35" s="2421">
        <v>1055.4220041999999</v>
      </c>
      <c r="E35" s="2421">
        <v>1017.2471022999999</v>
      </c>
      <c r="F35" s="2421">
        <v>1277.7100394000001</v>
      </c>
      <c r="G35" s="2420">
        <v>-3.6170272884291643</v>
      </c>
      <c r="H35" s="2419">
        <v>25.604687053036802</v>
      </c>
      <c r="I35" s="2346"/>
    </row>
    <row r="36" spans="1:9" ht="15" customHeight="1">
      <c r="A36" s="2346"/>
      <c r="B36" s="2423">
        <v>27</v>
      </c>
      <c r="C36" s="2422" t="s">
        <v>1720</v>
      </c>
      <c r="D36" s="2421">
        <v>351.32105730000001</v>
      </c>
      <c r="E36" s="2421">
        <v>76.682312299999992</v>
      </c>
      <c r="F36" s="2421">
        <v>97.24041840000001</v>
      </c>
      <c r="G36" s="2420">
        <v>-78.173152247313354</v>
      </c>
      <c r="H36" s="2419">
        <v>26.809449902308202</v>
      </c>
      <c r="I36" s="2346"/>
    </row>
    <row r="37" spans="1:9" ht="15" customHeight="1">
      <c r="A37" s="2346"/>
      <c r="B37" s="2423">
        <v>28</v>
      </c>
      <c r="C37" s="2422" t="s">
        <v>1719</v>
      </c>
      <c r="D37" s="2421">
        <v>48120.430996199997</v>
      </c>
      <c r="E37" s="2421">
        <v>8475.9923483999992</v>
      </c>
      <c r="F37" s="2421">
        <v>901.80475120000006</v>
      </c>
      <c r="G37" s="2420">
        <v>-82.385876076069778</v>
      </c>
      <c r="H37" s="2419">
        <v>-89.360481768601034</v>
      </c>
      <c r="I37" s="2346"/>
    </row>
    <row r="38" spans="1:9" ht="15" customHeight="1">
      <c r="A38" s="2346"/>
      <c r="B38" s="2423">
        <v>29</v>
      </c>
      <c r="C38" s="2424" t="s">
        <v>1697</v>
      </c>
      <c r="D38" s="2421">
        <v>3005.5040079999999</v>
      </c>
      <c r="E38" s="2421">
        <v>3436.8820621999998</v>
      </c>
      <c r="F38" s="2421">
        <v>3093.4062635999999</v>
      </c>
      <c r="G38" s="2420">
        <v>14.352935582576665</v>
      </c>
      <c r="H38" s="2419">
        <v>-9.9938197582530979</v>
      </c>
      <c r="I38" s="2346"/>
    </row>
    <row r="39" spans="1:9" ht="15" customHeight="1">
      <c r="A39" s="2346"/>
      <c r="B39" s="2423">
        <v>30</v>
      </c>
      <c r="C39" s="2422" t="s">
        <v>1718</v>
      </c>
      <c r="D39" s="2421">
        <v>3277.8621460999998</v>
      </c>
      <c r="E39" s="2421">
        <v>2377.8295469999998</v>
      </c>
      <c r="F39" s="2421">
        <v>2542.3917578000001</v>
      </c>
      <c r="G39" s="2420">
        <v>-27.457914914782457</v>
      </c>
      <c r="H39" s="2419">
        <v>6.9206899631481633</v>
      </c>
      <c r="I39" s="2346"/>
    </row>
    <row r="40" spans="1:9" ht="15" customHeight="1">
      <c r="A40" s="2346"/>
      <c r="B40" s="2423">
        <v>31</v>
      </c>
      <c r="C40" s="2422" t="s">
        <v>1717</v>
      </c>
      <c r="D40" s="2421">
        <v>1992.3725886</v>
      </c>
      <c r="E40" s="2421">
        <v>1624.9470046000001</v>
      </c>
      <c r="F40" s="2421">
        <v>1827.5868578999998</v>
      </c>
      <c r="G40" s="2420">
        <v>-18.441610073454306</v>
      </c>
      <c r="H40" s="2419">
        <v>12.470551514994298</v>
      </c>
      <c r="I40" s="2346"/>
    </row>
    <row r="41" spans="1:9" ht="15" customHeight="1">
      <c r="A41" s="2346"/>
      <c r="B41" s="2423">
        <v>32</v>
      </c>
      <c r="C41" s="2422" t="s">
        <v>1716</v>
      </c>
      <c r="D41" s="2421">
        <v>844.61849929999994</v>
      </c>
      <c r="E41" s="2421">
        <v>544.17920849999996</v>
      </c>
      <c r="F41" s="2421">
        <v>781.83519489999992</v>
      </c>
      <c r="G41" s="2420">
        <v>-35.571005258468411</v>
      </c>
      <c r="H41" s="2419">
        <v>43.672375329275368</v>
      </c>
      <c r="I41" s="2346"/>
    </row>
    <row r="42" spans="1:9" ht="15" customHeight="1">
      <c r="A42" s="2346"/>
      <c r="B42" s="2423">
        <v>33</v>
      </c>
      <c r="C42" s="2422" t="s">
        <v>1715</v>
      </c>
      <c r="D42" s="2421">
        <v>255.28476800000001</v>
      </c>
      <c r="E42" s="2421">
        <v>264.16305249999999</v>
      </c>
      <c r="F42" s="2421">
        <v>235.09901149999999</v>
      </c>
      <c r="G42" s="2420">
        <v>3.4777964112610027</v>
      </c>
      <c r="H42" s="2419">
        <v>-11.002311157802813</v>
      </c>
      <c r="I42" s="2346"/>
    </row>
    <row r="43" spans="1:9" ht="15" customHeight="1">
      <c r="A43" s="2346"/>
      <c r="B43" s="2423">
        <v>34</v>
      </c>
      <c r="C43" s="2422" t="s">
        <v>1714</v>
      </c>
      <c r="D43" s="2421">
        <v>151.45496600000001</v>
      </c>
      <c r="E43" s="2421">
        <v>186.48159130000002</v>
      </c>
      <c r="F43" s="2421">
        <v>182.19004409999999</v>
      </c>
      <c r="G43" s="2420">
        <v>23.126759211051564</v>
      </c>
      <c r="H43" s="2419">
        <v>-2.3013248493230942</v>
      </c>
      <c r="I43" s="2346"/>
    </row>
    <row r="44" spans="1:9" ht="15" customHeight="1">
      <c r="A44" s="2346"/>
      <c r="B44" s="2423">
        <v>35</v>
      </c>
      <c r="C44" s="2422" t="s">
        <v>1713</v>
      </c>
      <c r="D44" s="2421">
        <v>209.58288949999999</v>
      </c>
      <c r="E44" s="2421">
        <v>221.64441640000001</v>
      </c>
      <c r="F44" s="2421">
        <v>636.36754639999992</v>
      </c>
      <c r="G44" s="2420">
        <v>5.7550150819921875</v>
      </c>
      <c r="H44" s="2419">
        <v>187.11192311362007</v>
      </c>
      <c r="I44" s="2346"/>
    </row>
    <row r="45" spans="1:9" ht="15" customHeight="1">
      <c r="A45" s="2346"/>
      <c r="B45" s="2423">
        <v>36</v>
      </c>
      <c r="C45" s="2422" t="s">
        <v>1706</v>
      </c>
      <c r="D45" s="2421">
        <v>2841.7415145</v>
      </c>
      <c r="E45" s="2421">
        <v>7705.7491392000002</v>
      </c>
      <c r="F45" s="2421">
        <v>11858.0456901</v>
      </c>
      <c r="G45" s="2420">
        <v>171.16291541230538</v>
      </c>
      <c r="H45" s="2419">
        <v>53.885695938073127</v>
      </c>
      <c r="I45" s="2346"/>
    </row>
    <row r="46" spans="1:9" ht="15" customHeight="1">
      <c r="A46" s="2346"/>
      <c r="B46" s="2418"/>
      <c r="C46" s="2417" t="s">
        <v>1712</v>
      </c>
      <c r="D46" s="2416">
        <v>14524.365988400037</v>
      </c>
      <c r="E46" s="2416">
        <v>13399.374196499979</v>
      </c>
      <c r="F46" s="2416">
        <v>21116.156774899995</v>
      </c>
      <c r="G46" s="2415">
        <v>-7.7455483619631948</v>
      </c>
      <c r="H46" s="2414">
        <v>57.590619272470953</v>
      </c>
      <c r="I46" s="2346"/>
    </row>
    <row r="47" spans="1:9" ht="15" customHeight="1" thickBot="1">
      <c r="A47" s="2346"/>
      <c r="B47" s="2413"/>
      <c r="C47" s="2412" t="s">
        <v>1711</v>
      </c>
      <c r="D47" s="2411">
        <v>155222.30445920001</v>
      </c>
      <c r="E47" s="2411">
        <v>106686.40436299999</v>
      </c>
      <c r="F47" s="2411">
        <v>103177.0546877</v>
      </c>
      <c r="G47" s="2410">
        <v>-31.268637754928839</v>
      </c>
      <c r="H47" s="2409">
        <v>-3.2894066458172611</v>
      </c>
      <c r="I47" s="2346"/>
    </row>
    <row r="48" spans="1:9" ht="15.75" customHeight="1" thickTop="1">
      <c r="A48" s="2346"/>
      <c r="B48" s="3641" t="s">
        <v>1710</v>
      </c>
      <c r="C48" s="3641"/>
      <c r="D48" s="3641"/>
      <c r="E48" s="3641"/>
      <c r="F48" s="3641"/>
      <c r="G48" s="3641"/>
      <c r="H48" s="3641"/>
      <c r="I48" s="2346"/>
    </row>
    <row r="49" spans="1:9" ht="15" customHeight="1">
      <c r="A49" s="2346"/>
      <c r="B49" s="3642" t="s">
        <v>1676</v>
      </c>
      <c r="C49" s="3642"/>
      <c r="D49" s="3642"/>
      <c r="E49" s="3642"/>
      <c r="F49" s="3642"/>
      <c r="G49" s="3642"/>
      <c r="H49" s="3642"/>
      <c r="I49" s="2346"/>
    </row>
    <row r="50" spans="1:9" ht="15" customHeight="1">
      <c r="A50" s="2346"/>
      <c r="B50" s="2408"/>
      <c r="C50" s="2346"/>
      <c r="D50" s="2405"/>
      <c r="E50" s="2405"/>
      <c r="F50" s="2405"/>
      <c r="G50" s="2407"/>
      <c r="H50" s="2407"/>
      <c r="I50" s="2346"/>
    </row>
    <row r="51" spans="1:9" ht="15.75" customHeight="1">
      <c r="A51" s="2346"/>
      <c r="C51" s="2346"/>
      <c r="D51" s="2405"/>
      <c r="E51" s="2405"/>
      <c r="F51" s="2405"/>
      <c r="G51" s="2406"/>
      <c r="H51" s="2406"/>
      <c r="I51" s="2346"/>
    </row>
    <row r="52" spans="1:9" ht="15.75" customHeight="1">
      <c r="A52" s="2346"/>
      <c r="B52" s="2346"/>
      <c r="C52" s="2346"/>
      <c r="D52" s="2405"/>
      <c r="E52" s="2405"/>
      <c r="F52" s="2405"/>
      <c r="G52" s="2351"/>
      <c r="H52" s="2351"/>
      <c r="I52" s="2346"/>
    </row>
    <row r="53" spans="1:9" ht="15.75" customHeight="1">
      <c r="A53" s="2346"/>
      <c r="B53" s="2346"/>
      <c r="C53" s="2346"/>
      <c r="D53" s="2404"/>
      <c r="E53" s="2404"/>
      <c r="F53" s="2404"/>
      <c r="G53" s="2403"/>
      <c r="H53" s="2403"/>
      <c r="I53" s="2346"/>
    </row>
    <row r="54" spans="1:9" ht="15.75" customHeight="1">
      <c r="A54" s="2346"/>
      <c r="B54" s="2346"/>
      <c r="C54" s="2346"/>
      <c r="D54" s="2402"/>
      <c r="E54" s="2402"/>
      <c r="F54" s="2402"/>
      <c r="G54" s="2402"/>
      <c r="H54" s="2402"/>
      <c r="I54" s="2346"/>
    </row>
    <row r="55" spans="1:9" ht="15.75" customHeight="1">
      <c r="A55" s="2346"/>
      <c r="B55" s="2346"/>
      <c r="C55" s="2346"/>
      <c r="D55" s="2346"/>
      <c r="E55" s="2346"/>
      <c r="F55" s="2346"/>
      <c r="G55" s="2346"/>
      <c r="H55" s="2346"/>
      <c r="I55" s="2346"/>
    </row>
    <row r="56" spans="1:9" ht="15.75" customHeight="1">
      <c r="A56" s="2346"/>
      <c r="B56" s="2346"/>
      <c r="C56" s="2346"/>
      <c r="D56" s="2346"/>
      <c r="E56" s="2346"/>
      <c r="F56" s="2346"/>
      <c r="G56" s="2346"/>
      <c r="H56" s="2346"/>
      <c r="I56" s="2346"/>
    </row>
    <row r="57" spans="1:9" ht="15.75" customHeight="1">
      <c r="A57" s="2346"/>
      <c r="B57" s="2346"/>
      <c r="C57" s="2346"/>
      <c r="D57" s="2346"/>
      <c r="E57" s="2346"/>
      <c r="F57" s="2346"/>
      <c r="G57" s="2346"/>
      <c r="H57" s="2346"/>
      <c r="I57" s="2346"/>
    </row>
    <row r="58" spans="1:9" ht="15.75" customHeight="1">
      <c r="A58" s="2346"/>
      <c r="B58" s="2346"/>
      <c r="C58" s="2346"/>
      <c r="D58" s="2346"/>
      <c r="E58" s="2346"/>
      <c r="F58" s="2346"/>
      <c r="G58" s="2346"/>
      <c r="H58" s="2346"/>
      <c r="I58" s="2346"/>
    </row>
    <row r="59" spans="1:9" ht="15.75" customHeight="1">
      <c r="A59" s="2346"/>
      <c r="B59" s="2346"/>
      <c r="C59" s="2346"/>
      <c r="D59" s="2346"/>
      <c r="E59" s="2346"/>
      <c r="F59" s="2346"/>
      <c r="G59" s="2346"/>
      <c r="H59" s="2346"/>
      <c r="I59" s="2346"/>
    </row>
    <row r="60" spans="1:9" ht="15.75" customHeight="1">
      <c r="A60" s="2346"/>
      <c r="B60" s="2346"/>
      <c r="C60" s="2346"/>
      <c r="D60" s="2346"/>
      <c r="E60" s="2346"/>
      <c r="F60" s="2346"/>
      <c r="G60" s="2346"/>
      <c r="H60" s="2346"/>
      <c r="I60" s="2346"/>
    </row>
    <row r="61" spans="1:9" ht="15.75" customHeight="1">
      <c r="A61" s="2346"/>
      <c r="B61" s="2346"/>
      <c r="C61" s="2346"/>
      <c r="D61" s="2346"/>
      <c r="E61" s="2346"/>
      <c r="F61" s="2346"/>
      <c r="G61" s="2346"/>
      <c r="H61" s="2346"/>
      <c r="I61" s="2346"/>
    </row>
    <row r="62" spans="1:9" ht="15.75" customHeight="1">
      <c r="A62" s="2346"/>
      <c r="B62" s="2346"/>
      <c r="C62" s="2346"/>
      <c r="D62" s="2346"/>
      <c r="E62" s="2346"/>
      <c r="F62" s="2346"/>
      <c r="G62" s="2346"/>
      <c r="H62" s="2346"/>
      <c r="I62" s="2346"/>
    </row>
    <row r="63" spans="1:9" ht="15.75" customHeight="1">
      <c r="A63" s="2346"/>
      <c r="B63" s="2346"/>
      <c r="C63" s="2346"/>
      <c r="D63" s="2346"/>
      <c r="E63" s="2346"/>
      <c r="F63" s="2346"/>
      <c r="G63" s="2346"/>
      <c r="H63" s="2346"/>
      <c r="I63" s="2346"/>
    </row>
    <row r="64" spans="1:9" ht="15.75" customHeight="1">
      <c r="A64" s="2346"/>
      <c r="B64" s="2346"/>
      <c r="C64" s="2346"/>
      <c r="D64" s="2346"/>
      <c r="E64" s="2346"/>
      <c r="F64" s="2346"/>
      <c r="G64" s="2346"/>
      <c r="H64" s="2346"/>
      <c r="I64" s="2346"/>
    </row>
    <row r="65" spans="1:9" ht="15.75" customHeight="1">
      <c r="A65" s="2346"/>
      <c r="B65" s="2346"/>
      <c r="C65" s="2346"/>
      <c r="D65" s="2346"/>
      <c r="E65" s="2346"/>
      <c r="F65" s="2346"/>
      <c r="G65" s="2346"/>
      <c r="H65" s="2346"/>
      <c r="I65" s="2346"/>
    </row>
    <row r="66" spans="1:9" ht="15.75" customHeight="1">
      <c r="A66" s="2346"/>
      <c r="B66" s="2346"/>
      <c r="C66" s="2346"/>
      <c r="D66" s="2346"/>
      <c r="E66" s="2346"/>
      <c r="F66" s="2346"/>
      <c r="G66" s="2346"/>
      <c r="H66" s="2346"/>
      <c r="I66" s="2346"/>
    </row>
    <row r="67" spans="1:9" ht="15.75" customHeight="1">
      <c r="A67" s="2346"/>
      <c r="B67" s="2346"/>
      <c r="C67" s="2346"/>
      <c r="D67" s="2346"/>
      <c r="E67" s="2346"/>
      <c r="F67" s="2346"/>
      <c r="G67" s="2346"/>
      <c r="H67" s="2346"/>
      <c r="I67" s="2346"/>
    </row>
    <row r="68" spans="1:9" ht="15.75" customHeight="1">
      <c r="A68" s="2346"/>
      <c r="B68" s="2346"/>
      <c r="C68" s="2346"/>
      <c r="D68" s="2346"/>
      <c r="E68" s="2346"/>
      <c r="F68" s="2346"/>
      <c r="G68" s="2346"/>
      <c r="H68" s="2346"/>
      <c r="I68" s="2346"/>
    </row>
    <row r="69" spans="1:9" ht="15.75" customHeight="1">
      <c r="A69" s="2346"/>
      <c r="B69" s="2346"/>
      <c r="C69" s="2346"/>
      <c r="D69" s="2346"/>
      <c r="E69" s="2346"/>
      <c r="F69" s="2346"/>
      <c r="G69" s="2346"/>
      <c r="H69" s="2346"/>
      <c r="I69" s="2346"/>
    </row>
    <row r="70" spans="1:9" ht="15.75" customHeight="1">
      <c r="A70" s="2346"/>
      <c r="B70" s="2346"/>
      <c r="C70" s="2346"/>
      <c r="D70" s="2346"/>
      <c r="E70" s="2346"/>
      <c r="F70" s="2346"/>
      <c r="G70" s="2346"/>
      <c r="H70" s="2346"/>
      <c r="I70" s="2346"/>
    </row>
    <row r="71" spans="1:9" ht="15.75" customHeight="1">
      <c r="A71" s="2346"/>
      <c r="B71" s="2346"/>
      <c r="C71" s="2346"/>
      <c r="D71" s="2346"/>
      <c r="E71" s="2346"/>
      <c r="F71" s="2346"/>
      <c r="G71" s="2346"/>
      <c r="H71" s="2346"/>
      <c r="I71" s="2346"/>
    </row>
    <row r="72" spans="1:9" ht="15.75" customHeight="1">
      <c r="A72" s="2346"/>
      <c r="B72" s="2346"/>
      <c r="C72" s="2346"/>
      <c r="D72" s="2346"/>
      <c r="E72" s="2346"/>
      <c r="F72" s="2346"/>
      <c r="G72" s="2346"/>
      <c r="H72" s="2346"/>
      <c r="I72" s="2346"/>
    </row>
    <row r="73" spans="1:9" ht="15.75" customHeight="1">
      <c r="A73" s="2346"/>
      <c r="B73" s="2346"/>
      <c r="C73" s="2346"/>
      <c r="D73" s="2346"/>
      <c r="E73" s="2346"/>
      <c r="F73" s="2346"/>
      <c r="G73" s="2346"/>
      <c r="H73" s="2346"/>
      <c r="I73" s="2346"/>
    </row>
    <row r="74" spans="1:9" ht="15.75" customHeight="1">
      <c r="A74" s="2346"/>
      <c r="B74" s="2346"/>
      <c r="C74" s="2346"/>
      <c r="D74" s="2346"/>
      <c r="E74" s="2346"/>
      <c r="F74" s="2346"/>
      <c r="G74" s="2346"/>
      <c r="H74" s="2346"/>
      <c r="I74" s="2346"/>
    </row>
    <row r="75" spans="1:9" ht="15.75" customHeight="1">
      <c r="A75" s="2346"/>
      <c r="B75" s="2346"/>
      <c r="C75" s="2346"/>
      <c r="D75" s="2346"/>
      <c r="E75" s="2346"/>
      <c r="F75" s="2346"/>
      <c r="G75" s="2346"/>
      <c r="H75" s="2346"/>
      <c r="I75" s="2346"/>
    </row>
    <row r="76" spans="1:9" ht="15.75" customHeight="1">
      <c r="A76" s="2346"/>
      <c r="B76" s="2346"/>
      <c r="C76" s="2346"/>
      <c r="D76" s="2346"/>
      <c r="E76" s="2346"/>
      <c r="F76" s="2346"/>
      <c r="G76" s="2346"/>
      <c r="H76" s="2346"/>
      <c r="I76" s="2346"/>
    </row>
    <row r="77" spans="1:9" ht="15.75" customHeight="1">
      <c r="A77" s="2346"/>
      <c r="B77" s="2346"/>
      <c r="C77" s="2346"/>
      <c r="D77" s="2346"/>
      <c r="E77" s="2346"/>
      <c r="F77" s="2346"/>
      <c r="G77" s="2346"/>
      <c r="H77" s="2346"/>
      <c r="I77" s="2346"/>
    </row>
    <row r="78" spans="1:9" ht="15.75" customHeight="1">
      <c r="A78" s="2346"/>
      <c r="B78" s="2346"/>
      <c r="C78" s="2346"/>
      <c r="D78" s="2346"/>
      <c r="E78" s="2346"/>
      <c r="F78" s="2346"/>
      <c r="G78" s="2346"/>
      <c r="H78" s="2346"/>
      <c r="I78" s="2346"/>
    </row>
    <row r="79" spans="1:9" ht="15.75" customHeight="1">
      <c r="A79" s="2346"/>
      <c r="B79" s="2346"/>
      <c r="C79" s="2346"/>
      <c r="D79" s="2346"/>
      <c r="E79" s="2346"/>
      <c r="F79" s="2346"/>
      <c r="G79" s="2346"/>
      <c r="H79" s="2346"/>
      <c r="I79" s="2346"/>
    </row>
    <row r="80" spans="1:9" ht="15.75" customHeight="1">
      <c r="A80" s="2346"/>
      <c r="B80" s="2346"/>
      <c r="C80" s="2346"/>
      <c r="D80" s="2346"/>
      <c r="E80" s="2346"/>
      <c r="F80" s="2346"/>
      <c r="G80" s="2346"/>
      <c r="H80" s="2346"/>
      <c r="I80" s="2346"/>
    </row>
    <row r="81" spans="1:9" ht="15.75" customHeight="1">
      <c r="A81" s="2346"/>
      <c r="B81" s="2346"/>
      <c r="C81" s="2346"/>
      <c r="D81" s="2346"/>
      <c r="E81" s="2346"/>
      <c r="F81" s="2346"/>
      <c r="G81" s="2346"/>
      <c r="H81" s="2346"/>
      <c r="I81" s="2346"/>
    </row>
    <row r="82" spans="1:9" ht="15.75" customHeight="1">
      <c r="A82" s="2346"/>
      <c r="B82" s="2346"/>
      <c r="C82" s="2346"/>
      <c r="D82" s="2346"/>
      <c r="E82" s="2346"/>
      <c r="F82" s="2346"/>
      <c r="G82" s="2346"/>
      <c r="H82" s="2346"/>
      <c r="I82" s="2346"/>
    </row>
    <row r="83" spans="1:9" ht="15.75" customHeight="1">
      <c r="A83" s="2346"/>
      <c r="B83" s="2346"/>
      <c r="C83" s="2346"/>
      <c r="D83" s="2346"/>
      <c r="E83" s="2346"/>
      <c r="F83" s="2346"/>
      <c r="G83" s="2346"/>
      <c r="H83" s="2346"/>
      <c r="I83" s="2346"/>
    </row>
    <row r="84" spans="1:9" ht="15.75" customHeight="1">
      <c r="A84" s="2346"/>
      <c r="B84" s="2346"/>
      <c r="C84" s="2346"/>
      <c r="D84" s="2346"/>
      <c r="E84" s="2346"/>
      <c r="F84" s="2346"/>
      <c r="G84" s="2346"/>
      <c r="H84" s="2346"/>
      <c r="I84" s="2346"/>
    </row>
    <row r="85" spans="1:9" ht="15.75" customHeight="1">
      <c r="A85" s="2346"/>
      <c r="B85" s="2346"/>
      <c r="C85" s="2346"/>
      <c r="D85" s="2346"/>
      <c r="E85" s="2346"/>
      <c r="F85" s="2346"/>
      <c r="G85" s="2346"/>
      <c r="H85" s="2346"/>
      <c r="I85" s="2346"/>
    </row>
    <row r="86" spans="1:9" ht="15.75" customHeight="1">
      <c r="A86" s="2346"/>
      <c r="B86" s="2346"/>
      <c r="C86" s="2346"/>
      <c r="D86" s="2346"/>
      <c r="E86" s="2346"/>
      <c r="F86" s="2346"/>
      <c r="G86" s="2346"/>
      <c r="H86" s="2346"/>
      <c r="I86" s="2346"/>
    </row>
    <row r="87" spans="1:9" ht="15.75" customHeight="1">
      <c r="A87" s="2346"/>
      <c r="B87" s="2346"/>
      <c r="C87" s="2346"/>
      <c r="D87" s="2346"/>
      <c r="E87" s="2346"/>
      <c r="F87" s="2346"/>
      <c r="G87" s="2346"/>
      <c r="H87" s="2346"/>
      <c r="I87" s="2346"/>
    </row>
    <row r="88" spans="1:9" ht="15.75" customHeight="1">
      <c r="A88" s="2346"/>
      <c r="B88" s="2346"/>
      <c r="C88" s="2346"/>
      <c r="D88" s="2346"/>
      <c r="E88" s="2346"/>
      <c r="F88" s="2346"/>
      <c r="G88" s="2346"/>
      <c r="H88" s="2346"/>
      <c r="I88" s="2346"/>
    </row>
    <row r="89" spans="1:9" ht="15.75" customHeight="1">
      <c r="A89" s="2346"/>
      <c r="B89" s="2346"/>
      <c r="C89" s="2346"/>
      <c r="D89" s="2346"/>
      <c r="E89" s="2346"/>
      <c r="F89" s="2346"/>
      <c r="G89" s="2346"/>
      <c r="H89" s="2346"/>
      <c r="I89" s="2346"/>
    </row>
    <row r="90" spans="1:9" ht="15.75" customHeight="1">
      <c r="A90" s="2346"/>
      <c r="B90" s="2346"/>
      <c r="C90" s="2346"/>
      <c r="D90" s="2346"/>
      <c r="E90" s="2346"/>
      <c r="F90" s="2346"/>
      <c r="G90" s="2346"/>
      <c r="H90" s="2346"/>
      <c r="I90" s="2346"/>
    </row>
    <row r="91" spans="1:9" ht="15.75" customHeight="1">
      <c r="A91" s="2346"/>
      <c r="B91" s="2346"/>
      <c r="C91" s="2346"/>
      <c r="D91" s="2346"/>
      <c r="E91" s="2346"/>
      <c r="F91" s="2346"/>
      <c r="G91" s="2346"/>
      <c r="H91" s="2346"/>
      <c r="I91" s="2346"/>
    </row>
    <row r="92" spans="1:9" ht="15.75" customHeight="1">
      <c r="A92" s="2346"/>
      <c r="B92" s="2346"/>
      <c r="C92" s="2346"/>
      <c r="D92" s="2346"/>
      <c r="E92" s="2346"/>
      <c r="F92" s="2346"/>
      <c r="G92" s="2346"/>
      <c r="H92" s="2346"/>
      <c r="I92" s="2346"/>
    </row>
    <row r="93" spans="1:9" ht="15.75" customHeight="1">
      <c r="A93" s="2346"/>
      <c r="B93" s="2346"/>
      <c r="C93" s="2346"/>
      <c r="D93" s="2346"/>
      <c r="E93" s="2346"/>
      <c r="F93" s="2346"/>
      <c r="G93" s="2346"/>
      <c r="H93" s="2346"/>
      <c r="I93" s="2346"/>
    </row>
    <row r="94" spans="1:9" ht="15.75" customHeight="1">
      <c r="A94" s="2346"/>
      <c r="B94" s="2346"/>
      <c r="C94" s="2346"/>
      <c r="D94" s="2346"/>
      <c r="E94" s="2346"/>
      <c r="F94" s="2346"/>
      <c r="G94" s="2346"/>
      <c r="H94" s="2346"/>
      <c r="I94" s="2346"/>
    </row>
    <row r="95" spans="1:9" ht="15.75" customHeight="1">
      <c r="A95" s="2346"/>
      <c r="B95" s="2346"/>
      <c r="C95" s="2346"/>
      <c r="D95" s="2346"/>
      <c r="E95" s="2346"/>
      <c r="F95" s="2346"/>
      <c r="G95" s="2346"/>
      <c r="H95" s="2346"/>
      <c r="I95" s="2346"/>
    </row>
    <row r="96" spans="1:9" ht="15.75" customHeight="1">
      <c r="A96" s="2346"/>
      <c r="B96" s="2346"/>
      <c r="C96" s="2346"/>
      <c r="D96" s="2346"/>
      <c r="E96" s="2346"/>
      <c r="F96" s="2346"/>
      <c r="G96" s="2346"/>
      <c r="H96" s="2346"/>
      <c r="I96" s="2346"/>
    </row>
    <row r="97" spans="1:9" ht="15.75" customHeight="1">
      <c r="A97" s="2346"/>
      <c r="B97" s="2346"/>
      <c r="C97" s="2346"/>
      <c r="D97" s="2346"/>
      <c r="E97" s="2346"/>
      <c r="F97" s="2346"/>
      <c r="G97" s="2346"/>
      <c r="H97" s="2346"/>
      <c r="I97" s="2346"/>
    </row>
    <row r="98" spans="1:9" ht="15.75" customHeight="1">
      <c r="A98" s="2346"/>
      <c r="B98" s="2346"/>
      <c r="C98" s="2346"/>
      <c r="D98" s="2346"/>
      <c r="E98" s="2346"/>
      <c r="F98" s="2346"/>
      <c r="G98" s="2346"/>
      <c r="H98" s="2346"/>
      <c r="I98" s="2346"/>
    </row>
    <row r="99" spans="1:9" ht="15.75" customHeight="1">
      <c r="A99" s="2346"/>
      <c r="B99" s="2346"/>
      <c r="C99" s="2346"/>
      <c r="D99" s="2346"/>
      <c r="E99" s="2346"/>
      <c r="F99" s="2346"/>
      <c r="G99" s="2346"/>
      <c r="H99" s="2346"/>
      <c r="I99" s="2346"/>
    </row>
    <row r="100" spans="1:9" ht="15.75" customHeight="1">
      <c r="A100" s="2346"/>
      <c r="B100" s="2346"/>
      <c r="C100" s="2346"/>
      <c r="D100" s="2346"/>
      <c r="E100" s="2346"/>
      <c r="F100" s="2346"/>
      <c r="G100" s="2346"/>
      <c r="H100" s="2346"/>
      <c r="I100" s="2346"/>
    </row>
    <row r="101" spans="1:9" ht="15.75" customHeight="1">
      <c r="A101" s="2346"/>
      <c r="B101" s="2346"/>
      <c r="C101" s="2346"/>
      <c r="D101" s="2346"/>
      <c r="E101" s="2346"/>
      <c r="F101" s="2346"/>
      <c r="G101" s="2346"/>
      <c r="H101" s="2346"/>
      <c r="I101" s="2346"/>
    </row>
    <row r="102" spans="1:9" ht="15.75" customHeight="1">
      <c r="A102" s="2346"/>
      <c r="B102" s="2346"/>
      <c r="C102" s="2346"/>
      <c r="D102" s="2346"/>
      <c r="E102" s="2346"/>
      <c r="F102" s="2346"/>
      <c r="G102" s="2346"/>
      <c r="H102" s="2346"/>
      <c r="I102" s="2346"/>
    </row>
    <row r="103" spans="1:9" ht="15.75" customHeight="1">
      <c r="A103" s="2346"/>
      <c r="B103" s="2346"/>
      <c r="C103" s="2346"/>
      <c r="D103" s="2346"/>
      <c r="E103" s="2346"/>
      <c r="F103" s="2346"/>
      <c r="G103" s="2346"/>
      <c r="H103" s="2346"/>
      <c r="I103" s="2346"/>
    </row>
    <row r="104" spans="1:9" ht="15.75" customHeight="1">
      <c r="A104" s="2346"/>
      <c r="B104" s="2346"/>
      <c r="C104" s="2346"/>
      <c r="D104" s="2346"/>
      <c r="E104" s="2346"/>
      <c r="F104" s="2346"/>
      <c r="G104" s="2346"/>
      <c r="H104" s="2346"/>
      <c r="I104" s="2346"/>
    </row>
    <row r="105" spans="1:9" ht="15.75" customHeight="1">
      <c r="A105" s="2346"/>
      <c r="B105" s="2346"/>
      <c r="C105" s="2346"/>
      <c r="D105" s="2346"/>
      <c r="E105" s="2346"/>
      <c r="F105" s="2346"/>
      <c r="G105" s="2346"/>
      <c r="H105" s="2346"/>
      <c r="I105" s="2346"/>
    </row>
    <row r="106" spans="1:9" ht="15.75" customHeight="1">
      <c r="A106" s="2346"/>
      <c r="B106" s="2346"/>
      <c r="C106" s="2346"/>
      <c r="D106" s="2346"/>
      <c r="E106" s="2346"/>
      <c r="F106" s="2346"/>
      <c r="G106" s="2346"/>
      <c r="H106" s="2346"/>
      <c r="I106" s="2346"/>
    </row>
    <row r="107" spans="1:9" ht="15.75" customHeight="1">
      <c r="A107" s="2346"/>
      <c r="B107" s="2346"/>
      <c r="C107" s="2346"/>
      <c r="D107" s="2346"/>
      <c r="E107" s="2346"/>
      <c r="F107" s="2346"/>
      <c r="G107" s="2346"/>
      <c r="H107" s="2346"/>
      <c r="I107" s="2346"/>
    </row>
    <row r="108" spans="1:9" ht="15.75" customHeight="1">
      <c r="A108" s="2346"/>
      <c r="B108" s="2346"/>
      <c r="C108" s="2346"/>
      <c r="D108" s="2346"/>
      <c r="E108" s="2346"/>
      <c r="F108" s="2346"/>
      <c r="G108" s="2346"/>
      <c r="H108" s="2346"/>
      <c r="I108" s="2346"/>
    </row>
    <row r="109" spans="1:9" ht="15.75" customHeight="1">
      <c r="A109" s="2346"/>
      <c r="B109" s="2346"/>
      <c r="C109" s="2346"/>
      <c r="D109" s="2346"/>
      <c r="E109" s="2346"/>
      <c r="F109" s="2346"/>
      <c r="G109" s="2346"/>
      <c r="H109" s="2346"/>
      <c r="I109" s="2346"/>
    </row>
    <row r="110" spans="1:9" ht="15.75" customHeight="1">
      <c r="A110" s="2346"/>
      <c r="B110" s="2346"/>
      <c r="C110" s="2346"/>
      <c r="D110" s="2346"/>
      <c r="E110" s="2346"/>
      <c r="F110" s="2346"/>
      <c r="G110" s="2346"/>
      <c r="H110" s="2346"/>
      <c r="I110" s="2346"/>
    </row>
    <row r="111" spans="1:9" ht="15.75" customHeight="1">
      <c r="A111" s="2346"/>
      <c r="B111" s="2346"/>
      <c r="C111" s="2346"/>
      <c r="D111" s="2346"/>
      <c r="E111" s="2346"/>
      <c r="F111" s="2346"/>
      <c r="G111" s="2346"/>
      <c r="H111" s="2346"/>
      <c r="I111" s="2346"/>
    </row>
    <row r="112" spans="1:9" ht="15.75" customHeight="1">
      <c r="A112" s="2346"/>
      <c r="B112" s="2346"/>
      <c r="C112" s="2346"/>
      <c r="D112" s="2346"/>
      <c r="E112" s="2346"/>
      <c r="F112" s="2346"/>
      <c r="G112" s="2346"/>
      <c r="H112" s="2346"/>
      <c r="I112" s="2346"/>
    </row>
    <row r="113" spans="1:9" ht="15.75" customHeight="1">
      <c r="A113" s="2346"/>
      <c r="B113" s="2346"/>
      <c r="C113" s="2346"/>
      <c r="D113" s="2346"/>
      <c r="E113" s="2346"/>
      <c r="F113" s="2346"/>
      <c r="G113" s="2346"/>
      <c r="H113" s="2346"/>
      <c r="I113" s="2346"/>
    </row>
    <row r="114" spans="1:9" ht="15.75" customHeight="1">
      <c r="A114" s="2346"/>
      <c r="B114" s="2346"/>
      <c r="C114" s="2346"/>
      <c r="D114" s="2346"/>
      <c r="E114" s="2346"/>
      <c r="F114" s="2346"/>
      <c r="G114" s="2346"/>
      <c r="H114" s="2346"/>
      <c r="I114" s="2346"/>
    </row>
    <row r="115" spans="1:9" ht="15.75" customHeight="1">
      <c r="A115" s="2346"/>
      <c r="B115" s="2346"/>
      <c r="C115" s="2346"/>
      <c r="D115" s="2346"/>
      <c r="E115" s="2346"/>
      <c r="F115" s="2346"/>
      <c r="G115" s="2346"/>
      <c r="H115" s="2346"/>
      <c r="I115" s="2346"/>
    </row>
    <row r="116" spans="1:9" ht="15.75" customHeight="1">
      <c r="A116" s="2346"/>
      <c r="B116" s="2346"/>
      <c r="C116" s="2346"/>
      <c r="D116" s="2346"/>
      <c r="E116" s="2346"/>
      <c r="F116" s="2346"/>
      <c r="G116" s="2346"/>
      <c r="H116" s="2346"/>
      <c r="I116" s="2346"/>
    </row>
    <row r="117" spans="1:9" ht="15.75" customHeight="1">
      <c r="A117" s="2346"/>
      <c r="B117" s="2346"/>
      <c r="C117" s="2346"/>
      <c r="D117" s="2346"/>
      <c r="E117" s="2346"/>
      <c r="F117" s="2346"/>
      <c r="G117" s="2346"/>
      <c r="H117" s="2346"/>
      <c r="I117" s="2346"/>
    </row>
    <row r="118" spans="1:9" ht="15.75" customHeight="1">
      <c r="A118" s="2346"/>
      <c r="B118" s="2346"/>
      <c r="C118" s="2346"/>
      <c r="D118" s="2346"/>
      <c r="E118" s="2346"/>
      <c r="F118" s="2346"/>
      <c r="G118" s="2346"/>
      <c r="H118" s="2346"/>
      <c r="I118" s="2346"/>
    </row>
    <row r="119" spans="1:9" ht="15.75" customHeight="1">
      <c r="A119" s="2346"/>
      <c r="B119" s="2346"/>
      <c r="C119" s="2346"/>
      <c r="D119" s="2346"/>
      <c r="E119" s="2346"/>
      <c r="F119" s="2346"/>
      <c r="G119" s="2346"/>
      <c r="H119" s="2346"/>
      <c r="I119" s="2346"/>
    </row>
    <row r="120" spans="1:9" ht="15.75" customHeight="1">
      <c r="A120" s="2346"/>
      <c r="B120" s="2346"/>
      <c r="C120" s="2346"/>
      <c r="D120" s="2346"/>
      <c r="E120" s="2346"/>
      <c r="F120" s="2346"/>
      <c r="G120" s="2346"/>
      <c r="H120" s="2346"/>
      <c r="I120" s="2346"/>
    </row>
    <row r="121" spans="1:9" ht="15.75" customHeight="1">
      <c r="A121" s="2346"/>
      <c r="B121" s="2346"/>
      <c r="C121" s="2346"/>
      <c r="D121" s="2346"/>
      <c r="E121" s="2346"/>
      <c r="F121" s="2346"/>
      <c r="G121" s="2346"/>
      <c r="H121" s="2346"/>
      <c r="I121" s="2346"/>
    </row>
    <row r="122" spans="1:9" ht="15.75" customHeight="1">
      <c r="A122" s="2346"/>
      <c r="B122" s="2346"/>
      <c r="C122" s="2346"/>
      <c r="D122" s="2346"/>
      <c r="E122" s="2346"/>
      <c r="F122" s="2346"/>
      <c r="G122" s="2346"/>
      <c r="H122" s="2346"/>
      <c r="I122" s="2346"/>
    </row>
    <row r="123" spans="1:9" ht="15.75" customHeight="1">
      <c r="A123" s="2346"/>
      <c r="B123" s="2346"/>
      <c r="C123" s="2346"/>
      <c r="D123" s="2346"/>
      <c r="E123" s="2346"/>
      <c r="F123" s="2346"/>
      <c r="G123" s="2346"/>
      <c r="H123" s="2346"/>
      <c r="I123" s="2346"/>
    </row>
    <row r="124" spans="1:9" ht="15.75" customHeight="1">
      <c r="A124" s="2346"/>
      <c r="B124" s="2346"/>
      <c r="C124" s="2346"/>
      <c r="D124" s="2346"/>
      <c r="E124" s="2346"/>
      <c r="F124" s="2346"/>
      <c r="G124" s="2346"/>
      <c r="H124" s="2346"/>
      <c r="I124" s="2346"/>
    </row>
    <row r="125" spans="1:9" ht="15.75" customHeight="1">
      <c r="A125" s="2346"/>
      <c r="B125" s="2346"/>
      <c r="C125" s="2346"/>
      <c r="D125" s="2346"/>
      <c r="E125" s="2346"/>
      <c r="F125" s="2346"/>
      <c r="G125" s="2346"/>
      <c r="H125" s="2346"/>
      <c r="I125" s="2346"/>
    </row>
    <row r="126" spans="1:9" ht="15.75" customHeight="1">
      <c r="A126" s="2346"/>
      <c r="B126" s="2346"/>
      <c r="C126" s="2346"/>
      <c r="D126" s="2346"/>
      <c r="E126" s="2346"/>
      <c r="F126" s="2346"/>
      <c r="G126" s="2346"/>
      <c r="H126" s="2346"/>
      <c r="I126" s="2346"/>
    </row>
    <row r="127" spans="1:9" ht="15.75" customHeight="1">
      <c r="A127" s="2346"/>
      <c r="B127" s="2346"/>
      <c r="C127" s="2346"/>
      <c r="D127" s="2346"/>
      <c r="E127" s="2346"/>
      <c r="F127" s="2346"/>
      <c r="G127" s="2346"/>
      <c r="H127" s="2346"/>
      <c r="I127" s="2346"/>
    </row>
    <row r="128" spans="1:9" ht="15.75" customHeight="1">
      <c r="A128" s="2346"/>
      <c r="B128" s="2346"/>
      <c r="C128" s="2346"/>
      <c r="D128" s="2346"/>
      <c r="E128" s="2346"/>
      <c r="F128" s="2346"/>
      <c r="G128" s="2346"/>
      <c r="H128" s="2346"/>
      <c r="I128" s="2346"/>
    </row>
    <row r="129" spans="1:9" ht="15.75" customHeight="1">
      <c r="A129" s="2346"/>
      <c r="B129" s="2346"/>
      <c r="C129" s="2346"/>
      <c r="D129" s="2346"/>
      <c r="E129" s="2346"/>
      <c r="F129" s="2346"/>
      <c r="G129" s="2346"/>
      <c r="H129" s="2346"/>
      <c r="I129" s="2346"/>
    </row>
    <row r="130" spans="1:9" ht="15.75" customHeight="1">
      <c r="A130" s="2346"/>
      <c r="B130" s="2346"/>
      <c r="C130" s="2346"/>
      <c r="D130" s="2346"/>
      <c r="E130" s="2346"/>
      <c r="F130" s="2346"/>
      <c r="G130" s="2346"/>
      <c r="H130" s="2346"/>
      <c r="I130" s="2346"/>
    </row>
    <row r="131" spans="1:9" ht="15.75" customHeight="1">
      <c r="A131" s="2346"/>
      <c r="B131" s="2346"/>
      <c r="C131" s="2346"/>
      <c r="D131" s="2346"/>
      <c r="E131" s="2346"/>
      <c r="F131" s="2346"/>
      <c r="G131" s="2346"/>
      <c r="H131" s="2346"/>
      <c r="I131" s="2346"/>
    </row>
    <row r="132" spans="1:9" ht="15.75" customHeight="1">
      <c r="A132" s="2346"/>
      <c r="B132" s="2346"/>
      <c r="C132" s="2346"/>
      <c r="D132" s="2346"/>
      <c r="E132" s="2346"/>
      <c r="F132" s="2346"/>
      <c r="G132" s="2346"/>
      <c r="H132" s="2346"/>
      <c r="I132" s="2346"/>
    </row>
    <row r="133" spans="1:9" ht="15.75" customHeight="1">
      <c r="A133" s="2346"/>
      <c r="B133" s="2346"/>
      <c r="C133" s="2346"/>
      <c r="D133" s="2346"/>
      <c r="E133" s="2346"/>
      <c r="F133" s="2346"/>
      <c r="G133" s="2346"/>
      <c r="H133" s="2346"/>
      <c r="I133" s="2346"/>
    </row>
    <row r="134" spans="1:9" ht="15.75" customHeight="1">
      <c r="A134" s="2346"/>
      <c r="B134" s="2346"/>
      <c r="C134" s="2346"/>
      <c r="D134" s="2346"/>
      <c r="E134" s="2346"/>
      <c r="F134" s="2346"/>
      <c r="G134" s="2346"/>
      <c r="H134" s="2346"/>
      <c r="I134" s="2346"/>
    </row>
    <row r="135" spans="1:9" ht="15.75" customHeight="1">
      <c r="A135" s="2346"/>
      <c r="B135" s="2346"/>
      <c r="C135" s="2346"/>
      <c r="D135" s="2346"/>
      <c r="E135" s="2346"/>
      <c r="F135" s="2346"/>
      <c r="G135" s="2346"/>
      <c r="H135" s="2346"/>
      <c r="I135" s="2346"/>
    </row>
    <row r="136" spans="1:9" ht="15.75" customHeight="1">
      <c r="A136" s="2346"/>
      <c r="B136" s="2346"/>
      <c r="C136" s="2346"/>
      <c r="D136" s="2346"/>
      <c r="E136" s="2346"/>
      <c r="F136" s="2346"/>
      <c r="G136" s="2346"/>
      <c r="H136" s="2346"/>
      <c r="I136" s="2346"/>
    </row>
    <row r="137" spans="1:9" ht="15.75" customHeight="1">
      <c r="A137" s="2346"/>
      <c r="B137" s="2346"/>
      <c r="C137" s="2346"/>
      <c r="D137" s="2346"/>
      <c r="E137" s="2346"/>
      <c r="F137" s="2346"/>
      <c r="G137" s="2346"/>
      <c r="H137" s="2346"/>
      <c r="I137" s="2346"/>
    </row>
    <row r="138" spans="1:9" ht="15.75" customHeight="1">
      <c r="A138" s="2346"/>
      <c r="B138" s="2346"/>
      <c r="C138" s="2346"/>
      <c r="D138" s="2346"/>
      <c r="E138" s="2346"/>
      <c r="F138" s="2346"/>
      <c r="G138" s="2346"/>
      <c r="H138" s="2346"/>
      <c r="I138" s="2346"/>
    </row>
    <row r="139" spans="1:9" ht="15.75" customHeight="1">
      <c r="A139" s="2346"/>
      <c r="B139" s="2346"/>
      <c r="C139" s="2346"/>
      <c r="D139" s="2346"/>
      <c r="E139" s="2346"/>
      <c r="F139" s="2346"/>
      <c r="G139" s="2346"/>
      <c r="H139" s="2346"/>
      <c r="I139" s="2346"/>
    </row>
    <row r="140" spans="1:9" ht="15.75" customHeight="1">
      <c r="A140" s="2346"/>
      <c r="B140" s="2346"/>
      <c r="C140" s="2346"/>
      <c r="D140" s="2346"/>
      <c r="E140" s="2346"/>
      <c r="F140" s="2346"/>
      <c r="G140" s="2346"/>
      <c r="H140" s="2346"/>
      <c r="I140" s="2346"/>
    </row>
    <row r="141" spans="1:9" ht="15.75" customHeight="1">
      <c r="A141" s="2346"/>
      <c r="B141" s="2346"/>
      <c r="C141" s="2346"/>
      <c r="D141" s="2346"/>
      <c r="E141" s="2346"/>
      <c r="F141" s="2346"/>
      <c r="G141" s="2346"/>
      <c r="H141" s="2346"/>
      <c r="I141" s="2346"/>
    </row>
    <row r="142" spans="1:9" ht="15.75" customHeight="1">
      <c r="A142" s="2346"/>
      <c r="B142" s="2346"/>
      <c r="C142" s="2346"/>
      <c r="D142" s="2346"/>
      <c r="E142" s="2346"/>
      <c r="F142" s="2346"/>
      <c r="G142" s="2346"/>
      <c r="H142" s="2346"/>
      <c r="I142" s="2346"/>
    </row>
    <row r="143" spans="1:9" ht="15.75" customHeight="1">
      <c r="A143" s="2346"/>
      <c r="B143" s="2346"/>
      <c r="C143" s="2346"/>
      <c r="D143" s="2346"/>
      <c r="E143" s="2346"/>
      <c r="F143" s="2346"/>
      <c r="G143" s="2346"/>
      <c r="H143" s="2346"/>
      <c r="I143" s="2346"/>
    </row>
    <row r="144" spans="1:9" ht="15.75" customHeight="1">
      <c r="A144" s="2346"/>
      <c r="B144" s="2346"/>
      <c r="C144" s="2346"/>
      <c r="D144" s="2346"/>
      <c r="E144" s="2346"/>
      <c r="F144" s="2346"/>
      <c r="G144" s="2346"/>
      <c r="H144" s="2346"/>
      <c r="I144" s="2346"/>
    </row>
    <row r="145" spans="1:9" ht="15.75" customHeight="1">
      <c r="A145" s="2346"/>
      <c r="B145" s="2346"/>
      <c r="C145" s="2346"/>
      <c r="D145" s="2346"/>
      <c r="E145" s="2346"/>
      <c r="F145" s="2346"/>
      <c r="G145" s="2346"/>
      <c r="H145" s="2346"/>
      <c r="I145" s="2346"/>
    </row>
    <row r="146" spans="1:9" ht="15.75" customHeight="1">
      <c r="A146" s="2346"/>
      <c r="B146" s="2346"/>
      <c r="C146" s="2346"/>
      <c r="D146" s="2346"/>
      <c r="E146" s="2346"/>
      <c r="F146" s="2346"/>
      <c r="G146" s="2346"/>
      <c r="H146" s="2346"/>
      <c r="I146" s="2346"/>
    </row>
    <row r="147" spans="1:9" ht="15.75" customHeight="1">
      <c r="A147" s="2346"/>
      <c r="B147" s="2346"/>
      <c r="C147" s="2346"/>
      <c r="D147" s="2346"/>
      <c r="E147" s="2346"/>
      <c r="F147" s="2346"/>
      <c r="G147" s="2346"/>
      <c r="H147" s="2346"/>
      <c r="I147" s="2346"/>
    </row>
    <row r="148" spans="1:9" ht="15.75" customHeight="1">
      <c r="A148" s="2346"/>
      <c r="B148" s="2346"/>
      <c r="C148" s="2346"/>
      <c r="D148" s="2346"/>
      <c r="E148" s="2346"/>
      <c r="F148" s="2346"/>
      <c r="G148" s="2346"/>
      <c r="H148" s="2346"/>
      <c r="I148" s="2346"/>
    </row>
    <row r="149" spans="1:9" ht="15.75" customHeight="1">
      <c r="A149" s="2346"/>
      <c r="B149" s="2346"/>
      <c r="C149" s="2346"/>
      <c r="D149" s="2346"/>
      <c r="E149" s="2346"/>
      <c r="F149" s="2346"/>
      <c r="G149" s="2346"/>
      <c r="H149" s="2346"/>
      <c r="I149" s="2346"/>
    </row>
    <row r="150" spans="1:9" ht="15.75" customHeight="1">
      <c r="A150" s="2346"/>
      <c r="B150" s="2346"/>
      <c r="C150" s="2346"/>
      <c r="D150" s="2346"/>
      <c r="E150" s="2346"/>
      <c r="F150" s="2346"/>
      <c r="G150" s="2346"/>
      <c r="H150" s="2346"/>
      <c r="I150" s="2346"/>
    </row>
    <row r="151" spans="1:9" ht="15.75" customHeight="1">
      <c r="A151" s="2346"/>
      <c r="B151" s="2346"/>
      <c r="C151" s="2346"/>
      <c r="D151" s="2346"/>
      <c r="E151" s="2346"/>
      <c r="F151" s="2346"/>
      <c r="G151" s="2346"/>
      <c r="H151" s="2346"/>
      <c r="I151" s="2346"/>
    </row>
    <row r="152" spans="1:9" ht="15.75" customHeight="1">
      <c r="A152" s="2346"/>
      <c r="B152" s="2346"/>
      <c r="C152" s="2346"/>
      <c r="D152" s="2346"/>
      <c r="E152" s="2346"/>
      <c r="F152" s="2346"/>
      <c r="G152" s="2346"/>
      <c r="H152" s="2346"/>
      <c r="I152" s="2346"/>
    </row>
    <row r="153" spans="1:9" ht="15.75" customHeight="1">
      <c r="A153" s="2346"/>
      <c r="B153" s="2346"/>
      <c r="C153" s="2346"/>
      <c r="D153" s="2346"/>
      <c r="E153" s="2346"/>
      <c r="F153" s="2346"/>
      <c r="G153" s="2346"/>
      <c r="H153" s="2346"/>
      <c r="I153" s="2346"/>
    </row>
    <row r="154" spans="1:9" ht="15.75" customHeight="1">
      <c r="A154" s="2346"/>
      <c r="B154" s="2346"/>
      <c r="C154" s="2346"/>
      <c r="D154" s="2346"/>
      <c r="E154" s="2346"/>
      <c r="F154" s="2346"/>
      <c r="G154" s="2346"/>
      <c r="H154" s="2346"/>
      <c r="I154" s="2346"/>
    </row>
    <row r="155" spans="1:9" ht="15.75" customHeight="1">
      <c r="A155" s="2346"/>
      <c r="B155" s="2346"/>
      <c r="C155" s="2346"/>
      <c r="D155" s="2346"/>
      <c r="E155" s="2346"/>
      <c r="F155" s="2346"/>
      <c r="G155" s="2346"/>
      <c r="H155" s="2346"/>
      <c r="I155" s="2346"/>
    </row>
    <row r="156" spans="1:9" ht="15.75" customHeight="1">
      <c r="A156" s="2346"/>
      <c r="B156" s="2346"/>
      <c r="C156" s="2346"/>
      <c r="D156" s="2346"/>
      <c r="E156" s="2346"/>
      <c r="F156" s="2346"/>
      <c r="G156" s="2346"/>
      <c r="H156" s="2346"/>
      <c r="I156" s="2346"/>
    </row>
    <row r="157" spans="1:9" ht="15.75" customHeight="1">
      <c r="A157" s="2346"/>
      <c r="B157" s="2346"/>
      <c r="C157" s="2346"/>
      <c r="D157" s="2346"/>
      <c r="E157" s="2346"/>
      <c r="F157" s="2346"/>
      <c r="G157" s="2346"/>
      <c r="H157" s="2346"/>
      <c r="I157" s="2346"/>
    </row>
    <row r="158" spans="1:9" ht="15.75" customHeight="1">
      <c r="A158" s="2346"/>
      <c r="B158" s="2346"/>
      <c r="C158" s="2346"/>
      <c r="D158" s="2346"/>
      <c r="E158" s="2346"/>
      <c r="F158" s="2346"/>
      <c r="G158" s="2346"/>
      <c r="H158" s="2346"/>
      <c r="I158" s="2346"/>
    </row>
    <row r="159" spans="1:9" ht="15.75" customHeight="1">
      <c r="A159" s="2346"/>
      <c r="B159" s="2346"/>
      <c r="C159" s="2346"/>
      <c r="D159" s="2346"/>
      <c r="E159" s="2346"/>
      <c r="F159" s="2346"/>
      <c r="G159" s="2346"/>
      <c r="H159" s="2346"/>
      <c r="I159" s="2346"/>
    </row>
    <row r="160" spans="1:9" ht="15.75" customHeight="1">
      <c r="A160" s="2346"/>
      <c r="B160" s="2346"/>
      <c r="C160" s="2346"/>
      <c r="D160" s="2346"/>
      <c r="E160" s="2346"/>
      <c r="F160" s="2346"/>
      <c r="G160" s="2346"/>
      <c r="H160" s="2346"/>
      <c r="I160" s="2346"/>
    </row>
    <row r="161" spans="1:9" ht="15.75" customHeight="1">
      <c r="A161" s="2346"/>
      <c r="B161" s="2346"/>
      <c r="C161" s="2346"/>
      <c r="D161" s="2346"/>
      <c r="E161" s="2346"/>
      <c r="F161" s="2346"/>
      <c r="G161" s="2346"/>
      <c r="H161" s="2346"/>
      <c r="I161" s="2346"/>
    </row>
    <row r="162" spans="1:9" ht="15.75" customHeight="1">
      <c r="A162" s="2346"/>
      <c r="B162" s="2346"/>
      <c r="C162" s="2346"/>
      <c r="D162" s="2346"/>
      <c r="E162" s="2346"/>
      <c r="F162" s="2346"/>
      <c r="G162" s="2346"/>
      <c r="H162" s="2346"/>
      <c r="I162" s="2346"/>
    </row>
    <row r="163" spans="1:9" ht="15.75" customHeight="1">
      <c r="A163" s="2346"/>
      <c r="B163" s="2346"/>
      <c r="C163" s="2346"/>
      <c r="D163" s="2346"/>
      <c r="E163" s="2346"/>
      <c r="F163" s="2346"/>
      <c r="G163" s="2346"/>
      <c r="H163" s="2346"/>
      <c r="I163" s="2346"/>
    </row>
    <row r="164" spans="1:9" ht="15.75" customHeight="1">
      <c r="A164" s="2346"/>
      <c r="B164" s="2346"/>
      <c r="C164" s="2346"/>
      <c r="D164" s="2346"/>
      <c r="E164" s="2346"/>
      <c r="F164" s="2346"/>
      <c r="G164" s="2346"/>
      <c r="H164" s="2346"/>
      <c r="I164" s="2346"/>
    </row>
    <row r="165" spans="1:9" ht="15.75" customHeight="1">
      <c r="A165" s="2346"/>
      <c r="B165" s="2346"/>
      <c r="C165" s="2346"/>
      <c r="D165" s="2346"/>
      <c r="E165" s="2346"/>
      <c r="F165" s="2346"/>
      <c r="G165" s="2346"/>
      <c r="H165" s="2346"/>
      <c r="I165" s="2346"/>
    </row>
    <row r="166" spans="1:9" ht="15.75" customHeight="1">
      <c r="A166" s="2346"/>
      <c r="B166" s="2346"/>
      <c r="C166" s="2346"/>
      <c r="D166" s="2346"/>
      <c r="E166" s="2346"/>
      <c r="F166" s="2346"/>
      <c r="G166" s="2346"/>
      <c r="H166" s="2346"/>
      <c r="I166" s="2346"/>
    </row>
    <row r="167" spans="1:9" ht="15.75" customHeight="1">
      <c r="A167" s="2346"/>
      <c r="B167" s="2346"/>
      <c r="C167" s="2346"/>
      <c r="D167" s="2346"/>
      <c r="E167" s="2346"/>
      <c r="F167" s="2346"/>
      <c r="G167" s="2346"/>
      <c r="H167" s="2346"/>
      <c r="I167" s="2346"/>
    </row>
    <row r="168" spans="1:9" ht="15.75" customHeight="1">
      <c r="A168" s="2346"/>
      <c r="B168" s="2346"/>
      <c r="C168" s="2346"/>
      <c r="D168" s="2346"/>
      <c r="E168" s="2346"/>
      <c r="F168" s="2346"/>
      <c r="G168" s="2346"/>
      <c r="H168" s="2346"/>
      <c r="I168" s="2346"/>
    </row>
    <row r="169" spans="1:9" ht="15.75" customHeight="1">
      <c r="A169" s="2346"/>
      <c r="B169" s="2346"/>
      <c r="C169" s="2346"/>
      <c r="D169" s="2346"/>
      <c r="E169" s="2346"/>
      <c r="F169" s="2346"/>
      <c r="G169" s="2346"/>
      <c r="H169" s="2346"/>
      <c r="I169" s="2346"/>
    </row>
    <row r="170" spans="1:9" ht="15.75" customHeight="1">
      <c r="A170" s="2346"/>
      <c r="B170" s="2346"/>
      <c r="C170" s="2346"/>
      <c r="D170" s="2346"/>
      <c r="E170" s="2346"/>
      <c r="F170" s="2346"/>
      <c r="G170" s="2346"/>
      <c r="H170" s="2346"/>
      <c r="I170" s="2346"/>
    </row>
    <row r="171" spans="1:9" ht="15.75" customHeight="1">
      <c r="A171" s="2346"/>
      <c r="B171" s="2346"/>
      <c r="C171" s="2346"/>
      <c r="D171" s="2346"/>
      <c r="E171" s="2346"/>
      <c r="F171" s="2346"/>
      <c r="G171" s="2346"/>
      <c r="H171" s="2346"/>
      <c r="I171" s="2346"/>
    </row>
    <row r="172" spans="1:9" ht="15.75" customHeight="1">
      <c r="A172" s="2346"/>
      <c r="B172" s="2346"/>
      <c r="C172" s="2346"/>
      <c r="D172" s="2346"/>
      <c r="E172" s="2346"/>
      <c r="F172" s="2346"/>
      <c r="G172" s="2346"/>
      <c r="H172" s="2346"/>
      <c r="I172" s="2346"/>
    </row>
    <row r="173" spans="1:9" ht="15.75" customHeight="1">
      <c r="A173" s="2346"/>
      <c r="B173" s="2346"/>
      <c r="C173" s="2346"/>
      <c r="D173" s="2346"/>
      <c r="E173" s="2346"/>
      <c r="F173" s="2346"/>
      <c r="G173" s="2346"/>
      <c r="H173" s="2346"/>
      <c r="I173" s="2346"/>
    </row>
    <row r="174" spans="1:9" ht="15.75" customHeight="1">
      <c r="A174" s="2346"/>
      <c r="B174" s="2346"/>
      <c r="C174" s="2346"/>
      <c r="D174" s="2346"/>
      <c r="E174" s="2346"/>
      <c r="F174" s="2346"/>
      <c r="G174" s="2346"/>
      <c r="H174" s="2346"/>
      <c r="I174" s="2346"/>
    </row>
    <row r="175" spans="1:9" ht="15.75" customHeight="1">
      <c r="A175" s="2346"/>
      <c r="B175" s="2346"/>
      <c r="C175" s="2346"/>
      <c r="D175" s="2346"/>
      <c r="E175" s="2346"/>
      <c r="F175" s="2346"/>
      <c r="G175" s="2346"/>
      <c r="H175" s="2346"/>
      <c r="I175" s="2346"/>
    </row>
    <row r="176" spans="1:9" ht="15.75" customHeight="1">
      <c r="A176" s="2346"/>
      <c r="B176" s="2346"/>
      <c r="C176" s="2346"/>
      <c r="D176" s="2346"/>
      <c r="E176" s="2346"/>
      <c r="F176" s="2346"/>
      <c r="G176" s="2346"/>
      <c r="H176" s="2346"/>
      <c r="I176" s="2346"/>
    </row>
    <row r="177" spans="1:9" ht="15.75" customHeight="1">
      <c r="A177" s="2346"/>
      <c r="B177" s="2346"/>
      <c r="C177" s="2346"/>
      <c r="D177" s="2346"/>
      <c r="E177" s="2346"/>
      <c r="F177" s="2346"/>
      <c r="G177" s="2346"/>
      <c r="H177" s="2346"/>
      <c r="I177" s="2346"/>
    </row>
    <row r="178" spans="1:9" ht="15.75" customHeight="1">
      <c r="A178" s="2346"/>
      <c r="B178" s="2346"/>
      <c r="C178" s="2346"/>
      <c r="D178" s="2346"/>
      <c r="E178" s="2346"/>
      <c r="F178" s="2346"/>
      <c r="G178" s="2346"/>
      <c r="H178" s="2346"/>
      <c r="I178" s="2346"/>
    </row>
    <row r="179" spans="1:9" ht="15.75" customHeight="1">
      <c r="A179" s="2346"/>
      <c r="B179" s="2346"/>
      <c r="C179" s="2346"/>
      <c r="D179" s="2346"/>
      <c r="E179" s="2346"/>
      <c r="F179" s="2346"/>
      <c r="G179" s="2346"/>
      <c r="H179" s="2346"/>
      <c r="I179" s="2346"/>
    </row>
    <row r="180" spans="1:9" ht="15.75" customHeight="1">
      <c r="A180" s="2346"/>
      <c r="B180" s="2346"/>
      <c r="C180" s="2346"/>
      <c r="D180" s="2346"/>
      <c r="E180" s="2346"/>
      <c r="F180" s="2346"/>
      <c r="G180" s="2346"/>
      <c r="H180" s="2346"/>
      <c r="I180" s="2346"/>
    </row>
    <row r="181" spans="1:9" ht="15.75" customHeight="1">
      <c r="A181" s="2346"/>
      <c r="B181" s="2346"/>
      <c r="C181" s="2346"/>
      <c r="D181" s="2346"/>
      <c r="E181" s="2346"/>
      <c r="F181" s="2346"/>
      <c r="G181" s="2346"/>
      <c r="H181" s="2346"/>
      <c r="I181" s="2346"/>
    </row>
    <row r="182" spans="1:9" ht="15.75" customHeight="1">
      <c r="A182" s="2346"/>
      <c r="B182" s="2346"/>
      <c r="C182" s="2346"/>
      <c r="D182" s="2346"/>
      <c r="E182" s="2346"/>
      <c r="F182" s="2346"/>
      <c r="G182" s="2346"/>
      <c r="H182" s="2346"/>
      <c r="I182" s="2346"/>
    </row>
    <row r="183" spans="1:9" ht="15.75" customHeight="1">
      <c r="A183" s="2346"/>
      <c r="B183" s="2346"/>
      <c r="C183" s="2346"/>
      <c r="D183" s="2346"/>
      <c r="E183" s="2346"/>
      <c r="F183" s="2346"/>
      <c r="G183" s="2346"/>
      <c r="H183" s="2346"/>
      <c r="I183" s="2346"/>
    </row>
    <row r="184" spans="1:9" ht="15.75" customHeight="1">
      <c r="A184" s="2346"/>
      <c r="B184" s="2346"/>
      <c r="C184" s="2346"/>
      <c r="D184" s="2346"/>
      <c r="E184" s="2346"/>
      <c r="F184" s="2346"/>
      <c r="G184" s="2346"/>
      <c r="H184" s="2346"/>
      <c r="I184" s="2346"/>
    </row>
    <row r="185" spans="1:9" ht="15.75" customHeight="1">
      <c r="A185" s="2346"/>
      <c r="B185" s="2346"/>
      <c r="C185" s="2346"/>
      <c r="D185" s="2346"/>
      <c r="E185" s="2346"/>
      <c r="F185" s="2346"/>
      <c r="G185" s="2346"/>
      <c r="H185" s="2346"/>
      <c r="I185" s="2346"/>
    </row>
    <row r="186" spans="1:9" ht="15.75" customHeight="1">
      <c r="A186" s="2346"/>
      <c r="B186" s="2346"/>
      <c r="C186" s="2346"/>
      <c r="D186" s="2346"/>
      <c r="E186" s="2346"/>
      <c r="F186" s="2346"/>
      <c r="G186" s="2346"/>
      <c r="H186" s="2346"/>
      <c r="I186" s="2346"/>
    </row>
    <row r="187" spans="1:9" ht="15.75" customHeight="1">
      <c r="A187" s="2346"/>
      <c r="B187" s="2346"/>
      <c r="C187" s="2346"/>
      <c r="D187" s="2346"/>
      <c r="E187" s="2346"/>
      <c r="F187" s="2346"/>
      <c r="G187" s="2346"/>
      <c r="H187" s="2346"/>
      <c r="I187" s="2346"/>
    </row>
    <row r="188" spans="1:9" ht="15.75" customHeight="1">
      <c r="A188" s="2346"/>
      <c r="B188" s="2346"/>
      <c r="C188" s="2346"/>
      <c r="D188" s="2346"/>
      <c r="E188" s="2346"/>
      <c r="F188" s="2346"/>
      <c r="G188" s="2346"/>
      <c r="H188" s="2346"/>
      <c r="I188" s="2346"/>
    </row>
    <row r="189" spans="1:9" ht="15.75" customHeight="1">
      <c r="A189" s="2346"/>
      <c r="B189" s="2346"/>
      <c r="C189" s="2346"/>
      <c r="D189" s="2346"/>
      <c r="E189" s="2346"/>
      <c r="F189" s="2346"/>
      <c r="G189" s="2346"/>
      <c r="H189" s="2346"/>
      <c r="I189" s="2346"/>
    </row>
    <row r="190" spans="1:9" ht="15.75" customHeight="1">
      <c r="A190" s="2346"/>
      <c r="B190" s="2346"/>
      <c r="C190" s="2346"/>
      <c r="D190" s="2346"/>
      <c r="E190" s="2346"/>
      <c r="F190" s="2346"/>
      <c r="G190" s="2346"/>
      <c r="H190" s="2346"/>
      <c r="I190" s="2346"/>
    </row>
    <row r="191" spans="1:9" ht="15.75" customHeight="1">
      <c r="A191" s="2346"/>
      <c r="B191" s="2346"/>
      <c r="C191" s="2346"/>
      <c r="D191" s="2346"/>
      <c r="E191" s="2346"/>
      <c r="F191" s="2346"/>
      <c r="G191" s="2346"/>
      <c r="H191" s="2346"/>
      <c r="I191" s="2346"/>
    </row>
    <row r="192" spans="1:9" ht="15.75" customHeight="1">
      <c r="A192" s="2346"/>
      <c r="B192" s="2346"/>
      <c r="C192" s="2346"/>
      <c r="D192" s="2346"/>
      <c r="E192" s="2346"/>
      <c r="F192" s="2346"/>
      <c r="G192" s="2346"/>
      <c r="H192" s="2346"/>
      <c r="I192" s="2346"/>
    </row>
    <row r="193" spans="1:9" ht="15.75" customHeight="1">
      <c r="A193" s="2346"/>
      <c r="B193" s="2346"/>
      <c r="C193" s="2346"/>
      <c r="D193" s="2346"/>
      <c r="E193" s="2346"/>
      <c r="F193" s="2346"/>
      <c r="G193" s="2346"/>
      <c r="H193" s="2346"/>
      <c r="I193" s="2346"/>
    </row>
    <row r="194" spans="1:9" ht="15.75" customHeight="1">
      <c r="A194" s="2346"/>
      <c r="B194" s="2346"/>
      <c r="C194" s="2346"/>
      <c r="D194" s="2346"/>
      <c r="E194" s="2346"/>
      <c r="F194" s="2346"/>
      <c r="G194" s="2346"/>
      <c r="H194" s="2346"/>
      <c r="I194" s="2346"/>
    </row>
    <row r="195" spans="1:9" ht="15.75" customHeight="1">
      <c r="A195" s="2346"/>
      <c r="B195" s="2346"/>
      <c r="C195" s="2346"/>
      <c r="D195" s="2346"/>
      <c r="E195" s="2346"/>
      <c r="F195" s="2346"/>
      <c r="G195" s="2346"/>
      <c r="H195" s="2346"/>
      <c r="I195" s="2346"/>
    </row>
    <row r="196" spans="1:9" ht="15.75" customHeight="1">
      <c r="A196" s="2346"/>
      <c r="B196" s="2346"/>
      <c r="C196" s="2346"/>
      <c r="D196" s="2346"/>
      <c r="E196" s="2346"/>
      <c r="F196" s="2346"/>
      <c r="G196" s="2346"/>
      <c r="H196" s="2346"/>
      <c r="I196" s="2346"/>
    </row>
    <row r="197" spans="1:9" ht="15.75" customHeight="1">
      <c r="A197" s="2346"/>
      <c r="B197" s="2346"/>
      <c r="C197" s="2346"/>
      <c r="D197" s="2346"/>
      <c r="E197" s="2346"/>
      <c r="F197" s="2346"/>
      <c r="G197" s="2346"/>
      <c r="H197" s="2346"/>
      <c r="I197" s="2346"/>
    </row>
    <row r="198" spans="1:9" ht="15.75" customHeight="1">
      <c r="A198" s="2346"/>
      <c r="B198" s="2346"/>
      <c r="C198" s="2346"/>
      <c r="D198" s="2346"/>
      <c r="E198" s="2346"/>
      <c r="F198" s="2346"/>
      <c r="G198" s="2346"/>
      <c r="H198" s="2346"/>
      <c r="I198" s="2346"/>
    </row>
    <row r="199" spans="1:9" ht="15.75" customHeight="1">
      <c r="A199" s="2346"/>
      <c r="B199" s="2346"/>
      <c r="C199" s="2346"/>
      <c r="D199" s="2346"/>
      <c r="E199" s="2346"/>
      <c r="F199" s="2346"/>
      <c r="G199" s="2346"/>
      <c r="H199" s="2346"/>
      <c r="I199" s="2346"/>
    </row>
    <row r="200" spans="1:9" ht="15.75" customHeight="1">
      <c r="A200" s="2346"/>
      <c r="B200" s="2346"/>
      <c r="C200" s="2346"/>
      <c r="D200" s="2346"/>
      <c r="E200" s="2346"/>
      <c r="F200" s="2346"/>
      <c r="G200" s="2346"/>
      <c r="H200" s="2346"/>
      <c r="I200" s="2346"/>
    </row>
    <row r="201" spans="1:9" ht="15.75" customHeight="1">
      <c r="A201" s="2346"/>
      <c r="B201" s="2346"/>
      <c r="C201" s="2346"/>
      <c r="D201" s="2346"/>
      <c r="E201" s="2346"/>
      <c r="F201" s="2346"/>
      <c r="G201" s="2346"/>
      <c r="H201" s="2346"/>
      <c r="I201" s="2346"/>
    </row>
    <row r="202" spans="1:9" ht="15.75" customHeight="1">
      <c r="A202" s="2346"/>
      <c r="B202" s="2346"/>
      <c r="C202" s="2346"/>
      <c r="D202" s="2346"/>
      <c r="E202" s="2346"/>
      <c r="F202" s="2346"/>
      <c r="G202" s="2346"/>
      <c r="H202" s="2346"/>
      <c r="I202" s="2346"/>
    </row>
    <row r="203" spans="1:9" ht="15.75" customHeight="1">
      <c r="A203" s="2346"/>
      <c r="B203" s="2346"/>
      <c r="C203" s="2346"/>
      <c r="D203" s="2346"/>
      <c r="E203" s="2346"/>
      <c r="F203" s="2346"/>
      <c r="G203" s="2346"/>
      <c r="H203" s="2346"/>
      <c r="I203" s="2346"/>
    </row>
    <row r="204" spans="1:9" ht="15.75" customHeight="1">
      <c r="A204" s="2346"/>
      <c r="B204" s="2346"/>
      <c r="C204" s="2346"/>
      <c r="D204" s="2346"/>
      <c r="E204" s="2346"/>
      <c r="F204" s="2346"/>
      <c r="G204" s="2346"/>
      <c r="H204" s="2346"/>
      <c r="I204" s="2346"/>
    </row>
    <row r="205" spans="1:9" ht="15.75" customHeight="1">
      <c r="A205" s="2346"/>
      <c r="B205" s="2346"/>
      <c r="C205" s="2346"/>
      <c r="D205" s="2346"/>
      <c r="E205" s="2346"/>
      <c r="F205" s="2346"/>
      <c r="G205" s="2346"/>
      <c r="H205" s="2346"/>
      <c r="I205" s="2346"/>
    </row>
    <row r="206" spans="1:9" ht="15.75" customHeight="1">
      <c r="A206" s="2346"/>
      <c r="B206" s="2346"/>
      <c r="C206" s="2346"/>
      <c r="D206" s="2346"/>
      <c r="E206" s="2346"/>
      <c r="F206" s="2346"/>
      <c r="G206" s="2346"/>
      <c r="H206" s="2346"/>
      <c r="I206" s="2346"/>
    </row>
    <row r="207" spans="1:9" ht="15.75" customHeight="1">
      <c r="A207" s="2346"/>
      <c r="B207" s="2346"/>
      <c r="C207" s="2346"/>
      <c r="D207" s="2346"/>
      <c r="E207" s="2346"/>
      <c r="F207" s="2346"/>
      <c r="G207" s="2346"/>
      <c r="H207" s="2346"/>
      <c r="I207" s="2346"/>
    </row>
    <row r="208" spans="1:9" ht="15.75" customHeight="1">
      <c r="A208" s="2346"/>
      <c r="B208" s="2346"/>
      <c r="C208" s="2346"/>
      <c r="D208" s="2346"/>
      <c r="E208" s="2346"/>
      <c r="F208" s="2346"/>
      <c r="G208" s="2346"/>
      <c r="H208" s="2346"/>
      <c r="I208" s="2346"/>
    </row>
    <row r="209" spans="1:9" ht="15.75" customHeight="1">
      <c r="A209" s="2346"/>
      <c r="B209" s="2346"/>
      <c r="C209" s="2346"/>
      <c r="D209" s="2346"/>
      <c r="E209" s="2346"/>
      <c r="F209" s="2346"/>
      <c r="G209" s="2346"/>
      <c r="H209" s="2346"/>
      <c r="I209" s="2346"/>
    </row>
    <row r="210" spans="1:9" ht="15.75" customHeight="1">
      <c r="A210" s="2346"/>
      <c r="B210" s="2346"/>
      <c r="C210" s="2346"/>
      <c r="D210" s="2346"/>
      <c r="E210" s="2346"/>
      <c r="F210" s="2346"/>
      <c r="G210" s="2346"/>
      <c r="H210" s="2346"/>
      <c r="I210" s="2346"/>
    </row>
    <row r="211" spans="1:9" ht="15.75" customHeight="1">
      <c r="A211" s="2346"/>
      <c r="B211" s="2346"/>
      <c r="C211" s="2346"/>
      <c r="D211" s="2346"/>
      <c r="E211" s="2346"/>
      <c r="F211" s="2346"/>
      <c r="G211" s="2346"/>
      <c r="H211" s="2346"/>
      <c r="I211" s="2346"/>
    </row>
    <row r="212" spans="1:9" ht="15.75" customHeight="1">
      <c r="A212" s="2346"/>
      <c r="B212" s="2346"/>
      <c r="C212" s="2346"/>
      <c r="D212" s="2346"/>
      <c r="E212" s="2346"/>
      <c r="F212" s="2346"/>
      <c r="G212" s="2346"/>
      <c r="H212" s="2346"/>
      <c r="I212" s="2346"/>
    </row>
    <row r="213" spans="1:9" ht="15.75" customHeight="1">
      <c r="A213" s="2346"/>
      <c r="B213" s="2346"/>
      <c r="C213" s="2346"/>
      <c r="D213" s="2346"/>
      <c r="E213" s="2346"/>
      <c r="F213" s="2346"/>
      <c r="G213" s="2346"/>
      <c r="H213" s="2346"/>
      <c r="I213" s="2346"/>
    </row>
    <row r="214" spans="1:9" ht="15.75" customHeight="1">
      <c r="A214" s="2346"/>
      <c r="B214" s="2346"/>
      <c r="C214" s="2346"/>
      <c r="D214" s="2346"/>
      <c r="E214" s="2346"/>
      <c r="F214" s="2346"/>
      <c r="G214" s="2346"/>
      <c r="H214" s="2346"/>
      <c r="I214" s="2346"/>
    </row>
    <row r="215" spans="1:9" ht="15.75" customHeight="1">
      <c r="A215" s="2346"/>
      <c r="B215" s="2346"/>
      <c r="C215" s="2346"/>
      <c r="D215" s="2346"/>
      <c r="E215" s="2346"/>
      <c r="F215" s="2346"/>
      <c r="G215" s="2346"/>
      <c r="H215" s="2346"/>
      <c r="I215" s="2346"/>
    </row>
    <row r="216" spans="1:9" ht="15.75" customHeight="1">
      <c r="A216" s="2346"/>
      <c r="B216" s="2346"/>
      <c r="C216" s="2346"/>
      <c r="D216" s="2346"/>
      <c r="E216" s="2346"/>
      <c r="F216" s="2346"/>
      <c r="G216" s="2346"/>
      <c r="H216" s="2346"/>
      <c r="I216" s="2346"/>
    </row>
    <row r="217" spans="1:9" ht="15.75" customHeight="1">
      <c r="A217" s="2346"/>
      <c r="B217" s="2346"/>
      <c r="C217" s="2346"/>
      <c r="D217" s="2346"/>
      <c r="E217" s="2346"/>
      <c r="F217" s="2346"/>
      <c r="G217" s="2346"/>
      <c r="H217" s="2346"/>
      <c r="I217" s="2346"/>
    </row>
    <row r="218" spans="1:9" ht="15.75" customHeight="1">
      <c r="A218" s="2346"/>
      <c r="B218" s="2346"/>
      <c r="C218" s="2346"/>
      <c r="D218" s="2346"/>
      <c r="E218" s="2346"/>
      <c r="F218" s="2346"/>
      <c r="G218" s="2346"/>
      <c r="H218" s="2346"/>
      <c r="I218" s="2346"/>
    </row>
    <row r="219" spans="1:9" ht="15.75" customHeight="1">
      <c r="A219" s="2346"/>
      <c r="B219" s="2346"/>
      <c r="C219" s="2346"/>
      <c r="D219" s="2346"/>
      <c r="E219" s="2346"/>
      <c r="F219" s="2346"/>
      <c r="G219" s="2346"/>
      <c r="H219" s="2346"/>
      <c r="I219" s="2346"/>
    </row>
    <row r="220" spans="1:9" ht="15.75" customHeight="1">
      <c r="A220" s="2346"/>
      <c r="B220" s="2346"/>
      <c r="C220" s="2346"/>
      <c r="D220" s="2346"/>
      <c r="E220" s="2346"/>
      <c r="F220" s="2346"/>
      <c r="G220" s="2346"/>
      <c r="H220" s="2346"/>
      <c r="I220" s="2346"/>
    </row>
    <row r="221" spans="1:9" ht="15.75" customHeight="1">
      <c r="A221" s="2346"/>
      <c r="B221" s="2346"/>
      <c r="C221" s="2346"/>
      <c r="D221" s="2346"/>
      <c r="E221" s="2346"/>
      <c r="F221" s="2346"/>
      <c r="G221" s="2346"/>
      <c r="H221" s="2346"/>
      <c r="I221" s="2346"/>
    </row>
    <row r="222" spans="1:9" ht="15.75" customHeight="1">
      <c r="A222" s="2346"/>
      <c r="B222" s="2346"/>
      <c r="C222" s="2346"/>
      <c r="D222" s="2346"/>
      <c r="E222" s="2346"/>
      <c r="F222" s="2346"/>
      <c r="G222" s="2346"/>
      <c r="H222" s="2346"/>
      <c r="I222" s="2346"/>
    </row>
    <row r="223" spans="1:9" ht="15.75" customHeight="1">
      <c r="A223" s="2346"/>
      <c r="B223" s="2346"/>
      <c r="C223" s="2346"/>
      <c r="D223" s="2346"/>
      <c r="E223" s="2346"/>
      <c r="F223" s="2346"/>
      <c r="G223" s="2346"/>
      <c r="H223" s="2346"/>
      <c r="I223" s="2346"/>
    </row>
    <row r="224" spans="1:9" ht="15.75" customHeight="1">
      <c r="A224" s="2346"/>
      <c r="B224" s="2346"/>
      <c r="C224" s="2346"/>
      <c r="D224" s="2346"/>
      <c r="E224" s="2346"/>
      <c r="F224" s="2346"/>
      <c r="G224" s="2346"/>
      <c r="H224" s="2346"/>
      <c r="I224" s="2346"/>
    </row>
    <row r="225" spans="1:9" ht="15.75" customHeight="1">
      <c r="A225" s="2346"/>
      <c r="B225" s="2346"/>
      <c r="C225" s="2346"/>
      <c r="D225" s="2346"/>
      <c r="E225" s="2346"/>
      <c r="F225" s="2346"/>
      <c r="G225" s="2346"/>
      <c r="H225" s="2346"/>
      <c r="I225" s="2346"/>
    </row>
    <row r="226" spans="1:9" ht="15.75" customHeight="1">
      <c r="A226" s="2346"/>
      <c r="B226" s="2346"/>
      <c r="C226" s="2346"/>
      <c r="D226" s="2346"/>
      <c r="E226" s="2346"/>
      <c r="F226" s="2346"/>
      <c r="G226" s="2346"/>
      <c r="H226" s="2346"/>
      <c r="I226" s="2346"/>
    </row>
    <row r="227" spans="1:9" ht="15.75" customHeight="1">
      <c r="A227" s="2346"/>
      <c r="B227" s="2346"/>
      <c r="C227" s="2346"/>
      <c r="D227" s="2346"/>
      <c r="E227" s="2346"/>
      <c r="F227" s="2346"/>
      <c r="G227" s="2346"/>
      <c r="H227" s="2346"/>
      <c r="I227" s="2346"/>
    </row>
    <row r="228" spans="1:9" ht="15.75" customHeight="1">
      <c r="A228" s="2346"/>
      <c r="B228" s="2346"/>
      <c r="C228" s="2346"/>
      <c r="D228" s="2346"/>
      <c r="E228" s="2346"/>
      <c r="F228" s="2346"/>
      <c r="G228" s="2346"/>
      <c r="H228" s="2346"/>
      <c r="I228" s="2346"/>
    </row>
    <row r="229" spans="1:9" ht="15.75" customHeight="1">
      <c r="A229" s="2346"/>
      <c r="B229" s="2346"/>
      <c r="C229" s="2346"/>
      <c r="D229" s="2346"/>
      <c r="E229" s="2346"/>
      <c r="F229" s="2346"/>
      <c r="G229" s="2346"/>
      <c r="H229" s="2346"/>
      <c r="I229" s="2346"/>
    </row>
    <row r="230" spans="1:9" ht="15.75" customHeight="1">
      <c r="A230" s="2346"/>
      <c r="B230" s="2346"/>
      <c r="C230" s="2346"/>
      <c r="D230" s="2346"/>
      <c r="E230" s="2346"/>
      <c r="F230" s="2346"/>
      <c r="G230" s="2346"/>
      <c r="H230" s="2346"/>
      <c r="I230" s="2346"/>
    </row>
    <row r="231" spans="1:9" ht="15.75" customHeight="1">
      <c r="A231" s="2346"/>
      <c r="B231" s="2346"/>
      <c r="C231" s="2346"/>
      <c r="D231" s="2346"/>
      <c r="E231" s="2346"/>
      <c r="F231" s="2346"/>
      <c r="G231" s="2346"/>
      <c r="H231" s="2346"/>
      <c r="I231" s="2346"/>
    </row>
    <row r="232" spans="1:9" ht="15.75" customHeight="1">
      <c r="A232" s="2346"/>
      <c r="B232" s="2346"/>
      <c r="C232" s="2346"/>
      <c r="D232" s="2346"/>
      <c r="E232" s="2346"/>
      <c r="F232" s="2346"/>
      <c r="G232" s="2346"/>
      <c r="H232" s="2346"/>
      <c r="I232" s="2346"/>
    </row>
    <row r="233" spans="1:9" ht="15.75" customHeight="1">
      <c r="A233" s="2346"/>
      <c r="B233" s="2346"/>
      <c r="C233" s="2346"/>
      <c r="D233" s="2346"/>
      <c r="E233" s="2346"/>
      <c r="F233" s="2346"/>
      <c r="G233" s="2346"/>
      <c r="H233" s="2346"/>
      <c r="I233" s="2346"/>
    </row>
    <row r="234" spans="1:9" ht="15.75" customHeight="1">
      <c r="A234" s="2346"/>
      <c r="B234" s="2346"/>
      <c r="C234" s="2346"/>
      <c r="D234" s="2346"/>
      <c r="E234" s="2346"/>
      <c r="F234" s="2346"/>
      <c r="G234" s="2346"/>
      <c r="H234" s="2346"/>
      <c r="I234" s="2346"/>
    </row>
    <row r="235" spans="1:9" ht="15.75" customHeight="1">
      <c r="A235" s="2346"/>
      <c r="B235" s="2346"/>
      <c r="C235" s="2346"/>
      <c r="D235" s="2346"/>
      <c r="E235" s="2346"/>
      <c r="F235" s="2346"/>
      <c r="G235" s="2346"/>
      <c r="H235" s="2346"/>
      <c r="I235" s="2346"/>
    </row>
    <row r="236" spans="1:9" ht="15.75" customHeight="1">
      <c r="A236" s="2346"/>
      <c r="B236" s="2346"/>
      <c r="C236" s="2346"/>
      <c r="D236" s="2346"/>
      <c r="E236" s="2346"/>
      <c r="F236" s="2346"/>
      <c r="G236" s="2346"/>
      <c r="H236" s="2346"/>
      <c r="I236" s="2346"/>
    </row>
    <row r="237" spans="1:9" ht="15.75" customHeight="1">
      <c r="A237" s="2346"/>
      <c r="B237" s="2346"/>
      <c r="C237" s="2346"/>
      <c r="D237" s="2346"/>
      <c r="E237" s="2346"/>
      <c r="F237" s="2346"/>
      <c r="G237" s="2346"/>
      <c r="H237" s="2346"/>
      <c r="I237" s="2346"/>
    </row>
    <row r="238" spans="1:9" ht="15.75" customHeight="1">
      <c r="A238" s="2346"/>
      <c r="B238" s="2346"/>
      <c r="C238" s="2346"/>
      <c r="D238" s="2346"/>
      <c r="E238" s="2346"/>
      <c r="F238" s="2346"/>
      <c r="G238" s="2346"/>
      <c r="H238" s="2346"/>
      <c r="I238" s="2346"/>
    </row>
    <row r="239" spans="1:9" ht="15.75" customHeight="1">
      <c r="A239" s="2346"/>
      <c r="B239" s="2346"/>
      <c r="C239" s="2346"/>
      <c r="D239" s="2346"/>
      <c r="E239" s="2346"/>
      <c r="F239" s="2346"/>
      <c r="G239" s="2346"/>
      <c r="H239" s="2346"/>
      <c r="I239" s="2346"/>
    </row>
    <row r="240" spans="1:9" ht="15.75" customHeight="1">
      <c r="A240" s="2346"/>
      <c r="B240" s="2346"/>
      <c r="C240" s="2346"/>
      <c r="D240" s="2346"/>
      <c r="E240" s="2346"/>
      <c r="F240" s="2346"/>
      <c r="G240" s="2346"/>
      <c r="H240" s="2346"/>
      <c r="I240" s="2346"/>
    </row>
    <row r="241" spans="1:9" ht="15.75" customHeight="1">
      <c r="A241" s="2346"/>
      <c r="B241" s="2346"/>
      <c r="C241" s="2346"/>
      <c r="D241" s="2346"/>
      <c r="E241" s="2346"/>
      <c r="F241" s="2346"/>
      <c r="G241" s="2346"/>
      <c r="H241" s="2346"/>
      <c r="I241" s="2346"/>
    </row>
    <row r="242" spans="1:9" ht="15.75" customHeight="1">
      <c r="A242" s="2346"/>
      <c r="B242" s="2346"/>
      <c r="C242" s="2346"/>
      <c r="D242" s="2346"/>
      <c r="E242" s="2346"/>
      <c r="F242" s="2346"/>
      <c r="G242" s="2346"/>
      <c r="H242" s="2346"/>
      <c r="I242" s="2346"/>
    </row>
    <row r="243" spans="1:9" ht="15.75" customHeight="1">
      <c r="A243" s="2346"/>
      <c r="B243" s="2346"/>
      <c r="C243" s="2346"/>
      <c r="D243" s="2346"/>
      <c r="E243" s="2346"/>
      <c r="F243" s="2346"/>
      <c r="G243" s="2346"/>
      <c r="H243" s="2346"/>
      <c r="I243" s="2346"/>
    </row>
    <row r="244" spans="1:9" ht="15.75" customHeight="1">
      <c r="A244" s="2346"/>
      <c r="B244" s="2346"/>
      <c r="C244" s="2346"/>
      <c r="D244" s="2346"/>
      <c r="E244" s="2346"/>
      <c r="F244" s="2346"/>
      <c r="G244" s="2346"/>
      <c r="H244" s="2346"/>
      <c r="I244" s="2346"/>
    </row>
    <row r="245" spans="1:9" ht="15.75" customHeight="1">
      <c r="A245" s="2346"/>
      <c r="B245" s="2346"/>
      <c r="C245" s="2346"/>
      <c r="D245" s="2346"/>
      <c r="E245" s="2346"/>
      <c r="F245" s="2346"/>
      <c r="G245" s="2346"/>
      <c r="H245" s="2346"/>
      <c r="I245" s="2346"/>
    </row>
    <row r="246" spans="1:9" ht="15.75" customHeight="1">
      <c r="A246" s="2346"/>
      <c r="B246" s="2346"/>
      <c r="C246" s="2346"/>
      <c r="D246" s="2346"/>
      <c r="E246" s="2346"/>
      <c r="F246" s="2346"/>
      <c r="G246" s="2346"/>
      <c r="H246" s="2346"/>
      <c r="I246" s="2346"/>
    </row>
    <row r="247" spans="1:9" ht="15.75" customHeight="1">
      <c r="A247" s="2346"/>
      <c r="B247" s="2346"/>
      <c r="C247" s="2346"/>
      <c r="D247" s="2346"/>
      <c r="E247" s="2346"/>
      <c r="F247" s="2346"/>
      <c r="G247" s="2346"/>
      <c r="H247" s="2346"/>
      <c r="I247" s="2346"/>
    </row>
    <row r="248" spans="1:9" ht="15.75" customHeight="1">
      <c r="A248" s="2346"/>
      <c r="B248" s="2346"/>
      <c r="C248" s="2346"/>
      <c r="D248" s="2346"/>
      <c r="E248" s="2346"/>
      <c r="F248" s="2346"/>
      <c r="G248" s="2346"/>
      <c r="H248" s="2346"/>
      <c r="I248" s="2346"/>
    </row>
    <row r="249" spans="1:9" ht="15.75" customHeight="1">
      <c r="A249" s="2345"/>
      <c r="B249" s="2345"/>
      <c r="C249" s="2345"/>
      <c r="D249" s="2345"/>
      <c r="E249" s="2345"/>
      <c r="F249" s="2345"/>
      <c r="G249" s="2345"/>
      <c r="H249" s="2345"/>
      <c r="I249" s="2345"/>
    </row>
    <row r="250" spans="1:9" ht="15.75" customHeight="1">
      <c r="A250" s="2345"/>
      <c r="B250" s="2345"/>
      <c r="C250" s="2345"/>
      <c r="D250" s="2345"/>
      <c r="E250" s="2345"/>
      <c r="F250" s="2345"/>
      <c r="G250" s="2345"/>
      <c r="H250" s="2345"/>
      <c r="I250" s="2345"/>
    </row>
    <row r="251" spans="1:9" ht="15.75" customHeight="1">
      <c r="A251" s="2345"/>
      <c r="B251" s="2345"/>
      <c r="C251" s="2345"/>
      <c r="D251" s="2345"/>
      <c r="E251" s="2345"/>
      <c r="F251" s="2345"/>
      <c r="G251" s="2345"/>
      <c r="H251" s="2345"/>
      <c r="I251" s="2345"/>
    </row>
    <row r="252" spans="1:9" ht="15.75" customHeight="1">
      <c r="A252" s="2345"/>
      <c r="B252" s="2345"/>
      <c r="C252" s="2345"/>
      <c r="D252" s="2345"/>
      <c r="E252" s="2345"/>
      <c r="F252" s="2345"/>
      <c r="G252" s="2345"/>
      <c r="H252" s="2345"/>
      <c r="I252" s="2345"/>
    </row>
    <row r="253" spans="1:9" ht="15.75" customHeight="1">
      <c r="A253" s="2345"/>
      <c r="B253" s="2345"/>
      <c r="C253" s="2345"/>
      <c r="D253" s="2345"/>
      <c r="E253" s="2345"/>
      <c r="F253" s="2345"/>
      <c r="G253" s="2345"/>
      <c r="H253" s="2345"/>
      <c r="I253" s="2345"/>
    </row>
    <row r="254" spans="1:9" ht="15.75" customHeight="1">
      <c r="A254" s="2345"/>
      <c r="B254" s="2345"/>
      <c r="C254" s="2345"/>
      <c r="D254" s="2345"/>
      <c r="E254" s="2345"/>
      <c r="F254" s="2345"/>
      <c r="G254" s="2345"/>
      <c r="H254" s="2345"/>
      <c r="I254" s="2345"/>
    </row>
    <row r="255" spans="1:9" ht="15.75" customHeight="1">
      <c r="A255" s="2345"/>
      <c r="B255" s="2345"/>
      <c r="C255" s="2345"/>
      <c r="D255" s="2345"/>
      <c r="E255" s="2345"/>
      <c r="F255" s="2345"/>
      <c r="G255" s="2345"/>
      <c r="H255" s="2345"/>
      <c r="I255" s="2345"/>
    </row>
    <row r="256" spans="1:9" ht="15.75" customHeight="1">
      <c r="A256" s="2345"/>
      <c r="B256" s="2345"/>
      <c r="C256" s="2345"/>
      <c r="D256" s="2345"/>
      <c r="E256" s="2345"/>
      <c r="F256" s="2345"/>
      <c r="G256" s="2345"/>
      <c r="H256" s="2345"/>
      <c r="I256" s="2345"/>
    </row>
    <row r="257" spans="1:9" ht="15.75" customHeight="1">
      <c r="A257" s="2345"/>
      <c r="B257" s="2345"/>
      <c r="C257" s="2345"/>
      <c r="D257" s="2345"/>
      <c r="E257" s="2345"/>
      <c r="F257" s="2345"/>
      <c r="G257" s="2345"/>
      <c r="H257" s="2345"/>
      <c r="I257" s="2345"/>
    </row>
    <row r="258" spans="1:9" ht="15.75" customHeight="1">
      <c r="A258" s="2345"/>
      <c r="B258" s="2345"/>
      <c r="C258" s="2345"/>
      <c r="D258" s="2345"/>
      <c r="E258" s="2345"/>
      <c r="F258" s="2345"/>
      <c r="G258" s="2345"/>
      <c r="H258" s="2345"/>
      <c r="I258" s="2345"/>
    </row>
    <row r="259" spans="1:9" ht="15.75" customHeight="1">
      <c r="A259" s="2345"/>
      <c r="B259" s="2345"/>
      <c r="C259" s="2345"/>
      <c r="D259" s="2345"/>
      <c r="E259" s="2345"/>
      <c r="F259" s="2345"/>
      <c r="G259" s="2345"/>
      <c r="H259" s="2345"/>
      <c r="I259" s="2345"/>
    </row>
    <row r="260" spans="1:9" ht="15.75" customHeight="1">
      <c r="A260" s="2345"/>
      <c r="B260" s="2345"/>
      <c r="C260" s="2345"/>
      <c r="D260" s="2345"/>
      <c r="E260" s="2345"/>
      <c r="F260" s="2345"/>
      <c r="G260" s="2345"/>
      <c r="H260" s="2345"/>
      <c r="I260" s="2345"/>
    </row>
    <row r="261" spans="1:9" ht="15.75" customHeight="1">
      <c r="A261" s="2345"/>
      <c r="B261" s="2345"/>
      <c r="C261" s="2345"/>
      <c r="D261" s="2345"/>
      <c r="E261" s="2345"/>
      <c r="F261" s="2345"/>
      <c r="G261" s="2345"/>
      <c r="H261" s="2345"/>
      <c r="I261" s="2345"/>
    </row>
    <row r="262" spans="1:9" ht="15.75" customHeight="1">
      <c r="A262" s="2345"/>
      <c r="B262" s="2345"/>
      <c r="C262" s="2345"/>
      <c r="D262" s="2345"/>
      <c r="E262" s="2345"/>
      <c r="F262" s="2345"/>
      <c r="G262" s="2345"/>
      <c r="H262" s="2345"/>
      <c r="I262" s="2345"/>
    </row>
    <row r="263" spans="1:9" ht="15.75" customHeight="1">
      <c r="A263" s="2345"/>
      <c r="B263" s="2345"/>
      <c r="C263" s="2345"/>
      <c r="D263" s="2345"/>
      <c r="E263" s="2345"/>
      <c r="F263" s="2345"/>
      <c r="G263" s="2345"/>
      <c r="H263" s="2345"/>
      <c r="I263" s="2345"/>
    </row>
    <row r="264" spans="1:9" ht="15.75" customHeight="1">
      <c r="A264" s="2345"/>
      <c r="B264" s="2345"/>
      <c r="C264" s="2345"/>
      <c r="D264" s="2345"/>
      <c r="E264" s="2345"/>
      <c r="F264" s="2345"/>
      <c r="G264" s="2345"/>
      <c r="H264" s="2345"/>
      <c r="I264" s="2345"/>
    </row>
    <row r="265" spans="1:9" ht="15.75" customHeight="1">
      <c r="A265" s="2345"/>
      <c r="B265" s="2345"/>
      <c r="C265" s="2345"/>
      <c r="D265" s="2345"/>
      <c r="E265" s="2345"/>
      <c r="F265" s="2345"/>
      <c r="G265" s="2345"/>
      <c r="H265" s="2345"/>
      <c r="I265" s="2345"/>
    </row>
    <row r="266" spans="1:9" ht="15.75" customHeight="1">
      <c r="A266" s="2345"/>
      <c r="B266" s="2345"/>
      <c r="C266" s="2345"/>
      <c r="D266" s="2345"/>
      <c r="E266" s="2345"/>
      <c r="F266" s="2345"/>
      <c r="G266" s="2345"/>
      <c r="H266" s="2345"/>
      <c r="I266" s="2345"/>
    </row>
    <row r="267" spans="1:9" ht="15.75" customHeight="1">
      <c r="A267" s="2345"/>
      <c r="B267" s="2345"/>
      <c r="C267" s="2345"/>
      <c r="D267" s="2345"/>
      <c r="E267" s="2345"/>
      <c r="F267" s="2345"/>
      <c r="G267" s="2345"/>
      <c r="H267" s="2345"/>
      <c r="I267" s="2345"/>
    </row>
    <row r="268" spans="1:9" ht="15.75" customHeight="1">
      <c r="A268" s="2345"/>
      <c r="B268" s="2345"/>
      <c r="C268" s="2345"/>
      <c r="D268" s="2345"/>
      <c r="E268" s="2345"/>
      <c r="F268" s="2345"/>
      <c r="G268" s="2345"/>
      <c r="H268" s="2345"/>
      <c r="I268" s="2345"/>
    </row>
    <row r="269" spans="1:9" ht="15.75" customHeight="1">
      <c r="A269" s="2345"/>
      <c r="B269" s="2345"/>
      <c r="C269" s="2345"/>
      <c r="D269" s="2345"/>
      <c r="E269" s="2345"/>
      <c r="F269" s="2345"/>
      <c r="G269" s="2345"/>
      <c r="H269" s="2345"/>
      <c r="I269" s="2345"/>
    </row>
    <row r="270" spans="1:9" ht="15.75" customHeight="1">
      <c r="A270" s="2345"/>
      <c r="B270" s="2345"/>
      <c r="C270" s="2345"/>
      <c r="D270" s="2345"/>
      <c r="E270" s="2345"/>
      <c r="F270" s="2345"/>
      <c r="G270" s="2345"/>
      <c r="H270" s="2345"/>
      <c r="I270" s="2345"/>
    </row>
    <row r="271" spans="1:9" ht="15.75" customHeight="1">
      <c r="A271" s="2345"/>
      <c r="B271" s="2345"/>
      <c r="C271" s="2345"/>
      <c r="D271" s="2345"/>
      <c r="E271" s="2345"/>
      <c r="F271" s="2345"/>
      <c r="G271" s="2345"/>
      <c r="H271" s="2345"/>
      <c r="I271" s="2345"/>
    </row>
    <row r="272" spans="1:9" ht="15.75" customHeight="1">
      <c r="A272" s="2345"/>
      <c r="B272" s="2345"/>
      <c r="C272" s="2345"/>
      <c r="D272" s="2345"/>
      <c r="E272" s="2345"/>
      <c r="F272" s="2345"/>
      <c r="G272" s="2345"/>
      <c r="H272" s="2345"/>
      <c r="I272" s="2345"/>
    </row>
    <row r="273" spans="1:9" ht="15.75" customHeight="1">
      <c r="A273" s="2345"/>
      <c r="B273" s="2345"/>
      <c r="C273" s="2345"/>
      <c r="D273" s="2345"/>
      <c r="E273" s="2345"/>
      <c r="F273" s="2345"/>
      <c r="G273" s="2345"/>
      <c r="H273" s="2345"/>
      <c r="I273" s="2345"/>
    </row>
    <row r="274" spans="1:9" ht="15.75" customHeight="1">
      <c r="A274" s="2345"/>
      <c r="B274" s="2345"/>
      <c r="C274" s="2345"/>
      <c r="D274" s="2345"/>
      <c r="E274" s="2345"/>
      <c r="F274" s="2345"/>
      <c r="G274" s="2345"/>
      <c r="H274" s="2345"/>
      <c r="I274" s="2345"/>
    </row>
    <row r="275" spans="1:9" ht="15.75" customHeight="1">
      <c r="A275" s="2345"/>
      <c r="B275" s="2345"/>
      <c r="C275" s="2345"/>
      <c r="D275" s="2345"/>
      <c r="E275" s="2345"/>
      <c r="F275" s="2345"/>
      <c r="G275" s="2345"/>
      <c r="H275" s="2345"/>
      <c r="I275" s="2345"/>
    </row>
    <row r="276" spans="1:9" ht="15.75" customHeight="1">
      <c r="A276" s="2345"/>
      <c r="B276" s="2345"/>
      <c r="C276" s="2345"/>
      <c r="D276" s="2345"/>
      <c r="E276" s="2345"/>
      <c r="F276" s="2345"/>
      <c r="G276" s="2345"/>
      <c r="H276" s="2345"/>
      <c r="I276" s="2345"/>
    </row>
    <row r="277" spans="1:9" ht="15.75" customHeight="1">
      <c r="A277" s="2345"/>
      <c r="B277" s="2345"/>
      <c r="C277" s="2345"/>
      <c r="D277" s="2345"/>
      <c r="E277" s="2345"/>
      <c r="F277" s="2345"/>
      <c r="G277" s="2345"/>
      <c r="H277" s="2345"/>
      <c r="I277" s="2345"/>
    </row>
    <row r="278" spans="1:9" ht="15.75" customHeight="1">
      <c r="A278" s="2345"/>
      <c r="B278" s="2345"/>
      <c r="C278" s="2345"/>
      <c r="D278" s="2345"/>
      <c r="E278" s="2345"/>
      <c r="F278" s="2345"/>
      <c r="G278" s="2345"/>
      <c r="H278" s="2345"/>
      <c r="I278" s="2345"/>
    </row>
    <row r="279" spans="1:9" ht="15.75" customHeight="1">
      <c r="A279" s="2345"/>
      <c r="B279" s="2345"/>
      <c r="C279" s="2345"/>
      <c r="D279" s="2345"/>
      <c r="E279" s="2345"/>
      <c r="F279" s="2345"/>
      <c r="G279" s="2345"/>
      <c r="H279" s="2345"/>
      <c r="I279" s="2345"/>
    </row>
    <row r="280" spans="1:9" ht="15.75" customHeight="1">
      <c r="A280" s="2345"/>
      <c r="B280" s="2345"/>
      <c r="C280" s="2345"/>
      <c r="D280" s="2345"/>
      <c r="E280" s="2345"/>
      <c r="F280" s="2345"/>
      <c r="G280" s="2345"/>
      <c r="H280" s="2345"/>
      <c r="I280" s="2345"/>
    </row>
    <row r="281" spans="1:9" ht="15.75" customHeight="1">
      <c r="A281" s="2345"/>
      <c r="B281" s="2345"/>
      <c r="C281" s="2345"/>
      <c r="D281" s="2345"/>
      <c r="E281" s="2345"/>
      <c r="F281" s="2345"/>
      <c r="G281" s="2345"/>
      <c r="H281" s="2345"/>
      <c r="I281" s="2345"/>
    </row>
    <row r="282" spans="1:9" ht="15.75" customHeight="1">
      <c r="A282" s="2345"/>
      <c r="B282" s="2345"/>
      <c r="C282" s="2345"/>
      <c r="D282" s="2345"/>
      <c r="E282" s="2345"/>
      <c r="F282" s="2345"/>
      <c r="G282" s="2345"/>
      <c r="H282" s="2345"/>
      <c r="I282" s="2345"/>
    </row>
    <row r="283" spans="1:9" ht="15.75" customHeight="1">
      <c r="A283" s="2345"/>
      <c r="B283" s="2345"/>
      <c r="C283" s="2345"/>
      <c r="D283" s="2345"/>
      <c r="E283" s="2345"/>
      <c r="F283" s="2345"/>
      <c r="G283" s="2345"/>
      <c r="H283" s="2345"/>
      <c r="I283" s="2345"/>
    </row>
    <row r="284" spans="1:9" ht="15.75" customHeight="1">
      <c r="A284" s="2345"/>
      <c r="B284" s="2345"/>
      <c r="C284" s="2345"/>
      <c r="D284" s="2345"/>
      <c r="E284" s="2345"/>
      <c r="F284" s="2345"/>
      <c r="G284" s="2345"/>
      <c r="H284" s="2345"/>
      <c r="I284" s="2345"/>
    </row>
    <row r="285" spans="1:9" ht="15.75" customHeight="1">
      <c r="A285" s="2345"/>
      <c r="B285" s="2345"/>
      <c r="C285" s="2345"/>
      <c r="D285" s="2345"/>
      <c r="E285" s="2345"/>
      <c r="F285" s="2345"/>
      <c r="G285" s="2345"/>
      <c r="H285" s="2345"/>
      <c r="I285" s="2345"/>
    </row>
    <row r="286" spans="1:9" ht="15.75" customHeight="1">
      <c r="A286" s="2345"/>
      <c r="B286" s="2345"/>
      <c r="C286" s="2345"/>
      <c r="D286" s="2345"/>
      <c r="E286" s="2345"/>
      <c r="F286" s="2345"/>
      <c r="G286" s="2345"/>
      <c r="H286" s="2345"/>
      <c r="I286" s="2345"/>
    </row>
    <row r="287" spans="1:9" ht="15.75" customHeight="1">
      <c r="A287" s="2345"/>
      <c r="B287" s="2345"/>
      <c r="C287" s="2345"/>
      <c r="D287" s="2345"/>
      <c r="E287" s="2345"/>
      <c r="F287" s="2345"/>
      <c r="G287" s="2345"/>
      <c r="H287" s="2345"/>
      <c r="I287" s="2345"/>
    </row>
    <row r="288" spans="1:9" ht="15.75" customHeight="1">
      <c r="A288" s="2345"/>
      <c r="B288" s="2345"/>
      <c r="C288" s="2345"/>
      <c r="D288" s="2345"/>
      <c r="E288" s="2345"/>
      <c r="F288" s="2345"/>
      <c r="G288" s="2345"/>
      <c r="H288" s="2345"/>
      <c r="I288" s="2345"/>
    </row>
    <row r="289" spans="1:9" ht="15.75" customHeight="1">
      <c r="A289" s="2345"/>
      <c r="B289" s="2345"/>
      <c r="C289" s="2345"/>
      <c r="D289" s="2345"/>
      <c r="E289" s="2345"/>
      <c r="F289" s="2345"/>
      <c r="G289" s="2345"/>
      <c r="H289" s="2345"/>
      <c r="I289" s="2345"/>
    </row>
    <row r="290" spans="1:9" ht="15.75" customHeight="1">
      <c r="A290" s="2345"/>
      <c r="B290" s="2345"/>
      <c r="C290" s="2345"/>
      <c r="D290" s="2345"/>
      <c r="E290" s="2345"/>
      <c r="F290" s="2345"/>
      <c r="G290" s="2345"/>
      <c r="H290" s="2345"/>
      <c r="I290" s="2345"/>
    </row>
    <row r="291" spans="1:9" ht="15.75" customHeight="1">
      <c r="A291" s="2345"/>
      <c r="B291" s="2345"/>
      <c r="C291" s="2345"/>
      <c r="D291" s="2345"/>
      <c r="E291" s="2345"/>
      <c r="F291" s="2345"/>
      <c r="G291" s="2345"/>
      <c r="H291" s="2345"/>
      <c r="I291" s="2345"/>
    </row>
    <row r="292" spans="1:9" ht="15.75" customHeight="1">
      <c r="A292" s="2345"/>
      <c r="B292" s="2345"/>
      <c r="C292" s="2345"/>
      <c r="D292" s="2345"/>
      <c r="E292" s="2345"/>
      <c r="F292" s="2345"/>
      <c r="G292" s="2345"/>
      <c r="H292" s="2345"/>
      <c r="I292" s="2345"/>
    </row>
    <row r="293" spans="1:9" ht="15.75" customHeight="1">
      <c r="A293" s="2345"/>
      <c r="B293" s="2345"/>
      <c r="C293" s="2345"/>
      <c r="D293" s="2345"/>
      <c r="E293" s="2345"/>
      <c r="F293" s="2345"/>
      <c r="G293" s="2345"/>
      <c r="H293" s="2345"/>
      <c r="I293" s="2345"/>
    </row>
    <row r="294" spans="1:9" ht="15.75" customHeight="1">
      <c r="A294" s="2345"/>
      <c r="B294" s="2345"/>
      <c r="C294" s="2345"/>
      <c r="D294" s="2345"/>
      <c r="E294" s="2345"/>
      <c r="F294" s="2345"/>
      <c r="G294" s="2345"/>
      <c r="H294" s="2345"/>
      <c r="I294" s="2345"/>
    </row>
    <row r="295" spans="1:9" ht="15.75" customHeight="1">
      <c r="A295" s="2345"/>
      <c r="B295" s="2345"/>
      <c r="C295" s="2345"/>
      <c r="D295" s="2345"/>
      <c r="E295" s="2345"/>
      <c r="F295" s="2345"/>
      <c r="G295" s="2345"/>
      <c r="H295" s="2345"/>
      <c r="I295" s="2345"/>
    </row>
    <row r="296" spans="1:9" ht="15.75" customHeight="1">
      <c r="A296" s="2345"/>
      <c r="B296" s="2345"/>
      <c r="C296" s="2345"/>
      <c r="D296" s="2345"/>
      <c r="E296" s="2345"/>
      <c r="F296" s="2345"/>
      <c r="G296" s="2345"/>
      <c r="H296" s="2345"/>
      <c r="I296" s="2345"/>
    </row>
    <row r="297" spans="1:9" ht="15.75" customHeight="1">
      <c r="A297" s="2345"/>
      <c r="B297" s="2345"/>
      <c r="C297" s="2345"/>
      <c r="D297" s="2345"/>
      <c r="E297" s="2345"/>
      <c r="F297" s="2345"/>
      <c r="G297" s="2345"/>
      <c r="H297" s="2345"/>
      <c r="I297" s="2345"/>
    </row>
    <row r="298" spans="1:9" ht="15.75" customHeight="1">
      <c r="A298" s="2345"/>
      <c r="B298" s="2345"/>
      <c r="C298" s="2345"/>
      <c r="D298" s="2345"/>
      <c r="E298" s="2345"/>
      <c r="F298" s="2345"/>
      <c r="G298" s="2345"/>
      <c r="H298" s="2345"/>
      <c r="I298" s="2345"/>
    </row>
    <row r="299" spans="1:9" ht="15.75" customHeight="1">
      <c r="A299" s="2345"/>
      <c r="B299" s="2345"/>
      <c r="C299" s="2345"/>
      <c r="D299" s="2345"/>
      <c r="E299" s="2345"/>
      <c r="F299" s="2345"/>
      <c r="G299" s="2345"/>
      <c r="H299" s="2345"/>
      <c r="I299" s="2345"/>
    </row>
    <row r="300" spans="1:9" ht="15.75" customHeight="1">
      <c r="A300" s="2345"/>
      <c r="B300" s="2345"/>
      <c r="C300" s="2345"/>
      <c r="D300" s="2345"/>
      <c r="E300" s="2345"/>
      <c r="F300" s="2345"/>
      <c r="G300" s="2345"/>
      <c r="H300" s="2345"/>
      <c r="I300" s="2345"/>
    </row>
    <row r="301" spans="1:9" ht="15.75" customHeight="1">
      <c r="A301" s="2345"/>
      <c r="B301" s="2345"/>
      <c r="C301" s="2345"/>
      <c r="D301" s="2345"/>
      <c r="E301" s="2345"/>
      <c r="F301" s="2345"/>
      <c r="G301" s="2345"/>
      <c r="H301" s="2345"/>
      <c r="I301" s="2345"/>
    </row>
    <row r="302" spans="1:9" ht="15.75" customHeight="1">
      <c r="A302" s="2345"/>
      <c r="B302" s="2345"/>
      <c r="C302" s="2345"/>
      <c r="D302" s="2345"/>
      <c r="E302" s="2345"/>
      <c r="F302" s="2345"/>
      <c r="G302" s="2345"/>
      <c r="H302" s="2345"/>
      <c r="I302" s="2345"/>
    </row>
    <row r="303" spans="1:9" ht="15.75" customHeight="1">
      <c r="A303" s="2345"/>
      <c r="B303" s="2345"/>
      <c r="C303" s="2345"/>
      <c r="D303" s="2345"/>
      <c r="E303" s="2345"/>
      <c r="F303" s="2345"/>
      <c r="G303" s="2345"/>
      <c r="H303" s="2345"/>
      <c r="I303" s="2345"/>
    </row>
    <row r="304" spans="1:9" ht="15.75" customHeight="1">
      <c r="A304" s="2345"/>
      <c r="B304" s="2345"/>
      <c r="C304" s="2345"/>
      <c r="D304" s="2345"/>
      <c r="E304" s="2345"/>
      <c r="F304" s="2345"/>
      <c r="G304" s="2345"/>
      <c r="H304" s="2345"/>
      <c r="I304" s="2345"/>
    </row>
    <row r="305" spans="1:9" ht="15.75" customHeight="1">
      <c r="A305" s="2345"/>
      <c r="B305" s="2345"/>
      <c r="C305" s="2345"/>
      <c r="D305" s="2345"/>
      <c r="E305" s="2345"/>
      <c r="F305" s="2345"/>
      <c r="G305" s="2345"/>
      <c r="H305" s="2345"/>
      <c r="I305" s="2345"/>
    </row>
    <row r="306" spans="1:9" ht="15.75" customHeight="1">
      <c r="A306" s="2345"/>
      <c r="B306" s="2345"/>
      <c r="C306" s="2345"/>
      <c r="D306" s="2345"/>
      <c r="E306" s="2345"/>
      <c r="F306" s="2345"/>
      <c r="G306" s="2345"/>
      <c r="H306" s="2345"/>
      <c r="I306" s="2345"/>
    </row>
    <row r="307" spans="1:9" ht="15.75" customHeight="1">
      <c r="A307" s="2345"/>
      <c r="B307" s="2345"/>
      <c r="C307" s="2345"/>
      <c r="D307" s="2345"/>
      <c r="E307" s="2345"/>
      <c r="F307" s="2345"/>
      <c r="G307" s="2345"/>
      <c r="H307" s="2345"/>
      <c r="I307" s="2345"/>
    </row>
    <row r="308" spans="1:9" ht="15.75" customHeight="1">
      <c r="A308" s="2345"/>
      <c r="B308" s="2345"/>
      <c r="C308" s="2345"/>
      <c r="D308" s="2345"/>
      <c r="E308" s="2345"/>
      <c r="F308" s="2345"/>
      <c r="G308" s="2345"/>
      <c r="H308" s="2345"/>
      <c r="I308" s="2345"/>
    </row>
    <row r="309" spans="1:9" ht="15.75" customHeight="1">
      <c r="A309" s="2345"/>
      <c r="B309" s="2345"/>
      <c r="C309" s="2345"/>
      <c r="D309" s="2345"/>
      <c r="E309" s="2345"/>
      <c r="F309" s="2345"/>
      <c r="G309" s="2345"/>
      <c r="H309" s="2345"/>
      <c r="I309" s="2345"/>
    </row>
    <row r="310" spans="1:9" ht="15.75" customHeight="1">
      <c r="A310" s="2345"/>
      <c r="B310" s="2345"/>
      <c r="C310" s="2345"/>
      <c r="D310" s="2345"/>
      <c r="E310" s="2345"/>
      <c r="F310" s="2345"/>
      <c r="G310" s="2345"/>
      <c r="H310" s="2345"/>
      <c r="I310" s="2345"/>
    </row>
    <row r="311" spans="1:9" ht="15.75" customHeight="1">
      <c r="A311" s="2345"/>
      <c r="B311" s="2345"/>
      <c r="C311" s="2345"/>
      <c r="D311" s="2345"/>
      <c r="E311" s="2345"/>
      <c r="F311" s="2345"/>
      <c r="G311" s="2345"/>
      <c r="H311" s="2345"/>
      <c r="I311" s="2345"/>
    </row>
    <row r="312" spans="1:9" ht="15.75" customHeight="1">
      <c r="A312" s="2345"/>
      <c r="B312" s="2345"/>
      <c r="C312" s="2345"/>
      <c r="D312" s="2345"/>
      <c r="E312" s="2345"/>
      <c r="F312" s="2345"/>
      <c r="G312" s="2345"/>
      <c r="H312" s="2345"/>
      <c r="I312" s="2345"/>
    </row>
    <row r="313" spans="1:9" ht="15.75" customHeight="1">
      <c r="A313" s="2345"/>
      <c r="B313" s="2345"/>
      <c r="C313" s="2345"/>
      <c r="D313" s="2345"/>
      <c r="E313" s="2345"/>
      <c r="F313" s="2345"/>
      <c r="G313" s="2345"/>
      <c r="H313" s="2345"/>
      <c r="I313" s="2345"/>
    </row>
    <row r="314" spans="1:9" ht="15.75" customHeight="1">
      <c r="A314" s="2345"/>
      <c r="B314" s="2345"/>
      <c r="C314" s="2345"/>
      <c r="D314" s="2345"/>
      <c r="E314" s="2345"/>
      <c r="F314" s="2345"/>
      <c r="G314" s="2345"/>
      <c r="H314" s="2345"/>
      <c r="I314" s="2345"/>
    </row>
    <row r="315" spans="1:9" ht="15.75" customHeight="1">
      <c r="A315" s="2345"/>
      <c r="B315" s="2345"/>
      <c r="C315" s="2345"/>
      <c r="D315" s="2345"/>
      <c r="E315" s="2345"/>
      <c r="F315" s="2345"/>
      <c r="G315" s="2345"/>
      <c r="H315" s="2345"/>
      <c r="I315" s="2345"/>
    </row>
    <row r="316" spans="1:9" ht="15.75" customHeight="1">
      <c r="A316" s="2345"/>
      <c r="B316" s="2345"/>
      <c r="C316" s="2345"/>
      <c r="D316" s="2345"/>
      <c r="E316" s="2345"/>
      <c r="F316" s="2345"/>
      <c r="G316" s="2345"/>
      <c r="H316" s="2345"/>
      <c r="I316" s="2345"/>
    </row>
    <row r="317" spans="1:9" ht="15.75" customHeight="1">
      <c r="A317" s="2345"/>
      <c r="B317" s="2345"/>
      <c r="C317" s="2345"/>
      <c r="D317" s="2345"/>
      <c r="E317" s="2345"/>
      <c r="F317" s="2345"/>
      <c r="G317" s="2345"/>
      <c r="H317" s="2345"/>
      <c r="I317" s="2345"/>
    </row>
    <row r="318" spans="1:9" ht="15.75" customHeight="1">
      <c r="A318" s="2345"/>
      <c r="B318" s="2345"/>
      <c r="C318" s="2345"/>
      <c r="D318" s="2345"/>
      <c r="E318" s="2345"/>
      <c r="F318" s="2345"/>
      <c r="G318" s="2345"/>
      <c r="H318" s="2345"/>
      <c r="I318" s="2345"/>
    </row>
    <row r="319" spans="1:9" ht="15.75" customHeight="1">
      <c r="A319" s="2345"/>
      <c r="B319" s="2345"/>
      <c r="C319" s="2345"/>
      <c r="D319" s="2345"/>
      <c r="E319" s="2345"/>
      <c r="F319" s="2345"/>
      <c r="G319" s="2345"/>
      <c r="H319" s="2345"/>
      <c r="I319" s="2345"/>
    </row>
    <row r="320" spans="1:9" ht="15.75" customHeight="1">
      <c r="A320" s="2345"/>
      <c r="B320" s="2345"/>
      <c r="C320" s="2345"/>
      <c r="D320" s="2345"/>
      <c r="E320" s="2345"/>
      <c r="F320" s="2345"/>
      <c r="G320" s="2345"/>
      <c r="H320" s="2345"/>
      <c r="I320" s="2345"/>
    </row>
    <row r="321" spans="1:9" ht="15.75" customHeight="1">
      <c r="A321" s="2345"/>
      <c r="B321" s="2345"/>
      <c r="C321" s="2345"/>
      <c r="D321" s="2345"/>
      <c r="E321" s="2345"/>
      <c r="F321" s="2345"/>
      <c r="G321" s="2345"/>
      <c r="H321" s="2345"/>
      <c r="I321" s="2345"/>
    </row>
    <row r="322" spans="1:9" ht="15.75" customHeight="1">
      <c r="A322" s="2345"/>
      <c r="B322" s="2345"/>
      <c r="C322" s="2345"/>
      <c r="D322" s="2345"/>
      <c r="E322" s="2345"/>
      <c r="F322" s="2345"/>
      <c r="G322" s="2345"/>
      <c r="H322" s="2345"/>
      <c r="I322" s="2345"/>
    </row>
    <row r="323" spans="1:9" ht="15.75" customHeight="1">
      <c r="A323" s="2345"/>
      <c r="B323" s="2345"/>
      <c r="C323" s="2345"/>
      <c r="D323" s="2345"/>
      <c r="E323" s="2345"/>
      <c r="F323" s="2345"/>
      <c r="G323" s="2345"/>
      <c r="H323" s="2345"/>
      <c r="I323" s="2345"/>
    </row>
    <row r="324" spans="1:9" ht="15.75" customHeight="1">
      <c r="A324" s="2345"/>
      <c r="B324" s="2345"/>
      <c r="C324" s="2345"/>
      <c r="D324" s="2345"/>
      <c r="E324" s="2345"/>
      <c r="F324" s="2345"/>
      <c r="G324" s="2345"/>
      <c r="H324" s="2345"/>
      <c r="I324" s="2345"/>
    </row>
    <row r="325" spans="1:9" ht="15.75" customHeight="1">
      <c r="A325" s="2345"/>
      <c r="B325" s="2345"/>
      <c r="C325" s="2345"/>
      <c r="D325" s="2345"/>
      <c r="E325" s="2345"/>
      <c r="F325" s="2345"/>
      <c r="G325" s="2345"/>
      <c r="H325" s="2345"/>
      <c r="I325" s="2345"/>
    </row>
    <row r="326" spans="1:9" ht="15.75" customHeight="1">
      <c r="A326" s="2345"/>
      <c r="B326" s="2345"/>
      <c r="C326" s="2345"/>
      <c r="D326" s="2345"/>
      <c r="E326" s="2345"/>
      <c r="F326" s="2345"/>
      <c r="G326" s="2345"/>
      <c r="H326" s="2345"/>
      <c r="I326" s="2345"/>
    </row>
    <row r="327" spans="1:9" ht="15.75" customHeight="1">
      <c r="A327" s="2345"/>
      <c r="B327" s="2345"/>
      <c r="C327" s="2345"/>
      <c r="D327" s="2345"/>
      <c r="E327" s="2345"/>
      <c r="F327" s="2345"/>
      <c r="G327" s="2345"/>
      <c r="H327" s="2345"/>
      <c r="I327" s="2345"/>
    </row>
    <row r="328" spans="1:9" ht="15.75" customHeight="1">
      <c r="A328" s="2345"/>
      <c r="B328" s="2345"/>
      <c r="C328" s="2345"/>
      <c r="D328" s="2345"/>
      <c r="E328" s="2345"/>
      <c r="F328" s="2345"/>
      <c r="G328" s="2345"/>
      <c r="H328" s="2345"/>
      <c r="I328" s="2345"/>
    </row>
    <row r="329" spans="1:9" ht="15.75" customHeight="1">
      <c r="A329" s="2345"/>
      <c r="B329" s="2345"/>
      <c r="C329" s="2345"/>
      <c r="D329" s="2345"/>
      <c r="E329" s="2345"/>
      <c r="F329" s="2345"/>
      <c r="G329" s="2345"/>
      <c r="H329" s="2345"/>
      <c r="I329" s="2345"/>
    </row>
    <row r="330" spans="1:9" ht="15.75" customHeight="1">
      <c r="A330" s="2345"/>
      <c r="B330" s="2345"/>
      <c r="C330" s="2345"/>
      <c r="D330" s="2345"/>
      <c r="E330" s="2345"/>
      <c r="F330" s="2345"/>
      <c r="G330" s="2345"/>
      <c r="H330" s="2345"/>
      <c r="I330" s="2345"/>
    </row>
    <row r="331" spans="1:9" ht="15.75" customHeight="1">
      <c r="A331" s="2345"/>
      <c r="B331" s="2345"/>
      <c r="C331" s="2345"/>
      <c r="D331" s="2345"/>
      <c r="E331" s="2345"/>
      <c r="F331" s="2345"/>
      <c r="G331" s="2345"/>
      <c r="H331" s="2345"/>
      <c r="I331" s="2345"/>
    </row>
    <row r="332" spans="1:9" ht="15.75" customHeight="1">
      <c r="A332" s="2345"/>
      <c r="B332" s="2345"/>
      <c r="C332" s="2345"/>
      <c r="D332" s="2345"/>
      <c r="E332" s="2345"/>
      <c r="F332" s="2345"/>
      <c r="G332" s="2345"/>
      <c r="H332" s="2345"/>
      <c r="I332" s="2345"/>
    </row>
    <row r="333" spans="1:9" ht="15.75" customHeight="1">
      <c r="A333" s="2345"/>
      <c r="B333" s="2345"/>
      <c r="C333" s="2345"/>
      <c r="D333" s="2345"/>
      <c r="E333" s="2345"/>
      <c r="F333" s="2345"/>
      <c r="G333" s="2345"/>
      <c r="H333" s="2345"/>
      <c r="I333" s="2345"/>
    </row>
    <row r="334" spans="1:9" ht="15.75" customHeight="1">
      <c r="A334" s="2345"/>
      <c r="B334" s="2345"/>
      <c r="C334" s="2345"/>
      <c r="D334" s="2345"/>
      <c r="E334" s="2345"/>
      <c r="F334" s="2345"/>
      <c r="G334" s="2345"/>
      <c r="H334" s="2345"/>
      <c r="I334" s="2345"/>
    </row>
    <row r="335" spans="1:9" ht="15.75" customHeight="1">
      <c r="A335" s="2345"/>
      <c r="B335" s="2345"/>
      <c r="C335" s="2345"/>
      <c r="D335" s="2345"/>
      <c r="E335" s="2345"/>
      <c r="F335" s="2345"/>
      <c r="G335" s="2345"/>
      <c r="H335" s="2345"/>
      <c r="I335" s="2345"/>
    </row>
    <row r="336" spans="1:9" ht="15.75" customHeight="1">
      <c r="A336" s="2345"/>
      <c r="B336" s="2345"/>
      <c r="C336" s="2345"/>
      <c r="D336" s="2345"/>
      <c r="E336" s="2345"/>
      <c r="F336" s="2345"/>
      <c r="G336" s="2345"/>
      <c r="H336" s="2345"/>
      <c r="I336" s="2345"/>
    </row>
    <row r="337" spans="1:9" ht="15.75" customHeight="1">
      <c r="A337" s="2345"/>
      <c r="B337" s="2345"/>
      <c r="C337" s="2345"/>
      <c r="D337" s="2345"/>
      <c r="E337" s="2345"/>
      <c r="F337" s="2345"/>
      <c r="G337" s="2345"/>
      <c r="H337" s="2345"/>
      <c r="I337" s="2345"/>
    </row>
    <row r="338" spans="1:9" ht="15.75" customHeight="1">
      <c r="A338" s="2345"/>
      <c r="B338" s="2345"/>
      <c r="C338" s="2345"/>
      <c r="D338" s="2345"/>
      <c r="E338" s="2345"/>
      <c r="F338" s="2345"/>
      <c r="G338" s="2345"/>
      <c r="H338" s="2345"/>
      <c r="I338" s="2345"/>
    </row>
    <row r="339" spans="1:9" ht="15.75" customHeight="1">
      <c r="A339" s="2345"/>
      <c r="B339" s="2345"/>
      <c r="C339" s="2345"/>
      <c r="D339" s="2345"/>
      <c r="E339" s="2345"/>
      <c r="F339" s="2345"/>
      <c r="G339" s="2345"/>
      <c r="H339" s="2345"/>
      <c r="I339" s="2345"/>
    </row>
    <row r="340" spans="1:9" ht="15.75" customHeight="1">
      <c r="A340" s="2345"/>
      <c r="B340" s="2345"/>
      <c r="C340" s="2345"/>
      <c r="D340" s="2345"/>
      <c r="E340" s="2345"/>
      <c r="F340" s="2345"/>
      <c r="G340" s="2345"/>
      <c r="H340" s="2345"/>
      <c r="I340" s="2345"/>
    </row>
    <row r="341" spans="1:9" ht="15.75" customHeight="1">
      <c r="A341" s="2345"/>
      <c r="B341" s="2345"/>
      <c r="C341" s="2345"/>
      <c r="D341" s="2345"/>
      <c r="E341" s="2345"/>
      <c r="F341" s="2345"/>
      <c r="G341" s="2345"/>
      <c r="H341" s="2345"/>
      <c r="I341" s="2345"/>
    </row>
    <row r="342" spans="1:9" ht="15.75" customHeight="1">
      <c r="A342" s="2345"/>
      <c r="B342" s="2345"/>
      <c r="C342" s="2345"/>
      <c r="D342" s="2345"/>
      <c r="E342" s="2345"/>
      <c r="F342" s="2345"/>
      <c r="G342" s="2345"/>
      <c r="H342" s="2345"/>
      <c r="I342" s="2345"/>
    </row>
    <row r="343" spans="1:9" ht="15.75" customHeight="1">
      <c r="A343" s="2345"/>
      <c r="B343" s="2345"/>
      <c r="C343" s="2345"/>
      <c r="D343" s="2345"/>
      <c r="E343" s="2345"/>
      <c r="F343" s="2345"/>
      <c r="G343" s="2345"/>
      <c r="H343" s="2345"/>
      <c r="I343" s="2345"/>
    </row>
    <row r="344" spans="1:9" ht="15.75" customHeight="1">
      <c r="A344" s="2345"/>
      <c r="B344" s="2345"/>
      <c r="C344" s="2345"/>
      <c r="D344" s="2345"/>
      <c r="E344" s="2345"/>
      <c r="F344" s="2345"/>
      <c r="G344" s="2345"/>
      <c r="H344" s="2345"/>
      <c r="I344" s="2345"/>
    </row>
    <row r="345" spans="1:9" ht="15.75" customHeight="1">
      <c r="A345" s="2345"/>
      <c r="B345" s="2345"/>
      <c r="C345" s="2345"/>
      <c r="D345" s="2345"/>
      <c r="E345" s="2345"/>
      <c r="F345" s="2345"/>
      <c r="G345" s="2345"/>
      <c r="H345" s="2345"/>
      <c r="I345" s="2345"/>
    </row>
    <row r="346" spans="1:9" ht="15.75" customHeight="1">
      <c r="A346" s="2345"/>
      <c r="B346" s="2345"/>
      <c r="C346" s="2345"/>
      <c r="D346" s="2345"/>
      <c r="E346" s="2345"/>
      <c r="F346" s="2345"/>
      <c r="G346" s="2345"/>
      <c r="H346" s="2345"/>
      <c r="I346" s="2345"/>
    </row>
    <row r="347" spans="1:9" ht="15.75" customHeight="1">
      <c r="A347" s="2345"/>
      <c r="B347" s="2345"/>
      <c r="C347" s="2345"/>
      <c r="D347" s="2345"/>
      <c r="E347" s="2345"/>
      <c r="F347" s="2345"/>
      <c r="G347" s="2345"/>
      <c r="H347" s="2345"/>
      <c r="I347" s="2345"/>
    </row>
    <row r="348" spans="1:9" ht="15.75" customHeight="1">
      <c r="A348" s="2345"/>
      <c r="B348" s="2345"/>
      <c r="C348" s="2345"/>
      <c r="D348" s="2345"/>
      <c r="E348" s="2345"/>
      <c r="F348" s="2345"/>
      <c r="G348" s="2345"/>
      <c r="H348" s="2345"/>
      <c r="I348" s="2345"/>
    </row>
    <row r="349" spans="1:9" ht="15.75" customHeight="1">
      <c r="A349" s="2345"/>
      <c r="B349" s="2345"/>
      <c r="C349" s="2345"/>
      <c r="D349" s="2345"/>
      <c r="E349" s="2345"/>
      <c r="F349" s="2345"/>
      <c r="G349" s="2345"/>
      <c r="H349" s="2345"/>
      <c r="I349" s="2345"/>
    </row>
    <row r="350" spans="1:9" ht="15.75" customHeight="1">
      <c r="A350" s="2345"/>
      <c r="B350" s="2345"/>
      <c r="C350" s="2345"/>
      <c r="D350" s="2345"/>
      <c r="E350" s="2345"/>
      <c r="F350" s="2345"/>
      <c r="G350" s="2345"/>
      <c r="H350" s="2345"/>
      <c r="I350" s="2345"/>
    </row>
    <row r="351" spans="1:9" ht="15.75" customHeight="1">
      <c r="A351" s="2345"/>
      <c r="B351" s="2345"/>
      <c r="C351" s="2345"/>
      <c r="D351" s="2345"/>
      <c r="E351" s="2345"/>
      <c r="F351" s="2345"/>
      <c r="G351" s="2345"/>
      <c r="H351" s="2345"/>
      <c r="I351" s="2345"/>
    </row>
    <row r="352" spans="1:9" ht="15.75" customHeight="1">
      <c r="A352" s="2345"/>
      <c r="B352" s="2345"/>
      <c r="C352" s="2345"/>
      <c r="D352" s="2345"/>
      <c r="E352" s="2345"/>
      <c r="F352" s="2345"/>
      <c r="G352" s="2345"/>
      <c r="H352" s="2345"/>
      <c r="I352" s="2345"/>
    </row>
    <row r="353" spans="1:9" ht="15.75" customHeight="1">
      <c r="A353" s="2345"/>
      <c r="B353" s="2345"/>
      <c r="C353" s="2345"/>
      <c r="D353" s="2345"/>
      <c r="E353" s="2345"/>
      <c r="F353" s="2345"/>
      <c r="G353" s="2345"/>
      <c r="H353" s="2345"/>
      <c r="I353" s="2345"/>
    </row>
    <row r="354" spans="1:9" ht="15.75" customHeight="1">
      <c r="A354" s="2345"/>
      <c r="B354" s="2345"/>
      <c r="C354" s="2345"/>
      <c r="D354" s="2345"/>
      <c r="E354" s="2345"/>
      <c r="F354" s="2345"/>
      <c r="G354" s="2345"/>
      <c r="H354" s="2345"/>
      <c r="I354" s="2345"/>
    </row>
    <row r="355" spans="1:9" ht="15.75" customHeight="1">
      <c r="A355" s="2345"/>
      <c r="B355" s="2345"/>
      <c r="C355" s="2345"/>
      <c r="D355" s="2345"/>
      <c r="E355" s="2345"/>
      <c r="F355" s="2345"/>
      <c r="G355" s="2345"/>
      <c r="H355" s="2345"/>
      <c r="I355" s="2345"/>
    </row>
    <row r="356" spans="1:9" ht="15.75" customHeight="1">
      <c r="A356" s="2345"/>
      <c r="B356" s="2345"/>
      <c r="C356" s="2345"/>
      <c r="D356" s="2345"/>
      <c r="E356" s="2345"/>
      <c r="F356" s="2345"/>
      <c r="G356" s="2345"/>
      <c r="H356" s="2345"/>
      <c r="I356" s="2345"/>
    </row>
    <row r="357" spans="1:9" ht="15.75" customHeight="1">
      <c r="A357" s="2345"/>
      <c r="B357" s="2345"/>
      <c r="C357" s="2345"/>
      <c r="D357" s="2345"/>
      <c r="E357" s="2345"/>
      <c r="F357" s="2345"/>
      <c r="G357" s="2345"/>
      <c r="H357" s="2345"/>
      <c r="I357" s="2345"/>
    </row>
    <row r="358" spans="1:9" ht="15.75" customHeight="1">
      <c r="A358" s="2345"/>
      <c r="B358" s="2345"/>
      <c r="C358" s="2345"/>
      <c r="D358" s="2345"/>
      <c r="E358" s="2345"/>
      <c r="F358" s="2345"/>
      <c r="G358" s="2345"/>
      <c r="H358" s="2345"/>
      <c r="I358" s="2345"/>
    </row>
    <row r="359" spans="1:9" ht="15.75" customHeight="1">
      <c r="A359" s="2345"/>
      <c r="B359" s="2345"/>
      <c r="C359" s="2345"/>
      <c r="D359" s="2345"/>
      <c r="E359" s="2345"/>
      <c r="F359" s="2345"/>
      <c r="G359" s="2345"/>
      <c r="H359" s="2345"/>
      <c r="I359" s="2345"/>
    </row>
    <row r="360" spans="1:9" ht="15.75" customHeight="1">
      <c r="A360" s="2345"/>
      <c r="B360" s="2345"/>
      <c r="C360" s="2345"/>
      <c r="D360" s="2345"/>
      <c r="E360" s="2345"/>
      <c r="F360" s="2345"/>
      <c r="G360" s="2345"/>
      <c r="H360" s="2345"/>
      <c r="I360" s="2345"/>
    </row>
    <row r="361" spans="1:9" ht="15.75" customHeight="1">
      <c r="A361" s="2345"/>
      <c r="B361" s="2345"/>
      <c r="C361" s="2345"/>
      <c r="D361" s="2345"/>
      <c r="E361" s="2345"/>
      <c r="F361" s="2345"/>
      <c r="G361" s="2345"/>
      <c r="H361" s="2345"/>
      <c r="I361" s="2345"/>
    </row>
    <row r="362" spans="1:9" ht="15.75" customHeight="1">
      <c r="A362" s="2345"/>
      <c r="B362" s="2345"/>
      <c r="C362" s="2345"/>
      <c r="D362" s="2345"/>
      <c r="E362" s="2345"/>
      <c r="F362" s="2345"/>
      <c r="G362" s="2345"/>
      <c r="H362" s="2345"/>
      <c r="I362" s="2345"/>
    </row>
    <row r="363" spans="1:9" ht="15.75" customHeight="1">
      <c r="A363" s="2345"/>
      <c r="B363" s="2345"/>
      <c r="C363" s="2345"/>
      <c r="D363" s="2345"/>
      <c r="E363" s="2345"/>
      <c r="F363" s="2345"/>
      <c r="G363" s="2345"/>
      <c r="H363" s="2345"/>
      <c r="I363" s="2345"/>
    </row>
    <row r="364" spans="1:9" ht="15.75" customHeight="1">
      <c r="A364" s="2345"/>
      <c r="B364" s="2345"/>
      <c r="C364" s="2345"/>
      <c r="D364" s="2345"/>
      <c r="E364" s="2345"/>
      <c r="F364" s="2345"/>
      <c r="G364" s="2345"/>
      <c r="H364" s="2345"/>
      <c r="I364" s="2345"/>
    </row>
    <row r="365" spans="1:9" ht="15.75" customHeight="1">
      <c r="A365" s="2345"/>
      <c r="B365" s="2345"/>
      <c r="C365" s="2345"/>
      <c r="D365" s="2345"/>
      <c r="E365" s="2345"/>
      <c r="F365" s="2345"/>
      <c r="G365" s="2345"/>
      <c r="H365" s="2345"/>
      <c r="I365" s="2345"/>
    </row>
    <row r="366" spans="1:9" ht="15.75" customHeight="1">
      <c r="A366" s="2345"/>
      <c r="B366" s="2345"/>
      <c r="C366" s="2345"/>
      <c r="D366" s="2345"/>
      <c r="E366" s="2345"/>
      <c r="F366" s="2345"/>
      <c r="G366" s="2345"/>
      <c r="H366" s="2345"/>
      <c r="I366" s="2345"/>
    </row>
    <row r="367" spans="1:9" ht="15.75" customHeight="1">
      <c r="A367" s="2345"/>
      <c r="B367" s="2345"/>
      <c r="C367" s="2345"/>
      <c r="D367" s="2345"/>
      <c r="E367" s="2345"/>
      <c r="F367" s="2345"/>
      <c r="G367" s="2345"/>
      <c r="H367" s="2345"/>
      <c r="I367" s="2345"/>
    </row>
    <row r="368" spans="1:9" ht="15.75" customHeight="1">
      <c r="A368" s="2345"/>
      <c r="B368" s="2345"/>
      <c r="C368" s="2345"/>
      <c r="D368" s="2345"/>
      <c r="E368" s="2345"/>
      <c r="F368" s="2345"/>
      <c r="G368" s="2345"/>
      <c r="H368" s="2345"/>
      <c r="I368" s="2345"/>
    </row>
    <row r="369" spans="1:9" ht="15.75" customHeight="1">
      <c r="A369" s="2345"/>
      <c r="B369" s="2345"/>
      <c r="C369" s="2345"/>
      <c r="D369" s="2345"/>
      <c r="E369" s="2345"/>
      <c r="F369" s="2345"/>
      <c r="G369" s="2345"/>
      <c r="H369" s="2345"/>
      <c r="I369" s="2345"/>
    </row>
    <row r="370" spans="1:9" ht="15.75" customHeight="1">
      <c r="A370" s="2345"/>
      <c r="B370" s="2345"/>
      <c r="C370" s="2345"/>
      <c r="D370" s="2345"/>
      <c r="E370" s="2345"/>
      <c r="F370" s="2345"/>
      <c r="G370" s="2345"/>
      <c r="H370" s="2345"/>
      <c r="I370" s="2345"/>
    </row>
    <row r="371" spans="1:9" ht="15.75" customHeight="1">
      <c r="A371" s="2345"/>
      <c r="B371" s="2345"/>
      <c r="C371" s="2345"/>
      <c r="D371" s="2345"/>
      <c r="E371" s="2345"/>
      <c r="F371" s="2345"/>
      <c r="G371" s="2345"/>
      <c r="H371" s="2345"/>
      <c r="I371" s="2345"/>
    </row>
    <row r="372" spans="1:9" ht="15.75" customHeight="1">
      <c r="A372" s="2345"/>
      <c r="B372" s="2345"/>
      <c r="C372" s="2345"/>
      <c r="D372" s="2345"/>
      <c r="E372" s="2345"/>
      <c r="F372" s="2345"/>
      <c r="G372" s="2345"/>
      <c r="H372" s="2345"/>
      <c r="I372" s="2345"/>
    </row>
    <row r="373" spans="1:9" ht="15.75" customHeight="1">
      <c r="A373" s="2345"/>
      <c r="B373" s="2345"/>
      <c r="C373" s="2345"/>
      <c r="D373" s="2345"/>
      <c r="E373" s="2345"/>
      <c r="F373" s="2345"/>
      <c r="G373" s="2345"/>
      <c r="H373" s="2345"/>
      <c r="I373" s="2345"/>
    </row>
    <row r="374" spans="1:9" ht="15.75" customHeight="1">
      <c r="A374" s="2345"/>
      <c r="B374" s="2345"/>
      <c r="C374" s="2345"/>
      <c r="D374" s="2345"/>
      <c r="E374" s="2345"/>
      <c r="F374" s="2345"/>
      <c r="G374" s="2345"/>
      <c r="H374" s="2345"/>
      <c r="I374" s="2345"/>
    </row>
    <row r="375" spans="1:9" ht="15.75" customHeight="1">
      <c r="A375" s="2345"/>
      <c r="B375" s="2345"/>
      <c r="C375" s="2345"/>
      <c r="D375" s="2345"/>
      <c r="E375" s="2345"/>
      <c r="F375" s="2345"/>
      <c r="G375" s="2345"/>
      <c r="H375" s="2345"/>
      <c r="I375" s="2345"/>
    </row>
    <row r="376" spans="1:9" ht="15.75" customHeight="1">
      <c r="A376" s="2345"/>
      <c r="B376" s="2345"/>
      <c r="C376" s="2345"/>
      <c r="D376" s="2345"/>
      <c r="E376" s="2345"/>
      <c r="F376" s="2345"/>
      <c r="G376" s="2345"/>
      <c r="H376" s="2345"/>
      <c r="I376" s="2345"/>
    </row>
    <row r="377" spans="1:9" ht="15.75" customHeight="1">
      <c r="A377" s="2345"/>
      <c r="B377" s="2345"/>
      <c r="C377" s="2345"/>
      <c r="D377" s="2345"/>
      <c r="E377" s="2345"/>
      <c r="F377" s="2345"/>
      <c r="G377" s="2345"/>
      <c r="H377" s="2345"/>
      <c r="I377" s="2345"/>
    </row>
    <row r="378" spans="1:9" ht="15.75" customHeight="1">
      <c r="A378" s="2345"/>
      <c r="B378" s="2345"/>
      <c r="C378" s="2345"/>
      <c r="D378" s="2345"/>
      <c r="E378" s="2345"/>
      <c r="F378" s="2345"/>
      <c r="G378" s="2345"/>
      <c r="H378" s="2345"/>
      <c r="I378" s="2345"/>
    </row>
    <row r="379" spans="1:9" ht="15.75" customHeight="1">
      <c r="A379" s="2345"/>
      <c r="B379" s="2345"/>
      <c r="C379" s="2345"/>
      <c r="D379" s="2345"/>
      <c r="E379" s="2345"/>
      <c r="F379" s="2345"/>
      <c r="G379" s="2345"/>
      <c r="H379" s="2345"/>
      <c r="I379" s="2345"/>
    </row>
    <row r="380" spans="1:9" ht="15.75" customHeight="1">
      <c r="A380" s="2345"/>
      <c r="B380" s="2345"/>
      <c r="C380" s="2345"/>
      <c r="D380" s="2345"/>
      <c r="E380" s="2345"/>
      <c r="F380" s="2345"/>
      <c r="G380" s="2345"/>
      <c r="H380" s="2345"/>
      <c r="I380" s="2345"/>
    </row>
    <row r="381" spans="1:9" ht="15.75" customHeight="1">
      <c r="A381" s="2345"/>
      <c r="B381" s="2345"/>
      <c r="C381" s="2345"/>
      <c r="D381" s="2345"/>
      <c r="E381" s="2345"/>
      <c r="F381" s="2345"/>
      <c r="G381" s="2345"/>
      <c r="H381" s="2345"/>
      <c r="I381" s="2345"/>
    </row>
    <row r="382" spans="1:9" ht="15.75" customHeight="1">
      <c r="A382" s="2345"/>
      <c r="B382" s="2345"/>
      <c r="C382" s="2345"/>
      <c r="D382" s="2345"/>
      <c r="E382" s="2345"/>
      <c r="F382" s="2345"/>
      <c r="G382" s="2345"/>
      <c r="H382" s="2345"/>
      <c r="I382" s="2345"/>
    </row>
    <row r="383" spans="1:9" ht="15.75" customHeight="1">
      <c r="A383" s="2345"/>
      <c r="B383" s="2345"/>
      <c r="C383" s="2345"/>
      <c r="D383" s="2345"/>
      <c r="E383" s="2345"/>
      <c r="F383" s="2345"/>
      <c r="G383" s="2345"/>
      <c r="H383" s="2345"/>
      <c r="I383" s="2345"/>
    </row>
    <row r="384" spans="1:9" ht="15.75" customHeight="1">
      <c r="A384" s="2345"/>
      <c r="B384" s="2345"/>
      <c r="C384" s="2345"/>
      <c r="D384" s="2345"/>
      <c r="E384" s="2345"/>
      <c r="F384" s="2345"/>
      <c r="G384" s="2345"/>
      <c r="H384" s="2345"/>
      <c r="I384" s="2345"/>
    </row>
    <row r="385" spans="1:9" ht="15.75" customHeight="1">
      <c r="A385" s="2345"/>
      <c r="B385" s="2345"/>
      <c r="C385" s="2345"/>
      <c r="D385" s="2345"/>
      <c r="E385" s="2345"/>
      <c r="F385" s="2345"/>
      <c r="G385" s="2345"/>
      <c r="H385" s="2345"/>
      <c r="I385" s="2345"/>
    </row>
    <row r="386" spans="1:9" ht="15.75" customHeight="1">
      <c r="A386" s="2345"/>
      <c r="B386" s="2345"/>
      <c r="C386" s="2345"/>
      <c r="D386" s="2345"/>
      <c r="E386" s="2345"/>
      <c r="F386" s="2345"/>
      <c r="G386" s="2345"/>
      <c r="H386" s="2345"/>
      <c r="I386" s="2345"/>
    </row>
    <row r="387" spans="1:9" ht="15.75" customHeight="1">
      <c r="A387" s="2345"/>
      <c r="B387" s="2345"/>
      <c r="C387" s="2345"/>
      <c r="D387" s="2345"/>
      <c r="E387" s="2345"/>
      <c r="F387" s="2345"/>
      <c r="G387" s="2345"/>
      <c r="H387" s="2345"/>
      <c r="I387" s="2345"/>
    </row>
    <row r="388" spans="1:9" ht="15.75" customHeight="1">
      <c r="A388" s="2345"/>
      <c r="B388" s="2345"/>
      <c r="C388" s="2345"/>
      <c r="D388" s="2345"/>
      <c r="E388" s="2345"/>
      <c r="F388" s="2345"/>
      <c r="G388" s="2345"/>
      <c r="H388" s="2345"/>
      <c r="I388" s="2345"/>
    </row>
    <row r="389" spans="1:9" ht="15.75" customHeight="1">
      <c r="A389" s="2345"/>
      <c r="B389" s="2345"/>
      <c r="C389" s="2345"/>
      <c r="D389" s="2345"/>
      <c r="E389" s="2345"/>
      <c r="F389" s="2345"/>
      <c r="G389" s="2345"/>
      <c r="H389" s="2345"/>
      <c r="I389" s="2345"/>
    </row>
    <row r="390" spans="1:9" ht="15.75" customHeight="1">
      <c r="A390" s="2345"/>
      <c r="B390" s="2345"/>
      <c r="C390" s="2345"/>
      <c r="D390" s="2345"/>
      <c r="E390" s="2345"/>
      <c r="F390" s="2345"/>
      <c r="G390" s="2345"/>
      <c r="H390" s="2345"/>
      <c r="I390" s="2345"/>
    </row>
    <row r="391" spans="1:9" ht="15.75" customHeight="1">
      <c r="A391" s="2345"/>
      <c r="B391" s="2345"/>
      <c r="C391" s="2345"/>
      <c r="D391" s="2345"/>
      <c r="E391" s="2345"/>
      <c r="F391" s="2345"/>
      <c r="G391" s="2345"/>
      <c r="H391" s="2345"/>
      <c r="I391" s="2345"/>
    </row>
    <row r="392" spans="1:9" ht="15.75" customHeight="1">
      <c r="A392" s="2345"/>
      <c r="B392" s="2345"/>
      <c r="C392" s="2345"/>
      <c r="D392" s="2345"/>
      <c r="E392" s="2345"/>
      <c r="F392" s="2345"/>
      <c r="G392" s="2345"/>
      <c r="H392" s="2345"/>
      <c r="I392" s="2345"/>
    </row>
    <row r="393" spans="1:9" ht="15.75" customHeight="1">
      <c r="A393" s="2345"/>
      <c r="B393" s="2345"/>
      <c r="C393" s="2345"/>
      <c r="D393" s="2345"/>
      <c r="E393" s="2345"/>
      <c r="F393" s="2345"/>
      <c r="G393" s="2345"/>
      <c r="H393" s="2345"/>
      <c r="I393" s="2345"/>
    </row>
    <row r="394" spans="1:9" ht="15.75" customHeight="1">
      <c r="A394" s="2345"/>
      <c r="B394" s="2345"/>
      <c r="C394" s="2345"/>
      <c r="D394" s="2345"/>
      <c r="E394" s="2345"/>
      <c r="F394" s="2345"/>
      <c r="G394" s="2345"/>
      <c r="H394" s="2345"/>
      <c r="I394" s="2345"/>
    </row>
    <row r="395" spans="1:9" ht="15.75" customHeight="1">
      <c r="A395" s="2345"/>
      <c r="B395" s="2345"/>
      <c r="C395" s="2345"/>
      <c r="D395" s="2345"/>
      <c r="E395" s="2345"/>
      <c r="F395" s="2345"/>
      <c r="G395" s="2345"/>
      <c r="H395" s="2345"/>
      <c r="I395" s="2345"/>
    </row>
    <row r="396" spans="1:9" ht="15.75" customHeight="1">
      <c r="A396" s="2345"/>
      <c r="B396" s="2345"/>
      <c r="C396" s="2345"/>
      <c r="D396" s="2345"/>
      <c r="E396" s="2345"/>
      <c r="F396" s="2345"/>
      <c r="G396" s="2345"/>
      <c r="H396" s="2345"/>
      <c r="I396" s="2345"/>
    </row>
    <row r="397" spans="1:9" ht="15.75" customHeight="1">
      <c r="A397" s="2345"/>
      <c r="B397" s="2345"/>
      <c r="C397" s="2345"/>
      <c r="D397" s="2345"/>
      <c r="E397" s="2345"/>
      <c r="F397" s="2345"/>
      <c r="G397" s="2345"/>
      <c r="H397" s="2345"/>
      <c r="I397" s="2345"/>
    </row>
    <row r="398" spans="1:9" ht="15.75" customHeight="1">
      <c r="A398" s="2345"/>
      <c r="B398" s="2345"/>
      <c r="C398" s="2345"/>
      <c r="D398" s="2345"/>
      <c r="E398" s="2345"/>
      <c r="F398" s="2345"/>
      <c r="G398" s="2345"/>
      <c r="H398" s="2345"/>
      <c r="I398" s="2345"/>
    </row>
    <row r="399" spans="1:9" ht="15.75" customHeight="1">
      <c r="A399" s="2345"/>
      <c r="B399" s="2345"/>
      <c r="C399" s="2345"/>
      <c r="D399" s="2345"/>
      <c r="E399" s="2345"/>
      <c r="F399" s="2345"/>
      <c r="G399" s="2345"/>
      <c r="H399" s="2345"/>
      <c r="I399" s="2345"/>
    </row>
    <row r="400" spans="1:9" ht="15.75" customHeight="1">
      <c r="A400" s="2345"/>
      <c r="B400" s="2345"/>
      <c r="C400" s="2345"/>
      <c r="D400" s="2345"/>
      <c r="E400" s="2345"/>
      <c r="F400" s="2345"/>
      <c r="G400" s="2345"/>
      <c r="H400" s="2345"/>
      <c r="I400" s="2345"/>
    </row>
    <row r="401" spans="1:9" ht="15.75" customHeight="1">
      <c r="A401" s="2345"/>
      <c r="B401" s="2345"/>
      <c r="C401" s="2345"/>
      <c r="D401" s="2345"/>
      <c r="E401" s="2345"/>
      <c r="F401" s="2345"/>
      <c r="G401" s="2345"/>
      <c r="H401" s="2345"/>
      <c r="I401" s="2345"/>
    </row>
    <row r="402" spans="1:9" ht="15.75" customHeight="1">
      <c r="A402" s="2345"/>
      <c r="B402" s="2345"/>
      <c r="C402" s="2345"/>
      <c r="D402" s="2345"/>
      <c r="E402" s="2345"/>
      <c r="F402" s="2345"/>
      <c r="G402" s="2345"/>
      <c r="H402" s="2345"/>
      <c r="I402" s="2345"/>
    </row>
    <row r="403" spans="1:9" ht="15.75" customHeight="1">
      <c r="A403" s="2345"/>
      <c r="B403" s="2345"/>
      <c r="C403" s="2345"/>
      <c r="D403" s="2345"/>
      <c r="E403" s="2345"/>
      <c r="F403" s="2345"/>
      <c r="G403" s="2345"/>
      <c r="H403" s="2345"/>
      <c r="I403" s="2345"/>
    </row>
    <row r="404" spans="1:9" ht="15.75" customHeight="1">
      <c r="A404" s="2345"/>
      <c r="B404" s="2345"/>
      <c r="C404" s="2345"/>
      <c r="D404" s="2345"/>
      <c r="E404" s="2345"/>
      <c r="F404" s="2345"/>
      <c r="G404" s="2345"/>
      <c r="H404" s="2345"/>
      <c r="I404" s="2345"/>
    </row>
    <row r="405" spans="1:9" ht="15.75" customHeight="1">
      <c r="A405" s="2345"/>
      <c r="B405" s="2345"/>
      <c r="C405" s="2345"/>
      <c r="D405" s="2345"/>
      <c r="E405" s="2345"/>
      <c r="F405" s="2345"/>
      <c r="G405" s="2345"/>
      <c r="H405" s="2345"/>
      <c r="I405" s="2345"/>
    </row>
    <row r="406" spans="1:9" ht="15.75" customHeight="1">
      <c r="A406" s="2345"/>
      <c r="B406" s="2345"/>
      <c r="C406" s="2345"/>
      <c r="D406" s="2345"/>
      <c r="E406" s="2345"/>
      <c r="F406" s="2345"/>
      <c r="G406" s="2345"/>
      <c r="H406" s="2345"/>
      <c r="I406" s="2345"/>
    </row>
    <row r="407" spans="1:9" ht="15.75" customHeight="1">
      <c r="A407" s="2345"/>
      <c r="B407" s="2345"/>
      <c r="C407" s="2345"/>
      <c r="D407" s="2345"/>
      <c r="E407" s="2345"/>
      <c r="F407" s="2345"/>
      <c r="G407" s="2345"/>
      <c r="H407" s="2345"/>
      <c r="I407" s="2345"/>
    </row>
    <row r="408" spans="1:9" ht="15.75" customHeight="1">
      <c r="A408" s="2345"/>
      <c r="B408" s="2345"/>
      <c r="C408" s="2345"/>
      <c r="D408" s="2345"/>
      <c r="E408" s="2345"/>
      <c r="F408" s="2345"/>
      <c r="G408" s="2345"/>
      <c r="H408" s="2345"/>
      <c r="I408" s="2345"/>
    </row>
    <row r="409" spans="1:9" ht="15.75" customHeight="1">
      <c r="A409" s="2345"/>
      <c r="B409" s="2345"/>
      <c r="C409" s="2345"/>
      <c r="D409" s="2345"/>
      <c r="E409" s="2345"/>
      <c r="F409" s="2345"/>
      <c r="G409" s="2345"/>
      <c r="H409" s="2345"/>
      <c r="I409" s="2345"/>
    </row>
    <row r="410" spans="1:9" ht="15.75" customHeight="1">
      <c r="A410" s="2345"/>
      <c r="B410" s="2345"/>
      <c r="C410" s="2345"/>
      <c r="D410" s="2345"/>
      <c r="E410" s="2345"/>
      <c r="F410" s="2345"/>
      <c r="G410" s="2345"/>
      <c r="H410" s="2345"/>
      <c r="I410" s="2345"/>
    </row>
    <row r="411" spans="1:9" ht="15.75" customHeight="1">
      <c r="A411" s="2345"/>
      <c r="B411" s="2345"/>
      <c r="C411" s="2345"/>
      <c r="D411" s="2345"/>
      <c r="E411" s="2345"/>
      <c r="F411" s="2345"/>
      <c r="G411" s="2345"/>
      <c r="H411" s="2345"/>
      <c r="I411" s="2345"/>
    </row>
    <row r="412" spans="1:9" ht="15.75" customHeight="1">
      <c r="A412" s="2345"/>
      <c r="B412" s="2345"/>
      <c r="C412" s="2345"/>
      <c r="D412" s="2345"/>
      <c r="E412" s="2345"/>
      <c r="F412" s="2345"/>
      <c r="G412" s="2345"/>
      <c r="H412" s="2345"/>
      <c r="I412" s="2345"/>
    </row>
    <row r="413" spans="1:9" ht="15.75" customHeight="1">
      <c r="A413" s="2345"/>
      <c r="B413" s="2345"/>
      <c r="C413" s="2345"/>
      <c r="D413" s="2345"/>
      <c r="E413" s="2345"/>
      <c r="F413" s="2345"/>
      <c r="G413" s="2345"/>
      <c r="H413" s="2345"/>
      <c r="I413" s="2345"/>
    </row>
    <row r="414" spans="1:9" ht="15.75" customHeight="1">
      <c r="A414" s="2345"/>
      <c r="B414" s="2345"/>
      <c r="C414" s="2345"/>
      <c r="D414" s="2345"/>
      <c r="E414" s="2345"/>
      <c r="F414" s="2345"/>
      <c r="G414" s="2345"/>
      <c r="H414" s="2345"/>
      <c r="I414" s="2345"/>
    </row>
    <row r="415" spans="1:9" ht="15.75" customHeight="1">
      <c r="A415" s="2345"/>
      <c r="B415" s="2345"/>
      <c r="C415" s="2345"/>
      <c r="D415" s="2345"/>
      <c r="E415" s="2345"/>
      <c r="F415" s="2345"/>
      <c r="G415" s="2345"/>
      <c r="H415" s="2345"/>
      <c r="I415" s="2345"/>
    </row>
    <row r="416" spans="1:9" ht="15.75" customHeight="1">
      <c r="A416" s="2345"/>
      <c r="B416" s="2345"/>
      <c r="C416" s="2345"/>
      <c r="D416" s="2345"/>
      <c r="E416" s="2345"/>
      <c r="F416" s="2345"/>
      <c r="G416" s="2345"/>
      <c r="H416" s="2345"/>
      <c r="I416" s="2345"/>
    </row>
    <row r="417" spans="1:9" ht="15.75" customHeight="1">
      <c r="A417" s="2345"/>
      <c r="B417" s="2345"/>
      <c r="C417" s="2345"/>
      <c r="D417" s="2345"/>
      <c r="E417" s="2345"/>
      <c r="F417" s="2345"/>
      <c r="G417" s="2345"/>
      <c r="H417" s="2345"/>
      <c r="I417" s="2345"/>
    </row>
    <row r="418" spans="1:9" ht="15.75" customHeight="1">
      <c r="A418" s="2345"/>
      <c r="B418" s="2345"/>
      <c r="C418" s="2345"/>
      <c r="D418" s="2345"/>
      <c r="E418" s="2345"/>
      <c r="F418" s="2345"/>
      <c r="G418" s="2345"/>
      <c r="H418" s="2345"/>
      <c r="I418" s="2345"/>
    </row>
    <row r="419" spans="1:9" ht="15.75" customHeight="1">
      <c r="A419" s="2345"/>
      <c r="B419" s="2345"/>
      <c r="C419" s="2345"/>
      <c r="D419" s="2345"/>
      <c r="E419" s="2345"/>
      <c r="F419" s="2345"/>
      <c r="G419" s="2345"/>
      <c r="H419" s="2345"/>
      <c r="I419" s="2345"/>
    </row>
    <row r="420" spans="1:9" ht="15.75" customHeight="1">
      <c r="A420" s="2345"/>
      <c r="B420" s="2345"/>
      <c r="C420" s="2345"/>
      <c r="D420" s="2345"/>
      <c r="E420" s="2345"/>
      <c r="F420" s="2345"/>
      <c r="G420" s="2345"/>
      <c r="H420" s="2345"/>
      <c r="I420" s="2345"/>
    </row>
    <row r="421" spans="1:9" ht="15.75" customHeight="1">
      <c r="A421" s="2345"/>
      <c r="B421" s="2345"/>
      <c r="C421" s="2345"/>
      <c r="D421" s="2345"/>
      <c r="E421" s="2345"/>
      <c r="F421" s="2345"/>
      <c r="G421" s="2345"/>
      <c r="H421" s="2345"/>
      <c r="I421" s="2345"/>
    </row>
    <row r="422" spans="1:9" ht="15.75" customHeight="1">
      <c r="A422" s="2345"/>
      <c r="B422" s="2345"/>
      <c r="C422" s="2345"/>
      <c r="D422" s="2345"/>
      <c r="E422" s="2345"/>
      <c r="F422" s="2345"/>
      <c r="G422" s="2345"/>
      <c r="H422" s="2345"/>
      <c r="I422" s="2345"/>
    </row>
    <row r="423" spans="1:9" ht="15.75" customHeight="1">
      <c r="A423" s="2345"/>
      <c r="B423" s="2345"/>
      <c r="C423" s="2345"/>
      <c r="D423" s="2345"/>
      <c r="E423" s="2345"/>
      <c r="F423" s="2345"/>
      <c r="G423" s="2345"/>
      <c r="H423" s="2345"/>
      <c r="I423" s="2345"/>
    </row>
    <row r="424" spans="1:9" ht="15.75" customHeight="1">
      <c r="A424" s="2345"/>
      <c r="B424" s="2345"/>
      <c r="C424" s="2345"/>
      <c r="D424" s="2345"/>
      <c r="E424" s="2345"/>
      <c r="F424" s="2345"/>
      <c r="G424" s="2345"/>
      <c r="H424" s="2345"/>
      <c r="I424" s="2345"/>
    </row>
    <row r="425" spans="1:9" ht="15.75" customHeight="1">
      <c r="A425" s="2345"/>
      <c r="B425" s="2345"/>
      <c r="C425" s="2345"/>
      <c r="D425" s="2345"/>
      <c r="E425" s="2345"/>
      <c r="F425" s="2345"/>
      <c r="G425" s="2345"/>
      <c r="H425" s="2345"/>
      <c r="I425" s="2345"/>
    </row>
    <row r="426" spans="1:9" ht="15.75" customHeight="1">
      <c r="A426" s="2345"/>
      <c r="B426" s="2345"/>
      <c r="C426" s="2345"/>
      <c r="D426" s="2345"/>
      <c r="E426" s="2345"/>
      <c r="F426" s="2345"/>
      <c r="G426" s="2345"/>
      <c r="H426" s="2345"/>
      <c r="I426" s="2345"/>
    </row>
    <row r="427" spans="1:9" ht="15.75" customHeight="1">
      <c r="A427" s="2345"/>
      <c r="B427" s="2345"/>
      <c r="C427" s="2345"/>
      <c r="D427" s="2345"/>
      <c r="E427" s="2345"/>
      <c r="F427" s="2345"/>
      <c r="G427" s="2345"/>
      <c r="H427" s="2345"/>
      <c r="I427" s="2345"/>
    </row>
    <row r="428" spans="1:9" ht="15.75" customHeight="1">
      <c r="A428" s="2345"/>
      <c r="B428" s="2345"/>
      <c r="C428" s="2345"/>
      <c r="D428" s="2345"/>
      <c r="E428" s="2345"/>
      <c r="F428" s="2345"/>
      <c r="G428" s="2345"/>
      <c r="H428" s="2345"/>
      <c r="I428" s="2345"/>
    </row>
    <row r="429" spans="1:9" ht="15.75" customHeight="1">
      <c r="A429" s="2345"/>
      <c r="B429" s="2345"/>
      <c r="C429" s="2345"/>
      <c r="D429" s="2345"/>
      <c r="E429" s="2345"/>
      <c r="F429" s="2345"/>
      <c r="G429" s="2345"/>
      <c r="H429" s="2345"/>
      <c r="I429" s="2345"/>
    </row>
    <row r="430" spans="1:9" ht="15.75" customHeight="1">
      <c r="A430" s="2345"/>
      <c r="B430" s="2345"/>
      <c r="C430" s="2345"/>
      <c r="D430" s="2345"/>
      <c r="E430" s="2345"/>
      <c r="F430" s="2345"/>
      <c r="G430" s="2345"/>
      <c r="H430" s="2345"/>
      <c r="I430" s="2345"/>
    </row>
    <row r="431" spans="1:9" ht="15.75" customHeight="1">
      <c r="A431" s="2345"/>
      <c r="B431" s="2345"/>
      <c r="C431" s="2345"/>
      <c r="D431" s="2345"/>
      <c r="E431" s="2345"/>
      <c r="F431" s="2345"/>
      <c r="G431" s="2345"/>
      <c r="H431" s="2345"/>
      <c r="I431" s="2345"/>
    </row>
    <row r="432" spans="1:9" ht="15.75" customHeight="1">
      <c r="A432" s="2345"/>
      <c r="B432" s="2345"/>
      <c r="C432" s="2345"/>
      <c r="D432" s="2345"/>
      <c r="E432" s="2345"/>
      <c r="F432" s="2345"/>
      <c r="G432" s="2345"/>
      <c r="H432" s="2345"/>
      <c r="I432" s="2345"/>
    </row>
    <row r="433" spans="1:9" ht="15.75" customHeight="1">
      <c r="A433" s="2345"/>
      <c r="B433" s="2345"/>
      <c r="C433" s="2345"/>
      <c r="D433" s="2345"/>
      <c r="E433" s="2345"/>
      <c r="F433" s="2345"/>
      <c r="G433" s="2345"/>
      <c r="H433" s="2345"/>
      <c r="I433" s="2345"/>
    </row>
    <row r="434" spans="1:9" ht="15.75" customHeight="1">
      <c r="A434" s="2345"/>
      <c r="B434" s="2345"/>
      <c r="C434" s="2345"/>
      <c r="D434" s="2345"/>
      <c r="E434" s="2345"/>
      <c r="F434" s="2345"/>
      <c r="G434" s="2345"/>
      <c r="H434" s="2345"/>
      <c r="I434" s="2345"/>
    </row>
    <row r="435" spans="1:9" ht="15.75" customHeight="1">
      <c r="A435" s="2345"/>
      <c r="B435" s="2345"/>
      <c r="C435" s="2345"/>
      <c r="D435" s="2345"/>
      <c r="E435" s="2345"/>
      <c r="F435" s="2345"/>
      <c r="G435" s="2345"/>
      <c r="H435" s="2345"/>
      <c r="I435" s="2345"/>
    </row>
    <row r="436" spans="1:9" ht="15.75" customHeight="1">
      <c r="A436" s="2345"/>
      <c r="B436" s="2345"/>
      <c r="C436" s="2345"/>
      <c r="D436" s="2345"/>
      <c r="E436" s="2345"/>
      <c r="F436" s="2345"/>
      <c r="G436" s="2345"/>
      <c r="H436" s="2345"/>
      <c r="I436" s="2345"/>
    </row>
    <row r="437" spans="1:9" ht="15.75" customHeight="1">
      <c r="A437" s="2345"/>
      <c r="B437" s="2345"/>
      <c r="C437" s="2345"/>
      <c r="D437" s="2345"/>
      <c r="E437" s="2345"/>
      <c r="F437" s="2345"/>
      <c r="G437" s="2345"/>
      <c r="H437" s="2345"/>
      <c r="I437" s="2345"/>
    </row>
    <row r="438" spans="1:9" ht="15.75" customHeight="1">
      <c r="A438" s="2345"/>
      <c r="B438" s="2345"/>
      <c r="C438" s="2345"/>
      <c r="D438" s="2345"/>
      <c r="E438" s="2345"/>
      <c r="F438" s="2345"/>
      <c r="G438" s="2345"/>
      <c r="H438" s="2345"/>
      <c r="I438" s="2345"/>
    </row>
    <row r="439" spans="1:9" ht="15.75" customHeight="1">
      <c r="A439" s="2345"/>
      <c r="B439" s="2345"/>
      <c r="C439" s="2345"/>
      <c r="D439" s="2345"/>
      <c r="E439" s="2345"/>
      <c r="F439" s="2345"/>
      <c r="G439" s="2345"/>
      <c r="H439" s="2345"/>
      <c r="I439" s="2345"/>
    </row>
    <row r="440" spans="1:9" ht="15.75" customHeight="1">
      <c r="A440" s="2345"/>
      <c r="B440" s="2345"/>
      <c r="C440" s="2345"/>
      <c r="D440" s="2345"/>
      <c r="E440" s="2345"/>
      <c r="F440" s="2345"/>
      <c r="G440" s="2345"/>
      <c r="H440" s="2345"/>
      <c r="I440" s="2345"/>
    </row>
    <row r="441" spans="1:9" ht="15.75" customHeight="1">
      <c r="A441" s="2345"/>
      <c r="B441" s="2345"/>
      <c r="C441" s="2345"/>
      <c r="D441" s="2345"/>
      <c r="E441" s="2345"/>
      <c r="F441" s="2345"/>
      <c r="G441" s="2345"/>
      <c r="H441" s="2345"/>
      <c r="I441" s="2345"/>
    </row>
    <row r="442" spans="1:9" ht="15.75" customHeight="1">
      <c r="A442" s="2345"/>
      <c r="B442" s="2345"/>
      <c r="C442" s="2345"/>
      <c r="D442" s="2345"/>
      <c r="E442" s="2345"/>
      <c r="F442" s="2345"/>
      <c r="G442" s="2345"/>
      <c r="H442" s="2345"/>
      <c r="I442" s="2345"/>
    </row>
    <row r="443" spans="1:9" ht="15.75" customHeight="1">
      <c r="A443" s="2345"/>
      <c r="B443" s="2345"/>
      <c r="C443" s="2345"/>
      <c r="D443" s="2345"/>
      <c r="E443" s="2345"/>
      <c r="F443" s="2345"/>
      <c r="G443" s="2345"/>
      <c r="H443" s="2345"/>
      <c r="I443" s="2345"/>
    </row>
    <row r="444" spans="1:9" ht="15.75" customHeight="1">
      <c r="A444" s="2345"/>
      <c r="B444" s="2345"/>
      <c r="C444" s="2345"/>
      <c r="D444" s="2345"/>
      <c r="E444" s="2345"/>
      <c r="F444" s="2345"/>
      <c r="G444" s="2345"/>
      <c r="H444" s="2345"/>
      <c r="I444" s="2345"/>
    </row>
    <row r="445" spans="1:9" ht="15.75" customHeight="1">
      <c r="A445" s="2345"/>
      <c r="B445" s="2345"/>
      <c r="C445" s="2345"/>
      <c r="D445" s="2345"/>
      <c r="E445" s="2345"/>
      <c r="F445" s="2345"/>
      <c r="G445" s="2345"/>
      <c r="H445" s="2345"/>
      <c r="I445" s="2345"/>
    </row>
    <row r="446" spans="1:9" ht="15.75" customHeight="1">
      <c r="A446" s="2345"/>
      <c r="B446" s="2345"/>
      <c r="C446" s="2345"/>
      <c r="D446" s="2345"/>
      <c r="E446" s="2345"/>
      <c r="F446" s="2345"/>
      <c r="G446" s="2345"/>
      <c r="H446" s="2345"/>
      <c r="I446" s="2345"/>
    </row>
    <row r="447" spans="1:9" ht="15.75" customHeight="1">
      <c r="A447" s="2345"/>
      <c r="B447" s="2345"/>
      <c r="C447" s="2345"/>
      <c r="D447" s="2345"/>
      <c r="E447" s="2345"/>
      <c r="F447" s="2345"/>
      <c r="G447" s="2345"/>
      <c r="H447" s="2345"/>
      <c r="I447" s="2345"/>
    </row>
    <row r="448" spans="1:9" ht="15.75" customHeight="1">
      <c r="A448" s="2345"/>
      <c r="B448" s="2345"/>
      <c r="C448" s="2345"/>
      <c r="D448" s="2345"/>
      <c r="E448" s="2345"/>
      <c r="F448" s="2345"/>
      <c r="G448" s="2345"/>
      <c r="H448" s="2345"/>
      <c r="I448" s="2345"/>
    </row>
    <row r="449" spans="1:9" ht="15.75" customHeight="1">
      <c r="A449" s="2345"/>
      <c r="B449" s="2345"/>
      <c r="C449" s="2345"/>
      <c r="D449" s="2345"/>
      <c r="E449" s="2345"/>
      <c r="F449" s="2345"/>
      <c r="G449" s="2345"/>
      <c r="H449" s="2345"/>
      <c r="I449" s="2345"/>
    </row>
    <row r="450" spans="1:9" ht="15.75" customHeight="1">
      <c r="A450" s="2345"/>
      <c r="B450" s="2345"/>
      <c r="C450" s="2345"/>
      <c r="D450" s="2345"/>
      <c r="E450" s="2345"/>
      <c r="F450" s="2345"/>
      <c r="G450" s="2345"/>
      <c r="H450" s="2345"/>
      <c r="I450" s="2345"/>
    </row>
    <row r="451" spans="1:9" ht="15.75" customHeight="1">
      <c r="A451" s="2345"/>
      <c r="B451" s="2345"/>
      <c r="C451" s="2345"/>
      <c r="D451" s="2345"/>
      <c r="E451" s="2345"/>
      <c r="F451" s="2345"/>
      <c r="G451" s="2345"/>
      <c r="H451" s="2345"/>
      <c r="I451" s="2345"/>
    </row>
    <row r="452" spans="1:9" ht="15.75" customHeight="1">
      <c r="A452" s="2345"/>
      <c r="B452" s="2345"/>
      <c r="C452" s="2345"/>
      <c r="D452" s="2345"/>
      <c r="E452" s="2345"/>
      <c r="F452" s="2345"/>
      <c r="G452" s="2345"/>
      <c r="H452" s="2345"/>
      <c r="I452" s="2345"/>
    </row>
    <row r="453" spans="1:9" ht="15.75" customHeight="1">
      <c r="A453" s="2345"/>
      <c r="B453" s="2345"/>
      <c r="C453" s="2345"/>
      <c r="D453" s="2345"/>
      <c r="E453" s="2345"/>
      <c r="F453" s="2345"/>
      <c r="G453" s="2345"/>
      <c r="H453" s="2345"/>
      <c r="I453" s="2345"/>
    </row>
    <row r="454" spans="1:9" ht="15.75" customHeight="1">
      <c r="A454" s="2345"/>
      <c r="B454" s="2345"/>
      <c r="C454" s="2345"/>
      <c r="D454" s="2345"/>
      <c r="E454" s="2345"/>
      <c r="F454" s="2345"/>
      <c r="G454" s="2345"/>
      <c r="H454" s="2345"/>
      <c r="I454" s="2345"/>
    </row>
    <row r="455" spans="1:9" ht="15.75" customHeight="1">
      <c r="A455" s="2345"/>
      <c r="B455" s="2345"/>
      <c r="C455" s="2345"/>
      <c r="D455" s="2345"/>
      <c r="E455" s="2345"/>
      <c r="F455" s="2345"/>
      <c r="G455" s="2345"/>
      <c r="H455" s="2345"/>
      <c r="I455" s="2345"/>
    </row>
    <row r="456" spans="1:9" ht="15.75" customHeight="1">
      <c r="A456" s="2345"/>
      <c r="B456" s="2345"/>
      <c r="C456" s="2345"/>
      <c r="D456" s="2345"/>
      <c r="E456" s="2345"/>
      <c r="F456" s="2345"/>
      <c r="G456" s="2345"/>
      <c r="H456" s="2345"/>
      <c r="I456" s="2345"/>
    </row>
    <row r="457" spans="1:9" ht="15.75" customHeight="1">
      <c r="A457" s="2345"/>
      <c r="B457" s="2345"/>
      <c r="C457" s="2345"/>
      <c r="D457" s="2345"/>
      <c r="E457" s="2345"/>
      <c r="F457" s="2345"/>
      <c r="G457" s="2345"/>
      <c r="H457" s="2345"/>
      <c r="I457" s="2345"/>
    </row>
    <row r="458" spans="1:9" ht="15.75" customHeight="1">
      <c r="A458" s="2345"/>
      <c r="B458" s="2345"/>
      <c r="C458" s="2345"/>
      <c r="D458" s="2345"/>
      <c r="E458" s="2345"/>
      <c r="F458" s="2345"/>
      <c r="G458" s="2345"/>
      <c r="H458" s="2345"/>
      <c r="I458" s="2345"/>
    </row>
    <row r="459" spans="1:9" ht="15.75" customHeight="1">
      <c r="A459" s="2345"/>
      <c r="B459" s="2345"/>
      <c r="C459" s="2345"/>
      <c r="D459" s="2345"/>
      <c r="E459" s="2345"/>
      <c r="F459" s="2345"/>
      <c r="G459" s="2345"/>
      <c r="H459" s="2345"/>
      <c r="I459" s="2345"/>
    </row>
    <row r="460" spans="1:9" ht="15.75" customHeight="1">
      <c r="A460" s="2345"/>
      <c r="B460" s="2345"/>
      <c r="C460" s="2345"/>
      <c r="D460" s="2345"/>
      <c r="E460" s="2345"/>
      <c r="F460" s="2345"/>
      <c r="G460" s="2345"/>
      <c r="H460" s="2345"/>
      <c r="I460" s="2345"/>
    </row>
    <row r="461" spans="1:9" ht="15.75" customHeight="1">
      <c r="A461" s="2345"/>
      <c r="B461" s="2345"/>
      <c r="C461" s="2345"/>
      <c r="D461" s="2345"/>
      <c r="E461" s="2345"/>
      <c r="F461" s="2345"/>
      <c r="G461" s="2345"/>
      <c r="H461" s="2345"/>
      <c r="I461" s="2345"/>
    </row>
    <row r="462" spans="1:9" ht="15.75" customHeight="1">
      <c r="A462" s="2345"/>
      <c r="B462" s="2345"/>
      <c r="C462" s="2345"/>
      <c r="D462" s="2345"/>
      <c r="E462" s="2345"/>
      <c r="F462" s="2345"/>
      <c r="G462" s="2345"/>
      <c r="H462" s="2345"/>
      <c r="I462" s="2345"/>
    </row>
    <row r="463" spans="1:9" ht="15.75" customHeight="1">
      <c r="A463" s="2345"/>
      <c r="B463" s="2345"/>
      <c r="C463" s="2345"/>
      <c r="D463" s="2345"/>
      <c r="E463" s="2345"/>
      <c r="F463" s="2345"/>
      <c r="G463" s="2345"/>
      <c r="H463" s="2345"/>
      <c r="I463" s="2345"/>
    </row>
    <row r="464" spans="1:9" ht="15.75" customHeight="1">
      <c r="A464" s="2345"/>
      <c r="B464" s="2345"/>
      <c r="C464" s="2345"/>
      <c r="D464" s="2345"/>
      <c r="E464" s="2345"/>
      <c r="F464" s="2345"/>
      <c r="G464" s="2345"/>
      <c r="H464" s="2345"/>
      <c r="I464" s="2345"/>
    </row>
    <row r="465" spans="1:9" ht="15.75" customHeight="1">
      <c r="A465" s="2345"/>
      <c r="B465" s="2345"/>
      <c r="C465" s="2345"/>
      <c r="D465" s="2345"/>
      <c r="E465" s="2345"/>
      <c r="F465" s="2345"/>
      <c r="G465" s="2345"/>
      <c r="H465" s="2345"/>
      <c r="I465" s="2345"/>
    </row>
    <row r="466" spans="1:9" ht="15.75" customHeight="1">
      <c r="A466" s="2345"/>
      <c r="B466" s="2345"/>
      <c r="C466" s="2345"/>
      <c r="D466" s="2345"/>
      <c r="E466" s="2345"/>
      <c r="F466" s="2345"/>
      <c r="G466" s="2345"/>
      <c r="H466" s="2345"/>
      <c r="I466" s="2345"/>
    </row>
    <row r="467" spans="1:9" ht="15.75" customHeight="1">
      <c r="A467" s="2345"/>
      <c r="B467" s="2345"/>
      <c r="C467" s="2345"/>
      <c r="D467" s="2345"/>
      <c r="E467" s="2345"/>
      <c r="F467" s="2345"/>
      <c r="G467" s="2345"/>
      <c r="H467" s="2345"/>
      <c r="I467" s="2345"/>
    </row>
    <row r="468" spans="1:9" ht="15.75" customHeight="1">
      <c r="A468" s="2345"/>
      <c r="B468" s="2345"/>
      <c r="C468" s="2345"/>
      <c r="D468" s="2345"/>
      <c r="E468" s="2345"/>
      <c r="F468" s="2345"/>
      <c r="G468" s="2345"/>
      <c r="H468" s="2345"/>
      <c r="I468" s="2345"/>
    </row>
    <row r="469" spans="1:9" ht="15.75" customHeight="1">
      <c r="A469" s="2345"/>
      <c r="B469" s="2345"/>
      <c r="C469" s="2345"/>
      <c r="D469" s="2345"/>
      <c r="E469" s="2345"/>
      <c r="F469" s="2345"/>
      <c r="G469" s="2345"/>
      <c r="H469" s="2345"/>
      <c r="I469" s="2345"/>
    </row>
    <row r="470" spans="1:9" ht="15.75" customHeight="1">
      <c r="A470" s="2345"/>
      <c r="B470" s="2345"/>
      <c r="C470" s="2345"/>
      <c r="D470" s="2345"/>
      <c r="E470" s="2345"/>
      <c r="F470" s="2345"/>
      <c r="G470" s="2345"/>
      <c r="H470" s="2345"/>
      <c r="I470" s="2345"/>
    </row>
    <row r="471" spans="1:9" ht="15.75" customHeight="1">
      <c r="A471" s="2345"/>
      <c r="B471" s="2345"/>
      <c r="C471" s="2345"/>
      <c r="D471" s="2345"/>
      <c r="E471" s="2345"/>
      <c r="F471" s="2345"/>
      <c r="G471" s="2345"/>
      <c r="H471" s="2345"/>
      <c r="I471" s="2345"/>
    </row>
    <row r="472" spans="1:9" ht="15.75" customHeight="1">
      <c r="A472" s="2345"/>
      <c r="B472" s="2345"/>
      <c r="C472" s="2345"/>
      <c r="D472" s="2345"/>
      <c r="E472" s="2345"/>
      <c r="F472" s="2345"/>
      <c r="G472" s="2345"/>
      <c r="H472" s="2345"/>
      <c r="I472" s="2345"/>
    </row>
    <row r="473" spans="1:9" ht="15.75" customHeight="1">
      <c r="A473" s="2345"/>
      <c r="B473" s="2345"/>
      <c r="C473" s="2345"/>
      <c r="D473" s="2345"/>
      <c r="E473" s="2345"/>
      <c r="F473" s="2345"/>
      <c r="G473" s="2345"/>
      <c r="H473" s="2345"/>
      <c r="I473" s="2345"/>
    </row>
    <row r="474" spans="1:9" ht="15.75" customHeight="1">
      <c r="A474" s="2345"/>
      <c r="B474" s="2345"/>
      <c r="C474" s="2345"/>
      <c r="D474" s="2345"/>
      <c r="E474" s="2345"/>
      <c r="F474" s="2345"/>
      <c r="G474" s="2345"/>
      <c r="H474" s="2345"/>
      <c r="I474" s="2345"/>
    </row>
    <row r="475" spans="1:9" ht="15.75" customHeight="1">
      <c r="A475" s="2345"/>
      <c r="B475" s="2345"/>
      <c r="C475" s="2345"/>
      <c r="D475" s="2345"/>
      <c r="E475" s="2345"/>
      <c r="F475" s="2345"/>
      <c r="G475" s="2345"/>
      <c r="H475" s="2345"/>
      <c r="I475" s="2345"/>
    </row>
    <row r="476" spans="1:9" ht="15.75" customHeight="1">
      <c r="A476" s="2345"/>
      <c r="B476" s="2345"/>
      <c r="C476" s="2345"/>
      <c r="D476" s="2345"/>
      <c r="E476" s="2345"/>
      <c r="F476" s="2345"/>
      <c r="G476" s="2345"/>
      <c r="H476" s="2345"/>
      <c r="I476" s="2345"/>
    </row>
    <row r="477" spans="1:9" ht="15.75" customHeight="1">
      <c r="A477" s="2345"/>
      <c r="B477" s="2345"/>
      <c r="C477" s="2345"/>
      <c r="D477" s="2345"/>
      <c r="E477" s="2345"/>
      <c r="F477" s="2345"/>
      <c r="G477" s="2345"/>
      <c r="H477" s="2345"/>
      <c r="I477" s="2345"/>
    </row>
    <row r="478" spans="1:9" ht="15.75" customHeight="1">
      <c r="A478" s="2345"/>
      <c r="B478" s="2345"/>
      <c r="C478" s="2345"/>
      <c r="D478" s="2345"/>
      <c r="E478" s="2345"/>
      <c r="F478" s="2345"/>
      <c r="G478" s="2345"/>
      <c r="H478" s="2345"/>
      <c r="I478" s="2345"/>
    </row>
    <row r="479" spans="1:9" ht="15.75" customHeight="1">
      <c r="A479" s="2345"/>
      <c r="B479" s="2345"/>
      <c r="C479" s="2345"/>
      <c r="D479" s="2345"/>
      <c r="E479" s="2345"/>
      <c r="F479" s="2345"/>
      <c r="G479" s="2345"/>
      <c r="H479" s="2345"/>
      <c r="I479" s="2345"/>
    </row>
    <row r="480" spans="1:9" ht="15.75" customHeight="1">
      <c r="A480" s="2345"/>
      <c r="B480" s="2345"/>
      <c r="C480" s="2345"/>
      <c r="D480" s="2345"/>
      <c r="E480" s="2345"/>
      <c r="F480" s="2345"/>
      <c r="G480" s="2345"/>
      <c r="H480" s="2345"/>
      <c r="I480" s="2345"/>
    </row>
    <row r="481" spans="1:9" ht="15.75" customHeight="1">
      <c r="A481" s="2345"/>
      <c r="B481" s="2345"/>
      <c r="C481" s="2345"/>
      <c r="D481" s="2345"/>
      <c r="E481" s="2345"/>
      <c r="F481" s="2345"/>
      <c r="G481" s="2345"/>
      <c r="H481" s="2345"/>
      <c r="I481" s="2345"/>
    </row>
    <row r="482" spans="1:9" ht="15.75" customHeight="1">
      <c r="A482" s="2345"/>
      <c r="B482" s="2345"/>
      <c r="C482" s="2345"/>
      <c r="D482" s="2345"/>
      <c r="E482" s="2345"/>
      <c r="F482" s="2345"/>
      <c r="G482" s="2345"/>
      <c r="H482" s="2345"/>
      <c r="I482" s="2345"/>
    </row>
    <row r="483" spans="1:9" ht="15.75" customHeight="1">
      <c r="A483" s="2345"/>
      <c r="B483" s="2345"/>
      <c r="C483" s="2345"/>
      <c r="D483" s="2345"/>
      <c r="E483" s="2345"/>
      <c r="F483" s="2345"/>
      <c r="G483" s="2345"/>
      <c r="H483" s="2345"/>
      <c r="I483" s="2345"/>
    </row>
    <row r="484" spans="1:9" ht="15.75" customHeight="1">
      <c r="A484" s="2345"/>
      <c r="B484" s="2345"/>
      <c r="C484" s="2345"/>
      <c r="D484" s="2345"/>
      <c r="E484" s="2345"/>
      <c r="F484" s="2345"/>
      <c r="G484" s="2345"/>
      <c r="H484" s="2345"/>
      <c r="I484" s="2345"/>
    </row>
    <row r="485" spans="1:9" ht="15.75" customHeight="1">
      <c r="A485" s="2345"/>
      <c r="B485" s="2345"/>
      <c r="C485" s="2345"/>
      <c r="D485" s="2345"/>
      <c r="E485" s="2345"/>
      <c r="F485" s="2345"/>
      <c r="G485" s="2345"/>
      <c r="H485" s="2345"/>
      <c r="I485" s="2345"/>
    </row>
    <row r="486" spans="1:9" ht="15.75" customHeight="1">
      <c r="A486" s="2345"/>
      <c r="B486" s="2345"/>
      <c r="C486" s="2345"/>
      <c r="D486" s="2345"/>
      <c r="E486" s="2345"/>
      <c r="F486" s="2345"/>
      <c r="G486" s="2345"/>
      <c r="H486" s="2345"/>
      <c r="I486" s="2345"/>
    </row>
    <row r="487" spans="1:9" ht="15.75" customHeight="1">
      <c r="A487" s="2345"/>
      <c r="B487" s="2345"/>
      <c r="C487" s="2345"/>
      <c r="D487" s="2345"/>
      <c r="E487" s="2345"/>
      <c r="F487" s="2345"/>
      <c r="G487" s="2345"/>
      <c r="H487" s="2345"/>
      <c r="I487" s="2345"/>
    </row>
    <row r="488" spans="1:9" ht="15.75" customHeight="1">
      <c r="A488" s="2345"/>
      <c r="B488" s="2345"/>
      <c r="C488" s="2345"/>
      <c r="D488" s="2345"/>
      <c r="E488" s="2345"/>
      <c r="F488" s="2345"/>
      <c r="G488" s="2345"/>
      <c r="H488" s="2345"/>
      <c r="I488" s="2345"/>
    </row>
    <row r="489" spans="1:9" ht="15.75" customHeight="1">
      <c r="A489" s="2345"/>
      <c r="B489" s="2345"/>
      <c r="C489" s="2345"/>
      <c r="D489" s="2345"/>
      <c r="E489" s="2345"/>
      <c r="F489" s="2345"/>
      <c r="G489" s="2345"/>
      <c r="H489" s="2345"/>
      <c r="I489" s="2345"/>
    </row>
    <row r="490" spans="1:9" ht="15.75" customHeight="1">
      <c r="A490" s="2345"/>
      <c r="B490" s="2345"/>
      <c r="C490" s="2345"/>
      <c r="D490" s="2345"/>
      <c r="E490" s="2345"/>
      <c r="F490" s="2345"/>
      <c r="G490" s="2345"/>
      <c r="H490" s="2345"/>
      <c r="I490" s="2345"/>
    </row>
    <row r="491" spans="1:9" ht="15.75" customHeight="1">
      <c r="A491" s="2345"/>
      <c r="B491" s="2345"/>
      <c r="C491" s="2345"/>
      <c r="D491" s="2345"/>
      <c r="E491" s="2345"/>
      <c r="F491" s="2345"/>
      <c r="G491" s="2345"/>
      <c r="H491" s="2345"/>
      <c r="I491" s="2345"/>
    </row>
    <row r="492" spans="1:9" ht="15.75" customHeight="1">
      <c r="A492" s="2345"/>
      <c r="B492" s="2345"/>
      <c r="C492" s="2345"/>
      <c r="D492" s="2345"/>
      <c r="E492" s="2345"/>
      <c r="F492" s="2345"/>
      <c r="G492" s="2345"/>
      <c r="H492" s="2345"/>
      <c r="I492" s="2345"/>
    </row>
    <row r="493" spans="1:9" ht="15.75" customHeight="1">
      <c r="A493" s="2345"/>
      <c r="B493" s="2345"/>
      <c r="C493" s="2345"/>
      <c r="D493" s="2345"/>
      <c r="E493" s="2345"/>
      <c r="F493" s="2345"/>
      <c r="G493" s="2345"/>
      <c r="H493" s="2345"/>
      <c r="I493" s="2345"/>
    </row>
    <row r="494" spans="1:9" ht="15.75" customHeight="1">
      <c r="A494" s="2345"/>
      <c r="B494" s="2345"/>
      <c r="C494" s="2345"/>
      <c r="D494" s="2345"/>
      <c r="E494" s="2345"/>
      <c r="F494" s="2345"/>
      <c r="G494" s="2345"/>
      <c r="H494" s="2345"/>
      <c r="I494" s="2345"/>
    </row>
    <row r="495" spans="1:9" ht="15.75" customHeight="1">
      <c r="A495" s="2345"/>
      <c r="B495" s="2345"/>
      <c r="C495" s="2345"/>
      <c r="D495" s="2345"/>
      <c r="E495" s="2345"/>
      <c r="F495" s="2345"/>
      <c r="G495" s="2345"/>
      <c r="H495" s="2345"/>
      <c r="I495" s="2345"/>
    </row>
    <row r="496" spans="1:9" ht="15.75" customHeight="1">
      <c r="A496" s="2345"/>
      <c r="B496" s="2345"/>
      <c r="C496" s="2345"/>
      <c r="D496" s="2345"/>
      <c r="E496" s="2345"/>
      <c r="F496" s="2345"/>
      <c r="G496" s="2345"/>
      <c r="H496" s="2345"/>
      <c r="I496" s="2345"/>
    </row>
    <row r="497" spans="1:9" ht="15.75" customHeight="1">
      <c r="A497" s="2345"/>
      <c r="B497" s="2345"/>
      <c r="C497" s="2345"/>
      <c r="D497" s="2345"/>
      <c r="E497" s="2345"/>
      <c r="F497" s="2345"/>
      <c r="G497" s="2345"/>
      <c r="H497" s="2345"/>
      <c r="I497" s="2345"/>
    </row>
    <row r="498" spans="1:9" ht="15.75" customHeight="1">
      <c r="A498" s="2345"/>
      <c r="B498" s="2345"/>
      <c r="C498" s="2345"/>
      <c r="D498" s="2345"/>
      <c r="E498" s="2345"/>
      <c r="F498" s="2345"/>
      <c r="G498" s="2345"/>
      <c r="H498" s="2345"/>
      <c r="I498" s="2345"/>
    </row>
    <row r="499" spans="1:9" ht="15.75" customHeight="1">
      <c r="A499" s="2345"/>
      <c r="B499" s="2345"/>
      <c r="C499" s="2345"/>
      <c r="D499" s="2345"/>
      <c r="E499" s="2345"/>
      <c r="F499" s="2345"/>
      <c r="G499" s="2345"/>
      <c r="H499" s="2345"/>
      <c r="I499" s="2345"/>
    </row>
    <row r="500" spans="1:9" ht="15.75" customHeight="1">
      <c r="A500" s="2345"/>
      <c r="B500" s="2345"/>
      <c r="C500" s="2345"/>
      <c r="D500" s="2345"/>
      <c r="E500" s="2345"/>
      <c r="F500" s="2345"/>
      <c r="G500" s="2345"/>
      <c r="H500" s="2345"/>
      <c r="I500" s="2345"/>
    </row>
    <row r="501" spans="1:9" ht="15.75" customHeight="1">
      <c r="A501" s="2345"/>
      <c r="B501" s="2345"/>
      <c r="C501" s="2345"/>
      <c r="D501" s="2345"/>
      <c r="E501" s="2345"/>
      <c r="F501" s="2345"/>
      <c r="G501" s="2345"/>
      <c r="H501" s="2345"/>
      <c r="I501" s="2345"/>
    </row>
    <row r="502" spans="1:9" ht="15.75" customHeight="1">
      <c r="A502" s="2345"/>
      <c r="B502" s="2345"/>
      <c r="C502" s="2345"/>
      <c r="D502" s="2345"/>
      <c r="E502" s="2345"/>
      <c r="F502" s="2345"/>
      <c r="G502" s="2345"/>
      <c r="H502" s="2345"/>
      <c r="I502" s="2345"/>
    </row>
    <row r="503" spans="1:9" ht="15.75" customHeight="1">
      <c r="A503" s="2345"/>
      <c r="B503" s="2345"/>
      <c r="C503" s="2345"/>
      <c r="D503" s="2345"/>
      <c r="E503" s="2345"/>
      <c r="F503" s="2345"/>
      <c r="G503" s="2345"/>
      <c r="H503" s="2345"/>
      <c r="I503" s="2345"/>
    </row>
    <row r="504" spans="1:9" ht="15.75" customHeight="1">
      <c r="A504" s="2345"/>
      <c r="B504" s="2345"/>
      <c r="C504" s="2345"/>
      <c r="D504" s="2345"/>
      <c r="E504" s="2345"/>
      <c r="F504" s="2345"/>
      <c r="G504" s="2345"/>
      <c r="H504" s="2345"/>
      <c r="I504" s="2345"/>
    </row>
    <row r="505" spans="1:9" ht="15.75" customHeight="1">
      <c r="A505" s="2345"/>
      <c r="B505" s="2345"/>
      <c r="C505" s="2345"/>
      <c r="D505" s="2345"/>
      <c r="E505" s="2345"/>
      <c r="F505" s="2345"/>
      <c r="G505" s="2345"/>
      <c r="H505" s="2345"/>
      <c r="I505" s="2345"/>
    </row>
    <row r="506" spans="1:9" ht="15.75" customHeight="1">
      <c r="A506" s="2345"/>
      <c r="B506" s="2345"/>
      <c r="C506" s="2345"/>
      <c r="D506" s="2345"/>
      <c r="E506" s="2345"/>
      <c r="F506" s="2345"/>
      <c r="G506" s="2345"/>
      <c r="H506" s="2345"/>
      <c r="I506" s="2345"/>
    </row>
    <row r="507" spans="1:9" ht="15.75" customHeight="1">
      <c r="A507" s="2345"/>
      <c r="B507" s="2345"/>
      <c r="C507" s="2345"/>
      <c r="D507" s="2345"/>
      <c r="E507" s="2345"/>
      <c r="F507" s="2345"/>
      <c r="G507" s="2345"/>
      <c r="H507" s="2345"/>
      <c r="I507" s="2345"/>
    </row>
    <row r="508" spans="1:9" ht="15.75" customHeight="1">
      <c r="A508" s="2345"/>
      <c r="B508" s="2345"/>
      <c r="C508" s="2345"/>
      <c r="D508" s="2345"/>
      <c r="E508" s="2345"/>
      <c r="F508" s="2345"/>
      <c r="G508" s="2345"/>
      <c r="H508" s="2345"/>
      <c r="I508" s="2345"/>
    </row>
    <row r="509" spans="1:9" ht="15.75" customHeight="1">
      <c r="A509" s="2345"/>
      <c r="B509" s="2345"/>
      <c r="C509" s="2345"/>
      <c r="D509" s="2345"/>
      <c r="E509" s="2345"/>
      <c r="F509" s="2345"/>
      <c r="G509" s="2345"/>
      <c r="H509" s="2345"/>
      <c r="I509" s="2345"/>
    </row>
    <row r="510" spans="1:9" ht="15.75" customHeight="1">
      <c r="A510" s="2345"/>
      <c r="B510" s="2345"/>
      <c r="C510" s="2345"/>
      <c r="D510" s="2345"/>
      <c r="E510" s="2345"/>
      <c r="F510" s="2345"/>
      <c r="G510" s="2345"/>
      <c r="H510" s="2345"/>
      <c r="I510" s="2345"/>
    </row>
    <row r="511" spans="1:9" ht="15.75" customHeight="1">
      <c r="A511" s="2345"/>
      <c r="B511" s="2345"/>
      <c r="C511" s="2345"/>
      <c r="D511" s="2345"/>
      <c r="E511" s="2345"/>
      <c r="F511" s="2345"/>
      <c r="G511" s="2345"/>
      <c r="H511" s="2345"/>
      <c r="I511" s="2345"/>
    </row>
    <row r="512" spans="1:9" ht="15.75" customHeight="1">
      <c r="A512" s="2345"/>
      <c r="B512" s="2345"/>
      <c r="C512" s="2345"/>
      <c r="D512" s="2345"/>
      <c r="E512" s="2345"/>
      <c r="F512" s="2345"/>
      <c r="G512" s="2345"/>
      <c r="H512" s="2345"/>
      <c r="I512" s="2345"/>
    </row>
    <row r="513" spans="1:9" ht="15.75" customHeight="1">
      <c r="A513" s="2345"/>
      <c r="B513" s="2345"/>
      <c r="C513" s="2345"/>
      <c r="D513" s="2345"/>
      <c r="E513" s="2345"/>
      <c r="F513" s="2345"/>
      <c r="G513" s="2345"/>
      <c r="H513" s="2345"/>
      <c r="I513" s="2345"/>
    </row>
    <row r="514" spans="1:9" ht="15.75" customHeight="1">
      <c r="A514" s="2345"/>
      <c r="B514" s="2345"/>
      <c r="C514" s="2345"/>
      <c r="D514" s="2345"/>
      <c r="E514" s="2345"/>
      <c r="F514" s="2345"/>
      <c r="G514" s="2345"/>
      <c r="H514" s="2345"/>
      <c r="I514" s="2345"/>
    </row>
    <row r="515" spans="1:9" ht="15.75" customHeight="1">
      <c r="A515" s="2345"/>
      <c r="B515" s="2345"/>
      <c r="C515" s="2345"/>
      <c r="D515" s="2345"/>
      <c r="E515" s="2345"/>
      <c r="F515" s="2345"/>
      <c r="G515" s="2345"/>
      <c r="H515" s="2345"/>
      <c r="I515" s="2345"/>
    </row>
    <row r="516" spans="1:9" ht="15.75" customHeight="1">
      <c r="A516" s="2345"/>
      <c r="B516" s="2345"/>
      <c r="C516" s="2345"/>
      <c r="D516" s="2345"/>
      <c r="E516" s="2345"/>
      <c r="F516" s="2345"/>
      <c r="G516" s="2345"/>
      <c r="H516" s="2345"/>
      <c r="I516" s="2345"/>
    </row>
    <row r="517" spans="1:9" ht="15.75" customHeight="1">
      <c r="A517" s="2345"/>
      <c r="B517" s="2345"/>
      <c r="C517" s="2345"/>
      <c r="D517" s="2345"/>
      <c r="E517" s="2345"/>
      <c r="F517" s="2345"/>
      <c r="G517" s="2345"/>
      <c r="H517" s="2345"/>
      <c r="I517" s="2345"/>
    </row>
    <row r="518" spans="1:9" ht="15.75" customHeight="1">
      <c r="A518" s="2345"/>
      <c r="B518" s="2345"/>
      <c r="C518" s="2345"/>
      <c r="D518" s="2345"/>
      <c r="E518" s="2345"/>
      <c r="F518" s="2345"/>
      <c r="G518" s="2345"/>
      <c r="H518" s="2345"/>
      <c r="I518" s="2345"/>
    </row>
    <row r="519" spans="1:9" ht="15.75" customHeight="1">
      <c r="A519" s="2345"/>
      <c r="B519" s="2345"/>
      <c r="C519" s="2345"/>
      <c r="D519" s="2345"/>
      <c r="E519" s="2345"/>
      <c r="F519" s="2345"/>
      <c r="G519" s="2345"/>
      <c r="H519" s="2345"/>
      <c r="I519" s="2345"/>
    </row>
    <row r="520" spans="1:9" ht="15.75" customHeight="1">
      <c r="A520" s="2345"/>
      <c r="B520" s="2345"/>
      <c r="C520" s="2345"/>
      <c r="D520" s="2345"/>
      <c r="E520" s="2345"/>
      <c r="F520" s="2345"/>
      <c r="G520" s="2345"/>
      <c r="H520" s="2345"/>
      <c r="I520" s="2345"/>
    </row>
    <row r="521" spans="1:9" ht="15.75" customHeight="1">
      <c r="A521" s="2345"/>
      <c r="B521" s="2345"/>
      <c r="C521" s="2345"/>
      <c r="D521" s="2345"/>
      <c r="E521" s="2345"/>
      <c r="F521" s="2345"/>
      <c r="G521" s="2345"/>
      <c r="H521" s="2345"/>
      <c r="I521" s="2345"/>
    </row>
    <row r="522" spans="1:9" ht="15.75" customHeight="1">
      <c r="A522" s="2345"/>
      <c r="B522" s="2345"/>
      <c r="C522" s="2345"/>
      <c r="D522" s="2345"/>
      <c r="E522" s="2345"/>
      <c r="F522" s="2345"/>
      <c r="G522" s="2345"/>
      <c r="H522" s="2345"/>
      <c r="I522" s="2345"/>
    </row>
    <row r="523" spans="1:9" ht="15.75" customHeight="1">
      <c r="A523" s="2345"/>
      <c r="B523" s="2345"/>
      <c r="C523" s="2345"/>
      <c r="D523" s="2345"/>
      <c r="E523" s="2345"/>
      <c r="F523" s="2345"/>
      <c r="G523" s="2345"/>
      <c r="H523" s="2345"/>
      <c r="I523" s="2345"/>
    </row>
    <row r="524" spans="1:9" ht="15.75" customHeight="1">
      <c r="A524" s="2345"/>
      <c r="B524" s="2345"/>
      <c r="C524" s="2345"/>
      <c r="D524" s="2345"/>
      <c r="E524" s="2345"/>
      <c r="F524" s="2345"/>
      <c r="G524" s="2345"/>
      <c r="H524" s="2345"/>
      <c r="I524" s="2345"/>
    </row>
    <row r="525" spans="1:9" ht="15.75" customHeight="1">
      <c r="A525" s="2345"/>
      <c r="B525" s="2345"/>
      <c r="C525" s="2345"/>
      <c r="D525" s="2345"/>
      <c r="E525" s="2345"/>
      <c r="F525" s="2345"/>
      <c r="G525" s="2345"/>
      <c r="H525" s="2345"/>
      <c r="I525" s="2345"/>
    </row>
    <row r="526" spans="1:9" ht="15.75" customHeight="1">
      <c r="A526" s="2345"/>
      <c r="B526" s="2345"/>
      <c r="C526" s="2345"/>
      <c r="D526" s="2345"/>
      <c r="E526" s="2345"/>
      <c r="F526" s="2345"/>
      <c r="G526" s="2345"/>
      <c r="H526" s="2345"/>
      <c r="I526" s="2345"/>
    </row>
    <row r="527" spans="1:9" ht="15.75" customHeight="1">
      <c r="A527" s="2345"/>
      <c r="B527" s="2345"/>
      <c r="C527" s="2345"/>
      <c r="D527" s="2345"/>
      <c r="E527" s="2345"/>
      <c r="F527" s="2345"/>
      <c r="G527" s="2345"/>
      <c r="H527" s="2345"/>
      <c r="I527" s="2345"/>
    </row>
    <row r="528" spans="1:9" ht="15.75" customHeight="1">
      <c r="A528" s="2345"/>
      <c r="B528" s="2345"/>
      <c r="C528" s="2345"/>
      <c r="D528" s="2345"/>
      <c r="E528" s="2345"/>
      <c r="F528" s="2345"/>
      <c r="G528" s="2345"/>
      <c r="H528" s="2345"/>
      <c r="I528" s="2345"/>
    </row>
    <row r="529" spans="1:9" ht="15.75" customHeight="1">
      <c r="A529" s="2345"/>
      <c r="B529" s="2345"/>
      <c r="C529" s="2345"/>
      <c r="D529" s="2345"/>
      <c r="E529" s="2345"/>
      <c r="F529" s="2345"/>
      <c r="G529" s="2345"/>
      <c r="H529" s="2345"/>
      <c r="I529" s="2345"/>
    </row>
    <row r="530" spans="1:9" ht="15.75" customHeight="1">
      <c r="A530" s="2345"/>
      <c r="B530" s="2345"/>
      <c r="C530" s="2345"/>
      <c r="D530" s="2345"/>
      <c r="E530" s="2345"/>
      <c r="F530" s="2345"/>
      <c r="G530" s="2345"/>
      <c r="H530" s="2345"/>
      <c r="I530" s="2345"/>
    </row>
    <row r="531" spans="1:9" ht="15.75" customHeight="1">
      <c r="A531" s="2345"/>
      <c r="B531" s="2345"/>
      <c r="C531" s="2345"/>
      <c r="D531" s="2345"/>
      <c r="E531" s="2345"/>
      <c r="F531" s="2345"/>
      <c r="G531" s="2345"/>
      <c r="H531" s="2345"/>
      <c r="I531" s="2345"/>
    </row>
    <row r="532" spans="1:9" ht="15.75" customHeight="1">
      <c r="A532" s="2345"/>
      <c r="B532" s="2345"/>
      <c r="C532" s="2345"/>
      <c r="D532" s="2345"/>
      <c r="E532" s="2345"/>
      <c r="F532" s="2345"/>
      <c r="G532" s="2345"/>
      <c r="H532" s="2345"/>
      <c r="I532" s="2345"/>
    </row>
    <row r="533" spans="1:9" ht="15.75" customHeight="1">
      <c r="A533" s="2345"/>
      <c r="B533" s="2345"/>
      <c r="C533" s="2345"/>
      <c r="D533" s="2345"/>
      <c r="E533" s="2345"/>
      <c r="F533" s="2345"/>
      <c r="G533" s="2345"/>
      <c r="H533" s="2345"/>
      <c r="I533" s="2345"/>
    </row>
    <row r="534" spans="1:9" ht="15.75" customHeight="1">
      <c r="A534" s="2345"/>
      <c r="B534" s="2345"/>
      <c r="C534" s="2345"/>
      <c r="D534" s="2345"/>
      <c r="E534" s="2345"/>
      <c r="F534" s="2345"/>
      <c r="G534" s="2345"/>
      <c r="H534" s="2345"/>
      <c r="I534" s="2345"/>
    </row>
    <row r="535" spans="1:9" ht="15.75" customHeight="1">
      <c r="A535" s="2345"/>
      <c r="B535" s="2345"/>
      <c r="C535" s="2345"/>
      <c r="D535" s="2345"/>
      <c r="E535" s="2345"/>
      <c r="F535" s="2345"/>
      <c r="G535" s="2345"/>
      <c r="H535" s="2345"/>
      <c r="I535" s="2345"/>
    </row>
    <row r="536" spans="1:9" ht="15.75" customHeight="1">
      <c r="A536" s="2345"/>
      <c r="B536" s="2345"/>
      <c r="C536" s="2345"/>
      <c r="D536" s="2345"/>
      <c r="E536" s="2345"/>
      <c r="F536" s="2345"/>
      <c r="G536" s="2345"/>
      <c r="H536" s="2345"/>
      <c r="I536" s="2345"/>
    </row>
    <row r="537" spans="1:9" ht="15.75" customHeight="1">
      <c r="A537" s="2345"/>
      <c r="B537" s="2345"/>
      <c r="C537" s="2345"/>
      <c r="D537" s="2345"/>
      <c r="E537" s="2345"/>
      <c r="F537" s="2345"/>
      <c r="G537" s="2345"/>
      <c r="H537" s="2345"/>
      <c r="I537" s="2345"/>
    </row>
    <row r="538" spans="1:9" ht="15.75" customHeight="1">
      <c r="A538" s="2345"/>
      <c r="B538" s="2345"/>
      <c r="C538" s="2345"/>
      <c r="D538" s="2345"/>
      <c r="E538" s="2345"/>
      <c r="F538" s="2345"/>
      <c r="G538" s="2345"/>
      <c r="H538" s="2345"/>
      <c r="I538" s="2345"/>
    </row>
    <row r="539" spans="1:9" ht="15.75" customHeight="1">
      <c r="A539" s="2345"/>
      <c r="B539" s="2345"/>
      <c r="C539" s="2345"/>
      <c r="D539" s="2345"/>
      <c r="E539" s="2345"/>
      <c r="F539" s="2345"/>
      <c r="G539" s="2345"/>
      <c r="H539" s="2345"/>
      <c r="I539" s="2345"/>
    </row>
    <row r="540" spans="1:9" ht="15.75" customHeight="1">
      <c r="A540" s="2345"/>
      <c r="B540" s="2345"/>
      <c r="C540" s="2345"/>
      <c r="D540" s="2345"/>
      <c r="E540" s="2345"/>
      <c r="F540" s="2345"/>
      <c r="G540" s="2345"/>
      <c r="H540" s="2345"/>
      <c r="I540" s="2345"/>
    </row>
    <row r="541" spans="1:9" ht="15.75" customHeight="1">
      <c r="A541" s="2345"/>
      <c r="B541" s="2345"/>
      <c r="C541" s="2345"/>
      <c r="D541" s="2345"/>
      <c r="E541" s="2345"/>
      <c r="F541" s="2345"/>
      <c r="G541" s="2345"/>
      <c r="H541" s="2345"/>
      <c r="I541" s="2345"/>
    </row>
    <row r="542" spans="1:9" ht="15.75" customHeight="1">
      <c r="A542" s="2345"/>
      <c r="B542" s="2345"/>
      <c r="C542" s="2345"/>
      <c r="D542" s="2345"/>
      <c r="E542" s="2345"/>
      <c r="F542" s="2345"/>
      <c r="G542" s="2345"/>
      <c r="H542" s="2345"/>
      <c r="I542" s="2345"/>
    </row>
    <row r="543" spans="1:9" ht="15.75" customHeight="1">
      <c r="A543" s="2345"/>
      <c r="B543" s="2345"/>
      <c r="C543" s="2345"/>
      <c r="D543" s="2345"/>
      <c r="E543" s="2345"/>
      <c r="F543" s="2345"/>
      <c r="G543" s="2345"/>
      <c r="H543" s="2345"/>
      <c r="I543" s="2345"/>
    </row>
    <row r="544" spans="1:9" ht="15.75" customHeight="1">
      <c r="A544" s="2345"/>
      <c r="B544" s="2345"/>
      <c r="C544" s="2345"/>
      <c r="D544" s="2345"/>
      <c r="E544" s="2345"/>
      <c r="F544" s="2345"/>
      <c r="G544" s="2345"/>
      <c r="H544" s="2345"/>
      <c r="I544" s="2345"/>
    </row>
    <row r="545" spans="1:9" ht="15.75" customHeight="1">
      <c r="A545" s="2345"/>
      <c r="B545" s="2345"/>
      <c r="C545" s="2345"/>
      <c r="D545" s="2345"/>
      <c r="E545" s="2345"/>
      <c r="F545" s="2345"/>
      <c r="G545" s="2345"/>
      <c r="H545" s="2345"/>
      <c r="I545" s="2345"/>
    </row>
    <row r="546" spans="1:9" ht="15.75" customHeight="1">
      <c r="A546" s="2345"/>
      <c r="B546" s="2345"/>
      <c r="C546" s="2345"/>
      <c r="D546" s="2345"/>
      <c r="E546" s="2345"/>
      <c r="F546" s="2345"/>
      <c r="G546" s="2345"/>
      <c r="H546" s="2345"/>
      <c r="I546" s="2345"/>
    </row>
    <row r="547" spans="1:9" ht="15.75" customHeight="1">
      <c r="A547" s="2345"/>
      <c r="B547" s="2345"/>
      <c r="C547" s="2345"/>
      <c r="D547" s="2345"/>
      <c r="E547" s="2345"/>
      <c r="F547" s="2345"/>
      <c r="G547" s="2345"/>
      <c r="H547" s="2345"/>
      <c r="I547" s="2345"/>
    </row>
    <row r="548" spans="1:9" ht="15.75" customHeight="1">
      <c r="A548" s="2345"/>
      <c r="B548" s="2345"/>
      <c r="C548" s="2345"/>
      <c r="D548" s="2345"/>
      <c r="E548" s="2345"/>
      <c r="F548" s="2345"/>
      <c r="G548" s="2345"/>
      <c r="H548" s="2345"/>
      <c r="I548" s="2345"/>
    </row>
    <row r="549" spans="1:9" ht="15.75" customHeight="1">
      <c r="A549" s="2345"/>
      <c r="B549" s="2345"/>
      <c r="C549" s="2345"/>
      <c r="D549" s="2345"/>
      <c r="E549" s="2345"/>
      <c r="F549" s="2345"/>
      <c r="G549" s="2345"/>
      <c r="H549" s="2345"/>
      <c r="I549" s="2345"/>
    </row>
    <row r="550" spans="1:9" ht="15.75" customHeight="1">
      <c r="A550" s="2345"/>
      <c r="B550" s="2345"/>
      <c r="C550" s="2345"/>
      <c r="D550" s="2345"/>
      <c r="E550" s="2345"/>
      <c r="F550" s="2345"/>
      <c r="G550" s="2345"/>
      <c r="H550" s="2345"/>
      <c r="I550" s="2345"/>
    </row>
    <row r="551" spans="1:9" ht="15.75" customHeight="1">
      <c r="A551" s="2345"/>
      <c r="B551" s="2345"/>
      <c r="C551" s="2345"/>
      <c r="D551" s="2345"/>
      <c r="E551" s="2345"/>
      <c r="F551" s="2345"/>
      <c r="G551" s="2345"/>
      <c r="H551" s="2345"/>
      <c r="I551" s="2345"/>
    </row>
    <row r="552" spans="1:9" ht="15.75" customHeight="1">
      <c r="A552" s="2345"/>
      <c r="B552" s="2345"/>
      <c r="C552" s="2345"/>
      <c r="D552" s="2345"/>
      <c r="E552" s="2345"/>
      <c r="F552" s="2345"/>
      <c r="G552" s="2345"/>
      <c r="H552" s="2345"/>
      <c r="I552" s="2345"/>
    </row>
    <row r="553" spans="1:9" ht="15.75" customHeight="1">
      <c r="A553" s="2345"/>
      <c r="B553" s="2345"/>
      <c r="C553" s="2345"/>
      <c r="D553" s="2345"/>
      <c r="E553" s="2345"/>
      <c r="F553" s="2345"/>
      <c r="G553" s="2345"/>
      <c r="H553" s="2345"/>
      <c r="I553" s="2345"/>
    </row>
    <row r="554" spans="1:9" ht="15.75" customHeight="1">
      <c r="A554" s="2345"/>
      <c r="B554" s="2345"/>
      <c r="C554" s="2345"/>
      <c r="D554" s="2345"/>
      <c r="E554" s="2345"/>
      <c r="F554" s="2345"/>
      <c r="G554" s="2345"/>
      <c r="H554" s="2345"/>
      <c r="I554" s="2345"/>
    </row>
    <row r="555" spans="1:9" ht="15.75" customHeight="1">
      <c r="A555" s="2345"/>
      <c r="B555" s="2345"/>
      <c r="C555" s="2345"/>
      <c r="D555" s="2345"/>
      <c r="E555" s="2345"/>
      <c r="F555" s="2345"/>
      <c r="G555" s="2345"/>
      <c r="H555" s="2345"/>
      <c r="I555" s="2345"/>
    </row>
    <row r="556" spans="1:9" ht="15.75" customHeight="1">
      <c r="A556" s="2345"/>
      <c r="B556" s="2345"/>
      <c r="C556" s="2345"/>
      <c r="D556" s="2345"/>
      <c r="E556" s="2345"/>
      <c r="F556" s="2345"/>
      <c r="G556" s="2345"/>
      <c r="H556" s="2345"/>
      <c r="I556" s="2345"/>
    </row>
    <row r="557" spans="1:9" ht="15.75" customHeight="1">
      <c r="A557" s="2345"/>
      <c r="B557" s="2345"/>
      <c r="C557" s="2345"/>
      <c r="D557" s="2345"/>
      <c r="E557" s="2345"/>
      <c r="F557" s="2345"/>
      <c r="G557" s="2345"/>
      <c r="H557" s="2345"/>
      <c r="I557" s="2345"/>
    </row>
    <row r="558" spans="1:9" ht="15.75" customHeight="1">
      <c r="A558" s="2345"/>
      <c r="B558" s="2345"/>
      <c r="C558" s="2345"/>
      <c r="D558" s="2345"/>
      <c r="E558" s="2345"/>
      <c r="F558" s="2345"/>
      <c r="G558" s="2345"/>
      <c r="H558" s="2345"/>
      <c r="I558" s="2345"/>
    </row>
    <row r="559" spans="1:9" ht="15.75" customHeight="1">
      <c r="A559" s="2345"/>
      <c r="B559" s="2345"/>
      <c r="C559" s="2345"/>
      <c r="D559" s="2345"/>
      <c r="E559" s="2345"/>
      <c r="F559" s="2345"/>
      <c r="G559" s="2345"/>
      <c r="H559" s="2345"/>
      <c r="I559" s="2345"/>
    </row>
    <row r="560" spans="1:9" ht="15.75" customHeight="1">
      <c r="A560" s="2345"/>
      <c r="B560" s="2345"/>
      <c r="C560" s="2345"/>
      <c r="D560" s="2345"/>
      <c r="E560" s="2345"/>
      <c r="F560" s="2345"/>
      <c r="G560" s="2345"/>
      <c r="H560" s="2345"/>
      <c r="I560" s="2345"/>
    </row>
    <row r="561" spans="1:9" ht="15.75" customHeight="1">
      <c r="A561" s="2345"/>
      <c r="B561" s="2345"/>
      <c r="C561" s="2345"/>
      <c r="D561" s="2345"/>
      <c r="E561" s="2345"/>
      <c r="F561" s="2345"/>
      <c r="G561" s="2345"/>
      <c r="H561" s="2345"/>
      <c r="I561" s="2345"/>
    </row>
    <row r="562" spans="1:9" ht="15.75" customHeight="1">
      <c r="A562" s="2345"/>
      <c r="B562" s="2345"/>
      <c r="C562" s="2345"/>
      <c r="D562" s="2345"/>
      <c r="E562" s="2345"/>
      <c r="F562" s="2345"/>
      <c r="G562" s="2345"/>
      <c r="H562" s="2345"/>
      <c r="I562" s="2345"/>
    </row>
    <row r="563" spans="1:9" ht="15.75" customHeight="1">
      <c r="A563" s="2345"/>
      <c r="B563" s="2345"/>
      <c r="C563" s="2345"/>
      <c r="D563" s="2345"/>
      <c r="E563" s="2345"/>
      <c r="F563" s="2345"/>
      <c r="G563" s="2345"/>
      <c r="H563" s="2345"/>
      <c r="I563" s="2345"/>
    </row>
    <row r="564" spans="1:9" ht="15.75" customHeight="1">
      <c r="A564" s="2345"/>
      <c r="B564" s="2345"/>
      <c r="C564" s="2345"/>
      <c r="D564" s="2345"/>
      <c r="E564" s="2345"/>
      <c r="F564" s="2345"/>
      <c r="G564" s="2345"/>
      <c r="H564" s="2345"/>
      <c r="I564" s="2345"/>
    </row>
    <row r="565" spans="1:9" ht="15.75" customHeight="1">
      <c r="A565" s="2345"/>
      <c r="B565" s="2345"/>
      <c r="C565" s="2345"/>
      <c r="D565" s="2345"/>
      <c r="E565" s="2345"/>
      <c r="F565" s="2345"/>
      <c r="G565" s="2345"/>
      <c r="H565" s="2345"/>
      <c r="I565" s="2345"/>
    </row>
    <row r="566" spans="1:9" ht="15.75" customHeight="1">
      <c r="A566" s="2345"/>
      <c r="B566" s="2345"/>
      <c r="C566" s="2345"/>
      <c r="D566" s="2345"/>
      <c r="E566" s="2345"/>
      <c r="F566" s="2345"/>
      <c r="G566" s="2345"/>
      <c r="H566" s="2345"/>
      <c r="I566" s="2345"/>
    </row>
    <row r="567" spans="1:9" ht="15.75" customHeight="1">
      <c r="A567" s="2345"/>
      <c r="B567" s="2345"/>
      <c r="C567" s="2345"/>
      <c r="D567" s="2345"/>
      <c r="E567" s="2345"/>
      <c r="F567" s="2345"/>
      <c r="G567" s="2345"/>
      <c r="H567" s="2345"/>
      <c r="I567" s="2345"/>
    </row>
    <row r="568" spans="1:9" ht="15.75" customHeight="1">
      <c r="A568" s="2345"/>
      <c r="B568" s="2345"/>
      <c r="C568" s="2345"/>
      <c r="D568" s="2345"/>
      <c r="E568" s="2345"/>
      <c r="F568" s="2345"/>
      <c r="G568" s="2345"/>
      <c r="H568" s="2345"/>
      <c r="I568" s="2345"/>
    </row>
    <row r="569" spans="1:9" ht="15.75" customHeight="1">
      <c r="A569" s="2345"/>
      <c r="B569" s="2345"/>
      <c r="C569" s="2345"/>
      <c r="D569" s="2345"/>
      <c r="E569" s="2345"/>
      <c r="F569" s="2345"/>
      <c r="G569" s="2345"/>
      <c r="H569" s="2345"/>
      <c r="I569" s="2345"/>
    </row>
    <row r="570" spans="1:9" ht="15.75" customHeight="1">
      <c r="A570" s="2345"/>
      <c r="B570" s="2345"/>
      <c r="C570" s="2345"/>
      <c r="D570" s="2345"/>
      <c r="E570" s="2345"/>
      <c r="F570" s="2345"/>
      <c r="G570" s="2345"/>
      <c r="H570" s="2345"/>
      <c r="I570" s="2345"/>
    </row>
    <row r="571" spans="1:9" ht="15.75" customHeight="1">
      <c r="A571" s="2345"/>
      <c r="B571" s="2345"/>
      <c r="C571" s="2345"/>
      <c r="D571" s="2345"/>
      <c r="E571" s="2345"/>
      <c r="F571" s="2345"/>
      <c r="G571" s="2345"/>
      <c r="H571" s="2345"/>
      <c r="I571" s="2345"/>
    </row>
    <row r="572" spans="1:9" ht="15.75" customHeight="1">
      <c r="A572" s="2345"/>
      <c r="B572" s="2345"/>
      <c r="C572" s="2345"/>
      <c r="D572" s="2345"/>
      <c r="E572" s="2345"/>
      <c r="F572" s="2345"/>
      <c r="G572" s="2345"/>
      <c r="H572" s="2345"/>
      <c r="I572" s="2345"/>
    </row>
    <row r="573" spans="1:9" ht="15.75" customHeight="1">
      <c r="A573" s="2345"/>
      <c r="B573" s="2345"/>
      <c r="C573" s="2345"/>
      <c r="D573" s="2345"/>
      <c r="E573" s="2345"/>
      <c r="F573" s="2345"/>
      <c r="G573" s="2345"/>
      <c r="H573" s="2345"/>
      <c r="I573" s="2345"/>
    </row>
    <row r="574" spans="1:9" ht="15.75" customHeight="1">
      <c r="A574" s="2345"/>
      <c r="B574" s="2345"/>
      <c r="C574" s="2345"/>
      <c r="D574" s="2345"/>
      <c r="E574" s="2345"/>
      <c r="F574" s="2345"/>
      <c r="G574" s="2345"/>
      <c r="H574" s="2345"/>
      <c r="I574" s="2345"/>
    </row>
    <row r="575" spans="1:9" ht="15.75" customHeight="1">
      <c r="A575" s="2345"/>
      <c r="B575" s="2345"/>
      <c r="C575" s="2345"/>
      <c r="D575" s="2345"/>
      <c r="E575" s="2345"/>
      <c r="F575" s="2345"/>
      <c r="G575" s="2345"/>
      <c r="H575" s="2345"/>
      <c r="I575" s="2345"/>
    </row>
    <row r="576" spans="1:9" ht="15.75" customHeight="1">
      <c r="A576" s="2345"/>
      <c r="B576" s="2345"/>
      <c r="C576" s="2345"/>
      <c r="D576" s="2345"/>
      <c r="E576" s="2345"/>
      <c r="F576" s="2345"/>
      <c r="G576" s="2345"/>
      <c r="H576" s="2345"/>
      <c r="I576" s="2345"/>
    </row>
    <row r="577" spans="1:9" ht="15.75" customHeight="1">
      <c r="A577" s="2345"/>
      <c r="B577" s="2345"/>
      <c r="C577" s="2345"/>
      <c r="D577" s="2345"/>
      <c r="E577" s="2345"/>
      <c r="F577" s="2345"/>
      <c r="G577" s="2345"/>
      <c r="H577" s="2345"/>
      <c r="I577" s="2345"/>
    </row>
    <row r="578" spans="1:9" ht="15.75" customHeight="1">
      <c r="A578" s="2345"/>
      <c r="B578" s="2345"/>
      <c r="C578" s="2345"/>
      <c r="D578" s="2345"/>
      <c r="E578" s="2345"/>
      <c r="F578" s="2345"/>
      <c r="G578" s="2345"/>
      <c r="H578" s="2345"/>
      <c r="I578" s="2345"/>
    </row>
    <row r="579" spans="1:9" ht="15.75" customHeight="1">
      <c r="A579" s="2345"/>
      <c r="B579" s="2345"/>
      <c r="C579" s="2345"/>
      <c r="D579" s="2345"/>
      <c r="E579" s="2345"/>
      <c r="F579" s="2345"/>
      <c r="G579" s="2345"/>
      <c r="H579" s="2345"/>
      <c r="I579" s="2345"/>
    </row>
    <row r="580" spans="1:9" ht="15.75" customHeight="1">
      <c r="A580" s="2345"/>
      <c r="B580" s="2345"/>
      <c r="C580" s="2345"/>
      <c r="D580" s="2345"/>
      <c r="E580" s="2345"/>
      <c r="F580" s="2345"/>
      <c r="G580" s="2345"/>
      <c r="H580" s="2345"/>
      <c r="I580" s="2345"/>
    </row>
    <row r="581" spans="1:9" ht="15.75" customHeight="1">
      <c r="A581" s="2345"/>
      <c r="B581" s="2345"/>
      <c r="C581" s="2345"/>
      <c r="D581" s="2345"/>
      <c r="E581" s="2345"/>
      <c r="F581" s="2345"/>
      <c r="G581" s="2345"/>
      <c r="H581" s="2345"/>
      <c r="I581" s="2345"/>
    </row>
    <row r="582" spans="1:9" ht="15.75" customHeight="1">
      <c r="A582" s="2345"/>
      <c r="B582" s="2345"/>
      <c r="C582" s="2345"/>
      <c r="D582" s="2345"/>
      <c r="E582" s="2345"/>
      <c r="F582" s="2345"/>
      <c r="G582" s="2345"/>
      <c r="H582" s="2345"/>
      <c r="I582" s="2345"/>
    </row>
    <row r="583" spans="1:9" ht="15.75" customHeight="1">
      <c r="A583" s="2345"/>
      <c r="B583" s="2345"/>
      <c r="C583" s="2345"/>
      <c r="D583" s="2345"/>
      <c r="E583" s="2345"/>
      <c r="F583" s="2345"/>
      <c r="G583" s="2345"/>
      <c r="H583" s="2345"/>
      <c r="I583" s="2345"/>
    </row>
    <row r="584" spans="1:9" ht="15.75" customHeight="1">
      <c r="A584" s="2345"/>
      <c r="B584" s="2345"/>
      <c r="C584" s="2345"/>
      <c r="D584" s="2345"/>
      <c r="E584" s="2345"/>
      <c r="F584" s="2345"/>
      <c r="G584" s="2345"/>
      <c r="H584" s="2345"/>
      <c r="I584" s="2345"/>
    </row>
    <row r="585" spans="1:9" ht="15.75" customHeight="1">
      <c r="A585" s="2345"/>
      <c r="B585" s="2345"/>
      <c r="C585" s="2345"/>
      <c r="D585" s="2345"/>
      <c r="E585" s="2345"/>
      <c r="F585" s="2345"/>
      <c r="G585" s="2345"/>
      <c r="H585" s="2345"/>
      <c r="I585" s="2345"/>
    </row>
    <row r="586" spans="1:9" ht="15.75" customHeight="1">
      <c r="A586" s="2345"/>
      <c r="B586" s="2345"/>
      <c r="C586" s="2345"/>
      <c r="D586" s="2345"/>
      <c r="E586" s="2345"/>
      <c r="F586" s="2345"/>
      <c r="G586" s="2345"/>
      <c r="H586" s="2345"/>
      <c r="I586" s="2345"/>
    </row>
    <row r="587" spans="1:9" ht="15.75" customHeight="1">
      <c r="A587" s="2345"/>
      <c r="B587" s="2345"/>
      <c r="C587" s="2345"/>
      <c r="D587" s="2345"/>
      <c r="E587" s="2345"/>
      <c r="F587" s="2345"/>
      <c r="G587" s="2345"/>
      <c r="H587" s="2345"/>
      <c r="I587" s="2345"/>
    </row>
    <row r="588" spans="1:9" ht="15.75" customHeight="1">
      <c r="A588" s="2345"/>
      <c r="B588" s="2345"/>
      <c r="C588" s="2345"/>
      <c r="D588" s="2345"/>
      <c r="E588" s="2345"/>
      <c r="F588" s="2345"/>
      <c r="G588" s="2345"/>
      <c r="H588" s="2345"/>
      <c r="I588" s="2345"/>
    </row>
    <row r="589" spans="1:9" ht="15.75" customHeight="1">
      <c r="A589" s="2345"/>
      <c r="B589" s="2345"/>
      <c r="C589" s="2345"/>
      <c r="D589" s="2345"/>
      <c r="E589" s="2345"/>
      <c r="F589" s="2345"/>
      <c r="G589" s="2345"/>
      <c r="H589" s="2345"/>
      <c r="I589" s="2345"/>
    </row>
    <row r="590" spans="1:9" ht="15.75" customHeight="1">
      <c r="A590" s="2345"/>
      <c r="B590" s="2345"/>
      <c r="C590" s="2345"/>
      <c r="D590" s="2345"/>
      <c r="E590" s="2345"/>
      <c r="F590" s="2345"/>
      <c r="G590" s="2345"/>
      <c r="H590" s="2345"/>
      <c r="I590" s="2345"/>
    </row>
    <row r="591" spans="1:9" ht="15.75" customHeight="1">
      <c r="A591" s="2345"/>
      <c r="B591" s="2345"/>
      <c r="C591" s="2345"/>
      <c r="D591" s="2345"/>
      <c r="E591" s="2345"/>
      <c r="F591" s="2345"/>
      <c r="G591" s="2345"/>
      <c r="H591" s="2345"/>
      <c r="I591" s="2345"/>
    </row>
    <row r="592" spans="1:9" ht="15.75" customHeight="1">
      <c r="A592" s="2345"/>
      <c r="B592" s="2345"/>
      <c r="C592" s="2345"/>
      <c r="D592" s="2345"/>
      <c r="E592" s="2345"/>
      <c r="F592" s="2345"/>
      <c r="G592" s="2345"/>
      <c r="H592" s="2345"/>
      <c r="I592" s="2345"/>
    </row>
    <row r="593" spans="1:9" ht="15.75" customHeight="1">
      <c r="A593" s="2345"/>
      <c r="B593" s="2345"/>
      <c r="C593" s="2345"/>
      <c r="D593" s="2345"/>
      <c r="E593" s="2345"/>
      <c r="F593" s="2345"/>
      <c r="G593" s="2345"/>
      <c r="H593" s="2345"/>
      <c r="I593" s="2345"/>
    </row>
    <row r="594" spans="1:9" ht="15.75" customHeight="1">
      <c r="A594" s="2345"/>
      <c r="B594" s="2345"/>
      <c r="C594" s="2345"/>
      <c r="D594" s="2345"/>
      <c r="E594" s="2345"/>
      <c r="F594" s="2345"/>
      <c r="G594" s="2345"/>
      <c r="H594" s="2345"/>
      <c r="I594" s="2345"/>
    </row>
    <row r="595" spans="1:9" ht="15.75" customHeight="1">
      <c r="A595" s="2345"/>
      <c r="B595" s="2345"/>
      <c r="C595" s="2345"/>
      <c r="D595" s="2345"/>
      <c r="E595" s="2345"/>
      <c r="F595" s="2345"/>
      <c r="G595" s="2345"/>
      <c r="H595" s="2345"/>
      <c r="I595" s="2345"/>
    </row>
    <row r="596" spans="1:9" ht="15.75" customHeight="1">
      <c r="A596" s="2345"/>
      <c r="B596" s="2345"/>
      <c r="C596" s="2345"/>
      <c r="D596" s="2345"/>
      <c r="E596" s="2345"/>
      <c r="F596" s="2345"/>
      <c r="G596" s="2345"/>
      <c r="H596" s="2345"/>
      <c r="I596" s="2345"/>
    </row>
    <row r="597" spans="1:9" ht="15.75" customHeight="1">
      <c r="A597" s="2345"/>
      <c r="B597" s="2345"/>
      <c r="C597" s="2345"/>
      <c r="D597" s="2345"/>
      <c r="E597" s="2345"/>
      <c r="F597" s="2345"/>
      <c r="G597" s="2345"/>
      <c r="H597" s="2345"/>
      <c r="I597" s="2345"/>
    </row>
    <row r="598" spans="1:9" ht="15.75" customHeight="1">
      <c r="A598" s="2345"/>
      <c r="B598" s="2345"/>
      <c r="C598" s="2345"/>
      <c r="D598" s="2345"/>
      <c r="E598" s="2345"/>
      <c r="F598" s="2345"/>
      <c r="G598" s="2345"/>
      <c r="H598" s="2345"/>
      <c r="I598" s="2345"/>
    </row>
    <row r="599" spans="1:9" ht="15.75" customHeight="1">
      <c r="A599" s="2345"/>
      <c r="B599" s="2345"/>
      <c r="C599" s="2345"/>
      <c r="D599" s="2345"/>
      <c r="E599" s="2345"/>
      <c r="F599" s="2345"/>
      <c r="G599" s="2345"/>
      <c r="H599" s="2345"/>
      <c r="I599" s="2345"/>
    </row>
    <row r="600" spans="1:9" ht="15.75" customHeight="1">
      <c r="A600" s="2345"/>
      <c r="B600" s="2345"/>
      <c r="C600" s="2345"/>
      <c r="D600" s="2345"/>
      <c r="E600" s="2345"/>
      <c r="F600" s="2345"/>
      <c r="G600" s="2345"/>
      <c r="H600" s="2345"/>
      <c r="I600" s="2345"/>
    </row>
    <row r="601" spans="1:9" ht="15.75" customHeight="1">
      <c r="A601" s="2345"/>
      <c r="B601" s="2345"/>
      <c r="C601" s="2345"/>
      <c r="D601" s="2345"/>
      <c r="E601" s="2345"/>
      <c r="F601" s="2345"/>
      <c r="G601" s="2345"/>
      <c r="H601" s="2345"/>
      <c r="I601" s="2345"/>
    </row>
    <row r="602" spans="1:9" ht="15.75" customHeight="1">
      <c r="A602" s="2345"/>
      <c r="B602" s="2345"/>
      <c r="C602" s="2345"/>
      <c r="D602" s="2345"/>
      <c r="E602" s="2345"/>
      <c r="F602" s="2345"/>
      <c r="G602" s="2345"/>
      <c r="H602" s="2345"/>
      <c r="I602" s="2345"/>
    </row>
    <row r="603" spans="1:9" ht="15.75" customHeight="1">
      <c r="A603" s="2345"/>
      <c r="B603" s="2345"/>
      <c r="C603" s="2345"/>
      <c r="D603" s="2345"/>
      <c r="E603" s="2345"/>
      <c r="F603" s="2345"/>
      <c r="G603" s="2345"/>
      <c r="H603" s="2345"/>
      <c r="I603" s="2345"/>
    </row>
    <row r="604" spans="1:9" ht="15.75" customHeight="1">
      <c r="A604" s="2345"/>
      <c r="B604" s="2345"/>
      <c r="C604" s="2345"/>
      <c r="D604" s="2345"/>
      <c r="E604" s="2345"/>
      <c r="F604" s="2345"/>
      <c r="G604" s="2345"/>
      <c r="H604" s="2345"/>
      <c r="I604" s="2345"/>
    </row>
    <row r="605" spans="1:9" ht="15.75" customHeight="1">
      <c r="A605" s="2345"/>
      <c r="B605" s="2345"/>
      <c r="C605" s="2345"/>
      <c r="D605" s="2345"/>
      <c r="E605" s="2345"/>
      <c r="F605" s="2345"/>
      <c r="G605" s="2345"/>
      <c r="H605" s="2345"/>
      <c r="I605" s="2345"/>
    </row>
    <row r="606" spans="1:9" ht="15.75" customHeight="1">
      <c r="A606" s="2345"/>
      <c r="B606" s="2345"/>
      <c r="C606" s="2345"/>
      <c r="D606" s="2345"/>
      <c r="E606" s="2345"/>
      <c r="F606" s="2345"/>
      <c r="G606" s="2345"/>
      <c r="H606" s="2345"/>
      <c r="I606" s="2345"/>
    </row>
    <row r="607" spans="1:9" ht="15.75" customHeight="1">
      <c r="A607" s="2345"/>
      <c r="B607" s="2345"/>
      <c r="C607" s="2345"/>
      <c r="D607" s="2345"/>
      <c r="E607" s="2345"/>
      <c r="F607" s="2345"/>
      <c r="G607" s="2345"/>
      <c r="H607" s="2345"/>
      <c r="I607" s="2345"/>
    </row>
    <row r="608" spans="1:9" ht="15.75" customHeight="1">
      <c r="A608" s="2345"/>
      <c r="B608" s="2345"/>
      <c r="C608" s="2345"/>
      <c r="D608" s="2345"/>
      <c r="E608" s="2345"/>
      <c r="F608" s="2345"/>
      <c r="G608" s="2345"/>
      <c r="H608" s="2345"/>
      <c r="I608" s="2345"/>
    </row>
    <row r="609" spans="1:9" ht="15.75" customHeight="1">
      <c r="A609" s="2345"/>
      <c r="B609" s="2345"/>
      <c r="C609" s="2345"/>
      <c r="D609" s="2345"/>
      <c r="E609" s="2345"/>
      <c r="F609" s="2345"/>
      <c r="G609" s="2345"/>
      <c r="H609" s="2345"/>
      <c r="I609" s="2345"/>
    </row>
    <row r="610" spans="1:9" ht="15.75" customHeight="1">
      <c r="A610" s="2345"/>
      <c r="B610" s="2345"/>
      <c r="C610" s="2345"/>
      <c r="D610" s="2345"/>
      <c r="E610" s="2345"/>
      <c r="F610" s="2345"/>
      <c r="G610" s="2345"/>
      <c r="H610" s="2345"/>
      <c r="I610" s="2345"/>
    </row>
    <row r="611" spans="1:9" ht="15.75" customHeight="1">
      <c r="A611" s="2345"/>
      <c r="B611" s="2345"/>
      <c r="C611" s="2345"/>
      <c r="D611" s="2345"/>
      <c r="E611" s="2345"/>
      <c r="F611" s="2345"/>
      <c r="G611" s="2345"/>
      <c r="H611" s="2345"/>
      <c r="I611" s="2345"/>
    </row>
    <row r="612" spans="1:9" ht="15.75" customHeight="1">
      <c r="A612" s="2345"/>
      <c r="B612" s="2345"/>
      <c r="C612" s="2345"/>
      <c r="D612" s="2345"/>
      <c r="E612" s="2345"/>
      <c r="F612" s="2345"/>
      <c r="G612" s="2345"/>
      <c r="H612" s="2345"/>
      <c r="I612" s="2345"/>
    </row>
    <row r="613" spans="1:9" ht="15.75" customHeight="1">
      <c r="A613" s="2345"/>
      <c r="B613" s="2345"/>
      <c r="C613" s="2345"/>
      <c r="D613" s="2345"/>
      <c r="E613" s="2345"/>
      <c r="F613" s="2345"/>
      <c r="G613" s="2345"/>
      <c r="H613" s="2345"/>
      <c r="I613" s="2345"/>
    </row>
    <row r="614" spans="1:9" ht="15.75" customHeight="1">
      <c r="A614" s="2345"/>
      <c r="B614" s="2345"/>
      <c r="C614" s="2345"/>
      <c r="D614" s="2345"/>
      <c r="E614" s="2345"/>
      <c r="F614" s="2345"/>
      <c r="G614" s="2345"/>
      <c r="H614" s="2345"/>
      <c r="I614" s="2345"/>
    </row>
    <row r="615" spans="1:9" ht="15.75" customHeight="1">
      <c r="A615" s="2345"/>
      <c r="B615" s="2345"/>
      <c r="C615" s="2345"/>
      <c r="D615" s="2345"/>
      <c r="E615" s="2345"/>
      <c r="F615" s="2345"/>
      <c r="G615" s="2345"/>
      <c r="H615" s="2345"/>
      <c r="I615" s="2345"/>
    </row>
    <row r="616" spans="1:9" ht="15.75" customHeight="1">
      <c r="A616" s="2345"/>
      <c r="B616" s="2345"/>
      <c r="C616" s="2345"/>
      <c r="D616" s="2345"/>
      <c r="E616" s="2345"/>
      <c r="F616" s="2345"/>
      <c r="G616" s="2345"/>
      <c r="H616" s="2345"/>
      <c r="I616" s="2345"/>
    </row>
    <row r="617" spans="1:9" ht="15.75" customHeight="1">
      <c r="A617" s="2345"/>
      <c r="B617" s="2345"/>
      <c r="C617" s="2345"/>
      <c r="D617" s="2345"/>
      <c r="E617" s="2345"/>
      <c r="F617" s="2345"/>
      <c r="G617" s="2345"/>
      <c r="H617" s="2345"/>
      <c r="I617" s="2345"/>
    </row>
    <row r="618" spans="1:9" ht="15.75" customHeight="1">
      <c r="A618" s="2345"/>
      <c r="B618" s="2345"/>
      <c r="C618" s="2345"/>
      <c r="D618" s="2345"/>
      <c r="E618" s="2345"/>
      <c r="F618" s="2345"/>
      <c r="G618" s="2345"/>
      <c r="H618" s="2345"/>
      <c r="I618" s="2345"/>
    </row>
    <row r="619" spans="1:9" ht="15.75" customHeight="1">
      <c r="A619" s="2345"/>
      <c r="B619" s="2345"/>
      <c r="C619" s="2345"/>
      <c r="D619" s="2345"/>
      <c r="E619" s="2345"/>
      <c r="F619" s="2345"/>
      <c r="G619" s="2345"/>
      <c r="H619" s="2345"/>
      <c r="I619" s="2345"/>
    </row>
    <row r="620" spans="1:9" ht="15.75" customHeight="1">
      <c r="A620" s="2345"/>
      <c r="B620" s="2345"/>
      <c r="C620" s="2345"/>
      <c r="D620" s="2345"/>
      <c r="E620" s="2345"/>
      <c r="F620" s="2345"/>
      <c r="G620" s="2345"/>
      <c r="H620" s="2345"/>
      <c r="I620" s="2345"/>
    </row>
    <row r="621" spans="1:9" ht="15.75" customHeight="1">
      <c r="A621" s="2345"/>
      <c r="B621" s="2345"/>
      <c r="C621" s="2345"/>
      <c r="D621" s="2345"/>
      <c r="E621" s="2345"/>
      <c r="F621" s="2345"/>
      <c r="G621" s="2345"/>
      <c r="H621" s="2345"/>
      <c r="I621" s="2345"/>
    </row>
    <row r="622" spans="1:9" ht="15.75" customHeight="1">
      <c r="A622" s="2345"/>
      <c r="B622" s="2345"/>
      <c r="C622" s="2345"/>
      <c r="D622" s="2345"/>
      <c r="E622" s="2345"/>
      <c r="F622" s="2345"/>
      <c r="G622" s="2345"/>
      <c r="H622" s="2345"/>
      <c r="I622" s="2345"/>
    </row>
    <row r="623" spans="1:9" ht="15.75" customHeight="1">
      <c r="A623" s="2345"/>
      <c r="B623" s="2345"/>
      <c r="C623" s="2345"/>
      <c r="D623" s="2345"/>
      <c r="E623" s="2345"/>
      <c r="F623" s="2345"/>
      <c r="G623" s="2345"/>
      <c r="H623" s="2345"/>
      <c r="I623" s="2345"/>
    </row>
    <row r="624" spans="1:9" ht="15.75" customHeight="1">
      <c r="A624" s="2345"/>
      <c r="B624" s="2345"/>
      <c r="C624" s="2345"/>
      <c r="D624" s="2345"/>
      <c r="E624" s="2345"/>
      <c r="F624" s="2345"/>
      <c r="G624" s="2345"/>
      <c r="H624" s="2345"/>
      <c r="I624" s="2345"/>
    </row>
    <row r="625" spans="1:9" ht="15.75" customHeight="1">
      <c r="A625" s="2345"/>
      <c r="B625" s="2345"/>
      <c r="C625" s="2345"/>
      <c r="D625" s="2345"/>
      <c r="E625" s="2345"/>
      <c r="F625" s="2345"/>
      <c r="G625" s="2345"/>
      <c r="H625" s="2345"/>
      <c r="I625" s="2345"/>
    </row>
    <row r="626" spans="1:9" ht="15.75" customHeight="1">
      <c r="A626" s="2345"/>
      <c r="B626" s="2345"/>
      <c r="C626" s="2345"/>
      <c r="D626" s="2345"/>
      <c r="E626" s="2345"/>
      <c r="F626" s="2345"/>
      <c r="G626" s="2345"/>
      <c r="H626" s="2345"/>
      <c r="I626" s="2345"/>
    </row>
    <row r="627" spans="1:9" ht="15.75" customHeight="1">
      <c r="A627" s="2345"/>
      <c r="B627" s="2345"/>
      <c r="C627" s="2345"/>
      <c r="D627" s="2345"/>
      <c r="E627" s="2345"/>
      <c r="F627" s="2345"/>
      <c r="G627" s="2345"/>
      <c r="H627" s="2345"/>
      <c r="I627" s="2345"/>
    </row>
    <row r="628" spans="1:9" ht="15.75" customHeight="1">
      <c r="A628" s="2345"/>
      <c r="B628" s="2345"/>
      <c r="C628" s="2345"/>
      <c r="D628" s="2345"/>
      <c r="E628" s="2345"/>
      <c r="F628" s="2345"/>
      <c r="G628" s="2345"/>
      <c r="H628" s="2345"/>
      <c r="I628" s="2345"/>
    </row>
    <row r="629" spans="1:9" ht="15.75" customHeight="1">
      <c r="A629" s="2345"/>
      <c r="B629" s="2345"/>
      <c r="C629" s="2345"/>
      <c r="D629" s="2345"/>
      <c r="E629" s="2345"/>
      <c r="F629" s="2345"/>
      <c r="G629" s="2345"/>
      <c r="H629" s="2345"/>
      <c r="I629" s="2345"/>
    </row>
    <row r="630" spans="1:9" ht="15.75" customHeight="1">
      <c r="A630" s="2345"/>
      <c r="B630" s="2345"/>
      <c r="C630" s="2345"/>
      <c r="D630" s="2345"/>
      <c r="E630" s="2345"/>
      <c r="F630" s="2345"/>
      <c r="G630" s="2345"/>
      <c r="H630" s="2345"/>
      <c r="I630" s="2345"/>
    </row>
    <row r="631" spans="1:9" ht="15.75" customHeight="1">
      <c r="A631" s="2345"/>
      <c r="B631" s="2345"/>
      <c r="C631" s="2345"/>
      <c r="D631" s="2345"/>
      <c r="E631" s="2345"/>
      <c r="F631" s="2345"/>
      <c r="G631" s="2345"/>
      <c r="H631" s="2345"/>
      <c r="I631" s="2345"/>
    </row>
    <row r="632" spans="1:9" ht="15.75" customHeight="1">
      <c r="A632" s="2345"/>
      <c r="B632" s="2345"/>
      <c r="C632" s="2345"/>
      <c r="D632" s="2345"/>
      <c r="E632" s="2345"/>
      <c r="F632" s="2345"/>
      <c r="G632" s="2345"/>
      <c r="H632" s="2345"/>
      <c r="I632" s="2345"/>
    </row>
    <row r="633" spans="1:9" ht="15.75" customHeight="1">
      <c r="A633" s="2345"/>
      <c r="B633" s="2345"/>
      <c r="C633" s="2345"/>
      <c r="D633" s="2345"/>
      <c r="E633" s="2345"/>
      <c r="F633" s="2345"/>
      <c r="G633" s="2345"/>
      <c r="H633" s="2345"/>
      <c r="I633" s="2345"/>
    </row>
    <row r="634" spans="1:9" ht="15.75" customHeight="1">
      <c r="A634" s="2345"/>
      <c r="B634" s="2345"/>
      <c r="C634" s="2345"/>
      <c r="D634" s="2345"/>
      <c r="E634" s="2345"/>
      <c r="F634" s="2345"/>
      <c r="G634" s="2345"/>
      <c r="H634" s="2345"/>
      <c r="I634" s="2345"/>
    </row>
    <row r="635" spans="1:9" ht="15.75" customHeight="1">
      <c r="A635" s="2345"/>
      <c r="B635" s="2345"/>
      <c r="C635" s="2345"/>
      <c r="D635" s="2345"/>
      <c r="E635" s="2345"/>
      <c r="F635" s="2345"/>
      <c r="G635" s="2345"/>
      <c r="H635" s="2345"/>
      <c r="I635" s="2345"/>
    </row>
    <row r="636" spans="1:9" ht="15.75" customHeight="1">
      <c r="A636" s="2345"/>
      <c r="B636" s="2345"/>
      <c r="C636" s="2345"/>
      <c r="D636" s="2345"/>
      <c r="E636" s="2345"/>
      <c r="F636" s="2345"/>
      <c r="G636" s="2345"/>
      <c r="H636" s="2345"/>
      <c r="I636" s="2345"/>
    </row>
    <row r="637" spans="1:9" ht="15.75" customHeight="1">
      <c r="A637" s="2345"/>
      <c r="B637" s="2345"/>
      <c r="C637" s="2345"/>
      <c r="D637" s="2345"/>
      <c r="E637" s="2345"/>
      <c r="F637" s="2345"/>
      <c r="G637" s="2345"/>
      <c r="H637" s="2345"/>
      <c r="I637" s="2345"/>
    </row>
    <row r="638" spans="1:9" ht="15.75" customHeight="1">
      <c r="A638" s="2345"/>
      <c r="B638" s="2345"/>
      <c r="C638" s="2345"/>
      <c r="D638" s="2345"/>
      <c r="E638" s="2345"/>
      <c r="F638" s="2345"/>
      <c r="G638" s="2345"/>
      <c r="H638" s="2345"/>
      <c r="I638" s="2345"/>
    </row>
    <row r="639" spans="1:9" ht="15.75" customHeight="1">
      <c r="A639" s="2345"/>
      <c r="B639" s="2345"/>
      <c r="C639" s="2345"/>
      <c r="D639" s="2345"/>
      <c r="E639" s="2345"/>
      <c r="F639" s="2345"/>
      <c r="G639" s="2345"/>
      <c r="H639" s="2345"/>
      <c r="I639" s="2345"/>
    </row>
    <row r="640" spans="1:9" ht="15.75" customHeight="1">
      <c r="A640" s="2345"/>
      <c r="B640" s="2345"/>
      <c r="C640" s="2345"/>
      <c r="D640" s="2345"/>
      <c r="E640" s="2345"/>
      <c r="F640" s="2345"/>
      <c r="G640" s="2345"/>
      <c r="H640" s="2345"/>
      <c r="I640" s="2345"/>
    </row>
    <row r="641" spans="1:9" ht="15.75" customHeight="1">
      <c r="A641" s="2345"/>
      <c r="B641" s="2345"/>
      <c r="C641" s="2345"/>
      <c r="D641" s="2345"/>
      <c r="E641" s="2345"/>
      <c r="F641" s="2345"/>
      <c r="G641" s="2345"/>
      <c r="H641" s="2345"/>
      <c r="I641" s="2345"/>
    </row>
    <row r="642" spans="1:9" ht="15.75" customHeight="1">
      <c r="A642" s="2345"/>
      <c r="B642" s="2345"/>
      <c r="C642" s="2345"/>
      <c r="D642" s="2345"/>
      <c r="E642" s="2345"/>
      <c r="F642" s="2345"/>
      <c r="G642" s="2345"/>
      <c r="H642" s="2345"/>
      <c r="I642" s="2345"/>
    </row>
    <row r="643" spans="1:9" ht="15.75" customHeight="1">
      <c r="A643" s="2345"/>
      <c r="B643" s="2345"/>
      <c r="C643" s="2345"/>
      <c r="D643" s="2345"/>
      <c r="E643" s="2345"/>
      <c r="F643" s="2345"/>
      <c r="G643" s="2345"/>
      <c r="H643" s="2345"/>
      <c r="I643" s="2345"/>
    </row>
    <row r="644" spans="1:9" ht="15.75" customHeight="1">
      <c r="A644" s="2345"/>
      <c r="B644" s="2345"/>
      <c r="C644" s="2345"/>
      <c r="D644" s="2345"/>
      <c r="E644" s="2345"/>
      <c r="F644" s="2345"/>
      <c r="G644" s="2345"/>
      <c r="H644" s="2345"/>
      <c r="I644" s="2345"/>
    </row>
    <row r="645" spans="1:9" ht="15.75" customHeight="1">
      <c r="A645" s="2345"/>
      <c r="B645" s="2345"/>
      <c r="C645" s="2345"/>
      <c r="D645" s="2345"/>
      <c r="E645" s="2345"/>
      <c r="F645" s="2345"/>
      <c r="G645" s="2345"/>
      <c r="H645" s="2345"/>
      <c r="I645" s="2345"/>
    </row>
    <row r="646" spans="1:9" ht="15.75" customHeight="1">
      <c r="A646" s="2345"/>
      <c r="B646" s="2345"/>
      <c r="C646" s="2345"/>
      <c r="D646" s="2345"/>
      <c r="E646" s="2345"/>
      <c r="F646" s="2345"/>
      <c r="G646" s="2345"/>
      <c r="H646" s="2345"/>
      <c r="I646" s="2345"/>
    </row>
    <row r="647" spans="1:9" ht="15.75" customHeight="1">
      <c r="A647" s="2345"/>
      <c r="B647" s="2345"/>
      <c r="C647" s="2345"/>
      <c r="D647" s="2345"/>
      <c r="E647" s="2345"/>
      <c r="F647" s="2345"/>
      <c r="G647" s="2345"/>
      <c r="H647" s="2345"/>
      <c r="I647" s="2345"/>
    </row>
    <row r="648" spans="1:9" ht="15.75" customHeight="1">
      <c r="A648" s="2345"/>
      <c r="B648" s="2345"/>
      <c r="C648" s="2345"/>
      <c r="D648" s="2345"/>
      <c r="E648" s="2345"/>
      <c r="F648" s="2345"/>
      <c r="G648" s="2345"/>
      <c r="H648" s="2345"/>
      <c r="I648" s="2345"/>
    </row>
    <row r="649" spans="1:9" ht="15.75" customHeight="1">
      <c r="A649" s="2345"/>
      <c r="B649" s="2345"/>
      <c r="C649" s="2345"/>
      <c r="D649" s="2345"/>
      <c r="E649" s="2345"/>
      <c r="F649" s="2345"/>
      <c r="G649" s="2345"/>
      <c r="H649" s="2345"/>
      <c r="I649" s="2345"/>
    </row>
    <row r="650" spans="1:9" ht="15.75" customHeight="1">
      <c r="A650" s="2345"/>
      <c r="B650" s="2345"/>
      <c r="C650" s="2345"/>
      <c r="D650" s="2345"/>
      <c r="E650" s="2345"/>
      <c r="F650" s="2345"/>
      <c r="G650" s="2345"/>
      <c r="H650" s="2345"/>
      <c r="I650" s="2345"/>
    </row>
    <row r="651" spans="1:9" ht="15.75" customHeight="1">
      <c r="A651" s="2345"/>
      <c r="B651" s="2345"/>
      <c r="C651" s="2345"/>
      <c r="D651" s="2345"/>
      <c r="E651" s="2345"/>
      <c r="F651" s="2345"/>
      <c r="G651" s="2345"/>
      <c r="H651" s="2345"/>
      <c r="I651" s="2345"/>
    </row>
    <row r="652" spans="1:9" ht="15.75" customHeight="1">
      <c r="A652" s="2345"/>
      <c r="B652" s="2345"/>
      <c r="C652" s="2345"/>
      <c r="D652" s="2345"/>
      <c r="E652" s="2345"/>
      <c r="F652" s="2345"/>
      <c r="G652" s="2345"/>
      <c r="H652" s="2345"/>
      <c r="I652" s="2345"/>
    </row>
    <row r="653" spans="1:9" ht="15.75" customHeight="1">
      <c r="A653" s="2345"/>
      <c r="B653" s="2345"/>
      <c r="C653" s="2345"/>
      <c r="D653" s="2345"/>
      <c r="E653" s="2345"/>
      <c r="F653" s="2345"/>
      <c r="G653" s="2345"/>
      <c r="H653" s="2345"/>
      <c r="I653" s="2345"/>
    </row>
    <row r="654" spans="1:9" ht="15.75" customHeight="1">
      <c r="A654" s="2345"/>
      <c r="B654" s="2345"/>
      <c r="C654" s="2345"/>
      <c r="D654" s="2345"/>
      <c r="E654" s="2345"/>
      <c r="F654" s="2345"/>
      <c r="G654" s="2345"/>
      <c r="H654" s="2345"/>
      <c r="I654" s="2345"/>
    </row>
    <row r="655" spans="1:9" ht="15.75" customHeight="1">
      <c r="A655" s="2345"/>
      <c r="B655" s="2345"/>
      <c r="C655" s="2345"/>
      <c r="D655" s="2345"/>
      <c r="E655" s="2345"/>
      <c r="F655" s="2345"/>
      <c r="G655" s="2345"/>
      <c r="H655" s="2345"/>
      <c r="I655" s="2345"/>
    </row>
    <row r="656" spans="1:9" ht="15.75" customHeight="1">
      <c r="A656" s="2345"/>
      <c r="B656" s="2345"/>
      <c r="C656" s="2345"/>
      <c r="D656" s="2345"/>
      <c r="E656" s="2345"/>
      <c r="F656" s="2345"/>
      <c r="G656" s="2345"/>
      <c r="H656" s="2345"/>
      <c r="I656" s="2345"/>
    </row>
    <row r="657" spans="1:9" ht="15.75" customHeight="1">
      <c r="A657" s="2345"/>
      <c r="B657" s="2345"/>
      <c r="C657" s="2345"/>
      <c r="D657" s="2345"/>
      <c r="E657" s="2345"/>
      <c r="F657" s="2345"/>
      <c r="G657" s="2345"/>
      <c r="H657" s="2345"/>
      <c r="I657" s="2345"/>
    </row>
    <row r="658" spans="1:9" ht="15.75" customHeight="1">
      <c r="A658" s="2345"/>
      <c r="B658" s="2345"/>
      <c r="C658" s="2345"/>
      <c r="D658" s="2345"/>
      <c r="E658" s="2345"/>
      <c r="F658" s="2345"/>
      <c r="G658" s="2345"/>
      <c r="H658" s="2345"/>
      <c r="I658" s="2345"/>
    </row>
    <row r="659" spans="1:9" ht="15.75" customHeight="1">
      <c r="A659" s="2345"/>
      <c r="B659" s="2345"/>
      <c r="C659" s="2345"/>
      <c r="D659" s="2345"/>
      <c r="E659" s="2345"/>
      <c r="F659" s="2345"/>
      <c r="G659" s="2345"/>
      <c r="H659" s="2345"/>
      <c r="I659" s="2345"/>
    </row>
    <row r="660" spans="1:9" ht="15.75" customHeight="1">
      <c r="A660" s="2345"/>
      <c r="B660" s="2345"/>
      <c r="C660" s="2345"/>
      <c r="D660" s="2345"/>
      <c r="E660" s="2345"/>
      <c r="F660" s="2345"/>
      <c r="G660" s="2345"/>
      <c r="H660" s="2345"/>
      <c r="I660" s="2345"/>
    </row>
    <row r="661" spans="1:9" ht="15.75" customHeight="1">
      <c r="A661" s="2345"/>
      <c r="B661" s="2345"/>
      <c r="C661" s="2345"/>
      <c r="D661" s="2345"/>
      <c r="E661" s="2345"/>
      <c r="F661" s="2345"/>
      <c r="G661" s="2345"/>
      <c r="H661" s="2345"/>
      <c r="I661" s="2345"/>
    </row>
    <row r="662" spans="1:9" ht="15.75" customHeight="1">
      <c r="A662" s="2345"/>
      <c r="B662" s="2345"/>
      <c r="C662" s="2345"/>
      <c r="D662" s="2345"/>
      <c r="E662" s="2345"/>
      <c r="F662" s="2345"/>
      <c r="G662" s="2345"/>
      <c r="H662" s="2345"/>
      <c r="I662" s="2345"/>
    </row>
    <row r="663" spans="1:9" ht="15.75" customHeight="1">
      <c r="A663" s="2345"/>
      <c r="B663" s="2345"/>
      <c r="C663" s="2345"/>
      <c r="D663" s="2345"/>
      <c r="E663" s="2345"/>
      <c r="F663" s="2345"/>
      <c r="G663" s="2345"/>
      <c r="H663" s="2345"/>
      <c r="I663" s="2345"/>
    </row>
    <row r="664" spans="1:9" ht="15.75" customHeight="1">
      <c r="A664" s="2345"/>
      <c r="B664" s="2345"/>
      <c r="C664" s="2345"/>
      <c r="D664" s="2345"/>
      <c r="E664" s="2345"/>
      <c r="F664" s="2345"/>
      <c r="G664" s="2345"/>
      <c r="H664" s="2345"/>
      <c r="I664" s="2345"/>
    </row>
    <row r="665" spans="1:9" ht="15.75" customHeight="1">
      <c r="A665" s="2345"/>
      <c r="B665" s="2345"/>
      <c r="C665" s="2345"/>
      <c r="D665" s="2345"/>
      <c r="E665" s="2345"/>
      <c r="F665" s="2345"/>
      <c r="G665" s="2345"/>
      <c r="H665" s="2345"/>
      <c r="I665" s="2345"/>
    </row>
    <row r="666" spans="1:9" ht="15.75" customHeight="1">
      <c r="A666" s="2345"/>
      <c r="B666" s="2345"/>
      <c r="C666" s="2345"/>
      <c r="D666" s="2345"/>
      <c r="E666" s="2345"/>
      <c r="F666" s="2345"/>
      <c r="G666" s="2345"/>
      <c r="H666" s="2345"/>
      <c r="I666" s="2345"/>
    </row>
    <row r="667" spans="1:9" ht="15.75" customHeight="1">
      <c r="A667" s="2345"/>
      <c r="B667" s="2345"/>
      <c r="C667" s="2345"/>
      <c r="D667" s="2345"/>
      <c r="E667" s="2345"/>
      <c r="F667" s="2345"/>
      <c r="G667" s="2345"/>
      <c r="H667" s="2345"/>
      <c r="I667" s="2345"/>
    </row>
    <row r="668" spans="1:9" ht="15.75" customHeight="1">
      <c r="A668" s="2345"/>
      <c r="B668" s="2345"/>
      <c r="C668" s="2345"/>
      <c r="D668" s="2345"/>
      <c r="E668" s="2345"/>
      <c r="F668" s="2345"/>
      <c r="G668" s="2345"/>
      <c r="H668" s="2345"/>
      <c r="I668" s="2345"/>
    </row>
    <row r="669" spans="1:9" ht="15.75" customHeight="1">
      <c r="A669" s="2345"/>
      <c r="B669" s="2345"/>
      <c r="C669" s="2345"/>
      <c r="D669" s="2345"/>
      <c r="E669" s="2345"/>
      <c r="F669" s="2345"/>
      <c r="G669" s="2345"/>
      <c r="H669" s="2345"/>
      <c r="I669" s="2345"/>
    </row>
    <row r="670" spans="1:9" ht="15.75" customHeight="1">
      <c r="A670" s="2345"/>
      <c r="B670" s="2345"/>
      <c r="C670" s="2345"/>
      <c r="D670" s="2345"/>
      <c r="E670" s="2345"/>
      <c r="F670" s="2345"/>
      <c r="G670" s="2345"/>
      <c r="H670" s="2345"/>
      <c r="I670" s="2345"/>
    </row>
    <row r="671" spans="1:9" ht="15.75" customHeight="1">
      <c r="A671" s="2345"/>
      <c r="B671" s="2345"/>
      <c r="C671" s="2345"/>
      <c r="D671" s="2345"/>
      <c r="E671" s="2345"/>
      <c r="F671" s="2345"/>
      <c r="G671" s="2345"/>
      <c r="H671" s="2345"/>
      <c r="I671" s="2345"/>
    </row>
    <row r="672" spans="1:9" ht="15.75" customHeight="1">
      <c r="A672" s="2345"/>
      <c r="B672" s="2345"/>
      <c r="C672" s="2345"/>
      <c r="D672" s="2345"/>
      <c r="E672" s="2345"/>
      <c r="F672" s="2345"/>
      <c r="G672" s="2345"/>
      <c r="H672" s="2345"/>
      <c r="I672" s="2345"/>
    </row>
    <row r="673" spans="1:9" ht="15.75" customHeight="1">
      <c r="A673" s="2345"/>
      <c r="B673" s="2345"/>
      <c r="C673" s="2345"/>
      <c r="D673" s="2345"/>
      <c r="E673" s="2345"/>
      <c r="F673" s="2345"/>
      <c r="G673" s="2345"/>
      <c r="H673" s="2345"/>
      <c r="I673" s="2345"/>
    </row>
    <row r="674" spans="1:9" ht="15.75" customHeight="1">
      <c r="A674" s="2345"/>
      <c r="B674" s="2345"/>
      <c r="C674" s="2345"/>
      <c r="D674" s="2345"/>
      <c r="E674" s="2345"/>
      <c r="F674" s="2345"/>
      <c r="G674" s="2345"/>
      <c r="H674" s="2345"/>
      <c r="I674" s="2345"/>
    </row>
    <row r="675" spans="1:9" ht="15.75" customHeight="1">
      <c r="A675" s="2345"/>
      <c r="B675" s="2345"/>
      <c r="C675" s="2345"/>
      <c r="D675" s="2345"/>
      <c r="E675" s="2345"/>
      <c r="F675" s="2345"/>
      <c r="G675" s="2345"/>
      <c r="H675" s="2345"/>
      <c r="I675" s="2345"/>
    </row>
    <row r="676" spans="1:9" ht="15.75" customHeight="1">
      <c r="A676" s="2345"/>
      <c r="B676" s="2345"/>
      <c r="C676" s="2345"/>
      <c r="D676" s="2345"/>
      <c r="E676" s="2345"/>
      <c r="F676" s="2345"/>
      <c r="G676" s="2345"/>
      <c r="H676" s="2345"/>
      <c r="I676" s="2345"/>
    </row>
    <row r="677" spans="1:9" ht="15.75" customHeight="1">
      <c r="A677" s="2345"/>
      <c r="B677" s="2345"/>
      <c r="C677" s="2345"/>
      <c r="D677" s="2345"/>
      <c r="E677" s="2345"/>
      <c r="F677" s="2345"/>
      <c r="G677" s="2345"/>
      <c r="H677" s="2345"/>
      <c r="I677" s="2345"/>
    </row>
    <row r="678" spans="1:9" ht="15.75" customHeight="1">
      <c r="A678" s="2345"/>
      <c r="B678" s="2345"/>
      <c r="C678" s="2345"/>
      <c r="D678" s="2345"/>
      <c r="E678" s="2345"/>
      <c r="F678" s="2345"/>
      <c r="G678" s="2345"/>
      <c r="H678" s="2345"/>
      <c r="I678" s="2345"/>
    </row>
    <row r="679" spans="1:9" ht="15.75" customHeight="1">
      <c r="A679" s="2345"/>
      <c r="B679" s="2345"/>
      <c r="C679" s="2345"/>
      <c r="D679" s="2345"/>
      <c r="E679" s="2345"/>
      <c r="F679" s="2345"/>
      <c r="G679" s="2345"/>
      <c r="H679" s="2345"/>
      <c r="I679" s="2345"/>
    </row>
    <row r="680" spans="1:9" ht="15.75" customHeight="1">
      <c r="A680" s="2345"/>
      <c r="B680" s="2345"/>
      <c r="C680" s="2345"/>
      <c r="D680" s="2345"/>
      <c r="E680" s="2345"/>
      <c r="F680" s="2345"/>
      <c r="G680" s="2345"/>
      <c r="H680" s="2345"/>
      <c r="I680" s="2345"/>
    </row>
    <row r="681" spans="1:9" ht="15.75" customHeight="1">
      <c r="A681" s="2345"/>
      <c r="B681" s="2345"/>
      <c r="C681" s="2345"/>
      <c r="D681" s="2345"/>
      <c r="E681" s="2345"/>
      <c r="F681" s="2345"/>
      <c r="G681" s="2345"/>
      <c r="H681" s="2345"/>
      <c r="I681" s="2345"/>
    </row>
    <row r="682" spans="1:9" ht="15.75" customHeight="1">
      <c r="A682" s="2345"/>
      <c r="B682" s="2345"/>
      <c r="C682" s="2345"/>
      <c r="D682" s="2345"/>
      <c r="E682" s="2345"/>
      <c r="F682" s="2345"/>
      <c r="G682" s="2345"/>
      <c r="H682" s="2345"/>
      <c r="I682" s="2345"/>
    </row>
    <row r="683" spans="1:9" ht="15.75" customHeight="1">
      <c r="A683" s="2345"/>
      <c r="B683" s="2345"/>
      <c r="C683" s="2345"/>
      <c r="D683" s="2345"/>
      <c r="E683" s="2345"/>
      <c r="F683" s="2345"/>
      <c r="G683" s="2345"/>
      <c r="H683" s="2345"/>
      <c r="I683" s="2345"/>
    </row>
    <row r="684" spans="1:9" ht="15.75" customHeight="1">
      <c r="A684" s="2345"/>
      <c r="B684" s="2345"/>
      <c r="C684" s="2345"/>
      <c r="D684" s="2345"/>
      <c r="E684" s="2345"/>
      <c r="F684" s="2345"/>
      <c r="G684" s="2345"/>
      <c r="H684" s="2345"/>
      <c r="I684" s="2345"/>
    </row>
    <row r="685" spans="1:9" ht="15.75" customHeight="1">
      <c r="A685" s="2345"/>
      <c r="B685" s="2345"/>
      <c r="C685" s="2345"/>
      <c r="D685" s="2345"/>
      <c r="E685" s="2345"/>
      <c r="F685" s="2345"/>
      <c r="G685" s="2345"/>
      <c r="H685" s="2345"/>
      <c r="I685" s="2345"/>
    </row>
    <row r="686" spans="1:9" ht="15.75" customHeight="1">
      <c r="A686" s="2345"/>
      <c r="B686" s="2345"/>
      <c r="C686" s="2345"/>
      <c r="D686" s="2345"/>
      <c r="E686" s="2345"/>
      <c r="F686" s="2345"/>
      <c r="G686" s="2345"/>
      <c r="H686" s="2345"/>
      <c r="I686" s="2345"/>
    </row>
    <row r="687" spans="1:9" ht="15.75" customHeight="1">
      <c r="A687" s="2345"/>
      <c r="B687" s="2345"/>
      <c r="C687" s="2345"/>
      <c r="D687" s="2345"/>
      <c r="E687" s="2345"/>
      <c r="F687" s="2345"/>
      <c r="G687" s="2345"/>
      <c r="H687" s="2345"/>
      <c r="I687" s="2345"/>
    </row>
    <row r="688" spans="1:9" ht="15.75" customHeight="1">
      <c r="A688" s="2345"/>
      <c r="B688" s="2345"/>
      <c r="C688" s="2345"/>
      <c r="D688" s="2345"/>
      <c r="E688" s="2345"/>
      <c r="F688" s="2345"/>
      <c r="G688" s="2345"/>
      <c r="H688" s="2345"/>
      <c r="I688" s="2345"/>
    </row>
    <row r="689" spans="1:9" ht="15.75" customHeight="1">
      <c r="A689" s="2345"/>
      <c r="B689" s="2345"/>
      <c r="C689" s="2345"/>
      <c r="D689" s="2345"/>
      <c r="E689" s="2345"/>
      <c r="F689" s="2345"/>
      <c r="G689" s="2345"/>
      <c r="H689" s="2345"/>
      <c r="I689" s="2345"/>
    </row>
    <row r="690" spans="1:9" ht="15.75" customHeight="1">
      <c r="A690" s="2345"/>
      <c r="B690" s="2345"/>
      <c r="C690" s="2345"/>
      <c r="D690" s="2345"/>
      <c r="E690" s="2345"/>
      <c r="F690" s="2345"/>
      <c r="G690" s="2345"/>
      <c r="H690" s="2345"/>
      <c r="I690" s="2345"/>
    </row>
    <row r="691" spans="1:9" ht="15.75" customHeight="1">
      <c r="A691" s="2345"/>
      <c r="B691" s="2345"/>
      <c r="C691" s="2345"/>
      <c r="D691" s="2345"/>
      <c r="E691" s="2345"/>
      <c r="F691" s="2345"/>
      <c r="G691" s="2345"/>
      <c r="H691" s="2345"/>
      <c r="I691" s="2345"/>
    </row>
    <row r="692" spans="1:9" ht="15.75" customHeight="1">
      <c r="A692" s="2345"/>
      <c r="B692" s="2345"/>
      <c r="C692" s="2345"/>
      <c r="D692" s="2345"/>
      <c r="E692" s="2345"/>
      <c r="F692" s="2345"/>
      <c r="G692" s="2345"/>
      <c r="H692" s="2345"/>
      <c r="I692" s="2345"/>
    </row>
    <row r="693" spans="1:9" ht="15.75" customHeight="1">
      <c r="A693" s="2345"/>
      <c r="B693" s="2345"/>
      <c r="C693" s="2345"/>
      <c r="D693" s="2345"/>
      <c r="E693" s="2345"/>
      <c r="F693" s="2345"/>
      <c r="G693" s="2345"/>
      <c r="H693" s="2345"/>
      <c r="I693" s="2345"/>
    </row>
    <row r="694" spans="1:9" ht="15.75" customHeight="1">
      <c r="A694" s="2345"/>
      <c r="B694" s="2345"/>
      <c r="C694" s="2345"/>
      <c r="D694" s="2345"/>
      <c r="E694" s="2345"/>
      <c r="F694" s="2345"/>
      <c r="G694" s="2345"/>
      <c r="H694" s="2345"/>
      <c r="I694" s="2345"/>
    </row>
    <row r="695" spans="1:9" ht="15.75" customHeight="1">
      <c r="A695" s="2345"/>
      <c r="B695" s="2345"/>
      <c r="C695" s="2345"/>
      <c r="D695" s="2345"/>
      <c r="E695" s="2345"/>
      <c r="F695" s="2345"/>
      <c r="G695" s="2345"/>
      <c r="H695" s="2345"/>
      <c r="I695" s="2345"/>
    </row>
    <row r="696" spans="1:9" ht="15.75" customHeight="1">
      <c r="A696" s="2345"/>
      <c r="B696" s="2345"/>
      <c r="C696" s="2345"/>
      <c r="D696" s="2345"/>
      <c r="E696" s="2345"/>
      <c r="F696" s="2345"/>
      <c r="G696" s="2345"/>
      <c r="H696" s="2345"/>
      <c r="I696" s="2345"/>
    </row>
    <row r="697" spans="1:9" ht="15.75" customHeight="1">
      <c r="A697" s="2345"/>
      <c r="B697" s="2345"/>
      <c r="C697" s="2345"/>
      <c r="D697" s="2345"/>
      <c r="E697" s="2345"/>
      <c r="F697" s="2345"/>
      <c r="G697" s="2345"/>
      <c r="H697" s="2345"/>
      <c r="I697" s="2345"/>
    </row>
    <row r="698" spans="1:9" ht="15.75" customHeight="1">
      <c r="A698" s="2345"/>
      <c r="B698" s="2345"/>
      <c r="C698" s="2345"/>
      <c r="D698" s="2345"/>
      <c r="E698" s="2345"/>
      <c r="F698" s="2345"/>
      <c r="G698" s="2345"/>
      <c r="H698" s="2345"/>
      <c r="I698" s="2345"/>
    </row>
    <row r="699" spans="1:9" ht="15.75" customHeight="1">
      <c r="A699" s="2345"/>
      <c r="B699" s="2345"/>
      <c r="C699" s="2345"/>
      <c r="D699" s="2345"/>
      <c r="E699" s="2345"/>
      <c r="F699" s="2345"/>
      <c r="G699" s="2345"/>
      <c r="H699" s="2345"/>
      <c r="I699" s="2345"/>
    </row>
    <row r="700" spans="1:9" ht="15.75" customHeight="1">
      <c r="A700" s="2345"/>
      <c r="B700" s="2345"/>
      <c r="C700" s="2345"/>
      <c r="D700" s="2345"/>
      <c r="E700" s="2345"/>
      <c r="F700" s="2345"/>
      <c r="G700" s="2345"/>
      <c r="H700" s="2345"/>
      <c r="I700" s="2345"/>
    </row>
    <row r="701" spans="1:9" ht="15.75" customHeight="1">
      <c r="A701" s="2345"/>
      <c r="B701" s="2345"/>
      <c r="C701" s="2345"/>
      <c r="D701" s="2345"/>
      <c r="E701" s="2345"/>
      <c r="F701" s="2345"/>
      <c r="G701" s="2345"/>
      <c r="H701" s="2345"/>
      <c r="I701" s="2345"/>
    </row>
    <row r="702" spans="1:9" ht="15.75" customHeight="1">
      <c r="A702" s="2345"/>
      <c r="B702" s="2345"/>
      <c r="C702" s="2345"/>
      <c r="D702" s="2345"/>
      <c r="E702" s="2345"/>
      <c r="F702" s="2345"/>
      <c r="G702" s="2345"/>
      <c r="H702" s="2345"/>
      <c r="I702" s="2345"/>
    </row>
    <row r="703" spans="1:9" ht="15.75" customHeight="1">
      <c r="A703" s="2345"/>
      <c r="B703" s="2345"/>
      <c r="C703" s="2345"/>
      <c r="D703" s="2345"/>
      <c r="E703" s="2345"/>
      <c r="F703" s="2345"/>
      <c r="G703" s="2345"/>
      <c r="H703" s="2345"/>
      <c r="I703" s="2345"/>
    </row>
    <row r="704" spans="1:9" ht="15.75" customHeight="1">
      <c r="A704" s="2345"/>
      <c r="B704" s="2345"/>
      <c r="C704" s="2345"/>
      <c r="D704" s="2345"/>
      <c r="E704" s="2345"/>
      <c r="F704" s="2345"/>
      <c r="G704" s="2345"/>
      <c r="H704" s="2345"/>
      <c r="I704" s="2345"/>
    </row>
    <row r="705" spans="1:9" ht="15.75" customHeight="1">
      <c r="A705" s="2345"/>
      <c r="B705" s="2345"/>
      <c r="C705" s="2345"/>
      <c r="D705" s="2345"/>
      <c r="E705" s="2345"/>
      <c r="F705" s="2345"/>
      <c r="G705" s="2345"/>
      <c r="H705" s="2345"/>
      <c r="I705" s="2345"/>
    </row>
    <row r="706" spans="1:9" ht="15.75" customHeight="1">
      <c r="A706" s="2345"/>
      <c r="B706" s="2345"/>
      <c r="C706" s="2345"/>
      <c r="D706" s="2345"/>
      <c r="E706" s="2345"/>
      <c r="F706" s="2345"/>
      <c r="G706" s="2345"/>
      <c r="H706" s="2345"/>
      <c r="I706" s="2345"/>
    </row>
    <row r="707" spans="1:9" ht="15.75" customHeight="1">
      <c r="A707" s="2345"/>
      <c r="B707" s="2345"/>
      <c r="C707" s="2345"/>
      <c r="D707" s="2345"/>
      <c r="E707" s="2345"/>
      <c r="F707" s="2345"/>
      <c r="G707" s="2345"/>
      <c r="H707" s="2345"/>
      <c r="I707" s="2345"/>
    </row>
    <row r="708" spans="1:9" ht="15.75" customHeight="1">
      <c r="A708" s="2345"/>
      <c r="B708" s="2345"/>
      <c r="C708" s="2345"/>
      <c r="D708" s="2345"/>
      <c r="E708" s="2345"/>
      <c r="F708" s="2345"/>
      <c r="G708" s="2345"/>
      <c r="H708" s="2345"/>
      <c r="I708" s="2345"/>
    </row>
    <row r="709" spans="1:9" ht="15.75" customHeight="1">
      <c r="A709" s="2345"/>
      <c r="B709" s="2345"/>
      <c r="C709" s="2345"/>
      <c r="D709" s="2345"/>
      <c r="E709" s="2345"/>
      <c r="F709" s="2345"/>
      <c r="G709" s="2345"/>
      <c r="H709" s="2345"/>
      <c r="I709" s="2345"/>
    </row>
    <row r="710" spans="1:9" ht="15.75" customHeight="1">
      <c r="A710" s="2345"/>
      <c r="B710" s="2345"/>
      <c r="C710" s="2345"/>
      <c r="D710" s="2345"/>
      <c r="E710" s="2345"/>
      <c r="F710" s="2345"/>
      <c r="G710" s="2345"/>
      <c r="H710" s="2345"/>
      <c r="I710" s="2345"/>
    </row>
    <row r="711" spans="1:9" ht="15.75" customHeight="1">
      <c r="A711" s="2345"/>
      <c r="B711" s="2345"/>
      <c r="C711" s="2345"/>
      <c r="D711" s="2345"/>
      <c r="E711" s="2345"/>
      <c r="F711" s="2345"/>
      <c r="G711" s="2345"/>
      <c r="H711" s="2345"/>
      <c r="I711" s="2345"/>
    </row>
    <row r="712" spans="1:9" ht="15.75" customHeight="1">
      <c r="A712" s="2345"/>
      <c r="B712" s="2345"/>
      <c r="C712" s="2345"/>
      <c r="D712" s="2345"/>
      <c r="E712" s="2345"/>
      <c r="F712" s="2345"/>
      <c r="G712" s="2345"/>
      <c r="H712" s="2345"/>
      <c r="I712" s="2345"/>
    </row>
    <row r="713" spans="1:9" ht="15.75" customHeight="1">
      <c r="A713" s="2345"/>
      <c r="B713" s="2345"/>
      <c r="C713" s="2345"/>
      <c r="D713" s="2345"/>
      <c r="E713" s="2345"/>
      <c r="F713" s="2345"/>
      <c r="G713" s="2345"/>
      <c r="H713" s="2345"/>
      <c r="I713" s="2345"/>
    </row>
    <row r="714" spans="1:9" ht="15.75" customHeight="1">
      <c r="A714" s="2345"/>
      <c r="B714" s="2345"/>
      <c r="C714" s="2345"/>
      <c r="D714" s="2345"/>
      <c r="E714" s="2345"/>
      <c r="F714" s="2345"/>
      <c r="G714" s="2345"/>
      <c r="H714" s="2345"/>
      <c r="I714" s="2345"/>
    </row>
    <row r="715" spans="1:9" ht="15.75" customHeight="1">
      <c r="A715" s="2345"/>
      <c r="B715" s="2345"/>
      <c r="C715" s="2345"/>
      <c r="D715" s="2345"/>
      <c r="E715" s="2345"/>
      <c r="F715" s="2345"/>
      <c r="G715" s="2345"/>
      <c r="H715" s="2345"/>
      <c r="I715" s="2345"/>
    </row>
    <row r="716" spans="1:9" ht="15.75" customHeight="1">
      <c r="A716" s="2345"/>
      <c r="B716" s="2345"/>
      <c r="C716" s="2345"/>
      <c r="D716" s="2345"/>
      <c r="E716" s="2345"/>
      <c r="F716" s="2345"/>
      <c r="G716" s="2345"/>
      <c r="H716" s="2345"/>
      <c r="I716" s="2345"/>
    </row>
    <row r="717" spans="1:9" ht="15.75" customHeight="1">
      <c r="A717" s="2345"/>
      <c r="B717" s="2345"/>
      <c r="C717" s="2345"/>
      <c r="D717" s="2345"/>
      <c r="E717" s="2345"/>
      <c r="F717" s="2345"/>
      <c r="G717" s="2345"/>
      <c r="H717" s="2345"/>
      <c r="I717" s="2345"/>
    </row>
    <row r="718" spans="1:9" ht="15.75" customHeight="1">
      <c r="A718" s="2345"/>
      <c r="B718" s="2345"/>
      <c r="C718" s="2345"/>
      <c r="D718" s="2345"/>
      <c r="E718" s="2345"/>
      <c r="F718" s="2345"/>
      <c r="G718" s="2345"/>
      <c r="H718" s="2345"/>
      <c r="I718" s="2345"/>
    </row>
    <row r="719" spans="1:9" ht="15.75" customHeight="1">
      <c r="A719" s="2345"/>
      <c r="B719" s="2345"/>
      <c r="C719" s="2345"/>
      <c r="D719" s="2345"/>
      <c r="E719" s="2345"/>
      <c r="F719" s="2345"/>
      <c r="G719" s="2345"/>
      <c r="H719" s="2345"/>
      <c r="I719" s="2345"/>
    </row>
    <row r="720" spans="1:9" ht="15.75" customHeight="1">
      <c r="A720" s="2345"/>
      <c r="B720" s="2345"/>
      <c r="C720" s="2345"/>
      <c r="D720" s="2345"/>
      <c r="E720" s="2345"/>
      <c r="F720" s="2345"/>
      <c r="G720" s="2345"/>
      <c r="H720" s="2345"/>
      <c r="I720" s="2345"/>
    </row>
    <row r="721" spans="1:9" ht="15.75" customHeight="1">
      <c r="A721" s="2345"/>
      <c r="B721" s="2345"/>
      <c r="C721" s="2345"/>
      <c r="D721" s="2345"/>
      <c r="E721" s="2345"/>
      <c r="F721" s="2345"/>
      <c r="G721" s="2345"/>
      <c r="H721" s="2345"/>
      <c r="I721" s="2345"/>
    </row>
    <row r="722" spans="1:9" ht="15.75" customHeight="1">
      <c r="A722" s="2345"/>
      <c r="B722" s="2345"/>
      <c r="C722" s="2345"/>
      <c r="D722" s="2345"/>
      <c r="E722" s="2345"/>
      <c r="F722" s="2345"/>
      <c r="G722" s="2345"/>
      <c r="H722" s="2345"/>
      <c r="I722" s="2345"/>
    </row>
    <row r="723" spans="1:9" ht="15.75" customHeight="1">
      <c r="A723" s="2345"/>
      <c r="B723" s="2345"/>
      <c r="C723" s="2345"/>
      <c r="D723" s="2345"/>
      <c r="E723" s="2345"/>
      <c r="F723" s="2345"/>
      <c r="G723" s="2345"/>
      <c r="H723" s="2345"/>
      <c r="I723" s="2345"/>
    </row>
    <row r="724" spans="1:9" ht="15.75" customHeight="1">
      <c r="A724" s="2345"/>
      <c r="B724" s="2345"/>
      <c r="C724" s="2345"/>
      <c r="D724" s="2345"/>
      <c r="E724" s="2345"/>
      <c r="F724" s="2345"/>
      <c r="G724" s="2345"/>
      <c r="H724" s="2345"/>
      <c r="I724" s="2345"/>
    </row>
    <row r="725" spans="1:9" ht="15.75" customHeight="1">
      <c r="A725" s="2345"/>
      <c r="B725" s="2345"/>
      <c r="C725" s="2345"/>
      <c r="D725" s="2345"/>
      <c r="E725" s="2345"/>
      <c r="F725" s="2345"/>
      <c r="G725" s="2345"/>
      <c r="H725" s="2345"/>
      <c r="I725" s="2345"/>
    </row>
    <row r="726" spans="1:9" ht="15.75" customHeight="1">
      <c r="A726" s="2345"/>
      <c r="B726" s="2345"/>
      <c r="C726" s="2345"/>
      <c r="D726" s="2345"/>
      <c r="E726" s="2345"/>
      <c r="F726" s="2345"/>
      <c r="G726" s="2345"/>
      <c r="H726" s="2345"/>
      <c r="I726" s="2345"/>
    </row>
    <row r="727" spans="1:9" ht="15.75" customHeight="1">
      <c r="A727" s="2345"/>
      <c r="B727" s="2345"/>
      <c r="C727" s="2345"/>
      <c r="D727" s="2345"/>
      <c r="E727" s="2345"/>
      <c r="F727" s="2345"/>
      <c r="G727" s="2345"/>
      <c r="H727" s="2345"/>
      <c r="I727" s="2345"/>
    </row>
    <row r="728" spans="1:9" ht="15.75" customHeight="1">
      <c r="A728" s="2345"/>
      <c r="B728" s="2345"/>
      <c r="C728" s="2345"/>
      <c r="D728" s="2345"/>
      <c r="E728" s="2345"/>
      <c r="F728" s="2345"/>
      <c r="G728" s="2345"/>
      <c r="H728" s="2345"/>
      <c r="I728" s="2345"/>
    </row>
    <row r="729" spans="1:9" ht="15.75" customHeight="1">
      <c r="A729" s="2345"/>
      <c r="B729" s="2345"/>
      <c r="C729" s="2345"/>
      <c r="D729" s="2345"/>
      <c r="E729" s="2345"/>
      <c r="F729" s="2345"/>
      <c r="G729" s="2345"/>
      <c r="H729" s="2345"/>
      <c r="I729" s="2345"/>
    </row>
    <row r="730" spans="1:9" ht="15.75" customHeight="1">
      <c r="A730" s="2345"/>
      <c r="B730" s="2345"/>
      <c r="C730" s="2345"/>
      <c r="D730" s="2345"/>
      <c r="E730" s="2345"/>
      <c r="F730" s="2345"/>
      <c r="G730" s="2345"/>
      <c r="H730" s="2345"/>
      <c r="I730" s="2345"/>
    </row>
    <row r="731" spans="1:9" ht="15.75" customHeight="1">
      <c r="A731" s="2345"/>
      <c r="B731" s="2345"/>
      <c r="C731" s="2345"/>
      <c r="D731" s="2345"/>
      <c r="E731" s="2345"/>
      <c r="F731" s="2345"/>
      <c r="G731" s="2345"/>
      <c r="H731" s="2345"/>
      <c r="I731" s="2345"/>
    </row>
    <row r="732" spans="1:9" ht="15.75" customHeight="1">
      <c r="A732" s="2345"/>
      <c r="B732" s="2345"/>
      <c r="C732" s="2345"/>
      <c r="D732" s="2345"/>
      <c r="E732" s="2345"/>
      <c r="F732" s="2345"/>
      <c r="G732" s="2345"/>
      <c r="H732" s="2345"/>
      <c r="I732" s="2345"/>
    </row>
    <row r="733" spans="1:9" ht="15.75" customHeight="1">
      <c r="A733" s="2345"/>
      <c r="B733" s="2345"/>
      <c r="C733" s="2345"/>
      <c r="D733" s="2345"/>
      <c r="E733" s="2345"/>
      <c r="F733" s="2345"/>
      <c r="G733" s="2345"/>
      <c r="H733" s="2345"/>
      <c r="I733" s="2345"/>
    </row>
    <row r="734" spans="1:9" ht="15.75" customHeight="1">
      <c r="A734" s="2345"/>
      <c r="B734" s="2345"/>
      <c r="C734" s="2345"/>
      <c r="D734" s="2345"/>
      <c r="E734" s="2345"/>
      <c r="F734" s="2345"/>
      <c r="G734" s="2345"/>
      <c r="H734" s="2345"/>
      <c r="I734" s="2345"/>
    </row>
    <row r="735" spans="1:9" ht="15.75" customHeight="1">
      <c r="A735" s="2345"/>
      <c r="B735" s="2345"/>
      <c r="C735" s="2345"/>
      <c r="D735" s="2345"/>
      <c r="E735" s="2345"/>
      <c r="F735" s="2345"/>
      <c r="G735" s="2345"/>
      <c r="H735" s="2345"/>
      <c r="I735" s="2345"/>
    </row>
    <row r="736" spans="1:9" ht="15.75" customHeight="1">
      <c r="A736" s="2345"/>
      <c r="B736" s="2345"/>
      <c r="C736" s="2345"/>
      <c r="D736" s="2345"/>
      <c r="E736" s="2345"/>
      <c r="F736" s="2345"/>
      <c r="G736" s="2345"/>
      <c r="H736" s="2345"/>
      <c r="I736" s="2345"/>
    </row>
    <row r="737" spans="1:9" ht="15.75" customHeight="1">
      <c r="A737" s="2345"/>
      <c r="B737" s="2345"/>
      <c r="C737" s="2345"/>
      <c r="D737" s="2345"/>
      <c r="E737" s="2345"/>
      <c r="F737" s="2345"/>
      <c r="G737" s="2345"/>
      <c r="H737" s="2345"/>
      <c r="I737" s="2345"/>
    </row>
    <row r="738" spans="1:9" ht="15.75" customHeight="1">
      <c r="A738" s="2345"/>
      <c r="B738" s="2345"/>
      <c r="C738" s="2345"/>
      <c r="D738" s="2345"/>
      <c r="E738" s="2345"/>
      <c r="F738" s="2345"/>
      <c r="G738" s="2345"/>
      <c r="H738" s="2345"/>
      <c r="I738" s="2345"/>
    </row>
    <row r="739" spans="1:9" ht="15.75" customHeight="1">
      <c r="A739" s="2345"/>
      <c r="B739" s="2345"/>
      <c r="C739" s="2345"/>
      <c r="D739" s="2345"/>
      <c r="E739" s="2345"/>
      <c r="F739" s="2345"/>
      <c r="G739" s="2345"/>
      <c r="H739" s="2345"/>
      <c r="I739" s="2345"/>
    </row>
    <row r="740" spans="1:9" ht="15.75" customHeight="1">
      <c r="A740" s="2345"/>
      <c r="B740" s="2345"/>
      <c r="C740" s="2345"/>
      <c r="D740" s="2345"/>
      <c r="E740" s="2345"/>
      <c r="F740" s="2345"/>
      <c r="G740" s="2345"/>
      <c r="H740" s="2345"/>
      <c r="I740" s="2345"/>
    </row>
    <row r="741" spans="1:9" ht="15.75" customHeight="1">
      <c r="A741" s="2345"/>
      <c r="B741" s="2345"/>
      <c r="C741" s="2345"/>
      <c r="D741" s="2345"/>
      <c r="E741" s="2345"/>
      <c r="F741" s="2345"/>
      <c r="G741" s="2345"/>
      <c r="H741" s="2345"/>
      <c r="I741" s="2345"/>
    </row>
    <row r="742" spans="1:9" ht="15.75" customHeight="1">
      <c r="A742" s="2345"/>
      <c r="B742" s="2345"/>
      <c r="C742" s="2345"/>
      <c r="D742" s="2345"/>
      <c r="E742" s="2345"/>
      <c r="F742" s="2345"/>
      <c r="G742" s="2345"/>
      <c r="H742" s="2345"/>
      <c r="I742" s="2345"/>
    </row>
    <row r="743" spans="1:9" ht="15.75" customHeight="1">
      <c r="A743" s="2345"/>
      <c r="B743" s="2345"/>
      <c r="C743" s="2345"/>
      <c r="D743" s="2345"/>
      <c r="E743" s="2345"/>
      <c r="F743" s="2345"/>
      <c r="G743" s="2345"/>
      <c r="H743" s="2345"/>
      <c r="I743" s="2345"/>
    </row>
    <row r="744" spans="1:9" ht="15.75" customHeight="1">
      <c r="A744" s="2345"/>
      <c r="B744" s="2345"/>
      <c r="C744" s="2345"/>
      <c r="D744" s="2345"/>
      <c r="E744" s="2345"/>
      <c r="F744" s="2345"/>
      <c r="G744" s="2345"/>
      <c r="H744" s="2345"/>
      <c r="I744" s="2345"/>
    </row>
    <row r="745" spans="1:9" ht="15.75" customHeight="1">
      <c r="A745" s="2345"/>
      <c r="B745" s="2345"/>
      <c r="C745" s="2345"/>
      <c r="D745" s="2345"/>
      <c r="E745" s="2345"/>
      <c r="F745" s="2345"/>
      <c r="G745" s="2345"/>
      <c r="H745" s="2345"/>
      <c r="I745" s="2345"/>
    </row>
    <row r="746" spans="1:9" ht="15.75" customHeight="1">
      <c r="A746" s="2345"/>
      <c r="B746" s="2345"/>
      <c r="C746" s="2345"/>
      <c r="D746" s="2345"/>
      <c r="E746" s="2345"/>
      <c r="F746" s="2345"/>
      <c r="G746" s="2345"/>
      <c r="H746" s="2345"/>
      <c r="I746" s="2345"/>
    </row>
    <row r="747" spans="1:9" ht="15.75" customHeight="1">
      <c r="A747" s="2345"/>
      <c r="B747" s="2345"/>
      <c r="C747" s="2345"/>
      <c r="D747" s="2345"/>
      <c r="E747" s="2345"/>
      <c r="F747" s="2345"/>
      <c r="G747" s="2345"/>
      <c r="H747" s="2345"/>
      <c r="I747" s="2345"/>
    </row>
    <row r="748" spans="1:9" ht="15.75" customHeight="1">
      <c r="A748" s="2345"/>
      <c r="B748" s="2345"/>
      <c r="C748" s="2345"/>
      <c r="D748" s="2345"/>
      <c r="E748" s="2345"/>
      <c r="F748" s="2345"/>
      <c r="G748" s="2345"/>
      <c r="H748" s="2345"/>
      <c r="I748" s="2345"/>
    </row>
    <row r="749" spans="1:9" ht="15.75" customHeight="1">
      <c r="A749" s="2345"/>
      <c r="B749" s="2345"/>
      <c r="C749" s="2345"/>
      <c r="D749" s="2345"/>
      <c r="E749" s="2345"/>
      <c r="F749" s="2345"/>
      <c r="G749" s="2345"/>
      <c r="H749" s="2345"/>
      <c r="I749" s="2345"/>
    </row>
    <row r="750" spans="1:9" ht="15.75" customHeight="1">
      <c r="A750" s="2345"/>
      <c r="B750" s="2345"/>
      <c r="C750" s="2345"/>
      <c r="D750" s="2345"/>
      <c r="E750" s="2345"/>
      <c r="F750" s="2345"/>
      <c r="G750" s="2345"/>
      <c r="H750" s="2345"/>
      <c r="I750" s="2345"/>
    </row>
    <row r="751" spans="1:9" ht="15.75" customHeight="1">
      <c r="A751" s="2345"/>
      <c r="B751" s="2345"/>
      <c r="C751" s="2345"/>
      <c r="D751" s="2345"/>
      <c r="E751" s="2345"/>
      <c r="F751" s="2345"/>
      <c r="G751" s="2345"/>
      <c r="H751" s="2345"/>
      <c r="I751" s="2345"/>
    </row>
    <row r="752" spans="1:9" ht="15.75" customHeight="1">
      <c r="A752" s="2345"/>
      <c r="B752" s="2345"/>
      <c r="C752" s="2345"/>
      <c r="D752" s="2345"/>
      <c r="E752" s="2345"/>
      <c r="F752" s="2345"/>
      <c r="G752" s="2345"/>
      <c r="H752" s="2345"/>
      <c r="I752" s="2345"/>
    </row>
    <row r="753" spans="1:9" ht="15.75" customHeight="1">
      <c r="A753" s="2345"/>
      <c r="B753" s="2345"/>
      <c r="C753" s="2345"/>
      <c r="D753" s="2345"/>
      <c r="E753" s="2345"/>
      <c r="F753" s="2345"/>
      <c r="G753" s="2345"/>
      <c r="H753" s="2345"/>
      <c r="I753" s="2345"/>
    </row>
    <row r="754" spans="1:9" ht="15.75" customHeight="1">
      <c r="A754" s="2345"/>
      <c r="B754" s="2345"/>
      <c r="C754" s="2345"/>
      <c r="D754" s="2345"/>
      <c r="E754" s="2345"/>
      <c r="F754" s="2345"/>
      <c r="G754" s="2345"/>
      <c r="H754" s="2345"/>
      <c r="I754" s="2345"/>
    </row>
    <row r="755" spans="1:9" ht="15.75" customHeight="1">
      <c r="A755" s="2345"/>
      <c r="B755" s="2345"/>
      <c r="C755" s="2345"/>
      <c r="D755" s="2345"/>
      <c r="E755" s="2345"/>
      <c r="F755" s="2345"/>
      <c r="G755" s="2345"/>
      <c r="H755" s="2345"/>
      <c r="I755" s="2345"/>
    </row>
    <row r="756" spans="1:9" ht="15.75" customHeight="1">
      <c r="A756" s="2345"/>
      <c r="B756" s="2345"/>
      <c r="C756" s="2345"/>
      <c r="D756" s="2345"/>
      <c r="E756" s="2345"/>
      <c r="F756" s="2345"/>
      <c r="G756" s="2345"/>
      <c r="H756" s="2345"/>
      <c r="I756" s="2345"/>
    </row>
    <row r="757" spans="1:9" ht="15.75" customHeight="1">
      <c r="A757" s="2345"/>
      <c r="B757" s="2345"/>
      <c r="C757" s="2345"/>
      <c r="D757" s="2345"/>
      <c r="E757" s="2345"/>
      <c r="F757" s="2345"/>
      <c r="G757" s="2345"/>
      <c r="H757" s="2345"/>
      <c r="I757" s="2345"/>
    </row>
    <row r="758" spans="1:9" ht="15.75" customHeight="1">
      <c r="A758" s="2345"/>
      <c r="B758" s="2345"/>
      <c r="C758" s="2345"/>
      <c r="D758" s="2345"/>
      <c r="E758" s="2345"/>
      <c r="F758" s="2345"/>
      <c r="G758" s="2345"/>
      <c r="H758" s="2345"/>
      <c r="I758" s="2345"/>
    </row>
    <row r="759" spans="1:9" ht="15.75" customHeight="1">
      <c r="A759" s="2345"/>
      <c r="B759" s="2345"/>
      <c r="C759" s="2345"/>
      <c r="D759" s="2345"/>
      <c r="E759" s="2345"/>
      <c r="F759" s="2345"/>
      <c r="G759" s="2345"/>
      <c r="H759" s="2345"/>
      <c r="I759" s="2345"/>
    </row>
    <row r="760" spans="1:9" ht="15.75" customHeight="1">
      <c r="A760" s="2345"/>
      <c r="B760" s="2345"/>
      <c r="C760" s="2345"/>
      <c r="D760" s="2345"/>
      <c r="E760" s="2345"/>
      <c r="F760" s="2345"/>
      <c r="G760" s="2345"/>
      <c r="H760" s="2345"/>
      <c r="I760" s="2345"/>
    </row>
    <row r="761" spans="1:9" ht="15.75" customHeight="1">
      <c r="A761" s="2345"/>
      <c r="B761" s="2345"/>
      <c r="C761" s="2345"/>
      <c r="D761" s="2345"/>
      <c r="E761" s="2345"/>
      <c r="F761" s="2345"/>
      <c r="G761" s="2345"/>
      <c r="H761" s="2345"/>
      <c r="I761" s="2345"/>
    </row>
    <row r="762" spans="1:9" ht="15.75" customHeight="1">
      <c r="A762" s="2345"/>
      <c r="B762" s="2345"/>
      <c r="C762" s="2345"/>
      <c r="D762" s="2345"/>
      <c r="E762" s="2345"/>
      <c r="F762" s="2345"/>
      <c r="G762" s="2345"/>
      <c r="H762" s="2345"/>
      <c r="I762" s="2345"/>
    </row>
    <row r="763" spans="1:9" ht="15.75" customHeight="1">
      <c r="A763" s="2345"/>
      <c r="B763" s="2345"/>
      <c r="C763" s="2345"/>
      <c r="D763" s="2345"/>
      <c r="E763" s="2345"/>
      <c r="F763" s="2345"/>
      <c r="G763" s="2345"/>
      <c r="H763" s="2345"/>
      <c r="I763" s="2345"/>
    </row>
    <row r="764" spans="1:9" ht="15.75" customHeight="1">
      <c r="A764" s="2345"/>
      <c r="B764" s="2345"/>
      <c r="C764" s="2345"/>
      <c r="D764" s="2345"/>
      <c r="E764" s="2345"/>
      <c r="F764" s="2345"/>
      <c r="G764" s="2345"/>
      <c r="H764" s="2345"/>
      <c r="I764" s="2345"/>
    </row>
    <row r="765" spans="1:9" ht="15.75" customHeight="1">
      <c r="A765" s="2345"/>
      <c r="B765" s="2345"/>
      <c r="C765" s="2345"/>
      <c r="D765" s="2345"/>
      <c r="E765" s="2345"/>
      <c r="F765" s="2345"/>
      <c r="G765" s="2345"/>
      <c r="H765" s="2345"/>
      <c r="I765" s="2345"/>
    </row>
    <row r="766" spans="1:9" ht="15.75" customHeight="1">
      <c r="A766" s="2345"/>
      <c r="B766" s="2345"/>
      <c r="C766" s="2345"/>
      <c r="D766" s="2345"/>
      <c r="E766" s="2345"/>
      <c r="F766" s="2345"/>
      <c r="G766" s="2345"/>
      <c r="H766" s="2345"/>
      <c r="I766" s="2345"/>
    </row>
    <row r="767" spans="1:9" ht="15.75" customHeight="1">
      <c r="A767" s="2345"/>
      <c r="B767" s="2345"/>
      <c r="C767" s="2345"/>
      <c r="D767" s="2345"/>
      <c r="E767" s="2345"/>
      <c r="F767" s="2345"/>
      <c r="G767" s="2345"/>
      <c r="H767" s="2345"/>
      <c r="I767" s="2345"/>
    </row>
    <row r="768" spans="1:9" ht="15.75" customHeight="1">
      <c r="A768" s="2345"/>
      <c r="B768" s="2345"/>
      <c r="C768" s="2345"/>
      <c r="D768" s="2345"/>
      <c r="E768" s="2345"/>
      <c r="F768" s="2345"/>
      <c r="G768" s="2345"/>
      <c r="H768" s="2345"/>
      <c r="I768" s="2345"/>
    </row>
    <row r="769" spans="1:9" ht="15.75" customHeight="1">
      <c r="A769" s="2345"/>
      <c r="B769" s="2345"/>
      <c r="C769" s="2345"/>
      <c r="D769" s="2345"/>
      <c r="E769" s="2345"/>
      <c r="F769" s="2345"/>
      <c r="G769" s="2345"/>
      <c r="H769" s="2345"/>
      <c r="I769" s="2345"/>
    </row>
    <row r="770" spans="1:9" ht="15.75" customHeight="1">
      <c r="A770" s="2345"/>
      <c r="B770" s="2345"/>
      <c r="C770" s="2345"/>
      <c r="D770" s="2345"/>
      <c r="E770" s="2345"/>
      <c r="F770" s="2345"/>
      <c r="G770" s="2345"/>
      <c r="H770" s="2345"/>
      <c r="I770" s="2345"/>
    </row>
    <row r="771" spans="1:9" ht="15.75" customHeight="1">
      <c r="A771" s="2345"/>
      <c r="B771" s="2345"/>
      <c r="C771" s="2345"/>
      <c r="D771" s="2345"/>
      <c r="E771" s="2345"/>
      <c r="F771" s="2345"/>
      <c r="G771" s="2345"/>
      <c r="H771" s="2345"/>
      <c r="I771" s="2345"/>
    </row>
    <row r="772" spans="1:9" ht="15.75" customHeight="1">
      <c r="A772" s="2345"/>
      <c r="B772" s="2345"/>
      <c r="C772" s="2345"/>
      <c r="D772" s="2345"/>
      <c r="E772" s="2345"/>
      <c r="F772" s="2345"/>
      <c r="G772" s="2345"/>
      <c r="H772" s="2345"/>
      <c r="I772" s="2345"/>
    </row>
    <row r="773" spans="1:9" ht="15.75" customHeight="1">
      <c r="A773" s="2345"/>
      <c r="B773" s="2345"/>
      <c r="C773" s="2345"/>
      <c r="D773" s="2345"/>
      <c r="E773" s="2345"/>
      <c r="F773" s="2345"/>
      <c r="G773" s="2345"/>
      <c r="H773" s="2345"/>
      <c r="I773" s="2345"/>
    </row>
    <row r="774" spans="1:9" ht="15.75" customHeight="1">
      <c r="A774" s="2345"/>
      <c r="B774" s="2345"/>
      <c r="C774" s="2345"/>
      <c r="D774" s="2345"/>
      <c r="E774" s="2345"/>
      <c r="F774" s="2345"/>
      <c r="G774" s="2345"/>
      <c r="H774" s="2345"/>
      <c r="I774" s="2345"/>
    </row>
    <row r="775" spans="1:9" ht="15.75" customHeight="1">
      <c r="A775" s="2345"/>
      <c r="B775" s="2345"/>
      <c r="C775" s="2345"/>
      <c r="D775" s="2345"/>
      <c r="E775" s="2345"/>
      <c r="F775" s="2345"/>
      <c r="G775" s="2345"/>
      <c r="H775" s="2345"/>
      <c r="I775" s="2345"/>
    </row>
    <row r="776" spans="1:9" ht="15.75" customHeight="1">
      <c r="A776" s="2345"/>
      <c r="B776" s="2345"/>
      <c r="C776" s="2345"/>
      <c r="D776" s="2345"/>
      <c r="E776" s="2345"/>
      <c r="F776" s="2345"/>
      <c r="G776" s="2345"/>
      <c r="H776" s="2345"/>
      <c r="I776" s="2345"/>
    </row>
    <row r="777" spans="1:9" ht="15.75" customHeight="1">
      <c r="A777" s="2345"/>
      <c r="B777" s="2345"/>
      <c r="C777" s="2345"/>
      <c r="D777" s="2345"/>
      <c r="E777" s="2345"/>
      <c r="F777" s="2345"/>
      <c r="G777" s="2345"/>
      <c r="H777" s="2345"/>
      <c r="I777" s="2345"/>
    </row>
    <row r="778" spans="1:9" ht="15.75" customHeight="1">
      <c r="A778" s="2345"/>
      <c r="B778" s="2345"/>
      <c r="C778" s="2345"/>
      <c r="D778" s="2345"/>
      <c r="E778" s="2345"/>
      <c r="F778" s="2345"/>
      <c r="G778" s="2345"/>
      <c r="H778" s="2345"/>
      <c r="I778" s="2345"/>
    </row>
    <row r="779" spans="1:9" ht="15.75" customHeight="1">
      <c r="A779" s="2345"/>
      <c r="B779" s="2345"/>
      <c r="C779" s="2345"/>
      <c r="D779" s="2345"/>
      <c r="E779" s="2345"/>
      <c r="F779" s="2345"/>
      <c r="G779" s="2345"/>
      <c r="H779" s="2345"/>
      <c r="I779" s="2345"/>
    </row>
    <row r="780" spans="1:9" ht="15.75" customHeight="1">
      <c r="A780" s="2345"/>
      <c r="B780" s="2345"/>
      <c r="C780" s="2345"/>
      <c r="D780" s="2345"/>
      <c r="E780" s="2345"/>
      <c r="F780" s="2345"/>
      <c r="G780" s="2345"/>
      <c r="H780" s="2345"/>
      <c r="I780" s="2345"/>
    </row>
    <row r="781" spans="1:9" ht="15.75" customHeight="1">
      <c r="A781" s="2345"/>
      <c r="B781" s="2345"/>
      <c r="C781" s="2345"/>
      <c r="D781" s="2345"/>
      <c r="E781" s="2345"/>
      <c r="F781" s="2345"/>
      <c r="G781" s="2345"/>
      <c r="H781" s="2345"/>
      <c r="I781" s="2345"/>
    </row>
    <row r="782" spans="1:9" ht="15.75" customHeight="1">
      <c r="A782" s="2345"/>
      <c r="B782" s="2345"/>
      <c r="C782" s="2345"/>
      <c r="D782" s="2345"/>
      <c r="E782" s="2345"/>
      <c r="F782" s="2345"/>
      <c r="G782" s="2345"/>
      <c r="H782" s="2345"/>
      <c r="I782" s="2345"/>
    </row>
    <row r="783" spans="1:9" ht="15.75" customHeight="1">
      <c r="A783" s="2345"/>
      <c r="B783" s="2345"/>
      <c r="C783" s="2345"/>
      <c r="D783" s="2345"/>
      <c r="E783" s="2345"/>
      <c r="F783" s="2345"/>
      <c r="G783" s="2345"/>
      <c r="H783" s="2345"/>
      <c r="I783" s="2345"/>
    </row>
    <row r="784" spans="1:9" ht="15.75" customHeight="1">
      <c r="A784" s="2345"/>
      <c r="B784" s="2345"/>
      <c r="C784" s="2345"/>
      <c r="D784" s="2345"/>
      <c r="E784" s="2345"/>
      <c r="F784" s="2345"/>
      <c r="G784" s="2345"/>
      <c r="H784" s="2345"/>
      <c r="I784" s="2345"/>
    </row>
    <row r="785" spans="1:9" ht="15.75" customHeight="1">
      <c r="A785" s="2345"/>
      <c r="B785" s="2345"/>
      <c r="C785" s="2345"/>
      <c r="D785" s="2345"/>
      <c r="E785" s="2345"/>
      <c r="F785" s="2345"/>
      <c r="G785" s="2345"/>
      <c r="H785" s="2345"/>
      <c r="I785" s="2345"/>
    </row>
    <row r="786" spans="1:9" ht="15.75" customHeight="1">
      <c r="A786" s="2345"/>
      <c r="B786" s="2345"/>
      <c r="C786" s="2345"/>
      <c r="D786" s="2345"/>
      <c r="E786" s="2345"/>
      <c r="F786" s="2345"/>
      <c r="G786" s="2345"/>
      <c r="H786" s="2345"/>
      <c r="I786" s="2345"/>
    </row>
    <row r="787" spans="1:9" ht="15.75" customHeight="1">
      <c r="A787" s="2345"/>
      <c r="B787" s="2345"/>
      <c r="C787" s="2345"/>
      <c r="D787" s="2345"/>
      <c r="E787" s="2345"/>
      <c r="F787" s="2345"/>
      <c r="G787" s="2345"/>
      <c r="H787" s="2345"/>
      <c r="I787" s="2345"/>
    </row>
    <row r="788" spans="1:9" ht="15.75" customHeight="1">
      <c r="A788" s="2345"/>
      <c r="B788" s="2345"/>
      <c r="C788" s="2345"/>
      <c r="D788" s="2345"/>
      <c r="E788" s="2345"/>
      <c r="F788" s="2345"/>
      <c r="G788" s="2345"/>
      <c r="H788" s="2345"/>
      <c r="I788" s="2345"/>
    </row>
    <row r="789" spans="1:9" ht="15.75" customHeight="1">
      <c r="A789" s="2345"/>
      <c r="B789" s="2345"/>
      <c r="C789" s="2345"/>
      <c r="D789" s="2345"/>
      <c r="E789" s="2345"/>
      <c r="F789" s="2345"/>
      <c r="G789" s="2345"/>
      <c r="H789" s="2345"/>
      <c r="I789" s="2345"/>
    </row>
    <row r="790" spans="1:9" ht="15.75" customHeight="1">
      <c r="A790" s="2345"/>
      <c r="B790" s="2345"/>
      <c r="C790" s="2345"/>
      <c r="D790" s="2345"/>
      <c r="E790" s="2345"/>
      <c r="F790" s="2345"/>
      <c r="G790" s="2345"/>
      <c r="H790" s="2345"/>
      <c r="I790" s="2345"/>
    </row>
    <row r="791" spans="1:9" ht="15.75" customHeight="1">
      <c r="A791" s="2345"/>
      <c r="B791" s="2345"/>
      <c r="C791" s="2345"/>
      <c r="D791" s="2345"/>
      <c r="E791" s="2345"/>
      <c r="F791" s="2345"/>
      <c r="G791" s="2345"/>
      <c r="H791" s="2345"/>
      <c r="I791" s="2345"/>
    </row>
    <row r="792" spans="1:9" ht="15.75" customHeight="1">
      <c r="A792" s="2345"/>
      <c r="B792" s="2345"/>
      <c r="C792" s="2345"/>
      <c r="D792" s="2345"/>
      <c r="E792" s="2345"/>
      <c r="F792" s="2345"/>
      <c r="G792" s="2345"/>
      <c r="H792" s="2345"/>
      <c r="I792" s="2345"/>
    </row>
    <row r="793" spans="1:9" ht="15.75" customHeight="1">
      <c r="A793" s="2345"/>
      <c r="B793" s="2345"/>
      <c r="C793" s="2345"/>
      <c r="D793" s="2345"/>
      <c r="E793" s="2345"/>
      <c r="F793" s="2345"/>
      <c r="G793" s="2345"/>
      <c r="H793" s="2345"/>
      <c r="I793" s="2345"/>
    </row>
    <row r="794" spans="1:9" ht="15.75" customHeight="1">
      <c r="A794" s="2345"/>
      <c r="B794" s="2345"/>
      <c r="C794" s="2345"/>
      <c r="D794" s="2345"/>
      <c r="E794" s="2345"/>
      <c r="F794" s="2345"/>
      <c r="G794" s="2345"/>
      <c r="H794" s="2345"/>
      <c r="I794" s="2345"/>
    </row>
    <row r="795" spans="1:9" ht="15.75" customHeight="1">
      <c r="A795" s="2345"/>
      <c r="B795" s="2345"/>
      <c r="C795" s="2345"/>
      <c r="D795" s="2345"/>
      <c r="E795" s="2345"/>
      <c r="F795" s="2345"/>
      <c r="G795" s="2345"/>
      <c r="H795" s="2345"/>
      <c r="I795" s="2345"/>
    </row>
    <row r="796" spans="1:9" ht="15.75" customHeight="1">
      <c r="A796" s="2345"/>
      <c r="B796" s="2345"/>
      <c r="C796" s="2345"/>
      <c r="D796" s="2345"/>
      <c r="E796" s="2345"/>
      <c r="F796" s="2345"/>
      <c r="G796" s="2345"/>
      <c r="H796" s="2345"/>
      <c r="I796" s="2345"/>
    </row>
    <row r="797" spans="1:9" ht="15.75" customHeight="1">
      <c r="A797" s="2345"/>
      <c r="B797" s="2345"/>
      <c r="C797" s="2345"/>
      <c r="D797" s="2345"/>
      <c r="E797" s="2345"/>
      <c r="F797" s="2345"/>
      <c r="G797" s="2345"/>
      <c r="H797" s="2345"/>
      <c r="I797" s="2345"/>
    </row>
    <row r="798" spans="1:9" ht="15.75" customHeight="1">
      <c r="A798" s="2345"/>
      <c r="B798" s="2345"/>
      <c r="C798" s="2345"/>
      <c r="D798" s="2345"/>
      <c r="E798" s="2345"/>
      <c r="F798" s="2345"/>
      <c r="G798" s="2345"/>
      <c r="H798" s="2345"/>
      <c r="I798" s="2345"/>
    </row>
    <row r="799" spans="1:9" ht="15.75" customHeight="1">
      <c r="A799" s="2345"/>
      <c r="B799" s="2345"/>
      <c r="C799" s="2345"/>
      <c r="D799" s="2345"/>
      <c r="E799" s="2345"/>
      <c r="F799" s="2345"/>
      <c r="G799" s="2345"/>
      <c r="H799" s="2345"/>
      <c r="I799" s="2345"/>
    </row>
    <row r="800" spans="1:9" ht="15.75" customHeight="1">
      <c r="A800" s="2345"/>
      <c r="B800" s="2345"/>
      <c r="C800" s="2345"/>
      <c r="D800" s="2345"/>
      <c r="E800" s="2345"/>
      <c r="F800" s="2345"/>
      <c r="G800" s="2345"/>
      <c r="H800" s="2345"/>
      <c r="I800" s="2345"/>
    </row>
    <row r="801" spans="1:9" ht="15.75" customHeight="1">
      <c r="A801" s="2345"/>
      <c r="B801" s="2345"/>
      <c r="C801" s="2345"/>
      <c r="D801" s="2345"/>
      <c r="E801" s="2345"/>
      <c r="F801" s="2345"/>
      <c r="G801" s="2345"/>
      <c r="H801" s="2345"/>
      <c r="I801" s="2345"/>
    </row>
    <row r="802" spans="1:9" ht="15.75" customHeight="1">
      <c r="A802" s="2345"/>
      <c r="B802" s="2345"/>
      <c r="C802" s="2345"/>
      <c r="D802" s="2345"/>
      <c r="E802" s="2345"/>
      <c r="F802" s="2345"/>
      <c r="G802" s="2345"/>
      <c r="H802" s="2345"/>
      <c r="I802" s="2345"/>
    </row>
    <row r="803" spans="1:9" ht="15.75" customHeight="1">
      <c r="A803" s="2345"/>
      <c r="B803" s="2345"/>
      <c r="C803" s="2345"/>
      <c r="D803" s="2345"/>
      <c r="E803" s="2345"/>
      <c r="F803" s="2345"/>
      <c r="G803" s="2345"/>
      <c r="H803" s="2345"/>
      <c r="I803" s="2345"/>
    </row>
    <row r="804" spans="1:9" ht="15.75" customHeight="1">
      <c r="A804" s="2345"/>
      <c r="B804" s="2345"/>
      <c r="C804" s="2345"/>
      <c r="D804" s="2345"/>
      <c r="E804" s="2345"/>
      <c r="F804" s="2345"/>
      <c r="G804" s="2345"/>
      <c r="H804" s="2345"/>
      <c r="I804" s="2345"/>
    </row>
    <row r="805" spans="1:9" ht="15.75" customHeight="1">
      <c r="A805" s="2345"/>
      <c r="B805" s="2345"/>
      <c r="C805" s="2345"/>
      <c r="D805" s="2345"/>
      <c r="E805" s="2345"/>
      <c r="F805" s="2345"/>
      <c r="G805" s="2345"/>
      <c r="H805" s="2345"/>
      <c r="I805" s="2345"/>
    </row>
    <row r="806" spans="1:9" ht="15.75" customHeight="1">
      <c r="A806" s="2345"/>
      <c r="B806" s="2345"/>
      <c r="C806" s="2345"/>
      <c r="D806" s="2345"/>
      <c r="E806" s="2345"/>
      <c r="F806" s="2345"/>
      <c r="G806" s="2345"/>
      <c r="H806" s="2345"/>
      <c r="I806" s="2345"/>
    </row>
    <row r="807" spans="1:9" ht="15.75" customHeight="1">
      <c r="A807" s="2345"/>
      <c r="B807" s="2345"/>
      <c r="C807" s="2345"/>
      <c r="D807" s="2345"/>
      <c r="E807" s="2345"/>
      <c r="F807" s="2345"/>
      <c r="G807" s="2345"/>
      <c r="H807" s="2345"/>
      <c r="I807" s="2345"/>
    </row>
    <row r="808" spans="1:9" ht="15.75" customHeight="1">
      <c r="A808" s="2345"/>
      <c r="B808" s="2345"/>
      <c r="C808" s="2345"/>
      <c r="D808" s="2345"/>
      <c r="E808" s="2345"/>
      <c r="F808" s="2345"/>
      <c r="G808" s="2345"/>
      <c r="H808" s="2345"/>
      <c r="I808" s="2345"/>
    </row>
    <row r="809" spans="1:9" ht="15.75" customHeight="1">
      <c r="A809" s="2345"/>
      <c r="B809" s="2345"/>
      <c r="C809" s="2345"/>
      <c r="D809" s="2345"/>
      <c r="E809" s="2345"/>
      <c r="F809" s="2345"/>
      <c r="G809" s="2345"/>
      <c r="H809" s="2345"/>
      <c r="I809" s="2345"/>
    </row>
    <row r="810" spans="1:9" ht="15.75" customHeight="1">
      <c r="A810" s="2345"/>
      <c r="B810" s="2345"/>
      <c r="C810" s="2345"/>
      <c r="D810" s="2345"/>
      <c r="E810" s="2345"/>
      <c r="F810" s="2345"/>
      <c r="G810" s="2345"/>
      <c r="H810" s="2345"/>
      <c r="I810" s="2345"/>
    </row>
    <row r="811" spans="1:9" ht="15.75" customHeight="1">
      <c r="A811" s="2345"/>
      <c r="B811" s="2345"/>
      <c r="C811" s="2345"/>
      <c r="D811" s="2345"/>
      <c r="E811" s="2345"/>
      <c r="F811" s="2345"/>
      <c r="G811" s="2345"/>
      <c r="H811" s="2345"/>
      <c r="I811" s="2345"/>
    </row>
    <row r="812" spans="1:9" ht="15.75" customHeight="1">
      <c r="A812" s="2345"/>
      <c r="B812" s="2345"/>
      <c r="C812" s="2345"/>
      <c r="D812" s="2345"/>
      <c r="E812" s="2345"/>
      <c r="F812" s="2345"/>
      <c r="G812" s="2345"/>
      <c r="H812" s="2345"/>
      <c r="I812" s="2345"/>
    </row>
    <row r="813" spans="1:9" ht="15.75" customHeight="1">
      <c r="A813" s="2345"/>
      <c r="B813" s="2345"/>
      <c r="C813" s="2345"/>
      <c r="D813" s="2345"/>
      <c r="E813" s="2345"/>
      <c r="F813" s="2345"/>
      <c r="G813" s="2345"/>
      <c r="H813" s="2345"/>
      <c r="I813" s="2345"/>
    </row>
    <row r="814" spans="1:9" ht="15.75" customHeight="1">
      <c r="A814" s="2345"/>
      <c r="B814" s="2345"/>
      <c r="C814" s="2345"/>
      <c r="D814" s="2345"/>
      <c r="E814" s="2345"/>
      <c r="F814" s="2345"/>
      <c r="G814" s="2345"/>
      <c r="H814" s="2345"/>
      <c r="I814" s="2345"/>
    </row>
    <row r="815" spans="1:9" ht="15.75" customHeight="1">
      <c r="A815" s="2345"/>
      <c r="B815" s="2345"/>
      <c r="C815" s="2345"/>
      <c r="D815" s="2345"/>
      <c r="E815" s="2345"/>
      <c r="F815" s="2345"/>
      <c r="G815" s="2345"/>
      <c r="H815" s="2345"/>
      <c r="I815" s="2345"/>
    </row>
    <row r="816" spans="1:9" ht="15.75" customHeight="1">
      <c r="A816" s="2345"/>
      <c r="B816" s="2345"/>
      <c r="C816" s="2345"/>
      <c r="D816" s="2345"/>
      <c r="E816" s="2345"/>
      <c r="F816" s="2345"/>
      <c r="G816" s="2345"/>
      <c r="H816" s="2345"/>
      <c r="I816" s="2345"/>
    </row>
    <row r="817" spans="1:9" ht="15.75" customHeight="1">
      <c r="A817" s="2345"/>
      <c r="B817" s="2345"/>
      <c r="C817" s="2345"/>
      <c r="D817" s="2345"/>
      <c r="E817" s="2345"/>
      <c r="F817" s="2345"/>
      <c r="G817" s="2345"/>
      <c r="H817" s="2345"/>
      <c r="I817" s="2345"/>
    </row>
    <row r="818" spans="1:9" ht="15.75" customHeight="1">
      <c r="A818" s="2345"/>
      <c r="B818" s="2345"/>
      <c r="C818" s="2345"/>
      <c r="D818" s="2345"/>
      <c r="E818" s="2345"/>
      <c r="F818" s="2345"/>
      <c r="G818" s="2345"/>
      <c r="H818" s="2345"/>
      <c r="I818" s="2345"/>
    </row>
    <row r="819" spans="1:9" ht="15.75" customHeight="1">
      <c r="A819" s="2345"/>
      <c r="B819" s="2345"/>
      <c r="C819" s="2345"/>
      <c r="D819" s="2345"/>
      <c r="E819" s="2345"/>
      <c r="F819" s="2345"/>
      <c r="G819" s="2345"/>
      <c r="H819" s="2345"/>
      <c r="I819" s="2345"/>
    </row>
    <row r="820" spans="1:9" ht="15.75" customHeight="1">
      <c r="A820" s="2345"/>
      <c r="B820" s="2345"/>
      <c r="C820" s="2345"/>
      <c r="D820" s="2345"/>
      <c r="E820" s="2345"/>
      <c r="F820" s="2345"/>
      <c r="G820" s="2345"/>
      <c r="H820" s="2345"/>
      <c r="I820" s="2345"/>
    </row>
    <row r="821" spans="1:9" ht="15.75" customHeight="1">
      <c r="A821" s="2345"/>
      <c r="B821" s="2345"/>
      <c r="C821" s="2345"/>
      <c r="D821" s="2345"/>
      <c r="E821" s="2345"/>
      <c r="F821" s="2345"/>
      <c r="G821" s="2345"/>
      <c r="H821" s="2345"/>
      <c r="I821" s="2345"/>
    </row>
    <row r="822" spans="1:9" ht="15.75" customHeight="1">
      <c r="A822" s="2345"/>
      <c r="B822" s="2345"/>
      <c r="C822" s="2345"/>
      <c r="D822" s="2345"/>
      <c r="E822" s="2345"/>
      <c r="F822" s="2345"/>
      <c r="G822" s="2345"/>
      <c r="H822" s="2345"/>
      <c r="I822" s="2345"/>
    </row>
    <row r="823" spans="1:9" ht="15.75" customHeight="1">
      <c r="A823" s="2345"/>
      <c r="B823" s="2345"/>
      <c r="C823" s="2345"/>
      <c r="D823" s="2345"/>
      <c r="E823" s="2345"/>
      <c r="F823" s="2345"/>
      <c r="G823" s="2345"/>
      <c r="H823" s="2345"/>
      <c r="I823" s="2345"/>
    </row>
    <row r="824" spans="1:9" ht="15.75" customHeight="1">
      <c r="A824" s="2345"/>
      <c r="B824" s="2345"/>
      <c r="C824" s="2345"/>
      <c r="D824" s="2345"/>
      <c r="E824" s="2345"/>
      <c r="F824" s="2345"/>
      <c r="G824" s="2345"/>
      <c r="H824" s="2345"/>
      <c r="I824" s="2345"/>
    </row>
    <row r="825" spans="1:9" ht="15.75" customHeight="1">
      <c r="A825" s="2345"/>
      <c r="B825" s="2345"/>
      <c r="C825" s="2345"/>
      <c r="D825" s="2345"/>
      <c r="E825" s="2345"/>
      <c r="F825" s="2345"/>
      <c r="G825" s="2345"/>
      <c r="H825" s="2345"/>
      <c r="I825" s="2345"/>
    </row>
    <row r="826" spans="1:9" ht="15.75" customHeight="1">
      <c r="A826" s="2345"/>
      <c r="B826" s="2345"/>
      <c r="C826" s="2345"/>
      <c r="D826" s="2345"/>
      <c r="E826" s="2345"/>
      <c r="F826" s="2345"/>
      <c r="G826" s="2345"/>
      <c r="H826" s="2345"/>
      <c r="I826" s="2345"/>
    </row>
    <row r="827" spans="1:9" ht="15.75" customHeight="1">
      <c r="A827" s="2345"/>
      <c r="B827" s="2345"/>
      <c r="C827" s="2345"/>
      <c r="D827" s="2345"/>
      <c r="E827" s="2345"/>
      <c r="F827" s="2345"/>
      <c r="G827" s="2345"/>
      <c r="H827" s="2345"/>
      <c r="I827" s="2345"/>
    </row>
    <row r="828" spans="1:9" ht="15.75" customHeight="1">
      <c r="A828" s="2345"/>
      <c r="B828" s="2345"/>
      <c r="C828" s="2345"/>
      <c r="D828" s="2345"/>
      <c r="E828" s="2345"/>
      <c r="F828" s="2345"/>
      <c r="G828" s="2345"/>
      <c r="H828" s="2345"/>
      <c r="I828" s="2345"/>
    </row>
    <row r="829" spans="1:9" ht="15.75" customHeight="1">
      <c r="A829" s="2345"/>
      <c r="B829" s="2345"/>
      <c r="C829" s="2345"/>
      <c r="D829" s="2345"/>
      <c r="E829" s="2345"/>
      <c r="F829" s="2345"/>
      <c r="G829" s="2345"/>
      <c r="H829" s="2345"/>
      <c r="I829" s="2345"/>
    </row>
    <row r="830" spans="1:9" ht="15.75" customHeight="1">
      <c r="A830" s="2345"/>
      <c r="B830" s="2345"/>
      <c r="C830" s="2345"/>
      <c r="D830" s="2345"/>
      <c r="E830" s="2345"/>
      <c r="F830" s="2345"/>
      <c r="G830" s="2345"/>
      <c r="H830" s="2345"/>
      <c r="I830" s="2345"/>
    </row>
    <row r="831" spans="1:9" ht="15.75" customHeight="1">
      <c r="A831" s="2345"/>
      <c r="B831" s="2345"/>
      <c r="C831" s="2345"/>
      <c r="D831" s="2345"/>
      <c r="E831" s="2345"/>
      <c r="F831" s="2345"/>
      <c r="G831" s="2345"/>
      <c r="H831" s="2345"/>
      <c r="I831" s="2345"/>
    </row>
    <row r="832" spans="1:9" ht="15.75" customHeight="1">
      <c r="A832" s="2345"/>
      <c r="B832" s="2345"/>
      <c r="C832" s="2345"/>
      <c r="D832" s="2345"/>
      <c r="E832" s="2345"/>
      <c r="F832" s="2345"/>
      <c r="G832" s="2345"/>
      <c r="H832" s="2345"/>
      <c r="I832" s="2345"/>
    </row>
    <row r="833" spans="1:9" ht="15.75" customHeight="1">
      <c r="A833" s="2345"/>
      <c r="B833" s="2345"/>
      <c r="C833" s="2345"/>
      <c r="D833" s="2345"/>
      <c r="E833" s="2345"/>
      <c r="F833" s="2345"/>
      <c r="G833" s="2345"/>
      <c r="H833" s="2345"/>
      <c r="I833" s="2345"/>
    </row>
    <row r="834" spans="1:9" ht="15.75" customHeight="1">
      <c r="A834" s="2345"/>
      <c r="B834" s="2345"/>
      <c r="C834" s="2345"/>
      <c r="D834" s="2345"/>
      <c r="E834" s="2345"/>
      <c r="F834" s="2345"/>
      <c r="G834" s="2345"/>
      <c r="H834" s="2345"/>
      <c r="I834" s="2345"/>
    </row>
    <row r="835" spans="1:9" ht="15.75" customHeight="1">
      <c r="A835" s="2345"/>
      <c r="B835" s="2345"/>
      <c r="C835" s="2345"/>
      <c r="D835" s="2345"/>
      <c r="E835" s="2345"/>
      <c r="F835" s="2345"/>
      <c r="G835" s="2345"/>
      <c r="H835" s="2345"/>
      <c r="I835" s="2345"/>
    </row>
    <row r="836" spans="1:9" ht="15.75" customHeight="1">
      <c r="A836" s="2345"/>
      <c r="B836" s="2345"/>
      <c r="C836" s="2345"/>
      <c r="D836" s="2345"/>
      <c r="E836" s="2345"/>
      <c r="F836" s="2345"/>
      <c r="G836" s="2345"/>
      <c r="H836" s="2345"/>
      <c r="I836" s="2345"/>
    </row>
    <row r="837" spans="1:9" ht="15.75" customHeight="1">
      <c r="A837" s="2345"/>
      <c r="B837" s="2345"/>
      <c r="C837" s="2345"/>
      <c r="D837" s="2345"/>
      <c r="E837" s="2345"/>
      <c r="F837" s="2345"/>
      <c r="G837" s="2345"/>
      <c r="H837" s="2345"/>
      <c r="I837" s="2345"/>
    </row>
    <row r="838" spans="1:9" ht="15.75" customHeight="1">
      <c r="A838" s="2345"/>
      <c r="B838" s="2345"/>
      <c r="C838" s="2345"/>
      <c r="D838" s="2345"/>
      <c r="E838" s="2345"/>
      <c r="F838" s="2345"/>
      <c r="G838" s="2345"/>
      <c r="H838" s="2345"/>
      <c r="I838" s="2345"/>
    </row>
    <row r="839" spans="1:9" ht="15.75" customHeight="1">
      <c r="A839" s="2345"/>
      <c r="B839" s="2345"/>
      <c r="C839" s="2345"/>
      <c r="D839" s="2345"/>
      <c r="E839" s="2345"/>
      <c r="F839" s="2345"/>
      <c r="G839" s="2345"/>
      <c r="H839" s="2345"/>
      <c r="I839" s="2345"/>
    </row>
    <row r="840" spans="1:9" ht="15.75" customHeight="1">
      <c r="A840" s="2345"/>
      <c r="B840" s="2345"/>
      <c r="C840" s="2345"/>
      <c r="D840" s="2345"/>
      <c r="E840" s="2345"/>
      <c r="F840" s="2345"/>
      <c r="G840" s="2345"/>
      <c r="H840" s="2345"/>
      <c r="I840" s="2345"/>
    </row>
    <row r="841" spans="1:9" ht="15.75" customHeight="1">
      <c r="A841" s="2345"/>
      <c r="B841" s="2345"/>
      <c r="C841" s="2345"/>
      <c r="D841" s="2345"/>
      <c r="E841" s="2345"/>
      <c r="F841" s="2345"/>
      <c r="G841" s="2345"/>
      <c r="H841" s="2345"/>
      <c r="I841" s="2345"/>
    </row>
    <row r="842" spans="1:9" ht="15.75" customHeight="1">
      <c r="A842" s="2345"/>
      <c r="B842" s="2345"/>
      <c r="C842" s="2345"/>
      <c r="D842" s="2345"/>
      <c r="E842" s="2345"/>
      <c r="F842" s="2345"/>
      <c r="G842" s="2345"/>
      <c r="H842" s="2345"/>
      <c r="I842" s="2345"/>
    </row>
    <row r="843" spans="1:9" ht="15.75" customHeight="1">
      <c r="A843" s="2345"/>
      <c r="B843" s="2345"/>
      <c r="C843" s="2345"/>
      <c r="D843" s="2345"/>
      <c r="E843" s="2345"/>
      <c r="F843" s="2345"/>
      <c r="G843" s="2345"/>
      <c r="H843" s="2345"/>
      <c r="I843" s="2345"/>
    </row>
    <row r="844" spans="1:9" ht="15.75" customHeight="1">
      <c r="A844" s="2345"/>
      <c r="B844" s="2345"/>
      <c r="C844" s="2345"/>
      <c r="D844" s="2345"/>
      <c r="E844" s="2345"/>
      <c r="F844" s="2345"/>
      <c r="G844" s="2345"/>
      <c r="H844" s="2345"/>
      <c r="I844" s="2345"/>
    </row>
    <row r="845" spans="1:9" ht="15.75" customHeight="1">
      <c r="A845" s="2345"/>
      <c r="B845" s="2345"/>
      <c r="C845" s="2345"/>
      <c r="D845" s="2345"/>
      <c r="E845" s="2345"/>
      <c r="F845" s="2345"/>
      <c r="G845" s="2345"/>
      <c r="H845" s="2345"/>
      <c r="I845" s="2345"/>
    </row>
    <row r="846" spans="1:9" ht="15.75" customHeight="1">
      <c r="A846" s="2345"/>
      <c r="B846" s="2345"/>
      <c r="C846" s="2345"/>
      <c r="D846" s="2345"/>
      <c r="E846" s="2345"/>
      <c r="F846" s="2345"/>
      <c r="G846" s="2345"/>
      <c r="H846" s="2345"/>
      <c r="I846" s="2345"/>
    </row>
    <row r="847" spans="1:9" ht="15.75" customHeight="1">
      <c r="A847" s="2345"/>
      <c r="B847" s="2345"/>
      <c r="C847" s="2345"/>
      <c r="D847" s="2345"/>
      <c r="E847" s="2345"/>
      <c r="F847" s="2345"/>
      <c r="G847" s="2345"/>
      <c r="H847" s="2345"/>
      <c r="I847" s="2345"/>
    </row>
    <row r="848" spans="1:9" ht="15.75" customHeight="1">
      <c r="A848" s="2345"/>
      <c r="B848" s="2345"/>
      <c r="C848" s="2345"/>
      <c r="D848" s="2345"/>
      <c r="E848" s="2345"/>
      <c r="F848" s="2345"/>
      <c r="G848" s="2345"/>
      <c r="H848" s="2345"/>
      <c r="I848" s="2345"/>
    </row>
    <row r="849" spans="1:9" ht="15.75" customHeight="1">
      <c r="A849" s="2345"/>
      <c r="B849" s="2345"/>
      <c r="C849" s="2345"/>
      <c r="D849" s="2345"/>
      <c r="E849" s="2345"/>
      <c r="F849" s="2345"/>
      <c r="G849" s="2345"/>
      <c r="H849" s="2345"/>
      <c r="I849" s="2345"/>
    </row>
    <row r="850" spans="1:9" ht="15.75" customHeight="1">
      <c r="A850" s="2345"/>
      <c r="B850" s="2345"/>
      <c r="C850" s="2345"/>
      <c r="D850" s="2345"/>
      <c r="E850" s="2345"/>
      <c r="F850" s="2345"/>
      <c r="G850" s="2345"/>
      <c r="H850" s="2345"/>
      <c r="I850" s="2345"/>
    </row>
    <row r="851" spans="1:9" ht="15.75" customHeight="1">
      <c r="A851" s="2345"/>
      <c r="B851" s="2345"/>
      <c r="C851" s="2345"/>
      <c r="D851" s="2345"/>
      <c r="E851" s="2345"/>
      <c r="F851" s="2345"/>
      <c r="G851" s="2345"/>
      <c r="H851" s="2345"/>
      <c r="I851" s="2345"/>
    </row>
    <row r="852" spans="1:9" ht="15.75" customHeight="1">
      <c r="A852" s="2345"/>
      <c r="B852" s="2345"/>
      <c r="C852" s="2345"/>
      <c r="D852" s="2345"/>
      <c r="E852" s="2345"/>
      <c r="F852" s="2345"/>
      <c r="G852" s="2345"/>
      <c r="H852" s="2345"/>
      <c r="I852" s="2345"/>
    </row>
    <row r="853" spans="1:9" ht="15.75" customHeight="1">
      <c r="A853" s="2345"/>
      <c r="B853" s="2345"/>
      <c r="C853" s="2345"/>
      <c r="D853" s="2345"/>
      <c r="E853" s="2345"/>
      <c r="F853" s="2345"/>
      <c r="G853" s="2345"/>
      <c r="H853" s="2345"/>
      <c r="I853" s="2345"/>
    </row>
    <row r="854" spans="1:9" ht="15.75" customHeight="1">
      <c r="A854" s="2345"/>
      <c r="B854" s="2345"/>
      <c r="C854" s="2345"/>
      <c r="D854" s="2345"/>
      <c r="E854" s="2345"/>
      <c r="F854" s="2345"/>
      <c r="G854" s="2345"/>
      <c r="H854" s="2345"/>
      <c r="I854" s="2345"/>
    </row>
    <row r="855" spans="1:9" ht="15.75" customHeight="1">
      <c r="A855" s="2345"/>
      <c r="B855" s="2345"/>
      <c r="C855" s="2345"/>
      <c r="D855" s="2345"/>
      <c r="E855" s="2345"/>
      <c r="F855" s="2345"/>
      <c r="G855" s="2345"/>
      <c r="H855" s="2345"/>
      <c r="I855" s="2345"/>
    </row>
    <row r="856" spans="1:9" ht="15.75" customHeight="1">
      <c r="A856" s="2345"/>
      <c r="B856" s="2345"/>
      <c r="C856" s="2345"/>
      <c r="D856" s="2345"/>
      <c r="E856" s="2345"/>
      <c r="F856" s="2345"/>
      <c r="G856" s="2345"/>
      <c r="H856" s="2345"/>
      <c r="I856" s="2345"/>
    </row>
    <row r="857" spans="1:9" ht="15.75" customHeight="1">
      <c r="A857" s="2345"/>
      <c r="B857" s="2345"/>
      <c r="C857" s="2345"/>
      <c r="D857" s="2345"/>
      <c r="E857" s="2345"/>
      <c r="F857" s="2345"/>
      <c r="G857" s="2345"/>
      <c r="H857" s="2345"/>
      <c r="I857" s="2345"/>
    </row>
    <row r="858" spans="1:9" ht="15.75" customHeight="1">
      <c r="A858" s="2345"/>
      <c r="B858" s="2345"/>
      <c r="C858" s="2345"/>
      <c r="D858" s="2345"/>
      <c r="E858" s="2345"/>
      <c r="F858" s="2345"/>
      <c r="G858" s="2345"/>
      <c r="H858" s="2345"/>
      <c r="I858" s="2345"/>
    </row>
    <row r="859" spans="1:9" ht="15.75" customHeight="1">
      <c r="A859" s="2345"/>
      <c r="B859" s="2345"/>
      <c r="C859" s="2345"/>
      <c r="D859" s="2345"/>
      <c r="E859" s="2345"/>
      <c r="F859" s="2345"/>
      <c r="G859" s="2345"/>
      <c r="H859" s="2345"/>
      <c r="I859" s="2345"/>
    </row>
    <row r="860" spans="1:9" ht="15.75" customHeight="1">
      <c r="A860" s="2345"/>
      <c r="B860" s="2345"/>
      <c r="C860" s="2345"/>
      <c r="D860" s="2345"/>
      <c r="E860" s="2345"/>
      <c r="F860" s="2345"/>
      <c r="G860" s="2345"/>
      <c r="H860" s="2345"/>
      <c r="I860" s="2345"/>
    </row>
    <row r="861" spans="1:9" ht="15.75" customHeight="1">
      <c r="A861" s="2345"/>
      <c r="B861" s="2345"/>
      <c r="C861" s="2345"/>
      <c r="D861" s="2345"/>
      <c r="E861" s="2345"/>
      <c r="F861" s="2345"/>
      <c r="G861" s="2345"/>
      <c r="H861" s="2345"/>
      <c r="I861" s="2345"/>
    </row>
    <row r="862" spans="1:9" ht="15.75" customHeight="1">
      <c r="A862" s="2345"/>
      <c r="B862" s="2345"/>
      <c r="C862" s="2345"/>
      <c r="D862" s="2345"/>
      <c r="E862" s="2345"/>
      <c r="F862" s="2345"/>
      <c r="G862" s="2345"/>
      <c r="H862" s="2345"/>
      <c r="I862" s="2345"/>
    </row>
    <row r="863" spans="1:9" ht="15.75" customHeight="1">
      <c r="A863" s="2345"/>
      <c r="B863" s="2345"/>
      <c r="C863" s="2345"/>
      <c r="D863" s="2345"/>
      <c r="E863" s="2345"/>
      <c r="F863" s="2345"/>
      <c r="G863" s="2345"/>
      <c r="H863" s="2345"/>
      <c r="I863" s="2345"/>
    </row>
    <row r="864" spans="1:9" ht="15.75" customHeight="1">
      <c r="A864" s="2345"/>
      <c r="B864" s="2345"/>
      <c r="C864" s="2345"/>
      <c r="D864" s="2345"/>
      <c r="E864" s="2345"/>
      <c r="F864" s="2345"/>
      <c r="G864" s="2345"/>
      <c r="H864" s="2345"/>
      <c r="I864" s="2345"/>
    </row>
    <row r="865" spans="1:9" ht="15.75" customHeight="1">
      <c r="A865" s="2345"/>
      <c r="B865" s="2345"/>
      <c r="C865" s="2345"/>
      <c r="D865" s="2345"/>
      <c r="E865" s="2345"/>
      <c r="F865" s="2345"/>
      <c r="G865" s="2345"/>
      <c r="H865" s="2345"/>
      <c r="I865" s="2345"/>
    </row>
    <row r="866" spans="1:9" ht="15.75" customHeight="1">
      <c r="A866" s="2345"/>
      <c r="B866" s="2345"/>
      <c r="C866" s="2345"/>
      <c r="D866" s="2345"/>
      <c r="E866" s="2345"/>
      <c r="F866" s="2345"/>
      <c r="G866" s="2345"/>
      <c r="H866" s="2345"/>
      <c r="I866" s="2345"/>
    </row>
    <row r="867" spans="1:9" ht="15.75" customHeight="1">
      <c r="A867" s="2345"/>
      <c r="B867" s="2345"/>
      <c r="C867" s="2345"/>
      <c r="D867" s="2345"/>
      <c r="E867" s="2345"/>
      <c r="F867" s="2345"/>
      <c r="G867" s="2345"/>
      <c r="H867" s="2345"/>
      <c r="I867" s="2345"/>
    </row>
    <row r="868" spans="1:9" ht="15.75" customHeight="1">
      <c r="A868" s="2345"/>
      <c r="B868" s="2345"/>
      <c r="C868" s="2345"/>
      <c r="D868" s="2345"/>
      <c r="E868" s="2345"/>
      <c r="F868" s="2345"/>
      <c r="G868" s="2345"/>
      <c r="H868" s="2345"/>
      <c r="I868" s="2345"/>
    </row>
    <row r="869" spans="1:9" ht="15.75" customHeight="1">
      <c r="A869" s="2345"/>
      <c r="B869" s="2345"/>
      <c r="C869" s="2345"/>
      <c r="D869" s="2345"/>
      <c r="E869" s="2345"/>
      <c r="F869" s="2345"/>
      <c r="G869" s="2345"/>
      <c r="H869" s="2345"/>
      <c r="I869" s="2345"/>
    </row>
    <row r="870" spans="1:9" ht="15.75" customHeight="1">
      <c r="A870" s="2345"/>
      <c r="B870" s="2345"/>
      <c r="C870" s="2345"/>
      <c r="D870" s="2345"/>
      <c r="E870" s="2345"/>
      <c r="F870" s="2345"/>
      <c r="G870" s="2345"/>
      <c r="H870" s="2345"/>
      <c r="I870" s="2345"/>
    </row>
    <row r="871" spans="1:9" ht="15.75" customHeight="1">
      <c r="A871" s="2345"/>
      <c r="B871" s="2345"/>
      <c r="C871" s="2345"/>
      <c r="D871" s="2345"/>
      <c r="E871" s="2345"/>
      <c r="F871" s="2345"/>
      <c r="G871" s="2345"/>
      <c r="H871" s="2345"/>
      <c r="I871" s="2345"/>
    </row>
    <row r="872" spans="1:9" ht="15.75" customHeight="1">
      <c r="A872" s="2345"/>
      <c r="B872" s="2345"/>
      <c r="C872" s="2345"/>
      <c r="D872" s="2345"/>
      <c r="E872" s="2345"/>
      <c r="F872" s="2345"/>
      <c r="G872" s="2345"/>
      <c r="H872" s="2345"/>
      <c r="I872" s="2345"/>
    </row>
    <row r="873" spans="1:9" ht="15.75" customHeight="1">
      <c r="A873" s="2345"/>
      <c r="B873" s="2345"/>
      <c r="C873" s="2345"/>
      <c r="D873" s="2345"/>
      <c r="E873" s="2345"/>
      <c r="F873" s="2345"/>
      <c r="G873" s="2345"/>
      <c r="H873" s="2345"/>
      <c r="I873" s="2345"/>
    </row>
    <row r="874" spans="1:9" ht="15.75" customHeight="1">
      <c r="A874" s="2345"/>
      <c r="B874" s="2345"/>
      <c r="C874" s="2345"/>
      <c r="D874" s="2345"/>
      <c r="E874" s="2345"/>
      <c r="F874" s="2345"/>
      <c r="G874" s="2345"/>
      <c r="H874" s="2345"/>
      <c r="I874" s="2345"/>
    </row>
    <row r="875" spans="1:9" ht="15.75" customHeight="1">
      <c r="A875" s="2345"/>
      <c r="B875" s="2345"/>
      <c r="C875" s="2345"/>
      <c r="D875" s="2345"/>
      <c r="E875" s="2345"/>
      <c r="F875" s="2345"/>
      <c r="G875" s="2345"/>
      <c r="H875" s="2345"/>
      <c r="I875" s="2345"/>
    </row>
    <row r="876" spans="1:9" ht="15.75" customHeight="1">
      <c r="A876" s="2345"/>
      <c r="B876" s="2345"/>
      <c r="C876" s="2345"/>
      <c r="D876" s="2345"/>
      <c r="E876" s="2345"/>
      <c r="F876" s="2345"/>
      <c r="G876" s="2345"/>
      <c r="H876" s="2345"/>
      <c r="I876" s="2345"/>
    </row>
    <row r="877" spans="1:9" ht="15.75" customHeight="1">
      <c r="A877" s="2345"/>
      <c r="B877" s="2345"/>
      <c r="C877" s="2345"/>
      <c r="D877" s="2345"/>
      <c r="E877" s="2345"/>
      <c r="F877" s="2345"/>
      <c r="G877" s="2345"/>
      <c r="H877" s="2345"/>
      <c r="I877" s="2345"/>
    </row>
    <row r="878" spans="1:9" ht="15.75" customHeight="1">
      <c r="A878" s="2345"/>
      <c r="B878" s="2345"/>
      <c r="C878" s="2345"/>
      <c r="D878" s="2345"/>
      <c r="E878" s="2345"/>
      <c r="F878" s="2345"/>
      <c r="G878" s="2345"/>
      <c r="H878" s="2345"/>
      <c r="I878" s="2345"/>
    </row>
    <row r="879" spans="1:9" ht="15.75" customHeight="1">
      <c r="A879" s="2345"/>
      <c r="B879" s="2345"/>
      <c r="C879" s="2345"/>
      <c r="D879" s="2345"/>
      <c r="E879" s="2345"/>
      <c r="F879" s="2345"/>
      <c r="G879" s="2345"/>
      <c r="H879" s="2345"/>
      <c r="I879" s="2345"/>
    </row>
    <row r="880" spans="1:9" ht="15.75" customHeight="1">
      <c r="A880" s="2345"/>
      <c r="B880" s="2345"/>
      <c r="C880" s="2345"/>
      <c r="D880" s="2345"/>
      <c r="E880" s="2345"/>
      <c r="F880" s="2345"/>
      <c r="G880" s="2345"/>
      <c r="H880" s="2345"/>
      <c r="I880" s="2345"/>
    </row>
    <row r="881" spans="1:9" ht="15.75" customHeight="1">
      <c r="A881" s="2345"/>
      <c r="B881" s="2345"/>
      <c r="C881" s="2345"/>
      <c r="D881" s="2345"/>
      <c r="E881" s="2345"/>
      <c r="F881" s="2345"/>
      <c r="G881" s="2345"/>
      <c r="H881" s="2345"/>
      <c r="I881" s="2345"/>
    </row>
    <row r="882" spans="1:9" ht="15.75" customHeight="1">
      <c r="A882" s="2345"/>
      <c r="B882" s="2345"/>
      <c r="C882" s="2345"/>
      <c r="D882" s="2345"/>
      <c r="E882" s="2345"/>
      <c r="F882" s="2345"/>
      <c r="G882" s="2345"/>
      <c r="H882" s="2345"/>
      <c r="I882" s="2345"/>
    </row>
    <row r="883" spans="1:9" ht="15.75" customHeight="1">
      <c r="A883" s="2345"/>
      <c r="B883" s="2345"/>
      <c r="C883" s="2345"/>
      <c r="D883" s="2345"/>
      <c r="E883" s="2345"/>
      <c r="F883" s="2345"/>
      <c r="G883" s="2345"/>
      <c r="H883" s="2345"/>
      <c r="I883" s="2345"/>
    </row>
    <row r="884" spans="1:9" ht="15.75" customHeight="1">
      <c r="A884" s="2345"/>
      <c r="B884" s="2345"/>
      <c r="C884" s="2345"/>
      <c r="D884" s="2345"/>
      <c r="E884" s="2345"/>
      <c r="F884" s="2345"/>
      <c r="G884" s="2345"/>
      <c r="H884" s="2345"/>
      <c r="I884" s="2345"/>
    </row>
    <row r="885" spans="1:9" ht="15.75" customHeight="1">
      <c r="A885" s="2345"/>
      <c r="B885" s="2345"/>
      <c r="C885" s="2345"/>
      <c r="D885" s="2345"/>
      <c r="E885" s="2345"/>
      <c r="F885" s="2345"/>
      <c r="G885" s="2345"/>
      <c r="H885" s="2345"/>
      <c r="I885" s="2345"/>
    </row>
    <row r="886" spans="1:9" ht="15.75" customHeight="1">
      <c r="A886" s="2345"/>
      <c r="B886" s="2345"/>
      <c r="C886" s="2345"/>
      <c r="D886" s="2345"/>
      <c r="E886" s="2345"/>
      <c r="F886" s="2345"/>
      <c r="G886" s="2345"/>
      <c r="H886" s="2345"/>
      <c r="I886" s="2345"/>
    </row>
    <row r="887" spans="1:9" ht="15.75" customHeight="1">
      <c r="A887" s="2345"/>
      <c r="B887" s="2345"/>
      <c r="C887" s="2345"/>
      <c r="D887" s="2345"/>
      <c r="E887" s="2345"/>
      <c r="F887" s="2345"/>
      <c r="G887" s="2345"/>
      <c r="H887" s="2345"/>
      <c r="I887" s="2345"/>
    </row>
    <row r="888" spans="1:9" ht="15.75" customHeight="1">
      <c r="A888" s="2345"/>
      <c r="B888" s="2345"/>
      <c r="C888" s="2345"/>
      <c r="D888" s="2345"/>
      <c r="E888" s="2345"/>
      <c r="F888" s="2345"/>
      <c r="G888" s="2345"/>
      <c r="H888" s="2345"/>
      <c r="I888" s="2345"/>
    </row>
    <row r="889" spans="1:9" ht="15.75" customHeight="1">
      <c r="A889" s="2345"/>
      <c r="B889" s="2345"/>
      <c r="C889" s="2345"/>
      <c r="D889" s="2345"/>
      <c r="E889" s="2345"/>
      <c r="F889" s="2345"/>
      <c r="G889" s="2345"/>
      <c r="H889" s="2345"/>
      <c r="I889" s="2345"/>
    </row>
    <row r="890" spans="1:9" ht="15.75" customHeight="1">
      <c r="A890" s="2345"/>
      <c r="B890" s="2345"/>
      <c r="C890" s="2345"/>
      <c r="D890" s="2345"/>
      <c r="E890" s="2345"/>
      <c r="F890" s="2345"/>
      <c r="G890" s="2345"/>
      <c r="H890" s="2345"/>
      <c r="I890" s="2345"/>
    </row>
    <row r="891" spans="1:9" ht="15.75" customHeight="1">
      <c r="A891" s="2345"/>
      <c r="B891" s="2345"/>
      <c r="C891" s="2345"/>
      <c r="D891" s="2345"/>
      <c r="E891" s="2345"/>
      <c r="F891" s="2345"/>
      <c r="G891" s="2345"/>
      <c r="H891" s="2345"/>
      <c r="I891" s="2345"/>
    </row>
    <row r="892" spans="1:9" ht="15.75" customHeight="1">
      <c r="A892" s="2345"/>
      <c r="B892" s="2345"/>
      <c r="C892" s="2345"/>
      <c r="D892" s="2345"/>
      <c r="E892" s="2345"/>
      <c r="F892" s="2345"/>
      <c r="G892" s="2345"/>
      <c r="H892" s="2345"/>
      <c r="I892" s="2345"/>
    </row>
    <row r="893" spans="1:9" ht="15.75" customHeight="1">
      <c r="A893" s="2345"/>
      <c r="B893" s="2345"/>
      <c r="C893" s="2345"/>
      <c r="D893" s="2345"/>
      <c r="E893" s="2345"/>
      <c r="F893" s="2345"/>
      <c r="G893" s="2345"/>
      <c r="H893" s="2345"/>
      <c r="I893" s="2345"/>
    </row>
    <row r="894" spans="1:9" ht="15.75" customHeight="1">
      <c r="A894" s="2345"/>
      <c r="B894" s="2345"/>
      <c r="C894" s="2345"/>
      <c r="D894" s="2345"/>
      <c r="E894" s="2345"/>
      <c r="F894" s="2345"/>
      <c r="G894" s="2345"/>
      <c r="H894" s="2345"/>
      <c r="I894" s="2345"/>
    </row>
    <row r="895" spans="1:9" ht="15.75" customHeight="1">
      <c r="A895" s="2345"/>
      <c r="B895" s="2345"/>
      <c r="C895" s="2345"/>
      <c r="D895" s="2345"/>
      <c r="E895" s="2345"/>
      <c r="F895" s="2345"/>
      <c r="G895" s="2345"/>
      <c r="H895" s="2345"/>
      <c r="I895" s="2345"/>
    </row>
    <row r="896" spans="1:9" ht="15.75" customHeight="1">
      <c r="A896" s="2345"/>
      <c r="B896" s="2345"/>
      <c r="C896" s="2345"/>
      <c r="D896" s="2345"/>
      <c r="E896" s="2345"/>
      <c r="F896" s="2345"/>
      <c r="G896" s="2345"/>
      <c r="H896" s="2345"/>
      <c r="I896" s="2345"/>
    </row>
    <row r="897" spans="1:9" ht="15.75" customHeight="1">
      <c r="A897" s="2345"/>
      <c r="B897" s="2345"/>
      <c r="C897" s="2345"/>
      <c r="D897" s="2345"/>
      <c r="E897" s="2345"/>
      <c r="F897" s="2345"/>
      <c r="G897" s="2345"/>
      <c r="H897" s="2345"/>
      <c r="I897" s="2345"/>
    </row>
    <row r="898" spans="1:9" ht="15.75" customHeight="1">
      <c r="A898" s="2345"/>
      <c r="B898" s="2345"/>
      <c r="C898" s="2345"/>
      <c r="D898" s="2345"/>
      <c r="E898" s="2345"/>
      <c r="F898" s="2345"/>
      <c r="G898" s="2345"/>
      <c r="H898" s="2345"/>
      <c r="I898" s="2345"/>
    </row>
    <row r="899" spans="1:9" ht="15.75" customHeight="1">
      <c r="A899" s="2345"/>
      <c r="B899" s="2345"/>
      <c r="C899" s="2345"/>
      <c r="D899" s="2345"/>
      <c r="E899" s="2345"/>
      <c r="F899" s="2345"/>
      <c r="G899" s="2345"/>
      <c r="H899" s="2345"/>
      <c r="I899" s="2345"/>
    </row>
    <row r="900" spans="1:9" ht="15.75" customHeight="1">
      <c r="A900" s="2345"/>
      <c r="B900" s="2345"/>
      <c r="C900" s="2345"/>
      <c r="D900" s="2345"/>
      <c r="E900" s="2345"/>
      <c r="F900" s="2345"/>
      <c r="G900" s="2345"/>
      <c r="H900" s="2345"/>
      <c r="I900" s="2345"/>
    </row>
    <row r="901" spans="1:9" ht="15.75" customHeight="1">
      <c r="A901" s="2345"/>
      <c r="B901" s="2345"/>
      <c r="C901" s="2345"/>
      <c r="D901" s="2345"/>
      <c r="E901" s="2345"/>
      <c r="F901" s="2345"/>
      <c r="G901" s="2345"/>
      <c r="H901" s="2345"/>
      <c r="I901" s="2345"/>
    </row>
    <row r="902" spans="1:9" ht="15.75" customHeight="1">
      <c r="A902" s="2345"/>
      <c r="B902" s="2345"/>
      <c r="C902" s="2345"/>
      <c r="D902" s="2345"/>
      <c r="E902" s="2345"/>
      <c r="F902" s="2345"/>
      <c r="G902" s="2345"/>
      <c r="H902" s="2345"/>
      <c r="I902" s="2345"/>
    </row>
    <row r="903" spans="1:9" ht="15.75" customHeight="1">
      <c r="A903" s="2345"/>
      <c r="B903" s="2345"/>
      <c r="C903" s="2345"/>
      <c r="D903" s="2345"/>
      <c r="E903" s="2345"/>
      <c r="F903" s="2345"/>
      <c r="G903" s="2345"/>
      <c r="H903" s="2345"/>
      <c r="I903" s="2345"/>
    </row>
    <row r="904" spans="1:9" ht="15.75" customHeight="1">
      <c r="A904" s="2345"/>
      <c r="B904" s="2345"/>
      <c r="C904" s="2345"/>
      <c r="D904" s="2345"/>
      <c r="E904" s="2345"/>
      <c r="F904" s="2345"/>
      <c r="G904" s="2345"/>
      <c r="H904" s="2345"/>
      <c r="I904" s="2345"/>
    </row>
    <row r="905" spans="1:9" ht="15.75" customHeight="1">
      <c r="A905" s="2345"/>
      <c r="B905" s="2345"/>
      <c r="C905" s="2345"/>
      <c r="D905" s="2345"/>
      <c r="E905" s="2345"/>
      <c r="F905" s="2345"/>
      <c r="G905" s="2345"/>
      <c r="H905" s="2345"/>
      <c r="I905" s="2345"/>
    </row>
    <row r="906" spans="1:9" ht="15.75" customHeight="1">
      <c r="A906" s="2345"/>
      <c r="B906" s="2345"/>
      <c r="C906" s="2345"/>
      <c r="D906" s="2345"/>
      <c r="E906" s="2345"/>
      <c r="F906" s="2345"/>
      <c r="G906" s="2345"/>
      <c r="H906" s="2345"/>
      <c r="I906" s="2345"/>
    </row>
    <row r="907" spans="1:9" ht="15.75" customHeight="1">
      <c r="A907" s="2345"/>
      <c r="B907" s="2345"/>
      <c r="C907" s="2345"/>
      <c r="D907" s="2345"/>
      <c r="E907" s="2345"/>
      <c r="F907" s="2345"/>
      <c r="G907" s="2345"/>
      <c r="H907" s="2345"/>
      <c r="I907" s="2345"/>
    </row>
    <row r="908" spans="1:9" ht="15.75" customHeight="1">
      <c r="A908" s="2345"/>
      <c r="B908" s="2345"/>
      <c r="C908" s="2345"/>
      <c r="D908" s="2345"/>
      <c r="E908" s="2345"/>
      <c r="F908" s="2345"/>
      <c r="G908" s="2345"/>
      <c r="H908" s="2345"/>
      <c r="I908" s="2345"/>
    </row>
    <row r="909" spans="1:9" ht="15.75" customHeight="1">
      <c r="A909" s="2345"/>
      <c r="B909" s="2345"/>
      <c r="C909" s="2345"/>
      <c r="D909" s="2345"/>
      <c r="E909" s="2345"/>
      <c r="F909" s="2345"/>
      <c r="G909" s="2345"/>
      <c r="H909" s="2345"/>
      <c r="I909" s="2345"/>
    </row>
    <row r="910" spans="1:9" ht="15.75" customHeight="1">
      <c r="A910" s="2345"/>
      <c r="B910" s="2345"/>
      <c r="C910" s="2345"/>
      <c r="D910" s="2345"/>
      <c r="E910" s="2345"/>
      <c r="F910" s="2345"/>
      <c r="G910" s="2345"/>
      <c r="H910" s="2345"/>
      <c r="I910" s="2345"/>
    </row>
    <row r="911" spans="1:9" ht="15.75" customHeight="1">
      <c r="A911" s="2345"/>
      <c r="B911" s="2345"/>
      <c r="C911" s="2345"/>
      <c r="D911" s="2345"/>
      <c r="E911" s="2345"/>
      <c r="F911" s="2345"/>
      <c r="G911" s="2345"/>
      <c r="H911" s="2345"/>
      <c r="I911" s="2345"/>
    </row>
    <row r="912" spans="1:9" ht="15.75" customHeight="1">
      <c r="A912" s="2345"/>
      <c r="B912" s="2345"/>
      <c r="C912" s="2345"/>
      <c r="D912" s="2345"/>
      <c r="E912" s="2345"/>
      <c r="F912" s="2345"/>
      <c r="G912" s="2345"/>
      <c r="H912" s="2345"/>
      <c r="I912" s="2345"/>
    </row>
    <row r="913" spans="1:9" ht="15.75" customHeight="1">
      <c r="A913" s="2345"/>
      <c r="B913" s="2345"/>
      <c r="C913" s="2345"/>
      <c r="D913" s="2345"/>
      <c r="E913" s="2345"/>
      <c r="F913" s="2345"/>
      <c r="G913" s="2345"/>
      <c r="H913" s="2345"/>
      <c r="I913" s="2345"/>
    </row>
    <row r="914" spans="1:9" ht="15.75" customHeight="1">
      <c r="A914" s="2345"/>
      <c r="B914" s="2345"/>
      <c r="C914" s="2345"/>
      <c r="D914" s="2345"/>
      <c r="E914" s="2345"/>
      <c r="F914" s="2345"/>
      <c r="G914" s="2345"/>
      <c r="H914" s="2345"/>
      <c r="I914" s="2345"/>
    </row>
    <row r="915" spans="1:9" ht="15.75" customHeight="1">
      <c r="A915" s="2345"/>
      <c r="B915" s="2345"/>
      <c r="C915" s="2345"/>
      <c r="D915" s="2345"/>
      <c r="E915" s="2345"/>
      <c r="F915" s="2345"/>
      <c r="G915" s="2345"/>
      <c r="H915" s="2345"/>
      <c r="I915" s="2345"/>
    </row>
    <row r="916" spans="1:9" ht="15.75" customHeight="1">
      <c r="A916" s="2345"/>
      <c r="B916" s="2345"/>
      <c r="C916" s="2345"/>
      <c r="D916" s="2345"/>
      <c r="E916" s="2345"/>
      <c r="F916" s="2345"/>
      <c r="G916" s="2345"/>
      <c r="H916" s="2345"/>
      <c r="I916" s="2345"/>
    </row>
    <row r="917" spans="1:9" ht="15.75" customHeight="1">
      <c r="A917" s="2345"/>
      <c r="B917" s="2345"/>
      <c r="C917" s="2345"/>
      <c r="D917" s="2345"/>
      <c r="E917" s="2345"/>
      <c r="F917" s="2345"/>
      <c r="G917" s="2345"/>
      <c r="H917" s="2345"/>
      <c r="I917" s="2345"/>
    </row>
    <row r="918" spans="1:9" ht="15.75" customHeight="1">
      <c r="A918" s="2345"/>
      <c r="B918" s="2345"/>
      <c r="C918" s="2345"/>
      <c r="D918" s="2345"/>
      <c r="E918" s="2345"/>
      <c r="F918" s="2345"/>
      <c r="G918" s="2345"/>
      <c r="H918" s="2345"/>
      <c r="I918" s="2345"/>
    </row>
    <row r="919" spans="1:9" ht="15.75" customHeight="1">
      <c r="A919" s="2345"/>
      <c r="B919" s="2345"/>
      <c r="C919" s="2345"/>
      <c r="D919" s="2345"/>
      <c r="E919" s="2345"/>
      <c r="F919" s="2345"/>
      <c r="G919" s="2345"/>
      <c r="H919" s="2345"/>
      <c r="I919" s="2345"/>
    </row>
    <row r="920" spans="1:9" ht="15.75" customHeight="1">
      <c r="A920" s="2345"/>
      <c r="B920" s="2345"/>
      <c r="C920" s="2345"/>
      <c r="D920" s="2345"/>
      <c r="E920" s="2345"/>
      <c r="F920" s="2345"/>
      <c r="G920" s="2345"/>
      <c r="H920" s="2345"/>
      <c r="I920" s="2345"/>
    </row>
    <row r="921" spans="1:9" ht="15.75" customHeight="1">
      <c r="A921" s="2345"/>
      <c r="B921" s="2345"/>
      <c r="C921" s="2345"/>
      <c r="D921" s="2345"/>
      <c r="E921" s="2345"/>
      <c r="F921" s="2345"/>
      <c r="G921" s="2345"/>
      <c r="H921" s="2345"/>
      <c r="I921" s="2345"/>
    </row>
    <row r="922" spans="1:9" ht="15.75" customHeight="1">
      <c r="A922" s="2345"/>
      <c r="B922" s="2345"/>
      <c r="C922" s="2345"/>
      <c r="D922" s="2345"/>
      <c r="E922" s="2345"/>
      <c r="F922" s="2345"/>
      <c r="G922" s="2345"/>
      <c r="H922" s="2345"/>
      <c r="I922" s="2345"/>
    </row>
    <row r="923" spans="1:9" ht="15.75" customHeight="1">
      <c r="A923" s="2345"/>
      <c r="B923" s="2345"/>
      <c r="C923" s="2345"/>
      <c r="D923" s="2345"/>
      <c r="E923" s="2345"/>
      <c r="F923" s="2345"/>
      <c r="G923" s="2345"/>
      <c r="H923" s="2345"/>
      <c r="I923" s="2345"/>
    </row>
    <row r="924" spans="1:9" ht="15.75" customHeight="1">
      <c r="A924" s="2345"/>
      <c r="B924" s="2345"/>
      <c r="C924" s="2345"/>
      <c r="D924" s="2345"/>
      <c r="E924" s="2345"/>
      <c r="F924" s="2345"/>
      <c r="G924" s="2345"/>
      <c r="H924" s="2345"/>
      <c r="I924" s="2345"/>
    </row>
    <row r="925" spans="1:9" ht="15.75" customHeight="1">
      <c r="A925" s="2345"/>
      <c r="B925" s="2345"/>
      <c r="C925" s="2345"/>
      <c r="D925" s="2345"/>
      <c r="E925" s="2345"/>
      <c r="F925" s="2345"/>
      <c r="G925" s="2345"/>
      <c r="H925" s="2345"/>
      <c r="I925" s="2345"/>
    </row>
    <row r="926" spans="1:9" ht="15.75" customHeight="1">
      <c r="A926" s="2345"/>
      <c r="B926" s="2345"/>
      <c r="C926" s="2345"/>
      <c r="D926" s="2345"/>
      <c r="E926" s="2345"/>
      <c r="F926" s="2345"/>
      <c r="G926" s="2345"/>
      <c r="H926" s="2345"/>
      <c r="I926" s="2345"/>
    </row>
    <row r="927" spans="1:9" ht="15.75" customHeight="1">
      <c r="A927" s="2345"/>
      <c r="B927" s="2345"/>
      <c r="C927" s="2345"/>
      <c r="D927" s="2345"/>
      <c r="E927" s="2345"/>
      <c r="F927" s="2345"/>
      <c r="G927" s="2345"/>
      <c r="H927" s="2345"/>
      <c r="I927" s="2345"/>
    </row>
    <row r="928" spans="1:9" ht="15.75" customHeight="1">
      <c r="A928" s="2345"/>
      <c r="B928" s="2345"/>
      <c r="C928" s="2345"/>
      <c r="D928" s="2345"/>
      <c r="E928" s="2345"/>
      <c r="F928" s="2345"/>
      <c r="G928" s="2345"/>
      <c r="H928" s="2345"/>
      <c r="I928" s="2345"/>
    </row>
    <row r="929" spans="1:9" ht="15.75" customHeight="1">
      <c r="A929" s="2345"/>
      <c r="B929" s="2345"/>
      <c r="C929" s="2345"/>
      <c r="D929" s="2345"/>
      <c r="E929" s="2345"/>
      <c r="F929" s="2345"/>
      <c r="G929" s="2345"/>
      <c r="H929" s="2345"/>
      <c r="I929" s="2345"/>
    </row>
    <row r="930" spans="1:9" ht="15.75" customHeight="1">
      <c r="A930" s="2345"/>
      <c r="B930" s="2345"/>
      <c r="C930" s="2345"/>
      <c r="D930" s="2345"/>
      <c r="E930" s="2345"/>
      <c r="F930" s="2345"/>
      <c r="G930" s="2345"/>
      <c r="H930" s="2345"/>
      <c r="I930" s="2345"/>
    </row>
    <row r="931" spans="1:9" ht="15.75" customHeight="1">
      <c r="A931" s="2345"/>
      <c r="B931" s="2345"/>
      <c r="C931" s="2345"/>
      <c r="D931" s="2345"/>
      <c r="E931" s="2345"/>
      <c r="F931" s="2345"/>
      <c r="G931" s="2345"/>
      <c r="H931" s="2345"/>
      <c r="I931" s="2345"/>
    </row>
    <row r="932" spans="1:9" ht="15.75" customHeight="1">
      <c r="A932" s="2345"/>
      <c r="B932" s="2345"/>
      <c r="C932" s="2345"/>
      <c r="D932" s="2345"/>
      <c r="E932" s="2345"/>
      <c r="F932" s="2345"/>
      <c r="G932" s="2345"/>
      <c r="H932" s="2345"/>
      <c r="I932" s="2345"/>
    </row>
    <row r="933" spans="1:9" ht="15.75" customHeight="1">
      <c r="A933" s="2345"/>
      <c r="B933" s="2345"/>
      <c r="C933" s="2345"/>
      <c r="D933" s="2345"/>
      <c r="E933" s="2345"/>
      <c r="F933" s="2345"/>
      <c r="G933" s="2345"/>
      <c r="H933" s="2345"/>
      <c r="I933" s="2345"/>
    </row>
    <row r="934" spans="1:9" ht="15.75" customHeight="1">
      <c r="A934" s="2345"/>
      <c r="B934" s="2345"/>
      <c r="C934" s="2345"/>
      <c r="D934" s="2345"/>
      <c r="E934" s="2345"/>
      <c r="F934" s="2345"/>
      <c r="G934" s="2345"/>
      <c r="H934" s="2345"/>
      <c r="I934" s="2345"/>
    </row>
    <row r="935" spans="1:9" ht="15.75" customHeight="1">
      <c r="A935" s="2345"/>
      <c r="B935" s="2345"/>
      <c r="C935" s="2345"/>
      <c r="D935" s="2345"/>
      <c r="E935" s="2345"/>
      <c r="F935" s="2345"/>
      <c r="G935" s="2345"/>
      <c r="H935" s="2345"/>
      <c r="I935" s="2345"/>
    </row>
    <row r="936" spans="1:9" ht="15.75" customHeight="1">
      <c r="A936" s="2345"/>
      <c r="B936" s="2345"/>
      <c r="C936" s="2345"/>
      <c r="D936" s="2345"/>
      <c r="E936" s="2345"/>
      <c r="F936" s="2345"/>
      <c r="G936" s="2345"/>
      <c r="H936" s="2345"/>
      <c r="I936" s="2345"/>
    </row>
    <row r="937" spans="1:9" ht="15.75" customHeight="1">
      <c r="A937" s="2345"/>
      <c r="B937" s="2345"/>
      <c r="C937" s="2345"/>
      <c r="D937" s="2345"/>
      <c r="E937" s="2345"/>
      <c r="F937" s="2345"/>
      <c r="G937" s="2345"/>
      <c r="H937" s="2345"/>
      <c r="I937" s="2345"/>
    </row>
    <row r="938" spans="1:9" ht="15.75" customHeight="1">
      <c r="A938" s="2345"/>
      <c r="B938" s="2345"/>
      <c r="C938" s="2345"/>
      <c r="D938" s="2345"/>
      <c r="E938" s="2345"/>
      <c r="F938" s="2345"/>
      <c r="G938" s="2345"/>
      <c r="H938" s="2345"/>
      <c r="I938" s="2345"/>
    </row>
    <row r="939" spans="1:9" ht="15.75" customHeight="1">
      <c r="A939" s="2345"/>
      <c r="B939" s="2345"/>
      <c r="C939" s="2345"/>
      <c r="D939" s="2345"/>
      <c r="E939" s="2345"/>
      <c r="F939" s="2345"/>
      <c r="G939" s="2345"/>
      <c r="H939" s="2345"/>
      <c r="I939" s="2345"/>
    </row>
    <row r="940" spans="1:9" ht="15.75" customHeight="1">
      <c r="A940" s="2345"/>
      <c r="B940" s="2345"/>
      <c r="C940" s="2345"/>
      <c r="D940" s="2345"/>
      <c r="E940" s="2345"/>
      <c r="F940" s="2345"/>
      <c r="G940" s="2345"/>
      <c r="H940" s="2345"/>
      <c r="I940" s="2345"/>
    </row>
    <row r="941" spans="1:9" ht="15.75" customHeight="1">
      <c r="A941" s="2345"/>
      <c r="B941" s="2345"/>
      <c r="C941" s="2345"/>
      <c r="D941" s="2345"/>
      <c r="E941" s="2345"/>
      <c r="F941" s="2345"/>
      <c r="G941" s="2345"/>
      <c r="H941" s="2345"/>
      <c r="I941" s="2345"/>
    </row>
    <row r="942" spans="1:9" ht="15.75" customHeight="1">
      <c r="A942" s="2345"/>
      <c r="B942" s="2345"/>
      <c r="C942" s="2345"/>
      <c r="D942" s="2345"/>
      <c r="E942" s="2345"/>
      <c r="F942" s="2345"/>
      <c r="G942" s="2345"/>
      <c r="H942" s="2345"/>
      <c r="I942" s="2345"/>
    </row>
    <row r="943" spans="1:9" ht="15.75" customHeight="1">
      <c r="A943" s="2345"/>
      <c r="B943" s="2345"/>
      <c r="C943" s="2345"/>
      <c r="D943" s="2345"/>
      <c r="E943" s="2345"/>
      <c r="F943" s="2345"/>
      <c r="G943" s="2345"/>
      <c r="H943" s="2345"/>
      <c r="I943" s="2345"/>
    </row>
    <row r="944" spans="1:9" ht="15.75" customHeight="1">
      <c r="A944" s="2345"/>
      <c r="B944" s="2345"/>
      <c r="C944" s="2345"/>
      <c r="D944" s="2345"/>
      <c r="E944" s="2345"/>
      <c r="F944" s="2345"/>
      <c r="G944" s="2345"/>
      <c r="H944" s="2345"/>
      <c r="I944" s="2345"/>
    </row>
    <row r="945" spans="1:9" ht="15.75" customHeight="1">
      <c r="A945" s="2345"/>
      <c r="B945" s="2345"/>
      <c r="C945" s="2345"/>
      <c r="D945" s="2345"/>
      <c r="E945" s="2345"/>
      <c r="F945" s="2345"/>
      <c r="G945" s="2345"/>
      <c r="H945" s="2345"/>
      <c r="I945" s="2345"/>
    </row>
    <row r="946" spans="1:9" ht="15.75" customHeight="1">
      <c r="A946" s="2345"/>
      <c r="B946" s="2345"/>
      <c r="C946" s="2345"/>
      <c r="D946" s="2345"/>
      <c r="E946" s="2345"/>
      <c r="F946" s="2345"/>
      <c r="G946" s="2345"/>
      <c r="H946" s="2345"/>
      <c r="I946" s="2345"/>
    </row>
    <row r="947" spans="1:9" ht="15.75" customHeight="1">
      <c r="A947" s="2345"/>
      <c r="B947" s="2345"/>
      <c r="C947" s="2345"/>
      <c r="D947" s="2345"/>
      <c r="E947" s="2345"/>
      <c r="F947" s="2345"/>
      <c r="G947" s="2345"/>
      <c r="H947" s="2345"/>
      <c r="I947" s="2345"/>
    </row>
    <row r="948" spans="1:9" ht="15.75" customHeight="1">
      <c r="A948" s="2345"/>
      <c r="B948" s="2345"/>
      <c r="C948" s="2345"/>
      <c r="D948" s="2345"/>
      <c r="E948" s="2345"/>
      <c r="F948" s="2345"/>
      <c r="G948" s="2345"/>
      <c r="H948" s="2345"/>
      <c r="I948" s="2345"/>
    </row>
    <row r="949" spans="1:9" ht="15.75" customHeight="1">
      <c r="A949" s="2345"/>
      <c r="B949" s="2345"/>
      <c r="C949" s="2345"/>
      <c r="D949" s="2345"/>
      <c r="E949" s="2345"/>
      <c r="F949" s="2345"/>
      <c r="G949" s="2345"/>
      <c r="H949" s="2345"/>
      <c r="I949" s="2345"/>
    </row>
    <row r="950" spans="1:9" ht="15.75" customHeight="1">
      <c r="A950" s="2345"/>
      <c r="B950" s="2345"/>
      <c r="C950" s="2345"/>
      <c r="D950" s="2345"/>
      <c r="E950" s="2345"/>
      <c r="F950" s="2345"/>
      <c r="G950" s="2345"/>
      <c r="H950" s="2345"/>
      <c r="I950" s="2345"/>
    </row>
    <row r="951" spans="1:9" ht="15.75" customHeight="1">
      <c r="A951" s="2345"/>
      <c r="B951" s="2345"/>
      <c r="C951" s="2345"/>
      <c r="D951" s="2345"/>
      <c r="E951" s="2345"/>
      <c r="F951" s="2345"/>
      <c r="G951" s="2345"/>
      <c r="H951" s="2345"/>
      <c r="I951" s="2345"/>
    </row>
    <row r="952" spans="1:9" ht="15.75" customHeight="1">
      <c r="A952" s="2345"/>
      <c r="B952" s="2345"/>
      <c r="C952" s="2345"/>
      <c r="D952" s="2345"/>
      <c r="E952" s="2345"/>
      <c r="F952" s="2345"/>
      <c r="G952" s="2345"/>
      <c r="H952" s="2345"/>
      <c r="I952" s="2345"/>
    </row>
    <row r="953" spans="1:9" ht="15.75" customHeight="1">
      <c r="A953" s="2345"/>
      <c r="B953" s="2345"/>
      <c r="C953" s="2345"/>
      <c r="D953" s="2345"/>
      <c r="E953" s="2345"/>
      <c r="F953" s="2345"/>
      <c r="G953" s="2345"/>
      <c r="H953" s="2345"/>
      <c r="I953" s="2345"/>
    </row>
    <row r="954" spans="1:9" ht="15.75" customHeight="1">
      <c r="A954" s="2345"/>
      <c r="B954" s="2345"/>
      <c r="C954" s="2345"/>
      <c r="D954" s="2345"/>
      <c r="E954" s="2345"/>
      <c r="F954" s="2345"/>
      <c r="G954" s="2345"/>
      <c r="H954" s="2345"/>
      <c r="I954" s="2345"/>
    </row>
    <row r="955" spans="1:9" ht="15.75" customHeight="1">
      <c r="A955" s="2345"/>
      <c r="B955" s="2345"/>
      <c r="C955" s="2345"/>
      <c r="D955" s="2345"/>
      <c r="E955" s="2345"/>
      <c r="F955" s="2345"/>
      <c r="G955" s="2345"/>
      <c r="H955" s="2345"/>
      <c r="I955" s="2345"/>
    </row>
    <row r="956" spans="1:9" ht="15.75" customHeight="1">
      <c r="A956" s="2345"/>
      <c r="B956" s="2345"/>
      <c r="C956" s="2345"/>
      <c r="D956" s="2345"/>
      <c r="E956" s="2345"/>
      <c r="F956" s="2345"/>
      <c r="G956" s="2345"/>
      <c r="H956" s="2345"/>
      <c r="I956" s="2345"/>
    </row>
    <row r="957" spans="1:9" ht="15.75" customHeight="1">
      <c r="A957" s="2345"/>
      <c r="B957" s="2345"/>
      <c r="C957" s="2345"/>
      <c r="D957" s="2345"/>
      <c r="E957" s="2345"/>
      <c r="F957" s="2345"/>
      <c r="G957" s="2345"/>
      <c r="H957" s="2345"/>
      <c r="I957" s="2345"/>
    </row>
    <row r="958" spans="1:9" ht="15.75" customHeight="1">
      <c r="A958" s="2345"/>
      <c r="B958" s="2345"/>
      <c r="C958" s="2345"/>
      <c r="D958" s="2345"/>
      <c r="E958" s="2345"/>
      <c r="F958" s="2345"/>
      <c r="G958" s="2345"/>
      <c r="H958" s="2345"/>
      <c r="I958" s="2345"/>
    </row>
    <row r="959" spans="1:9" ht="15.75" customHeight="1">
      <c r="A959" s="2345"/>
      <c r="B959" s="2345"/>
      <c r="C959" s="2345"/>
      <c r="D959" s="2345"/>
      <c r="E959" s="2345"/>
      <c r="F959" s="2345"/>
      <c r="G959" s="2345"/>
      <c r="H959" s="2345"/>
      <c r="I959" s="2345"/>
    </row>
    <row r="960" spans="1:9" ht="15.75" customHeight="1">
      <c r="A960" s="2345"/>
      <c r="B960" s="2345"/>
      <c r="C960" s="2345"/>
      <c r="D960" s="2345"/>
      <c r="E960" s="2345"/>
      <c r="F960" s="2345"/>
      <c r="G960" s="2345"/>
      <c r="H960" s="2345"/>
      <c r="I960" s="2345"/>
    </row>
    <row r="961" spans="1:9" ht="15.75" customHeight="1">
      <c r="A961" s="2345"/>
      <c r="B961" s="2345"/>
      <c r="C961" s="2345"/>
      <c r="D961" s="2345"/>
      <c r="E961" s="2345"/>
      <c r="F961" s="2345"/>
      <c r="G961" s="2345"/>
      <c r="H961" s="2345"/>
      <c r="I961" s="2345"/>
    </row>
    <row r="962" spans="1:9" ht="15.75" customHeight="1">
      <c r="A962" s="2345"/>
      <c r="B962" s="2345"/>
      <c r="C962" s="2345"/>
      <c r="D962" s="2345"/>
      <c r="E962" s="2345"/>
      <c r="F962" s="2345"/>
      <c r="G962" s="2345"/>
      <c r="H962" s="2345"/>
      <c r="I962" s="2345"/>
    </row>
    <row r="963" spans="1:9" ht="15.75" customHeight="1">
      <c r="A963" s="2345"/>
      <c r="B963" s="2345"/>
      <c r="C963" s="2345"/>
      <c r="D963" s="2345"/>
      <c r="E963" s="2345"/>
      <c r="F963" s="2345"/>
      <c r="G963" s="2345"/>
      <c r="H963" s="2345"/>
      <c r="I963" s="2345"/>
    </row>
    <row r="964" spans="1:9" ht="15.75" customHeight="1">
      <c r="A964" s="2345"/>
      <c r="B964" s="2345"/>
      <c r="C964" s="2345"/>
      <c r="D964" s="2345"/>
      <c r="E964" s="2345"/>
      <c r="F964" s="2345"/>
      <c r="G964" s="2345"/>
      <c r="H964" s="2345"/>
      <c r="I964" s="2345"/>
    </row>
    <row r="965" spans="1:9" ht="15.75" customHeight="1">
      <c r="A965" s="2345"/>
      <c r="B965" s="2345"/>
      <c r="C965" s="2345"/>
      <c r="D965" s="2345"/>
      <c r="E965" s="2345"/>
      <c r="F965" s="2345"/>
      <c r="G965" s="2345"/>
      <c r="H965" s="2345"/>
      <c r="I965" s="2345"/>
    </row>
    <row r="966" spans="1:9" ht="15.75" customHeight="1">
      <c r="A966" s="2345"/>
      <c r="B966" s="2345"/>
      <c r="C966" s="2345"/>
      <c r="D966" s="2345"/>
      <c r="E966" s="2345"/>
      <c r="F966" s="2345"/>
      <c r="G966" s="2345"/>
      <c r="H966" s="2345"/>
      <c r="I966" s="2345"/>
    </row>
    <row r="967" spans="1:9" ht="15.75" customHeight="1">
      <c r="A967" s="2345"/>
      <c r="B967" s="2345"/>
      <c r="C967" s="2345"/>
      <c r="D967" s="2345"/>
      <c r="E967" s="2345"/>
      <c r="F967" s="2345"/>
      <c r="G967" s="2345"/>
      <c r="H967" s="2345"/>
      <c r="I967" s="2345"/>
    </row>
    <row r="968" spans="1:9" ht="15.75" customHeight="1">
      <c r="A968" s="2345"/>
      <c r="B968" s="2345"/>
      <c r="C968" s="2345"/>
      <c r="D968" s="2345"/>
      <c r="E968" s="2345"/>
      <c r="F968" s="2345"/>
      <c r="G968" s="2345"/>
      <c r="H968" s="2345"/>
      <c r="I968" s="2345"/>
    </row>
    <row r="969" spans="1:9" ht="15.75" customHeight="1">
      <c r="A969" s="2345"/>
      <c r="B969" s="2345"/>
      <c r="C969" s="2345"/>
      <c r="D969" s="2345"/>
      <c r="E969" s="2345"/>
      <c r="F969" s="2345"/>
      <c r="G969" s="2345"/>
      <c r="H969" s="2345"/>
      <c r="I969" s="2345"/>
    </row>
    <row r="970" spans="1:9" ht="15.75" customHeight="1">
      <c r="A970" s="2345"/>
      <c r="B970" s="2345"/>
      <c r="C970" s="2345"/>
      <c r="D970" s="2345"/>
      <c r="E970" s="2345"/>
      <c r="F970" s="2345"/>
      <c r="G970" s="2345"/>
      <c r="H970" s="2345"/>
      <c r="I970" s="2345"/>
    </row>
    <row r="971" spans="1:9" ht="15.75" customHeight="1">
      <c r="A971" s="2345"/>
      <c r="B971" s="2345"/>
      <c r="C971" s="2345"/>
      <c r="D971" s="2345"/>
      <c r="E971" s="2345"/>
      <c r="F971" s="2345"/>
      <c r="G971" s="2345"/>
      <c r="H971" s="2345"/>
      <c r="I971" s="2345"/>
    </row>
    <row r="972" spans="1:9" ht="15.75" customHeight="1">
      <c r="A972" s="2345"/>
      <c r="B972" s="2345"/>
      <c r="C972" s="2345"/>
      <c r="D972" s="2345"/>
      <c r="E972" s="2345"/>
      <c r="F972" s="2345"/>
      <c r="G972" s="2345"/>
      <c r="H972" s="2345"/>
      <c r="I972" s="2345"/>
    </row>
    <row r="973" spans="1:9" ht="15.75" customHeight="1">
      <c r="A973" s="2345"/>
      <c r="B973" s="2345"/>
      <c r="C973" s="2345"/>
      <c r="D973" s="2345"/>
      <c r="E973" s="2345"/>
      <c r="F973" s="2345"/>
      <c r="G973" s="2345"/>
      <c r="H973" s="2345"/>
      <c r="I973" s="2345"/>
    </row>
    <row r="974" spans="1:9" ht="15.75" customHeight="1">
      <c r="A974" s="2345"/>
      <c r="B974" s="2345"/>
      <c r="C974" s="2345"/>
      <c r="D974" s="2345"/>
      <c r="E974" s="2345"/>
      <c r="F974" s="2345"/>
      <c r="G974" s="2345"/>
      <c r="H974" s="2345"/>
      <c r="I974" s="2345"/>
    </row>
    <row r="975" spans="1:9" ht="15.75" customHeight="1">
      <c r="A975" s="2345"/>
      <c r="B975" s="2345"/>
      <c r="C975" s="2345"/>
      <c r="D975" s="2345"/>
      <c r="E975" s="2345"/>
      <c r="F975" s="2345"/>
      <c r="G975" s="2345"/>
      <c r="H975" s="2345"/>
      <c r="I975" s="2345"/>
    </row>
    <row r="976" spans="1:9" ht="15.75" customHeight="1">
      <c r="A976" s="2345"/>
      <c r="B976" s="2345"/>
      <c r="C976" s="2345"/>
      <c r="D976" s="2345"/>
      <c r="E976" s="2345"/>
      <c r="F976" s="2345"/>
      <c r="G976" s="2345"/>
      <c r="H976" s="2345"/>
      <c r="I976" s="2345"/>
    </row>
    <row r="977" spans="1:9" ht="15.75" customHeight="1">
      <c r="A977" s="2345"/>
      <c r="B977" s="2345"/>
      <c r="C977" s="2345"/>
      <c r="D977" s="2345"/>
      <c r="E977" s="2345"/>
      <c r="F977" s="2345"/>
      <c r="G977" s="2345"/>
      <c r="H977" s="2345"/>
      <c r="I977" s="2345"/>
    </row>
    <row r="978" spans="1:9" ht="15.75" customHeight="1">
      <c r="A978" s="2345"/>
      <c r="B978" s="2345"/>
      <c r="C978" s="2345"/>
      <c r="D978" s="2345"/>
      <c r="E978" s="2345"/>
      <c r="F978" s="2345"/>
      <c r="G978" s="2345"/>
      <c r="H978" s="2345"/>
      <c r="I978" s="2345"/>
    </row>
    <row r="979" spans="1:9" ht="15.75" customHeight="1">
      <c r="A979" s="2345"/>
      <c r="B979" s="2345"/>
      <c r="C979" s="2345"/>
      <c r="D979" s="2345"/>
      <c r="E979" s="2345"/>
      <c r="F979" s="2345"/>
      <c r="G979" s="2345"/>
      <c r="H979" s="2345"/>
      <c r="I979" s="2345"/>
    </row>
    <row r="980" spans="1:9" ht="15.75" customHeight="1">
      <c r="A980" s="2345"/>
      <c r="B980" s="2345"/>
      <c r="C980" s="2345"/>
      <c r="D980" s="2345"/>
      <c r="E980" s="2345"/>
      <c r="F980" s="2345"/>
      <c r="G980" s="2345"/>
      <c r="H980" s="2345"/>
      <c r="I980" s="2345"/>
    </row>
    <row r="981" spans="1:9" ht="15.75" customHeight="1">
      <c r="A981" s="2345"/>
      <c r="B981" s="2345"/>
      <c r="C981" s="2345"/>
      <c r="D981" s="2345"/>
      <c r="E981" s="2345"/>
      <c r="F981" s="2345"/>
      <c r="G981" s="2345"/>
      <c r="H981" s="2345"/>
      <c r="I981" s="2345"/>
    </row>
    <row r="982" spans="1:9" ht="15.75" customHeight="1">
      <c r="A982" s="2345"/>
      <c r="B982" s="2345"/>
      <c r="C982" s="2345"/>
      <c r="D982" s="2345"/>
      <c r="E982" s="2345"/>
      <c r="F982" s="2345"/>
      <c r="G982" s="2345"/>
      <c r="H982" s="2345"/>
      <c r="I982" s="2345"/>
    </row>
    <row r="983" spans="1:9" ht="15.75" customHeight="1">
      <c r="A983" s="2345"/>
      <c r="B983" s="2345"/>
      <c r="C983" s="2345"/>
      <c r="D983" s="2345"/>
      <c r="E983" s="2345"/>
      <c r="F983" s="2345"/>
      <c r="G983" s="2345"/>
      <c r="H983" s="2345"/>
      <c r="I983" s="2345"/>
    </row>
    <row r="984" spans="1:9" ht="15.75" customHeight="1">
      <c r="A984" s="2345"/>
      <c r="B984" s="2345"/>
      <c r="C984" s="2345"/>
      <c r="D984" s="2345"/>
      <c r="E984" s="2345"/>
      <c r="F984" s="2345"/>
      <c r="G984" s="2345"/>
      <c r="H984" s="2345"/>
      <c r="I984" s="2345"/>
    </row>
  </sheetData>
  <mergeCells count="10">
    <mergeCell ref="G5:H5"/>
    <mergeCell ref="B48:H48"/>
    <mergeCell ref="B49:H49"/>
    <mergeCell ref="B1:H1"/>
    <mergeCell ref="B2:H2"/>
    <mergeCell ref="B3:H3"/>
    <mergeCell ref="B4:H4"/>
    <mergeCell ref="B5:B6"/>
    <mergeCell ref="C5:C6"/>
    <mergeCell ref="D5:F5"/>
  </mergeCells>
  <printOptions horizontalCentered="1"/>
  <pageMargins left="0.39370078740157483" right="0.39370078740157483" top="0.59" bottom="0.39370078740157483" header="0" footer="0"/>
  <pageSetup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4"/>
  <sheetViews>
    <sheetView showGridLines="0" zoomScale="80" zoomScaleNormal="80" workbookViewId="0"/>
  </sheetViews>
  <sheetFormatPr defaultColWidth="14.44140625" defaultRowHeight="15" customHeight="1"/>
  <cols>
    <col min="1" max="1" width="4.5546875" style="2431" customWidth="1"/>
    <col min="2" max="2" width="5.109375" style="2431" customWidth="1"/>
    <col min="3" max="3" width="30.44140625" style="2431" customWidth="1"/>
    <col min="4" max="4" width="16" style="2431" customWidth="1"/>
    <col min="5" max="5" width="16.77734375" style="2431" customWidth="1"/>
    <col min="6" max="6" width="17.5546875" style="2431" customWidth="1"/>
    <col min="7" max="8" width="16.5546875" style="2431" bestFit="1" customWidth="1"/>
    <col min="9" max="9" width="8.5546875" style="2431" customWidth="1"/>
    <col min="10" max="10" width="14.21875" style="2431" bestFit="1" customWidth="1"/>
    <col min="11" max="11" width="17.44140625" style="2431" bestFit="1" customWidth="1"/>
    <col min="12" max="16384" width="14.44140625" style="2431"/>
  </cols>
  <sheetData>
    <row r="1" spans="1:12" ht="15" customHeight="1">
      <c r="A1" s="2346"/>
      <c r="B1" s="3623" t="s">
        <v>1745</v>
      </c>
      <c r="C1" s="3652"/>
      <c r="D1" s="3652"/>
      <c r="E1" s="3652"/>
      <c r="F1" s="3652"/>
      <c r="G1" s="3652"/>
      <c r="H1" s="3652"/>
      <c r="I1" s="2346"/>
    </row>
    <row r="2" spans="1:12" ht="15" customHeight="1">
      <c r="A2" s="2346"/>
      <c r="B2" s="3643" t="s">
        <v>1744</v>
      </c>
      <c r="C2" s="3652"/>
      <c r="D2" s="3652"/>
      <c r="E2" s="3652"/>
      <c r="F2" s="3652"/>
      <c r="G2" s="3652"/>
      <c r="H2" s="3652"/>
      <c r="I2" s="2346"/>
    </row>
    <row r="3" spans="1:12" ht="15" customHeight="1">
      <c r="A3" s="2346"/>
      <c r="B3" s="3643"/>
      <c r="C3" s="3652"/>
      <c r="D3" s="3652"/>
      <c r="E3" s="3652"/>
      <c r="F3" s="3652"/>
      <c r="G3" s="3652"/>
      <c r="H3" s="3652"/>
      <c r="I3" s="2346"/>
    </row>
    <row r="4" spans="1:12" ht="15" customHeight="1" thickBot="1">
      <c r="A4" s="2346"/>
      <c r="B4" s="3625" t="s">
        <v>77</v>
      </c>
      <c r="C4" s="3626"/>
      <c r="D4" s="3626"/>
      <c r="E4" s="3626"/>
      <c r="F4" s="3626"/>
      <c r="G4" s="3626"/>
      <c r="H4" s="3626"/>
      <c r="I4" s="2346"/>
    </row>
    <row r="5" spans="1:12" ht="16.2" thickTop="1">
      <c r="A5" s="2346"/>
      <c r="B5" s="3644" t="s">
        <v>78</v>
      </c>
      <c r="C5" s="3645" t="s">
        <v>56</v>
      </c>
      <c r="D5" s="3647" t="s">
        <v>57</v>
      </c>
      <c r="E5" s="3648"/>
      <c r="F5" s="3649"/>
      <c r="G5" s="3639" t="s">
        <v>776</v>
      </c>
      <c r="H5" s="3640"/>
      <c r="I5" s="2346"/>
    </row>
    <row r="6" spans="1:12" ht="18">
      <c r="A6" s="2346"/>
      <c r="B6" s="3628"/>
      <c r="C6" s="3646"/>
      <c r="D6" s="2430" t="s">
        <v>1673</v>
      </c>
      <c r="E6" s="2430" t="s">
        <v>494</v>
      </c>
      <c r="F6" s="2429" t="s">
        <v>181</v>
      </c>
      <c r="G6" s="2429" t="s">
        <v>173</v>
      </c>
      <c r="H6" s="2428" t="s">
        <v>180</v>
      </c>
      <c r="I6" s="2346"/>
    </row>
    <row r="7" spans="1:12" ht="32.25" customHeight="1">
      <c r="A7" s="2346"/>
      <c r="B7" s="2423"/>
      <c r="C7" s="2427" t="s">
        <v>1735</v>
      </c>
      <c r="D7" s="2442">
        <v>579.2022293</v>
      </c>
      <c r="E7" s="2442">
        <v>1083.7807387</v>
      </c>
      <c r="F7" s="2442">
        <v>1114.0735867000001</v>
      </c>
      <c r="G7" s="2415">
        <v>87.116120048400518</v>
      </c>
      <c r="H7" s="2426">
        <v>2.7951085416351384</v>
      </c>
      <c r="I7" s="2439"/>
      <c r="J7" s="2436"/>
      <c r="K7" s="2436"/>
      <c r="L7" s="2436"/>
    </row>
    <row r="8" spans="1:12" ht="32.25" customHeight="1">
      <c r="A8" s="2346"/>
      <c r="B8" s="2423">
        <v>1</v>
      </c>
      <c r="C8" s="2422" t="s">
        <v>1743</v>
      </c>
      <c r="D8" s="2444">
        <v>3.7485664999999999</v>
      </c>
      <c r="E8" s="2444">
        <v>8.0113009000000002</v>
      </c>
      <c r="F8" s="2444">
        <v>20.438430799999999</v>
      </c>
      <c r="G8" s="2420">
        <v>113.71638731765863</v>
      </c>
      <c r="H8" s="2419">
        <v>155.11999929998882</v>
      </c>
      <c r="I8" s="2439"/>
      <c r="J8" s="2436"/>
      <c r="K8" s="2298"/>
      <c r="L8" s="2298"/>
    </row>
    <row r="9" spans="1:12" ht="32.25" customHeight="1">
      <c r="A9" s="2346"/>
      <c r="B9" s="2423">
        <v>2</v>
      </c>
      <c r="C9" s="2424" t="s">
        <v>1742</v>
      </c>
      <c r="D9" s="2444">
        <v>89.875838999999999</v>
      </c>
      <c r="E9" s="2444">
        <v>102.54370470000001</v>
      </c>
      <c r="F9" s="2444">
        <v>265.22327259999997</v>
      </c>
      <c r="G9" s="2420">
        <v>14.094851120110285</v>
      </c>
      <c r="H9" s="2419">
        <v>158.64412971613652</v>
      </c>
      <c r="I9" s="2439"/>
      <c r="J9" s="2436"/>
      <c r="K9" s="2298"/>
      <c r="L9" s="2298"/>
    </row>
    <row r="10" spans="1:12" ht="32.25" customHeight="1">
      <c r="A10" s="2346"/>
      <c r="B10" s="2423">
        <v>3</v>
      </c>
      <c r="C10" s="2422" t="s">
        <v>1694</v>
      </c>
      <c r="D10" s="2444">
        <v>8.4138968000000016</v>
      </c>
      <c r="E10" s="2444">
        <v>514.22684200000003</v>
      </c>
      <c r="F10" s="2444">
        <v>149.82074180000001</v>
      </c>
      <c r="G10" s="2420" t="s">
        <v>62</v>
      </c>
      <c r="H10" s="2419">
        <v>-70.864853880964844</v>
      </c>
      <c r="I10" s="2439"/>
      <c r="J10" s="2436"/>
      <c r="K10" s="2298"/>
      <c r="L10" s="2298"/>
    </row>
    <row r="11" spans="1:12" ht="32.25" customHeight="1">
      <c r="A11" s="2346"/>
      <c r="B11" s="2423">
        <v>4</v>
      </c>
      <c r="C11" s="2422" t="s">
        <v>1741</v>
      </c>
      <c r="D11" s="2444">
        <v>87.786103499999996</v>
      </c>
      <c r="E11" s="2444">
        <v>54.336701099999999</v>
      </c>
      <c r="F11" s="2444">
        <v>36.407459200000005</v>
      </c>
      <c r="G11" s="2420">
        <v>-38.103300028574573</v>
      </c>
      <c r="H11" s="2419">
        <v>-32.996559483807154</v>
      </c>
      <c r="I11" s="2439"/>
      <c r="J11" s="2436"/>
      <c r="K11" s="2298"/>
      <c r="L11" s="2298"/>
    </row>
    <row r="12" spans="1:12" ht="32.25" customHeight="1">
      <c r="A12" s="2346"/>
      <c r="B12" s="2423">
        <v>5</v>
      </c>
      <c r="C12" s="2422" t="s">
        <v>1696</v>
      </c>
      <c r="D12" s="2444">
        <v>23.515404</v>
      </c>
      <c r="E12" s="2444">
        <v>13.130544499999999</v>
      </c>
      <c r="F12" s="2444">
        <v>35.424638100000003</v>
      </c>
      <c r="G12" s="2420">
        <v>-44.161943805005436</v>
      </c>
      <c r="H12" s="2419">
        <v>169.78803582745564</v>
      </c>
      <c r="I12" s="2439"/>
      <c r="J12" s="2436"/>
      <c r="K12" s="2298"/>
      <c r="L12" s="2298"/>
    </row>
    <row r="13" spans="1:12" ht="32.25" customHeight="1">
      <c r="A13" s="2346"/>
      <c r="B13" s="2423">
        <v>6</v>
      </c>
      <c r="C13" s="2422" t="s">
        <v>1698</v>
      </c>
      <c r="D13" s="2444">
        <v>91.575101599999996</v>
      </c>
      <c r="E13" s="2444">
        <v>167.71921399999999</v>
      </c>
      <c r="F13" s="2444">
        <v>160.0521463</v>
      </c>
      <c r="G13" s="2420">
        <v>83.149361638273092</v>
      </c>
      <c r="H13" s="2419">
        <v>-4.5713711131510459</v>
      </c>
      <c r="I13" s="2439"/>
      <c r="J13" s="2436"/>
      <c r="K13" s="2298"/>
      <c r="L13" s="2298"/>
    </row>
    <row r="14" spans="1:12" ht="32.25" customHeight="1">
      <c r="A14" s="2346"/>
      <c r="B14" s="2423">
        <v>7</v>
      </c>
      <c r="C14" s="2422" t="s">
        <v>1740</v>
      </c>
      <c r="D14" s="2444">
        <v>1.20854E-2</v>
      </c>
      <c r="E14" s="2444">
        <v>0.40421400000000002</v>
      </c>
      <c r="F14" s="2444">
        <v>14.768902800000001</v>
      </c>
      <c r="G14" s="2420" t="s">
        <v>62</v>
      </c>
      <c r="H14" s="2419" t="s">
        <v>62</v>
      </c>
      <c r="I14" s="2439"/>
      <c r="J14" s="2436"/>
      <c r="K14" s="2298"/>
      <c r="L14" s="2298"/>
    </row>
    <row r="15" spans="1:12" ht="32.25" customHeight="1">
      <c r="A15" s="2346"/>
      <c r="B15" s="2423">
        <v>8</v>
      </c>
      <c r="C15" s="2424" t="s">
        <v>1739</v>
      </c>
      <c r="D15" s="2444">
        <v>12.3968674</v>
      </c>
      <c r="E15" s="2444">
        <v>22.339445300000001</v>
      </c>
      <c r="F15" s="2444">
        <v>27.230936</v>
      </c>
      <c r="G15" s="2420">
        <v>80.202341278571737</v>
      </c>
      <c r="H15" s="2419">
        <v>21.896204826536135</v>
      </c>
      <c r="I15" s="2439"/>
      <c r="J15" s="2436"/>
      <c r="K15" s="2298"/>
      <c r="L15" s="2298"/>
    </row>
    <row r="16" spans="1:12" ht="32.25" customHeight="1">
      <c r="A16" s="2346"/>
      <c r="B16" s="2423">
        <v>9</v>
      </c>
      <c r="C16" s="2422" t="s">
        <v>1738</v>
      </c>
      <c r="D16" s="2444">
        <v>26.654899199999999</v>
      </c>
      <c r="E16" s="2444">
        <v>0</v>
      </c>
      <c r="F16" s="2444">
        <v>12.1959249</v>
      </c>
      <c r="G16" s="2420" t="s">
        <v>62</v>
      </c>
      <c r="H16" s="2419" t="s">
        <v>62</v>
      </c>
      <c r="I16" s="2439"/>
      <c r="J16" s="2436"/>
      <c r="K16" s="2298"/>
      <c r="L16" s="2298"/>
    </row>
    <row r="17" spans="1:12" ht="32.25" customHeight="1">
      <c r="A17" s="2346"/>
      <c r="B17" s="2423">
        <v>10</v>
      </c>
      <c r="C17" s="2422" t="s">
        <v>1697</v>
      </c>
      <c r="D17" s="2444">
        <v>0.23111400000000001</v>
      </c>
      <c r="E17" s="2444">
        <v>1.1050683000000001</v>
      </c>
      <c r="F17" s="2444">
        <v>0.87097999999999998</v>
      </c>
      <c r="G17" s="2420">
        <v>378.148576027415</v>
      </c>
      <c r="H17" s="2419">
        <v>-21.18315220878204</v>
      </c>
      <c r="I17" s="2439"/>
      <c r="J17" s="2436"/>
      <c r="K17" s="2298"/>
      <c r="L17" s="2298"/>
    </row>
    <row r="18" spans="1:12" ht="32.25" customHeight="1">
      <c r="A18" s="2346"/>
      <c r="B18" s="2423">
        <v>11</v>
      </c>
      <c r="C18" s="2422" t="s">
        <v>1704</v>
      </c>
      <c r="D18" s="2444">
        <v>234.99235190000002</v>
      </c>
      <c r="E18" s="2444">
        <v>199.96370390000001</v>
      </c>
      <c r="F18" s="2444">
        <v>391.64015419999998</v>
      </c>
      <c r="G18" s="2420">
        <v>-14.906292786458975</v>
      </c>
      <c r="H18" s="2419">
        <v>95.855621076040663</v>
      </c>
      <c r="I18" s="2439"/>
      <c r="J18" s="2436"/>
      <c r="K18" s="2298"/>
      <c r="L18" s="2298"/>
    </row>
    <row r="19" spans="1:12" ht="32.25" customHeight="1">
      <c r="A19" s="2346"/>
      <c r="B19" s="2443"/>
      <c r="C19" s="2417" t="s">
        <v>1712</v>
      </c>
      <c r="D19" s="2442">
        <v>229.55184830000007</v>
      </c>
      <c r="E19" s="2442">
        <v>682.00559799999996</v>
      </c>
      <c r="F19" s="2442">
        <v>1474.5401433</v>
      </c>
      <c r="G19" s="2415">
        <v>197.10307412061897</v>
      </c>
      <c r="H19" s="2414">
        <v>116.20645748717155</v>
      </c>
      <c r="I19" s="2439"/>
      <c r="J19" s="2436"/>
      <c r="K19" s="2298"/>
      <c r="L19" s="2298"/>
    </row>
    <row r="20" spans="1:12" ht="32.25" customHeight="1" thickBot="1">
      <c r="A20" s="2346"/>
      <c r="B20" s="2441"/>
      <c r="C20" s="2412" t="s">
        <v>1711</v>
      </c>
      <c r="D20" s="2440">
        <v>808.75407760000007</v>
      </c>
      <c r="E20" s="2440">
        <v>1765.7863367</v>
      </c>
      <c r="F20" s="2440">
        <v>2588.61373</v>
      </c>
      <c r="G20" s="2410">
        <v>118.33414947841989</v>
      </c>
      <c r="H20" s="2409">
        <v>46.598355429442591</v>
      </c>
      <c r="I20" s="2439"/>
      <c r="J20" s="2436"/>
      <c r="K20" s="2436"/>
      <c r="L20" s="2436"/>
    </row>
    <row r="21" spans="1:12" ht="21.75" customHeight="1" thickTop="1">
      <c r="A21" s="2346"/>
      <c r="B21" s="3650" t="s">
        <v>1676</v>
      </c>
      <c r="C21" s="3651"/>
      <c r="D21" s="3651"/>
      <c r="E21" s="2438"/>
      <c r="F21" s="2438"/>
      <c r="G21" s="2437"/>
      <c r="H21" s="2346"/>
      <c r="I21" s="2346"/>
      <c r="J21" s="2436"/>
      <c r="K21" s="2436"/>
      <c r="L21" s="2436"/>
    </row>
    <row r="22" spans="1:12" ht="15.75" customHeight="1">
      <c r="A22" s="2346"/>
      <c r="B22" s="2408"/>
      <c r="D22" s="2405"/>
      <c r="E22" s="2405"/>
      <c r="F22" s="2405"/>
      <c r="G22" s="2435"/>
      <c r="H22" s="2435"/>
      <c r="I22" s="2346"/>
    </row>
    <row r="23" spans="1:12" ht="15.75" customHeight="1">
      <c r="A23" s="2346"/>
      <c r="B23" s="2346"/>
      <c r="C23" s="2346"/>
      <c r="D23" s="2404"/>
      <c r="E23" s="2404"/>
      <c r="F23" s="2404"/>
      <c r="G23" s="2434"/>
      <c r="H23" s="2434"/>
      <c r="I23" s="2346"/>
    </row>
    <row r="24" spans="1:12" ht="15.75" customHeight="1">
      <c r="A24" s="2346"/>
      <c r="B24" s="2346"/>
      <c r="C24" s="2346"/>
      <c r="D24" s="2433"/>
      <c r="E24" s="2433"/>
      <c r="F24" s="2433"/>
      <c r="G24" s="2433"/>
      <c r="H24" s="2433"/>
      <c r="I24" s="2346"/>
    </row>
    <row r="25" spans="1:12" ht="15.75" customHeight="1">
      <c r="A25" s="2346"/>
      <c r="B25" s="2346"/>
      <c r="C25" s="2346"/>
      <c r="D25" s="2296"/>
      <c r="E25" s="2296"/>
      <c r="F25" s="2296"/>
      <c r="G25" s="2432"/>
      <c r="H25" s="2432"/>
      <c r="I25" s="2346"/>
    </row>
    <row r="26" spans="1:12" ht="15.75" customHeight="1">
      <c r="A26" s="2346"/>
      <c r="B26" s="2346"/>
      <c r="C26" s="2346"/>
      <c r="D26" s="2346"/>
      <c r="E26" s="2346"/>
      <c r="F26" s="2346"/>
      <c r="G26" s="2346"/>
      <c r="H26" s="2346"/>
      <c r="I26" s="2346"/>
    </row>
    <row r="27" spans="1:12" ht="15.75" customHeight="1">
      <c r="A27" s="2346"/>
      <c r="B27" s="2346"/>
      <c r="C27" s="2346"/>
      <c r="D27" s="2346"/>
      <c r="E27" s="2346"/>
      <c r="F27" s="2346"/>
      <c r="G27" s="2346"/>
      <c r="H27" s="2346"/>
      <c r="I27" s="2346"/>
    </row>
    <row r="28" spans="1:12" ht="15.75" customHeight="1">
      <c r="A28" s="2346"/>
      <c r="B28" s="2346"/>
      <c r="C28" s="2346"/>
      <c r="D28" s="2346"/>
      <c r="E28" s="2346"/>
      <c r="F28" s="2346"/>
      <c r="G28" s="2346"/>
      <c r="H28" s="2346"/>
      <c r="I28" s="2346"/>
    </row>
    <row r="29" spans="1:12" ht="15.75" customHeight="1">
      <c r="A29" s="2346"/>
      <c r="B29" s="2346"/>
      <c r="C29" s="2346"/>
      <c r="D29" s="2346"/>
      <c r="E29" s="2346"/>
      <c r="F29" s="2346"/>
      <c r="G29" s="2346"/>
      <c r="H29" s="2346"/>
      <c r="I29" s="2346"/>
    </row>
    <row r="30" spans="1:12" ht="15.75" customHeight="1">
      <c r="A30" s="2346"/>
      <c r="B30" s="2346"/>
      <c r="C30" s="2346"/>
      <c r="D30" s="2346"/>
      <c r="E30" s="2346"/>
      <c r="F30" s="2346"/>
      <c r="G30" s="2346"/>
      <c r="H30" s="2346"/>
      <c r="I30" s="2346"/>
    </row>
    <row r="31" spans="1:12" ht="15.75" customHeight="1">
      <c r="A31" s="2346"/>
      <c r="B31" s="2346"/>
      <c r="C31" s="2346"/>
      <c r="D31" s="2346"/>
      <c r="E31" s="2346"/>
      <c r="F31" s="2346"/>
      <c r="G31" s="2346"/>
      <c r="H31" s="2346"/>
      <c r="I31" s="2346"/>
    </row>
    <row r="32" spans="1:12" ht="15.75" customHeight="1">
      <c r="A32" s="2346"/>
      <c r="B32" s="2346"/>
      <c r="C32" s="2346"/>
      <c r="D32" s="2346"/>
      <c r="E32" s="2346"/>
      <c r="F32" s="2346"/>
      <c r="G32" s="2346"/>
      <c r="H32" s="2346"/>
      <c r="I32" s="2346"/>
    </row>
    <row r="33" spans="1:9" ht="15.75" customHeight="1">
      <c r="A33" s="2346"/>
      <c r="B33" s="2346"/>
      <c r="C33" s="2346"/>
      <c r="D33" s="2346"/>
      <c r="E33" s="2346"/>
      <c r="F33" s="2346"/>
      <c r="G33" s="2346"/>
      <c r="H33" s="2346"/>
      <c r="I33" s="2346"/>
    </row>
    <row r="34" spans="1:9" ht="15.75" customHeight="1">
      <c r="A34" s="2346"/>
      <c r="B34" s="2346"/>
      <c r="C34" s="2346"/>
      <c r="D34" s="2346"/>
      <c r="E34" s="2346"/>
      <c r="F34" s="2346"/>
      <c r="G34" s="2346"/>
      <c r="H34" s="2346"/>
      <c r="I34" s="2346"/>
    </row>
    <row r="35" spans="1:9" ht="15.75" customHeight="1">
      <c r="A35" s="2346"/>
      <c r="B35" s="2346"/>
      <c r="C35" s="2346"/>
      <c r="D35" s="2346"/>
      <c r="E35" s="2346"/>
      <c r="F35" s="2346"/>
      <c r="G35" s="2346"/>
      <c r="H35" s="2346"/>
      <c r="I35" s="2346"/>
    </row>
    <row r="36" spans="1:9" ht="15.75" customHeight="1">
      <c r="A36" s="2346"/>
      <c r="B36" s="2346"/>
      <c r="C36" s="2346"/>
      <c r="D36" s="2346"/>
      <c r="E36" s="2346"/>
      <c r="F36" s="2346"/>
      <c r="G36" s="2346"/>
      <c r="H36" s="2346"/>
      <c r="I36" s="2346"/>
    </row>
    <row r="37" spans="1:9" ht="15.75" customHeight="1">
      <c r="A37" s="2346"/>
      <c r="B37" s="2346"/>
      <c r="C37" s="2346"/>
      <c r="D37" s="2346"/>
      <c r="E37" s="2346"/>
      <c r="F37" s="2346"/>
      <c r="G37" s="2346"/>
      <c r="H37" s="2346"/>
      <c r="I37" s="2346"/>
    </row>
    <row r="38" spans="1:9" ht="15.75" customHeight="1">
      <c r="A38" s="2346"/>
      <c r="B38" s="2346"/>
      <c r="C38" s="2346"/>
      <c r="D38" s="2346"/>
      <c r="E38" s="2346"/>
      <c r="F38" s="2346"/>
      <c r="G38" s="2346"/>
      <c r="H38" s="2346"/>
      <c r="I38" s="2346"/>
    </row>
    <row r="39" spans="1:9" ht="15.75" customHeight="1">
      <c r="A39" s="2346"/>
      <c r="B39" s="2346"/>
      <c r="C39" s="2346"/>
      <c r="D39" s="2346"/>
      <c r="E39" s="2346"/>
      <c r="F39" s="2346"/>
      <c r="G39" s="2346"/>
      <c r="H39" s="2346"/>
      <c r="I39" s="2346"/>
    </row>
    <row r="40" spans="1:9" ht="15.75" customHeight="1">
      <c r="A40" s="2346"/>
      <c r="B40" s="2346"/>
      <c r="C40" s="2346"/>
      <c r="D40" s="2346"/>
      <c r="E40" s="2346"/>
      <c r="F40" s="2346"/>
      <c r="G40" s="2346"/>
      <c r="H40" s="2346"/>
      <c r="I40" s="2346"/>
    </row>
    <row r="41" spans="1:9" ht="15.75" customHeight="1">
      <c r="A41" s="2346"/>
      <c r="B41" s="2346"/>
      <c r="C41" s="2346"/>
      <c r="D41" s="2346"/>
      <c r="E41" s="2346"/>
      <c r="F41" s="2346"/>
      <c r="G41" s="2346"/>
      <c r="H41" s="2346"/>
      <c r="I41" s="2346"/>
    </row>
    <row r="42" spans="1:9" ht="15.75" customHeight="1">
      <c r="A42" s="2346"/>
      <c r="B42" s="2346"/>
      <c r="C42" s="2346"/>
      <c r="D42" s="2346"/>
      <c r="E42" s="2346"/>
      <c r="F42" s="2346"/>
      <c r="G42" s="2346"/>
      <c r="H42" s="2346"/>
      <c r="I42" s="2346"/>
    </row>
    <row r="43" spans="1:9" ht="15.75" customHeight="1">
      <c r="A43" s="2346"/>
      <c r="B43" s="2346"/>
      <c r="C43" s="2346"/>
      <c r="D43" s="2346"/>
      <c r="E43" s="2346"/>
      <c r="F43" s="2346"/>
      <c r="G43" s="2346"/>
      <c r="H43" s="2346"/>
      <c r="I43" s="2346"/>
    </row>
    <row r="44" spans="1:9" ht="15.75" customHeight="1">
      <c r="A44" s="2346"/>
      <c r="B44" s="2346"/>
      <c r="C44" s="2346"/>
      <c r="D44" s="2346"/>
      <c r="E44" s="2346"/>
      <c r="F44" s="2346"/>
      <c r="G44" s="2346"/>
      <c r="H44" s="2346"/>
      <c r="I44" s="2346"/>
    </row>
    <row r="45" spans="1:9" ht="15.75" customHeight="1">
      <c r="A45" s="2346"/>
      <c r="B45" s="2346"/>
      <c r="C45" s="2346"/>
      <c r="D45" s="2346"/>
      <c r="E45" s="2346"/>
      <c r="F45" s="2346"/>
      <c r="G45" s="2346"/>
      <c r="H45" s="2346"/>
      <c r="I45" s="2346"/>
    </row>
    <row r="46" spans="1:9" ht="15.75" customHeight="1">
      <c r="A46" s="2346"/>
      <c r="B46" s="2346"/>
      <c r="C46" s="2346"/>
      <c r="D46" s="2346"/>
      <c r="E46" s="2346"/>
      <c r="F46" s="2346"/>
      <c r="G46" s="2346"/>
      <c r="H46" s="2346"/>
      <c r="I46" s="2346"/>
    </row>
    <row r="47" spans="1:9" ht="15.75" customHeight="1">
      <c r="A47" s="2346"/>
      <c r="B47" s="2346"/>
      <c r="C47" s="2346"/>
      <c r="D47" s="2346"/>
      <c r="E47" s="2346"/>
      <c r="F47" s="2346"/>
      <c r="G47" s="2346"/>
      <c r="H47" s="2346"/>
      <c r="I47" s="2346"/>
    </row>
    <row r="48" spans="1:9" ht="15.75" customHeight="1">
      <c r="A48" s="2346"/>
      <c r="B48" s="2346"/>
      <c r="C48" s="2346"/>
      <c r="D48" s="2346"/>
      <c r="E48" s="2346"/>
      <c r="F48" s="2346"/>
      <c r="G48" s="2346"/>
      <c r="H48" s="2346"/>
      <c r="I48" s="2346"/>
    </row>
    <row r="49" spans="1:9" ht="15.75" customHeight="1">
      <c r="A49" s="2346"/>
      <c r="B49" s="2346"/>
      <c r="C49" s="2346"/>
      <c r="D49" s="2346"/>
      <c r="E49" s="2346"/>
      <c r="F49" s="2346"/>
      <c r="G49" s="2346"/>
      <c r="H49" s="2346"/>
      <c r="I49" s="2346"/>
    </row>
    <row r="50" spans="1:9" ht="15.75" customHeight="1">
      <c r="A50" s="2346"/>
      <c r="B50" s="2346"/>
      <c r="C50" s="2346"/>
      <c r="D50" s="2346"/>
      <c r="E50" s="2346"/>
      <c r="F50" s="2346"/>
      <c r="G50" s="2346"/>
      <c r="H50" s="2346"/>
      <c r="I50" s="2346"/>
    </row>
    <row r="51" spans="1:9" ht="15.75" customHeight="1">
      <c r="A51" s="2346"/>
      <c r="B51" s="2346"/>
      <c r="C51" s="2346"/>
      <c r="D51" s="2346"/>
      <c r="E51" s="2346"/>
      <c r="F51" s="2346"/>
      <c r="G51" s="2346"/>
      <c r="H51" s="2346"/>
      <c r="I51" s="2346"/>
    </row>
    <row r="52" spans="1:9" ht="15.75" customHeight="1">
      <c r="A52" s="2346"/>
      <c r="B52" s="2346"/>
      <c r="C52" s="2346"/>
      <c r="D52" s="2346"/>
      <c r="E52" s="2346"/>
      <c r="F52" s="2346"/>
      <c r="G52" s="2346"/>
      <c r="H52" s="2346"/>
      <c r="I52" s="2346"/>
    </row>
    <row r="53" spans="1:9" ht="15.75" customHeight="1">
      <c r="A53" s="2346"/>
      <c r="B53" s="2346"/>
      <c r="C53" s="2346"/>
      <c r="D53" s="2346"/>
      <c r="E53" s="2346"/>
      <c r="F53" s="2346"/>
      <c r="G53" s="2346"/>
      <c r="H53" s="2346"/>
      <c r="I53" s="2346"/>
    </row>
    <row r="54" spans="1:9" ht="15.75" customHeight="1">
      <c r="A54" s="2346"/>
      <c r="B54" s="2346"/>
      <c r="C54" s="2346"/>
      <c r="D54" s="2346"/>
      <c r="E54" s="2346"/>
      <c r="F54" s="2346"/>
      <c r="G54" s="2346"/>
      <c r="H54" s="2346"/>
      <c r="I54" s="2346"/>
    </row>
    <row r="55" spans="1:9" ht="15.75" customHeight="1">
      <c r="A55" s="2346"/>
      <c r="B55" s="2346"/>
      <c r="C55" s="2346"/>
      <c r="D55" s="2346"/>
      <c r="E55" s="2346"/>
      <c r="F55" s="2346"/>
      <c r="G55" s="2346"/>
      <c r="H55" s="2346"/>
      <c r="I55" s="2346"/>
    </row>
    <row r="56" spans="1:9" ht="15.75" customHeight="1">
      <c r="A56" s="2346"/>
      <c r="B56" s="2346"/>
      <c r="C56" s="2346"/>
      <c r="D56" s="2346"/>
      <c r="E56" s="2346"/>
      <c r="F56" s="2346"/>
      <c r="G56" s="2346"/>
      <c r="H56" s="2346"/>
      <c r="I56" s="2346"/>
    </row>
    <row r="57" spans="1:9" ht="15.75" customHeight="1">
      <c r="A57" s="2346"/>
      <c r="B57" s="2346"/>
      <c r="C57" s="2346"/>
      <c r="D57" s="2346"/>
      <c r="E57" s="2346"/>
      <c r="F57" s="2346"/>
      <c r="G57" s="2346"/>
      <c r="H57" s="2346"/>
      <c r="I57" s="2346"/>
    </row>
    <row r="58" spans="1:9" ht="15.75" customHeight="1">
      <c r="A58" s="2346"/>
      <c r="B58" s="2346"/>
      <c r="C58" s="2346"/>
      <c r="D58" s="2346"/>
      <c r="E58" s="2346"/>
      <c r="F58" s="2346"/>
      <c r="G58" s="2346"/>
      <c r="H58" s="2346"/>
      <c r="I58" s="2346"/>
    </row>
    <row r="59" spans="1:9" ht="15.75" customHeight="1">
      <c r="A59" s="2346"/>
      <c r="B59" s="2346"/>
      <c r="C59" s="2346"/>
      <c r="D59" s="2346"/>
      <c r="E59" s="2346"/>
      <c r="F59" s="2346"/>
      <c r="G59" s="2346"/>
      <c r="H59" s="2346"/>
      <c r="I59" s="2346"/>
    </row>
    <row r="60" spans="1:9" ht="15.75" customHeight="1">
      <c r="A60" s="2346"/>
      <c r="B60" s="2346"/>
      <c r="C60" s="2346"/>
      <c r="D60" s="2346"/>
      <c r="E60" s="2346"/>
      <c r="F60" s="2346"/>
      <c r="G60" s="2346"/>
      <c r="H60" s="2346"/>
      <c r="I60" s="2346"/>
    </row>
    <row r="61" spans="1:9" ht="15.75" customHeight="1">
      <c r="A61" s="2346"/>
      <c r="B61" s="2346"/>
      <c r="C61" s="2346"/>
      <c r="D61" s="2346"/>
      <c r="E61" s="2346"/>
      <c r="F61" s="2346"/>
      <c r="G61" s="2346"/>
      <c r="H61" s="2346"/>
      <c r="I61" s="2346"/>
    </row>
    <row r="62" spans="1:9" ht="15.75" customHeight="1">
      <c r="A62" s="2346"/>
      <c r="B62" s="2346"/>
      <c r="C62" s="2346"/>
      <c r="D62" s="2346"/>
      <c r="E62" s="2346"/>
      <c r="F62" s="2346"/>
      <c r="G62" s="2346"/>
      <c r="H62" s="2346"/>
      <c r="I62" s="2346"/>
    </row>
    <row r="63" spans="1:9" ht="15.75" customHeight="1">
      <c r="A63" s="2346"/>
      <c r="B63" s="2346"/>
      <c r="C63" s="2346"/>
      <c r="D63" s="2346"/>
      <c r="E63" s="2346"/>
      <c r="F63" s="2346"/>
      <c r="G63" s="2346"/>
      <c r="H63" s="2346"/>
      <c r="I63" s="2346"/>
    </row>
    <row r="64" spans="1:9" ht="15.75" customHeight="1">
      <c r="A64" s="2346"/>
      <c r="B64" s="2346"/>
      <c r="C64" s="2346"/>
      <c r="D64" s="2346"/>
      <c r="E64" s="2346"/>
      <c r="F64" s="2346"/>
      <c r="G64" s="2346"/>
      <c r="H64" s="2346"/>
      <c r="I64" s="2346"/>
    </row>
    <row r="65" spans="1:9" ht="15.75" customHeight="1">
      <c r="A65" s="2346"/>
      <c r="B65" s="2346"/>
      <c r="C65" s="2346"/>
      <c r="D65" s="2346"/>
      <c r="E65" s="2346"/>
      <c r="F65" s="2346"/>
      <c r="G65" s="2346"/>
      <c r="H65" s="2346"/>
      <c r="I65" s="2346"/>
    </row>
    <row r="66" spans="1:9" ht="15.75" customHeight="1">
      <c r="A66" s="2346"/>
      <c r="B66" s="2346"/>
      <c r="C66" s="2346"/>
      <c r="D66" s="2346"/>
      <c r="E66" s="2346"/>
      <c r="F66" s="2346"/>
      <c r="G66" s="2346"/>
      <c r="H66" s="2346"/>
      <c r="I66" s="2346"/>
    </row>
    <row r="67" spans="1:9" ht="15.75" customHeight="1">
      <c r="A67" s="2346"/>
      <c r="B67" s="2346"/>
      <c r="C67" s="2346"/>
      <c r="D67" s="2346"/>
      <c r="E67" s="2346"/>
      <c r="F67" s="2346"/>
      <c r="G67" s="2346"/>
      <c r="H67" s="2346"/>
      <c r="I67" s="2346"/>
    </row>
    <row r="68" spans="1:9" ht="15.75" customHeight="1">
      <c r="A68" s="2346"/>
      <c r="B68" s="2346"/>
      <c r="C68" s="2346"/>
      <c r="D68" s="2346"/>
      <c r="E68" s="2346"/>
      <c r="F68" s="2346"/>
      <c r="G68" s="2346"/>
      <c r="H68" s="2346"/>
      <c r="I68" s="2346"/>
    </row>
    <row r="69" spans="1:9" ht="15.75" customHeight="1">
      <c r="A69" s="2346"/>
      <c r="B69" s="2346"/>
      <c r="C69" s="2346"/>
      <c r="D69" s="2346"/>
      <c r="E69" s="2346"/>
      <c r="F69" s="2346"/>
      <c r="G69" s="2346"/>
      <c r="H69" s="2346"/>
      <c r="I69" s="2346"/>
    </row>
    <row r="70" spans="1:9" ht="15.75" customHeight="1">
      <c r="A70" s="2346"/>
      <c r="B70" s="2346"/>
      <c r="C70" s="2346"/>
      <c r="D70" s="2346"/>
      <c r="E70" s="2346"/>
      <c r="F70" s="2346"/>
      <c r="G70" s="2346"/>
      <c r="H70" s="2346"/>
      <c r="I70" s="2346"/>
    </row>
    <row r="71" spans="1:9" ht="15.75" customHeight="1">
      <c r="A71" s="2346"/>
      <c r="B71" s="2346"/>
      <c r="C71" s="2346"/>
      <c r="D71" s="2346"/>
      <c r="E71" s="2346"/>
      <c r="F71" s="2346"/>
      <c r="G71" s="2346"/>
      <c r="H71" s="2346"/>
      <c r="I71" s="2346"/>
    </row>
    <row r="72" spans="1:9" ht="15.75" customHeight="1">
      <c r="A72" s="2346"/>
      <c r="B72" s="2346"/>
      <c r="C72" s="2346"/>
      <c r="D72" s="2346"/>
      <c r="E72" s="2346"/>
      <c r="F72" s="2346"/>
      <c r="G72" s="2346"/>
      <c r="H72" s="2346"/>
      <c r="I72" s="2346"/>
    </row>
    <row r="73" spans="1:9" ht="15.75" customHeight="1">
      <c r="A73" s="2346"/>
      <c r="B73" s="2346"/>
      <c r="C73" s="2346"/>
      <c r="D73" s="2346"/>
      <c r="E73" s="2346"/>
      <c r="F73" s="2346"/>
      <c r="G73" s="2346"/>
      <c r="H73" s="2346"/>
      <c r="I73" s="2346"/>
    </row>
    <row r="74" spans="1:9" ht="15.75" customHeight="1">
      <c r="A74" s="2346"/>
      <c r="B74" s="2346"/>
      <c r="C74" s="2346"/>
      <c r="D74" s="2346"/>
      <c r="E74" s="2346"/>
      <c r="F74" s="2346"/>
      <c r="G74" s="2346"/>
      <c r="H74" s="2346"/>
      <c r="I74" s="2346"/>
    </row>
    <row r="75" spans="1:9" ht="15.75" customHeight="1">
      <c r="A75" s="2346"/>
      <c r="B75" s="2346"/>
      <c r="C75" s="2346"/>
      <c r="D75" s="2346"/>
      <c r="E75" s="2346"/>
      <c r="F75" s="2346"/>
      <c r="G75" s="2346"/>
      <c r="H75" s="2346"/>
      <c r="I75" s="2346"/>
    </row>
    <row r="76" spans="1:9" ht="15.75" customHeight="1">
      <c r="A76" s="2346"/>
      <c r="B76" s="2346"/>
      <c r="C76" s="2346"/>
      <c r="D76" s="2346"/>
      <c r="E76" s="2346"/>
      <c r="F76" s="2346"/>
      <c r="G76" s="2346"/>
      <c r="H76" s="2346"/>
      <c r="I76" s="2346"/>
    </row>
    <row r="77" spans="1:9" ht="15.75" customHeight="1">
      <c r="A77" s="2346"/>
      <c r="B77" s="2346"/>
      <c r="C77" s="2346"/>
      <c r="D77" s="2346"/>
      <c r="E77" s="2346"/>
      <c r="F77" s="2346"/>
      <c r="G77" s="2346"/>
      <c r="H77" s="2346"/>
      <c r="I77" s="2346"/>
    </row>
    <row r="78" spans="1:9" ht="15.75" customHeight="1">
      <c r="A78" s="2346"/>
      <c r="B78" s="2346"/>
      <c r="C78" s="2346"/>
      <c r="D78" s="2346"/>
      <c r="E78" s="2346"/>
      <c r="F78" s="2346"/>
      <c r="G78" s="2346"/>
      <c r="H78" s="2346"/>
      <c r="I78" s="2346"/>
    </row>
    <row r="79" spans="1:9" ht="15.75" customHeight="1">
      <c r="A79" s="2346"/>
      <c r="B79" s="2346"/>
      <c r="C79" s="2346"/>
      <c r="D79" s="2346"/>
      <c r="E79" s="2346"/>
      <c r="F79" s="2346"/>
      <c r="G79" s="2346"/>
      <c r="H79" s="2346"/>
      <c r="I79" s="2346"/>
    </row>
    <row r="80" spans="1:9" ht="15.75" customHeight="1">
      <c r="A80" s="2346"/>
      <c r="B80" s="2346"/>
      <c r="C80" s="2346"/>
      <c r="D80" s="2346"/>
      <c r="E80" s="2346"/>
      <c r="F80" s="2346"/>
      <c r="G80" s="2346"/>
      <c r="H80" s="2346"/>
      <c r="I80" s="2346"/>
    </row>
    <row r="81" spans="1:9" ht="15.75" customHeight="1">
      <c r="A81" s="2346"/>
      <c r="B81" s="2346"/>
      <c r="C81" s="2346"/>
      <c r="D81" s="2346"/>
      <c r="E81" s="2346"/>
      <c r="F81" s="2346"/>
      <c r="G81" s="2346"/>
      <c r="H81" s="2346"/>
      <c r="I81" s="2346"/>
    </row>
    <row r="82" spans="1:9" ht="15.75" customHeight="1">
      <c r="A82" s="2346"/>
      <c r="B82" s="2346"/>
      <c r="C82" s="2346"/>
      <c r="D82" s="2346"/>
      <c r="E82" s="2346"/>
      <c r="F82" s="2346"/>
      <c r="G82" s="2346"/>
      <c r="H82" s="2346"/>
      <c r="I82" s="2346"/>
    </row>
    <row r="83" spans="1:9" ht="15.75" customHeight="1">
      <c r="A83" s="2346"/>
      <c r="B83" s="2346"/>
      <c r="C83" s="2346"/>
      <c r="D83" s="2346"/>
      <c r="E83" s="2346"/>
      <c r="F83" s="2346"/>
      <c r="G83" s="2346"/>
      <c r="H83" s="2346"/>
      <c r="I83" s="2346"/>
    </row>
    <row r="84" spans="1:9" ht="15.75" customHeight="1">
      <c r="A84" s="2346"/>
      <c r="B84" s="2346"/>
      <c r="C84" s="2346"/>
      <c r="D84" s="2346"/>
      <c r="E84" s="2346"/>
      <c r="F84" s="2346"/>
      <c r="G84" s="2346"/>
      <c r="H84" s="2346"/>
      <c r="I84" s="2346"/>
    </row>
    <row r="85" spans="1:9" ht="15.75" customHeight="1">
      <c r="A85" s="2346"/>
      <c r="B85" s="2346"/>
      <c r="C85" s="2346"/>
      <c r="D85" s="2346"/>
      <c r="E85" s="2346"/>
      <c r="F85" s="2346"/>
      <c r="G85" s="2346"/>
      <c r="H85" s="2346"/>
      <c r="I85" s="2346"/>
    </row>
    <row r="86" spans="1:9" ht="15.75" customHeight="1">
      <c r="A86" s="2346"/>
      <c r="B86" s="2346"/>
      <c r="C86" s="2346"/>
      <c r="D86" s="2346"/>
      <c r="E86" s="2346"/>
      <c r="F86" s="2346"/>
      <c r="G86" s="2346"/>
      <c r="H86" s="2346"/>
      <c r="I86" s="2346"/>
    </row>
    <row r="87" spans="1:9" ht="15.75" customHeight="1">
      <c r="A87" s="2346"/>
      <c r="B87" s="2346"/>
      <c r="C87" s="2346"/>
      <c r="D87" s="2346"/>
      <c r="E87" s="2346"/>
      <c r="F87" s="2346"/>
      <c r="G87" s="2346"/>
      <c r="H87" s="2346"/>
      <c r="I87" s="2346"/>
    </row>
    <row r="88" spans="1:9" ht="15.75" customHeight="1">
      <c r="A88" s="2346"/>
      <c r="B88" s="2346"/>
      <c r="C88" s="2346"/>
      <c r="D88" s="2346"/>
      <c r="E88" s="2346"/>
      <c r="F88" s="2346"/>
      <c r="G88" s="2346"/>
      <c r="H88" s="2346"/>
      <c r="I88" s="2346"/>
    </row>
    <row r="89" spans="1:9" ht="15.75" customHeight="1">
      <c r="A89" s="2346"/>
      <c r="B89" s="2346"/>
      <c r="C89" s="2346"/>
      <c r="D89" s="2346"/>
      <c r="E89" s="2346"/>
      <c r="F89" s="2346"/>
      <c r="G89" s="2346"/>
      <c r="H89" s="2346"/>
      <c r="I89" s="2346"/>
    </row>
    <row r="90" spans="1:9" ht="15.75" customHeight="1">
      <c r="A90" s="2346"/>
      <c r="B90" s="2346"/>
      <c r="C90" s="2346"/>
      <c r="D90" s="2346"/>
      <c r="E90" s="2346"/>
      <c r="F90" s="2346"/>
      <c r="G90" s="2346"/>
      <c r="H90" s="2346"/>
      <c r="I90" s="2346"/>
    </row>
    <row r="91" spans="1:9" ht="15.75" customHeight="1">
      <c r="A91" s="2346"/>
      <c r="B91" s="2346"/>
      <c r="C91" s="2346"/>
      <c r="D91" s="2346"/>
      <c r="E91" s="2346"/>
      <c r="F91" s="2346"/>
      <c r="G91" s="2346"/>
      <c r="H91" s="2346"/>
      <c r="I91" s="2346"/>
    </row>
    <row r="92" spans="1:9" ht="15.75" customHeight="1">
      <c r="A92" s="2346"/>
      <c r="B92" s="2346"/>
      <c r="C92" s="2346"/>
      <c r="D92" s="2346"/>
      <c r="E92" s="2346"/>
      <c r="F92" s="2346"/>
      <c r="G92" s="2346"/>
      <c r="H92" s="2346"/>
      <c r="I92" s="2346"/>
    </row>
    <row r="93" spans="1:9" ht="15.75" customHeight="1">
      <c r="A93" s="2346"/>
      <c r="B93" s="2346"/>
      <c r="C93" s="2346"/>
      <c r="D93" s="2346"/>
      <c r="E93" s="2346"/>
      <c r="F93" s="2346"/>
      <c r="G93" s="2346"/>
      <c r="H93" s="2346"/>
      <c r="I93" s="2346"/>
    </row>
    <row r="94" spans="1:9" ht="15.75" customHeight="1">
      <c r="A94" s="2346"/>
      <c r="B94" s="2346"/>
      <c r="C94" s="2346"/>
      <c r="D94" s="2346"/>
      <c r="E94" s="2346"/>
      <c r="F94" s="2346"/>
      <c r="G94" s="2346"/>
      <c r="H94" s="2346"/>
      <c r="I94" s="2346"/>
    </row>
    <row r="95" spans="1:9" ht="15.75" customHeight="1">
      <c r="A95" s="2346"/>
      <c r="B95" s="2346"/>
      <c r="C95" s="2346"/>
      <c r="D95" s="2346"/>
      <c r="E95" s="2346"/>
      <c r="F95" s="2346"/>
      <c r="G95" s="2346"/>
      <c r="H95" s="2346"/>
      <c r="I95" s="2346"/>
    </row>
    <row r="96" spans="1:9" ht="15.75" customHeight="1">
      <c r="A96" s="2346"/>
      <c r="B96" s="2346"/>
      <c r="C96" s="2346"/>
      <c r="D96" s="2346"/>
      <c r="E96" s="2346"/>
      <c r="F96" s="2346"/>
      <c r="G96" s="2346"/>
      <c r="H96" s="2346"/>
      <c r="I96" s="2346"/>
    </row>
    <row r="97" spans="1:9" ht="15.75" customHeight="1">
      <c r="A97" s="2346"/>
      <c r="B97" s="2346"/>
      <c r="C97" s="2346"/>
      <c r="D97" s="2346"/>
      <c r="E97" s="2346"/>
      <c r="F97" s="2346"/>
      <c r="G97" s="2346"/>
      <c r="H97" s="2346"/>
      <c r="I97" s="2346"/>
    </row>
    <row r="98" spans="1:9" ht="15.75" customHeight="1">
      <c r="A98" s="2346"/>
      <c r="B98" s="2346"/>
      <c r="C98" s="2346"/>
      <c r="D98" s="2346"/>
      <c r="E98" s="2346"/>
      <c r="F98" s="2346"/>
      <c r="G98" s="2346"/>
      <c r="H98" s="2346"/>
      <c r="I98" s="2346"/>
    </row>
    <row r="99" spans="1:9" ht="15.75" customHeight="1">
      <c r="A99" s="2346"/>
      <c r="B99" s="2346"/>
      <c r="C99" s="2346"/>
      <c r="D99" s="2346"/>
      <c r="E99" s="2346"/>
      <c r="F99" s="2346"/>
      <c r="G99" s="2346"/>
      <c r="H99" s="2346"/>
      <c r="I99" s="2346"/>
    </row>
    <row r="100" spans="1:9" ht="15.75" customHeight="1">
      <c r="A100" s="2346"/>
      <c r="B100" s="2346"/>
      <c r="C100" s="2346"/>
      <c r="D100" s="2346"/>
      <c r="E100" s="2346"/>
      <c r="F100" s="2346"/>
      <c r="G100" s="2346"/>
      <c r="H100" s="2346"/>
      <c r="I100" s="2346"/>
    </row>
    <row r="101" spans="1:9" ht="15.75" customHeight="1">
      <c r="A101" s="2346"/>
      <c r="B101" s="2346"/>
      <c r="C101" s="2346"/>
      <c r="D101" s="2346"/>
      <c r="E101" s="2346"/>
      <c r="F101" s="2346"/>
      <c r="G101" s="2346"/>
      <c r="H101" s="2346"/>
      <c r="I101" s="2346"/>
    </row>
    <row r="102" spans="1:9" ht="15.75" customHeight="1">
      <c r="A102" s="2346"/>
      <c r="B102" s="2346"/>
      <c r="C102" s="2346"/>
      <c r="D102" s="2346"/>
      <c r="E102" s="2346"/>
      <c r="F102" s="2346"/>
      <c r="G102" s="2346"/>
      <c r="H102" s="2346"/>
      <c r="I102" s="2346"/>
    </row>
    <row r="103" spans="1:9" ht="15.75" customHeight="1">
      <c r="A103" s="2346"/>
      <c r="B103" s="2346"/>
      <c r="C103" s="2346"/>
      <c r="D103" s="2346"/>
      <c r="E103" s="2346"/>
      <c r="F103" s="2346"/>
      <c r="G103" s="2346"/>
      <c r="H103" s="2346"/>
      <c r="I103" s="2346"/>
    </row>
    <row r="104" spans="1:9" ht="15.75" customHeight="1">
      <c r="A104" s="2346"/>
      <c r="B104" s="2346"/>
      <c r="C104" s="2346"/>
      <c r="D104" s="2346"/>
      <c r="E104" s="2346"/>
      <c r="F104" s="2346"/>
      <c r="G104" s="2346"/>
      <c r="H104" s="2346"/>
      <c r="I104" s="2346"/>
    </row>
    <row r="105" spans="1:9" ht="15.75" customHeight="1">
      <c r="A105" s="2346"/>
      <c r="B105" s="2346"/>
      <c r="C105" s="2346"/>
      <c r="D105" s="2346"/>
      <c r="E105" s="2346"/>
      <c r="F105" s="2346"/>
      <c r="G105" s="2346"/>
      <c r="H105" s="2346"/>
      <c r="I105" s="2346"/>
    </row>
    <row r="106" spans="1:9" ht="15.75" customHeight="1">
      <c r="A106" s="2346"/>
      <c r="B106" s="2346"/>
      <c r="C106" s="2346"/>
      <c r="D106" s="2346"/>
      <c r="E106" s="2346"/>
      <c r="F106" s="2346"/>
      <c r="G106" s="2346"/>
      <c r="H106" s="2346"/>
      <c r="I106" s="2346"/>
    </row>
    <row r="107" spans="1:9" ht="15.75" customHeight="1">
      <c r="A107" s="2346"/>
      <c r="B107" s="2346"/>
      <c r="C107" s="2346"/>
      <c r="D107" s="2346"/>
      <c r="E107" s="2346"/>
      <c r="F107" s="2346"/>
      <c r="G107" s="2346"/>
      <c r="H107" s="2346"/>
      <c r="I107" s="2346"/>
    </row>
    <row r="108" spans="1:9" ht="15.75" customHeight="1">
      <c r="A108" s="2346"/>
      <c r="B108" s="2346"/>
      <c r="C108" s="2346"/>
      <c r="D108" s="2346"/>
      <c r="E108" s="2346"/>
      <c r="F108" s="2346"/>
      <c r="G108" s="2346"/>
      <c r="H108" s="2346"/>
      <c r="I108" s="2346"/>
    </row>
    <row r="109" spans="1:9" ht="15.75" customHeight="1">
      <c r="A109" s="2346"/>
      <c r="B109" s="2346"/>
      <c r="C109" s="2346"/>
      <c r="D109" s="2346"/>
      <c r="E109" s="2346"/>
      <c r="F109" s="2346"/>
      <c r="G109" s="2346"/>
      <c r="H109" s="2346"/>
      <c r="I109" s="2346"/>
    </row>
    <row r="110" spans="1:9" ht="15.75" customHeight="1">
      <c r="A110" s="2346"/>
      <c r="B110" s="2346"/>
      <c r="C110" s="2346"/>
      <c r="D110" s="2346"/>
      <c r="E110" s="2346"/>
      <c r="F110" s="2346"/>
      <c r="G110" s="2346"/>
      <c r="H110" s="2346"/>
      <c r="I110" s="2346"/>
    </row>
    <row r="111" spans="1:9" ht="15.75" customHeight="1">
      <c r="A111" s="2346"/>
      <c r="B111" s="2346"/>
      <c r="C111" s="2346"/>
      <c r="D111" s="2346"/>
      <c r="E111" s="2346"/>
      <c r="F111" s="2346"/>
      <c r="G111" s="2346"/>
      <c r="H111" s="2346"/>
      <c r="I111" s="2346"/>
    </row>
    <row r="112" spans="1:9" ht="15.75" customHeight="1">
      <c r="A112" s="2346"/>
      <c r="B112" s="2346"/>
      <c r="C112" s="2346"/>
      <c r="D112" s="2346"/>
      <c r="E112" s="2346"/>
      <c r="F112" s="2346"/>
      <c r="G112" s="2346"/>
      <c r="H112" s="2346"/>
      <c r="I112" s="2346"/>
    </row>
    <row r="113" spans="1:9" ht="15.75" customHeight="1">
      <c r="A113" s="2346"/>
      <c r="B113" s="2346"/>
      <c r="C113" s="2346"/>
      <c r="D113" s="2346"/>
      <c r="E113" s="2346"/>
      <c r="F113" s="2346"/>
      <c r="G113" s="2346"/>
      <c r="H113" s="2346"/>
      <c r="I113" s="2346"/>
    </row>
    <row r="114" spans="1:9" ht="15.75" customHeight="1">
      <c r="A114" s="2346"/>
      <c r="B114" s="2346"/>
      <c r="C114" s="2346"/>
      <c r="D114" s="2346"/>
      <c r="E114" s="2346"/>
      <c r="F114" s="2346"/>
      <c r="G114" s="2346"/>
      <c r="H114" s="2346"/>
      <c r="I114" s="2346"/>
    </row>
    <row r="115" spans="1:9" ht="15.75" customHeight="1">
      <c r="A115" s="2346"/>
      <c r="B115" s="2346"/>
      <c r="C115" s="2346"/>
      <c r="D115" s="2346"/>
      <c r="E115" s="2346"/>
      <c r="F115" s="2346"/>
      <c r="G115" s="2346"/>
      <c r="H115" s="2346"/>
      <c r="I115" s="2346"/>
    </row>
    <row r="116" spans="1:9" ht="15.75" customHeight="1">
      <c r="A116" s="2346"/>
      <c r="B116" s="2346"/>
      <c r="C116" s="2346"/>
      <c r="D116" s="2346"/>
      <c r="E116" s="2346"/>
      <c r="F116" s="2346"/>
      <c r="G116" s="2346"/>
      <c r="H116" s="2346"/>
      <c r="I116" s="2346"/>
    </row>
    <row r="117" spans="1:9" ht="15.75" customHeight="1">
      <c r="A117" s="2346"/>
      <c r="B117" s="2346"/>
      <c r="C117" s="2346"/>
      <c r="D117" s="2346"/>
      <c r="E117" s="2346"/>
      <c r="F117" s="2346"/>
      <c r="G117" s="2346"/>
      <c r="H117" s="2346"/>
      <c r="I117" s="2346"/>
    </row>
    <row r="118" spans="1:9" ht="15.75" customHeight="1">
      <c r="A118" s="2346"/>
      <c r="B118" s="2346"/>
      <c r="C118" s="2346"/>
      <c r="D118" s="2346"/>
      <c r="E118" s="2346"/>
      <c r="F118" s="2346"/>
      <c r="G118" s="2346"/>
      <c r="H118" s="2346"/>
      <c r="I118" s="2346"/>
    </row>
    <row r="119" spans="1:9" ht="15.75" customHeight="1">
      <c r="A119" s="2346"/>
      <c r="B119" s="2346"/>
      <c r="C119" s="2346"/>
      <c r="D119" s="2346"/>
      <c r="E119" s="2346"/>
      <c r="F119" s="2346"/>
      <c r="G119" s="2346"/>
      <c r="H119" s="2346"/>
      <c r="I119" s="2346"/>
    </row>
    <row r="120" spans="1:9" ht="15.75" customHeight="1">
      <c r="A120" s="2346"/>
      <c r="B120" s="2346"/>
      <c r="C120" s="2346"/>
      <c r="D120" s="2346"/>
      <c r="E120" s="2346"/>
      <c r="F120" s="2346"/>
      <c r="G120" s="2346"/>
      <c r="H120" s="2346"/>
      <c r="I120" s="2346"/>
    </row>
    <row r="121" spans="1:9" ht="15.75" customHeight="1">
      <c r="A121" s="2346"/>
      <c r="B121" s="2346"/>
      <c r="C121" s="2346"/>
      <c r="D121" s="2346"/>
      <c r="E121" s="2346"/>
      <c r="F121" s="2346"/>
      <c r="G121" s="2346"/>
      <c r="H121" s="2346"/>
      <c r="I121" s="2346"/>
    </row>
    <row r="122" spans="1:9" ht="15.75" customHeight="1">
      <c r="A122" s="2346"/>
      <c r="B122" s="2346"/>
      <c r="C122" s="2346"/>
      <c r="D122" s="2346"/>
      <c r="E122" s="2346"/>
      <c r="F122" s="2346"/>
      <c r="G122" s="2346"/>
      <c r="H122" s="2346"/>
      <c r="I122" s="2346"/>
    </row>
    <row r="123" spans="1:9" ht="15.75" customHeight="1">
      <c r="A123" s="2346"/>
      <c r="B123" s="2346"/>
      <c r="C123" s="2346"/>
      <c r="D123" s="2346"/>
      <c r="E123" s="2346"/>
      <c r="F123" s="2346"/>
      <c r="G123" s="2346"/>
      <c r="H123" s="2346"/>
      <c r="I123" s="2346"/>
    </row>
    <row r="124" spans="1:9" ht="15.75" customHeight="1">
      <c r="A124" s="2346"/>
      <c r="B124" s="2346"/>
      <c r="C124" s="2346"/>
      <c r="D124" s="2346"/>
      <c r="E124" s="2346"/>
      <c r="F124" s="2346"/>
      <c r="G124" s="2346"/>
      <c r="H124" s="2346"/>
      <c r="I124" s="2346"/>
    </row>
    <row r="125" spans="1:9" ht="15.75" customHeight="1">
      <c r="A125" s="2346"/>
      <c r="B125" s="2346"/>
      <c r="C125" s="2346"/>
      <c r="D125" s="2346"/>
      <c r="E125" s="2346"/>
      <c r="F125" s="2346"/>
      <c r="G125" s="2346"/>
      <c r="H125" s="2346"/>
      <c r="I125" s="2346"/>
    </row>
    <row r="126" spans="1:9" ht="15.75" customHeight="1">
      <c r="A126" s="2346"/>
      <c r="B126" s="2346"/>
      <c r="C126" s="2346"/>
      <c r="D126" s="2346"/>
      <c r="E126" s="2346"/>
      <c r="F126" s="2346"/>
      <c r="G126" s="2346"/>
      <c r="H126" s="2346"/>
      <c r="I126" s="2346"/>
    </row>
    <row r="127" spans="1:9" ht="15.75" customHeight="1">
      <c r="A127" s="2346"/>
      <c r="B127" s="2346"/>
      <c r="C127" s="2346"/>
      <c r="D127" s="2346"/>
      <c r="E127" s="2346"/>
      <c r="F127" s="2346"/>
      <c r="G127" s="2346"/>
      <c r="H127" s="2346"/>
      <c r="I127" s="2346"/>
    </row>
    <row r="128" spans="1:9" ht="15.75" customHeight="1">
      <c r="A128" s="2346"/>
      <c r="B128" s="2346"/>
      <c r="C128" s="2346"/>
      <c r="D128" s="2346"/>
      <c r="E128" s="2346"/>
      <c r="F128" s="2346"/>
      <c r="G128" s="2346"/>
      <c r="H128" s="2346"/>
      <c r="I128" s="2346"/>
    </row>
    <row r="129" spans="1:9" ht="15.75" customHeight="1">
      <c r="A129" s="2346"/>
      <c r="B129" s="2346"/>
      <c r="C129" s="2346"/>
      <c r="D129" s="2346"/>
      <c r="E129" s="2346"/>
      <c r="F129" s="2346"/>
      <c r="G129" s="2346"/>
      <c r="H129" s="2346"/>
      <c r="I129" s="2346"/>
    </row>
    <row r="130" spans="1:9" ht="15.75" customHeight="1">
      <c r="A130" s="2346"/>
      <c r="B130" s="2346"/>
      <c r="C130" s="2346"/>
      <c r="D130" s="2346"/>
      <c r="E130" s="2346"/>
      <c r="F130" s="2346"/>
      <c r="G130" s="2346"/>
      <c r="H130" s="2346"/>
      <c r="I130" s="2346"/>
    </row>
    <row r="131" spans="1:9" ht="15.75" customHeight="1">
      <c r="A131" s="2346"/>
      <c r="B131" s="2346"/>
      <c r="C131" s="2346"/>
      <c r="D131" s="2346"/>
      <c r="E131" s="2346"/>
      <c r="F131" s="2346"/>
      <c r="G131" s="2346"/>
      <c r="H131" s="2346"/>
      <c r="I131" s="2346"/>
    </row>
    <row r="132" spans="1:9" ht="15.75" customHeight="1">
      <c r="A132" s="2346"/>
      <c r="B132" s="2346"/>
      <c r="C132" s="2346"/>
      <c r="D132" s="2346"/>
      <c r="E132" s="2346"/>
      <c r="F132" s="2346"/>
      <c r="G132" s="2346"/>
      <c r="H132" s="2346"/>
      <c r="I132" s="2346"/>
    </row>
    <row r="133" spans="1:9" ht="15.75" customHeight="1">
      <c r="A133" s="2346"/>
      <c r="B133" s="2346"/>
      <c r="C133" s="2346"/>
      <c r="D133" s="2346"/>
      <c r="E133" s="2346"/>
      <c r="F133" s="2346"/>
      <c r="G133" s="2346"/>
      <c r="H133" s="2346"/>
      <c r="I133" s="2346"/>
    </row>
    <row r="134" spans="1:9" ht="15.75" customHeight="1">
      <c r="A134" s="2346"/>
      <c r="B134" s="2346"/>
      <c r="C134" s="2346"/>
      <c r="D134" s="2346"/>
      <c r="E134" s="2346"/>
      <c r="F134" s="2346"/>
      <c r="G134" s="2346"/>
      <c r="H134" s="2346"/>
      <c r="I134" s="2346"/>
    </row>
    <row r="135" spans="1:9" ht="15.75" customHeight="1">
      <c r="A135" s="2346"/>
      <c r="B135" s="2346"/>
      <c r="C135" s="2346"/>
      <c r="D135" s="2346"/>
      <c r="E135" s="2346"/>
      <c r="F135" s="2346"/>
      <c r="G135" s="2346"/>
      <c r="H135" s="2346"/>
      <c r="I135" s="2346"/>
    </row>
    <row r="136" spans="1:9" ht="15.75" customHeight="1">
      <c r="A136" s="2346"/>
      <c r="B136" s="2346"/>
      <c r="C136" s="2346"/>
      <c r="D136" s="2346"/>
      <c r="E136" s="2346"/>
      <c r="F136" s="2346"/>
      <c r="G136" s="2346"/>
      <c r="H136" s="2346"/>
      <c r="I136" s="2346"/>
    </row>
    <row r="137" spans="1:9" ht="15.75" customHeight="1">
      <c r="A137" s="2346"/>
      <c r="B137" s="2346"/>
      <c r="C137" s="2346"/>
      <c r="D137" s="2346"/>
      <c r="E137" s="2346"/>
      <c r="F137" s="2346"/>
      <c r="G137" s="2346"/>
      <c r="H137" s="2346"/>
      <c r="I137" s="2346"/>
    </row>
    <row r="138" spans="1:9" ht="15.75" customHeight="1">
      <c r="A138" s="2346"/>
      <c r="B138" s="2346"/>
      <c r="C138" s="2346"/>
      <c r="D138" s="2346"/>
      <c r="E138" s="2346"/>
      <c r="F138" s="2346"/>
      <c r="G138" s="2346"/>
      <c r="H138" s="2346"/>
      <c r="I138" s="2346"/>
    </row>
    <row r="139" spans="1:9" ht="15.75" customHeight="1">
      <c r="A139" s="2346"/>
      <c r="B139" s="2346"/>
      <c r="C139" s="2346"/>
      <c r="D139" s="2346"/>
      <c r="E139" s="2346"/>
      <c r="F139" s="2346"/>
      <c r="G139" s="2346"/>
      <c r="H139" s="2346"/>
      <c r="I139" s="2346"/>
    </row>
    <row r="140" spans="1:9" ht="15.75" customHeight="1">
      <c r="A140" s="2346"/>
      <c r="B140" s="2346"/>
      <c r="C140" s="2346"/>
      <c r="D140" s="2346"/>
      <c r="E140" s="2346"/>
      <c r="F140" s="2346"/>
      <c r="G140" s="2346"/>
      <c r="H140" s="2346"/>
      <c r="I140" s="2346"/>
    </row>
    <row r="141" spans="1:9" ht="15.75" customHeight="1">
      <c r="A141" s="2346"/>
      <c r="B141" s="2346"/>
      <c r="C141" s="2346"/>
      <c r="D141" s="2346"/>
      <c r="E141" s="2346"/>
      <c r="F141" s="2346"/>
      <c r="G141" s="2346"/>
      <c r="H141" s="2346"/>
      <c r="I141" s="2346"/>
    </row>
    <row r="142" spans="1:9" ht="15.75" customHeight="1">
      <c r="A142" s="2346"/>
      <c r="B142" s="2346"/>
      <c r="C142" s="2346"/>
      <c r="D142" s="2346"/>
      <c r="E142" s="2346"/>
      <c r="F142" s="2346"/>
      <c r="G142" s="2346"/>
      <c r="H142" s="2346"/>
      <c r="I142" s="2346"/>
    </row>
    <row r="143" spans="1:9" ht="15.75" customHeight="1">
      <c r="A143" s="2346"/>
      <c r="B143" s="2346"/>
      <c r="C143" s="2346"/>
      <c r="D143" s="2346"/>
      <c r="E143" s="2346"/>
      <c r="F143" s="2346"/>
      <c r="G143" s="2346"/>
      <c r="H143" s="2346"/>
      <c r="I143" s="2346"/>
    </row>
    <row r="144" spans="1:9" ht="15.75" customHeight="1">
      <c r="A144" s="2346"/>
      <c r="B144" s="2346"/>
      <c r="C144" s="2346"/>
      <c r="D144" s="2346"/>
      <c r="E144" s="2346"/>
      <c r="F144" s="2346"/>
      <c r="G144" s="2346"/>
      <c r="H144" s="2346"/>
      <c r="I144" s="2346"/>
    </row>
    <row r="145" spans="1:9" ht="15.75" customHeight="1">
      <c r="A145" s="2346"/>
      <c r="B145" s="2346"/>
      <c r="C145" s="2346"/>
      <c r="D145" s="2346"/>
      <c r="E145" s="2346"/>
      <c r="F145" s="2346"/>
      <c r="G145" s="2346"/>
      <c r="H145" s="2346"/>
      <c r="I145" s="2346"/>
    </row>
    <row r="146" spans="1:9" ht="15.75" customHeight="1">
      <c r="A146" s="2346"/>
      <c r="B146" s="2346"/>
      <c r="C146" s="2346"/>
      <c r="D146" s="2346"/>
      <c r="E146" s="2346"/>
      <c r="F146" s="2346"/>
      <c r="G146" s="2346"/>
      <c r="H146" s="2346"/>
      <c r="I146" s="2346"/>
    </row>
    <row r="147" spans="1:9" ht="15.75" customHeight="1">
      <c r="A147" s="2346"/>
      <c r="B147" s="2346"/>
      <c r="C147" s="2346"/>
      <c r="D147" s="2346"/>
      <c r="E147" s="2346"/>
      <c r="F147" s="2346"/>
      <c r="G147" s="2346"/>
      <c r="H147" s="2346"/>
      <c r="I147" s="2346"/>
    </row>
    <row r="148" spans="1:9" ht="15.75" customHeight="1">
      <c r="A148" s="2346"/>
      <c r="B148" s="2346"/>
      <c r="C148" s="2346"/>
      <c r="D148" s="2346"/>
      <c r="E148" s="2346"/>
      <c r="F148" s="2346"/>
      <c r="G148" s="2346"/>
      <c r="H148" s="2346"/>
      <c r="I148" s="2346"/>
    </row>
    <row r="149" spans="1:9" ht="15.75" customHeight="1">
      <c r="A149" s="2346"/>
      <c r="B149" s="2346"/>
      <c r="C149" s="2346"/>
      <c r="D149" s="2346"/>
      <c r="E149" s="2346"/>
      <c r="F149" s="2346"/>
      <c r="G149" s="2346"/>
      <c r="H149" s="2346"/>
      <c r="I149" s="2346"/>
    </row>
    <row r="150" spans="1:9" ht="15.75" customHeight="1">
      <c r="A150" s="2346"/>
      <c r="B150" s="2346"/>
      <c r="C150" s="2346"/>
      <c r="D150" s="2346"/>
      <c r="E150" s="2346"/>
      <c r="F150" s="2346"/>
      <c r="G150" s="2346"/>
      <c r="H150" s="2346"/>
      <c r="I150" s="2346"/>
    </row>
    <row r="151" spans="1:9" ht="15.75" customHeight="1">
      <c r="A151" s="2346"/>
      <c r="B151" s="2346"/>
      <c r="C151" s="2346"/>
      <c r="D151" s="2346"/>
      <c r="E151" s="2346"/>
      <c r="F151" s="2346"/>
      <c r="G151" s="2346"/>
      <c r="H151" s="2346"/>
      <c r="I151" s="2346"/>
    </row>
    <row r="152" spans="1:9" ht="15.75" customHeight="1">
      <c r="A152" s="2346"/>
      <c r="B152" s="2346"/>
      <c r="C152" s="2346"/>
      <c r="D152" s="2346"/>
      <c r="E152" s="2346"/>
      <c r="F152" s="2346"/>
      <c r="G152" s="2346"/>
      <c r="H152" s="2346"/>
      <c r="I152" s="2346"/>
    </row>
    <row r="153" spans="1:9" ht="15.75" customHeight="1">
      <c r="A153" s="2346"/>
      <c r="B153" s="2346"/>
      <c r="C153" s="2346"/>
      <c r="D153" s="2346"/>
      <c r="E153" s="2346"/>
      <c r="F153" s="2346"/>
      <c r="G153" s="2346"/>
      <c r="H153" s="2346"/>
      <c r="I153" s="2346"/>
    </row>
    <row r="154" spans="1:9" ht="15.75" customHeight="1">
      <c r="A154" s="2346"/>
      <c r="B154" s="2346"/>
      <c r="C154" s="2346"/>
      <c r="D154" s="2346"/>
      <c r="E154" s="2346"/>
      <c r="F154" s="2346"/>
      <c r="G154" s="2346"/>
      <c r="H154" s="2346"/>
      <c r="I154" s="2346"/>
    </row>
    <row r="155" spans="1:9" ht="15.75" customHeight="1">
      <c r="A155" s="2346"/>
      <c r="B155" s="2346"/>
      <c r="C155" s="2346"/>
      <c r="D155" s="2346"/>
      <c r="E155" s="2346"/>
      <c r="F155" s="2346"/>
      <c r="G155" s="2346"/>
      <c r="H155" s="2346"/>
      <c r="I155" s="2346"/>
    </row>
    <row r="156" spans="1:9" ht="15.75" customHeight="1">
      <c r="A156" s="2346"/>
      <c r="B156" s="2346"/>
      <c r="C156" s="2346"/>
      <c r="D156" s="2346"/>
      <c r="E156" s="2346"/>
      <c r="F156" s="2346"/>
      <c r="G156" s="2346"/>
      <c r="H156" s="2346"/>
      <c r="I156" s="2346"/>
    </row>
    <row r="157" spans="1:9" ht="15.75" customHeight="1">
      <c r="A157" s="2346"/>
      <c r="B157" s="2346"/>
      <c r="C157" s="2346"/>
      <c r="D157" s="2346"/>
      <c r="E157" s="2346"/>
      <c r="F157" s="2346"/>
      <c r="G157" s="2346"/>
      <c r="H157" s="2346"/>
      <c r="I157" s="2346"/>
    </row>
    <row r="158" spans="1:9" ht="15.75" customHeight="1">
      <c r="A158" s="2346"/>
      <c r="B158" s="2346"/>
      <c r="C158" s="2346"/>
      <c r="D158" s="2346"/>
      <c r="E158" s="2346"/>
      <c r="F158" s="2346"/>
      <c r="G158" s="2346"/>
      <c r="H158" s="2346"/>
      <c r="I158" s="2346"/>
    </row>
    <row r="159" spans="1:9" ht="15.75" customHeight="1">
      <c r="A159" s="2346"/>
      <c r="B159" s="2346"/>
      <c r="C159" s="2346"/>
      <c r="D159" s="2346"/>
      <c r="E159" s="2346"/>
      <c r="F159" s="2346"/>
      <c r="G159" s="2346"/>
      <c r="H159" s="2346"/>
      <c r="I159" s="2346"/>
    </row>
    <row r="160" spans="1:9" ht="15.75" customHeight="1">
      <c r="A160" s="2346"/>
      <c r="B160" s="2346"/>
      <c r="C160" s="2346"/>
      <c r="D160" s="2346"/>
      <c r="E160" s="2346"/>
      <c r="F160" s="2346"/>
      <c r="G160" s="2346"/>
      <c r="H160" s="2346"/>
      <c r="I160" s="2346"/>
    </row>
    <row r="161" spans="1:9" ht="15.75" customHeight="1">
      <c r="A161" s="2346"/>
      <c r="B161" s="2346"/>
      <c r="C161" s="2346"/>
      <c r="D161" s="2346"/>
      <c r="E161" s="2346"/>
      <c r="F161" s="2346"/>
      <c r="G161" s="2346"/>
      <c r="H161" s="2346"/>
      <c r="I161" s="2346"/>
    </row>
    <row r="162" spans="1:9" ht="15.75" customHeight="1">
      <c r="A162" s="2346"/>
      <c r="B162" s="2346"/>
      <c r="C162" s="2346"/>
      <c r="D162" s="2346"/>
      <c r="E162" s="2346"/>
      <c r="F162" s="2346"/>
      <c r="G162" s="2346"/>
      <c r="H162" s="2346"/>
      <c r="I162" s="2346"/>
    </row>
    <row r="163" spans="1:9" ht="15.75" customHeight="1">
      <c r="A163" s="2346"/>
      <c r="B163" s="2346"/>
      <c r="C163" s="2346"/>
      <c r="D163" s="2346"/>
      <c r="E163" s="2346"/>
      <c r="F163" s="2346"/>
      <c r="G163" s="2346"/>
      <c r="H163" s="2346"/>
      <c r="I163" s="2346"/>
    </row>
    <row r="164" spans="1:9" ht="15.75" customHeight="1">
      <c r="A164" s="2346"/>
      <c r="B164" s="2346"/>
      <c r="C164" s="2346"/>
      <c r="D164" s="2346"/>
      <c r="E164" s="2346"/>
      <c r="F164" s="2346"/>
      <c r="G164" s="2346"/>
      <c r="H164" s="2346"/>
      <c r="I164" s="2346"/>
    </row>
    <row r="165" spans="1:9" ht="15.75" customHeight="1">
      <c r="A165" s="2346"/>
      <c r="B165" s="2346"/>
      <c r="C165" s="2346"/>
      <c r="D165" s="2346"/>
      <c r="E165" s="2346"/>
      <c r="F165" s="2346"/>
      <c r="G165" s="2346"/>
      <c r="H165" s="2346"/>
      <c r="I165" s="2346"/>
    </row>
    <row r="166" spans="1:9" ht="15.75" customHeight="1">
      <c r="A166" s="2346"/>
      <c r="B166" s="2346"/>
      <c r="C166" s="2346"/>
      <c r="D166" s="2346"/>
      <c r="E166" s="2346"/>
      <c r="F166" s="2346"/>
      <c r="G166" s="2346"/>
      <c r="H166" s="2346"/>
      <c r="I166" s="2346"/>
    </row>
    <row r="167" spans="1:9" ht="15.75" customHeight="1">
      <c r="A167" s="2346"/>
      <c r="B167" s="2346"/>
      <c r="C167" s="2346"/>
      <c r="D167" s="2346"/>
      <c r="E167" s="2346"/>
      <c r="F167" s="2346"/>
      <c r="G167" s="2346"/>
      <c r="H167" s="2346"/>
      <c r="I167" s="2346"/>
    </row>
    <row r="168" spans="1:9" ht="15.75" customHeight="1">
      <c r="A168" s="2346"/>
      <c r="B168" s="2346"/>
      <c r="C168" s="2346"/>
      <c r="D168" s="2346"/>
      <c r="E168" s="2346"/>
      <c r="F168" s="2346"/>
      <c r="G168" s="2346"/>
      <c r="H168" s="2346"/>
      <c r="I168" s="2346"/>
    </row>
    <row r="169" spans="1:9" ht="15.75" customHeight="1">
      <c r="A169" s="2346"/>
      <c r="B169" s="2346"/>
      <c r="C169" s="2346"/>
      <c r="D169" s="2346"/>
      <c r="E169" s="2346"/>
      <c r="F169" s="2346"/>
      <c r="G169" s="2346"/>
      <c r="H169" s="2346"/>
      <c r="I169" s="2346"/>
    </row>
    <row r="170" spans="1:9" ht="15.75" customHeight="1">
      <c r="A170" s="2346"/>
      <c r="B170" s="2346"/>
      <c r="C170" s="2346"/>
      <c r="D170" s="2346"/>
      <c r="E170" s="2346"/>
      <c r="F170" s="2346"/>
      <c r="G170" s="2346"/>
      <c r="H170" s="2346"/>
      <c r="I170" s="2346"/>
    </row>
    <row r="171" spans="1:9" ht="15.75" customHeight="1">
      <c r="A171" s="2346"/>
      <c r="B171" s="2346"/>
      <c r="C171" s="2346"/>
      <c r="D171" s="2346"/>
      <c r="E171" s="2346"/>
      <c r="F171" s="2346"/>
      <c r="G171" s="2346"/>
      <c r="H171" s="2346"/>
      <c r="I171" s="2346"/>
    </row>
    <row r="172" spans="1:9" ht="15.75" customHeight="1">
      <c r="A172" s="2346"/>
      <c r="B172" s="2346"/>
      <c r="C172" s="2346"/>
      <c r="D172" s="2346"/>
      <c r="E172" s="2346"/>
      <c r="F172" s="2346"/>
      <c r="G172" s="2346"/>
      <c r="H172" s="2346"/>
      <c r="I172" s="2346"/>
    </row>
    <row r="173" spans="1:9" ht="15.75" customHeight="1">
      <c r="A173" s="2346"/>
      <c r="B173" s="2346"/>
      <c r="C173" s="2346"/>
      <c r="D173" s="2346"/>
      <c r="E173" s="2346"/>
      <c r="F173" s="2346"/>
      <c r="G173" s="2346"/>
      <c r="H173" s="2346"/>
      <c r="I173" s="2346"/>
    </row>
    <row r="174" spans="1:9" ht="15.75" customHeight="1">
      <c r="A174" s="2346"/>
      <c r="B174" s="2346"/>
      <c r="C174" s="2346"/>
      <c r="D174" s="2346"/>
      <c r="E174" s="2346"/>
      <c r="F174" s="2346"/>
      <c r="G174" s="2346"/>
      <c r="H174" s="2346"/>
      <c r="I174" s="2346"/>
    </row>
    <row r="175" spans="1:9" ht="15.75" customHeight="1">
      <c r="A175" s="2346"/>
      <c r="B175" s="2346"/>
      <c r="C175" s="2346"/>
      <c r="D175" s="2346"/>
      <c r="E175" s="2346"/>
      <c r="F175" s="2346"/>
      <c r="G175" s="2346"/>
      <c r="H175" s="2346"/>
      <c r="I175" s="2346"/>
    </row>
    <row r="176" spans="1:9" ht="15.75" customHeight="1">
      <c r="A176" s="2346"/>
      <c r="B176" s="2346"/>
      <c r="C176" s="2346"/>
      <c r="D176" s="2346"/>
      <c r="E176" s="2346"/>
      <c r="F176" s="2346"/>
      <c r="G176" s="2346"/>
      <c r="H176" s="2346"/>
      <c r="I176" s="2346"/>
    </row>
    <row r="177" spans="1:9" ht="15.75" customHeight="1">
      <c r="A177" s="2346"/>
      <c r="B177" s="2346"/>
      <c r="C177" s="2346"/>
      <c r="D177" s="2346"/>
      <c r="E177" s="2346"/>
      <c r="F177" s="2346"/>
      <c r="G177" s="2346"/>
      <c r="H177" s="2346"/>
      <c r="I177" s="2346"/>
    </row>
    <row r="178" spans="1:9" ht="15.75" customHeight="1">
      <c r="A178" s="2346"/>
      <c r="B178" s="2346"/>
      <c r="C178" s="2346"/>
      <c r="D178" s="2346"/>
      <c r="E178" s="2346"/>
      <c r="F178" s="2346"/>
      <c r="G178" s="2346"/>
      <c r="H178" s="2346"/>
      <c r="I178" s="2346"/>
    </row>
    <row r="179" spans="1:9" ht="15.75" customHeight="1">
      <c r="A179" s="2346"/>
      <c r="B179" s="2346"/>
      <c r="C179" s="2346"/>
      <c r="D179" s="2346"/>
      <c r="E179" s="2346"/>
      <c r="F179" s="2346"/>
      <c r="G179" s="2346"/>
      <c r="H179" s="2346"/>
      <c r="I179" s="2346"/>
    </row>
    <row r="180" spans="1:9" ht="15.75" customHeight="1">
      <c r="A180" s="2346"/>
      <c r="B180" s="2346"/>
      <c r="C180" s="2346"/>
      <c r="D180" s="2346"/>
      <c r="E180" s="2346"/>
      <c r="F180" s="2346"/>
      <c r="G180" s="2346"/>
      <c r="H180" s="2346"/>
      <c r="I180" s="2346"/>
    </row>
    <row r="181" spans="1:9" ht="15.75" customHeight="1">
      <c r="A181" s="2346"/>
      <c r="B181" s="2346"/>
      <c r="C181" s="2346"/>
      <c r="D181" s="2346"/>
      <c r="E181" s="2346"/>
      <c r="F181" s="2346"/>
      <c r="G181" s="2346"/>
      <c r="H181" s="2346"/>
      <c r="I181" s="2346"/>
    </row>
    <row r="182" spans="1:9" ht="15.75" customHeight="1">
      <c r="A182" s="2346"/>
      <c r="B182" s="2346"/>
      <c r="C182" s="2346"/>
      <c r="D182" s="2346"/>
      <c r="E182" s="2346"/>
      <c r="F182" s="2346"/>
      <c r="G182" s="2346"/>
      <c r="H182" s="2346"/>
      <c r="I182" s="2346"/>
    </row>
    <row r="183" spans="1:9" ht="15.75" customHeight="1">
      <c r="A183" s="2346"/>
      <c r="B183" s="2346"/>
      <c r="C183" s="2346"/>
      <c r="D183" s="2346"/>
      <c r="E183" s="2346"/>
      <c r="F183" s="2346"/>
      <c r="G183" s="2346"/>
      <c r="H183" s="2346"/>
      <c r="I183" s="2346"/>
    </row>
    <row r="184" spans="1:9" ht="15.75" customHeight="1">
      <c r="A184" s="2346"/>
      <c r="B184" s="2346"/>
      <c r="C184" s="2346"/>
      <c r="D184" s="2346"/>
      <c r="E184" s="2346"/>
      <c r="F184" s="2346"/>
      <c r="G184" s="2346"/>
      <c r="H184" s="2346"/>
      <c r="I184" s="2346"/>
    </row>
    <row r="185" spans="1:9" ht="15.75" customHeight="1">
      <c r="A185" s="2346"/>
      <c r="B185" s="2346"/>
      <c r="C185" s="2346"/>
      <c r="D185" s="2346"/>
      <c r="E185" s="2346"/>
      <c r="F185" s="2346"/>
      <c r="G185" s="2346"/>
      <c r="H185" s="2346"/>
      <c r="I185" s="2346"/>
    </row>
    <row r="186" spans="1:9" ht="15.75" customHeight="1">
      <c r="A186" s="2346"/>
      <c r="B186" s="2346"/>
      <c r="C186" s="2346"/>
      <c r="D186" s="2346"/>
      <c r="E186" s="2346"/>
      <c r="F186" s="2346"/>
      <c r="G186" s="2346"/>
      <c r="H186" s="2346"/>
      <c r="I186" s="2346"/>
    </row>
    <row r="187" spans="1:9" ht="15.75" customHeight="1">
      <c r="A187" s="2346"/>
      <c r="B187" s="2346"/>
      <c r="C187" s="2346"/>
      <c r="D187" s="2346"/>
      <c r="E187" s="2346"/>
      <c r="F187" s="2346"/>
      <c r="G187" s="2346"/>
      <c r="H187" s="2346"/>
      <c r="I187" s="2346"/>
    </row>
    <row r="188" spans="1:9" ht="15.75" customHeight="1">
      <c r="A188" s="2346"/>
      <c r="B188" s="2346"/>
      <c r="C188" s="2346"/>
      <c r="D188" s="2346"/>
      <c r="E188" s="2346"/>
      <c r="F188" s="2346"/>
      <c r="G188" s="2346"/>
      <c r="H188" s="2346"/>
      <c r="I188" s="2346"/>
    </row>
    <row r="189" spans="1:9" ht="15.75" customHeight="1">
      <c r="A189" s="2346"/>
      <c r="B189" s="2346"/>
      <c r="C189" s="2346"/>
      <c r="D189" s="2346"/>
      <c r="E189" s="2346"/>
      <c r="F189" s="2346"/>
      <c r="G189" s="2346"/>
      <c r="H189" s="2346"/>
      <c r="I189" s="2346"/>
    </row>
    <row r="190" spans="1:9" ht="15.75" customHeight="1">
      <c r="A190" s="2346"/>
      <c r="B190" s="2346"/>
      <c r="C190" s="2346"/>
      <c r="D190" s="2346"/>
      <c r="E190" s="2346"/>
      <c r="F190" s="2346"/>
      <c r="G190" s="2346"/>
      <c r="H190" s="2346"/>
      <c r="I190" s="2346"/>
    </row>
    <row r="191" spans="1:9" ht="15.75" customHeight="1">
      <c r="A191" s="2346"/>
      <c r="B191" s="2346"/>
      <c r="C191" s="2346"/>
      <c r="D191" s="2346"/>
      <c r="E191" s="2346"/>
      <c r="F191" s="2346"/>
      <c r="G191" s="2346"/>
      <c r="H191" s="2346"/>
      <c r="I191" s="2346"/>
    </row>
    <row r="192" spans="1:9" ht="15.75" customHeight="1">
      <c r="A192" s="2346"/>
      <c r="B192" s="2346"/>
      <c r="C192" s="2346"/>
      <c r="D192" s="2346"/>
      <c r="E192" s="2346"/>
      <c r="F192" s="2346"/>
      <c r="G192" s="2346"/>
      <c r="H192" s="2346"/>
      <c r="I192" s="2346"/>
    </row>
    <row r="193" spans="1:9" ht="15.75" customHeight="1">
      <c r="A193" s="2346"/>
      <c r="B193" s="2346"/>
      <c r="C193" s="2346"/>
      <c r="D193" s="2346"/>
      <c r="E193" s="2346"/>
      <c r="F193" s="2346"/>
      <c r="G193" s="2346"/>
      <c r="H193" s="2346"/>
      <c r="I193" s="2346"/>
    </row>
    <row r="194" spans="1:9" ht="15.75" customHeight="1">
      <c r="A194" s="2346"/>
      <c r="B194" s="2346"/>
      <c r="C194" s="2346"/>
      <c r="D194" s="2346"/>
      <c r="E194" s="2346"/>
      <c r="F194" s="2346"/>
      <c r="G194" s="2346"/>
      <c r="H194" s="2346"/>
      <c r="I194" s="2346"/>
    </row>
    <row r="195" spans="1:9" ht="15.75" customHeight="1">
      <c r="A195" s="2346"/>
      <c r="B195" s="2346"/>
      <c r="C195" s="2346"/>
      <c r="D195" s="2346"/>
      <c r="E195" s="2346"/>
      <c r="F195" s="2346"/>
      <c r="G195" s="2346"/>
      <c r="H195" s="2346"/>
      <c r="I195" s="2346"/>
    </row>
    <row r="196" spans="1:9" ht="15.75" customHeight="1">
      <c r="A196" s="2346"/>
      <c r="B196" s="2346"/>
      <c r="C196" s="2346"/>
      <c r="D196" s="2346"/>
      <c r="E196" s="2346"/>
      <c r="F196" s="2346"/>
      <c r="G196" s="2346"/>
      <c r="H196" s="2346"/>
      <c r="I196" s="2346"/>
    </row>
    <row r="197" spans="1:9" ht="15.75" customHeight="1">
      <c r="A197" s="2346"/>
      <c r="B197" s="2346"/>
      <c r="C197" s="2346"/>
      <c r="D197" s="2346"/>
      <c r="E197" s="2346"/>
      <c r="F197" s="2346"/>
      <c r="G197" s="2346"/>
      <c r="H197" s="2346"/>
      <c r="I197" s="2346"/>
    </row>
    <row r="198" spans="1:9" ht="15.75" customHeight="1">
      <c r="A198" s="2346"/>
      <c r="B198" s="2346"/>
      <c r="C198" s="2346"/>
      <c r="D198" s="2346"/>
      <c r="E198" s="2346"/>
      <c r="F198" s="2346"/>
      <c r="G198" s="2346"/>
      <c r="H198" s="2346"/>
      <c r="I198" s="2346"/>
    </row>
    <row r="199" spans="1:9" ht="15.75" customHeight="1">
      <c r="A199" s="2346"/>
      <c r="B199" s="2346"/>
      <c r="C199" s="2346"/>
      <c r="D199" s="2346"/>
      <c r="E199" s="2346"/>
      <c r="F199" s="2346"/>
      <c r="G199" s="2346"/>
      <c r="H199" s="2346"/>
      <c r="I199" s="2346"/>
    </row>
    <row r="200" spans="1:9" ht="15.75" customHeight="1">
      <c r="A200" s="2346"/>
      <c r="B200" s="2346"/>
      <c r="C200" s="2346"/>
      <c r="D200" s="2346"/>
      <c r="E200" s="2346"/>
      <c r="F200" s="2346"/>
      <c r="G200" s="2346"/>
      <c r="H200" s="2346"/>
      <c r="I200" s="2346"/>
    </row>
    <row r="201" spans="1:9" ht="15.75" customHeight="1">
      <c r="A201" s="2346"/>
      <c r="B201" s="2346"/>
      <c r="C201" s="2346"/>
      <c r="D201" s="2346"/>
      <c r="E201" s="2346"/>
      <c r="F201" s="2346"/>
      <c r="G201" s="2346"/>
      <c r="H201" s="2346"/>
      <c r="I201" s="2346"/>
    </row>
    <row r="202" spans="1:9" ht="15.75" customHeight="1">
      <c r="A202" s="2346"/>
      <c r="B202" s="2346"/>
      <c r="C202" s="2346"/>
      <c r="D202" s="2346"/>
      <c r="E202" s="2346"/>
      <c r="F202" s="2346"/>
      <c r="G202" s="2346"/>
      <c r="H202" s="2346"/>
      <c r="I202" s="2346"/>
    </row>
    <row r="203" spans="1:9" ht="15.75" customHeight="1">
      <c r="A203" s="2346"/>
      <c r="B203" s="2346"/>
      <c r="C203" s="2346"/>
      <c r="D203" s="2346"/>
      <c r="E203" s="2346"/>
      <c r="F203" s="2346"/>
      <c r="G203" s="2346"/>
      <c r="H203" s="2346"/>
      <c r="I203" s="2346"/>
    </row>
    <row r="204" spans="1:9" ht="15.75" customHeight="1">
      <c r="A204" s="2346"/>
      <c r="B204" s="2346"/>
      <c r="C204" s="2346"/>
      <c r="D204" s="2346"/>
      <c r="E204" s="2346"/>
      <c r="F204" s="2346"/>
      <c r="G204" s="2346"/>
      <c r="H204" s="2346"/>
      <c r="I204" s="2346"/>
    </row>
    <row r="205" spans="1:9" ht="15.75" customHeight="1">
      <c r="A205" s="2346"/>
      <c r="B205" s="2346"/>
      <c r="C205" s="2346"/>
      <c r="D205" s="2346"/>
      <c r="E205" s="2346"/>
      <c r="F205" s="2346"/>
      <c r="G205" s="2346"/>
      <c r="H205" s="2346"/>
      <c r="I205" s="2346"/>
    </row>
    <row r="206" spans="1:9" ht="15.75" customHeight="1">
      <c r="A206" s="2346"/>
      <c r="B206" s="2346"/>
      <c r="C206" s="2346"/>
      <c r="D206" s="2346"/>
      <c r="E206" s="2346"/>
      <c r="F206" s="2346"/>
      <c r="G206" s="2346"/>
      <c r="H206" s="2346"/>
      <c r="I206" s="2346"/>
    </row>
    <row r="207" spans="1:9" ht="15.75" customHeight="1">
      <c r="A207" s="2346"/>
      <c r="B207" s="2346"/>
      <c r="C207" s="2346"/>
      <c r="D207" s="2346"/>
      <c r="E207" s="2346"/>
      <c r="F207" s="2346"/>
      <c r="G207" s="2346"/>
      <c r="H207" s="2346"/>
      <c r="I207" s="2346"/>
    </row>
    <row r="208" spans="1:9" ht="15.75" customHeight="1">
      <c r="A208" s="2346"/>
      <c r="B208" s="2346"/>
      <c r="C208" s="2346"/>
      <c r="D208" s="2346"/>
      <c r="E208" s="2346"/>
      <c r="F208" s="2346"/>
      <c r="G208" s="2346"/>
      <c r="H208" s="2346"/>
      <c r="I208" s="2346"/>
    </row>
    <row r="209" spans="1:9" ht="15.75" customHeight="1">
      <c r="A209" s="2346"/>
      <c r="B209" s="2346"/>
      <c r="C209" s="2346"/>
      <c r="D209" s="2346"/>
      <c r="E209" s="2346"/>
      <c r="F209" s="2346"/>
      <c r="G209" s="2346"/>
      <c r="H209" s="2346"/>
      <c r="I209" s="2346"/>
    </row>
    <row r="210" spans="1:9" ht="15.75" customHeight="1">
      <c r="A210" s="2346"/>
      <c r="B210" s="2346"/>
      <c r="C210" s="2346"/>
      <c r="D210" s="2346"/>
      <c r="E210" s="2346"/>
      <c r="F210" s="2346"/>
      <c r="G210" s="2346"/>
      <c r="H210" s="2346"/>
      <c r="I210" s="2346"/>
    </row>
    <row r="211" spans="1:9" ht="15.75" customHeight="1">
      <c r="A211" s="2346"/>
      <c r="B211" s="2346"/>
      <c r="C211" s="2346"/>
      <c r="D211" s="2346"/>
      <c r="E211" s="2346"/>
      <c r="F211" s="2346"/>
      <c r="G211" s="2346"/>
      <c r="H211" s="2346"/>
      <c r="I211" s="2346"/>
    </row>
    <row r="212" spans="1:9" ht="15.75" customHeight="1">
      <c r="A212" s="2346"/>
      <c r="B212" s="2346"/>
      <c r="C212" s="2346"/>
      <c r="D212" s="2346"/>
      <c r="E212" s="2346"/>
      <c r="F212" s="2346"/>
      <c r="G212" s="2346"/>
      <c r="H212" s="2346"/>
      <c r="I212" s="2346"/>
    </row>
    <row r="213" spans="1:9" ht="15.75" customHeight="1">
      <c r="A213" s="2346"/>
      <c r="B213" s="2346"/>
      <c r="C213" s="2346"/>
      <c r="D213" s="2346"/>
      <c r="E213" s="2346"/>
      <c r="F213" s="2346"/>
      <c r="G213" s="2346"/>
      <c r="H213" s="2346"/>
      <c r="I213" s="2346"/>
    </row>
    <row r="214" spans="1:9" ht="15.75" customHeight="1">
      <c r="A214" s="2346"/>
      <c r="B214" s="2346"/>
      <c r="C214" s="2346"/>
      <c r="D214" s="2346"/>
      <c r="E214" s="2346"/>
      <c r="F214" s="2346"/>
      <c r="G214" s="2346"/>
      <c r="H214" s="2346"/>
      <c r="I214" s="2346"/>
    </row>
    <row r="215" spans="1:9" ht="15.75" customHeight="1">
      <c r="A215" s="2346"/>
      <c r="B215" s="2346"/>
      <c r="C215" s="2346"/>
      <c r="D215" s="2346"/>
      <c r="E215" s="2346"/>
      <c r="F215" s="2346"/>
      <c r="G215" s="2346"/>
      <c r="H215" s="2346"/>
      <c r="I215" s="2346"/>
    </row>
    <row r="216" spans="1:9" ht="15.75" customHeight="1">
      <c r="A216" s="2346"/>
      <c r="B216" s="2346"/>
      <c r="C216" s="2346"/>
      <c r="D216" s="2346"/>
      <c r="E216" s="2346"/>
      <c r="F216" s="2346"/>
      <c r="G216" s="2346"/>
      <c r="H216" s="2346"/>
      <c r="I216" s="2345"/>
    </row>
    <row r="217" spans="1:9" ht="15.75" customHeight="1">
      <c r="A217" s="2346"/>
      <c r="B217" s="2346"/>
      <c r="C217" s="2346"/>
      <c r="D217" s="2346"/>
      <c r="E217" s="2346"/>
      <c r="F217" s="2346"/>
      <c r="G217" s="2346"/>
      <c r="H217" s="2346"/>
      <c r="I217" s="2345"/>
    </row>
    <row r="218" spans="1:9" ht="15.75" customHeight="1">
      <c r="A218" s="2346"/>
      <c r="B218" s="2346"/>
      <c r="C218" s="2346"/>
      <c r="D218" s="2346"/>
      <c r="E218" s="2346"/>
      <c r="F218" s="2346"/>
      <c r="G218" s="2346"/>
      <c r="H218" s="2346"/>
      <c r="I218" s="2345"/>
    </row>
    <row r="219" spans="1:9" ht="15.75" customHeight="1">
      <c r="A219" s="2346"/>
      <c r="B219" s="2346"/>
      <c r="C219" s="2346"/>
      <c r="D219" s="2346"/>
      <c r="E219" s="2346"/>
      <c r="F219" s="2346"/>
      <c r="G219" s="2346"/>
      <c r="H219" s="2346"/>
      <c r="I219" s="2345"/>
    </row>
    <row r="220" spans="1:9" ht="15.75" customHeight="1">
      <c r="A220" s="2345"/>
      <c r="B220" s="2345"/>
      <c r="C220" s="2345"/>
      <c r="D220" s="2345"/>
      <c r="E220" s="2345"/>
      <c r="F220" s="2345"/>
      <c r="G220" s="2345"/>
      <c r="H220" s="2345"/>
      <c r="I220" s="2345"/>
    </row>
    <row r="221" spans="1:9" ht="15.75" customHeight="1">
      <c r="A221" s="2345"/>
      <c r="B221" s="2345"/>
      <c r="C221" s="2345"/>
      <c r="D221" s="2345"/>
      <c r="E221" s="2345"/>
      <c r="F221" s="2345"/>
      <c r="G221" s="2345"/>
      <c r="H221" s="2345"/>
      <c r="I221" s="2345"/>
    </row>
    <row r="222" spans="1:9" ht="15.75" customHeight="1">
      <c r="A222" s="2345"/>
      <c r="B222" s="2345"/>
      <c r="C222" s="2345"/>
      <c r="D222" s="2345"/>
      <c r="E222" s="2345"/>
      <c r="F222" s="2345"/>
      <c r="G222" s="2345"/>
      <c r="H222" s="2345"/>
      <c r="I222" s="2345"/>
    </row>
    <row r="223" spans="1:9" ht="15.75" customHeight="1">
      <c r="A223" s="2345"/>
      <c r="B223" s="2345"/>
      <c r="C223" s="2345"/>
      <c r="D223" s="2345"/>
      <c r="E223" s="2345"/>
      <c r="F223" s="2345"/>
      <c r="G223" s="2345"/>
      <c r="H223" s="2345"/>
      <c r="I223" s="2345"/>
    </row>
    <row r="224" spans="1:9" ht="15.75" customHeight="1">
      <c r="A224" s="2345"/>
      <c r="B224" s="2345"/>
      <c r="C224" s="2345"/>
      <c r="D224" s="2345"/>
      <c r="E224" s="2345"/>
      <c r="F224" s="2345"/>
      <c r="G224" s="2345"/>
      <c r="H224" s="2345"/>
      <c r="I224" s="2345"/>
    </row>
    <row r="225" spans="1:9" ht="15.75" customHeight="1">
      <c r="A225" s="2345"/>
      <c r="B225" s="2345"/>
      <c r="C225" s="2345"/>
      <c r="D225" s="2345"/>
      <c r="E225" s="2345"/>
      <c r="F225" s="2345"/>
      <c r="G225" s="2345"/>
      <c r="H225" s="2345"/>
      <c r="I225" s="2345"/>
    </row>
    <row r="226" spans="1:9" ht="15.75" customHeight="1">
      <c r="A226" s="2345"/>
      <c r="B226" s="2345"/>
      <c r="C226" s="2345"/>
      <c r="D226" s="2345"/>
      <c r="E226" s="2345"/>
      <c r="F226" s="2345"/>
      <c r="G226" s="2345"/>
      <c r="H226" s="2345"/>
      <c r="I226" s="2345"/>
    </row>
    <row r="227" spans="1:9" ht="15.75" customHeight="1">
      <c r="A227" s="2345"/>
      <c r="B227" s="2345"/>
      <c r="C227" s="2345"/>
      <c r="D227" s="2345"/>
      <c r="E227" s="2345"/>
      <c r="F227" s="2345"/>
      <c r="G227" s="2345"/>
      <c r="H227" s="2345"/>
      <c r="I227" s="2345"/>
    </row>
    <row r="228" spans="1:9" ht="15.75" customHeight="1">
      <c r="A228" s="2345"/>
      <c r="B228" s="2345"/>
      <c r="C228" s="2345"/>
      <c r="D228" s="2345"/>
      <c r="E228" s="2345"/>
      <c r="F228" s="2345"/>
      <c r="G228" s="2345"/>
      <c r="H228" s="2345"/>
      <c r="I228" s="2345"/>
    </row>
    <row r="229" spans="1:9" ht="15.75" customHeight="1">
      <c r="A229" s="2345"/>
      <c r="B229" s="2345"/>
      <c r="C229" s="2345"/>
      <c r="D229" s="2345"/>
      <c r="E229" s="2345"/>
      <c r="F229" s="2345"/>
      <c r="G229" s="2345"/>
      <c r="H229" s="2345"/>
      <c r="I229" s="2345"/>
    </row>
    <row r="230" spans="1:9" ht="15.75" customHeight="1">
      <c r="A230" s="2345"/>
      <c r="B230" s="2345"/>
      <c r="C230" s="2345"/>
      <c r="D230" s="2345"/>
      <c r="E230" s="2345"/>
      <c r="F230" s="2345"/>
      <c r="G230" s="2345"/>
      <c r="H230" s="2345"/>
      <c r="I230" s="2345"/>
    </row>
    <row r="231" spans="1:9" ht="15.75" customHeight="1">
      <c r="A231" s="2345"/>
      <c r="B231" s="2345"/>
      <c r="C231" s="2345"/>
      <c r="D231" s="2345"/>
      <c r="E231" s="2345"/>
      <c r="F231" s="2345"/>
      <c r="G231" s="2345"/>
      <c r="H231" s="2345"/>
      <c r="I231" s="2345"/>
    </row>
    <row r="232" spans="1:9" ht="15.75" customHeight="1">
      <c r="A232" s="2345"/>
      <c r="B232" s="2345"/>
      <c r="C232" s="2345"/>
      <c r="D232" s="2345"/>
      <c r="E232" s="2345"/>
      <c r="F232" s="2345"/>
      <c r="G232" s="2345"/>
      <c r="H232" s="2345"/>
      <c r="I232" s="2345"/>
    </row>
    <row r="233" spans="1:9" ht="15.75" customHeight="1">
      <c r="A233" s="2345"/>
      <c r="B233" s="2345"/>
      <c r="C233" s="2345"/>
      <c r="D233" s="2345"/>
      <c r="E233" s="2345"/>
      <c r="F233" s="2345"/>
      <c r="G233" s="2345"/>
      <c r="H233" s="2345"/>
      <c r="I233" s="2345"/>
    </row>
    <row r="234" spans="1:9" ht="15.75" customHeight="1">
      <c r="A234" s="2345"/>
      <c r="B234" s="2345"/>
      <c r="C234" s="2345"/>
      <c r="D234" s="2345"/>
      <c r="E234" s="2345"/>
      <c r="F234" s="2345"/>
      <c r="G234" s="2345"/>
      <c r="H234" s="2345"/>
      <c r="I234" s="2345"/>
    </row>
    <row r="235" spans="1:9" ht="15.75" customHeight="1">
      <c r="A235" s="2345"/>
      <c r="B235" s="2345"/>
      <c r="C235" s="2345"/>
      <c r="D235" s="2345"/>
      <c r="E235" s="2345"/>
      <c r="F235" s="2345"/>
      <c r="G235" s="2345"/>
      <c r="H235" s="2345"/>
      <c r="I235" s="2345"/>
    </row>
    <row r="236" spans="1:9" ht="15.75" customHeight="1">
      <c r="A236" s="2345"/>
      <c r="B236" s="2345"/>
      <c r="C236" s="2345"/>
      <c r="D236" s="2345"/>
      <c r="E236" s="2345"/>
      <c r="F236" s="2345"/>
      <c r="G236" s="2345"/>
      <c r="H236" s="2345"/>
      <c r="I236" s="2345"/>
    </row>
    <row r="237" spans="1:9" ht="15.75" customHeight="1">
      <c r="A237" s="2345"/>
      <c r="B237" s="2345"/>
      <c r="C237" s="2345"/>
      <c r="D237" s="2345"/>
      <c r="E237" s="2345"/>
      <c r="F237" s="2345"/>
      <c r="G237" s="2345"/>
      <c r="H237" s="2345"/>
      <c r="I237" s="2345"/>
    </row>
    <row r="238" spans="1:9" ht="15.75" customHeight="1">
      <c r="A238" s="2345"/>
      <c r="B238" s="2345"/>
      <c r="C238" s="2345"/>
      <c r="D238" s="2345"/>
      <c r="E238" s="2345"/>
      <c r="F238" s="2345"/>
      <c r="G238" s="2345"/>
      <c r="H238" s="2345"/>
      <c r="I238" s="2345"/>
    </row>
    <row r="239" spans="1:9" ht="15.75" customHeight="1">
      <c r="A239" s="2345"/>
      <c r="B239" s="2345"/>
      <c r="C239" s="2345"/>
      <c r="D239" s="2345"/>
      <c r="E239" s="2345"/>
      <c r="F239" s="2345"/>
      <c r="G239" s="2345"/>
      <c r="H239" s="2345"/>
      <c r="I239" s="2345"/>
    </row>
    <row r="240" spans="1:9" ht="15.75" customHeight="1">
      <c r="A240" s="2345"/>
      <c r="B240" s="2345"/>
      <c r="C240" s="2345"/>
      <c r="D240" s="2345"/>
      <c r="E240" s="2345"/>
      <c r="F240" s="2345"/>
      <c r="G240" s="2345"/>
      <c r="H240" s="2345"/>
      <c r="I240" s="2345"/>
    </row>
    <row r="241" spans="1:9" ht="15.75" customHeight="1">
      <c r="A241" s="2345"/>
      <c r="B241" s="2345"/>
      <c r="C241" s="2345"/>
      <c r="D241" s="2345"/>
      <c r="E241" s="2345"/>
      <c r="F241" s="2345"/>
      <c r="G241" s="2345"/>
      <c r="H241" s="2345"/>
      <c r="I241" s="2345"/>
    </row>
    <row r="242" spans="1:9" ht="15.75" customHeight="1">
      <c r="A242" s="2345"/>
      <c r="B242" s="2345"/>
      <c r="C242" s="2345"/>
      <c r="D242" s="2345"/>
      <c r="E242" s="2345"/>
      <c r="F242" s="2345"/>
      <c r="G242" s="2345"/>
      <c r="H242" s="2345"/>
      <c r="I242" s="2345"/>
    </row>
    <row r="243" spans="1:9" ht="15.75" customHeight="1">
      <c r="A243" s="2345"/>
      <c r="B243" s="2345"/>
      <c r="C243" s="2345"/>
      <c r="D243" s="2345"/>
      <c r="E243" s="2345"/>
      <c r="F243" s="2345"/>
      <c r="G243" s="2345"/>
      <c r="H243" s="2345"/>
      <c r="I243" s="2345"/>
    </row>
    <row r="244" spans="1:9" ht="15.75" customHeight="1">
      <c r="A244" s="2345"/>
      <c r="B244" s="2345"/>
      <c r="C244" s="2345"/>
      <c r="D244" s="2345"/>
      <c r="E244" s="2345"/>
      <c r="F244" s="2345"/>
      <c r="G244" s="2345"/>
      <c r="H244" s="2345"/>
      <c r="I244" s="2345"/>
    </row>
    <row r="245" spans="1:9" ht="15.75" customHeight="1">
      <c r="A245" s="2345"/>
      <c r="B245" s="2345"/>
      <c r="C245" s="2345"/>
      <c r="D245" s="2345"/>
      <c r="E245" s="2345"/>
      <c r="F245" s="2345"/>
      <c r="G245" s="2345"/>
      <c r="H245" s="2345"/>
      <c r="I245" s="2345"/>
    </row>
    <row r="246" spans="1:9" ht="15.75" customHeight="1">
      <c r="A246" s="2345"/>
      <c r="B246" s="2345"/>
      <c r="C246" s="2345"/>
      <c r="D246" s="2345"/>
      <c r="E246" s="2345"/>
      <c r="F246" s="2345"/>
      <c r="G246" s="2345"/>
      <c r="H246" s="2345"/>
      <c r="I246" s="2345"/>
    </row>
    <row r="247" spans="1:9" ht="15.75" customHeight="1">
      <c r="A247" s="2345"/>
      <c r="B247" s="2345"/>
      <c r="C247" s="2345"/>
      <c r="D247" s="2345"/>
      <c r="E247" s="2345"/>
      <c r="F247" s="2345"/>
      <c r="G247" s="2345"/>
      <c r="H247" s="2345"/>
      <c r="I247" s="2345"/>
    </row>
    <row r="248" spans="1:9" ht="15.75" customHeight="1">
      <c r="A248" s="2345"/>
      <c r="B248" s="2345"/>
      <c r="C248" s="2345"/>
      <c r="D248" s="2345"/>
      <c r="E248" s="2345"/>
      <c r="F248" s="2345"/>
      <c r="G248" s="2345"/>
      <c r="H248" s="2345"/>
      <c r="I248" s="2345"/>
    </row>
    <row r="249" spans="1:9" ht="15.75" customHeight="1">
      <c r="A249" s="2345"/>
      <c r="B249" s="2345"/>
      <c r="C249" s="2345"/>
      <c r="D249" s="2345"/>
      <c r="E249" s="2345"/>
      <c r="F249" s="2345"/>
      <c r="G249" s="2345"/>
      <c r="H249" s="2345"/>
      <c r="I249" s="2345"/>
    </row>
    <row r="250" spans="1:9" ht="15.75" customHeight="1">
      <c r="A250" s="2345"/>
      <c r="B250" s="2345"/>
      <c r="C250" s="2345"/>
      <c r="D250" s="2345"/>
      <c r="E250" s="2345"/>
      <c r="F250" s="2345"/>
      <c r="G250" s="2345"/>
      <c r="H250" s="2345"/>
      <c r="I250" s="2345"/>
    </row>
    <row r="251" spans="1:9" ht="15.75" customHeight="1">
      <c r="A251" s="2345"/>
      <c r="B251" s="2345"/>
      <c r="C251" s="2345"/>
      <c r="D251" s="2345"/>
      <c r="E251" s="2345"/>
      <c r="F251" s="2345"/>
      <c r="G251" s="2345"/>
      <c r="H251" s="2345"/>
      <c r="I251" s="2345"/>
    </row>
    <row r="252" spans="1:9" ht="15.75" customHeight="1">
      <c r="A252" s="2345"/>
      <c r="B252" s="2345"/>
      <c r="C252" s="2345"/>
      <c r="D252" s="2345"/>
      <c r="E252" s="2345"/>
      <c r="F252" s="2345"/>
      <c r="G252" s="2345"/>
      <c r="H252" s="2345"/>
      <c r="I252" s="2345"/>
    </row>
    <row r="253" spans="1:9" ht="15.75" customHeight="1">
      <c r="A253" s="2345"/>
      <c r="B253" s="2345"/>
      <c r="C253" s="2345"/>
      <c r="D253" s="2345"/>
      <c r="E253" s="2345"/>
      <c r="F253" s="2345"/>
      <c r="G253" s="2345"/>
      <c r="H253" s="2345"/>
      <c r="I253" s="2345"/>
    </row>
    <row r="254" spans="1:9" ht="15.75" customHeight="1">
      <c r="A254" s="2345"/>
      <c r="B254" s="2345"/>
      <c r="C254" s="2345"/>
      <c r="D254" s="2345"/>
      <c r="E254" s="2345"/>
      <c r="F254" s="2345"/>
      <c r="G254" s="2345"/>
      <c r="H254" s="2345"/>
      <c r="I254" s="2345"/>
    </row>
    <row r="255" spans="1:9" ht="15.75" customHeight="1">
      <c r="A255" s="2345"/>
      <c r="B255" s="2345"/>
      <c r="C255" s="2345"/>
      <c r="D255" s="2345"/>
      <c r="E255" s="2345"/>
      <c r="F255" s="2345"/>
      <c r="G255" s="2345"/>
      <c r="H255" s="2345"/>
      <c r="I255" s="2345"/>
    </row>
    <row r="256" spans="1:9" ht="15.75" customHeight="1">
      <c r="A256" s="2345"/>
      <c r="B256" s="2345"/>
      <c r="C256" s="2345"/>
      <c r="D256" s="2345"/>
      <c r="E256" s="2345"/>
      <c r="F256" s="2345"/>
      <c r="G256" s="2345"/>
      <c r="H256" s="2345"/>
      <c r="I256" s="2345"/>
    </row>
    <row r="257" spans="1:9" ht="15.75" customHeight="1">
      <c r="A257" s="2345"/>
      <c r="B257" s="2345"/>
      <c r="C257" s="2345"/>
      <c r="D257" s="2345"/>
      <c r="E257" s="2345"/>
      <c r="F257" s="2345"/>
      <c r="G257" s="2345"/>
      <c r="H257" s="2345"/>
      <c r="I257" s="2345"/>
    </row>
    <row r="258" spans="1:9" ht="15.75" customHeight="1">
      <c r="A258" s="2345"/>
      <c r="B258" s="2345"/>
      <c r="C258" s="2345"/>
      <c r="D258" s="2345"/>
      <c r="E258" s="2345"/>
      <c r="F258" s="2345"/>
      <c r="G258" s="2345"/>
      <c r="H258" s="2345"/>
      <c r="I258" s="2345"/>
    </row>
    <row r="259" spans="1:9" ht="15.75" customHeight="1">
      <c r="A259" s="2345"/>
      <c r="B259" s="2345"/>
      <c r="C259" s="2345"/>
      <c r="D259" s="2345"/>
      <c r="E259" s="2345"/>
      <c r="F259" s="2345"/>
      <c r="G259" s="2345"/>
      <c r="H259" s="2345"/>
      <c r="I259" s="2345"/>
    </row>
    <row r="260" spans="1:9" ht="15.75" customHeight="1">
      <c r="A260" s="2345"/>
      <c r="B260" s="2345"/>
      <c r="C260" s="2345"/>
      <c r="D260" s="2345"/>
      <c r="E260" s="2345"/>
      <c r="F260" s="2345"/>
      <c r="G260" s="2345"/>
      <c r="H260" s="2345"/>
      <c r="I260" s="2345"/>
    </row>
    <row r="261" spans="1:9" ht="15.75" customHeight="1">
      <c r="A261" s="2345"/>
      <c r="B261" s="2345"/>
      <c r="C261" s="2345"/>
      <c r="D261" s="2345"/>
      <c r="E261" s="2345"/>
      <c r="F261" s="2345"/>
      <c r="G261" s="2345"/>
      <c r="H261" s="2345"/>
      <c r="I261" s="2345"/>
    </row>
    <row r="262" spans="1:9" ht="15.75" customHeight="1">
      <c r="A262" s="2345"/>
      <c r="B262" s="2345"/>
      <c r="C262" s="2345"/>
      <c r="D262" s="2345"/>
      <c r="E262" s="2345"/>
      <c r="F262" s="2345"/>
      <c r="G262" s="2345"/>
      <c r="H262" s="2345"/>
      <c r="I262" s="2345"/>
    </row>
    <row r="263" spans="1:9" ht="15.75" customHeight="1">
      <c r="A263" s="2345"/>
      <c r="B263" s="2345"/>
      <c r="C263" s="2345"/>
      <c r="D263" s="2345"/>
      <c r="E263" s="2345"/>
      <c r="F263" s="2345"/>
      <c r="G263" s="2345"/>
      <c r="H263" s="2345"/>
      <c r="I263" s="2345"/>
    </row>
    <row r="264" spans="1:9" ht="15.75" customHeight="1">
      <c r="A264" s="2345"/>
      <c r="B264" s="2345"/>
      <c r="C264" s="2345"/>
      <c r="D264" s="2345"/>
      <c r="E264" s="2345"/>
      <c r="F264" s="2345"/>
      <c r="G264" s="2345"/>
      <c r="H264" s="2345"/>
      <c r="I264" s="2345"/>
    </row>
    <row r="265" spans="1:9" ht="15.75" customHeight="1">
      <c r="A265" s="2345"/>
      <c r="B265" s="2345"/>
      <c r="C265" s="2345"/>
      <c r="D265" s="2345"/>
      <c r="E265" s="2345"/>
      <c r="F265" s="2345"/>
      <c r="G265" s="2345"/>
      <c r="H265" s="2345"/>
      <c r="I265" s="2345"/>
    </row>
    <row r="266" spans="1:9" ht="15.75" customHeight="1">
      <c r="A266" s="2345"/>
      <c r="B266" s="2345"/>
      <c r="C266" s="2345"/>
      <c r="D266" s="2345"/>
      <c r="E266" s="2345"/>
      <c r="F266" s="2345"/>
      <c r="G266" s="2345"/>
      <c r="H266" s="2345"/>
      <c r="I266" s="2345"/>
    </row>
    <row r="267" spans="1:9" ht="15.75" customHeight="1">
      <c r="A267" s="2345"/>
      <c r="B267" s="2345"/>
      <c r="C267" s="2345"/>
      <c r="D267" s="2345"/>
      <c r="E267" s="2345"/>
      <c r="F267" s="2345"/>
      <c r="G267" s="2345"/>
      <c r="H267" s="2345"/>
      <c r="I267" s="2345"/>
    </row>
    <row r="268" spans="1:9" ht="15.75" customHeight="1">
      <c r="A268" s="2345"/>
      <c r="B268" s="2345"/>
      <c r="C268" s="2345"/>
      <c r="D268" s="2345"/>
      <c r="E268" s="2345"/>
      <c r="F268" s="2345"/>
      <c r="G268" s="2345"/>
      <c r="H268" s="2345"/>
      <c r="I268" s="2345"/>
    </row>
    <row r="269" spans="1:9" ht="15.75" customHeight="1">
      <c r="A269" s="2345"/>
      <c r="B269" s="2345"/>
      <c r="C269" s="2345"/>
      <c r="D269" s="2345"/>
      <c r="E269" s="2345"/>
      <c r="F269" s="2345"/>
      <c r="G269" s="2345"/>
      <c r="H269" s="2345"/>
      <c r="I269" s="2345"/>
    </row>
    <row r="270" spans="1:9" ht="15.75" customHeight="1">
      <c r="A270" s="2345"/>
      <c r="B270" s="2345"/>
      <c r="C270" s="2345"/>
      <c r="D270" s="2345"/>
      <c r="E270" s="2345"/>
      <c r="F270" s="2345"/>
      <c r="G270" s="2345"/>
      <c r="H270" s="2345"/>
      <c r="I270" s="2345"/>
    </row>
    <row r="271" spans="1:9" ht="15.75" customHeight="1">
      <c r="A271" s="2345"/>
      <c r="B271" s="2345"/>
      <c r="C271" s="2345"/>
      <c r="D271" s="2345"/>
      <c r="E271" s="2345"/>
      <c r="F271" s="2345"/>
      <c r="G271" s="2345"/>
      <c r="H271" s="2345"/>
      <c r="I271" s="2345"/>
    </row>
    <row r="272" spans="1:9" ht="15.75" customHeight="1">
      <c r="A272" s="2345"/>
      <c r="B272" s="2345"/>
      <c r="C272" s="2345"/>
      <c r="D272" s="2345"/>
      <c r="E272" s="2345"/>
      <c r="F272" s="2345"/>
      <c r="G272" s="2345"/>
      <c r="H272" s="2345"/>
      <c r="I272" s="2345"/>
    </row>
    <row r="273" spans="1:9" ht="15.75" customHeight="1">
      <c r="A273" s="2345"/>
      <c r="B273" s="2345"/>
      <c r="C273" s="2345"/>
      <c r="D273" s="2345"/>
      <c r="E273" s="2345"/>
      <c r="F273" s="2345"/>
      <c r="G273" s="2345"/>
      <c r="H273" s="2345"/>
      <c r="I273" s="2345"/>
    </row>
    <row r="274" spans="1:9" ht="15.75" customHeight="1">
      <c r="A274" s="2345"/>
      <c r="B274" s="2345"/>
      <c r="C274" s="2345"/>
      <c r="D274" s="2345"/>
      <c r="E274" s="2345"/>
      <c r="F274" s="2345"/>
      <c r="G274" s="2345"/>
      <c r="H274" s="2345"/>
      <c r="I274" s="2345"/>
    </row>
    <row r="275" spans="1:9" ht="15.75" customHeight="1">
      <c r="A275" s="2345"/>
      <c r="B275" s="2345"/>
      <c r="C275" s="2345"/>
      <c r="D275" s="2345"/>
      <c r="E275" s="2345"/>
      <c r="F275" s="2345"/>
      <c r="G275" s="2345"/>
      <c r="H275" s="2345"/>
      <c r="I275" s="2345"/>
    </row>
    <row r="276" spans="1:9" ht="15.75" customHeight="1">
      <c r="A276" s="2345"/>
      <c r="B276" s="2345"/>
      <c r="C276" s="2345"/>
      <c r="D276" s="2345"/>
      <c r="E276" s="2345"/>
      <c r="F276" s="2345"/>
      <c r="G276" s="2345"/>
      <c r="H276" s="2345"/>
      <c r="I276" s="2345"/>
    </row>
    <row r="277" spans="1:9" ht="15.75" customHeight="1">
      <c r="A277" s="2345"/>
      <c r="B277" s="2345"/>
      <c r="C277" s="2345"/>
      <c r="D277" s="2345"/>
      <c r="E277" s="2345"/>
      <c r="F277" s="2345"/>
      <c r="G277" s="2345"/>
      <c r="H277" s="2345"/>
      <c r="I277" s="2345"/>
    </row>
    <row r="278" spans="1:9" ht="15.75" customHeight="1">
      <c r="A278" s="2345"/>
      <c r="B278" s="2345"/>
      <c r="C278" s="2345"/>
      <c r="D278" s="2345"/>
      <c r="E278" s="2345"/>
      <c r="F278" s="2345"/>
      <c r="G278" s="2345"/>
      <c r="H278" s="2345"/>
      <c r="I278" s="2345"/>
    </row>
    <row r="279" spans="1:9" ht="15.75" customHeight="1">
      <c r="A279" s="2345"/>
      <c r="B279" s="2345"/>
      <c r="C279" s="2345"/>
      <c r="D279" s="2345"/>
      <c r="E279" s="2345"/>
      <c r="F279" s="2345"/>
      <c r="G279" s="2345"/>
      <c r="H279" s="2345"/>
      <c r="I279" s="2345"/>
    </row>
    <row r="280" spans="1:9" ht="15.75" customHeight="1">
      <c r="A280" s="2345"/>
      <c r="B280" s="2345"/>
      <c r="C280" s="2345"/>
      <c r="D280" s="2345"/>
      <c r="E280" s="2345"/>
      <c r="F280" s="2345"/>
      <c r="G280" s="2345"/>
      <c r="H280" s="2345"/>
      <c r="I280" s="2345"/>
    </row>
    <row r="281" spans="1:9" ht="15.75" customHeight="1">
      <c r="A281" s="2345"/>
      <c r="B281" s="2345"/>
      <c r="C281" s="2345"/>
      <c r="D281" s="2345"/>
      <c r="E281" s="2345"/>
      <c r="F281" s="2345"/>
      <c r="G281" s="2345"/>
      <c r="H281" s="2345"/>
      <c r="I281" s="2345"/>
    </row>
    <row r="282" spans="1:9" ht="15.75" customHeight="1">
      <c r="A282" s="2345"/>
      <c r="B282" s="2345"/>
      <c r="C282" s="2345"/>
      <c r="D282" s="2345"/>
      <c r="E282" s="2345"/>
      <c r="F282" s="2345"/>
      <c r="G282" s="2345"/>
      <c r="H282" s="2345"/>
      <c r="I282" s="2345"/>
    </row>
    <row r="283" spans="1:9" ht="15.75" customHeight="1">
      <c r="A283" s="2345"/>
      <c r="B283" s="2345"/>
      <c r="C283" s="2345"/>
      <c r="D283" s="2345"/>
      <c r="E283" s="2345"/>
      <c r="F283" s="2345"/>
      <c r="G283" s="2345"/>
      <c r="H283" s="2345"/>
      <c r="I283" s="2345"/>
    </row>
    <row r="284" spans="1:9" ht="15.75" customHeight="1">
      <c r="A284" s="2345"/>
      <c r="B284" s="2345"/>
      <c r="C284" s="2345"/>
      <c r="D284" s="2345"/>
      <c r="E284" s="2345"/>
      <c r="F284" s="2345"/>
      <c r="G284" s="2345"/>
      <c r="H284" s="2345"/>
      <c r="I284" s="2345"/>
    </row>
    <row r="285" spans="1:9" ht="15.75" customHeight="1">
      <c r="A285" s="2345"/>
      <c r="B285" s="2345"/>
      <c r="C285" s="2345"/>
      <c r="D285" s="2345"/>
      <c r="E285" s="2345"/>
      <c r="F285" s="2345"/>
      <c r="G285" s="2345"/>
      <c r="H285" s="2345"/>
      <c r="I285" s="2345"/>
    </row>
    <row r="286" spans="1:9" ht="15.75" customHeight="1">
      <c r="A286" s="2345"/>
      <c r="B286" s="2345"/>
      <c r="C286" s="2345"/>
      <c r="D286" s="2345"/>
      <c r="E286" s="2345"/>
      <c r="F286" s="2345"/>
      <c r="G286" s="2345"/>
      <c r="H286" s="2345"/>
      <c r="I286" s="2345"/>
    </row>
    <row r="287" spans="1:9" ht="15.75" customHeight="1">
      <c r="A287" s="2345"/>
      <c r="B287" s="2345"/>
      <c r="C287" s="2345"/>
      <c r="D287" s="2345"/>
      <c r="E287" s="2345"/>
      <c r="F287" s="2345"/>
      <c r="G287" s="2345"/>
      <c r="H287" s="2345"/>
      <c r="I287" s="2345"/>
    </row>
    <row r="288" spans="1:9" ht="15.75" customHeight="1">
      <c r="A288" s="2345"/>
      <c r="B288" s="2345"/>
      <c r="C288" s="2345"/>
      <c r="D288" s="2345"/>
      <c r="E288" s="2345"/>
      <c r="F288" s="2345"/>
      <c r="G288" s="2345"/>
      <c r="H288" s="2345"/>
      <c r="I288" s="2345"/>
    </row>
    <row r="289" spans="1:9" ht="15.75" customHeight="1">
      <c r="A289" s="2345"/>
      <c r="B289" s="2345"/>
      <c r="C289" s="2345"/>
      <c r="D289" s="2345"/>
      <c r="E289" s="2345"/>
      <c r="F289" s="2345"/>
      <c r="G289" s="2345"/>
      <c r="H289" s="2345"/>
      <c r="I289" s="2345"/>
    </row>
    <row r="290" spans="1:9" ht="15.75" customHeight="1">
      <c r="A290" s="2345"/>
      <c r="B290" s="2345"/>
      <c r="C290" s="2345"/>
      <c r="D290" s="2345"/>
      <c r="E290" s="2345"/>
      <c r="F290" s="2345"/>
      <c r="G290" s="2345"/>
      <c r="H290" s="2345"/>
      <c r="I290" s="2345"/>
    </row>
    <row r="291" spans="1:9" ht="15.75" customHeight="1">
      <c r="A291" s="2345"/>
      <c r="B291" s="2345"/>
      <c r="C291" s="2345"/>
      <c r="D291" s="2345"/>
      <c r="E291" s="2345"/>
      <c r="F291" s="2345"/>
      <c r="G291" s="2345"/>
      <c r="H291" s="2345"/>
      <c r="I291" s="2345"/>
    </row>
    <row r="292" spans="1:9" ht="15.75" customHeight="1">
      <c r="A292" s="2345"/>
      <c r="B292" s="2345"/>
      <c r="C292" s="2345"/>
      <c r="D292" s="2345"/>
      <c r="E292" s="2345"/>
      <c r="F292" s="2345"/>
      <c r="G292" s="2345"/>
      <c r="H292" s="2345"/>
      <c r="I292" s="2345"/>
    </row>
    <row r="293" spans="1:9" ht="15.75" customHeight="1">
      <c r="A293" s="2345"/>
      <c r="B293" s="2345"/>
      <c r="C293" s="2345"/>
      <c r="D293" s="2345"/>
      <c r="E293" s="2345"/>
      <c r="F293" s="2345"/>
      <c r="G293" s="2345"/>
      <c r="H293" s="2345"/>
      <c r="I293" s="2345"/>
    </row>
    <row r="294" spans="1:9" ht="15.75" customHeight="1">
      <c r="A294" s="2345"/>
      <c r="B294" s="2345"/>
      <c r="C294" s="2345"/>
      <c r="D294" s="2345"/>
      <c r="E294" s="2345"/>
      <c r="F294" s="2345"/>
      <c r="G294" s="2345"/>
      <c r="H294" s="2345"/>
      <c r="I294" s="2345"/>
    </row>
    <row r="295" spans="1:9" ht="15.75" customHeight="1">
      <c r="A295" s="2345"/>
      <c r="B295" s="2345"/>
      <c r="C295" s="2345"/>
      <c r="D295" s="2345"/>
      <c r="E295" s="2345"/>
      <c r="F295" s="2345"/>
      <c r="G295" s="2345"/>
      <c r="H295" s="2345"/>
      <c r="I295" s="2345"/>
    </row>
    <row r="296" spans="1:9" ht="15.75" customHeight="1">
      <c r="A296" s="2345"/>
      <c r="B296" s="2345"/>
      <c r="C296" s="2345"/>
      <c r="D296" s="2345"/>
      <c r="E296" s="2345"/>
      <c r="F296" s="2345"/>
      <c r="G296" s="2345"/>
      <c r="H296" s="2345"/>
      <c r="I296" s="2345"/>
    </row>
    <row r="297" spans="1:9" ht="15.75" customHeight="1">
      <c r="A297" s="2345"/>
      <c r="B297" s="2345"/>
      <c r="C297" s="2345"/>
      <c r="D297" s="2345"/>
      <c r="E297" s="2345"/>
      <c r="F297" s="2345"/>
      <c r="G297" s="2345"/>
      <c r="H297" s="2345"/>
      <c r="I297" s="2345"/>
    </row>
    <row r="298" spans="1:9" ht="15.75" customHeight="1">
      <c r="A298" s="2345"/>
      <c r="B298" s="2345"/>
      <c r="C298" s="2345"/>
      <c r="D298" s="2345"/>
      <c r="E298" s="2345"/>
      <c r="F298" s="2345"/>
      <c r="G298" s="2345"/>
      <c r="H298" s="2345"/>
      <c r="I298" s="2345"/>
    </row>
    <row r="299" spans="1:9" ht="15.75" customHeight="1">
      <c r="A299" s="2345"/>
      <c r="B299" s="2345"/>
      <c r="C299" s="2345"/>
      <c r="D299" s="2345"/>
      <c r="E299" s="2345"/>
      <c r="F299" s="2345"/>
      <c r="G299" s="2345"/>
      <c r="H299" s="2345"/>
      <c r="I299" s="2345"/>
    </row>
    <row r="300" spans="1:9" ht="15.75" customHeight="1">
      <c r="A300" s="2345"/>
      <c r="B300" s="2345"/>
      <c r="C300" s="2345"/>
      <c r="D300" s="2345"/>
      <c r="E300" s="2345"/>
      <c r="F300" s="2345"/>
      <c r="G300" s="2345"/>
      <c r="H300" s="2345"/>
      <c r="I300" s="2345"/>
    </row>
    <row r="301" spans="1:9" ht="15.75" customHeight="1">
      <c r="A301" s="2345"/>
      <c r="B301" s="2345"/>
      <c r="C301" s="2345"/>
      <c r="D301" s="2345"/>
      <c r="E301" s="2345"/>
      <c r="F301" s="2345"/>
      <c r="G301" s="2345"/>
      <c r="H301" s="2345"/>
      <c r="I301" s="2345"/>
    </row>
    <row r="302" spans="1:9" ht="15.75" customHeight="1">
      <c r="A302" s="2345"/>
      <c r="B302" s="2345"/>
      <c r="C302" s="2345"/>
      <c r="D302" s="2345"/>
      <c r="E302" s="2345"/>
      <c r="F302" s="2345"/>
      <c r="G302" s="2345"/>
      <c r="H302" s="2345"/>
      <c r="I302" s="2345"/>
    </row>
    <row r="303" spans="1:9" ht="15.75" customHeight="1">
      <c r="A303" s="2345"/>
      <c r="B303" s="2345"/>
      <c r="C303" s="2345"/>
      <c r="D303" s="2345"/>
      <c r="E303" s="2345"/>
      <c r="F303" s="2345"/>
      <c r="G303" s="2345"/>
      <c r="H303" s="2345"/>
      <c r="I303" s="2345"/>
    </row>
    <row r="304" spans="1:9" ht="15.75" customHeight="1">
      <c r="A304" s="2345"/>
      <c r="B304" s="2345"/>
      <c r="C304" s="2345"/>
      <c r="D304" s="2345"/>
      <c r="E304" s="2345"/>
      <c r="F304" s="2345"/>
      <c r="G304" s="2345"/>
      <c r="H304" s="2345"/>
      <c r="I304" s="2345"/>
    </row>
    <row r="305" spans="1:9" ht="15.75" customHeight="1">
      <c r="A305" s="2345"/>
      <c r="B305" s="2345"/>
      <c r="C305" s="2345"/>
      <c r="D305" s="2345"/>
      <c r="E305" s="2345"/>
      <c r="F305" s="2345"/>
      <c r="G305" s="2345"/>
      <c r="H305" s="2345"/>
      <c r="I305" s="2345"/>
    </row>
    <row r="306" spans="1:9" ht="15.75" customHeight="1">
      <c r="A306" s="2345"/>
      <c r="B306" s="2345"/>
      <c r="C306" s="2345"/>
      <c r="D306" s="2345"/>
      <c r="E306" s="2345"/>
      <c r="F306" s="2345"/>
      <c r="G306" s="2345"/>
      <c r="H306" s="2345"/>
      <c r="I306" s="2345"/>
    </row>
    <row r="307" spans="1:9" ht="15.75" customHeight="1">
      <c r="A307" s="2345"/>
      <c r="B307" s="2345"/>
      <c r="C307" s="2345"/>
      <c r="D307" s="2345"/>
      <c r="E307" s="2345"/>
      <c r="F307" s="2345"/>
      <c r="G307" s="2345"/>
      <c r="H307" s="2345"/>
      <c r="I307" s="2345"/>
    </row>
    <row r="308" spans="1:9" ht="15.75" customHeight="1">
      <c r="A308" s="2345"/>
      <c r="B308" s="2345"/>
      <c r="C308" s="2345"/>
      <c r="D308" s="2345"/>
      <c r="E308" s="2345"/>
      <c r="F308" s="2345"/>
      <c r="G308" s="2345"/>
      <c r="H308" s="2345"/>
      <c r="I308" s="2345"/>
    </row>
    <row r="309" spans="1:9" ht="15.75" customHeight="1">
      <c r="A309" s="2345"/>
      <c r="B309" s="2345"/>
      <c r="C309" s="2345"/>
      <c r="D309" s="2345"/>
      <c r="E309" s="2345"/>
      <c r="F309" s="2345"/>
      <c r="G309" s="2345"/>
      <c r="H309" s="2345"/>
      <c r="I309" s="2345"/>
    </row>
    <row r="310" spans="1:9" ht="15.75" customHeight="1">
      <c r="A310" s="2345"/>
      <c r="B310" s="2345"/>
      <c r="C310" s="2345"/>
      <c r="D310" s="2345"/>
      <c r="E310" s="2345"/>
      <c r="F310" s="2345"/>
      <c r="G310" s="2345"/>
      <c r="H310" s="2345"/>
      <c r="I310" s="2345"/>
    </row>
    <row r="311" spans="1:9" ht="15.75" customHeight="1">
      <c r="A311" s="2345"/>
      <c r="B311" s="2345"/>
      <c r="C311" s="2345"/>
      <c r="D311" s="2345"/>
      <c r="E311" s="2345"/>
      <c r="F311" s="2345"/>
      <c r="G311" s="2345"/>
      <c r="H311" s="2345"/>
      <c r="I311" s="2345"/>
    </row>
    <row r="312" spans="1:9" ht="15.75" customHeight="1">
      <c r="A312" s="2345"/>
      <c r="B312" s="2345"/>
      <c r="C312" s="2345"/>
      <c r="D312" s="2345"/>
      <c r="E312" s="2345"/>
      <c r="F312" s="2345"/>
      <c r="G312" s="2345"/>
      <c r="H312" s="2345"/>
      <c r="I312" s="2345"/>
    </row>
    <row r="313" spans="1:9" ht="15.75" customHeight="1">
      <c r="A313" s="2345"/>
      <c r="B313" s="2345"/>
      <c r="C313" s="2345"/>
      <c r="D313" s="2345"/>
      <c r="E313" s="2345"/>
      <c r="F313" s="2345"/>
      <c r="G313" s="2345"/>
      <c r="H313" s="2345"/>
      <c r="I313" s="2345"/>
    </row>
    <row r="314" spans="1:9" ht="15.75" customHeight="1">
      <c r="A314" s="2345"/>
      <c r="B314" s="2345"/>
      <c r="C314" s="2345"/>
      <c r="D314" s="2345"/>
      <c r="E314" s="2345"/>
      <c r="F314" s="2345"/>
      <c r="G314" s="2345"/>
      <c r="H314" s="2345"/>
      <c r="I314" s="2345"/>
    </row>
    <row r="315" spans="1:9" ht="15.75" customHeight="1">
      <c r="A315" s="2345"/>
      <c r="B315" s="2345"/>
      <c r="C315" s="2345"/>
      <c r="D315" s="2345"/>
      <c r="E315" s="2345"/>
      <c r="F315" s="2345"/>
      <c r="G315" s="2345"/>
      <c r="H315" s="2345"/>
      <c r="I315" s="2345"/>
    </row>
    <row r="316" spans="1:9" ht="15.75" customHeight="1">
      <c r="A316" s="2345"/>
      <c r="B316" s="2345"/>
      <c r="C316" s="2345"/>
      <c r="D316" s="2345"/>
      <c r="E316" s="2345"/>
      <c r="F316" s="2345"/>
      <c r="G316" s="2345"/>
      <c r="H316" s="2345"/>
      <c r="I316" s="2345"/>
    </row>
    <row r="317" spans="1:9" ht="15.75" customHeight="1">
      <c r="A317" s="2345"/>
      <c r="B317" s="2345"/>
      <c r="C317" s="2345"/>
      <c r="D317" s="2345"/>
      <c r="E317" s="2345"/>
      <c r="F317" s="2345"/>
      <c r="G317" s="2345"/>
      <c r="H317" s="2345"/>
      <c r="I317" s="2345"/>
    </row>
    <row r="318" spans="1:9" ht="15.75" customHeight="1">
      <c r="A318" s="2345"/>
      <c r="B318" s="2345"/>
      <c r="C318" s="2345"/>
      <c r="D318" s="2345"/>
      <c r="E318" s="2345"/>
      <c r="F318" s="2345"/>
      <c r="G318" s="2345"/>
      <c r="H318" s="2345"/>
      <c r="I318" s="2345"/>
    </row>
    <row r="319" spans="1:9" ht="15.75" customHeight="1">
      <c r="A319" s="2345"/>
      <c r="B319" s="2345"/>
      <c r="C319" s="2345"/>
      <c r="D319" s="2345"/>
      <c r="E319" s="2345"/>
      <c r="F319" s="2345"/>
      <c r="G319" s="2345"/>
      <c r="H319" s="2345"/>
      <c r="I319" s="2345"/>
    </row>
    <row r="320" spans="1:9" ht="15.75" customHeight="1">
      <c r="A320" s="2345"/>
      <c r="B320" s="2345"/>
      <c r="C320" s="2345"/>
      <c r="D320" s="2345"/>
      <c r="E320" s="2345"/>
      <c r="F320" s="2345"/>
      <c r="G320" s="2345"/>
      <c r="H320" s="2345"/>
      <c r="I320" s="2345"/>
    </row>
    <row r="321" spans="1:9" ht="15.75" customHeight="1">
      <c r="A321" s="2345"/>
      <c r="B321" s="2345"/>
      <c r="C321" s="2345"/>
      <c r="D321" s="2345"/>
      <c r="E321" s="2345"/>
      <c r="F321" s="2345"/>
      <c r="G321" s="2345"/>
      <c r="H321" s="2345"/>
      <c r="I321" s="2345"/>
    </row>
    <row r="322" spans="1:9" ht="15.75" customHeight="1">
      <c r="A322" s="2345"/>
      <c r="B322" s="2345"/>
      <c r="C322" s="2345"/>
      <c r="D322" s="2345"/>
      <c r="E322" s="2345"/>
      <c r="F322" s="2345"/>
      <c r="G322" s="2345"/>
      <c r="H322" s="2345"/>
      <c r="I322" s="2345"/>
    </row>
    <row r="323" spans="1:9" ht="15.75" customHeight="1">
      <c r="A323" s="2345"/>
      <c r="B323" s="2345"/>
      <c r="C323" s="2345"/>
      <c r="D323" s="2345"/>
      <c r="E323" s="2345"/>
      <c r="F323" s="2345"/>
      <c r="G323" s="2345"/>
      <c r="H323" s="2345"/>
      <c r="I323" s="2345"/>
    </row>
    <row r="324" spans="1:9" ht="15.75" customHeight="1">
      <c r="A324" s="2345"/>
      <c r="B324" s="2345"/>
      <c r="C324" s="2345"/>
      <c r="D324" s="2345"/>
      <c r="E324" s="2345"/>
      <c r="F324" s="2345"/>
      <c r="G324" s="2345"/>
      <c r="H324" s="2345"/>
      <c r="I324" s="2345"/>
    </row>
    <row r="325" spans="1:9" ht="15.75" customHeight="1">
      <c r="A325" s="2345"/>
      <c r="B325" s="2345"/>
      <c r="C325" s="2345"/>
      <c r="D325" s="2345"/>
      <c r="E325" s="2345"/>
      <c r="F325" s="2345"/>
      <c r="G325" s="2345"/>
      <c r="H325" s="2345"/>
      <c r="I325" s="2345"/>
    </row>
    <row r="326" spans="1:9" ht="15.75" customHeight="1">
      <c r="A326" s="2345"/>
      <c r="B326" s="2345"/>
      <c r="C326" s="2345"/>
      <c r="D326" s="2345"/>
      <c r="E326" s="2345"/>
      <c r="F326" s="2345"/>
      <c r="G326" s="2345"/>
      <c r="H326" s="2345"/>
      <c r="I326" s="2345"/>
    </row>
    <row r="327" spans="1:9" ht="15.75" customHeight="1">
      <c r="A327" s="2345"/>
      <c r="B327" s="2345"/>
      <c r="C327" s="2345"/>
      <c r="D327" s="2345"/>
      <c r="E327" s="2345"/>
      <c r="F327" s="2345"/>
      <c r="G327" s="2345"/>
      <c r="H327" s="2345"/>
      <c r="I327" s="2345"/>
    </row>
    <row r="328" spans="1:9" ht="15.75" customHeight="1">
      <c r="A328" s="2345"/>
      <c r="B328" s="2345"/>
      <c r="C328" s="2345"/>
      <c r="D328" s="2345"/>
      <c r="E328" s="2345"/>
      <c r="F328" s="2345"/>
      <c r="G328" s="2345"/>
      <c r="H328" s="2345"/>
      <c r="I328" s="2345"/>
    </row>
    <row r="329" spans="1:9" ht="15.75" customHeight="1">
      <c r="A329" s="2345"/>
      <c r="B329" s="2345"/>
      <c r="C329" s="2345"/>
      <c r="D329" s="2345"/>
      <c r="E329" s="2345"/>
      <c r="F329" s="2345"/>
      <c r="G329" s="2345"/>
      <c r="H329" s="2345"/>
      <c r="I329" s="2345"/>
    </row>
    <row r="330" spans="1:9" ht="15.75" customHeight="1">
      <c r="A330" s="2345"/>
      <c r="B330" s="2345"/>
      <c r="C330" s="2345"/>
      <c r="D330" s="2345"/>
      <c r="E330" s="2345"/>
      <c r="F330" s="2345"/>
      <c r="G330" s="2345"/>
      <c r="H330" s="2345"/>
      <c r="I330" s="2345"/>
    </row>
    <row r="331" spans="1:9" ht="15.75" customHeight="1">
      <c r="A331" s="2345"/>
      <c r="B331" s="2345"/>
      <c r="C331" s="2345"/>
      <c r="D331" s="2345"/>
      <c r="E331" s="2345"/>
      <c r="F331" s="2345"/>
      <c r="G331" s="2345"/>
      <c r="H331" s="2345"/>
      <c r="I331" s="2345"/>
    </row>
    <row r="332" spans="1:9" ht="15.75" customHeight="1">
      <c r="A332" s="2345"/>
      <c r="B332" s="2345"/>
      <c r="C332" s="2345"/>
      <c r="D332" s="2345"/>
      <c r="E332" s="2345"/>
      <c r="F332" s="2345"/>
      <c r="G332" s="2345"/>
      <c r="H332" s="2345"/>
      <c r="I332" s="2345"/>
    </row>
    <row r="333" spans="1:9" ht="15.75" customHeight="1">
      <c r="A333" s="2345"/>
      <c r="B333" s="2345"/>
      <c r="C333" s="2345"/>
      <c r="D333" s="2345"/>
      <c r="E333" s="2345"/>
      <c r="F333" s="2345"/>
      <c r="G333" s="2345"/>
      <c r="H333" s="2345"/>
      <c r="I333" s="2345"/>
    </row>
    <row r="334" spans="1:9" ht="15.75" customHeight="1">
      <c r="A334" s="2345"/>
      <c r="B334" s="2345"/>
      <c r="C334" s="2345"/>
      <c r="D334" s="2345"/>
      <c r="E334" s="2345"/>
      <c r="F334" s="2345"/>
      <c r="G334" s="2345"/>
      <c r="H334" s="2345"/>
      <c r="I334" s="2345"/>
    </row>
    <row r="335" spans="1:9" ht="15.75" customHeight="1">
      <c r="A335" s="2345"/>
      <c r="B335" s="2345"/>
      <c r="C335" s="2345"/>
      <c r="D335" s="2345"/>
      <c r="E335" s="2345"/>
      <c r="F335" s="2345"/>
      <c r="G335" s="2345"/>
      <c r="H335" s="2345"/>
      <c r="I335" s="2345"/>
    </row>
    <row r="336" spans="1:9" ht="15.75" customHeight="1">
      <c r="A336" s="2345"/>
      <c r="B336" s="2345"/>
      <c r="C336" s="2345"/>
      <c r="D336" s="2345"/>
      <c r="E336" s="2345"/>
      <c r="F336" s="2345"/>
      <c r="G336" s="2345"/>
      <c r="H336" s="2345"/>
      <c r="I336" s="2345"/>
    </row>
    <row r="337" spans="1:9" ht="15.75" customHeight="1">
      <c r="A337" s="2345"/>
      <c r="B337" s="2345"/>
      <c r="C337" s="2345"/>
      <c r="D337" s="2345"/>
      <c r="E337" s="2345"/>
      <c r="F337" s="2345"/>
      <c r="G337" s="2345"/>
      <c r="H337" s="2345"/>
      <c r="I337" s="2345"/>
    </row>
    <row r="338" spans="1:9" ht="15.75" customHeight="1">
      <c r="A338" s="2345"/>
      <c r="B338" s="2345"/>
      <c r="C338" s="2345"/>
      <c r="D338" s="2345"/>
      <c r="E338" s="2345"/>
      <c r="F338" s="2345"/>
      <c r="G338" s="2345"/>
      <c r="H338" s="2345"/>
      <c r="I338" s="2345"/>
    </row>
    <row r="339" spans="1:9" ht="15.75" customHeight="1">
      <c r="A339" s="2345"/>
      <c r="B339" s="2345"/>
      <c r="C339" s="2345"/>
      <c r="D339" s="2345"/>
      <c r="E339" s="2345"/>
      <c r="F339" s="2345"/>
      <c r="G339" s="2345"/>
      <c r="H339" s="2345"/>
      <c r="I339" s="2345"/>
    </row>
    <row r="340" spans="1:9" ht="15.75" customHeight="1">
      <c r="A340" s="2345"/>
      <c r="B340" s="2345"/>
      <c r="C340" s="2345"/>
      <c r="D340" s="2345"/>
      <c r="E340" s="2345"/>
      <c r="F340" s="2345"/>
      <c r="G340" s="2345"/>
      <c r="H340" s="2345"/>
      <c r="I340" s="2345"/>
    </row>
    <row r="341" spans="1:9" ht="15.75" customHeight="1">
      <c r="A341" s="2345"/>
      <c r="B341" s="2345"/>
      <c r="C341" s="2345"/>
      <c r="D341" s="2345"/>
      <c r="E341" s="2345"/>
      <c r="F341" s="2345"/>
      <c r="G341" s="2345"/>
      <c r="H341" s="2345"/>
      <c r="I341" s="2345"/>
    </row>
    <row r="342" spans="1:9" ht="15.75" customHeight="1">
      <c r="A342" s="2345"/>
      <c r="B342" s="2345"/>
      <c r="C342" s="2345"/>
      <c r="D342" s="2345"/>
      <c r="E342" s="2345"/>
      <c r="F342" s="2345"/>
      <c r="G342" s="2345"/>
      <c r="H342" s="2345"/>
      <c r="I342" s="2345"/>
    </row>
    <row r="343" spans="1:9" ht="15.75" customHeight="1">
      <c r="A343" s="2345"/>
      <c r="B343" s="2345"/>
      <c r="C343" s="2345"/>
      <c r="D343" s="2345"/>
      <c r="E343" s="2345"/>
      <c r="F343" s="2345"/>
      <c r="G343" s="2345"/>
      <c r="H343" s="2345"/>
      <c r="I343" s="2345"/>
    </row>
    <row r="344" spans="1:9" ht="15.75" customHeight="1">
      <c r="A344" s="2345"/>
      <c r="B344" s="2345"/>
      <c r="C344" s="2345"/>
      <c r="D344" s="2345"/>
      <c r="E344" s="2345"/>
      <c r="F344" s="2345"/>
      <c r="G344" s="2345"/>
      <c r="H344" s="2345"/>
      <c r="I344" s="2345"/>
    </row>
    <row r="345" spans="1:9" ht="15.75" customHeight="1">
      <c r="A345" s="2345"/>
      <c r="B345" s="2345"/>
      <c r="C345" s="2345"/>
      <c r="D345" s="2345"/>
      <c r="E345" s="2345"/>
      <c r="F345" s="2345"/>
      <c r="G345" s="2345"/>
      <c r="H345" s="2345"/>
      <c r="I345" s="2345"/>
    </row>
    <row r="346" spans="1:9" ht="15.75" customHeight="1">
      <c r="A346" s="2345"/>
      <c r="B346" s="2345"/>
      <c r="C346" s="2345"/>
      <c r="D346" s="2345"/>
      <c r="E346" s="2345"/>
      <c r="F346" s="2345"/>
      <c r="G346" s="2345"/>
      <c r="H346" s="2345"/>
      <c r="I346" s="2345"/>
    </row>
    <row r="347" spans="1:9" ht="15.75" customHeight="1">
      <c r="A347" s="2345"/>
      <c r="B347" s="2345"/>
      <c r="C347" s="2345"/>
      <c r="D347" s="2345"/>
      <c r="E347" s="2345"/>
      <c r="F347" s="2345"/>
      <c r="G347" s="2345"/>
      <c r="H347" s="2345"/>
      <c r="I347" s="2345"/>
    </row>
    <row r="348" spans="1:9" ht="15.75" customHeight="1">
      <c r="A348" s="2345"/>
      <c r="B348" s="2345"/>
      <c r="C348" s="2345"/>
      <c r="D348" s="2345"/>
      <c r="E348" s="2345"/>
      <c r="F348" s="2345"/>
      <c r="G348" s="2345"/>
      <c r="H348" s="2345"/>
      <c r="I348" s="2345"/>
    </row>
    <row r="349" spans="1:9" ht="15.75" customHeight="1">
      <c r="A349" s="2345"/>
      <c r="B349" s="2345"/>
      <c r="C349" s="2345"/>
      <c r="D349" s="2345"/>
      <c r="E349" s="2345"/>
      <c r="F349" s="2345"/>
      <c r="G349" s="2345"/>
      <c r="H349" s="2345"/>
      <c r="I349" s="2345"/>
    </row>
    <row r="350" spans="1:9" ht="15.75" customHeight="1">
      <c r="A350" s="2345"/>
      <c r="B350" s="2345"/>
      <c r="C350" s="2345"/>
      <c r="D350" s="2345"/>
      <c r="E350" s="2345"/>
      <c r="F350" s="2345"/>
      <c r="G350" s="2345"/>
      <c r="H350" s="2345"/>
      <c r="I350" s="2345"/>
    </row>
    <row r="351" spans="1:9" ht="15.75" customHeight="1">
      <c r="A351" s="2345"/>
      <c r="B351" s="2345"/>
      <c r="C351" s="2345"/>
      <c r="D351" s="2345"/>
      <c r="E351" s="2345"/>
      <c r="F351" s="2345"/>
      <c r="G351" s="2345"/>
      <c r="H351" s="2345"/>
      <c r="I351" s="2345"/>
    </row>
    <row r="352" spans="1:9" ht="15.75" customHeight="1">
      <c r="A352" s="2345"/>
      <c r="B352" s="2345"/>
      <c r="C352" s="2345"/>
      <c r="D352" s="2345"/>
      <c r="E352" s="2345"/>
      <c r="F352" s="2345"/>
      <c r="G352" s="2345"/>
      <c r="H352" s="2345"/>
      <c r="I352" s="2345"/>
    </row>
    <row r="353" spans="1:9" ht="15.75" customHeight="1">
      <c r="A353" s="2345"/>
      <c r="B353" s="2345"/>
      <c r="C353" s="2345"/>
      <c r="D353" s="2345"/>
      <c r="E353" s="2345"/>
      <c r="F353" s="2345"/>
      <c r="G353" s="2345"/>
      <c r="H353" s="2345"/>
      <c r="I353" s="2345"/>
    </row>
    <row r="354" spans="1:9" ht="15.75" customHeight="1">
      <c r="A354" s="2345"/>
      <c r="B354" s="2345"/>
      <c r="C354" s="2345"/>
      <c r="D354" s="2345"/>
      <c r="E354" s="2345"/>
      <c r="F354" s="2345"/>
      <c r="G354" s="2345"/>
      <c r="H354" s="2345"/>
      <c r="I354" s="2345"/>
    </row>
    <row r="355" spans="1:9" ht="15.75" customHeight="1">
      <c r="A355" s="2345"/>
      <c r="B355" s="2345"/>
      <c r="C355" s="2345"/>
      <c r="D355" s="2345"/>
      <c r="E355" s="2345"/>
      <c r="F355" s="2345"/>
      <c r="G355" s="2345"/>
      <c r="H355" s="2345"/>
      <c r="I355" s="2345"/>
    </row>
    <row r="356" spans="1:9" ht="15.75" customHeight="1">
      <c r="A356" s="2345"/>
      <c r="B356" s="2345"/>
      <c r="C356" s="2345"/>
      <c r="D356" s="2345"/>
      <c r="E356" s="2345"/>
      <c r="F356" s="2345"/>
      <c r="G356" s="2345"/>
      <c r="H356" s="2345"/>
      <c r="I356" s="2345"/>
    </row>
    <row r="357" spans="1:9" ht="15.75" customHeight="1">
      <c r="A357" s="2345"/>
      <c r="B357" s="2345"/>
      <c r="C357" s="2345"/>
      <c r="D357" s="2345"/>
      <c r="E357" s="2345"/>
      <c r="F357" s="2345"/>
      <c r="G357" s="2345"/>
      <c r="H357" s="2345"/>
      <c r="I357" s="2345"/>
    </row>
    <row r="358" spans="1:9" ht="15.75" customHeight="1">
      <c r="A358" s="2345"/>
      <c r="B358" s="2345"/>
      <c r="C358" s="2345"/>
      <c r="D358" s="2345"/>
      <c r="E358" s="2345"/>
      <c r="F358" s="2345"/>
      <c r="G358" s="2345"/>
      <c r="H358" s="2345"/>
      <c r="I358" s="2345"/>
    </row>
    <row r="359" spans="1:9" ht="15.75" customHeight="1">
      <c r="A359" s="2345"/>
      <c r="B359" s="2345"/>
      <c r="C359" s="2345"/>
      <c r="D359" s="2345"/>
      <c r="E359" s="2345"/>
      <c r="F359" s="2345"/>
      <c r="G359" s="2345"/>
      <c r="H359" s="2345"/>
      <c r="I359" s="2345"/>
    </row>
    <row r="360" spans="1:9" ht="15.75" customHeight="1">
      <c r="A360" s="2345"/>
      <c r="B360" s="2345"/>
      <c r="C360" s="2345"/>
      <c r="D360" s="2345"/>
      <c r="E360" s="2345"/>
      <c r="F360" s="2345"/>
      <c r="G360" s="2345"/>
      <c r="H360" s="2345"/>
      <c r="I360" s="2345"/>
    </row>
    <row r="361" spans="1:9" ht="15.75" customHeight="1">
      <c r="A361" s="2345"/>
      <c r="B361" s="2345"/>
      <c r="C361" s="2345"/>
      <c r="D361" s="2345"/>
      <c r="E361" s="2345"/>
      <c r="F361" s="2345"/>
      <c r="G361" s="2345"/>
      <c r="H361" s="2345"/>
      <c r="I361" s="2345"/>
    </row>
    <row r="362" spans="1:9" ht="15.75" customHeight="1">
      <c r="A362" s="2345"/>
      <c r="B362" s="2345"/>
      <c r="C362" s="2345"/>
      <c r="D362" s="2345"/>
      <c r="E362" s="2345"/>
      <c r="F362" s="2345"/>
      <c r="G362" s="2345"/>
      <c r="H362" s="2345"/>
      <c r="I362" s="2345"/>
    </row>
    <row r="363" spans="1:9" ht="15.75" customHeight="1">
      <c r="A363" s="2345"/>
      <c r="B363" s="2345"/>
      <c r="C363" s="2345"/>
      <c r="D363" s="2345"/>
      <c r="E363" s="2345"/>
      <c r="F363" s="2345"/>
      <c r="G363" s="2345"/>
      <c r="H363" s="2345"/>
      <c r="I363" s="2345"/>
    </row>
    <row r="364" spans="1:9" ht="15.75" customHeight="1">
      <c r="A364" s="2345"/>
      <c r="B364" s="2345"/>
      <c r="C364" s="2345"/>
      <c r="D364" s="2345"/>
      <c r="E364" s="2345"/>
      <c r="F364" s="2345"/>
      <c r="G364" s="2345"/>
      <c r="H364" s="2345"/>
      <c r="I364" s="2345"/>
    </row>
    <row r="365" spans="1:9" ht="15.75" customHeight="1">
      <c r="A365" s="2345"/>
      <c r="B365" s="2345"/>
      <c r="C365" s="2345"/>
      <c r="D365" s="2345"/>
      <c r="E365" s="2345"/>
      <c r="F365" s="2345"/>
      <c r="G365" s="2345"/>
      <c r="H365" s="2345"/>
      <c r="I365" s="2345"/>
    </row>
    <row r="366" spans="1:9" ht="15.75" customHeight="1">
      <c r="A366" s="2345"/>
      <c r="B366" s="2345"/>
      <c r="C366" s="2345"/>
      <c r="D366" s="2345"/>
      <c r="E366" s="2345"/>
      <c r="F366" s="2345"/>
      <c r="G366" s="2345"/>
      <c r="H366" s="2345"/>
      <c r="I366" s="2345"/>
    </row>
    <row r="367" spans="1:9" ht="15.75" customHeight="1">
      <c r="A367" s="2345"/>
      <c r="B367" s="2345"/>
      <c r="C367" s="2345"/>
      <c r="D367" s="2345"/>
      <c r="E367" s="2345"/>
      <c r="F367" s="2345"/>
      <c r="G367" s="2345"/>
      <c r="H367" s="2345"/>
      <c r="I367" s="2345"/>
    </row>
    <row r="368" spans="1:9" ht="15.75" customHeight="1">
      <c r="A368" s="2345"/>
      <c r="B368" s="2345"/>
      <c r="C368" s="2345"/>
      <c r="D368" s="2345"/>
      <c r="E368" s="2345"/>
      <c r="F368" s="2345"/>
      <c r="G368" s="2345"/>
      <c r="H368" s="2345"/>
      <c r="I368" s="2345"/>
    </row>
    <row r="369" spans="1:9" ht="15.75" customHeight="1">
      <c r="A369" s="2345"/>
      <c r="B369" s="2345"/>
      <c r="C369" s="2345"/>
      <c r="D369" s="2345"/>
      <c r="E369" s="2345"/>
      <c r="F369" s="2345"/>
      <c r="G369" s="2345"/>
      <c r="H369" s="2345"/>
      <c r="I369" s="2345"/>
    </row>
    <row r="370" spans="1:9" ht="15.75" customHeight="1">
      <c r="A370" s="2345"/>
      <c r="B370" s="2345"/>
      <c r="C370" s="2345"/>
      <c r="D370" s="2345"/>
      <c r="E370" s="2345"/>
      <c r="F370" s="2345"/>
      <c r="G370" s="2345"/>
      <c r="H370" s="2345"/>
      <c r="I370" s="2345"/>
    </row>
    <row r="371" spans="1:9" ht="15.75" customHeight="1">
      <c r="A371" s="2345"/>
      <c r="B371" s="2345"/>
      <c r="C371" s="2345"/>
      <c r="D371" s="2345"/>
      <c r="E371" s="2345"/>
      <c r="F371" s="2345"/>
      <c r="G371" s="2345"/>
      <c r="H371" s="2345"/>
      <c r="I371" s="2345"/>
    </row>
    <row r="372" spans="1:9" ht="15.75" customHeight="1">
      <c r="A372" s="2345"/>
      <c r="B372" s="2345"/>
      <c r="C372" s="2345"/>
      <c r="D372" s="2345"/>
      <c r="E372" s="2345"/>
      <c r="F372" s="2345"/>
      <c r="G372" s="2345"/>
      <c r="H372" s="2345"/>
      <c r="I372" s="2345"/>
    </row>
    <row r="373" spans="1:9" ht="15.75" customHeight="1">
      <c r="A373" s="2345"/>
      <c r="B373" s="2345"/>
      <c r="C373" s="2345"/>
      <c r="D373" s="2345"/>
      <c r="E373" s="2345"/>
      <c r="F373" s="2345"/>
      <c r="G373" s="2345"/>
      <c r="H373" s="2345"/>
      <c r="I373" s="2345"/>
    </row>
    <row r="374" spans="1:9" ht="15.75" customHeight="1">
      <c r="A374" s="2345"/>
      <c r="B374" s="2345"/>
      <c r="C374" s="2345"/>
      <c r="D374" s="2345"/>
      <c r="E374" s="2345"/>
      <c r="F374" s="2345"/>
      <c r="G374" s="2345"/>
      <c r="H374" s="2345"/>
      <c r="I374" s="2345"/>
    </row>
    <row r="375" spans="1:9" ht="15.75" customHeight="1">
      <c r="A375" s="2345"/>
      <c r="B375" s="2345"/>
      <c r="C375" s="2345"/>
      <c r="D375" s="2345"/>
      <c r="E375" s="2345"/>
      <c r="F375" s="2345"/>
      <c r="G375" s="2345"/>
      <c r="H375" s="2345"/>
      <c r="I375" s="2345"/>
    </row>
    <row r="376" spans="1:9" ht="15.75" customHeight="1">
      <c r="A376" s="2345"/>
      <c r="B376" s="2345"/>
      <c r="C376" s="2345"/>
      <c r="D376" s="2345"/>
      <c r="E376" s="2345"/>
      <c r="F376" s="2345"/>
      <c r="G376" s="2345"/>
      <c r="H376" s="2345"/>
      <c r="I376" s="2345"/>
    </row>
    <row r="377" spans="1:9" ht="15.75" customHeight="1">
      <c r="A377" s="2345"/>
      <c r="B377" s="2345"/>
      <c r="C377" s="2345"/>
      <c r="D377" s="2345"/>
      <c r="E377" s="2345"/>
      <c r="F377" s="2345"/>
      <c r="G377" s="2345"/>
      <c r="H377" s="2345"/>
      <c r="I377" s="2345"/>
    </row>
    <row r="378" spans="1:9" ht="15.75" customHeight="1">
      <c r="A378" s="2345"/>
      <c r="B378" s="2345"/>
      <c r="C378" s="2345"/>
      <c r="D378" s="2345"/>
      <c r="E378" s="2345"/>
      <c r="F378" s="2345"/>
      <c r="G378" s="2345"/>
      <c r="H378" s="2345"/>
      <c r="I378" s="2345"/>
    </row>
    <row r="379" spans="1:9" ht="15.75" customHeight="1">
      <c r="A379" s="2345"/>
      <c r="B379" s="2345"/>
      <c r="C379" s="2345"/>
      <c r="D379" s="2345"/>
      <c r="E379" s="2345"/>
      <c r="F379" s="2345"/>
      <c r="G379" s="2345"/>
      <c r="H379" s="2345"/>
      <c r="I379" s="2345"/>
    </row>
    <row r="380" spans="1:9" ht="15.75" customHeight="1">
      <c r="A380" s="2345"/>
      <c r="B380" s="2345"/>
      <c r="C380" s="2345"/>
      <c r="D380" s="2345"/>
      <c r="E380" s="2345"/>
      <c r="F380" s="2345"/>
      <c r="G380" s="2345"/>
      <c r="H380" s="2345"/>
      <c r="I380" s="2345"/>
    </row>
    <row r="381" spans="1:9" ht="15.75" customHeight="1">
      <c r="A381" s="2345"/>
      <c r="B381" s="2345"/>
      <c r="C381" s="2345"/>
      <c r="D381" s="2345"/>
      <c r="E381" s="2345"/>
      <c r="F381" s="2345"/>
      <c r="G381" s="2345"/>
      <c r="H381" s="2345"/>
      <c r="I381" s="2345"/>
    </row>
    <row r="382" spans="1:9" ht="15.75" customHeight="1">
      <c r="A382" s="2345"/>
      <c r="B382" s="2345"/>
      <c r="C382" s="2345"/>
      <c r="D382" s="2345"/>
      <c r="E382" s="2345"/>
      <c r="F382" s="2345"/>
      <c r="G382" s="2345"/>
      <c r="H382" s="2345"/>
      <c r="I382" s="2345"/>
    </row>
    <row r="383" spans="1:9" ht="15.75" customHeight="1">
      <c r="A383" s="2345"/>
      <c r="B383" s="2345"/>
      <c r="C383" s="2345"/>
      <c r="D383" s="2345"/>
      <c r="E383" s="2345"/>
      <c r="F383" s="2345"/>
      <c r="G383" s="2345"/>
      <c r="H383" s="2345"/>
      <c r="I383" s="2345"/>
    </row>
    <row r="384" spans="1:9" ht="15.75" customHeight="1">
      <c r="A384" s="2345"/>
      <c r="B384" s="2345"/>
      <c r="C384" s="2345"/>
      <c r="D384" s="2345"/>
      <c r="E384" s="2345"/>
      <c r="F384" s="2345"/>
      <c r="G384" s="2345"/>
      <c r="H384" s="2345"/>
      <c r="I384" s="2345"/>
    </row>
    <row r="385" spans="1:9" ht="15.75" customHeight="1">
      <c r="A385" s="2345"/>
      <c r="B385" s="2345"/>
      <c r="C385" s="2345"/>
      <c r="D385" s="2345"/>
      <c r="E385" s="2345"/>
      <c r="F385" s="2345"/>
      <c r="G385" s="2345"/>
      <c r="H385" s="2345"/>
      <c r="I385" s="2345"/>
    </row>
    <row r="386" spans="1:9" ht="15.75" customHeight="1">
      <c r="A386" s="2345"/>
      <c r="B386" s="2345"/>
      <c r="C386" s="2345"/>
      <c r="D386" s="2345"/>
      <c r="E386" s="2345"/>
      <c r="F386" s="2345"/>
      <c r="G386" s="2345"/>
      <c r="H386" s="2345"/>
      <c r="I386" s="2345"/>
    </row>
    <row r="387" spans="1:9" ht="15.75" customHeight="1">
      <c r="A387" s="2345"/>
      <c r="B387" s="2345"/>
      <c r="C387" s="2345"/>
      <c r="D387" s="2345"/>
      <c r="E387" s="2345"/>
      <c r="F387" s="2345"/>
      <c r="G387" s="2345"/>
      <c r="H387" s="2345"/>
      <c r="I387" s="2345"/>
    </row>
    <row r="388" spans="1:9" ht="15.75" customHeight="1">
      <c r="A388" s="2345"/>
      <c r="B388" s="2345"/>
      <c r="C388" s="2345"/>
      <c r="D388" s="2345"/>
      <c r="E388" s="2345"/>
      <c r="F388" s="2345"/>
      <c r="G388" s="2345"/>
      <c r="H388" s="2345"/>
      <c r="I388" s="2345"/>
    </row>
    <row r="389" spans="1:9" ht="15.75" customHeight="1">
      <c r="A389" s="2345"/>
      <c r="B389" s="2345"/>
      <c r="C389" s="2345"/>
      <c r="D389" s="2345"/>
      <c r="E389" s="2345"/>
      <c r="F389" s="2345"/>
      <c r="G389" s="2345"/>
      <c r="H389" s="2345"/>
      <c r="I389" s="2345"/>
    </row>
    <row r="390" spans="1:9" ht="15.75" customHeight="1">
      <c r="A390" s="2345"/>
      <c r="B390" s="2345"/>
      <c r="C390" s="2345"/>
      <c r="D390" s="2345"/>
      <c r="E390" s="2345"/>
      <c r="F390" s="2345"/>
      <c r="G390" s="2345"/>
      <c r="H390" s="2345"/>
      <c r="I390" s="2345"/>
    </row>
    <row r="391" spans="1:9" ht="15.75" customHeight="1">
      <c r="A391" s="2345"/>
      <c r="B391" s="2345"/>
      <c r="C391" s="2345"/>
      <c r="D391" s="2345"/>
      <c r="E391" s="2345"/>
      <c r="F391" s="2345"/>
      <c r="G391" s="2345"/>
      <c r="H391" s="2345"/>
      <c r="I391" s="2345"/>
    </row>
    <row r="392" spans="1:9" ht="15.75" customHeight="1">
      <c r="A392" s="2345"/>
      <c r="B392" s="2345"/>
      <c r="C392" s="2345"/>
      <c r="D392" s="2345"/>
      <c r="E392" s="2345"/>
      <c r="F392" s="2345"/>
      <c r="G392" s="2345"/>
      <c r="H392" s="2345"/>
      <c r="I392" s="2345"/>
    </row>
    <row r="393" spans="1:9" ht="15.75" customHeight="1">
      <c r="A393" s="2345"/>
      <c r="B393" s="2345"/>
      <c r="C393" s="2345"/>
      <c r="D393" s="2345"/>
      <c r="E393" s="2345"/>
      <c r="F393" s="2345"/>
      <c r="G393" s="2345"/>
      <c r="H393" s="2345"/>
      <c r="I393" s="2345"/>
    </row>
    <row r="394" spans="1:9" ht="15.75" customHeight="1">
      <c r="A394" s="2345"/>
      <c r="B394" s="2345"/>
      <c r="C394" s="2345"/>
      <c r="D394" s="2345"/>
      <c r="E394" s="2345"/>
      <c r="F394" s="2345"/>
      <c r="G394" s="2345"/>
      <c r="H394" s="2345"/>
      <c r="I394" s="2345"/>
    </row>
    <row r="395" spans="1:9" ht="15.75" customHeight="1">
      <c r="A395" s="2345"/>
      <c r="B395" s="2345"/>
      <c r="C395" s="2345"/>
      <c r="D395" s="2345"/>
      <c r="E395" s="2345"/>
      <c r="F395" s="2345"/>
      <c r="G395" s="2345"/>
      <c r="H395" s="2345"/>
      <c r="I395" s="2345"/>
    </row>
    <row r="396" spans="1:9" ht="15.75" customHeight="1">
      <c r="A396" s="2345"/>
      <c r="B396" s="2345"/>
      <c r="C396" s="2345"/>
      <c r="D396" s="2345"/>
      <c r="E396" s="2345"/>
      <c r="F396" s="2345"/>
      <c r="G396" s="2345"/>
      <c r="H396" s="2345"/>
      <c r="I396" s="2345"/>
    </row>
    <row r="397" spans="1:9" ht="15.75" customHeight="1">
      <c r="A397" s="2345"/>
      <c r="B397" s="2345"/>
      <c r="C397" s="2345"/>
      <c r="D397" s="2345"/>
      <c r="E397" s="2345"/>
      <c r="F397" s="2345"/>
      <c r="G397" s="2345"/>
      <c r="H397" s="2345"/>
      <c r="I397" s="2345"/>
    </row>
    <row r="398" spans="1:9" ht="15.75" customHeight="1">
      <c r="A398" s="2345"/>
      <c r="B398" s="2345"/>
      <c r="C398" s="2345"/>
      <c r="D398" s="2345"/>
      <c r="E398" s="2345"/>
      <c r="F398" s="2345"/>
      <c r="G398" s="2345"/>
      <c r="H398" s="2345"/>
      <c r="I398" s="2345"/>
    </row>
    <row r="399" spans="1:9" ht="15.75" customHeight="1">
      <c r="A399" s="2345"/>
      <c r="B399" s="2345"/>
      <c r="C399" s="2345"/>
      <c r="D399" s="2345"/>
      <c r="E399" s="2345"/>
      <c r="F399" s="2345"/>
      <c r="G399" s="2345"/>
      <c r="H399" s="2345"/>
      <c r="I399" s="2345"/>
    </row>
    <row r="400" spans="1:9" ht="15.75" customHeight="1">
      <c r="A400" s="2345"/>
      <c r="B400" s="2345"/>
      <c r="C400" s="2345"/>
      <c r="D400" s="2345"/>
      <c r="E400" s="2345"/>
      <c r="F400" s="2345"/>
      <c r="G400" s="2345"/>
      <c r="H400" s="2345"/>
      <c r="I400" s="2345"/>
    </row>
    <row r="401" spans="1:9" ht="15.75" customHeight="1">
      <c r="A401" s="2345"/>
      <c r="B401" s="2345"/>
      <c r="C401" s="2345"/>
      <c r="D401" s="2345"/>
      <c r="E401" s="2345"/>
      <c r="F401" s="2345"/>
      <c r="G401" s="2345"/>
      <c r="H401" s="2345"/>
      <c r="I401" s="2345"/>
    </row>
    <row r="402" spans="1:9" ht="15.75" customHeight="1">
      <c r="A402" s="2345"/>
      <c r="B402" s="2345"/>
      <c r="C402" s="2345"/>
      <c r="D402" s="2345"/>
      <c r="E402" s="2345"/>
      <c r="F402" s="2345"/>
      <c r="G402" s="2345"/>
      <c r="H402" s="2345"/>
      <c r="I402" s="2345"/>
    </row>
    <row r="403" spans="1:9" ht="15.75" customHeight="1">
      <c r="A403" s="2345"/>
      <c r="B403" s="2345"/>
      <c r="C403" s="2345"/>
      <c r="D403" s="2345"/>
      <c r="E403" s="2345"/>
      <c r="F403" s="2345"/>
      <c r="G403" s="2345"/>
      <c r="H403" s="2345"/>
      <c r="I403" s="2345"/>
    </row>
    <row r="404" spans="1:9" ht="15.75" customHeight="1">
      <c r="A404" s="2345"/>
      <c r="B404" s="2345"/>
      <c r="C404" s="2345"/>
      <c r="D404" s="2345"/>
      <c r="E404" s="2345"/>
      <c r="F404" s="2345"/>
      <c r="G404" s="2345"/>
      <c r="H404" s="2345"/>
      <c r="I404" s="2345"/>
    </row>
    <row r="405" spans="1:9" ht="15.75" customHeight="1">
      <c r="A405" s="2345"/>
      <c r="B405" s="2345"/>
      <c r="C405" s="2345"/>
      <c r="D405" s="2345"/>
      <c r="E405" s="2345"/>
      <c r="F405" s="2345"/>
      <c r="G405" s="2345"/>
      <c r="H405" s="2345"/>
      <c r="I405" s="2345"/>
    </row>
    <row r="406" spans="1:9" ht="15.75" customHeight="1">
      <c r="A406" s="2345"/>
      <c r="B406" s="2345"/>
      <c r="C406" s="2345"/>
      <c r="D406" s="2345"/>
      <c r="E406" s="2345"/>
      <c r="F406" s="2345"/>
      <c r="G406" s="2345"/>
      <c r="H406" s="2345"/>
      <c r="I406" s="2345"/>
    </row>
    <row r="407" spans="1:9" ht="15.75" customHeight="1">
      <c r="A407" s="2345"/>
      <c r="B407" s="2345"/>
      <c r="C407" s="2345"/>
      <c r="D407" s="2345"/>
      <c r="E407" s="2345"/>
      <c r="F407" s="2345"/>
      <c r="G407" s="2345"/>
      <c r="H407" s="2345"/>
      <c r="I407" s="2345"/>
    </row>
    <row r="408" spans="1:9" ht="15.75" customHeight="1">
      <c r="A408" s="2345"/>
      <c r="B408" s="2345"/>
      <c r="C408" s="2345"/>
      <c r="D408" s="2345"/>
      <c r="E408" s="2345"/>
      <c r="F408" s="2345"/>
      <c r="G408" s="2345"/>
      <c r="H408" s="2345"/>
      <c r="I408" s="2345"/>
    </row>
    <row r="409" spans="1:9" ht="15.75" customHeight="1">
      <c r="A409" s="2345"/>
      <c r="B409" s="2345"/>
      <c r="C409" s="2345"/>
      <c r="D409" s="2345"/>
      <c r="E409" s="2345"/>
      <c r="F409" s="2345"/>
      <c r="G409" s="2345"/>
      <c r="H409" s="2345"/>
      <c r="I409" s="2345"/>
    </row>
    <row r="410" spans="1:9" ht="15.75" customHeight="1">
      <c r="A410" s="2345"/>
      <c r="B410" s="2345"/>
      <c r="C410" s="2345"/>
      <c r="D410" s="2345"/>
      <c r="E410" s="2345"/>
      <c r="F410" s="2345"/>
      <c r="G410" s="2345"/>
      <c r="H410" s="2345"/>
      <c r="I410" s="2345"/>
    </row>
    <row r="411" spans="1:9" ht="15.75" customHeight="1">
      <c r="A411" s="2345"/>
      <c r="B411" s="2345"/>
      <c r="C411" s="2345"/>
      <c r="D411" s="2345"/>
      <c r="E411" s="2345"/>
      <c r="F411" s="2345"/>
      <c r="G411" s="2345"/>
      <c r="H411" s="2345"/>
      <c r="I411" s="2345"/>
    </row>
    <row r="412" spans="1:9" ht="15.75" customHeight="1">
      <c r="A412" s="2345"/>
      <c r="B412" s="2345"/>
      <c r="C412" s="2345"/>
      <c r="D412" s="2345"/>
      <c r="E412" s="2345"/>
      <c r="F412" s="2345"/>
      <c r="G412" s="2345"/>
      <c r="H412" s="2345"/>
      <c r="I412" s="2345"/>
    </row>
    <row r="413" spans="1:9" ht="15.75" customHeight="1">
      <c r="A413" s="2345"/>
      <c r="B413" s="2345"/>
      <c r="C413" s="2345"/>
      <c r="D413" s="2345"/>
      <c r="E413" s="2345"/>
      <c r="F413" s="2345"/>
      <c r="G413" s="2345"/>
      <c r="H413" s="2345"/>
      <c r="I413" s="2345"/>
    </row>
    <row r="414" spans="1:9" ht="15.75" customHeight="1">
      <c r="A414" s="2345"/>
      <c r="B414" s="2345"/>
      <c r="C414" s="2345"/>
      <c r="D414" s="2345"/>
      <c r="E414" s="2345"/>
      <c r="F414" s="2345"/>
      <c r="G414" s="2345"/>
      <c r="H414" s="2345"/>
      <c r="I414" s="2345"/>
    </row>
    <row r="415" spans="1:9" ht="15.75" customHeight="1">
      <c r="A415" s="2345"/>
      <c r="B415" s="2345"/>
      <c r="C415" s="2345"/>
      <c r="D415" s="2345"/>
      <c r="E415" s="2345"/>
      <c r="F415" s="2345"/>
      <c r="G415" s="2345"/>
      <c r="H415" s="2345"/>
      <c r="I415" s="2345"/>
    </row>
    <row r="416" spans="1:9" ht="15.75" customHeight="1">
      <c r="A416" s="2345"/>
      <c r="B416" s="2345"/>
      <c r="C416" s="2345"/>
      <c r="D416" s="2345"/>
      <c r="E416" s="2345"/>
      <c r="F416" s="2345"/>
      <c r="G416" s="2345"/>
      <c r="H416" s="2345"/>
      <c r="I416" s="2345"/>
    </row>
    <row r="417" spans="1:9" ht="15.75" customHeight="1">
      <c r="A417" s="2345"/>
      <c r="B417" s="2345"/>
      <c r="C417" s="2345"/>
      <c r="D417" s="2345"/>
      <c r="E417" s="2345"/>
      <c r="F417" s="2345"/>
      <c r="G417" s="2345"/>
      <c r="H417" s="2345"/>
      <c r="I417" s="2345"/>
    </row>
    <row r="418" spans="1:9" ht="15.75" customHeight="1">
      <c r="A418" s="2345"/>
      <c r="B418" s="2345"/>
      <c r="C418" s="2345"/>
      <c r="D418" s="2345"/>
      <c r="E418" s="2345"/>
      <c r="F418" s="2345"/>
      <c r="G418" s="2345"/>
      <c r="H418" s="2345"/>
      <c r="I418" s="2345"/>
    </row>
    <row r="419" spans="1:9" ht="15.75" customHeight="1">
      <c r="A419" s="2345"/>
      <c r="B419" s="2345"/>
      <c r="C419" s="2345"/>
      <c r="D419" s="2345"/>
      <c r="E419" s="2345"/>
      <c r="F419" s="2345"/>
      <c r="G419" s="2345"/>
      <c r="H419" s="2345"/>
      <c r="I419" s="2345"/>
    </row>
    <row r="420" spans="1:9" ht="15.75" customHeight="1">
      <c r="A420" s="2345"/>
      <c r="B420" s="2345"/>
      <c r="C420" s="2345"/>
      <c r="D420" s="2345"/>
      <c r="E420" s="2345"/>
      <c r="F420" s="2345"/>
      <c r="G420" s="2345"/>
      <c r="H420" s="2345"/>
      <c r="I420" s="2345"/>
    </row>
    <row r="421" spans="1:9" ht="15.75" customHeight="1">
      <c r="A421" s="2345"/>
      <c r="B421" s="2345"/>
      <c r="C421" s="2345"/>
      <c r="D421" s="2345"/>
      <c r="E421" s="2345"/>
      <c r="F421" s="2345"/>
      <c r="G421" s="2345"/>
      <c r="H421" s="2345"/>
      <c r="I421" s="2345"/>
    </row>
    <row r="422" spans="1:9" ht="15.75" customHeight="1">
      <c r="A422" s="2345"/>
      <c r="B422" s="2345"/>
      <c r="C422" s="2345"/>
      <c r="D422" s="2345"/>
      <c r="E422" s="2345"/>
      <c r="F422" s="2345"/>
      <c r="G422" s="2345"/>
      <c r="H422" s="2345"/>
      <c r="I422" s="2345"/>
    </row>
    <row r="423" spans="1:9" ht="15.75" customHeight="1">
      <c r="A423" s="2345"/>
      <c r="B423" s="2345"/>
      <c r="C423" s="2345"/>
      <c r="D423" s="2345"/>
      <c r="E423" s="2345"/>
      <c r="F423" s="2345"/>
      <c r="G423" s="2345"/>
      <c r="H423" s="2345"/>
      <c r="I423" s="2345"/>
    </row>
    <row r="424" spans="1:9" ht="15.75" customHeight="1">
      <c r="A424" s="2345"/>
      <c r="B424" s="2345"/>
      <c r="C424" s="2345"/>
      <c r="D424" s="2345"/>
      <c r="E424" s="2345"/>
      <c r="F424" s="2345"/>
      <c r="G424" s="2345"/>
      <c r="H424" s="2345"/>
      <c r="I424" s="2345"/>
    </row>
    <row r="425" spans="1:9" ht="15.75" customHeight="1">
      <c r="A425" s="2345"/>
      <c r="B425" s="2345"/>
      <c r="C425" s="2345"/>
      <c r="D425" s="2345"/>
      <c r="E425" s="2345"/>
      <c r="F425" s="2345"/>
      <c r="G425" s="2345"/>
      <c r="H425" s="2345"/>
      <c r="I425" s="2345"/>
    </row>
    <row r="426" spans="1:9" ht="15.75" customHeight="1">
      <c r="A426" s="2345"/>
      <c r="B426" s="2345"/>
      <c r="C426" s="2345"/>
      <c r="D426" s="2345"/>
      <c r="E426" s="2345"/>
      <c r="F426" s="2345"/>
      <c r="G426" s="2345"/>
      <c r="H426" s="2345"/>
      <c r="I426" s="2345"/>
    </row>
    <row r="427" spans="1:9" ht="15.75" customHeight="1">
      <c r="A427" s="2345"/>
      <c r="B427" s="2345"/>
      <c r="C427" s="2345"/>
      <c r="D427" s="2345"/>
      <c r="E427" s="2345"/>
      <c r="F427" s="2345"/>
      <c r="G427" s="2345"/>
      <c r="H427" s="2345"/>
      <c r="I427" s="2345"/>
    </row>
    <row r="428" spans="1:9" ht="15.75" customHeight="1">
      <c r="A428" s="2345"/>
      <c r="B428" s="2345"/>
      <c r="C428" s="2345"/>
      <c r="D428" s="2345"/>
      <c r="E428" s="2345"/>
      <c r="F428" s="2345"/>
      <c r="G428" s="2345"/>
      <c r="H428" s="2345"/>
      <c r="I428" s="2345"/>
    </row>
    <row r="429" spans="1:9" ht="15.75" customHeight="1">
      <c r="A429" s="2345"/>
      <c r="B429" s="2345"/>
      <c r="C429" s="2345"/>
      <c r="D429" s="2345"/>
      <c r="E429" s="2345"/>
      <c r="F429" s="2345"/>
      <c r="G429" s="2345"/>
      <c r="H429" s="2345"/>
      <c r="I429" s="2345"/>
    </row>
    <row r="430" spans="1:9" ht="15.75" customHeight="1">
      <c r="A430" s="2345"/>
      <c r="B430" s="2345"/>
      <c r="C430" s="2345"/>
      <c r="D430" s="2345"/>
      <c r="E430" s="2345"/>
      <c r="F430" s="2345"/>
      <c r="G430" s="2345"/>
      <c r="H430" s="2345"/>
      <c r="I430" s="2345"/>
    </row>
    <row r="431" spans="1:9" ht="15.75" customHeight="1">
      <c r="A431" s="2345"/>
      <c r="B431" s="2345"/>
      <c r="C431" s="2345"/>
      <c r="D431" s="2345"/>
      <c r="E431" s="2345"/>
      <c r="F431" s="2345"/>
      <c r="G431" s="2345"/>
      <c r="H431" s="2345"/>
      <c r="I431" s="2345"/>
    </row>
    <row r="432" spans="1:9" ht="15.75" customHeight="1">
      <c r="A432" s="2345"/>
      <c r="B432" s="2345"/>
      <c r="C432" s="2345"/>
      <c r="D432" s="2345"/>
      <c r="E432" s="2345"/>
      <c r="F432" s="2345"/>
      <c r="G432" s="2345"/>
      <c r="H432" s="2345"/>
      <c r="I432" s="2345"/>
    </row>
    <row r="433" spans="1:9" ht="15.75" customHeight="1">
      <c r="A433" s="2345"/>
      <c r="B433" s="2345"/>
      <c r="C433" s="2345"/>
      <c r="D433" s="2345"/>
      <c r="E433" s="2345"/>
      <c r="F433" s="2345"/>
      <c r="G433" s="2345"/>
      <c r="H433" s="2345"/>
      <c r="I433" s="2345"/>
    </row>
    <row r="434" spans="1:9" ht="15.75" customHeight="1">
      <c r="A434" s="2345"/>
      <c r="B434" s="2345"/>
      <c r="C434" s="2345"/>
      <c r="D434" s="2345"/>
      <c r="E434" s="2345"/>
      <c r="F434" s="2345"/>
      <c r="G434" s="2345"/>
      <c r="H434" s="2345"/>
      <c r="I434" s="2345"/>
    </row>
    <row r="435" spans="1:9" ht="15.75" customHeight="1">
      <c r="A435" s="2345"/>
      <c r="B435" s="2345"/>
      <c r="C435" s="2345"/>
      <c r="D435" s="2345"/>
      <c r="E435" s="2345"/>
      <c r="F435" s="2345"/>
      <c r="G435" s="2345"/>
      <c r="H435" s="2345"/>
      <c r="I435" s="2345"/>
    </row>
    <row r="436" spans="1:9" ht="15.75" customHeight="1">
      <c r="A436" s="2345"/>
      <c r="B436" s="2345"/>
      <c r="C436" s="2345"/>
      <c r="D436" s="2345"/>
      <c r="E436" s="2345"/>
      <c r="F436" s="2345"/>
      <c r="G436" s="2345"/>
      <c r="H436" s="2345"/>
      <c r="I436" s="2345"/>
    </row>
    <row r="437" spans="1:9" ht="15.75" customHeight="1">
      <c r="A437" s="2345"/>
      <c r="B437" s="2345"/>
      <c r="C437" s="2345"/>
      <c r="D437" s="2345"/>
      <c r="E437" s="2345"/>
      <c r="F437" s="2345"/>
      <c r="G437" s="2345"/>
      <c r="H437" s="2345"/>
      <c r="I437" s="2345"/>
    </row>
    <row r="438" spans="1:9" ht="15.75" customHeight="1">
      <c r="A438" s="2345"/>
      <c r="B438" s="2345"/>
      <c r="C438" s="2345"/>
      <c r="D438" s="2345"/>
      <c r="E438" s="2345"/>
      <c r="F438" s="2345"/>
      <c r="G438" s="2345"/>
      <c r="H438" s="2345"/>
      <c r="I438" s="2345"/>
    </row>
    <row r="439" spans="1:9" ht="15.75" customHeight="1">
      <c r="A439" s="2345"/>
      <c r="B439" s="2345"/>
      <c r="C439" s="2345"/>
      <c r="D439" s="2345"/>
      <c r="E439" s="2345"/>
      <c r="F439" s="2345"/>
      <c r="G439" s="2345"/>
      <c r="H439" s="2345"/>
      <c r="I439" s="2345"/>
    </row>
    <row r="440" spans="1:9" ht="15.75" customHeight="1">
      <c r="A440" s="2345"/>
      <c r="B440" s="2345"/>
      <c r="C440" s="2345"/>
      <c r="D440" s="2345"/>
      <c r="E440" s="2345"/>
      <c r="F440" s="2345"/>
      <c r="G440" s="2345"/>
      <c r="H440" s="2345"/>
      <c r="I440" s="2345"/>
    </row>
    <row r="441" spans="1:9" ht="15.75" customHeight="1">
      <c r="A441" s="2345"/>
      <c r="B441" s="2345"/>
      <c r="C441" s="2345"/>
      <c r="D441" s="2345"/>
      <c r="E441" s="2345"/>
      <c r="F441" s="2345"/>
      <c r="G441" s="2345"/>
      <c r="H441" s="2345"/>
      <c r="I441" s="2345"/>
    </row>
    <row r="442" spans="1:9" ht="15.75" customHeight="1">
      <c r="A442" s="2345"/>
      <c r="B442" s="2345"/>
      <c r="C442" s="2345"/>
      <c r="D442" s="2345"/>
      <c r="E442" s="2345"/>
      <c r="F442" s="2345"/>
      <c r="G442" s="2345"/>
      <c r="H442" s="2345"/>
      <c r="I442" s="2345"/>
    </row>
    <row r="443" spans="1:9" ht="15.75" customHeight="1">
      <c r="A443" s="2345"/>
      <c r="B443" s="2345"/>
      <c r="C443" s="2345"/>
      <c r="D443" s="2345"/>
      <c r="E443" s="2345"/>
      <c r="F443" s="2345"/>
      <c r="G443" s="2345"/>
      <c r="H443" s="2345"/>
      <c r="I443" s="2345"/>
    </row>
    <row r="444" spans="1:9" ht="15.75" customHeight="1">
      <c r="A444" s="2345"/>
      <c r="B444" s="2345"/>
      <c r="C444" s="2345"/>
      <c r="D444" s="2345"/>
      <c r="E444" s="2345"/>
      <c r="F444" s="2345"/>
      <c r="G444" s="2345"/>
      <c r="H444" s="2345"/>
      <c r="I444" s="2345"/>
    </row>
    <row r="445" spans="1:9" ht="15.75" customHeight="1">
      <c r="A445" s="2345"/>
      <c r="B445" s="2345"/>
      <c r="C445" s="2345"/>
      <c r="D445" s="2345"/>
      <c r="E445" s="2345"/>
      <c r="F445" s="2345"/>
      <c r="G445" s="2345"/>
      <c r="H445" s="2345"/>
      <c r="I445" s="2345"/>
    </row>
    <row r="446" spans="1:9" ht="15.75" customHeight="1">
      <c r="A446" s="2345"/>
      <c r="B446" s="2345"/>
      <c r="C446" s="2345"/>
      <c r="D446" s="2345"/>
      <c r="E446" s="2345"/>
      <c r="F446" s="2345"/>
      <c r="G446" s="2345"/>
      <c r="H446" s="2345"/>
      <c r="I446" s="2345"/>
    </row>
    <row r="447" spans="1:9" ht="15.75" customHeight="1">
      <c r="A447" s="2345"/>
      <c r="B447" s="2345"/>
      <c r="C447" s="2345"/>
      <c r="D447" s="2345"/>
      <c r="E447" s="2345"/>
      <c r="F447" s="2345"/>
      <c r="G447" s="2345"/>
      <c r="H447" s="2345"/>
      <c r="I447" s="2345"/>
    </row>
    <row r="448" spans="1:9" ht="15.75" customHeight="1">
      <c r="A448" s="2345"/>
      <c r="B448" s="2345"/>
      <c r="C448" s="2345"/>
      <c r="D448" s="2345"/>
      <c r="E448" s="2345"/>
      <c r="F448" s="2345"/>
      <c r="G448" s="2345"/>
      <c r="H448" s="2345"/>
      <c r="I448" s="2345"/>
    </row>
    <row r="449" spans="1:9" ht="15.75" customHeight="1">
      <c r="A449" s="2345"/>
      <c r="B449" s="2345"/>
      <c r="C449" s="2345"/>
      <c r="D449" s="2345"/>
      <c r="E449" s="2345"/>
      <c r="F449" s="2345"/>
      <c r="G449" s="2345"/>
      <c r="H449" s="2345"/>
      <c r="I449" s="2345"/>
    </row>
    <row r="450" spans="1:9" ht="15.75" customHeight="1">
      <c r="A450" s="2345"/>
      <c r="B450" s="2345"/>
      <c r="C450" s="2345"/>
      <c r="D450" s="2345"/>
      <c r="E450" s="2345"/>
      <c r="F450" s="2345"/>
      <c r="G450" s="2345"/>
      <c r="H450" s="2345"/>
      <c r="I450" s="2345"/>
    </row>
    <row r="451" spans="1:9" ht="15.75" customHeight="1">
      <c r="A451" s="2345"/>
      <c r="B451" s="2345"/>
      <c r="C451" s="2345"/>
      <c r="D451" s="2345"/>
      <c r="E451" s="2345"/>
      <c r="F451" s="2345"/>
      <c r="G451" s="2345"/>
      <c r="H451" s="2345"/>
      <c r="I451" s="2345"/>
    </row>
    <row r="452" spans="1:9" ht="15.75" customHeight="1">
      <c r="A452" s="2345"/>
      <c r="B452" s="2345"/>
      <c r="C452" s="2345"/>
      <c r="D452" s="2345"/>
      <c r="E452" s="2345"/>
      <c r="F452" s="2345"/>
      <c r="G452" s="2345"/>
      <c r="H452" s="2345"/>
      <c r="I452" s="2345"/>
    </row>
    <row r="453" spans="1:9" ht="15.75" customHeight="1">
      <c r="A453" s="2345"/>
      <c r="B453" s="2345"/>
      <c r="C453" s="2345"/>
      <c r="D453" s="2345"/>
      <c r="E453" s="2345"/>
      <c r="F453" s="2345"/>
      <c r="G453" s="2345"/>
      <c r="H453" s="2345"/>
      <c r="I453" s="2345"/>
    </row>
    <row r="454" spans="1:9" ht="15.75" customHeight="1">
      <c r="A454" s="2345"/>
      <c r="B454" s="2345"/>
      <c r="C454" s="2345"/>
      <c r="D454" s="2345"/>
      <c r="E454" s="2345"/>
      <c r="F454" s="2345"/>
      <c r="G454" s="2345"/>
      <c r="H454" s="2345"/>
      <c r="I454" s="2345"/>
    </row>
    <row r="455" spans="1:9" ht="15.75" customHeight="1">
      <c r="A455" s="2345"/>
      <c r="B455" s="2345"/>
      <c r="C455" s="2345"/>
      <c r="D455" s="2345"/>
      <c r="E455" s="2345"/>
      <c r="F455" s="2345"/>
      <c r="G455" s="2345"/>
      <c r="H455" s="2345"/>
      <c r="I455" s="2345"/>
    </row>
    <row r="456" spans="1:9" ht="15.75" customHeight="1">
      <c r="A456" s="2345"/>
      <c r="B456" s="2345"/>
      <c r="C456" s="2345"/>
      <c r="D456" s="2345"/>
      <c r="E456" s="2345"/>
      <c r="F456" s="2345"/>
      <c r="G456" s="2345"/>
      <c r="H456" s="2345"/>
      <c r="I456" s="2345"/>
    </row>
    <row r="457" spans="1:9" ht="15.75" customHeight="1">
      <c r="A457" s="2345"/>
      <c r="B457" s="2345"/>
      <c r="C457" s="2345"/>
      <c r="D457" s="2345"/>
      <c r="E457" s="2345"/>
      <c r="F457" s="2345"/>
      <c r="G457" s="2345"/>
      <c r="H457" s="2345"/>
      <c r="I457" s="2345"/>
    </row>
    <row r="458" spans="1:9" ht="15.75" customHeight="1">
      <c r="A458" s="2345"/>
      <c r="B458" s="2345"/>
      <c r="C458" s="2345"/>
      <c r="D458" s="2345"/>
      <c r="E458" s="2345"/>
      <c r="F458" s="2345"/>
      <c r="G458" s="2345"/>
      <c r="H458" s="2345"/>
      <c r="I458" s="2345"/>
    </row>
    <row r="459" spans="1:9" ht="15.75" customHeight="1">
      <c r="A459" s="2345"/>
      <c r="B459" s="2345"/>
      <c r="C459" s="2345"/>
      <c r="D459" s="2345"/>
      <c r="E459" s="2345"/>
      <c r="F459" s="2345"/>
      <c r="G459" s="2345"/>
      <c r="H459" s="2345"/>
      <c r="I459" s="2345"/>
    </row>
    <row r="460" spans="1:9" ht="15.75" customHeight="1">
      <c r="A460" s="2345"/>
      <c r="B460" s="2345"/>
      <c r="C460" s="2345"/>
      <c r="D460" s="2345"/>
      <c r="E460" s="2345"/>
      <c r="F460" s="2345"/>
      <c r="G460" s="2345"/>
      <c r="H460" s="2345"/>
      <c r="I460" s="2345"/>
    </row>
    <row r="461" spans="1:9" ht="15.75" customHeight="1">
      <c r="A461" s="2345"/>
      <c r="B461" s="2345"/>
      <c r="C461" s="2345"/>
      <c r="D461" s="2345"/>
      <c r="E461" s="2345"/>
      <c r="F461" s="2345"/>
      <c r="G461" s="2345"/>
      <c r="H461" s="2345"/>
      <c r="I461" s="2345"/>
    </row>
    <row r="462" spans="1:9" ht="15.75" customHeight="1">
      <c r="A462" s="2345"/>
      <c r="B462" s="2345"/>
      <c r="C462" s="2345"/>
      <c r="D462" s="2345"/>
      <c r="E462" s="2345"/>
      <c r="F462" s="2345"/>
      <c r="G462" s="2345"/>
      <c r="H462" s="2345"/>
      <c r="I462" s="2345"/>
    </row>
    <row r="463" spans="1:9" ht="15.75" customHeight="1">
      <c r="A463" s="2345"/>
      <c r="B463" s="2345"/>
      <c r="C463" s="2345"/>
      <c r="D463" s="2345"/>
      <c r="E463" s="2345"/>
      <c r="F463" s="2345"/>
      <c r="G463" s="2345"/>
      <c r="H463" s="2345"/>
      <c r="I463" s="2345"/>
    </row>
    <row r="464" spans="1:9" ht="15.75" customHeight="1">
      <c r="A464" s="2345"/>
      <c r="B464" s="2345"/>
      <c r="C464" s="2345"/>
      <c r="D464" s="2345"/>
      <c r="E464" s="2345"/>
      <c r="F464" s="2345"/>
      <c r="G464" s="2345"/>
      <c r="H464" s="2345"/>
      <c r="I464" s="2345"/>
    </row>
    <row r="465" spans="1:9" ht="15.75" customHeight="1">
      <c r="A465" s="2345"/>
      <c r="B465" s="2345"/>
      <c r="C465" s="2345"/>
      <c r="D465" s="2345"/>
      <c r="E465" s="2345"/>
      <c r="F465" s="2345"/>
      <c r="G465" s="2345"/>
      <c r="H465" s="2345"/>
      <c r="I465" s="2345"/>
    </row>
    <row r="466" spans="1:9" ht="15.75" customHeight="1">
      <c r="A466" s="2345"/>
      <c r="B466" s="2345"/>
      <c r="C466" s="2345"/>
      <c r="D466" s="2345"/>
      <c r="E466" s="2345"/>
      <c r="F466" s="2345"/>
      <c r="G466" s="2345"/>
      <c r="H466" s="2345"/>
      <c r="I466" s="2345"/>
    </row>
    <row r="467" spans="1:9" ht="15.75" customHeight="1">
      <c r="A467" s="2345"/>
      <c r="B467" s="2345"/>
      <c r="C467" s="2345"/>
      <c r="D467" s="2345"/>
      <c r="E467" s="2345"/>
      <c r="F467" s="2345"/>
      <c r="G467" s="2345"/>
      <c r="H467" s="2345"/>
      <c r="I467" s="2345"/>
    </row>
    <row r="468" spans="1:9" ht="15.75" customHeight="1">
      <c r="A468" s="2345"/>
      <c r="B468" s="2345"/>
      <c r="C468" s="2345"/>
      <c r="D468" s="2345"/>
      <c r="E468" s="2345"/>
      <c r="F468" s="2345"/>
      <c r="G468" s="2345"/>
      <c r="H468" s="2345"/>
      <c r="I468" s="2345"/>
    </row>
    <row r="469" spans="1:9" ht="15.75" customHeight="1">
      <c r="A469" s="2345"/>
      <c r="B469" s="2345"/>
      <c r="C469" s="2345"/>
      <c r="D469" s="2345"/>
      <c r="E469" s="2345"/>
      <c r="F469" s="2345"/>
      <c r="G469" s="2345"/>
      <c r="H469" s="2345"/>
      <c r="I469" s="2345"/>
    </row>
    <row r="470" spans="1:9" ht="15.75" customHeight="1">
      <c r="A470" s="2345"/>
      <c r="B470" s="2345"/>
      <c r="C470" s="2345"/>
      <c r="D470" s="2345"/>
      <c r="E470" s="2345"/>
      <c r="F470" s="2345"/>
      <c r="G470" s="2345"/>
      <c r="H470" s="2345"/>
      <c r="I470" s="2345"/>
    </row>
    <row r="471" spans="1:9" ht="15.75" customHeight="1">
      <c r="A471" s="2345"/>
      <c r="B471" s="2345"/>
      <c r="C471" s="2345"/>
      <c r="D471" s="2345"/>
      <c r="E471" s="2345"/>
      <c r="F471" s="2345"/>
      <c r="G471" s="2345"/>
      <c r="H471" s="2345"/>
      <c r="I471" s="2345"/>
    </row>
    <row r="472" spans="1:9" ht="15.75" customHeight="1">
      <c r="A472" s="2345"/>
      <c r="B472" s="2345"/>
      <c r="C472" s="2345"/>
      <c r="D472" s="2345"/>
      <c r="E472" s="2345"/>
      <c r="F472" s="2345"/>
      <c r="G472" s="2345"/>
      <c r="H472" s="2345"/>
      <c r="I472" s="2345"/>
    </row>
    <row r="473" spans="1:9" ht="15.75" customHeight="1">
      <c r="A473" s="2345"/>
      <c r="B473" s="2345"/>
      <c r="C473" s="2345"/>
      <c r="D473" s="2345"/>
      <c r="E473" s="2345"/>
      <c r="F473" s="2345"/>
      <c r="G473" s="2345"/>
      <c r="H473" s="2345"/>
      <c r="I473" s="2345"/>
    </row>
    <row r="474" spans="1:9" ht="15.75" customHeight="1">
      <c r="A474" s="2345"/>
      <c r="B474" s="2345"/>
      <c r="C474" s="2345"/>
      <c r="D474" s="2345"/>
      <c r="E474" s="2345"/>
      <c r="F474" s="2345"/>
      <c r="G474" s="2345"/>
      <c r="H474" s="2345"/>
      <c r="I474" s="2345"/>
    </row>
    <row r="475" spans="1:9" ht="15.75" customHeight="1">
      <c r="A475" s="2345"/>
      <c r="B475" s="2345"/>
      <c r="C475" s="2345"/>
      <c r="D475" s="2345"/>
      <c r="E475" s="2345"/>
      <c r="F475" s="2345"/>
      <c r="G475" s="2345"/>
      <c r="H475" s="2345"/>
      <c r="I475" s="2345"/>
    </row>
    <row r="476" spans="1:9" ht="15.75" customHeight="1">
      <c r="A476" s="2345"/>
      <c r="B476" s="2345"/>
      <c r="C476" s="2345"/>
      <c r="D476" s="2345"/>
      <c r="E476" s="2345"/>
      <c r="F476" s="2345"/>
      <c r="G476" s="2345"/>
      <c r="H476" s="2345"/>
      <c r="I476" s="2345"/>
    </row>
    <row r="477" spans="1:9" ht="15.75" customHeight="1">
      <c r="A477" s="2345"/>
      <c r="B477" s="2345"/>
      <c r="C477" s="2345"/>
      <c r="D477" s="2345"/>
      <c r="E477" s="2345"/>
      <c r="F477" s="2345"/>
      <c r="G477" s="2345"/>
      <c r="H477" s="2345"/>
      <c r="I477" s="2345"/>
    </row>
    <row r="478" spans="1:9" ht="15.75" customHeight="1">
      <c r="A478" s="2345"/>
      <c r="B478" s="2345"/>
      <c r="C478" s="2345"/>
      <c r="D478" s="2345"/>
      <c r="E478" s="2345"/>
      <c r="F478" s="2345"/>
      <c r="G478" s="2345"/>
      <c r="H478" s="2345"/>
      <c r="I478" s="2345"/>
    </row>
    <row r="479" spans="1:9" ht="15.75" customHeight="1">
      <c r="A479" s="2345"/>
      <c r="B479" s="2345"/>
      <c r="C479" s="2345"/>
      <c r="D479" s="2345"/>
      <c r="E479" s="2345"/>
      <c r="F479" s="2345"/>
      <c r="G479" s="2345"/>
      <c r="H479" s="2345"/>
      <c r="I479" s="2345"/>
    </row>
    <row r="480" spans="1:9" ht="15.75" customHeight="1">
      <c r="A480" s="2345"/>
      <c r="B480" s="2345"/>
      <c r="C480" s="2345"/>
      <c r="D480" s="2345"/>
      <c r="E480" s="2345"/>
      <c r="F480" s="2345"/>
      <c r="G480" s="2345"/>
      <c r="H480" s="2345"/>
      <c r="I480" s="2345"/>
    </row>
    <row r="481" spans="1:9" ht="15.75" customHeight="1">
      <c r="A481" s="2345"/>
      <c r="B481" s="2345"/>
      <c r="C481" s="2345"/>
      <c r="D481" s="2345"/>
      <c r="E481" s="2345"/>
      <c r="F481" s="2345"/>
      <c r="G481" s="2345"/>
      <c r="H481" s="2345"/>
      <c r="I481" s="2345"/>
    </row>
    <row r="482" spans="1:9" ht="15.75" customHeight="1">
      <c r="A482" s="2345"/>
      <c r="B482" s="2345"/>
      <c r="C482" s="2345"/>
      <c r="D482" s="2345"/>
      <c r="E482" s="2345"/>
      <c r="F482" s="2345"/>
      <c r="G482" s="2345"/>
      <c r="H482" s="2345"/>
      <c r="I482" s="2345"/>
    </row>
    <row r="483" spans="1:9" ht="15.75" customHeight="1">
      <c r="A483" s="2345"/>
      <c r="B483" s="2345"/>
      <c r="C483" s="2345"/>
      <c r="D483" s="2345"/>
      <c r="E483" s="2345"/>
      <c r="F483" s="2345"/>
      <c r="G483" s="2345"/>
      <c r="H483" s="2345"/>
      <c r="I483" s="2345"/>
    </row>
    <row r="484" spans="1:9" ht="15.75" customHeight="1">
      <c r="A484" s="2345"/>
      <c r="B484" s="2345"/>
      <c r="C484" s="2345"/>
      <c r="D484" s="2345"/>
      <c r="E484" s="2345"/>
      <c r="F484" s="2345"/>
      <c r="G484" s="2345"/>
      <c r="H484" s="2345"/>
      <c r="I484" s="2345"/>
    </row>
    <row r="485" spans="1:9" ht="15.75" customHeight="1">
      <c r="A485" s="2345"/>
      <c r="B485" s="2345"/>
      <c r="C485" s="2345"/>
      <c r="D485" s="2345"/>
      <c r="E485" s="2345"/>
      <c r="F485" s="2345"/>
      <c r="G485" s="2345"/>
      <c r="H485" s="2345"/>
      <c r="I485" s="2345"/>
    </row>
    <row r="486" spans="1:9" ht="15.75" customHeight="1">
      <c r="A486" s="2345"/>
      <c r="B486" s="2345"/>
      <c r="C486" s="2345"/>
      <c r="D486" s="2345"/>
      <c r="E486" s="2345"/>
      <c r="F486" s="2345"/>
      <c r="G486" s="2345"/>
      <c r="H486" s="2345"/>
      <c r="I486" s="2345"/>
    </row>
    <row r="487" spans="1:9" ht="15.75" customHeight="1">
      <c r="A487" s="2345"/>
      <c r="B487" s="2345"/>
      <c r="C487" s="2345"/>
      <c r="D487" s="2345"/>
      <c r="E487" s="2345"/>
      <c r="F487" s="2345"/>
      <c r="G487" s="2345"/>
      <c r="H487" s="2345"/>
      <c r="I487" s="2345"/>
    </row>
    <row r="488" spans="1:9" ht="15.75" customHeight="1">
      <c r="A488" s="2345"/>
      <c r="B488" s="2345"/>
      <c r="C488" s="2345"/>
      <c r="D488" s="2345"/>
      <c r="E488" s="2345"/>
      <c r="F488" s="2345"/>
      <c r="G488" s="2345"/>
      <c r="H488" s="2345"/>
      <c r="I488" s="2345"/>
    </row>
    <row r="489" spans="1:9" ht="15.75" customHeight="1">
      <c r="A489" s="2345"/>
      <c r="B489" s="2345"/>
      <c r="C489" s="2345"/>
      <c r="D489" s="2345"/>
      <c r="E489" s="2345"/>
      <c r="F489" s="2345"/>
      <c r="G489" s="2345"/>
      <c r="H489" s="2345"/>
      <c r="I489" s="2345"/>
    </row>
    <row r="490" spans="1:9" ht="15.75" customHeight="1">
      <c r="A490" s="2345"/>
      <c r="B490" s="2345"/>
      <c r="C490" s="2345"/>
      <c r="D490" s="2345"/>
      <c r="E490" s="2345"/>
      <c r="F490" s="2345"/>
      <c r="G490" s="2345"/>
      <c r="H490" s="2345"/>
      <c r="I490" s="2345"/>
    </row>
    <row r="491" spans="1:9" ht="15.75" customHeight="1">
      <c r="A491" s="2345"/>
      <c r="B491" s="2345"/>
      <c r="C491" s="2345"/>
      <c r="D491" s="2345"/>
      <c r="E491" s="2345"/>
      <c r="F491" s="2345"/>
      <c r="G491" s="2345"/>
      <c r="H491" s="2345"/>
      <c r="I491" s="2345"/>
    </row>
    <row r="492" spans="1:9" ht="15.75" customHeight="1">
      <c r="A492" s="2345"/>
      <c r="B492" s="2345"/>
      <c r="C492" s="2345"/>
      <c r="D492" s="2345"/>
      <c r="E492" s="2345"/>
      <c r="F492" s="2345"/>
      <c r="G492" s="2345"/>
      <c r="H492" s="2345"/>
      <c r="I492" s="2345"/>
    </row>
    <row r="493" spans="1:9" ht="15.75" customHeight="1">
      <c r="A493" s="2345"/>
      <c r="B493" s="2345"/>
      <c r="C493" s="2345"/>
      <c r="D493" s="2345"/>
      <c r="E493" s="2345"/>
      <c r="F493" s="2345"/>
      <c r="G493" s="2345"/>
      <c r="H493" s="2345"/>
      <c r="I493" s="2345"/>
    </row>
    <row r="494" spans="1:9" ht="15.75" customHeight="1">
      <c r="A494" s="2345"/>
      <c r="B494" s="2345"/>
      <c r="C494" s="2345"/>
      <c r="D494" s="2345"/>
      <c r="E494" s="2345"/>
      <c r="F494" s="2345"/>
      <c r="G494" s="2345"/>
      <c r="H494" s="2345"/>
      <c r="I494" s="2345"/>
    </row>
    <row r="495" spans="1:9" ht="15.75" customHeight="1">
      <c r="A495" s="2345"/>
      <c r="B495" s="2345"/>
      <c r="C495" s="2345"/>
      <c r="D495" s="2345"/>
      <c r="E495" s="2345"/>
      <c r="F495" s="2345"/>
      <c r="G495" s="2345"/>
      <c r="H495" s="2345"/>
      <c r="I495" s="2345"/>
    </row>
    <row r="496" spans="1:9" ht="15.75" customHeight="1">
      <c r="A496" s="2345"/>
      <c r="B496" s="2345"/>
      <c r="C496" s="2345"/>
      <c r="D496" s="2345"/>
      <c r="E496" s="2345"/>
      <c r="F496" s="2345"/>
      <c r="G496" s="2345"/>
      <c r="H496" s="2345"/>
      <c r="I496" s="2345"/>
    </row>
    <row r="497" spans="1:9" ht="15.75" customHeight="1">
      <c r="A497" s="2345"/>
      <c r="B497" s="2345"/>
      <c r="C497" s="2345"/>
      <c r="D497" s="2345"/>
      <c r="E497" s="2345"/>
      <c r="F497" s="2345"/>
      <c r="G497" s="2345"/>
      <c r="H497" s="2345"/>
      <c r="I497" s="2345"/>
    </row>
    <row r="498" spans="1:9" ht="15.75" customHeight="1">
      <c r="A498" s="2345"/>
      <c r="B498" s="2345"/>
      <c r="C498" s="2345"/>
      <c r="D498" s="2345"/>
      <c r="E498" s="2345"/>
      <c r="F498" s="2345"/>
      <c r="G498" s="2345"/>
      <c r="H498" s="2345"/>
      <c r="I498" s="2345"/>
    </row>
    <row r="499" spans="1:9" ht="15.75" customHeight="1">
      <c r="A499" s="2345"/>
      <c r="B499" s="2345"/>
      <c r="C499" s="2345"/>
      <c r="D499" s="2345"/>
      <c r="E499" s="2345"/>
      <c r="F499" s="2345"/>
      <c r="G499" s="2345"/>
      <c r="H499" s="2345"/>
      <c r="I499" s="2345"/>
    </row>
    <row r="500" spans="1:9" ht="15.75" customHeight="1">
      <c r="A500" s="2345"/>
      <c r="B500" s="2345"/>
      <c r="C500" s="2345"/>
      <c r="D500" s="2345"/>
      <c r="E500" s="2345"/>
      <c r="F500" s="2345"/>
      <c r="G500" s="2345"/>
      <c r="H500" s="2345"/>
      <c r="I500" s="2345"/>
    </row>
    <row r="501" spans="1:9" ht="15.75" customHeight="1">
      <c r="A501" s="2345"/>
      <c r="B501" s="2345"/>
      <c r="C501" s="2345"/>
      <c r="D501" s="2345"/>
      <c r="E501" s="2345"/>
      <c r="F501" s="2345"/>
      <c r="G501" s="2345"/>
      <c r="H501" s="2345"/>
      <c r="I501" s="2345"/>
    </row>
    <row r="502" spans="1:9" ht="15.75" customHeight="1">
      <c r="A502" s="2345"/>
      <c r="B502" s="2345"/>
      <c r="C502" s="2345"/>
      <c r="D502" s="2345"/>
      <c r="E502" s="2345"/>
      <c r="F502" s="2345"/>
      <c r="G502" s="2345"/>
      <c r="H502" s="2345"/>
      <c r="I502" s="2345"/>
    </row>
    <row r="503" spans="1:9" ht="15.75" customHeight="1">
      <c r="A503" s="2345"/>
      <c r="B503" s="2345"/>
      <c r="C503" s="2345"/>
      <c r="D503" s="2345"/>
      <c r="E503" s="2345"/>
      <c r="F503" s="2345"/>
      <c r="G503" s="2345"/>
      <c r="H503" s="2345"/>
      <c r="I503" s="2345"/>
    </row>
    <row r="504" spans="1:9" ht="15.75" customHeight="1">
      <c r="A504" s="2345"/>
      <c r="B504" s="2345"/>
      <c r="C504" s="2345"/>
      <c r="D504" s="2345"/>
      <c r="E504" s="2345"/>
      <c r="F504" s="2345"/>
      <c r="G504" s="2345"/>
      <c r="H504" s="2345"/>
      <c r="I504" s="2345"/>
    </row>
    <row r="505" spans="1:9" ht="15.75" customHeight="1">
      <c r="A505" s="2345"/>
      <c r="B505" s="2345"/>
      <c r="C505" s="2345"/>
      <c r="D505" s="2345"/>
      <c r="E505" s="2345"/>
      <c r="F505" s="2345"/>
      <c r="G505" s="2345"/>
      <c r="H505" s="2345"/>
      <c r="I505" s="2345"/>
    </row>
    <row r="506" spans="1:9" ht="15.75" customHeight="1">
      <c r="A506" s="2345"/>
      <c r="B506" s="2345"/>
      <c r="C506" s="2345"/>
      <c r="D506" s="2345"/>
      <c r="E506" s="2345"/>
      <c r="F506" s="2345"/>
      <c r="G506" s="2345"/>
      <c r="H506" s="2345"/>
      <c r="I506" s="2345"/>
    </row>
    <row r="507" spans="1:9" ht="15.75" customHeight="1">
      <c r="A507" s="2345"/>
      <c r="B507" s="2345"/>
      <c r="C507" s="2345"/>
      <c r="D507" s="2345"/>
      <c r="E507" s="2345"/>
      <c r="F507" s="2345"/>
      <c r="G507" s="2345"/>
      <c r="H507" s="2345"/>
      <c r="I507" s="2345"/>
    </row>
    <row r="508" spans="1:9" ht="15.75" customHeight="1">
      <c r="A508" s="2345"/>
      <c r="B508" s="2345"/>
      <c r="C508" s="2345"/>
      <c r="D508" s="2345"/>
      <c r="E508" s="2345"/>
      <c r="F508" s="2345"/>
      <c r="G508" s="2345"/>
      <c r="H508" s="2345"/>
      <c r="I508" s="2345"/>
    </row>
    <row r="509" spans="1:9" ht="15.75" customHeight="1">
      <c r="A509" s="2345"/>
      <c r="B509" s="2345"/>
      <c r="C509" s="2345"/>
      <c r="D509" s="2345"/>
      <c r="E509" s="2345"/>
      <c r="F509" s="2345"/>
      <c r="G509" s="2345"/>
      <c r="H509" s="2345"/>
      <c r="I509" s="2345"/>
    </row>
    <row r="510" spans="1:9" ht="15.75" customHeight="1">
      <c r="A510" s="2345"/>
      <c r="B510" s="2345"/>
      <c r="C510" s="2345"/>
      <c r="D510" s="2345"/>
      <c r="E510" s="2345"/>
      <c r="F510" s="2345"/>
      <c r="G510" s="2345"/>
      <c r="H510" s="2345"/>
      <c r="I510" s="2345"/>
    </row>
    <row r="511" spans="1:9" ht="15.75" customHeight="1">
      <c r="A511" s="2345"/>
      <c r="B511" s="2345"/>
      <c r="C511" s="2345"/>
      <c r="D511" s="2345"/>
      <c r="E511" s="2345"/>
      <c r="F511" s="2345"/>
      <c r="G511" s="2345"/>
      <c r="H511" s="2345"/>
      <c r="I511" s="2345"/>
    </row>
    <row r="512" spans="1:9" ht="15.75" customHeight="1">
      <c r="A512" s="2345"/>
      <c r="B512" s="2345"/>
      <c r="C512" s="2345"/>
      <c r="D512" s="2345"/>
      <c r="E512" s="2345"/>
      <c r="F512" s="2345"/>
      <c r="G512" s="2345"/>
      <c r="H512" s="2345"/>
      <c r="I512" s="2345"/>
    </row>
    <row r="513" spans="1:9" ht="15.75" customHeight="1">
      <c r="A513" s="2345"/>
      <c r="B513" s="2345"/>
      <c r="C513" s="2345"/>
      <c r="D513" s="2345"/>
      <c r="E513" s="2345"/>
      <c r="F513" s="2345"/>
      <c r="G513" s="2345"/>
      <c r="H513" s="2345"/>
      <c r="I513" s="2345"/>
    </row>
    <row r="514" spans="1:9" ht="15.75" customHeight="1">
      <c r="A514" s="2345"/>
      <c r="B514" s="2345"/>
      <c r="C514" s="2345"/>
      <c r="D514" s="2345"/>
      <c r="E514" s="2345"/>
      <c r="F514" s="2345"/>
      <c r="G514" s="2345"/>
      <c r="H514" s="2345"/>
      <c r="I514" s="2345"/>
    </row>
    <row r="515" spans="1:9" ht="15.75" customHeight="1">
      <c r="A515" s="2345"/>
      <c r="B515" s="2345"/>
      <c r="C515" s="2345"/>
      <c r="D515" s="2345"/>
      <c r="E515" s="2345"/>
      <c r="F515" s="2345"/>
      <c r="G515" s="2345"/>
      <c r="H515" s="2345"/>
      <c r="I515" s="2345"/>
    </row>
    <row r="516" spans="1:9" ht="15.75" customHeight="1">
      <c r="A516" s="2345"/>
      <c r="B516" s="2345"/>
      <c r="C516" s="2345"/>
      <c r="D516" s="2345"/>
      <c r="E516" s="2345"/>
      <c r="F516" s="2345"/>
      <c r="G516" s="2345"/>
      <c r="H516" s="2345"/>
      <c r="I516" s="2345"/>
    </row>
    <row r="517" spans="1:9" ht="15.75" customHeight="1">
      <c r="A517" s="2345"/>
      <c r="B517" s="2345"/>
      <c r="C517" s="2345"/>
      <c r="D517" s="2345"/>
      <c r="E517" s="2345"/>
      <c r="F517" s="2345"/>
      <c r="G517" s="2345"/>
      <c r="H517" s="2345"/>
      <c r="I517" s="2345"/>
    </row>
    <row r="518" spans="1:9" ht="15.75" customHeight="1">
      <c r="A518" s="2345"/>
      <c r="B518" s="2345"/>
      <c r="C518" s="2345"/>
      <c r="D518" s="2345"/>
      <c r="E518" s="2345"/>
      <c r="F518" s="2345"/>
      <c r="G518" s="2345"/>
      <c r="H518" s="2345"/>
      <c r="I518" s="2345"/>
    </row>
    <row r="519" spans="1:9" ht="15.75" customHeight="1">
      <c r="A519" s="2345"/>
      <c r="B519" s="2345"/>
      <c r="C519" s="2345"/>
      <c r="D519" s="2345"/>
      <c r="E519" s="2345"/>
      <c r="F519" s="2345"/>
      <c r="G519" s="2345"/>
      <c r="H519" s="2345"/>
      <c r="I519" s="2345"/>
    </row>
    <row r="520" spans="1:9" ht="15.75" customHeight="1">
      <c r="A520" s="2345"/>
      <c r="B520" s="2345"/>
      <c r="C520" s="2345"/>
      <c r="D520" s="2345"/>
      <c r="E520" s="2345"/>
      <c r="F520" s="2345"/>
      <c r="G520" s="2345"/>
      <c r="H520" s="2345"/>
      <c r="I520" s="2345"/>
    </row>
    <row r="521" spans="1:9" ht="15.75" customHeight="1">
      <c r="A521" s="2345"/>
      <c r="B521" s="2345"/>
      <c r="C521" s="2345"/>
      <c r="D521" s="2345"/>
      <c r="E521" s="2345"/>
      <c r="F521" s="2345"/>
      <c r="G521" s="2345"/>
      <c r="H521" s="2345"/>
      <c r="I521" s="2345"/>
    </row>
    <row r="522" spans="1:9" ht="15.75" customHeight="1">
      <c r="A522" s="2345"/>
      <c r="B522" s="2345"/>
      <c r="C522" s="2345"/>
      <c r="D522" s="2345"/>
      <c r="E522" s="2345"/>
      <c r="F522" s="2345"/>
      <c r="G522" s="2345"/>
      <c r="H522" s="2345"/>
      <c r="I522" s="2345"/>
    </row>
    <row r="523" spans="1:9" ht="15.75" customHeight="1">
      <c r="A523" s="2345"/>
      <c r="B523" s="2345"/>
      <c r="C523" s="2345"/>
      <c r="D523" s="2345"/>
      <c r="E523" s="2345"/>
      <c r="F523" s="2345"/>
      <c r="G523" s="2345"/>
      <c r="H523" s="2345"/>
      <c r="I523" s="2345"/>
    </row>
    <row r="524" spans="1:9" ht="15.75" customHeight="1">
      <c r="A524" s="2345"/>
      <c r="B524" s="2345"/>
      <c r="C524" s="2345"/>
      <c r="D524" s="2345"/>
      <c r="E524" s="2345"/>
      <c r="F524" s="2345"/>
      <c r="G524" s="2345"/>
      <c r="H524" s="2345"/>
      <c r="I524" s="2345"/>
    </row>
    <row r="525" spans="1:9" ht="15.75" customHeight="1">
      <c r="A525" s="2345"/>
      <c r="B525" s="2345"/>
      <c r="C525" s="2345"/>
      <c r="D525" s="2345"/>
      <c r="E525" s="2345"/>
      <c r="F525" s="2345"/>
      <c r="G525" s="2345"/>
      <c r="H525" s="2345"/>
      <c r="I525" s="2345"/>
    </row>
    <row r="526" spans="1:9" ht="15.75" customHeight="1">
      <c r="A526" s="2345"/>
      <c r="B526" s="2345"/>
      <c r="C526" s="2345"/>
      <c r="D526" s="2345"/>
      <c r="E526" s="2345"/>
      <c r="F526" s="2345"/>
      <c r="G526" s="2345"/>
      <c r="H526" s="2345"/>
      <c r="I526" s="2345"/>
    </row>
    <row r="527" spans="1:9" ht="15.75" customHeight="1">
      <c r="A527" s="2345"/>
      <c r="B527" s="2345"/>
      <c r="C527" s="2345"/>
      <c r="D527" s="2345"/>
      <c r="E527" s="2345"/>
      <c r="F527" s="2345"/>
      <c r="G527" s="2345"/>
      <c r="H527" s="2345"/>
      <c r="I527" s="2345"/>
    </row>
    <row r="528" spans="1:9" ht="15.75" customHeight="1">
      <c r="A528" s="2345"/>
      <c r="B528" s="2345"/>
      <c r="C528" s="2345"/>
      <c r="D528" s="2345"/>
      <c r="E528" s="2345"/>
      <c r="F528" s="2345"/>
      <c r="G528" s="2345"/>
      <c r="H528" s="2345"/>
      <c r="I528" s="2345"/>
    </row>
    <row r="529" spans="1:9" ht="15.75" customHeight="1">
      <c r="A529" s="2345"/>
      <c r="B529" s="2345"/>
      <c r="C529" s="2345"/>
      <c r="D529" s="2345"/>
      <c r="E529" s="2345"/>
      <c r="F529" s="2345"/>
      <c r="G529" s="2345"/>
      <c r="H529" s="2345"/>
      <c r="I529" s="2345"/>
    </row>
    <row r="530" spans="1:9" ht="15.75" customHeight="1">
      <c r="A530" s="2345"/>
      <c r="B530" s="2345"/>
      <c r="C530" s="2345"/>
      <c r="D530" s="2345"/>
      <c r="E530" s="2345"/>
      <c r="F530" s="2345"/>
      <c r="G530" s="2345"/>
      <c r="H530" s="2345"/>
      <c r="I530" s="2345"/>
    </row>
    <row r="531" spans="1:9" ht="15.75" customHeight="1">
      <c r="A531" s="2345"/>
      <c r="B531" s="2345"/>
      <c r="C531" s="2345"/>
      <c r="D531" s="2345"/>
      <c r="E531" s="2345"/>
      <c r="F531" s="2345"/>
      <c r="G531" s="2345"/>
      <c r="H531" s="2345"/>
      <c r="I531" s="2345"/>
    </row>
    <row r="532" spans="1:9" ht="15.75" customHeight="1">
      <c r="A532" s="2345"/>
      <c r="B532" s="2345"/>
      <c r="C532" s="2345"/>
      <c r="D532" s="2345"/>
      <c r="E532" s="2345"/>
      <c r="F532" s="2345"/>
      <c r="G532" s="2345"/>
      <c r="H532" s="2345"/>
      <c r="I532" s="2345"/>
    </row>
    <row r="533" spans="1:9" ht="15.75" customHeight="1">
      <c r="A533" s="2345"/>
      <c r="B533" s="2345"/>
      <c r="C533" s="2345"/>
      <c r="D533" s="2345"/>
      <c r="E533" s="2345"/>
      <c r="F533" s="2345"/>
      <c r="G533" s="2345"/>
      <c r="H533" s="2345"/>
      <c r="I533" s="2345"/>
    </row>
    <row r="534" spans="1:9" ht="15.75" customHeight="1">
      <c r="A534" s="2345"/>
      <c r="B534" s="2345"/>
      <c r="C534" s="2345"/>
      <c r="D534" s="2345"/>
      <c r="E534" s="2345"/>
      <c r="F534" s="2345"/>
      <c r="G534" s="2345"/>
      <c r="H534" s="2345"/>
      <c r="I534" s="2345"/>
    </row>
    <row r="535" spans="1:9" ht="15.75" customHeight="1">
      <c r="A535" s="2345"/>
      <c r="B535" s="2345"/>
      <c r="C535" s="2345"/>
      <c r="D535" s="2345"/>
      <c r="E535" s="2345"/>
      <c r="F535" s="2345"/>
      <c r="G535" s="2345"/>
      <c r="H535" s="2345"/>
      <c r="I535" s="2345"/>
    </row>
    <row r="536" spans="1:9" ht="15.75" customHeight="1">
      <c r="A536" s="2345"/>
      <c r="B536" s="2345"/>
      <c r="C536" s="2345"/>
      <c r="D536" s="2345"/>
      <c r="E536" s="2345"/>
      <c r="F536" s="2345"/>
      <c r="G536" s="2345"/>
      <c r="H536" s="2345"/>
      <c r="I536" s="2345"/>
    </row>
    <row r="537" spans="1:9" ht="15.75" customHeight="1">
      <c r="A537" s="2345"/>
      <c r="B537" s="2345"/>
      <c r="C537" s="2345"/>
      <c r="D537" s="2345"/>
      <c r="E537" s="2345"/>
      <c r="F537" s="2345"/>
      <c r="G537" s="2345"/>
      <c r="H537" s="2345"/>
      <c r="I537" s="2345"/>
    </row>
    <row r="538" spans="1:9" ht="15.75" customHeight="1">
      <c r="A538" s="2345"/>
      <c r="B538" s="2345"/>
      <c r="C538" s="2345"/>
      <c r="D538" s="2345"/>
      <c r="E538" s="2345"/>
      <c r="F538" s="2345"/>
      <c r="G538" s="2345"/>
      <c r="H538" s="2345"/>
      <c r="I538" s="2345"/>
    </row>
    <row r="539" spans="1:9" ht="15.75" customHeight="1">
      <c r="A539" s="2345"/>
      <c r="B539" s="2345"/>
      <c r="C539" s="2345"/>
      <c r="D539" s="2345"/>
      <c r="E539" s="2345"/>
      <c r="F539" s="2345"/>
      <c r="G539" s="2345"/>
      <c r="H539" s="2345"/>
      <c r="I539" s="2345"/>
    </row>
    <row r="540" spans="1:9" ht="15.75" customHeight="1">
      <c r="A540" s="2345"/>
      <c r="B540" s="2345"/>
      <c r="C540" s="2345"/>
      <c r="D540" s="2345"/>
      <c r="E540" s="2345"/>
      <c r="F540" s="2345"/>
      <c r="G540" s="2345"/>
      <c r="H540" s="2345"/>
      <c r="I540" s="2345"/>
    </row>
    <row r="541" spans="1:9" ht="15.75" customHeight="1">
      <c r="A541" s="2345"/>
      <c r="B541" s="2345"/>
      <c r="C541" s="2345"/>
      <c r="D541" s="2345"/>
      <c r="E541" s="2345"/>
      <c r="F541" s="2345"/>
      <c r="G541" s="2345"/>
      <c r="H541" s="2345"/>
      <c r="I541" s="2345"/>
    </row>
    <row r="542" spans="1:9" ht="15.75" customHeight="1">
      <c r="A542" s="2345"/>
      <c r="B542" s="2345"/>
      <c r="C542" s="2345"/>
      <c r="D542" s="2345"/>
      <c r="E542" s="2345"/>
      <c r="F542" s="2345"/>
      <c r="G542" s="2345"/>
      <c r="H542" s="2345"/>
      <c r="I542" s="2345"/>
    </row>
    <row r="543" spans="1:9" ht="15.75" customHeight="1">
      <c r="A543" s="2345"/>
      <c r="B543" s="2345"/>
      <c r="C543" s="2345"/>
      <c r="D543" s="2345"/>
      <c r="E543" s="2345"/>
      <c r="F543" s="2345"/>
      <c r="G543" s="2345"/>
      <c r="H543" s="2345"/>
      <c r="I543" s="2345"/>
    </row>
    <row r="544" spans="1:9" ht="15.75" customHeight="1">
      <c r="A544" s="2345"/>
      <c r="B544" s="2345"/>
      <c r="C544" s="2345"/>
      <c r="D544" s="2345"/>
      <c r="E544" s="2345"/>
      <c r="F544" s="2345"/>
      <c r="G544" s="2345"/>
      <c r="H544" s="2345"/>
      <c r="I544" s="2345"/>
    </row>
    <row r="545" spans="1:9" ht="15.75" customHeight="1">
      <c r="A545" s="2345"/>
      <c r="B545" s="2345"/>
      <c r="C545" s="2345"/>
      <c r="D545" s="2345"/>
      <c r="E545" s="2345"/>
      <c r="F545" s="2345"/>
      <c r="G545" s="2345"/>
      <c r="H545" s="2345"/>
      <c r="I545" s="2345"/>
    </row>
    <row r="546" spans="1:9" ht="15.75" customHeight="1">
      <c r="A546" s="2345"/>
      <c r="B546" s="2345"/>
      <c r="C546" s="2345"/>
      <c r="D546" s="2345"/>
      <c r="E546" s="2345"/>
      <c r="F546" s="2345"/>
      <c r="G546" s="2345"/>
      <c r="H546" s="2345"/>
      <c r="I546" s="2345"/>
    </row>
    <row r="547" spans="1:9" ht="15.75" customHeight="1">
      <c r="A547" s="2345"/>
      <c r="B547" s="2345"/>
      <c r="C547" s="2345"/>
      <c r="D547" s="2345"/>
      <c r="E547" s="2345"/>
      <c r="F547" s="2345"/>
      <c r="G547" s="2345"/>
      <c r="H547" s="2345"/>
      <c r="I547" s="2345"/>
    </row>
    <row r="548" spans="1:9" ht="15.75" customHeight="1">
      <c r="A548" s="2345"/>
      <c r="B548" s="2345"/>
      <c r="C548" s="2345"/>
      <c r="D548" s="2345"/>
      <c r="E548" s="2345"/>
      <c r="F548" s="2345"/>
      <c r="G548" s="2345"/>
      <c r="H548" s="2345"/>
      <c r="I548" s="2345"/>
    </row>
    <row r="549" spans="1:9" ht="15.75" customHeight="1">
      <c r="A549" s="2345"/>
      <c r="B549" s="2345"/>
      <c r="C549" s="2345"/>
      <c r="D549" s="2345"/>
      <c r="E549" s="2345"/>
      <c r="F549" s="2345"/>
      <c r="G549" s="2345"/>
      <c r="H549" s="2345"/>
      <c r="I549" s="2345"/>
    </row>
    <row r="550" spans="1:9" ht="15.75" customHeight="1">
      <c r="A550" s="2345"/>
      <c r="B550" s="2345"/>
      <c r="C550" s="2345"/>
      <c r="D550" s="2345"/>
      <c r="E550" s="2345"/>
      <c r="F550" s="2345"/>
      <c r="G550" s="2345"/>
      <c r="H550" s="2345"/>
      <c r="I550" s="2345"/>
    </row>
    <row r="551" spans="1:9" ht="15.75" customHeight="1">
      <c r="A551" s="2345"/>
      <c r="B551" s="2345"/>
      <c r="C551" s="2345"/>
      <c r="D551" s="2345"/>
      <c r="E551" s="2345"/>
      <c r="F551" s="2345"/>
      <c r="G551" s="2345"/>
      <c r="H551" s="2345"/>
      <c r="I551" s="2345"/>
    </row>
    <row r="552" spans="1:9" ht="15.75" customHeight="1">
      <c r="A552" s="2345"/>
      <c r="B552" s="2345"/>
      <c r="C552" s="2345"/>
      <c r="D552" s="2345"/>
      <c r="E552" s="2345"/>
      <c r="F552" s="2345"/>
      <c r="G552" s="2345"/>
      <c r="H552" s="2345"/>
      <c r="I552" s="2345"/>
    </row>
    <row r="553" spans="1:9" ht="15.75" customHeight="1">
      <c r="A553" s="2345"/>
      <c r="B553" s="2345"/>
      <c r="C553" s="2345"/>
      <c r="D553" s="2345"/>
      <c r="E553" s="2345"/>
      <c r="F553" s="2345"/>
      <c r="G553" s="2345"/>
      <c r="H553" s="2345"/>
      <c r="I553" s="2345"/>
    </row>
    <row r="554" spans="1:9" ht="15.75" customHeight="1">
      <c r="A554" s="2345"/>
      <c r="B554" s="2345"/>
      <c r="C554" s="2345"/>
      <c r="D554" s="2345"/>
      <c r="E554" s="2345"/>
      <c r="F554" s="2345"/>
      <c r="G554" s="2345"/>
      <c r="H554" s="2345"/>
      <c r="I554" s="2345"/>
    </row>
    <row r="555" spans="1:9" ht="15.75" customHeight="1">
      <c r="A555" s="2345"/>
      <c r="B555" s="2345"/>
      <c r="C555" s="2345"/>
      <c r="D555" s="2345"/>
      <c r="E555" s="2345"/>
      <c r="F555" s="2345"/>
      <c r="G555" s="2345"/>
      <c r="H555" s="2345"/>
      <c r="I555" s="2345"/>
    </row>
    <row r="556" spans="1:9" ht="15.75" customHeight="1">
      <c r="A556" s="2345"/>
      <c r="B556" s="2345"/>
      <c r="C556" s="2345"/>
      <c r="D556" s="2345"/>
      <c r="E556" s="2345"/>
      <c r="F556" s="2345"/>
      <c r="G556" s="2345"/>
      <c r="H556" s="2345"/>
      <c r="I556" s="2345"/>
    </row>
    <row r="557" spans="1:9" ht="15.75" customHeight="1">
      <c r="A557" s="2345"/>
      <c r="B557" s="2345"/>
      <c r="C557" s="2345"/>
      <c r="D557" s="2345"/>
      <c r="E557" s="2345"/>
      <c r="F557" s="2345"/>
      <c r="G557" s="2345"/>
      <c r="H557" s="2345"/>
      <c r="I557" s="2345"/>
    </row>
    <row r="558" spans="1:9" ht="15.75" customHeight="1">
      <c r="A558" s="2345"/>
      <c r="B558" s="2345"/>
      <c r="C558" s="2345"/>
      <c r="D558" s="2345"/>
      <c r="E558" s="2345"/>
      <c r="F558" s="2345"/>
      <c r="G558" s="2345"/>
      <c r="H558" s="2345"/>
      <c r="I558" s="2345"/>
    </row>
    <row r="559" spans="1:9" ht="15.75" customHeight="1">
      <c r="A559" s="2345"/>
      <c r="B559" s="2345"/>
      <c r="C559" s="2345"/>
      <c r="D559" s="2345"/>
      <c r="E559" s="2345"/>
      <c r="F559" s="2345"/>
      <c r="G559" s="2345"/>
      <c r="H559" s="2345"/>
      <c r="I559" s="2345"/>
    </row>
    <row r="560" spans="1:9" ht="15.75" customHeight="1">
      <c r="A560" s="2345"/>
      <c r="B560" s="2345"/>
      <c r="C560" s="2345"/>
      <c r="D560" s="2345"/>
      <c r="E560" s="2345"/>
      <c r="F560" s="2345"/>
      <c r="G560" s="2345"/>
      <c r="H560" s="2345"/>
      <c r="I560" s="2345"/>
    </row>
    <row r="561" spans="1:9" ht="15.75" customHeight="1">
      <c r="A561" s="2345"/>
      <c r="B561" s="2345"/>
      <c r="C561" s="2345"/>
      <c r="D561" s="2345"/>
      <c r="E561" s="2345"/>
      <c r="F561" s="2345"/>
      <c r="G561" s="2345"/>
      <c r="H561" s="2345"/>
      <c r="I561" s="2345"/>
    </row>
    <row r="562" spans="1:9" ht="15.75" customHeight="1">
      <c r="A562" s="2345"/>
      <c r="B562" s="2345"/>
      <c r="C562" s="2345"/>
      <c r="D562" s="2345"/>
      <c r="E562" s="2345"/>
      <c r="F562" s="2345"/>
      <c r="G562" s="2345"/>
      <c r="H562" s="2345"/>
      <c r="I562" s="2345"/>
    </row>
    <row r="563" spans="1:9" ht="15.75" customHeight="1">
      <c r="A563" s="2345"/>
      <c r="B563" s="2345"/>
      <c r="C563" s="2345"/>
      <c r="D563" s="2345"/>
      <c r="E563" s="2345"/>
      <c r="F563" s="2345"/>
      <c r="G563" s="2345"/>
      <c r="H563" s="2345"/>
      <c r="I563" s="2345"/>
    </row>
    <row r="564" spans="1:9" ht="15.75" customHeight="1">
      <c r="A564" s="2345"/>
      <c r="B564" s="2345"/>
      <c r="C564" s="2345"/>
      <c r="D564" s="2345"/>
      <c r="E564" s="2345"/>
      <c r="F564" s="2345"/>
      <c r="G564" s="2345"/>
      <c r="H564" s="2345"/>
      <c r="I564" s="2345"/>
    </row>
    <row r="565" spans="1:9" ht="15.75" customHeight="1">
      <c r="A565" s="2345"/>
      <c r="B565" s="2345"/>
      <c r="C565" s="2345"/>
      <c r="D565" s="2345"/>
      <c r="E565" s="2345"/>
      <c r="F565" s="2345"/>
      <c r="G565" s="2345"/>
      <c r="H565" s="2345"/>
      <c r="I565" s="2345"/>
    </row>
    <row r="566" spans="1:9" ht="15.75" customHeight="1">
      <c r="A566" s="2345"/>
      <c r="B566" s="2345"/>
      <c r="C566" s="2345"/>
      <c r="D566" s="2345"/>
      <c r="E566" s="2345"/>
      <c r="F566" s="2345"/>
      <c r="G566" s="2345"/>
      <c r="H566" s="2345"/>
      <c r="I566" s="2345"/>
    </row>
    <row r="567" spans="1:9" ht="15.75" customHeight="1">
      <c r="A567" s="2345"/>
      <c r="B567" s="2345"/>
      <c r="C567" s="2345"/>
      <c r="D567" s="2345"/>
      <c r="E567" s="2345"/>
      <c r="F567" s="2345"/>
      <c r="G567" s="2345"/>
      <c r="H567" s="2345"/>
      <c r="I567" s="2345"/>
    </row>
    <row r="568" spans="1:9" ht="15.75" customHeight="1">
      <c r="A568" s="2345"/>
      <c r="B568" s="2345"/>
      <c r="C568" s="2345"/>
      <c r="D568" s="2345"/>
      <c r="E568" s="2345"/>
      <c r="F568" s="2345"/>
      <c r="G568" s="2345"/>
      <c r="H568" s="2345"/>
      <c r="I568" s="2345"/>
    </row>
    <row r="569" spans="1:9" ht="15.75" customHeight="1">
      <c r="A569" s="2345"/>
      <c r="B569" s="2345"/>
      <c r="C569" s="2345"/>
      <c r="D569" s="2345"/>
      <c r="E569" s="2345"/>
      <c r="F569" s="2345"/>
      <c r="G569" s="2345"/>
      <c r="H569" s="2345"/>
      <c r="I569" s="2345"/>
    </row>
    <row r="570" spans="1:9" ht="15.75" customHeight="1">
      <c r="A570" s="2345"/>
      <c r="B570" s="2345"/>
      <c r="C570" s="2345"/>
      <c r="D570" s="2345"/>
      <c r="E570" s="2345"/>
      <c r="F570" s="2345"/>
      <c r="G570" s="2345"/>
      <c r="H570" s="2345"/>
      <c r="I570" s="2345"/>
    </row>
    <row r="571" spans="1:9" ht="15.75" customHeight="1">
      <c r="A571" s="2345"/>
      <c r="B571" s="2345"/>
      <c r="C571" s="2345"/>
      <c r="D571" s="2345"/>
      <c r="E571" s="2345"/>
      <c r="F571" s="2345"/>
      <c r="G571" s="2345"/>
      <c r="H571" s="2345"/>
      <c r="I571" s="2345"/>
    </row>
    <row r="572" spans="1:9" ht="15.75" customHeight="1">
      <c r="A572" s="2345"/>
      <c r="B572" s="2345"/>
      <c r="C572" s="2345"/>
      <c r="D572" s="2345"/>
      <c r="E572" s="2345"/>
      <c r="F572" s="2345"/>
      <c r="G572" s="2345"/>
      <c r="H572" s="2345"/>
      <c r="I572" s="2345"/>
    </row>
    <row r="573" spans="1:9" ht="15.75" customHeight="1">
      <c r="A573" s="2345"/>
      <c r="B573" s="2345"/>
      <c r="C573" s="2345"/>
      <c r="D573" s="2345"/>
      <c r="E573" s="2345"/>
      <c r="F573" s="2345"/>
      <c r="G573" s="2345"/>
      <c r="H573" s="2345"/>
      <c r="I573" s="2345"/>
    </row>
    <row r="574" spans="1:9" ht="15.75" customHeight="1">
      <c r="A574" s="2345"/>
      <c r="B574" s="2345"/>
      <c r="C574" s="2345"/>
      <c r="D574" s="2345"/>
      <c r="E574" s="2345"/>
      <c r="F574" s="2345"/>
      <c r="G574" s="2345"/>
      <c r="H574" s="2345"/>
      <c r="I574" s="2345"/>
    </row>
    <row r="575" spans="1:9" ht="15.75" customHeight="1">
      <c r="A575" s="2345"/>
      <c r="B575" s="2345"/>
      <c r="C575" s="2345"/>
      <c r="D575" s="2345"/>
      <c r="E575" s="2345"/>
      <c r="F575" s="2345"/>
      <c r="G575" s="2345"/>
      <c r="H575" s="2345"/>
      <c r="I575" s="2345"/>
    </row>
    <row r="576" spans="1:9" ht="15.75" customHeight="1">
      <c r="A576" s="2345"/>
      <c r="B576" s="2345"/>
      <c r="C576" s="2345"/>
      <c r="D576" s="2345"/>
      <c r="E576" s="2345"/>
      <c r="F576" s="2345"/>
      <c r="G576" s="2345"/>
      <c r="H576" s="2345"/>
      <c r="I576" s="2345"/>
    </row>
    <row r="577" spans="1:9" ht="15.75" customHeight="1">
      <c r="A577" s="2345"/>
      <c r="B577" s="2345"/>
      <c r="C577" s="2345"/>
      <c r="D577" s="2345"/>
      <c r="E577" s="2345"/>
      <c r="F577" s="2345"/>
      <c r="G577" s="2345"/>
      <c r="H577" s="2345"/>
      <c r="I577" s="2345"/>
    </row>
    <row r="578" spans="1:9" ht="15.75" customHeight="1">
      <c r="A578" s="2345"/>
      <c r="B578" s="2345"/>
      <c r="C578" s="2345"/>
      <c r="D578" s="2345"/>
      <c r="E578" s="2345"/>
      <c r="F578" s="2345"/>
      <c r="G578" s="2345"/>
      <c r="H578" s="2345"/>
      <c r="I578" s="2345"/>
    </row>
    <row r="579" spans="1:9" ht="15.75" customHeight="1">
      <c r="A579" s="2345"/>
      <c r="B579" s="2345"/>
      <c r="C579" s="2345"/>
      <c r="D579" s="2345"/>
      <c r="E579" s="2345"/>
      <c r="F579" s="2345"/>
      <c r="G579" s="2345"/>
      <c r="H579" s="2345"/>
      <c r="I579" s="2345"/>
    </row>
    <row r="580" spans="1:9" ht="15.75" customHeight="1">
      <c r="A580" s="2345"/>
      <c r="B580" s="2345"/>
      <c r="C580" s="2345"/>
      <c r="D580" s="2345"/>
      <c r="E580" s="2345"/>
      <c r="F580" s="2345"/>
      <c r="G580" s="2345"/>
      <c r="H580" s="2345"/>
      <c r="I580" s="2345"/>
    </row>
    <row r="581" spans="1:9" ht="15.75" customHeight="1">
      <c r="A581" s="2345"/>
      <c r="B581" s="2345"/>
      <c r="C581" s="2345"/>
      <c r="D581" s="2345"/>
      <c r="E581" s="2345"/>
      <c r="F581" s="2345"/>
      <c r="G581" s="2345"/>
      <c r="H581" s="2345"/>
      <c r="I581" s="2345"/>
    </row>
    <row r="582" spans="1:9" ht="15.75" customHeight="1">
      <c r="A582" s="2345"/>
      <c r="B582" s="2345"/>
      <c r="C582" s="2345"/>
      <c r="D582" s="2345"/>
      <c r="E582" s="2345"/>
      <c r="F582" s="2345"/>
      <c r="G582" s="2345"/>
      <c r="H582" s="2345"/>
      <c r="I582" s="2345"/>
    </row>
    <row r="583" spans="1:9" ht="15.75" customHeight="1">
      <c r="A583" s="2345"/>
      <c r="B583" s="2345"/>
      <c r="C583" s="2345"/>
      <c r="D583" s="2345"/>
      <c r="E583" s="2345"/>
      <c r="F583" s="2345"/>
      <c r="G583" s="2345"/>
      <c r="H583" s="2345"/>
      <c r="I583" s="2345"/>
    </row>
    <row r="584" spans="1:9" ht="15.75" customHeight="1">
      <c r="A584" s="2345"/>
      <c r="B584" s="2345"/>
      <c r="C584" s="2345"/>
      <c r="D584" s="2345"/>
      <c r="E584" s="2345"/>
      <c r="F584" s="2345"/>
      <c r="G584" s="2345"/>
      <c r="H584" s="2345"/>
      <c r="I584" s="2345"/>
    </row>
    <row r="585" spans="1:9" ht="15.75" customHeight="1">
      <c r="A585" s="2345"/>
      <c r="B585" s="2345"/>
      <c r="C585" s="2345"/>
      <c r="D585" s="2345"/>
      <c r="E585" s="2345"/>
      <c r="F585" s="2345"/>
      <c r="G585" s="2345"/>
      <c r="H585" s="2345"/>
      <c r="I585" s="2345"/>
    </row>
    <row r="586" spans="1:9" ht="15.75" customHeight="1">
      <c r="A586" s="2345"/>
      <c r="B586" s="2345"/>
      <c r="C586" s="2345"/>
      <c r="D586" s="2345"/>
      <c r="E586" s="2345"/>
      <c r="F586" s="2345"/>
      <c r="G586" s="2345"/>
      <c r="H586" s="2345"/>
      <c r="I586" s="2345"/>
    </row>
    <row r="587" spans="1:9" ht="15.75" customHeight="1">
      <c r="A587" s="2345"/>
      <c r="B587" s="2345"/>
      <c r="C587" s="2345"/>
      <c r="D587" s="2345"/>
      <c r="E587" s="2345"/>
      <c r="F587" s="2345"/>
      <c r="G587" s="2345"/>
      <c r="H587" s="2345"/>
      <c r="I587" s="2345"/>
    </row>
    <row r="588" spans="1:9" ht="15.75" customHeight="1">
      <c r="A588" s="2345"/>
      <c r="B588" s="2345"/>
      <c r="C588" s="2345"/>
      <c r="D588" s="2345"/>
      <c r="E588" s="2345"/>
      <c r="F588" s="2345"/>
      <c r="G588" s="2345"/>
      <c r="H588" s="2345"/>
      <c r="I588" s="2345"/>
    </row>
    <row r="589" spans="1:9" ht="15.75" customHeight="1">
      <c r="A589" s="2345"/>
      <c r="B589" s="2345"/>
      <c r="C589" s="2345"/>
      <c r="D589" s="2345"/>
      <c r="E589" s="2345"/>
      <c r="F589" s="2345"/>
      <c r="G589" s="2345"/>
      <c r="H589" s="2345"/>
      <c r="I589" s="2345"/>
    </row>
    <row r="590" spans="1:9" ht="15.75" customHeight="1">
      <c r="A590" s="2345"/>
      <c r="B590" s="2345"/>
      <c r="C590" s="2345"/>
      <c r="D590" s="2345"/>
      <c r="E590" s="2345"/>
      <c r="F590" s="2345"/>
      <c r="G590" s="2345"/>
      <c r="H590" s="2345"/>
      <c r="I590" s="2345"/>
    </row>
    <row r="591" spans="1:9" ht="15.75" customHeight="1">
      <c r="A591" s="2345"/>
      <c r="B591" s="2345"/>
      <c r="C591" s="2345"/>
      <c r="D591" s="2345"/>
      <c r="E591" s="2345"/>
      <c r="F591" s="2345"/>
      <c r="G591" s="2345"/>
      <c r="H591" s="2345"/>
      <c r="I591" s="2345"/>
    </row>
    <row r="592" spans="1:9" ht="15.75" customHeight="1">
      <c r="A592" s="2345"/>
      <c r="B592" s="2345"/>
      <c r="C592" s="2345"/>
      <c r="D592" s="2345"/>
      <c r="E592" s="2345"/>
      <c r="F592" s="2345"/>
      <c r="G592" s="2345"/>
      <c r="H592" s="2345"/>
      <c r="I592" s="2345"/>
    </row>
    <row r="593" spans="1:9" ht="15.75" customHeight="1">
      <c r="A593" s="2345"/>
      <c r="B593" s="2345"/>
      <c r="C593" s="2345"/>
      <c r="D593" s="2345"/>
      <c r="E593" s="2345"/>
      <c r="F593" s="2345"/>
      <c r="G593" s="2345"/>
      <c r="H593" s="2345"/>
      <c r="I593" s="2345"/>
    </row>
    <row r="594" spans="1:9" ht="15.75" customHeight="1">
      <c r="A594" s="2345"/>
      <c r="B594" s="2345"/>
      <c r="C594" s="2345"/>
      <c r="D594" s="2345"/>
      <c r="E594" s="2345"/>
      <c r="F594" s="2345"/>
      <c r="G594" s="2345"/>
      <c r="H594" s="2345"/>
      <c r="I594" s="2345"/>
    </row>
    <row r="595" spans="1:9" ht="15.75" customHeight="1">
      <c r="A595" s="2345"/>
      <c r="B595" s="2345"/>
      <c r="C595" s="2345"/>
      <c r="D595" s="2345"/>
      <c r="E595" s="2345"/>
      <c r="F595" s="2345"/>
      <c r="G595" s="2345"/>
      <c r="H595" s="2345"/>
      <c r="I595" s="2345"/>
    </row>
    <row r="596" spans="1:9" ht="15.75" customHeight="1">
      <c r="A596" s="2345"/>
      <c r="B596" s="2345"/>
      <c r="C596" s="2345"/>
      <c r="D596" s="2345"/>
      <c r="E596" s="2345"/>
      <c r="F596" s="2345"/>
      <c r="G596" s="2345"/>
      <c r="H596" s="2345"/>
      <c r="I596" s="2345"/>
    </row>
    <row r="597" spans="1:9" ht="15.75" customHeight="1">
      <c r="A597" s="2345"/>
      <c r="B597" s="2345"/>
      <c r="C597" s="2345"/>
      <c r="D597" s="2345"/>
      <c r="E597" s="2345"/>
      <c r="F597" s="2345"/>
      <c r="G597" s="2345"/>
      <c r="H597" s="2345"/>
      <c r="I597" s="2345"/>
    </row>
    <row r="598" spans="1:9" ht="15.75" customHeight="1">
      <c r="A598" s="2345"/>
      <c r="B598" s="2345"/>
      <c r="C598" s="2345"/>
      <c r="D598" s="2345"/>
      <c r="E598" s="2345"/>
      <c r="F598" s="2345"/>
      <c r="G598" s="2345"/>
      <c r="H598" s="2345"/>
      <c r="I598" s="2345"/>
    </row>
    <row r="599" spans="1:9" ht="15.75" customHeight="1">
      <c r="A599" s="2345"/>
      <c r="B599" s="2345"/>
      <c r="C599" s="2345"/>
      <c r="D599" s="2345"/>
      <c r="E599" s="2345"/>
      <c r="F599" s="2345"/>
      <c r="G599" s="2345"/>
      <c r="H599" s="2345"/>
      <c r="I599" s="2345"/>
    </row>
    <row r="600" spans="1:9" ht="15.75" customHeight="1">
      <c r="A600" s="2345"/>
      <c r="B600" s="2345"/>
      <c r="C600" s="2345"/>
      <c r="D600" s="2345"/>
      <c r="E600" s="2345"/>
      <c r="F600" s="2345"/>
      <c r="G600" s="2345"/>
      <c r="H600" s="2345"/>
      <c r="I600" s="2345"/>
    </row>
    <row r="601" spans="1:9" ht="15.75" customHeight="1">
      <c r="A601" s="2345"/>
      <c r="B601" s="2345"/>
      <c r="C601" s="2345"/>
      <c r="D601" s="2345"/>
      <c r="E601" s="2345"/>
      <c r="F601" s="2345"/>
      <c r="G601" s="2345"/>
      <c r="H601" s="2345"/>
      <c r="I601" s="2345"/>
    </row>
    <row r="602" spans="1:9" ht="15.75" customHeight="1">
      <c r="A602" s="2345"/>
      <c r="B602" s="2345"/>
      <c r="C602" s="2345"/>
      <c r="D602" s="2345"/>
      <c r="E602" s="2345"/>
      <c r="F602" s="2345"/>
      <c r="G602" s="2345"/>
      <c r="H602" s="2345"/>
      <c r="I602" s="2345"/>
    </row>
    <row r="603" spans="1:9" ht="15.75" customHeight="1">
      <c r="A603" s="2345"/>
      <c r="B603" s="2345"/>
      <c r="C603" s="2345"/>
      <c r="D603" s="2345"/>
      <c r="E603" s="2345"/>
      <c r="F603" s="2345"/>
      <c r="G603" s="2345"/>
      <c r="H603" s="2345"/>
      <c r="I603" s="2345"/>
    </row>
    <row r="604" spans="1:9" ht="15.75" customHeight="1">
      <c r="A604" s="2345"/>
      <c r="B604" s="2345"/>
      <c r="C604" s="2345"/>
      <c r="D604" s="2345"/>
      <c r="E604" s="2345"/>
      <c r="F604" s="2345"/>
      <c r="G604" s="2345"/>
      <c r="H604" s="2345"/>
      <c r="I604" s="2345"/>
    </row>
    <row r="605" spans="1:9" ht="15.75" customHeight="1">
      <c r="A605" s="2345"/>
      <c r="B605" s="2345"/>
      <c r="C605" s="2345"/>
      <c r="D605" s="2345"/>
      <c r="E605" s="2345"/>
      <c r="F605" s="2345"/>
      <c r="G605" s="2345"/>
      <c r="H605" s="2345"/>
      <c r="I605" s="2345"/>
    </row>
    <row r="606" spans="1:9" ht="15.75" customHeight="1">
      <c r="A606" s="2345"/>
      <c r="B606" s="2345"/>
      <c r="C606" s="2345"/>
      <c r="D606" s="2345"/>
      <c r="E606" s="2345"/>
      <c r="F606" s="2345"/>
      <c r="G606" s="2345"/>
      <c r="H606" s="2345"/>
      <c r="I606" s="2345"/>
    </row>
    <row r="607" spans="1:9" ht="15.75" customHeight="1">
      <c r="A607" s="2345"/>
      <c r="B607" s="2345"/>
      <c r="C607" s="2345"/>
      <c r="D607" s="2345"/>
      <c r="E607" s="2345"/>
      <c r="F607" s="2345"/>
      <c r="G607" s="2345"/>
      <c r="H607" s="2345"/>
      <c r="I607" s="2345"/>
    </row>
    <row r="608" spans="1:9" ht="15.75" customHeight="1">
      <c r="A608" s="2345"/>
      <c r="B608" s="2345"/>
      <c r="C608" s="2345"/>
      <c r="D608" s="2345"/>
      <c r="E608" s="2345"/>
      <c r="F608" s="2345"/>
      <c r="G608" s="2345"/>
      <c r="H608" s="2345"/>
      <c r="I608" s="2345"/>
    </row>
    <row r="609" spans="1:9" ht="15.75" customHeight="1">
      <c r="A609" s="2345"/>
      <c r="B609" s="2345"/>
      <c r="C609" s="2345"/>
      <c r="D609" s="2345"/>
      <c r="E609" s="2345"/>
      <c r="F609" s="2345"/>
      <c r="G609" s="2345"/>
      <c r="H609" s="2345"/>
      <c r="I609" s="2345"/>
    </row>
    <row r="610" spans="1:9" ht="15.75" customHeight="1">
      <c r="A610" s="2345"/>
      <c r="B610" s="2345"/>
      <c r="C610" s="2345"/>
      <c r="D610" s="2345"/>
      <c r="E610" s="2345"/>
      <c r="F610" s="2345"/>
      <c r="G610" s="2345"/>
      <c r="H610" s="2345"/>
      <c r="I610" s="2345"/>
    </row>
    <row r="611" spans="1:9" ht="15.75" customHeight="1">
      <c r="A611" s="2345"/>
      <c r="B611" s="2345"/>
      <c r="C611" s="2345"/>
      <c r="D611" s="2345"/>
      <c r="E611" s="2345"/>
      <c r="F611" s="2345"/>
      <c r="G611" s="2345"/>
      <c r="H611" s="2345"/>
      <c r="I611" s="2345"/>
    </row>
    <row r="612" spans="1:9" ht="15.75" customHeight="1">
      <c r="A612" s="2345"/>
      <c r="B612" s="2345"/>
      <c r="C612" s="2345"/>
      <c r="D612" s="2345"/>
      <c r="E612" s="2345"/>
      <c r="F612" s="2345"/>
      <c r="G612" s="2345"/>
      <c r="H612" s="2345"/>
      <c r="I612" s="2345"/>
    </row>
    <row r="613" spans="1:9" ht="15.75" customHeight="1">
      <c r="A613" s="2345"/>
      <c r="B613" s="2345"/>
      <c r="C613" s="2345"/>
      <c r="D613" s="2345"/>
      <c r="E613" s="2345"/>
      <c r="F613" s="2345"/>
      <c r="G613" s="2345"/>
      <c r="H613" s="2345"/>
      <c r="I613" s="2345"/>
    </row>
    <row r="614" spans="1:9" ht="15.75" customHeight="1">
      <c r="A614" s="2345"/>
      <c r="B614" s="2345"/>
      <c r="C614" s="2345"/>
      <c r="D614" s="2345"/>
      <c r="E614" s="2345"/>
      <c r="F614" s="2345"/>
      <c r="G614" s="2345"/>
      <c r="H614" s="2345"/>
      <c r="I614" s="2345"/>
    </row>
    <row r="615" spans="1:9" ht="15.75" customHeight="1">
      <c r="A615" s="2345"/>
      <c r="B615" s="2345"/>
      <c r="C615" s="2345"/>
      <c r="D615" s="2345"/>
      <c r="E615" s="2345"/>
      <c r="F615" s="2345"/>
      <c r="G615" s="2345"/>
      <c r="H615" s="2345"/>
      <c r="I615" s="2345"/>
    </row>
    <row r="616" spans="1:9" ht="15.75" customHeight="1">
      <c r="A616" s="2345"/>
      <c r="B616" s="2345"/>
      <c r="C616" s="2345"/>
      <c r="D616" s="2345"/>
      <c r="E616" s="2345"/>
      <c r="F616" s="2345"/>
      <c r="G616" s="2345"/>
      <c r="H616" s="2345"/>
      <c r="I616" s="2345"/>
    </row>
    <row r="617" spans="1:9" ht="15.75" customHeight="1">
      <c r="A617" s="2345"/>
      <c r="B617" s="2345"/>
      <c r="C617" s="2345"/>
      <c r="D617" s="2345"/>
      <c r="E617" s="2345"/>
      <c r="F617" s="2345"/>
      <c r="G617" s="2345"/>
      <c r="H617" s="2345"/>
      <c r="I617" s="2345"/>
    </row>
    <row r="618" spans="1:9" ht="15.75" customHeight="1">
      <c r="A618" s="2345"/>
      <c r="B618" s="2345"/>
      <c r="C618" s="2345"/>
      <c r="D618" s="2345"/>
      <c r="E618" s="2345"/>
      <c r="F618" s="2345"/>
      <c r="G618" s="2345"/>
      <c r="H618" s="2345"/>
      <c r="I618" s="2345"/>
    </row>
    <row r="619" spans="1:9" ht="15.75" customHeight="1">
      <c r="A619" s="2345"/>
      <c r="B619" s="2345"/>
      <c r="C619" s="2345"/>
      <c r="D619" s="2345"/>
      <c r="E619" s="2345"/>
      <c r="F619" s="2345"/>
      <c r="G619" s="2345"/>
      <c r="H619" s="2345"/>
      <c r="I619" s="2345"/>
    </row>
    <row r="620" spans="1:9" ht="15.75" customHeight="1">
      <c r="A620" s="2345"/>
      <c r="B620" s="2345"/>
      <c r="C620" s="2345"/>
      <c r="D620" s="2345"/>
      <c r="E620" s="2345"/>
      <c r="F620" s="2345"/>
      <c r="G620" s="2345"/>
      <c r="H620" s="2345"/>
      <c r="I620" s="2345"/>
    </row>
    <row r="621" spans="1:9" ht="15.75" customHeight="1">
      <c r="A621" s="2345"/>
      <c r="B621" s="2345"/>
      <c r="C621" s="2345"/>
      <c r="D621" s="2345"/>
      <c r="E621" s="2345"/>
      <c r="F621" s="2345"/>
      <c r="G621" s="2345"/>
      <c r="H621" s="2345"/>
      <c r="I621" s="2345"/>
    </row>
    <row r="622" spans="1:9" ht="15.75" customHeight="1">
      <c r="A622" s="2345"/>
      <c r="B622" s="2345"/>
      <c r="C622" s="2345"/>
      <c r="D622" s="2345"/>
      <c r="E622" s="2345"/>
      <c r="F622" s="2345"/>
      <c r="G622" s="2345"/>
      <c r="H622" s="2345"/>
      <c r="I622" s="2345"/>
    </row>
    <row r="623" spans="1:9" ht="15.75" customHeight="1">
      <c r="A623" s="2345"/>
      <c r="B623" s="2345"/>
      <c r="C623" s="2345"/>
      <c r="D623" s="2345"/>
      <c r="E623" s="2345"/>
      <c r="F623" s="2345"/>
      <c r="G623" s="2345"/>
      <c r="H623" s="2345"/>
      <c r="I623" s="2345"/>
    </row>
    <row r="624" spans="1:9" ht="15.75" customHeight="1">
      <c r="A624" s="2345"/>
      <c r="B624" s="2345"/>
      <c r="C624" s="2345"/>
      <c r="D624" s="2345"/>
      <c r="E624" s="2345"/>
      <c r="F624" s="2345"/>
      <c r="G624" s="2345"/>
      <c r="H624" s="2345"/>
      <c r="I624" s="2345"/>
    </row>
    <row r="625" spans="1:9" ht="15.75" customHeight="1">
      <c r="A625" s="2345"/>
      <c r="B625" s="2345"/>
      <c r="C625" s="2345"/>
      <c r="D625" s="2345"/>
      <c r="E625" s="2345"/>
      <c r="F625" s="2345"/>
      <c r="G625" s="2345"/>
      <c r="H625" s="2345"/>
      <c r="I625" s="2345"/>
    </row>
    <row r="626" spans="1:9" ht="15.75" customHeight="1">
      <c r="A626" s="2345"/>
      <c r="B626" s="2345"/>
      <c r="C626" s="2345"/>
      <c r="D626" s="2345"/>
      <c r="E626" s="2345"/>
      <c r="F626" s="2345"/>
      <c r="G626" s="2345"/>
      <c r="H626" s="2345"/>
      <c r="I626" s="2345"/>
    </row>
    <row r="627" spans="1:9" ht="15.75" customHeight="1">
      <c r="A627" s="2345"/>
      <c r="B627" s="2345"/>
      <c r="C627" s="2345"/>
      <c r="D627" s="2345"/>
      <c r="E627" s="2345"/>
      <c r="F627" s="2345"/>
      <c r="G627" s="2345"/>
      <c r="H627" s="2345"/>
      <c r="I627" s="2345"/>
    </row>
    <row r="628" spans="1:9" ht="15.75" customHeight="1">
      <c r="A628" s="2345"/>
      <c r="B628" s="2345"/>
      <c r="C628" s="2345"/>
      <c r="D628" s="2345"/>
      <c r="E628" s="2345"/>
      <c r="F628" s="2345"/>
      <c r="G628" s="2345"/>
      <c r="H628" s="2345"/>
      <c r="I628" s="2345"/>
    </row>
    <row r="629" spans="1:9" ht="15.75" customHeight="1">
      <c r="A629" s="2345"/>
      <c r="B629" s="2345"/>
      <c r="C629" s="2345"/>
      <c r="D629" s="2345"/>
      <c r="E629" s="2345"/>
      <c r="F629" s="2345"/>
      <c r="G629" s="2345"/>
      <c r="H629" s="2345"/>
      <c r="I629" s="2345"/>
    </row>
    <row r="630" spans="1:9" ht="15.75" customHeight="1">
      <c r="A630" s="2345"/>
      <c r="B630" s="2345"/>
      <c r="C630" s="2345"/>
      <c r="D630" s="2345"/>
      <c r="E630" s="2345"/>
      <c r="F630" s="2345"/>
      <c r="G630" s="2345"/>
      <c r="H630" s="2345"/>
      <c r="I630" s="2345"/>
    </row>
    <row r="631" spans="1:9" ht="15.75" customHeight="1">
      <c r="A631" s="2345"/>
      <c r="B631" s="2345"/>
      <c r="C631" s="2345"/>
      <c r="D631" s="2345"/>
      <c r="E631" s="2345"/>
      <c r="F631" s="2345"/>
      <c r="G631" s="2345"/>
      <c r="H631" s="2345"/>
      <c r="I631" s="2345"/>
    </row>
    <row r="632" spans="1:9" ht="15.75" customHeight="1">
      <c r="A632" s="2345"/>
      <c r="B632" s="2345"/>
      <c r="C632" s="2345"/>
      <c r="D632" s="2345"/>
      <c r="E632" s="2345"/>
      <c r="F632" s="2345"/>
      <c r="G632" s="2345"/>
      <c r="H632" s="2345"/>
      <c r="I632" s="2345"/>
    </row>
    <row r="633" spans="1:9" ht="15.75" customHeight="1">
      <c r="A633" s="2345"/>
      <c r="B633" s="2345"/>
      <c r="C633" s="2345"/>
      <c r="D633" s="2345"/>
      <c r="E633" s="2345"/>
      <c r="F633" s="2345"/>
      <c r="G633" s="2345"/>
      <c r="H633" s="2345"/>
      <c r="I633" s="2345"/>
    </row>
    <row r="634" spans="1:9" ht="15.75" customHeight="1">
      <c r="A634" s="2345"/>
      <c r="B634" s="2345"/>
      <c r="C634" s="2345"/>
      <c r="D634" s="2345"/>
      <c r="E634" s="2345"/>
      <c r="F634" s="2345"/>
      <c r="G634" s="2345"/>
      <c r="H634" s="2345"/>
      <c r="I634" s="2345"/>
    </row>
    <row r="635" spans="1:9" ht="15.75" customHeight="1">
      <c r="A635" s="2345"/>
      <c r="B635" s="2345"/>
      <c r="C635" s="2345"/>
      <c r="D635" s="2345"/>
      <c r="E635" s="2345"/>
      <c r="F635" s="2345"/>
      <c r="G635" s="2345"/>
      <c r="H635" s="2345"/>
      <c r="I635" s="2345"/>
    </row>
    <row r="636" spans="1:9" ht="15.75" customHeight="1">
      <c r="A636" s="2345"/>
      <c r="B636" s="2345"/>
      <c r="C636" s="2345"/>
      <c r="D636" s="2345"/>
      <c r="E636" s="2345"/>
      <c r="F636" s="2345"/>
      <c r="G636" s="2345"/>
      <c r="H636" s="2345"/>
      <c r="I636" s="2345"/>
    </row>
    <row r="637" spans="1:9" ht="15.75" customHeight="1">
      <c r="A637" s="2345"/>
      <c r="B637" s="2345"/>
      <c r="C637" s="2345"/>
      <c r="D637" s="2345"/>
      <c r="E637" s="2345"/>
      <c r="F637" s="2345"/>
      <c r="G637" s="2345"/>
      <c r="H637" s="2345"/>
      <c r="I637" s="2345"/>
    </row>
    <row r="638" spans="1:9" ht="15.75" customHeight="1">
      <c r="A638" s="2345"/>
      <c r="B638" s="2345"/>
      <c r="C638" s="2345"/>
      <c r="D638" s="2345"/>
      <c r="E638" s="2345"/>
      <c r="F638" s="2345"/>
      <c r="G638" s="2345"/>
      <c r="H638" s="2345"/>
      <c r="I638" s="2345"/>
    </row>
    <row r="639" spans="1:9" ht="15.75" customHeight="1">
      <c r="A639" s="2345"/>
      <c r="B639" s="2345"/>
      <c r="C639" s="2345"/>
      <c r="D639" s="2345"/>
      <c r="E639" s="2345"/>
      <c r="F639" s="2345"/>
      <c r="G639" s="2345"/>
      <c r="H639" s="2345"/>
      <c r="I639" s="2345"/>
    </row>
    <row r="640" spans="1:9" ht="15.75" customHeight="1">
      <c r="A640" s="2345"/>
      <c r="B640" s="2345"/>
      <c r="C640" s="2345"/>
      <c r="D640" s="2345"/>
      <c r="E640" s="2345"/>
      <c r="F640" s="2345"/>
      <c r="G640" s="2345"/>
      <c r="H640" s="2345"/>
      <c r="I640" s="2345"/>
    </row>
    <row r="641" spans="1:9" ht="15.75" customHeight="1">
      <c r="A641" s="2345"/>
      <c r="B641" s="2345"/>
      <c r="C641" s="2345"/>
      <c r="D641" s="2345"/>
      <c r="E641" s="2345"/>
      <c r="F641" s="2345"/>
      <c r="G641" s="2345"/>
      <c r="H641" s="2345"/>
      <c r="I641" s="2345"/>
    </row>
    <row r="642" spans="1:9" ht="15.75" customHeight="1">
      <c r="A642" s="2345"/>
      <c r="B642" s="2345"/>
      <c r="C642" s="2345"/>
      <c r="D642" s="2345"/>
      <c r="E642" s="2345"/>
      <c r="F642" s="2345"/>
      <c r="G642" s="2345"/>
      <c r="H642" s="2345"/>
      <c r="I642" s="2345"/>
    </row>
    <row r="643" spans="1:9" ht="15.75" customHeight="1">
      <c r="A643" s="2345"/>
      <c r="B643" s="2345"/>
      <c r="C643" s="2345"/>
      <c r="D643" s="2345"/>
      <c r="E643" s="2345"/>
      <c r="F643" s="2345"/>
      <c r="G643" s="2345"/>
      <c r="H643" s="2345"/>
      <c r="I643" s="2345"/>
    </row>
    <row r="644" spans="1:9" ht="15.75" customHeight="1">
      <c r="A644" s="2345"/>
      <c r="B644" s="2345"/>
      <c r="C644" s="2345"/>
      <c r="D644" s="2345"/>
      <c r="E644" s="2345"/>
      <c r="F644" s="2345"/>
      <c r="G644" s="2345"/>
      <c r="H644" s="2345"/>
      <c r="I644" s="2345"/>
    </row>
    <row r="645" spans="1:9" ht="15.75" customHeight="1">
      <c r="A645" s="2345"/>
      <c r="B645" s="2345"/>
      <c r="C645" s="2345"/>
      <c r="D645" s="2345"/>
      <c r="E645" s="2345"/>
      <c r="F645" s="2345"/>
      <c r="G645" s="2345"/>
      <c r="H645" s="2345"/>
      <c r="I645" s="2345"/>
    </row>
    <row r="646" spans="1:9" ht="15.75" customHeight="1">
      <c r="A646" s="2345"/>
      <c r="B646" s="2345"/>
      <c r="C646" s="2345"/>
      <c r="D646" s="2345"/>
      <c r="E646" s="2345"/>
      <c r="F646" s="2345"/>
      <c r="G646" s="2345"/>
      <c r="H646" s="2345"/>
      <c r="I646" s="2345"/>
    </row>
    <row r="647" spans="1:9" ht="15.75" customHeight="1">
      <c r="A647" s="2345"/>
      <c r="B647" s="2345"/>
      <c r="C647" s="2345"/>
      <c r="D647" s="2345"/>
      <c r="E647" s="2345"/>
      <c r="F647" s="2345"/>
      <c r="G647" s="2345"/>
      <c r="H647" s="2345"/>
      <c r="I647" s="2345"/>
    </row>
    <row r="648" spans="1:9" ht="15.75" customHeight="1">
      <c r="A648" s="2345"/>
      <c r="B648" s="2345"/>
      <c r="C648" s="2345"/>
      <c r="D648" s="2345"/>
      <c r="E648" s="2345"/>
      <c r="F648" s="2345"/>
      <c r="G648" s="2345"/>
      <c r="H648" s="2345"/>
      <c r="I648" s="2345"/>
    </row>
    <row r="649" spans="1:9" ht="15.75" customHeight="1">
      <c r="A649" s="2345"/>
      <c r="B649" s="2345"/>
      <c r="C649" s="2345"/>
      <c r="D649" s="2345"/>
      <c r="E649" s="2345"/>
      <c r="F649" s="2345"/>
      <c r="G649" s="2345"/>
      <c r="H649" s="2345"/>
      <c r="I649" s="2345"/>
    </row>
    <row r="650" spans="1:9" ht="15.75" customHeight="1">
      <c r="A650" s="2345"/>
      <c r="B650" s="2345"/>
      <c r="C650" s="2345"/>
      <c r="D650" s="2345"/>
      <c r="E650" s="2345"/>
      <c r="F650" s="2345"/>
      <c r="G650" s="2345"/>
      <c r="H650" s="2345"/>
      <c r="I650" s="2345"/>
    </row>
    <row r="651" spans="1:9" ht="15.75" customHeight="1">
      <c r="A651" s="2345"/>
      <c r="B651" s="2345"/>
      <c r="C651" s="2345"/>
      <c r="D651" s="2345"/>
      <c r="E651" s="2345"/>
      <c r="F651" s="2345"/>
      <c r="G651" s="2345"/>
      <c r="H651" s="2345"/>
      <c r="I651" s="2345"/>
    </row>
    <row r="652" spans="1:9" ht="15.75" customHeight="1">
      <c r="A652" s="2345"/>
      <c r="B652" s="2345"/>
      <c r="C652" s="2345"/>
      <c r="D652" s="2345"/>
      <c r="E652" s="2345"/>
      <c r="F652" s="2345"/>
      <c r="G652" s="2345"/>
      <c r="H652" s="2345"/>
      <c r="I652" s="2345"/>
    </row>
    <row r="653" spans="1:9" ht="15.75" customHeight="1">
      <c r="A653" s="2345"/>
      <c r="B653" s="2345"/>
      <c r="C653" s="2345"/>
      <c r="D653" s="2345"/>
      <c r="E653" s="2345"/>
      <c r="F653" s="2345"/>
      <c r="G653" s="2345"/>
      <c r="H653" s="2345"/>
      <c r="I653" s="2345"/>
    </row>
    <row r="654" spans="1:9" ht="15.75" customHeight="1">
      <c r="A654" s="2345"/>
      <c r="B654" s="2345"/>
      <c r="C654" s="2345"/>
      <c r="D654" s="2345"/>
      <c r="E654" s="2345"/>
      <c r="F654" s="2345"/>
      <c r="G654" s="2345"/>
      <c r="H654" s="2345"/>
      <c r="I654" s="2345"/>
    </row>
    <row r="655" spans="1:9" ht="15.75" customHeight="1">
      <c r="A655" s="2345"/>
      <c r="B655" s="2345"/>
      <c r="C655" s="2345"/>
      <c r="D655" s="2345"/>
      <c r="E655" s="2345"/>
      <c r="F655" s="2345"/>
      <c r="G655" s="2345"/>
      <c r="H655" s="2345"/>
      <c r="I655" s="2345"/>
    </row>
    <row r="656" spans="1:9" ht="15.75" customHeight="1">
      <c r="A656" s="2345"/>
      <c r="B656" s="2345"/>
      <c r="C656" s="2345"/>
      <c r="D656" s="2345"/>
      <c r="E656" s="2345"/>
      <c r="F656" s="2345"/>
      <c r="G656" s="2345"/>
      <c r="H656" s="2345"/>
      <c r="I656" s="2345"/>
    </row>
    <row r="657" spans="1:9" ht="15.75" customHeight="1">
      <c r="A657" s="2345"/>
      <c r="B657" s="2345"/>
      <c r="C657" s="2345"/>
      <c r="D657" s="2345"/>
      <c r="E657" s="2345"/>
      <c r="F657" s="2345"/>
      <c r="G657" s="2345"/>
      <c r="H657" s="2345"/>
      <c r="I657" s="2345"/>
    </row>
    <row r="658" spans="1:9" ht="15.75" customHeight="1">
      <c r="A658" s="2345"/>
      <c r="B658" s="2345"/>
      <c r="C658" s="2345"/>
      <c r="D658" s="2345"/>
      <c r="E658" s="2345"/>
      <c r="F658" s="2345"/>
      <c r="G658" s="2345"/>
      <c r="H658" s="2345"/>
      <c r="I658" s="2345"/>
    </row>
    <row r="659" spans="1:9" ht="15.75" customHeight="1">
      <c r="A659" s="2345"/>
      <c r="B659" s="2345"/>
      <c r="C659" s="2345"/>
      <c r="D659" s="2345"/>
      <c r="E659" s="2345"/>
      <c r="F659" s="2345"/>
      <c r="G659" s="2345"/>
      <c r="H659" s="2345"/>
      <c r="I659" s="2345"/>
    </row>
    <row r="660" spans="1:9" ht="15.75" customHeight="1">
      <c r="A660" s="2345"/>
      <c r="B660" s="2345"/>
      <c r="C660" s="2345"/>
      <c r="D660" s="2345"/>
      <c r="E660" s="2345"/>
      <c r="F660" s="2345"/>
      <c r="G660" s="2345"/>
      <c r="H660" s="2345"/>
      <c r="I660" s="2345"/>
    </row>
    <row r="661" spans="1:9" ht="15.75" customHeight="1">
      <c r="A661" s="2345"/>
      <c r="B661" s="2345"/>
      <c r="C661" s="2345"/>
      <c r="D661" s="2345"/>
      <c r="E661" s="2345"/>
      <c r="F661" s="2345"/>
      <c r="G661" s="2345"/>
      <c r="H661" s="2345"/>
      <c r="I661" s="2345"/>
    </row>
    <row r="662" spans="1:9" ht="15.75" customHeight="1">
      <c r="A662" s="2345"/>
      <c r="B662" s="2345"/>
      <c r="C662" s="2345"/>
      <c r="D662" s="2345"/>
      <c r="E662" s="2345"/>
      <c r="F662" s="2345"/>
      <c r="G662" s="2345"/>
      <c r="H662" s="2345"/>
      <c r="I662" s="2345"/>
    </row>
    <row r="663" spans="1:9" ht="15.75" customHeight="1">
      <c r="A663" s="2345"/>
      <c r="B663" s="2345"/>
      <c r="C663" s="2345"/>
      <c r="D663" s="2345"/>
      <c r="E663" s="2345"/>
      <c r="F663" s="2345"/>
      <c r="G663" s="2345"/>
      <c r="H663" s="2345"/>
      <c r="I663" s="2345"/>
    </row>
    <row r="664" spans="1:9" ht="15.75" customHeight="1">
      <c r="A664" s="2345"/>
      <c r="B664" s="2345"/>
      <c r="C664" s="2345"/>
      <c r="D664" s="2345"/>
      <c r="E664" s="2345"/>
      <c r="F664" s="2345"/>
      <c r="G664" s="2345"/>
      <c r="H664" s="2345"/>
      <c r="I664" s="2345"/>
    </row>
    <row r="665" spans="1:9" ht="15.75" customHeight="1">
      <c r="A665" s="2345"/>
      <c r="B665" s="2345"/>
      <c r="C665" s="2345"/>
      <c r="D665" s="2345"/>
      <c r="E665" s="2345"/>
      <c r="F665" s="2345"/>
      <c r="G665" s="2345"/>
      <c r="H665" s="2345"/>
      <c r="I665" s="2345"/>
    </row>
    <row r="666" spans="1:9" ht="15.75" customHeight="1">
      <c r="A666" s="2345"/>
      <c r="B666" s="2345"/>
      <c r="C666" s="2345"/>
      <c r="D666" s="2345"/>
      <c r="E666" s="2345"/>
      <c r="F666" s="2345"/>
      <c r="G666" s="2345"/>
      <c r="H666" s="2345"/>
      <c r="I666" s="2345"/>
    </row>
    <row r="667" spans="1:9" ht="15.75" customHeight="1">
      <c r="A667" s="2345"/>
      <c r="B667" s="2345"/>
      <c r="C667" s="2345"/>
      <c r="D667" s="2345"/>
      <c r="E667" s="2345"/>
      <c r="F667" s="2345"/>
      <c r="G667" s="2345"/>
      <c r="H667" s="2345"/>
      <c r="I667" s="2345"/>
    </row>
    <row r="668" spans="1:9" ht="15.75" customHeight="1">
      <c r="A668" s="2345"/>
      <c r="B668" s="2345"/>
      <c r="C668" s="2345"/>
      <c r="D668" s="2345"/>
      <c r="E668" s="2345"/>
      <c r="F668" s="2345"/>
      <c r="G668" s="2345"/>
      <c r="H668" s="2345"/>
      <c r="I668" s="2345"/>
    </row>
    <row r="669" spans="1:9" ht="15.75" customHeight="1">
      <c r="A669" s="2345"/>
      <c r="B669" s="2345"/>
      <c r="C669" s="2345"/>
      <c r="D669" s="2345"/>
      <c r="E669" s="2345"/>
      <c r="F669" s="2345"/>
      <c r="G669" s="2345"/>
      <c r="H669" s="2345"/>
      <c r="I669" s="2345"/>
    </row>
    <row r="670" spans="1:9" ht="15.75" customHeight="1">
      <c r="A670" s="2345"/>
      <c r="B670" s="2345"/>
      <c r="C670" s="2345"/>
      <c r="D670" s="2345"/>
      <c r="E670" s="2345"/>
      <c r="F670" s="2345"/>
      <c r="G670" s="2345"/>
      <c r="H670" s="2345"/>
      <c r="I670" s="2345"/>
    </row>
    <row r="671" spans="1:9" ht="15.75" customHeight="1">
      <c r="A671" s="2345"/>
      <c r="B671" s="2345"/>
      <c r="C671" s="2345"/>
      <c r="D671" s="2345"/>
      <c r="E671" s="2345"/>
      <c r="F671" s="2345"/>
      <c r="G671" s="2345"/>
      <c r="H671" s="2345"/>
      <c r="I671" s="2345"/>
    </row>
    <row r="672" spans="1:9" ht="15.75" customHeight="1">
      <c r="A672" s="2345"/>
      <c r="B672" s="2345"/>
      <c r="C672" s="2345"/>
      <c r="D672" s="2345"/>
      <c r="E672" s="2345"/>
      <c r="F672" s="2345"/>
      <c r="G672" s="2345"/>
      <c r="H672" s="2345"/>
      <c r="I672" s="2345"/>
    </row>
    <row r="673" spans="1:9" ht="15.75" customHeight="1">
      <c r="A673" s="2345"/>
      <c r="B673" s="2345"/>
      <c r="C673" s="2345"/>
      <c r="D673" s="2345"/>
      <c r="E673" s="2345"/>
      <c r="F673" s="2345"/>
      <c r="G673" s="2345"/>
      <c r="H673" s="2345"/>
      <c r="I673" s="2345"/>
    </row>
    <row r="674" spans="1:9" ht="15.75" customHeight="1">
      <c r="A674" s="2345"/>
      <c r="B674" s="2345"/>
      <c r="C674" s="2345"/>
      <c r="D674" s="2345"/>
      <c r="E674" s="2345"/>
      <c r="F674" s="2345"/>
      <c r="G674" s="2345"/>
      <c r="H674" s="2345"/>
      <c r="I674" s="2345"/>
    </row>
    <row r="675" spans="1:9" ht="15.75" customHeight="1">
      <c r="A675" s="2345"/>
      <c r="B675" s="2345"/>
      <c r="C675" s="2345"/>
      <c r="D675" s="2345"/>
      <c r="E675" s="2345"/>
      <c r="F675" s="2345"/>
      <c r="G675" s="2345"/>
      <c r="H675" s="2345"/>
      <c r="I675" s="2345"/>
    </row>
    <row r="676" spans="1:9" ht="15.75" customHeight="1">
      <c r="A676" s="2345"/>
      <c r="B676" s="2345"/>
      <c r="C676" s="2345"/>
      <c r="D676" s="2345"/>
      <c r="E676" s="2345"/>
      <c r="F676" s="2345"/>
      <c r="G676" s="2345"/>
      <c r="H676" s="2345"/>
      <c r="I676" s="2345"/>
    </row>
    <row r="677" spans="1:9" ht="15.75" customHeight="1">
      <c r="A677" s="2345"/>
      <c r="B677" s="2345"/>
      <c r="C677" s="2345"/>
      <c r="D677" s="2345"/>
      <c r="E677" s="2345"/>
      <c r="F677" s="2345"/>
      <c r="G677" s="2345"/>
      <c r="H677" s="2345"/>
      <c r="I677" s="2345"/>
    </row>
    <row r="678" spans="1:9" ht="15.75" customHeight="1">
      <c r="A678" s="2345"/>
      <c r="B678" s="2345"/>
      <c r="C678" s="2345"/>
      <c r="D678" s="2345"/>
      <c r="E678" s="2345"/>
      <c r="F678" s="2345"/>
      <c r="G678" s="2345"/>
      <c r="H678" s="2345"/>
      <c r="I678" s="2345"/>
    </row>
    <row r="679" spans="1:9" ht="15.75" customHeight="1">
      <c r="A679" s="2345"/>
      <c r="B679" s="2345"/>
      <c r="C679" s="2345"/>
      <c r="D679" s="2345"/>
      <c r="E679" s="2345"/>
      <c r="F679" s="2345"/>
      <c r="G679" s="2345"/>
      <c r="H679" s="2345"/>
      <c r="I679" s="2345"/>
    </row>
    <row r="680" spans="1:9" ht="15.75" customHeight="1">
      <c r="A680" s="2345"/>
      <c r="B680" s="2345"/>
      <c r="C680" s="2345"/>
      <c r="D680" s="2345"/>
      <c r="E680" s="2345"/>
      <c r="F680" s="2345"/>
      <c r="G680" s="2345"/>
      <c r="H680" s="2345"/>
      <c r="I680" s="2345"/>
    </row>
    <row r="681" spans="1:9" ht="15.75" customHeight="1">
      <c r="A681" s="2345"/>
      <c r="B681" s="2345"/>
      <c r="C681" s="2345"/>
      <c r="D681" s="2345"/>
      <c r="E681" s="2345"/>
      <c r="F681" s="2345"/>
      <c r="G681" s="2345"/>
      <c r="H681" s="2345"/>
      <c r="I681" s="2345"/>
    </row>
    <row r="682" spans="1:9" ht="15.75" customHeight="1">
      <c r="A682" s="2345"/>
      <c r="B682" s="2345"/>
      <c r="C682" s="2345"/>
      <c r="D682" s="2345"/>
      <c r="E682" s="2345"/>
      <c r="F682" s="2345"/>
      <c r="G682" s="2345"/>
      <c r="H682" s="2345"/>
      <c r="I682" s="2345"/>
    </row>
    <row r="683" spans="1:9" ht="15.75" customHeight="1">
      <c r="A683" s="2345"/>
      <c r="B683" s="2345"/>
      <c r="C683" s="2345"/>
      <c r="D683" s="2345"/>
      <c r="E683" s="2345"/>
      <c r="F683" s="2345"/>
      <c r="G683" s="2345"/>
      <c r="H683" s="2345"/>
      <c r="I683" s="2345"/>
    </row>
    <row r="684" spans="1:9" ht="15.75" customHeight="1">
      <c r="A684" s="2345"/>
      <c r="B684" s="2345"/>
      <c r="C684" s="2345"/>
      <c r="D684" s="2345"/>
      <c r="E684" s="2345"/>
      <c r="F684" s="2345"/>
      <c r="G684" s="2345"/>
      <c r="H684" s="2345"/>
      <c r="I684" s="2345"/>
    </row>
    <row r="685" spans="1:9" ht="15.75" customHeight="1">
      <c r="A685" s="2345"/>
      <c r="B685" s="2345"/>
      <c r="C685" s="2345"/>
      <c r="D685" s="2345"/>
      <c r="E685" s="2345"/>
      <c r="F685" s="2345"/>
      <c r="G685" s="2345"/>
      <c r="H685" s="2345"/>
      <c r="I685" s="2345"/>
    </row>
    <row r="686" spans="1:9" ht="15.75" customHeight="1">
      <c r="A686" s="2345"/>
      <c r="B686" s="2345"/>
      <c r="C686" s="2345"/>
      <c r="D686" s="2345"/>
      <c r="E686" s="2345"/>
      <c r="F686" s="2345"/>
      <c r="G686" s="2345"/>
      <c r="H686" s="2345"/>
      <c r="I686" s="2345"/>
    </row>
    <row r="687" spans="1:9" ht="15.75" customHeight="1">
      <c r="A687" s="2345"/>
      <c r="B687" s="2345"/>
      <c r="C687" s="2345"/>
      <c r="D687" s="2345"/>
      <c r="E687" s="2345"/>
      <c r="F687" s="2345"/>
      <c r="G687" s="2345"/>
      <c r="H687" s="2345"/>
      <c r="I687" s="2345"/>
    </row>
    <row r="688" spans="1:9" ht="15.75" customHeight="1">
      <c r="A688" s="2345"/>
      <c r="B688" s="2345"/>
      <c r="C688" s="2345"/>
      <c r="D688" s="2345"/>
      <c r="E688" s="2345"/>
      <c r="F688" s="2345"/>
      <c r="G688" s="2345"/>
      <c r="H688" s="2345"/>
      <c r="I688" s="2345"/>
    </row>
    <row r="689" spans="1:9" ht="15.75" customHeight="1">
      <c r="A689" s="2345"/>
      <c r="B689" s="2345"/>
      <c r="C689" s="2345"/>
      <c r="D689" s="2345"/>
      <c r="E689" s="2345"/>
      <c r="F689" s="2345"/>
      <c r="G689" s="2345"/>
      <c r="H689" s="2345"/>
      <c r="I689" s="2345"/>
    </row>
    <row r="690" spans="1:9" ht="15.75" customHeight="1">
      <c r="A690" s="2345"/>
      <c r="B690" s="2345"/>
      <c r="C690" s="2345"/>
      <c r="D690" s="2345"/>
      <c r="E690" s="2345"/>
      <c r="F690" s="2345"/>
      <c r="G690" s="2345"/>
      <c r="H690" s="2345"/>
      <c r="I690" s="2345"/>
    </row>
    <row r="691" spans="1:9" ht="15.75" customHeight="1">
      <c r="A691" s="2345"/>
      <c r="B691" s="2345"/>
      <c r="C691" s="2345"/>
      <c r="D691" s="2345"/>
      <c r="E691" s="2345"/>
      <c r="F691" s="2345"/>
      <c r="G691" s="2345"/>
      <c r="H691" s="2345"/>
      <c r="I691" s="2345"/>
    </row>
    <row r="692" spans="1:9" ht="15.75" customHeight="1">
      <c r="A692" s="2345"/>
      <c r="B692" s="2345"/>
      <c r="C692" s="2345"/>
      <c r="D692" s="2345"/>
      <c r="E692" s="2345"/>
      <c r="F692" s="2345"/>
      <c r="G692" s="2345"/>
      <c r="H692" s="2345"/>
      <c r="I692" s="2345"/>
    </row>
    <row r="693" spans="1:9" ht="15.75" customHeight="1">
      <c r="A693" s="2345"/>
      <c r="B693" s="2345"/>
      <c r="C693" s="2345"/>
      <c r="D693" s="2345"/>
      <c r="E693" s="2345"/>
      <c r="F693" s="2345"/>
      <c r="G693" s="2345"/>
      <c r="H693" s="2345"/>
      <c r="I693" s="2345"/>
    </row>
    <row r="694" spans="1:9" ht="15.75" customHeight="1">
      <c r="A694" s="2345"/>
      <c r="B694" s="2345"/>
      <c r="C694" s="2345"/>
      <c r="D694" s="2345"/>
      <c r="E694" s="2345"/>
      <c r="F694" s="2345"/>
      <c r="G694" s="2345"/>
      <c r="H694" s="2345"/>
      <c r="I694" s="2345"/>
    </row>
    <row r="695" spans="1:9" ht="15.75" customHeight="1">
      <c r="A695" s="2345"/>
      <c r="B695" s="2345"/>
      <c r="C695" s="2345"/>
      <c r="D695" s="2345"/>
      <c r="E695" s="2345"/>
      <c r="F695" s="2345"/>
      <c r="G695" s="2345"/>
      <c r="H695" s="2345"/>
      <c r="I695" s="2345"/>
    </row>
    <row r="696" spans="1:9" ht="15.75" customHeight="1">
      <c r="A696" s="2345"/>
      <c r="B696" s="2345"/>
      <c r="C696" s="2345"/>
      <c r="D696" s="2345"/>
      <c r="E696" s="2345"/>
      <c r="F696" s="2345"/>
      <c r="G696" s="2345"/>
      <c r="H696" s="2345"/>
      <c r="I696" s="2345"/>
    </row>
    <row r="697" spans="1:9" ht="15.75" customHeight="1">
      <c r="A697" s="2345"/>
      <c r="B697" s="2345"/>
      <c r="C697" s="2345"/>
      <c r="D697" s="2345"/>
      <c r="E697" s="2345"/>
      <c r="F697" s="2345"/>
      <c r="G697" s="2345"/>
      <c r="H697" s="2345"/>
      <c r="I697" s="2345"/>
    </row>
    <row r="698" spans="1:9" ht="15.75" customHeight="1">
      <c r="A698" s="2345"/>
      <c r="B698" s="2345"/>
      <c r="C698" s="2345"/>
      <c r="D698" s="2345"/>
      <c r="E698" s="2345"/>
      <c r="F698" s="2345"/>
      <c r="G698" s="2345"/>
      <c r="H698" s="2345"/>
      <c r="I698" s="2345"/>
    </row>
    <row r="699" spans="1:9" ht="15.75" customHeight="1">
      <c r="A699" s="2345"/>
      <c r="B699" s="2345"/>
      <c r="C699" s="2345"/>
      <c r="D699" s="2345"/>
      <c r="E699" s="2345"/>
      <c r="F699" s="2345"/>
      <c r="G699" s="2345"/>
      <c r="H699" s="2345"/>
      <c r="I699" s="2345"/>
    </row>
    <row r="700" spans="1:9" ht="15.75" customHeight="1">
      <c r="A700" s="2345"/>
      <c r="B700" s="2345"/>
      <c r="C700" s="2345"/>
      <c r="D700" s="2345"/>
      <c r="E700" s="2345"/>
      <c r="F700" s="2345"/>
      <c r="G700" s="2345"/>
      <c r="H700" s="2345"/>
      <c r="I700" s="2345"/>
    </row>
    <row r="701" spans="1:9" ht="15.75" customHeight="1">
      <c r="A701" s="2345"/>
      <c r="B701" s="2345"/>
      <c r="C701" s="2345"/>
      <c r="D701" s="2345"/>
      <c r="E701" s="2345"/>
      <c r="F701" s="2345"/>
      <c r="G701" s="2345"/>
      <c r="H701" s="2345"/>
      <c r="I701" s="2345"/>
    </row>
    <row r="702" spans="1:9" ht="15.75" customHeight="1">
      <c r="A702" s="2345"/>
      <c r="B702" s="2345"/>
      <c r="C702" s="2345"/>
      <c r="D702" s="2345"/>
      <c r="E702" s="2345"/>
      <c r="F702" s="2345"/>
      <c r="G702" s="2345"/>
      <c r="H702" s="2345"/>
      <c r="I702" s="2345"/>
    </row>
    <row r="703" spans="1:9" ht="15.75" customHeight="1">
      <c r="A703" s="2345"/>
      <c r="B703" s="2345"/>
      <c r="C703" s="2345"/>
      <c r="D703" s="2345"/>
      <c r="E703" s="2345"/>
      <c r="F703" s="2345"/>
      <c r="G703" s="2345"/>
      <c r="H703" s="2345"/>
      <c r="I703" s="2345"/>
    </row>
    <row r="704" spans="1:9" ht="15.75" customHeight="1">
      <c r="A704" s="2345"/>
      <c r="B704" s="2345"/>
      <c r="C704" s="2345"/>
      <c r="D704" s="2345"/>
      <c r="E704" s="2345"/>
      <c r="F704" s="2345"/>
      <c r="G704" s="2345"/>
      <c r="H704" s="2345"/>
      <c r="I704" s="2345"/>
    </row>
    <row r="705" spans="1:9" ht="15.75" customHeight="1">
      <c r="A705" s="2345"/>
      <c r="B705" s="2345"/>
      <c r="C705" s="2345"/>
      <c r="D705" s="2345"/>
      <c r="E705" s="2345"/>
      <c r="F705" s="2345"/>
      <c r="G705" s="2345"/>
      <c r="H705" s="2345"/>
      <c r="I705" s="2345"/>
    </row>
    <row r="706" spans="1:9" ht="15.75" customHeight="1">
      <c r="A706" s="2345"/>
      <c r="B706" s="2345"/>
      <c r="C706" s="2345"/>
      <c r="D706" s="2345"/>
      <c r="E706" s="2345"/>
      <c r="F706" s="2345"/>
      <c r="G706" s="2345"/>
      <c r="H706" s="2345"/>
      <c r="I706" s="2345"/>
    </row>
    <row r="707" spans="1:9" ht="15.75" customHeight="1">
      <c r="A707" s="2345"/>
      <c r="B707" s="2345"/>
      <c r="C707" s="2345"/>
      <c r="D707" s="2345"/>
      <c r="E707" s="2345"/>
      <c r="F707" s="2345"/>
      <c r="G707" s="2345"/>
      <c r="H707" s="2345"/>
      <c r="I707" s="2345"/>
    </row>
    <row r="708" spans="1:9" ht="15.75" customHeight="1">
      <c r="A708" s="2345"/>
      <c r="B708" s="2345"/>
      <c r="C708" s="2345"/>
      <c r="D708" s="2345"/>
      <c r="E708" s="2345"/>
      <c r="F708" s="2345"/>
      <c r="G708" s="2345"/>
      <c r="H708" s="2345"/>
      <c r="I708" s="2345"/>
    </row>
    <row r="709" spans="1:9" ht="15.75" customHeight="1">
      <c r="A709" s="2345"/>
      <c r="B709" s="2345"/>
      <c r="C709" s="2345"/>
      <c r="D709" s="2345"/>
      <c r="E709" s="2345"/>
      <c r="F709" s="2345"/>
      <c r="G709" s="2345"/>
      <c r="H709" s="2345"/>
      <c r="I709" s="2345"/>
    </row>
    <row r="710" spans="1:9" ht="15.75" customHeight="1">
      <c r="A710" s="2345"/>
      <c r="B710" s="2345"/>
      <c r="C710" s="2345"/>
      <c r="D710" s="2345"/>
      <c r="E710" s="2345"/>
      <c r="F710" s="2345"/>
      <c r="G710" s="2345"/>
      <c r="H710" s="2345"/>
      <c r="I710" s="2345"/>
    </row>
    <row r="711" spans="1:9" ht="15.75" customHeight="1">
      <c r="A711" s="2345"/>
      <c r="B711" s="2345"/>
      <c r="C711" s="2345"/>
      <c r="D711" s="2345"/>
      <c r="E711" s="2345"/>
      <c r="F711" s="2345"/>
      <c r="G711" s="2345"/>
      <c r="H711" s="2345"/>
      <c r="I711" s="2345"/>
    </row>
    <row r="712" spans="1:9" ht="15.75" customHeight="1">
      <c r="A712" s="2345"/>
      <c r="B712" s="2345"/>
      <c r="C712" s="2345"/>
      <c r="D712" s="2345"/>
      <c r="E712" s="2345"/>
      <c r="F712" s="2345"/>
      <c r="G712" s="2345"/>
      <c r="H712" s="2345"/>
      <c r="I712" s="2345"/>
    </row>
    <row r="713" spans="1:9" ht="15.75" customHeight="1">
      <c r="A713" s="2345"/>
      <c r="B713" s="2345"/>
      <c r="C713" s="2345"/>
      <c r="D713" s="2345"/>
      <c r="E713" s="2345"/>
      <c r="F713" s="2345"/>
      <c r="G713" s="2345"/>
      <c r="H713" s="2345"/>
      <c r="I713" s="2345"/>
    </row>
    <row r="714" spans="1:9" ht="15.75" customHeight="1">
      <c r="A714" s="2345"/>
      <c r="B714" s="2345"/>
      <c r="C714" s="2345"/>
      <c r="D714" s="2345"/>
      <c r="E714" s="2345"/>
      <c r="F714" s="2345"/>
      <c r="G714" s="2345"/>
      <c r="H714" s="2345"/>
      <c r="I714" s="2345"/>
    </row>
    <row r="715" spans="1:9" ht="15.75" customHeight="1">
      <c r="A715" s="2345"/>
      <c r="B715" s="2345"/>
      <c r="C715" s="2345"/>
      <c r="D715" s="2345"/>
      <c r="E715" s="2345"/>
      <c r="F715" s="2345"/>
      <c r="G715" s="2345"/>
      <c r="H715" s="2345"/>
      <c r="I715" s="2345"/>
    </row>
    <row r="716" spans="1:9" ht="15.75" customHeight="1">
      <c r="A716" s="2345"/>
      <c r="B716" s="2345"/>
      <c r="C716" s="2345"/>
      <c r="D716" s="2345"/>
      <c r="E716" s="2345"/>
      <c r="F716" s="2345"/>
      <c r="G716" s="2345"/>
      <c r="H716" s="2345"/>
      <c r="I716" s="2345"/>
    </row>
    <row r="717" spans="1:9" ht="15.75" customHeight="1">
      <c r="A717" s="2345"/>
      <c r="B717" s="2345"/>
      <c r="C717" s="2345"/>
      <c r="D717" s="2345"/>
      <c r="E717" s="2345"/>
      <c r="F717" s="2345"/>
      <c r="G717" s="2345"/>
      <c r="H717" s="2345"/>
      <c r="I717" s="2345"/>
    </row>
    <row r="718" spans="1:9" ht="15.75" customHeight="1">
      <c r="A718" s="2345"/>
      <c r="B718" s="2345"/>
      <c r="C718" s="2345"/>
      <c r="D718" s="2345"/>
      <c r="E718" s="2345"/>
      <c r="F718" s="2345"/>
      <c r="G718" s="2345"/>
      <c r="H718" s="2345"/>
      <c r="I718" s="2345"/>
    </row>
    <row r="719" spans="1:9" ht="15.75" customHeight="1">
      <c r="A719" s="2345"/>
      <c r="B719" s="2345"/>
      <c r="C719" s="2345"/>
      <c r="D719" s="2345"/>
      <c r="E719" s="2345"/>
      <c r="F719" s="2345"/>
      <c r="G719" s="2345"/>
      <c r="H719" s="2345"/>
      <c r="I719" s="2345"/>
    </row>
    <row r="720" spans="1:9" ht="15.75" customHeight="1">
      <c r="A720" s="2345"/>
      <c r="B720" s="2345"/>
      <c r="C720" s="2345"/>
      <c r="D720" s="2345"/>
      <c r="E720" s="2345"/>
      <c r="F720" s="2345"/>
      <c r="G720" s="2345"/>
      <c r="H720" s="2345"/>
      <c r="I720" s="2345"/>
    </row>
    <row r="721" spans="1:9" ht="15.75" customHeight="1">
      <c r="A721" s="2345"/>
      <c r="B721" s="2345"/>
      <c r="C721" s="2345"/>
      <c r="D721" s="2345"/>
      <c r="E721" s="2345"/>
      <c r="F721" s="2345"/>
      <c r="G721" s="2345"/>
      <c r="H721" s="2345"/>
      <c r="I721" s="2345"/>
    </row>
    <row r="722" spans="1:9" ht="15.75" customHeight="1">
      <c r="A722" s="2345"/>
      <c r="B722" s="2345"/>
      <c r="C722" s="2345"/>
      <c r="D722" s="2345"/>
      <c r="E722" s="2345"/>
      <c r="F722" s="2345"/>
      <c r="G722" s="2345"/>
      <c r="H722" s="2345"/>
      <c r="I722" s="2345"/>
    </row>
    <row r="723" spans="1:9" ht="15.75" customHeight="1">
      <c r="A723" s="2345"/>
      <c r="B723" s="2345"/>
      <c r="C723" s="2345"/>
      <c r="D723" s="2345"/>
      <c r="E723" s="2345"/>
      <c r="F723" s="2345"/>
      <c r="G723" s="2345"/>
      <c r="H723" s="2345"/>
      <c r="I723" s="2345"/>
    </row>
    <row r="724" spans="1:9" ht="15.75" customHeight="1">
      <c r="A724" s="2345"/>
      <c r="B724" s="2345"/>
      <c r="C724" s="2345"/>
      <c r="D724" s="2345"/>
      <c r="E724" s="2345"/>
      <c r="F724" s="2345"/>
      <c r="G724" s="2345"/>
      <c r="H724" s="2345"/>
      <c r="I724" s="2345"/>
    </row>
    <row r="725" spans="1:9" ht="15.75" customHeight="1">
      <c r="A725" s="2345"/>
      <c r="B725" s="2345"/>
      <c r="C725" s="2345"/>
      <c r="D725" s="2345"/>
      <c r="E725" s="2345"/>
      <c r="F725" s="2345"/>
      <c r="G725" s="2345"/>
      <c r="H725" s="2345"/>
      <c r="I725" s="2345"/>
    </row>
    <row r="726" spans="1:9" ht="15.75" customHeight="1">
      <c r="A726" s="2345"/>
      <c r="B726" s="2345"/>
      <c r="C726" s="2345"/>
      <c r="D726" s="2345"/>
      <c r="E726" s="2345"/>
      <c r="F726" s="2345"/>
      <c r="G726" s="2345"/>
      <c r="H726" s="2345"/>
      <c r="I726" s="2345"/>
    </row>
    <row r="727" spans="1:9" ht="15.75" customHeight="1">
      <c r="A727" s="2345"/>
      <c r="B727" s="2345"/>
      <c r="C727" s="2345"/>
      <c r="D727" s="2345"/>
      <c r="E727" s="2345"/>
      <c r="F727" s="2345"/>
      <c r="G727" s="2345"/>
      <c r="H727" s="2345"/>
      <c r="I727" s="2345"/>
    </row>
    <row r="728" spans="1:9" ht="15.75" customHeight="1">
      <c r="A728" s="2345"/>
      <c r="B728" s="2345"/>
      <c r="C728" s="2345"/>
      <c r="D728" s="2345"/>
      <c r="E728" s="2345"/>
      <c r="F728" s="2345"/>
      <c r="G728" s="2345"/>
      <c r="H728" s="2345"/>
      <c r="I728" s="2345"/>
    </row>
    <row r="729" spans="1:9" ht="15.75" customHeight="1">
      <c r="A729" s="2345"/>
      <c r="B729" s="2345"/>
      <c r="C729" s="2345"/>
      <c r="D729" s="2345"/>
      <c r="E729" s="2345"/>
      <c r="F729" s="2345"/>
      <c r="G729" s="2345"/>
      <c r="H729" s="2345"/>
      <c r="I729" s="2345"/>
    </row>
    <row r="730" spans="1:9" ht="15.75" customHeight="1">
      <c r="A730" s="2345"/>
      <c r="B730" s="2345"/>
      <c r="C730" s="2345"/>
      <c r="D730" s="2345"/>
      <c r="E730" s="2345"/>
      <c r="F730" s="2345"/>
      <c r="G730" s="2345"/>
      <c r="H730" s="2345"/>
      <c r="I730" s="2345"/>
    </row>
    <row r="731" spans="1:9" ht="15.75" customHeight="1">
      <c r="A731" s="2345"/>
      <c r="B731" s="2345"/>
      <c r="C731" s="2345"/>
      <c r="D731" s="2345"/>
      <c r="E731" s="2345"/>
      <c r="F731" s="2345"/>
      <c r="G731" s="2345"/>
      <c r="H731" s="2345"/>
      <c r="I731" s="2345"/>
    </row>
    <row r="732" spans="1:9" ht="15.75" customHeight="1">
      <c r="A732" s="2345"/>
      <c r="B732" s="2345"/>
      <c r="C732" s="2345"/>
      <c r="D732" s="2345"/>
      <c r="E732" s="2345"/>
      <c r="F732" s="2345"/>
      <c r="G732" s="2345"/>
      <c r="H732" s="2345"/>
      <c r="I732" s="2345"/>
    </row>
    <row r="733" spans="1:9" ht="15.75" customHeight="1">
      <c r="A733" s="2345"/>
      <c r="B733" s="2345"/>
      <c r="C733" s="2345"/>
      <c r="D733" s="2345"/>
      <c r="E733" s="2345"/>
      <c r="F733" s="2345"/>
      <c r="G733" s="2345"/>
      <c r="H733" s="2345"/>
      <c r="I733" s="2345"/>
    </row>
    <row r="734" spans="1:9" ht="15.75" customHeight="1">
      <c r="A734" s="2345"/>
      <c r="B734" s="2345"/>
      <c r="C734" s="2345"/>
      <c r="D734" s="2345"/>
      <c r="E734" s="2345"/>
      <c r="F734" s="2345"/>
      <c r="G734" s="2345"/>
      <c r="H734" s="2345"/>
      <c r="I734" s="2345"/>
    </row>
    <row r="735" spans="1:9" ht="15.75" customHeight="1">
      <c r="A735" s="2345"/>
      <c r="B735" s="2345"/>
      <c r="C735" s="2345"/>
      <c r="D735" s="2345"/>
      <c r="E735" s="2345"/>
      <c r="F735" s="2345"/>
      <c r="G735" s="2345"/>
      <c r="H735" s="2345"/>
      <c r="I735" s="2345"/>
    </row>
    <row r="736" spans="1:9" ht="15.75" customHeight="1">
      <c r="A736" s="2345"/>
      <c r="B736" s="2345"/>
      <c r="C736" s="2345"/>
      <c r="D736" s="2345"/>
      <c r="E736" s="2345"/>
      <c r="F736" s="2345"/>
      <c r="G736" s="2345"/>
      <c r="H736" s="2345"/>
      <c r="I736" s="2345"/>
    </row>
    <row r="737" spans="1:9" ht="15.75" customHeight="1">
      <c r="A737" s="2345"/>
      <c r="B737" s="2345"/>
      <c r="C737" s="2345"/>
      <c r="D737" s="2345"/>
      <c r="E737" s="2345"/>
      <c r="F737" s="2345"/>
      <c r="G737" s="2345"/>
      <c r="H737" s="2345"/>
      <c r="I737" s="2345"/>
    </row>
    <row r="738" spans="1:9" ht="15.75" customHeight="1">
      <c r="A738" s="2345"/>
      <c r="B738" s="2345"/>
      <c r="C738" s="2345"/>
      <c r="D738" s="2345"/>
      <c r="E738" s="2345"/>
      <c r="F738" s="2345"/>
      <c r="G738" s="2345"/>
      <c r="H738" s="2345"/>
      <c r="I738" s="2345"/>
    </row>
    <row r="739" spans="1:9" ht="15.75" customHeight="1">
      <c r="A739" s="2345"/>
      <c r="B739" s="2345"/>
      <c r="C739" s="2345"/>
      <c r="D739" s="2345"/>
      <c r="E739" s="2345"/>
      <c r="F739" s="2345"/>
      <c r="G739" s="2345"/>
      <c r="H739" s="2345"/>
      <c r="I739" s="2345"/>
    </row>
    <row r="740" spans="1:9" ht="15.75" customHeight="1">
      <c r="A740" s="2345"/>
      <c r="B740" s="2345"/>
      <c r="C740" s="2345"/>
      <c r="D740" s="2345"/>
      <c r="E740" s="2345"/>
      <c r="F740" s="2345"/>
      <c r="G740" s="2345"/>
      <c r="H740" s="2345"/>
      <c r="I740" s="2345"/>
    </row>
    <row r="741" spans="1:9" ht="15.75" customHeight="1">
      <c r="A741" s="2345"/>
      <c r="B741" s="2345"/>
      <c r="C741" s="2345"/>
      <c r="D741" s="2345"/>
      <c r="E741" s="2345"/>
      <c r="F741" s="2345"/>
      <c r="G741" s="2345"/>
      <c r="H741" s="2345"/>
      <c r="I741" s="2345"/>
    </row>
    <row r="742" spans="1:9" ht="15.75" customHeight="1">
      <c r="A742" s="2345"/>
      <c r="B742" s="2345"/>
      <c r="C742" s="2345"/>
      <c r="D742" s="2345"/>
      <c r="E742" s="2345"/>
      <c r="F742" s="2345"/>
      <c r="G742" s="2345"/>
      <c r="H742" s="2345"/>
      <c r="I742" s="2345"/>
    </row>
    <row r="743" spans="1:9" ht="15.75" customHeight="1">
      <c r="A743" s="2345"/>
      <c r="B743" s="2345"/>
      <c r="C743" s="2345"/>
      <c r="D743" s="2345"/>
      <c r="E743" s="2345"/>
      <c r="F743" s="2345"/>
      <c r="G743" s="2345"/>
      <c r="H743" s="2345"/>
      <c r="I743" s="2345"/>
    </row>
    <row r="744" spans="1:9" ht="15.75" customHeight="1">
      <c r="A744" s="2345"/>
      <c r="B744" s="2345"/>
      <c r="C744" s="2345"/>
      <c r="D744" s="2345"/>
      <c r="E744" s="2345"/>
      <c r="F744" s="2345"/>
      <c r="G744" s="2345"/>
      <c r="H744" s="2345"/>
      <c r="I744" s="2345"/>
    </row>
    <row r="745" spans="1:9" ht="15.75" customHeight="1">
      <c r="A745" s="2345"/>
      <c r="B745" s="2345"/>
      <c r="C745" s="2345"/>
      <c r="D745" s="2345"/>
      <c r="E745" s="2345"/>
      <c r="F745" s="2345"/>
      <c r="G745" s="2345"/>
      <c r="H745" s="2345"/>
      <c r="I745" s="2345"/>
    </row>
    <row r="746" spans="1:9" ht="15.75" customHeight="1">
      <c r="A746" s="2345"/>
      <c r="B746" s="2345"/>
      <c r="C746" s="2345"/>
      <c r="D746" s="2345"/>
      <c r="E746" s="2345"/>
      <c r="F746" s="2345"/>
      <c r="G746" s="2345"/>
      <c r="H746" s="2345"/>
      <c r="I746" s="2345"/>
    </row>
    <row r="747" spans="1:9" ht="15.75" customHeight="1">
      <c r="A747" s="2345"/>
      <c r="B747" s="2345"/>
      <c r="C747" s="2345"/>
      <c r="D747" s="2345"/>
      <c r="E747" s="2345"/>
      <c r="F747" s="2345"/>
      <c r="G747" s="2345"/>
      <c r="H747" s="2345"/>
      <c r="I747" s="2345"/>
    </row>
    <row r="748" spans="1:9" ht="15.75" customHeight="1">
      <c r="A748" s="2345"/>
      <c r="B748" s="2345"/>
      <c r="C748" s="2345"/>
      <c r="D748" s="2345"/>
      <c r="E748" s="2345"/>
      <c r="F748" s="2345"/>
      <c r="G748" s="2345"/>
      <c r="H748" s="2345"/>
      <c r="I748" s="2345"/>
    </row>
    <row r="749" spans="1:9" ht="15.75" customHeight="1">
      <c r="A749" s="2345"/>
      <c r="B749" s="2345"/>
      <c r="C749" s="2345"/>
      <c r="D749" s="2345"/>
      <c r="E749" s="2345"/>
      <c r="F749" s="2345"/>
      <c r="G749" s="2345"/>
      <c r="H749" s="2345"/>
      <c r="I749" s="2345"/>
    </row>
    <row r="750" spans="1:9" ht="15.75" customHeight="1">
      <c r="A750" s="2345"/>
      <c r="B750" s="2345"/>
      <c r="C750" s="2345"/>
      <c r="D750" s="2345"/>
      <c r="E750" s="2345"/>
      <c r="F750" s="2345"/>
      <c r="G750" s="2345"/>
      <c r="H750" s="2345"/>
      <c r="I750" s="2345"/>
    </row>
    <row r="751" spans="1:9" ht="15.75" customHeight="1">
      <c r="A751" s="2345"/>
      <c r="B751" s="2345"/>
      <c r="C751" s="2345"/>
      <c r="D751" s="2345"/>
      <c r="E751" s="2345"/>
      <c r="F751" s="2345"/>
      <c r="G751" s="2345"/>
      <c r="H751" s="2345"/>
      <c r="I751" s="2345"/>
    </row>
    <row r="752" spans="1:9" ht="15.75" customHeight="1">
      <c r="A752" s="2345"/>
      <c r="B752" s="2345"/>
      <c r="C752" s="2345"/>
      <c r="D752" s="2345"/>
      <c r="E752" s="2345"/>
      <c r="F752" s="2345"/>
      <c r="G752" s="2345"/>
      <c r="H752" s="2345"/>
      <c r="I752" s="2345"/>
    </row>
    <row r="753" spans="1:9" ht="15.75" customHeight="1">
      <c r="A753" s="2345"/>
      <c r="B753" s="2345"/>
      <c r="C753" s="2345"/>
      <c r="D753" s="2345"/>
      <c r="E753" s="2345"/>
      <c r="F753" s="2345"/>
      <c r="G753" s="2345"/>
      <c r="H753" s="2345"/>
      <c r="I753" s="2345"/>
    </row>
    <row r="754" spans="1:9" ht="15.75" customHeight="1">
      <c r="A754" s="2345"/>
      <c r="B754" s="2345"/>
      <c r="C754" s="2345"/>
      <c r="D754" s="2345"/>
      <c r="E754" s="2345"/>
      <c r="F754" s="2345"/>
      <c r="G754" s="2345"/>
      <c r="H754" s="2345"/>
      <c r="I754" s="2345"/>
    </row>
    <row r="755" spans="1:9" ht="15.75" customHeight="1">
      <c r="A755" s="2345"/>
      <c r="B755" s="2345"/>
      <c r="C755" s="2345"/>
      <c r="D755" s="2345"/>
      <c r="E755" s="2345"/>
      <c r="F755" s="2345"/>
      <c r="G755" s="2345"/>
      <c r="H755" s="2345"/>
      <c r="I755" s="2345"/>
    </row>
    <row r="756" spans="1:9" ht="15.75" customHeight="1">
      <c r="A756" s="2345"/>
      <c r="B756" s="2345"/>
      <c r="C756" s="2345"/>
      <c r="D756" s="2345"/>
      <c r="E756" s="2345"/>
      <c r="F756" s="2345"/>
      <c r="G756" s="2345"/>
      <c r="H756" s="2345"/>
      <c r="I756" s="2345"/>
    </row>
    <row r="757" spans="1:9" ht="15.75" customHeight="1">
      <c r="A757" s="2345"/>
      <c r="B757" s="2345"/>
      <c r="C757" s="2345"/>
      <c r="D757" s="2345"/>
      <c r="E757" s="2345"/>
      <c r="F757" s="2345"/>
      <c r="G757" s="2345"/>
      <c r="H757" s="2345"/>
      <c r="I757" s="2345"/>
    </row>
    <row r="758" spans="1:9" ht="15.75" customHeight="1">
      <c r="A758" s="2345"/>
      <c r="B758" s="2345"/>
      <c r="C758" s="2345"/>
      <c r="D758" s="2345"/>
      <c r="E758" s="2345"/>
      <c r="F758" s="2345"/>
      <c r="G758" s="2345"/>
      <c r="H758" s="2345"/>
      <c r="I758" s="2345"/>
    </row>
    <row r="759" spans="1:9" ht="15.75" customHeight="1">
      <c r="A759" s="2345"/>
      <c r="B759" s="2345"/>
      <c r="C759" s="2345"/>
      <c r="D759" s="2345"/>
      <c r="E759" s="2345"/>
      <c r="F759" s="2345"/>
      <c r="G759" s="2345"/>
      <c r="H759" s="2345"/>
      <c r="I759" s="2345"/>
    </row>
    <row r="760" spans="1:9" ht="15.75" customHeight="1">
      <c r="A760" s="2345"/>
      <c r="B760" s="2345"/>
      <c r="C760" s="2345"/>
      <c r="D760" s="2345"/>
      <c r="E760" s="2345"/>
      <c r="F760" s="2345"/>
      <c r="G760" s="2345"/>
      <c r="H760" s="2345"/>
      <c r="I760" s="2345"/>
    </row>
    <row r="761" spans="1:9" ht="15.75" customHeight="1">
      <c r="A761" s="2345"/>
      <c r="B761" s="2345"/>
      <c r="C761" s="2345"/>
      <c r="D761" s="2345"/>
      <c r="E761" s="2345"/>
      <c r="F761" s="2345"/>
      <c r="G761" s="2345"/>
      <c r="H761" s="2345"/>
      <c r="I761" s="2345"/>
    </row>
    <row r="762" spans="1:9" ht="15.75" customHeight="1">
      <c r="A762" s="2345"/>
      <c r="B762" s="2345"/>
      <c r="C762" s="2345"/>
      <c r="D762" s="2345"/>
      <c r="E762" s="2345"/>
      <c r="F762" s="2345"/>
      <c r="G762" s="2345"/>
      <c r="H762" s="2345"/>
      <c r="I762" s="2345"/>
    </row>
    <row r="763" spans="1:9" ht="15.75" customHeight="1">
      <c r="A763" s="2345"/>
      <c r="B763" s="2345"/>
      <c r="C763" s="2345"/>
      <c r="D763" s="2345"/>
      <c r="E763" s="2345"/>
      <c r="F763" s="2345"/>
      <c r="G763" s="2345"/>
      <c r="H763" s="2345"/>
      <c r="I763" s="2345"/>
    </row>
    <row r="764" spans="1:9" ht="15.75" customHeight="1">
      <c r="A764" s="2345"/>
      <c r="B764" s="2345"/>
      <c r="C764" s="2345"/>
      <c r="D764" s="2345"/>
      <c r="E764" s="2345"/>
      <c r="F764" s="2345"/>
      <c r="G764" s="2345"/>
      <c r="H764" s="2345"/>
      <c r="I764" s="2345"/>
    </row>
    <row r="765" spans="1:9" ht="15.75" customHeight="1">
      <c r="A765" s="2345"/>
      <c r="B765" s="2345"/>
      <c r="C765" s="2345"/>
      <c r="D765" s="2345"/>
      <c r="E765" s="2345"/>
      <c r="F765" s="2345"/>
      <c r="G765" s="2345"/>
      <c r="H765" s="2345"/>
      <c r="I765" s="2345"/>
    </row>
    <row r="766" spans="1:9" ht="15.75" customHeight="1">
      <c r="A766" s="2345"/>
      <c r="B766" s="2345"/>
      <c r="C766" s="2345"/>
      <c r="D766" s="2345"/>
      <c r="E766" s="2345"/>
      <c r="F766" s="2345"/>
      <c r="G766" s="2345"/>
      <c r="H766" s="2345"/>
      <c r="I766" s="2345"/>
    </row>
    <row r="767" spans="1:9" ht="15.75" customHeight="1">
      <c r="A767" s="2345"/>
      <c r="B767" s="2345"/>
      <c r="C767" s="2345"/>
      <c r="D767" s="2345"/>
      <c r="E767" s="2345"/>
      <c r="F767" s="2345"/>
      <c r="G767" s="2345"/>
      <c r="H767" s="2345"/>
      <c r="I767" s="2345"/>
    </row>
    <row r="768" spans="1:9" ht="15.75" customHeight="1">
      <c r="A768" s="2345"/>
      <c r="B768" s="2345"/>
      <c r="C768" s="2345"/>
      <c r="D768" s="2345"/>
      <c r="E768" s="2345"/>
      <c r="F768" s="2345"/>
      <c r="G768" s="2345"/>
      <c r="H768" s="2345"/>
      <c r="I768" s="2345"/>
    </row>
    <row r="769" spans="1:9" ht="15.75" customHeight="1">
      <c r="A769" s="2345"/>
      <c r="B769" s="2345"/>
      <c r="C769" s="2345"/>
      <c r="D769" s="2345"/>
      <c r="E769" s="2345"/>
      <c r="F769" s="2345"/>
      <c r="G769" s="2345"/>
      <c r="H769" s="2345"/>
      <c r="I769" s="2345"/>
    </row>
    <row r="770" spans="1:9" ht="15.75" customHeight="1">
      <c r="A770" s="2345"/>
      <c r="B770" s="2345"/>
      <c r="C770" s="2345"/>
      <c r="D770" s="2345"/>
      <c r="E770" s="2345"/>
      <c r="F770" s="2345"/>
      <c r="G770" s="2345"/>
      <c r="H770" s="2345"/>
      <c r="I770" s="2345"/>
    </row>
    <row r="771" spans="1:9" ht="15.75" customHeight="1">
      <c r="A771" s="2345"/>
      <c r="B771" s="2345"/>
      <c r="C771" s="2345"/>
      <c r="D771" s="2345"/>
      <c r="E771" s="2345"/>
      <c r="F771" s="2345"/>
      <c r="G771" s="2345"/>
      <c r="H771" s="2345"/>
      <c r="I771" s="2345"/>
    </row>
    <row r="772" spans="1:9" ht="15.75" customHeight="1">
      <c r="A772" s="2345"/>
      <c r="B772" s="2345"/>
      <c r="C772" s="2345"/>
      <c r="D772" s="2345"/>
      <c r="E772" s="2345"/>
      <c r="F772" s="2345"/>
      <c r="G772" s="2345"/>
      <c r="H772" s="2345"/>
      <c r="I772" s="2345"/>
    </row>
    <row r="773" spans="1:9" ht="15.75" customHeight="1">
      <c r="A773" s="2345"/>
      <c r="B773" s="2345"/>
      <c r="C773" s="2345"/>
      <c r="D773" s="2345"/>
      <c r="E773" s="2345"/>
      <c r="F773" s="2345"/>
      <c r="G773" s="2345"/>
      <c r="H773" s="2345"/>
      <c r="I773" s="2345"/>
    </row>
    <row r="774" spans="1:9" ht="15.75" customHeight="1">
      <c r="A774" s="2345"/>
      <c r="B774" s="2345"/>
      <c r="C774" s="2345"/>
      <c r="D774" s="2345"/>
      <c r="E774" s="2345"/>
      <c r="F774" s="2345"/>
      <c r="G774" s="2345"/>
      <c r="H774" s="2345"/>
      <c r="I774" s="2345"/>
    </row>
    <row r="775" spans="1:9" ht="15.75" customHeight="1">
      <c r="A775" s="2345"/>
      <c r="B775" s="2345"/>
      <c r="C775" s="2345"/>
      <c r="D775" s="2345"/>
      <c r="E775" s="2345"/>
      <c r="F775" s="2345"/>
      <c r="G775" s="2345"/>
      <c r="H775" s="2345"/>
      <c r="I775" s="2345"/>
    </row>
    <row r="776" spans="1:9" ht="15.75" customHeight="1">
      <c r="A776" s="2345"/>
      <c r="B776" s="2345"/>
      <c r="C776" s="2345"/>
      <c r="D776" s="2345"/>
      <c r="E776" s="2345"/>
      <c r="F776" s="2345"/>
      <c r="G776" s="2345"/>
      <c r="H776" s="2345"/>
      <c r="I776" s="2345"/>
    </row>
    <row r="777" spans="1:9" ht="15.75" customHeight="1">
      <c r="A777" s="2345"/>
      <c r="B777" s="2345"/>
      <c r="C777" s="2345"/>
      <c r="D777" s="2345"/>
      <c r="E777" s="2345"/>
      <c r="F777" s="2345"/>
      <c r="G777" s="2345"/>
      <c r="H777" s="2345"/>
      <c r="I777" s="2345"/>
    </row>
    <row r="778" spans="1:9" ht="15.75" customHeight="1">
      <c r="A778" s="2345"/>
      <c r="B778" s="2345"/>
      <c r="C778" s="2345"/>
      <c r="D778" s="2345"/>
      <c r="E778" s="2345"/>
      <c r="F778" s="2345"/>
      <c r="G778" s="2345"/>
      <c r="H778" s="2345"/>
      <c r="I778" s="2345"/>
    </row>
    <row r="779" spans="1:9" ht="15.75" customHeight="1">
      <c r="A779" s="2345"/>
      <c r="B779" s="2345"/>
      <c r="C779" s="2345"/>
      <c r="D779" s="2345"/>
      <c r="E779" s="2345"/>
      <c r="F779" s="2345"/>
      <c r="G779" s="2345"/>
      <c r="H779" s="2345"/>
      <c r="I779" s="2345"/>
    </row>
    <row r="780" spans="1:9" ht="15.75" customHeight="1">
      <c r="A780" s="2345"/>
      <c r="B780" s="2345"/>
      <c r="C780" s="2345"/>
      <c r="D780" s="2345"/>
      <c r="E780" s="2345"/>
      <c r="F780" s="2345"/>
      <c r="G780" s="2345"/>
      <c r="H780" s="2345"/>
      <c r="I780" s="2345"/>
    </row>
    <row r="781" spans="1:9" ht="15.75" customHeight="1">
      <c r="A781" s="2345"/>
      <c r="B781" s="2345"/>
      <c r="C781" s="2345"/>
      <c r="D781" s="2345"/>
      <c r="E781" s="2345"/>
      <c r="F781" s="2345"/>
      <c r="G781" s="2345"/>
      <c r="H781" s="2345"/>
      <c r="I781" s="2345"/>
    </row>
    <row r="782" spans="1:9" ht="15.75" customHeight="1">
      <c r="A782" s="2345"/>
      <c r="B782" s="2345"/>
      <c r="C782" s="2345"/>
      <c r="D782" s="2345"/>
      <c r="E782" s="2345"/>
      <c r="F782" s="2345"/>
      <c r="G782" s="2345"/>
      <c r="H782" s="2345"/>
      <c r="I782" s="2345"/>
    </row>
    <row r="783" spans="1:9" ht="15.75" customHeight="1">
      <c r="A783" s="2345"/>
      <c r="B783" s="2345"/>
      <c r="C783" s="2345"/>
      <c r="D783" s="2345"/>
      <c r="E783" s="2345"/>
      <c r="F783" s="2345"/>
      <c r="G783" s="2345"/>
      <c r="H783" s="2345"/>
      <c r="I783" s="2345"/>
    </row>
    <row r="784" spans="1:9" ht="15.75" customHeight="1">
      <c r="A784" s="2345"/>
      <c r="B784" s="2345"/>
      <c r="C784" s="2345"/>
      <c r="D784" s="2345"/>
      <c r="E784" s="2345"/>
      <c r="F784" s="2345"/>
      <c r="G784" s="2345"/>
      <c r="H784" s="2345"/>
      <c r="I784" s="2345"/>
    </row>
    <row r="785" spans="1:9" ht="15.75" customHeight="1">
      <c r="A785" s="2345"/>
      <c r="B785" s="2345"/>
      <c r="C785" s="2345"/>
      <c r="D785" s="2345"/>
      <c r="E785" s="2345"/>
      <c r="F785" s="2345"/>
      <c r="G785" s="2345"/>
      <c r="H785" s="2345"/>
      <c r="I785" s="2345"/>
    </row>
    <row r="786" spans="1:9" ht="15.75" customHeight="1">
      <c r="A786" s="2345"/>
      <c r="B786" s="2345"/>
      <c r="C786" s="2345"/>
      <c r="D786" s="2345"/>
      <c r="E786" s="2345"/>
      <c r="F786" s="2345"/>
      <c r="G786" s="2345"/>
      <c r="H786" s="2345"/>
      <c r="I786" s="2345"/>
    </row>
    <row r="787" spans="1:9" ht="15.75" customHeight="1">
      <c r="A787" s="2345"/>
      <c r="B787" s="2345"/>
      <c r="C787" s="2345"/>
      <c r="D787" s="2345"/>
      <c r="E787" s="2345"/>
      <c r="F787" s="2345"/>
      <c r="G787" s="2345"/>
      <c r="H787" s="2345"/>
      <c r="I787" s="2345"/>
    </row>
    <row r="788" spans="1:9" ht="15.75" customHeight="1">
      <c r="A788" s="2345"/>
      <c r="B788" s="2345"/>
      <c r="C788" s="2345"/>
      <c r="D788" s="2345"/>
      <c r="E788" s="2345"/>
      <c r="F788" s="2345"/>
      <c r="G788" s="2345"/>
      <c r="H788" s="2345"/>
      <c r="I788" s="2345"/>
    </row>
    <row r="789" spans="1:9" ht="15.75" customHeight="1">
      <c r="A789" s="2345"/>
      <c r="B789" s="2345"/>
      <c r="C789" s="2345"/>
      <c r="D789" s="2345"/>
      <c r="E789" s="2345"/>
      <c r="F789" s="2345"/>
      <c r="G789" s="2345"/>
      <c r="H789" s="2345"/>
      <c r="I789" s="2345"/>
    </row>
    <row r="790" spans="1:9" ht="15.75" customHeight="1">
      <c r="A790" s="2345"/>
      <c r="B790" s="2345"/>
      <c r="C790" s="2345"/>
      <c r="D790" s="2345"/>
      <c r="E790" s="2345"/>
      <c r="F790" s="2345"/>
      <c r="G790" s="2345"/>
      <c r="H790" s="2345"/>
      <c r="I790" s="2345"/>
    </row>
    <row r="791" spans="1:9" ht="15.75" customHeight="1">
      <c r="A791" s="2345"/>
      <c r="B791" s="2345"/>
      <c r="C791" s="2345"/>
      <c r="D791" s="2345"/>
      <c r="E791" s="2345"/>
      <c r="F791" s="2345"/>
      <c r="G791" s="2345"/>
      <c r="H791" s="2345"/>
      <c r="I791" s="2345"/>
    </row>
    <row r="792" spans="1:9" ht="15.75" customHeight="1">
      <c r="A792" s="2345"/>
      <c r="B792" s="2345"/>
      <c r="C792" s="2345"/>
      <c r="D792" s="2345"/>
      <c r="E792" s="2345"/>
      <c r="F792" s="2345"/>
      <c r="G792" s="2345"/>
      <c r="H792" s="2345"/>
      <c r="I792" s="2345"/>
    </row>
    <row r="793" spans="1:9" ht="15.75" customHeight="1">
      <c r="A793" s="2345"/>
      <c r="B793" s="2345"/>
      <c r="C793" s="2345"/>
      <c r="D793" s="2345"/>
      <c r="E793" s="2345"/>
      <c r="F793" s="2345"/>
      <c r="G793" s="2345"/>
      <c r="H793" s="2345"/>
      <c r="I793" s="2345"/>
    </row>
    <row r="794" spans="1:9" ht="15.75" customHeight="1">
      <c r="A794" s="2345"/>
      <c r="B794" s="2345"/>
      <c r="C794" s="2345"/>
      <c r="D794" s="2345"/>
      <c r="E794" s="2345"/>
      <c r="F794" s="2345"/>
      <c r="G794" s="2345"/>
      <c r="H794" s="2345"/>
      <c r="I794" s="2345"/>
    </row>
    <row r="795" spans="1:9" ht="15.75" customHeight="1">
      <c r="A795" s="2345"/>
      <c r="B795" s="2345"/>
      <c r="C795" s="2345"/>
      <c r="D795" s="2345"/>
      <c r="E795" s="2345"/>
      <c r="F795" s="2345"/>
      <c r="G795" s="2345"/>
      <c r="H795" s="2345"/>
      <c r="I795" s="2345"/>
    </row>
    <row r="796" spans="1:9" ht="15.75" customHeight="1">
      <c r="A796" s="2345"/>
      <c r="B796" s="2345"/>
      <c r="C796" s="2345"/>
      <c r="D796" s="2345"/>
      <c r="E796" s="2345"/>
      <c r="F796" s="2345"/>
      <c r="G796" s="2345"/>
      <c r="H796" s="2345"/>
      <c r="I796" s="2345"/>
    </row>
    <row r="797" spans="1:9" ht="15.75" customHeight="1">
      <c r="A797" s="2345"/>
      <c r="B797" s="2345"/>
      <c r="C797" s="2345"/>
      <c r="D797" s="2345"/>
      <c r="E797" s="2345"/>
      <c r="F797" s="2345"/>
      <c r="G797" s="2345"/>
      <c r="H797" s="2345"/>
      <c r="I797" s="2345"/>
    </row>
    <row r="798" spans="1:9" ht="15.75" customHeight="1">
      <c r="A798" s="2345"/>
      <c r="B798" s="2345"/>
      <c r="C798" s="2345"/>
      <c r="D798" s="2345"/>
      <c r="E798" s="2345"/>
      <c r="F798" s="2345"/>
      <c r="G798" s="2345"/>
      <c r="H798" s="2345"/>
      <c r="I798" s="2345"/>
    </row>
    <row r="799" spans="1:9" ht="15.75" customHeight="1">
      <c r="A799" s="2345"/>
      <c r="B799" s="2345"/>
      <c r="C799" s="2345"/>
      <c r="D799" s="2345"/>
      <c r="E799" s="2345"/>
      <c r="F799" s="2345"/>
      <c r="G799" s="2345"/>
      <c r="H799" s="2345"/>
      <c r="I799" s="2345"/>
    </row>
    <row r="800" spans="1:9" ht="15.75" customHeight="1">
      <c r="A800" s="2345"/>
      <c r="B800" s="2345"/>
      <c r="C800" s="2345"/>
      <c r="D800" s="2345"/>
      <c r="E800" s="2345"/>
      <c r="F800" s="2345"/>
      <c r="G800" s="2345"/>
      <c r="H800" s="2345"/>
      <c r="I800" s="2345"/>
    </row>
    <row r="801" spans="1:9" ht="15.75" customHeight="1">
      <c r="A801" s="2345"/>
      <c r="B801" s="2345"/>
      <c r="C801" s="2345"/>
      <c r="D801" s="2345"/>
      <c r="E801" s="2345"/>
      <c r="F801" s="2345"/>
      <c r="G801" s="2345"/>
      <c r="H801" s="2345"/>
      <c r="I801" s="2345"/>
    </row>
    <row r="802" spans="1:9" ht="15.75" customHeight="1">
      <c r="A802" s="2345"/>
      <c r="B802" s="2345"/>
      <c r="C802" s="2345"/>
      <c r="D802" s="2345"/>
      <c r="E802" s="2345"/>
      <c r="F802" s="2345"/>
      <c r="G802" s="2345"/>
      <c r="H802" s="2345"/>
      <c r="I802" s="2345"/>
    </row>
    <row r="803" spans="1:9" ht="15.75" customHeight="1">
      <c r="A803" s="2345"/>
      <c r="B803" s="2345"/>
      <c r="C803" s="2345"/>
      <c r="D803" s="2345"/>
      <c r="E803" s="2345"/>
      <c r="F803" s="2345"/>
      <c r="G803" s="2345"/>
      <c r="H803" s="2345"/>
      <c r="I803" s="2345"/>
    </row>
    <row r="804" spans="1:9" ht="15.75" customHeight="1">
      <c r="A804" s="2345"/>
      <c r="B804" s="2345"/>
      <c r="C804" s="2345"/>
      <c r="D804" s="2345"/>
      <c r="E804" s="2345"/>
      <c r="F804" s="2345"/>
      <c r="G804" s="2345"/>
      <c r="H804" s="2345"/>
      <c r="I804" s="2345"/>
    </row>
    <row r="805" spans="1:9" ht="15.75" customHeight="1">
      <c r="A805" s="2345"/>
      <c r="B805" s="2345"/>
      <c r="C805" s="2345"/>
      <c r="D805" s="2345"/>
      <c r="E805" s="2345"/>
      <c r="F805" s="2345"/>
      <c r="G805" s="2345"/>
      <c r="H805" s="2345"/>
      <c r="I805" s="2345"/>
    </row>
    <row r="806" spans="1:9" ht="15.75" customHeight="1">
      <c r="A806" s="2345"/>
      <c r="B806" s="2345"/>
      <c r="C806" s="2345"/>
      <c r="D806" s="2345"/>
      <c r="E806" s="2345"/>
      <c r="F806" s="2345"/>
      <c r="G806" s="2345"/>
      <c r="H806" s="2345"/>
      <c r="I806" s="2345"/>
    </row>
    <row r="807" spans="1:9" ht="15.75" customHeight="1">
      <c r="A807" s="2345"/>
      <c r="B807" s="2345"/>
      <c r="C807" s="2345"/>
      <c r="D807" s="2345"/>
      <c r="E807" s="2345"/>
      <c r="F807" s="2345"/>
      <c r="G807" s="2345"/>
      <c r="H807" s="2345"/>
      <c r="I807" s="2345"/>
    </row>
    <row r="808" spans="1:9" ht="15.75" customHeight="1">
      <c r="A808" s="2345"/>
      <c r="B808" s="2345"/>
      <c r="C808" s="2345"/>
      <c r="D808" s="2345"/>
      <c r="E808" s="2345"/>
      <c r="F808" s="2345"/>
      <c r="G808" s="2345"/>
      <c r="H808" s="2345"/>
      <c r="I808" s="2345"/>
    </row>
    <row r="809" spans="1:9" ht="15.75" customHeight="1">
      <c r="A809" s="2345"/>
      <c r="B809" s="2345"/>
      <c r="C809" s="2345"/>
      <c r="D809" s="2345"/>
      <c r="E809" s="2345"/>
      <c r="F809" s="2345"/>
      <c r="G809" s="2345"/>
      <c r="H809" s="2345"/>
      <c r="I809" s="2345"/>
    </row>
    <row r="810" spans="1:9" ht="15.75" customHeight="1">
      <c r="A810" s="2345"/>
      <c r="B810" s="2345"/>
      <c r="C810" s="2345"/>
      <c r="D810" s="2345"/>
      <c r="E810" s="2345"/>
      <c r="F810" s="2345"/>
      <c r="G810" s="2345"/>
      <c r="H810" s="2345"/>
      <c r="I810" s="2345"/>
    </row>
    <row r="811" spans="1:9" ht="15.75" customHeight="1">
      <c r="A811" s="2345"/>
      <c r="B811" s="2345"/>
      <c r="C811" s="2345"/>
      <c r="D811" s="2345"/>
      <c r="E811" s="2345"/>
      <c r="F811" s="2345"/>
      <c r="G811" s="2345"/>
      <c r="H811" s="2345"/>
      <c r="I811" s="2345"/>
    </row>
    <row r="812" spans="1:9" ht="15.75" customHeight="1">
      <c r="A812" s="2345"/>
      <c r="B812" s="2345"/>
      <c r="C812" s="2345"/>
      <c r="D812" s="2345"/>
      <c r="E812" s="2345"/>
      <c r="F812" s="2345"/>
      <c r="G812" s="2345"/>
      <c r="H812" s="2345"/>
      <c r="I812" s="2345"/>
    </row>
    <row r="813" spans="1:9" ht="15.75" customHeight="1">
      <c r="A813" s="2345"/>
      <c r="B813" s="2345"/>
      <c r="C813" s="2345"/>
      <c r="D813" s="2345"/>
      <c r="E813" s="2345"/>
      <c r="F813" s="2345"/>
      <c r="G813" s="2345"/>
      <c r="H813" s="2345"/>
      <c r="I813" s="2345"/>
    </row>
    <row r="814" spans="1:9" ht="15.75" customHeight="1">
      <c r="A814" s="2345"/>
      <c r="B814" s="2345"/>
      <c r="C814" s="2345"/>
      <c r="D814" s="2345"/>
      <c r="E814" s="2345"/>
      <c r="F814" s="2345"/>
      <c r="G814" s="2345"/>
      <c r="H814" s="2345"/>
      <c r="I814" s="2345"/>
    </row>
    <row r="815" spans="1:9" ht="15.75" customHeight="1">
      <c r="A815" s="2345"/>
      <c r="B815" s="2345"/>
      <c r="C815" s="2345"/>
      <c r="D815" s="2345"/>
      <c r="E815" s="2345"/>
      <c r="F815" s="2345"/>
      <c r="G815" s="2345"/>
      <c r="H815" s="2345"/>
      <c r="I815" s="2345"/>
    </row>
    <row r="816" spans="1:9" ht="15.75" customHeight="1">
      <c r="A816" s="2345"/>
      <c r="B816" s="2345"/>
      <c r="C816" s="2345"/>
      <c r="D816" s="2345"/>
      <c r="E816" s="2345"/>
      <c r="F816" s="2345"/>
      <c r="G816" s="2345"/>
      <c r="H816" s="2345"/>
      <c r="I816" s="2345"/>
    </row>
    <row r="817" spans="1:9" ht="15.75" customHeight="1">
      <c r="A817" s="2345"/>
      <c r="B817" s="2345"/>
      <c r="C817" s="2345"/>
      <c r="D817" s="2345"/>
      <c r="E817" s="2345"/>
      <c r="F817" s="2345"/>
      <c r="G817" s="2345"/>
      <c r="H817" s="2345"/>
      <c r="I817" s="2345"/>
    </row>
    <row r="818" spans="1:9" ht="15.75" customHeight="1">
      <c r="A818" s="2345"/>
      <c r="B818" s="2345"/>
      <c r="C818" s="2345"/>
      <c r="D818" s="2345"/>
      <c r="E818" s="2345"/>
      <c r="F818" s="2345"/>
      <c r="G818" s="2345"/>
      <c r="H818" s="2345"/>
      <c r="I818" s="2345"/>
    </row>
    <row r="819" spans="1:9" ht="15.75" customHeight="1">
      <c r="A819" s="2345"/>
      <c r="B819" s="2345"/>
      <c r="C819" s="2345"/>
      <c r="D819" s="2345"/>
      <c r="E819" s="2345"/>
      <c r="F819" s="2345"/>
      <c r="G819" s="2345"/>
      <c r="H819" s="2345"/>
      <c r="I819" s="2345"/>
    </row>
    <row r="820" spans="1:9" ht="15.75" customHeight="1">
      <c r="A820" s="2345"/>
      <c r="B820" s="2345"/>
      <c r="C820" s="2345"/>
      <c r="D820" s="2345"/>
      <c r="E820" s="2345"/>
      <c r="F820" s="2345"/>
      <c r="G820" s="2345"/>
      <c r="H820" s="2345"/>
      <c r="I820" s="2345"/>
    </row>
    <row r="821" spans="1:9" ht="15.75" customHeight="1">
      <c r="A821" s="2345"/>
      <c r="B821" s="2345"/>
      <c r="C821" s="2345"/>
      <c r="D821" s="2345"/>
      <c r="E821" s="2345"/>
      <c r="F821" s="2345"/>
      <c r="G821" s="2345"/>
      <c r="H821" s="2345"/>
      <c r="I821" s="2345"/>
    </row>
    <row r="822" spans="1:9" ht="15.75" customHeight="1">
      <c r="A822" s="2345"/>
      <c r="B822" s="2345"/>
      <c r="C822" s="2345"/>
      <c r="D822" s="2345"/>
      <c r="E822" s="2345"/>
      <c r="F822" s="2345"/>
      <c r="G822" s="2345"/>
      <c r="H822" s="2345"/>
      <c r="I822" s="2345"/>
    </row>
    <row r="823" spans="1:9" ht="15.75" customHeight="1">
      <c r="A823" s="2345"/>
      <c r="B823" s="2345"/>
      <c r="C823" s="2345"/>
      <c r="D823" s="2345"/>
      <c r="E823" s="2345"/>
      <c r="F823" s="2345"/>
      <c r="G823" s="2345"/>
      <c r="H823" s="2345"/>
      <c r="I823" s="2345"/>
    </row>
    <row r="824" spans="1:9" ht="15.75" customHeight="1">
      <c r="A824" s="2345"/>
      <c r="B824" s="2345"/>
      <c r="C824" s="2345"/>
      <c r="D824" s="2345"/>
      <c r="E824" s="2345"/>
      <c r="F824" s="2345"/>
      <c r="G824" s="2345"/>
      <c r="H824" s="2345"/>
      <c r="I824" s="2345"/>
    </row>
    <row r="825" spans="1:9" ht="15.75" customHeight="1">
      <c r="A825" s="2345"/>
      <c r="B825" s="2345"/>
      <c r="C825" s="2345"/>
      <c r="D825" s="2345"/>
      <c r="E825" s="2345"/>
      <c r="F825" s="2345"/>
      <c r="G825" s="2345"/>
      <c r="H825" s="2345"/>
      <c r="I825" s="2345"/>
    </row>
    <row r="826" spans="1:9" ht="15.75" customHeight="1">
      <c r="A826" s="2345"/>
      <c r="B826" s="2345"/>
      <c r="C826" s="2345"/>
      <c r="D826" s="2345"/>
      <c r="E826" s="2345"/>
      <c r="F826" s="2345"/>
      <c r="G826" s="2345"/>
      <c r="H826" s="2345"/>
      <c r="I826" s="2345"/>
    </row>
    <row r="827" spans="1:9" ht="15.75" customHeight="1">
      <c r="A827" s="2345"/>
      <c r="B827" s="2345"/>
      <c r="C827" s="2345"/>
      <c r="D827" s="2345"/>
      <c r="E827" s="2345"/>
      <c r="F827" s="2345"/>
      <c r="G827" s="2345"/>
      <c r="H827" s="2345"/>
      <c r="I827" s="2345"/>
    </row>
    <row r="828" spans="1:9" ht="15.75" customHeight="1">
      <c r="A828" s="2345"/>
      <c r="B828" s="2345"/>
      <c r="C828" s="2345"/>
      <c r="D828" s="2345"/>
      <c r="E828" s="2345"/>
      <c r="F828" s="2345"/>
      <c r="G828" s="2345"/>
      <c r="H828" s="2345"/>
      <c r="I828" s="2345"/>
    </row>
    <row r="829" spans="1:9" ht="15.75" customHeight="1">
      <c r="A829" s="2345"/>
      <c r="B829" s="2345"/>
      <c r="C829" s="2345"/>
      <c r="D829" s="2345"/>
      <c r="E829" s="2345"/>
      <c r="F829" s="2345"/>
      <c r="G829" s="2345"/>
      <c r="H829" s="2345"/>
      <c r="I829" s="2345"/>
    </row>
    <row r="830" spans="1:9" ht="15.75" customHeight="1">
      <c r="A830" s="2345"/>
      <c r="B830" s="2345"/>
      <c r="C830" s="2345"/>
      <c r="D830" s="2345"/>
      <c r="E830" s="2345"/>
      <c r="F830" s="2345"/>
      <c r="G830" s="2345"/>
      <c r="H830" s="2345"/>
      <c r="I830" s="2345"/>
    </row>
    <row r="831" spans="1:9" ht="15.75" customHeight="1">
      <c r="A831" s="2345"/>
      <c r="B831" s="2345"/>
      <c r="C831" s="2345"/>
      <c r="D831" s="2345"/>
      <c r="E831" s="2345"/>
      <c r="F831" s="2345"/>
      <c r="G831" s="2345"/>
      <c r="H831" s="2345"/>
      <c r="I831" s="2345"/>
    </row>
    <row r="832" spans="1:9" ht="15.75" customHeight="1">
      <c r="A832" s="2345"/>
      <c r="B832" s="2345"/>
      <c r="C832" s="2345"/>
      <c r="D832" s="2345"/>
      <c r="E832" s="2345"/>
      <c r="F832" s="2345"/>
      <c r="G832" s="2345"/>
      <c r="H832" s="2345"/>
      <c r="I832" s="2345"/>
    </row>
    <row r="833" spans="1:9" ht="15.75" customHeight="1">
      <c r="A833" s="2345"/>
      <c r="B833" s="2345"/>
      <c r="C833" s="2345"/>
      <c r="D833" s="2345"/>
      <c r="E833" s="2345"/>
      <c r="F833" s="2345"/>
      <c r="G833" s="2345"/>
      <c r="H833" s="2345"/>
      <c r="I833" s="2345"/>
    </row>
    <row r="834" spans="1:9" ht="15.75" customHeight="1">
      <c r="A834" s="2345"/>
      <c r="B834" s="2345"/>
      <c r="C834" s="2345"/>
      <c r="D834" s="2345"/>
      <c r="E834" s="2345"/>
      <c r="F834" s="2345"/>
      <c r="G834" s="2345"/>
      <c r="H834" s="2345"/>
      <c r="I834" s="2345"/>
    </row>
    <row r="835" spans="1:9" ht="15.75" customHeight="1">
      <c r="A835" s="2345"/>
      <c r="B835" s="2345"/>
      <c r="C835" s="2345"/>
      <c r="D835" s="2345"/>
      <c r="E835" s="2345"/>
      <c r="F835" s="2345"/>
      <c r="G835" s="2345"/>
      <c r="H835" s="2345"/>
      <c r="I835" s="2345"/>
    </row>
    <row r="836" spans="1:9" ht="15.75" customHeight="1">
      <c r="A836" s="2345"/>
      <c r="B836" s="2345"/>
      <c r="C836" s="2345"/>
      <c r="D836" s="2345"/>
      <c r="E836" s="2345"/>
      <c r="F836" s="2345"/>
      <c r="G836" s="2345"/>
      <c r="H836" s="2345"/>
      <c r="I836" s="2345"/>
    </row>
    <row r="837" spans="1:9" ht="15.75" customHeight="1">
      <c r="A837" s="2345"/>
      <c r="B837" s="2345"/>
      <c r="C837" s="2345"/>
      <c r="D837" s="2345"/>
      <c r="E837" s="2345"/>
      <c r="F837" s="2345"/>
      <c r="G837" s="2345"/>
      <c r="H837" s="2345"/>
      <c r="I837" s="2345"/>
    </row>
    <row r="838" spans="1:9" ht="15.75" customHeight="1">
      <c r="A838" s="2345"/>
      <c r="B838" s="2345"/>
      <c r="C838" s="2345"/>
      <c r="D838" s="2345"/>
      <c r="E838" s="2345"/>
      <c r="F838" s="2345"/>
      <c r="G838" s="2345"/>
      <c r="H838" s="2345"/>
      <c r="I838" s="2345"/>
    </row>
    <row r="839" spans="1:9" ht="15.75" customHeight="1">
      <c r="A839" s="2345"/>
      <c r="B839" s="2345"/>
      <c r="C839" s="2345"/>
      <c r="D839" s="2345"/>
      <c r="E839" s="2345"/>
      <c r="F839" s="2345"/>
      <c r="G839" s="2345"/>
      <c r="H839" s="2345"/>
      <c r="I839" s="2345"/>
    </row>
    <row r="840" spans="1:9" ht="15.75" customHeight="1">
      <c r="A840" s="2345"/>
      <c r="B840" s="2345"/>
      <c r="C840" s="2345"/>
      <c r="D840" s="2345"/>
      <c r="E840" s="2345"/>
      <c r="F840" s="2345"/>
      <c r="G840" s="2345"/>
      <c r="H840" s="2345"/>
      <c r="I840" s="2345"/>
    </row>
    <row r="841" spans="1:9" ht="15.75" customHeight="1">
      <c r="A841" s="2345"/>
      <c r="B841" s="2345"/>
      <c r="C841" s="2345"/>
      <c r="D841" s="2345"/>
      <c r="E841" s="2345"/>
      <c r="F841" s="2345"/>
      <c r="G841" s="2345"/>
      <c r="H841" s="2345"/>
      <c r="I841" s="2345"/>
    </row>
    <row r="842" spans="1:9" ht="15.75" customHeight="1">
      <c r="A842" s="2345"/>
      <c r="B842" s="2345"/>
      <c r="C842" s="2345"/>
      <c r="D842" s="2345"/>
      <c r="E842" s="2345"/>
      <c r="F842" s="2345"/>
      <c r="G842" s="2345"/>
      <c r="H842" s="2345"/>
      <c r="I842" s="2345"/>
    </row>
    <row r="843" spans="1:9" ht="15.75" customHeight="1">
      <c r="A843" s="2345"/>
      <c r="B843" s="2345"/>
      <c r="C843" s="2345"/>
      <c r="D843" s="2345"/>
      <c r="E843" s="2345"/>
      <c r="F843" s="2345"/>
      <c r="G843" s="2345"/>
      <c r="H843" s="2345"/>
      <c r="I843" s="2345"/>
    </row>
    <row r="844" spans="1:9" ht="15.75" customHeight="1">
      <c r="A844" s="2345"/>
      <c r="B844" s="2345"/>
      <c r="C844" s="2345"/>
      <c r="D844" s="2345"/>
      <c r="E844" s="2345"/>
      <c r="F844" s="2345"/>
      <c r="G844" s="2345"/>
      <c r="H844" s="2345"/>
      <c r="I844" s="2345"/>
    </row>
    <row r="845" spans="1:9" ht="15.75" customHeight="1">
      <c r="A845" s="2345"/>
      <c r="B845" s="2345"/>
      <c r="C845" s="2345"/>
      <c r="D845" s="2345"/>
      <c r="E845" s="2345"/>
      <c r="F845" s="2345"/>
      <c r="G845" s="2345"/>
      <c r="H845" s="2345"/>
      <c r="I845" s="2345"/>
    </row>
    <row r="846" spans="1:9" ht="15.75" customHeight="1">
      <c r="A846" s="2345"/>
      <c r="B846" s="2345"/>
      <c r="C846" s="2345"/>
      <c r="D846" s="2345"/>
      <c r="E846" s="2345"/>
      <c r="F846" s="2345"/>
      <c r="G846" s="2345"/>
      <c r="H846" s="2345"/>
      <c r="I846" s="2345"/>
    </row>
    <row r="847" spans="1:9" ht="15.75" customHeight="1">
      <c r="A847" s="2345"/>
      <c r="B847" s="2345"/>
      <c r="C847" s="2345"/>
      <c r="D847" s="2345"/>
      <c r="E847" s="2345"/>
      <c r="F847" s="2345"/>
      <c r="G847" s="2345"/>
      <c r="H847" s="2345"/>
      <c r="I847" s="2345"/>
    </row>
    <row r="848" spans="1:9" ht="15.75" customHeight="1">
      <c r="A848" s="2345"/>
      <c r="B848" s="2345"/>
      <c r="C848" s="2345"/>
      <c r="D848" s="2345"/>
      <c r="E848" s="2345"/>
      <c r="F848" s="2345"/>
      <c r="G848" s="2345"/>
      <c r="H848" s="2345"/>
      <c r="I848" s="2345"/>
    </row>
    <row r="849" spans="1:9" ht="15.75" customHeight="1">
      <c r="A849" s="2345"/>
      <c r="B849" s="2345"/>
      <c r="C849" s="2345"/>
      <c r="D849" s="2345"/>
      <c r="E849" s="2345"/>
      <c r="F849" s="2345"/>
      <c r="G849" s="2345"/>
      <c r="H849" s="2345"/>
      <c r="I849" s="2345"/>
    </row>
    <row r="850" spans="1:9" ht="15.75" customHeight="1">
      <c r="A850" s="2345"/>
      <c r="B850" s="2345"/>
      <c r="C850" s="2345"/>
      <c r="D850" s="2345"/>
      <c r="E850" s="2345"/>
      <c r="F850" s="2345"/>
      <c r="G850" s="2345"/>
      <c r="H850" s="2345"/>
      <c r="I850" s="2345"/>
    </row>
    <row r="851" spans="1:9" ht="15.75" customHeight="1">
      <c r="A851" s="2345"/>
      <c r="B851" s="2345"/>
      <c r="C851" s="2345"/>
      <c r="D851" s="2345"/>
      <c r="E851" s="2345"/>
      <c r="F851" s="2345"/>
      <c r="G851" s="2345"/>
      <c r="H851" s="2345"/>
      <c r="I851" s="2345"/>
    </row>
    <row r="852" spans="1:9" ht="15.75" customHeight="1">
      <c r="A852" s="2345"/>
      <c r="B852" s="2345"/>
      <c r="C852" s="2345"/>
      <c r="D852" s="2345"/>
      <c r="E852" s="2345"/>
      <c r="F852" s="2345"/>
      <c r="G852" s="2345"/>
      <c r="H852" s="2345"/>
      <c r="I852" s="2345"/>
    </row>
    <row r="853" spans="1:9" ht="15.75" customHeight="1">
      <c r="A853" s="2345"/>
      <c r="B853" s="2345"/>
      <c r="C853" s="2345"/>
      <c r="D853" s="2345"/>
      <c r="E853" s="2345"/>
      <c r="F853" s="2345"/>
      <c r="G853" s="2345"/>
      <c r="H853" s="2345"/>
      <c r="I853" s="2345"/>
    </row>
    <row r="854" spans="1:9" ht="15.75" customHeight="1">
      <c r="A854" s="2345"/>
      <c r="B854" s="2345"/>
      <c r="C854" s="2345"/>
      <c r="D854" s="2345"/>
      <c r="E854" s="2345"/>
      <c r="F854" s="2345"/>
      <c r="G854" s="2345"/>
      <c r="H854" s="2345"/>
      <c r="I854" s="2345"/>
    </row>
    <row r="855" spans="1:9" ht="15.75" customHeight="1">
      <c r="A855" s="2345"/>
      <c r="B855" s="2345"/>
      <c r="C855" s="2345"/>
      <c r="D855" s="2345"/>
      <c r="E855" s="2345"/>
      <c r="F855" s="2345"/>
      <c r="G855" s="2345"/>
      <c r="H855" s="2345"/>
      <c r="I855" s="2345"/>
    </row>
    <row r="856" spans="1:9" ht="15.75" customHeight="1">
      <c r="A856" s="2345"/>
      <c r="B856" s="2345"/>
      <c r="C856" s="2345"/>
      <c r="D856" s="2345"/>
      <c r="E856" s="2345"/>
      <c r="F856" s="2345"/>
      <c r="G856" s="2345"/>
      <c r="H856" s="2345"/>
      <c r="I856" s="2345"/>
    </row>
    <row r="857" spans="1:9" ht="15.75" customHeight="1">
      <c r="A857" s="2345"/>
      <c r="B857" s="2345"/>
      <c r="C857" s="2345"/>
      <c r="D857" s="2345"/>
      <c r="E857" s="2345"/>
      <c r="F857" s="2345"/>
      <c r="G857" s="2345"/>
      <c r="H857" s="2345"/>
      <c r="I857" s="2345"/>
    </row>
    <row r="858" spans="1:9" ht="15.75" customHeight="1">
      <c r="A858" s="2345"/>
      <c r="B858" s="2345"/>
      <c r="C858" s="2345"/>
      <c r="D858" s="2345"/>
      <c r="E858" s="2345"/>
      <c r="F858" s="2345"/>
      <c r="G858" s="2345"/>
      <c r="H858" s="2345"/>
      <c r="I858" s="2345"/>
    </row>
    <row r="859" spans="1:9" ht="15.75" customHeight="1">
      <c r="A859" s="2345"/>
      <c r="B859" s="2345"/>
      <c r="C859" s="2345"/>
      <c r="D859" s="2345"/>
      <c r="E859" s="2345"/>
      <c r="F859" s="2345"/>
      <c r="G859" s="2345"/>
      <c r="H859" s="2345"/>
      <c r="I859" s="2345"/>
    </row>
    <row r="860" spans="1:9" ht="15.75" customHeight="1">
      <c r="A860" s="2345"/>
      <c r="B860" s="2345"/>
      <c r="C860" s="2345"/>
      <c r="D860" s="2345"/>
      <c r="E860" s="2345"/>
      <c r="F860" s="2345"/>
      <c r="G860" s="2345"/>
      <c r="H860" s="2345"/>
      <c r="I860" s="2345"/>
    </row>
    <row r="861" spans="1:9" ht="15.75" customHeight="1">
      <c r="A861" s="2345"/>
      <c r="B861" s="2345"/>
      <c r="C861" s="2345"/>
      <c r="D861" s="2345"/>
      <c r="E861" s="2345"/>
      <c r="F861" s="2345"/>
      <c r="G861" s="2345"/>
      <c r="H861" s="2345"/>
      <c r="I861" s="2345"/>
    </row>
    <row r="862" spans="1:9" ht="15.75" customHeight="1">
      <c r="A862" s="2345"/>
      <c r="B862" s="2345"/>
      <c r="C862" s="2345"/>
      <c r="D862" s="2345"/>
      <c r="E862" s="2345"/>
      <c r="F862" s="2345"/>
      <c r="G862" s="2345"/>
      <c r="H862" s="2345"/>
      <c r="I862" s="2345"/>
    </row>
    <row r="863" spans="1:9" ht="15.75" customHeight="1">
      <c r="A863" s="2345"/>
      <c r="B863" s="2345"/>
      <c r="C863" s="2345"/>
      <c r="D863" s="2345"/>
      <c r="E863" s="2345"/>
      <c r="F863" s="2345"/>
      <c r="G863" s="2345"/>
      <c r="H863" s="2345"/>
      <c r="I863" s="2345"/>
    </row>
    <row r="864" spans="1:9" ht="15.75" customHeight="1">
      <c r="A864" s="2345"/>
      <c r="B864" s="2345"/>
      <c r="C864" s="2345"/>
      <c r="D864" s="2345"/>
      <c r="E864" s="2345"/>
      <c r="F864" s="2345"/>
      <c r="G864" s="2345"/>
      <c r="H864" s="2345"/>
      <c r="I864" s="2345"/>
    </row>
    <row r="865" spans="1:9" ht="15.75" customHeight="1">
      <c r="A865" s="2345"/>
      <c r="B865" s="2345"/>
      <c r="C865" s="2345"/>
      <c r="D865" s="2345"/>
      <c r="E865" s="2345"/>
      <c r="F865" s="2345"/>
      <c r="G865" s="2345"/>
      <c r="H865" s="2345"/>
      <c r="I865" s="2345"/>
    </row>
    <row r="866" spans="1:9" ht="15.75" customHeight="1">
      <c r="A866" s="2345"/>
      <c r="B866" s="2345"/>
      <c r="C866" s="2345"/>
      <c r="D866" s="2345"/>
      <c r="E866" s="2345"/>
      <c r="F866" s="2345"/>
      <c r="G866" s="2345"/>
      <c r="H866" s="2345"/>
      <c r="I866" s="2345"/>
    </row>
    <row r="867" spans="1:9" ht="15.75" customHeight="1">
      <c r="A867" s="2345"/>
      <c r="B867" s="2345"/>
      <c r="C867" s="2345"/>
      <c r="D867" s="2345"/>
      <c r="E867" s="2345"/>
      <c r="F867" s="2345"/>
      <c r="G867" s="2345"/>
      <c r="H867" s="2345"/>
      <c r="I867" s="2345"/>
    </row>
    <row r="868" spans="1:9" ht="15.75" customHeight="1">
      <c r="A868" s="2345"/>
      <c r="B868" s="2345"/>
      <c r="C868" s="2345"/>
      <c r="D868" s="2345"/>
      <c r="E868" s="2345"/>
      <c r="F868" s="2345"/>
      <c r="G868" s="2345"/>
      <c r="H868" s="2345"/>
      <c r="I868" s="2345"/>
    </row>
    <row r="869" spans="1:9" ht="15.75" customHeight="1">
      <c r="A869" s="2345"/>
      <c r="B869" s="2345"/>
      <c r="C869" s="2345"/>
      <c r="D869" s="2345"/>
      <c r="E869" s="2345"/>
      <c r="F869" s="2345"/>
      <c r="G869" s="2345"/>
      <c r="H869" s="2345"/>
      <c r="I869" s="2345"/>
    </row>
    <row r="870" spans="1:9" ht="15.75" customHeight="1">
      <c r="A870" s="2345"/>
      <c r="B870" s="2345"/>
      <c r="C870" s="2345"/>
      <c r="D870" s="2345"/>
      <c r="E870" s="2345"/>
      <c r="F870" s="2345"/>
      <c r="G870" s="2345"/>
      <c r="H870" s="2345"/>
      <c r="I870" s="2345"/>
    </row>
    <row r="871" spans="1:9" ht="15.75" customHeight="1">
      <c r="A871" s="2345"/>
      <c r="B871" s="2345"/>
      <c r="C871" s="2345"/>
      <c r="D871" s="2345"/>
      <c r="E871" s="2345"/>
      <c r="F871" s="2345"/>
      <c r="G871" s="2345"/>
      <c r="H871" s="2345"/>
      <c r="I871" s="2345"/>
    </row>
    <row r="872" spans="1:9" ht="15.75" customHeight="1">
      <c r="A872" s="2345"/>
      <c r="B872" s="2345"/>
      <c r="C872" s="2345"/>
      <c r="D872" s="2345"/>
      <c r="E872" s="2345"/>
      <c r="F872" s="2345"/>
      <c r="G872" s="2345"/>
      <c r="H872" s="2345"/>
      <c r="I872" s="2345"/>
    </row>
    <row r="873" spans="1:9" ht="15.75" customHeight="1">
      <c r="A873" s="2345"/>
      <c r="B873" s="2345"/>
      <c r="C873" s="2345"/>
      <c r="D873" s="2345"/>
      <c r="E873" s="2345"/>
      <c r="F873" s="2345"/>
      <c r="G873" s="2345"/>
      <c r="H873" s="2345"/>
      <c r="I873" s="2345"/>
    </row>
    <row r="874" spans="1:9" ht="15.75" customHeight="1">
      <c r="A874" s="2345"/>
      <c r="B874" s="2345"/>
      <c r="C874" s="2345"/>
      <c r="D874" s="2345"/>
      <c r="E874" s="2345"/>
      <c r="F874" s="2345"/>
      <c r="G874" s="2345"/>
      <c r="H874" s="2345"/>
      <c r="I874" s="2345"/>
    </row>
    <row r="875" spans="1:9" ht="15.75" customHeight="1">
      <c r="A875" s="2345"/>
      <c r="B875" s="2345"/>
      <c r="C875" s="2345"/>
      <c r="D875" s="2345"/>
      <c r="E875" s="2345"/>
      <c r="F875" s="2345"/>
      <c r="G875" s="2345"/>
      <c r="H875" s="2345"/>
      <c r="I875" s="2345"/>
    </row>
    <row r="876" spans="1:9" ht="15.75" customHeight="1">
      <c r="A876" s="2345"/>
      <c r="B876" s="2345"/>
      <c r="C876" s="2345"/>
      <c r="D876" s="2345"/>
      <c r="E876" s="2345"/>
      <c r="F876" s="2345"/>
      <c r="G876" s="2345"/>
      <c r="H876" s="2345"/>
      <c r="I876" s="2345"/>
    </row>
    <row r="877" spans="1:9" ht="15.75" customHeight="1">
      <c r="A877" s="2345"/>
      <c r="B877" s="2345"/>
      <c r="C877" s="2345"/>
      <c r="D877" s="2345"/>
      <c r="E877" s="2345"/>
      <c r="F877" s="2345"/>
      <c r="G877" s="2345"/>
      <c r="H877" s="2345"/>
      <c r="I877" s="2345"/>
    </row>
    <row r="878" spans="1:9" ht="15.75" customHeight="1">
      <c r="A878" s="2345"/>
      <c r="B878" s="2345"/>
      <c r="C878" s="2345"/>
      <c r="D878" s="2345"/>
      <c r="E878" s="2345"/>
      <c r="F878" s="2345"/>
      <c r="G878" s="2345"/>
      <c r="H878" s="2345"/>
      <c r="I878" s="2345"/>
    </row>
    <row r="879" spans="1:9" ht="15.75" customHeight="1">
      <c r="A879" s="2345"/>
      <c r="B879" s="2345"/>
      <c r="C879" s="2345"/>
      <c r="D879" s="2345"/>
      <c r="E879" s="2345"/>
      <c r="F879" s="2345"/>
      <c r="G879" s="2345"/>
      <c r="H879" s="2345"/>
      <c r="I879" s="2345"/>
    </row>
    <row r="880" spans="1:9" ht="15.75" customHeight="1">
      <c r="A880" s="2345"/>
      <c r="B880" s="2345"/>
      <c r="C880" s="2345"/>
      <c r="D880" s="2345"/>
      <c r="E880" s="2345"/>
      <c r="F880" s="2345"/>
      <c r="G880" s="2345"/>
      <c r="H880" s="2345"/>
      <c r="I880" s="2345"/>
    </row>
    <row r="881" spans="1:9" ht="15.75" customHeight="1">
      <c r="A881" s="2345"/>
      <c r="B881" s="2345"/>
      <c r="C881" s="2345"/>
      <c r="D881" s="2345"/>
      <c r="E881" s="2345"/>
      <c r="F881" s="2345"/>
      <c r="G881" s="2345"/>
      <c r="H881" s="2345"/>
      <c r="I881" s="2345"/>
    </row>
    <row r="882" spans="1:9" ht="15.75" customHeight="1">
      <c r="A882" s="2345"/>
      <c r="B882" s="2345"/>
      <c r="C882" s="2345"/>
      <c r="D882" s="2345"/>
      <c r="E882" s="2345"/>
      <c r="F882" s="2345"/>
      <c r="G882" s="2345"/>
      <c r="H882" s="2345"/>
      <c r="I882" s="2345"/>
    </row>
    <row r="883" spans="1:9" ht="15.75" customHeight="1">
      <c r="A883" s="2345"/>
      <c r="B883" s="2345"/>
      <c r="C883" s="2345"/>
      <c r="D883" s="2345"/>
      <c r="E883" s="2345"/>
      <c r="F883" s="2345"/>
      <c r="G883" s="2345"/>
      <c r="H883" s="2345"/>
      <c r="I883" s="2345"/>
    </row>
    <row r="884" spans="1:9" ht="15.75" customHeight="1">
      <c r="A884" s="2345"/>
      <c r="B884" s="2345"/>
      <c r="C884" s="2345"/>
      <c r="D884" s="2345"/>
      <c r="E884" s="2345"/>
      <c r="F884" s="2345"/>
      <c r="G884" s="2345"/>
      <c r="H884" s="2345"/>
      <c r="I884" s="2345"/>
    </row>
    <row r="885" spans="1:9" ht="15.75" customHeight="1">
      <c r="A885" s="2345"/>
      <c r="B885" s="2345"/>
      <c r="C885" s="2345"/>
      <c r="D885" s="2345"/>
      <c r="E885" s="2345"/>
      <c r="F885" s="2345"/>
      <c r="G885" s="2345"/>
      <c r="H885" s="2345"/>
      <c r="I885" s="2345"/>
    </row>
    <row r="886" spans="1:9" ht="15.75" customHeight="1">
      <c r="A886" s="2345"/>
      <c r="B886" s="2345"/>
      <c r="C886" s="2345"/>
      <c r="D886" s="2345"/>
      <c r="E886" s="2345"/>
      <c r="F886" s="2345"/>
      <c r="G886" s="2345"/>
      <c r="H886" s="2345"/>
      <c r="I886" s="2345"/>
    </row>
    <row r="887" spans="1:9" ht="15.75" customHeight="1">
      <c r="A887" s="2345"/>
      <c r="B887" s="2345"/>
      <c r="C887" s="2345"/>
      <c r="D887" s="2345"/>
      <c r="E887" s="2345"/>
      <c r="F887" s="2345"/>
      <c r="G887" s="2345"/>
      <c r="H887" s="2345"/>
      <c r="I887" s="2345"/>
    </row>
    <row r="888" spans="1:9" ht="15.75" customHeight="1">
      <c r="A888" s="2345"/>
      <c r="B888" s="2345"/>
      <c r="C888" s="2345"/>
      <c r="D888" s="2345"/>
      <c r="E888" s="2345"/>
      <c r="F888" s="2345"/>
      <c r="G888" s="2345"/>
      <c r="H888" s="2345"/>
      <c r="I888" s="2345"/>
    </row>
    <row r="889" spans="1:9" ht="15.75" customHeight="1">
      <c r="A889" s="2345"/>
      <c r="B889" s="2345"/>
      <c r="C889" s="2345"/>
      <c r="D889" s="2345"/>
      <c r="E889" s="2345"/>
      <c r="F889" s="2345"/>
      <c r="G889" s="2345"/>
      <c r="H889" s="2345"/>
      <c r="I889" s="2345"/>
    </row>
    <row r="890" spans="1:9" ht="15.75" customHeight="1">
      <c r="A890" s="2345"/>
      <c r="B890" s="2345"/>
      <c r="C890" s="2345"/>
      <c r="D890" s="2345"/>
      <c r="E890" s="2345"/>
      <c r="F890" s="2345"/>
      <c r="G890" s="2345"/>
      <c r="H890" s="2345"/>
      <c r="I890" s="2345"/>
    </row>
    <row r="891" spans="1:9" ht="15.75" customHeight="1">
      <c r="A891" s="2345"/>
      <c r="B891" s="2345"/>
      <c r="C891" s="2345"/>
      <c r="D891" s="2345"/>
      <c r="E891" s="2345"/>
      <c r="F891" s="2345"/>
      <c r="G891" s="2345"/>
      <c r="H891" s="2345"/>
      <c r="I891" s="2345"/>
    </row>
    <row r="892" spans="1:9" ht="15.75" customHeight="1">
      <c r="A892" s="2345"/>
      <c r="B892" s="2345"/>
      <c r="C892" s="2345"/>
      <c r="D892" s="2345"/>
      <c r="E892" s="2345"/>
      <c r="F892" s="2345"/>
      <c r="G892" s="2345"/>
      <c r="H892" s="2345"/>
      <c r="I892" s="2345"/>
    </row>
    <row r="893" spans="1:9" ht="15.75" customHeight="1">
      <c r="A893" s="2345"/>
      <c r="B893" s="2345"/>
      <c r="C893" s="2345"/>
      <c r="D893" s="2345"/>
      <c r="E893" s="2345"/>
      <c r="F893" s="2345"/>
      <c r="G893" s="2345"/>
      <c r="H893" s="2345"/>
      <c r="I893" s="2345"/>
    </row>
    <row r="894" spans="1:9" ht="15.75" customHeight="1">
      <c r="A894" s="2345"/>
      <c r="B894" s="2345"/>
      <c r="C894" s="2345"/>
      <c r="D894" s="2345"/>
      <c r="E894" s="2345"/>
      <c r="F894" s="2345"/>
      <c r="G894" s="2345"/>
      <c r="H894" s="2345"/>
      <c r="I894" s="2345"/>
    </row>
    <row r="895" spans="1:9" ht="15.75" customHeight="1">
      <c r="A895" s="2345"/>
      <c r="B895" s="2345"/>
      <c r="C895" s="2345"/>
      <c r="D895" s="2345"/>
      <c r="E895" s="2345"/>
      <c r="F895" s="2345"/>
      <c r="G895" s="2345"/>
      <c r="H895" s="2345"/>
      <c r="I895" s="2345"/>
    </row>
    <row r="896" spans="1:9" ht="15.75" customHeight="1">
      <c r="A896" s="2345"/>
      <c r="B896" s="2345"/>
      <c r="C896" s="2345"/>
      <c r="D896" s="2345"/>
      <c r="E896" s="2345"/>
      <c r="F896" s="2345"/>
      <c r="G896" s="2345"/>
      <c r="H896" s="2345"/>
      <c r="I896" s="2345"/>
    </row>
    <row r="897" spans="1:9" ht="15.75" customHeight="1">
      <c r="A897" s="2345"/>
      <c r="B897" s="2345"/>
      <c r="C897" s="2345"/>
      <c r="D897" s="2345"/>
      <c r="E897" s="2345"/>
      <c r="F897" s="2345"/>
      <c r="G897" s="2345"/>
      <c r="H897" s="2345"/>
      <c r="I897" s="2345"/>
    </row>
    <row r="898" spans="1:9" ht="15.75" customHeight="1">
      <c r="A898" s="2345"/>
      <c r="B898" s="2345"/>
      <c r="C898" s="2345"/>
      <c r="D898" s="2345"/>
      <c r="E898" s="2345"/>
      <c r="F898" s="2345"/>
      <c r="G898" s="2345"/>
      <c r="H898" s="2345"/>
      <c r="I898" s="2345"/>
    </row>
    <row r="899" spans="1:9" ht="15.75" customHeight="1">
      <c r="A899" s="2345"/>
      <c r="B899" s="2345"/>
      <c r="C899" s="2345"/>
      <c r="D899" s="2345"/>
      <c r="E899" s="2345"/>
      <c r="F899" s="2345"/>
      <c r="G899" s="2345"/>
      <c r="H899" s="2345"/>
      <c r="I899" s="2345"/>
    </row>
    <row r="900" spans="1:9" ht="15.75" customHeight="1">
      <c r="A900" s="2345"/>
      <c r="B900" s="2345"/>
      <c r="C900" s="2345"/>
      <c r="D900" s="2345"/>
      <c r="E900" s="2345"/>
      <c r="F900" s="2345"/>
      <c r="G900" s="2345"/>
      <c r="H900" s="2345"/>
      <c r="I900" s="2345"/>
    </row>
    <row r="901" spans="1:9" ht="15.75" customHeight="1">
      <c r="A901" s="2345"/>
      <c r="B901" s="2345"/>
      <c r="C901" s="2345"/>
      <c r="D901" s="2345"/>
      <c r="E901" s="2345"/>
      <c r="F901" s="2345"/>
      <c r="G901" s="2345"/>
      <c r="H901" s="2345"/>
      <c r="I901" s="2345"/>
    </row>
    <row r="902" spans="1:9" ht="15.75" customHeight="1">
      <c r="A902" s="2345"/>
      <c r="B902" s="2345"/>
      <c r="C902" s="2345"/>
      <c r="D902" s="2345"/>
      <c r="E902" s="2345"/>
      <c r="F902" s="2345"/>
      <c r="G902" s="2345"/>
      <c r="H902" s="2345"/>
      <c r="I902" s="2345"/>
    </row>
    <row r="903" spans="1:9" ht="15.75" customHeight="1">
      <c r="A903" s="2345"/>
      <c r="B903" s="2345"/>
      <c r="C903" s="2345"/>
      <c r="D903" s="2345"/>
      <c r="E903" s="2345"/>
      <c r="F903" s="2345"/>
      <c r="G903" s="2345"/>
      <c r="H903" s="2345"/>
      <c r="I903" s="2345"/>
    </row>
    <row r="904" spans="1:9" ht="15.75" customHeight="1">
      <c r="A904" s="2345"/>
      <c r="B904" s="2345"/>
      <c r="C904" s="2345"/>
      <c r="D904" s="2345"/>
      <c r="E904" s="2345"/>
      <c r="F904" s="2345"/>
      <c r="G904" s="2345"/>
      <c r="H904" s="2345"/>
      <c r="I904" s="2345"/>
    </row>
    <row r="905" spans="1:9" ht="15.75" customHeight="1">
      <c r="A905" s="2345"/>
      <c r="B905" s="2345"/>
      <c r="C905" s="2345"/>
      <c r="D905" s="2345"/>
      <c r="E905" s="2345"/>
      <c r="F905" s="2345"/>
      <c r="G905" s="2345"/>
      <c r="H905" s="2345"/>
      <c r="I905" s="2345"/>
    </row>
    <row r="906" spans="1:9" ht="15.75" customHeight="1">
      <c r="A906" s="2345"/>
      <c r="B906" s="2345"/>
      <c r="C906" s="2345"/>
      <c r="D906" s="2345"/>
      <c r="E906" s="2345"/>
      <c r="F906" s="2345"/>
      <c r="G906" s="2345"/>
      <c r="H906" s="2345"/>
      <c r="I906" s="2345"/>
    </row>
    <row r="907" spans="1:9" ht="15.75" customHeight="1">
      <c r="A907" s="2345"/>
      <c r="B907" s="2345"/>
      <c r="C907" s="2345"/>
      <c r="D907" s="2345"/>
      <c r="E907" s="2345"/>
      <c r="F907" s="2345"/>
      <c r="G907" s="2345"/>
      <c r="H907" s="2345"/>
      <c r="I907" s="2345"/>
    </row>
    <row r="908" spans="1:9" ht="15.75" customHeight="1">
      <c r="A908" s="2345"/>
      <c r="B908" s="2345"/>
      <c r="C908" s="2345"/>
      <c r="D908" s="2345"/>
      <c r="E908" s="2345"/>
      <c r="F908" s="2345"/>
      <c r="G908" s="2345"/>
      <c r="H908" s="2345"/>
      <c r="I908" s="2345"/>
    </row>
    <row r="909" spans="1:9" ht="15.75" customHeight="1">
      <c r="A909" s="2345"/>
      <c r="B909" s="2345"/>
      <c r="C909" s="2345"/>
      <c r="D909" s="2345"/>
      <c r="E909" s="2345"/>
      <c r="F909" s="2345"/>
      <c r="G909" s="2345"/>
      <c r="H909" s="2345"/>
      <c r="I909" s="2345"/>
    </row>
    <row r="910" spans="1:9" ht="15.75" customHeight="1">
      <c r="A910" s="2345"/>
      <c r="B910" s="2345"/>
      <c r="C910" s="2345"/>
      <c r="D910" s="2345"/>
      <c r="E910" s="2345"/>
      <c r="F910" s="2345"/>
      <c r="G910" s="2345"/>
      <c r="H910" s="2345"/>
      <c r="I910" s="2345"/>
    </row>
    <row r="911" spans="1:9" ht="15.75" customHeight="1">
      <c r="A911" s="2345"/>
      <c r="B911" s="2345"/>
      <c r="C911" s="2345"/>
      <c r="D911" s="2345"/>
      <c r="E911" s="2345"/>
      <c r="F911" s="2345"/>
      <c r="G911" s="2345"/>
      <c r="H911" s="2345"/>
      <c r="I911" s="2345"/>
    </row>
    <row r="912" spans="1:9" ht="15.75" customHeight="1">
      <c r="A912" s="2345"/>
      <c r="B912" s="2345"/>
      <c r="C912" s="2345"/>
      <c r="D912" s="2345"/>
      <c r="E912" s="2345"/>
      <c r="F912" s="2345"/>
      <c r="G912" s="2345"/>
      <c r="H912" s="2345"/>
      <c r="I912" s="2345"/>
    </row>
    <row r="913" spans="1:9" ht="15.75" customHeight="1">
      <c r="A913" s="2345"/>
      <c r="B913" s="2345"/>
      <c r="C913" s="2345"/>
      <c r="D913" s="2345"/>
      <c r="E913" s="2345"/>
      <c r="F913" s="2345"/>
      <c r="G913" s="2345"/>
      <c r="H913" s="2345"/>
      <c r="I913" s="2345"/>
    </row>
    <row r="914" spans="1:9" ht="15.75" customHeight="1">
      <c r="A914" s="2345"/>
      <c r="B914" s="2345"/>
      <c r="C914" s="2345"/>
      <c r="D914" s="2345"/>
      <c r="E914" s="2345"/>
      <c r="F914" s="2345"/>
      <c r="G914" s="2345"/>
      <c r="H914" s="2345"/>
      <c r="I914" s="2345"/>
    </row>
    <row r="915" spans="1:9" ht="15.75" customHeight="1">
      <c r="A915" s="2345"/>
      <c r="B915" s="2345"/>
      <c r="C915" s="2345"/>
      <c r="D915" s="2345"/>
      <c r="E915" s="2345"/>
      <c r="F915" s="2345"/>
      <c r="G915" s="2345"/>
      <c r="H915" s="2345"/>
      <c r="I915" s="2345"/>
    </row>
    <row r="916" spans="1:9" ht="15.75" customHeight="1">
      <c r="A916" s="2345"/>
      <c r="B916" s="2345"/>
      <c r="C916" s="2345"/>
      <c r="D916" s="2345"/>
      <c r="E916" s="2345"/>
      <c r="F916" s="2345"/>
      <c r="G916" s="2345"/>
      <c r="H916" s="2345"/>
      <c r="I916" s="2345"/>
    </row>
    <row r="917" spans="1:9" ht="15.75" customHeight="1">
      <c r="A917" s="2345"/>
      <c r="B917" s="2345"/>
      <c r="C917" s="2345"/>
      <c r="D917" s="2345"/>
      <c r="E917" s="2345"/>
      <c r="F917" s="2345"/>
      <c r="G917" s="2345"/>
      <c r="H917" s="2345"/>
      <c r="I917" s="2345"/>
    </row>
    <row r="918" spans="1:9" ht="15.75" customHeight="1">
      <c r="A918" s="2345"/>
      <c r="B918" s="2345"/>
      <c r="C918" s="2345"/>
      <c r="D918" s="2345"/>
      <c r="E918" s="2345"/>
      <c r="F918" s="2345"/>
      <c r="G918" s="2345"/>
      <c r="H918" s="2345"/>
      <c r="I918" s="2345"/>
    </row>
    <row r="919" spans="1:9" ht="15.75" customHeight="1">
      <c r="A919" s="2345"/>
      <c r="B919" s="2345"/>
      <c r="C919" s="2345"/>
      <c r="D919" s="2345"/>
      <c r="E919" s="2345"/>
      <c r="F919" s="2345"/>
      <c r="G919" s="2345"/>
      <c r="H919" s="2345"/>
      <c r="I919" s="2345"/>
    </row>
    <row r="920" spans="1:9" ht="15.75" customHeight="1">
      <c r="A920" s="2345"/>
      <c r="B920" s="2345"/>
      <c r="C920" s="2345"/>
      <c r="D920" s="2345"/>
      <c r="E920" s="2345"/>
      <c r="F920" s="2345"/>
      <c r="G920" s="2345"/>
      <c r="H920" s="2345"/>
      <c r="I920" s="2345"/>
    </row>
    <row r="921" spans="1:9" ht="15.75" customHeight="1">
      <c r="A921" s="2345"/>
      <c r="B921" s="2345"/>
      <c r="C921" s="2345"/>
      <c r="D921" s="2345"/>
      <c r="E921" s="2345"/>
      <c r="F921" s="2345"/>
      <c r="G921" s="2345"/>
      <c r="H921" s="2345"/>
      <c r="I921" s="2345"/>
    </row>
    <row r="922" spans="1:9" ht="15.75" customHeight="1">
      <c r="A922" s="2345"/>
      <c r="B922" s="2345"/>
      <c r="C922" s="2345"/>
      <c r="D922" s="2345"/>
      <c r="E922" s="2345"/>
      <c r="F922" s="2345"/>
      <c r="G922" s="2345"/>
      <c r="H922" s="2345"/>
      <c r="I922" s="2345"/>
    </row>
    <row r="923" spans="1:9" ht="15.75" customHeight="1">
      <c r="A923" s="2345"/>
      <c r="B923" s="2345"/>
      <c r="C923" s="2345"/>
      <c r="D923" s="2345"/>
      <c r="E923" s="2345"/>
      <c r="F923" s="2345"/>
      <c r="G923" s="2345"/>
      <c r="H923" s="2345"/>
      <c r="I923" s="2345"/>
    </row>
    <row r="924" spans="1:9" ht="15.75" customHeight="1">
      <c r="A924" s="2345"/>
      <c r="B924" s="2345"/>
      <c r="C924" s="2345"/>
      <c r="D924" s="2345"/>
      <c r="E924" s="2345"/>
      <c r="F924" s="2345"/>
      <c r="G924" s="2345"/>
      <c r="H924" s="2345"/>
      <c r="I924" s="2345"/>
    </row>
    <row r="925" spans="1:9" ht="15.75" customHeight="1">
      <c r="A925" s="2345"/>
      <c r="B925" s="2345"/>
      <c r="C925" s="2345"/>
      <c r="D925" s="2345"/>
      <c r="E925" s="2345"/>
      <c r="F925" s="2345"/>
      <c r="G925" s="2345"/>
      <c r="H925" s="2345"/>
      <c r="I925" s="2345"/>
    </row>
    <row r="926" spans="1:9" ht="15.75" customHeight="1">
      <c r="A926" s="2345"/>
      <c r="B926" s="2345"/>
      <c r="C926" s="2345"/>
      <c r="D926" s="2345"/>
      <c r="E926" s="2345"/>
      <c r="F926" s="2345"/>
      <c r="G926" s="2345"/>
      <c r="H926" s="2345"/>
      <c r="I926" s="2345"/>
    </row>
    <row r="927" spans="1:9" ht="15.75" customHeight="1">
      <c r="A927" s="2345"/>
      <c r="B927" s="2345"/>
      <c r="C927" s="2345"/>
      <c r="D927" s="2345"/>
      <c r="E927" s="2345"/>
      <c r="F927" s="2345"/>
      <c r="G927" s="2345"/>
      <c r="H927" s="2345"/>
      <c r="I927" s="2345"/>
    </row>
    <row r="928" spans="1:9" ht="15.75" customHeight="1">
      <c r="A928" s="2345"/>
      <c r="B928" s="2345"/>
      <c r="C928" s="2345"/>
      <c r="D928" s="2345"/>
      <c r="E928" s="2345"/>
      <c r="F928" s="2345"/>
      <c r="G928" s="2345"/>
      <c r="H928" s="2345"/>
      <c r="I928" s="2345"/>
    </row>
    <row r="929" spans="1:9" ht="15.75" customHeight="1">
      <c r="A929" s="2345"/>
      <c r="B929" s="2345"/>
      <c r="C929" s="2345"/>
      <c r="D929" s="2345"/>
      <c r="E929" s="2345"/>
      <c r="F929" s="2345"/>
      <c r="G929" s="2345"/>
      <c r="H929" s="2345"/>
      <c r="I929" s="2345"/>
    </row>
    <row r="930" spans="1:9" ht="15.75" customHeight="1">
      <c r="A930" s="2345"/>
      <c r="B930" s="2345"/>
      <c r="C930" s="2345"/>
      <c r="D930" s="2345"/>
      <c r="E930" s="2345"/>
      <c r="F930" s="2345"/>
      <c r="G930" s="2345"/>
      <c r="H930" s="2345"/>
      <c r="I930" s="2345"/>
    </row>
    <row r="931" spans="1:9" ht="15.75" customHeight="1">
      <c r="A931" s="2345"/>
      <c r="B931" s="2345"/>
      <c r="C931" s="2345"/>
      <c r="D931" s="2345"/>
      <c r="E931" s="2345"/>
      <c r="F931" s="2345"/>
      <c r="G931" s="2345"/>
      <c r="H931" s="2345"/>
      <c r="I931" s="2345"/>
    </row>
    <row r="932" spans="1:9" ht="15.75" customHeight="1">
      <c r="A932" s="2345"/>
      <c r="B932" s="2345"/>
      <c r="C932" s="2345"/>
      <c r="D932" s="2345"/>
      <c r="E932" s="2345"/>
      <c r="F932" s="2345"/>
      <c r="G932" s="2345"/>
      <c r="H932" s="2345"/>
      <c r="I932" s="2345"/>
    </row>
    <row r="933" spans="1:9" ht="15.75" customHeight="1">
      <c r="A933" s="2345"/>
      <c r="B933" s="2345"/>
      <c r="C933" s="2345"/>
      <c r="D933" s="2345"/>
      <c r="E933" s="2345"/>
      <c r="F933" s="2345"/>
      <c r="G933" s="2345"/>
      <c r="H933" s="2345"/>
      <c r="I933" s="2345"/>
    </row>
    <row r="934" spans="1:9" ht="15.75" customHeight="1">
      <c r="A934" s="2345"/>
      <c r="B934" s="2345"/>
      <c r="C934" s="2345"/>
      <c r="D934" s="2345"/>
      <c r="E934" s="2345"/>
      <c r="F934" s="2345"/>
      <c r="G934" s="2345"/>
      <c r="H934" s="2345"/>
      <c r="I934" s="2345"/>
    </row>
    <row r="935" spans="1:9" ht="15.75" customHeight="1">
      <c r="A935" s="2345"/>
      <c r="B935" s="2345"/>
      <c r="C935" s="2345"/>
      <c r="D935" s="2345"/>
      <c r="E935" s="2345"/>
      <c r="F935" s="2345"/>
      <c r="G935" s="2345"/>
      <c r="H935" s="2345"/>
      <c r="I935" s="2345"/>
    </row>
    <row r="936" spans="1:9" ht="15.75" customHeight="1">
      <c r="A936" s="2345"/>
      <c r="B936" s="2345"/>
      <c r="C936" s="2345"/>
      <c r="D936" s="2345"/>
      <c r="E936" s="2345"/>
      <c r="F936" s="2345"/>
      <c r="G936" s="2345"/>
      <c r="H936" s="2345"/>
      <c r="I936" s="2345"/>
    </row>
    <row r="937" spans="1:9" ht="15.75" customHeight="1">
      <c r="A937" s="2345"/>
      <c r="B937" s="2345"/>
      <c r="C937" s="2345"/>
      <c r="D937" s="2345"/>
      <c r="E937" s="2345"/>
      <c r="F937" s="2345"/>
      <c r="G937" s="2345"/>
      <c r="H937" s="2345"/>
      <c r="I937" s="2345"/>
    </row>
    <row r="938" spans="1:9" ht="15.75" customHeight="1">
      <c r="A938" s="2345"/>
      <c r="B938" s="2345"/>
      <c r="C938" s="2345"/>
      <c r="D938" s="2345"/>
      <c r="E938" s="2345"/>
      <c r="F938" s="2345"/>
      <c r="G938" s="2345"/>
      <c r="H938" s="2345"/>
      <c r="I938" s="2345"/>
    </row>
    <row r="939" spans="1:9" ht="15.75" customHeight="1">
      <c r="A939" s="2345"/>
      <c r="B939" s="2345"/>
      <c r="C939" s="2345"/>
      <c r="D939" s="2345"/>
      <c r="E939" s="2345"/>
      <c r="F939" s="2345"/>
      <c r="G939" s="2345"/>
      <c r="H939" s="2345"/>
      <c r="I939" s="2345"/>
    </row>
    <row r="940" spans="1:9" ht="15.75" customHeight="1">
      <c r="A940" s="2345"/>
      <c r="B940" s="2345"/>
      <c r="C940" s="2345"/>
      <c r="D940" s="2345"/>
      <c r="E940" s="2345"/>
      <c r="F940" s="2345"/>
      <c r="G940" s="2345"/>
      <c r="H940" s="2345"/>
      <c r="I940" s="2345"/>
    </row>
    <row r="941" spans="1:9" ht="15.75" customHeight="1">
      <c r="A941" s="2345"/>
      <c r="B941" s="2345"/>
      <c r="C941" s="2345"/>
      <c r="D941" s="2345"/>
      <c r="E941" s="2345"/>
      <c r="F941" s="2345"/>
      <c r="G941" s="2345"/>
      <c r="H941" s="2345"/>
      <c r="I941" s="2345"/>
    </row>
    <row r="942" spans="1:9" ht="15.75" customHeight="1">
      <c r="A942" s="2345"/>
      <c r="B942" s="2345"/>
      <c r="C942" s="2345"/>
      <c r="D942" s="2345"/>
      <c r="E942" s="2345"/>
      <c r="F942" s="2345"/>
      <c r="G942" s="2345"/>
      <c r="H942" s="2345"/>
      <c r="I942" s="2345"/>
    </row>
    <row r="943" spans="1:9" ht="15.75" customHeight="1">
      <c r="A943" s="2345"/>
      <c r="B943" s="2345"/>
      <c r="C943" s="2345"/>
      <c r="D943" s="2345"/>
      <c r="E943" s="2345"/>
      <c r="F943" s="2345"/>
      <c r="G943" s="2345"/>
      <c r="H943" s="2345"/>
      <c r="I943" s="2345"/>
    </row>
    <row r="944" spans="1:9" ht="15.75" customHeight="1">
      <c r="A944" s="2345"/>
      <c r="B944" s="2345"/>
      <c r="C944" s="2345"/>
      <c r="D944" s="2345"/>
      <c r="E944" s="2345"/>
      <c r="F944" s="2345"/>
      <c r="G944" s="2345"/>
      <c r="H944" s="2345"/>
      <c r="I944" s="2345"/>
    </row>
    <row r="945" spans="1:9" ht="15.75" customHeight="1">
      <c r="A945" s="2345"/>
      <c r="B945" s="2345"/>
      <c r="C945" s="2345"/>
      <c r="D945" s="2345"/>
      <c r="E945" s="2345"/>
      <c r="F945" s="2345"/>
      <c r="G945" s="2345"/>
      <c r="H945" s="2345"/>
      <c r="I945" s="2345"/>
    </row>
    <row r="946" spans="1:9" ht="15.75" customHeight="1">
      <c r="A946" s="2345"/>
      <c r="B946" s="2345"/>
      <c r="C946" s="2345"/>
      <c r="D946" s="2345"/>
      <c r="E946" s="2345"/>
      <c r="F946" s="2345"/>
      <c r="G946" s="2345"/>
      <c r="H946" s="2345"/>
      <c r="I946" s="2345"/>
    </row>
    <row r="947" spans="1:9" ht="15.75" customHeight="1">
      <c r="A947" s="2345"/>
      <c r="B947" s="2345"/>
      <c r="C947" s="2345"/>
      <c r="D947" s="2345"/>
      <c r="E947" s="2345"/>
      <c r="F947" s="2345"/>
      <c r="G947" s="2345"/>
      <c r="H947" s="2345"/>
      <c r="I947" s="2345"/>
    </row>
    <row r="948" spans="1:9" ht="15.75" customHeight="1">
      <c r="A948" s="2345"/>
      <c r="B948" s="2345"/>
      <c r="C948" s="2345"/>
      <c r="D948" s="2345"/>
      <c r="E948" s="2345"/>
      <c r="F948" s="2345"/>
      <c r="G948" s="2345"/>
      <c r="H948" s="2345"/>
      <c r="I948" s="2345"/>
    </row>
    <row r="949" spans="1:9" ht="15.75" customHeight="1">
      <c r="A949" s="2345"/>
      <c r="B949" s="2345"/>
      <c r="C949" s="2345"/>
      <c r="D949" s="2345"/>
      <c r="E949" s="2345"/>
      <c r="F949" s="2345"/>
      <c r="G949" s="2345"/>
      <c r="H949" s="2345"/>
      <c r="I949" s="2345"/>
    </row>
    <row r="950" spans="1:9" ht="15.75" customHeight="1">
      <c r="A950" s="2345"/>
      <c r="B950" s="2345"/>
      <c r="C950" s="2345"/>
      <c r="D950" s="2345"/>
      <c r="E950" s="2345"/>
      <c r="F950" s="2345"/>
      <c r="G950" s="2345"/>
      <c r="H950" s="2345"/>
      <c r="I950" s="2345"/>
    </row>
    <row r="951" spans="1:9" ht="15.75" customHeight="1">
      <c r="A951" s="2345"/>
      <c r="B951" s="2345"/>
      <c r="C951" s="2345"/>
      <c r="D951" s="2345"/>
      <c r="E951" s="2345"/>
      <c r="F951" s="2345"/>
      <c r="G951" s="2345"/>
      <c r="H951" s="2345"/>
      <c r="I951" s="2345"/>
    </row>
    <row r="952" spans="1:9" ht="15.75" customHeight="1">
      <c r="A952" s="2345"/>
      <c r="B952" s="2345"/>
      <c r="C952" s="2345"/>
      <c r="D952" s="2345"/>
      <c r="E952" s="2345"/>
      <c r="F952" s="2345"/>
      <c r="G952" s="2345"/>
      <c r="H952" s="2345"/>
      <c r="I952" s="2345"/>
    </row>
    <row r="953" spans="1:9" ht="15.75" customHeight="1">
      <c r="A953" s="2345"/>
      <c r="B953" s="2345"/>
      <c r="C953" s="2345"/>
      <c r="D953" s="2345"/>
      <c r="E953" s="2345"/>
      <c r="F953" s="2345"/>
      <c r="G953" s="2345"/>
      <c r="H953" s="2345"/>
      <c r="I953" s="2345"/>
    </row>
    <row r="954" spans="1:9" ht="15.75" customHeight="1">
      <c r="A954" s="2345"/>
      <c r="B954" s="2345"/>
      <c r="C954" s="2345"/>
      <c r="D954" s="2345"/>
      <c r="E954" s="2345"/>
      <c r="F954" s="2345"/>
      <c r="G954" s="2345"/>
      <c r="H954" s="2345"/>
      <c r="I954" s="2345"/>
    </row>
    <row r="955" spans="1:9" ht="15.75" customHeight="1">
      <c r="A955" s="2345"/>
      <c r="B955" s="2345"/>
      <c r="C955" s="2345"/>
      <c r="D955" s="2345"/>
      <c r="E955" s="2345"/>
      <c r="F955" s="2345"/>
      <c r="G955" s="2345"/>
      <c r="H955" s="2345"/>
      <c r="I955" s="2345"/>
    </row>
    <row r="956" spans="1:9" ht="15.75" customHeight="1">
      <c r="A956" s="2345"/>
      <c r="B956" s="2345"/>
      <c r="C956" s="2345"/>
      <c r="D956" s="2345"/>
      <c r="E956" s="2345"/>
      <c r="F956" s="2345"/>
      <c r="G956" s="2345"/>
      <c r="H956" s="2345"/>
      <c r="I956" s="2345"/>
    </row>
    <row r="957" spans="1:9" ht="15.75" customHeight="1">
      <c r="A957" s="2345"/>
      <c r="B957" s="2345"/>
      <c r="C957" s="2345"/>
      <c r="D957" s="2345"/>
      <c r="E957" s="2345"/>
      <c r="F957" s="2345"/>
      <c r="G957" s="2345"/>
      <c r="H957" s="2345"/>
      <c r="I957" s="2345"/>
    </row>
    <row r="958" spans="1:9" ht="15.75" customHeight="1">
      <c r="A958" s="2345"/>
      <c r="B958" s="2345"/>
      <c r="C958" s="2345"/>
      <c r="D958" s="2345"/>
      <c r="E958" s="2345"/>
      <c r="F958" s="2345"/>
      <c r="G958" s="2345"/>
      <c r="H958" s="2345"/>
      <c r="I958" s="2345"/>
    </row>
    <row r="959" spans="1:9" ht="15.75" customHeight="1">
      <c r="A959" s="2345"/>
      <c r="B959" s="2345"/>
      <c r="C959" s="2345"/>
      <c r="D959" s="2345"/>
      <c r="E959" s="2345"/>
      <c r="F959" s="2345"/>
      <c r="G959" s="2345"/>
      <c r="H959" s="2345"/>
      <c r="I959" s="2345"/>
    </row>
    <row r="960" spans="1:9" ht="15.75" customHeight="1">
      <c r="A960" s="2345"/>
      <c r="B960" s="2345"/>
      <c r="C960" s="2345"/>
      <c r="D960" s="2345"/>
      <c r="E960" s="2345"/>
      <c r="F960" s="2345"/>
      <c r="G960" s="2345"/>
      <c r="H960" s="2345"/>
      <c r="I960" s="2345"/>
    </row>
    <row r="961" spans="1:9" ht="15.75" customHeight="1">
      <c r="A961" s="2345"/>
      <c r="B961" s="2345"/>
      <c r="C961" s="2345"/>
      <c r="D961" s="2345"/>
      <c r="E961" s="2345"/>
      <c r="F961" s="2345"/>
      <c r="G961" s="2345"/>
      <c r="H961" s="2345"/>
      <c r="I961" s="2345"/>
    </row>
    <row r="962" spans="1:9" ht="15.75" customHeight="1">
      <c r="A962" s="2345"/>
      <c r="B962" s="2345"/>
      <c r="C962" s="2345"/>
      <c r="D962" s="2345"/>
      <c r="E962" s="2345"/>
      <c r="F962" s="2345"/>
      <c r="G962" s="2345"/>
      <c r="H962" s="2345"/>
      <c r="I962" s="2345"/>
    </row>
    <row r="963" spans="1:9" ht="15.75" customHeight="1">
      <c r="A963" s="2345"/>
      <c r="B963" s="2345"/>
      <c r="C963" s="2345"/>
      <c r="D963" s="2345"/>
      <c r="E963" s="2345"/>
      <c r="F963" s="2345"/>
      <c r="G963" s="2345"/>
      <c r="H963" s="2345"/>
      <c r="I963" s="2345"/>
    </row>
    <row r="964" spans="1:9" ht="15.75" customHeight="1">
      <c r="A964" s="2345"/>
      <c r="B964" s="2345"/>
      <c r="C964" s="2345"/>
      <c r="D964" s="2345"/>
      <c r="E964" s="2345"/>
      <c r="F964" s="2345"/>
      <c r="G964" s="2345"/>
      <c r="H964" s="2345"/>
      <c r="I964" s="2345"/>
    </row>
    <row r="965" spans="1:9" ht="15.75" customHeight="1">
      <c r="A965" s="2345"/>
      <c r="B965" s="2345"/>
      <c r="C965" s="2345"/>
      <c r="D965" s="2345"/>
      <c r="E965" s="2345"/>
      <c r="F965" s="2345"/>
      <c r="G965" s="2345"/>
      <c r="H965" s="2345"/>
      <c r="I965" s="2345"/>
    </row>
    <row r="966" spans="1:9" ht="15.75" customHeight="1">
      <c r="A966" s="2345"/>
      <c r="B966" s="2345"/>
      <c r="C966" s="2345"/>
      <c r="D966" s="2345"/>
      <c r="E966" s="2345"/>
      <c r="F966" s="2345"/>
      <c r="G966" s="2345"/>
      <c r="H966" s="2345"/>
      <c r="I966" s="2345"/>
    </row>
    <row r="967" spans="1:9" ht="15.75" customHeight="1">
      <c r="A967" s="2345"/>
      <c r="B967" s="2345"/>
      <c r="C967" s="2345"/>
      <c r="D967" s="2345"/>
      <c r="E967" s="2345"/>
      <c r="F967" s="2345"/>
      <c r="G967" s="2345"/>
      <c r="H967" s="2345"/>
      <c r="I967" s="2345"/>
    </row>
    <row r="968" spans="1:9" ht="15.75" customHeight="1">
      <c r="A968" s="2345"/>
      <c r="B968" s="2345"/>
      <c r="C968" s="2345"/>
      <c r="D968" s="2345"/>
      <c r="E968" s="2345"/>
      <c r="F968" s="2345"/>
      <c r="G968" s="2345"/>
      <c r="H968" s="2345"/>
      <c r="I968" s="2345"/>
    </row>
    <row r="969" spans="1:9" ht="15.75" customHeight="1">
      <c r="A969" s="2345"/>
      <c r="B969" s="2345"/>
      <c r="C969" s="2345"/>
      <c r="D969" s="2345"/>
      <c r="E969" s="2345"/>
      <c r="F969" s="2345"/>
      <c r="G969" s="2345"/>
      <c r="H969" s="2345"/>
      <c r="I969" s="2345"/>
    </row>
    <row r="970" spans="1:9" ht="15.75" customHeight="1">
      <c r="A970" s="2345"/>
      <c r="B970" s="2345"/>
      <c r="C970" s="2345"/>
      <c r="D970" s="2345"/>
      <c r="E970" s="2345"/>
      <c r="F970" s="2345"/>
      <c r="G970" s="2345"/>
      <c r="H970" s="2345"/>
      <c r="I970" s="2345"/>
    </row>
    <row r="971" spans="1:9" ht="15.75" customHeight="1">
      <c r="A971" s="2345"/>
      <c r="B971" s="2345"/>
      <c r="C971" s="2345"/>
      <c r="D971" s="2345"/>
      <c r="E971" s="2345"/>
      <c r="F971" s="2345"/>
      <c r="G971" s="2345"/>
      <c r="H971" s="2345"/>
      <c r="I971" s="2345"/>
    </row>
    <row r="972" spans="1:9" ht="15.75" customHeight="1">
      <c r="A972" s="2345"/>
      <c r="B972" s="2345"/>
      <c r="C972" s="2345"/>
      <c r="D972" s="2345"/>
      <c r="E972" s="2345"/>
      <c r="F972" s="2345"/>
      <c r="G972" s="2345"/>
      <c r="H972" s="2345"/>
      <c r="I972" s="2345"/>
    </row>
    <row r="973" spans="1:9" ht="15.75" customHeight="1">
      <c r="A973" s="2345"/>
      <c r="B973" s="2345"/>
      <c r="C973" s="2345"/>
      <c r="D973" s="2345"/>
      <c r="E973" s="2345"/>
      <c r="F973" s="2345"/>
      <c r="G973" s="2345"/>
      <c r="H973" s="2345"/>
      <c r="I973" s="2345"/>
    </row>
    <row r="974" spans="1:9" ht="15.75" customHeight="1">
      <c r="A974" s="2345"/>
      <c r="B974" s="2345"/>
      <c r="C974" s="2345"/>
      <c r="D974" s="2345"/>
      <c r="E974" s="2345"/>
      <c r="F974" s="2345"/>
      <c r="G974" s="2345"/>
      <c r="H974" s="2345"/>
      <c r="I974" s="2345"/>
    </row>
    <row r="975" spans="1:9" ht="15.75" customHeight="1">
      <c r="A975" s="2345"/>
      <c r="B975" s="2345"/>
      <c r="C975" s="2345"/>
      <c r="D975" s="2345"/>
      <c r="E975" s="2345"/>
      <c r="F975" s="2345"/>
      <c r="G975" s="2345"/>
      <c r="H975" s="2345"/>
      <c r="I975" s="2345"/>
    </row>
    <row r="976" spans="1:9" ht="15.75" customHeight="1">
      <c r="A976" s="2345"/>
      <c r="B976" s="2345"/>
      <c r="C976" s="2345"/>
      <c r="D976" s="2345"/>
      <c r="E976" s="2345"/>
      <c r="F976" s="2345"/>
      <c r="G976" s="2345"/>
      <c r="H976" s="2345"/>
      <c r="I976" s="2345"/>
    </row>
    <row r="977" spans="1:9" ht="15.75" customHeight="1">
      <c r="A977" s="2345"/>
      <c r="B977" s="2345"/>
      <c r="C977" s="2345"/>
      <c r="D977" s="2345"/>
      <c r="E977" s="2345"/>
      <c r="F977" s="2345"/>
      <c r="G977" s="2345"/>
      <c r="H977" s="2345"/>
      <c r="I977" s="2345"/>
    </row>
    <row r="978" spans="1:9" ht="15.75" customHeight="1">
      <c r="A978" s="2345"/>
      <c r="B978" s="2345"/>
      <c r="C978" s="2345"/>
      <c r="D978" s="2345"/>
      <c r="E978" s="2345"/>
      <c r="F978" s="2345"/>
      <c r="G978" s="2345"/>
      <c r="H978" s="2345"/>
      <c r="I978" s="2345"/>
    </row>
    <row r="979" spans="1:9" ht="15.75" customHeight="1">
      <c r="A979" s="2345"/>
      <c r="B979" s="2345"/>
      <c r="C979" s="2345"/>
      <c r="D979" s="2345"/>
      <c r="E979" s="2345"/>
      <c r="F979" s="2345"/>
      <c r="G979" s="2345"/>
      <c r="H979" s="2345"/>
      <c r="I979" s="2345"/>
    </row>
    <row r="980" spans="1:9" ht="15.75" customHeight="1">
      <c r="A980" s="2345"/>
      <c r="B980" s="2345"/>
      <c r="C980" s="2345"/>
      <c r="D980" s="2345"/>
      <c r="E980" s="2345"/>
      <c r="F980" s="2345"/>
      <c r="G980" s="2345"/>
      <c r="H980" s="2345"/>
      <c r="I980" s="2345"/>
    </row>
    <row r="981" spans="1:9" ht="15.75" customHeight="1">
      <c r="A981" s="2345"/>
      <c r="B981" s="2345"/>
      <c r="C981" s="2345"/>
      <c r="D981" s="2345"/>
      <c r="E981" s="2345"/>
      <c r="F981" s="2345"/>
      <c r="G981" s="2345"/>
      <c r="H981" s="2345"/>
      <c r="I981" s="2345"/>
    </row>
    <row r="982" spans="1:9" ht="15.75" customHeight="1">
      <c r="A982" s="2345"/>
      <c r="B982" s="2345"/>
      <c r="C982" s="2345"/>
      <c r="D982" s="2345"/>
      <c r="E982" s="2345"/>
      <c r="F982" s="2345"/>
      <c r="G982" s="2345"/>
      <c r="H982" s="2345"/>
      <c r="I982" s="2345"/>
    </row>
    <row r="983" spans="1:9" ht="15.75" customHeight="1">
      <c r="A983" s="2345"/>
      <c r="B983" s="2345"/>
      <c r="C983" s="2345"/>
      <c r="D983" s="2345"/>
      <c r="E983" s="2345"/>
      <c r="F983" s="2345"/>
      <c r="G983" s="2345"/>
      <c r="H983" s="2345"/>
      <c r="I983" s="2345"/>
    </row>
    <row r="984" spans="1:9" ht="15.75" customHeight="1">
      <c r="A984" s="2345"/>
      <c r="B984" s="2345"/>
      <c r="C984" s="2345"/>
      <c r="D984" s="2345"/>
      <c r="E984" s="2345"/>
      <c r="F984" s="2345"/>
      <c r="G984" s="2345"/>
      <c r="H984" s="2345"/>
      <c r="I984" s="2345"/>
    </row>
    <row r="985" spans="1:9" ht="15.75" customHeight="1">
      <c r="A985" s="2345"/>
      <c r="B985" s="2345"/>
      <c r="C985" s="2345"/>
      <c r="D985" s="2345"/>
      <c r="E985" s="2345"/>
      <c r="F985" s="2345"/>
      <c r="G985" s="2345"/>
      <c r="H985" s="2345"/>
      <c r="I985" s="2345"/>
    </row>
    <row r="986" spans="1:9" ht="15.75" customHeight="1">
      <c r="A986" s="2345"/>
      <c r="B986" s="2345"/>
      <c r="C986" s="2345"/>
      <c r="D986" s="2345"/>
      <c r="E986" s="2345"/>
      <c r="F986" s="2345"/>
      <c r="G986" s="2345"/>
      <c r="H986" s="2345"/>
      <c r="I986" s="2345"/>
    </row>
    <row r="987" spans="1:9" ht="15.75" customHeight="1">
      <c r="A987" s="2345"/>
      <c r="B987" s="2345"/>
      <c r="C987" s="2345"/>
      <c r="D987" s="2345"/>
      <c r="E987" s="2345"/>
      <c r="F987" s="2345"/>
      <c r="G987" s="2345"/>
      <c r="H987" s="2345"/>
      <c r="I987" s="2345"/>
    </row>
    <row r="988" spans="1:9" ht="15.75" customHeight="1">
      <c r="A988" s="2345"/>
      <c r="B988" s="2345"/>
      <c r="C988" s="2345"/>
      <c r="D988" s="2345"/>
      <c r="E988" s="2345"/>
      <c r="F988" s="2345"/>
      <c r="G988" s="2345"/>
      <c r="H988" s="2345"/>
      <c r="I988" s="2345"/>
    </row>
    <row r="989" spans="1:9" ht="15.75" customHeight="1">
      <c r="A989" s="2345"/>
      <c r="B989" s="2345"/>
      <c r="C989" s="2345"/>
      <c r="D989" s="2345"/>
      <c r="E989" s="2345"/>
      <c r="F989" s="2345"/>
      <c r="G989" s="2345"/>
      <c r="H989" s="2345"/>
      <c r="I989" s="2345"/>
    </row>
    <row r="990" spans="1:9" ht="15.75" customHeight="1">
      <c r="A990" s="2345"/>
      <c r="B990" s="2345"/>
      <c r="C990" s="2345"/>
      <c r="D990" s="2345"/>
      <c r="E990" s="2345"/>
      <c r="F990" s="2345"/>
      <c r="G990" s="2345"/>
      <c r="H990" s="2345"/>
      <c r="I990" s="2345"/>
    </row>
    <row r="991" spans="1:9" ht="15.75" customHeight="1">
      <c r="A991" s="2345"/>
      <c r="B991" s="2345"/>
      <c r="C991" s="2345"/>
      <c r="D991" s="2345"/>
      <c r="E991" s="2345"/>
      <c r="F991" s="2345"/>
      <c r="G991" s="2345"/>
      <c r="H991" s="2345"/>
      <c r="I991" s="2345"/>
    </row>
    <row r="992" spans="1:9" ht="15.75" customHeight="1">
      <c r="A992" s="2345"/>
      <c r="B992" s="2345"/>
      <c r="C992" s="2345"/>
      <c r="D992" s="2345"/>
      <c r="E992" s="2345"/>
      <c r="F992" s="2345"/>
      <c r="G992" s="2345"/>
      <c r="H992" s="2345"/>
      <c r="I992" s="2345"/>
    </row>
    <row r="993" spans="1:9" ht="15.75" customHeight="1">
      <c r="A993" s="2345"/>
      <c r="B993" s="2345"/>
      <c r="C993" s="2345"/>
      <c r="D993" s="2345"/>
      <c r="E993" s="2345"/>
      <c r="F993" s="2345"/>
      <c r="G993" s="2345"/>
      <c r="H993" s="2345"/>
      <c r="I993" s="2345"/>
    </row>
    <row r="994" spans="1:9" ht="15.75" customHeight="1">
      <c r="A994" s="2345"/>
      <c r="B994" s="2345"/>
      <c r="C994" s="2345"/>
      <c r="D994" s="2345"/>
      <c r="E994" s="2345"/>
      <c r="F994" s="2345"/>
      <c r="G994" s="2345"/>
      <c r="H994" s="2345"/>
      <c r="I994" s="2345"/>
    </row>
  </sheetData>
  <mergeCells count="9">
    <mergeCell ref="B21:D21"/>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0"/>
  <sheetViews>
    <sheetView showGridLines="0" zoomScale="80" zoomScaleNormal="80" workbookViewId="0"/>
  </sheetViews>
  <sheetFormatPr defaultColWidth="14.44140625" defaultRowHeight="15" customHeight="1"/>
  <cols>
    <col min="1" max="1" width="12" style="2343" customWidth="1"/>
    <col min="2" max="2" width="5.109375" style="2343" customWidth="1"/>
    <col min="3" max="3" width="41.44140625" style="2343" customWidth="1"/>
    <col min="4" max="5" width="18.5546875" style="2343" bestFit="1" customWidth="1"/>
    <col min="6" max="6" width="17.77734375" style="2343" customWidth="1"/>
    <col min="7" max="7" width="12.109375" style="2343" customWidth="1"/>
    <col min="8" max="8" width="10.88671875" style="2343" customWidth="1"/>
    <col min="9" max="9" width="8.5546875" style="2343" customWidth="1"/>
    <col min="10" max="16384" width="14.44140625" style="2343"/>
  </cols>
  <sheetData>
    <row r="1" spans="1:9" ht="15" customHeight="1">
      <c r="A1" s="2346"/>
      <c r="B1" s="3623" t="s">
        <v>1751</v>
      </c>
      <c r="C1" s="3624"/>
      <c r="D1" s="3624"/>
      <c r="E1" s="3624"/>
      <c r="F1" s="3624"/>
      <c r="G1" s="3624"/>
      <c r="H1" s="3624"/>
      <c r="I1" s="2346"/>
    </row>
    <row r="2" spans="1:9" ht="15" customHeight="1">
      <c r="A2" s="2346"/>
      <c r="B2" s="3643" t="s">
        <v>1750</v>
      </c>
      <c r="C2" s="3624"/>
      <c r="D2" s="3624"/>
      <c r="E2" s="3624"/>
      <c r="F2" s="3624"/>
      <c r="G2" s="3624"/>
      <c r="H2" s="3624"/>
      <c r="I2" s="2346"/>
    </row>
    <row r="3" spans="1:9" ht="15" customHeight="1">
      <c r="A3" s="2346"/>
      <c r="B3" s="3643"/>
      <c r="C3" s="3624"/>
      <c r="D3" s="3624"/>
      <c r="E3" s="3624"/>
      <c r="F3" s="3624"/>
      <c r="G3" s="3624"/>
      <c r="H3" s="3624"/>
      <c r="I3" s="2346"/>
    </row>
    <row r="4" spans="1:9" ht="15" customHeight="1" thickBot="1">
      <c r="A4" s="2346"/>
      <c r="B4" s="3654" t="s">
        <v>77</v>
      </c>
      <c r="C4" s="3624"/>
      <c r="D4" s="3624"/>
      <c r="E4" s="3624"/>
      <c r="F4" s="3624"/>
      <c r="G4" s="3624"/>
      <c r="H4" s="3624"/>
      <c r="I4" s="2346"/>
    </row>
    <row r="5" spans="1:9" ht="21" customHeight="1" thickTop="1">
      <c r="A5" s="2346"/>
      <c r="B5" s="3644" t="s">
        <v>78</v>
      </c>
      <c r="C5" s="3645" t="s">
        <v>56</v>
      </c>
      <c r="D5" s="3647" t="s">
        <v>57</v>
      </c>
      <c r="E5" s="3648"/>
      <c r="F5" s="3649"/>
      <c r="G5" s="3639" t="s">
        <v>776</v>
      </c>
      <c r="H5" s="3640"/>
      <c r="I5" s="2346"/>
    </row>
    <row r="6" spans="1:9" ht="18">
      <c r="A6" s="2346"/>
      <c r="B6" s="3628"/>
      <c r="C6" s="3646"/>
      <c r="D6" s="2430" t="s">
        <v>1673</v>
      </c>
      <c r="E6" s="2430" t="s">
        <v>494</v>
      </c>
      <c r="F6" s="2429" t="s">
        <v>181</v>
      </c>
      <c r="G6" s="2429" t="s">
        <v>173</v>
      </c>
      <c r="H6" s="2428" t="s">
        <v>180</v>
      </c>
      <c r="I6" s="2346"/>
    </row>
    <row r="7" spans="1:9" ht="27.75" customHeight="1">
      <c r="A7" s="2346"/>
      <c r="B7" s="2450"/>
      <c r="C7" s="2427" t="s">
        <v>1735</v>
      </c>
      <c r="D7" s="2416">
        <v>22762.789669600003</v>
      </c>
      <c r="E7" s="2416">
        <v>26374.474973199998</v>
      </c>
      <c r="F7" s="2416">
        <v>24714.380785400001</v>
      </c>
      <c r="G7" s="2415">
        <v>15.866619847669416</v>
      </c>
      <c r="H7" s="2426">
        <v>-6.2943212689044126</v>
      </c>
      <c r="I7" s="2439"/>
    </row>
    <row r="8" spans="1:9" ht="27.75" customHeight="1">
      <c r="A8" s="2346"/>
      <c r="B8" s="2423">
        <v>1</v>
      </c>
      <c r="C8" s="2422" t="s">
        <v>1742</v>
      </c>
      <c r="D8" s="2421">
        <v>382.9359394</v>
      </c>
      <c r="E8" s="2421">
        <v>463.41769839999995</v>
      </c>
      <c r="F8" s="2421">
        <v>327.89051469999998</v>
      </c>
      <c r="G8" s="2420">
        <v>21.017029408653087</v>
      </c>
      <c r="H8" s="2419">
        <v>-29.24514626176823</v>
      </c>
      <c r="I8" s="2439"/>
    </row>
    <row r="9" spans="1:9" ht="27.75" customHeight="1">
      <c r="A9" s="2346"/>
      <c r="B9" s="2423">
        <v>2</v>
      </c>
      <c r="C9" s="2422" t="s">
        <v>1693</v>
      </c>
      <c r="D9" s="2421">
        <v>657.39086070000008</v>
      </c>
      <c r="E9" s="2421">
        <v>742.8961632999999</v>
      </c>
      <c r="F9" s="2421">
        <v>578.60918560000005</v>
      </c>
      <c r="G9" s="2420">
        <v>13.006767771147976</v>
      </c>
      <c r="H9" s="2419">
        <v>-22.114393076177009</v>
      </c>
      <c r="I9" s="2439"/>
    </row>
    <row r="10" spans="1:9" ht="27.75" customHeight="1">
      <c r="A10" s="2346"/>
      <c r="B10" s="2423">
        <v>3</v>
      </c>
      <c r="C10" s="2424" t="s">
        <v>1749</v>
      </c>
      <c r="D10" s="2421">
        <v>938.87784739999995</v>
      </c>
      <c r="E10" s="2421">
        <v>919.05127270000003</v>
      </c>
      <c r="F10" s="2421">
        <v>863.69268210000007</v>
      </c>
      <c r="G10" s="2420">
        <v>-2.1117310153716984</v>
      </c>
      <c r="H10" s="2419">
        <v>-6.02344964251742</v>
      </c>
      <c r="I10" s="2439"/>
    </row>
    <row r="11" spans="1:9" ht="27.75" customHeight="1">
      <c r="A11" s="2346"/>
      <c r="B11" s="2423">
        <v>4</v>
      </c>
      <c r="C11" s="2422" t="s">
        <v>1748</v>
      </c>
      <c r="D11" s="2421">
        <v>561.7126677</v>
      </c>
      <c r="E11" s="2421">
        <v>683.78946359999998</v>
      </c>
      <c r="F11" s="2421">
        <v>640.82850050000002</v>
      </c>
      <c r="G11" s="2420">
        <v>21.732961159636677</v>
      </c>
      <c r="H11" s="2419">
        <v>-6.2827764080803483</v>
      </c>
      <c r="I11" s="2439"/>
    </row>
    <row r="12" spans="1:9" ht="27.75" customHeight="1">
      <c r="A12" s="2346"/>
      <c r="B12" s="2423">
        <v>5</v>
      </c>
      <c r="C12" s="2424" t="s">
        <v>1694</v>
      </c>
      <c r="D12" s="2421">
        <v>477.42540460000004</v>
      </c>
      <c r="E12" s="2421">
        <v>726.62127110000006</v>
      </c>
      <c r="F12" s="2421">
        <v>892.3837284</v>
      </c>
      <c r="G12" s="2420">
        <v>52.195770082403371</v>
      </c>
      <c r="H12" s="2419">
        <v>22.812772470734231</v>
      </c>
      <c r="I12" s="2439"/>
    </row>
    <row r="13" spans="1:9" ht="27.75" customHeight="1">
      <c r="A13" s="2346"/>
      <c r="B13" s="2423">
        <v>6</v>
      </c>
      <c r="C13" s="2424" t="s">
        <v>1741</v>
      </c>
      <c r="D13" s="2421">
        <v>527.82709069999999</v>
      </c>
      <c r="E13" s="2421">
        <v>676.8719724</v>
      </c>
      <c r="F13" s="2421">
        <v>461.23298130000001</v>
      </c>
      <c r="G13" s="2420">
        <v>28.23744448249861</v>
      </c>
      <c r="H13" s="2419">
        <v>-31.858165191181431</v>
      </c>
      <c r="I13" s="2439"/>
    </row>
    <row r="14" spans="1:9" ht="27.75" customHeight="1">
      <c r="A14" s="2346"/>
      <c r="B14" s="2423">
        <v>7</v>
      </c>
      <c r="C14" s="2422" t="s">
        <v>1696</v>
      </c>
      <c r="D14" s="2421">
        <v>2696.9511609000001</v>
      </c>
      <c r="E14" s="2421">
        <v>3078.2556470999998</v>
      </c>
      <c r="F14" s="2421">
        <v>2880.19236</v>
      </c>
      <c r="G14" s="2420">
        <v>14.138353401726199</v>
      </c>
      <c r="H14" s="2419">
        <v>-6.4342702428433318</v>
      </c>
      <c r="I14" s="2439"/>
    </row>
    <row r="15" spans="1:9" ht="27.75" customHeight="1">
      <c r="A15" s="2346"/>
      <c r="B15" s="2423">
        <v>8</v>
      </c>
      <c r="C15" s="2422" t="s">
        <v>1747</v>
      </c>
      <c r="D15" s="2421">
        <v>569.47259120000001</v>
      </c>
      <c r="E15" s="2421">
        <v>491.71996389999998</v>
      </c>
      <c r="F15" s="2421">
        <v>358.70141260000003</v>
      </c>
      <c r="G15" s="2420">
        <v>-13.653445047488354</v>
      </c>
      <c r="H15" s="2419">
        <v>-27.05168816921406</v>
      </c>
      <c r="I15" s="2439"/>
    </row>
    <row r="16" spans="1:9" ht="27.75" customHeight="1">
      <c r="A16" s="2346"/>
      <c r="B16" s="2423">
        <v>9</v>
      </c>
      <c r="C16" s="2422" t="s">
        <v>1698</v>
      </c>
      <c r="D16" s="2421">
        <v>4618.8851315000002</v>
      </c>
      <c r="E16" s="2421">
        <v>5443.9980643999997</v>
      </c>
      <c r="F16" s="2421">
        <v>5934.7950391000004</v>
      </c>
      <c r="G16" s="2420">
        <v>17.863898092482788</v>
      </c>
      <c r="H16" s="2419">
        <v>9.0153774651294363</v>
      </c>
      <c r="I16" s="2439"/>
    </row>
    <row r="17" spans="1:9" ht="27.75" customHeight="1">
      <c r="A17" s="2346"/>
      <c r="B17" s="2423">
        <v>10</v>
      </c>
      <c r="C17" s="2422" t="s">
        <v>1740</v>
      </c>
      <c r="D17" s="2421">
        <v>287.51168849999999</v>
      </c>
      <c r="E17" s="2421">
        <v>330.85165160000003</v>
      </c>
      <c r="F17" s="2421">
        <v>375.22351210000005</v>
      </c>
      <c r="G17" s="2420">
        <v>15.07415692423233</v>
      </c>
      <c r="H17" s="2419">
        <v>13.411406678920157</v>
      </c>
      <c r="I17" s="2439"/>
    </row>
    <row r="18" spans="1:9" ht="27.75" customHeight="1">
      <c r="A18" s="2346"/>
      <c r="B18" s="2423">
        <v>11</v>
      </c>
      <c r="C18" s="2422" t="s">
        <v>1746</v>
      </c>
      <c r="D18" s="2421">
        <v>1157.1920305000001</v>
      </c>
      <c r="E18" s="2421">
        <v>643.62304170000004</v>
      </c>
      <c r="F18" s="2421">
        <v>417.94762939999998</v>
      </c>
      <c r="G18" s="2420">
        <v>-44.380619228607799</v>
      </c>
      <c r="H18" s="2419">
        <v>-35.063289795207474</v>
      </c>
      <c r="I18" s="2439"/>
    </row>
    <row r="19" spans="1:9" ht="27.75" customHeight="1">
      <c r="A19" s="2346"/>
      <c r="B19" s="2423">
        <v>12</v>
      </c>
      <c r="C19" s="2422" t="s">
        <v>1738</v>
      </c>
      <c r="D19" s="2421">
        <v>135.1254156</v>
      </c>
      <c r="E19" s="2421">
        <v>377.65390110000004</v>
      </c>
      <c r="F19" s="2421">
        <v>286.41513360000005</v>
      </c>
      <c r="G19" s="2420">
        <v>179.48398857690546</v>
      </c>
      <c r="H19" s="2419">
        <v>-24.159360524079588</v>
      </c>
      <c r="I19" s="2439"/>
    </row>
    <row r="20" spans="1:9" ht="27.75" customHeight="1">
      <c r="A20" s="2346"/>
      <c r="B20" s="2423">
        <v>13</v>
      </c>
      <c r="C20" s="2422" t="s">
        <v>1697</v>
      </c>
      <c r="D20" s="2421">
        <v>421.46286210000005</v>
      </c>
      <c r="E20" s="2421">
        <v>492.19673569999998</v>
      </c>
      <c r="F20" s="2421">
        <v>517.36743650000005</v>
      </c>
      <c r="G20" s="2420">
        <v>16.782943400412108</v>
      </c>
      <c r="H20" s="2419">
        <v>5.1139511854344955</v>
      </c>
      <c r="I20" s="2439"/>
    </row>
    <row r="21" spans="1:9" ht="27.75" customHeight="1">
      <c r="A21" s="2346"/>
      <c r="B21" s="2423">
        <v>14</v>
      </c>
      <c r="C21" s="2422" t="s">
        <v>1704</v>
      </c>
      <c r="D21" s="2421">
        <v>9330.0189787999989</v>
      </c>
      <c r="E21" s="2421">
        <v>11303.528126200001</v>
      </c>
      <c r="F21" s="2421">
        <v>10179.1006695</v>
      </c>
      <c r="G21" s="2420">
        <v>21.152252228899847</v>
      </c>
      <c r="H21" s="2419">
        <v>-9.9475795888341771</v>
      </c>
      <c r="I21" s="2439"/>
    </row>
    <row r="22" spans="1:9" ht="27.75" customHeight="1">
      <c r="A22" s="2346"/>
      <c r="B22" s="2450"/>
      <c r="C22" s="2417" t="s">
        <v>1712</v>
      </c>
      <c r="D22" s="2416">
        <v>21237.113812099997</v>
      </c>
      <c r="E22" s="2416">
        <v>22314.030003200001</v>
      </c>
      <c r="F22" s="2416">
        <v>21900.556417199998</v>
      </c>
      <c r="G22" s="2415">
        <v>5.0709159475635701</v>
      </c>
      <c r="H22" s="2414">
        <v>-1.8529758449760458</v>
      </c>
      <c r="I22" s="2439"/>
    </row>
    <row r="23" spans="1:9" ht="27.75" customHeight="1" thickBot="1">
      <c r="A23" s="2346"/>
      <c r="B23" s="2413"/>
      <c r="C23" s="2412" t="s">
        <v>1711</v>
      </c>
      <c r="D23" s="2449">
        <v>43999.903481699999</v>
      </c>
      <c r="E23" s="2449">
        <v>48688.5049764</v>
      </c>
      <c r="F23" s="2449">
        <v>46614.937202599998</v>
      </c>
      <c r="G23" s="2410">
        <v>10.655935862791232</v>
      </c>
      <c r="H23" s="2409">
        <v>-4.2588446180573563</v>
      </c>
      <c r="I23" s="2439"/>
    </row>
    <row r="24" spans="1:9" ht="20.25" customHeight="1" thickTop="1">
      <c r="A24" s="2346"/>
      <c r="B24" s="3653" t="s">
        <v>1676</v>
      </c>
      <c r="C24" s="3651"/>
      <c r="D24" s="3651"/>
      <c r="E24" s="3651"/>
      <c r="F24" s="3651"/>
      <c r="G24" s="3651"/>
      <c r="H24" s="3651"/>
      <c r="I24" s="2346"/>
    </row>
    <row r="25" spans="1:9" ht="15.75" customHeight="1">
      <c r="A25" s="2346"/>
      <c r="B25" s="2408"/>
      <c r="C25" s="2346"/>
      <c r="D25" s="2439"/>
      <c r="E25" s="2439"/>
      <c r="F25" s="2439"/>
      <c r="G25" s="2346"/>
      <c r="H25" s="2346"/>
      <c r="I25" s="2346"/>
    </row>
    <row r="26" spans="1:9" ht="15.75" customHeight="1">
      <c r="A26" s="2346"/>
      <c r="B26" s="2346"/>
      <c r="C26" s="2346"/>
      <c r="D26" s="2448"/>
      <c r="E26" s="2448"/>
      <c r="F26" s="2448"/>
      <c r="G26" s="2448"/>
      <c r="H26" s="2448"/>
      <c r="I26" s="2447"/>
    </row>
    <row r="27" spans="1:9" ht="15.75" customHeight="1">
      <c r="A27" s="2346"/>
      <c r="B27" s="2346"/>
      <c r="C27" s="2346"/>
      <c r="D27" s="2404"/>
      <c r="E27" s="2404"/>
      <c r="F27" s="2404"/>
      <c r="G27" s="2446"/>
      <c r="H27" s="2446"/>
      <c r="I27" s="2346"/>
    </row>
    <row r="28" spans="1:9" ht="15.75" customHeight="1">
      <c r="A28" s="2346"/>
      <c r="B28" s="2346"/>
      <c r="C28" s="2346"/>
      <c r="D28" s="2404"/>
      <c r="E28" s="2404"/>
      <c r="F28" s="2404"/>
      <c r="G28" s="2433"/>
      <c r="H28" s="2433"/>
      <c r="I28" s="2346"/>
    </row>
    <row r="29" spans="1:9" ht="15.75" customHeight="1">
      <c r="A29" s="2346"/>
      <c r="B29" s="2346"/>
      <c r="C29" s="2346"/>
      <c r="D29" s="2445"/>
      <c r="E29" s="2445"/>
      <c r="F29" s="2445"/>
      <c r="G29" s="2445"/>
      <c r="H29" s="2445"/>
      <c r="I29" s="2346"/>
    </row>
    <row r="30" spans="1:9" ht="15.75" customHeight="1">
      <c r="A30" s="2346"/>
      <c r="B30" s="2346"/>
      <c r="C30" s="2346"/>
      <c r="D30" s="2346"/>
      <c r="E30" s="2346"/>
      <c r="F30" s="2346"/>
      <c r="G30" s="2346"/>
      <c r="H30" s="2346"/>
      <c r="I30" s="2346"/>
    </row>
    <row r="31" spans="1:9" ht="15.75" customHeight="1">
      <c r="A31" s="2346"/>
      <c r="B31" s="2346"/>
      <c r="C31" s="2346"/>
      <c r="D31" s="2346"/>
      <c r="E31" s="2346"/>
      <c r="F31" s="2346"/>
      <c r="G31" s="2346"/>
      <c r="H31" s="2346"/>
      <c r="I31" s="2346"/>
    </row>
    <row r="32" spans="1:9" ht="15.75" customHeight="1">
      <c r="A32" s="2346"/>
      <c r="B32" s="2346"/>
      <c r="C32" s="2346"/>
      <c r="D32" s="2346"/>
      <c r="E32" s="2346"/>
      <c r="F32" s="2346"/>
      <c r="G32" s="2346"/>
      <c r="H32" s="2346"/>
      <c r="I32" s="2346"/>
    </row>
    <row r="33" spans="1:9" ht="15.75" customHeight="1">
      <c r="A33" s="2346"/>
      <c r="B33" s="2346"/>
      <c r="C33" s="2346"/>
      <c r="D33" s="2346"/>
      <c r="E33" s="2346"/>
      <c r="F33" s="2346"/>
      <c r="G33" s="2346"/>
      <c r="H33" s="2346"/>
      <c r="I33" s="2346"/>
    </row>
    <row r="34" spans="1:9" ht="15.75" customHeight="1">
      <c r="A34" s="2346"/>
      <c r="B34" s="2346"/>
      <c r="C34" s="2346"/>
      <c r="D34" s="2346"/>
      <c r="E34" s="2346"/>
      <c r="F34" s="2346"/>
      <c r="G34" s="2346"/>
      <c r="H34" s="2346"/>
      <c r="I34" s="2346"/>
    </row>
    <row r="35" spans="1:9" ht="15.75" customHeight="1">
      <c r="A35" s="2346"/>
      <c r="B35" s="2346"/>
      <c r="C35" s="2346"/>
      <c r="D35" s="2346"/>
      <c r="E35" s="2346"/>
      <c r="F35" s="2346"/>
      <c r="G35" s="2346"/>
      <c r="H35" s="2346"/>
      <c r="I35" s="2346"/>
    </row>
    <row r="36" spans="1:9" ht="15.75" customHeight="1">
      <c r="A36" s="2346"/>
      <c r="B36" s="2346"/>
      <c r="C36" s="2346"/>
      <c r="D36" s="2346"/>
      <c r="E36" s="2346"/>
      <c r="F36" s="2346"/>
      <c r="G36" s="2346"/>
      <c r="H36" s="2346"/>
      <c r="I36" s="2346"/>
    </row>
    <row r="37" spans="1:9" ht="15.75" customHeight="1">
      <c r="A37" s="2346"/>
      <c r="B37" s="2346"/>
      <c r="C37" s="2346"/>
      <c r="D37" s="2346"/>
      <c r="E37" s="2346"/>
      <c r="F37" s="2346"/>
      <c r="G37" s="2346"/>
      <c r="H37" s="2346"/>
      <c r="I37" s="2346"/>
    </row>
    <row r="38" spans="1:9" ht="15.75" customHeight="1">
      <c r="A38" s="2346"/>
      <c r="B38" s="2346"/>
      <c r="C38" s="2346"/>
      <c r="D38" s="2346"/>
      <c r="E38" s="2346"/>
      <c r="F38" s="2346"/>
      <c r="G38" s="2346"/>
      <c r="H38" s="2296"/>
      <c r="I38" s="2296"/>
    </row>
    <row r="39" spans="1:9" ht="15.75" customHeight="1">
      <c r="A39" s="2346"/>
      <c r="B39" s="2346"/>
      <c r="C39" s="2346"/>
      <c r="D39" s="2346"/>
      <c r="E39" s="2346"/>
      <c r="F39" s="2346"/>
      <c r="G39" s="2346"/>
      <c r="H39" s="2346"/>
      <c r="I39" s="2346"/>
    </row>
    <row r="40" spans="1:9" ht="15.75" customHeight="1">
      <c r="A40" s="2346"/>
      <c r="B40" s="2346"/>
      <c r="C40" s="2346"/>
      <c r="D40" s="2346"/>
      <c r="E40" s="2346"/>
      <c r="F40" s="2346"/>
      <c r="G40" s="2346"/>
      <c r="H40" s="2346"/>
      <c r="I40" s="2346"/>
    </row>
    <row r="41" spans="1:9" ht="15.75" customHeight="1">
      <c r="A41" s="2346"/>
      <c r="B41" s="2346"/>
      <c r="C41" s="2346"/>
      <c r="D41" s="2346"/>
      <c r="E41" s="2346"/>
      <c r="F41" s="2346"/>
      <c r="G41" s="2346"/>
      <c r="H41" s="2346"/>
      <c r="I41" s="2346"/>
    </row>
    <row r="42" spans="1:9" ht="15.75" customHeight="1">
      <c r="A42" s="2346"/>
      <c r="B42" s="2346"/>
      <c r="C42" s="2346"/>
      <c r="D42" s="2346"/>
      <c r="E42" s="2346"/>
      <c r="F42" s="2346"/>
      <c r="G42" s="2346"/>
      <c r="H42" s="2346"/>
      <c r="I42" s="2346"/>
    </row>
    <row r="43" spans="1:9" ht="15.75" customHeight="1">
      <c r="A43" s="2346"/>
      <c r="B43" s="2346"/>
      <c r="C43" s="2346"/>
      <c r="D43" s="2346"/>
      <c r="E43" s="2346"/>
      <c r="F43" s="2346"/>
      <c r="G43" s="2346"/>
      <c r="H43" s="2346"/>
      <c r="I43" s="2346"/>
    </row>
    <row r="44" spans="1:9" ht="15.75" customHeight="1">
      <c r="A44" s="2346"/>
      <c r="B44" s="2346"/>
      <c r="C44" s="2346"/>
      <c r="D44" s="2346"/>
      <c r="E44" s="2346"/>
      <c r="F44" s="2346"/>
      <c r="G44" s="2346"/>
      <c r="H44" s="2346"/>
      <c r="I44" s="2346"/>
    </row>
    <row r="45" spans="1:9" ht="15.75" customHeight="1">
      <c r="A45" s="2346"/>
      <c r="B45" s="2346"/>
      <c r="C45" s="2346"/>
      <c r="D45" s="2346"/>
      <c r="E45" s="2346"/>
      <c r="F45" s="2346"/>
      <c r="G45" s="2346"/>
      <c r="H45" s="2346"/>
      <c r="I45" s="2346"/>
    </row>
    <row r="46" spans="1:9" ht="15.75" customHeight="1">
      <c r="A46" s="2346"/>
      <c r="B46" s="2346"/>
      <c r="C46" s="2346"/>
      <c r="D46" s="2346"/>
      <c r="E46" s="2346"/>
      <c r="F46" s="2346"/>
      <c r="G46" s="2346"/>
      <c r="H46" s="2346"/>
      <c r="I46" s="2346"/>
    </row>
    <row r="47" spans="1:9" ht="15.75" customHeight="1">
      <c r="A47" s="2346"/>
      <c r="B47" s="2346"/>
      <c r="C47" s="2346"/>
      <c r="D47" s="2346"/>
      <c r="E47" s="2346"/>
      <c r="F47" s="2346"/>
      <c r="G47" s="2346"/>
      <c r="H47" s="2346"/>
      <c r="I47" s="2346"/>
    </row>
    <row r="48" spans="1:9" ht="15.75" customHeight="1">
      <c r="A48" s="2346"/>
      <c r="B48" s="2346"/>
      <c r="C48" s="2346"/>
      <c r="D48" s="2346"/>
      <c r="E48" s="2346"/>
      <c r="F48" s="2346"/>
      <c r="G48" s="2346"/>
      <c r="H48" s="2346"/>
      <c r="I48" s="2346"/>
    </row>
    <row r="49" spans="1:9" ht="15.75" customHeight="1">
      <c r="A49" s="2346"/>
      <c r="B49" s="2346"/>
      <c r="C49" s="2346"/>
      <c r="D49" s="2346"/>
      <c r="E49" s="2346"/>
      <c r="F49" s="2346"/>
      <c r="G49" s="2346"/>
      <c r="H49" s="2346"/>
      <c r="I49" s="2346"/>
    </row>
    <row r="50" spans="1:9" ht="15.75" customHeight="1">
      <c r="A50" s="2346"/>
      <c r="B50" s="2346"/>
      <c r="C50" s="2346"/>
      <c r="D50" s="2346"/>
      <c r="E50" s="2346"/>
      <c r="F50" s="2346"/>
      <c r="G50" s="2346"/>
      <c r="H50" s="2346"/>
      <c r="I50" s="2346"/>
    </row>
    <row r="51" spans="1:9" ht="15.75" customHeight="1">
      <c r="A51" s="2346"/>
      <c r="B51" s="2346"/>
      <c r="C51" s="2346"/>
      <c r="D51" s="2346"/>
      <c r="E51" s="2346"/>
      <c r="F51" s="2346"/>
      <c r="G51" s="2346"/>
      <c r="H51" s="2346"/>
      <c r="I51" s="2346"/>
    </row>
    <row r="52" spans="1:9" ht="15.75" customHeight="1">
      <c r="A52" s="2346"/>
      <c r="B52" s="2346"/>
      <c r="C52" s="2346"/>
      <c r="D52" s="2346"/>
      <c r="E52" s="2346"/>
      <c r="F52" s="2346"/>
      <c r="G52" s="2346"/>
      <c r="H52" s="2346"/>
      <c r="I52" s="2346"/>
    </row>
    <row r="53" spans="1:9" ht="15.75" customHeight="1">
      <c r="A53" s="2346"/>
      <c r="B53" s="2346"/>
      <c r="C53" s="2346"/>
      <c r="D53" s="2346"/>
      <c r="E53" s="2346"/>
      <c r="F53" s="2346"/>
      <c r="G53" s="2346"/>
      <c r="H53" s="2346"/>
      <c r="I53" s="2346"/>
    </row>
    <row r="54" spans="1:9" ht="15.75" customHeight="1">
      <c r="A54" s="2346"/>
      <c r="B54" s="2346"/>
      <c r="C54" s="2346"/>
      <c r="D54" s="2346"/>
      <c r="E54" s="2346"/>
      <c r="F54" s="2346"/>
      <c r="G54" s="2346"/>
      <c r="H54" s="2346"/>
      <c r="I54" s="2346"/>
    </row>
    <row r="55" spans="1:9" ht="15.75" customHeight="1">
      <c r="A55" s="2346"/>
      <c r="B55" s="2346"/>
      <c r="C55" s="2346"/>
      <c r="D55" s="2346"/>
      <c r="E55" s="2346"/>
      <c r="F55" s="2346"/>
      <c r="G55" s="2346"/>
      <c r="H55" s="2346"/>
      <c r="I55" s="2346"/>
    </row>
    <row r="56" spans="1:9" ht="15.75" customHeight="1">
      <c r="A56" s="2346"/>
      <c r="B56" s="2346"/>
      <c r="C56" s="2346"/>
      <c r="D56" s="2346"/>
      <c r="E56" s="2346"/>
      <c r="F56" s="2346"/>
      <c r="G56" s="2346"/>
      <c r="H56" s="2346"/>
      <c r="I56" s="2346"/>
    </row>
    <row r="57" spans="1:9" ht="15.75" customHeight="1">
      <c r="A57" s="2346"/>
      <c r="B57" s="2346"/>
      <c r="C57" s="2346"/>
      <c r="D57" s="2346"/>
      <c r="E57" s="2346"/>
      <c r="F57" s="2346"/>
      <c r="G57" s="2346"/>
      <c r="H57" s="2346"/>
      <c r="I57" s="2346"/>
    </row>
    <row r="58" spans="1:9" ht="15.75" customHeight="1">
      <c r="A58" s="2346"/>
      <c r="B58" s="2346"/>
      <c r="C58" s="2346"/>
      <c r="D58" s="2346"/>
      <c r="E58" s="2346"/>
      <c r="F58" s="2346"/>
      <c r="G58" s="2346"/>
      <c r="H58" s="2346"/>
      <c r="I58" s="2346"/>
    </row>
    <row r="59" spans="1:9" ht="15.75" customHeight="1">
      <c r="A59" s="2346"/>
      <c r="B59" s="2346"/>
      <c r="C59" s="2346"/>
      <c r="D59" s="2346"/>
      <c r="E59" s="2346"/>
      <c r="F59" s="2346"/>
      <c r="G59" s="2346"/>
      <c r="H59" s="2346"/>
      <c r="I59" s="2346"/>
    </row>
    <row r="60" spans="1:9" ht="15.75" customHeight="1">
      <c r="A60" s="2346"/>
      <c r="B60" s="2346"/>
      <c r="C60" s="2346"/>
      <c r="D60" s="2346"/>
      <c r="E60" s="2346"/>
      <c r="F60" s="2346"/>
      <c r="G60" s="2346"/>
      <c r="H60" s="2346"/>
      <c r="I60" s="2346"/>
    </row>
    <row r="61" spans="1:9" ht="15.75" customHeight="1">
      <c r="A61" s="2346"/>
      <c r="B61" s="2346"/>
      <c r="C61" s="2346"/>
      <c r="D61" s="2346"/>
      <c r="E61" s="2346"/>
      <c r="F61" s="2346"/>
      <c r="G61" s="2346"/>
      <c r="H61" s="2346"/>
      <c r="I61" s="2346"/>
    </row>
    <row r="62" spans="1:9" ht="15.75" customHeight="1">
      <c r="A62" s="2346"/>
      <c r="B62" s="2346"/>
      <c r="C62" s="2346"/>
      <c r="D62" s="2346"/>
      <c r="E62" s="2346"/>
      <c r="F62" s="2346"/>
      <c r="G62" s="2346"/>
      <c r="H62" s="2346"/>
      <c r="I62" s="2346"/>
    </row>
    <row r="63" spans="1:9" ht="15.75" customHeight="1">
      <c r="A63" s="2346"/>
      <c r="B63" s="2346"/>
      <c r="C63" s="2346"/>
      <c r="D63" s="2346"/>
      <c r="E63" s="2346"/>
      <c r="F63" s="2346"/>
      <c r="G63" s="2346"/>
      <c r="H63" s="2346"/>
      <c r="I63" s="2346"/>
    </row>
    <row r="64" spans="1:9" ht="15.75" customHeight="1">
      <c r="A64" s="2346"/>
      <c r="B64" s="2346"/>
      <c r="C64" s="2346"/>
      <c r="D64" s="2346"/>
      <c r="E64" s="2346"/>
      <c r="F64" s="2346"/>
      <c r="G64" s="2346"/>
      <c r="H64" s="2346"/>
      <c r="I64" s="2346"/>
    </row>
    <row r="65" spans="1:9" ht="15.75" customHeight="1">
      <c r="A65" s="2346"/>
      <c r="B65" s="2346"/>
      <c r="C65" s="2346"/>
      <c r="D65" s="2346"/>
      <c r="E65" s="2346"/>
      <c r="F65" s="2346"/>
      <c r="G65" s="2346"/>
      <c r="H65" s="2346"/>
      <c r="I65" s="2346"/>
    </row>
    <row r="66" spans="1:9" ht="15.75" customHeight="1">
      <c r="A66" s="2346"/>
      <c r="B66" s="2346"/>
      <c r="C66" s="2346"/>
      <c r="D66" s="2346"/>
      <c r="E66" s="2346"/>
      <c r="F66" s="2346"/>
      <c r="G66" s="2346"/>
      <c r="H66" s="2346"/>
      <c r="I66" s="2346"/>
    </row>
    <row r="67" spans="1:9" ht="15.75" customHeight="1">
      <c r="A67" s="2346"/>
      <c r="B67" s="2346"/>
      <c r="C67" s="2346"/>
      <c r="D67" s="2346"/>
      <c r="E67" s="2346"/>
      <c r="F67" s="2346"/>
      <c r="G67" s="2346"/>
      <c r="H67" s="2346"/>
      <c r="I67" s="2346"/>
    </row>
    <row r="68" spans="1:9" ht="15.75" customHeight="1">
      <c r="A68" s="2346"/>
      <c r="B68" s="2346"/>
      <c r="C68" s="2346"/>
      <c r="D68" s="2346"/>
      <c r="E68" s="2346"/>
      <c r="F68" s="2346"/>
      <c r="G68" s="2346"/>
      <c r="H68" s="2346"/>
      <c r="I68" s="2346"/>
    </row>
    <row r="69" spans="1:9" ht="15.75" customHeight="1">
      <c r="A69" s="2346"/>
      <c r="B69" s="2346"/>
      <c r="C69" s="2346"/>
      <c r="D69" s="2346"/>
      <c r="E69" s="2346"/>
      <c r="F69" s="2346"/>
      <c r="G69" s="2346"/>
      <c r="H69" s="2346"/>
      <c r="I69" s="2346"/>
    </row>
    <row r="70" spans="1:9" ht="15.75" customHeight="1">
      <c r="A70" s="2346"/>
      <c r="B70" s="2346"/>
      <c r="C70" s="2346"/>
      <c r="D70" s="2346"/>
      <c r="E70" s="2346"/>
      <c r="F70" s="2346"/>
      <c r="G70" s="2346"/>
      <c r="H70" s="2346"/>
      <c r="I70" s="2346"/>
    </row>
    <row r="71" spans="1:9" ht="15.75" customHeight="1">
      <c r="A71" s="2346"/>
      <c r="B71" s="2346"/>
      <c r="C71" s="2346"/>
      <c r="D71" s="2346"/>
      <c r="E71" s="2346"/>
      <c r="F71" s="2346"/>
      <c r="G71" s="2346"/>
      <c r="H71" s="2346"/>
      <c r="I71" s="2346"/>
    </row>
    <row r="72" spans="1:9" ht="15.75" customHeight="1">
      <c r="A72" s="2346"/>
      <c r="B72" s="2346"/>
      <c r="C72" s="2346"/>
      <c r="D72" s="2346"/>
      <c r="E72" s="2346"/>
      <c r="F72" s="2346"/>
      <c r="G72" s="2346"/>
      <c r="H72" s="2346"/>
      <c r="I72" s="2346"/>
    </row>
    <row r="73" spans="1:9" ht="15.75" customHeight="1">
      <c r="A73" s="2346"/>
      <c r="B73" s="2346"/>
      <c r="C73" s="2346"/>
      <c r="D73" s="2346"/>
      <c r="E73" s="2346"/>
      <c r="F73" s="2346"/>
      <c r="G73" s="2346"/>
      <c r="H73" s="2346"/>
      <c r="I73" s="2346"/>
    </row>
    <row r="74" spans="1:9" ht="15.75" customHeight="1">
      <c r="A74" s="2346"/>
      <c r="B74" s="2346"/>
      <c r="C74" s="2346"/>
      <c r="D74" s="2346"/>
      <c r="E74" s="2346"/>
      <c r="F74" s="2346"/>
      <c r="G74" s="2346"/>
      <c r="H74" s="2346"/>
      <c r="I74" s="2346"/>
    </row>
    <row r="75" spans="1:9" ht="15.75" customHeight="1">
      <c r="A75" s="2346"/>
      <c r="B75" s="2346"/>
      <c r="C75" s="2346"/>
      <c r="D75" s="2346"/>
      <c r="E75" s="2346"/>
      <c r="F75" s="2346"/>
      <c r="G75" s="2346"/>
      <c r="H75" s="2346"/>
      <c r="I75" s="2346"/>
    </row>
    <row r="76" spans="1:9" ht="15.75" customHeight="1">
      <c r="A76" s="2346"/>
      <c r="B76" s="2346"/>
      <c r="C76" s="2346"/>
      <c r="D76" s="2346"/>
      <c r="E76" s="2346"/>
      <c r="F76" s="2346"/>
      <c r="G76" s="2346"/>
      <c r="H76" s="2346"/>
      <c r="I76" s="2346"/>
    </row>
    <row r="77" spans="1:9" ht="15.75" customHeight="1">
      <c r="A77" s="2346"/>
      <c r="B77" s="2346"/>
      <c r="C77" s="2346"/>
      <c r="D77" s="2346"/>
      <c r="E77" s="2346"/>
      <c r="F77" s="2346"/>
      <c r="G77" s="2346"/>
      <c r="H77" s="2346"/>
      <c r="I77" s="2346"/>
    </row>
    <row r="78" spans="1:9" ht="15.75" customHeight="1">
      <c r="A78" s="2346"/>
      <c r="B78" s="2346"/>
      <c r="C78" s="2346"/>
      <c r="D78" s="2346"/>
      <c r="E78" s="2346"/>
      <c r="F78" s="2346"/>
      <c r="G78" s="2346"/>
      <c r="H78" s="2346"/>
      <c r="I78" s="2346"/>
    </row>
    <row r="79" spans="1:9" ht="15.75" customHeight="1">
      <c r="A79" s="2346"/>
      <c r="B79" s="2346"/>
      <c r="C79" s="2346"/>
      <c r="D79" s="2346"/>
      <c r="E79" s="2346"/>
      <c r="F79" s="2346"/>
      <c r="G79" s="2346"/>
      <c r="H79" s="2346"/>
      <c r="I79" s="2346"/>
    </row>
    <row r="80" spans="1:9" ht="15.75" customHeight="1">
      <c r="A80" s="2346"/>
      <c r="B80" s="2346"/>
      <c r="C80" s="2346"/>
      <c r="D80" s="2346"/>
      <c r="E80" s="2346"/>
      <c r="F80" s="2346"/>
      <c r="G80" s="2346"/>
      <c r="H80" s="2346"/>
      <c r="I80" s="2346"/>
    </row>
    <row r="81" spans="1:9" ht="15.75" customHeight="1">
      <c r="A81" s="2346"/>
      <c r="B81" s="2346"/>
      <c r="C81" s="2346"/>
      <c r="D81" s="2346"/>
      <c r="E81" s="2346"/>
      <c r="F81" s="2346"/>
      <c r="G81" s="2346"/>
      <c r="H81" s="2346"/>
      <c r="I81" s="2346"/>
    </row>
    <row r="82" spans="1:9" ht="15.75" customHeight="1">
      <c r="A82" s="2346"/>
      <c r="B82" s="2346"/>
      <c r="C82" s="2346"/>
      <c r="D82" s="2346"/>
      <c r="E82" s="2346"/>
      <c r="F82" s="2346"/>
      <c r="G82" s="2346"/>
      <c r="H82" s="2346"/>
      <c r="I82" s="2346"/>
    </row>
    <row r="83" spans="1:9" ht="15.75" customHeight="1">
      <c r="A83" s="2346"/>
      <c r="B83" s="2346"/>
      <c r="C83" s="2346"/>
      <c r="D83" s="2346"/>
      <c r="E83" s="2346"/>
      <c r="F83" s="2346"/>
      <c r="G83" s="2346"/>
      <c r="H83" s="2346"/>
      <c r="I83" s="2346"/>
    </row>
    <row r="84" spans="1:9" ht="15.75" customHeight="1">
      <c r="A84" s="2346"/>
      <c r="B84" s="2346"/>
      <c r="C84" s="2346"/>
      <c r="D84" s="2346"/>
      <c r="E84" s="2346"/>
      <c r="F84" s="2346"/>
      <c r="G84" s="2346"/>
      <c r="H84" s="2346"/>
      <c r="I84" s="2346"/>
    </row>
    <row r="85" spans="1:9" ht="15.75" customHeight="1">
      <c r="A85" s="2346"/>
      <c r="B85" s="2346"/>
      <c r="C85" s="2346"/>
      <c r="D85" s="2346"/>
      <c r="E85" s="2346"/>
      <c r="F85" s="2346"/>
      <c r="G85" s="2346"/>
      <c r="H85" s="2346"/>
      <c r="I85" s="2346"/>
    </row>
    <row r="86" spans="1:9" ht="15.75" customHeight="1">
      <c r="A86" s="2346"/>
      <c r="B86" s="2346"/>
      <c r="C86" s="2346"/>
      <c r="D86" s="2346"/>
      <c r="E86" s="2346"/>
      <c r="F86" s="2346"/>
      <c r="G86" s="2346"/>
      <c r="H86" s="2346"/>
      <c r="I86" s="2346"/>
    </row>
    <row r="87" spans="1:9" ht="15.75" customHeight="1">
      <c r="A87" s="2346"/>
      <c r="B87" s="2346"/>
      <c r="C87" s="2346"/>
      <c r="D87" s="2346"/>
      <c r="E87" s="2346"/>
      <c r="F87" s="2346"/>
      <c r="G87" s="2346"/>
      <c r="H87" s="2346"/>
      <c r="I87" s="2346"/>
    </row>
    <row r="88" spans="1:9" ht="15.75" customHeight="1">
      <c r="A88" s="2346"/>
      <c r="B88" s="2346"/>
      <c r="C88" s="2346"/>
      <c r="D88" s="2346"/>
      <c r="E88" s="2346"/>
      <c r="F88" s="2346"/>
      <c r="G88" s="2346"/>
      <c r="H88" s="2346"/>
      <c r="I88" s="2346"/>
    </row>
    <row r="89" spans="1:9" ht="15.75" customHeight="1">
      <c r="A89" s="2346"/>
      <c r="B89" s="2346"/>
      <c r="C89" s="2346"/>
      <c r="D89" s="2346"/>
      <c r="E89" s="2346"/>
      <c r="F89" s="2346"/>
      <c r="G89" s="2346"/>
      <c r="H89" s="2346"/>
      <c r="I89" s="2346"/>
    </row>
    <row r="90" spans="1:9" ht="15.75" customHeight="1">
      <c r="A90" s="2346"/>
      <c r="B90" s="2346"/>
      <c r="C90" s="2346"/>
      <c r="D90" s="2346"/>
      <c r="E90" s="2346"/>
      <c r="F90" s="2346"/>
      <c r="G90" s="2346"/>
      <c r="H90" s="2346"/>
      <c r="I90" s="2346"/>
    </row>
    <row r="91" spans="1:9" ht="15.75" customHeight="1">
      <c r="A91" s="2346"/>
      <c r="B91" s="2346"/>
      <c r="C91" s="2346"/>
      <c r="D91" s="2346"/>
      <c r="E91" s="2346"/>
      <c r="F91" s="2346"/>
      <c r="G91" s="2346"/>
      <c r="H91" s="2346"/>
      <c r="I91" s="2346"/>
    </row>
    <row r="92" spans="1:9" ht="15.75" customHeight="1">
      <c r="A92" s="2346"/>
      <c r="B92" s="2346"/>
      <c r="C92" s="2346"/>
      <c r="D92" s="2346"/>
      <c r="E92" s="2346"/>
      <c r="F92" s="2346"/>
      <c r="G92" s="2346"/>
      <c r="H92" s="2346"/>
      <c r="I92" s="2346"/>
    </row>
    <row r="93" spans="1:9" ht="15.75" customHeight="1">
      <c r="A93" s="2346"/>
      <c r="B93" s="2346"/>
      <c r="C93" s="2346"/>
      <c r="D93" s="2346"/>
      <c r="E93" s="2346"/>
      <c r="F93" s="2346"/>
      <c r="G93" s="2346"/>
      <c r="H93" s="2346"/>
      <c r="I93" s="2346"/>
    </row>
    <row r="94" spans="1:9" ht="15.75" customHeight="1">
      <c r="A94" s="2346"/>
      <c r="B94" s="2346"/>
      <c r="C94" s="2346"/>
      <c r="D94" s="2346"/>
      <c r="E94" s="2346"/>
      <c r="F94" s="2346"/>
      <c r="G94" s="2346"/>
      <c r="H94" s="2346"/>
      <c r="I94" s="2346"/>
    </row>
    <row r="95" spans="1:9" ht="15.75" customHeight="1">
      <c r="A95" s="2346"/>
      <c r="B95" s="2346"/>
      <c r="C95" s="2346"/>
      <c r="D95" s="2346"/>
      <c r="E95" s="2346"/>
      <c r="F95" s="2346"/>
      <c r="G95" s="2346"/>
      <c r="H95" s="2346"/>
      <c r="I95" s="2346"/>
    </row>
    <row r="96" spans="1:9" ht="15.75" customHeight="1">
      <c r="A96" s="2346"/>
      <c r="B96" s="2346"/>
      <c r="C96" s="2346"/>
      <c r="D96" s="2346"/>
      <c r="E96" s="2346"/>
      <c r="F96" s="2346"/>
      <c r="G96" s="2346"/>
      <c r="H96" s="2346"/>
      <c r="I96" s="2346"/>
    </row>
    <row r="97" spans="1:9" ht="15.75" customHeight="1">
      <c r="A97" s="2346"/>
      <c r="B97" s="2346"/>
      <c r="C97" s="2346"/>
      <c r="D97" s="2346"/>
      <c r="E97" s="2346"/>
      <c r="F97" s="2346"/>
      <c r="G97" s="2346"/>
      <c r="H97" s="2346"/>
      <c r="I97" s="2346"/>
    </row>
    <row r="98" spans="1:9" ht="15.75" customHeight="1">
      <c r="A98" s="2346"/>
      <c r="B98" s="2346"/>
      <c r="C98" s="2346"/>
      <c r="D98" s="2346"/>
      <c r="E98" s="2346"/>
      <c r="F98" s="2346"/>
      <c r="G98" s="2346"/>
      <c r="H98" s="2346"/>
      <c r="I98" s="2346"/>
    </row>
    <row r="99" spans="1:9" ht="15.75" customHeight="1">
      <c r="A99" s="2346"/>
      <c r="B99" s="2346"/>
      <c r="C99" s="2346"/>
      <c r="D99" s="2346"/>
      <c r="E99" s="2346"/>
      <c r="F99" s="2346"/>
      <c r="G99" s="2346"/>
      <c r="H99" s="2346"/>
      <c r="I99" s="2346"/>
    </row>
    <row r="100" spans="1:9" ht="15.75" customHeight="1">
      <c r="A100" s="2346"/>
      <c r="B100" s="2346"/>
      <c r="C100" s="2346"/>
      <c r="D100" s="2346"/>
      <c r="E100" s="2346"/>
      <c r="F100" s="2346"/>
      <c r="G100" s="2346"/>
      <c r="H100" s="2346"/>
      <c r="I100" s="2346"/>
    </row>
    <row r="101" spans="1:9" ht="15.75" customHeight="1">
      <c r="A101" s="2346"/>
      <c r="B101" s="2346"/>
      <c r="C101" s="2346"/>
      <c r="D101" s="2346"/>
      <c r="E101" s="2346"/>
      <c r="F101" s="2346"/>
      <c r="G101" s="2346"/>
      <c r="H101" s="2346"/>
      <c r="I101" s="2346"/>
    </row>
    <row r="102" spans="1:9" ht="15.75" customHeight="1">
      <c r="A102" s="2346"/>
      <c r="B102" s="2346"/>
      <c r="C102" s="2346"/>
      <c r="D102" s="2346"/>
      <c r="E102" s="2346"/>
      <c r="F102" s="2346"/>
      <c r="G102" s="2346"/>
      <c r="H102" s="2346"/>
      <c r="I102" s="2346"/>
    </row>
    <row r="103" spans="1:9" ht="15.75" customHeight="1">
      <c r="A103" s="2346"/>
      <c r="B103" s="2346"/>
      <c r="C103" s="2346"/>
      <c r="D103" s="2346"/>
      <c r="E103" s="2346"/>
      <c r="F103" s="2346"/>
      <c r="G103" s="2346"/>
      <c r="H103" s="2346"/>
      <c r="I103" s="2346"/>
    </row>
    <row r="104" spans="1:9" ht="15.75" customHeight="1">
      <c r="A104" s="2346"/>
      <c r="B104" s="2346"/>
      <c r="C104" s="2346"/>
      <c r="D104" s="2346"/>
      <c r="E104" s="2346"/>
      <c r="F104" s="2346"/>
      <c r="G104" s="2346"/>
      <c r="H104" s="2346"/>
      <c r="I104" s="2346"/>
    </row>
    <row r="105" spans="1:9" ht="15.75" customHeight="1">
      <c r="A105" s="2346"/>
      <c r="B105" s="2346"/>
      <c r="C105" s="2346"/>
      <c r="D105" s="2346"/>
      <c r="E105" s="2346"/>
      <c r="F105" s="2346"/>
      <c r="G105" s="2346"/>
      <c r="H105" s="2346"/>
      <c r="I105" s="2346"/>
    </row>
    <row r="106" spans="1:9" ht="15.75" customHeight="1">
      <c r="A106" s="2346"/>
      <c r="B106" s="2346"/>
      <c r="C106" s="2346"/>
      <c r="D106" s="2346"/>
      <c r="E106" s="2346"/>
      <c r="F106" s="2346"/>
      <c r="G106" s="2346"/>
      <c r="H106" s="2346"/>
      <c r="I106" s="2346"/>
    </row>
    <row r="107" spans="1:9" ht="15.75" customHeight="1">
      <c r="A107" s="2346"/>
      <c r="B107" s="2346"/>
      <c r="C107" s="2346"/>
      <c r="D107" s="2346"/>
      <c r="E107" s="2346"/>
      <c r="F107" s="2346"/>
      <c r="G107" s="2346"/>
      <c r="H107" s="2346"/>
      <c r="I107" s="2346"/>
    </row>
    <row r="108" spans="1:9" ht="15.75" customHeight="1">
      <c r="A108" s="2346"/>
      <c r="B108" s="2346"/>
      <c r="C108" s="2346"/>
      <c r="D108" s="2346"/>
      <c r="E108" s="2346"/>
      <c r="F108" s="2346"/>
      <c r="G108" s="2346"/>
      <c r="H108" s="2346"/>
      <c r="I108" s="2346"/>
    </row>
    <row r="109" spans="1:9" ht="15.75" customHeight="1">
      <c r="A109" s="2346"/>
      <c r="B109" s="2346"/>
      <c r="C109" s="2346"/>
      <c r="D109" s="2346"/>
      <c r="E109" s="2346"/>
      <c r="F109" s="2346"/>
      <c r="G109" s="2346"/>
      <c r="H109" s="2346"/>
      <c r="I109" s="2346"/>
    </row>
    <row r="110" spans="1:9" ht="15.75" customHeight="1">
      <c r="A110" s="2346"/>
      <c r="B110" s="2346"/>
      <c r="C110" s="2346"/>
      <c r="D110" s="2346"/>
      <c r="E110" s="2346"/>
      <c r="F110" s="2346"/>
      <c r="G110" s="2346"/>
      <c r="H110" s="2346"/>
      <c r="I110" s="2346"/>
    </row>
    <row r="111" spans="1:9" ht="15.75" customHeight="1">
      <c r="A111" s="2346"/>
      <c r="B111" s="2346"/>
      <c r="C111" s="2346"/>
      <c r="D111" s="2346"/>
      <c r="E111" s="2346"/>
      <c r="F111" s="2346"/>
      <c r="G111" s="2346"/>
      <c r="H111" s="2346"/>
      <c r="I111" s="2346"/>
    </row>
    <row r="112" spans="1:9" ht="15.75" customHeight="1">
      <c r="A112" s="2346"/>
      <c r="B112" s="2346"/>
      <c r="C112" s="2346"/>
      <c r="D112" s="2346"/>
      <c r="E112" s="2346"/>
      <c r="F112" s="2346"/>
      <c r="G112" s="2346"/>
      <c r="H112" s="2346"/>
      <c r="I112" s="2346"/>
    </row>
    <row r="113" spans="1:9" ht="15.75" customHeight="1">
      <c r="A113" s="2346"/>
      <c r="B113" s="2346"/>
      <c r="C113" s="2346"/>
      <c r="D113" s="2346"/>
      <c r="E113" s="2346"/>
      <c r="F113" s="2346"/>
      <c r="G113" s="2346"/>
      <c r="H113" s="2346"/>
      <c r="I113" s="2346"/>
    </row>
    <row r="114" spans="1:9" ht="15.75" customHeight="1">
      <c r="A114" s="2346"/>
      <c r="B114" s="2346"/>
      <c r="C114" s="2346"/>
      <c r="D114" s="2346"/>
      <c r="E114" s="2346"/>
      <c r="F114" s="2346"/>
      <c r="G114" s="2346"/>
      <c r="H114" s="2346"/>
      <c r="I114" s="2346"/>
    </row>
    <row r="115" spans="1:9" ht="15.75" customHeight="1">
      <c r="A115" s="2346"/>
      <c r="B115" s="2346"/>
      <c r="C115" s="2346"/>
      <c r="D115" s="2346"/>
      <c r="E115" s="2346"/>
      <c r="F115" s="2346"/>
      <c r="G115" s="2346"/>
      <c r="H115" s="2346"/>
      <c r="I115" s="2346"/>
    </row>
    <row r="116" spans="1:9" ht="15.75" customHeight="1">
      <c r="A116" s="2346"/>
      <c r="B116" s="2346"/>
      <c r="C116" s="2346"/>
      <c r="D116" s="2346"/>
      <c r="E116" s="2346"/>
      <c r="F116" s="2346"/>
      <c r="G116" s="2346"/>
      <c r="H116" s="2346"/>
      <c r="I116" s="2346"/>
    </row>
    <row r="117" spans="1:9" ht="15.75" customHeight="1">
      <c r="A117" s="2346"/>
      <c r="B117" s="2346"/>
      <c r="C117" s="2346"/>
      <c r="D117" s="2346"/>
      <c r="E117" s="2346"/>
      <c r="F117" s="2346"/>
      <c r="G117" s="2346"/>
      <c r="H117" s="2346"/>
      <c r="I117" s="2346"/>
    </row>
    <row r="118" spans="1:9" ht="15.75" customHeight="1">
      <c r="A118" s="2346"/>
      <c r="B118" s="2346"/>
      <c r="C118" s="2346"/>
      <c r="D118" s="2346"/>
      <c r="E118" s="2346"/>
      <c r="F118" s="2346"/>
      <c r="G118" s="2346"/>
      <c r="H118" s="2346"/>
      <c r="I118" s="2346"/>
    </row>
    <row r="119" spans="1:9" ht="15.75" customHeight="1">
      <c r="A119" s="2346"/>
      <c r="B119" s="2346"/>
      <c r="C119" s="2346"/>
      <c r="D119" s="2346"/>
      <c r="E119" s="2346"/>
      <c r="F119" s="2346"/>
      <c r="G119" s="2346"/>
      <c r="H119" s="2346"/>
      <c r="I119" s="2346"/>
    </row>
    <row r="120" spans="1:9" ht="15.75" customHeight="1">
      <c r="A120" s="2346"/>
      <c r="B120" s="2346"/>
      <c r="C120" s="2346"/>
      <c r="D120" s="2346"/>
      <c r="E120" s="2346"/>
      <c r="F120" s="2346"/>
      <c r="G120" s="2346"/>
      <c r="H120" s="2346"/>
      <c r="I120" s="2346"/>
    </row>
    <row r="121" spans="1:9" ht="15.75" customHeight="1">
      <c r="A121" s="2346"/>
      <c r="B121" s="2346"/>
      <c r="C121" s="2346"/>
      <c r="D121" s="2346"/>
      <c r="E121" s="2346"/>
      <c r="F121" s="2346"/>
      <c r="G121" s="2346"/>
      <c r="H121" s="2346"/>
      <c r="I121" s="2346"/>
    </row>
    <row r="122" spans="1:9" ht="15.75" customHeight="1">
      <c r="A122" s="2346"/>
      <c r="B122" s="2346"/>
      <c r="C122" s="2346"/>
      <c r="D122" s="2346"/>
      <c r="E122" s="2346"/>
      <c r="F122" s="2346"/>
      <c r="G122" s="2346"/>
      <c r="H122" s="2346"/>
      <c r="I122" s="2346"/>
    </row>
    <row r="123" spans="1:9" ht="15.75" customHeight="1">
      <c r="A123" s="2346"/>
      <c r="B123" s="2346"/>
      <c r="C123" s="2346"/>
      <c r="D123" s="2346"/>
      <c r="E123" s="2346"/>
      <c r="F123" s="2346"/>
      <c r="G123" s="2346"/>
      <c r="H123" s="2346"/>
      <c r="I123" s="2346"/>
    </row>
    <row r="124" spans="1:9" ht="15.75" customHeight="1">
      <c r="A124" s="2346"/>
      <c r="B124" s="2346"/>
      <c r="C124" s="2346"/>
      <c r="D124" s="2346"/>
      <c r="E124" s="2346"/>
      <c r="F124" s="2346"/>
      <c r="G124" s="2346"/>
      <c r="H124" s="2346"/>
      <c r="I124" s="2346"/>
    </row>
    <row r="125" spans="1:9" ht="15.75" customHeight="1">
      <c r="A125" s="2346"/>
      <c r="B125" s="2346"/>
      <c r="C125" s="2346"/>
      <c r="D125" s="2346"/>
      <c r="E125" s="2346"/>
      <c r="F125" s="2346"/>
      <c r="G125" s="2346"/>
      <c r="H125" s="2346"/>
      <c r="I125" s="2346"/>
    </row>
    <row r="126" spans="1:9" ht="15.75" customHeight="1">
      <c r="A126" s="2346"/>
      <c r="B126" s="2346"/>
      <c r="C126" s="2346"/>
      <c r="D126" s="2346"/>
      <c r="E126" s="2346"/>
      <c r="F126" s="2346"/>
      <c r="G126" s="2346"/>
      <c r="H126" s="2346"/>
      <c r="I126" s="2346"/>
    </row>
    <row r="127" spans="1:9" ht="15.75" customHeight="1">
      <c r="A127" s="2346"/>
      <c r="B127" s="2346"/>
      <c r="C127" s="2346"/>
      <c r="D127" s="2346"/>
      <c r="E127" s="2346"/>
      <c r="F127" s="2346"/>
      <c r="G127" s="2346"/>
      <c r="H127" s="2346"/>
      <c r="I127" s="2346"/>
    </row>
    <row r="128" spans="1:9" ht="15.75" customHeight="1">
      <c r="A128" s="2346"/>
      <c r="B128" s="2346"/>
      <c r="C128" s="2346"/>
      <c r="D128" s="2346"/>
      <c r="E128" s="2346"/>
      <c r="F128" s="2346"/>
      <c r="G128" s="2346"/>
      <c r="H128" s="2346"/>
      <c r="I128" s="2346"/>
    </row>
    <row r="129" spans="1:9" ht="15.75" customHeight="1">
      <c r="A129" s="2346"/>
      <c r="B129" s="2346"/>
      <c r="C129" s="2346"/>
      <c r="D129" s="2346"/>
      <c r="E129" s="2346"/>
      <c r="F129" s="2346"/>
      <c r="G129" s="2346"/>
      <c r="H129" s="2346"/>
      <c r="I129" s="2346"/>
    </row>
    <row r="130" spans="1:9" ht="15.75" customHeight="1">
      <c r="A130" s="2346"/>
      <c r="B130" s="2346"/>
      <c r="C130" s="2346"/>
      <c r="D130" s="2346"/>
      <c r="E130" s="2346"/>
      <c r="F130" s="2346"/>
      <c r="G130" s="2346"/>
      <c r="H130" s="2346"/>
      <c r="I130" s="2346"/>
    </row>
    <row r="131" spans="1:9" ht="15.75" customHeight="1">
      <c r="A131" s="2346"/>
      <c r="B131" s="2346"/>
      <c r="C131" s="2346"/>
      <c r="D131" s="2346"/>
      <c r="E131" s="2346"/>
      <c r="F131" s="2346"/>
      <c r="G131" s="2346"/>
      <c r="H131" s="2346"/>
      <c r="I131" s="2346"/>
    </row>
    <row r="132" spans="1:9" ht="15.75" customHeight="1">
      <c r="A132" s="2346"/>
      <c r="B132" s="2346"/>
      <c r="C132" s="2346"/>
      <c r="D132" s="2346"/>
      <c r="E132" s="2346"/>
      <c r="F132" s="2346"/>
      <c r="G132" s="2346"/>
      <c r="H132" s="2346"/>
      <c r="I132" s="2346"/>
    </row>
    <row r="133" spans="1:9" ht="15.75" customHeight="1">
      <c r="A133" s="2346"/>
      <c r="B133" s="2346"/>
      <c r="C133" s="2346"/>
      <c r="D133" s="2346"/>
      <c r="E133" s="2346"/>
      <c r="F133" s="2346"/>
      <c r="G133" s="2346"/>
      <c r="H133" s="2346"/>
      <c r="I133" s="2346"/>
    </row>
    <row r="134" spans="1:9" ht="15.75" customHeight="1">
      <c r="A134" s="2346"/>
      <c r="B134" s="2346"/>
      <c r="C134" s="2346"/>
      <c r="D134" s="2346"/>
      <c r="E134" s="2346"/>
      <c r="F134" s="2346"/>
      <c r="G134" s="2346"/>
      <c r="H134" s="2346"/>
      <c r="I134" s="2346"/>
    </row>
    <row r="135" spans="1:9" ht="15.75" customHeight="1">
      <c r="A135" s="2346"/>
      <c r="B135" s="2346"/>
      <c r="C135" s="2346"/>
      <c r="D135" s="2346"/>
      <c r="E135" s="2346"/>
      <c r="F135" s="2346"/>
      <c r="G135" s="2346"/>
      <c r="H135" s="2346"/>
      <c r="I135" s="2346"/>
    </row>
    <row r="136" spans="1:9" ht="15.75" customHeight="1">
      <c r="A136" s="2346"/>
      <c r="B136" s="2346"/>
      <c r="C136" s="2346"/>
      <c r="D136" s="2346"/>
      <c r="E136" s="2346"/>
      <c r="F136" s="2346"/>
      <c r="G136" s="2346"/>
      <c r="H136" s="2346"/>
      <c r="I136" s="2346"/>
    </row>
    <row r="137" spans="1:9" ht="15.75" customHeight="1">
      <c r="A137" s="2346"/>
      <c r="B137" s="2346"/>
      <c r="C137" s="2346"/>
      <c r="D137" s="2346"/>
      <c r="E137" s="2346"/>
      <c r="F137" s="2346"/>
      <c r="G137" s="2346"/>
      <c r="H137" s="2346"/>
      <c r="I137" s="2346"/>
    </row>
    <row r="138" spans="1:9" ht="15.75" customHeight="1">
      <c r="A138" s="2346"/>
      <c r="B138" s="2346"/>
      <c r="C138" s="2346"/>
      <c r="D138" s="2346"/>
      <c r="E138" s="2346"/>
      <c r="F138" s="2346"/>
      <c r="G138" s="2346"/>
      <c r="H138" s="2346"/>
      <c r="I138" s="2346"/>
    </row>
    <row r="139" spans="1:9" ht="15.75" customHeight="1">
      <c r="A139" s="2346"/>
      <c r="B139" s="2346"/>
      <c r="C139" s="2346"/>
      <c r="D139" s="2346"/>
      <c r="E139" s="2346"/>
      <c r="F139" s="2346"/>
      <c r="G139" s="2346"/>
      <c r="H139" s="2346"/>
      <c r="I139" s="2346"/>
    </row>
    <row r="140" spans="1:9" ht="15.75" customHeight="1">
      <c r="A140" s="2346"/>
      <c r="B140" s="2346"/>
      <c r="C140" s="2346"/>
      <c r="D140" s="2346"/>
      <c r="E140" s="2346"/>
      <c r="F140" s="2346"/>
      <c r="G140" s="2346"/>
      <c r="H140" s="2346"/>
      <c r="I140" s="2346"/>
    </row>
    <row r="141" spans="1:9" ht="15.75" customHeight="1">
      <c r="A141" s="2346"/>
      <c r="B141" s="2346"/>
      <c r="C141" s="2346"/>
      <c r="D141" s="2346"/>
      <c r="E141" s="2346"/>
      <c r="F141" s="2346"/>
      <c r="G141" s="2346"/>
      <c r="H141" s="2346"/>
      <c r="I141" s="2346"/>
    </row>
    <row r="142" spans="1:9" ht="15.75" customHeight="1">
      <c r="A142" s="2346"/>
      <c r="B142" s="2346"/>
      <c r="C142" s="2346"/>
      <c r="D142" s="2346"/>
      <c r="E142" s="2346"/>
      <c r="F142" s="2346"/>
      <c r="G142" s="2346"/>
      <c r="H142" s="2346"/>
      <c r="I142" s="2346"/>
    </row>
    <row r="143" spans="1:9" ht="15.75" customHeight="1">
      <c r="A143" s="2346"/>
      <c r="B143" s="2346"/>
      <c r="C143" s="2346"/>
      <c r="D143" s="2346"/>
      <c r="E143" s="2346"/>
      <c r="F143" s="2346"/>
      <c r="G143" s="2346"/>
      <c r="H143" s="2346"/>
      <c r="I143" s="2346"/>
    </row>
    <row r="144" spans="1:9" ht="15.75" customHeight="1">
      <c r="A144" s="2346"/>
      <c r="B144" s="2346"/>
      <c r="C144" s="2346"/>
      <c r="D144" s="2346"/>
      <c r="E144" s="2346"/>
      <c r="F144" s="2346"/>
      <c r="G144" s="2346"/>
      <c r="H144" s="2346"/>
      <c r="I144" s="2346"/>
    </row>
    <row r="145" spans="1:9" ht="15.75" customHeight="1">
      <c r="A145" s="2346"/>
      <c r="B145" s="2346"/>
      <c r="C145" s="2346"/>
      <c r="D145" s="2346"/>
      <c r="E145" s="2346"/>
      <c r="F145" s="2346"/>
      <c r="G145" s="2346"/>
      <c r="H145" s="2346"/>
      <c r="I145" s="2346"/>
    </row>
    <row r="146" spans="1:9" ht="15.75" customHeight="1">
      <c r="A146" s="2346"/>
      <c r="B146" s="2346"/>
      <c r="C146" s="2346"/>
      <c r="D146" s="2346"/>
      <c r="E146" s="2346"/>
      <c r="F146" s="2346"/>
      <c r="G146" s="2346"/>
      <c r="H146" s="2346"/>
      <c r="I146" s="2346"/>
    </row>
    <row r="147" spans="1:9" ht="15.75" customHeight="1">
      <c r="A147" s="2346"/>
      <c r="B147" s="2346"/>
      <c r="C147" s="2346"/>
      <c r="D147" s="2346"/>
      <c r="E147" s="2346"/>
      <c r="F147" s="2346"/>
      <c r="G147" s="2346"/>
      <c r="H147" s="2346"/>
      <c r="I147" s="2346"/>
    </row>
    <row r="148" spans="1:9" ht="15.75" customHeight="1">
      <c r="A148" s="2346"/>
      <c r="B148" s="2346"/>
      <c r="C148" s="2346"/>
      <c r="D148" s="2346"/>
      <c r="E148" s="2346"/>
      <c r="F148" s="2346"/>
      <c r="G148" s="2346"/>
      <c r="H148" s="2346"/>
      <c r="I148" s="2346"/>
    </row>
    <row r="149" spans="1:9" ht="15.75" customHeight="1">
      <c r="A149" s="2346"/>
      <c r="B149" s="2346"/>
      <c r="C149" s="2346"/>
      <c r="D149" s="2346"/>
      <c r="E149" s="2346"/>
      <c r="F149" s="2346"/>
      <c r="G149" s="2346"/>
      <c r="H149" s="2346"/>
      <c r="I149" s="2346"/>
    </row>
    <row r="150" spans="1:9" ht="15.75" customHeight="1">
      <c r="A150" s="2346"/>
      <c r="B150" s="2346"/>
      <c r="C150" s="2346"/>
      <c r="D150" s="2346"/>
      <c r="E150" s="2346"/>
      <c r="F150" s="2346"/>
      <c r="G150" s="2346"/>
      <c r="H150" s="2346"/>
      <c r="I150" s="2346"/>
    </row>
    <row r="151" spans="1:9" ht="15.75" customHeight="1">
      <c r="A151" s="2346"/>
      <c r="B151" s="2346"/>
      <c r="C151" s="2346"/>
      <c r="D151" s="2346"/>
      <c r="E151" s="2346"/>
      <c r="F151" s="2346"/>
      <c r="G151" s="2346"/>
      <c r="H151" s="2346"/>
      <c r="I151" s="2346"/>
    </row>
    <row r="152" spans="1:9" ht="15.75" customHeight="1">
      <c r="A152" s="2346"/>
      <c r="B152" s="2346"/>
      <c r="C152" s="2346"/>
      <c r="D152" s="2346"/>
      <c r="E152" s="2346"/>
      <c r="F152" s="2346"/>
      <c r="G152" s="2346"/>
      <c r="H152" s="2346"/>
      <c r="I152" s="2346"/>
    </row>
    <row r="153" spans="1:9" ht="15.75" customHeight="1">
      <c r="A153" s="2346"/>
      <c r="B153" s="2346"/>
      <c r="C153" s="2346"/>
      <c r="D153" s="2346"/>
      <c r="E153" s="2346"/>
      <c r="F153" s="2346"/>
      <c r="G153" s="2346"/>
      <c r="H153" s="2346"/>
      <c r="I153" s="2346"/>
    </row>
    <row r="154" spans="1:9" ht="15.75" customHeight="1">
      <c r="A154" s="2346"/>
      <c r="B154" s="2346"/>
      <c r="C154" s="2346"/>
      <c r="D154" s="2346"/>
      <c r="E154" s="2346"/>
      <c r="F154" s="2346"/>
      <c r="G154" s="2346"/>
      <c r="H154" s="2346"/>
      <c r="I154" s="2346"/>
    </row>
    <row r="155" spans="1:9" ht="15.75" customHeight="1">
      <c r="A155" s="2346"/>
      <c r="B155" s="2346"/>
      <c r="C155" s="2346"/>
      <c r="D155" s="2346"/>
      <c r="E155" s="2346"/>
      <c r="F155" s="2346"/>
      <c r="G155" s="2346"/>
      <c r="H155" s="2346"/>
      <c r="I155" s="2346"/>
    </row>
    <row r="156" spans="1:9" ht="15.75" customHeight="1">
      <c r="A156" s="2346"/>
      <c r="B156" s="2346"/>
      <c r="C156" s="2346"/>
      <c r="D156" s="2346"/>
      <c r="E156" s="2346"/>
      <c r="F156" s="2346"/>
      <c r="G156" s="2346"/>
      <c r="H156" s="2346"/>
      <c r="I156" s="2346"/>
    </row>
    <row r="157" spans="1:9" ht="15.75" customHeight="1">
      <c r="A157" s="2346"/>
      <c r="B157" s="2346"/>
      <c r="C157" s="2346"/>
      <c r="D157" s="2346"/>
      <c r="E157" s="2346"/>
      <c r="F157" s="2346"/>
      <c r="G157" s="2346"/>
      <c r="H157" s="2346"/>
      <c r="I157" s="2346"/>
    </row>
    <row r="158" spans="1:9" ht="15.75" customHeight="1">
      <c r="A158" s="2346"/>
      <c r="B158" s="2346"/>
      <c r="C158" s="2346"/>
      <c r="D158" s="2346"/>
      <c r="E158" s="2346"/>
      <c r="F158" s="2346"/>
      <c r="G158" s="2346"/>
      <c r="H158" s="2346"/>
      <c r="I158" s="2346"/>
    </row>
    <row r="159" spans="1:9" ht="15.75" customHeight="1">
      <c r="A159" s="2346"/>
      <c r="B159" s="2346"/>
      <c r="C159" s="2346"/>
      <c r="D159" s="2346"/>
      <c r="E159" s="2346"/>
      <c r="F159" s="2346"/>
      <c r="G159" s="2346"/>
      <c r="H159" s="2346"/>
      <c r="I159" s="2346"/>
    </row>
    <row r="160" spans="1:9" ht="15.75" customHeight="1">
      <c r="A160" s="2346"/>
      <c r="B160" s="2346"/>
      <c r="C160" s="2346"/>
      <c r="D160" s="2346"/>
      <c r="E160" s="2346"/>
      <c r="F160" s="2346"/>
      <c r="G160" s="2346"/>
      <c r="H160" s="2346"/>
      <c r="I160" s="2346"/>
    </row>
    <row r="161" spans="1:9" ht="15.75" customHeight="1">
      <c r="A161" s="2346"/>
      <c r="B161" s="2346"/>
      <c r="C161" s="2346"/>
      <c r="D161" s="2346"/>
      <c r="E161" s="2346"/>
      <c r="F161" s="2346"/>
      <c r="G161" s="2346"/>
      <c r="H161" s="2346"/>
      <c r="I161" s="2346"/>
    </row>
    <row r="162" spans="1:9" ht="15.75" customHeight="1">
      <c r="A162" s="2346"/>
      <c r="B162" s="2346"/>
      <c r="C162" s="2346"/>
      <c r="D162" s="2346"/>
      <c r="E162" s="2346"/>
      <c r="F162" s="2346"/>
      <c r="G162" s="2346"/>
      <c r="H162" s="2346"/>
      <c r="I162" s="2346"/>
    </row>
    <row r="163" spans="1:9" ht="15.75" customHeight="1">
      <c r="A163" s="2346"/>
      <c r="B163" s="2346"/>
      <c r="C163" s="2346"/>
      <c r="D163" s="2346"/>
      <c r="E163" s="2346"/>
      <c r="F163" s="2346"/>
      <c r="G163" s="2346"/>
      <c r="H163" s="2346"/>
      <c r="I163" s="2346"/>
    </row>
    <row r="164" spans="1:9" ht="15.75" customHeight="1">
      <c r="A164" s="2346"/>
      <c r="B164" s="2346"/>
      <c r="C164" s="2346"/>
      <c r="D164" s="2346"/>
      <c r="E164" s="2346"/>
      <c r="F164" s="2346"/>
      <c r="G164" s="2346"/>
      <c r="H164" s="2346"/>
      <c r="I164" s="2346"/>
    </row>
    <row r="165" spans="1:9" ht="15.75" customHeight="1">
      <c r="A165" s="2346"/>
      <c r="B165" s="2346"/>
      <c r="C165" s="2346"/>
      <c r="D165" s="2346"/>
      <c r="E165" s="2346"/>
      <c r="F165" s="2346"/>
      <c r="G165" s="2346"/>
      <c r="H165" s="2346"/>
      <c r="I165" s="2346"/>
    </row>
    <row r="166" spans="1:9" ht="15.75" customHeight="1">
      <c r="A166" s="2346"/>
      <c r="B166" s="2346"/>
      <c r="C166" s="2346"/>
      <c r="D166" s="2346"/>
      <c r="E166" s="2346"/>
      <c r="F166" s="2346"/>
      <c r="G166" s="2346"/>
      <c r="H166" s="2346"/>
      <c r="I166" s="2346"/>
    </row>
    <row r="167" spans="1:9" ht="15.75" customHeight="1">
      <c r="A167" s="2346"/>
      <c r="B167" s="2346"/>
      <c r="C167" s="2346"/>
      <c r="D167" s="2346"/>
      <c r="E167" s="2346"/>
      <c r="F167" s="2346"/>
      <c r="G167" s="2346"/>
      <c r="H167" s="2346"/>
      <c r="I167" s="2346"/>
    </row>
    <row r="168" spans="1:9" ht="15.75" customHeight="1">
      <c r="A168" s="2346"/>
      <c r="B168" s="2346"/>
      <c r="C168" s="2346"/>
      <c r="D168" s="2346"/>
      <c r="E168" s="2346"/>
      <c r="F168" s="2346"/>
      <c r="G168" s="2346"/>
      <c r="H168" s="2346"/>
      <c r="I168" s="2346"/>
    </row>
    <row r="169" spans="1:9" ht="15.75" customHeight="1">
      <c r="A169" s="2346"/>
      <c r="B169" s="2346"/>
      <c r="C169" s="2346"/>
      <c r="D169" s="2346"/>
      <c r="E169" s="2346"/>
      <c r="F169" s="2346"/>
      <c r="G169" s="2346"/>
      <c r="H169" s="2346"/>
      <c r="I169" s="2346"/>
    </row>
    <row r="170" spans="1:9" ht="15.75" customHeight="1">
      <c r="A170" s="2346"/>
      <c r="B170" s="2346"/>
      <c r="C170" s="2346"/>
      <c r="D170" s="2346"/>
      <c r="E170" s="2346"/>
      <c r="F170" s="2346"/>
      <c r="G170" s="2346"/>
      <c r="H170" s="2346"/>
      <c r="I170" s="2346"/>
    </row>
    <row r="171" spans="1:9" ht="15.75" customHeight="1">
      <c r="A171" s="2346"/>
      <c r="B171" s="2346"/>
      <c r="C171" s="2346"/>
      <c r="D171" s="2346"/>
      <c r="E171" s="2346"/>
      <c r="F171" s="2346"/>
      <c r="G171" s="2346"/>
      <c r="H171" s="2346"/>
      <c r="I171" s="2346"/>
    </row>
    <row r="172" spans="1:9" ht="15.75" customHeight="1">
      <c r="A172" s="2346"/>
      <c r="B172" s="2346"/>
      <c r="C172" s="2346"/>
      <c r="D172" s="2346"/>
      <c r="E172" s="2346"/>
      <c r="F172" s="2346"/>
      <c r="G172" s="2346"/>
      <c r="H172" s="2346"/>
      <c r="I172" s="2346"/>
    </row>
    <row r="173" spans="1:9" ht="15.75" customHeight="1">
      <c r="A173" s="2346"/>
      <c r="B173" s="2346"/>
      <c r="C173" s="2346"/>
      <c r="D173" s="2346"/>
      <c r="E173" s="2346"/>
      <c r="F173" s="2346"/>
      <c r="G173" s="2346"/>
      <c r="H173" s="2346"/>
      <c r="I173" s="2346"/>
    </row>
    <row r="174" spans="1:9" ht="15.75" customHeight="1">
      <c r="A174" s="2346"/>
      <c r="B174" s="2346"/>
      <c r="C174" s="2346"/>
      <c r="D174" s="2346"/>
      <c r="E174" s="2346"/>
      <c r="F174" s="2346"/>
      <c r="G174" s="2346"/>
      <c r="H174" s="2346"/>
      <c r="I174" s="2346"/>
    </row>
    <row r="175" spans="1:9" ht="15.75" customHeight="1">
      <c r="A175" s="2346"/>
      <c r="B175" s="2346"/>
      <c r="C175" s="2346"/>
      <c r="D175" s="2346"/>
      <c r="E175" s="2346"/>
      <c r="F175" s="2346"/>
      <c r="G175" s="2346"/>
      <c r="H175" s="2346"/>
      <c r="I175" s="2346"/>
    </row>
    <row r="176" spans="1:9" ht="15.75" customHeight="1">
      <c r="A176" s="2346"/>
      <c r="B176" s="2346"/>
      <c r="C176" s="2346"/>
      <c r="D176" s="2346"/>
      <c r="E176" s="2346"/>
      <c r="F176" s="2346"/>
      <c r="G176" s="2346"/>
      <c r="H176" s="2346"/>
      <c r="I176" s="2346"/>
    </row>
    <row r="177" spans="1:9" ht="15.75" customHeight="1">
      <c r="A177" s="2346"/>
      <c r="B177" s="2346"/>
      <c r="C177" s="2346"/>
      <c r="D177" s="2346"/>
      <c r="E177" s="2346"/>
      <c r="F177" s="2346"/>
      <c r="G177" s="2346"/>
      <c r="H177" s="2346"/>
      <c r="I177" s="2346"/>
    </row>
    <row r="178" spans="1:9" ht="15.75" customHeight="1">
      <c r="A178" s="2346"/>
      <c r="B178" s="2346"/>
      <c r="C178" s="2346"/>
      <c r="D178" s="2346"/>
      <c r="E178" s="2346"/>
      <c r="F178" s="2346"/>
      <c r="G178" s="2346"/>
      <c r="H178" s="2346"/>
      <c r="I178" s="2346"/>
    </row>
    <row r="179" spans="1:9" ht="15.75" customHeight="1">
      <c r="A179" s="2346"/>
      <c r="B179" s="2346"/>
      <c r="C179" s="2346"/>
      <c r="D179" s="2346"/>
      <c r="E179" s="2346"/>
      <c r="F179" s="2346"/>
      <c r="G179" s="2346"/>
      <c r="H179" s="2346"/>
      <c r="I179" s="2346"/>
    </row>
    <row r="180" spans="1:9" ht="15.75" customHeight="1">
      <c r="A180" s="2346"/>
      <c r="B180" s="2346"/>
      <c r="C180" s="2346"/>
      <c r="D180" s="2346"/>
      <c r="E180" s="2346"/>
      <c r="F180" s="2346"/>
      <c r="G180" s="2346"/>
      <c r="H180" s="2346"/>
      <c r="I180" s="2346"/>
    </row>
    <row r="181" spans="1:9" ht="15.75" customHeight="1">
      <c r="A181" s="2346"/>
      <c r="B181" s="2346"/>
      <c r="C181" s="2346"/>
      <c r="D181" s="2346"/>
      <c r="E181" s="2346"/>
      <c r="F181" s="2346"/>
      <c r="G181" s="2346"/>
      <c r="H181" s="2346"/>
      <c r="I181" s="2346"/>
    </row>
    <row r="182" spans="1:9" ht="15.75" customHeight="1">
      <c r="A182" s="2346"/>
      <c r="B182" s="2346"/>
      <c r="C182" s="2346"/>
      <c r="D182" s="2346"/>
      <c r="E182" s="2346"/>
      <c r="F182" s="2346"/>
      <c r="G182" s="2346"/>
      <c r="H182" s="2346"/>
      <c r="I182" s="2346"/>
    </row>
    <row r="183" spans="1:9" ht="15.75" customHeight="1">
      <c r="A183" s="2346"/>
      <c r="B183" s="2346"/>
      <c r="C183" s="2346"/>
      <c r="D183" s="2346"/>
      <c r="E183" s="2346"/>
      <c r="F183" s="2346"/>
      <c r="G183" s="2346"/>
      <c r="H183" s="2346"/>
      <c r="I183" s="2346"/>
    </row>
    <row r="184" spans="1:9" ht="15.75" customHeight="1">
      <c r="A184" s="2346"/>
      <c r="B184" s="2346"/>
      <c r="C184" s="2346"/>
      <c r="D184" s="2346"/>
      <c r="E184" s="2346"/>
      <c r="F184" s="2346"/>
      <c r="G184" s="2346"/>
      <c r="H184" s="2346"/>
      <c r="I184" s="2346"/>
    </row>
    <row r="185" spans="1:9" ht="15.75" customHeight="1">
      <c r="A185" s="2346"/>
      <c r="B185" s="2346"/>
      <c r="C185" s="2346"/>
      <c r="D185" s="2346"/>
      <c r="E185" s="2346"/>
      <c r="F185" s="2346"/>
      <c r="G185" s="2346"/>
      <c r="H185" s="2346"/>
      <c r="I185" s="2346"/>
    </row>
    <row r="186" spans="1:9" ht="15.75" customHeight="1">
      <c r="A186" s="2346"/>
      <c r="B186" s="2346"/>
      <c r="C186" s="2346"/>
      <c r="D186" s="2346"/>
      <c r="E186" s="2346"/>
      <c r="F186" s="2346"/>
      <c r="G186" s="2346"/>
      <c r="H186" s="2346"/>
      <c r="I186" s="2346"/>
    </row>
    <row r="187" spans="1:9" ht="15.75" customHeight="1">
      <c r="A187" s="2346"/>
      <c r="B187" s="2346"/>
      <c r="C187" s="2346"/>
      <c r="D187" s="2346"/>
      <c r="E187" s="2346"/>
      <c r="F187" s="2346"/>
      <c r="G187" s="2346"/>
      <c r="H187" s="2346"/>
      <c r="I187" s="2346"/>
    </row>
    <row r="188" spans="1:9" ht="15.75" customHeight="1">
      <c r="A188" s="2346"/>
      <c r="B188" s="2346"/>
      <c r="C188" s="2346"/>
      <c r="D188" s="2346"/>
      <c r="E188" s="2346"/>
      <c r="F188" s="2346"/>
      <c r="G188" s="2346"/>
      <c r="H188" s="2346"/>
      <c r="I188" s="2346"/>
    </row>
    <row r="189" spans="1:9" ht="15.75" customHeight="1">
      <c r="A189" s="2346"/>
      <c r="B189" s="2346"/>
      <c r="C189" s="2346"/>
      <c r="D189" s="2346"/>
      <c r="E189" s="2346"/>
      <c r="F189" s="2346"/>
      <c r="G189" s="2346"/>
      <c r="H189" s="2346"/>
      <c r="I189" s="2346"/>
    </row>
    <row r="190" spans="1:9" ht="15.75" customHeight="1">
      <c r="A190" s="2346"/>
      <c r="B190" s="2346"/>
      <c r="C190" s="2346"/>
      <c r="D190" s="2346"/>
      <c r="E190" s="2346"/>
      <c r="F190" s="2346"/>
      <c r="G190" s="2346"/>
      <c r="H190" s="2346"/>
      <c r="I190" s="2346"/>
    </row>
    <row r="191" spans="1:9" ht="15.75" customHeight="1">
      <c r="A191" s="2346"/>
      <c r="B191" s="2346"/>
      <c r="C191" s="2346"/>
      <c r="D191" s="2346"/>
      <c r="E191" s="2346"/>
      <c r="F191" s="2346"/>
      <c r="G191" s="2346"/>
      <c r="H191" s="2346"/>
      <c r="I191" s="2346"/>
    </row>
    <row r="192" spans="1:9" ht="15.75" customHeight="1">
      <c r="A192" s="2346"/>
      <c r="B192" s="2346"/>
      <c r="C192" s="2346"/>
      <c r="D192" s="2346"/>
      <c r="E192" s="2346"/>
      <c r="F192" s="2346"/>
      <c r="G192" s="2346"/>
      <c r="H192" s="2346"/>
      <c r="I192" s="2346"/>
    </row>
    <row r="193" spans="1:9" ht="15.75" customHeight="1">
      <c r="A193" s="2346"/>
      <c r="B193" s="2346"/>
      <c r="C193" s="2346"/>
      <c r="D193" s="2346"/>
      <c r="E193" s="2346"/>
      <c r="F193" s="2346"/>
      <c r="G193" s="2346"/>
      <c r="H193" s="2346"/>
      <c r="I193" s="2346"/>
    </row>
    <row r="194" spans="1:9" ht="15.75" customHeight="1">
      <c r="A194" s="2346"/>
      <c r="B194" s="2346"/>
      <c r="C194" s="2346"/>
      <c r="D194" s="2346"/>
      <c r="E194" s="2346"/>
      <c r="F194" s="2346"/>
      <c r="G194" s="2346"/>
      <c r="H194" s="2346"/>
      <c r="I194" s="2346"/>
    </row>
    <row r="195" spans="1:9" ht="15.75" customHeight="1">
      <c r="A195" s="2346"/>
      <c r="B195" s="2346"/>
      <c r="C195" s="2346"/>
      <c r="D195" s="2346"/>
      <c r="E195" s="2346"/>
      <c r="F195" s="2346"/>
      <c r="G195" s="2346"/>
      <c r="H195" s="2346"/>
      <c r="I195" s="2346"/>
    </row>
    <row r="196" spans="1:9" ht="15.75" customHeight="1">
      <c r="A196" s="2346"/>
      <c r="B196" s="2346"/>
      <c r="C196" s="2346"/>
      <c r="D196" s="2346"/>
      <c r="E196" s="2346"/>
      <c r="F196" s="2346"/>
      <c r="G196" s="2346"/>
      <c r="H196" s="2346"/>
      <c r="I196" s="2346"/>
    </row>
    <row r="197" spans="1:9" ht="15.75" customHeight="1">
      <c r="A197" s="2346"/>
      <c r="B197" s="2346"/>
      <c r="C197" s="2346"/>
      <c r="D197" s="2346"/>
      <c r="E197" s="2346"/>
      <c r="F197" s="2346"/>
      <c r="G197" s="2346"/>
      <c r="H197" s="2346"/>
      <c r="I197" s="2346"/>
    </row>
    <row r="198" spans="1:9" ht="15.75" customHeight="1">
      <c r="A198" s="2346"/>
      <c r="B198" s="2346"/>
      <c r="C198" s="2346"/>
      <c r="D198" s="2346"/>
      <c r="E198" s="2346"/>
      <c r="F198" s="2346"/>
      <c r="G198" s="2346"/>
      <c r="H198" s="2346"/>
      <c r="I198" s="2346"/>
    </row>
    <row r="199" spans="1:9" ht="15.75" customHeight="1">
      <c r="A199" s="2346"/>
      <c r="B199" s="2346"/>
      <c r="C199" s="2346"/>
      <c r="D199" s="2346"/>
      <c r="E199" s="2346"/>
      <c r="F199" s="2346"/>
      <c r="G199" s="2346"/>
      <c r="H199" s="2346"/>
      <c r="I199" s="2346"/>
    </row>
    <row r="200" spans="1:9" ht="15.75" customHeight="1">
      <c r="A200" s="2346"/>
      <c r="B200" s="2346"/>
      <c r="C200" s="2346"/>
      <c r="D200" s="2346"/>
      <c r="E200" s="2346"/>
      <c r="F200" s="2346"/>
      <c r="G200" s="2346"/>
      <c r="H200" s="2346"/>
      <c r="I200" s="2346"/>
    </row>
    <row r="201" spans="1:9" ht="15.75" customHeight="1">
      <c r="A201" s="2346"/>
      <c r="B201" s="2346"/>
      <c r="C201" s="2346"/>
      <c r="D201" s="2346"/>
      <c r="E201" s="2346"/>
      <c r="F201" s="2346"/>
      <c r="G201" s="2346"/>
      <c r="H201" s="2346"/>
      <c r="I201" s="2346"/>
    </row>
    <row r="202" spans="1:9" ht="15.75" customHeight="1">
      <c r="A202" s="2346"/>
      <c r="B202" s="2346"/>
      <c r="C202" s="2346"/>
      <c r="D202" s="2346"/>
      <c r="E202" s="2346"/>
      <c r="F202" s="2346"/>
      <c r="G202" s="2346"/>
      <c r="H202" s="2346"/>
      <c r="I202" s="2346"/>
    </row>
    <row r="203" spans="1:9" ht="15.75" customHeight="1">
      <c r="A203" s="2346"/>
      <c r="B203" s="2346"/>
      <c r="C203" s="2346"/>
      <c r="D203" s="2346"/>
      <c r="E203" s="2346"/>
      <c r="F203" s="2346"/>
      <c r="G203" s="2346"/>
      <c r="H203" s="2346"/>
      <c r="I203" s="2346"/>
    </row>
    <row r="204" spans="1:9" ht="15.75" customHeight="1">
      <c r="A204" s="2346"/>
      <c r="B204" s="2346"/>
      <c r="C204" s="2346"/>
      <c r="D204" s="2346"/>
      <c r="E204" s="2346"/>
      <c r="F204" s="2346"/>
      <c r="G204" s="2346"/>
      <c r="H204" s="2346"/>
      <c r="I204" s="2346"/>
    </row>
    <row r="205" spans="1:9" ht="15.75" customHeight="1">
      <c r="A205" s="2346"/>
      <c r="B205" s="2346"/>
      <c r="C205" s="2346"/>
      <c r="D205" s="2346"/>
      <c r="E205" s="2346"/>
      <c r="F205" s="2346"/>
      <c r="G205" s="2346"/>
      <c r="H205" s="2346"/>
      <c r="I205" s="2346"/>
    </row>
    <row r="206" spans="1:9" ht="15.75" customHeight="1">
      <c r="A206" s="2346"/>
      <c r="B206" s="2346"/>
      <c r="C206" s="2346"/>
      <c r="D206" s="2346"/>
      <c r="E206" s="2346"/>
      <c r="F206" s="2346"/>
      <c r="G206" s="2346"/>
      <c r="H206" s="2346"/>
      <c r="I206" s="2346"/>
    </row>
    <row r="207" spans="1:9" ht="15.75" customHeight="1">
      <c r="A207" s="2346"/>
      <c r="B207" s="2346"/>
      <c r="C207" s="2346"/>
      <c r="D207" s="2346"/>
      <c r="E207" s="2346"/>
      <c r="F207" s="2346"/>
      <c r="G207" s="2346"/>
      <c r="H207" s="2346"/>
      <c r="I207" s="2346"/>
    </row>
    <row r="208" spans="1:9" ht="15.75" customHeight="1">
      <c r="A208" s="2346"/>
      <c r="B208" s="2346"/>
      <c r="C208" s="2346"/>
      <c r="D208" s="2346"/>
      <c r="E208" s="2346"/>
      <c r="F208" s="2346"/>
      <c r="G208" s="2346"/>
      <c r="H208" s="2346"/>
      <c r="I208" s="2346"/>
    </row>
    <row r="209" spans="1:9" ht="15.75" customHeight="1">
      <c r="A209" s="2346"/>
      <c r="B209" s="2346"/>
      <c r="C209" s="2346"/>
      <c r="D209" s="2346"/>
      <c r="E209" s="2346"/>
      <c r="F209" s="2346"/>
      <c r="G209" s="2346"/>
      <c r="H209" s="2346"/>
      <c r="I209" s="2346"/>
    </row>
    <row r="210" spans="1:9" ht="15.75" customHeight="1">
      <c r="A210" s="2346"/>
      <c r="B210" s="2346"/>
      <c r="C210" s="2346"/>
      <c r="D210" s="2346"/>
      <c r="E210" s="2346"/>
      <c r="F210" s="2346"/>
      <c r="G210" s="2346"/>
      <c r="H210" s="2346"/>
      <c r="I210" s="2346"/>
    </row>
    <row r="211" spans="1:9" ht="15.75" customHeight="1">
      <c r="A211" s="2346"/>
      <c r="B211" s="2346"/>
      <c r="C211" s="2346"/>
      <c r="D211" s="2346"/>
      <c r="E211" s="2346"/>
      <c r="F211" s="2346"/>
      <c r="G211" s="2346"/>
      <c r="H211" s="2346"/>
      <c r="I211" s="2346"/>
    </row>
    <row r="212" spans="1:9" ht="15.75" customHeight="1">
      <c r="A212" s="2346"/>
      <c r="B212" s="2346"/>
      <c r="C212" s="2346"/>
      <c r="D212" s="2346"/>
      <c r="E212" s="2346"/>
      <c r="F212" s="2346"/>
      <c r="G212" s="2346"/>
      <c r="H212" s="2346"/>
      <c r="I212" s="2346"/>
    </row>
    <row r="213" spans="1:9" ht="15.75" customHeight="1">
      <c r="A213" s="2346"/>
      <c r="B213" s="2346"/>
      <c r="C213" s="2346"/>
      <c r="D213" s="2346"/>
      <c r="E213" s="2346"/>
      <c r="F213" s="2346"/>
      <c r="G213" s="2346"/>
      <c r="H213" s="2346"/>
      <c r="I213" s="2346"/>
    </row>
    <row r="214" spans="1:9" ht="15.75" customHeight="1">
      <c r="A214" s="2346"/>
      <c r="B214" s="2346"/>
      <c r="C214" s="2346"/>
      <c r="D214" s="2346"/>
      <c r="E214" s="2346"/>
      <c r="F214" s="2346"/>
      <c r="G214" s="2346"/>
      <c r="H214" s="2346"/>
      <c r="I214" s="2346"/>
    </row>
    <row r="215" spans="1:9" ht="15.75" customHeight="1">
      <c r="A215" s="2346"/>
      <c r="B215" s="2346"/>
      <c r="C215" s="2346"/>
      <c r="D215" s="2346"/>
      <c r="E215" s="2346"/>
      <c r="F215" s="2346"/>
      <c r="G215" s="2346"/>
      <c r="H215" s="2346"/>
      <c r="I215" s="2346"/>
    </row>
    <row r="216" spans="1:9" ht="15.75" customHeight="1">
      <c r="A216" s="2346"/>
      <c r="B216" s="2346"/>
      <c r="C216" s="2346"/>
      <c r="D216" s="2346"/>
      <c r="E216" s="2346"/>
      <c r="F216" s="2346"/>
      <c r="G216" s="2346"/>
      <c r="H216" s="2346"/>
      <c r="I216" s="2346"/>
    </row>
    <row r="217" spans="1:9" ht="15.75" customHeight="1">
      <c r="A217" s="2346"/>
      <c r="B217" s="2346"/>
      <c r="C217" s="2346"/>
      <c r="D217" s="2346"/>
      <c r="E217" s="2346"/>
      <c r="F217" s="2346"/>
      <c r="G217" s="2346"/>
      <c r="H217" s="2346"/>
      <c r="I217" s="2345"/>
    </row>
    <row r="218" spans="1:9" ht="15.75" customHeight="1">
      <c r="A218" s="2346"/>
      <c r="B218" s="2346"/>
      <c r="C218" s="2346"/>
      <c r="D218" s="2346"/>
      <c r="E218" s="2346"/>
      <c r="F218" s="2346"/>
      <c r="G218" s="2346"/>
      <c r="H218" s="2346"/>
      <c r="I218" s="2345"/>
    </row>
    <row r="219" spans="1:9" ht="15.75" customHeight="1">
      <c r="A219" s="2346"/>
      <c r="B219" s="2346"/>
      <c r="C219" s="2346"/>
      <c r="D219" s="2346"/>
      <c r="E219" s="2346"/>
      <c r="F219" s="2346"/>
      <c r="G219" s="2346"/>
      <c r="H219" s="2346"/>
      <c r="I219" s="2345"/>
    </row>
    <row r="220" spans="1:9" ht="15.75" customHeight="1">
      <c r="A220" s="2346"/>
      <c r="B220" s="2346"/>
      <c r="C220" s="2346"/>
      <c r="D220" s="2346"/>
      <c r="E220" s="2346"/>
      <c r="F220" s="2346"/>
      <c r="G220" s="2346"/>
      <c r="H220" s="2346"/>
      <c r="I220" s="2345"/>
    </row>
    <row r="221" spans="1:9" ht="15.75" customHeight="1">
      <c r="A221" s="2346"/>
      <c r="B221" s="2346"/>
      <c r="C221" s="2346"/>
      <c r="D221" s="2346"/>
      <c r="E221" s="2346"/>
      <c r="F221" s="2346"/>
      <c r="G221" s="2346"/>
      <c r="H221" s="2346"/>
      <c r="I221" s="2345"/>
    </row>
    <row r="222" spans="1:9" ht="15.75" customHeight="1">
      <c r="A222" s="2345"/>
      <c r="B222" s="2345"/>
      <c r="C222" s="2345"/>
      <c r="D222" s="2345"/>
      <c r="E222" s="2345"/>
      <c r="F222" s="2345"/>
      <c r="G222" s="2345"/>
      <c r="H222" s="2345"/>
      <c r="I222" s="2345"/>
    </row>
    <row r="223" spans="1:9" ht="15.75" customHeight="1">
      <c r="A223" s="2345"/>
      <c r="B223" s="2345"/>
      <c r="C223" s="2345"/>
      <c r="D223" s="2345"/>
      <c r="E223" s="2345"/>
      <c r="F223" s="2345"/>
      <c r="G223" s="2345"/>
      <c r="H223" s="2345"/>
      <c r="I223" s="2345"/>
    </row>
    <row r="224" spans="1:9" ht="15.75" customHeight="1">
      <c r="A224" s="2345"/>
      <c r="B224" s="2345"/>
      <c r="C224" s="2345"/>
      <c r="D224" s="2345"/>
      <c r="E224" s="2345"/>
      <c r="F224" s="2345"/>
      <c r="G224" s="2345"/>
      <c r="H224" s="2345"/>
      <c r="I224" s="2345"/>
    </row>
    <row r="225" spans="1:9" ht="15.75" customHeight="1">
      <c r="A225" s="2345"/>
      <c r="B225" s="2345"/>
      <c r="C225" s="2345"/>
      <c r="D225" s="2345"/>
      <c r="E225" s="2345"/>
      <c r="F225" s="2345"/>
      <c r="G225" s="2345"/>
      <c r="H225" s="2345"/>
      <c r="I225" s="2345"/>
    </row>
    <row r="226" spans="1:9" ht="15.75" customHeight="1">
      <c r="A226" s="2345"/>
      <c r="B226" s="2345"/>
      <c r="C226" s="2345"/>
      <c r="D226" s="2345"/>
      <c r="E226" s="2345"/>
      <c r="F226" s="2345"/>
      <c r="G226" s="2345"/>
      <c r="H226" s="2345"/>
      <c r="I226" s="2345"/>
    </row>
    <row r="227" spans="1:9" ht="15.75" customHeight="1">
      <c r="A227" s="2345"/>
      <c r="B227" s="2345"/>
      <c r="C227" s="2345"/>
      <c r="D227" s="2345"/>
      <c r="E227" s="2345"/>
      <c r="F227" s="2345"/>
      <c r="G227" s="2345"/>
      <c r="H227" s="2345"/>
      <c r="I227" s="2345"/>
    </row>
    <row r="228" spans="1:9" ht="15.75" customHeight="1">
      <c r="A228" s="2345"/>
      <c r="B228" s="2345"/>
      <c r="C228" s="2345"/>
      <c r="D228" s="2345"/>
      <c r="E228" s="2345"/>
      <c r="F228" s="2345"/>
      <c r="G228" s="2345"/>
      <c r="H228" s="2345"/>
      <c r="I228" s="2345"/>
    </row>
    <row r="229" spans="1:9" ht="15.75" customHeight="1">
      <c r="A229" s="2345"/>
      <c r="B229" s="2345"/>
      <c r="C229" s="2345"/>
      <c r="D229" s="2345"/>
      <c r="E229" s="2345"/>
      <c r="F229" s="2345"/>
      <c r="G229" s="2345"/>
      <c r="H229" s="2345"/>
      <c r="I229" s="2345"/>
    </row>
    <row r="230" spans="1:9" ht="15.75" customHeight="1">
      <c r="A230" s="2345"/>
      <c r="B230" s="2345"/>
      <c r="C230" s="2345"/>
      <c r="D230" s="2345"/>
      <c r="E230" s="2345"/>
      <c r="F230" s="2345"/>
      <c r="G230" s="2345"/>
      <c r="H230" s="2345"/>
      <c r="I230" s="2345"/>
    </row>
    <row r="231" spans="1:9" ht="15.75" customHeight="1">
      <c r="A231" s="2345"/>
      <c r="B231" s="2345"/>
      <c r="C231" s="2345"/>
      <c r="D231" s="2345"/>
      <c r="E231" s="2345"/>
      <c r="F231" s="2345"/>
      <c r="G231" s="2345"/>
      <c r="H231" s="2345"/>
      <c r="I231" s="2345"/>
    </row>
    <row r="232" spans="1:9" ht="15.75" customHeight="1">
      <c r="A232" s="2345"/>
      <c r="B232" s="2345"/>
      <c r="C232" s="2345"/>
      <c r="D232" s="2345"/>
      <c r="E232" s="2345"/>
      <c r="F232" s="2345"/>
      <c r="G232" s="2345"/>
      <c r="H232" s="2345"/>
      <c r="I232" s="2345"/>
    </row>
    <row r="233" spans="1:9" ht="15.75" customHeight="1">
      <c r="A233" s="2345"/>
      <c r="B233" s="2345"/>
      <c r="C233" s="2345"/>
      <c r="D233" s="2345"/>
      <c r="E233" s="2345"/>
      <c r="F233" s="2345"/>
      <c r="G233" s="2345"/>
      <c r="H233" s="2345"/>
      <c r="I233" s="2345"/>
    </row>
    <row r="234" spans="1:9" ht="15.75" customHeight="1">
      <c r="A234" s="2345"/>
      <c r="B234" s="2345"/>
      <c r="C234" s="2345"/>
      <c r="D234" s="2345"/>
      <c r="E234" s="2345"/>
      <c r="F234" s="2345"/>
      <c r="G234" s="2345"/>
      <c r="H234" s="2345"/>
      <c r="I234" s="2345"/>
    </row>
    <row r="235" spans="1:9" ht="15.75" customHeight="1">
      <c r="A235" s="2345"/>
      <c r="B235" s="2345"/>
      <c r="C235" s="2345"/>
      <c r="D235" s="2345"/>
      <c r="E235" s="2345"/>
      <c r="F235" s="2345"/>
      <c r="G235" s="2345"/>
      <c r="H235" s="2345"/>
      <c r="I235" s="2345"/>
    </row>
    <row r="236" spans="1:9" ht="15.75" customHeight="1">
      <c r="A236" s="2345"/>
      <c r="B236" s="2345"/>
      <c r="C236" s="2345"/>
      <c r="D236" s="2345"/>
      <c r="E236" s="2345"/>
      <c r="F236" s="2345"/>
      <c r="G236" s="2345"/>
      <c r="H236" s="2345"/>
      <c r="I236" s="2345"/>
    </row>
    <row r="237" spans="1:9" ht="15.75" customHeight="1">
      <c r="A237" s="2345"/>
      <c r="B237" s="2345"/>
      <c r="C237" s="2345"/>
      <c r="D237" s="2345"/>
      <c r="E237" s="2345"/>
      <c r="F237" s="2345"/>
      <c r="G237" s="2345"/>
      <c r="H237" s="2345"/>
      <c r="I237" s="2345"/>
    </row>
    <row r="238" spans="1:9" ht="15.75" customHeight="1">
      <c r="A238" s="2345"/>
      <c r="B238" s="2345"/>
      <c r="C238" s="2345"/>
      <c r="D238" s="2345"/>
      <c r="E238" s="2345"/>
      <c r="F238" s="2345"/>
      <c r="G238" s="2345"/>
      <c r="H238" s="2345"/>
      <c r="I238" s="2345"/>
    </row>
    <row r="239" spans="1:9" ht="15.75" customHeight="1">
      <c r="A239" s="2345"/>
      <c r="B239" s="2345"/>
      <c r="C239" s="2345"/>
      <c r="D239" s="2345"/>
      <c r="E239" s="2345"/>
      <c r="F239" s="2345"/>
      <c r="G239" s="2345"/>
      <c r="H239" s="2345"/>
      <c r="I239" s="2345"/>
    </row>
    <row r="240" spans="1:9" ht="15.75" customHeight="1">
      <c r="A240" s="2345"/>
      <c r="B240" s="2345"/>
      <c r="C240" s="2345"/>
      <c r="D240" s="2345"/>
      <c r="E240" s="2345"/>
      <c r="F240" s="2345"/>
      <c r="G240" s="2345"/>
      <c r="H240" s="2345"/>
      <c r="I240" s="2345"/>
    </row>
    <row r="241" spans="1:9" ht="15.75" customHeight="1">
      <c r="A241" s="2345"/>
      <c r="B241" s="2345"/>
      <c r="C241" s="2345"/>
      <c r="D241" s="2345"/>
      <c r="E241" s="2345"/>
      <c r="F241" s="2345"/>
      <c r="G241" s="2345"/>
      <c r="H241" s="2345"/>
      <c r="I241" s="2345"/>
    </row>
    <row r="242" spans="1:9" ht="15.75" customHeight="1">
      <c r="A242" s="2345"/>
      <c r="B242" s="2345"/>
      <c r="C242" s="2345"/>
      <c r="D242" s="2345"/>
      <c r="E242" s="2345"/>
      <c r="F242" s="2345"/>
      <c r="G242" s="2345"/>
      <c r="H242" s="2345"/>
      <c r="I242" s="2345"/>
    </row>
    <row r="243" spans="1:9" ht="15.75" customHeight="1">
      <c r="A243" s="2345"/>
      <c r="B243" s="2345"/>
      <c r="C243" s="2345"/>
      <c r="D243" s="2345"/>
      <c r="E243" s="2345"/>
      <c r="F243" s="2345"/>
      <c r="G243" s="2345"/>
      <c r="H243" s="2345"/>
      <c r="I243" s="2345"/>
    </row>
    <row r="244" spans="1:9" ht="15.75" customHeight="1">
      <c r="A244" s="2345"/>
      <c r="B244" s="2345"/>
      <c r="C244" s="2345"/>
      <c r="D244" s="2345"/>
      <c r="E244" s="2345"/>
      <c r="F244" s="2345"/>
      <c r="G244" s="2345"/>
      <c r="H244" s="2345"/>
      <c r="I244" s="2345"/>
    </row>
    <row r="245" spans="1:9" ht="15.75" customHeight="1">
      <c r="A245" s="2345"/>
      <c r="B245" s="2345"/>
      <c r="C245" s="2345"/>
      <c r="D245" s="2345"/>
      <c r="E245" s="2345"/>
      <c r="F245" s="2345"/>
      <c r="G245" s="2345"/>
      <c r="H245" s="2345"/>
      <c r="I245" s="2345"/>
    </row>
    <row r="246" spans="1:9" ht="15.75" customHeight="1">
      <c r="A246" s="2345"/>
      <c r="B246" s="2345"/>
      <c r="C246" s="2345"/>
      <c r="D246" s="2345"/>
      <c r="E246" s="2345"/>
      <c r="F246" s="2345"/>
      <c r="G246" s="2345"/>
      <c r="H246" s="2345"/>
      <c r="I246" s="2345"/>
    </row>
    <row r="247" spans="1:9" ht="15.75" customHeight="1">
      <c r="A247" s="2345"/>
      <c r="B247" s="2345"/>
      <c r="C247" s="2345"/>
      <c r="D247" s="2345"/>
      <c r="E247" s="2345"/>
      <c r="F247" s="2345"/>
      <c r="G247" s="2345"/>
      <c r="H247" s="2345"/>
      <c r="I247" s="2345"/>
    </row>
    <row r="248" spans="1:9" ht="15.75" customHeight="1">
      <c r="A248" s="2345"/>
      <c r="B248" s="2345"/>
      <c r="C248" s="2345"/>
      <c r="D248" s="2345"/>
      <c r="E248" s="2345"/>
      <c r="F248" s="2345"/>
      <c r="G248" s="2345"/>
      <c r="H248" s="2345"/>
      <c r="I248" s="2345"/>
    </row>
    <row r="249" spans="1:9" ht="15.75" customHeight="1">
      <c r="A249" s="2345"/>
      <c r="B249" s="2345"/>
      <c r="C249" s="2345"/>
      <c r="D249" s="2345"/>
      <c r="E249" s="2345"/>
      <c r="F249" s="2345"/>
      <c r="G249" s="2345"/>
      <c r="H249" s="2345"/>
      <c r="I249" s="2345"/>
    </row>
    <row r="250" spans="1:9" ht="15.75" customHeight="1">
      <c r="A250" s="2345"/>
      <c r="B250" s="2345"/>
      <c r="C250" s="2345"/>
      <c r="D250" s="2345"/>
      <c r="E250" s="2345"/>
      <c r="F250" s="2345"/>
      <c r="G250" s="2345"/>
      <c r="H250" s="2345"/>
      <c r="I250" s="2345"/>
    </row>
    <row r="251" spans="1:9" ht="15.75" customHeight="1">
      <c r="A251" s="2345"/>
      <c r="B251" s="2345"/>
      <c r="C251" s="2345"/>
      <c r="D251" s="2345"/>
      <c r="E251" s="2345"/>
      <c r="F251" s="2345"/>
      <c r="G251" s="2345"/>
      <c r="H251" s="2345"/>
      <c r="I251" s="2345"/>
    </row>
    <row r="252" spans="1:9" ht="15.75" customHeight="1">
      <c r="A252" s="2345"/>
      <c r="B252" s="2345"/>
      <c r="C252" s="2345"/>
      <c r="D252" s="2345"/>
      <c r="E252" s="2345"/>
      <c r="F252" s="2345"/>
      <c r="G252" s="2345"/>
      <c r="H252" s="2345"/>
      <c r="I252" s="2345"/>
    </row>
    <row r="253" spans="1:9" ht="15.75" customHeight="1">
      <c r="A253" s="2345"/>
      <c r="B253" s="2345"/>
      <c r="C253" s="2345"/>
      <c r="D253" s="2345"/>
      <c r="E253" s="2345"/>
      <c r="F253" s="2345"/>
      <c r="G253" s="2345"/>
      <c r="H253" s="2345"/>
      <c r="I253" s="2345"/>
    </row>
    <row r="254" spans="1:9" ht="15.75" customHeight="1">
      <c r="A254" s="2345"/>
      <c r="B254" s="2345"/>
      <c r="C254" s="2345"/>
      <c r="D254" s="2345"/>
      <c r="E254" s="2345"/>
      <c r="F254" s="2345"/>
      <c r="G254" s="2345"/>
      <c r="H254" s="2345"/>
      <c r="I254" s="2345"/>
    </row>
    <row r="255" spans="1:9" ht="15.75" customHeight="1">
      <c r="A255" s="2345"/>
      <c r="B255" s="2345"/>
      <c r="C255" s="2345"/>
      <c r="D255" s="2345"/>
      <c r="E255" s="2345"/>
      <c r="F255" s="2345"/>
      <c r="G255" s="2345"/>
      <c r="H255" s="2345"/>
      <c r="I255" s="2345"/>
    </row>
    <row r="256" spans="1:9" ht="15.75" customHeight="1">
      <c r="A256" s="2345"/>
      <c r="B256" s="2345"/>
      <c r="C256" s="2345"/>
      <c r="D256" s="2345"/>
      <c r="E256" s="2345"/>
      <c r="F256" s="2345"/>
      <c r="G256" s="2345"/>
      <c r="H256" s="2345"/>
      <c r="I256" s="2345"/>
    </row>
    <row r="257" spans="1:9" ht="15.75" customHeight="1">
      <c r="A257" s="2345"/>
      <c r="B257" s="2345"/>
      <c r="C257" s="2345"/>
      <c r="D257" s="2345"/>
      <c r="E257" s="2345"/>
      <c r="F257" s="2345"/>
      <c r="G257" s="2345"/>
      <c r="H257" s="2345"/>
      <c r="I257" s="2345"/>
    </row>
    <row r="258" spans="1:9" ht="15.75" customHeight="1">
      <c r="A258" s="2345"/>
      <c r="B258" s="2345"/>
      <c r="C258" s="2345"/>
      <c r="D258" s="2345"/>
      <c r="E258" s="2345"/>
      <c r="F258" s="2345"/>
      <c r="G258" s="2345"/>
      <c r="H258" s="2345"/>
      <c r="I258" s="2345"/>
    </row>
    <row r="259" spans="1:9" ht="15.75" customHeight="1">
      <c r="A259" s="2345"/>
      <c r="B259" s="2345"/>
      <c r="C259" s="2345"/>
      <c r="D259" s="2345"/>
      <c r="E259" s="2345"/>
      <c r="F259" s="2345"/>
      <c r="G259" s="2345"/>
      <c r="H259" s="2345"/>
      <c r="I259" s="2345"/>
    </row>
    <row r="260" spans="1:9" ht="15.75" customHeight="1">
      <c r="A260" s="2345"/>
      <c r="B260" s="2345"/>
      <c r="C260" s="2345"/>
      <c r="D260" s="2345"/>
      <c r="E260" s="2345"/>
      <c r="F260" s="2345"/>
      <c r="G260" s="2345"/>
      <c r="H260" s="2345"/>
      <c r="I260" s="2345"/>
    </row>
    <row r="261" spans="1:9" ht="15.75" customHeight="1">
      <c r="A261" s="2345"/>
      <c r="B261" s="2345"/>
      <c r="C261" s="2345"/>
      <c r="D261" s="2345"/>
      <c r="E261" s="2345"/>
      <c r="F261" s="2345"/>
      <c r="G261" s="2345"/>
      <c r="H261" s="2345"/>
      <c r="I261" s="2345"/>
    </row>
    <row r="262" spans="1:9" ht="15.75" customHeight="1">
      <c r="A262" s="2345"/>
      <c r="B262" s="2345"/>
      <c r="C262" s="2345"/>
      <c r="D262" s="2345"/>
      <c r="E262" s="2345"/>
      <c r="F262" s="2345"/>
      <c r="G262" s="2345"/>
      <c r="H262" s="2345"/>
      <c r="I262" s="2345"/>
    </row>
    <row r="263" spans="1:9" ht="15.75" customHeight="1">
      <c r="A263" s="2345"/>
      <c r="B263" s="2345"/>
      <c r="C263" s="2345"/>
      <c r="D263" s="2345"/>
      <c r="E263" s="2345"/>
      <c r="F263" s="2345"/>
      <c r="G263" s="2345"/>
      <c r="H263" s="2345"/>
      <c r="I263" s="2345"/>
    </row>
    <row r="264" spans="1:9" ht="15.75" customHeight="1">
      <c r="A264" s="2345"/>
      <c r="B264" s="2345"/>
      <c r="C264" s="2345"/>
      <c r="D264" s="2345"/>
      <c r="E264" s="2345"/>
      <c r="F264" s="2345"/>
      <c r="G264" s="2345"/>
      <c r="H264" s="2345"/>
      <c r="I264" s="2345"/>
    </row>
    <row r="265" spans="1:9" ht="15.75" customHeight="1">
      <c r="A265" s="2345"/>
      <c r="B265" s="2345"/>
      <c r="C265" s="2345"/>
      <c r="D265" s="2345"/>
      <c r="E265" s="2345"/>
      <c r="F265" s="2345"/>
      <c r="G265" s="2345"/>
      <c r="H265" s="2345"/>
      <c r="I265" s="2345"/>
    </row>
    <row r="266" spans="1:9" ht="15.75" customHeight="1">
      <c r="A266" s="2345"/>
      <c r="B266" s="2345"/>
      <c r="C266" s="2345"/>
      <c r="D266" s="2345"/>
      <c r="E266" s="2345"/>
      <c r="F266" s="2345"/>
      <c r="G266" s="2345"/>
      <c r="H266" s="2345"/>
      <c r="I266" s="2345"/>
    </row>
    <row r="267" spans="1:9" ht="15.75" customHeight="1">
      <c r="A267" s="2345"/>
      <c r="B267" s="2345"/>
      <c r="C267" s="2345"/>
      <c r="D267" s="2345"/>
      <c r="E267" s="2345"/>
      <c r="F267" s="2345"/>
      <c r="G267" s="2345"/>
      <c r="H267" s="2345"/>
      <c r="I267" s="2345"/>
    </row>
    <row r="268" spans="1:9" ht="15.75" customHeight="1">
      <c r="A268" s="2345"/>
      <c r="B268" s="2345"/>
      <c r="C268" s="2345"/>
      <c r="D268" s="2345"/>
      <c r="E268" s="2345"/>
      <c r="F268" s="2345"/>
      <c r="G268" s="2345"/>
      <c r="H268" s="2345"/>
      <c r="I268" s="2345"/>
    </row>
    <row r="269" spans="1:9" ht="15.75" customHeight="1">
      <c r="A269" s="2345"/>
      <c r="B269" s="2345"/>
      <c r="C269" s="2345"/>
      <c r="D269" s="2345"/>
      <c r="E269" s="2345"/>
      <c r="F269" s="2345"/>
      <c r="G269" s="2345"/>
      <c r="H269" s="2345"/>
      <c r="I269" s="2345"/>
    </row>
    <row r="270" spans="1:9" ht="15.75" customHeight="1">
      <c r="A270" s="2345"/>
      <c r="B270" s="2345"/>
      <c r="C270" s="2345"/>
      <c r="D270" s="2345"/>
      <c r="E270" s="2345"/>
      <c r="F270" s="2345"/>
      <c r="G270" s="2345"/>
      <c r="H270" s="2345"/>
      <c r="I270" s="2345"/>
    </row>
    <row r="271" spans="1:9" ht="15.75" customHeight="1">
      <c r="A271" s="2345"/>
      <c r="B271" s="2345"/>
      <c r="C271" s="2345"/>
      <c r="D271" s="2345"/>
      <c r="E271" s="2345"/>
      <c r="F271" s="2345"/>
      <c r="G271" s="2345"/>
      <c r="H271" s="2345"/>
      <c r="I271" s="2345"/>
    </row>
    <row r="272" spans="1:9" ht="15.75" customHeight="1">
      <c r="A272" s="2345"/>
      <c r="B272" s="2345"/>
      <c r="C272" s="2345"/>
      <c r="D272" s="2345"/>
      <c r="E272" s="2345"/>
      <c r="F272" s="2345"/>
      <c r="G272" s="2345"/>
      <c r="H272" s="2345"/>
      <c r="I272" s="2345"/>
    </row>
    <row r="273" spans="1:9" ht="15.75" customHeight="1">
      <c r="A273" s="2345"/>
      <c r="B273" s="2345"/>
      <c r="C273" s="2345"/>
      <c r="D273" s="2345"/>
      <c r="E273" s="2345"/>
      <c r="F273" s="2345"/>
      <c r="G273" s="2345"/>
      <c r="H273" s="2345"/>
      <c r="I273" s="2345"/>
    </row>
    <row r="274" spans="1:9" ht="15.75" customHeight="1">
      <c r="A274" s="2345"/>
      <c r="B274" s="2345"/>
      <c r="C274" s="2345"/>
      <c r="D274" s="2345"/>
      <c r="E274" s="2345"/>
      <c r="F274" s="2345"/>
      <c r="G274" s="2345"/>
      <c r="H274" s="2345"/>
      <c r="I274" s="2345"/>
    </row>
    <row r="275" spans="1:9" ht="15.75" customHeight="1">
      <c r="A275" s="2345"/>
      <c r="B275" s="2345"/>
      <c r="C275" s="2345"/>
      <c r="D275" s="2345"/>
      <c r="E275" s="2345"/>
      <c r="F275" s="2345"/>
      <c r="G275" s="2345"/>
      <c r="H275" s="2345"/>
      <c r="I275" s="2345"/>
    </row>
    <row r="276" spans="1:9" ht="15.75" customHeight="1">
      <c r="A276" s="2345"/>
      <c r="B276" s="2345"/>
      <c r="C276" s="2345"/>
      <c r="D276" s="2345"/>
      <c r="E276" s="2345"/>
      <c r="F276" s="2345"/>
      <c r="G276" s="2345"/>
      <c r="H276" s="2345"/>
      <c r="I276" s="2345"/>
    </row>
    <row r="277" spans="1:9" ht="15.75" customHeight="1">
      <c r="A277" s="2345"/>
      <c r="B277" s="2345"/>
      <c r="C277" s="2345"/>
      <c r="D277" s="2345"/>
      <c r="E277" s="2345"/>
      <c r="F277" s="2345"/>
      <c r="G277" s="2345"/>
      <c r="H277" s="2345"/>
      <c r="I277" s="2345"/>
    </row>
    <row r="278" spans="1:9" ht="15.75" customHeight="1">
      <c r="A278" s="2345"/>
      <c r="B278" s="2345"/>
      <c r="C278" s="2345"/>
      <c r="D278" s="2345"/>
      <c r="E278" s="2345"/>
      <c r="F278" s="2345"/>
      <c r="G278" s="2345"/>
      <c r="H278" s="2345"/>
      <c r="I278" s="2345"/>
    </row>
    <row r="279" spans="1:9" ht="15.75" customHeight="1">
      <c r="A279" s="2345"/>
      <c r="B279" s="2345"/>
      <c r="C279" s="2345"/>
      <c r="D279" s="2345"/>
      <c r="E279" s="2345"/>
      <c r="F279" s="2345"/>
      <c r="G279" s="2345"/>
      <c r="H279" s="2345"/>
      <c r="I279" s="2345"/>
    </row>
    <row r="280" spans="1:9" ht="15.75" customHeight="1">
      <c r="A280" s="2345"/>
      <c r="B280" s="2345"/>
      <c r="C280" s="2345"/>
      <c r="D280" s="2345"/>
      <c r="E280" s="2345"/>
      <c r="F280" s="2345"/>
      <c r="G280" s="2345"/>
      <c r="H280" s="2345"/>
      <c r="I280" s="2345"/>
    </row>
    <row r="281" spans="1:9" ht="15.75" customHeight="1">
      <c r="A281" s="2345"/>
      <c r="B281" s="2345"/>
      <c r="C281" s="2345"/>
      <c r="D281" s="2345"/>
      <c r="E281" s="2345"/>
      <c r="F281" s="2345"/>
      <c r="G281" s="2345"/>
      <c r="H281" s="2345"/>
      <c r="I281" s="2345"/>
    </row>
    <row r="282" spans="1:9" ht="15.75" customHeight="1">
      <c r="A282" s="2345"/>
      <c r="B282" s="2345"/>
      <c r="C282" s="2345"/>
      <c r="D282" s="2345"/>
      <c r="E282" s="2345"/>
      <c r="F282" s="2345"/>
      <c r="G282" s="2345"/>
      <c r="H282" s="2345"/>
      <c r="I282" s="2345"/>
    </row>
    <row r="283" spans="1:9" ht="15.75" customHeight="1">
      <c r="A283" s="2345"/>
      <c r="B283" s="2345"/>
      <c r="C283" s="2345"/>
      <c r="D283" s="2345"/>
      <c r="E283" s="2345"/>
      <c r="F283" s="2345"/>
      <c r="G283" s="2345"/>
      <c r="H283" s="2345"/>
      <c r="I283" s="2345"/>
    </row>
    <row r="284" spans="1:9" ht="15.75" customHeight="1">
      <c r="A284" s="2345"/>
      <c r="B284" s="2345"/>
      <c r="C284" s="2345"/>
      <c r="D284" s="2345"/>
      <c r="E284" s="2345"/>
      <c r="F284" s="2345"/>
      <c r="G284" s="2345"/>
      <c r="H284" s="2345"/>
      <c r="I284" s="2345"/>
    </row>
    <row r="285" spans="1:9" ht="15.75" customHeight="1">
      <c r="A285" s="2345"/>
      <c r="B285" s="2345"/>
      <c r="C285" s="2345"/>
      <c r="D285" s="2345"/>
      <c r="E285" s="2345"/>
      <c r="F285" s="2345"/>
      <c r="G285" s="2345"/>
      <c r="H285" s="2345"/>
      <c r="I285" s="2345"/>
    </row>
    <row r="286" spans="1:9" ht="15.75" customHeight="1">
      <c r="A286" s="2345"/>
      <c r="B286" s="2345"/>
      <c r="C286" s="2345"/>
      <c r="D286" s="2345"/>
      <c r="E286" s="2345"/>
      <c r="F286" s="2345"/>
      <c r="G286" s="2345"/>
      <c r="H286" s="2345"/>
      <c r="I286" s="2345"/>
    </row>
    <row r="287" spans="1:9" ht="15.75" customHeight="1">
      <c r="A287" s="2345"/>
      <c r="B287" s="2345"/>
      <c r="C287" s="2345"/>
      <c r="D287" s="2345"/>
      <c r="E287" s="2345"/>
      <c r="F287" s="2345"/>
      <c r="G287" s="2345"/>
      <c r="H287" s="2345"/>
      <c r="I287" s="2345"/>
    </row>
    <row r="288" spans="1:9" ht="15.75" customHeight="1">
      <c r="A288" s="2345"/>
      <c r="B288" s="2345"/>
      <c r="C288" s="2345"/>
      <c r="D288" s="2345"/>
      <c r="E288" s="2345"/>
      <c r="F288" s="2345"/>
      <c r="G288" s="2345"/>
      <c r="H288" s="2345"/>
      <c r="I288" s="2345"/>
    </row>
    <row r="289" spans="1:9" ht="15.75" customHeight="1">
      <c r="A289" s="2345"/>
      <c r="B289" s="2345"/>
      <c r="C289" s="2345"/>
      <c r="D289" s="2345"/>
      <c r="E289" s="2345"/>
      <c r="F289" s="2345"/>
      <c r="G289" s="2345"/>
      <c r="H289" s="2345"/>
      <c r="I289" s="2345"/>
    </row>
    <row r="290" spans="1:9" ht="15.75" customHeight="1">
      <c r="A290" s="2345"/>
      <c r="B290" s="2345"/>
      <c r="C290" s="2345"/>
      <c r="D290" s="2345"/>
      <c r="E290" s="2345"/>
      <c r="F290" s="2345"/>
      <c r="G290" s="2345"/>
      <c r="H290" s="2345"/>
      <c r="I290" s="2345"/>
    </row>
    <row r="291" spans="1:9" ht="15.75" customHeight="1">
      <c r="A291" s="2345"/>
      <c r="B291" s="2345"/>
      <c r="C291" s="2345"/>
      <c r="D291" s="2345"/>
      <c r="E291" s="2345"/>
      <c r="F291" s="2345"/>
      <c r="G291" s="2345"/>
      <c r="H291" s="2345"/>
      <c r="I291" s="2345"/>
    </row>
    <row r="292" spans="1:9" ht="15.75" customHeight="1">
      <c r="A292" s="2345"/>
      <c r="B292" s="2345"/>
      <c r="C292" s="2345"/>
      <c r="D292" s="2345"/>
      <c r="E292" s="2345"/>
      <c r="F292" s="2345"/>
      <c r="G292" s="2345"/>
      <c r="H292" s="2345"/>
      <c r="I292" s="2345"/>
    </row>
    <row r="293" spans="1:9" ht="15.75" customHeight="1">
      <c r="A293" s="2345"/>
      <c r="B293" s="2345"/>
      <c r="C293" s="2345"/>
      <c r="D293" s="2345"/>
      <c r="E293" s="2345"/>
      <c r="F293" s="2345"/>
      <c r="G293" s="2345"/>
      <c r="H293" s="2345"/>
      <c r="I293" s="2345"/>
    </row>
    <row r="294" spans="1:9" ht="15.75" customHeight="1">
      <c r="A294" s="2345"/>
      <c r="B294" s="2345"/>
      <c r="C294" s="2345"/>
      <c r="D294" s="2345"/>
      <c r="E294" s="2345"/>
      <c r="F294" s="2345"/>
      <c r="G294" s="2345"/>
      <c r="H294" s="2345"/>
      <c r="I294" s="2345"/>
    </row>
    <row r="295" spans="1:9" ht="15.75" customHeight="1">
      <c r="A295" s="2345"/>
      <c r="B295" s="2345"/>
      <c r="C295" s="2345"/>
      <c r="D295" s="2345"/>
      <c r="E295" s="2345"/>
      <c r="F295" s="2345"/>
      <c r="G295" s="2345"/>
      <c r="H295" s="2345"/>
      <c r="I295" s="2345"/>
    </row>
    <row r="296" spans="1:9" ht="15.75" customHeight="1">
      <c r="A296" s="2345"/>
      <c r="B296" s="2345"/>
      <c r="C296" s="2345"/>
      <c r="D296" s="2345"/>
      <c r="E296" s="2345"/>
      <c r="F296" s="2345"/>
      <c r="G296" s="2345"/>
      <c r="H296" s="2345"/>
      <c r="I296" s="2345"/>
    </row>
    <row r="297" spans="1:9" ht="15.75" customHeight="1">
      <c r="A297" s="2345"/>
      <c r="B297" s="2345"/>
      <c r="C297" s="2345"/>
      <c r="D297" s="2345"/>
      <c r="E297" s="2345"/>
      <c r="F297" s="2345"/>
      <c r="G297" s="2345"/>
      <c r="H297" s="2345"/>
      <c r="I297" s="2345"/>
    </row>
    <row r="298" spans="1:9" ht="15.75" customHeight="1">
      <c r="A298" s="2345"/>
      <c r="B298" s="2345"/>
      <c r="C298" s="2345"/>
      <c r="D298" s="2345"/>
      <c r="E298" s="2345"/>
      <c r="F298" s="2345"/>
      <c r="G298" s="2345"/>
      <c r="H298" s="2345"/>
      <c r="I298" s="2345"/>
    </row>
    <row r="299" spans="1:9" ht="15.75" customHeight="1">
      <c r="A299" s="2345"/>
      <c r="B299" s="2345"/>
      <c r="C299" s="2345"/>
      <c r="D299" s="2345"/>
      <c r="E299" s="2345"/>
      <c r="F299" s="2345"/>
      <c r="G299" s="2345"/>
      <c r="H299" s="2345"/>
      <c r="I299" s="2345"/>
    </row>
    <row r="300" spans="1:9" ht="15.75" customHeight="1">
      <c r="A300" s="2345"/>
      <c r="B300" s="2345"/>
      <c r="C300" s="2345"/>
      <c r="D300" s="2345"/>
      <c r="E300" s="2345"/>
      <c r="F300" s="2345"/>
      <c r="G300" s="2345"/>
      <c r="H300" s="2345"/>
      <c r="I300" s="2345"/>
    </row>
    <row r="301" spans="1:9" ht="15.75" customHeight="1">
      <c r="A301" s="2345"/>
      <c r="B301" s="2345"/>
      <c r="C301" s="2345"/>
      <c r="D301" s="2345"/>
      <c r="E301" s="2345"/>
      <c r="F301" s="2345"/>
      <c r="G301" s="2345"/>
      <c r="H301" s="2345"/>
      <c r="I301" s="2345"/>
    </row>
    <row r="302" spans="1:9" ht="15.75" customHeight="1">
      <c r="A302" s="2345"/>
      <c r="B302" s="2345"/>
      <c r="C302" s="2345"/>
      <c r="D302" s="2345"/>
      <c r="E302" s="2345"/>
      <c r="F302" s="2345"/>
      <c r="G302" s="2345"/>
      <c r="H302" s="2345"/>
      <c r="I302" s="2345"/>
    </row>
    <row r="303" spans="1:9" ht="15.75" customHeight="1">
      <c r="A303" s="2345"/>
      <c r="B303" s="2345"/>
      <c r="C303" s="2345"/>
      <c r="D303" s="2345"/>
      <c r="E303" s="2345"/>
      <c r="F303" s="2345"/>
      <c r="G303" s="2345"/>
      <c r="H303" s="2345"/>
      <c r="I303" s="2345"/>
    </row>
    <row r="304" spans="1:9" ht="15.75" customHeight="1">
      <c r="A304" s="2345"/>
      <c r="B304" s="2345"/>
      <c r="C304" s="2345"/>
      <c r="D304" s="2345"/>
      <c r="E304" s="2345"/>
      <c r="F304" s="2345"/>
      <c r="G304" s="2345"/>
      <c r="H304" s="2345"/>
      <c r="I304" s="2345"/>
    </row>
    <row r="305" spans="1:9" ht="15.75" customHeight="1">
      <c r="A305" s="2345"/>
      <c r="B305" s="2345"/>
      <c r="C305" s="2345"/>
      <c r="D305" s="2345"/>
      <c r="E305" s="2345"/>
      <c r="F305" s="2345"/>
      <c r="G305" s="2345"/>
      <c r="H305" s="2345"/>
      <c r="I305" s="2345"/>
    </row>
    <row r="306" spans="1:9" ht="15.75" customHeight="1">
      <c r="A306" s="2345"/>
      <c r="B306" s="2345"/>
      <c r="C306" s="2345"/>
      <c r="D306" s="2345"/>
      <c r="E306" s="2345"/>
      <c r="F306" s="2345"/>
      <c r="G306" s="2345"/>
      <c r="H306" s="2345"/>
      <c r="I306" s="2345"/>
    </row>
    <row r="307" spans="1:9" ht="15.75" customHeight="1">
      <c r="A307" s="2345"/>
      <c r="B307" s="2345"/>
      <c r="C307" s="2345"/>
      <c r="D307" s="2345"/>
      <c r="E307" s="2345"/>
      <c r="F307" s="2345"/>
      <c r="G307" s="2345"/>
      <c r="H307" s="2345"/>
      <c r="I307" s="2345"/>
    </row>
    <row r="308" spans="1:9" ht="15.75" customHeight="1">
      <c r="A308" s="2345"/>
      <c r="B308" s="2345"/>
      <c r="C308" s="2345"/>
      <c r="D308" s="2345"/>
      <c r="E308" s="2345"/>
      <c r="F308" s="2345"/>
      <c r="G308" s="2345"/>
      <c r="H308" s="2345"/>
      <c r="I308" s="2345"/>
    </row>
    <row r="309" spans="1:9" ht="15.75" customHeight="1">
      <c r="A309" s="2345"/>
      <c r="B309" s="2345"/>
      <c r="C309" s="2345"/>
      <c r="D309" s="2345"/>
      <c r="E309" s="2345"/>
      <c r="F309" s="2345"/>
      <c r="G309" s="2345"/>
      <c r="H309" s="2345"/>
      <c r="I309" s="2345"/>
    </row>
    <row r="310" spans="1:9" ht="15.75" customHeight="1">
      <c r="A310" s="2345"/>
      <c r="B310" s="2345"/>
      <c r="C310" s="2345"/>
      <c r="D310" s="2345"/>
      <c r="E310" s="2345"/>
      <c r="F310" s="2345"/>
      <c r="G310" s="2345"/>
      <c r="H310" s="2345"/>
      <c r="I310" s="2345"/>
    </row>
    <row r="311" spans="1:9" ht="15.75" customHeight="1">
      <c r="A311" s="2345"/>
      <c r="B311" s="2345"/>
      <c r="C311" s="2345"/>
      <c r="D311" s="2345"/>
      <c r="E311" s="2345"/>
      <c r="F311" s="2345"/>
      <c r="G311" s="2345"/>
      <c r="H311" s="2345"/>
      <c r="I311" s="2345"/>
    </row>
    <row r="312" spans="1:9" ht="15.75" customHeight="1">
      <c r="A312" s="2345"/>
      <c r="B312" s="2345"/>
      <c r="C312" s="2345"/>
      <c r="D312" s="2345"/>
      <c r="E312" s="2345"/>
      <c r="F312" s="2345"/>
      <c r="G312" s="2345"/>
      <c r="H312" s="2345"/>
      <c r="I312" s="2345"/>
    </row>
    <row r="313" spans="1:9" ht="15.75" customHeight="1">
      <c r="A313" s="2345"/>
      <c r="B313" s="2345"/>
      <c r="C313" s="2345"/>
      <c r="D313" s="2345"/>
      <c r="E313" s="2345"/>
      <c r="F313" s="2345"/>
      <c r="G313" s="2345"/>
      <c r="H313" s="2345"/>
      <c r="I313" s="2345"/>
    </row>
    <row r="314" spans="1:9" ht="15.75" customHeight="1">
      <c r="A314" s="2345"/>
      <c r="B314" s="2345"/>
      <c r="C314" s="2345"/>
      <c r="D314" s="2345"/>
      <c r="E314" s="2345"/>
      <c r="F314" s="2345"/>
      <c r="G314" s="2345"/>
      <c r="H314" s="2345"/>
      <c r="I314" s="2345"/>
    </row>
    <row r="315" spans="1:9" ht="15.75" customHeight="1">
      <c r="A315" s="2345"/>
      <c r="B315" s="2345"/>
      <c r="C315" s="2345"/>
      <c r="D315" s="2345"/>
      <c r="E315" s="2345"/>
      <c r="F315" s="2345"/>
      <c r="G315" s="2345"/>
      <c r="H315" s="2345"/>
      <c r="I315" s="2345"/>
    </row>
    <row r="316" spans="1:9" ht="15.75" customHeight="1">
      <c r="A316" s="2345"/>
      <c r="B316" s="2345"/>
      <c r="C316" s="2345"/>
      <c r="D316" s="2345"/>
      <c r="E316" s="2345"/>
      <c r="F316" s="2345"/>
      <c r="G316" s="2345"/>
      <c r="H316" s="2345"/>
      <c r="I316" s="2345"/>
    </row>
    <row r="317" spans="1:9" ht="15.75" customHeight="1">
      <c r="A317" s="2345"/>
      <c r="B317" s="2345"/>
      <c r="C317" s="2345"/>
      <c r="D317" s="2345"/>
      <c r="E317" s="2345"/>
      <c r="F317" s="2345"/>
      <c r="G317" s="2345"/>
      <c r="H317" s="2345"/>
      <c r="I317" s="2345"/>
    </row>
    <row r="318" spans="1:9" ht="15.75" customHeight="1">
      <c r="A318" s="2345"/>
      <c r="B318" s="2345"/>
      <c r="C318" s="2345"/>
      <c r="D318" s="2345"/>
      <c r="E318" s="2345"/>
      <c r="F318" s="2345"/>
      <c r="G318" s="2345"/>
      <c r="H318" s="2345"/>
      <c r="I318" s="2345"/>
    </row>
    <row r="319" spans="1:9" ht="15.75" customHeight="1">
      <c r="A319" s="2345"/>
      <c r="B319" s="2345"/>
      <c r="C319" s="2345"/>
      <c r="D319" s="2345"/>
      <c r="E319" s="2345"/>
      <c r="F319" s="2345"/>
      <c r="G319" s="2345"/>
      <c r="H319" s="2345"/>
      <c r="I319" s="2345"/>
    </row>
    <row r="320" spans="1:9" ht="15.75" customHeight="1">
      <c r="A320" s="2345"/>
      <c r="B320" s="2345"/>
      <c r="C320" s="2345"/>
      <c r="D320" s="2345"/>
      <c r="E320" s="2345"/>
      <c r="F320" s="2345"/>
      <c r="G320" s="2345"/>
      <c r="H320" s="2345"/>
      <c r="I320" s="2345"/>
    </row>
    <row r="321" spans="1:9" ht="15.75" customHeight="1">
      <c r="A321" s="2345"/>
      <c r="B321" s="2345"/>
      <c r="C321" s="2345"/>
      <c r="D321" s="2345"/>
      <c r="E321" s="2345"/>
      <c r="F321" s="2345"/>
      <c r="G321" s="2345"/>
      <c r="H321" s="2345"/>
      <c r="I321" s="2345"/>
    </row>
    <row r="322" spans="1:9" ht="15.75" customHeight="1">
      <c r="A322" s="2345"/>
      <c r="B322" s="2345"/>
      <c r="C322" s="2345"/>
      <c r="D322" s="2345"/>
      <c r="E322" s="2345"/>
      <c r="F322" s="2345"/>
      <c r="G322" s="2345"/>
      <c r="H322" s="2345"/>
      <c r="I322" s="2345"/>
    </row>
    <row r="323" spans="1:9" ht="15.75" customHeight="1">
      <c r="A323" s="2345"/>
      <c r="B323" s="2345"/>
      <c r="C323" s="2345"/>
      <c r="D323" s="2345"/>
      <c r="E323" s="2345"/>
      <c r="F323" s="2345"/>
      <c r="G323" s="2345"/>
      <c r="H323" s="2345"/>
      <c r="I323" s="2345"/>
    </row>
    <row r="324" spans="1:9" ht="15.75" customHeight="1">
      <c r="A324" s="2345"/>
      <c r="B324" s="2345"/>
      <c r="C324" s="2345"/>
      <c r="D324" s="2345"/>
      <c r="E324" s="2345"/>
      <c r="F324" s="2345"/>
      <c r="G324" s="2345"/>
      <c r="H324" s="2345"/>
      <c r="I324" s="2345"/>
    </row>
    <row r="325" spans="1:9" ht="15.75" customHeight="1">
      <c r="A325" s="2345"/>
      <c r="B325" s="2345"/>
      <c r="C325" s="2345"/>
      <c r="D325" s="2345"/>
      <c r="E325" s="2345"/>
      <c r="F325" s="2345"/>
      <c r="G325" s="2345"/>
      <c r="H325" s="2345"/>
      <c r="I325" s="2345"/>
    </row>
    <row r="326" spans="1:9" ht="15.75" customHeight="1">
      <c r="A326" s="2345"/>
      <c r="B326" s="2345"/>
      <c r="C326" s="2345"/>
      <c r="D326" s="2345"/>
      <c r="E326" s="2345"/>
      <c r="F326" s="2345"/>
      <c r="G326" s="2345"/>
      <c r="H326" s="2345"/>
      <c r="I326" s="2345"/>
    </row>
    <row r="327" spans="1:9" ht="15.75" customHeight="1">
      <c r="A327" s="2345"/>
      <c r="B327" s="2345"/>
      <c r="C327" s="2345"/>
      <c r="D327" s="2345"/>
      <c r="E327" s="2345"/>
      <c r="F327" s="2345"/>
      <c r="G327" s="2345"/>
      <c r="H327" s="2345"/>
      <c r="I327" s="2345"/>
    </row>
    <row r="328" spans="1:9" ht="15.75" customHeight="1">
      <c r="A328" s="2345"/>
      <c r="B328" s="2345"/>
      <c r="C328" s="2345"/>
      <c r="D328" s="2345"/>
      <c r="E328" s="2345"/>
      <c r="F328" s="2345"/>
      <c r="G328" s="2345"/>
      <c r="H328" s="2345"/>
      <c r="I328" s="2345"/>
    </row>
    <row r="329" spans="1:9" ht="15.75" customHeight="1">
      <c r="A329" s="2345"/>
      <c r="B329" s="2345"/>
      <c r="C329" s="2345"/>
      <c r="D329" s="2345"/>
      <c r="E329" s="2345"/>
      <c r="F329" s="2345"/>
      <c r="G329" s="2345"/>
      <c r="H329" s="2345"/>
      <c r="I329" s="2345"/>
    </row>
    <row r="330" spans="1:9" ht="15.75" customHeight="1">
      <c r="A330" s="2345"/>
      <c r="B330" s="2345"/>
      <c r="C330" s="2345"/>
      <c r="D330" s="2345"/>
      <c r="E330" s="2345"/>
      <c r="F330" s="2345"/>
      <c r="G330" s="2345"/>
      <c r="H330" s="2345"/>
      <c r="I330" s="2345"/>
    </row>
    <row r="331" spans="1:9" ht="15.75" customHeight="1">
      <c r="A331" s="2345"/>
      <c r="B331" s="2345"/>
      <c r="C331" s="2345"/>
      <c r="D331" s="2345"/>
      <c r="E331" s="2345"/>
      <c r="F331" s="2345"/>
      <c r="G331" s="2345"/>
      <c r="H331" s="2345"/>
      <c r="I331" s="2345"/>
    </row>
    <row r="332" spans="1:9" ht="15.75" customHeight="1">
      <c r="A332" s="2345"/>
      <c r="B332" s="2345"/>
      <c r="C332" s="2345"/>
      <c r="D332" s="2345"/>
      <c r="E332" s="2345"/>
      <c r="F332" s="2345"/>
      <c r="G332" s="2345"/>
      <c r="H332" s="2345"/>
      <c r="I332" s="2345"/>
    </row>
    <row r="333" spans="1:9" ht="15.75" customHeight="1">
      <c r="A333" s="2345"/>
      <c r="B333" s="2345"/>
      <c r="C333" s="2345"/>
      <c r="D333" s="2345"/>
      <c r="E333" s="2345"/>
      <c r="F333" s="2345"/>
      <c r="G333" s="2345"/>
      <c r="H333" s="2345"/>
      <c r="I333" s="2345"/>
    </row>
    <row r="334" spans="1:9" ht="15.75" customHeight="1">
      <c r="A334" s="2345"/>
      <c r="B334" s="2345"/>
      <c r="C334" s="2345"/>
      <c r="D334" s="2345"/>
      <c r="E334" s="2345"/>
      <c r="F334" s="2345"/>
      <c r="G334" s="2345"/>
      <c r="H334" s="2345"/>
      <c r="I334" s="2345"/>
    </row>
    <row r="335" spans="1:9" ht="15.75" customHeight="1">
      <c r="A335" s="2345"/>
      <c r="B335" s="2345"/>
      <c r="C335" s="2345"/>
      <c r="D335" s="2345"/>
      <c r="E335" s="2345"/>
      <c r="F335" s="2345"/>
      <c r="G335" s="2345"/>
      <c r="H335" s="2345"/>
      <c r="I335" s="2345"/>
    </row>
    <row r="336" spans="1:9" ht="15.75" customHeight="1">
      <c r="A336" s="2345"/>
      <c r="B336" s="2345"/>
      <c r="C336" s="2345"/>
      <c r="D336" s="2345"/>
      <c r="E336" s="2345"/>
      <c r="F336" s="2345"/>
      <c r="G336" s="2345"/>
      <c r="H336" s="2345"/>
      <c r="I336" s="2345"/>
    </row>
    <row r="337" spans="1:9" ht="15.75" customHeight="1">
      <c r="A337" s="2345"/>
      <c r="B337" s="2345"/>
      <c r="C337" s="2345"/>
      <c r="D337" s="2345"/>
      <c r="E337" s="2345"/>
      <c r="F337" s="2345"/>
      <c r="G337" s="2345"/>
      <c r="H337" s="2345"/>
      <c r="I337" s="2345"/>
    </row>
    <row r="338" spans="1:9" ht="15.75" customHeight="1">
      <c r="A338" s="2345"/>
      <c r="B338" s="2345"/>
      <c r="C338" s="2345"/>
      <c r="D338" s="2345"/>
      <c r="E338" s="2345"/>
      <c r="F338" s="2345"/>
      <c r="G338" s="2345"/>
      <c r="H338" s="2345"/>
      <c r="I338" s="2345"/>
    </row>
    <row r="339" spans="1:9" ht="15.75" customHeight="1">
      <c r="A339" s="2345"/>
      <c r="B339" s="2345"/>
      <c r="C339" s="2345"/>
      <c r="D339" s="2345"/>
      <c r="E339" s="2345"/>
      <c r="F339" s="2345"/>
      <c r="G339" s="2345"/>
      <c r="H339" s="2345"/>
      <c r="I339" s="2345"/>
    </row>
    <row r="340" spans="1:9" ht="15.75" customHeight="1">
      <c r="A340" s="2345"/>
      <c r="B340" s="2345"/>
      <c r="C340" s="2345"/>
      <c r="D340" s="2345"/>
      <c r="E340" s="2345"/>
      <c r="F340" s="2345"/>
      <c r="G340" s="2345"/>
      <c r="H340" s="2345"/>
      <c r="I340" s="2345"/>
    </row>
    <row r="341" spans="1:9" ht="15.75" customHeight="1">
      <c r="A341" s="2345"/>
      <c r="B341" s="2345"/>
      <c r="C341" s="2345"/>
      <c r="D341" s="2345"/>
      <c r="E341" s="2345"/>
      <c r="F341" s="2345"/>
      <c r="G341" s="2345"/>
      <c r="H341" s="2345"/>
      <c r="I341" s="2345"/>
    </row>
    <row r="342" spans="1:9" ht="15.75" customHeight="1">
      <c r="A342" s="2345"/>
      <c r="B342" s="2345"/>
      <c r="C342" s="2345"/>
      <c r="D342" s="2345"/>
      <c r="E342" s="2345"/>
      <c r="F342" s="2345"/>
      <c r="G342" s="2345"/>
      <c r="H342" s="2345"/>
      <c r="I342" s="2345"/>
    </row>
    <row r="343" spans="1:9" ht="15.75" customHeight="1">
      <c r="A343" s="2345"/>
      <c r="B343" s="2345"/>
      <c r="C343" s="2345"/>
      <c r="D343" s="2345"/>
      <c r="E343" s="2345"/>
      <c r="F343" s="2345"/>
      <c r="G343" s="2345"/>
      <c r="H343" s="2345"/>
      <c r="I343" s="2345"/>
    </row>
    <row r="344" spans="1:9" ht="15.75" customHeight="1">
      <c r="A344" s="2345"/>
      <c r="B344" s="2345"/>
      <c r="C344" s="2345"/>
      <c r="D344" s="2345"/>
      <c r="E344" s="2345"/>
      <c r="F344" s="2345"/>
      <c r="G344" s="2345"/>
      <c r="H344" s="2345"/>
      <c r="I344" s="2345"/>
    </row>
    <row r="345" spans="1:9" ht="15.75" customHeight="1">
      <c r="A345" s="2345"/>
      <c r="B345" s="2345"/>
      <c r="C345" s="2345"/>
      <c r="D345" s="2345"/>
      <c r="E345" s="2345"/>
      <c r="F345" s="2345"/>
      <c r="G345" s="2345"/>
      <c r="H345" s="2345"/>
      <c r="I345" s="2345"/>
    </row>
    <row r="346" spans="1:9" ht="15.75" customHeight="1">
      <c r="A346" s="2345"/>
      <c r="B346" s="2345"/>
      <c r="C346" s="2345"/>
      <c r="D346" s="2345"/>
      <c r="E346" s="2345"/>
      <c r="F346" s="2345"/>
      <c r="G346" s="2345"/>
      <c r="H346" s="2345"/>
      <c r="I346" s="2345"/>
    </row>
    <row r="347" spans="1:9" ht="15.75" customHeight="1">
      <c r="A347" s="2345"/>
      <c r="B347" s="2345"/>
      <c r="C347" s="2345"/>
      <c r="D347" s="2345"/>
      <c r="E347" s="2345"/>
      <c r="F347" s="2345"/>
      <c r="G347" s="2345"/>
      <c r="H347" s="2345"/>
      <c r="I347" s="2345"/>
    </row>
    <row r="348" spans="1:9" ht="15.75" customHeight="1">
      <c r="A348" s="2345"/>
      <c r="B348" s="2345"/>
      <c r="C348" s="2345"/>
      <c r="D348" s="2345"/>
      <c r="E348" s="2345"/>
      <c r="F348" s="2345"/>
      <c r="G348" s="2345"/>
      <c r="H348" s="2345"/>
      <c r="I348" s="2345"/>
    </row>
    <row r="349" spans="1:9" ht="15.75" customHeight="1">
      <c r="A349" s="2345"/>
      <c r="B349" s="2345"/>
      <c r="C349" s="2345"/>
      <c r="D349" s="2345"/>
      <c r="E349" s="2345"/>
      <c r="F349" s="2345"/>
      <c r="G349" s="2345"/>
      <c r="H349" s="2345"/>
      <c r="I349" s="2345"/>
    </row>
    <row r="350" spans="1:9" ht="15.75" customHeight="1">
      <c r="A350" s="2345"/>
      <c r="B350" s="2345"/>
      <c r="C350" s="2345"/>
      <c r="D350" s="2345"/>
      <c r="E350" s="2345"/>
      <c r="F350" s="2345"/>
      <c r="G350" s="2345"/>
      <c r="H350" s="2345"/>
      <c r="I350" s="2345"/>
    </row>
    <row r="351" spans="1:9" ht="15.75" customHeight="1">
      <c r="A351" s="2345"/>
      <c r="B351" s="2345"/>
      <c r="C351" s="2345"/>
      <c r="D351" s="2345"/>
      <c r="E351" s="2345"/>
      <c r="F351" s="2345"/>
      <c r="G351" s="2345"/>
      <c r="H351" s="2345"/>
      <c r="I351" s="2345"/>
    </row>
    <row r="352" spans="1:9" ht="15.75" customHeight="1">
      <c r="A352" s="2345"/>
      <c r="B352" s="2345"/>
      <c r="C352" s="2345"/>
      <c r="D352" s="2345"/>
      <c r="E352" s="2345"/>
      <c r="F352" s="2345"/>
      <c r="G352" s="2345"/>
      <c r="H352" s="2345"/>
      <c r="I352" s="2345"/>
    </row>
    <row r="353" spans="1:9" ht="15.75" customHeight="1">
      <c r="A353" s="2345"/>
      <c r="B353" s="2345"/>
      <c r="C353" s="2345"/>
      <c r="D353" s="2345"/>
      <c r="E353" s="2345"/>
      <c r="F353" s="2345"/>
      <c r="G353" s="2345"/>
      <c r="H353" s="2345"/>
      <c r="I353" s="2345"/>
    </row>
    <row r="354" spans="1:9" ht="15.75" customHeight="1">
      <c r="A354" s="2345"/>
      <c r="B354" s="2345"/>
      <c r="C354" s="2345"/>
      <c r="D354" s="2345"/>
      <c r="E354" s="2345"/>
      <c r="F354" s="2345"/>
      <c r="G354" s="2345"/>
      <c r="H354" s="2345"/>
      <c r="I354" s="2345"/>
    </row>
    <row r="355" spans="1:9" ht="15.75" customHeight="1">
      <c r="A355" s="2345"/>
      <c r="B355" s="2345"/>
      <c r="C355" s="2345"/>
      <c r="D355" s="2345"/>
      <c r="E355" s="2345"/>
      <c r="F355" s="2345"/>
      <c r="G355" s="2345"/>
      <c r="H355" s="2345"/>
      <c r="I355" s="2345"/>
    </row>
    <row r="356" spans="1:9" ht="15.75" customHeight="1">
      <c r="A356" s="2345"/>
      <c r="B356" s="2345"/>
      <c r="C356" s="2345"/>
      <c r="D356" s="2345"/>
      <c r="E356" s="2345"/>
      <c r="F356" s="2345"/>
      <c r="G356" s="2345"/>
      <c r="H356" s="2345"/>
      <c r="I356" s="2345"/>
    </row>
    <row r="357" spans="1:9" ht="15.75" customHeight="1">
      <c r="A357" s="2345"/>
      <c r="B357" s="2345"/>
      <c r="C357" s="2345"/>
      <c r="D357" s="2345"/>
      <c r="E357" s="2345"/>
      <c r="F357" s="2345"/>
      <c r="G357" s="2345"/>
      <c r="H357" s="2345"/>
      <c r="I357" s="2345"/>
    </row>
    <row r="358" spans="1:9" ht="15.75" customHeight="1">
      <c r="A358" s="2345"/>
      <c r="B358" s="2345"/>
      <c r="C358" s="2345"/>
      <c r="D358" s="2345"/>
      <c r="E358" s="2345"/>
      <c r="F358" s="2345"/>
      <c r="G358" s="2345"/>
      <c r="H358" s="2345"/>
      <c r="I358" s="2345"/>
    </row>
    <row r="359" spans="1:9" ht="15.75" customHeight="1">
      <c r="A359" s="2345"/>
      <c r="B359" s="2345"/>
      <c r="C359" s="2345"/>
      <c r="D359" s="2345"/>
      <c r="E359" s="2345"/>
      <c r="F359" s="2345"/>
      <c r="G359" s="2345"/>
      <c r="H359" s="2345"/>
      <c r="I359" s="2345"/>
    </row>
    <row r="360" spans="1:9" ht="15.75" customHeight="1">
      <c r="A360" s="2345"/>
      <c r="B360" s="2345"/>
      <c r="C360" s="2345"/>
      <c r="D360" s="2345"/>
      <c r="E360" s="2345"/>
      <c r="F360" s="2345"/>
      <c r="G360" s="2345"/>
      <c r="H360" s="2345"/>
      <c r="I360" s="2345"/>
    </row>
    <row r="361" spans="1:9" ht="15.75" customHeight="1">
      <c r="A361" s="2345"/>
      <c r="B361" s="2345"/>
      <c r="C361" s="2345"/>
      <c r="D361" s="2345"/>
      <c r="E361" s="2345"/>
      <c r="F361" s="2345"/>
      <c r="G361" s="2345"/>
      <c r="H361" s="2345"/>
      <c r="I361" s="2345"/>
    </row>
    <row r="362" spans="1:9" ht="15.75" customHeight="1">
      <c r="A362" s="2345"/>
      <c r="B362" s="2345"/>
      <c r="C362" s="2345"/>
      <c r="D362" s="2345"/>
      <c r="E362" s="2345"/>
      <c r="F362" s="2345"/>
      <c r="G362" s="2345"/>
      <c r="H362" s="2345"/>
      <c r="I362" s="2345"/>
    </row>
    <row r="363" spans="1:9" ht="15.75" customHeight="1">
      <c r="A363" s="2345"/>
      <c r="B363" s="2345"/>
      <c r="C363" s="2345"/>
      <c r="D363" s="2345"/>
      <c r="E363" s="2345"/>
      <c r="F363" s="2345"/>
      <c r="G363" s="2345"/>
      <c r="H363" s="2345"/>
      <c r="I363" s="2345"/>
    </row>
    <row r="364" spans="1:9" ht="15.75" customHeight="1">
      <c r="A364" s="2345"/>
      <c r="B364" s="2345"/>
      <c r="C364" s="2345"/>
      <c r="D364" s="2345"/>
      <c r="E364" s="2345"/>
      <c r="F364" s="2345"/>
      <c r="G364" s="2345"/>
      <c r="H364" s="2345"/>
      <c r="I364" s="2345"/>
    </row>
    <row r="365" spans="1:9" ht="15.75" customHeight="1">
      <c r="A365" s="2345"/>
      <c r="B365" s="2345"/>
      <c r="C365" s="2345"/>
      <c r="D365" s="2345"/>
      <c r="E365" s="2345"/>
      <c r="F365" s="2345"/>
      <c r="G365" s="2345"/>
      <c r="H365" s="2345"/>
      <c r="I365" s="2345"/>
    </row>
    <row r="366" spans="1:9" ht="15.75" customHeight="1">
      <c r="A366" s="2345"/>
      <c r="B366" s="2345"/>
      <c r="C366" s="2345"/>
      <c r="D366" s="2345"/>
      <c r="E366" s="2345"/>
      <c r="F366" s="2345"/>
      <c r="G366" s="2345"/>
      <c r="H366" s="2345"/>
      <c r="I366" s="2345"/>
    </row>
    <row r="367" spans="1:9" ht="15.75" customHeight="1">
      <c r="A367" s="2345"/>
      <c r="B367" s="2345"/>
      <c r="C367" s="2345"/>
      <c r="D367" s="2345"/>
      <c r="E367" s="2345"/>
      <c r="F367" s="2345"/>
      <c r="G367" s="2345"/>
      <c r="H367" s="2345"/>
      <c r="I367" s="2345"/>
    </row>
    <row r="368" spans="1:9" ht="15.75" customHeight="1">
      <c r="A368" s="2345"/>
      <c r="B368" s="2345"/>
      <c r="C368" s="2345"/>
      <c r="D368" s="2345"/>
      <c r="E368" s="2345"/>
      <c r="F368" s="2345"/>
      <c r="G368" s="2345"/>
      <c r="H368" s="2345"/>
      <c r="I368" s="2345"/>
    </row>
    <row r="369" spans="1:9" ht="15.75" customHeight="1">
      <c r="A369" s="2345"/>
      <c r="B369" s="2345"/>
      <c r="C369" s="2345"/>
      <c r="D369" s="2345"/>
      <c r="E369" s="2345"/>
      <c r="F369" s="2345"/>
      <c r="G369" s="2345"/>
      <c r="H369" s="2345"/>
      <c r="I369" s="2345"/>
    </row>
    <row r="370" spans="1:9" ht="15.75" customHeight="1">
      <c r="A370" s="2345"/>
      <c r="B370" s="2345"/>
      <c r="C370" s="2345"/>
      <c r="D370" s="2345"/>
      <c r="E370" s="2345"/>
      <c r="F370" s="2345"/>
      <c r="G370" s="2345"/>
      <c r="H370" s="2345"/>
      <c r="I370" s="2345"/>
    </row>
    <row r="371" spans="1:9" ht="15.75" customHeight="1">
      <c r="A371" s="2345"/>
      <c r="B371" s="2345"/>
      <c r="C371" s="2345"/>
      <c r="D371" s="2345"/>
      <c r="E371" s="2345"/>
      <c r="F371" s="2345"/>
      <c r="G371" s="2345"/>
      <c r="H371" s="2345"/>
      <c r="I371" s="2345"/>
    </row>
    <row r="372" spans="1:9" ht="15.75" customHeight="1">
      <c r="A372" s="2345"/>
      <c r="B372" s="2345"/>
      <c r="C372" s="2345"/>
      <c r="D372" s="2345"/>
      <c r="E372" s="2345"/>
      <c r="F372" s="2345"/>
      <c r="G372" s="2345"/>
      <c r="H372" s="2345"/>
      <c r="I372" s="2345"/>
    </row>
    <row r="373" spans="1:9" ht="15.75" customHeight="1">
      <c r="A373" s="2345"/>
      <c r="B373" s="2345"/>
      <c r="C373" s="2345"/>
      <c r="D373" s="2345"/>
      <c r="E373" s="2345"/>
      <c r="F373" s="2345"/>
      <c r="G373" s="2345"/>
      <c r="H373" s="2345"/>
      <c r="I373" s="2345"/>
    </row>
    <row r="374" spans="1:9" ht="15.75" customHeight="1">
      <c r="A374" s="2345"/>
      <c r="B374" s="2345"/>
      <c r="C374" s="2345"/>
      <c r="D374" s="2345"/>
      <c r="E374" s="2345"/>
      <c r="F374" s="2345"/>
      <c r="G374" s="2345"/>
      <c r="H374" s="2345"/>
      <c r="I374" s="2345"/>
    </row>
    <row r="375" spans="1:9" ht="15.75" customHeight="1">
      <c r="A375" s="2345"/>
      <c r="B375" s="2345"/>
      <c r="C375" s="2345"/>
      <c r="D375" s="2345"/>
      <c r="E375" s="2345"/>
      <c r="F375" s="2345"/>
      <c r="G375" s="2345"/>
      <c r="H375" s="2345"/>
      <c r="I375" s="2345"/>
    </row>
    <row r="376" spans="1:9" ht="15.75" customHeight="1">
      <c r="A376" s="2345"/>
      <c r="B376" s="2345"/>
      <c r="C376" s="2345"/>
      <c r="D376" s="2345"/>
      <c r="E376" s="2345"/>
      <c r="F376" s="2345"/>
      <c r="G376" s="2345"/>
      <c r="H376" s="2345"/>
      <c r="I376" s="2345"/>
    </row>
    <row r="377" spans="1:9" ht="15.75" customHeight="1">
      <c r="A377" s="2345"/>
      <c r="B377" s="2345"/>
      <c r="C377" s="2345"/>
      <c r="D377" s="2345"/>
      <c r="E377" s="2345"/>
      <c r="F377" s="2345"/>
      <c r="G377" s="2345"/>
      <c r="H377" s="2345"/>
      <c r="I377" s="2345"/>
    </row>
    <row r="378" spans="1:9" ht="15.75" customHeight="1">
      <c r="A378" s="2345"/>
      <c r="B378" s="2345"/>
      <c r="C378" s="2345"/>
      <c r="D378" s="2345"/>
      <c r="E378" s="2345"/>
      <c r="F378" s="2345"/>
      <c r="G378" s="2345"/>
      <c r="H378" s="2345"/>
      <c r="I378" s="2345"/>
    </row>
    <row r="379" spans="1:9" ht="15.75" customHeight="1">
      <c r="A379" s="2345"/>
      <c r="B379" s="2345"/>
      <c r="C379" s="2345"/>
      <c r="D379" s="2345"/>
      <c r="E379" s="2345"/>
      <c r="F379" s="2345"/>
      <c r="G379" s="2345"/>
      <c r="H379" s="2345"/>
      <c r="I379" s="2345"/>
    </row>
    <row r="380" spans="1:9" ht="15.75" customHeight="1">
      <c r="A380" s="2345"/>
      <c r="B380" s="2345"/>
      <c r="C380" s="2345"/>
      <c r="D380" s="2345"/>
      <c r="E380" s="2345"/>
      <c r="F380" s="2345"/>
      <c r="G380" s="2345"/>
      <c r="H380" s="2345"/>
      <c r="I380" s="2345"/>
    </row>
    <row r="381" spans="1:9" ht="15.75" customHeight="1">
      <c r="A381" s="2345"/>
      <c r="B381" s="2345"/>
      <c r="C381" s="2345"/>
      <c r="D381" s="2345"/>
      <c r="E381" s="2345"/>
      <c r="F381" s="2345"/>
      <c r="G381" s="2345"/>
      <c r="H381" s="2345"/>
      <c r="I381" s="2345"/>
    </row>
    <row r="382" spans="1:9" ht="15.75" customHeight="1">
      <c r="A382" s="2345"/>
      <c r="B382" s="2345"/>
      <c r="C382" s="2345"/>
      <c r="D382" s="2345"/>
      <c r="E382" s="2345"/>
      <c r="F382" s="2345"/>
      <c r="G382" s="2345"/>
      <c r="H382" s="2345"/>
      <c r="I382" s="2345"/>
    </row>
    <row r="383" spans="1:9" ht="15.75" customHeight="1">
      <c r="A383" s="2345"/>
      <c r="B383" s="2345"/>
      <c r="C383" s="2345"/>
      <c r="D383" s="2345"/>
      <c r="E383" s="2345"/>
      <c r="F383" s="2345"/>
      <c r="G383" s="2345"/>
      <c r="H383" s="2345"/>
      <c r="I383" s="2345"/>
    </row>
    <row r="384" spans="1:9" ht="15.75" customHeight="1">
      <c r="A384" s="2345"/>
      <c r="B384" s="2345"/>
      <c r="C384" s="2345"/>
      <c r="D384" s="2345"/>
      <c r="E384" s="2345"/>
      <c r="F384" s="2345"/>
      <c r="G384" s="2345"/>
      <c r="H384" s="2345"/>
      <c r="I384" s="2345"/>
    </row>
    <row r="385" spans="1:9" ht="15.75" customHeight="1">
      <c r="A385" s="2345"/>
      <c r="B385" s="2345"/>
      <c r="C385" s="2345"/>
      <c r="D385" s="2345"/>
      <c r="E385" s="2345"/>
      <c r="F385" s="2345"/>
      <c r="G385" s="2345"/>
      <c r="H385" s="2345"/>
      <c r="I385" s="2345"/>
    </row>
    <row r="386" spans="1:9" ht="15.75" customHeight="1">
      <c r="A386" s="2345"/>
      <c r="B386" s="2345"/>
      <c r="C386" s="2345"/>
      <c r="D386" s="2345"/>
      <c r="E386" s="2345"/>
      <c r="F386" s="2345"/>
      <c r="G386" s="2345"/>
      <c r="H386" s="2345"/>
      <c r="I386" s="2345"/>
    </row>
    <row r="387" spans="1:9" ht="15.75" customHeight="1">
      <c r="A387" s="2345"/>
      <c r="B387" s="2345"/>
      <c r="C387" s="2345"/>
      <c r="D387" s="2345"/>
      <c r="E387" s="2345"/>
      <c r="F387" s="2345"/>
      <c r="G387" s="2345"/>
      <c r="H387" s="2345"/>
      <c r="I387" s="2345"/>
    </row>
    <row r="388" spans="1:9" ht="15.75" customHeight="1">
      <c r="A388" s="2345"/>
      <c r="B388" s="2345"/>
      <c r="C388" s="2345"/>
      <c r="D388" s="2345"/>
      <c r="E388" s="2345"/>
      <c r="F388" s="2345"/>
      <c r="G388" s="2345"/>
      <c r="H388" s="2345"/>
      <c r="I388" s="2345"/>
    </row>
    <row r="389" spans="1:9" ht="15.75" customHeight="1">
      <c r="A389" s="2345"/>
      <c r="B389" s="2345"/>
      <c r="C389" s="2345"/>
      <c r="D389" s="2345"/>
      <c r="E389" s="2345"/>
      <c r="F389" s="2345"/>
      <c r="G389" s="2345"/>
      <c r="H389" s="2345"/>
      <c r="I389" s="2345"/>
    </row>
    <row r="390" spans="1:9" ht="15.75" customHeight="1">
      <c r="A390" s="2345"/>
      <c r="B390" s="2345"/>
      <c r="C390" s="2345"/>
      <c r="D390" s="2345"/>
      <c r="E390" s="2345"/>
      <c r="F390" s="2345"/>
      <c r="G390" s="2345"/>
      <c r="H390" s="2345"/>
      <c r="I390" s="2345"/>
    </row>
    <row r="391" spans="1:9" ht="15.75" customHeight="1">
      <c r="A391" s="2345"/>
      <c r="B391" s="2345"/>
      <c r="C391" s="2345"/>
      <c r="D391" s="2345"/>
      <c r="E391" s="2345"/>
      <c r="F391" s="2345"/>
      <c r="G391" s="2345"/>
      <c r="H391" s="2345"/>
      <c r="I391" s="2345"/>
    </row>
    <row r="392" spans="1:9" ht="15.75" customHeight="1">
      <c r="A392" s="2345"/>
      <c r="B392" s="2345"/>
      <c r="C392" s="2345"/>
      <c r="D392" s="2345"/>
      <c r="E392" s="2345"/>
      <c r="F392" s="2345"/>
      <c r="G392" s="2345"/>
      <c r="H392" s="2345"/>
      <c r="I392" s="2345"/>
    </row>
    <row r="393" spans="1:9" ht="15.75" customHeight="1">
      <c r="A393" s="2345"/>
      <c r="B393" s="2345"/>
      <c r="C393" s="2345"/>
      <c r="D393" s="2345"/>
      <c r="E393" s="2345"/>
      <c r="F393" s="2345"/>
      <c r="G393" s="2345"/>
      <c r="H393" s="2345"/>
      <c r="I393" s="2345"/>
    </row>
    <row r="394" spans="1:9" ht="15.75" customHeight="1">
      <c r="A394" s="2345"/>
      <c r="B394" s="2345"/>
      <c r="C394" s="2345"/>
      <c r="D394" s="2345"/>
      <c r="E394" s="2345"/>
      <c r="F394" s="2345"/>
      <c r="G394" s="2345"/>
      <c r="H394" s="2345"/>
      <c r="I394" s="2345"/>
    </row>
    <row r="395" spans="1:9" ht="15.75" customHeight="1">
      <c r="A395" s="2345"/>
      <c r="B395" s="2345"/>
      <c r="C395" s="2345"/>
      <c r="D395" s="2345"/>
      <c r="E395" s="2345"/>
      <c r="F395" s="2345"/>
      <c r="G395" s="2345"/>
      <c r="H395" s="2345"/>
      <c r="I395" s="2345"/>
    </row>
    <row r="396" spans="1:9" ht="15.75" customHeight="1">
      <c r="A396" s="2345"/>
      <c r="B396" s="2345"/>
      <c r="C396" s="2345"/>
      <c r="D396" s="2345"/>
      <c r="E396" s="2345"/>
      <c r="F396" s="2345"/>
      <c r="G396" s="2345"/>
      <c r="H396" s="2345"/>
      <c r="I396" s="2345"/>
    </row>
    <row r="397" spans="1:9" ht="15.75" customHeight="1">
      <c r="A397" s="2345"/>
      <c r="B397" s="2345"/>
      <c r="C397" s="2345"/>
      <c r="D397" s="2345"/>
      <c r="E397" s="2345"/>
      <c r="F397" s="2345"/>
      <c r="G397" s="2345"/>
      <c r="H397" s="2345"/>
      <c r="I397" s="2345"/>
    </row>
    <row r="398" spans="1:9" ht="15.75" customHeight="1">
      <c r="A398" s="2345"/>
      <c r="B398" s="2345"/>
      <c r="C398" s="2345"/>
      <c r="D398" s="2345"/>
      <c r="E398" s="2345"/>
      <c r="F398" s="2345"/>
      <c r="G398" s="2345"/>
      <c r="H398" s="2345"/>
      <c r="I398" s="2345"/>
    </row>
    <row r="399" spans="1:9" ht="15.75" customHeight="1">
      <c r="A399" s="2345"/>
      <c r="B399" s="2345"/>
      <c r="C399" s="2345"/>
      <c r="D399" s="2345"/>
      <c r="E399" s="2345"/>
      <c r="F399" s="2345"/>
      <c r="G399" s="2345"/>
      <c r="H399" s="2345"/>
      <c r="I399" s="2345"/>
    </row>
    <row r="400" spans="1:9" ht="15.75" customHeight="1">
      <c r="A400" s="2345"/>
      <c r="B400" s="2345"/>
      <c r="C400" s="2345"/>
      <c r="D400" s="2345"/>
      <c r="E400" s="2345"/>
      <c r="F400" s="2345"/>
      <c r="G400" s="2345"/>
      <c r="H400" s="2345"/>
      <c r="I400" s="2345"/>
    </row>
    <row r="401" spans="1:9" ht="15.75" customHeight="1">
      <c r="A401" s="2345"/>
      <c r="B401" s="2345"/>
      <c r="C401" s="2345"/>
      <c r="D401" s="2345"/>
      <c r="E401" s="2345"/>
      <c r="F401" s="2345"/>
      <c r="G401" s="2345"/>
      <c r="H401" s="2345"/>
      <c r="I401" s="2345"/>
    </row>
    <row r="402" spans="1:9" ht="15.75" customHeight="1">
      <c r="A402" s="2345"/>
      <c r="B402" s="2345"/>
      <c r="C402" s="2345"/>
      <c r="D402" s="2345"/>
      <c r="E402" s="2345"/>
      <c r="F402" s="2345"/>
      <c r="G402" s="2345"/>
      <c r="H402" s="2345"/>
      <c r="I402" s="2345"/>
    </row>
    <row r="403" spans="1:9" ht="15.75" customHeight="1">
      <c r="A403" s="2345"/>
      <c r="B403" s="2345"/>
      <c r="C403" s="2345"/>
      <c r="D403" s="2345"/>
      <c r="E403" s="2345"/>
      <c r="F403" s="2345"/>
      <c r="G403" s="2345"/>
      <c r="H403" s="2345"/>
      <c r="I403" s="2345"/>
    </row>
    <row r="404" spans="1:9" ht="15.75" customHeight="1">
      <c r="A404" s="2345"/>
      <c r="B404" s="2345"/>
      <c r="C404" s="2345"/>
      <c r="D404" s="2345"/>
      <c r="E404" s="2345"/>
      <c r="F404" s="2345"/>
      <c r="G404" s="2345"/>
      <c r="H404" s="2345"/>
      <c r="I404" s="2345"/>
    </row>
    <row r="405" spans="1:9" ht="15.75" customHeight="1">
      <c r="A405" s="2345"/>
      <c r="B405" s="2345"/>
      <c r="C405" s="2345"/>
      <c r="D405" s="2345"/>
      <c r="E405" s="2345"/>
      <c r="F405" s="2345"/>
      <c r="G405" s="2345"/>
      <c r="H405" s="2345"/>
      <c r="I405" s="2345"/>
    </row>
    <row r="406" spans="1:9" ht="15.75" customHeight="1">
      <c r="A406" s="2345"/>
      <c r="B406" s="2345"/>
      <c r="C406" s="2345"/>
      <c r="D406" s="2345"/>
      <c r="E406" s="2345"/>
      <c r="F406" s="2345"/>
      <c r="G406" s="2345"/>
      <c r="H406" s="2345"/>
      <c r="I406" s="2345"/>
    </row>
    <row r="407" spans="1:9" ht="15.75" customHeight="1">
      <c r="A407" s="2345"/>
      <c r="B407" s="2345"/>
      <c r="C407" s="2345"/>
      <c r="D407" s="2345"/>
      <c r="E407" s="2345"/>
      <c r="F407" s="2345"/>
      <c r="G407" s="2345"/>
      <c r="H407" s="2345"/>
      <c r="I407" s="2345"/>
    </row>
    <row r="408" spans="1:9" ht="15.75" customHeight="1">
      <c r="A408" s="2345"/>
      <c r="B408" s="2345"/>
      <c r="C408" s="2345"/>
      <c r="D408" s="2345"/>
      <c r="E408" s="2345"/>
      <c r="F408" s="2345"/>
      <c r="G408" s="2345"/>
      <c r="H408" s="2345"/>
      <c r="I408" s="2345"/>
    </row>
    <row r="409" spans="1:9" ht="15.75" customHeight="1">
      <c r="A409" s="2345"/>
      <c r="B409" s="2345"/>
      <c r="C409" s="2345"/>
      <c r="D409" s="2345"/>
      <c r="E409" s="2345"/>
      <c r="F409" s="2345"/>
      <c r="G409" s="2345"/>
      <c r="H409" s="2345"/>
      <c r="I409" s="2345"/>
    </row>
    <row r="410" spans="1:9" ht="15.75" customHeight="1">
      <c r="A410" s="2345"/>
      <c r="B410" s="2345"/>
      <c r="C410" s="2345"/>
      <c r="D410" s="2345"/>
      <c r="E410" s="2345"/>
      <c r="F410" s="2345"/>
      <c r="G410" s="2345"/>
      <c r="H410" s="2345"/>
      <c r="I410" s="2345"/>
    </row>
    <row r="411" spans="1:9" ht="15.75" customHeight="1">
      <c r="A411" s="2345"/>
      <c r="B411" s="2345"/>
      <c r="C411" s="2345"/>
      <c r="D411" s="2345"/>
      <c r="E411" s="2345"/>
      <c r="F411" s="2345"/>
      <c r="G411" s="2345"/>
      <c r="H411" s="2345"/>
      <c r="I411" s="2345"/>
    </row>
    <row r="412" spans="1:9" ht="15.75" customHeight="1">
      <c r="A412" s="2345"/>
      <c r="B412" s="2345"/>
      <c r="C412" s="2345"/>
      <c r="D412" s="2345"/>
      <c r="E412" s="2345"/>
      <c r="F412" s="2345"/>
      <c r="G412" s="2345"/>
      <c r="H412" s="2345"/>
      <c r="I412" s="2345"/>
    </row>
    <row r="413" spans="1:9" ht="15.75" customHeight="1">
      <c r="A413" s="2345"/>
      <c r="B413" s="2345"/>
      <c r="C413" s="2345"/>
      <c r="D413" s="2345"/>
      <c r="E413" s="2345"/>
      <c r="F413" s="2345"/>
      <c r="G413" s="2345"/>
      <c r="H413" s="2345"/>
      <c r="I413" s="2345"/>
    </row>
    <row r="414" spans="1:9" ht="15.75" customHeight="1">
      <c r="A414" s="2345"/>
      <c r="B414" s="2345"/>
      <c r="C414" s="2345"/>
      <c r="D414" s="2345"/>
      <c r="E414" s="2345"/>
      <c r="F414" s="2345"/>
      <c r="G414" s="2345"/>
      <c r="H414" s="2345"/>
      <c r="I414" s="2345"/>
    </row>
    <row r="415" spans="1:9" ht="15.75" customHeight="1">
      <c r="A415" s="2345"/>
      <c r="B415" s="2345"/>
      <c r="C415" s="2345"/>
      <c r="D415" s="2345"/>
      <c r="E415" s="2345"/>
      <c r="F415" s="2345"/>
      <c r="G415" s="2345"/>
      <c r="H415" s="2345"/>
      <c r="I415" s="2345"/>
    </row>
    <row r="416" spans="1:9" ht="15.75" customHeight="1">
      <c r="A416" s="2345"/>
      <c r="B416" s="2345"/>
      <c r="C416" s="2345"/>
      <c r="D416" s="2345"/>
      <c r="E416" s="2345"/>
      <c r="F416" s="2345"/>
      <c r="G416" s="2345"/>
      <c r="H416" s="2345"/>
      <c r="I416" s="2345"/>
    </row>
    <row r="417" spans="1:9" ht="15.75" customHeight="1">
      <c r="A417" s="2345"/>
      <c r="B417" s="2345"/>
      <c r="C417" s="2345"/>
      <c r="D417" s="2345"/>
      <c r="E417" s="2345"/>
      <c r="F417" s="2345"/>
      <c r="G417" s="2345"/>
      <c r="H417" s="2345"/>
      <c r="I417" s="2345"/>
    </row>
    <row r="418" spans="1:9" ht="15.75" customHeight="1">
      <c r="A418" s="2345"/>
      <c r="B418" s="2345"/>
      <c r="C418" s="2345"/>
      <c r="D418" s="2345"/>
      <c r="E418" s="2345"/>
      <c r="F418" s="2345"/>
      <c r="G418" s="2345"/>
      <c r="H418" s="2345"/>
      <c r="I418" s="2345"/>
    </row>
    <row r="419" spans="1:9" ht="15.75" customHeight="1">
      <c r="A419" s="2345"/>
      <c r="B419" s="2345"/>
      <c r="C419" s="2345"/>
      <c r="D419" s="2345"/>
      <c r="E419" s="2345"/>
      <c r="F419" s="2345"/>
      <c r="G419" s="2345"/>
      <c r="H419" s="2345"/>
      <c r="I419" s="2345"/>
    </row>
    <row r="420" spans="1:9" ht="15.75" customHeight="1">
      <c r="A420" s="2345"/>
      <c r="B420" s="2345"/>
      <c r="C420" s="2345"/>
      <c r="D420" s="2345"/>
      <c r="E420" s="2345"/>
      <c r="F420" s="2345"/>
      <c r="G420" s="2345"/>
      <c r="H420" s="2345"/>
      <c r="I420" s="2345"/>
    </row>
    <row r="421" spans="1:9" ht="15.75" customHeight="1">
      <c r="A421" s="2345"/>
      <c r="B421" s="2345"/>
      <c r="C421" s="2345"/>
      <c r="D421" s="2345"/>
      <c r="E421" s="2345"/>
      <c r="F421" s="2345"/>
      <c r="G421" s="2345"/>
      <c r="H421" s="2345"/>
      <c r="I421" s="2345"/>
    </row>
    <row r="422" spans="1:9" ht="15.75" customHeight="1">
      <c r="A422" s="2345"/>
      <c r="B422" s="2345"/>
      <c r="C422" s="2345"/>
      <c r="D422" s="2345"/>
      <c r="E422" s="2345"/>
      <c r="F422" s="2345"/>
      <c r="G422" s="2345"/>
      <c r="H422" s="2345"/>
      <c r="I422" s="2345"/>
    </row>
    <row r="423" spans="1:9" ht="15.75" customHeight="1">
      <c r="A423" s="2345"/>
      <c r="B423" s="2345"/>
      <c r="C423" s="2345"/>
      <c r="D423" s="2345"/>
      <c r="E423" s="2345"/>
      <c r="F423" s="2345"/>
      <c r="G423" s="2345"/>
      <c r="H423" s="2345"/>
      <c r="I423" s="2345"/>
    </row>
    <row r="424" spans="1:9" ht="15.75" customHeight="1">
      <c r="A424" s="2345"/>
      <c r="B424" s="2345"/>
      <c r="C424" s="2345"/>
      <c r="D424" s="2345"/>
      <c r="E424" s="2345"/>
      <c r="F424" s="2345"/>
      <c r="G424" s="2345"/>
      <c r="H424" s="2345"/>
      <c r="I424" s="2345"/>
    </row>
    <row r="425" spans="1:9" ht="15.75" customHeight="1">
      <c r="A425" s="2345"/>
      <c r="B425" s="2345"/>
      <c r="C425" s="2345"/>
      <c r="D425" s="2345"/>
      <c r="E425" s="2345"/>
      <c r="F425" s="2345"/>
      <c r="G425" s="2345"/>
      <c r="H425" s="2345"/>
      <c r="I425" s="2345"/>
    </row>
    <row r="426" spans="1:9" ht="15.75" customHeight="1">
      <c r="A426" s="2345"/>
      <c r="B426" s="2345"/>
      <c r="C426" s="2345"/>
      <c r="D426" s="2345"/>
      <c r="E426" s="2345"/>
      <c r="F426" s="2345"/>
      <c r="G426" s="2345"/>
      <c r="H426" s="2345"/>
      <c r="I426" s="2345"/>
    </row>
    <row r="427" spans="1:9" ht="15.75" customHeight="1">
      <c r="A427" s="2345"/>
      <c r="B427" s="2345"/>
      <c r="C427" s="2345"/>
      <c r="D427" s="2345"/>
      <c r="E427" s="2345"/>
      <c r="F427" s="2345"/>
      <c r="G427" s="2345"/>
      <c r="H427" s="2345"/>
      <c r="I427" s="2345"/>
    </row>
    <row r="428" spans="1:9" ht="15.75" customHeight="1">
      <c r="A428" s="2345"/>
      <c r="B428" s="2345"/>
      <c r="C428" s="2345"/>
      <c r="D428" s="2345"/>
      <c r="E428" s="2345"/>
      <c r="F428" s="2345"/>
      <c r="G428" s="2345"/>
      <c r="H428" s="2345"/>
      <c r="I428" s="2345"/>
    </row>
    <row r="429" spans="1:9" ht="15.75" customHeight="1">
      <c r="A429" s="2345"/>
      <c r="B429" s="2345"/>
      <c r="C429" s="2345"/>
      <c r="D429" s="2345"/>
      <c r="E429" s="2345"/>
      <c r="F429" s="2345"/>
      <c r="G429" s="2345"/>
      <c r="H429" s="2345"/>
      <c r="I429" s="2345"/>
    </row>
    <row r="430" spans="1:9" ht="15.75" customHeight="1">
      <c r="A430" s="2345"/>
      <c r="B430" s="2345"/>
      <c r="C430" s="2345"/>
      <c r="D430" s="2345"/>
      <c r="E430" s="2345"/>
      <c r="F430" s="2345"/>
      <c r="G430" s="2345"/>
      <c r="H430" s="2345"/>
      <c r="I430" s="2345"/>
    </row>
    <row r="431" spans="1:9" ht="15.75" customHeight="1">
      <c r="A431" s="2345"/>
      <c r="B431" s="2345"/>
      <c r="C431" s="2345"/>
      <c r="D431" s="2345"/>
      <c r="E431" s="2345"/>
      <c r="F431" s="2345"/>
      <c r="G431" s="2345"/>
      <c r="H431" s="2345"/>
      <c r="I431" s="2345"/>
    </row>
    <row r="432" spans="1:9" ht="15.75" customHeight="1">
      <c r="A432" s="2345"/>
      <c r="B432" s="2345"/>
      <c r="C432" s="2345"/>
      <c r="D432" s="2345"/>
      <c r="E432" s="2345"/>
      <c r="F432" s="2345"/>
      <c r="G432" s="2345"/>
      <c r="H432" s="2345"/>
      <c r="I432" s="2345"/>
    </row>
    <row r="433" spans="1:9" ht="15.75" customHeight="1">
      <c r="A433" s="2345"/>
      <c r="B433" s="2345"/>
      <c r="C433" s="2345"/>
      <c r="D433" s="2345"/>
      <c r="E433" s="2345"/>
      <c r="F433" s="2345"/>
      <c r="G433" s="2345"/>
      <c r="H433" s="2345"/>
      <c r="I433" s="2345"/>
    </row>
    <row r="434" spans="1:9" ht="15.75" customHeight="1">
      <c r="A434" s="2345"/>
      <c r="B434" s="2345"/>
      <c r="C434" s="2345"/>
      <c r="D434" s="2345"/>
      <c r="E434" s="2345"/>
      <c r="F434" s="2345"/>
      <c r="G434" s="2345"/>
      <c r="H434" s="2345"/>
      <c r="I434" s="2345"/>
    </row>
    <row r="435" spans="1:9" ht="15.75" customHeight="1">
      <c r="A435" s="2345"/>
      <c r="B435" s="2345"/>
      <c r="C435" s="2345"/>
      <c r="D435" s="2345"/>
      <c r="E435" s="2345"/>
      <c r="F435" s="2345"/>
      <c r="G435" s="2345"/>
      <c r="H435" s="2345"/>
      <c r="I435" s="2345"/>
    </row>
    <row r="436" spans="1:9" ht="15.75" customHeight="1">
      <c r="A436" s="2345"/>
      <c r="B436" s="2345"/>
      <c r="C436" s="2345"/>
      <c r="D436" s="2345"/>
      <c r="E436" s="2345"/>
      <c r="F436" s="2345"/>
      <c r="G436" s="2345"/>
      <c r="H436" s="2345"/>
      <c r="I436" s="2345"/>
    </row>
    <row r="437" spans="1:9" ht="15.75" customHeight="1">
      <c r="A437" s="2345"/>
      <c r="B437" s="2345"/>
      <c r="C437" s="2345"/>
      <c r="D437" s="2345"/>
      <c r="E437" s="2345"/>
      <c r="F437" s="2345"/>
      <c r="G437" s="2345"/>
      <c r="H437" s="2345"/>
      <c r="I437" s="2345"/>
    </row>
    <row r="438" spans="1:9" ht="15.75" customHeight="1">
      <c r="A438" s="2345"/>
      <c r="B438" s="2345"/>
      <c r="C438" s="2345"/>
      <c r="D438" s="2345"/>
      <c r="E438" s="2345"/>
      <c r="F438" s="2345"/>
      <c r="G438" s="2345"/>
      <c r="H438" s="2345"/>
      <c r="I438" s="2345"/>
    </row>
    <row r="439" spans="1:9" ht="15.75" customHeight="1">
      <c r="A439" s="2345"/>
      <c r="B439" s="2345"/>
      <c r="C439" s="2345"/>
      <c r="D439" s="2345"/>
      <c r="E439" s="2345"/>
      <c r="F439" s="2345"/>
      <c r="G439" s="2345"/>
      <c r="H439" s="2345"/>
      <c r="I439" s="2345"/>
    </row>
    <row r="440" spans="1:9" ht="15.75" customHeight="1">
      <c r="A440" s="2345"/>
      <c r="B440" s="2345"/>
      <c r="C440" s="2345"/>
      <c r="D440" s="2345"/>
      <c r="E440" s="2345"/>
      <c r="F440" s="2345"/>
      <c r="G440" s="2345"/>
      <c r="H440" s="2345"/>
      <c r="I440" s="2345"/>
    </row>
    <row r="441" spans="1:9" ht="15.75" customHeight="1">
      <c r="A441" s="2345"/>
      <c r="B441" s="2345"/>
      <c r="C441" s="2345"/>
      <c r="D441" s="2345"/>
      <c r="E441" s="2345"/>
      <c r="F441" s="2345"/>
      <c r="G441" s="2345"/>
      <c r="H441" s="2345"/>
      <c r="I441" s="2345"/>
    </row>
    <row r="442" spans="1:9" ht="15.75" customHeight="1">
      <c r="A442" s="2345"/>
      <c r="B442" s="2345"/>
      <c r="C442" s="2345"/>
      <c r="D442" s="2345"/>
      <c r="E442" s="2345"/>
      <c r="F442" s="2345"/>
      <c r="G442" s="2345"/>
      <c r="H442" s="2345"/>
      <c r="I442" s="2345"/>
    </row>
    <row r="443" spans="1:9" ht="15.75" customHeight="1">
      <c r="A443" s="2345"/>
      <c r="B443" s="2345"/>
      <c r="C443" s="2345"/>
      <c r="D443" s="2345"/>
      <c r="E443" s="2345"/>
      <c r="F443" s="2345"/>
      <c r="G443" s="2345"/>
      <c r="H443" s="2345"/>
      <c r="I443" s="2345"/>
    </row>
    <row r="444" spans="1:9" ht="15.75" customHeight="1">
      <c r="A444" s="2345"/>
      <c r="B444" s="2345"/>
      <c r="C444" s="2345"/>
      <c r="D444" s="2345"/>
      <c r="E444" s="2345"/>
      <c r="F444" s="2345"/>
      <c r="G444" s="2345"/>
      <c r="H444" s="2345"/>
      <c r="I444" s="2345"/>
    </row>
    <row r="445" spans="1:9" ht="15.75" customHeight="1">
      <c r="A445" s="2345"/>
      <c r="B445" s="2345"/>
      <c r="C445" s="2345"/>
      <c r="D445" s="2345"/>
      <c r="E445" s="2345"/>
      <c r="F445" s="2345"/>
      <c r="G445" s="2345"/>
      <c r="H445" s="2345"/>
      <c r="I445" s="2345"/>
    </row>
    <row r="446" spans="1:9" ht="15.75" customHeight="1">
      <c r="A446" s="2345"/>
      <c r="B446" s="2345"/>
      <c r="C446" s="2345"/>
      <c r="D446" s="2345"/>
      <c r="E446" s="2345"/>
      <c r="F446" s="2345"/>
      <c r="G446" s="2345"/>
      <c r="H446" s="2345"/>
      <c r="I446" s="2345"/>
    </row>
    <row r="447" spans="1:9" ht="15.75" customHeight="1">
      <c r="A447" s="2345"/>
      <c r="B447" s="2345"/>
      <c r="C447" s="2345"/>
      <c r="D447" s="2345"/>
      <c r="E447" s="2345"/>
      <c r="F447" s="2345"/>
      <c r="G447" s="2345"/>
      <c r="H447" s="2345"/>
      <c r="I447" s="2345"/>
    </row>
    <row r="448" spans="1:9" ht="15.75" customHeight="1">
      <c r="A448" s="2345"/>
      <c r="B448" s="2345"/>
      <c r="C448" s="2345"/>
      <c r="D448" s="2345"/>
      <c r="E448" s="2345"/>
      <c r="F448" s="2345"/>
      <c r="G448" s="2345"/>
      <c r="H448" s="2345"/>
      <c r="I448" s="2345"/>
    </row>
    <row r="449" spans="1:9" ht="15.75" customHeight="1">
      <c r="A449" s="2345"/>
      <c r="B449" s="2345"/>
      <c r="C449" s="2345"/>
      <c r="D449" s="2345"/>
      <c r="E449" s="2345"/>
      <c r="F449" s="2345"/>
      <c r="G449" s="2345"/>
      <c r="H449" s="2345"/>
      <c r="I449" s="2345"/>
    </row>
    <row r="450" spans="1:9" ht="15.75" customHeight="1">
      <c r="A450" s="2345"/>
      <c r="B450" s="2345"/>
      <c r="C450" s="2345"/>
      <c r="D450" s="2345"/>
      <c r="E450" s="2345"/>
      <c r="F450" s="2345"/>
      <c r="G450" s="2345"/>
      <c r="H450" s="2345"/>
      <c r="I450" s="2345"/>
    </row>
    <row r="451" spans="1:9" ht="15.75" customHeight="1">
      <c r="A451" s="2345"/>
      <c r="B451" s="2345"/>
      <c r="C451" s="2345"/>
      <c r="D451" s="2345"/>
      <c r="E451" s="2345"/>
      <c r="F451" s="2345"/>
      <c r="G451" s="2345"/>
      <c r="H451" s="2345"/>
      <c r="I451" s="2345"/>
    </row>
    <row r="452" spans="1:9" ht="15.75" customHeight="1">
      <c r="A452" s="2345"/>
      <c r="B452" s="2345"/>
      <c r="C452" s="2345"/>
      <c r="D452" s="2345"/>
      <c r="E452" s="2345"/>
      <c r="F452" s="2345"/>
      <c r="G452" s="2345"/>
      <c r="H452" s="2345"/>
      <c r="I452" s="2345"/>
    </row>
    <row r="453" spans="1:9" ht="15.75" customHeight="1">
      <c r="A453" s="2345"/>
      <c r="B453" s="2345"/>
      <c r="C453" s="2345"/>
      <c r="D453" s="2345"/>
      <c r="E453" s="2345"/>
      <c r="F453" s="2345"/>
      <c r="G453" s="2345"/>
      <c r="H453" s="2345"/>
      <c r="I453" s="2345"/>
    </row>
    <row r="454" spans="1:9" ht="15.75" customHeight="1">
      <c r="A454" s="2345"/>
      <c r="B454" s="2345"/>
      <c r="C454" s="2345"/>
      <c r="D454" s="2345"/>
      <c r="E454" s="2345"/>
      <c r="F454" s="2345"/>
      <c r="G454" s="2345"/>
      <c r="H454" s="2345"/>
      <c r="I454" s="2345"/>
    </row>
    <row r="455" spans="1:9" ht="15.75" customHeight="1">
      <c r="A455" s="2345"/>
      <c r="B455" s="2345"/>
      <c r="C455" s="2345"/>
      <c r="D455" s="2345"/>
      <c r="E455" s="2345"/>
      <c r="F455" s="2345"/>
      <c r="G455" s="2345"/>
      <c r="H455" s="2345"/>
      <c r="I455" s="2345"/>
    </row>
    <row r="456" spans="1:9" ht="15.75" customHeight="1">
      <c r="A456" s="2345"/>
      <c r="B456" s="2345"/>
      <c r="C456" s="2345"/>
      <c r="D456" s="2345"/>
      <c r="E456" s="2345"/>
      <c r="F456" s="2345"/>
      <c r="G456" s="2345"/>
      <c r="H456" s="2345"/>
      <c r="I456" s="2345"/>
    </row>
    <row r="457" spans="1:9" ht="15.75" customHeight="1">
      <c r="A457" s="2345"/>
      <c r="B457" s="2345"/>
      <c r="C457" s="2345"/>
      <c r="D457" s="2345"/>
      <c r="E457" s="2345"/>
      <c r="F457" s="2345"/>
      <c r="G457" s="2345"/>
      <c r="H457" s="2345"/>
      <c r="I457" s="2345"/>
    </row>
    <row r="458" spans="1:9" ht="15.75" customHeight="1">
      <c r="A458" s="2345"/>
      <c r="B458" s="2345"/>
      <c r="C458" s="2345"/>
      <c r="D458" s="2345"/>
      <c r="E458" s="2345"/>
      <c r="F458" s="2345"/>
      <c r="G458" s="2345"/>
      <c r="H458" s="2345"/>
      <c r="I458" s="2345"/>
    </row>
    <row r="459" spans="1:9" ht="15.75" customHeight="1">
      <c r="A459" s="2345"/>
      <c r="B459" s="2345"/>
      <c r="C459" s="2345"/>
      <c r="D459" s="2345"/>
      <c r="E459" s="2345"/>
      <c r="F459" s="2345"/>
      <c r="G459" s="2345"/>
      <c r="H459" s="2345"/>
      <c r="I459" s="2345"/>
    </row>
    <row r="460" spans="1:9" ht="15.75" customHeight="1">
      <c r="A460" s="2345"/>
      <c r="B460" s="2345"/>
      <c r="C460" s="2345"/>
      <c r="D460" s="2345"/>
      <c r="E460" s="2345"/>
      <c r="F460" s="2345"/>
      <c r="G460" s="2345"/>
      <c r="H460" s="2345"/>
      <c r="I460" s="2345"/>
    </row>
    <row r="461" spans="1:9" ht="15.75" customHeight="1">
      <c r="A461" s="2345"/>
      <c r="B461" s="2345"/>
      <c r="C461" s="2345"/>
      <c r="D461" s="2345"/>
      <c r="E461" s="2345"/>
      <c r="F461" s="2345"/>
      <c r="G461" s="2345"/>
      <c r="H461" s="2345"/>
      <c r="I461" s="2345"/>
    </row>
    <row r="462" spans="1:9" ht="15.75" customHeight="1">
      <c r="A462" s="2345"/>
      <c r="B462" s="2345"/>
      <c r="C462" s="2345"/>
      <c r="D462" s="2345"/>
      <c r="E462" s="2345"/>
      <c r="F462" s="2345"/>
      <c r="G462" s="2345"/>
      <c r="H462" s="2345"/>
      <c r="I462" s="2345"/>
    </row>
    <row r="463" spans="1:9" ht="15.75" customHeight="1">
      <c r="A463" s="2345"/>
      <c r="B463" s="2345"/>
      <c r="C463" s="2345"/>
      <c r="D463" s="2345"/>
      <c r="E463" s="2345"/>
      <c r="F463" s="2345"/>
      <c r="G463" s="2345"/>
      <c r="H463" s="2345"/>
      <c r="I463" s="2345"/>
    </row>
    <row r="464" spans="1:9" ht="15.75" customHeight="1">
      <c r="A464" s="2345"/>
      <c r="B464" s="2345"/>
      <c r="C464" s="2345"/>
      <c r="D464" s="2345"/>
      <c r="E464" s="2345"/>
      <c r="F464" s="2345"/>
      <c r="G464" s="2345"/>
      <c r="H464" s="2345"/>
      <c r="I464" s="2345"/>
    </row>
    <row r="465" spans="1:9" ht="15.75" customHeight="1">
      <c r="A465" s="2345"/>
      <c r="B465" s="2345"/>
      <c r="C465" s="2345"/>
      <c r="D465" s="2345"/>
      <c r="E465" s="2345"/>
      <c r="F465" s="2345"/>
      <c r="G465" s="2345"/>
      <c r="H465" s="2345"/>
      <c r="I465" s="2345"/>
    </row>
    <row r="466" spans="1:9" ht="15.75" customHeight="1">
      <c r="A466" s="2345"/>
      <c r="B466" s="2345"/>
      <c r="C466" s="2345"/>
      <c r="D466" s="2345"/>
      <c r="E466" s="2345"/>
      <c r="F466" s="2345"/>
      <c r="G466" s="2345"/>
      <c r="H466" s="2345"/>
      <c r="I466" s="2345"/>
    </row>
    <row r="467" spans="1:9" ht="15.75" customHeight="1">
      <c r="A467" s="2345"/>
      <c r="B467" s="2345"/>
      <c r="C467" s="2345"/>
      <c r="D467" s="2345"/>
      <c r="E467" s="2345"/>
      <c r="F467" s="2345"/>
      <c r="G467" s="2345"/>
      <c r="H467" s="2345"/>
      <c r="I467" s="2345"/>
    </row>
    <row r="468" spans="1:9" ht="15.75" customHeight="1">
      <c r="A468" s="2345"/>
      <c r="B468" s="2345"/>
      <c r="C468" s="2345"/>
      <c r="D468" s="2345"/>
      <c r="E468" s="2345"/>
      <c r="F468" s="2345"/>
      <c r="G468" s="2345"/>
      <c r="H468" s="2345"/>
      <c r="I468" s="2345"/>
    </row>
    <row r="469" spans="1:9" ht="15.75" customHeight="1">
      <c r="A469" s="2345"/>
      <c r="B469" s="2345"/>
      <c r="C469" s="2345"/>
      <c r="D469" s="2345"/>
      <c r="E469" s="2345"/>
      <c r="F469" s="2345"/>
      <c r="G469" s="2345"/>
      <c r="H469" s="2345"/>
      <c r="I469" s="2345"/>
    </row>
    <row r="470" spans="1:9" ht="15.75" customHeight="1">
      <c r="A470" s="2345"/>
      <c r="B470" s="2345"/>
      <c r="C470" s="2345"/>
      <c r="D470" s="2345"/>
      <c r="E470" s="2345"/>
      <c r="F470" s="2345"/>
      <c r="G470" s="2345"/>
      <c r="H470" s="2345"/>
      <c r="I470" s="2345"/>
    </row>
    <row r="471" spans="1:9" ht="15.75" customHeight="1">
      <c r="A471" s="2345"/>
      <c r="B471" s="2345"/>
      <c r="C471" s="2345"/>
      <c r="D471" s="2345"/>
      <c r="E471" s="2345"/>
      <c r="F471" s="2345"/>
      <c r="G471" s="2345"/>
      <c r="H471" s="2345"/>
      <c r="I471" s="2345"/>
    </row>
    <row r="472" spans="1:9" ht="15.75" customHeight="1">
      <c r="A472" s="2345"/>
      <c r="B472" s="2345"/>
      <c r="C472" s="2345"/>
      <c r="D472" s="2345"/>
      <c r="E472" s="2345"/>
      <c r="F472" s="2345"/>
      <c r="G472" s="2345"/>
      <c r="H472" s="2345"/>
      <c r="I472" s="2345"/>
    </row>
    <row r="473" spans="1:9" ht="15.75" customHeight="1">
      <c r="A473" s="2345"/>
      <c r="B473" s="2345"/>
      <c r="C473" s="2345"/>
      <c r="D473" s="2345"/>
      <c r="E473" s="2345"/>
      <c r="F473" s="2345"/>
      <c r="G473" s="2345"/>
      <c r="H473" s="2345"/>
      <c r="I473" s="2345"/>
    </row>
    <row r="474" spans="1:9" ht="15.75" customHeight="1">
      <c r="A474" s="2345"/>
      <c r="B474" s="2345"/>
      <c r="C474" s="2345"/>
      <c r="D474" s="2345"/>
      <c r="E474" s="2345"/>
      <c r="F474" s="2345"/>
      <c r="G474" s="2345"/>
      <c r="H474" s="2345"/>
      <c r="I474" s="2345"/>
    </row>
    <row r="475" spans="1:9" ht="15.75" customHeight="1">
      <c r="A475" s="2345"/>
      <c r="B475" s="2345"/>
      <c r="C475" s="2345"/>
      <c r="D475" s="2345"/>
      <c r="E475" s="2345"/>
      <c r="F475" s="2345"/>
      <c r="G475" s="2345"/>
      <c r="H475" s="2345"/>
      <c r="I475" s="2345"/>
    </row>
    <row r="476" spans="1:9" ht="15.75" customHeight="1">
      <c r="A476" s="2345"/>
      <c r="B476" s="2345"/>
      <c r="C476" s="2345"/>
      <c r="D476" s="2345"/>
      <c r="E476" s="2345"/>
      <c r="F476" s="2345"/>
      <c r="G476" s="2345"/>
      <c r="H476" s="2345"/>
      <c r="I476" s="2345"/>
    </row>
    <row r="477" spans="1:9" ht="15.75" customHeight="1">
      <c r="A477" s="2345"/>
      <c r="B477" s="2345"/>
      <c r="C477" s="2345"/>
      <c r="D477" s="2345"/>
      <c r="E477" s="2345"/>
      <c r="F477" s="2345"/>
      <c r="G477" s="2345"/>
      <c r="H477" s="2345"/>
      <c r="I477" s="2345"/>
    </row>
    <row r="478" spans="1:9" ht="15.75" customHeight="1">
      <c r="A478" s="2345"/>
      <c r="B478" s="2345"/>
      <c r="C478" s="2345"/>
      <c r="D478" s="2345"/>
      <c r="E478" s="2345"/>
      <c r="F478" s="2345"/>
      <c r="G478" s="2345"/>
      <c r="H478" s="2345"/>
      <c r="I478" s="2345"/>
    </row>
    <row r="479" spans="1:9" ht="15.75" customHeight="1">
      <c r="A479" s="2345"/>
      <c r="B479" s="2345"/>
      <c r="C479" s="2345"/>
      <c r="D479" s="2345"/>
      <c r="E479" s="2345"/>
      <c r="F479" s="2345"/>
      <c r="G479" s="2345"/>
      <c r="H479" s="2345"/>
      <c r="I479" s="2345"/>
    </row>
    <row r="480" spans="1:9" ht="15.75" customHeight="1">
      <c r="A480" s="2345"/>
      <c r="B480" s="2345"/>
      <c r="C480" s="2345"/>
      <c r="D480" s="2345"/>
      <c r="E480" s="2345"/>
      <c r="F480" s="2345"/>
      <c r="G480" s="2345"/>
      <c r="H480" s="2345"/>
      <c r="I480" s="2345"/>
    </row>
    <row r="481" spans="1:9" ht="15.75" customHeight="1">
      <c r="A481" s="2345"/>
      <c r="B481" s="2345"/>
      <c r="C481" s="2345"/>
      <c r="D481" s="2345"/>
      <c r="E481" s="2345"/>
      <c r="F481" s="2345"/>
      <c r="G481" s="2345"/>
      <c r="H481" s="2345"/>
      <c r="I481" s="2345"/>
    </row>
    <row r="482" spans="1:9" ht="15.75" customHeight="1">
      <c r="A482" s="2345"/>
      <c r="B482" s="2345"/>
      <c r="C482" s="2345"/>
      <c r="D482" s="2345"/>
      <c r="E482" s="2345"/>
      <c r="F482" s="2345"/>
      <c r="G482" s="2345"/>
      <c r="H482" s="2345"/>
      <c r="I482" s="2345"/>
    </row>
    <row r="483" spans="1:9" ht="15.75" customHeight="1">
      <c r="A483" s="2345"/>
      <c r="B483" s="2345"/>
      <c r="C483" s="2345"/>
      <c r="D483" s="2345"/>
      <c r="E483" s="2345"/>
      <c r="F483" s="2345"/>
      <c r="G483" s="2345"/>
      <c r="H483" s="2345"/>
      <c r="I483" s="2345"/>
    </row>
    <row r="484" spans="1:9" ht="15.75" customHeight="1">
      <c r="A484" s="2345"/>
      <c r="B484" s="2345"/>
      <c r="C484" s="2345"/>
      <c r="D484" s="2345"/>
      <c r="E484" s="2345"/>
      <c r="F484" s="2345"/>
      <c r="G484" s="2345"/>
      <c r="H484" s="2345"/>
      <c r="I484" s="2345"/>
    </row>
    <row r="485" spans="1:9" ht="15.75" customHeight="1">
      <c r="A485" s="2345"/>
      <c r="B485" s="2345"/>
      <c r="C485" s="2345"/>
      <c r="D485" s="2345"/>
      <c r="E485" s="2345"/>
      <c r="F485" s="2345"/>
      <c r="G485" s="2345"/>
      <c r="H485" s="2345"/>
      <c r="I485" s="2345"/>
    </row>
    <row r="486" spans="1:9" ht="15.75" customHeight="1">
      <c r="A486" s="2345"/>
      <c r="B486" s="2345"/>
      <c r="C486" s="2345"/>
      <c r="D486" s="2345"/>
      <c r="E486" s="2345"/>
      <c r="F486" s="2345"/>
      <c r="G486" s="2345"/>
      <c r="H486" s="2345"/>
      <c r="I486" s="2345"/>
    </row>
    <row r="487" spans="1:9" ht="15.75" customHeight="1">
      <c r="A487" s="2345"/>
      <c r="B487" s="2345"/>
      <c r="C487" s="2345"/>
      <c r="D487" s="2345"/>
      <c r="E487" s="2345"/>
      <c r="F487" s="2345"/>
      <c r="G487" s="2345"/>
      <c r="H487" s="2345"/>
      <c r="I487" s="2345"/>
    </row>
    <row r="488" spans="1:9" ht="15.75" customHeight="1">
      <c r="A488" s="2345"/>
      <c r="B488" s="2345"/>
      <c r="C488" s="2345"/>
      <c r="D488" s="2345"/>
      <c r="E488" s="2345"/>
      <c r="F488" s="2345"/>
      <c r="G488" s="2345"/>
      <c r="H488" s="2345"/>
      <c r="I488" s="2345"/>
    </row>
    <row r="489" spans="1:9" ht="15.75" customHeight="1">
      <c r="A489" s="2345"/>
      <c r="B489" s="2345"/>
      <c r="C489" s="2345"/>
      <c r="D489" s="2345"/>
      <c r="E489" s="2345"/>
      <c r="F489" s="2345"/>
      <c r="G489" s="2345"/>
      <c r="H489" s="2345"/>
      <c r="I489" s="2345"/>
    </row>
    <row r="490" spans="1:9" ht="15.75" customHeight="1">
      <c r="A490" s="2345"/>
      <c r="B490" s="2345"/>
      <c r="C490" s="2345"/>
      <c r="D490" s="2345"/>
      <c r="E490" s="2345"/>
      <c r="F490" s="2345"/>
      <c r="G490" s="2345"/>
      <c r="H490" s="2345"/>
      <c r="I490" s="2345"/>
    </row>
    <row r="491" spans="1:9" ht="15.75" customHeight="1">
      <c r="A491" s="2345"/>
      <c r="B491" s="2345"/>
      <c r="C491" s="2345"/>
      <c r="D491" s="2345"/>
      <c r="E491" s="2345"/>
      <c r="F491" s="2345"/>
      <c r="G491" s="2345"/>
      <c r="H491" s="2345"/>
      <c r="I491" s="2345"/>
    </row>
    <row r="492" spans="1:9" ht="15.75" customHeight="1">
      <c r="A492" s="2345"/>
      <c r="B492" s="2345"/>
      <c r="C492" s="2345"/>
      <c r="D492" s="2345"/>
      <c r="E492" s="2345"/>
      <c r="F492" s="2345"/>
      <c r="G492" s="2345"/>
      <c r="H492" s="2345"/>
      <c r="I492" s="2345"/>
    </row>
    <row r="493" spans="1:9" ht="15.75" customHeight="1">
      <c r="A493" s="2345"/>
      <c r="B493" s="2345"/>
      <c r="C493" s="2345"/>
      <c r="D493" s="2345"/>
      <c r="E493" s="2345"/>
      <c r="F493" s="2345"/>
      <c r="G493" s="2345"/>
      <c r="H493" s="2345"/>
      <c r="I493" s="2345"/>
    </row>
    <row r="494" spans="1:9" ht="15.75" customHeight="1">
      <c r="A494" s="2345"/>
      <c r="B494" s="2345"/>
      <c r="C494" s="2345"/>
      <c r="D494" s="2345"/>
      <c r="E494" s="2345"/>
      <c r="F494" s="2345"/>
      <c r="G494" s="2345"/>
      <c r="H494" s="2345"/>
      <c r="I494" s="2345"/>
    </row>
    <row r="495" spans="1:9" ht="15.75" customHeight="1">
      <c r="A495" s="2345"/>
      <c r="B495" s="2345"/>
      <c r="C495" s="2345"/>
      <c r="D495" s="2345"/>
      <c r="E495" s="2345"/>
      <c r="F495" s="2345"/>
      <c r="G495" s="2345"/>
      <c r="H495" s="2345"/>
      <c r="I495" s="2345"/>
    </row>
    <row r="496" spans="1:9" ht="15.75" customHeight="1">
      <c r="A496" s="2345"/>
      <c r="B496" s="2345"/>
      <c r="C496" s="2345"/>
      <c r="D496" s="2345"/>
      <c r="E496" s="2345"/>
      <c r="F496" s="2345"/>
      <c r="G496" s="2345"/>
      <c r="H496" s="2345"/>
      <c r="I496" s="2345"/>
    </row>
    <row r="497" spans="1:9" ht="15.75" customHeight="1">
      <c r="A497" s="2345"/>
      <c r="B497" s="2345"/>
      <c r="C497" s="2345"/>
      <c r="D497" s="2345"/>
      <c r="E497" s="2345"/>
      <c r="F497" s="2345"/>
      <c r="G497" s="2345"/>
      <c r="H497" s="2345"/>
      <c r="I497" s="2345"/>
    </row>
    <row r="498" spans="1:9" ht="15.75" customHeight="1">
      <c r="A498" s="2345"/>
      <c r="B498" s="2345"/>
      <c r="C498" s="2345"/>
      <c r="D498" s="2345"/>
      <c r="E498" s="2345"/>
      <c r="F498" s="2345"/>
      <c r="G498" s="2345"/>
      <c r="H498" s="2345"/>
      <c r="I498" s="2345"/>
    </row>
    <row r="499" spans="1:9" ht="15.75" customHeight="1">
      <c r="A499" s="2345"/>
      <c r="B499" s="2345"/>
      <c r="C499" s="2345"/>
      <c r="D499" s="2345"/>
      <c r="E499" s="2345"/>
      <c r="F499" s="2345"/>
      <c r="G499" s="2345"/>
      <c r="H499" s="2345"/>
      <c r="I499" s="2345"/>
    </row>
    <row r="500" spans="1:9" ht="15.75" customHeight="1">
      <c r="A500" s="2345"/>
      <c r="B500" s="2345"/>
      <c r="C500" s="2345"/>
      <c r="D500" s="2345"/>
      <c r="E500" s="2345"/>
      <c r="F500" s="2345"/>
      <c r="G500" s="2345"/>
      <c r="H500" s="2345"/>
      <c r="I500" s="2345"/>
    </row>
    <row r="501" spans="1:9" ht="15.75" customHeight="1">
      <c r="A501" s="2345"/>
      <c r="B501" s="2345"/>
      <c r="C501" s="2345"/>
      <c r="D501" s="2345"/>
      <c r="E501" s="2345"/>
      <c r="F501" s="2345"/>
      <c r="G501" s="2345"/>
      <c r="H501" s="2345"/>
      <c r="I501" s="2345"/>
    </row>
    <row r="502" spans="1:9" ht="15.75" customHeight="1">
      <c r="A502" s="2345"/>
      <c r="B502" s="2345"/>
      <c r="C502" s="2345"/>
      <c r="D502" s="2345"/>
      <c r="E502" s="2345"/>
      <c r="F502" s="2345"/>
      <c r="G502" s="2345"/>
      <c r="H502" s="2345"/>
      <c r="I502" s="2345"/>
    </row>
    <row r="503" spans="1:9" ht="15.75" customHeight="1">
      <c r="A503" s="2345"/>
      <c r="B503" s="2345"/>
      <c r="C503" s="2345"/>
      <c r="D503" s="2345"/>
      <c r="E503" s="2345"/>
      <c r="F503" s="2345"/>
      <c r="G503" s="2345"/>
      <c r="H503" s="2345"/>
      <c r="I503" s="2345"/>
    </row>
    <row r="504" spans="1:9" ht="15.75" customHeight="1">
      <c r="A504" s="2345"/>
      <c r="B504" s="2345"/>
      <c r="C504" s="2345"/>
      <c r="D504" s="2345"/>
      <c r="E504" s="2345"/>
      <c r="F504" s="2345"/>
      <c r="G504" s="2345"/>
      <c r="H504" s="2345"/>
      <c r="I504" s="2345"/>
    </row>
    <row r="505" spans="1:9" ht="15.75" customHeight="1">
      <c r="A505" s="2345"/>
      <c r="B505" s="2345"/>
      <c r="C505" s="2345"/>
      <c r="D505" s="2345"/>
      <c r="E505" s="2345"/>
      <c r="F505" s="2345"/>
      <c r="G505" s="2345"/>
      <c r="H505" s="2345"/>
      <c r="I505" s="2345"/>
    </row>
    <row r="506" spans="1:9" ht="15.75" customHeight="1">
      <c r="A506" s="2345"/>
      <c r="B506" s="2345"/>
      <c r="C506" s="2345"/>
      <c r="D506" s="2345"/>
      <c r="E506" s="2345"/>
      <c r="F506" s="2345"/>
      <c r="G506" s="2345"/>
      <c r="H506" s="2345"/>
      <c r="I506" s="2345"/>
    </row>
    <row r="507" spans="1:9" ht="15.75" customHeight="1">
      <c r="A507" s="2345"/>
      <c r="B507" s="2345"/>
      <c r="C507" s="2345"/>
      <c r="D507" s="2345"/>
      <c r="E507" s="2345"/>
      <c r="F507" s="2345"/>
      <c r="G507" s="2345"/>
      <c r="H507" s="2345"/>
      <c r="I507" s="2345"/>
    </row>
    <row r="508" spans="1:9" ht="15.75" customHeight="1">
      <c r="A508" s="2345"/>
      <c r="B508" s="2345"/>
      <c r="C508" s="2345"/>
      <c r="D508" s="2345"/>
      <c r="E508" s="2345"/>
      <c r="F508" s="2345"/>
      <c r="G508" s="2345"/>
      <c r="H508" s="2345"/>
      <c r="I508" s="2345"/>
    </row>
    <row r="509" spans="1:9" ht="15.75" customHeight="1">
      <c r="A509" s="2345"/>
      <c r="B509" s="2345"/>
      <c r="C509" s="2345"/>
      <c r="D509" s="2345"/>
      <c r="E509" s="2345"/>
      <c r="F509" s="2345"/>
      <c r="G509" s="2345"/>
      <c r="H509" s="2345"/>
      <c r="I509" s="2345"/>
    </row>
    <row r="510" spans="1:9" ht="15.75" customHeight="1">
      <c r="A510" s="2345"/>
      <c r="B510" s="2345"/>
      <c r="C510" s="2345"/>
      <c r="D510" s="2345"/>
      <c r="E510" s="2345"/>
      <c r="F510" s="2345"/>
      <c r="G510" s="2345"/>
      <c r="H510" s="2345"/>
      <c r="I510" s="2345"/>
    </row>
    <row r="511" spans="1:9" ht="15.75" customHeight="1">
      <c r="A511" s="2345"/>
      <c r="B511" s="2345"/>
      <c r="C511" s="2345"/>
      <c r="D511" s="2345"/>
      <c r="E511" s="2345"/>
      <c r="F511" s="2345"/>
      <c r="G511" s="2345"/>
      <c r="H511" s="2345"/>
      <c r="I511" s="2345"/>
    </row>
    <row r="512" spans="1:9" ht="15.75" customHeight="1">
      <c r="A512" s="2345"/>
      <c r="B512" s="2345"/>
      <c r="C512" s="2345"/>
      <c r="D512" s="2345"/>
      <c r="E512" s="2345"/>
      <c r="F512" s="2345"/>
      <c r="G512" s="2345"/>
      <c r="H512" s="2345"/>
      <c r="I512" s="2345"/>
    </row>
    <row r="513" spans="1:9" ht="15.75" customHeight="1">
      <c r="A513" s="2345"/>
      <c r="B513" s="2345"/>
      <c r="C513" s="2345"/>
      <c r="D513" s="2345"/>
      <c r="E513" s="2345"/>
      <c r="F513" s="2345"/>
      <c r="G513" s="2345"/>
      <c r="H513" s="2345"/>
      <c r="I513" s="2345"/>
    </row>
    <row r="514" spans="1:9" ht="15.75" customHeight="1">
      <c r="A514" s="2345"/>
      <c r="B514" s="2345"/>
      <c r="C514" s="2345"/>
      <c r="D514" s="2345"/>
      <c r="E514" s="2345"/>
      <c r="F514" s="2345"/>
      <c r="G514" s="2345"/>
      <c r="H514" s="2345"/>
      <c r="I514" s="2345"/>
    </row>
    <row r="515" spans="1:9" ht="15.75" customHeight="1">
      <c r="A515" s="2345"/>
      <c r="B515" s="2345"/>
      <c r="C515" s="2345"/>
      <c r="D515" s="2345"/>
      <c r="E515" s="2345"/>
      <c r="F515" s="2345"/>
      <c r="G515" s="2345"/>
      <c r="H515" s="2345"/>
      <c r="I515" s="2345"/>
    </row>
    <row r="516" spans="1:9" ht="15.75" customHeight="1">
      <c r="A516" s="2345"/>
      <c r="B516" s="2345"/>
      <c r="C516" s="2345"/>
      <c r="D516" s="2345"/>
      <c r="E516" s="2345"/>
      <c r="F516" s="2345"/>
      <c r="G516" s="2345"/>
      <c r="H516" s="2345"/>
      <c r="I516" s="2345"/>
    </row>
    <row r="517" spans="1:9" ht="15.75" customHeight="1">
      <c r="A517" s="2345"/>
      <c r="B517" s="2345"/>
      <c r="C517" s="2345"/>
      <c r="D517" s="2345"/>
      <c r="E517" s="2345"/>
      <c r="F517" s="2345"/>
      <c r="G517" s="2345"/>
      <c r="H517" s="2345"/>
      <c r="I517" s="2345"/>
    </row>
    <row r="518" spans="1:9" ht="15.75" customHeight="1">
      <c r="A518" s="2345"/>
      <c r="B518" s="2345"/>
      <c r="C518" s="2345"/>
      <c r="D518" s="2345"/>
      <c r="E518" s="2345"/>
      <c r="F518" s="2345"/>
      <c r="G518" s="2345"/>
      <c r="H518" s="2345"/>
      <c r="I518" s="2345"/>
    </row>
    <row r="519" spans="1:9" ht="15.75" customHeight="1">
      <c r="A519" s="2345"/>
      <c r="B519" s="2345"/>
      <c r="C519" s="2345"/>
      <c r="D519" s="2345"/>
      <c r="E519" s="2345"/>
      <c r="F519" s="2345"/>
      <c r="G519" s="2345"/>
      <c r="H519" s="2345"/>
      <c r="I519" s="2345"/>
    </row>
    <row r="520" spans="1:9" ht="15.75" customHeight="1">
      <c r="A520" s="2345"/>
      <c r="B520" s="2345"/>
      <c r="C520" s="2345"/>
      <c r="D520" s="2345"/>
      <c r="E520" s="2345"/>
      <c r="F520" s="2345"/>
      <c r="G520" s="2345"/>
      <c r="H520" s="2345"/>
      <c r="I520" s="2345"/>
    </row>
    <row r="521" spans="1:9" ht="15.75" customHeight="1">
      <c r="A521" s="2345"/>
      <c r="B521" s="2345"/>
      <c r="C521" s="2345"/>
      <c r="D521" s="2345"/>
      <c r="E521" s="2345"/>
      <c r="F521" s="2345"/>
      <c r="G521" s="2345"/>
      <c r="H521" s="2345"/>
      <c r="I521" s="2345"/>
    </row>
    <row r="522" spans="1:9" ht="15.75" customHeight="1">
      <c r="A522" s="2345"/>
      <c r="B522" s="2345"/>
      <c r="C522" s="2345"/>
      <c r="D522" s="2345"/>
      <c r="E522" s="2345"/>
      <c r="F522" s="2345"/>
      <c r="G522" s="2345"/>
      <c r="H522" s="2345"/>
      <c r="I522" s="2345"/>
    </row>
    <row r="523" spans="1:9" ht="15.75" customHeight="1">
      <c r="A523" s="2345"/>
      <c r="B523" s="2345"/>
      <c r="C523" s="2345"/>
      <c r="D523" s="2345"/>
      <c r="E523" s="2345"/>
      <c r="F523" s="2345"/>
      <c r="G523" s="2345"/>
      <c r="H523" s="2345"/>
      <c r="I523" s="2345"/>
    </row>
    <row r="524" spans="1:9" ht="15.75" customHeight="1">
      <c r="A524" s="2345"/>
      <c r="B524" s="2345"/>
      <c r="C524" s="2345"/>
      <c r="D524" s="2345"/>
      <c r="E524" s="2345"/>
      <c r="F524" s="2345"/>
      <c r="G524" s="2345"/>
      <c r="H524" s="2345"/>
      <c r="I524" s="2345"/>
    </row>
    <row r="525" spans="1:9" ht="15.75" customHeight="1">
      <c r="A525" s="2345"/>
      <c r="B525" s="2345"/>
      <c r="C525" s="2345"/>
      <c r="D525" s="2345"/>
      <c r="E525" s="2345"/>
      <c r="F525" s="2345"/>
      <c r="G525" s="2345"/>
      <c r="H525" s="2345"/>
      <c r="I525" s="2345"/>
    </row>
    <row r="526" spans="1:9" ht="15.75" customHeight="1">
      <c r="A526" s="2345"/>
      <c r="B526" s="2345"/>
      <c r="C526" s="2345"/>
      <c r="D526" s="2345"/>
      <c r="E526" s="2345"/>
      <c r="F526" s="2345"/>
      <c r="G526" s="2345"/>
      <c r="H526" s="2345"/>
      <c r="I526" s="2345"/>
    </row>
    <row r="527" spans="1:9" ht="15.75" customHeight="1">
      <c r="A527" s="2345"/>
      <c r="B527" s="2345"/>
      <c r="C527" s="2345"/>
      <c r="D527" s="2345"/>
      <c r="E527" s="2345"/>
      <c r="F527" s="2345"/>
      <c r="G527" s="2345"/>
      <c r="H527" s="2345"/>
      <c r="I527" s="2345"/>
    </row>
    <row r="528" spans="1:9" ht="15.75" customHeight="1">
      <c r="A528" s="2345"/>
      <c r="B528" s="2345"/>
      <c r="C528" s="2345"/>
      <c r="D528" s="2345"/>
      <c r="E528" s="2345"/>
      <c r="F528" s="2345"/>
      <c r="G528" s="2345"/>
      <c r="H528" s="2345"/>
      <c r="I528" s="2345"/>
    </row>
    <row r="529" spans="1:9" ht="15.75" customHeight="1">
      <c r="A529" s="2345"/>
      <c r="B529" s="2345"/>
      <c r="C529" s="2345"/>
      <c r="D529" s="2345"/>
      <c r="E529" s="2345"/>
      <c r="F529" s="2345"/>
      <c r="G529" s="2345"/>
      <c r="H529" s="2345"/>
      <c r="I529" s="2345"/>
    </row>
    <row r="530" spans="1:9" ht="15.75" customHeight="1">
      <c r="A530" s="2345"/>
      <c r="B530" s="2345"/>
      <c r="C530" s="2345"/>
      <c r="D530" s="2345"/>
      <c r="E530" s="2345"/>
      <c r="F530" s="2345"/>
      <c r="G530" s="2345"/>
      <c r="H530" s="2345"/>
      <c r="I530" s="2345"/>
    </row>
    <row r="531" spans="1:9" ht="15.75" customHeight="1">
      <c r="A531" s="2345"/>
      <c r="B531" s="2345"/>
      <c r="C531" s="2345"/>
      <c r="D531" s="2345"/>
      <c r="E531" s="2345"/>
      <c r="F531" s="2345"/>
      <c r="G531" s="2345"/>
      <c r="H531" s="2345"/>
      <c r="I531" s="2345"/>
    </row>
    <row r="532" spans="1:9" ht="15.75" customHeight="1">
      <c r="A532" s="2345"/>
      <c r="B532" s="2345"/>
      <c r="C532" s="2345"/>
      <c r="D532" s="2345"/>
      <c r="E532" s="2345"/>
      <c r="F532" s="2345"/>
      <c r="G532" s="2345"/>
      <c r="H532" s="2345"/>
      <c r="I532" s="2345"/>
    </row>
    <row r="533" spans="1:9" ht="15.75" customHeight="1">
      <c r="A533" s="2345"/>
      <c r="B533" s="2345"/>
      <c r="C533" s="2345"/>
      <c r="D533" s="2345"/>
      <c r="E533" s="2345"/>
      <c r="F533" s="2345"/>
      <c r="G533" s="2345"/>
      <c r="H533" s="2345"/>
      <c r="I533" s="2345"/>
    </row>
    <row r="534" spans="1:9" ht="15.75" customHeight="1">
      <c r="A534" s="2345"/>
      <c r="B534" s="2345"/>
      <c r="C534" s="2345"/>
      <c r="D534" s="2345"/>
      <c r="E534" s="2345"/>
      <c r="F534" s="2345"/>
      <c r="G534" s="2345"/>
      <c r="H534" s="2345"/>
      <c r="I534" s="2345"/>
    </row>
    <row r="535" spans="1:9" ht="15.75" customHeight="1">
      <c r="A535" s="2345"/>
      <c r="B535" s="2345"/>
      <c r="C535" s="2345"/>
      <c r="D535" s="2345"/>
      <c r="E535" s="2345"/>
      <c r="F535" s="2345"/>
      <c r="G535" s="2345"/>
      <c r="H535" s="2345"/>
      <c r="I535" s="2345"/>
    </row>
    <row r="536" spans="1:9" ht="15.75" customHeight="1">
      <c r="A536" s="2345"/>
      <c r="B536" s="2345"/>
      <c r="C536" s="2345"/>
      <c r="D536" s="2345"/>
      <c r="E536" s="2345"/>
      <c r="F536" s="2345"/>
      <c r="G536" s="2345"/>
      <c r="H536" s="2345"/>
      <c r="I536" s="2345"/>
    </row>
    <row r="537" spans="1:9" ht="15.75" customHeight="1">
      <c r="A537" s="2345"/>
      <c r="B537" s="2345"/>
      <c r="C537" s="2345"/>
      <c r="D537" s="2345"/>
      <c r="E537" s="2345"/>
      <c r="F537" s="2345"/>
      <c r="G537" s="2345"/>
      <c r="H537" s="2345"/>
      <c r="I537" s="2345"/>
    </row>
    <row r="538" spans="1:9" ht="15.75" customHeight="1">
      <c r="A538" s="2345"/>
      <c r="B538" s="2345"/>
      <c r="C538" s="2345"/>
      <c r="D538" s="2345"/>
      <c r="E538" s="2345"/>
      <c r="F538" s="2345"/>
      <c r="G538" s="2345"/>
      <c r="H538" s="2345"/>
      <c r="I538" s="2345"/>
    </row>
    <row r="539" spans="1:9" ht="15.75" customHeight="1">
      <c r="A539" s="2345"/>
      <c r="B539" s="2345"/>
      <c r="C539" s="2345"/>
      <c r="D539" s="2345"/>
      <c r="E539" s="2345"/>
      <c r="F539" s="2345"/>
      <c r="G539" s="2345"/>
      <c r="H539" s="2345"/>
      <c r="I539" s="2345"/>
    </row>
    <row r="540" spans="1:9" ht="15.75" customHeight="1">
      <c r="A540" s="2345"/>
      <c r="B540" s="2345"/>
      <c r="C540" s="2345"/>
      <c r="D540" s="2345"/>
      <c r="E540" s="2345"/>
      <c r="F540" s="2345"/>
      <c r="G540" s="2345"/>
      <c r="H540" s="2345"/>
      <c r="I540" s="2345"/>
    </row>
    <row r="541" spans="1:9" ht="15.75" customHeight="1">
      <c r="A541" s="2345"/>
      <c r="B541" s="2345"/>
      <c r="C541" s="2345"/>
      <c r="D541" s="2345"/>
      <c r="E541" s="2345"/>
      <c r="F541" s="2345"/>
      <c r="G541" s="2345"/>
      <c r="H541" s="2345"/>
      <c r="I541" s="2345"/>
    </row>
    <row r="542" spans="1:9" ht="15.75" customHeight="1">
      <c r="A542" s="2345"/>
      <c r="B542" s="2345"/>
      <c r="C542" s="2345"/>
      <c r="D542" s="2345"/>
      <c r="E542" s="2345"/>
      <c r="F542" s="2345"/>
      <c r="G542" s="2345"/>
      <c r="H542" s="2345"/>
      <c r="I542" s="2345"/>
    </row>
    <row r="543" spans="1:9" ht="15.75" customHeight="1">
      <c r="A543" s="2345"/>
      <c r="B543" s="2345"/>
      <c r="C543" s="2345"/>
      <c r="D543" s="2345"/>
      <c r="E543" s="2345"/>
      <c r="F543" s="2345"/>
      <c r="G543" s="2345"/>
      <c r="H543" s="2345"/>
      <c r="I543" s="2345"/>
    </row>
    <row r="544" spans="1:9" ht="15.75" customHeight="1">
      <c r="A544" s="2345"/>
      <c r="B544" s="2345"/>
      <c r="C544" s="2345"/>
      <c r="D544" s="2345"/>
      <c r="E544" s="2345"/>
      <c r="F544" s="2345"/>
      <c r="G544" s="2345"/>
      <c r="H544" s="2345"/>
      <c r="I544" s="2345"/>
    </row>
    <row r="545" spans="1:9" ht="15.75" customHeight="1">
      <c r="A545" s="2345"/>
      <c r="B545" s="2345"/>
      <c r="C545" s="2345"/>
      <c r="D545" s="2345"/>
      <c r="E545" s="2345"/>
      <c r="F545" s="2345"/>
      <c r="G545" s="2345"/>
      <c r="H545" s="2345"/>
      <c r="I545" s="2345"/>
    </row>
    <row r="546" spans="1:9" ht="15.75" customHeight="1">
      <c r="A546" s="2345"/>
      <c r="B546" s="2345"/>
      <c r="C546" s="2345"/>
      <c r="D546" s="2345"/>
      <c r="E546" s="2345"/>
      <c r="F546" s="2345"/>
      <c r="G546" s="2345"/>
      <c r="H546" s="2345"/>
      <c r="I546" s="2345"/>
    </row>
    <row r="547" spans="1:9" ht="15.75" customHeight="1">
      <c r="A547" s="2345"/>
      <c r="B547" s="2345"/>
      <c r="C547" s="2345"/>
      <c r="D547" s="2345"/>
      <c r="E547" s="2345"/>
      <c r="F547" s="2345"/>
      <c r="G547" s="2345"/>
      <c r="H547" s="2345"/>
      <c r="I547" s="2345"/>
    </row>
    <row r="548" spans="1:9" ht="15.75" customHeight="1">
      <c r="A548" s="2345"/>
      <c r="B548" s="2345"/>
      <c r="C548" s="2345"/>
      <c r="D548" s="2345"/>
      <c r="E548" s="2345"/>
      <c r="F548" s="2345"/>
      <c r="G548" s="2345"/>
      <c r="H548" s="2345"/>
      <c r="I548" s="2345"/>
    </row>
    <row r="549" spans="1:9" ht="15.75" customHeight="1">
      <c r="A549" s="2345"/>
      <c r="B549" s="2345"/>
      <c r="C549" s="2345"/>
      <c r="D549" s="2345"/>
      <c r="E549" s="2345"/>
      <c r="F549" s="2345"/>
      <c r="G549" s="2345"/>
      <c r="H549" s="2345"/>
      <c r="I549" s="2345"/>
    </row>
    <row r="550" spans="1:9" ht="15.75" customHeight="1">
      <c r="A550" s="2345"/>
      <c r="B550" s="2345"/>
      <c r="C550" s="2345"/>
      <c r="D550" s="2345"/>
      <c r="E550" s="2345"/>
      <c r="F550" s="2345"/>
      <c r="G550" s="2345"/>
      <c r="H550" s="2345"/>
      <c r="I550" s="2345"/>
    </row>
    <row r="551" spans="1:9" ht="15.75" customHeight="1">
      <c r="A551" s="2345"/>
      <c r="B551" s="2345"/>
      <c r="C551" s="2345"/>
      <c r="D551" s="2345"/>
      <c r="E551" s="2345"/>
      <c r="F551" s="2345"/>
      <c r="G551" s="2345"/>
      <c r="H551" s="2345"/>
      <c r="I551" s="2345"/>
    </row>
    <row r="552" spans="1:9" ht="15.75" customHeight="1">
      <c r="A552" s="2345"/>
      <c r="B552" s="2345"/>
      <c r="C552" s="2345"/>
      <c r="D552" s="2345"/>
      <c r="E552" s="2345"/>
      <c r="F552" s="2345"/>
      <c r="G552" s="2345"/>
      <c r="H552" s="2345"/>
      <c r="I552" s="2345"/>
    </row>
    <row r="553" spans="1:9" ht="15.75" customHeight="1">
      <c r="A553" s="2345"/>
      <c r="B553" s="2345"/>
      <c r="C553" s="2345"/>
      <c r="D553" s="2345"/>
      <c r="E553" s="2345"/>
      <c r="F553" s="2345"/>
      <c r="G553" s="2345"/>
      <c r="H553" s="2345"/>
      <c r="I553" s="2345"/>
    </row>
    <row r="554" spans="1:9" ht="15.75" customHeight="1">
      <c r="A554" s="2345"/>
      <c r="B554" s="2345"/>
      <c r="C554" s="2345"/>
      <c r="D554" s="2345"/>
      <c r="E554" s="2345"/>
      <c r="F554" s="2345"/>
      <c r="G554" s="2345"/>
      <c r="H554" s="2345"/>
      <c r="I554" s="2345"/>
    </row>
    <row r="555" spans="1:9" ht="15.75" customHeight="1">
      <c r="A555" s="2345"/>
      <c r="B555" s="2345"/>
      <c r="C555" s="2345"/>
      <c r="D555" s="2345"/>
      <c r="E555" s="2345"/>
      <c r="F555" s="2345"/>
      <c r="G555" s="2345"/>
      <c r="H555" s="2345"/>
      <c r="I555" s="2345"/>
    </row>
    <row r="556" spans="1:9" ht="15.75" customHeight="1">
      <c r="A556" s="2345"/>
      <c r="B556" s="2345"/>
      <c r="C556" s="2345"/>
      <c r="D556" s="2345"/>
      <c r="E556" s="2345"/>
      <c r="F556" s="2345"/>
      <c r="G556" s="2345"/>
      <c r="H556" s="2345"/>
      <c r="I556" s="2345"/>
    </row>
    <row r="557" spans="1:9" ht="15.75" customHeight="1">
      <c r="A557" s="2345"/>
      <c r="B557" s="2345"/>
      <c r="C557" s="2345"/>
      <c r="D557" s="2345"/>
      <c r="E557" s="2345"/>
      <c r="F557" s="2345"/>
      <c r="G557" s="2345"/>
      <c r="H557" s="2345"/>
      <c r="I557" s="2345"/>
    </row>
    <row r="558" spans="1:9" ht="15.75" customHeight="1">
      <c r="A558" s="2345"/>
      <c r="B558" s="2345"/>
      <c r="C558" s="2345"/>
      <c r="D558" s="2345"/>
      <c r="E558" s="2345"/>
      <c r="F558" s="2345"/>
      <c r="G558" s="2345"/>
      <c r="H558" s="2345"/>
      <c r="I558" s="2345"/>
    </row>
    <row r="559" spans="1:9" ht="15.75" customHeight="1">
      <c r="A559" s="2345"/>
      <c r="B559" s="2345"/>
      <c r="C559" s="2345"/>
      <c r="D559" s="2345"/>
      <c r="E559" s="2345"/>
      <c r="F559" s="2345"/>
      <c r="G559" s="2345"/>
      <c r="H559" s="2345"/>
      <c r="I559" s="2345"/>
    </row>
    <row r="560" spans="1:9" ht="15.75" customHeight="1">
      <c r="A560" s="2345"/>
      <c r="B560" s="2345"/>
      <c r="C560" s="2345"/>
      <c r="D560" s="2345"/>
      <c r="E560" s="2345"/>
      <c r="F560" s="2345"/>
      <c r="G560" s="2345"/>
      <c r="H560" s="2345"/>
      <c r="I560" s="2345"/>
    </row>
    <row r="561" spans="1:9" ht="15.75" customHeight="1">
      <c r="A561" s="2345"/>
      <c r="B561" s="2345"/>
      <c r="C561" s="2345"/>
      <c r="D561" s="2345"/>
      <c r="E561" s="2345"/>
      <c r="F561" s="2345"/>
      <c r="G561" s="2345"/>
      <c r="H561" s="2345"/>
      <c r="I561" s="2345"/>
    </row>
    <row r="562" spans="1:9" ht="15.75" customHeight="1">
      <c r="A562" s="2345"/>
      <c r="B562" s="2345"/>
      <c r="C562" s="2345"/>
      <c r="D562" s="2345"/>
      <c r="E562" s="2345"/>
      <c r="F562" s="2345"/>
      <c r="G562" s="2345"/>
      <c r="H562" s="2345"/>
      <c r="I562" s="2345"/>
    </row>
    <row r="563" spans="1:9" ht="15.75" customHeight="1">
      <c r="A563" s="2345"/>
      <c r="B563" s="2345"/>
      <c r="C563" s="2345"/>
      <c r="D563" s="2345"/>
      <c r="E563" s="2345"/>
      <c r="F563" s="2345"/>
      <c r="G563" s="2345"/>
      <c r="H563" s="2345"/>
      <c r="I563" s="2345"/>
    </row>
    <row r="564" spans="1:9" ht="15.75" customHeight="1">
      <c r="A564" s="2345"/>
      <c r="B564" s="2345"/>
      <c r="C564" s="2345"/>
      <c r="D564" s="2345"/>
      <c r="E564" s="2345"/>
      <c r="F564" s="2345"/>
      <c r="G564" s="2345"/>
      <c r="H564" s="2345"/>
      <c r="I564" s="2345"/>
    </row>
    <row r="565" spans="1:9" ht="15.75" customHeight="1">
      <c r="A565" s="2345"/>
      <c r="B565" s="2345"/>
      <c r="C565" s="2345"/>
      <c r="D565" s="2345"/>
      <c r="E565" s="2345"/>
      <c r="F565" s="2345"/>
      <c r="G565" s="2345"/>
      <c r="H565" s="2345"/>
      <c r="I565" s="2345"/>
    </row>
    <row r="566" spans="1:9" ht="15.75" customHeight="1">
      <c r="A566" s="2345"/>
      <c r="B566" s="2345"/>
      <c r="C566" s="2345"/>
      <c r="D566" s="2345"/>
      <c r="E566" s="2345"/>
      <c r="F566" s="2345"/>
      <c r="G566" s="2345"/>
      <c r="H566" s="2345"/>
      <c r="I566" s="2345"/>
    </row>
    <row r="567" spans="1:9" ht="15.75" customHeight="1">
      <c r="A567" s="2345"/>
      <c r="B567" s="2345"/>
      <c r="C567" s="2345"/>
      <c r="D567" s="2345"/>
      <c r="E567" s="2345"/>
      <c r="F567" s="2345"/>
      <c r="G567" s="2345"/>
      <c r="H567" s="2345"/>
      <c r="I567" s="2345"/>
    </row>
    <row r="568" spans="1:9" ht="15.75" customHeight="1">
      <c r="A568" s="2345"/>
      <c r="B568" s="2345"/>
      <c r="C568" s="2345"/>
      <c r="D568" s="2345"/>
      <c r="E568" s="2345"/>
      <c r="F568" s="2345"/>
      <c r="G568" s="2345"/>
      <c r="H568" s="2345"/>
      <c r="I568" s="2345"/>
    </row>
    <row r="569" spans="1:9" ht="15.75" customHeight="1">
      <c r="A569" s="2345"/>
      <c r="B569" s="2345"/>
      <c r="C569" s="2345"/>
      <c r="D569" s="2345"/>
      <c r="E569" s="2345"/>
      <c r="F569" s="2345"/>
      <c r="G569" s="2345"/>
      <c r="H569" s="2345"/>
      <c r="I569" s="2345"/>
    </row>
    <row r="570" spans="1:9" ht="15.75" customHeight="1">
      <c r="A570" s="2345"/>
      <c r="B570" s="2345"/>
      <c r="C570" s="2345"/>
      <c r="D570" s="2345"/>
      <c r="E570" s="2345"/>
      <c r="F570" s="2345"/>
      <c r="G570" s="2345"/>
      <c r="H570" s="2345"/>
      <c r="I570" s="2345"/>
    </row>
    <row r="571" spans="1:9" ht="15.75" customHeight="1">
      <c r="A571" s="2345"/>
      <c r="B571" s="2345"/>
      <c r="C571" s="2345"/>
      <c r="D571" s="2345"/>
      <c r="E571" s="2345"/>
      <c r="F571" s="2345"/>
      <c r="G571" s="2345"/>
      <c r="H571" s="2345"/>
      <c r="I571" s="2345"/>
    </row>
    <row r="572" spans="1:9" ht="15.75" customHeight="1">
      <c r="A572" s="2345"/>
      <c r="B572" s="2345"/>
      <c r="C572" s="2345"/>
      <c r="D572" s="2345"/>
      <c r="E572" s="2345"/>
      <c r="F572" s="2345"/>
      <c r="G572" s="2345"/>
      <c r="H572" s="2345"/>
      <c r="I572" s="2345"/>
    </row>
    <row r="573" spans="1:9" ht="15.75" customHeight="1">
      <c r="A573" s="2345"/>
      <c r="B573" s="2345"/>
      <c r="C573" s="2345"/>
      <c r="D573" s="2345"/>
      <c r="E573" s="2345"/>
      <c r="F573" s="2345"/>
      <c r="G573" s="2345"/>
      <c r="H573" s="2345"/>
      <c r="I573" s="2345"/>
    </row>
    <row r="574" spans="1:9" ht="15.75" customHeight="1">
      <c r="A574" s="2345"/>
      <c r="B574" s="2345"/>
      <c r="C574" s="2345"/>
      <c r="D574" s="2345"/>
      <c r="E574" s="2345"/>
      <c r="F574" s="2345"/>
      <c r="G574" s="2345"/>
      <c r="H574" s="2345"/>
      <c r="I574" s="2345"/>
    </row>
    <row r="575" spans="1:9" ht="15.75" customHeight="1">
      <c r="A575" s="2345"/>
      <c r="B575" s="2345"/>
      <c r="C575" s="2345"/>
      <c r="D575" s="2345"/>
      <c r="E575" s="2345"/>
      <c r="F575" s="2345"/>
      <c r="G575" s="2345"/>
      <c r="H575" s="2345"/>
      <c r="I575" s="2345"/>
    </row>
    <row r="576" spans="1:9" ht="15.75" customHeight="1">
      <c r="A576" s="2345"/>
      <c r="B576" s="2345"/>
      <c r="C576" s="2345"/>
      <c r="D576" s="2345"/>
      <c r="E576" s="2345"/>
      <c r="F576" s="2345"/>
      <c r="G576" s="2345"/>
      <c r="H576" s="2345"/>
      <c r="I576" s="2345"/>
    </row>
    <row r="577" spans="1:9" ht="15.75" customHeight="1">
      <c r="A577" s="2345"/>
      <c r="B577" s="2345"/>
      <c r="C577" s="2345"/>
      <c r="D577" s="2345"/>
      <c r="E577" s="2345"/>
      <c r="F577" s="2345"/>
      <c r="G577" s="2345"/>
      <c r="H577" s="2345"/>
      <c r="I577" s="2345"/>
    </row>
    <row r="578" spans="1:9" ht="15.75" customHeight="1">
      <c r="A578" s="2345"/>
      <c r="B578" s="2345"/>
      <c r="C578" s="2345"/>
      <c r="D578" s="2345"/>
      <c r="E578" s="2345"/>
      <c r="F578" s="2345"/>
      <c r="G578" s="2345"/>
      <c r="H578" s="2345"/>
      <c r="I578" s="2345"/>
    </row>
    <row r="579" spans="1:9" ht="15.75" customHeight="1">
      <c r="A579" s="2345"/>
      <c r="B579" s="2345"/>
      <c r="C579" s="2345"/>
      <c r="D579" s="2345"/>
      <c r="E579" s="2345"/>
      <c r="F579" s="2345"/>
      <c r="G579" s="2345"/>
      <c r="H579" s="2345"/>
      <c r="I579" s="2345"/>
    </row>
    <row r="580" spans="1:9" ht="15.75" customHeight="1">
      <c r="A580" s="2345"/>
      <c r="B580" s="2345"/>
      <c r="C580" s="2345"/>
      <c r="D580" s="2345"/>
      <c r="E580" s="2345"/>
      <c r="F580" s="2345"/>
      <c r="G580" s="2345"/>
      <c r="H580" s="2345"/>
      <c r="I580" s="2345"/>
    </row>
    <row r="581" spans="1:9" ht="15.75" customHeight="1">
      <c r="A581" s="2345"/>
      <c r="B581" s="2345"/>
      <c r="C581" s="2345"/>
      <c r="D581" s="2345"/>
      <c r="E581" s="2345"/>
      <c r="F581" s="2345"/>
      <c r="G581" s="2345"/>
      <c r="H581" s="2345"/>
      <c r="I581" s="2345"/>
    </row>
    <row r="582" spans="1:9" ht="15.75" customHeight="1">
      <c r="A582" s="2345"/>
      <c r="B582" s="2345"/>
      <c r="C582" s="2345"/>
      <c r="D582" s="2345"/>
      <c r="E582" s="2345"/>
      <c r="F582" s="2345"/>
      <c r="G582" s="2345"/>
      <c r="H582" s="2345"/>
      <c r="I582" s="2345"/>
    </row>
    <row r="583" spans="1:9" ht="15.75" customHeight="1">
      <c r="A583" s="2345"/>
      <c r="B583" s="2345"/>
      <c r="C583" s="2345"/>
      <c r="D583" s="2345"/>
      <c r="E583" s="2345"/>
      <c r="F583" s="2345"/>
      <c r="G583" s="2345"/>
      <c r="H583" s="2345"/>
      <c r="I583" s="2345"/>
    </row>
    <row r="584" spans="1:9" ht="15.75" customHeight="1">
      <c r="A584" s="2345"/>
      <c r="B584" s="2345"/>
      <c r="C584" s="2345"/>
      <c r="D584" s="2345"/>
      <c r="E584" s="2345"/>
      <c r="F584" s="2345"/>
      <c r="G584" s="2345"/>
      <c r="H584" s="2345"/>
      <c r="I584" s="2345"/>
    </row>
    <row r="585" spans="1:9" ht="15.75" customHeight="1">
      <c r="A585" s="2345"/>
      <c r="B585" s="2345"/>
      <c r="C585" s="2345"/>
      <c r="D585" s="2345"/>
      <c r="E585" s="2345"/>
      <c r="F585" s="2345"/>
      <c r="G585" s="2345"/>
      <c r="H585" s="2345"/>
      <c r="I585" s="2345"/>
    </row>
    <row r="586" spans="1:9" ht="15.75" customHeight="1">
      <c r="A586" s="2345"/>
      <c r="B586" s="2345"/>
      <c r="C586" s="2345"/>
      <c r="D586" s="2345"/>
      <c r="E586" s="2345"/>
      <c r="F586" s="2345"/>
      <c r="G586" s="2345"/>
      <c r="H586" s="2345"/>
      <c r="I586" s="2345"/>
    </row>
    <row r="587" spans="1:9" ht="15.75" customHeight="1">
      <c r="A587" s="2345"/>
      <c r="B587" s="2345"/>
      <c r="C587" s="2345"/>
      <c r="D587" s="2345"/>
      <c r="E587" s="2345"/>
      <c r="F587" s="2345"/>
      <c r="G587" s="2345"/>
      <c r="H587" s="2345"/>
      <c r="I587" s="2345"/>
    </row>
    <row r="588" spans="1:9" ht="15.75" customHeight="1">
      <c r="A588" s="2345"/>
      <c r="B588" s="2345"/>
      <c r="C588" s="2345"/>
      <c r="D588" s="2345"/>
      <c r="E588" s="2345"/>
      <c r="F588" s="2345"/>
      <c r="G588" s="2345"/>
      <c r="H588" s="2345"/>
      <c r="I588" s="2345"/>
    </row>
    <row r="589" spans="1:9" ht="15.75" customHeight="1">
      <c r="A589" s="2345"/>
      <c r="B589" s="2345"/>
      <c r="C589" s="2345"/>
      <c r="D589" s="2345"/>
      <c r="E589" s="2345"/>
      <c r="F589" s="2345"/>
      <c r="G589" s="2345"/>
      <c r="H589" s="2345"/>
      <c r="I589" s="2345"/>
    </row>
    <row r="590" spans="1:9" ht="15.75" customHeight="1">
      <c r="A590" s="2345"/>
      <c r="B590" s="2345"/>
      <c r="C590" s="2345"/>
      <c r="D590" s="2345"/>
      <c r="E590" s="2345"/>
      <c r="F590" s="2345"/>
      <c r="G590" s="2345"/>
      <c r="H590" s="2345"/>
      <c r="I590" s="2345"/>
    </row>
    <row r="591" spans="1:9" ht="15.75" customHeight="1">
      <c r="A591" s="2345"/>
      <c r="B591" s="2345"/>
      <c r="C591" s="2345"/>
      <c r="D591" s="2345"/>
      <c r="E591" s="2345"/>
      <c r="F591" s="2345"/>
      <c r="G591" s="2345"/>
      <c r="H591" s="2345"/>
      <c r="I591" s="2345"/>
    </row>
    <row r="592" spans="1:9" ht="15.75" customHeight="1">
      <c r="A592" s="2345"/>
      <c r="B592" s="2345"/>
      <c r="C592" s="2345"/>
      <c r="D592" s="2345"/>
      <c r="E592" s="2345"/>
      <c r="F592" s="2345"/>
      <c r="G592" s="2345"/>
      <c r="H592" s="2345"/>
      <c r="I592" s="2345"/>
    </row>
    <row r="593" spans="1:9" ht="15.75" customHeight="1">
      <c r="A593" s="2345"/>
      <c r="B593" s="2345"/>
      <c r="C593" s="2345"/>
      <c r="D593" s="2345"/>
      <c r="E593" s="2345"/>
      <c r="F593" s="2345"/>
      <c r="G593" s="2345"/>
      <c r="H593" s="2345"/>
      <c r="I593" s="2345"/>
    </row>
    <row r="594" spans="1:9" ht="15.75" customHeight="1">
      <c r="A594" s="2345"/>
      <c r="B594" s="2345"/>
      <c r="C594" s="2345"/>
      <c r="D594" s="2345"/>
      <c r="E594" s="2345"/>
      <c r="F594" s="2345"/>
      <c r="G594" s="2345"/>
      <c r="H594" s="2345"/>
      <c r="I594" s="2345"/>
    </row>
    <row r="595" spans="1:9" ht="15.75" customHeight="1">
      <c r="A595" s="2345"/>
      <c r="B595" s="2345"/>
      <c r="C595" s="2345"/>
      <c r="D595" s="2345"/>
      <c r="E595" s="2345"/>
      <c r="F595" s="2345"/>
      <c r="G595" s="2345"/>
      <c r="H595" s="2345"/>
      <c r="I595" s="2345"/>
    </row>
    <row r="596" spans="1:9" ht="15.75" customHeight="1">
      <c r="A596" s="2345"/>
      <c r="B596" s="2345"/>
      <c r="C596" s="2345"/>
      <c r="D596" s="2345"/>
      <c r="E596" s="2345"/>
      <c r="F596" s="2345"/>
      <c r="G596" s="2345"/>
      <c r="H596" s="2345"/>
      <c r="I596" s="2345"/>
    </row>
    <row r="597" spans="1:9" ht="15.75" customHeight="1">
      <c r="A597" s="2345"/>
      <c r="B597" s="2345"/>
      <c r="C597" s="2345"/>
      <c r="D597" s="2345"/>
      <c r="E597" s="2345"/>
      <c r="F597" s="2345"/>
      <c r="G597" s="2345"/>
      <c r="H597" s="2345"/>
      <c r="I597" s="2345"/>
    </row>
    <row r="598" spans="1:9" ht="15.75" customHeight="1">
      <c r="A598" s="2345"/>
      <c r="B598" s="2345"/>
      <c r="C598" s="2345"/>
      <c r="D598" s="2345"/>
      <c r="E598" s="2345"/>
      <c r="F598" s="2345"/>
      <c r="G598" s="2345"/>
      <c r="H598" s="2345"/>
      <c r="I598" s="2345"/>
    </row>
    <row r="599" spans="1:9" ht="15.75" customHeight="1">
      <c r="A599" s="2345"/>
      <c r="B599" s="2345"/>
      <c r="C599" s="2345"/>
      <c r="D599" s="2345"/>
      <c r="E599" s="2345"/>
      <c r="F599" s="2345"/>
      <c r="G599" s="2345"/>
      <c r="H599" s="2345"/>
      <c r="I599" s="2345"/>
    </row>
    <row r="600" spans="1:9" ht="15.75" customHeight="1">
      <c r="A600" s="2345"/>
      <c r="B600" s="2345"/>
      <c r="C600" s="2345"/>
      <c r="D600" s="2345"/>
      <c r="E600" s="2345"/>
      <c r="F600" s="2345"/>
      <c r="G600" s="2345"/>
      <c r="H600" s="2345"/>
      <c r="I600" s="2345"/>
    </row>
    <row r="601" spans="1:9" ht="15.75" customHeight="1">
      <c r="A601" s="2345"/>
      <c r="B601" s="2345"/>
      <c r="C601" s="2345"/>
      <c r="D601" s="2345"/>
      <c r="E601" s="2345"/>
      <c r="F601" s="2345"/>
      <c r="G601" s="2345"/>
      <c r="H601" s="2345"/>
      <c r="I601" s="2345"/>
    </row>
    <row r="602" spans="1:9" ht="15.75" customHeight="1">
      <c r="A602" s="2345"/>
      <c r="B602" s="2345"/>
      <c r="C602" s="2345"/>
      <c r="D602" s="2345"/>
      <c r="E602" s="2345"/>
      <c r="F602" s="2345"/>
      <c r="G602" s="2345"/>
      <c r="H602" s="2345"/>
      <c r="I602" s="2345"/>
    </row>
    <row r="603" spans="1:9" ht="15.75" customHeight="1">
      <c r="A603" s="2345"/>
      <c r="B603" s="2345"/>
      <c r="C603" s="2345"/>
      <c r="D603" s="2345"/>
      <c r="E603" s="2345"/>
      <c r="F603" s="2345"/>
      <c r="G603" s="2345"/>
      <c r="H603" s="2345"/>
      <c r="I603" s="2345"/>
    </row>
    <row r="604" spans="1:9" ht="15.75" customHeight="1">
      <c r="A604" s="2345"/>
      <c r="B604" s="2345"/>
      <c r="C604" s="2345"/>
      <c r="D604" s="2345"/>
      <c r="E604" s="2345"/>
      <c r="F604" s="2345"/>
      <c r="G604" s="2345"/>
      <c r="H604" s="2345"/>
      <c r="I604" s="2345"/>
    </row>
    <row r="605" spans="1:9" ht="15.75" customHeight="1">
      <c r="A605" s="2345"/>
      <c r="B605" s="2345"/>
      <c r="C605" s="2345"/>
      <c r="D605" s="2345"/>
      <c r="E605" s="2345"/>
      <c r="F605" s="2345"/>
      <c r="G605" s="2345"/>
      <c r="H605" s="2345"/>
      <c r="I605" s="2345"/>
    </row>
    <row r="606" spans="1:9" ht="15.75" customHeight="1">
      <c r="A606" s="2345"/>
      <c r="B606" s="2345"/>
      <c r="C606" s="2345"/>
      <c r="D606" s="2345"/>
      <c r="E606" s="2345"/>
      <c r="F606" s="2345"/>
      <c r="G606" s="2345"/>
      <c r="H606" s="2345"/>
      <c r="I606" s="2345"/>
    </row>
    <row r="607" spans="1:9" ht="15.75" customHeight="1">
      <c r="A607" s="2345"/>
      <c r="B607" s="2345"/>
      <c r="C607" s="2345"/>
      <c r="D607" s="2345"/>
      <c r="E607" s="2345"/>
      <c r="F607" s="2345"/>
      <c r="G607" s="2345"/>
      <c r="H607" s="2345"/>
      <c r="I607" s="2345"/>
    </row>
    <row r="608" spans="1:9" ht="15.75" customHeight="1">
      <c r="A608" s="2345"/>
      <c r="B608" s="2345"/>
      <c r="C608" s="2345"/>
      <c r="D608" s="2345"/>
      <c r="E608" s="2345"/>
      <c r="F608" s="2345"/>
      <c r="G608" s="2345"/>
      <c r="H608" s="2345"/>
      <c r="I608" s="2345"/>
    </row>
    <row r="609" spans="1:9" ht="15.75" customHeight="1">
      <c r="A609" s="2345"/>
      <c r="B609" s="2345"/>
      <c r="C609" s="2345"/>
      <c r="D609" s="2345"/>
      <c r="E609" s="2345"/>
      <c r="F609" s="2345"/>
      <c r="G609" s="2345"/>
      <c r="H609" s="2345"/>
      <c r="I609" s="2345"/>
    </row>
    <row r="610" spans="1:9" ht="15.75" customHeight="1">
      <c r="A610" s="2345"/>
      <c r="B610" s="2345"/>
      <c r="C610" s="2345"/>
      <c r="D610" s="2345"/>
      <c r="E610" s="2345"/>
      <c r="F610" s="2345"/>
      <c r="G610" s="2345"/>
      <c r="H610" s="2345"/>
      <c r="I610" s="2345"/>
    </row>
    <row r="611" spans="1:9" ht="15.75" customHeight="1">
      <c r="A611" s="2345"/>
      <c r="B611" s="2345"/>
      <c r="C611" s="2345"/>
      <c r="D611" s="2345"/>
      <c r="E611" s="2345"/>
      <c r="F611" s="2345"/>
      <c r="G611" s="2345"/>
      <c r="H611" s="2345"/>
      <c r="I611" s="2345"/>
    </row>
    <row r="612" spans="1:9" ht="15.75" customHeight="1">
      <c r="A612" s="2345"/>
      <c r="B612" s="2345"/>
      <c r="C612" s="2345"/>
      <c r="D612" s="2345"/>
      <c r="E612" s="2345"/>
      <c r="F612" s="2345"/>
      <c r="G612" s="2345"/>
      <c r="H612" s="2345"/>
      <c r="I612" s="2345"/>
    </row>
    <row r="613" spans="1:9" ht="15.75" customHeight="1">
      <c r="A613" s="2345"/>
      <c r="B613" s="2345"/>
      <c r="C613" s="2345"/>
      <c r="D613" s="2345"/>
      <c r="E613" s="2345"/>
      <c r="F613" s="2345"/>
      <c r="G613" s="2345"/>
      <c r="H613" s="2345"/>
      <c r="I613" s="2345"/>
    </row>
    <row r="614" spans="1:9" ht="15.75" customHeight="1">
      <c r="A614" s="2345"/>
      <c r="B614" s="2345"/>
      <c r="C614" s="2345"/>
      <c r="D614" s="2345"/>
      <c r="E614" s="2345"/>
      <c r="F614" s="2345"/>
      <c r="G614" s="2345"/>
      <c r="H614" s="2345"/>
      <c r="I614" s="2345"/>
    </row>
    <row r="615" spans="1:9" ht="15.75" customHeight="1">
      <c r="A615" s="2345"/>
      <c r="B615" s="2345"/>
      <c r="C615" s="2345"/>
      <c r="D615" s="2345"/>
      <c r="E615" s="2345"/>
      <c r="F615" s="2345"/>
      <c r="G615" s="2345"/>
      <c r="H615" s="2345"/>
      <c r="I615" s="2345"/>
    </row>
    <row r="616" spans="1:9" ht="15.75" customHeight="1">
      <c r="A616" s="2345"/>
      <c r="B616" s="2345"/>
      <c r="C616" s="2345"/>
      <c r="D616" s="2345"/>
      <c r="E616" s="2345"/>
      <c r="F616" s="2345"/>
      <c r="G616" s="2345"/>
      <c r="H616" s="2345"/>
      <c r="I616" s="2345"/>
    </row>
    <row r="617" spans="1:9" ht="15.75" customHeight="1">
      <c r="A617" s="2345"/>
      <c r="B617" s="2345"/>
      <c r="C617" s="2345"/>
      <c r="D617" s="2345"/>
      <c r="E617" s="2345"/>
      <c r="F617" s="2345"/>
      <c r="G617" s="2345"/>
      <c r="H617" s="2345"/>
      <c r="I617" s="2345"/>
    </row>
    <row r="618" spans="1:9" ht="15.75" customHeight="1">
      <c r="A618" s="2345"/>
      <c r="B618" s="2345"/>
      <c r="C618" s="2345"/>
      <c r="D618" s="2345"/>
      <c r="E618" s="2345"/>
      <c r="F618" s="2345"/>
      <c r="G618" s="2345"/>
      <c r="H618" s="2345"/>
      <c r="I618" s="2345"/>
    </row>
    <row r="619" spans="1:9" ht="15.75" customHeight="1">
      <c r="A619" s="2345"/>
      <c r="B619" s="2345"/>
      <c r="C619" s="2345"/>
      <c r="D619" s="2345"/>
      <c r="E619" s="2345"/>
      <c r="F619" s="2345"/>
      <c r="G619" s="2345"/>
      <c r="H619" s="2345"/>
      <c r="I619" s="2345"/>
    </row>
    <row r="620" spans="1:9" ht="15.75" customHeight="1">
      <c r="A620" s="2345"/>
      <c r="B620" s="2345"/>
      <c r="C620" s="2345"/>
      <c r="D620" s="2345"/>
      <c r="E620" s="2345"/>
      <c r="F620" s="2345"/>
      <c r="G620" s="2345"/>
      <c r="H620" s="2345"/>
      <c r="I620" s="2345"/>
    </row>
    <row r="621" spans="1:9" ht="15.75" customHeight="1">
      <c r="A621" s="2345"/>
      <c r="B621" s="2345"/>
      <c r="C621" s="2345"/>
      <c r="D621" s="2345"/>
      <c r="E621" s="2345"/>
      <c r="F621" s="2345"/>
      <c r="G621" s="2345"/>
      <c r="H621" s="2345"/>
      <c r="I621" s="2345"/>
    </row>
    <row r="622" spans="1:9" ht="15.75" customHeight="1">
      <c r="A622" s="2345"/>
      <c r="B622" s="2345"/>
      <c r="C622" s="2345"/>
      <c r="D622" s="2345"/>
      <c r="E622" s="2345"/>
      <c r="F622" s="2345"/>
      <c r="G622" s="2345"/>
      <c r="H622" s="2345"/>
      <c r="I622" s="2345"/>
    </row>
    <row r="623" spans="1:9" ht="15.75" customHeight="1">
      <c r="A623" s="2345"/>
      <c r="B623" s="2345"/>
      <c r="C623" s="2345"/>
      <c r="D623" s="2345"/>
      <c r="E623" s="2345"/>
      <c r="F623" s="2345"/>
      <c r="G623" s="2345"/>
      <c r="H623" s="2345"/>
      <c r="I623" s="2345"/>
    </row>
    <row r="624" spans="1:9" ht="15.75" customHeight="1">
      <c r="A624" s="2345"/>
      <c r="B624" s="2345"/>
      <c r="C624" s="2345"/>
      <c r="D624" s="2345"/>
      <c r="E624" s="2345"/>
      <c r="F624" s="2345"/>
      <c r="G624" s="2345"/>
      <c r="H624" s="2345"/>
      <c r="I624" s="2345"/>
    </row>
    <row r="625" spans="1:9" ht="15.75" customHeight="1">
      <c r="A625" s="2345"/>
      <c r="B625" s="2345"/>
      <c r="C625" s="2345"/>
      <c r="D625" s="2345"/>
      <c r="E625" s="2345"/>
      <c r="F625" s="2345"/>
      <c r="G625" s="2345"/>
      <c r="H625" s="2345"/>
      <c r="I625" s="2345"/>
    </row>
    <row r="626" spans="1:9" ht="15.75" customHeight="1">
      <c r="A626" s="2345"/>
      <c r="B626" s="2345"/>
      <c r="C626" s="2345"/>
      <c r="D626" s="2345"/>
      <c r="E626" s="2345"/>
      <c r="F626" s="2345"/>
      <c r="G626" s="2345"/>
      <c r="H626" s="2345"/>
      <c r="I626" s="2345"/>
    </row>
    <row r="627" spans="1:9" ht="15.75" customHeight="1">
      <c r="A627" s="2345"/>
      <c r="B627" s="2345"/>
      <c r="C627" s="2345"/>
      <c r="D627" s="2345"/>
      <c r="E627" s="2345"/>
      <c r="F627" s="2345"/>
      <c r="G627" s="2345"/>
      <c r="H627" s="2345"/>
      <c r="I627" s="2345"/>
    </row>
    <row r="628" spans="1:9" ht="15.75" customHeight="1">
      <c r="A628" s="2345"/>
      <c r="B628" s="2345"/>
      <c r="C628" s="2345"/>
      <c r="D628" s="2345"/>
      <c r="E628" s="2345"/>
      <c r="F628" s="2345"/>
      <c r="G628" s="2345"/>
      <c r="H628" s="2345"/>
      <c r="I628" s="2345"/>
    </row>
    <row r="629" spans="1:9" ht="15.75" customHeight="1">
      <c r="A629" s="2345"/>
      <c r="B629" s="2345"/>
      <c r="C629" s="2345"/>
      <c r="D629" s="2345"/>
      <c r="E629" s="2345"/>
      <c r="F629" s="2345"/>
      <c r="G629" s="2345"/>
      <c r="H629" s="2345"/>
      <c r="I629" s="2345"/>
    </row>
    <row r="630" spans="1:9" ht="15.75" customHeight="1">
      <c r="A630" s="2345"/>
      <c r="B630" s="2345"/>
      <c r="C630" s="2345"/>
      <c r="D630" s="2345"/>
      <c r="E630" s="2345"/>
      <c r="F630" s="2345"/>
      <c r="G630" s="2345"/>
      <c r="H630" s="2345"/>
      <c r="I630" s="2345"/>
    </row>
    <row r="631" spans="1:9" ht="15.75" customHeight="1">
      <c r="A631" s="2345"/>
      <c r="B631" s="2345"/>
      <c r="C631" s="2345"/>
      <c r="D631" s="2345"/>
      <c r="E631" s="2345"/>
      <c r="F631" s="2345"/>
      <c r="G631" s="2345"/>
      <c r="H631" s="2345"/>
      <c r="I631" s="2345"/>
    </row>
    <row r="632" spans="1:9" ht="15.75" customHeight="1">
      <c r="A632" s="2345"/>
      <c r="B632" s="2345"/>
      <c r="C632" s="2345"/>
      <c r="D632" s="2345"/>
      <c r="E632" s="2345"/>
      <c r="F632" s="2345"/>
      <c r="G632" s="2345"/>
      <c r="H632" s="2345"/>
      <c r="I632" s="2345"/>
    </row>
    <row r="633" spans="1:9" ht="15.75" customHeight="1">
      <c r="A633" s="2345"/>
      <c r="B633" s="2345"/>
      <c r="C633" s="2345"/>
      <c r="D633" s="2345"/>
      <c r="E633" s="2345"/>
      <c r="F633" s="2345"/>
      <c r="G633" s="2345"/>
      <c r="H633" s="2345"/>
      <c r="I633" s="2345"/>
    </row>
    <row r="634" spans="1:9" ht="15.75" customHeight="1">
      <c r="A634" s="2345"/>
      <c r="B634" s="2345"/>
      <c r="C634" s="2345"/>
      <c r="D634" s="2345"/>
      <c r="E634" s="2345"/>
      <c r="F634" s="2345"/>
      <c r="G634" s="2345"/>
      <c r="H634" s="2345"/>
      <c r="I634" s="2345"/>
    </row>
    <row r="635" spans="1:9" ht="15.75" customHeight="1">
      <c r="A635" s="2345"/>
      <c r="B635" s="2345"/>
      <c r="C635" s="2345"/>
      <c r="D635" s="2345"/>
      <c r="E635" s="2345"/>
      <c r="F635" s="2345"/>
      <c r="G635" s="2345"/>
      <c r="H635" s="2345"/>
      <c r="I635" s="2345"/>
    </row>
    <row r="636" spans="1:9" ht="15.75" customHeight="1">
      <c r="A636" s="2345"/>
      <c r="B636" s="2345"/>
      <c r="C636" s="2345"/>
      <c r="D636" s="2345"/>
      <c r="E636" s="2345"/>
      <c r="F636" s="2345"/>
      <c r="G636" s="2345"/>
      <c r="H636" s="2345"/>
      <c r="I636" s="2345"/>
    </row>
    <row r="637" spans="1:9" ht="15.75" customHeight="1">
      <c r="A637" s="2345"/>
      <c r="B637" s="2345"/>
      <c r="C637" s="2345"/>
      <c r="D637" s="2345"/>
      <c r="E637" s="2345"/>
      <c r="F637" s="2345"/>
      <c r="G637" s="2345"/>
      <c r="H637" s="2345"/>
      <c r="I637" s="2345"/>
    </row>
    <row r="638" spans="1:9" ht="15.75" customHeight="1">
      <c r="A638" s="2345"/>
      <c r="B638" s="2345"/>
      <c r="C638" s="2345"/>
      <c r="D638" s="2345"/>
      <c r="E638" s="2345"/>
      <c r="F638" s="2345"/>
      <c r="G638" s="2345"/>
      <c r="H638" s="2345"/>
      <c r="I638" s="2345"/>
    </row>
    <row r="639" spans="1:9" ht="15.75" customHeight="1">
      <c r="A639" s="2345"/>
      <c r="B639" s="2345"/>
      <c r="C639" s="2345"/>
      <c r="D639" s="2345"/>
      <c r="E639" s="2345"/>
      <c r="F639" s="2345"/>
      <c r="G639" s="2345"/>
      <c r="H639" s="2345"/>
      <c r="I639" s="2345"/>
    </row>
    <row r="640" spans="1:9" ht="15.75" customHeight="1">
      <c r="A640" s="2345"/>
      <c r="B640" s="2345"/>
      <c r="C640" s="2345"/>
      <c r="D640" s="2345"/>
      <c r="E640" s="2345"/>
      <c r="F640" s="2345"/>
      <c r="G640" s="2345"/>
      <c r="H640" s="2345"/>
      <c r="I640" s="2345"/>
    </row>
    <row r="641" spans="1:9" ht="15.75" customHeight="1">
      <c r="A641" s="2345"/>
      <c r="B641" s="2345"/>
      <c r="C641" s="2345"/>
      <c r="D641" s="2345"/>
      <c r="E641" s="2345"/>
      <c r="F641" s="2345"/>
      <c r="G641" s="2345"/>
      <c r="H641" s="2345"/>
      <c r="I641" s="2345"/>
    </row>
    <row r="642" spans="1:9" ht="15.75" customHeight="1">
      <c r="A642" s="2345"/>
      <c r="B642" s="2345"/>
      <c r="C642" s="2345"/>
      <c r="D642" s="2345"/>
      <c r="E642" s="2345"/>
      <c r="F642" s="2345"/>
      <c r="G642" s="2345"/>
      <c r="H642" s="2345"/>
      <c r="I642" s="2345"/>
    </row>
    <row r="643" spans="1:9" ht="15.75" customHeight="1">
      <c r="A643" s="2345"/>
      <c r="B643" s="2345"/>
      <c r="C643" s="2345"/>
      <c r="D643" s="2345"/>
      <c r="E643" s="2345"/>
      <c r="F643" s="2345"/>
      <c r="G643" s="2345"/>
      <c r="H643" s="2345"/>
      <c r="I643" s="2345"/>
    </row>
    <row r="644" spans="1:9" ht="15.75" customHeight="1">
      <c r="A644" s="2345"/>
      <c r="B644" s="2345"/>
      <c r="C644" s="2345"/>
      <c r="D644" s="2345"/>
      <c r="E644" s="2345"/>
      <c r="F644" s="2345"/>
      <c r="G644" s="2345"/>
      <c r="H644" s="2345"/>
      <c r="I644" s="2345"/>
    </row>
    <row r="645" spans="1:9" ht="15.75" customHeight="1">
      <c r="A645" s="2345"/>
      <c r="B645" s="2345"/>
      <c r="C645" s="2345"/>
      <c r="D645" s="2345"/>
      <c r="E645" s="2345"/>
      <c r="F645" s="2345"/>
      <c r="G645" s="2345"/>
      <c r="H645" s="2345"/>
      <c r="I645" s="2345"/>
    </row>
    <row r="646" spans="1:9" ht="15.75" customHeight="1">
      <c r="A646" s="2345"/>
      <c r="B646" s="2345"/>
      <c r="C646" s="2345"/>
      <c r="D646" s="2345"/>
      <c r="E646" s="2345"/>
      <c r="F646" s="2345"/>
      <c r="G646" s="2345"/>
      <c r="H646" s="2345"/>
      <c r="I646" s="2345"/>
    </row>
    <row r="647" spans="1:9" ht="15.75" customHeight="1">
      <c r="A647" s="2345"/>
      <c r="B647" s="2345"/>
      <c r="C647" s="2345"/>
      <c r="D647" s="2345"/>
      <c r="E647" s="2345"/>
      <c r="F647" s="2345"/>
      <c r="G647" s="2345"/>
      <c r="H647" s="2345"/>
      <c r="I647" s="2345"/>
    </row>
    <row r="648" spans="1:9" ht="15.75" customHeight="1">
      <c r="A648" s="2345"/>
      <c r="B648" s="2345"/>
      <c r="C648" s="2345"/>
      <c r="D648" s="2345"/>
      <c r="E648" s="2345"/>
      <c r="F648" s="2345"/>
      <c r="G648" s="2345"/>
      <c r="H648" s="2345"/>
      <c r="I648" s="2345"/>
    </row>
    <row r="649" spans="1:9" ht="15.75" customHeight="1">
      <c r="A649" s="2345"/>
      <c r="B649" s="2345"/>
      <c r="C649" s="2345"/>
      <c r="D649" s="2345"/>
      <c r="E649" s="2345"/>
      <c r="F649" s="2345"/>
      <c r="G649" s="2345"/>
      <c r="H649" s="2345"/>
      <c r="I649" s="2345"/>
    </row>
    <row r="650" spans="1:9" ht="15.75" customHeight="1">
      <c r="A650" s="2345"/>
      <c r="B650" s="2345"/>
      <c r="C650" s="2345"/>
      <c r="D650" s="2345"/>
      <c r="E650" s="2345"/>
      <c r="F650" s="2345"/>
      <c r="G650" s="2345"/>
      <c r="H650" s="2345"/>
      <c r="I650" s="2345"/>
    </row>
    <row r="651" spans="1:9" ht="15.75" customHeight="1">
      <c r="A651" s="2345"/>
      <c r="B651" s="2345"/>
      <c r="C651" s="2345"/>
      <c r="D651" s="2345"/>
      <c r="E651" s="2345"/>
      <c r="F651" s="2345"/>
      <c r="G651" s="2345"/>
      <c r="H651" s="2345"/>
      <c r="I651" s="2345"/>
    </row>
    <row r="652" spans="1:9" ht="15.75" customHeight="1">
      <c r="A652" s="2345"/>
      <c r="B652" s="2345"/>
      <c r="C652" s="2345"/>
      <c r="D652" s="2345"/>
      <c r="E652" s="2345"/>
      <c r="F652" s="2345"/>
      <c r="G652" s="2345"/>
      <c r="H652" s="2345"/>
      <c r="I652" s="2345"/>
    </row>
    <row r="653" spans="1:9" ht="15.75" customHeight="1">
      <c r="A653" s="2345"/>
      <c r="B653" s="2345"/>
      <c r="C653" s="2345"/>
      <c r="D653" s="2345"/>
      <c r="E653" s="2345"/>
      <c r="F653" s="2345"/>
      <c r="G653" s="2345"/>
      <c r="H653" s="2345"/>
      <c r="I653" s="2345"/>
    </row>
    <row r="654" spans="1:9" ht="15.75" customHeight="1">
      <c r="A654" s="2345"/>
      <c r="B654" s="2345"/>
      <c r="C654" s="2345"/>
      <c r="D654" s="2345"/>
      <c r="E654" s="2345"/>
      <c r="F654" s="2345"/>
      <c r="G654" s="2345"/>
      <c r="H654" s="2345"/>
      <c r="I654" s="2345"/>
    </row>
    <row r="655" spans="1:9" ht="15.75" customHeight="1">
      <c r="A655" s="2345"/>
      <c r="B655" s="2345"/>
      <c r="C655" s="2345"/>
      <c r="D655" s="2345"/>
      <c r="E655" s="2345"/>
      <c r="F655" s="2345"/>
      <c r="G655" s="2345"/>
      <c r="H655" s="2345"/>
      <c r="I655" s="2345"/>
    </row>
    <row r="656" spans="1:9" ht="15.75" customHeight="1">
      <c r="A656" s="2345"/>
      <c r="B656" s="2345"/>
      <c r="C656" s="2345"/>
      <c r="D656" s="2345"/>
      <c r="E656" s="2345"/>
      <c r="F656" s="2345"/>
      <c r="G656" s="2345"/>
      <c r="H656" s="2345"/>
      <c r="I656" s="2345"/>
    </row>
    <row r="657" spans="1:9" ht="15.75" customHeight="1">
      <c r="A657" s="2345"/>
      <c r="B657" s="2345"/>
      <c r="C657" s="2345"/>
      <c r="D657" s="2345"/>
      <c r="E657" s="2345"/>
      <c r="F657" s="2345"/>
      <c r="G657" s="2345"/>
      <c r="H657" s="2345"/>
      <c r="I657" s="2345"/>
    </row>
    <row r="658" spans="1:9" ht="15.75" customHeight="1">
      <c r="A658" s="2345"/>
      <c r="B658" s="2345"/>
      <c r="C658" s="2345"/>
      <c r="D658" s="2345"/>
      <c r="E658" s="2345"/>
      <c r="F658" s="2345"/>
      <c r="G658" s="2345"/>
      <c r="H658" s="2345"/>
      <c r="I658" s="2345"/>
    </row>
    <row r="659" spans="1:9" ht="15.75" customHeight="1">
      <c r="A659" s="2345"/>
      <c r="B659" s="2345"/>
      <c r="C659" s="2345"/>
      <c r="D659" s="2345"/>
      <c r="E659" s="2345"/>
      <c r="F659" s="2345"/>
      <c r="G659" s="2345"/>
      <c r="H659" s="2345"/>
      <c r="I659" s="2345"/>
    </row>
    <row r="660" spans="1:9" ht="15.75" customHeight="1">
      <c r="A660" s="2345"/>
      <c r="B660" s="2345"/>
      <c r="C660" s="2345"/>
      <c r="D660" s="2345"/>
      <c r="E660" s="2345"/>
      <c r="F660" s="2345"/>
      <c r="G660" s="2345"/>
      <c r="H660" s="2345"/>
      <c r="I660" s="2345"/>
    </row>
    <row r="661" spans="1:9" ht="15.75" customHeight="1">
      <c r="A661" s="2345"/>
      <c r="B661" s="2345"/>
      <c r="C661" s="2345"/>
      <c r="D661" s="2345"/>
      <c r="E661" s="2345"/>
      <c r="F661" s="2345"/>
      <c r="G661" s="2345"/>
      <c r="H661" s="2345"/>
      <c r="I661" s="2345"/>
    </row>
    <row r="662" spans="1:9" ht="15.75" customHeight="1">
      <c r="A662" s="2345"/>
      <c r="B662" s="2345"/>
      <c r="C662" s="2345"/>
      <c r="D662" s="2345"/>
      <c r="E662" s="2345"/>
      <c r="F662" s="2345"/>
      <c r="G662" s="2345"/>
      <c r="H662" s="2345"/>
      <c r="I662" s="2345"/>
    </row>
    <row r="663" spans="1:9" ht="15.75" customHeight="1">
      <c r="A663" s="2345"/>
      <c r="B663" s="2345"/>
      <c r="C663" s="2345"/>
      <c r="D663" s="2345"/>
      <c r="E663" s="2345"/>
      <c r="F663" s="2345"/>
      <c r="G663" s="2345"/>
      <c r="H663" s="2345"/>
      <c r="I663" s="2345"/>
    </row>
    <row r="664" spans="1:9" ht="15.75" customHeight="1">
      <c r="A664" s="2345"/>
      <c r="B664" s="2345"/>
      <c r="C664" s="2345"/>
      <c r="D664" s="2345"/>
      <c r="E664" s="2345"/>
      <c r="F664" s="2345"/>
      <c r="G664" s="2345"/>
      <c r="H664" s="2345"/>
      <c r="I664" s="2345"/>
    </row>
    <row r="665" spans="1:9" ht="15.75" customHeight="1">
      <c r="A665" s="2345"/>
      <c r="B665" s="2345"/>
      <c r="C665" s="2345"/>
      <c r="D665" s="2345"/>
      <c r="E665" s="2345"/>
      <c r="F665" s="2345"/>
      <c r="G665" s="2345"/>
      <c r="H665" s="2345"/>
      <c r="I665" s="2345"/>
    </row>
    <row r="666" spans="1:9" ht="15.75" customHeight="1">
      <c r="A666" s="2345"/>
      <c r="B666" s="2345"/>
      <c r="C666" s="2345"/>
      <c r="D666" s="2345"/>
      <c r="E666" s="2345"/>
      <c r="F666" s="2345"/>
      <c r="G666" s="2345"/>
      <c r="H666" s="2345"/>
      <c r="I666" s="2345"/>
    </row>
    <row r="667" spans="1:9" ht="15.75" customHeight="1">
      <c r="A667" s="2345"/>
      <c r="B667" s="2345"/>
      <c r="C667" s="2345"/>
      <c r="D667" s="2345"/>
      <c r="E667" s="2345"/>
      <c r="F667" s="2345"/>
      <c r="G667" s="2345"/>
      <c r="H667" s="2345"/>
      <c r="I667" s="2345"/>
    </row>
    <row r="668" spans="1:9" ht="15.75" customHeight="1">
      <c r="A668" s="2345"/>
      <c r="B668" s="2345"/>
      <c r="C668" s="2345"/>
      <c r="D668" s="2345"/>
      <c r="E668" s="2345"/>
      <c r="F668" s="2345"/>
      <c r="G668" s="2345"/>
      <c r="H668" s="2345"/>
      <c r="I668" s="2345"/>
    </row>
    <row r="669" spans="1:9" ht="15.75" customHeight="1">
      <c r="A669" s="2345"/>
      <c r="B669" s="2345"/>
      <c r="C669" s="2345"/>
      <c r="D669" s="2345"/>
      <c r="E669" s="2345"/>
      <c r="F669" s="2345"/>
      <c r="G669" s="2345"/>
      <c r="H669" s="2345"/>
      <c r="I669" s="2345"/>
    </row>
    <row r="670" spans="1:9" ht="15.75" customHeight="1">
      <c r="A670" s="2345"/>
      <c r="B670" s="2345"/>
      <c r="C670" s="2345"/>
      <c r="D670" s="2345"/>
      <c r="E670" s="2345"/>
      <c r="F670" s="2345"/>
      <c r="G670" s="2345"/>
      <c r="H670" s="2345"/>
      <c r="I670" s="2345"/>
    </row>
    <row r="671" spans="1:9" ht="15.75" customHeight="1">
      <c r="A671" s="2345"/>
      <c r="B671" s="2345"/>
      <c r="C671" s="2345"/>
      <c r="D671" s="2345"/>
      <c r="E671" s="2345"/>
      <c r="F671" s="2345"/>
      <c r="G671" s="2345"/>
      <c r="H671" s="2345"/>
      <c r="I671" s="2345"/>
    </row>
    <row r="672" spans="1:9" ht="15.75" customHeight="1">
      <c r="A672" s="2345"/>
      <c r="B672" s="2345"/>
      <c r="C672" s="2345"/>
      <c r="D672" s="2345"/>
      <c r="E672" s="2345"/>
      <c r="F672" s="2345"/>
      <c r="G672" s="2345"/>
      <c r="H672" s="2345"/>
      <c r="I672" s="2345"/>
    </row>
    <row r="673" spans="1:9" ht="15.75" customHeight="1">
      <c r="A673" s="2345"/>
      <c r="B673" s="2345"/>
      <c r="C673" s="2345"/>
      <c r="D673" s="2345"/>
      <c r="E673" s="2345"/>
      <c r="F673" s="2345"/>
      <c r="G673" s="2345"/>
      <c r="H673" s="2345"/>
      <c r="I673" s="2345"/>
    </row>
    <row r="674" spans="1:9" ht="15.75" customHeight="1">
      <c r="A674" s="2345"/>
      <c r="B674" s="2345"/>
      <c r="C674" s="2345"/>
      <c r="D674" s="2345"/>
      <c r="E674" s="2345"/>
      <c r="F674" s="2345"/>
      <c r="G674" s="2345"/>
      <c r="H674" s="2345"/>
      <c r="I674" s="2345"/>
    </row>
    <row r="675" spans="1:9" ht="15.75" customHeight="1">
      <c r="A675" s="2345"/>
      <c r="B675" s="2345"/>
      <c r="C675" s="2345"/>
      <c r="D675" s="2345"/>
      <c r="E675" s="2345"/>
      <c r="F675" s="2345"/>
      <c r="G675" s="2345"/>
      <c r="H675" s="2345"/>
      <c r="I675" s="2345"/>
    </row>
    <row r="676" spans="1:9" ht="15.75" customHeight="1">
      <c r="A676" s="2345"/>
      <c r="B676" s="2345"/>
      <c r="C676" s="2345"/>
      <c r="D676" s="2345"/>
      <c r="E676" s="2345"/>
      <c r="F676" s="2345"/>
      <c r="G676" s="2345"/>
      <c r="H676" s="2345"/>
      <c r="I676" s="2345"/>
    </row>
    <row r="677" spans="1:9" ht="15.75" customHeight="1">
      <c r="A677" s="2345"/>
      <c r="B677" s="2345"/>
      <c r="C677" s="2345"/>
      <c r="D677" s="2345"/>
      <c r="E677" s="2345"/>
      <c r="F677" s="2345"/>
      <c r="G677" s="2345"/>
      <c r="H677" s="2345"/>
      <c r="I677" s="2345"/>
    </row>
    <row r="678" spans="1:9" ht="15.75" customHeight="1">
      <c r="A678" s="2345"/>
      <c r="B678" s="2345"/>
      <c r="C678" s="2345"/>
      <c r="D678" s="2345"/>
      <c r="E678" s="2345"/>
      <c r="F678" s="2345"/>
      <c r="G678" s="2345"/>
      <c r="H678" s="2345"/>
      <c r="I678" s="2345"/>
    </row>
    <row r="679" spans="1:9" ht="15.75" customHeight="1">
      <c r="A679" s="2345"/>
      <c r="B679" s="2345"/>
      <c r="C679" s="2345"/>
      <c r="D679" s="2345"/>
      <c r="E679" s="2345"/>
      <c r="F679" s="2345"/>
      <c r="G679" s="2345"/>
      <c r="H679" s="2345"/>
      <c r="I679" s="2345"/>
    </row>
    <row r="680" spans="1:9" ht="15.75" customHeight="1">
      <c r="A680" s="2345"/>
      <c r="B680" s="2345"/>
      <c r="C680" s="2345"/>
      <c r="D680" s="2345"/>
      <c r="E680" s="2345"/>
      <c r="F680" s="2345"/>
      <c r="G680" s="2345"/>
      <c r="H680" s="2345"/>
      <c r="I680" s="2345"/>
    </row>
    <row r="681" spans="1:9" ht="15.75" customHeight="1">
      <c r="A681" s="2345"/>
      <c r="B681" s="2345"/>
      <c r="C681" s="2345"/>
      <c r="D681" s="2345"/>
      <c r="E681" s="2345"/>
      <c r="F681" s="2345"/>
      <c r="G681" s="2345"/>
      <c r="H681" s="2345"/>
      <c r="I681" s="2345"/>
    </row>
    <row r="682" spans="1:9" ht="15.75" customHeight="1">
      <c r="A682" s="2345"/>
      <c r="B682" s="2345"/>
      <c r="C682" s="2345"/>
      <c r="D682" s="2345"/>
      <c r="E682" s="2345"/>
      <c r="F682" s="2345"/>
      <c r="G682" s="2345"/>
      <c r="H682" s="2345"/>
      <c r="I682" s="2345"/>
    </row>
    <row r="683" spans="1:9" ht="15.75" customHeight="1">
      <c r="A683" s="2345"/>
      <c r="B683" s="2345"/>
      <c r="C683" s="2345"/>
      <c r="D683" s="2345"/>
      <c r="E683" s="2345"/>
      <c r="F683" s="2345"/>
      <c r="G683" s="2345"/>
      <c r="H683" s="2345"/>
      <c r="I683" s="2345"/>
    </row>
    <row r="684" spans="1:9" ht="15.75" customHeight="1">
      <c r="A684" s="2345"/>
      <c r="B684" s="2345"/>
      <c r="C684" s="2345"/>
      <c r="D684" s="2345"/>
      <c r="E684" s="2345"/>
      <c r="F684" s="2345"/>
      <c r="G684" s="2345"/>
      <c r="H684" s="2345"/>
      <c r="I684" s="2345"/>
    </row>
    <row r="685" spans="1:9" ht="15.75" customHeight="1">
      <c r="A685" s="2345"/>
      <c r="B685" s="2345"/>
      <c r="C685" s="2345"/>
      <c r="D685" s="2345"/>
      <c r="E685" s="2345"/>
      <c r="F685" s="2345"/>
      <c r="G685" s="2345"/>
      <c r="H685" s="2345"/>
      <c r="I685" s="2345"/>
    </row>
    <row r="686" spans="1:9" ht="15.75" customHeight="1">
      <c r="A686" s="2345"/>
      <c r="B686" s="2345"/>
      <c r="C686" s="2345"/>
      <c r="D686" s="2345"/>
      <c r="E686" s="2345"/>
      <c r="F686" s="2345"/>
      <c r="G686" s="2345"/>
      <c r="H686" s="2345"/>
      <c r="I686" s="2345"/>
    </row>
    <row r="687" spans="1:9" ht="15.75" customHeight="1">
      <c r="A687" s="2345"/>
      <c r="B687" s="2345"/>
      <c r="C687" s="2345"/>
      <c r="D687" s="2345"/>
      <c r="E687" s="2345"/>
      <c r="F687" s="2345"/>
      <c r="G687" s="2345"/>
      <c r="H687" s="2345"/>
      <c r="I687" s="2345"/>
    </row>
    <row r="688" spans="1:9" ht="15.75" customHeight="1">
      <c r="A688" s="2345"/>
      <c r="B688" s="2345"/>
      <c r="C688" s="2345"/>
      <c r="D688" s="2345"/>
      <c r="E688" s="2345"/>
      <c r="F688" s="2345"/>
      <c r="G688" s="2345"/>
      <c r="H688" s="2345"/>
      <c r="I688" s="2345"/>
    </row>
    <row r="689" spans="1:9" ht="15.75" customHeight="1">
      <c r="A689" s="2345"/>
      <c r="B689" s="2345"/>
      <c r="C689" s="2345"/>
      <c r="D689" s="2345"/>
      <c r="E689" s="2345"/>
      <c r="F689" s="2345"/>
      <c r="G689" s="2345"/>
      <c r="H689" s="2345"/>
      <c r="I689" s="2345"/>
    </row>
    <row r="690" spans="1:9" ht="15.75" customHeight="1">
      <c r="A690" s="2345"/>
      <c r="B690" s="2345"/>
      <c r="C690" s="2345"/>
      <c r="D690" s="2345"/>
      <c r="E690" s="2345"/>
      <c r="F690" s="2345"/>
      <c r="G690" s="2345"/>
      <c r="H690" s="2345"/>
      <c r="I690" s="2345"/>
    </row>
    <row r="691" spans="1:9" ht="15.75" customHeight="1">
      <c r="A691" s="2345"/>
      <c r="B691" s="2345"/>
      <c r="C691" s="2345"/>
      <c r="D691" s="2345"/>
      <c r="E691" s="2345"/>
      <c r="F691" s="2345"/>
      <c r="G691" s="2345"/>
      <c r="H691" s="2345"/>
      <c r="I691" s="2345"/>
    </row>
    <row r="692" spans="1:9" ht="15.75" customHeight="1">
      <c r="A692" s="2345"/>
      <c r="B692" s="2345"/>
      <c r="C692" s="2345"/>
      <c r="D692" s="2345"/>
      <c r="E692" s="2345"/>
      <c r="F692" s="2345"/>
      <c r="G692" s="2345"/>
      <c r="H692" s="2345"/>
      <c r="I692" s="2345"/>
    </row>
    <row r="693" spans="1:9" ht="15.75" customHeight="1">
      <c r="A693" s="2345"/>
      <c r="B693" s="2345"/>
      <c r="C693" s="2345"/>
      <c r="D693" s="2345"/>
      <c r="E693" s="2345"/>
      <c r="F693" s="2345"/>
      <c r="G693" s="2345"/>
      <c r="H693" s="2345"/>
      <c r="I693" s="2345"/>
    </row>
    <row r="694" spans="1:9" ht="15.75" customHeight="1">
      <c r="A694" s="2345"/>
      <c r="B694" s="2345"/>
      <c r="C694" s="2345"/>
      <c r="D694" s="2345"/>
      <c r="E694" s="2345"/>
      <c r="F694" s="2345"/>
      <c r="G694" s="2345"/>
      <c r="H694" s="2345"/>
      <c r="I694" s="2345"/>
    </row>
    <row r="695" spans="1:9" ht="15.75" customHeight="1">
      <c r="A695" s="2345"/>
      <c r="B695" s="2345"/>
      <c r="C695" s="2345"/>
      <c r="D695" s="2345"/>
      <c r="E695" s="2345"/>
      <c r="F695" s="2345"/>
      <c r="G695" s="2345"/>
      <c r="H695" s="2345"/>
      <c r="I695" s="2345"/>
    </row>
    <row r="696" spans="1:9" ht="15.75" customHeight="1">
      <c r="A696" s="2345"/>
      <c r="B696" s="2345"/>
      <c r="C696" s="2345"/>
      <c r="D696" s="2345"/>
      <c r="E696" s="2345"/>
      <c r="F696" s="2345"/>
      <c r="G696" s="2345"/>
      <c r="H696" s="2345"/>
      <c r="I696" s="2345"/>
    </row>
    <row r="697" spans="1:9" ht="15.75" customHeight="1">
      <c r="A697" s="2345"/>
      <c r="B697" s="2345"/>
      <c r="C697" s="2345"/>
      <c r="D697" s="2345"/>
      <c r="E697" s="2345"/>
      <c r="F697" s="2345"/>
      <c r="G697" s="2345"/>
      <c r="H697" s="2345"/>
      <c r="I697" s="2345"/>
    </row>
    <row r="698" spans="1:9" ht="15.75" customHeight="1">
      <c r="A698" s="2345"/>
      <c r="B698" s="2345"/>
      <c r="C698" s="2345"/>
      <c r="D698" s="2345"/>
      <c r="E698" s="2345"/>
      <c r="F698" s="2345"/>
      <c r="G698" s="2345"/>
      <c r="H698" s="2345"/>
      <c r="I698" s="2345"/>
    </row>
    <row r="699" spans="1:9" ht="15.75" customHeight="1">
      <c r="A699" s="2345"/>
      <c r="B699" s="2345"/>
      <c r="C699" s="2345"/>
      <c r="D699" s="2345"/>
      <c r="E699" s="2345"/>
      <c r="F699" s="2345"/>
      <c r="G699" s="2345"/>
      <c r="H699" s="2345"/>
      <c r="I699" s="2345"/>
    </row>
    <row r="700" spans="1:9" ht="15.75" customHeight="1">
      <c r="A700" s="2345"/>
      <c r="B700" s="2345"/>
      <c r="C700" s="2345"/>
      <c r="D700" s="2345"/>
      <c r="E700" s="2345"/>
      <c r="F700" s="2345"/>
      <c r="G700" s="2345"/>
      <c r="H700" s="2345"/>
      <c r="I700" s="2345"/>
    </row>
    <row r="701" spans="1:9" ht="15.75" customHeight="1">
      <c r="A701" s="2345"/>
      <c r="B701" s="2345"/>
      <c r="C701" s="2345"/>
      <c r="D701" s="2345"/>
      <c r="E701" s="2345"/>
      <c r="F701" s="2345"/>
      <c r="G701" s="2345"/>
      <c r="H701" s="2345"/>
      <c r="I701" s="2345"/>
    </row>
    <row r="702" spans="1:9" ht="15.75" customHeight="1">
      <c r="A702" s="2345"/>
      <c r="B702" s="2345"/>
      <c r="C702" s="2345"/>
      <c r="D702" s="2345"/>
      <c r="E702" s="2345"/>
      <c r="F702" s="2345"/>
      <c r="G702" s="2345"/>
      <c r="H702" s="2345"/>
      <c r="I702" s="2345"/>
    </row>
    <row r="703" spans="1:9" ht="15.75" customHeight="1">
      <c r="A703" s="2345"/>
      <c r="B703" s="2345"/>
      <c r="C703" s="2345"/>
      <c r="D703" s="2345"/>
      <c r="E703" s="2345"/>
      <c r="F703" s="2345"/>
      <c r="G703" s="2345"/>
      <c r="H703" s="2345"/>
      <c r="I703" s="2345"/>
    </row>
    <row r="704" spans="1:9" ht="15.75" customHeight="1">
      <c r="A704" s="2345"/>
      <c r="B704" s="2345"/>
      <c r="C704" s="2345"/>
      <c r="D704" s="2345"/>
      <c r="E704" s="2345"/>
      <c r="F704" s="2345"/>
      <c r="G704" s="2345"/>
      <c r="H704" s="2345"/>
      <c r="I704" s="2345"/>
    </row>
    <row r="705" spans="1:9" ht="15.75" customHeight="1">
      <c r="A705" s="2345"/>
      <c r="B705" s="2345"/>
      <c r="C705" s="2345"/>
      <c r="D705" s="2345"/>
      <c r="E705" s="2345"/>
      <c r="F705" s="2345"/>
      <c r="G705" s="2345"/>
      <c r="H705" s="2345"/>
      <c r="I705" s="2345"/>
    </row>
    <row r="706" spans="1:9" ht="15.75" customHeight="1">
      <c r="A706" s="2345"/>
      <c r="B706" s="2345"/>
      <c r="C706" s="2345"/>
      <c r="D706" s="2345"/>
      <c r="E706" s="2345"/>
      <c r="F706" s="2345"/>
      <c r="G706" s="2345"/>
      <c r="H706" s="2345"/>
      <c r="I706" s="2345"/>
    </row>
    <row r="707" spans="1:9" ht="15.75" customHeight="1">
      <c r="A707" s="2345"/>
      <c r="B707" s="2345"/>
      <c r="C707" s="2345"/>
      <c r="D707" s="2345"/>
      <c r="E707" s="2345"/>
      <c r="F707" s="2345"/>
      <c r="G707" s="2345"/>
      <c r="H707" s="2345"/>
      <c r="I707" s="2345"/>
    </row>
    <row r="708" spans="1:9" ht="15.75" customHeight="1">
      <c r="A708" s="2345"/>
      <c r="B708" s="2345"/>
      <c r="C708" s="2345"/>
      <c r="D708" s="2345"/>
      <c r="E708" s="2345"/>
      <c r="F708" s="2345"/>
      <c r="G708" s="2345"/>
      <c r="H708" s="2345"/>
      <c r="I708" s="2345"/>
    </row>
    <row r="709" spans="1:9" ht="15.75" customHeight="1">
      <c r="A709" s="2345"/>
      <c r="B709" s="2345"/>
      <c r="C709" s="2345"/>
      <c r="D709" s="2345"/>
      <c r="E709" s="2345"/>
      <c r="F709" s="2345"/>
      <c r="G709" s="2345"/>
      <c r="H709" s="2345"/>
      <c r="I709" s="2345"/>
    </row>
    <row r="710" spans="1:9" ht="15.75" customHeight="1">
      <c r="A710" s="2345"/>
      <c r="B710" s="2345"/>
      <c r="C710" s="2345"/>
      <c r="D710" s="2345"/>
      <c r="E710" s="2345"/>
      <c r="F710" s="2345"/>
      <c r="G710" s="2345"/>
      <c r="H710" s="2345"/>
      <c r="I710" s="2345"/>
    </row>
    <row r="711" spans="1:9" ht="15.75" customHeight="1">
      <c r="A711" s="2345"/>
      <c r="B711" s="2345"/>
      <c r="C711" s="2345"/>
      <c r="D711" s="2345"/>
      <c r="E711" s="2345"/>
      <c r="F711" s="2345"/>
      <c r="G711" s="2345"/>
      <c r="H711" s="2345"/>
      <c r="I711" s="2345"/>
    </row>
    <row r="712" spans="1:9" ht="15.75" customHeight="1">
      <c r="A712" s="2345"/>
      <c r="B712" s="2345"/>
      <c r="C712" s="2345"/>
      <c r="D712" s="2345"/>
      <c r="E712" s="2345"/>
      <c r="F712" s="2345"/>
      <c r="G712" s="2345"/>
      <c r="H712" s="2345"/>
      <c r="I712" s="2345"/>
    </row>
    <row r="713" spans="1:9" ht="15.75" customHeight="1">
      <c r="A713" s="2345"/>
      <c r="B713" s="2345"/>
      <c r="C713" s="2345"/>
      <c r="D713" s="2345"/>
      <c r="E713" s="2345"/>
      <c r="F713" s="2345"/>
      <c r="G713" s="2345"/>
      <c r="H713" s="2345"/>
      <c r="I713" s="2345"/>
    </row>
    <row r="714" spans="1:9" ht="15.75" customHeight="1">
      <c r="A714" s="2345"/>
      <c r="B714" s="2345"/>
      <c r="C714" s="2345"/>
      <c r="D714" s="2345"/>
      <c r="E714" s="2345"/>
      <c r="F714" s="2345"/>
      <c r="G714" s="2345"/>
      <c r="H714" s="2345"/>
      <c r="I714" s="2345"/>
    </row>
    <row r="715" spans="1:9" ht="15.75" customHeight="1">
      <c r="A715" s="2345"/>
      <c r="B715" s="2345"/>
      <c r="C715" s="2345"/>
      <c r="D715" s="2345"/>
      <c r="E715" s="2345"/>
      <c r="F715" s="2345"/>
      <c r="G715" s="2345"/>
      <c r="H715" s="2345"/>
      <c r="I715" s="2345"/>
    </row>
    <row r="716" spans="1:9" ht="15.75" customHeight="1">
      <c r="A716" s="2345"/>
      <c r="B716" s="2345"/>
      <c r="C716" s="2345"/>
      <c r="D716" s="2345"/>
      <c r="E716" s="2345"/>
      <c r="F716" s="2345"/>
      <c r="G716" s="2345"/>
      <c r="H716" s="2345"/>
      <c r="I716" s="2345"/>
    </row>
    <row r="717" spans="1:9" ht="15.75" customHeight="1">
      <c r="A717" s="2345"/>
      <c r="B717" s="2345"/>
      <c r="C717" s="2345"/>
      <c r="D717" s="2345"/>
      <c r="E717" s="2345"/>
      <c r="F717" s="2345"/>
      <c r="G717" s="2345"/>
      <c r="H717" s="2345"/>
      <c r="I717" s="2345"/>
    </row>
    <row r="718" spans="1:9" ht="15.75" customHeight="1">
      <c r="A718" s="2345"/>
      <c r="B718" s="2345"/>
      <c r="C718" s="2345"/>
      <c r="D718" s="2345"/>
      <c r="E718" s="2345"/>
      <c r="F718" s="2345"/>
      <c r="G718" s="2345"/>
      <c r="H718" s="2345"/>
      <c r="I718" s="2345"/>
    </row>
    <row r="719" spans="1:9" ht="15.75" customHeight="1">
      <c r="A719" s="2345"/>
      <c r="B719" s="2345"/>
      <c r="C719" s="2345"/>
      <c r="D719" s="2345"/>
      <c r="E719" s="2345"/>
      <c r="F719" s="2345"/>
      <c r="G719" s="2345"/>
      <c r="H719" s="2345"/>
      <c r="I719" s="2345"/>
    </row>
    <row r="720" spans="1:9" ht="15.75" customHeight="1">
      <c r="A720" s="2345"/>
      <c r="B720" s="2345"/>
      <c r="C720" s="2345"/>
      <c r="D720" s="2345"/>
      <c r="E720" s="2345"/>
      <c r="F720" s="2345"/>
      <c r="G720" s="2345"/>
      <c r="H720" s="2345"/>
      <c r="I720" s="2345"/>
    </row>
    <row r="721" spans="1:9" ht="15.75" customHeight="1">
      <c r="A721" s="2345"/>
      <c r="B721" s="2345"/>
      <c r="C721" s="2345"/>
      <c r="D721" s="2345"/>
      <c r="E721" s="2345"/>
      <c r="F721" s="2345"/>
      <c r="G721" s="2345"/>
      <c r="H721" s="2345"/>
      <c r="I721" s="2345"/>
    </row>
    <row r="722" spans="1:9" ht="15.75" customHeight="1">
      <c r="A722" s="2345"/>
      <c r="B722" s="2345"/>
      <c r="C722" s="2345"/>
      <c r="D722" s="2345"/>
      <c r="E722" s="2345"/>
      <c r="F722" s="2345"/>
      <c r="G722" s="2345"/>
      <c r="H722" s="2345"/>
      <c r="I722" s="2345"/>
    </row>
    <row r="723" spans="1:9" ht="15.75" customHeight="1">
      <c r="A723" s="2345"/>
      <c r="B723" s="2345"/>
      <c r="C723" s="2345"/>
      <c r="D723" s="2345"/>
      <c r="E723" s="2345"/>
      <c r="F723" s="2345"/>
      <c r="G723" s="2345"/>
      <c r="H723" s="2345"/>
      <c r="I723" s="2345"/>
    </row>
    <row r="724" spans="1:9" ht="15.75" customHeight="1">
      <c r="A724" s="2345"/>
      <c r="B724" s="2345"/>
      <c r="C724" s="2345"/>
      <c r="D724" s="2345"/>
      <c r="E724" s="2345"/>
      <c r="F724" s="2345"/>
      <c r="G724" s="2345"/>
      <c r="H724" s="2345"/>
      <c r="I724" s="2345"/>
    </row>
    <row r="725" spans="1:9" ht="15.75" customHeight="1">
      <c r="A725" s="2345"/>
      <c r="B725" s="2345"/>
      <c r="C725" s="2345"/>
      <c r="D725" s="2345"/>
      <c r="E725" s="2345"/>
      <c r="F725" s="2345"/>
      <c r="G725" s="2345"/>
      <c r="H725" s="2345"/>
      <c r="I725" s="2345"/>
    </row>
    <row r="726" spans="1:9" ht="15.75" customHeight="1">
      <c r="A726" s="2345"/>
      <c r="B726" s="2345"/>
      <c r="C726" s="2345"/>
      <c r="D726" s="2345"/>
      <c r="E726" s="2345"/>
      <c r="F726" s="2345"/>
      <c r="G726" s="2345"/>
      <c r="H726" s="2345"/>
      <c r="I726" s="2345"/>
    </row>
    <row r="727" spans="1:9" ht="15.75" customHeight="1">
      <c r="A727" s="2345"/>
      <c r="B727" s="2345"/>
      <c r="C727" s="2345"/>
      <c r="D727" s="2345"/>
      <c r="E727" s="2345"/>
      <c r="F727" s="2345"/>
      <c r="G727" s="2345"/>
      <c r="H727" s="2345"/>
      <c r="I727" s="2345"/>
    </row>
    <row r="728" spans="1:9" ht="15.75" customHeight="1">
      <c r="A728" s="2345"/>
      <c r="B728" s="2345"/>
      <c r="C728" s="2345"/>
      <c r="D728" s="2345"/>
      <c r="E728" s="2345"/>
      <c r="F728" s="2345"/>
      <c r="G728" s="2345"/>
      <c r="H728" s="2345"/>
      <c r="I728" s="2345"/>
    </row>
    <row r="729" spans="1:9" ht="15.75" customHeight="1">
      <c r="A729" s="2345"/>
      <c r="B729" s="2345"/>
      <c r="C729" s="2345"/>
      <c r="D729" s="2345"/>
      <c r="E729" s="2345"/>
      <c r="F729" s="2345"/>
      <c r="G729" s="2345"/>
      <c r="H729" s="2345"/>
      <c r="I729" s="2345"/>
    </row>
    <row r="730" spans="1:9" ht="15.75" customHeight="1">
      <c r="A730" s="2345"/>
      <c r="B730" s="2345"/>
      <c r="C730" s="2345"/>
      <c r="D730" s="2345"/>
      <c r="E730" s="2345"/>
      <c r="F730" s="2345"/>
      <c r="G730" s="2345"/>
      <c r="H730" s="2345"/>
      <c r="I730" s="2345"/>
    </row>
    <row r="731" spans="1:9" ht="15.75" customHeight="1">
      <c r="A731" s="2345"/>
      <c r="B731" s="2345"/>
      <c r="C731" s="2345"/>
      <c r="D731" s="2345"/>
      <c r="E731" s="2345"/>
      <c r="F731" s="2345"/>
      <c r="G731" s="2345"/>
      <c r="H731" s="2345"/>
      <c r="I731" s="2345"/>
    </row>
    <row r="732" spans="1:9" ht="15.75" customHeight="1">
      <c r="A732" s="2345"/>
      <c r="B732" s="2345"/>
      <c r="C732" s="2345"/>
      <c r="D732" s="2345"/>
      <c r="E732" s="2345"/>
      <c r="F732" s="2345"/>
      <c r="G732" s="2345"/>
      <c r="H732" s="2345"/>
      <c r="I732" s="2345"/>
    </row>
    <row r="733" spans="1:9" ht="15.75" customHeight="1">
      <c r="A733" s="2345"/>
      <c r="B733" s="2345"/>
      <c r="C733" s="2345"/>
      <c r="D733" s="2345"/>
      <c r="E733" s="2345"/>
      <c r="F733" s="2345"/>
      <c r="G733" s="2345"/>
      <c r="H733" s="2345"/>
      <c r="I733" s="2345"/>
    </row>
    <row r="734" spans="1:9" ht="15.75" customHeight="1">
      <c r="A734" s="2345"/>
      <c r="B734" s="2345"/>
      <c r="C734" s="2345"/>
      <c r="D734" s="2345"/>
      <c r="E734" s="2345"/>
      <c r="F734" s="2345"/>
      <c r="G734" s="2345"/>
      <c r="H734" s="2345"/>
      <c r="I734" s="2345"/>
    </row>
    <row r="735" spans="1:9" ht="15.75" customHeight="1">
      <c r="A735" s="2345"/>
      <c r="B735" s="2345"/>
      <c r="C735" s="2345"/>
      <c r="D735" s="2345"/>
      <c r="E735" s="2345"/>
      <c r="F735" s="2345"/>
      <c r="G735" s="2345"/>
      <c r="H735" s="2345"/>
      <c r="I735" s="2345"/>
    </row>
    <row r="736" spans="1:9" ht="15.75" customHeight="1">
      <c r="A736" s="2345"/>
      <c r="B736" s="2345"/>
      <c r="C736" s="2345"/>
      <c r="D736" s="2345"/>
      <c r="E736" s="2345"/>
      <c r="F736" s="2345"/>
      <c r="G736" s="2345"/>
      <c r="H736" s="2345"/>
      <c r="I736" s="2345"/>
    </row>
    <row r="737" spans="1:9" ht="15.75" customHeight="1">
      <c r="A737" s="2345"/>
      <c r="B737" s="2345"/>
      <c r="C737" s="2345"/>
      <c r="D737" s="2345"/>
      <c r="E737" s="2345"/>
      <c r="F737" s="2345"/>
      <c r="G737" s="2345"/>
      <c r="H737" s="2345"/>
      <c r="I737" s="2345"/>
    </row>
    <row r="738" spans="1:9" ht="15.75" customHeight="1">
      <c r="A738" s="2345"/>
      <c r="B738" s="2345"/>
      <c r="C738" s="2345"/>
      <c r="D738" s="2345"/>
      <c r="E738" s="2345"/>
      <c r="F738" s="2345"/>
      <c r="G738" s="2345"/>
      <c r="H738" s="2345"/>
      <c r="I738" s="2345"/>
    </row>
    <row r="739" spans="1:9" ht="15.75" customHeight="1">
      <c r="A739" s="2345"/>
      <c r="B739" s="2345"/>
      <c r="C739" s="2345"/>
      <c r="D739" s="2345"/>
      <c r="E739" s="2345"/>
      <c r="F739" s="2345"/>
      <c r="G739" s="2345"/>
      <c r="H739" s="2345"/>
      <c r="I739" s="2345"/>
    </row>
    <row r="740" spans="1:9" ht="15.75" customHeight="1">
      <c r="A740" s="2345"/>
      <c r="B740" s="2345"/>
      <c r="C740" s="2345"/>
      <c r="D740" s="2345"/>
      <c r="E740" s="2345"/>
      <c r="F740" s="2345"/>
      <c r="G740" s="2345"/>
      <c r="H740" s="2345"/>
      <c r="I740" s="2345"/>
    </row>
    <row r="741" spans="1:9" ht="15.75" customHeight="1">
      <c r="A741" s="2345"/>
      <c r="B741" s="2345"/>
      <c r="C741" s="2345"/>
      <c r="D741" s="2345"/>
      <c r="E741" s="2345"/>
      <c r="F741" s="2345"/>
      <c r="G741" s="2345"/>
      <c r="H741" s="2345"/>
      <c r="I741" s="2345"/>
    </row>
    <row r="742" spans="1:9" ht="15.75" customHeight="1">
      <c r="A742" s="2345"/>
      <c r="B742" s="2345"/>
      <c r="C742" s="2345"/>
      <c r="D742" s="2345"/>
      <c r="E742" s="2345"/>
      <c r="F742" s="2345"/>
      <c r="G742" s="2345"/>
      <c r="H742" s="2345"/>
      <c r="I742" s="2345"/>
    </row>
    <row r="743" spans="1:9" ht="15.75" customHeight="1">
      <c r="A743" s="2345"/>
      <c r="B743" s="2345"/>
      <c r="C743" s="2345"/>
      <c r="D743" s="2345"/>
      <c r="E743" s="2345"/>
      <c r="F743" s="2345"/>
      <c r="G743" s="2345"/>
      <c r="H743" s="2345"/>
      <c r="I743" s="2345"/>
    </row>
    <row r="744" spans="1:9" ht="15.75" customHeight="1">
      <c r="A744" s="2345"/>
      <c r="B744" s="2345"/>
      <c r="C744" s="2345"/>
      <c r="D744" s="2345"/>
      <c r="E744" s="2345"/>
      <c r="F744" s="2345"/>
      <c r="G744" s="2345"/>
      <c r="H744" s="2345"/>
      <c r="I744" s="2345"/>
    </row>
    <row r="745" spans="1:9" ht="15.75" customHeight="1">
      <c r="A745" s="2345"/>
      <c r="B745" s="2345"/>
      <c r="C745" s="2345"/>
      <c r="D745" s="2345"/>
      <c r="E745" s="2345"/>
      <c r="F745" s="2345"/>
      <c r="G745" s="2345"/>
      <c r="H745" s="2345"/>
      <c r="I745" s="2345"/>
    </row>
    <row r="746" spans="1:9" ht="15.75" customHeight="1">
      <c r="A746" s="2345"/>
      <c r="B746" s="2345"/>
      <c r="C746" s="2345"/>
      <c r="D746" s="2345"/>
      <c r="E746" s="2345"/>
      <c r="F746" s="2345"/>
      <c r="G746" s="2345"/>
      <c r="H746" s="2345"/>
      <c r="I746" s="2345"/>
    </row>
    <row r="747" spans="1:9" ht="15.75" customHeight="1">
      <c r="A747" s="2345"/>
      <c r="B747" s="2345"/>
      <c r="C747" s="2345"/>
      <c r="D747" s="2345"/>
      <c r="E747" s="2345"/>
      <c r="F747" s="2345"/>
      <c r="G747" s="2345"/>
      <c r="H747" s="2345"/>
      <c r="I747" s="2345"/>
    </row>
    <row r="748" spans="1:9" ht="15.75" customHeight="1">
      <c r="A748" s="2345"/>
      <c r="B748" s="2345"/>
      <c r="C748" s="2345"/>
      <c r="D748" s="2345"/>
      <c r="E748" s="2345"/>
      <c r="F748" s="2345"/>
      <c r="G748" s="2345"/>
      <c r="H748" s="2345"/>
      <c r="I748" s="2345"/>
    </row>
    <row r="749" spans="1:9" ht="15.75" customHeight="1">
      <c r="A749" s="2345"/>
      <c r="B749" s="2345"/>
      <c r="C749" s="2345"/>
      <c r="D749" s="2345"/>
      <c r="E749" s="2345"/>
      <c r="F749" s="2345"/>
      <c r="G749" s="2345"/>
      <c r="H749" s="2345"/>
      <c r="I749" s="2345"/>
    </row>
    <row r="750" spans="1:9" ht="15.75" customHeight="1">
      <c r="A750" s="2345"/>
      <c r="B750" s="2345"/>
      <c r="C750" s="2345"/>
      <c r="D750" s="2345"/>
      <c r="E750" s="2345"/>
      <c r="F750" s="2345"/>
      <c r="G750" s="2345"/>
      <c r="H750" s="2345"/>
      <c r="I750" s="2345"/>
    </row>
    <row r="751" spans="1:9" ht="15.75" customHeight="1">
      <c r="A751" s="2345"/>
      <c r="B751" s="2345"/>
      <c r="C751" s="2345"/>
      <c r="D751" s="2345"/>
      <c r="E751" s="2345"/>
      <c r="F751" s="2345"/>
      <c r="G751" s="2345"/>
      <c r="H751" s="2345"/>
      <c r="I751" s="2345"/>
    </row>
    <row r="752" spans="1:9" ht="15.75" customHeight="1">
      <c r="A752" s="2345"/>
      <c r="B752" s="2345"/>
      <c r="C752" s="2345"/>
      <c r="D752" s="2345"/>
      <c r="E752" s="2345"/>
      <c r="F752" s="2345"/>
      <c r="G752" s="2345"/>
      <c r="H752" s="2345"/>
      <c r="I752" s="2345"/>
    </row>
    <row r="753" spans="1:9" ht="15.75" customHeight="1">
      <c r="A753" s="2345"/>
      <c r="B753" s="2345"/>
      <c r="C753" s="2345"/>
      <c r="D753" s="2345"/>
      <c r="E753" s="2345"/>
      <c r="F753" s="2345"/>
      <c r="G753" s="2345"/>
      <c r="H753" s="2345"/>
      <c r="I753" s="2345"/>
    </row>
    <row r="754" spans="1:9" ht="15.75" customHeight="1">
      <c r="A754" s="2345"/>
      <c r="B754" s="2345"/>
      <c r="C754" s="2345"/>
      <c r="D754" s="2345"/>
      <c r="E754" s="2345"/>
      <c r="F754" s="2345"/>
      <c r="G754" s="2345"/>
      <c r="H754" s="2345"/>
      <c r="I754" s="2345"/>
    </row>
    <row r="755" spans="1:9" ht="15.75" customHeight="1">
      <c r="A755" s="2345"/>
      <c r="B755" s="2345"/>
      <c r="C755" s="2345"/>
      <c r="D755" s="2345"/>
      <c r="E755" s="2345"/>
      <c r="F755" s="2345"/>
      <c r="G755" s="2345"/>
      <c r="H755" s="2345"/>
      <c r="I755" s="2345"/>
    </row>
    <row r="756" spans="1:9" ht="15.75" customHeight="1">
      <c r="A756" s="2345"/>
      <c r="B756" s="2345"/>
      <c r="C756" s="2345"/>
      <c r="D756" s="2345"/>
      <c r="E756" s="2345"/>
      <c r="F756" s="2345"/>
      <c r="G756" s="2345"/>
      <c r="H756" s="2345"/>
      <c r="I756" s="2345"/>
    </row>
    <row r="757" spans="1:9" ht="15.75" customHeight="1">
      <c r="A757" s="2345"/>
      <c r="B757" s="2345"/>
      <c r="C757" s="2345"/>
      <c r="D757" s="2345"/>
      <c r="E757" s="2345"/>
      <c r="F757" s="2345"/>
      <c r="G757" s="2345"/>
      <c r="H757" s="2345"/>
      <c r="I757" s="2345"/>
    </row>
    <row r="758" spans="1:9" ht="15.75" customHeight="1">
      <c r="A758" s="2345"/>
      <c r="B758" s="2345"/>
      <c r="C758" s="2345"/>
      <c r="D758" s="2345"/>
      <c r="E758" s="2345"/>
      <c r="F758" s="2345"/>
      <c r="G758" s="2345"/>
      <c r="H758" s="2345"/>
      <c r="I758" s="2345"/>
    </row>
    <row r="759" spans="1:9" ht="15.75" customHeight="1">
      <c r="A759" s="2345"/>
      <c r="B759" s="2345"/>
      <c r="C759" s="2345"/>
      <c r="D759" s="2345"/>
      <c r="E759" s="2345"/>
      <c r="F759" s="2345"/>
      <c r="G759" s="2345"/>
      <c r="H759" s="2345"/>
      <c r="I759" s="2345"/>
    </row>
    <row r="760" spans="1:9" ht="15.75" customHeight="1">
      <c r="A760" s="2345"/>
      <c r="B760" s="2345"/>
      <c r="C760" s="2345"/>
      <c r="D760" s="2345"/>
      <c r="E760" s="2345"/>
      <c r="F760" s="2345"/>
      <c r="G760" s="2345"/>
      <c r="H760" s="2345"/>
      <c r="I760" s="2345"/>
    </row>
    <row r="761" spans="1:9" ht="15.75" customHeight="1">
      <c r="A761" s="2345"/>
      <c r="B761" s="2345"/>
      <c r="C761" s="2345"/>
      <c r="D761" s="2345"/>
      <c r="E761" s="2345"/>
      <c r="F761" s="2345"/>
      <c r="G761" s="2345"/>
      <c r="H761" s="2345"/>
      <c r="I761" s="2345"/>
    </row>
    <row r="762" spans="1:9" ht="15.75" customHeight="1">
      <c r="A762" s="2345"/>
      <c r="B762" s="2345"/>
      <c r="C762" s="2345"/>
      <c r="D762" s="2345"/>
      <c r="E762" s="2345"/>
      <c r="F762" s="2345"/>
      <c r="G762" s="2345"/>
      <c r="H762" s="2345"/>
      <c r="I762" s="2345"/>
    </row>
    <row r="763" spans="1:9" ht="15.75" customHeight="1">
      <c r="A763" s="2345"/>
      <c r="B763" s="2345"/>
      <c r="C763" s="2345"/>
      <c r="D763" s="2345"/>
      <c r="E763" s="2345"/>
      <c r="F763" s="2345"/>
      <c r="G763" s="2345"/>
      <c r="H763" s="2345"/>
      <c r="I763" s="2345"/>
    </row>
    <row r="764" spans="1:9" ht="15.75" customHeight="1">
      <c r="A764" s="2345"/>
      <c r="B764" s="2345"/>
      <c r="C764" s="2345"/>
      <c r="D764" s="2345"/>
      <c r="E764" s="2345"/>
      <c r="F764" s="2345"/>
      <c r="G764" s="2345"/>
      <c r="H764" s="2345"/>
      <c r="I764" s="2345"/>
    </row>
    <row r="765" spans="1:9" ht="15.75" customHeight="1">
      <c r="A765" s="2345"/>
      <c r="B765" s="2345"/>
      <c r="C765" s="2345"/>
      <c r="D765" s="2345"/>
      <c r="E765" s="2345"/>
      <c r="F765" s="2345"/>
      <c r="G765" s="2345"/>
      <c r="H765" s="2345"/>
      <c r="I765" s="2345"/>
    </row>
    <row r="766" spans="1:9" ht="15.75" customHeight="1">
      <c r="A766" s="2345"/>
      <c r="B766" s="2345"/>
      <c r="C766" s="2345"/>
      <c r="D766" s="2345"/>
      <c r="E766" s="2345"/>
      <c r="F766" s="2345"/>
      <c r="G766" s="2345"/>
      <c r="H766" s="2345"/>
      <c r="I766" s="2345"/>
    </row>
    <row r="767" spans="1:9" ht="15.75" customHeight="1">
      <c r="A767" s="2345"/>
      <c r="B767" s="2345"/>
      <c r="C767" s="2345"/>
      <c r="D767" s="2345"/>
      <c r="E767" s="2345"/>
      <c r="F767" s="2345"/>
      <c r="G767" s="2345"/>
      <c r="H767" s="2345"/>
      <c r="I767" s="2345"/>
    </row>
    <row r="768" spans="1:9" ht="15.75" customHeight="1">
      <c r="A768" s="2345"/>
      <c r="B768" s="2345"/>
      <c r="C768" s="2345"/>
      <c r="D768" s="2345"/>
      <c r="E768" s="2345"/>
      <c r="F768" s="2345"/>
      <c r="G768" s="2345"/>
      <c r="H768" s="2345"/>
      <c r="I768" s="2345"/>
    </row>
    <row r="769" spans="1:9" ht="15.75" customHeight="1">
      <c r="A769" s="2345"/>
      <c r="B769" s="2345"/>
      <c r="C769" s="2345"/>
      <c r="D769" s="2345"/>
      <c r="E769" s="2345"/>
      <c r="F769" s="2345"/>
      <c r="G769" s="2345"/>
      <c r="H769" s="2345"/>
      <c r="I769" s="2345"/>
    </row>
    <row r="770" spans="1:9" ht="15.75" customHeight="1">
      <c r="A770" s="2345"/>
      <c r="B770" s="2345"/>
      <c r="C770" s="2345"/>
      <c r="D770" s="2345"/>
      <c r="E770" s="2345"/>
      <c r="F770" s="2345"/>
      <c r="G770" s="2345"/>
      <c r="H770" s="2345"/>
      <c r="I770" s="2345"/>
    </row>
    <row r="771" spans="1:9" ht="15.75" customHeight="1">
      <c r="A771" s="2345"/>
      <c r="B771" s="2345"/>
      <c r="C771" s="2345"/>
      <c r="D771" s="2345"/>
      <c r="E771" s="2345"/>
      <c r="F771" s="2345"/>
      <c r="G771" s="2345"/>
      <c r="H771" s="2345"/>
      <c r="I771" s="2345"/>
    </row>
    <row r="772" spans="1:9" ht="15.75" customHeight="1">
      <c r="A772" s="2345"/>
      <c r="B772" s="2345"/>
      <c r="C772" s="2345"/>
      <c r="D772" s="2345"/>
      <c r="E772" s="2345"/>
      <c r="F772" s="2345"/>
      <c r="G772" s="2345"/>
      <c r="H772" s="2345"/>
      <c r="I772" s="2345"/>
    </row>
    <row r="773" spans="1:9" ht="15.75" customHeight="1">
      <c r="A773" s="2345"/>
      <c r="B773" s="2345"/>
      <c r="C773" s="2345"/>
      <c r="D773" s="2345"/>
      <c r="E773" s="2345"/>
      <c r="F773" s="2345"/>
      <c r="G773" s="2345"/>
      <c r="H773" s="2345"/>
      <c r="I773" s="2345"/>
    </row>
    <row r="774" spans="1:9" ht="15.75" customHeight="1">
      <c r="A774" s="2345"/>
      <c r="B774" s="2345"/>
      <c r="C774" s="2345"/>
      <c r="D774" s="2345"/>
      <c r="E774" s="2345"/>
      <c r="F774" s="2345"/>
      <c r="G774" s="2345"/>
      <c r="H774" s="2345"/>
      <c r="I774" s="2345"/>
    </row>
    <row r="775" spans="1:9" ht="15.75" customHeight="1">
      <c r="A775" s="2345"/>
      <c r="B775" s="2345"/>
      <c r="C775" s="2345"/>
      <c r="D775" s="2345"/>
      <c r="E775" s="2345"/>
      <c r="F775" s="2345"/>
      <c r="G775" s="2345"/>
      <c r="H775" s="2345"/>
      <c r="I775" s="2345"/>
    </row>
    <row r="776" spans="1:9" ht="15.75" customHeight="1">
      <c r="A776" s="2345"/>
      <c r="B776" s="2345"/>
      <c r="C776" s="2345"/>
      <c r="D776" s="2345"/>
      <c r="E776" s="2345"/>
      <c r="F776" s="2345"/>
      <c r="G776" s="2345"/>
      <c r="H776" s="2345"/>
      <c r="I776" s="2345"/>
    </row>
    <row r="777" spans="1:9" ht="15.75" customHeight="1">
      <c r="A777" s="2345"/>
      <c r="B777" s="2345"/>
      <c r="C777" s="2345"/>
      <c r="D777" s="2345"/>
      <c r="E777" s="2345"/>
      <c r="F777" s="2345"/>
      <c r="G777" s="2345"/>
      <c r="H777" s="2345"/>
      <c r="I777" s="2345"/>
    </row>
    <row r="778" spans="1:9" ht="15.75" customHeight="1">
      <c r="A778" s="2345"/>
      <c r="B778" s="2345"/>
      <c r="C778" s="2345"/>
      <c r="D778" s="2345"/>
      <c r="E778" s="2345"/>
      <c r="F778" s="2345"/>
      <c r="G778" s="2345"/>
      <c r="H778" s="2345"/>
      <c r="I778" s="2345"/>
    </row>
    <row r="779" spans="1:9" ht="15.75" customHeight="1">
      <c r="A779" s="2345"/>
      <c r="B779" s="2345"/>
      <c r="C779" s="2345"/>
      <c r="D779" s="2345"/>
      <c r="E779" s="2345"/>
      <c r="F779" s="2345"/>
      <c r="G779" s="2345"/>
      <c r="H779" s="2345"/>
      <c r="I779" s="2345"/>
    </row>
    <row r="780" spans="1:9" ht="15.75" customHeight="1">
      <c r="A780" s="2345"/>
      <c r="B780" s="2345"/>
      <c r="C780" s="2345"/>
      <c r="D780" s="2345"/>
      <c r="E780" s="2345"/>
      <c r="F780" s="2345"/>
      <c r="G780" s="2345"/>
      <c r="H780" s="2345"/>
      <c r="I780" s="2345"/>
    </row>
    <row r="781" spans="1:9" ht="15.75" customHeight="1">
      <c r="A781" s="2345"/>
      <c r="B781" s="2345"/>
      <c r="C781" s="2345"/>
      <c r="D781" s="2345"/>
      <c r="E781" s="2345"/>
      <c r="F781" s="2345"/>
      <c r="G781" s="2345"/>
      <c r="H781" s="2345"/>
      <c r="I781" s="2345"/>
    </row>
    <row r="782" spans="1:9" ht="15.75" customHeight="1">
      <c r="A782" s="2345"/>
      <c r="B782" s="2345"/>
      <c r="C782" s="2345"/>
      <c r="D782" s="2345"/>
      <c r="E782" s="2345"/>
      <c r="F782" s="2345"/>
      <c r="G782" s="2345"/>
      <c r="H782" s="2345"/>
      <c r="I782" s="2345"/>
    </row>
    <row r="783" spans="1:9" ht="15.75" customHeight="1">
      <c r="A783" s="2345"/>
      <c r="B783" s="2345"/>
      <c r="C783" s="2345"/>
      <c r="D783" s="2345"/>
      <c r="E783" s="2345"/>
      <c r="F783" s="2345"/>
      <c r="G783" s="2345"/>
      <c r="H783" s="2345"/>
      <c r="I783" s="2345"/>
    </row>
    <row r="784" spans="1:9" ht="15.75" customHeight="1">
      <c r="A784" s="2345"/>
      <c r="B784" s="2345"/>
      <c r="C784" s="2345"/>
      <c r="D784" s="2345"/>
      <c r="E784" s="2345"/>
      <c r="F784" s="2345"/>
      <c r="G784" s="2345"/>
      <c r="H784" s="2345"/>
      <c r="I784" s="2345"/>
    </row>
    <row r="785" spans="1:9" ht="15.75" customHeight="1">
      <c r="A785" s="2345"/>
      <c r="B785" s="2345"/>
      <c r="C785" s="2345"/>
      <c r="D785" s="2345"/>
      <c r="E785" s="2345"/>
      <c r="F785" s="2345"/>
      <c r="G785" s="2345"/>
      <c r="H785" s="2345"/>
      <c r="I785" s="2345"/>
    </row>
    <row r="786" spans="1:9" ht="15.75" customHeight="1">
      <c r="A786" s="2345"/>
      <c r="B786" s="2345"/>
      <c r="C786" s="2345"/>
      <c r="D786" s="2345"/>
      <c r="E786" s="2345"/>
      <c r="F786" s="2345"/>
      <c r="G786" s="2345"/>
      <c r="H786" s="2345"/>
      <c r="I786" s="2345"/>
    </row>
    <row r="787" spans="1:9" ht="15.75" customHeight="1">
      <c r="A787" s="2345"/>
      <c r="B787" s="2345"/>
      <c r="C787" s="2345"/>
      <c r="D787" s="2345"/>
      <c r="E787" s="2345"/>
      <c r="F787" s="2345"/>
      <c r="G787" s="2345"/>
      <c r="H787" s="2345"/>
      <c r="I787" s="2345"/>
    </row>
    <row r="788" spans="1:9" ht="15.75" customHeight="1">
      <c r="A788" s="2345"/>
      <c r="B788" s="2345"/>
      <c r="C788" s="2345"/>
      <c r="D788" s="2345"/>
      <c r="E788" s="2345"/>
      <c r="F788" s="2345"/>
      <c r="G788" s="2345"/>
      <c r="H788" s="2345"/>
      <c r="I788" s="2345"/>
    </row>
    <row r="789" spans="1:9" ht="15.75" customHeight="1">
      <c r="A789" s="2345"/>
      <c r="B789" s="2345"/>
      <c r="C789" s="2345"/>
      <c r="D789" s="2345"/>
      <c r="E789" s="2345"/>
      <c r="F789" s="2345"/>
      <c r="G789" s="2345"/>
      <c r="H789" s="2345"/>
      <c r="I789" s="2345"/>
    </row>
    <row r="790" spans="1:9" ht="15.75" customHeight="1">
      <c r="A790" s="2345"/>
      <c r="B790" s="2345"/>
      <c r="C790" s="2345"/>
      <c r="D790" s="2345"/>
      <c r="E790" s="2345"/>
      <c r="F790" s="2345"/>
      <c r="G790" s="2345"/>
      <c r="H790" s="2345"/>
      <c r="I790" s="2345"/>
    </row>
    <row r="791" spans="1:9" ht="15.75" customHeight="1">
      <c r="A791" s="2345"/>
      <c r="B791" s="2345"/>
      <c r="C791" s="2345"/>
      <c r="D791" s="2345"/>
      <c r="E791" s="2345"/>
      <c r="F791" s="2345"/>
      <c r="G791" s="2345"/>
      <c r="H791" s="2345"/>
      <c r="I791" s="2345"/>
    </row>
    <row r="792" spans="1:9" ht="15.75" customHeight="1">
      <c r="A792" s="2345"/>
      <c r="B792" s="2345"/>
      <c r="C792" s="2345"/>
      <c r="D792" s="2345"/>
      <c r="E792" s="2345"/>
      <c r="F792" s="2345"/>
      <c r="G792" s="2345"/>
      <c r="H792" s="2345"/>
      <c r="I792" s="2345"/>
    </row>
    <row r="793" spans="1:9" ht="15.75" customHeight="1">
      <c r="A793" s="2345"/>
      <c r="B793" s="2345"/>
      <c r="C793" s="2345"/>
      <c r="D793" s="2345"/>
      <c r="E793" s="2345"/>
      <c r="F793" s="2345"/>
      <c r="G793" s="2345"/>
      <c r="H793" s="2345"/>
      <c r="I793" s="2345"/>
    </row>
    <row r="794" spans="1:9" ht="15.75" customHeight="1">
      <c r="A794" s="2345"/>
      <c r="B794" s="2345"/>
      <c r="C794" s="2345"/>
      <c r="D794" s="2345"/>
      <c r="E794" s="2345"/>
      <c r="F794" s="2345"/>
      <c r="G794" s="2345"/>
      <c r="H794" s="2345"/>
      <c r="I794" s="2345"/>
    </row>
    <row r="795" spans="1:9" ht="15.75" customHeight="1">
      <c r="A795" s="2345"/>
      <c r="B795" s="2345"/>
      <c r="C795" s="2345"/>
      <c r="D795" s="2345"/>
      <c r="E795" s="2345"/>
      <c r="F795" s="2345"/>
      <c r="G795" s="2345"/>
      <c r="H795" s="2345"/>
      <c r="I795" s="2345"/>
    </row>
    <row r="796" spans="1:9" ht="15.75" customHeight="1">
      <c r="A796" s="2345"/>
      <c r="B796" s="2345"/>
      <c r="C796" s="2345"/>
      <c r="D796" s="2345"/>
      <c r="E796" s="2345"/>
      <c r="F796" s="2345"/>
      <c r="G796" s="2345"/>
      <c r="H796" s="2345"/>
      <c r="I796" s="2345"/>
    </row>
    <row r="797" spans="1:9" ht="15.75" customHeight="1">
      <c r="A797" s="2345"/>
      <c r="B797" s="2345"/>
      <c r="C797" s="2345"/>
      <c r="D797" s="2345"/>
      <c r="E797" s="2345"/>
      <c r="F797" s="2345"/>
      <c r="G797" s="2345"/>
      <c r="H797" s="2345"/>
      <c r="I797" s="2345"/>
    </row>
    <row r="798" spans="1:9" ht="15.75" customHeight="1">
      <c r="A798" s="2345"/>
      <c r="B798" s="2345"/>
      <c r="C798" s="2345"/>
      <c r="D798" s="2345"/>
      <c r="E798" s="2345"/>
      <c r="F798" s="2345"/>
      <c r="G798" s="2345"/>
      <c r="H798" s="2345"/>
      <c r="I798" s="2345"/>
    </row>
    <row r="799" spans="1:9" ht="15.75" customHeight="1">
      <c r="A799" s="2345"/>
      <c r="B799" s="2345"/>
      <c r="C799" s="2345"/>
      <c r="D799" s="2345"/>
      <c r="E799" s="2345"/>
      <c r="F799" s="2345"/>
      <c r="G799" s="2345"/>
      <c r="H799" s="2345"/>
      <c r="I799" s="2345"/>
    </row>
    <row r="800" spans="1:9" ht="15.75" customHeight="1">
      <c r="A800" s="2345"/>
      <c r="B800" s="2345"/>
      <c r="C800" s="2345"/>
      <c r="D800" s="2345"/>
      <c r="E800" s="2345"/>
      <c r="F800" s="2345"/>
      <c r="G800" s="2345"/>
      <c r="H800" s="2345"/>
      <c r="I800" s="2345"/>
    </row>
    <row r="801" spans="1:9" ht="15.75" customHeight="1">
      <c r="A801" s="2345"/>
      <c r="B801" s="2345"/>
      <c r="C801" s="2345"/>
      <c r="D801" s="2345"/>
      <c r="E801" s="2345"/>
      <c r="F801" s="2345"/>
      <c r="G801" s="2345"/>
      <c r="H801" s="2345"/>
      <c r="I801" s="2345"/>
    </row>
    <row r="802" spans="1:9" ht="15.75" customHeight="1">
      <c r="A802" s="2345"/>
      <c r="B802" s="2345"/>
      <c r="C802" s="2345"/>
      <c r="D802" s="2345"/>
      <c r="E802" s="2345"/>
      <c r="F802" s="2345"/>
      <c r="G802" s="2345"/>
      <c r="H802" s="2345"/>
      <c r="I802" s="2345"/>
    </row>
    <row r="803" spans="1:9" ht="15.75" customHeight="1">
      <c r="A803" s="2345"/>
      <c r="B803" s="2345"/>
      <c r="C803" s="2345"/>
      <c r="D803" s="2345"/>
      <c r="E803" s="2345"/>
      <c r="F803" s="2345"/>
      <c r="G803" s="2345"/>
      <c r="H803" s="2345"/>
      <c r="I803" s="2345"/>
    </row>
    <row r="804" spans="1:9" ht="15.75" customHeight="1">
      <c r="A804" s="2345"/>
      <c r="B804" s="2345"/>
      <c r="C804" s="2345"/>
      <c r="D804" s="2345"/>
      <c r="E804" s="2345"/>
      <c r="F804" s="2345"/>
      <c r="G804" s="2345"/>
      <c r="H804" s="2345"/>
      <c r="I804" s="2345"/>
    </row>
    <row r="805" spans="1:9" ht="15.75" customHeight="1">
      <c r="A805" s="2345"/>
      <c r="B805" s="2345"/>
      <c r="C805" s="2345"/>
      <c r="D805" s="2345"/>
      <c r="E805" s="2345"/>
      <c r="F805" s="2345"/>
      <c r="G805" s="2345"/>
      <c r="H805" s="2345"/>
      <c r="I805" s="2345"/>
    </row>
    <row r="806" spans="1:9" ht="15.75" customHeight="1">
      <c r="A806" s="2345"/>
      <c r="B806" s="2345"/>
      <c r="C806" s="2345"/>
      <c r="D806" s="2345"/>
      <c r="E806" s="2345"/>
      <c r="F806" s="2345"/>
      <c r="G806" s="2345"/>
      <c r="H806" s="2345"/>
      <c r="I806" s="2345"/>
    </row>
    <row r="807" spans="1:9" ht="15.75" customHeight="1">
      <c r="A807" s="2345"/>
      <c r="B807" s="2345"/>
      <c r="C807" s="2345"/>
      <c r="D807" s="2345"/>
      <c r="E807" s="2345"/>
      <c r="F807" s="2345"/>
      <c r="G807" s="2345"/>
      <c r="H807" s="2345"/>
      <c r="I807" s="2345"/>
    </row>
    <row r="808" spans="1:9" ht="15.75" customHeight="1">
      <c r="A808" s="2345"/>
      <c r="B808" s="2345"/>
      <c r="C808" s="2345"/>
      <c r="D808" s="2345"/>
      <c r="E808" s="2345"/>
      <c r="F808" s="2345"/>
      <c r="G808" s="2345"/>
      <c r="H808" s="2345"/>
      <c r="I808" s="2345"/>
    </row>
    <row r="809" spans="1:9" ht="15.75" customHeight="1">
      <c r="A809" s="2345"/>
      <c r="B809" s="2345"/>
      <c r="C809" s="2345"/>
      <c r="D809" s="2345"/>
      <c r="E809" s="2345"/>
      <c r="F809" s="2345"/>
      <c r="G809" s="2345"/>
      <c r="H809" s="2345"/>
      <c r="I809" s="2345"/>
    </row>
    <row r="810" spans="1:9" ht="15.75" customHeight="1">
      <c r="A810" s="2345"/>
      <c r="B810" s="2345"/>
      <c r="C810" s="2345"/>
      <c r="D810" s="2345"/>
      <c r="E810" s="2345"/>
      <c r="F810" s="2345"/>
      <c r="G810" s="2345"/>
      <c r="H810" s="2345"/>
      <c r="I810" s="2345"/>
    </row>
    <row r="811" spans="1:9" ht="15.75" customHeight="1">
      <c r="A811" s="2345"/>
      <c r="B811" s="2345"/>
      <c r="C811" s="2345"/>
      <c r="D811" s="2345"/>
      <c r="E811" s="2345"/>
      <c r="F811" s="2345"/>
      <c r="G811" s="2345"/>
      <c r="H811" s="2345"/>
      <c r="I811" s="2345"/>
    </row>
    <row r="812" spans="1:9" ht="15.75" customHeight="1">
      <c r="A812" s="2345"/>
      <c r="B812" s="2345"/>
      <c r="C812" s="2345"/>
      <c r="D812" s="2345"/>
      <c r="E812" s="2345"/>
      <c r="F812" s="2345"/>
      <c r="G812" s="2345"/>
      <c r="H812" s="2345"/>
      <c r="I812" s="2345"/>
    </row>
    <row r="813" spans="1:9" ht="15.75" customHeight="1">
      <c r="A813" s="2345"/>
      <c r="B813" s="2345"/>
      <c r="C813" s="2345"/>
      <c r="D813" s="2345"/>
      <c r="E813" s="2345"/>
      <c r="F813" s="2345"/>
      <c r="G813" s="2345"/>
      <c r="H813" s="2345"/>
      <c r="I813" s="2345"/>
    </row>
    <row r="814" spans="1:9" ht="15.75" customHeight="1">
      <c r="A814" s="2345"/>
      <c r="B814" s="2345"/>
      <c r="C814" s="2345"/>
      <c r="D814" s="2345"/>
      <c r="E814" s="2345"/>
      <c r="F814" s="2345"/>
      <c r="G814" s="2345"/>
      <c r="H814" s="2345"/>
      <c r="I814" s="2345"/>
    </row>
    <row r="815" spans="1:9" ht="15.75" customHeight="1">
      <c r="A815" s="2345"/>
      <c r="B815" s="2345"/>
      <c r="C815" s="2345"/>
      <c r="D815" s="2345"/>
      <c r="E815" s="2345"/>
      <c r="F815" s="2345"/>
      <c r="G815" s="2345"/>
      <c r="H815" s="2345"/>
      <c r="I815" s="2345"/>
    </row>
    <row r="816" spans="1:9" ht="15.75" customHeight="1">
      <c r="A816" s="2345"/>
      <c r="B816" s="2345"/>
      <c r="C816" s="2345"/>
      <c r="D816" s="2345"/>
      <c r="E816" s="2345"/>
      <c r="F816" s="2345"/>
      <c r="G816" s="2345"/>
      <c r="H816" s="2345"/>
      <c r="I816" s="2345"/>
    </row>
    <row r="817" spans="1:9" ht="15.75" customHeight="1">
      <c r="A817" s="2345"/>
      <c r="B817" s="2345"/>
      <c r="C817" s="2345"/>
      <c r="D817" s="2345"/>
      <c r="E817" s="2345"/>
      <c r="F817" s="2345"/>
      <c r="G817" s="2345"/>
      <c r="H817" s="2345"/>
      <c r="I817" s="2345"/>
    </row>
    <row r="818" spans="1:9" ht="15.75" customHeight="1">
      <c r="A818" s="2345"/>
      <c r="B818" s="2345"/>
      <c r="C818" s="2345"/>
      <c r="D818" s="2345"/>
      <c r="E818" s="2345"/>
      <c r="F818" s="2345"/>
      <c r="G818" s="2345"/>
      <c r="H818" s="2345"/>
      <c r="I818" s="2345"/>
    </row>
    <row r="819" spans="1:9" ht="15.75" customHeight="1">
      <c r="A819" s="2345"/>
      <c r="B819" s="2345"/>
      <c r="C819" s="2345"/>
      <c r="D819" s="2345"/>
      <c r="E819" s="2345"/>
      <c r="F819" s="2345"/>
      <c r="G819" s="2345"/>
      <c r="H819" s="2345"/>
      <c r="I819" s="2345"/>
    </row>
    <row r="820" spans="1:9" ht="15.75" customHeight="1">
      <c r="A820" s="2345"/>
      <c r="B820" s="2345"/>
      <c r="C820" s="2345"/>
      <c r="D820" s="2345"/>
      <c r="E820" s="2345"/>
      <c r="F820" s="2345"/>
      <c r="G820" s="2345"/>
      <c r="H820" s="2345"/>
      <c r="I820" s="2345"/>
    </row>
    <row r="821" spans="1:9" ht="15.75" customHeight="1">
      <c r="A821" s="2345"/>
      <c r="B821" s="2345"/>
      <c r="C821" s="2345"/>
      <c r="D821" s="2345"/>
      <c r="E821" s="2345"/>
      <c r="F821" s="2345"/>
      <c r="G821" s="2345"/>
      <c r="H821" s="2345"/>
      <c r="I821" s="2345"/>
    </row>
    <row r="822" spans="1:9" ht="15.75" customHeight="1">
      <c r="A822" s="2345"/>
      <c r="B822" s="2345"/>
      <c r="C822" s="2345"/>
      <c r="D822" s="2345"/>
      <c r="E822" s="2345"/>
      <c r="F822" s="2345"/>
      <c r="G822" s="2345"/>
      <c r="H822" s="2345"/>
      <c r="I822" s="2345"/>
    </row>
    <row r="823" spans="1:9" ht="15.75" customHeight="1">
      <c r="A823" s="2345"/>
      <c r="B823" s="2345"/>
      <c r="C823" s="2345"/>
      <c r="D823" s="2345"/>
      <c r="E823" s="2345"/>
      <c r="F823" s="2345"/>
      <c r="G823" s="2345"/>
      <c r="H823" s="2345"/>
      <c r="I823" s="2345"/>
    </row>
    <row r="824" spans="1:9" ht="15.75" customHeight="1">
      <c r="A824" s="2345"/>
      <c r="B824" s="2345"/>
      <c r="C824" s="2345"/>
      <c r="D824" s="2345"/>
      <c r="E824" s="2345"/>
      <c r="F824" s="2345"/>
      <c r="G824" s="2345"/>
      <c r="H824" s="2345"/>
      <c r="I824" s="2345"/>
    </row>
    <row r="825" spans="1:9" ht="15.75" customHeight="1">
      <c r="A825" s="2345"/>
      <c r="B825" s="2345"/>
      <c r="C825" s="2345"/>
      <c r="D825" s="2345"/>
      <c r="E825" s="2345"/>
      <c r="F825" s="2345"/>
      <c r="G825" s="2345"/>
      <c r="H825" s="2345"/>
      <c r="I825" s="2345"/>
    </row>
    <row r="826" spans="1:9" ht="15.75" customHeight="1">
      <c r="A826" s="2345"/>
      <c r="B826" s="2345"/>
      <c r="C826" s="2345"/>
      <c r="D826" s="2345"/>
      <c r="E826" s="2345"/>
      <c r="F826" s="2345"/>
      <c r="G826" s="2345"/>
      <c r="H826" s="2345"/>
      <c r="I826" s="2345"/>
    </row>
    <row r="827" spans="1:9" ht="15.75" customHeight="1">
      <c r="A827" s="2345"/>
      <c r="B827" s="2345"/>
      <c r="C827" s="2345"/>
      <c r="D827" s="2345"/>
      <c r="E827" s="2345"/>
      <c r="F827" s="2345"/>
      <c r="G827" s="2345"/>
      <c r="H827" s="2345"/>
      <c r="I827" s="2345"/>
    </row>
    <row r="828" spans="1:9" ht="15.75" customHeight="1">
      <c r="A828" s="2345"/>
      <c r="B828" s="2345"/>
      <c r="C828" s="2345"/>
      <c r="D828" s="2345"/>
      <c r="E828" s="2345"/>
      <c r="F828" s="2345"/>
      <c r="G828" s="2345"/>
      <c r="H828" s="2345"/>
      <c r="I828" s="2345"/>
    </row>
    <row r="829" spans="1:9" ht="15.75" customHeight="1">
      <c r="A829" s="2345"/>
      <c r="B829" s="2345"/>
      <c r="C829" s="2345"/>
      <c r="D829" s="2345"/>
      <c r="E829" s="2345"/>
      <c r="F829" s="2345"/>
      <c r="G829" s="2345"/>
      <c r="H829" s="2345"/>
      <c r="I829" s="2345"/>
    </row>
    <row r="830" spans="1:9" ht="15.75" customHeight="1">
      <c r="A830" s="2345"/>
      <c r="B830" s="2345"/>
      <c r="C830" s="2345"/>
      <c r="D830" s="2345"/>
      <c r="E830" s="2345"/>
      <c r="F830" s="2345"/>
      <c r="G830" s="2345"/>
      <c r="H830" s="2345"/>
      <c r="I830" s="2345"/>
    </row>
    <row r="831" spans="1:9" ht="15.75" customHeight="1">
      <c r="A831" s="2345"/>
      <c r="B831" s="2345"/>
      <c r="C831" s="2345"/>
      <c r="D831" s="2345"/>
      <c r="E831" s="2345"/>
      <c r="F831" s="2345"/>
      <c r="G831" s="2345"/>
      <c r="H831" s="2345"/>
      <c r="I831" s="2345"/>
    </row>
    <row r="832" spans="1:9" ht="15.75" customHeight="1">
      <c r="A832" s="2345"/>
      <c r="B832" s="2345"/>
      <c r="C832" s="2345"/>
      <c r="D832" s="2345"/>
      <c r="E832" s="2345"/>
      <c r="F832" s="2345"/>
      <c r="G832" s="2345"/>
      <c r="H832" s="2345"/>
      <c r="I832" s="2345"/>
    </row>
    <row r="833" spans="1:9" ht="15.75" customHeight="1">
      <c r="A833" s="2345"/>
      <c r="B833" s="2345"/>
      <c r="C833" s="2345"/>
      <c r="D833" s="2345"/>
      <c r="E833" s="2345"/>
      <c r="F833" s="2345"/>
      <c r="G833" s="2345"/>
      <c r="H833" s="2345"/>
      <c r="I833" s="2345"/>
    </row>
    <row r="834" spans="1:9" ht="15.75" customHeight="1">
      <c r="A834" s="2345"/>
      <c r="B834" s="2345"/>
      <c r="C834" s="2345"/>
      <c r="D834" s="2345"/>
      <c r="E834" s="2345"/>
      <c r="F834" s="2345"/>
      <c r="G834" s="2345"/>
      <c r="H834" s="2345"/>
      <c r="I834" s="2345"/>
    </row>
    <row r="835" spans="1:9" ht="15.75" customHeight="1">
      <c r="A835" s="2345"/>
      <c r="B835" s="2345"/>
      <c r="C835" s="2345"/>
      <c r="D835" s="2345"/>
      <c r="E835" s="2345"/>
      <c r="F835" s="2345"/>
      <c r="G835" s="2345"/>
      <c r="H835" s="2345"/>
      <c r="I835" s="2345"/>
    </row>
    <row r="836" spans="1:9" ht="15.75" customHeight="1">
      <c r="A836" s="2345"/>
      <c r="B836" s="2345"/>
      <c r="C836" s="2345"/>
      <c r="D836" s="2345"/>
      <c r="E836" s="2345"/>
      <c r="F836" s="2345"/>
      <c r="G836" s="2345"/>
      <c r="H836" s="2345"/>
      <c r="I836" s="2345"/>
    </row>
    <row r="837" spans="1:9" ht="15.75" customHeight="1">
      <c r="A837" s="2345"/>
      <c r="B837" s="2345"/>
      <c r="C837" s="2345"/>
      <c r="D837" s="2345"/>
      <c r="E837" s="2345"/>
      <c r="F837" s="2345"/>
      <c r="G837" s="2345"/>
      <c r="H837" s="2345"/>
      <c r="I837" s="2345"/>
    </row>
    <row r="838" spans="1:9" ht="15.75" customHeight="1">
      <c r="A838" s="2345"/>
      <c r="B838" s="2345"/>
      <c r="C838" s="2345"/>
      <c r="D838" s="2345"/>
      <c r="E838" s="2345"/>
      <c r="F838" s="2345"/>
      <c r="G838" s="2345"/>
      <c r="H838" s="2345"/>
      <c r="I838" s="2345"/>
    </row>
    <row r="839" spans="1:9" ht="15.75" customHeight="1">
      <c r="A839" s="2345"/>
      <c r="B839" s="2345"/>
      <c r="C839" s="2345"/>
      <c r="D839" s="2345"/>
      <c r="E839" s="2345"/>
      <c r="F839" s="2345"/>
      <c r="G839" s="2345"/>
      <c r="H839" s="2345"/>
      <c r="I839" s="2345"/>
    </row>
    <row r="840" spans="1:9" ht="15.75" customHeight="1">
      <c r="A840" s="2345"/>
      <c r="B840" s="2345"/>
      <c r="C840" s="2345"/>
      <c r="D840" s="2345"/>
      <c r="E840" s="2345"/>
      <c r="F840" s="2345"/>
      <c r="G840" s="2345"/>
      <c r="H840" s="2345"/>
      <c r="I840" s="2345"/>
    </row>
    <row r="841" spans="1:9" ht="15.75" customHeight="1">
      <c r="A841" s="2345"/>
      <c r="B841" s="2345"/>
      <c r="C841" s="2345"/>
      <c r="D841" s="2345"/>
      <c r="E841" s="2345"/>
      <c r="F841" s="2345"/>
      <c r="G841" s="2345"/>
      <c r="H841" s="2345"/>
      <c r="I841" s="2345"/>
    </row>
    <row r="842" spans="1:9" ht="15.75" customHeight="1">
      <c r="A842" s="2345"/>
      <c r="B842" s="2345"/>
      <c r="C842" s="2345"/>
      <c r="D842" s="2345"/>
      <c r="E842" s="2345"/>
      <c r="F842" s="2345"/>
      <c r="G842" s="2345"/>
      <c r="H842" s="2345"/>
      <c r="I842" s="2345"/>
    </row>
    <row r="843" spans="1:9" ht="15.75" customHeight="1">
      <c r="A843" s="2345"/>
      <c r="B843" s="2345"/>
      <c r="C843" s="2345"/>
      <c r="D843" s="2345"/>
      <c r="E843" s="2345"/>
      <c r="F843" s="2345"/>
      <c r="G843" s="2345"/>
      <c r="H843" s="2345"/>
      <c r="I843" s="2345"/>
    </row>
    <row r="844" spans="1:9" ht="15.75" customHeight="1">
      <c r="A844" s="2345"/>
      <c r="B844" s="2345"/>
      <c r="C844" s="2345"/>
      <c r="D844" s="2345"/>
      <c r="E844" s="2345"/>
      <c r="F844" s="2345"/>
      <c r="G844" s="2345"/>
      <c r="H844" s="2345"/>
      <c r="I844" s="2345"/>
    </row>
    <row r="845" spans="1:9" ht="15.75" customHeight="1">
      <c r="A845" s="2345"/>
      <c r="B845" s="2345"/>
      <c r="C845" s="2345"/>
      <c r="D845" s="2345"/>
      <c r="E845" s="2345"/>
      <c r="F845" s="2345"/>
      <c r="G845" s="2345"/>
      <c r="H845" s="2345"/>
      <c r="I845" s="2345"/>
    </row>
    <row r="846" spans="1:9" ht="15.75" customHeight="1">
      <c r="A846" s="2345"/>
      <c r="B846" s="2345"/>
      <c r="C846" s="2345"/>
      <c r="D846" s="2345"/>
      <c r="E846" s="2345"/>
      <c r="F846" s="2345"/>
      <c r="G846" s="2345"/>
      <c r="H846" s="2345"/>
      <c r="I846" s="2345"/>
    </row>
    <row r="847" spans="1:9" ht="15.75" customHeight="1">
      <c r="A847" s="2345"/>
      <c r="B847" s="2345"/>
      <c r="C847" s="2345"/>
      <c r="D847" s="2345"/>
      <c r="E847" s="2345"/>
      <c r="F847" s="2345"/>
      <c r="G847" s="2345"/>
      <c r="H847" s="2345"/>
      <c r="I847" s="2345"/>
    </row>
    <row r="848" spans="1:9" ht="15.75" customHeight="1">
      <c r="A848" s="2345"/>
      <c r="B848" s="2345"/>
      <c r="C848" s="2345"/>
      <c r="D848" s="2345"/>
      <c r="E848" s="2345"/>
      <c r="F848" s="2345"/>
      <c r="G848" s="2345"/>
      <c r="H848" s="2345"/>
      <c r="I848" s="2345"/>
    </row>
    <row r="849" spans="1:9" ht="15.75" customHeight="1">
      <c r="A849" s="2345"/>
      <c r="B849" s="2345"/>
      <c r="C849" s="2345"/>
      <c r="D849" s="2345"/>
      <c r="E849" s="2345"/>
      <c r="F849" s="2345"/>
      <c r="G849" s="2345"/>
      <c r="H849" s="2345"/>
      <c r="I849" s="2345"/>
    </row>
    <row r="850" spans="1:9" ht="15.75" customHeight="1">
      <c r="A850" s="2345"/>
      <c r="B850" s="2345"/>
      <c r="C850" s="2345"/>
      <c r="D850" s="2345"/>
      <c r="E850" s="2345"/>
      <c r="F850" s="2345"/>
      <c r="G850" s="2345"/>
      <c r="H850" s="2345"/>
      <c r="I850" s="2345"/>
    </row>
    <row r="851" spans="1:9" ht="15.75" customHeight="1">
      <c r="A851" s="2345"/>
      <c r="B851" s="2345"/>
      <c r="C851" s="2345"/>
      <c r="D851" s="2345"/>
      <c r="E851" s="2345"/>
      <c r="F851" s="2345"/>
      <c r="G851" s="2345"/>
      <c r="H851" s="2345"/>
      <c r="I851" s="2345"/>
    </row>
    <row r="852" spans="1:9" ht="15.75" customHeight="1">
      <c r="A852" s="2345"/>
      <c r="B852" s="2345"/>
      <c r="C852" s="2345"/>
      <c r="D852" s="2345"/>
      <c r="E852" s="2345"/>
      <c r="F852" s="2345"/>
      <c r="G852" s="2345"/>
      <c r="H852" s="2345"/>
      <c r="I852" s="2345"/>
    </row>
    <row r="853" spans="1:9" ht="15.75" customHeight="1">
      <c r="A853" s="2345"/>
      <c r="B853" s="2345"/>
      <c r="C853" s="2345"/>
      <c r="D853" s="2345"/>
      <c r="E853" s="2345"/>
      <c r="F853" s="2345"/>
      <c r="G853" s="2345"/>
      <c r="H853" s="2345"/>
      <c r="I853" s="2345"/>
    </row>
    <row r="854" spans="1:9" ht="15.75" customHeight="1">
      <c r="A854" s="2345"/>
      <c r="B854" s="2345"/>
      <c r="C854" s="2345"/>
      <c r="D854" s="2345"/>
      <c r="E854" s="2345"/>
      <c r="F854" s="2345"/>
      <c r="G854" s="2345"/>
      <c r="H854" s="2345"/>
      <c r="I854" s="2345"/>
    </row>
    <row r="855" spans="1:9" ht="15.75" customHeight="1">
      <c r="A855" s="2345"/>
      <c r="B855" s="2345"/>
      <c r="C855" s="2345"/>
      <c r="D855" s="2345"/>
      <c r="E855" s="2345"/>
      <c r="F855" s="2345"/>
      <c r="G855" s="2345"/>
      <c r="H855" s="2345"/>
      <c r="I855" s="2345"/>
    </row>
    <row r="856" spans="1:9" ht="15.75" customHeight="1">
      <c r="A856" s="2345"/>
      <c r="B856" s="2345"/>
      <c r="C856" s="2345"/>
      <c r="D856" s="2345"/>
      <c r="E856" s="2345"/>
      <c r="F856" s="2345"/>
      <c r="G856" s="2345"/>
      <c r="H856" s="2345"/>
      <c r="I856" s="2345"/>
    </row>
    <row r="857" spans="1:9" ht="15.75" customHeight="1">
      <c r="A857" s="2345"/>
      <c r="B857" s="2345"/>
      <c r="C857" s="2345"/>
      <c r="D857" s="2345"/>
      <c r="E857" s="2345"/>
      <c r="F857" s="2345"/>
      <c r="G857" s="2345"/>
      <c r="H857" s="2345"/>
      <c r="I857" s="2345"/>
    </row>
    <row r="858" spans="1:9" ht="15.75" customHeight="1">
      <c r="A858" s="2345"/>
      <c r="B858" s="2345"/>
      <c r="C858" s="2345"/>
      <c r="D858" s="2345"/>
      <c r="E858" s="2345"/>
      <c r="F858" s="2345"/>
      <c r="G858" s="2345"/>
      <c r="H858" s="2345"/>
      <c r="I858" s="2345"/>
    </row>
    <row r="859" spans="1:9" ht="15.75" customHeight="1">
      <c r="A859" s="2345"/>
      <c r="B859" s="2345"/>
      <c r="C859" s="2345"/>
      <c r="D859" s="2345"/>
      <c r="E859" s="2345"/>
      <c r="F859" s="2345"/>
      <c r="G859" s="2345"/>
      <c r="H859" s="2345"/>
      <c r="I859" s="2345"/>
    </row>
    <row r="860" spans="1:9" ht="15.75" customHeight="1">
      <c r="A860" s="2345"/>
      <c r="B860" s="2345"/>
      <c r="C860" s="2345"/>
      <c r="D860" s="2345"/>
      <c r="E860" s="2345"/>
      <c r="F860" s="2345"/>
      <c r="G860" s="2345"/>
      <c r="H860" s="2345"/>
      <c r="I860" s="2345"/>
    </row>
    <row r="861" spans="1:9" ht="15.75" customHeight="1">
      <c r="A861" s="2345"/>
      <c r="B861" s="2345"/>
      <c r="C861" s="2345"/>
      <c r="D861" s="2345"/>
      <c r="E861" s="2345"/>
      <c r="F861" s="2345"/>
      <c r="G861" s="2345"/>
      <c r="H861" s="2345"/>
      <c r="I861" s="2345"/>
    </row>
    <row r="862" spans="1:9" ht="15.75" customHeight="1">
      <c r="A862" s="2345"/>
      <c r="B862" s="2345"/>
      <c r="C862" s="2345"/>
      <c r="D862" s="2345"/>
      <c r="E862" s="2345"/>
      <c r="F862" s="2345"/>
      <c r="G862" s="2345"/>
      <c r="H862" s="2345"/>
      <c r="I862" s="2345"/>
    </row>
    <row r="863" spans="1:9" ht="15.75" customHeight="1">
      <c r="A863" s="2345"/>
      <c r="B863" s="2345"/>
      <c r="C863" s="2345"/>
      <c r="D863" s="2345"/>
      <c r="E863" s="2345"/>
      <c r="F863" s="2345"/>
      <c r="G863" s="2345"/>
      <c r="H863" s="2345"/>
      <c r="I863" s="2345"/>
    </row>
    <row r="864" spans="1:9" ht="15.75" customHeight="1">
      <c r="A864" s="2345"/>
      <c r="B864" s="2345"/>
      <c r="C864" s="2345"/>
      <c r="D864" s="2345"/>
      <c r="E864" s="2345"/>
      <c r="F864" s="2345"/>
      <c r="G864" s="2345"/>
      <c r="H864" s="2345"/>
      <c r="I864" s="2345"/>
    </row>
    <row r="865" spans="1:9" ht="15.75" customHeight="1">
      <c r="A865" s="2345"/>
      <c r="B865" s="2345"/>
      <c r="C865" s="2345"/>
      <c r="D865" s="2345"/>
      <c r="E865" s="2345"/>
      <c r="F865" s="2345"/>
      <c r="G865" s="2345"/>
      <c r="H865" s="2345"/>
      <c r="I865" s="2345"/>
    </row>
    <row r="866" spans="1:9" ht="15.75" customHeight="1">
      <c r="A866" s="2345"/>
      <c r="B866" s="2345"/>
      <c r="C866" s="2345"/>
      <c r="D866" s="2345"/>
      <c r="E866" s="2345"/>
      <c r="F866" s="2345"/>
      <c r="G866" s="2345"/>
      <c r="H866" s="2345"/>
      <c r="I866" s="2345"/>
    </row>
    <row r="867" spans="1:9" ht="15.75" customHeight="1">
      <c r="A867" s="2345"/>
      <c r="B867" s="2345"/>
      <c r="C867" s="2345"/>
      <c r="D867" s="2345"/>
      <c r="E867" s="2345"/>
      <c r="F867" s="2345"/>
      <c r="G867" s="2345"/>
      <c r="H867" s="2345"/>
      <c r="I867" s="2345"/>
    </row>
    <row r="868" spans="1:9" ht="15.75" customHeight="1">
      <c r="A868" s="2345"/>
      <c r="B868" s="2345"/>
      <c r="C868" s="2345"/>
      <c r="D868" s="2345"/>
      <c r="E868" s="2345"/>
      <c r="F868" s="2345"/>
      <c r="G868" s="2345"/>
      <c r="H868" s="2345"/>
      <c r="I868" s="2345"/>
    </row>
    <row r="869" spans="1:9" ht="15.75" customHeight="1">
      <c r="A869" s="2345"/>
      <c r="B869" s="2345"/>
      <c r="C869" s="2345"/>
      <c r="D869" s="2345"/>
      <c r="E869" s="2345"/>
      <c r="F869" s="2345"/>
      <c r="G869" s="2345"/>
      <c r="H869" s="2345"/>
      <c r="I869" s="2345"/>
    </row>
    <row r="870" spans="1:9" ht="15.75" customHeight="1">
      <c r="A870" s="2345"/>
      <c r="B870" s="2345"/>
      <c r="C870" s="2345"/>
      <c r="D870" s="2345"/>
      <c r="E870" s="2345"/>
      <c r="F870" s="2345"/>
      <c r="G870" s="2345"/>
      <c r="H870" s="2345"/>
      <c r="I870" s="2345"/>
    </row>
    <row r="871" spans="1:9" ht="15.75" customHeight="1">
      <c r="A871" s="2345"/>
      <c r="B871" s="2345"/>
      <c r="C871" s="2345"/>
      <c r="D871" s="2345"/>
      <c r="E871" s="2345"/>
      <c r="F871" s="2345"/>
      <c r="G871" s="2345"/>
      <c r="H871" s="2345"/>
      <c r="I871" s="2345"/>
    </row>
    <row r="872" spans="1:9" ht="15.75" customHeight="1">
      <c r="A872" s="2345"/>
      <c r="B872" s="2345"/>
      <c r="C872" s="2345"/>
      <c r="D872" s="2345"/>
      <c r="E872" s="2345"/>
      <c r="F872" s="2345"/>
      <c r="G872" s="2345"/>
      <c r="H872" s="2345"/>
      <c r="I872" s="2345"/>
    </row>
    <row r="873" spans="1:9" ht="15.75" customHeight="1">
      <c r="A873" s="2345"/>
      <c r="B873" s="2345"/>
      <c r="C873" s="2345"/>
      <c r="D873" s="2345"/>
      <c r="E873" s="2345"/>
      <c r="F873" s="2345"/>
      <c r="G873" s="2345"/>
      <c r="H873" s="2345"/>
      <c r="I873" s="2345"/>
    </row>
    <row r="874" spans="1:9" ht="15.75" customHeight="1">
      <c r="A874" s="2345"/>
      <c r="B874" s="2345"/>
      <c r="C874" s="2345"/>
      <c r="D874" s="2345"/>
      <c r="E874" s="2345"/>
      <c r="F874" s="2345"/>
      <c r="G874" s="2345"/>
      <c r="H874" s="2345"/>
      <c r="I874" s="2345"/>
    </row>
    <row r="875" spans="1:9" ht="15.75" customHeight="1">
      <c r="A875" s="2345"/>
      <c r="B875" s="2345"/>
      <c r="C875" s="2345"/>
      <c r="D875" s="2345"/>
      <c r="E875" s="2345"/>
      <c r="F875" s="2345"/>
      <c r="G875" s="2345"/>
      <c r="H875" s="2345"/>
      <c r="I875" s="2345"/>
    </row>
    <row r="876" spans="1:9" ht="15.75" customHeight="1">
      <c r="A876" s="2345"/>
      <c r="B876" s="2345"/>
      <c r="C876" s="2345"/>
      <c r="D876" s="2345"/>
      <c r="E876" s="2345"/>
      <c r="F876" s="2345"/>
      <c r="G876" s="2345"/>
      <c r="H876" s="2345"/>
      <c r="I876" s="2345"/>
    </row>
    <row r="877" spans="1:9" ht="15.75" customHeight="1">
      <c r="A877" s="2345"/>
      <c r="B877" s="2345"/>
      <c r="C877" s="2345"/>
      <c r="D877" s="2345"/>
      <c r="E877" s="2345"/>
      <c r="F877" s="2345"/>
      <c r="G877" s="2345"/>
      <c r="H877" s="2345"/>
      <c r="I877" s="2345"/>
    </row>
    <row r="878" spans="1:9" ht="15.75" customHeight="1">
      <c r="A878" s="2345"/>
      <c r="B878" s="2345"/>
      <c r="C878" s="2345"/>
      <c r="D878" s="2345"/>
      <c r="E878" s="2345"/>
      <c r="F878" s="2345"/>
      <c r="G878" s="2345"/>
      <c r="H878" s="2345"/>
      <c r="I878" s="2345"/>
    </row>
    <row r="879" spans="1:9" ht="15.75" customHeight="1">
      <c r="A879" s="2345"/>
      <c r="B879" s="2345"/>
      <c r="C879" s="2345"/>
      <c r="D879" s="2345"/>
      <c r="E879" s="2345"/>
      <c r="F879" s="2345"/>
      <c r="G879" s="2345"/>
      <c r="H879" s="2345"/>
      <c r="I879" s="2345"/>
    </row>
    <row r="880" spans="1:9" ht="15.75" customHeight="1">
      <c r="A880" s="2345"/>
      <c r="B880" s="2345"/>
      <c r="C880" s="2345"/>
      <c r="D880" s="2345"/>
      <c r="E880" s="2345"/>
      <c r="F880" s="2345"/>
      <c r="G880" s="2345"/>
      <c r="H880" s="2345"/>
      <c r="I880" s="2345"/>
    </row>
    <row r="881" spans="1:9" ht="15.75" customHeight="1">
      <c r="A881" s="2345"/>
      <c r="B881" s="2345"/>
      <c r="C881" s="2345"/>
      <c r="D881" s="2345"/>
      <c r="E881" s="2345"/>
      <c r="F881" s="2345"/>
      <c r="G881" s="2345"/>
      <c r="H881" s="2345"/>
      <c r="I881" s="2345"/>
    </row>
    <row r="882" spans="1:9" ht="15.75" customHeight="1">
      <c r="A882" s="2345"/>
      <c r="B882" s="2345"/>
      <c r="C882" s="2345"/>
      <c r="D882" s="2345"/>
      <c r="E882" s="2345"/>
      <c r="F882" s="2345"/>
      <c r="G882" s="2345"/>
      <c r="H882" s="2345"/>
      <c r="I882" s="2345"/>
    </row>
    <row r="883" spans="1:9" ht="15.75" customHeight="1">
      <c r="A883" s="2345"/>
      <c r="B883" s="2345"/>
      <c r="C883" s="2345"/>
      <c r="D883" s="2345"/>
      <c r="E883" s="2345"/>
      <c r="F883" s="2345"/>
      <c r="G883" s="2345"/>
      <c r="H883" s="2345"/>
      <c r="I883" s="2345"/>
    </row>
    <row r="884" spans="1:9" ht="15.75" customHeight="1">
      <c r="A884" s="2345"/>
      <c r="B884" s="2345"/>
      <c r="C884" s="2345"/>
      <c r="D884" s="2345"/>
      <c r="E884" s="2345"/>
      <c r="F884" s="2345"/>
      <c r="G884" s="2345"/>
      <c r="H884" s="2345"/>
      <c r="I884" s="2345"/>
    </row>
    <row r="885" spans="1:9" ht="15.75" customHeight="1">
      <c r="A885" s="2345"/>
      <c r="B885" s="2345"/>
      <c r="C885" s="2345"/>
      <c r="D885" s="2345"/>
      <c r="E885" s="2345"/>
      <c r="F885" s="2345"/>
      <c r="G885" s="2345"/>
      <c r="H885" s="2345"/>
      <c r="I885" s="2345"/>
    </row>
    <row r="886" spans="1:9" ht="15.75" customHeight="1">
      <c r="A886" s="2345"/>
      <c r="B886" s="2345"/>
      <c r="C886" s="2345"/>
      <c r="D886" s="2345"/>
      <c r="E886" s="2345"/>
      <c r="F886" s="2345"/>
      <c r="G886" s="2345"/>
      <c r="H886" s="2345"/>
      <c r="I886" s="2345"/>
    </row>
    <row r="887" spans="1:9" ht="15.75" customHeight="1">
      <c r="A887" s="2345"/>
      <c r="B887" s="2345"/>
      <c r="C887" s="2345"/>
      <c r="D887" s="2345"/>
      <c r="E887" s="2345"/>
      <c r="F887" s="2345"/>
      <c r="G887" s="2345"/>
      <c r="H887" s="2345"/>
      <c r="I887" s="2345"/>
    </row>
    <row r="888" spans="1:9" ht="15.75" customHeight="1">
      <c r="A888" s="2345"/>
      <c r="B888" s="2345"/>
      <c r="C888" s="2345"/>
      <c r="D888" s="2345"/>
      <c r="E888" s="2345"/>
      <c r="F888" s="2345"/>
      <c r="G888" s="2345"/>
      <c r="H888" s="2345"/>
      <c r="I888" s="2345"/>
    </row>
    <row r="889" spans="1:9" ht="15.75" customHeight="1">
      <c r="A889" s="2345"/>
      <c r="B889" s="2345"/>
      <c r="C889" s="2345"/>
      <c r="D889" s="2345"/>
      <c r="E889" s="2345"/>
      <c r="F889" s="2345"/>
      <c r="G889" s="2345"/>
      <c r="H889" s="2345"/>
      <c r="I889" s="2345"/>
    </row>
    <row r="890" spans="1:9" ht="15.75" customHeight="1">
      <c r="A890" s="2345"/>
      <c r="B890" s="2345"/>
      <c r="C890" s="2345"/>
      <c r="D890" s="2345"/>
      <c r="E890" s="2345"/>
      <c r="F890" s="2345"/>
      <c r="G890" s="2345"/>
      <c r="H890" s="2345"/>
      <c r="I890" s="2345"/>
    </row>
    <row r="891" spans="1:9" ht="15.75" customHeight="1">
      <c r="A891" s="2345"/>
      <c r="B891" s="2345"/>
      <c r="C891" s="2345"/>
      <c r="D891" s="2345"/>
      <c r="E891" s="2345"/>
      <c r="F891" s="2345"/>
      <c r="G891" s="2345"/>
      <c r="H891" s="2345"/>
      <c r="I891" s="2345"/>
    </row>
    <row r="892" spans="1:9" ht="15.75" customHeight="1">
      <c r="A892" s="2345"/>
      <c r="B892" s="2345"/>
      <c r="C892" s="2345"/>
      <c r="D892" s="2345"/>
      <c r="E892" s="2345"/>
      <c r="F892" s="2345"/>
      <c r="G892" s="2345"/>
      <c r="H892" s="2345"/>
      <c r="I892" s="2345"/>
    </row>
    <row r="893" spans="1:9" ht="15.75" customHeight="1">
      <c r="A893" s="2345"/>
      <c r="B893" s="2345"/>
      <c r="C893" s="2345"/>
      <c r="D893" s="2345"/>
      <c r="E893" s="2345"/>
      <c r="F893" s="2345"/>
      <c r="G893" s="2345"/>
      <c r="H893" s="2345"/>
      <c r="I893" s="2345"/>
    </row>
    <row r="894" spans="1:9" ht="15.75" customHeight="1">
      <c r="A894" s="2345"/>
      <c r="B894" s="2345"/>
      <c r="C894" s="2345"/>
      <c r="D894" s="2345"/>
      <c r="E894" s="2345"/>
      <c r="F894" s="2345"/>
      <c r="G894" s="2345"/>
      <c r="H894" s="2345"/>
      <c r="I894" s="2345"/>
    </row>
    <row r="895" spans="1:9" ht="15.75" customHeight="1">
      <c r="A895" s="2345"/>
      <c r="B895" s="2345"/>
      <c r="C895" s="2345"/>
      <c r="D895" s="2345"/>
      <c r="E895" s="2345"/>
      <c r="F895" s="2345"/>
      <c r="G895" s="2345"/>
      <c r="H895" s="2345"/>
      <c r="I895" s="2345"/>
    </row>
    <row r="896" spans="1:9" ht="15.75" customHeight="1">
      <c r="A896" s="2345"/>
      <c r="B896" s="2345"/>
      <c r="C896" s="2345"/>
      <c r="D896" s="2345"/>
      <c r="E896" s="2345"/>
      <c r="F896" s="2345"/>
      <c r="G896" s="2345"/>
      <c r="H896" s="2345"/>
      <c r="I896" s="2345"/>
    </row>
    <row r="897" spans="1:9" ht="15.75" customHeight="1">
      <c r="A897" s="2345"/>
      <c r="B897" s="2345"/>
      <c r="C897" s="2345"/>
      <c r="D897" s="2345"/>
      <c r="E897" s="2345"/>
      <c r="F897" s="2345"/>
      <c r="G897" s="2345"/>
      <c r="H897" s="2345"/>
      <c r="I897" s="2345"/>
    </row>
    <row r="898" spans="1:9" ht="15.75" customHeight="1">
      <c r="A898" s="2345"/>
      <c r="B898" s="2345"/>
      <c r="C898" s="2345"/>
      <c r="D898" s="2345"/>
      <c r="E898" s="2345"/>
      <c r="F898" s="2345"/>
      <c r="G898" s="2345"/>
      <c r="H898" s="2345"/>
      <c r="I898" s="2345"/>
    </row>
    <row r="899" spans="1:9" ht="15.75" customHeight="1">
      <c r="A899" s="2345"/>
      <c r="B899" s="2345"/>
      <c r="C899" s="2345"/>
      <c r="D899" s="2345"/>
      <c r="E899" s="2345"/>
      <c r="F899" s="2345"/>
      <c r="G899" s="2345"/>
      <c r="H899" s="2345"/>
      <c r="I899" s="2345"/>
    </row>
    <row r="900" spans="1:9" ht="15.75" customHeight="1">
      <c r="A900" s="2345"/>
      <c r="B900" s="2345"/>
      <c r="C900" s="2345"/>
      <c r="D900" s="2345"/>
      <c r="E900" s="2345"/>
      <c r="F900" s="2345"/>
      <c r="G900" s="2345"/>
      <c r="H900" s="2345"/>
      <c r="I900" s="2345"/>
    </row>
    <row r="901" spans="1:9" ht="15.75" customHeight="1">
      <c r="A901" s="2345"/>
      <c r="B901" s="2345"/>
      <c r="C901" s="2345"/>
      <c r="D901" s="2345"/>
      <c r="E901" s="2345"/>
      <c r="F901" s="2345"/>
      <c r="G901" s="2345"/>
      <c r="H901" s="2345"/>
      <c r="I901" s="2345"/>
    </row>
    <row r="902" spans="1:9" ht="15.75" customHeight="1">
      <c r="A902" s="2345"/>
      <c r="B902" s="2345"/>
      <c r="C902" s="2345"/>
      <c r="D902" s="2345"/>
      <c r="E902" s="2345"/>
      <c r="F902" s="2345"/>
      <c r="G902" s="2345"/>
      <c r="H902" s="2345"/>
      <c r="I902" s="2345"/>
    </row>
    <row r="903" spans="1:9" ht="15.75" customHeight="1">
      <c r="A903" s="2345"/>
      <c r="B903" s="2345"/>
      <c r="C903" s="2345"/>
      <c r="D903" s="2345"/>
      <c r="E903" s="2345"/>
      <c r="F903" s="2345"/>
      <c r="G903" s="2345"/>
      <c r="H903" s="2345"/>
      <c r="I903" s="2345"/>
    </row>
    <row r="904" spans="1:9" ht="15.75" customHeight="1">
      <c r="A904" s="2345"/>
      <c r="B904" s="2345"/>
      <c r="C904" s="2345"/>
      <c r="D904" s="2345"/>
      <c r="E904" s="2345"/>
      <c r="F904" s="2345"/>
      <c r="G904" s="2345"/>
      <c r="H904" s="2345"/>
      <c r="I904" s="2345"/>
    </row>
    <row r="905" spans="1:9" ht="15.75" customHeight="1">
      <c r="A905" s="2345"/>
      <c r="B905" s="2345"/>
      <c r="C905" s="2345"/>
      <c r="D905" s="2345"/>
      <c r="E905" s="2345"/>
      <c r="F905" s="2345"/>
      <c r="G905" s="2345"/>
      <c r="H905" s="2345"/>
      <c r="I905" s="2345"/>
    </row>
    <row r="906" spans="1:9" ht="15.75" customHeight="1">
      <c r="A906" s="2345"/>
      <c r="B906" s="2345"/>
      <c r="C906" s="2345"/>
      <c r="D906" s="2345"/>
      <c r="E906" s="2345"/>
      <c r="F906" s="2345"/>
      <c r="G906" s="2345"/>
      <c r="H906" s="2345"/>
      <c r="I906" s="2345"/>
    </row>
    <row r="907" spans="1:9" ht="15.75" customHeight="1">
      <c r="A907" s="2345"/>
      <c r="B907" s="2345"/>
      <c r="C907" s="2345"/>
      <c r="D907" s="2345"/>
      <c r="E907" s="2345"/>
      <c r="F907" s="2345"/>
      <c r="G907" s="2345"/>
      <c r="H907" s="2345"/>
      <c r="I907" s="2345"/>
    </row>
    <row r="908" spans="1:9" ht="15.75" customHeight="1">
      <c r="A908" s="2345"/>
      <c r="B908" s="2345"/>
      <c r="C908" s="2345"/>
      <c r="D908" s="2345"/>
      <c r="E908" s="2345"/>
      <c r="F908" s="2345"/>
      <c r="G908" s="2345"/>
      <c r="H908" s="2345"/>
      <c r="I908" s="2345"/>
    </row>
    <row r="909" spans="1:9" ht="15.75" customHeight="1">
      <c r="A909" s="2345"/>
      <c r="B909" s="2345"/>
      <c r="C909" s="2345"/>
      <c r="D909" s="2345"/>
      <c r="E909" s="2345"/>
      <c r="F909" s="2345"/>
      <c r="G909" s="2345"/>
      <c r="H909" s="2345"/>
      <c r="I909" s="2345"/>
    </row>
    <row r="910" spans="1:9" ht="15.75" customHeight="1">
      <c r="A910" s="2345"/>
      <c r="B910" s="2345"/>
      <c r="C910" s="2345"/>
      <c r="D910" s="2345"/>
      <c r="E910" s="2345"/>
      <c r="F910" s="2345"/>
      <c r="G910" s="2345"/>
      <c r="H910" s="2345"/>
      <c r="I910" s="2345"/>
    </row>
    <row r="911" spans="1:9" ht="15.75" customHeight="1">
      <c r="A911" s="2345"/>
      <c r="B911" s="2345"/>
      <c r="C911" s="2345"/>
      <c r="D911" s="2345"/>
      <c r="E911" s="2345"/>
      <c r="F911" s="2345"/>
      <c r="G911" s="2345"/>
      <c r="H911" s="2345"/>
      <c r="I911" s="2345"/>
    </row>
    <row r="912" spans="1:9" ht="15.75" customHeight="1">
      <c r="A912" s="2345"/>
      <c r="B912" s="2345"/>
      <c r="C912" s="2345"/>
      <c r="D912" s="2345"/>
      <c r="E912" s="2345"/>
      <c r="F912" s="2345"/>
      <c r="G912" s="2345"/>
      <c r="H912" s="2345"/>
      <c r="I912" s="2345"/>
    </row>
    <row r="913" spans="1:9" ht="15.75" customHeight="1">
      <c r="A913" s="2345"/>
      <c r="B913" s="2345"/>
      <c r="C913" s="2345"/>
      <c r="D913" s="2345"/>
      <c r="E913" s="2345"/>
      <c r="F913" s="2345"/>
      <c r="G913" s="2345"/>
      <c r="H913" s="2345"/>
      <c r="I913" s="2345"/>
    </row>
    <row r="914" spans="1:9" ht="15.75" customHeight="1">
      <c r="A914" s="2345"/>
      <c r="B914" s="2345"/>
      <c r="C914" s="2345"/>
      <c r="D914" s="2345"/>
      <c r="E914" s="2345"/>
      <c r="F914" s="2345"/>
      <c r="G914" s="2345"/>
      <c r="H914" s="2345"/>
      <c r="I914" s="2345"/>
    </row>
    <row r="915" spans="1:9" ht="15.75" customHeight="1">
      <c r="A915" s="2345"/>
      <c r="B915" s="2345"/>
      <c r="C915" s="2345"/>
      <c r="D915" s="2345"/>
      <c r="E915" s="2345"/>
      <c r="F915" s="2345"/>
      <c r="G915" s="2345"/>
      <c r="H915" s="2345"/>
      <c r="I915" s="2345"/>
    </row>
    <row r="916" spans="1:9" ht="15.75" customHeight="1">
      <c r="A916" s="2345"/>
      <c r="B916" s="2345"/>
      <c r="C916" s="2345"/>
      <c r="D916" s="2345"/>
      <c r="E916" s="2345"/>
      <c r="F916" s="2345"/>
      <c r="G916" s="2345"/>
      <c r="H916" s="2345"/>
      <c r="I916" s="2345"/>
    </row>
    <row r="917" spans="1:9" ht="15.75" customHeight="1">
      <c r="A917" s="2345"/>
      <c r="B917" s="2345"/>
      <c r="C917" s="2345"/>
      <c r="D917" s="2345"/>
      <c r="E917" s="2345"/>
      <c r="F917" s="2345"/>
      <c r="G917" s="2345"/>
      <c r="H917" s="2345"/>
      <c r="I917" s="2345"/>
    </row>
    <row r="918" spans="1:9" ht="15.75" customHeight="1">
      <c r="A918" s="2345"/>
      <c r="B918" s="2345"/>
      <c r="C918" s="2345"/>
      <c r="D918" s="2345"/>
      <c r="E918" s="2345"/>
      <c r="F918" s="2345"/>
      <c r="G918" s="2345"/>
      <c r="H918" s="2345"/>
      <c r="I918" s="2345"/>
    </row>
    <row r="919" spans="1:9" ht="15.75" customHeight="1">
      <c r="A919" s="2345"/>
      <c r="B919" s="2345"/>
      <c r="C919" s="2345"/>
      <c r="D919" s="2345"/>
      <c r="E919" s="2345"/>
      <c r="F919" s="2345"/>
      <c r="G919" s="2345"/>
      <c r="H919" s="2345"/>
      <c r="I919" s="2345"/>
    </row>
    <row r="920" spans="1:9" ht="15.75" customHeight="1">
      <c r="A920" s="2345"/>
      <c r="B920" s="2345"/>
      <c r="C920" s="2345"/>
      <c r="D920" s="2345"/>
      <c r="E920" s="2345"/>
      <c r="F920" s="2345"/>
      <c r="G920" s="2345"/>
      <c r="H920" s="2345"/>
      <c r="I920" s="2345"/>
    </row>
    <row r="921" spans="1:9" ht="15.75" customHeight="1">
      <c r="A921" s="2345"/>
      <c r="B921" s="2345"/>
      <c r="C921" s="2345"/>
      <c r="D921" s="2345"/>
      <c r="E921" s="2345"/>
      <c r="F921" s="2345"/>
      <c r="G921" s="2345"/>
      <c r="H921" s="2345"/>
      <c r="I921" s="2345"/>
    </row>
    <row r="922" spans="1:9" ht="15.75" customHeight="1">
      <c r="A922" s="2345"/>
      <c r="B922" s="2345"/>
      <c r="C922" s="2345"/>
      <c r="D922" s="2345"/>
      <c r="E922" s="2345"/>
      <c r="F922" s="2345"/>
      <c r="G922" s="2345"/>
      <c r="H922" s="2345"/>
      <c r="I922" s="2345"/>
    </row>
    <row r="923" spans="1:9" ht="15.75" customHeight="1">
      <c r="A923" s="2345"/>
      <c r="B923" s="2345"/>
      <c r="C923" s="2345"/>
      <c r="D923" s="2345"/>
      <c r="E923" s="2345"/>
      <c r="F923" s="2345"/>
      <c r="G923" s="2345"/>
      <c r="H923" s="2345"/>
      <c r="I923" s="2345"/>
    </row>
    <row r="924" spans="1:9" ht="15.75" customHeight="1">
      <c r="A924" s="2345"/>
      <c r="B924" s="2345"/>
      <c r="C924" s="2345"/>
      <c r="D924" s="2345"/>
      <c r="E924" s="2345"/>
      <c r="F924" s="2345"/>
      <c r="G924" s="2345"/>
      <c r="H924" s="2345"/>
      <c r="I924" s="2345"/>
    </row>
    <row r="925" spans="1:9" ht="15.75" customHeight="1">
      <c r="A925" s="2345"/>
      <c r="B925" s="2345"/>
      <c r="C925" s="2345"/>
      <c r="D925" s="2345"/>
      <c r="E925" s="2345"/>
      <c r="F925" s="2345"/>
      <c r="G925" s="2345"/>
      <c r="H925" s="2345"/>
      <c r="I925" s="2345"/>
    </row>
    <row r="926" spans="1:9" ht="15.75" customHeight="1">
      <c r="A926" s="2345"/>
      <c r="B926" s="2345"/>
      <c r="C926" s="2345"/>
      <c r="D926" s="2345"/>
      <c r="E926" s="2345"/>
      <c r="F926" s="2345"/>
      <c r="G926" s="2345"/>
      <c r="H926" s="2345"/>
      <c r="I926" s="2345"/>
    </row>
    <row r="927" spans="1:9" ht="15.75" customHeight="1">
      <c r="A927" s="2345"/>
      <c r="B927" s="2345"/>
      <c r="C927" s="2345"/>
      <c r="D927" s="2345"/>
      <c r="E927" s="2345"/>
      <c r="F927" s="2345"/>
      <c r="G927" s="2345"/>
      <c r="H927" s="2345"/>
      <c r="I927" s="2345"/>
    </row>
    <row r="928" spans="1:9" ht="15.75" customHeight="1">
      <c r="A928" s="2345"/>
      <c r="B928" s="2345"/>
      <c r="C928" s="2345"/>
      <c r="D928" s="2345"/>
      <c r="E928" s="2345"/>
      <c r="F928" s="2345"/>
      <c r="G928" s="2345"/>
      <c r="H928" s="2345"/>
      <c r="I928" s="2345"/>
    </row>
    <row r="929" spans="1:9" ht="15.75" customHeight="1">
      <c r="A929" s="2345"/>
      <c r="B929" s="2345"/>
      <c r="C929" s="2345"/>
      <c r="D929" s="2345"/>
      <c r="E929" s="2345"/>
      <c r="F929" s="2345"/>
      <c r="G929" s="2345"/>
      <c r="H929" s="2345"/>
      <c r="I929" s="2345"/>
    </row>
    <row r="930" spans="1:9" ht="15.75" customHeight="1">
      <c r="A930" s="2345"/>
      <c r="B930" s="2345"/>
      <c r="C930" s="2345"/>
      <c r="D930" s="2345"/>
      <c r="E930" s="2345"/>
      <c r="F930" s="2345"/>
      <c r="G930" s="2345"/>
      <c r="H930" s="2345"/>
      <c r="I930" s="2345"/>
    </row>
    <row r="931" spans="1:9" ht="15.75" customHeight="1">
      <c r="A931" s="2345"/>
      <c r="B931" s="2345"/>
      <c r="C931" s="2345"/>
      <c r="D931" s="2345"/>
      <c r="E931" s="2345"/>
      <c r="F931" s="2345"/>
      <c r="G931" s="2345"/>
      <c r="H931" s="2345"/>
      <c r="I931" s="2345"/>
    </row>
    <row r="932" spans="1:9" ht="15.75" customHeight="1">
      <c r="A932" s="2345"/>
      <c r="B932" s="2345"/>
      <c r="C932" s="2345"/>
      <c r="D932" s="2345"/>
      <c r="E932" s="2345"/>
      <c r="F932" s="2345"/>
      <c r="G932" s="2345"/>
      <c r="H932" s="2345"/>
      <c r="I932" s="2345"/>
    </row>
    <row r="933" spans="1:9" ht="15.75" customHeight="1">
      <c r="A933" s="2345"/>
      <c r="B933" s="2345"/>
      <c r="C933" s="2345"/>
      <c r="D933" s="2345"/>
      <c r="E933" s="2345"/>
      <c r="F933" s="2345"/>
      <c r="G933" s="2345"/>
      <c r="H933" s="2345"/>
      <c r="I933" s="2345"/>
    </row>
    <row r="934" spans="1:9" ht="15.75" customHeight="1">
      <c r="A934" s="2345"/>
      <c r="B934" s="2345"/>
      <c r="C934" s="2345"/>
      <c r="D934" s="2345"/>
      <c r="E934" s="2345"/>
      <c r="F934" s="2345"/>
      <c r="G934" s="2345"/>
      <c r="H934" s="2345"/>
      <c r="I934" s="2345"/>
    </row>
    <row r="935" spans="1:9" ht="15.75" customHeight="1">
      <c r="A935" s="2345"/>
      <c r="B935" s="2345"/>
      <c r="C935" s="2345"/>
      <c r="D935" s="2345"/>
      <c r="E935" s="2345"/>
      <c r="F935" s="2345"/>
      <c r="G935" s="2345"/>
      <c r="H935" s="2345"/>
      <c r="I935" s="2345"/>
    </row>
    <row r="936" spans="1:9" ht="15.75" customHeight="1">
      <c r="A936" s="2345"/>
      <c r="B936" s="2345"/>
      <c r="C936" s="2345"/>
      <c r="D936" s="2345"/>
      <c r="E936" s="2345"/>
      <c r="F936" s="2345"/>
      <c r="G936" s="2345"/>
      <c r="H936" s="2345"/>
      <c r="I936" s="2345"/>
    </row>
    <row r="937" spans="1:9" ht="15.75" customHeight="1">
      <c r="A937" s="2345"/>
      <c r="B937" s="2345"/>
      <c r="C937" s="2345"/>
      <c r="D937" s="2345"/>
      <c r="E937" s="2345"/>
      <c r="F937" s="2345"/>
      <c r="G937" s="2345"/>
      <c r="H937" s="2345"/>
      <c r="I937" s="2345"/>
    </row>
    <row r="938" spans="1:9" ht="15.75" customHeight="1">
      <c r="A938" s="2345"/>
      <c r="B938" s="2345"/>
      <c r="C938" s="2345"/>
      <c r="D938" s="2345"/>
      <c r="E938" s="2345"/>
      <c r="F938" s="2345"/>
      <c r="G938" s="2345"/>
      <c r="H938" s="2345"/>
      <c r="I938" s="2345"/>
    </row>
    <row r="939" spans="1:9" ht="15.75" customHeight="1">
      <c r="A939" s="2345"/>
      <c r="B939" s="2345"/>
      <c r="C939" s="2345"/>
      <c r="D939" s="2345"/>
      <c r="E939" s="2345"/>
      <c r="F939" s="2345"/>
      <c r="G939" s="2345"/>
      <c r="H939" s="2345"/>
      <c r="I939" s="2345"/>
    </row>
    <row r="940" spans="1:9" ht="15.75" customHeight="1">
      <c r="A940" s="2345"/>
      <c r="B940" s="2345"/>
      <c r="C940" s="2345"/>
      <c r="D940" s="2345"/>
      <c r="E940" s="2345"/>
      <c r="F940" s="2345"/>
      <c r="G940" s="2345"/>
      <c r="H940" s="2345"/>
      <c r="I940" s="2345"/>
    </row>
    <row r="941" spans="1:9" ht="15.75" customHeight="1">
      <c r="A941" s="2345"/>
      <c r="B941" s="2345"/>
      <c r="C941" s="2345"/>
      <c r="D941" s="2345"/>
      <c r="E941" s="2345"/>
      <c r="F941" s="2345"/>
      <c r="G941" s="2345"/>
      <c r="H941" s="2345"/>
      <c r="I941" s="2345"/>
    </row>
    <row r="942" spans="1:9" ht="15.75" customHeight="1">
      <c r="A942" s="2345"/>
      <c r="B942" s="2345"/>
      <c r="C942" s="2345"/>
      <c r="D942" s="2345"/>
      <c r="E942" s="2345"/>
      <c r="F942" s="2345"/>
      <c r="G942" s="2345"/>
      <c r="H942" s="2345"/>
      <c r="I942" s="2345"/>
    </row>
    <row r="943" spans="1:9" ht="15.75" customHeight="1">
      <c r="A943" s="2345"/>
      <c r="B943" s="2345"/>
      <c r="C943" s="2345"/>
      <c r="D943" s="2345"/>
      <c r="E943" s="2345"/>
      <c r="F943" s="2345"/>
      <c r="G943" s="2345"/>
      <c r="H943" s="2345"/>
      <c r="I943" s="2345"/>
    </row>
    <row r="944" spans="1:9" ht="15.75" customHeight="1">
      <c r="A944" s="2345"/>
      <c r="B944" s="2345"/>
      <c r="C944" s="2345"/>
      <c r="D944" s="2345"/>
      <c r="E944" s="2345"/>
      <c r="F944" s="2345"/>
      <c r="G944" s="2345"/>
      <c r="H944" s="2345"/>
      <c r="I944" s="2345"/>
    </row>
    <row r="945" spans="1:9" ht="15.75" customHeight="1">
      <c r="A945" s="2345"/>
      <c r="B945" s="2345"/>
      <c r="C945" s="2345"/>
      <c r="D945" s="2345"/>
      <c r="E945" s="2345"/>
      <c r="F945" s="2345"/>
      <c r="G945" s="2345"/>
      <c r="H945" s="2345"/>
      <c r="I945" s="2345"/>
    </row>
    <row r="946" spans="1:9" ht="15.75" customHeight="1">
      <c r="A946" s="2345"/>
      <c r="B946" s="2345"/>
      <c r="C946" s="2345"/>
      <c r="D946" s="2345"/>
      <c r="E946" s="2345"/>
      <c r="F946" s="2345"/>
      <c r="G946" s="2345"/>
      <c r="H946" s="2345"/>
      <c r="I946" s="2345"/>
    </row>
    <row r="947" spans="1:9" ht="15.75" customHeight="1">
      <c r="A947" s="2345"/>
      <c r="B947" s="2345"/>
      <c r="C947" s="2345"/>
      <c r="D947" s="2345"/>
      <c r="E947" s="2345"/>
      <c r="F947" s="2345"/>
      <c r="G947" s="2345"/>
      <c r="H947" s="2345"/>
      <c r="I947" s="2345"/>
    </row>
    <row r="948" spans="1:9" ht="15.75" customHeight="1">
      <c r="A948" s="2345"/>
      <c r="B948" s="2345"/>
      <c r="C948" s="2345"/>
      <c r="D948" s="2345"/>
      <c r="E948" s="2345"/>
      <c r="F948" s="2345"/>
      <c r="G948" s="2345"/>
      <c r="H948" s="2345"/>
      <c r="I948" s="2345"/>
    </row>
    <row r="949" spans="1:9" ht="15.75" customHeight="1">
      <c r="A949" s="2345"/>
      <c r="B949" s="2345"/>
      <c r="C949" s="2345"/>
      <c r="D949" s="2345"/>
      <c r="E949" s="2345"/>
      <c r="F949" s="2345"/>
      <c r="G949" s="2345"/>
      <c r="H949" s="2345"/>
      <c r="I949" s="2345"/>
    </row>
    <row r="950" spans="1:9" ht="15.75" customHeight="1">
      <c r="A950" s="2345"/>
      <c r="B950" s="2345"/>
      <c r="C950" s="2345"/>
      <c r="D950" s="2345"/>
      <c r="E950" s="2345"/>
      <c r="F950" s="2345"/>
      <c r="G950" s="2345"/>
      <c r="H950" s="2345"/>
      <c r="I950" s="2345"/>
    </row>
    <row r="951" spans="1:9" ht="15.75" customHeight="1">
      <c r="A951" s="2345"/>
      <c r="B951" s="2345"/>
      <c r="C951" s="2345"/>
      <c r="D951" s="2345"/>
      <c r="E951" s="2345"/>
      <c r="F951" s="2345"/>
      <c r="G951" s="2345"/>
      <c r="H951" s="2345"/>
      <c r="I951" s="2345"/>
    </row>
    <row r="952" spans="1:9" ht="15.75" customHeight="1">
      <c r="A952" s="2345"/>
      <c r="B952" s="2345"/>
      <c r="C952" s="2345"/>
      <c r="D952" s="2345"/>
      <c r="E952" s="2345"/>
      <c r="F952" s="2345"/>
      <c r="G952" s="2345"/>
      <c r="H952" s="2345"/>
      <c r="I952" s="2345"/>
    </row>
    <row r="953" spans="1:9" ht="15.75" customHeight="1">
      <c r="A953" s="2345"/>
      <c r="B953" s="2345"/>
      <c r="C953" s="2345"/>
      <c r="D953" s="2345"/>
      <c r="E953" s="2345"/>
      <c r="F953" s="2345"/>
      <c r="G953" s="2345"/>
      <c r="H953" s="2345"/>
      <c r="I953" s="2345"/>
    </row>
    <row r="954" spans="1:9" ht="15.75" customHeight="1">
      <c r="A954" s="2345"/>
      <c r="B954" s="2345"/>
      <c r="C954" s="2345"/>
      <c r="D954" s="2345"/>
      <c r="E954" s="2345"/>
      <c r="F954" s="2345"/>
      <c r="G954" s="2345"/>
      <c r="H954" s="2345"/>
      <c r="I954" s="2345"/>
    </row>
    <row r="955" spans="1:9" ht="15.75" customHeight="1">
      <c r="A955" s="2345"/>
      <c r="B955" s="2345"/>
      <c r="C955" s="2345"/>
      <c r="D955" s="2345"/>
      <c r="E955" s="2345"/>
      <c r="F955" s="2345"/>
      <c r="G955" s="2345"/>
      <c r="H955" s="2345"/>
      <c r="I955" s="2345"/>
    </row>
    <row r="956" spans="1:9" ht="15.75" customHeight="1">
      <c r="A956" s="2345"/>
      <c r="B956" s="2345"/>
      <c r="C956" s="2345"/>
      <c r="D956" s="2345"/>
      <c r="E956" s="2345"/>
      <c r="F956" s="2345"/>
      <c r="G956" s="2345"/>
      <c r="H956" s="2345"/>
      <c r="I956" s="2345"/>
    </row>
    <row r="957" spans="1:9" ht="15.75" customHeight="1">
      <c r="A957" s="2345"/>
      <c r="B957" s="2345"/>
      <c r="C957" s="2345"/>
      <c r="D957" s="2345"/>
      <c r="E957" s="2345"/>
      <c r="F957" s="2345"/>
      <c r="G957" s="2345"/>
      <c r="H957" s="2345"/>
      <c r="I957" s="2345"/>
    </row>
    <row r="958" spans="1:9" ht="15.75" customHeight="1">
      <c r="A958" s="2345"/>
      <c r="B958" s="2345"/>
      <c r="C958" s="2345"/>
      <c r="D958" s="2345"/>
      <c r="E958" s="2345"/>
      <c r="F958" s="2345"/>
      <c r="G958" s="2345"/>
      <c r="H958" s="2345"/>
      <c r="I958" s="2345"/>
    </row>
    <row r="959" spans="1:9" ht="15.75" customHeight="1">
      <c r="A959" s="2345"/>
      <c r="B959" s="2345"/>
      <c r="C959" s="2345"/>
      <c r="D959" s="2345"/>
      <c r="E959" s="2345"/>
      <c r="F959" s="2345"/>
      <c r="G959" s="2345"/>
      <c r="H959" s="2345"/>
      <c r="I959" s="2345"/>
    </row>
    <row r="960" spans="1:9" ht="15.75" customHeight="1">
      <c r="A960" s="2345"/>
      <c r="B960" s="2345"/>
      <c r="C960" s="2345"/>
      <c r="D960" s="2345"/>
      <c r="E960" s="2345"/>
      <c r="F960" s="2345"/>
      <c r="G960" s="2345"/>
      <c r="H960" s="2345"/>
      <c r="I960" s="2345"/>
    </row>
    <row r="961" spans="1:9" ht="15.75" customHeight="1">
      <c r="A961" s="2345"/>
      <c r="B961" s="2345"/>
      <c r="C961" s="2345"/>
      <c r="D961" s="2345"/>
      <c r="E961" s="2345"/>
      <c r="F961" s="2345"/>
      <c r="G961" s="2345"/>
      <c r="H961" s="2345"/>
      <c r="I961" s="2345"/>
    </row>
    <row r="962" spans="1:9" ht="15.75" customHeight="1">
      <c r="A962" s="2345"/>
      <c r="B962" s="2345"/>
      <c r="C962" s="2345"/>
      <c r="D962" s="2345"/>
      <c r="E962" s="2345"/>
      <c r="F962" s="2345"/>
      <c r="G962" s="2345"/>
      <c r="H962" s="2345"/>
      <c r="I962" s="2345"/>
    </row>
    <row r="963" spans="1:9" ht="15.75" customHeight="1">
      <c r="A963" s="2345"/>
      <c r="B963" s="2345"/>
      <c r="C963" s="2345"/>
      <c r="D963" s="2345"/>
      <c r="E963" s="2345"/>
      <c r="F963" s="2345"/>
      <c r="G963" s="2345"/>
      <c r="H963" s="2345"/>
      <c r="I963" s="2345"/>
    </row>
    <row r="964" spans="1:9" ht="15.75" customHeight="1">
      <c r="A964" s="2345"/>
      <c r="B964" s="2345"/>
      <c r="C964" s="2345"/>
      <c r="D964" s="2345"/>
      <c r="E964" s="2345"/>
      <c r="F964" s="2345"/>
      <c r="G964" s="2345"/>
      <c r="H964" s="2345"/>
      <c r="I964" s="2345"/>
    </row>
    <row r="965" spans="1:9" ht="15.75" customHeight="1">
      <c r="A965" s="2345"/>
      <c r="B965" s="2345"/>
      <c r="C965" s="2345"/>
      <c r="D965" s="2345"/>
      <c r="E965" s="2345"/>
      <c r="F965" s="2345"/>
      <c r="G965" s="2345"/>
      <c r="H965" s="2345"/>
      <c r="I965" s="2345"/>
    </row>
    <row r="966" spans="1:9" ht="15.75" customHeight="1">
      <c r="A966" s="2345"/>
      <c r="B966" s="2345"/>
      <c r="C966" s="2345"/>
      <c r="D966" s="2345"/>
      <c r="E966" s="2345"/>
      <c r="F966" s="2345"/>
      <c r="G966" s="2345"/>
      <c r="H966" s="2345"/>
      <c r="I966" s="2345"/>
    </row>
    <row r="967" spans="1:9" ht="15.75" customHeight="1">
      <c r="A967" s="2345"/>
      <c r="B967" s="2345"/>
      <c r="C967" s="2345"/>
      <c r="D967" s="2345"/>
      <c r="E967" s="2345"/>
      <c r="F967" s="2345"/>
      <c r="G967" s="2345"/>
      <c r="H967" s="2345"/>
      <c r="I967" s="2345"/>
    </row>
    <row r="968" spans="1:9" ht="15.75" customHeight="1">
      <c r="A968" s="2345"/>
      <c r="B968" s="2345"/>
      <c r="C968" s="2345"/>
      <c r="D968" s="2345"/>
      <c r="E968" s="2345"/>
      <c r="F968" s="2345"/>
      <c r="G968" s="2345"/>
      <c r="H968" s="2345"/>
      <c r="I968" s="2345"/>
    </row>
    <row r="969" spans="1:9" ht="15.75" customHeight="1">
      <c r="A969" s="2345"/>
      <c r="B969" s="2345"/>
      <c r="C969" s="2345"/>
      <c r="D969" s="2345"/>
      <c r="E969" s="2345"/>
      <c r="F969" s="2345"/>
      <c r="G969" s="2345"/>
      <c r="H969" s="2345"/>
      <c r="I969" s="2345"/>
    </row>
    <row r="970" spans="1:9" ht="15.75" customHeight="1">
      <c r="A970" s="2345"/>
      <c r="B970" s="2345"/>
      <c r="C970" s="2345"/>
      <c r="D970" s="2345"/>
      <c r="E970" s="2345"/>
      <c r="F970" s="2345"/>
      <c r="G970" s="2345"/>
      <c r="H970" s="2345"/>
      <c r="I970" s="2345"/>
    </row>
    <row r="971" spans="1:9" ht="15.75" customHeight="1">
      <c r="A971" s="2345"/>
      <c r="B971" s="2345"/>
      <c r="C971" s="2345"/>
      <c r="D971" s="2345"/>
      <c r="E971" s="2345"/>
      <c r="F971" s="2345"/>
      <c r="G971" s="2345"/>
      <c r="H971" s="2345"/>
      <c r="I971" s="2345"/>
    </row>
    <row r="972" spans="1:9" ht="15.75" customHeight="1">
      <c r="A972" s="2345"/>
      <c r="B972" s="2345"/>
      <c r="C972" s="2345"/>
      <c r="D972" s="2345"/>
      <c r="E972" s="2345"/>
      <c r="F972" s="2345"/>
      <c r="G972" s="2345"/>
      <c r="H972" s="2345"/>
      <c r="I972" s="2345"/>
    </row>
    <row r="973" spans="1:9" ht="15.75" customHeight="1">
      <c r="A973" s="2345"/>
      <c r="B973" s="2345"/>
      <c r="C973" s="2345"/>
      <c r="D973" s="2345"/>
      <c r="E973" s="2345"/>
      <c r="F973" s="2345"/>
      <c r="G973" s="2345"/>
      <c r="H973" s="2345"/>
      <c r="I973" s="2345"/>
    </row>
    <row r="974" spans="1:9" ht="15.75" customHeight="1">
      <c r="A974" s="2345"/>
      <c r="B974" s="2345"/>
      <c r="C974" s="2345"/>
      <c r="D974" s="2345"/>
      <c r="E974" s="2345"/>
      <c r="F974" s="2345"/>
      <c r="G974" s="2345"/>
      <c r="H974" s="2345"/>
      <c r="I974" s="2345"/>
    </row>
    <row r="975" spans="1:9" ht="15.75" customHeight="1">
      <c r="A975" s="2345"/>
      <c r="B975" s="2345"/>
      <c r="C975" s="2345"/>
      <c r="D975" s="2345"/>
      <c r="E975" s="2345"/>
      <c r="F975" s="2345"/>
      <c r="G975" s="2345"/>
      <c r="H975" s="2345"/>
      <c r="I975" s="2345"/>
    </row>
    <row r="976" spans="1:9" ht="15.75" customHeight="1">
      <c r="A976" s="2345"/>
      <c r="B976" s="2345"/>
      <c r="C976" s="2345"/>
      <c r="D976" s="2345"/>
      <c r="E976" s="2345"/>
      <c r="F976" s="2345"/>
      <c r="G976" s="2345"/>
      <c r="H976" s="2345"/>
      <c r="I976" s="2345"/>
    </row>
    <row r="977" spans="1:9" ht="15.75" customHeight="1">
      <c r="A977" s="2345"/>
      <c r="B977" s="2345"/>
      <c r="C977" s="2345"/>
      <c r="D977" s="2345"/>
      <c r="E977" s="2345"/>
      <c r="F977" s="2345"/>
      <c r="G977" s="2345"/>
      <c r="H977" s="2345"/>
      <c r="I977" s="2345"/>
    </row>
    <row r="978" spans="1:9" ht="15.75" customHeight="1">
      <c r="A978" s="2345"/>
      <c r="B978" s="2345"/>
      <c r="C978" s="2345"/>
      <c r="D978" s="2345"/>
      <c r="E978" s="2345"/>
      <c r="F978" s="2345"/>
      <c r="G978" s="2345"/>
      <c r="H978" s="2345"/>
      <c r="I978" s="2345"/>
    </row>
    <row r="979" spans="1:9" ht="15.75" customHeight="1">
      <c r="A979" s="2345"/>
      <c r="B979" s="2345"/>
      <c r="C979" s="2345"/>
      <c r="D979" s="2345"/>
      <c r="E979" s="2345"/>
      <c r="F979" s="2345"/>
      <c r="G979" s="2345"/>
      <c r="H979" s="2345"/>
      <c r="I979" s="2345"/>
    </row>
    <row r="980" spans="1:9" ht="15.75" customHeight="1">
      <c r="A980" s="2345"/>
      <c r="B980" s="2345"/>
      <c r="C980" s="2345"/>
      <c r="D980" s="2345"/>
      <c r="E980" s="2345"/>
      <c r="F980" s="2345"/>
      <c r="G980" s="2345"/>
      <c r="H980" s="2345"/>
      <c r="I980" s="2345"/>
    </row>
    <row r="981" spans="1:9" ht="15.75" customHeight="1">
      <c r="A981" s="2345"/>
      <c r="B981" s="2345"/>
      <c r="C981" s="2345"/>
      <c r="D981" s="2345"/>
      <c r="E981" s="2345"/>
      <c r="F981" s="2345"/>
      <c r="G981" s="2345"/>
      <c r="H981" s="2345"/>
      <c r="I981" s="2345"/>
    </row>
    <row r="982" spans="1:9" ht="15.75" customHeight="1">
      <c r="A982" s="2345"/>
      <c r="B982" s="2345"/>
      <c r="C982" s="2345"/>
      <c r="D982" s="2345"/>
      <c r="E982" s="2345"/>
      <c r="F982" s="2345"/>
      <c r="G982" s="2345"/>
      <c r="H982" s="2345"/>
      <c r="I982" s="2345"/>
    </row>
    <row r="983" spans="1:9" ht="15.75" customHeight="1">
      <c r="A983" s="2345"/>
      <c r="B983" s="2345"/>
      <c r="C983" s="2345"/>
      <c r="D983" s="2345"/>
      <c r="E983" s="2345"/>
      <c r="F983" s="2345"/>
      <c r="G983" s="2345"/>
      <c r="H983" s="2345"/>
      <c r="I983" s="2345"/>
    </row>
    <row r="984" spans="1:9" ht="15.75" customHeight="1">
      <c r="A984" s="2345"/>
      <c r="B984" s="2345"/>
      <c r="C984" s="2345"/>
      <c r="D984" s="2345"/>
      <c r="E984" s="2345"/>
      <c r="F984" s="2345"/>
      <c r="G984" s="2345"/>
      <c r="H984" s="2345"/>
      <c r="I984" s="2345"/>
    </row>
    <row r="985" spans="1:9" ht="15.75" customHeight="1">
      <c r="A985" s="2345"/>
      <c r="B985" s="2345"/>
      <c r="C985" s="2345"/>
      <c r="D985" s="2345"/>
      <c r="E985" s="2345"/>
      <c r="F985" s="2345"/>
      <c r="G985" s="2345"/>
      <c r="H985" s="2345"/>
      <c r="I985" s="2345"/>
    </row>
    <row r="986" spans="1:9" ht="15.75" customHeight="1">
      <c r="A986" s="2345"/>
      <c r="B986" s="2345"/>
      <c r="C986" s="2345"/>
      <c r="D986" s="2345"/>
      <c r="E986" s="2345"/>
      <c r="F986" s="2345"/>
      <c r="G986" s="2345"/>
      <c r="H986" s="2345"/>
      <c r="I986" s="2345"/>
    </row>
    <row r="987" spans="1:9" ht="15.75" customHeight="1">
      <c r="A987" s="2345"/>
      <c r="B987" s="2345"/>
      <c r="C987" s="2345"/>
      <c r="D987" s="2345"/>
      <c r="E987" s="2345"/>
      <c r="F987" s="2345"/>
      <c r="G987" s="2345"/>
      <c r="H987" s="2345"/>
      <c r="I987" s="2345"/>
    </row>
    <row r="988" spans="1:9" ht="15.75" customHeight="1">
      <c r="A988" s="2345"/>
      <c r="B988" s="2345"/>
      <c r="C988" s="2345"/>
      <c r="D988" s="2345"/>
      <c r="E988" s="2345"/>
      <c r="F988" s="2345"/>
      <c r="G988" s="2345"/>
      <c r="H988" s="2345"/>
      <c r="I988" s="2345"/>
    </row>
    <row r="989" spans="1:9" ht="15.75" customHeight="1">
      <c r="A989" s="2345"/>
      <c r="B989" s="2345"/>
      <c r="C989" s="2345"/>
      <c r="D989" s="2345"/>
      <c r="E989" s="2345"/>
      <c r="F989" s="2345"/>
      <c r="G989" s="2345"/>
      <c r="H989" s="2345"/>
      <c r="I989" s="2345"/>
    </row>
    <row r="990" spans="1:9" ht="15.75" customHeight="1">
      <c r="A990" s="2345"/>
      <c r="B990" s="2345"/>
      <c r="C990" s="2345"/>
      <c r="D990" s="2345"/>
      <c r="E990" s="2345"/>
      <c r="F990" s="2345"/>
      <c r="G990" s="2345"/>
      <c r="H990" s="2345"/>
      <c r="I990" s="2345"/>
    </row>
    <row r="991" spans="1:9" ht="15.75" customHeight="1">
      <c r="A991" s="2345"/>
      <c r="B991" s="2345"/>
      <c r="C991" s="2345"/>
      <c r="D991" s="2345"/>
      <c r="E991" s="2345"/>
      <c r="F991" s="2345"/>
      <c r="G991" s="2345"/>
      <c r="H991" s="2345"/>
      <c r="I991" s="2345"/>
    </row>
    <row r="992" spans="1:9" ht="15.75" customHeight="1">
      <c r="A992" s="2345"/>
      <c r="B992" s="2345"/>
      <c r="C992" s="2345"/>
      <c r="D992" s="2345"/>
      <c r="E992" s="2345"/>
      <c r="F992" s="2345"/>
      <c r="G992" s="2345"/>
      <c r="H992" s="2345"/>
      <c r="I992" s="2345"/>
    </row>
    <row r="993" spans="1:9" ht="15.75" customHeight="1">
      <c r="A993" s="2345"/>
      <c r="B993" s="2345"/>
      <c r="C993" s="2345"/>
      <c r="D993" s="2345"/>
      <c r="E993" s="2345"/>
      <c r="F993" s="2345"/>
      <c r="G993" s="2345"/>
      <c r="H993" s="2345"/>
      <c r="I993" s="2345"/>
    </row>
    <row r="994" spans="1:9" ht="15.75" customHeight="1">
      <c r="A994" s="2345"/>
      <c r="B994" s="2345"/>
      <c r="C994" s="2345"/>
      <c r="D994" s="2345"/>
      <c r="E994" s="2345"/>
      <c r="F994" s="2345"/>
      <c r="G994" s="2345"/>
      <c r="H994" s="2345"/>
      <c r="I994" s="2345"/>
    </row>
    <row r="995" spans="1:9" ht="15.75" customHeight="1">
      <c r="A995" s="2345"/>
      <c r="B995" s="2345"/>
      <c r="C995" s="2345"/>
      <c r="D995" s="2345"/>
      <c r="E995" s="2345"/>
      <c r="F995" s="2345"/>
      <c r="G995" s="2345"/>
      <c r="H995" s="2345"/>
      <c r="I995" s="2345"/>
    </row>
    <row r="996" spans="1:9" ht="15.75" customHeight="1">
      <c r="A996" s="2345"/>
      <c r="B996" s="2345"/>
      <c r="C996" s="2345"/>
      <c r="D996" s="2345"/>
      <c r="E996" s="2345"/>
      <c r="F996" s="2345"/>
      <c r="G996" s="2345"/>
      <c r="H996" s="2345"/>
      <c r="I996" s="2345"/>
    </row>
    <row r="997" spans="1:9" ht="15.75" customHeight="1">
      <c r="A997" s="2345"/>
      <c r="B997" s="2345"/>
      <c r="C997" s="2345"/>
      <c r="D997" s="2345"/>
      <c r="E997" s="2345"/>
      <c r="F997" s="2345"/>
      <c r="G997" s="2345"/>
      <c r="H997" s="2345"/>
      <c r="I997" s="2345"/>
    </row>
    <row r="998" spans="1:9" ht="15.75" customHeight="1">
      <c r="A998" s="2345"/>
      <c r="B998" s="2345"/>
      <c r="C998" s="2345"/>
      <c r="D998" s="2345"/>
      <c r="E998" s="2345"/>
      <c r="F998" s="2345"/>
      <c r="G998" s="2345"/>
      <c r="H998" s="2345"/>
    </row>
    <row r="999" spans="1:9" ht="15.75" customHeight="1">
      <c r="A999" s="2345"/>
      <c r="B999" s="2345"/>
      <c r="C999" s="2345"/>
      <c r="D999" s="2345"/>
      <c r="E999" s="2345"/>
      <c r="F999" s="2345"/>
      <c r="G999" s="2345"/>
      <c r="H999" s="2345"/>
    </row>
    <row r="1000" spans="1:9" ht="15.75" customHeight="1">
      <c r="A1000" s="2345"/>
      <c r="B1000" s="2345"/>
      <c r="C1000" s="2345"/>
      <c r="D1000" s="2345"/>
      <c r="E1000" s="2345"/>
      <c r="F1000" s="2345"/>
      <c r="G1000" s="2345"/>
      <c r="H1000" s="2345"/>
    </row>
  </sheetData>
  <mergeCells count="9">
    <mergeCell ref="B24:H24"/>
    <mergeCell ref="B1:H1"/>
    <mergeCell ref="B2:H2"/>
    <mergeCell ref="B3:H3"/>
    <mergeCell ref="B4:H4"/>
    <mergeCell ref="B5:B6"/>
    <mergeCell ref="C5:C6"/>
    <mergeCell ref="G5:H5"/>
    <mergeCell ref="D5:F5"/>
  </mergeCells>
  <printOptions horizontalCentered="1"/>
  <pageMargins left="0.39370078740157483" right="0.39370078740157483" top="0.69" bottom="0.39370078740157483" header="0" footer="0"/>
  <pageSetup scale="7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zoomScale="80" zoomScaleNormal="80" workbookViewId="0"/>
  </sheetViews>
  <sheetFormatPr defaultColWidth="16.5546875" defaultRowHeight="15" customHeight="1"/>
  <cols>
    <col min="1" max="1" width="7.44140625" style="2360" customWidth="1"/>
    <col min="2" max="2" width="5.88671875" style="2343" customWidth="1"/>
    <col min="3" max="3" width="65.5546875" style="2343" customWidth="1"/>
    <col min="4" max="6" width="15" style="2343" customWidth="1"/>
    <col min="7" max="7" width="22.77734375" style="2343" customWidth="1"/>
    <col min="8" max="8" width="20.109375" style="2343" customWidth="1"/>
    <col min="9" max="9" width="16.5546875" style="2343" customWidth="1"/>
    <col min="10" max="16384" width="16.5546875" style="2343"/>
  </cols>
  <sheetData>
    <row r="1" spans="1:9" ht="15.75" customHeight="1">
      <c r="A1" s="2365"/>
      <c r="B1" s="3623" t="s">
        <v>1776</v>
      </c>
      <c r="C1" s="3624"/>
      <c r="D1" s="3624"/>
      <c r="E1" s="3624"/>
      <c r="F1" s="3624"/>
      <c r="G1" s="3624"/>
      <c r="H1" s="3624"/>
    </row>
    <row r="2" spans="1:9" ht="15.75" customHeight="1">
      <c r="A2" s="2365"/>
      <c r="B2" s="3623" t="s">
        <v>1775</v>
      </c>
      <c r="C2" s="3624"/>
      <c r="D2" s="3624"/>
      <c r="E2" s="3624"/>
      <c r="F2" s="3624"/>
      <c r="G2" s="3624"/>
      <c r="H2" s="3624"/>
    </row>
    <row r="3" spans="1:9" ht="4.5" customHeight="1">
      <c r="A3" s="2365"/>
      <c r="B3" s="3623"/>
      <c r="C3" s="3624"/>
      <c r="D3" s="3624"/>
      <c r="E3" s="3624"/>
      <c r="F3" s="3624"/>
      <c r="G3" s="2345"/>
      <c r="H3" s="2346"/>
    </row>
    <row r="4" spans="1:9" ht="21" customHeight="1" thickBot="1">
      <c r="A4" s="2365"/>
      <c r="B4" s="3625" t="s">
        <v>77</v>
      </c>
      <c r="C4" s="3626"/>
      <c r="D4" s="3626"/>
      <c r="E4" s="3626"/>
      <c r="F4" s="3626"/>
      <c r="G4" s="3626"/>
      <c r="H4" s="3626"/>
    </row>
    <row r="5" spans="1:9" ht="26.25" customHeight="1" thickTop="1">
      <c r="A5" s="2365"/>
      <c r="B5" s="3627" t="s">
        <v>78</v>
      </c>
      <c r="C5" s="3658" t="s">
        <v>56</v>
      </c>
      <c r="D5" s="2400" t="s">
        <v>1673</v>
      </c>
      <c r="E5" s="2400" t="s">
        <v>494</v>
      </c>
      <c r="F5" s="3631" t="s">
        <v>181</v>
      </c>
      <c r="G5" s="3655"/>
      <c r="H5" s="3640"/>
    </row>
    <row r="6" spans="1:9" ht="15.6">
      <c r="A6" s="2365"/>
      <c r="B6" s="3628"/>
      <c r="C6" s="3646"/>
      <c r="D6" s="2398" t="s">
        <v>57</v>
      </c>
      <c r="E6" s="2398" t="s">
        <v>57</v>
      </c>
      <c r="F6" s="2485" t="s">
        <v>57</v>
      </c>
      <c r="G6" s="2484" t="s">
        <v>1774</v>
      </c>
      <c r="H6" s="2483" t="s">
        <v>726</v>
      </c>
    </row>
    <row r="7" spans="1:9" s="2383" customFormat="1" ht="21" customHeight="1">
      <c r="A7" s="2479"/>
      <c r="B7" s="2482">
        <v>1</v>
      </c>
      <c r="C7" s="2476" t="s">
        <v>1773</v>
      </c>
      <c r="D7" s="2481">
        <v>334346.38694538001</v>
      </c>
      <c r="E7" s="2481">
        <v>309877.02759627003</v>
      </c>
      <c r="F7" s="2481">
        <v>300650.65542669001</v>
      </c>
      <c r="G7" s="2480">
        <v>18.873407797013098</v>
      </c>
      <c r="H7" s="2393">
        <v>-2.9774301893720212</v>
      </c>
      <c r="I7" s="2456"/>
    </row>
    <row r="8" spans="1:9" ht="21" customHeight="1">
      <c r="A8" s="2365"/>
      <c r="B8" s="2477">
        <v>2</v>
      </c>
      <c r="C8" s="2476" t="s">
        <v>1772</v>
      </c>
      <c r="D8" s="2475">
        <v>91571.299935240007</v>
      </c>
      <c r="E8" s="2475">
        <v>72946.849808330007</v>
      </c>
      <c r="F8" s="2475">
        <v>78851.877071380004</v>
      </c>
      <c r="G8" s="2474">
        <v>4.9499430806695246</v>
      </c>
      <c r="H8" s="2384">
        <v>8.0949722689405146</v>
      </c>
      <c r="I8" s="2456"/>
    </row>
    <row r="9" spans="1:9" s="2383" customFormat="1" ht="21" customHeight="1">
      <c r="A9" s="2479"/>
      <c r="B9" s="2477">
        <v>3</v>
      </c>
      <c r="C9" s="2476" t="s">
        <v>1771</v>
      </c>
      <c r="D9" s="2475">
        <v>123916.91272121001</v>
      </c>
      <c r="E9" s="2475">
        <v>61799.770132329999</v>
      </c>
      <c r="F9" s="2475">
        <v>78010.481890850002</v>
      </c>
      <c r="G9" s="2474">
        <v>4.8971243221737319</v>
      </c>
      <c r="H9" s="2384">
        <v>26.231022742978638</v>
      </c>
      <c r="I9" s="2456"/>
    </row>
    <row r="10" spans="1:9" s="2390" customFormat="1" ht="21" customHeight="1">
      <c r="A10" s="2478"/>
      <c r="B10" s="2477">
        <v>4</v>
      </c>
      <c r="C10" s="2476" t="s">
        <v>1770</v>
      </c>
      <c r="D10" s="2475">
        <v>76089.696823410006</v>
      </c>
      <c r="E10" s="2475">
        <v>47658.354179430004</v>
      </c>
      <c r="F10" s="2475">
        <v>45904.019891210002</v>
      </c>
      <c r="G10" s="2474">
        <v>2.8816344527818925</v>
      </c>
      <c r="H10" s="2384">
        <v>-3.6810635164090444</v>
      </c>
      <c r="I10" s="2456"/>
    </row>
    <row r="11" spans="1:9" s="2390" customFormat="1" ht="21" customHeight="1">
      <c r="A11" s="2478"/>
      <c r="B11" s="2477">
        <v>5</v>
      </c>
      <c r="C11" s="2476" t="s">
        <v>1769</v>
      </c>
      <c r="D11" s="2475">
        <v>23981.702577779997</v>
      </c>
      <c r="E11" s="2475">
        <v>43601.810777279999</v>
      </c>
      <c r="F11" s="2475">
        <v>39026.721258339996</v>
      </c>
      <c r="G11" s="2474">
        <v>2.4499105922242497</v>
      </c>
      <c r="H11" s="2384">
        <v>-10.492888798379873</v>
      </c>
      <c r="I11" s="2456"/>
    </row>
    <row r="12" spans="1:9" s="2390" customFormat="1" ht="21" customHeight="1">
      <c r="A12" s="2478"/>
      <c r="B12" s="2477">
        <v>6</v>
      </c>
      <c r="C12" s="2476" t="s">
        <v>1768</v>
      </c>
      <c r="D12" s="2475">
        <v>33671.032693089997</v>
      </c>
      <c r="E12" s="2475">
        <v>31821.371830960001</v>
      </c>
      <c r="F12" s="2475">
        <v>38677.010964010005</v>
      </c>
      <c r="G12" s="2474">
        <v>2.427957455330747</v>
      </c>
      <c r="H12" s="2384">
        <v>21.544134456139119</v>
      </c>
      <c r="I12" s="2456"/>
    </row>
    <row r="13" spans="1:9" s="2390" customFormat="1" ht="21" customHeight="1">
      <c r="A13" s="2478"/>
      <c r="B13" s="2477">
        <v>7</v>
      </c>
      <c r="C13" s="2476" t="s">
        <v>1767</v>
      </c>
      <c r="D13" s="2475">
        <v>53717.820763620002</v>
      </c>
      <c r="E13" s="2475">
        <v>36402.172560079998</v>
      </c>
      <c r="F13" s="2475">
        <v>37137.10011503</v>
      </c>
      <c r="G13" s="2474">
        <v>2.3312892296034593</v>
      </c>
      <c r="H13" s="2384">
        <v>2.0189112442040136</v>
      </c>
      <c r="I13" s="2456"/>
    </row>
    <row r="14" spans="1:9" s="2360" customFormat="1" ht="21" customHeight="1">
      <c r="A14" s="2365"/>
      <c r="B14" s="2477">
        <v>8</v>
      </c>
      <c r="C14" s="2476" t="s">
        <v>1766</v>
      </c>
      <c r="D14" s="2475">
        <v>21362.983686130003</v>
      </c>
      <c r="E14" s="2475">
        <v>40691.166442150003</v>
      </c>
      <c r="F14" s="2475">
        <v>36431.74838451</v>
      </c>
      <c r="G14" s="2474">
        <v>2.2870106271452686</v>
      </c>
      <c r="H14" s="2384">
        <v>-10.467672544348295</v>
      </c>
      <c r="I14" s="2456"/>
    </row>
    <row r="15" spans="1:9" ht="21" customHeight="1">
      <c r="A15" s="2365"/>
      <c r="B15" s="2477">
        <v>9</v>
      </c>
      <c r="C15" s="2476" t="s">
        <v>1698</v>
      </c>
      <c r="D15" s="2475">
        <v>30909.54085718</v>
      </c>
      <c r="E15" s="2475">
        <v>24480.2155422</v>
      </c>
      <c r="F15" s="2475">
        <v>33263.46578051</v>
      </c>
      <c r="G15" s="2474">
        <v>2.088121023806103</v>
      </c>
      <c r="H15" s="2384">
        <v>35.878974280962005</v>
      </c>
      <c r="I15" s="2456"/>
    </row>
    <row r="16" spans="1:9" ht="21" customHeight="1">
      <c r="A16" s="2365"/>
      <c r="B16" s="2477">
        <v>10</v>
      </c>
      <c r="C16" s="2476" t="s">
        <v>790</v>
      </c>
      <c r="D16" s="2475">
        <v>28731.026261040002</v>
      </c>
      <c r="E16" s="2475">
        <v>26002.644706570001</v>
      </c>
      <c r="F16" s="2475">
        <v>30924.352737339999</v>
      </c>
      <c r="G16" s="2474">
        <v>1.9412827131281991</v>
      </c>
      <c r="H16" s="2384">
        <v>18.927720954193727</v>
      </c>
      <c r="I16" s="2456"/>
    </row>
    <row r="17" spans="1:9" ht="21" customHeight="1">
      <c r="A17" s="2365"/>
      <c r="B17" s="2477">
        <v>11</v>
      </c>
      <c r="C17" s="2476" t="s">
        <v>1765</v>
      </c>
      <c r="D17" s="2475">
        <v>42691.24578908</v>
      </c>
      <c r="E17" s="2475">
        <v>43886.406904349999</v>
      </c>
      <c r="F17" s="2475">
        <v>25934.73704167</v>
      </c>
      <c r="G17" s="2474">
        <v>1.6280585438972772</v>
      </c>
      <c r="H17" s="2384">
        <v>-40.904852160272519</v>
      </c>
      <c r="I17" s="2456"/>
    </row>
    <row r="18" spans="1:9" s="2390" customFormat="1" ht="21" customHeight="1">
      <c r="A18" s="2478"/>
      <c r="B18" s="2477">
        <v>12</v>
      </c>
      <c r="C18" s="2476" t="s">
        <v>1764</v>
      </c>
      <c r="D18" s="2475">
        <v>39558.688703730004</v>
      </c>
      <c r="E18" s="2475">
        <v>31181.147397470002</v>
      </c>
      <c r="F18" s="2475">
        <v>25536.351891080001</v>
      </c>
      <c r="G18" s="2474">
        <v>1.6030498327182228</v>
      </c>
      <c r="H18" s="2384">
        <v>-18.103232169217776</v>
      </c>
      <c r="I18" s="2456"/>
    </row>
    <row r="19" spans="1:9" ht="21" customHeight="1">
      <c r="A19" s="2365"/>
      <c r="B19" s="2477">
        <v>13</v>
      </c>
      <c r="C19" s="2476" t="s">
        <v>1763</v>
      </c>
      <c r="D19" s="2475">
        <v>47355.962568399998</v>
      </c>
      <c r="E19" s="2475">
        <v>36404.309184980004</v>
      </c>
      <c r="F19" s="2475">
        <v>22098.288755720001</v>
      </c>
      <c r="G19" s="2474">
        <v>1.3872247000790263</v>
      </c>
      <c r="H19" s="2384">
        <v>-39.29760171129</v>
      </c>
      <c r="I19" s="2456"/>
    </row>
    <row r="20" spans="1:9" ht="21" customHeight="1">
      <c r="A20" s="2365"/>
      <c r="B20" s="2477">
        <v>14</v>
      </c>
      <c r="C20" s="2476" t="s">
        <v>1762</v>
      </c>
      <c r="D20" s="2475">
        <v>20969.885921929999</v>
      </c>
      <c r="E20" s="2475">
        <v>18273.871902319999</v>
      </c>
      <c r="F20" s="2475">
        <v>21182.924769549998</v>
      </c>
      <c r="G20" s="2474">
        <v>1.3297625343333126</v>
      </c>
      <c r="H20" s="2384">
        <v>15.919192619822798</v>
      </c>
      <c r="I20" s="2456"/>
    </row>
    <row r="21" spans="1:9" ht="21" customHeight="1">
      <c r="A21" s="2365"/>
      <c r="B21" s="2477">
        <v>15</v>
      </c>
      <c r="C21" s="2476" t="s">
        <v>1761</v>
      </c>
      <c r="D21" s="2475">
        <v>37250.415841820002</v>
      </c>
      <c r="E21" s="2475">
        <v>37065.34753015</v>
      </c>
      <c r="F21" s="2475">
        <v>20711.81247728</v>
      </c>
      <c r="G21" s="2474">
        <v>1.3001883616192094</v>
      </c>
      <c r="H21" s="2384">
        <v>-44.120819424578642</v>
      </c>
      <c r="I21" s="2456"/>
    </row>
    <row r="22" spans="1:9" ht="21" customHeight="1">
      <c r="A22" s="2365"/>
      <c r="B22" s="2477">
        <v>16</v>
      </c>
      <c r="C22" s="2476" t="s">
        <v>1717</v>
      </c>
      <c r="D22" s="2475">
        <v>23152.34829898</v>
      </c>
      <c r="E22" s="2475">
        <v>22933.931346540001</v>
      </c>
      <c r="F22" s="2475">
        <v>20150.394599840001</v>
      </c>
      <c r="G22" s="2474">
        <v>1.2649452369021827</v>
      </c>
      <c r="H22" s="2384">
        <v>-12.137198392372206</v>
      </c>
      <c r="I22" s="2456"/>
    </row>
    <row r="23" spans="1:9" ht="21" customHeight="1">
      <c r="A23" s="2365"/>
      <c r="B23" s="2477">
        <v>17</v>
      </c>
      <c r="C23" s="2476" t="s">
        <v>1760</v>
      </c>
      <c r="D23" s="2475">
        <v>18881.603532959998</v>
      </c>
      <c r="E23" s="2475">
        <v>18711.666951560001</v>
      </c>
      <c r="F23" s="2475">
        <v>18238.836705729998</v>
      </c>
      <c r="G23" s="2474">
        <v>1.1449467901602806</v>
      </c>
      <c r="H23" s="2384">
        <v>-2.5269274354553506</v>
      </c>
      <c r="I23" s="2456"/>
    </row>
    <row r="24" spans="1:9" ht="21" customHeight="1">
      <c r="A24" s="2365"/>
      <c r="B24" s="2477">
        <v>18</v>
      </c>
      <c r="C24" s="2476" t="s">
        <v>1759</v>
      </c>
      <c r="D24" s="2475">
        <v>17903.041924150002</v>
      </c>
      <c r="E24" s="2475">
        <v>16094.9048705</v>
      </c>
      <c r="F24" s="2475">
        <v>15701.190619430001</v>
      </c>
      <c r="G24" s="2474">
        <v>0.98564552616249579</v>
      </c>
      <c r="H24" s="2384">
        <v>-2.4462042754389346</v>
      </c>
      <c r="I24" s="2456"/>
    </row>
    <row r="25" spans="1:9" ht="21" customHeight="1">
      <c r="A25" s="2365"/>
      <c r="B25" s="2477">
        <v>19</v>
      </c>
      <c r="C25" s="2476" t="s">
        <v>1758</v>
      </c>
      <c r="D25" s="2475">
        <v>51330.341172349996</v>
      </c>
      <c r="E25" s="2475">
        <v>21135.657514709997</v>
      </c>
      <c r="F25" s="2475">
        <v>13851.90398641</v>
      </c>
      <c r="G25" s="2474">
        <v>0.86955617086400949</v>
      </c>
      <c r="H25" s="2384">
        <v>-34.461920681817681</v>
      </c>
      <c r="I25" s="2456"/>
    </row>
    <row r="26" spans="1:9" ht="21" customHeight="1">
      <c r="A26" s="2459"/>
      <c r="B26" s="2477">
        <v>20</v>
      </c>
      <c r="C26" s="2476" t="s">
        <v>1757</v>
      </c>
      <c r="D26" s="2475">
        <v>56256.698296919996</v>
      </c>
      <c r="E26" s="2475">
        <v>35670.897703300005</v>
      </c>
      <c r="F26" s="2475">
        <v>13444.64781377</v>
      </c>
      <c r="G26" s="2474">
        <v>0.84399057941975697</v>
      </c>
      <c r="H26" s="2384">
        <v>-62.309196910045237</v>
      </c>
      <c r="I26" s="2456"/>
    </row>
    <row r="27" spans="1:9" ht="21" customHeight="1">
      <c r="A27" s="2459"/>
      <c r="B27" s="2473" t="s">
        <v>1687</v>
      </c>
      <c r="C27" s="2472" t="s">
        <v>1686</v>
      </c>
      <c r="D27" s="2469">
        <v>1173648.6353143998</v>
      </c>
      <c r="E27" s="2469">
        <v>976639.52488148003</v>
      </c>
      <c r="F27" s="2469">
        <v>915728.52218035003</v>
      </c>
      <c r="G27" s="2468">
        <v>57.485049570032047</v>
      </c>
      <c r="H27" s="2374">
        <v>-6.2367947588975454</v>
      </c>
      <c r="I27" s="2456"/>
    </row>
    <row r="28" spans="1:9" ht="21" customHeight="1">
      <c r="A28" s="2459"/>
      <c r="B28" s="2471" t="s">
        <v>1685</v>
      </c>
      <c r="C28" s="2470" t="s">
        <v>1684</v>
      </c>
      <c r="D28" s="2469">
        <v>746799.71751120035</v>
      </c>
      <c r="E28" s="2469">
        <v>635092.24737782008</v>
      </c>
      <c r="F28" s="2469">
        <v>677257.00889195013</v>
      </c>
      <c r="G28" s="2468">
        <v>42.514950429967953</v>
      </c>
      <c r="H28" s="2374">
        <v>6.6391554436730393</v>
      </c>
      <c r="I28" s="2456"/>
    </row>
    <row r="29" spans="1:9" ht="21" customHeight="1">
      <c r="A29" s="2459"/>
      <c r="B29" s="2467" t="s">
        <v>1683</v>
      </c>
      <c r="C29" s="2466" t="s">
        <v>1756</v>
      </c>
      <c r="D29" s="2465">
        <v>1920448.3528256002</v>
      </c>
      <c r="E29" s="2465">
        <v>1611731.7722593001</v>
      </c>
      <c r="F29" s="2465">
        <v>1592985.5310723002</v>
      </c>
      <c r="G29" s="2464">
        <v>100</v>
      </c>
      <c r="H29" s="2374">
        <v>-1.1631117230332833</v>
      </c>
      <c r="I29" s="2456"/>
    </row>
    <row r="30" spans="1:9" s="2360" customFormat="1" ht="21" customHeight="1">
      <c r="A30" s="2459"/>
      <c r="B30" s="3656" t="s">
        <v>1681</v>
      </c>
      <c r="C30" s="2463" t="s">
        <v>1755</v>
      </c>
      <c r="D30" s="2462"/>
      <c r="E30" s="2462"/>
      <c r="F30" s="2461"/>
      <c r="G30" s="2461"/>
      <c r="H30" s="2460"/>
      <c r="I30" s="2456"/>
    </row>
    <row r="31" spans="1:9" s="2360" customFormat="1" ht="21" customHeight="1" thickBot="1">
      <c r="A31" s="2459"/>
      <c r="B31" s="3657"/>
      <c r="C31" s="2458" t="s">
        <v>769</v>
      </c>
      <c r="D31" s="2363">
        <v>14431.144485099499</v>
      </c>
      <c r="E31" s="2363">
        <v>19092.070044542401</v>
      </c>
      <c r="F31" s="2363">
        <v>17848.364942717199</v>
      </c>
      <c r="G31" s="2362" t="s">
        <v>62</v>
      </c>
      <c r="H31" s="2457" t="s">
        <v>62</v>
      </c>
      <c r="I31" s="2456"/>
    </row>
    <row r="32" spans="1:9" ht="21" customHeight="1" thickTop="1">
      <c r="A32" s="2365"/>
      <c r="B32" s="3621" t="s">
        <v>1754</v>
      </c>
      <c r="C32" s="3622"/>
      <c r="D32" s="3622"/>
      <c r="E32" s="3622"/>
      <c r="F32" s="3622"/>
      <c r="G32" s="2359"/>
      <c r="H32" s="2359"/>
      <c r="I32" s="2456"/>
    </row>
    <row r="33" spans="1:9" ht="17.25" customHeight="1">
      <c r="A33" s="2365"/>
      <c r="B33" s="2357" t="s">
        <v>1753</v>
      </c>
      <c r="C33" s="2357"/>
      <c r="D33" s="2357"/>
      <c r="E33" s="2455"/>
      <c r="F33" s="2355"/>
      <c r="G33" s="2344"/>
      <c r="H33" s="2355"/>
      <c r="I33" s="2456"/>
    </row>
    <row r="34" spans="1:9" ht="17.25" customHeight="1">
      <c r="A34" s="2365"/>
      <c r="B34" s="2357"/>
      <c r="C34" s="2357"/>
      <c r="D34" s="2357"/>
      <c r="E34" s="2455"/>
      <c r="F34" s="2355"/>
      <c r="G34" s="2344"/>
      <c r="H34" s="2355"/>
    </row>
    <row r="35" spans="1:9" ht="16.5" customHeight="1">
      <c r="A35" s="2365"/>
      <c r="B35" s="3621" t="s">
        <v>1752</v>
      </c>
      <c r="C35" s="3622"/>
      <c r="D35" s="2357"/>
      <c r="E35" s="2455"/>
      <c r="F35" s="2355"/>
      <c r="G35" s="2344"/>
      <c r="H35" s="2355"/>
    </row>
    <row r="36" spans="1:9" ht="16.5" customHeight="1">
      <c r="A36" s="2365"/>
      <c r="B36" s="3621" t="s">
        <v>1676</v>
      </c>
      <c r="C36" s="3622"/>
      <c r="D36" s="2454"/>
      <c r="E36" s="2454"/>
      <c r="F36" s="2454"/>
      <c r="G36" s="2454"/>
      <c r="H36" s="2454"/>
    </row>
    <row r="37" spans="1:9" ht="21" customHeight="1">
      <c r="A37" s="2365"/>
      <c r="B37" s="2347"/>
      <c r="C37" s="2346"/>
      <c r="D37" s="2439"/>
      <c r="E37" s="2439"/>
      <c r="F37" s="2439"/>
      <c r="G37" s="2453"/>
      <c r="H37" s="2346"/>
    </row>
    <row r="38" spans="1:9" ht="21" customHeight="1">
      <c r="A38" s="2365"/>
      <c r="B38" s="2347"/>
      <c r="C38" s="2346"/>
      <c r="D38" s="2452"/>
      <c r="E38" s="2452"/>
      <c r="F38" s="2452"/>
      <c r="G38" s="2452"/>
      <c r="H38" s="2452"/>
    </row>
    <row r="39" spans="1:9" ht="21" customHeight="1">
      <c r="A39" s="2365"/>
      <c r="B39" s="2347"/>
      <c r="C39" s="2346"/>
      <c r="D39" s="2346"/>
      <c r="E39" s="2348"/>
      <c r="F39" s="2347"/>
      <c r="G39" s="2347"/>
      <c r="H39" s="2346"/>
    </row>
    <row r="40" spans="1:9" ht="21" customHeight="1">
      <c r="A40" s="2365"/>
      <c r="B40" s="2347"/>
      <c r="C40" s="2346"/>
      <c r="D40" s="2346"/>
      <c r="E40" s="2348"/>
      <c r="F40" s="2347"/>
      <c r="G40" s="2347"/>
      <c r="H40" s="2346"/>
    </row>
    <row r="41" spans="1:9" ht="21" customHeight="1">
      <c r="A41" s="2365"/>
      <c r="B41" s="2347"/>
      <c r="C41" s="2346"/>
      <c r="D41" s="2346"/>
      <c r="E41" s="2348"/>
      <c r="F41" s="2347"/>
      <c r="G41" s="2347"/>
      <c r="H41" s="2346"/>
    </row>
    <row r="42" spans="1:9" ht="21" customHeight="1">
      <c r="A42" s="2365"/>
      <c r="B42" s="2347"/>
      <c r="C42" s="2346"/>
      <c r="D42" s="2346"/>
      <c r="E42" s="2348"/>
      <c r="F42" s="2347"/>
      <c r="G42" s="2347"/>
      <c r="H42" s="2346"/>
    </row>
    <row r="43" spans="1:9" ht="21" customHeight="1">
      <c r="A43" s="2365"/>
      <c r="B43" s="2347"/>
      <c r="C43" s="2346"/>
      <c r="D43" s="2346"/>
      <c r="E43" s="2348"/>
      <c r="F43" s="2347"/>
      <c r="G43" s="2347"/>
      <c r="H43" s="2346"/>
    </row>
    <row r="44" spans="1:9" ht="21" customHeight="1">
      <c r="A44" s="2365"/>
      <c r="B44" s="2347"/>
      <c r="C44" s="2346"/>
      <c r="D44" s="2346"/>
      <c r="E44" s="2348"/>
      <c r="F44" s="2347"/>
      <c r="G44" s="2347"/>
      <c r="H44" s="2346"/>
    </row>
    <row r="45" spans="1:9" ht="21" customHeight="1">
      <c r="A45" s="2365"/>
      <c r="B45" s="2347"/>
      <c r="C45" s="2346"/>
      <c r="D45" s="2346"/>
      <c r="E45" s="2348"/>
      <c r="F45" s="2347"/>
      <c r="G45" s="2347"/>
      <c r="H45" s="2346"/>
    </row>
    <row r="46" spans="1:9" ht="21" customHeight="1">
      <c r="A46" s="2365"/>
      <c r="B46" s="2347"/>
      <c r="C46" s="2346"/>
      <c r="D46" s="2346"/>
      <c r="E46" s="2348"/>
      <c r="F46" s="2347"/>
      <c r="G46" s="2347"/>
      <c r="H46" s="2346"/>
    </row>
    <row r="47" spans="1:9" ht="21" customHeight="1">
      <c r="A47" s="2365"/>
      <c r="B47" s="2347"/>
      <c r="C47" s="2346"/>
      <c r="D47" s="2346"/>
      <c r="E47" s="2348"/>
      <c r="F47" s="2347"/>
      <c r="G47" s="2347"/>
      <c r="H47" s="2346"/>
    </row>
    <row r="48" spans="1:9" ht="21" customHeight="1">
      <c r="A48" s="2365"/>
      <c r="B48" s="2347"/>
      <c r="C48" s="2346"/>
      <c r="D48" s="2346"/>
      <c r="E48" s="2348"/>
      <c r="F48" s="2347"/>
      <c r="G48" s="2347"/>
      <c r="H48" s="2346"/>
    </row>
    <row r="49" spans="1:8" ht="21" customHeight="1">
      <c r="A49" s="2365"/>
      <c r="B49" s="2347"/>
      <c r="C49" s="2346"/>
      <c r="D49" s="2346"/>
      <c r="E49" s="2348"/>
      <c r="F49" s="2347"/>
      <c r="G49" s="2347"/>
      <c r="H49" s="2346"/>
    </row>
    <row r="50" spans="1:8" ht="21" customHeight="1">
      <c r="A50" s="2365"/>
      <c r="B50" s="2347"/>
      <c r="C50" s="2346"/>
      <c r="D50" s="2346"/>
      <c r="E50" s="2348"/>
      <c r="F50" s="2347"/>
      <c r="G50" s="2347"/>
      <c r="H50" s="2346"/>
    </row>
    <row r="51" spans="1:8" ht="21" customHeight="1">
      <c r="A51" s="2365"/>
      <c r="B51" s="2347"/>
      <c r="C51" s="2346"/>
      <c r="D51" s="2346"/>
      <c r="E51" s="2348"/>
      <c r="F51" s="2347"/>
      <c r="G51" s="2347"/>
      <c r="H51" s="2346"/>
    </row>
    <row r="52" spans="1:8" ht="21" customHeight="1">
      <c r="A52" s="2365"/>
      <c r="B52" s="2347"/>
      <c r="C52" s="2346"/>
      <c r="D52" s="2346"/>
      <c r="E52" s="2348"/>
      <c r="F52" s="2347"/>
      <c r="G52" s="2347"/>
      <c r="H52" s="2346"/>
    </row>
    <row r="53" spans="1:8" ht="21" customHeight="1">
      <c r="A53" s="2365"/>
      <c r="B53" s="2347"/>
      <c r="C53" s="2346"/>
      <c r="D53" s="2346"/>
      <c r="E53" s="2348"/>
      <c r="F53" s="2347"/>
      <c r="G53" s="2347"/>
      <c r="H53" s="2346"/>
    </row>
    <row r="54" spans="1:8" ht="21" customHeight="1">
      <c r="A54" s="2365"/>
      <c r="B54" s="2347"/>
      <c r="C54" s="2346"/>
      <c r="D54" s="2346"/>
      <c r="E54" s="2348"/>
      <c r="F54" s="2347"/>
      <c r="G54" s="2347"/>
      <c r="H54" s="2346"/>
    </row>
    <row r="55" spans="1:8" ht="21" customHeight="1">
      <c r="A55" s="2365"/>
      <c r="B55" s="2347"/>
      <c r="C55" s="2346"/>
      <c r="D55" s="2346"/>
      <c r="E55" s="2348"/>
      <c r="F55" s="2347"/>
      <c r="G55" s="2347"/>
      <c r="H55" s="2346"/>
    </row>
    <row r="56" spans="1:8" ht="21" customHeight="1">
      <c r="A56" s="2365"/>
      <c r="B56" s="2347"/>
      <c r="C56" s="2346"/>
      <c r="D56" s="2346"/>
      <c r="E56" s="2348"/>
      <c r="F56" s="2347"/>
      <c r="G56" s="2347"/>
      <c r="H56" s="2346"/>
    </row>
    <row r="57" spans="1:8" ht="21" customHeight="1">
      <c r="A57" s="2365"/>
      <c r="B57" s="2347"/>
      <c r="C57" s="2346"/>
      <c r="D57" s="2346"/>
      <c r="E57" s="2348"/>
      <c r="F57" s="2347"/>
      <c r="G57" s="2347"/>
      <c r="H57" s="2346"/>
    </row>
    <row r="58" spans="1:8" ht="21" customHeight="1">
      <c r="A58" s="2365"/>
      <c r="B58" s="2347"/>
      <c r="C58" s="2346"/>
      <c r="D58" s="2346"/>
      <c r="E58" s="2348"/>
      <c r="F58" s="2347"/>
      <c r="G58" s="2347"/>
      <c r="H58" s="2346"/>
    </row>
    <row r="59" spans="1:8" ht="21" customHeight="1">
      <c r="A59" s="2365"/>
      <c r="B59" s="2347"/>
      <c r="C59" s="2346"/>
      <c r="D59" s="2346"/>
      <c r="E59" s="2348"/>
      <c r="F59" s="2347"/>
      <c r="G59" s="2347"/>
      <c r="H59" s="2346"/>
    </row>
    <row r="60" spans="1:8" ht="21" customHeight="1">
      <c r="A60" s="2365"/>
      <c r="B60" s="2347"/>
      <c r="C60" s="2346"/>
      <c r="D60" s="2346"/>
      <c r="E60" s="2348"/>
      <c r="F60" s="2347"/>
      <c r="G60" s="2347"/>
      <c r="H60" s="2346"/>
    </row>
    <row r="61" spans="1:8" ht="21" customHeight="1">
      <c r="A61" s="2365"/>
      <c r="B61" s="2347"/>
      <c r="C61" s="2346"/>
      <c r="D61" s="2346"/>
      <c r="E61" s="2348"/>
      <c r="F61" s="2347"/>
      <c r="G61" s="2347"/>
      <c r="H61" s="2346"/>
    </row>
    <row r="62" spans="1:8" ht="21" customHeight="1">
      <c r="A62" s="2365"/>
      <c r="B62" s="2347"/>
      <c r="C62" s="2346"/>
      <c r="D62" s="2346"/>
      <c r="E62" s="2348"/>
      <c r="F62" s="2347"/>
      <c r="G62" s="2347"/>
      <c r="H62" s="2346"/>
    </row>
    <row r="63" spans="1:8" ht="21" customHeight="1">
      <c r="A63" s="2365"/>
      <c r="B63" s="2347"/>
      <c r="C63" s="2346"/>
      <c r="D63" s="2346"/>
      <c r="E63" s="2348"/>
      <c r="F63" s="2347"/>
      <c r="G63" s="2347"/>
      <c r="H63" s="2346"/>
    </row>
    <row r="64" spans="1:8" ht="21" customHeight="1">
      <c r="A64" s="2365"/>
      <c r="B64" s="2347"/>
      <c r="C64" s="2346"/>
      <c r="D64" s="2346"/>
      <c r="E64" s="2348"/>
      <c r="F64" s="2347"/>
      <c r="G64" s="2347"/>
      <c r="H64" s="2346"/>
    </row>
    <row r="65" spans="1:8" ht="21" customHeight="1">
      <c r="A65" s="2365"/>
      <c r="B65" s="2347"/>
      <c r="C65" s="2346"/>
      <c r="D65" s="2346"/>
      <c r="E65" s="2348"/>
      <c r="F65" s="2347"/>
      <c r="G65" s="2347"/>
      <c r="H65" s="2346"/>
    </row>
    <row r="66" spans="1:8" ht="21" customHeight="1">
      <c r="A66" s="2365"/>
      <c r="B66" s="2347"/>
      <c r="C66" s="2346"/>
      <c r="D66" s="2346"/>
      <c r="E66" s="2348"/>
      <c r="F66" s="2347"/>
      <c r="G66" s="2347"/>
      <c r="H66" s="2346"/>
    </row>
    <row r="67" spans="1:8" ht="21" customHeight="1">
      <c r="A67" s="2365"/>
      <c r="B67" s="2347"/>
      <c r="C67" s="2346"/>
      <c r="D67" s="2346"/>
      <c r="E67" s="2348"/>
      <c r="F67" s="2347"/>
      <c r="G67" s="2347"/>
      <c r="H67" s="2346"/>
    </row>
    <row r="68" spans="1:8" ht="21" customHeight="1">
      <c r="A68" s="2365"/>
      <c r="B68" s="2347"/>
      <c r="C68" s="2346"/>
      <c r="D68" s="2346"/>
      <c r="E68" s="2348"/>
      <c r="F68" s="2347"/>
      <c r="G68" s="2347"/>
      <c r="H68" s="2346"/>
    </row>
    <row r="69" spans="1:8" ht="21" customHeight="1">
      <c r="A69" s="2365"/>
      <c r="B69" s="2347"/>
      <c r="C69" s="2346"/>
      <c r="D69" s="2346"/>
      <c r="E69" s="2348"/>
      <c r="F69" s="2347"/>
      <c r="G69" s="2347"/>
      <c r="H69" s="2346"/>
    </row>
    <row r="70" spans="1:8" ht="21" customHeight="1">
      <c r="A70" s="2365"/>
      <c r="B70" s="2347"/>
      <c r="C70" s="2346"/>
      <c r="D70" s="2346"/>
      <c r="E70" s="2348"/>
      <c r="F70" s="2347"/>
      <c r="G70" s="2347"/>
      <c r="H70" s="2346"/>
    </row>
    <row r="71" spans="1:8" ht="21" customHeight="1">
      <c r="A71" s="2365"/>
      <c r="B71" s="2347"/>
      <c r="C71" s="2346"/>
      <c r="D71" s="2346"/>
      <c r="E71" s="2348"/>
      <c r="F71" s="2347"/>
      <c r="G71" s="2347"/>
      <c r="H71" s="2346"/>
    </row>
    <row r="72" spans="1:8" ht="21" customHeight="1">
      <c r="A72" s="2365"/>
      <c r="B72" s="2347"/>
      <c r="C72" s="2346"/>
      <c r="D72" s="2346"/>
      <c r="E72" s="2348"/>
      <c r="F72" s="2347"/>
      <c r="G72" s="2347"/>
      <c r="H72" s="2346"/>
    </row>
    <row r="73" spans="1:8" ht="21" customHeight="1">
      <c r="A73" s="2365"/>
      <c r="B73" s="2347"/>
      <c r="C73" s="2346"/>
      <c r="D73" s="2346"/>
      <c r="E73" s="2348"/>
      <c r="F73" s="2347"/>
      <c r="G73" s="2347"/>
      <c r="H73" s="2346"/>
    </row>
    <row r="74" spans="1:8" ht="21" customHeight="1">
      <c r="A74" s="2365"/>
      <c r="B74" s="2347"/>
      <c r="C74" s="2346"/>
      <c r="D74" s="2346"/>
      <c r="E74" s="2348"/>
      <c r="F74" s="2347"/>
      <c r="G74" s="2347"/>
      <c r="H74" s="2346"/>
    </row>
    <row r="75" spans="1:8" ht="21" customHeight="1">
      <c r="A75" s="2365"/>
      <c r="B75" s="2347"/>
      <c r="C75" s="2346"/>
      <c r="D75" s="2346"/>
      <c r="E75" s="2348"/>
      <c r="F75" s="2347"/>
      <c r="G75" s="2347"/>
      <c r="H75" s="2346"/>
    </row>
    <row r="76" spans="1:8" ht="21" customHeight="1">
      <c r="A76" s="2365"/>
      <c r="B76" s="2347"/>
      <c r="C76" s="2346"/>
      <c r="D76" s="2346"/>
      <c r="E76" s="2348"/>
      <c r="F76" s="2347"/>
      <c r="G76" s="2347"/>
      <c r="H76" s="2346"/>
    </row>
    <row r="77" spans="1:8" ht="21" customHeight="1">
      <c r="A77" s="2365"/>
      <c r="B77" s="2347"/>
      <c r="C77" s="2346"/>
      <c r="D77" s="2346"/>
      <c r="E77" s="2348"/>
      <c r="F77" s="2347"/>
      <c r="G77" s="2347"/>
      <c r="H77" s="2346"/>
    </row>
    <row r="78" spans="1:8" ht="21" customHeight="1">
      <c r="A78" s="2365"/>
      <c r="B78" s="2347"/>
      <c r="C78" s="2346"/>
      <c r="D78" s="2346"/>
      <c r="E78" s="2348"/>
      <c r="F78" s="2347"/>
      <c r="G78" s="2347"/>
      <c r="H78" s="2346"/>
    </row>
    <row r="79" spans="1:8" ht="21" customHeight="1">
      <c r="A79" s="2365"/>
      <c r="B79" s="2347"/>
      <c r="C79" s="2346"/>
      <c r="D79" s="2346"/>
      <c r="E79" s="2348"/>
      <c r="F79" s="2347"/>
      <c r="G79" s="2347"/>
      <c r="H79" s="2346"/>
    </row>
    <row r="80" spans="1:8" ht="21" customHeight="1">
      <c r="A80" s="2365"/>
      <c r="B80" s="2347"/>
      <c r="C80" s="2346"/>
      <c r="D80" s="2346"/>
      <c r="E80" s="2348"/>
      <c r="F80" s="2347"/>
      <c r="G80" s="2347"/>
      <c r="H80" s="2346"/>
    </row>
    <row r="81" spans="1:8" ht="21" customHeight="1">
      <c r="A81" s="2365"/>
      <c r="B81" s="2347"/>
      <c r="C81" s="2346"/>
      <c r="D81" s="2346"/>
      <c r="E81" s="2348"/>
      <c r="F81" s="2347"/>
      <c r="G81" s="2347"/>
      <c r="H81" s="2346"/>
    </row>
    <row r="82" spans="1:8" ht="21" customHeight="1">
      <c r="A82" s="2365"/>
      <c r="B82" s="2347"/>
      <c r="C82" s="2346"/>
      <c r="D82" s="2346"/>
      <c r="E82" s="2348"/>
      <c r="F82" s="2347"/>
      <c r="G82" s="2347"/>
      <c r="H82" s="2346"/>
    </row>
    <row r="83" spans="1:8" ht="21" customHeight="1">
      <c r="A83" s="2365"/>
      <c r="B83" s="2347"/>
      <c r="C83" s="2346"/>
      <c r="D83" s="2346"/>
      <c r="E83" s="2348"/>
      <c r="F83" s="2347"/>
      <c r="G83" s="2347"/>
      <c r="H83" s="2346"/>
    </row>
    <row r="84" spans="1:8" ht="21" customHeight="1">
      <c r="A84" s="2365"/>
      <c r="B84" s="2347"/>
      <c r="C84" s="2346"/>
      <c r="D84" s="2346"/>
      <c r="E84" s="2348"/>
      <c r="F84" s="2347"/>
      <c r="G84" s="2347"/>
      <c r="H84" s="2346"/>
    </row>
    <row r="85" spans="1:8" ht="21" customHeight="1">
      <c r="A85" s="2365"/>
      <c r="B85" s="2347"/>
      <c r="C85" s="2346"/>
      <c r="D85" s="2346"/>
      <c r="E85" s="2348"/>
      <c r="F85" s="2347"/>
      <c r="G85" s="2347"/>
      <c r="H85" s="2346"/>
    </row>
    <row r="86" spans="1:8" ht="21" customHeight="1">
      <c r="A86" s="2365"/>
      <c r="B86" s="2347"/>
      <c r="C86" s="2346"/>
      <c r="D86" s="2346"/>
      <c r="E86" s="2348"/>
      <c r="F86" s="2347"/>
      <c r="G86" s="2347"/>
      <c r="H86" s="2346"/>
    </row>
    <row r="87" spans="1:8" ht="21" customHeight="1">
      <c r="A87" s="2365"/>
      <c r="B87" s="2347"/>
      <c r="C87" s="2346"/>
      <c r="D87" s="2346"/>
      <c r="E87" s="2348"/>
      <c r="F87" s="2347"/>
      <c r="G87" s="2347"/>
      <c r="H87" s="2346"/>
    </row>
    <row r="88" spans="1:8" ht="21" customHeight="1">
      <c r="A88" s="2365"/>
      <c r="B88" s="2347"/>
      <c r="C88" s="2346"/>
      <c r="D88" s="2346"/>
      <c r="E88" s="2348"/>
      <c r="F88" s="2347"/>
      <c r="G88" s="2347"/>
      <c r="H88" s="2346"/>
    </row>
    <row r="89" spans="1:8" ht="21" customHeight="1">
      <c r="A89" s="2365"/>
      <c r="B89" s="2347"/>
      <c r="C89" s="2346"/>
      <c r="D89" s="2346"/>
      <c r="E89" s="2348"/>
      <c r="F89" s="2347"/>
      <c r="G89" s="2347"/>
      <c r="H89" s="2346"/>
    </row>
    <row r="90" spans="1:8" ht="21" customHeight="1">
      <c r="A90" s="2365"/>
      <c r="B90" s="2347"/>
      <c r="C90" s="2346"/>
      <c r="D90" s="2346"/>
      <c r="E90" s="2348"/>
      <c r="F90" s="2347"/>
      <c r="G90" s="2347"/>
      <c r="H90" s="2346"/>
    </row>
    <row r="91" spans="1:8" ht="21" customHeight="1">
      <c r="A91" s="2365"/>
      <c r="B91" s="2347"/>
      <c r="C91" s="2346"/>
      <c r="D91" s="2346"/>
      <c r="E91" s="2348"/>
      <c r="F91" s="2347"/>
      <c r="G91" s="2347"/>
      <c r="H91" s="2346"/>
    </row>
    <row r="92" spans="1:8" ht="21" customHeight="1">
      <c r="A92" s="2365"/>
      <c r="B92" s="2347"/>
      <c r="C92" s="2346"/>
      <c r="D92" s="2346"/>
      <c r="E92" s="2348"/>
      <c r="F92" s="2347"/>
      <c r="G92" s="2347"/>
      <c r="H92" s="2346"/>
    </row>
    <row r="93" spans="1:8" ht="21" customHeight="1">
      <c r="A93" s="2365"/>
      <c r="B93" s="2347"/>
      <c r="C93" s="2346"/>
      <c r="D93" s="2346"/>
      <c r="E93" s="2348"/>
      <c r="F93" s="2347"/>
      <c r="G93" s="2347"/>
      <c r="H93" s="2346"/>
    </row>
    <row r="94" spans="1:8" ht="21" customHeight="1">
      <c r="A94" s="2365"/>
      <c r="B94" s="2347"/>
      <c r="C94" s="2346"/>
      <c r="D94" s="2346"/>
      <c r="E94" s="2348"/>
      <c r="F94" s="2347"/>
      <c r="G94" s="2347"/>
      <c r="H94" s="2346"/>
    </row>
    <row r="95" spans="1:8" ht="21" customHeight="1">
      <c r="A95" s="2365"/>
      <c r="B95" s="2347"/>
      <c r="C95" s="2346"/>
      <c r="D95" s="2346"/>
      <c r="E95" s="2348"/>
      <c r="F95" s="2347"/>
      <c r="G95" s="2347"/>
      <c r="H95" s="2346"/>
    </row>
    <row r="96" spans="1:8" ht="21" customHeight="1">
      <c r="A96" s="2365"/>
      <c r="B96" s="2347"/>
      <c r="C96" s="2346"/>
      <c r="D96" s="2346"/>
      <c r="E96" s="2348"/>
      <c r="F96" s="2347"/>
      <c r="G96" s="2347"/>
      <c r="H96" s="2346"/>
    </row>
    <row r="97" spans="1:8" ht="21" customHeight="1">
      <c r="A97" s="2365"/>
      <c r="B97" s="2347"/>
      <c r="C97" s="2346"/>
      <c r="D97" s="2346"/>
      <c r="E97" s="2348"/>
      <c r="F97" s="2347"/>
      <c r="G97" s="2347"/>
      <c r="H97" s="2346"/>
    </row>
    <row r="98" spans="1:8" ht="21" customHeight="1">
      <c r="A98" s="2365"/>
      <c r="B98" s="2347"/>
      <c r="C98" s="2346"/>
      <c r="D98" s="2346"/>
      <c r="E98" s="2348"/>
      <c r="F98" s="2347"/>
      <c r="G98" s="2347"/>
      <c r="H98" s="2346"/>
    </row>
    <row r="99" spans="1:8" ht="21" customHeight="1">
      <c r="A99" s="2365"/>
      <c r="B99" s="2347"/>
      <c r="C99" s="2346"/>
      <c r="D99" s="2346"/>
      <c r="E99" s="2348"/>
      <c r="F99" s="2347"/>
      <c r="G99" s="2347"/>
      <c r="H99" s="2346"/>
    </row>
    <row r="100" spans="1:8" ht="21" customHeight="1">
      <c r="A100" s="2365"/>
      <c r="B100" s="2347"/>
      <c r="C100" s="2346"/>
      <c r="D100" s="2346"/>
      <c r="E100" s="2348"/>
      <c r="F100" s="2347"/>
      <c r="G100" s="2347"/>
      <c r="H100" s="2346"/>
    </row>
    <row r="101" spans="1:8" ht="21" customHeight="1">
      <c r="A101" s="2365"/>
      <c r="B101" s="2347"/>
      <c r="C101" s="2346"/>
      <c r="D101" s="2346"/>
      <c r="E101" s="2348"/>
      <c r="F101" s="2347"/>
      <c r="G101" s="2347"/>
      <c r="H101" s="2346"/>
    </row>
    <row r="102" spans="1:8" ht="21" customHeight="1">
      <c r="A102" s="2365"/>
      <c r="B102" s="2347"/>
      <c r="C102" s="2346"/>
      <c r="D102" s="2346"/>
      <c r="E102" s="2348"/>
      <c r="F102" s="2347"/>
      <c r="G102" s="2347"/>
      <c r="H102" s="2346"/>
    </row>
    <row r="103" spans="1:8" ht="21" customHeight="1">
      <c r="A103" s="2365"/>
      <c r="B103" s="2347"/>
      <c r="C103" s="2346"/>
      <c r="D103" s="2346"/>
      <c r="E103" s="2348"/>
      <c r="F103" s="2347"/>
      <c r="G103" s="2347"/>
      <c r="H103" s="2346"/>
    </row>
    <row r="104" spans="1:8" ht="21" customHeight="1">
      <c r="A104" s="2365"/>
      <c r="B104" s="2347"/>
      <c r="C104" s="2346"/>
      <c r="D104" s="2346"/>
      <c r="E104" s="2348"/>
      <c r="F104" s="2347"/>
      <c r="G104" s="2347"/>
      <c r="H104" s="2346"/>
    </row>
    <row r="105" spans="1:8" ht="21" customHeight="1">
      <c r="A105" s="2365"/>
      <c r="B105" s="2347"/>
      <c r="C105" s="2346"/>
      <c r="D105" s="2346"/>
      <c r="E105" s="2348"/>
      <c r="F105" s="2347"/>
      <c r="G105" s="2347"/>
      <c r="H105" s="2346"/>
    </row>
    <row r="106" spans="1:8" ht="21" customHeight="1">
      <c r="A106" s="2365"/>
      <c r="B106" s="2347"/>
      <c r="C106" s="2346"/>
      <c r="D106" s="2346"/>
      <c r="E106" s="2348"/>
      <c r="F106" s="2347"/>
      <c r="G106" s="2347"/>
      <c r="H106" s="2346"/>
    </row>
    <row r="107" spans="1:8" ht="21" customHeight="1">
      <c r="A107" s="2365"/>
      <c r="B107" s="2347"/>
      <c r="C107" s="2346"/>
      <c r="D107" s="2346"/>
      <c r="E107" s="2348"/>
      <c r="F107" s="2347"/>
      <c r="G107" s="2347"/>
      <c r="H107" s="2346"/>
    </row>
    <row r="108" spans="1:8" ht="21" customHeight="1">
      <c r="A108" s="2365"/>
      <c r="B108" s="2347"/>
      <c r="C108" s="2346"/>
      <c r="D108" s="2346"/>
      <c r="E108" s="2348"/>
      <c r="F108" s="2347"/>
      <c r="G108" s="2347"/>
      <c r="H108" s="2346"/>
    </row>
    <row r="109" spans="1:8" ht="21" customHeight="1">
      <c r="A109" s="2365"/>
      <c r="B109" s="2347"/>
      <c r="C109" s="2346"/>
      <c r="D109" s="2346"/>
      <c r="E109" s="2348"/>
      <c r="F109" s="2347"/>
      <c r="G109" s="2347"/>
      <c r="H109" s="2346"/>
    </row>
    <row r="110" spans="1:8" ht="21" customHeight="1">
      <c r="A110" s="2365"/>
      <c r="B110" s="2347"/>
      <c r="C110" s="2346"/>
      <c r="D110" s="2346"/>
      <c r="E110" s="2348"/>
      <c r="F110" s="2347"/>
      <c r="G110" s="2347"/>
      <c r="H110" s="2346"/>
    </row>
    <row r="111" spans="1:8" ht="21" customHeight="1">
      <c r="A111" s="2365"/>
      <c r="B111" s="2347"/>
      <c r="C111" s="2346"/>
      <c r="D111" s="2346"/>
      <c r="E111" s="2348"/>
      <c r="F111" s="2347"/>
      <c r="G111" s="2347"/>
      <c r="H111" s="2346"/>
    </row>
    <row r="112" spans="1:8" ht="21" customHeight="1">
      <c r="A112" s="2365"/>
      <c r="B112" s="2347"/>
      <c r="C112" s="2346"/>
      <c r="D112" s="2346"/>
      <c r="E112" s="2348"/>
      <c r="F112" s="2347"/>
      <c r="G112" s="2347"/>
      <c r="H112" s="2346"/>
    </row>
    <row r="113" spans="1:8" ht="21" customHeight="1">
      <c r="A113" s="2365"/>
      <c r="B113" s="2347"/>
      <c r="C113" s="2346"/>
      <c r="D113" s="2346"/>
      <c r="E113" s="2348"/>
      <c r="F113" s="2347"/>
      <c r="G113" s="2347"/>
      <c r="H113" s="2346"/>
    </row>
    <row r="114" spans="1:8" ht="21" customHeight="1">
      <c r="A114" s="2365"/>
      <c r="B114" s="2347"/>
      <c r="C114" s="2346"/>
      <c r="D114" s="2346"/>
      <c r="E114" s="2348"/>
      <c r="F114" s="2347"/>
      <c r="G114" s="2347"/>
      <c r="H114" s="2346"/>
    </row>
    <row r="115" spans="1:8" ht="21" customHeight="1">
      <c r="A115" s="2365"/>
      <c r="B115" s="2347"/>
      <c r="C115" s="2346"/>
      <c r="D115" s="2346"/>
      <c r="E115" s="2348"/>
      <c r="F115" s="2347"/>
      <c r="G115" s="2347"/>
      <c r="H115" s="2346"/>
    </row>
    <row r="116" spans="1:8" ht="21" customHeight="1">
      <c r="A116" s="2365"/>
      <c r="B116" s="2347"/>
      <c r="C116" s="2346"/>
      <c r="D116" s="2346"/>
      <c r="E116" s="2348"/>
      <c r="F116" s="2347"/>
      <c r="G116" s="2347"/>
      <c r="H116" s="2346"/>
    </row>
    <row r="117" spans="1:8" ht="21" customHeight="1">
      <c r="A117" s="2365"/>
      <c r="B117" s="2347"/>
      <c r="C117" s="2346"/>
      <c r="D117" s="2346"/>
      <c r="E117" s="2348"/>
      <c r="F117" s="2347"/>
      <c r="G117" s="2347"/>
      <c r="H117" s="2346"/>
    </row>
    <row r="118" spans="1:8" ht="21" customHeight="1">
      <c r="A118" s="2365"/>
      <c r="B118" s="2347"/>
      <c r="C118" s="2346"/>
      <c r="D118" s="2346"/>
      <c r="E118" s="2348"/>
      <c r="F118" s="2347"/>
      <c r="G118" s="2347"/>
      <c r="H118" s="2346"/>
    </row>
    <row r="119" spans="1:8" ht="21" customHeight="1">
      <c r="A119" s="2365"/>
      <c r="B119" s="2347"/>
      <c r="C119" s="2346"/>
      <c r="D119" s="2346"/>
      <c r="E119" s="2348"/>
      <c r="F119" s="2347"/>
      <c r="G119" s="2347"/>
      <c r="H119" s="2346"/>
    </row>
    <row r="120" spans="1:8" ht="21" customHeight="1">
      <c r="A120" s="2365"/>
      <c r="B120" s="2347"/>
      <c r="C120" s="2346"/>
      <c r="D120" s="2346"/>
      <c r="E120" s="2348"/>
      <c r="F120" s="2347"/>
      <c r="G120" s="2347"/>
      <c r="H120" s="2346"/>
    </row>
    <row r="121" spans="1:8" ht="21" customHeight="1">
      <c r="A121" s="2365"/>
      <c r="B121" s="2347"/>
      <c r="C121" s="2346"/>
      <c r="D121" s="2346"/>
      <c r="E121" s="2348"/>
      <c r="F121" s="2347"/>
      <c r="G121" s="2347"/>
      <c r="H121" s="2346"/>
    </row>
    <row r="122" spans="1:8" ht="21" customHeight="1">
      <c r="A122" s="2365"/>
      <c r="B122" s="2347"/>
      <c r="C122" s="2346"/>
      <c r="D122" s="2346"/>
      <c r="E122" s="2348"/>
      <c r="F122" s="2347"/>
      <c r="G122" s="2347"/>
      <c r="H122" s="2346"/>
    </row>
    <row r="123" spans="1:8" ht="21" customHeight="1">
      <c r="A123" s="2365"/>
      <c r="B123" s="2347"/>
      <c r="C123" s="2346"/>
      <c r="D123" s="2346"/>
      <c r="E123" s="2348"/>
      <c r="F123" s="2347"/>
      <c r="G123" s="2347"/>
      <c r="H123" s="2346"/>
    </row>
    <row r="124" spans="1:8" ht="21" customHeight="1">
      <c r="A124" s="2365"/>
      <c r="B124" s="2347"/>
      <c r="C124" s="2346"/>
      <c r="D124" s="2346"/>
      <c r="E124" s="2348"/>
      <c r="F124" s="2347"/>
      <c r="G124" s="2347"/>
      <c r="H124" s="2346"/>
    </row>
    <row r="125" spans="1:8" ht="21" customHeight="1">
      <c r="A125" s="2365"/>
      <c r="B125" s="2347"/>
      <c r="C125" s="2346"/>
      <c r="D125" s="2346"/>
      <c r="E125" s="2348"/>
      <c r="F125" s="2347"/>
      <c r="G125" s="2347"/>
      <c r="H125" s="2346"/>
    </row>
    <row r="126" spans="1:8" ht="21" customHeight="1">
      <c r="A126" s="2365"/>
      <c r="B126" s="2347"/>
      <c r="C126" s="2346"/>
      <c r="D126" s="2346"/>
      <c r="E126" s="2348"/>
      <c r="F126" s="2347"/>
      <c r="G126" s="2347"/>
      <c r="H126" s="2346"/>
    </row>
    <row r="127" spans="1:8" ht="21" customHeight="1">
      <c r="A127" s="2365"/>
      <c r="B127" s="2347"/>
      <c r="C127" s="2346"/>
      <c r="D127" s="2346"/>
      <c r="E127" s="2348"/>
      <c r="F127" s="2347"/>
      <c r="G127" s="2347"/>
      <c r="H127" s="2346"/>
    </row>
    <row r="128" spans="1:8" ht="21" customHeight="1">
      <c r="A128" s="2365"/>
      <c r="B128" s="2347"/>
      <c r="C128" s="2346"/>
      <c r="D128" s="2346"/>
      <c r="E128" s="2348"/>
      <c r="F128" s="2347"/>
      <c r="G128" s="2347"/>
      <c r="H128" s="2346"/>
    </row>
    <row r="129" spans="1:8" ht="21" customHeight="1">
      <c r="A129" s="2365"/>
      <c r="B129" s="2347"/>
      <c r="C129" s="2346"/>
      <c r="D129" s="2346"/>
      <c r="E129" s="2348"/>
      <c r="F129" s="2347"/>
      <c r="G129" s="2347"/>
      <c r="H129" s="2346"/>
    </row>
    <row r="130" spans="1:8" ht="21" customHeight="1">
      <c r="A130" s="2365"/>
      <c r="B130" s="2347"/>
      <c r="C130" s="2346"/>
      <c r="D130" s="2346"/>
      <c r="E130" s="2348"/>
      <c r="F130" s="2347"/>
      <c r="G130" s="2347"/>
      <c r="H130" s="2346"/>
    </row>
    <row r="131" spans="1:8" ht="21" customHeight="1">
      <c r="A131" s="2365"/>
      <c r="B131" s="2347"/>
      <c r="C131" s="2346"/>
      <c r="D131" s="2346"/>
      <c r="E131" s="2348"/>
      <c r="F131" s="2347"/>
      <c r="G131" s="2347"/>
      <c r="H131" s="2346"/>
    </row>
    <row r="132" spans="1:8" ht="21" customHeight="1">
      <c r="A132" s="2365"/>
      <c r="B132" s="2347"/>
      <c r="C132" s="2346"/>
      <c r="D132" s="2346"/>
      <c r="E132" s="2348"/>
      <c r="F132" s="2347"/>
      <c r="G132" s="2347"/>
      <c r="H132" s="2346"/>
    </row>
    <row r="133" spans="1:8" ht="21" customHeight="1">
      <c r="A133" s="2365"/>
      <c r="B133" s="2347"/>
      <c r="C133" s="2346"/>
      <c r="D133" s="2346"/>
      <c r="E133" s="2348"/>
      <c r="F133" s="2347"/>
      <c r="G133" s="2347"/>
      <c r="H133" s="2346"/>
    </row>
    <row r="134" spans="1:8" ht="21" customHeight="1">
      <c r="A134" s="2365"/>
      <c r="B134" s="2347"/>
      <c r="C134" s="2346"/>
      <c r="D134" s="2346"/>
      <c r="E134" s="2348"/>
      <c r="F134" s="2347"/>
      <c r="G134" s="2347"/>
      <c r="H134" s="2346"/>
    </row>
    <row r="135" spans="1:8" ht="21" customHeight="1">
      <c r="A135" s="2365"/>
      <c r="B135" s="2347"/>
      <c r="C135" s="2346"/>
      <c r="D135" s="2346"/>
      <c r="E135" s="2348"/>
      <c r="F135" s="2347"/>
      <c r="G135" s="2347"/>
      <c r="H135" s="2346"/>
    </row>
    <row r="136" spans="1:8" ht="21" customHeight="1">
      <c r="A136" s="2365"/>
      <c r="B136" s="2347"/>
      <c r="C136" s="2346"/>
      <c r="D136" s="2346"/>
      <c r="E136" s="2348"/>
      <c r="F136" s="2347"/>
      <c r="G136" s="2347"/>
      <c r="H136" s="2346"/>
    </row>
    <row r="137" spans="1:8" ht="21" customHeight="1">
      <c r="A137" s="2365"/>
      <c r="B137" s="2347"/>
      <c r="C137" s="2346"/>
      <c r="D137" s="2346"/>
      <c r="E137" s="2348"/>
      <c r="F137" s="2347"/>
      <c r="G137" s="2347"/>
      <c r="H137" s="2346"/>
    </row>
    <row r="138" spans="1:8" ht="21" customHeight="1">
      <c r="A138" s="2365"/>
      <c r="B138" s="2347"/>
      <c r="C138" s="2346"/>
      <c r="D138" s="2346"/>
      <c r="E138" s="2348"/>
      <c r="F138" s="2347"/>
      <c r="G138" s="2347"/>
      <c r="H138" s="2346"/>
    </row>
    <row r="139" spans="1:8" ht="21" customHeight="1">
      <c r="A139" s="2365"/>
      <c r="B139" s="2347"/>
      <c r="C139" s="2346"/>
      <c r="D139" s="2346"/>
      <c r="E139" s="2348"/>
      <c r="F139" s="2347"/>
      <c r="G139" s="2347"/>
      <c r="H139" s="2346"/>
    </row>
    <row r="140" spans="1:8" ht="21" customHeight="1">
      <c r="A140" s="2365"/>
      <c r="B140" s="2347"/>
      <c r="C140" s="2346"/>
      <c r="D140" s="2346"/>
      <c r="E140" s="2348"/>
      <c r="F140" s="2347"/>
      <c r="G140" s="2347"/>
      <c r="H140" s="2346"/>
    </row>
    <row r="141" spans="1:8" ht="21" customHeight="1">
      <c r="A141" s="2365"/>
      <c r="B141" s="2347"/>
      <c r="C141" s="2346"/>
      <c r="D141" s="2346"/>
      <c r="E141" s="2348"/>
      <c r="F141" s="2347"/>
      <c r="G141" s="2347"/>
      <c r="H141" s="2346"/>
    </row>
    <row r="142" spans="1:8" ht="21" customHeight="1">
      <c r="A142" s="2365"/>
      <c r="B142" s="2347"/>
      <c r="C142" s="2346"/>
      <c r="D142" s="2346"/>
      <c r="E142" s="2348"/>
      <c r="F142" s="2347"/>
      <c r="G142" s="2347"/>
      <c r="H142" s="2346"/>
    </row>
    <row r="143" spans="1:8" ht="21" customHeight="1">
      <c r="A143" s="2365"/>
      <c r="B143" s="2347"/>
      <c r="C143" s="2346"/>
      <c r="D143" s="2346"/>
      <c r="E143" s="2348"/>
      <c r="F143" s="2347"/>
      <c r="G143" s="2347"/>
      <c r="H143" s="2346"/>
    </row>
    <row r="144" spans="1:8" ht="21" customHeight="1">
      <c r="A144" s="2365"/>
      <c r="B144" s="2347"/>
      <c r="C144" s="2346"/>
      <c r="D144" s="2346"/>
      <c r="E144" s="2348"/>
      <c r="F144" s="2347"/>
      <c r="G144" s="2347"/>
      <c r="H144" s="2346"/>
    </row>
    <row r="145" spans="1:8" ht="21" customHeight="1">
      <c r="A145" s="2365"/>
      <c r="B145" s="2347"/>
      <c r="C145" s="2346"/>
      <c r="D145" s="2346"/>
      <c r="E145" s="2348"/>
      <c r="F145" s="2347"/>
      <c r="G145" s="2347"/>
      <c r="H145" s="2346"/>
    </row>
    <row r="146" spans="1:8" ht="21" customHeight="1">
      <c r="A146" s="2365"/>
      <c r="B146" s="2347"/>
      <c r="C146" s="2346"/>
      <c r="D146" s="2346"/>
      <c r="E146" s="2348"/>
      <c r="F146" s="2347"/>
      <c r="G146" s="2347"/>
      <c r="H146" s="2346"/>
    </row>
    <row r="147" spans="1:8" ht="21" customHeight="1">
      <c r="A147" s="2365"/>
      <c r="B147" s="2347"/>
      <c r="C147" s="2346"/>
      <c r="D147" s="2346"/>
      <c r="E147" s="2348"/>
      <c r="F147" s="2347"/>
      <c r="G147" s="2347"/>
      <c r="H147" s="2346"/>
    </row>
    <row r="148" spans="1:8" ht="21" customHeight="1">
      <c r="A148" s="2365"/>
      <c r="B148" s="2347"/>
      <c r="C148" s="2346"/>
      <c r="D148" s="2346"/>
      <c r="E148" s="2348"/>
      <c r="F148" s="2347"/>
      <c r="G148" s="2347"/>
      <c r="H148" s="2346"/>
    </row>
    <row r="149" spans="1:8" ht="21" customHeight="1">
      <c r="A149" s="2365"/>
      <c r="B149" s="2347"/>
      <c r="C149" s="2346"/>
      <c r="D149" s="2346"/>
      <c r="E149" s="2348"/>
      <c r="F149" s="2347"/>
      <c r="G149" s="2347"/>
      <c r="H149" s="2346"/>
    </row>
    <row r="150" spans="1:8" ht="21" customHeight="1">
      <c r="A150" s="2365"/>
      <c r="B150" s="2347"/>
      <c r="C150" s="2346"/>
      <c r="D150" s="2346"/>
      <c r="E150" s="2348"/>
      <c r="F150" s="2347"/>
      <c r="G150" s="2347"/>
      <c r="H150" s="2346"/>
    </row>
    <row r="151" spans="1:8" ht="21" customHeight="1">
      <c r="A151" s="2365"/>
      <c r="B151" s="2347"/>
      <c r="C151" s="2346"/>
      <c r="D151" s="2346"/>
      <c r="E151" s="2348"/>
      <c r="F151" s="2347"/>
      <c r="G151" s="2347"/>
      <c r="H151" s="2346"/>
    </row>
    <row r="152" spans="1:8" ht="21" customHeight="1">
      <c r="A152" s="2365"/>
      <c r="B152" s="2347"/>
      <c r="C152" s="2346"/>
      <c r="D152" s="2346"/>
      <c r="E152" s="2348"/>
      <c r="F152" s="2347"/>
      <c r="G152" s="2347"/>
      <c r="H152" s="2346"/>
    </row>
    <row r="153" spans="1:8" ht="21" customHeight="1">
      <c r="A153" s="2365"/>
      <c r="B153" s="2347"/>
      <c r="C153" s="2346"/>
      <c r="D153" s="2346"/>
      <c r="E153" s="2348"/>
      <c r="F153" s="2347"/>
      <c r="G153" s="2347"/>
      <c r="H153" s="2346"/>
    </row>
    <row r="154" spans="1:8" ht="21" customHeight="1">
      <c r="A154" s="2365"/>
      <c r="B154" s="2347"/>
      <c r="C154" s="2346"/>
      <c r="D154" s="2346"/>
      <c r="E154" s="2348"/>
      <c r="F154" s="2347"/>
      <c r="G154" s="2347"/>
      <c r="H154" s="2346"/>
    </row>
    <row r="155" spans="1:8" ht="21" customHeight="1">
      <c r="A155" s="2365"/>
      <c r="B155" s="2347"/>
      <c r="C155" s="2346"/>
      <c r="D155" s="2346"/>
      <c r="E155" s="2348"/>
      <c r="F155" s="2347"/>
      <c r="G155" s="2347"/>
      <c r="H155" s="2346"/>
    </row>
    <row r="156" spans="1:8" ht="21" customHeight="1">
      <c r="A156" s="2365"/>
      <c r="B156" s="2347"/>
      <c r="C156" s="2346"/>
      <c r="D156" s="2346"/>
      <c r="E156" s="2348"/>
      <c r="F156" s="2347"/>
      <c r="G156" s="2347"/>
      <c r="H156" s="2346"/>
    </row>
    <row r="157" spans="1:8" ht="21" customHeight="1">
      <c r="A157" s="2365"/>
      <c r="B157" s="2347"/>
      <c r="C157" s="2346"/>
      <c r="D157" s="2346"/>
      <c r="E157" s="2348"/>
      <c r="F157" s="2347"/>
      <c r="G157" s="2347"/>
      <c r="H157" s="2346"/>
    </row>
    <row r="158" spans="1:8" ht="21" customHeight="1">
      <c r="A158" s="2365"/>
      <c r="B158" s="2347"/>
      <c r="C158" s="2346"/>
      <c r="D158" s="2346"/>
      <c r="E158" s="2348"/>
      <c r="F158" s="2347"/>
      <c r="G158" s="2347"/>
      <c r="H158" s="2346"/>
    </row>
    <row r="159" spans="1:8" ht="21" customHeight="1">
      <c r="A159" s="2365"/>
      <c r="B159" s="2347"/>
      <c r="C159" s="2346"/>
      <c r="D159" s="2346"/>
      <c r="E159" s="2348"/>
      <c r="F159" s="2347"/>
      <c r="G159" s="2347"/>
      <c r="H159" s="2346"/>
    </row>
    <row r="160" spans="1:8" ht="21" customHeight="1">
      <c r="A160" s="2365"/>
      <c r="B160" s="2347"/>
      <c r="C160" s="2346"/>
      <c r="D160" s="2346"/>
      <c r="E160" s="2348"/>
      <c r="F160" s="2347"/>
      <c r="G160" s="2347"/>
      <c r="H160" s="2346"/>
    </row>
    <row r="161" spans="1:8" ht="21" customHeight="1">
      <c r="A161" s="2365"/>
      <c r="B161" s="2347"/>
      <c r="C161" s="2346"/>
      <c r="D161" s="2346"/>
      <c r="E161" s="2348"/>
      <c r="F161" s="2347"/>
      <c r="G161" s="2347"/>
      <c r="H161" s="2346"/>
    </row>
    <row r="162" spans="1:8" ht="21" customHeight="1">
      <c r="A162" s="2365"/>
      <c r="B162" s="2347"/>
      <c r="C162" s="2346"/>
      <c r="D162" s="2346"/>
      <c r="E162" s="2348"/>
      <c r="F162" s="2347"/>
      <c r="G162" s="2347"/>
      <c r="H162" s="2346"/>
    </row>
    <row r="163" spans="1:8" ht="21" customHeight="1">
      <c r="A163" s="2365"/>
      <c r="B163" s="2347"/>
      <c r="C163" s="2346"/>
      <c r="D163" s="2346"/>
      <c r="E163" s="2348"/>
      <c r="F163" s="2347"/>
      <c r="G163" s="2347"/>
      <c r="H163" s="2346"/>
    </row>
    <row r="164" spans="1:8" ht="21" customHeight="1">
      <c r="A164" s="2365"/>
      <c r="B164" s="2347"/>
      <c r="C164" s="2346"/>
      <c r="D164" s="2346"/>
      <c r="E164" s="2348"/>
      <c r="F164" s="2347"/>
      <c r="G164" s="2347"/>
      <c r="H164" s="2346"/>
    </row>
    <row r="165" spans="1:8" ht="21" customHeight="1">
      <c r="A165" s="2365"/>
      <c r="B165" s="2347"/>
      <c r="C165" s="2346"/>
      <c r="D165" s="2346"/>
      <c r="E165" s="2348"/>
      <c r="F165" s="2347"/>
      <c r="G165" s="2347"/>
      <c r="H165" s="2346"/>
    </row>
    <row r="166" spans="1:8" ht="21" customHeight="1">
      <c r="A166" s="2365"/>
      <c r="B166" s="2347"/>
      <c r="C166" s="2346"/>
      <c r="D166" s="2346"/>
      <c r="E166" s="2348"/>
      <c r="F166" s="2347"/>
      <c r="G166" s="2347"/>
      <c r="H166" s="2346"/>
    </row>
    <row r="167" spans="1:8" ht="21" customHeight="1">
      <c r="A167" s="2365"/>
      <c r="B167" s="2347"/>
      <c r="C167" s="2346"/>
      <c r="D167" s="2346"/>
      <c r="E167" s="2348"/>
      <c r="F167" s="2347"/>
      <c r="G167" s="2347"/>
      <c r="H167" s="2346"/>
    </row>
    <row r="168" spans="1:8" ht="21" customHeight="1">
      <c r="A168" s="2365"/>
      <c r="B168" s="2347"/>
      <c r="C168" s="2346"/>
      <c r="D168" s="2346"/>
      <c r="E168" s="2348"/>
      <c r="F168" s="2347"/>
      <c r="G168" s="2347"/>
      <c r="H168" s="2346"/>
    </row>
    <row r="169" spans="1:8" ht="21" customHeight="1">
      <c r="A169" s="2365"/>
      <c r="B169" s="2347"/>
      <c r="C169" s="2346"/>
      <c r="D169" s="2346"/>
      <c r="E169" s="2348"/>
      <c r="F169" s="2347"/>
      <c r="G169" s="2347"/>
      <c r="H169" s="2346"/>
    </row>
    <row r="170" spans="1:8" ht="21" customHeight="1">
      <c r="A170" s="2365"/>
      <c r="B170" s="2347"/>
      <c r="C170" s="2346"/>
      <c r="D170" s="2346"/>
      <c r="E170" s="2348"/>
      <c r="F170" s="2347"/>
      <c r="G170" s="2347"/>
      <c r="H170" s="2346"/>
    </row>
    <row r="171" spans="1:8" ht="21" customHeight="1">
      <c r="A171" s="2365"/>
      <c r="B171" s="2347"/>
      <c r="C171" s="2346"/>
      <c r="D171" s="2346"/>
      <c r="E171" s="2348"/>
      <c r="F171" s="2347"/>
      <c r="G171" s="2347"/>
      <c r="H171" s="2346"/>
    </row>
    <row r="172" spans="1:8" ht="21" customHeight="1">
      <c r="A172" s="2365"/>
      <c r="B172" s="2347"/>
      <c r="C172" s="2346"/>
      <c r="D172" s="2346"/>
      <c r="E172" s="2348"/>
      <c r="F172" s="2347"/>
      <c r="G172" s="2347"/>
      <c r="H172" s="2346"/>
    </row>
    <row r="173" spans="1:8" ht="21" customHeight="1">
      <c r="A173" s="2365"/>
      <c r="B173" s="2347"/>
      <c r="C173" s="2346"/>
      <c r="D173" s="2346"/>
      <c r="E173" s="2348"/>
      <c r="F173" s="2347"/>
      <c r="G173" s="2347"/>
      <c r="H173" s="2346"/>
    </row>
    <row r="174" spans="1:8" ht="21" customHeight="1">
      <c r="A174" s="2365"/>
      <c r="B174" s="2347"/>
      <c r="C174" s="2346"/>
      <c r="D174" s="2346"/>
      <c r="E174" s="2348"/>
      <c r="F174" s="2347"/>
      <c r="G174" s="2347"/>
      <c r="H174" s="2346"/>
    </row>
    <row r="175" spans="1:8" ht="21" customHeight="1">
      <c r="A175" s="2365"/>
      <c r="B175" s="2347"/>
      <c r="C175" s="2346"/>
      <c r="D175" s="2346"/>
      <c r="E175" s="2348"/>
      <c r="F175" s="2347"/>
      <c r="G175" s="2347"/>
      <c r="H175" s="2346"/>
    </row>
    <row r="176" spans="1:8" ht="21" customHeight="1">
      <c r="A176" s="2365"/>
      <c r="B176" s="2347"/>
      <c r="C176" s="2346"/>
      <c r="D176" s="2346"/>
      <c r="E176" s="2348"/>
      <c r="F176" s="2347"/>
      <c r="G176" s="2347"/>
      <c r="H176" s="2346"/>
    </row>
    <row r="177" spans="1:8" ht="21" customHeight="1">
      <c r="A177" s="2365"/>
      <c r="B177" s="2347"/>
      <c r="C177" s="2346"/>
      <c r="D177" s="2346"/>
      <c r="E177" s="2348"/>
      <c r="F177" s="2347"/>
      <c r="G177" s="2347"/>
      <c r="H177" s="2346"/>
    </row>
    <row r="178" spans="1:8" ht="21" customHeight="1">
      <c r="A178" s="2365"/>
      <c r="B178" s="2347"/>
      <c r="C178" s="2346"/>
      <c r="D178" s="2346"/>
      <c r="E178" s="2348"/>
      <c r="F178" s="2347"/>
      <c r="G178" s="2347"/>
      <c r="H178" s="2346"/>
    </row>
    <row r="179" spans="1:8" ht="21" customHeight="1">
      <c r="A179" s="2365"/>
      <c r="B179" s="2347"/>
      <c r="C179" s="2346"/>
      <c r="D179" s="2346"/>
      <c r="E179" s="2348"/>
      <c r="F179" s="2347"/>
      <c r="G179" s="2347"/>
      <c r="H179" s="2346"/>
    </row>
    <row r="180" spans="1:8" ht="21" customHeight="1">
      <c r="A180" s="2365"/>
      <c r="B180" s="2347"/>
      <c r="C180" s="2346"/>
      <c r="D180" s="2346"/>
      <c r="E180" s="2348"/>
      <c r="F180" s="2347"/>
      <c r="G180" s="2347"/>
      <c r="H180" s="2346"/>
    </row>
    <row r="181" spans="1:8" ht="21" customHeight="1">
      <c r="A181" s="2365"/>
      <c r="B181" s="2347"/>
      <c r="C181" s="2346"/>
      <c r="D181" s="2346"/>
      <c r="E181" s="2348"/>
      <c r="F181" s="2347"/>
      <c r="G181" s="2347"/>
      <c r="H181" s="2346"/>
    </row>
    <row r="182" spans="1:8" ht="21" customHeight="1">
      <c r="A182" s="2365"/>
      <c r="B182" s="2347"/>
      <c r="C182" s="2346"/>
      <c r="D182" s="2346"/>
      <c r="E182" s="2348"/>
      <c r="F182" s="2347"/>
      <c r="G182" s="2347"/>
      <c r="H182" s="2346"/>
    </row>
    <row r="183" spans="1:8" ht="21" customHeight="1">
      <c r="A183" s="2365"/>
      <c r="B183" s="2347"/>
      <c r="C183" s="2346"/>
      <c r="D183" s="2346"/>
      <c r="E183" s="2348"/>
      <c r="F183" s="2347"/>
      <c r="G183" s="2347"/>
      <c r="H183" s="2346"/>
    </row>
    <row r="184" spans="1:8" ht="21" customHeight="1">
      <c r="A184" s="2365"/>
      <c r="B184" s="2347"/>
      <c r="C184" s="2346"/>
      <c r="D184" s="2346"/>
      <c r="E184" s="2348"/>
      <c r="F184" s="2347"/>
      <c r="G184" s="2347"/>
      <c r="H184" s="2346"/>
    </row>
    <row r="185" spans="1:8" ht="21" customHeight="1">
      <c r="A185" s="2365"/>
      <c r="B185" s="2347"/>
      <c r="C185" s="2346"/>
      <c r="D185" s="2346"/>
      <c r="E185" s="2348"/>
      <c r="F185" s="2347"/>
      <c r="G185" s="2347"/>
      <c r="H185" s="2346"/>
    </row>
    <row r="186" spans="1:8" ht="21" customHeight="1">
      <c r="A186" s="2365"/>
      <c r="B186" s="2347"/>
      <c r="C186" s="2346"/>
      <c r="D186" s="2346"/>
      <c r="E186" s="2348"/>
      <c r="F186" s="2347"/>
      <c r="G186" s="2347"/>
      <c r="H186" s="2346"/>
    </row>
    <row r="187" spans="1:8" ht="21" customHeight="1">
      <c r="A187" s="2365"/>
      <c r="B187" s="2347"/>
      <c r="C187" s="2346"/>
      <c r="D187" s="2346"/>
      <c r="E187" s="2348"/>
      <c r="F187" s="2347"/>
      <c r="G187" s="2347"/>
      <c r="H187" s="2346"/>
    </row>
    <row r="188" spans="1:8" ht="21" customHeight="1">
      <c r="A188" s="2365"/>
      <c r="B188" s="2347"/>
      <c r="C188" s="2346"/>
      <c r="D188" s="2346"/>
      <c r="E188" s="2348"/>
      <c r="F188" s="2347"/>
      <c r="G188" s="2347"/>
      <c r="H188" s="2346"/>
    </row>
    <row r="189" spans="1:8" ht="21" customHeight="1">
      <c r="A189" s="2365"/>
      <c r="B189" s="2347"/>
      <c r="C189" s="2346"/>
      <c r="D189" s="2346"/>
      <c r="E189" s="2348"/>
      <c r="F189" s="2347"/>
      <c r="G189" s="2347"/>
      <c r="H189" s="2346"/>
    </row>
    <row r="190" spans="1:8" ht="21" customHeight="1">
      <c r="A190" s="2365"/>
      <c r="B190" s="2347"/>
      <c r="C190" s="2346"/>
      <c r="D190" s="2346"/>
      <c r="E190" s="2348"/>
      <c r="F190" s="2347"/>
      <c r="G190" s="2347"/>
      <c r="H190" s="2346"/>
    </row>
    <row r="191" spans="1:8" ht="21" customHeight="1">
      <c r="A191" s="2365"/>
      <c r="B191" s="2347"/>
      <c r="C191" s="2346"/>
      <c r="D191" s="2346"/>
      <c r="E191" s="2348"/>
      <c r="F191" s="2347"/>
      <c r="G191" s="2347"/>
      <c r="H191" s="2346"/>
    </row>
    <row r="192" spans="1:8" ht="21" customHeight="1">
      <c r="A192" s="2365"/>
      <c r="B192" s="2347"/>
      <c r="C192" s="2346"/>
      <c r="D192" s="2346"/>
      <c r="E192" s="2348"/>
      <c r="F192" s="2347"/>
      <c r="G192" s="2347"/>
      <c r="H192" s="2346"/>
    </row>
    <row r="193" spans="1:8" ht="21" customHeight="1">
      <c r="A193" s="2365"/>
      <c r="B193" s="2347"/>
      <c r="C193" s="2346"/>
      <c r="D193" s="2346"/>
      <c r="E193" s="2348"/>
      <c r="F193" s="2347"/>
      <c r="G193" s="2347"/>
      <c r="H193" s="2346"/>
    </row>
    <row r="194" spans="1:8" ht="21" customHeight="1">
      <c r="A194" s="2365"/>
      <c r="B194" s="2347"/>
      <c r="C194" s="2346"/>
      <c r="D194" s="2346"/>
      <c r="E194" s="2348"/>
      <c r="F194" s="2347"/>
      <c r="G194" s="2347"/>
      <c r="H194" s="2346"/>
    </row>
    <row r="195" spans="1:8" ht="21" customHeight="1">
      <c r="A195" s="2365"/>
      <c r="B195" s="2347"/>
      <c r="C195" s="2346"/>
      <c r="D195" s="2346"/>
      <c r="E195" s="2348"/>
      <c r="F195" s="2347"/>
      <c r="G195" s="2347"/>
      <c r="H195" s="2346"/>
    </row>
    <row r="196" spans="1:8" ht="21" customHeight="1">
      <c r="A196" s="2365"/>
      <c r="B196" s="2347"/>
      <c r="C196" s="2346"/>
      <c r="D196" s="2346"/>
      <c r="E196" s="2348"/>
      <c r="F196" s="2347"/>
      <c r="G196" s="2347"/>
      <c r="H196" s="2346"/>
    </row>
    <row r="197" spans="1:8" ht="21" customHeight="1">
      <c r="A197" s="2365"/>
      <c r="B197" s="2347"/>
      <c r="C197" s="2346"/>
      <c r="D197" s="2346"/>
      <c r="E197" s="2348"/>
      <c r="F197" s="2347"/>
      <c r="G197" s="2347"/>
      <c r="H197" s="2346"/>
    </row>
    <row r="198" spans="1:8" ht="21" customHeight="1">
      <c r="A198" s="2365"/>
      <c r="B198" s="2347"/>
      <c r="C198" s="2346"/>
      <c r="D198" s="2346"/>
      <c r="E198" s="2348"/>
      <c r="F198" s="2347"/>
      <c r="G198" s="2347"/>
      <c r="H198" s="2346"/>
    </row>
    <row r="199" spans="1:8" ht="21" customHeight="1">
      <c r="A199" s="2365"/>
      <c r="B199" s="2347"/>
      <c r="C199" s="2346"/>
      <c r="D199" s="2346"/>
      <c r="E199" s="2348"/>
      <c r="F199" s="2347"/>
      <c r="G199" s="2347"/>
      <c r="H199" s="2346"/>
    </row>
    <row r="200" spans="1:8" ht="21" customHeight="1">
      <c r="A200" s="2365"/>
      <c r="B200" s="2347"/>
      <c r="C200" s="2346"/>
      <c r="D200" s="2346"/>
      <c r="E200" s="2348"/>
      <c r="F200" s="2347"/>
      <c r="G200" s="2347"/>
      <c r="H200" s="2346"/>
    </row>
    <row r="201" spans="1:8" ht="21" customHeight="1">
      <c r="A201" s="2365"/>
      <c r="B201" s="2347"/>
      <c r="C201" s="2346"/>
      <c r="D201" s="2346"/>
      <c r="E201" s="2348"/>
      <c r="F201" s="2347"/>
      <c r="G201" s="2347"/>
      <c r="H201" s="2346"/>
    </row>
    <row r="202" spans="1:8" ht="21" customHeight="1">
      <c r="A202" s="2365"/>
      <c r="B202" s="2347"/>
      <c r="C202" s="2346"/>
      <c r="D202" s="2346"/>
      <c r="E202" s="2348"/>
      <c r="F202" s="2347"/>
      <c r="G202" s="2347"/>
      <c r="H202" s="2346"/>
    </row>
    <row r="203" spans="1:8" ht="21" customHeight="1">
      <c r="A203" s="2365"/>
      <c r="B203" s="2347"/>
      <c r="C203" s="2346"/>
      <c r="D203" s="2346"/>
      <c r="E203" s="2348"/>
      <c r="F203" s="2347"/>
      <c r="G203" s="2347"/>
      <c r="H203" s="2346"/>
    </row>
    <row r="204" spans="1:8" ht="21" customHeight="1">
      <c r="A204" s="2365"/>
      <c r="B204" s="2347"/>
      <c r="C204" s="2346"/>
      <c r="D204" s="2346"/>
      <c r="E204" s="2348"/>
      <c r="F204" s="2347"/>
      <c r="G204" s="2347"/>
      <c r="H204" s="2346"/>
    </row>
    <row r="205" spans="1:8" ht="21" customHeight="1">
      <c r="A205" s="2365"/>
      <c r="B205" s="2347"/>
      <c r="C205" s="2346"/>
      <c r="D205" s="2346"/>
      <c r="E205" s="2348"/>
      <c r="F205" s="2347"/>
      <c r="G205" s="2347"/>
      <c r="H205" s="2346"/>
    </row>
    <row r="206" spans="1:8" ht="21" customHeight="1">
      <c r="A206" s="2365"/>
      <c r="B206" s="2347"/>
      <c r="C206" s="2346"/>
      <c r="D206" s="2346"/>
      <c r="E206" s="2348"/>
      <c r="F206" s="2347"/>
      <c r="G206" s="2347"/>
      <c r="H206" s="2346"/>
    </row>
    <row r="207" spans="1:8" ht="21" customHeight="1">
      <c r="A207" s="2365"/>
      <c r="B207" s="2347"/>
      <c r="C207" s="2346"/>
      <c r="D207" s="2346"/>
      <c r="E207" s="2348"/>
      <c r="F207" s="2347"/>
      <c r="G207" s="2347"/>
      <c r="H207" s="2346"/>
    </row>
    <row r="208" spans="1:8" ht="21" customHeight="1">
      <c r="A208" s="2365"/>
      <c r="B208" s="2347"/>
      <c r="C208" s="2346"/>
      <c r="D208" s="2346"/>
      <c r="E208" s="2348"/>
      <c r="F208" s="2347"/>
      <c r="G208" s="2347"/>
      <c r="H208" s="2346"/>
    </row>
    <row r="209" spans="1:8" ht="21" customHeight="1">
      <c r="A209" s="2365"/>
      <c r="B209" s="2347"/>
      <c r="C209" s="2346"/>
      <c r="D209" s="2346"/>
      <c r="E209" s="2348"/>
      <c r="F209" s="2347"/>
      <c r="G209" s="2347"/>
      <c r="H209" s="2346"/>
    </row>
    <row r="210" spans="1:8" ht="21" customHeight="1">
      <c r="A210" s="2365"/>
      <c r="B210" s="2347"/>
      <c r="C210" s="2346"/>
      <c r="D210" s="2346"/>
      <c r="E210" s="2348"/>
      <c r="F210" s="2347"/>
      <c r="G210" s="2347"/>
      <c r="H210" s="2346"/>
    </row>
    <row r="211" spans="1:8" ht="21" customHeight="1">
      <c r="A211" s="2365"/>
      <c r="B211" s="2347"/>
      <c r="C211" s="2346"/>
      <c r="D211" s="2346"/>
      <c r="E211" s="2348"/>
      <c r="F211" s="2347"/>
      <c r="G211" s="2347"/>
      <c r="H211" s="2346"/>
    </row>
    <row r="212" spans="1:8" ht="21" customHeight="1">
      <c r="A212" s="2365"/>
      <c r="B212" s="2347"/>
      <c r="C212" s="2346"/>
      <c r="D212" s="2346"/>
      <c r="E212" s="2348"/>
      <c r="F212" s="2347"/>
      <c r="G212" s="2347"/>
      <c r="H212" s="2346"/>
    </row>
    <row r="213" spans="1:8" ht="21" customHeight="1">
      <c r="A213" s="2365"/>
      <c r="B213" s="2347"/>
      <c r="C213" s="2346"/>
      <c r="D213" s="2346"/>
      <c r="E213" s="2348"/>
      <c r="F213" s="2347"/>
      <c r="G213" s="2347"/>
      <c r="H213" s="2346"/>
    </row>
    <row r="214" spans="1:8" ht="21" customHeight="1">
      <c r="A214" s="2365"/>
      <c r="B214" s="2347"/>
      <c r="C214" s="2346"/>
      <c r="D214" s="2346"/>
      <c r="E214" s="2348"/>
      <c r="F214" s="2347"/>
      <c r="G214" s="2347"/>
      <c r="H214" s="2346"/>
    </row>
    <row r="215" spans="1:8" ht="21" customHeight="1">
      <c r="A215" s="2365"/>
      <c r="B215" s="2347"/>
      <c r="C215" s="2346"/>
      <c r="D215" s="2346"/>
      <c r="E215" s="2348"/>
      <c r="F215" s="2347"/>
      <c r="G215" s="2347"/>
      <c r="H215" s="2346"/>
    </row>
    <row r="216" spans="1:8" ht="21" customHeight="1">
      <c r="A216" s="2365"/>
      <c r="B216" s="2347"/>
      <c r="C216" s="2346"/>
      <c r="D216" s="2346"/>
      <c r="E216" s="2348"/>
      <c r="F216" s="2347"/>
      <c r="G216" s="2347"/>
      <c r="H216" s="2346"/>
    </row>
    <row r="217" spans="1:8" ht="21" customHeight="1">
      <c r="A217" s="2365"/>
      <c r="B217" s="2347"/>
      <c r="C217" s="2346"/>
      <c r="D217" s="2346"/>
      <c r="E217" s="2348"/>
      <c r="F217" s="2347"/>
      <c r="G217" s="2347"/>
      <c r="H217" s="2346"/>
    </row>
    <row r="218" spans="1:8" ht="21" customHeight="1">
      <c r="A218" s="2365"/>
      <c r="B218" s="2347"/>
      <c r="C218" s="2346"/>
      <c r="D218" s="2346"/>
      <c r="E218" s="2348"/>
      <c r="F218" s="2347"/>
      <c r="G218" s="2347"/>
      <c r="H218" s="2346"/>
    </row>
    <row r="219" spans="1:8" ht="21" customHeight="1">
      <c r="A219" s="2365"/>
      <c r="B219" s="2347"/>
      <c r="C219" s="2346"/>
      <c r="D219" s="2346"/>
      <c r="E219" s="2348"/>
      <c r="F219" s="2347"/>
      <c r="G219" s="2347"/>
      <c r="H219" s="2346"/>
    </row>
    <row r="220" spans="1:8" ht="21" customHeight="1">
      <c r="A220" s="2365"/>
      <c r="B220" s="2347"/>
      <c r="C220" s="2346"/>
      <c r="D220" s="2346"/>
      <c r="E220" s="2348"/>
      <c r="F220" s="2347"/>
      <c r="G220" s="2347"/>
      <c r="H220" s="2346"/>
    </row>
    <row r="221" spans="1:8" ht="21" customHeight="1">
      <c r="A221" s="2365"/>
      <c r="B221" s="2347"/>
      <c r="C221" s="2346"/>
      <c r="D221" s="2346"/>
      <c r="E221" s="2348"/>
      <c r="F221" s="2347"/>
      <c r="G221" s="2347"/>
      <c r="H221" s="2346"/>
    </row>
    <row r="222" spans="1:8" ht="21" customHeight="1">
      <c r="A222" s="2365"/>
      <c r="B222" s="2347"/>
      <c r="C222" s="2346"/>
      <c r="D222" s="2346"/>
      <c r="E222" s="2348"/>
      <c r="F222" s="2347"/>
      <c r="G222" s="2347"/>
      <c r="H222" s="2346"/>
    </row>
    <row r="223" spans="1:8" ht="21" customHeight="1">
      <c r="A223" s="2365"/>
      <c r="B223" s="2347"/>
      <c r="C223" s="2346"/>
      <c r="D223" s="2346"/>
      <c r="E223" s="2348"/>
      <c r="F223" s="2347"/>
      <c r="G223" s="2347"/>
      <c r="H223" s="2346"/>
    </row>
    <row r="224" spans="1:8" ht="21" customHeight="1">
      <c r="A224" s="2365"/>
      <c r="B224" s="2347"/>
      <c r="C224" s="2346"/>
      <c r="D224" s="2346"/>
      <c r="E224" s="2348"/>
      <c r="F224" s="2347"/>
      <c r="G224" s="2347"/>
      <c r="H224" s="2346"/>
    </row>
    <row r="225" spans="1:8" ht="21" customHeight="1">
      <c r="A225" s="2365"/>
      <c r="B225" s="2347"/>
      <c r="C225" s="2346"/>
      <c r="D225" s="2346"/>
      <c r="E225" s="2348"/>
      <c r="F225" s="2347"/>
      <c r="G225" s="2347"/>
      <c r="H225" s="2346"/>
    </row>
    <row r="226" spans="1:8" ht="21" customHeight="1">
      <c r="A226" s="2365"/>
      <c r="B226" s="2347"/>
      <c r="C226" s="2346"/>
      <c r="D226" s="2346"/>
      <c r="E226" s="2348"/>
      <c r="F226" s="2347"/>
      <c r="G226" s="2347"/>
      <c r="H226" s="2346"/>
    </row>
    <row r="227" spans="1:8" ht="21" customHeight="1">
      <c r="A227" s="2365"/>
      <c r="B227" s="2347"/>
      <c r="C227" s="2346"/>
      <c r="D227" s="2346"/>
      <c r="E227" s="2348"/>
      <c r="F227" s="2347"/>
      <c r="G227" s="2347"/>
      <c r="H227" s="2346"/>
    </row>
    <row r="228" spans="1:8" ht="21" customHeight="1">
      <c r="A228" s="2365"/>
      <c r="B228" s="2347"/>
      <c r="C228" s="2346"/>
      <c r="D228" s="2346"/>
      <c r="E228" s="2348"/>
      <c r="F228" s="2347"/>
      <c r="G228" s="2347"/>
      <c r="H228" s="2346"/>
    </row>
    <row r="229" spans="1:8" ht="21" customHeight="1">
      <c r="A229" s="2365"/>
      <c r="B229" s="2347"/>
      <c r="C229" s="2346"/>
      <c r="D229" s="2346"/>
      <c r="E229" s="2348"/>
      <c r="F229" s="2347"/>
      <c r="G229" s="2347"/>
      <c r="H229" s="2346"/>
    </row>
    <row r="230" spans="1:8" ht="21" customHeight="1">
      <c r="A230" s="2365"/>
      <c r="B230" s="2347"/>
      <c r="C230" s="2346"/>
      <c r="D230" s="2346"/>
      <c r="E230" s="2348"/>
      <c r="F230" s="2347"/>
      <c r="G230" s="2347"/>
      <c r="H230" s="2346"/>
    </row>
    <row r="231" spans="1:8" ht="21" customHeight="1">
      <c r="A231" s="2365"/>
      <c r="B231" s="2347"/>
      <c r="C231" s="2346"/>
      <c r="D231" s="2346"/>
      <c r="E231" s="2348"/>
      <c r="F231" s="2347"/>
      <c r="G231" s="2347"/>
      <c r="H231" s="2346"/>
    </row>
    <row r="232" spans="1:8" ht="21" customHeight="1">
      <c r="A232" s="2365"/>
      <c r="B232" s="2347"/>
      <c r="C232" s="2346"/>
      <c r="D232" s="2346"/>
      <c r="E232" s="2348"/>
      <c r="F232" s="2347"/>
      <c r="G232" s="2347"/>
      <c r="H232" s="2346"/>
    </row>
    <row r="233" spans="1:8" ht="21" customHeight="1">
      <c r="A233" s="2365"/>
      <c r="B233" s="2347"/>
      <c r="C233" s="2346"/>
      <c r="D233" s="2346"/>
      <c r="E233" s="2348"/>
      <c r="F233" s="2347"/>
      <c r="G233" s="2347"/>
      <c r="H233" s="2346"/>
    </row>
    <row r="234" spans="1:8" ht="21" customHeight="1">
      <c r="A234" s="2365"/>
      <c r="B234" s="2347"/>
      <c r="C234" s="2346"/>
      <c r="D234" s="2346"/>
      <c r="E234" s="2348"/>
      <c r="F234" s="2347"/>
      <c r="G234" s="2347"/>
      <c r="H234" s="2346"/>
    </row>
    <row r="235" spans="1:8" ht="21" customHeight="1">
      <c r="A235" s="2365"/>
      <c r="B235" s="2345"/>
      <c r="C235" s="2345"/>
      <c r="D235" s="2346"/>
      <c r="E235" s="2348"/>
      <c r="F235" s="2347"/>
      <c r="G235" s="2347"/>
      <c r="H235" s="2346"/>
    </row>
    <row r="236" spans="1:8" ht="15.75" customHeight="1">
      <c r="A236" s="2451"/>
      <c r="B236" s="2345"/>
      <c r="C236" s="2345"/>
      <c r="D236" s="2345"/>
      <c r="E236" s="2345"/>
      <c r="F236" s="2345"/>
      <c r="G236" s="2345"/>
      <c r="H236" s="2345"/>
    </row>
    <row r="237" spans="1:8" ht="15.75" customHeight="1">
      <c r="A237" s="2451"/>
      <c r="B237" s="2345"/>
      <c r="C237" s="2345"/>
      <c r="D237" s="2345"/>
      <c r="E237" s="2345"/>
      <c r="F237" s="2345"/>
      <c r="G237" s="2345"/>
      <c r="H237" s="2345"/>
    </row>
    <row r="238" spans="1:8" ht="15.75" customHeight="1">
      <c r="A238" s="2451"/>
      <c r="B238" s="2345"/>
      <c r="C238" s="2345"/>
      <c r="D238" s="2345"/>
      <c r="E238" s="2345"/>
      <c r="F238" s="2345"/>
      <c r="G238" s="2345"/>
      <c r="H238" s="2345"/>
    </row>
    <row r="239" spans="1:8" ht="15.75" customHeight="1">
      <c r="A239" s="2451"/>
      <c r="B239" s="2345"/>
      <c r="C239" s="2345"/>
      <c r="D239" s="2345"/>
      <c r="E239" s="2345"/>
      <c r="F239" s="2345"/>
      <c r="G239" s="2345"/>
      <c r="H239" s="2345"/>
    </row>
    <row r="240" spans="1:8" ht="15.75" customHeight="1">
      <c r="A240" s="2451"/>
      <c r="B240" s="2345"/>
      <c r="C240" s="2345"/>
      <c r="D240" s="2345"/>
      <c r="E240" s="2345"/>
      <c r="F240" s="2345"/>
      <c r="G240" s="2345"/>
      <c r="H240" s="2345"/>
    </row>
    <row r="241" spans="1:8" ht="15.75" customHeight="1">
      <c r="A241" s="2451"/>
      <c r="B241" s="2345"/>
      <c r="C241" s="2345"/>
      <c r="D241" s="2345"/>
      <c r="E241" s="2345"/>
      <c r="F241" s="2345"/>
      <c r="G241" s="2345"/>
      <c r="H241" s="2345"/>
    </row>
    <row r="242" spans="1:8" ht="15.75" customHeight="1">
      <c r="A242" s="2451"/>
      <c r="B242" s="2345"/>
      <c r="C242" s="2345"/>
      <c r="D242" s="2345"/>
      <c r="E242" s="2345"/>
      <c r="F242" s="2345"/>
      <c r="G242" s="2345"/>
      <c r="H242" s="2345"/>
    </row>
    <row r="243" spans="1:8" ht="15.75" customHeight="1">
      <c r="A243" s="2451"/>
      <c r="B243" s="2345"/>
      <c r="C243" s="2345"/>
      <c r="D243" s="2345"/>
      <c r="E243" s="2345"/>
      <c r="F243" s="2345"/>
      <c r="G243" s="2345"/>
      <c r="H243" s="2345"/>
    </row>
    <row r="244" spans="1:8" ht="15.75" customHeight="1">
      <c r="A244" s="2451"/>
      <c r="B244" s="2345"/>
      <c r="C244" s="2345"/>
      <c r="D244" s="2345"/>
      <c r="E244" s="2345"/>
      <c r="F244" s="2345"/>
      <c r="G244" s="2345"/>
      <c r="H244" s="2345"/>
    </row>
    <row r="245" spans="1:8" ht="15.75" customHeight="1">
      <c r="A245" s="2451"/>
      <c r="B245" s="2345"/>
      <c r="C245" s="2345"/>
      <c r="D245" s="2345"/>
      <c r="E245" s="2345"/>
      <c r="F245" s="2345"/>
      <c r="G245" s="2345"/>
      <c r="H245" s="2345"/>
    </row>
    <row r="246" spans="1:8" ht="15.75" customHeight="1">
      <c r="A246" s="2451"/>
      <c r="B246" s="2345"/>
      <c r="C246" s="2345"/>
      <c r="D246" s="2345"/>
      <c r="E246" s="2345"/>
      <c r="F246" s="2345"/>
      <c r="G246" s="2345"/>
      <c r="H246" s="2345"/>
    </row>
    <row r="247" spans="1:8" ht="15.75" customHeight="1">
      <c r="A247" s="2451"/>
      <c r="B247" s="2345"/>
      <c r="C247" s="2345"/>
      <c r="D247" s="2345"/>
      <c r="E247" s="2345"/>
      <c r="F247" s="2345"/>
      <c r="G247" s="2345"/>
      <c r="H247" s="2345"/>
    </row>
    <row r="248" spans="1:8" ht="15.75" customHeight="1">
      <c r="A248" s="2451"/>
      <c r="B248" s="2345"/>
      <c r="C248" s="2345"/>
      <c r="D248" s="2345"/>
      <c r="E248" s="2345"/>
      <c r="F248" s="2345"/>
      <c r="G248" s="2345"/>
      <c r="H248" s="2345"/>
    </row>
    <row r="249" spans="1:8" ht="15.75" customHeight="1">
      <c r="A249" s="2451"/>
      <c r="B249" s="2345"/>
      <c r="C249" s="2345"/>
      <c r="D249" s="2345"/>
      <c r="E249" s="2345"/>
      <c r="F249" s="2345"/>
      <c r="G249" s="2345"/>
      <c r="H249" s="2345"/>
    </row>
    <row r="250" spans="1:8" ht="15.75" customHeight="1">
      <c r="A250" s="2451"/>
      <c r="B250" s="2345"/>
      <c r="C250" s="2345"/>
      <c r="D250" s="2345"/>
      <c r="E250" s="2345"/>
      <c r="F250" s="2345"/>
      <c r="G250" s="2345"/>
      <c r="H250" s="2345"/>
    </row>
    <row r="251" spans="1:8" ht="15.75" customHeight="1">
      <c r="A251" s="2451"/>
      <c r="B251" s="2345"/>
      <c r="C251" s="2345"/>
      <c r="D251" s="2345"/>
      <c r="E251" s="2345"/>
      <c r="F251" s="2345"/>
      <c r="G251" s="2345"/>
      <c r="H251" s="2345"/>
    </row>
    <row r="252" spans="1:8" ht="15.75" customHeight="1">
      <c r="A252" s="2451"/>
      <c r="B252" s="2345"/>
      <c r="C252" s="2345"/>
      <c r="D252" s="2345"/>
      <c r="E252" s="2345"/>
      <c r="F252" s="2345"/>
      <c r="G252" s="2345"/>
      <c r="H252" s="2345"/>
    </row>
    <row r="253" spans="1:8" ht="15.75" customHeight="1">
      <c r="A253" s="2451"/>
      <c r="B253" s="2345"/>
      <c r="C253" s="2345"/>
      <c r="D253" s="2345"/>
      <c r="E253" s="2345"/>
      <c r="F253" s="2345"/>
      <c r="G253" s="2345"/>
      <c r="H253" s="2345"/>
    </row>
    <row r="254" spans="1:8" ht="15.75" customHeight="1">
      <c r="A254" s="2451"/>
      <c r="B254" s="2345"/>
      <c r="C254" s="2345"/>
      <c r="D254" s="2345"/>
      <c r="E254" s="2345"/>
      <c r="F254" s="2345"/>
      <c r="G254" s="2345"/>
      <c r="H254" s="2345"/>
    </row>
    <row r="255" spans="1:8" ht="15.75" customHeight="1">
      <c r="A255" s="2451"/>
      <c r="B255" s="2345"/>
      <c r="C255" s="2345"/>
      <c r="D255" s="2345"/>
      <c r="E255" s="2345"/>
      <c r="F255" s="2345"/>
      <c r="G255" s="2345"/>
      <c r="H255" s="2345"/>
    </row>
    <row r="256" spans="1:8" ht="15.75" customHeight="1">
      <c r="A256" s="2451"/>
      <c r="B256" s="2345"/>
      <c r="C256" s="2345"/>
      <c r="D256" s="2345"/>
      <c r="E256" s="2345"/>
      <c r="F256" s="2345"/>
      <c r="G256" s="2345"/>
      <c r="H256" s="2345"/>
    </row>
    <row r="257" spans="1:8" ht="15.75" customHeight="1">
      <c r="A257" s="2451"/>
      <c r="B257" s="2345"/>
      <c r="C257" s="2345"/>
      <c r="D257" s="2345"/>
      <c r="E257" s="2345"/>
      <c r="F257" s="2345"/>
      <c r="G257" s="2345"/>
      <c r="H257" s="2345"/>
    </row>
    <row r="258" spans="1:8" ht="15.75" customHeight="1">
      <c r="A258" s="2451"/>
      <c r="B258" s="2345"/>
      <c r="C258" s="2345"/>
      <c r="D258" s="2345"/>
      <c r="E258" s="2345"/>
      <c r="F258" s="2345"/>
      <c r="G258" s="2345"/>
      <c r="H258" s="2345"/>
    </row>
    <row r="259" spans="1:8" ht="15.75" customHeight="1">
      <c r="A259" s="2451"/>
      <c r="B259" s="2345"/>
      <c r="C259" s="2345"/>
      <c r="D259" s="2345"/>
      <c r="E259" s="2345"/>
      <c r="F259" s="2345"/>
      <c r="G259" s="2345"/>
      <c r="H259" s="2345"/>
    </row>
    <row r="260" spans="1:8" ht="15.75" customHeight="1">
      <c r="A260" s="2451"/>
      <c r="B260" s="2345"/>
      <c r="C260" s="2345"/>
      <c r="D260" s="2345"/>
      <c r="E260" s="2345"/>
      <c r="F260" s="2345"/>
      <c r="G260" s="2345"/>
      <c r="H260" s="2345"/>
    </row>
    <row r="261" spans="1:8" ht="15.75" customHeight="1">
      <c r="A261" s="2451"/>
      <c r="B261" s="2345"/>
      <c r="C261" s="2345"/>
      <c r="D261" s="2345"/>
      <c r="E261" s="2345"/>
      <c r="F261" s="2345"/>
      <c r="G261" s="2345"/>
      <c r="H261" s="2345"/>
    </row>
    <row r="262" spans="1:8" ht="15.75" customHeight="1">
      <c r="A262" s="2451"/>
      <c r="B262" s="2345"/>
      <c r="C262" s="2345"/>
      <c r="D262" s="2345"/>
      <c r="E262" s="2345"/>
      <c r="F262" s="2345"/>
      <c r="G262" s="2345"/>
      <c r="H262" s="2345"/>
    </row>
    <row r="263" spans="1:8" ht="15.75" customHeight="1">
      <c r="A263" s="2451"/>
      <c r="B263" s="2345"/>
      <c r="C263" s="2345"/>
      <c r="D263" s="2345"/>
      <c r="E263" s="2345"/>
      <c r="F263" s="2345"/>
      <c r="G263" s="2345"/>
      <c r="H263" s="2345"/>
    </row>
    <row r="264" spans="1:8" ht="15.75" customHeight="1">
      <c r="A264" s="2451"/>
      <c r="B264" s="2345"/>
      <c r="C264" s="2345"/>
      <c r="D264" s="2345"/>
      <c r="E264" s="2345"/>
      <c r="F264" s="2345"/>
      <c r="G264" s="2345"/>
      <c r="H264" s="2345"/>
    </row>
    <row r="265" spans="1:8" ht="15.75" customHeight="1">
      <c r="A265" s="2451"/>
      <c r="B265" s="2345"/>
      <c r="C265" s="2345"/>
      <c r="D265" s="2345"/>
      <c r="E265" s="2345"/>
      <c r="F265" s="2345"/>
      <c r="G265" s="2345"/>
      <c r="H265" s="2345"/>
    </row>
    <row r="266" spans="1:8" ht="15.75" customHeight="1">
      <c r="A266" s="2451"/>
      <c r="B266" s="2345"/>
      <c r="C266" s="2345"/>
      <c r="D266" s="2345"/>
      <c r="E266" s="2345"/>
      <c r="F266" s="2345"/>
      <c r="G266" s="2345"/>
      <c r="H266" s="2345"/>
    </row>
    <row r="267" spans="1:8" ht="15.75" customHeight="1">
      <c r="A267" s="2451"/>
      <c r="B267" s="2345"/>
      <c r="C267" s="2345"/>
      <c r="D267" s="2345"/>
      <c r="E267" s="2345"/>
      <c r="F267" s="2345"/>
      <c r="G267" s="2345"/>
      <c r="H267" s="2345"/>
    </row>
    <row r="268" spans="1:8" ht="15.75" customHeight="1">
      <c r="A268" s="2451"/>
      <c r="B268" s="2345"/>
      <c r="C268" s="2345"/>
      <c r="D268" s="2345"/>
      <c r="E268" s="2345"/>
      <c r="F268" s="2345"/>
      <c r="G268" s="2345"/>
      <c r="H268" s="2345"/>
    </row>
    <row r="269" spans="1:8" ht="15.75" customHeight="1">
      <c r="A269" s="2451"/>
      <c r="B269" s="2345"/>
      <c r="C269" s="2345"/>
      <c r="D269" s="2345"/>
      <c r="E269" s="2345"/>
      <c r="F269" s="2345"/>
      <c r="G269" s="2345"/>
      <c r="H269" s="2345"/>
    </row>
    <row r="270" spans="1:8" ht="15.75" customHeight="1">
      <c r="A270" s="2451"/>
      <c r="B270" s="2345"/>
      <c r="C270" s="2345"/>
      <c r="D270" s="2345"/>
      <c r="E270" s="2345"/>
      <c r="F270" s="2345"/>
      <c r="G270" s="2345"/>
      <c r="H270" s="2345"/>
    </row>
    <row r="271" spans="1:8" ht="15.75" customHeight="1">
      <c r="A271" s="2451"/>
      <c r="B271" s="2345"/>
      <c r="C271" s="2345"/>
      <c r="D271" s="2345"/>
      <c r="E271" s="2345"/>
      <c r="F271" s="2345"/>
      <c r="G271" s="2345"/>
      <c r="H271" s="2345"/>
    </row>
    <row r="272" spans="1:8" ht="15.75" customHeight="1">
      <c r="A272" s="2451"/>
      <c r="B272" s="2345"/>
      <c r="C272" s="2345"/>
      <c r="D272" s="2345"/>
      <c r="E272" s="2345"/>
      <c r="F272" s="2345"/>
      <c r="G272" s="2345"/>
      <c r="H272" s="2345"/>
    </row>
    <row r="273" spans="1:8" ht="15.75" customHeight="1">
      <c r="A273" s="2451"/>
      <c r="B273" s="2345"/>
      <c r="C273" s="2345"/>
      <c r="D273" s="2345"/>
      <c r="E273" s="2345"/>
      <c r="F273" s="2345"/>
      <c r="G273" s="2345"/>
      <c r="H273" s="2345"/>
    </row>
    <row r="274" spans="1:8" ht="15.75" customHeight="1">
      <c r="A274" s="2451"/>
      <c r="B274" s="2345"/>
      <c r="C274" s="2345"/>
      <c r="D274" s="2345"/>
      <c r="E274" s="2345"/>
      <c r="F274" s="2345"/>
      <c r="G274" s="2345"/>
      <c r="H274" s="2345"/>
    </row>
    <row r="275" spans="1:8" ht="15.75" customHeight="1">
      <c r="A275" s="2451"/>
      <c r="B275" s="2345"/>
      <c r="C275" s="2345"/>
      <c r="D275" s="2345"/>
      <c r="E275" s="2345"/>
      <c r="F275" s="2345"/>
      <c r="G275" s="2345"/>
      <c r="H275" s="2345"/>
    </row>
    <row r="276" spans="1:8" ht="15.75" customHeight="1">
      <c r="A276" s="2451"/>
      <c r="B276" s="2345"/>
      <c r="C276" s="2345"/>
      <c r="D276" s="2345"/>
      <c r="E276" s="2345"/>
      <c r="F276" s="2345"/>
      <c r="G276" s="2345"/>
      <c r="H276" s="2345"/>
    </row>
    <row r="277" spans="1:8" ht="15.75" customHeight="1">
      <c r="A277" s="2451"/>
      <c r="B277" s="2345"/>
      <c r="C277" s="2345"/>
      <c r="D277" s="2345"/>
      <c r="E277" s="2345"/>
      <c r="F277" s="2345"/>
      <c r="G277" s="2345"/>
      <c r="H277" s="2345"/>
    </row>
    <row r="278" spans="1:8" ht="15.75" customHeight="1">
      <c r="A278" s="2451"/>
      <c r="B278" s="2345"/>
      <c r="C278" s="2345"/>
      <c r="D278" s="2345"/>
      <c r="E278" s="2345"/>
      <c r="F278" s="2345"/>
      <c r="G278" s="2345"/>
      <c r="H278" s="2345"/>
    </row>
    <row r="279" spans="1:8" ht="15.75" customHeight="1">
      <c r="A279" s="2451"/>
      <c r="B279" s="2345"/>
      <c r="C279" s="2345"/>
      <c r="D279" s="2345"/>
      <c r="E279" s="2345"/>
      <c r="F279" s="2345"/>
      <c r="G279" s="2345"/>
      <c r="H279" s="2345"/>
    </row>
    <row r="280" spans="1:8" ht="15.75" customHeight="1">
      <c r="A280" s="2451"/>
      <c r="B280" s="2345"/>
      <c r="C280" s="2345"/>
      <c r="D280" s="2345"/>
      <c r="E280" s="2345"/>
      <c r="F280" s="2345"/>
      <c r="G280" s="2345"/>
      <c r="H280" s="2345"/>
    </row>
    <row r="281" spans="1:8" ht="15.75" customHeight="1">
      <c r="A281" s="2451"/>
      <c r="B281" s="2345"/>
      <c r="C281" s="2345"/>
      <c r="D281" s="2345"/>
      <c r="E281" s="2345"/>
      <c r="F281" s="2345"/>
      <c r="G281" s="2345"/>
      <c r="H281" s="2345"/>
    </row>
    <row r="282" spans="1:8" ht="15.75" customHeight="1">
      <c r="A282" s="2451"/>
      <c r="B282" s="2345"/>
      <c r="C282" s="2345"/>
      <c r="D282" s="2345"/>
      <c r="E282" s="2345"/>
      <c r="F282" s="2345"/>
      <c r="G282" s="2345"/>
      <c r="H282" s="2345"/>
    </row>
    <row r="283" spans="1:8" ht="15.75" customHeight="1">
      <c r="A283" s="2451"/>
      <c r="B283" s="2345"/>
      <c r="C283" s="2345"/>
      <c r="D283" s="2345"/>
      <c r="E283" s="2345"/>
      <c r="F283" s="2345"/>
      <c r="G283" s="2345"/>
      <c r="H283" s="2345"/>
    </row>
    <row r="284" spans="1:8" ht="15.75" customHeight="1">
      <c r="A284" s="2451"/>
      <c r="B284" s="2345"/>
      <c r="C284" s="2345"/>
      <c r="D284" s="2345"/>
      <c r="E284" s="2345"/>
      <c r="F284" s="2345"/>
      <c r="G284" s="2345"/>
      <c r="H284" s="2345"/>
    </row>
    <row r="285" spans="1:8" ht="15.75" customHeight="1">
      <c r="A285" s="2451"/>
      <c r="B285" s="2345"/>
      <c r="C285" s="2345"/>
      <c r="D285" s="2345"/>
      <c r="E285" s="2345"/>
      <c r="F285" s="2345"/>
      <c r="G285" s="2345"/>
      <c r="H285" s="2345"/>
    </row>
    <row r="286" spans="1:8" ht="15.75" customHeight="1">
      <c r="A286" s="2451"/>
      <c r="B286" s="2345"/>
      <c r="C286" s="2345"/>
      <c r="D286" s="2345"/>
      <c r="E286" s="2345"/>
      <c r="F286" s="2345"/>
      <c r="G286" s="2345"/>
      <c r="H286" s="2345"/>
    </row>
    <row r="287" spans="1:8" ht="15.75" customHeight="1">
      <c r="A287" s="2451"/>
      <c r="B287" s="2345"/>
      <c r="C287" s="2345"/>
      <c r="D287" s="2345"/>
      <c r="E287" s="2345"/>
      <c r="F287" s="2345"/>
      <c r="G287" s="2345"/>
      <c r="H287" s="2345"/>
    </row>
    <row r="288" spans="1:8" ht="15.75" customHeight="1">
      <c r="A288" s="2451"/>
      <c r="B288" s="2345"/>
      <c r="C288" s="2345"/>
      <c r="D288" s="2345"/>
      <c r="E288" s="2345"/>
      <c r="F288" s="2345"/>
      <c r="G288" s="2345"/>
      <c r="H288" s="2345"/>
    </row>
    <row r="289" spans="1:8" ht="15.75" customHeight="1">
      <c r="A289" s="2451"/>
      <c r="B289" s="2345"/>
      <c r="C289" s="2345"/>
      <c r="D289" s="2345"/>
      <c r="E289" s="2345"/>
      <c r="F289" s="2345"/>
      <c r="G289" s="2345"/>
      <c r="H289" s="2345"/>
    </row>
    <row r="290" spans="1:8" ht="15.75" customHeight="1">
      <c r="A290" s="2451"/>
      <c r="B290" s="2345"/>
      <c r="C290" s="2345"/>
      <c r="D290" s="2345"/>
      <c r="E290" s="2345"/>
      <c r="F290" s="2345"/>
      <c r="G290" s="2345"/>
      <c r="H290" s="2345"/>
    </row>
    <row r="291" spans="1:8" ht="15.75" customHeight="1">
      <c r="A291" s="2451"/>
      <c r="B291" s="2345"/>
      <c r="C291" s="2345"/>
      <c r="D291" s="2345"/>
      <c r="E291" s="2345"/>
      <c r="F291" s="2345"/>
      <c r="G291" s="2345"/>
      <c r="H291" s="2345"/>
    </row>
    <row r="292" spans="1:8" ht="15.75" customHeight="1">
      <c r="A292" s="2451"/>
      <c r="B292" s="2345"/>
      <c r="C292" s="2345"/>
      <c r="D292" s="2345"/>
      <c r="E292" s="2345"/>
      <c r="F292" s="2345"/>
      <c r="G292" s="2345"/>
      <c r="H292" s="2345"/>
    </row>
    <row r="293" spans="1:8" ht="15.75" customHeight="1">
      <c r="A293" s="2451"/>
      <c r="B293" s="2345"/>
      <c r="C293" s="2345"/>
      <c r="D293" s="2345"/>
      <c r="E293" s="2345"/>
      <c r="F293" s="2345"/>
      <c r="G293" s="2345"/>
      <c r="H293" s="2345"/>
    </row>
    <row r="294" spans="1:8" ht="15.75" customHeight="1">
      <c r="A294" s="2451"/>
      <c r="B294" s="2345"/>
      <c r="C294" s="2345"/>
      <c r="D294" s="2345"/>
      <c r="E294" s="2345"/>
      <c r="F294" s="2345"/>
      <c r="G294" s="2345"/>
      <c r="H294" s="2345"/>
    </row>
    <row r="295" spans="1:8" ht="15.75" customHeight="1">
      <c r="A295" s="2451"/>
      <c r="B295" s="2345"/>
      <c r="C295" s="2345"/>
      <c r="D295" s="2345"/>
      <c r="E295" s="2345"/>
      <c r="F295" s="2345"/>
      <c r="G295" s="2345"/>
      <c r="H295" s="2345"/>
    </row>
    <row r="296" spans="1:8" ht="15.75" customHeight="1">
      <c r="A296" s="2451"/>
      <c r="B296" s="2345"/>
      <c r="C296" s="2345"/>
      <c r="D296" s="2345"/>
      <c r="E296" s="2345"/>
      <c r="F296" s="2345"/>
      <c r="G296" s="2345"/>
      <c r="H296" s="2345"/>
    </row>
    <row r="297" spans="1:8" ht="15.75" customHeight="1">
      <c r="A297" s="2451"/>
      <c r="B297" s="2345"/>
      <c r="C297" s="2345"/>
      <c r="D297" s="2345"/>
      <c r="E297" s="2345"/>
      <c r="F297" s="2345"/>
      <c r="G297" s="2345"/>
      <c r="H297" s="2345"/>
    </row>
    <row r="298" spans="1:8" ht="15.75" customHeight="1">
      <c r="A298" s="2451"/>
      <c r="B298" s="2345"/>
      <c r="C298" s="2345"/>
      <c r="D298" s="2345"/>
      <c r="E298" s="2345"/>
      <c r="F298" s="2345"/>
      <c r="G298" s="2345"/>
      <c r="H298" s="2345"/>
    </row>
    <row r="299" spans="1:8" ht="15.75" customHeight="1">
      <c r="A299" s="2451"/>
      <c r="B299" s="2345"/>
      <c r="C299" s="2345"/>
      <c r="D299" s="2345"/>
      <c r="E299" s="2345"/>
      <c r="F299" s="2345"/>
      <c r="G299" s="2345"/>
      <c r="H299" s="2345"/>
    </row>
    <row r="300" spans="1:8" ht="15.75" customHeight="1">
      <c r="A300" s="2451"/>
      <c r="B300" s="2345"/>
      <c r="C300" s="2345"/>
      <c r="D300" s="2345"/>
      <c r="E300" s="2345"/>
      <c r="F300" s="2345"/>
      <c r="G300" s="2345"/>
      <c r="H300" s="2345"/>
    </row>
    <row r="301" spans="1:8" ht="15.75" customHeight="1">
      <c r="A301" s="2451"/>
      <c r="B301" s="2345"/>
      <c r="C301" s="2345"/>
      <c r="D301" s="2345"/>
      <c r="E301" s="2345"/>
      <c r="F301" s="2345"/>
      <c r="G301" s="2345"/>
      <c r="H301" s="2345"/>
    </row>
    <row r="302" spans="1:8" ht="15.75" customHeight="1">
      <c r="A302" s="2451"/>
      <c r="B302" s="2345"/>
      <c r="C302" s="2345"/>
      <c r="D302" s="2345"/>
      <c r="E302" s="2345"/>
      <c r="F302" s="2345"/>
      <c r="G302" s="2345"/>
      <c r="H302" s="2345"/>
    </row>
    <row r="303" spans="1:8" ht="15.75" customHeight="1">
      <c r="A303" s="2451"/>
      <c r="B303" s="2345"/>
      <c r="C303" s="2345"/>
      <c r="D303" s="2345"/>
      <c r="E303" s="2345"/>
      <c r="F303" s="2345"/>
      <c r="G303" s="2345"/>
      <c r="H303" s="2345"/>
    </row>
    <row r="304" spans="1:8" ht="15.75" customHeight="1">
      <c r="A304" s="2451"/>
      <c r="B304" s="2345"/>
      <c r="C304" s="2345"/>
      <c r="D304" s="2345"/>
      <c r="E304" s="2345"/>
      <c r="F304" s="2345"/>
      <c r="G304" s="2345"/>
      <c r="H304" s="2345"/>
    </row>
    <row r="305" spans="1:8" ht="15.75" customHeight="1">
      <c r="A305" s="2451"/>
      <c r="B305" s="2345"/>
      <c r="C305" s="2345"/>
      <c r="D305" s="2345"/>
      <c r="E305" s="2345"/>
      <c r="F305" s="2345"/>
      <c r="G305" s="2345"/>
      <c r="H305" s="2345"/>
    </row>
    <row r="306" spans="1:8" ht="15.75" customHeight="1">
      <c r="A306" s="2451"/>
      <c r="B306" s="2345"/>
      <c r="C306" s="2345"/>
      <c r="D306" s="2345"/>
      <c r="E306" s="2345"/>
      <c r="F306" s="2345"/>
      <c r="G306" s="2345"/>
      <c r="H306" s="2345"/>
    </row>
    <row r="307" spans="1:8" ht="15.75" customHeight="1">
      <c r="A307" s="2451"/>
      <c r="B307" s="2345"/>
      <c r="C307" s="2345"/>
      <c r="D307" s="2345"/>
      <c r="E307" s="2345"/>
      <c r="F307" s="2345"/>
      <c r="G307" s="2345"/>
      <c r="H307" s="2345"/>
    </row>
    <row r="308" spans="1:8" ht="15.75" customHeight="1">
      <c r="A308" s="2451"/>
      <c r="B308" s="2345"/>
      <c r="C308" s="2345"/>
      <c r="D308" s="2345"/>
      <c r="E308" s="2345"/>
      <c r="F308" s="2345"/>
      <c r="G308" s="2345"/>
      <c r="H308" s="2345"/>
    </row>
    <row r="309" spans="1:8" ht="15.75" customHeight="1">
      <c r="A309" s="2451"/>
      <c r="B309" s="2345"/>
      <c r="C309" s="2345"/>
      <c r="D309" s="2345"/>
      <c r="E309" s="2345"/>
      <c r="F309" s="2345"/>
      <c r="G309" s="2345"/>
      <c r="H309" s="2345"/>
    </row>
    <row r="310" spans="1:8" ht="15.75" customHeight="1">
      <c r="A310" s="2451"/>
      <c r="B310" s="2345"/>
      <c r="C310" s="2345"/>
      <c r="D310" s="2345"/>
      <c r="E310" s="2345"/>
      <c r="F310" s="2345"/>
      <c r="G310" s="2345"/>
      <c r="H310" s="2345"/>
    </row>
    <row r="311" spans="1:8" ht="15.75" customHeight="1">
      <c r="A311" s="2451"/>
      <c r="B311" s="2345"/>
      <c r="C311" s="2345"/>
      <c r="D311" s="2345"/>
      <c r="E311" s="2345"/>
      <c r="F311" s="2345"/>
      <c r="G311" s="2345"/>
      <c r="H311" s="2345"/>
    </row>
    <row r="312" spans="1:8" ht="15.75" customHeight="1">
      <c r="A312" s="2451"/>
      <c r="B312" s="2345"/>
      <c r="C312" s="2345"/>
      <c r="D312" s="2345"/>
      <c r="E312" s="2345"/>
      <c r="F312" s="2345"/>
      <c r="G312" s="2345"/>
      <c r="H312" s="2345"/>
    </row>
    <row r="313" spans="1:8" ht="15.75" customHeight="1">
      <c r="A313" s="2451"/>
      <c r="B313" s="2345"/>
      <c r="C313" s="2345"/>
      <c r="D313" s="2345"/>
      <c r="E313" s="2345"/>
      <c r="F313" s="2345"/>
      <c r="G313" s="2345"/>
      <c r="H313" s="2345"/>
    </row>
    <row r="314" spans="1:8" ht="15.75" customHeight="1">
      <c r="A314" s="2451"/>
      <c r="B314" s="2345"/>
      <c r="C314" s="2345"/>
      <c r="D314" s="2345"/>
      <c r="E314" s="2345"/>
      <c r="F314" s="2345"/>
      <c r="G314" s="2345"/>
      <c r="H314" s="2345"/>
    </row>
    <row r="315" spans="1:8" ht="15.75" customHeight="1">
      <c r="A315" s="2451"/>
      <c r="B315" s="2345"/>
      <c r="C315" s="2345"/>
      <c r="D315" s="2345"/>
      <c r="E315" s="2345"/>
      <c r="F315" s="2345"/>
      <c r="G315" s="2345"/>
      <c r="H315" s="2345"/>
    </row>
    <row r="316" spans="1:8" ht="15.75" customHeight="1">
      <c r="A316" s="2451"/>
      <c r="B316" s="2345"/>
      <c r="C316" s="2345"/>
      <c r="D316" s="2345"/>
      <c r="E316" s="2345"/>
      <c r="F316" s="2345"/>
      <c r="G316" s="2345"/>
      <c r="H316" s="2345"/>
    </row>
    <row r="317" spans="1:8" ht="15.75" customHeight="1">
      <c r="A317" s="2451"/>
      <c r="B317" s="2345"/>
      <c r="C317" s="2345"/>
      <c r="D317" s="2345"/>
      <c r="E317" s="2345"/>
      <c r="F317" s="2345"/>
      <c r="G317" s="2345"/>
      <c r="H317" s="2345"/>
    </row>
    <row r="318" spans="1:8" ht="15.75" customHeight="1">
      <c r="A318" s="2451"/>
      <c r="B318" s="2345"/>
      <c r="C318" s="2345"/>
      <c r="D318" s="2345"/>
      <c r="E318" s="2345"/>
      <c r="F318" s="2345"/>
      <c r="G318" s="2345"/>
      <c r="H318" s="2345"/>
    </row>
    <row r="319" spans="1:8" ht="15.75" customHeight="1">
      <c r="A319" s="2451"/>
      <c r="B319" s="2345"/>
      <c r="C319" s="2345"/>
      <c r="D319" s="2345"/>
      <c r="E319" s="2345"/>
      <c r="F319" s="2345"/>
      <c r="G319" s="2345"/>
      <c r="H319" s="2345"/>
    </row>
    <row r="320" spans="1:8" ht="15.75" customHeight="1">
      <c r="A320" s="2451"/>
      <c r="B320" s="2345"/>
      <c r="C320" s="2345"/>
      <c r="D320" s="2345"/>
      <c r="E320" s="2345"/>
      <c r="F320" s="2345"/>
      <c r="G320" s="2345"/>
      <c r="H320" s="2345"/>
    </row>
    <row r="321" spans="1:8" ht="15.75" customHeight="1">
      <c r="A321" s="2451"/>
      <c r="B321" s="2345"/>
      <c r="C321" s="2345"/>
      <c r="D321" s="2345"/>
      <c r="E321" s="2345"/>
      <c r="F321" s="2345"/>
      <c r="G321" s="2345"/>
      <c r="H321" s="2345"/>
    </row>
    <row r="322" spans="1:8" ht="15.75" customHeight="1">
      <c r="A322" s="2451"/>
      <c r="B322" s="2345"/>
      <c r="C322" s="2345"/>
      <c r="D322" s="2345"/>
      <c r="E322" s="2345"/>
      <c r="F322" s="2345"/>
      <c r="G322" s="2345"/>
      <c r="H322" s="2345"/>
    </row>
    <row r="323" spans="1:8" ht="15.75" customHeight="1">
      <c r="A323" s="2451"/>
      <c r="B323" s="2345"/>
      <c r="C323" s="2345"/>
      <c r="D323" s="2345"/>
      <c r="E323" s="2345"/>
      <c r="F323" s="2345"/>
      <c r="G323" s="2345"/>
      <c r="H323" s="2345"/>
    </row>
    <row r="324" spans="1:8" ht="15.75" customHeight="1">
      <c r="A324" s="2451"/>
      <c r="B324" s="2345"/>
      <c r="C324" s="2345"/>
      <c r="D324" s="2345"/>
      <c r="E324" s="2345"/>
      <c r="F324" s="2345"/>
      <c r="G324" s="2345"/>
      <c r="H324" s="2345"/>
    </row>
    <row r="325" spans="1:8" ht="15.75" customHeight="1">
      <c r="A325" s="2451"/>
      <c r="B325" s="2345"/>
      <c r="C325" s="2345"/>
      <c r="D325" s="2345"/>
      <c r="E325" s="2345"/>
      <c r="F325" s="2345"/>
      <c r="G325" s="2345"/>
      <c r="H325" s="2345"/>
    </row>
    <row r="326" spans="1:8" ht="15.75" customHeight="1">
      <c r="A326" s="2451"/>
      <c r="B326" s="2345"/>
      <c r="C326" s="2345"/>
      <c r="D326" s="2345"/>
      <c r="E326" s="2345"/>
      <c r="F326" s="2345"/>
      <c r="G326" s="2345"/>
      <c r="H326" s="2345"/>
    </row>
    <row r="327" spans="1:8" ht="15.75" customHeight="1">
      <c r="A327" s="2451"/>
      <c r="B327" s="2345"/>
      <c r="C327" s="2345"/>
      <c r="D327" s="2345"/>
      <c r="E327" s="2345"/>
      <c r="F327" s="2345"/>
      <c r="G327" s="2345"/>
      <c r="H327" s="2345"/>
    </row>
    <row r="328" spans="1:8" ht="15.75" customHeight="1">
      <c r="A328" s="2451"/>
      <c r="B328" s="2345"/>
      <c r="C328" s="2345"/>
      <c r="D328" s="2345"/>
      <c r="E328" s="2345"/>
      <c r="F328" s="2345"/>
      <c r="G328" s="2345"/>
      <c r="H328" s="2345"/>
    </row>
    <row r="329" spans="1:8" ht="15.75" customHeight="1">
      <c r="A329" s="2451"/>
      <c r="B329" s="2345"/>
      <c r="C329" s="2345"/>
      <c r="D329" s="2345"/>
      <c r="E329" s="2345"/>
      <c r="F329" s="2345"/>
      <c r="G329" s="2345"/>
      <c r="H329" s="2345"/>
    </row>
    <row r="330" spans="1:8" ht="15.75" customHeight="1">
      <c r="A330" s="2451"/>
      <c r="B330" s="2345"/>
      <c r="C330" s="2345"/>
      <c r="D330" s="2345"/>
      <c r="E330" s="2345"/>
      <c r="F330" s="2345"/>
      <c r="G330" s="2345"/>
      <c r="H330" s="2345"/>
    </row>
    <row r="331" spans="1:8" ht="15.75" customHeight="1">
      <c r="A331" s="2451"/>
      <c r="B331" s="2345"/>
      <c r="C331" s="2345"/>
      <c r="D331" s="2345"/>
      <c r="E331" s="2345"/>
      <c r="F331" s="2345"/>
      <c r="G331" s="2345"/>
      <c r="H331" s="2345"/>
    </row>
    <row r="332" spans="1:8" ht="15.75" customHeight="1">
      <c r="A332" s="2451"/>
      <c r="B332" s="2345"/>
      <c r="C332" s="2345"/>
      <c r="D332" s="2345"/>
      <c r="E332" s="2345"/>
      <c r="F332" s="2345"/>
      <c r="G332" s="2345"/>
      <c r="H332" s="2345"/>
    </row>
    <row r="333" spans="1:8" ht="15.75" customHeight="1">
      <c r="A333" s="2451"/>
      <c r="B333" s="2345"/>
      <c r="C333" s="2345"/>
      <c r="D333" s="2345"/>
      <c r="E333" s="2345"/>
      <c r="F333" s="2345"/>
      <c r="G333" s="2345"/>
      <c r="H333" s="2345"/>
    </row>
    <row r="334" spans="1:8" ht="15.75" customHeight="1">
      <c r="A334" s="2451"/>
      <c r="B334" s="2345"/>
      <c r="C334" s="2345"/>
      <c r="D334" s="2345"/>
      <c r="E334" s="2345"/>
      <c r="F334" s="2345"/>
      <c r="G334" s="2345"/>
      <c r="H334" s="2345"/>
    </row>
    <row r="335" spans="1:8" ht="15.75" customHeight="1">
      <c r="A335" s="2451"/>
      <c r="B335" s="2345"/>
      <c r="C335" s="2345"/>
      <c r="D335" s="2345"/>
      <c r="E335" s="2345"/>
      <c r="F335" s="2345"/>
      <c r="G335" s="2345"/>
      <c r="H335" s="2345"/>
    </row>
    <row r="336" spans="1:8" ht="15.75" customHeight="1">
      <c r="A336" s="2451"/>
      <c r="B336" s="2345"/>
      <c r="C336" s="2345"/>
      <c r="D336" s="2345"/>
      <c r="E336" s="2345"/>
      <c r="F336" s="2345"/>
      <c r="G336" s="2345"/>
      <c r="H336" s="2345"/>
    </row>
    <row r="337" spans="1:8" ht="15.75" customHeight="1">
      <c r="A337" s="2451"/>
      <c r="B337" s="2345"/>
      <c r="C337" s="2345"/>
      <c r="D337" s="2345"/>
      <c r="E337" s="2345"/>
      <c r="F337" s="2345"/>
      <c r="G337" s="2345"/>
      <c r="H337" s="2345"/>
    </row>
    <row r="338" spans="1:8" ht="15.75" customHeight="1">
      <c r="A338" s="2451"/>
      <c r="B338" s="2345"/>
      <c r="C338" s="2345"/>
      <c r="D338" s="2345"/>
      <c r="E338" s="2345"/>
      <c r="F338" s="2345"/>
      <c r="G338" s="2345"/>
      <c r="H338" s="2345"/>
    </row>
    <row r="339" spans="1:8" ht="15.75" customHeight="1">
      <c r="A339" s="2451"/>
      <c r="B339" s="2345"/>
      <c r="C339" s="2345"/>
      <c r="D339" s="2345"/>
      <c r="E339" s="2345"/>
      <c r="F339" s="2345"/>
      <c r="G339" s="2345"/>
      <c r="H339" s="2345"/>
    </row>
    <row r="340" spans="1:8" ht="15.75" customHeight="1">
      <c r="A340" s="2451"/>
      <c r="B340" s="2345"/>
      <c r="C340" s="2345"/>
      <c r="D340" s="2345"/>
      <c r="E340" s="2345"/>
      <c r="F340" s="2345"/>
      <c r="G340" s="2345"/>
      <c r="H340" s="2345"/>
    </row>
    <row r="341" spans="1:8" ht="15.75" customHeight="1">
      <c r="A341" s="2451"/>
      <c r="B341" s="2345"/>
      <c r="C341" s="2345"/>
      <c r="D341" s="2345"/>
      <c r="E341" s="2345"/>
      <c r="F341" s="2345"/>
      <c r="G341" s="2345"/>
      <c r="H341" s="2345"/>
    </row>
    <row r="342" spans="1:8" ht="15.75" customHeight="1">
      <c r="A342" s="2451"/>
      <c r="B342" s="2345"/>
      <c r="C342" s="2345"/>
      <c r="D342" s="2345"/>
      <c r="E342" s="2345"/>
      <c r="F342" s="2345"/>
      <c r="G342" s="2345"/>
      <c r="H342" s="2345"/>
    </row>
    <row r="343" spans="1:8" ht="15.75" customHeight="1">
      <c r="A343" s="2451"/>
      <c r="B343" s="2345"/>
      <c r="C343" s="2345"/>
      <c r="D343" s="2345"/>
      <c r="E343" s="2345"/>
      <c r="F343" s="2345"/>
      <c r="G343" s="2345"/>
      <c r="H343" s="2345"/>
    </row>
    <row r="344" spans="1:8" ht="15.75" customHeight="1">
      <c r="A344" s="2451"/>
      <c r="B344" s="2345"/>
      <c r="C344" s="2345"/>
      <c r="D344" s="2345"/>
      <c r="E344" s="2345"/>
      <c r="F344" s="2345"/>
      <c r="G344" s="2345"/>
      <c r="H344" s="2345"/>
    </row>
    <row r="345" spans="1:8" ht="15.75" customHeight="1">
      <c r="A345" s="2451"/>
      <c r="B345" s="2345"/>
      <c r="C345" s="2345"/>
      <c r="D345" s="2345"/>
      <c r="E345" s="2345"/>
      <c r="F345" s="2345"/>
      <c r="G345" s="2345"/>
      <c r="H345" s="2345"/>
    </row>
    <row r="346" spans="1:8" ht="15.75" customHeight="1">
      <c r="A346" s="2451"/>
      <c r="B346" s="2345"/>
      <c r="C346" s="2345"/>
      <c r="D346" s="2345"/>
      <c r="E346" s="2345"/>
      <c r="F346" s="2345"/>
      <c r="G346" s="2345"/>
      <c r="H346" s="2345"/>
    </row>
    <row r="347" spans="1:8" ht="15.75" customHeight="1">
      <c r="A347" s="2451"/>
      <c r="B347" s="2345"/>
      <c r="C347" s="2345"/>
      <c r="D347" s="2345"/>
      <c r="E347" s="2345"/>
      <c r="F347" s="2345"/>
      <c r="G347" s="2345"/>
      <c r="H347" s="2345"/>
    </row>
    <row r="348" spans="1:8" ht="15.75" customHeight="1">
      <c r="A348" s="2451"/>
      <c r="B348" s="2345"/>
      <c r="C348" s="2345"/>
      <c r="D348" s="2345"/>
      <c r="E348" s="2345"/>
      <c r="F348" s="2345"/>
      <c r="G348" s="2345"/>
      <c r="H348" s="2345"/>
    </row>
    <row r="349" spans="1:8" ht="15.75" customHeight="1">
      <c r="A349" s="2451"/>
      <c r="B349" s="2345"/>
      <c r="C349" s="2345"/>
      <c r="D349" s="2345"/>
      <c r="E349" s="2345"/>
      <c r="F349" s="2345"/>
      <c r="G349" s="2345"/>
      <c r="H349" s="2345"/>
    </row>
    <row r="350" spans="1:8" ht="15.75" customHeight="1">
      <c r="A350" s="2451"/>
      <c r="B350" s="2345"/>
      <c r="C350" s="2345"/>
      <c r="D350" s="2345"/>
      <c r="E350" s="2345"/>
      <c r="F350" s="2345"/>
      <c r="G350" s="2345"/>
      <c r="H350" s="2345"/>
    </row>
    <row r="351" spans="1:8" ht="15.75" customHeight="1">
      <c r="A351" s="2451"/>
      <c r="B351" s="2345"/>
      <c r="C351" s="2345"/>
      <c r="D351" s="2345"/>
      <c r="E351" s="2345"/>
      <c r="F351" s="2345"/>
      <c r="G351" s="2345"/>
      <c r="H351" s="2345"/>
    </row>
    <row r="352" spans="1:8" ht="15.75" customHeight="1">
      <c r="A352" s="2451"/>
      <c r="B352" s="2345"/>
      <c r="C352" s="2345"/>
      <c r="D352" s="2345"/>
      <c r="E352" s="2345"/>
      <c r="F352" s="2345"/>
      <c r="G352" s="2345"/>
      <c r="H352" s="2345"/>
    </row>
    <row r="353" spans="1:8" ht="15.75" customHeight="1">
      <c r="A353" s="2451"/>
      <c r="B353" s="2345"/>
      <c r="C353" s="2345"/>
      <c r="D353" s="2345"/>
      <c r="E353" s="2345"/>
      <c r="F353" s="2345"/>
      <c r="G353" s="2345"/>
      <c r="H353" s="2345"/>
    </row>
    <row r="354" spans="1:8" ht="15.75" customHeight="1">
      <c r="A354" s="2451"/>
      <c r="B354" s="2345"/>
      <c r="C354" s="2345"/>
      <c r="D354" s="2345"/>
      <c r="E354" s="2345"/>
      <c r="F354" s="2345"/>
      <c r="G354" s="2345"/>
      <c r="H354" s="2345"/>
    </row>
    <row r="355" spans="1:8" ht="15.75" customHeight="1">
      <c r="A355" s="2451"/>
      <c r="B355" s="2345"/>
      <c r="C355" s="2345"/>
      <c r="D355" s="2345"/>
      <c r="E355" s="2345"/>
      <c r="F355" s="2345"/>
      <c r="G355" s="2345"/>
      <c r="H355" s="2345"/>
    </row>
    <row r="356" spans="1:8" ht="15.75" customHeight="1">
      <c r="A356" s="2451"/>
      <c r="B356" s="2345"/>
      <c r="C356" s="2345"/>
      <c r="D356" s="2345"/>
      <c r="E356" s="2345"/>
      <c r="F356" s="2345"/>
      <c r="G356" s="2345"/>
      <c r="H356" s="2345"/>
    </row>
    <row r="357" spans="1:8" ht="15.75" customHeight="1">
      <c r="A357" s="2451"/>
      <c r="B357" s="2345"/>
      <c r="C357" s="2345"/>
      <c r="D357" s="2345"/>
      <c r="E357" s="2345"/>
      <c r="F357" s="2345"/>
      <c r="G357" s="2345"/>
      <c r="H357" s="2345"/>
    </row>
    <row r="358" spans="1:8" ht="15.75" customHeight="1">
      <c r="A358" s="2451"/>
      <c r="B358" s="2345"/>
      <c r="C358" s="2345"/>
      <c r="D358" s="2345"/>
      <c r="E358" s="2345"/>
      <c r="F358" s="2345"/>
      <c r="G358" s="2345"/>
      <c r="H358" s="2345"/>
    </row>
    <row r="359" spans="1:8" ht="15.75" customHeight="1">
      <c r="A359" s="2451"/>
      <c r="B359" s="2345"/>
      <c r="C359" s="2345"/>
      <c r="D359" s="2345"/>
      <c r="E359" s="2345"/>
      <c r="F359" s="2345"/>
      <c r="G359" s="2345"/>
      <c r="H359" s="2345"/>
    </row>
    <row r="360" spans="1:8" ht="15.75" customHeight="1">
      <c r="A360" s="2451"/>
      <c r="B360" s="2345"/>
      <c r="C360" s="2345"/>
      <c r="D360" s="2345"/>
      <c r="E360" s="2345"/>
      <c r="F360" s="2345"/>
      <c r="G360" s="2345"/>
      <c r="H360" s="2345"/>
    </row>
    <row r="361" spans="1:8" ht="15.75" customHeight="1">
      <c r="A361" s="2451"/>
      <c r="B361" s="2345"/>
      <c r="C361" s="2345"/>
      <c r="D361" s="2345"/>
      <c r="E361" s="2345"/>
      <c r="F361" s="2345"/>
      <c r="G361" s="2345"/>
      <c r="H361" s="2345"/>
    </row>
    <row r="362" spans="1:8" ht="15.75" customHeight="1">
      <c r="A362" s="2451"/>
      <c r="B362" s="2345"/>
      <c r="C362" s="2345"/>
      <c r="D362" s="2345"/>
      <c r="E362" s="2345"/>
      <c r="F362" s="2345"/>
      <c r="G362" s="2345"/>
      <c r="H362" s="2345"/>
    </row>
    <row r="363" spans="1:8" ht="15.75" customHeight="1">
      <c r="A363" s="2451"/>
      <c r="B363" s="2345"/>
      <c r="C363" s="2345"/>
      <c r="D363" s="2345"/>
      <c r="E363" s="2345"/>
      <c r="F363" s="2345"/>
      <c r="G363" s="2345"/>
      <c r="H363" s="2345"/>
    </row>
    <row r="364" spans="1:8" ht="15.75" customHeight="1">
      <c r="A364" s="2451"/>
      <c r="B364" s="2345"/>
      <c r="C364" s="2345"/>
      <c r="D364" s="2345"/>
      <c r="E364" s="2345"/>
      <c r="F364" s="2345"/>
      <c r="G364" s="2345"/>
      <c r="H364" s="2345"/>
    </row>
    <row r="365" spans="1:8" ht="15.75" customHeight="1">
      <c r="A365" s="2451"/>
      <c r="B365" s="2345"/>
      <c r="C365" s="2345"/>
      <c r="D365" s="2345"/>
      <c r="E365" s="2345"/>
      <c r="F365" s="2345"/>
      <c r="G365" s="2345"/>
      <c r="H365" s="2345"/>
    </row>
    <row r="366" spans="1:8" ht="15.75" customHeight="1">
      <c r="A366" s="2451"/>
      <c r="B366" s="2345"/>
      <c r="C366" s="2345"/>
      <c r="D366" s="2345"/>
      <c r="E366" s="2345"/>
      <c r="F366" s="2345"/>
      <c r="G366" s="2345"/>
      <c r="H366" s="2345"/>
    </row>
    <row r="367" spans="1:8" ht="15.75" customHeight="1">
      <c r="A367" s="2451"/>
      <c r="B367" s="2345"/>
      <c r="C367" s="2345"/>
      <c r="D367" s="2345"/>
      <c r="E367" s="2345"/>
      <c r="F367" s="2345"/>
      <c r="G367" s="2345"/>
      <c r="H367" s="2345"/>
    </row>
    <row r="368" spans="1:8" ht="15.75" customHeight="1">
      <c r="A368" s="2451"/>
      <c r="B368" s="2345"/>
      <c r="C368" s="2345"/>
      <c r="D368" s="2345"/>
      <c r="E368" s="2345"/>
      <c r="F368" s="2345"/>
      <c r="G368" s="2345"/>
      <c r="H368" s="2345"/>
    </row>
    <row r="369" spans="1:8" ht="15.75" customHeight="1">
      <c r="A369" s="2451"/>
      <c r="B369" s="2345"/>
      <c r="C369" s="2345"/>
      <c r="D369" s="2345"/>
      <c r="E369" s="2345"/>
      <c r="F369" s="2345"/>
      <c r="G369" s="2345"/>
      <c r="H369" s="2345"/>
    </row>
    <row r="370" spans="1:8" ht="15.75" customHeight="1">
      <c r="A370" s="2451"/>
      <c r="B370" s="2345"/>
      <c r="C370" s="2345"/>
      <c r="D370" s="2345"/>
      <c r="E370" s="2345"/>
      <c r="F370" s="2345"/>
      <c r="G370" s="2345"/>
      <c r="H370" s="2345"/>
    </row>
    <row r="371" spans="1:8" ht="15.75" customHeight="1">
      <c r="A371" s="2451"/>
      <c r="B371" s="2345"/>
      <c r="C371" s="2345"/>
      <c r="D371" s="2345"/>
      <c r="E371" s="2345"/>
      <c r="F371" s="2345"/>
      <c r="G371" s="2345"/>
      <c r="H371" s="2345"/>
    </row>
    <row r="372" spans="1:8" ht="15.75" customHeight="1">
      <c r="A372" s="2451"/>
      <c r="B372" s="2345"/>
      <c r="C372" s="2345"/>
      <c r="D372" s="2345"/>
      <c r="E372" s="2345"/>
      <c r="F372" s="2345"/>
      <c r="G372" s="2345"/>
      <c r="H372" s="2345"/>
    </row>
    <row r="373" spans="1:8" ht="15.75" customHeight="1">
      <c r="A373" s="2451"/>
      <c r="B373" s="2345"/>
      <c r="C373" s="2345"/>
      <c r="D373" s="2345"/>
      <c r="E373" s="2345"/>
      <c r="F373" s="2345"/>
      <c r="G373" s="2345"/>
      <c r="H373" s="2345"/>
    </row>
    <row r="374" spans="1:8" ht="15.75" customHeight="1">
      <c r="A374" s="2451"/>
      <c r="B374" s="2345"/>
      <c r="C374" s="2345"/>
      <c r="D374" s="2345"/>
      <c r="E374" s="2345"/>
      <c r="F374" s="2345"/>
      <c r="G374" s="2345"/>
      <c r="H374" s="2345"/>
    </row>
    <row r="375" spans="1:8" ht="15.75" customHeight="1">
      <c r="A375" s="2451"/>
      <c r="B375" s="2345"/>
      <c r="C375" s="2345"/>
      <c r="D375" s="2345"/>
      <c r="E375" s="2345"/>
      <c r="F375" s="2345"/>
      <c r="G375" s="2345"/>
      <c r="H375" s="2345"/>
    </row>
    <row r="376" spans="1:8" ht="15.75" customHeight="1">
      <c r="A376" s="2451"/>
      <c r="B376" s="2345"/>
      <c r="C376" s="2345"/>
      <c r="D376" s="2345"/>
      <c r="E376" s="2345"/>
      <c r="F376" s="2345"/>
      <c r="G376" s="2345"/>
      <c r="H376" s="2345"/>
    </row>
    <row r="377" spans="1:8" ht="15.75" customHeight="1">
      <c r="A377" s="2451"/>
      <c r="B377" s="2345"/>
      <c r="C377" s="2345"/>
      <c r="D377" s="2345"/>
      <c r="E377" s="2345"/>
      <c r="F377" s="2345"/>
      <c r="G377" s="2345"/>
      <c r="H377" s="2345"/>
    </row>
    <row r="378" spans="1:8" ht="15.75" customHeight="1">
      <c r="A378" s="2451"/>
      <c r="B378" s="2345"/>
      <c r="C378" s="2345"/>
      <c r="D378" s="2345"/>
      <c r="E378" s="2345"/>
      <c r="F378" s="2345"/>
      <c r="G378" s="2345"/>
      <c r="H378" s="2345"/>
    </row>
    <row r="379" spans="1:8" ht="15.75" customHeight="1">
      <c r="A379" s="2451"/>
      <c r="B379" s="2345"/>
      <c r="C379" s="2345"/>
      <c r="D379" s="2345"/>
      <c r="E379" s="2345"/>
      <c r="F379" s="2345"/>
      <c r="G379" s="2345"/>
      <c r="H379" s="2345"/>
    </row>
    <row r="380" spans="1:8" ht="15.75" customHeight="1">
      <c r="A380" s="2451"/>
      <c r="B380" s="2345"/>
      <c r="C380" s="2345"/>
      <c r="D380" s="2345"/>
      <c r="E380" s="2345"/>
      <c r="F380" s="2345"/>
      <c r="G380" s="2345"/>
      <c r="H380" s="2345"/>
    </row>
    <row r="381" spans="1:8" ht="15.75" customHeight="1">
      <c r="A381" s="2451"/>
      <c r="B381" s="2345"/>
      <c r="C381" s="2345"/>
      <c r="D381" s="2345"/>
      <c r="E381" s="2345"/>
      <c r="F381" s="2345"/>
      <c r="G381" s="2345"/>
      <c r="H381" s="2345"/>
    </row>
    <row r="382" spans="1:8" ht="15.75" customHeight="1">
      <c r="A382" s="2451"/>
      <c r="B382" s="2345"/>
      <c r="C382" s="2345"/>
      <c r="D382" s="2345"/>
      <c r="E382" s="2345"/>
      <c r="F382" s="2345"/>
      <c r="G382" s="2345"/>
      <c r="H382" s="2345"/>
    </row>
    <row r="383" spans="1:8" ht="15.75" customHeight="1">
      <c r="A383" s="2451"/>
      <c r="B383" s="2345"/>
      <c r="C383" s="2345"/>
      <c r="D383" s="2345"/>
      <c r="E383" s="2345"/>
      <c r="F383" s="2345"/>
      <c r="G383" s="2345"/>
      <c r="H383" s="2345"/>
    </row>
    <row r="384" spans="1:8" ht="15.75" customHeight="1">
      <c r="A384" s="2451"/>
      <c r="B384" s="2345"/>
      <c r="C384" s="2345"/>
      <c r="D384" s="2345"/>
      <c r="E384" s="2345"/>
      <c r="F384" s="2345"/>
      <c r="G384" s="2345"/>
      <c r="H384" s="2345"/>
    </row>
    <row r="385" spans="1:8" ht="15.75" customHeight="1">
      <c r="A385" s="2451"/>
      <c r="B385" s="2345"/>
      <c r="C385" s="2345"/>
      <c r="D385" s="2345"/>
      <c r="E385" s="2345"/>
      <c r="F385" s="2345"/>
      <c r="G385" s="2345"/>
      <c r="H385" s="2345"/>
    </row>
    <row r="386" spans="1:8" ht="15.75" customHeight="1">
      <c r="A386" s="2451"/>
      <c r="B386" s="2345"/>
      <c r="C386" s="2345"/>
      <c r="D386" s="2345"/>
      <c r="E386" s="2345"/>
      <c r="F386" s="2345"/>
      <c r="G386" s="2345"/>
      <c r="H386" s="2345"/>
    </row>
    <row r="387" spans="1:8" ht="15.75" customHeight="1">
      <c r="A387" s="2451"/>
      <c r="B387" s="2345"/>
      <c r="C387" s="2345"/>
      <c r="D387" s="2345"/>
      <c r="E387" s="2345"/>
      <c r="F387" s="2345"/>
      <c r="G387" s="2345"/>
      <c r="H387" s="2345"/>
    </row>
    <row r="388" spans="1:8" ht="15.75" customHeight="1">
      <c r="A388" s="2451"/>
      <c r="B388" s="2345"/>
      <c r="C388" s="2345"/>
      <c r="D388" s="2345"/>
      <c r="E388" s="2345"/>
      <c r="F388" s="2345"/>
      <c r="G388" s="2345"/>
      <c r="H388" s="2345"/>
    </row>
    <row r="389" spans="1:8" ht="15.75" customHeight="1">
      <c r="A389" s="2451"/>
      <c r="B389" s="2345"/>
      <c r="C389" s="2345"/>
      <c r="D389" s="2345"/>
      <c r="E389" s="2345"/>
      <c r="F389" s="2345"/>
      <c r="G389" s="2345"/>
      <c r="H389" s="2345"/>
    </row>
    <row r="390" spans="1:8" ht="15.75" customHeight="1">
      <c r="A390" s="2451"/>
      <c r="B390" s="2345"/>
      <c r="C390" s="2345"/>
      <c r="D390" s="2345"/>
      <c r="E390" s="2345"/>
      <c r="F390" s="2345"/>
      <c r="G390" s="2345"/>
      <c r="H390" s="2345"/>
    </row>
    <row r="391" spans="1:8" ht="15.75" customHeight="1">
      <c r="A391" s="2451"/>
      <c r="B391" s="2345"/>
      <c r="C391" s="2345"/>
      <c r="D391" s="2345"/>
      <c r="E391" s="2345"/>
      <c r="F391" s="2345"/>
      <c r="G391" s="2345"/>
      <c r="H391" s="2345"/>
    </row>
    <row r="392" spans="1:8" ht="15.75" customHeight="1">
      <c r="A392" s="2451"/>
      <c r="B392" s="2345"/>
      <c r="C392" s="2345"/>
      <c r="D392" s="2345"/>
      <c r="E392" s="2345"/>
      <c r="F392" s="2345"/>
      <c r="G392" s="2345"/>
      <c r="H392" s="2345"/>
    </row>
    <row r="393" spans="1:8" ht="15.75" customHeight="1">
      <c r="A393" s="2451"/>
      <c r="B393" s="2345"/>
      <c r="C393" s="2345"/>
      <c r="D393" s="2345"/>
      <c r="E393" s="2345"/>
      <c r="F393" s="2345"/>
      <c r="G393" s="2345"/>
      <c r="H393" s="2345"/>
    </row>
    <row r="394" spans="1:8" ht="15.75" customHeight="1">
      <c r="A394" s="2451"/>
      <c r="B394" s="2345"/>
      <c r="C394" s="2345"/>
      <c r="D394" s="2345"/>
      <c r="E394" s="2345"/>
      <c r="F394" s="2345"/>
      <c r="G394" s="2345"/>
      <c r="H394" s="2345"/>
    </row>
    <row r="395" spans="1:8" ht="15.75" customHeight="1">
      <c r="A395" s="2451"/>
      <c r="B395" s="2345"/>
      <c r="C395" s="2345"/>
      <c r="D395" s="2345"/>
      <c r="E395" s="2345"/>
      <c r="F395" s="2345"/>
      <c r="G395" s="2345"/>
      <c r="H395" s="2345"/>
    </row>
    <row r="396" spans="1:8" ht="15.75" customHeight="1">
      <c r="A396" s="2451"/>
      <c r="B396" s="2345"/>
      <c r="C396" s="2345"/>
      <c r="D396" s="2345"/>
      <c r="E396" s="2345"/>
      <c r="F396" s="2345"/>
      <c r="G396" s="2345"/>
      <c r="H396" s="2345"/>
    </row>
    <row r="397" spans="1:8" ht="15.75" customHeight="1">
      <c r="A397" s="2451"/>
      <c r="B397" s="2345"/>
      <c r="C397" s="2345"/>
      <c r="D397" s="2345"/>
      <c r="E397" s="2345"/>
      <c r="F397" s="2345"/>
      <c r="G397" s="2345"/>
      <c r="H397" s="2345"/>
    </row>
    <row r="398" spans="1:8" ht="15.75" customHeight="1">
      <c r="A398" s="2451"/>
      <c r="B398" s="2345"/>
      <c r="C398" s="2345"/>
      <c r="D398" s="2345"/>
      <c r="E398" s="2345"/>
      <c r="F398" s="2345"/>
      <c r="G398" s="2345"/>
      <c r="H398" s="2345"/>
    </row>
    <row r="399" spans="1:8" ht="15.75" customHeight="1">
      <c r="A399" s="2451"/>
      <c r="B399" s="2345"/>
      <c r="C399" s="2345"/>
      <c r="D399" s="2345"/>
      <c r="E399" s="2345"/>
      <c r="F399" s="2345"/>
      <c r="G399" s="2345"/>
      <c r="H399" s="2345"/>
    </row>
    <row r="400" spans="1:8" ht="15.75" customHeight="1">
      <c r="A400" s="2451"/>
      <c r="B400" s="2345"/>
      <c r="C400" s="2345"/>
      <c r="D400" s="2345"/>
      <c r="E400" s="2345"/>
      <c r="F400" s="2345"/>
      <c r="G400" s="2345"/>
      <c r="H400" s="2345"/>
    </row>
    <row r="401" spans="1:8" ht="15.75" customHeight="1">
      <c r="A401" s="2451"/>
      <c r="B401" s="2345"/>
      <c r="C401" s="2345"/>
      <c r="D401" s="2345"/>
      <c r="E401" s="2345"/>
      <c r="F401" s="2345"/>
      <c r="G401" s="2345"/>
      <c r="H401" s="2345"/>
    </row>
    <row r="402" spans="1:8" ht="15.75" customHeight="1">
      <c r="A402" s="2451"/>
      <c r="B402" s="2345"/>
      <c r="C402" s="2345"/>
      <c r="D402" s="2345"/>
      <c r="E402" s="2345"/>
      <c r="F402" s="2345"/>
      <c r="G402" s="2345"/>
      <c r="H402" s="2345"/>
    </row>
    <row r="403" spans="1:8" ht="15.75" customHeight="1">
      <c r="A403" s="2451"/>
      <c r="B403" s="2345"/>
      <c r="C403" s="2345"/>
      <c r="D403" s="2345"/>
      <c r="E403" s="2345"/>
      <c r="F403" s="2345"/>
      <c r="G403" s="2345"/>
      <c r="H403" s="2345"/>
    </row>
    <row r="404" spans="1:8" ht="15.75" customHeight="1">
      <c r="A404" s="2451"/>
      <c r="B404" s="2345"/>
      <c r="C404" s="2345"/>
      <c r="D404" s="2345"/>
      <c r="E404" s="2345"/>
      <c r="F404" s="2345"/>
      <c r="G404" s="2345"/>
      <c r="H404" s="2345"/>
    </row>
    <row r="405" spans="1:8" ht="15.75" customHeight="1">
      <c r="A405" s="2451"/>
      <c r="B405" s="2345"/>
      <c r="C405" s="2345"/>
      <c r="D405" s="2345"/>
      <c r="E405" s="2345"/>
      <c r="F405" s="2345"/>
      <c r="G405" s="2345"/>
      <c r="H405" s="2345"/>
    </row>
    <row r="406" spans="1:8" ht="15.75" customHeight="1">
      <c r="A406" s="2451"/>
      <c r="B406" s="2345"/>
      <c r="C406" s="2345"/>
      <c r="D406" s="2345"/>
      <c r="E406" s="2345"/>
      <c r="F406" s="2345"/>
      <c r="G406" s="2345"/>
      <c r="H406" s="2345"/>
    </row>
    <row r="407" spans="1:8" ht="15.75" customHeight="1">
      <c r="A407" s="2451"/>
      <c r="B407" s="2345"/>
      <c r="C407" s="2345"/>
      <c r="D407" s="2345"/>
      <c r="E407" s="2345"/>
      <c r="F407" s="2345"/>
      <c r="G407" s="2345"/>
      <c r="H407" s="2345"/>
    </row>
    <row r="408" spans="1:8" ht="15.75" customHeight="1">
      <c r="A408" s="2451"/>
      <c r="B408" s="2345"/>
      <c r="C408" s="2345"/>
      <c r="D408" s="2345"/>
      <c r="E408" s="2345"/>
      <c r="F408" s="2345"/>
      <c r="G408" s="2345"/>
      <c r="H408" s="2345"/>
    </row>
    <row r="409" spans="1:8" ht="15.75" customHeight="1">
      <c r="A409" s="2451"/>
      <c r="B409" s="2345"/>
      <c r="C409" s="2345"/>
      <c r="D409" s="2345"/>
      <c r="E409" s="2345"/>
      <c r="F409" s="2345"/>
      <c r="G409" s="2345"/>
      <c r="H409" s="2345"/>
    </row>
    <row r="410" spans="1:8" ht="15.75" customHeight="1">
      <c r="A410" s="2451"/>
      <c r="B410" s="2345"/>
      <c r="C410" s="2345"/>
      <c r="D410" s="2345"/>
      <c r="E410" s="2345"/>
      <c r="F410" s="2345"/>
      <c r="G410" s="2345"/>
      <c r="H410" s="2345"/>
    </row>
    <row r="411" spans="1:8" ht="15.75" customHeight="1">
      <c r="A411" s="2451"/>
      <c r="B411" s="2345"/>
      <c r="C411" s="2345"/>
      <c r="D411" s="2345"/>
      <c r="E411" s="2345"/>
      <c r="F411" s="2345"/>
      <c r="G411" s="2345"/>
      <c r="H411" s="2345"/>
    </row>
    <row r="412" spans="1:8" ht="15.75" customHeight="1">
      <c r="A412" s="2451"/>
      <c r="B412" s="2345"/>
      <c r="C412" s="2345"/>
      <c r="D412" s="2345"/>
      <c r="E412" s="2345"/>
      <c r="F412" s="2345"/>
      <c r="G412" s="2345"/>
      <c r="H412" s="2345"/>
    </row>
    <row r="413" spans="1:8" ht="15.75" customHeight="1">
      <c r="A413" s="2451"/>
      <c r="B413" s="2345"/>
      <c r="C413" s="2345"/>
      <c r="D413" s="2345"/>
      <c r="E413" s="2345"/>
      <c r="F413" s="2345"/>
      <c r="G413" s="2345"/>
      <c r="H413" s="2345"/>
    </row>
    <row r="414" spans="1:8" ht="15.75" customHeight="1">
      <c r="A414" s="2451"/>
      <c r="B414" s="2345"/>
      <c r="C414" s="2345"/>
      <c r="D414" s="2345"/>
      <c r="E414" s="2345"/>
      <c r="F414" s="2345"/>
      <c r="G414" s="2345"/>
      <c r="H414" s="2345"/>
    </row>
    <row r="415" spans="1:8" ht="15.75" customHeight="1">
      <c r="A415" s="2451"/>
      <c r="B415" s="2345"/>
      <c r="C415" s="2345"/>
      <c r="D415" s="2345"/>
      <c r="E415" s="2345"/>
      <c r="F415" s="2345"/>
      <c r="G415" s="2345"/>
      <c r="H415" s="2345"/>
    </row>
    <row r="416" spans="1:8" ht="15.75" customHeight="1">
      <c r="A416" s="2451"/>
      <c r="B416" s="2345"/>
      <c r="C416" s="2345"/>
      <c r="D416" s="2345"/>
      <c r="E416" s="2345"/>
      <c r="F416" s="2345"/>
      <c r="G416" s="2345"/>
      <c r="H416" s="2345"/>
    </row>
    <row r="417" spans="1:8" ht="15.75" customHeight="1">
      <c r="A417" s="2451"/>
      <c r="B417" s="2345"/>
      <c r="C417" s="2345"/>
      <c r="D417" s="2345"/>
      <c r="E417" s="2345"/>
      <c r="F417" s="2345"/>
      <c r="G417" s="2345"/>
      <c r="H417" s="2345"/>
    </row>
    <row r="418" spans="1:8" ht="15.75" customHeight="1">
      <c r="A418" s="2451"/>
      <c r="B418" s="2345"/>
      <c r="C418" s="2345"/>
      <c r="D418" s="2345"/>
      <c r="E418" s="2345"/>
      <c r="F418" s="2345"/>
      <c r="G418" s="2345"/>
      <c r="H418" s="2345"/>
    </row>
    <row r="419" spans="1:8" ht="15.75" customHeight="1">
      <c r="A419" s="2451"/>
      <c r="B419" s="2345"/>
      <c r="C419" s="2345"/>
      <c r="D419" s="2345"/>
      <c r="E419" s="2345"/>
      <c r="F419" s="2345"/>
      <c r="G419" s="2345"/>
      <c r="H419" s="2345"/>
    </row>
    <row r="420" spans="1:8" ht="15.75" customHeight="1">
      <c r="A420" s="2451"/>
      <c r="B420" s="2345"/>
      <c r="C420" s="2345"/>
      <c r="D420" s="2345"/>
      <c r="E420" s="2345"/>
      <c r="F420" s="2345"/>
      <c r="G420" s="2345"/>
      <c r="H420" s="2345"/>
    </row>
    <row r="421" spans="1:8" ht="15.75" customHeight="1">
      <c r="A421" s="2451"/>
      <c r="B421" s="2345"/>
      <c r="C421" s="2345"/>
      <c r="D421" s="2345"/>
      <c r="E421" s="2345"/>
      <c r="F421" s="2345"/>
      <c r="G421" s="2345"/>
      <c r="H421" s="2345"/>
    </row>
    <row r="422" spans="1:8" ht="15.75" customHeight="1">
      <c r="A422" s="2451"/>
      <c r="B422" s="2345"/>
      <c r="C422" s="2345"/>
      <c r="D422" s="2345"/>
      <c r="E422" s="2345"/>
      <c r="F422" s="2345"/>
      <c r="G422" s="2345"/>
      <c r="H422" s="2345"/>
    </row>
    <row r="423" spans="1:8" ht="15.75" customHeight="1">
      <c r="A423" s="2451"/>
      <c r="B423" s="2345"/>
      <c r="C423" s="2345"/>
      <c r="D423" s="2345"/>
      <c r="E423" s="2345"/>
      <c r="F423" s="2345"/>
      <c r="G423" s="2345"/>
      <c r="H423" s="2345"/>
    </row>
    <row r="424" spans="1:8" ht="15.75" customHeight="1">
      <c r="A424" s="2451"/>
      <c r="B424" s="2345"/>
      <c r="C424" s="2345"/>
      <c r="D424" s="2345"/>
      <c r="E424" s="2345"/>
      <c r="F424" s="2345"/>
      <c r="G424" s="2345"/>
      <c r="H424" s="2345"/>
    </row>
    <row r="425" spans="1:8" ht="15.75" customHeight="1">
      <c r="A425" s="2451"/>
      <c r="B425" s="2345"/>
      <c r="C425" s="2345"/>
      <c r="D425" s="2345"/>
      <c r="E425" s="2345"/>
      <c r="F425" s="2345"/>
      <c r="G425" s="2345"/>
      <c r="H425" s="2345"/>
    </row>
    <row r="426" spans="1:8" ht="15.75" customHeight="1">
      <c r="A426" s="2451"/>
      <c r="B426" s="2345"/>
      <c r="C426" s="2345"/>
      <c r="D426" s="2345"/>
      <c r="E426" s="2345"/>
      <c r="F426" s="2345"/>
      <c r="G426" s="2345"/>
      <c r="H426" s="2345"/>
    </row>
    <row r="427" spans="1:8" ht="15.75" customHeight="1">
      <c r="A427" s="2451"/>
      <c r="B427" s="2345"/>
      <c r="C427" s="2345"/>
      <c r="D427" s="2345"/>
      <c r="E427" s="2345"/>
      <c r="F427" s="2345"/>
      <c r="G427" s="2345"/>
      <c r="H427" s="2345"/>
    </row>
    <row r="428" spans="1:8" ht="15.75" customHeight="1">
      <c r="A428" s="2451"/>
      <c r="B428" s="2345"/>
      <c r="C428" s="2345"/>
      <c r="D428" s="2345"/>
      <c r="E428" s="2345"/>
      <c r="F428" s="2345"/>
      <c r="G428" s="2345"/>
      <c r="H428" s="2345"/>
    </row>
    <row r="429" spans="1:8" ht="15.75" customHeight="1">
      <c r="A429" s="2451"/>
      <c r="B429" s="2345"/>
      <c r="C429" s="2345"/>
      <c r="D429" s="2345"/>
      <c r="E429" s="2345"/>
      <c r="F429" s="2345"/>
      <c r="G429" s="2345"/>
      <c r="H429" s="2345"/>
    </row>
    <row r="430" spans="1:8" ht="15.75" customHeight="1">
      <c r="A430" s="2451"/>
      <c r="B430" s="2345"/>
      <c r="C430" s="2345"/>
      <c r="D430" s="2345"/>
      <c r="E430" s="2345"/>
      <c r="F430" s="2345"/>
      <c r="G430" s="2345"/>
      <c r="H430" s="2345"/>
    </row>
    <row r="431" spans="1:8" ht="15.75" customHeight="1">
      <c r="A431" s="2451"/>
      <c r="B431" s="2345"/>
      <c r="C431" s="2345"/>
      <c r="D431" s="2345"/>
      <c r="E431" s="2345"/>
      <c r="F431" s="2345"/>
      <c r="G431" s="2345"/>
      <c r="H431" s="2345"/>
    </row>
    <row r="432" spans="1:8" ht="15.75" customHeight="1">
      <c r="A432" s="2451"/>
      <c r="B432" s="2345"/>
      <c r="C432" s="2345"/>
      <c r="D432" s="2345"/>
      <c r="E432" s="2345"/>
      <c r="F432" s="2345"/>
      <c r="G432" s="2345"/>
      <c r="H432" s="2345"/>
    </row>
    <row r="433" spans="1:8" ht="15.75" customHeight="1">
      <c r="A433" s="2451"/>
      <c r="B433" s="2345"/>
      <c r="C433" s="2345"/>
      <c r="D433" s="2345"/>
      <c r="E433" s="2345"/>
      <c r="F433" s="2345"/>
      <c r="G433" s="2345"/>
      <c r="H433" s="2345"/>
    </row>
    <row r="434" spans="1:8" ht="15.75" customHeight="1">
      <c r="A434" s="2451"/>
      <c r="B434" s="2345"/>
      <c r="C434" s="2345"/>
      <c r="D434" s="2345"/>
      <c r="E434" s="2345"/>
      <c r="F434" s="2345"/>
      <c r="G434" s="2345"/>
      <c r="H434" s="2345"/>
    </row>
    <row r="435" spans="1:8" ht="15.75" customHeight="1">
      <c r="A435" s="2451"/>
      <c r="B435" s="2345"/>
      <c r="C435" s="2345"/>
      <c r="D435" s="2345"/>
      <c r="E435" s="2345"/>
      <c r="F435" s="2345"/>
      <c r="G435" s="2345"/>
      <c r="H435" s="2345"/>
    </row>
    <row r="436" spans="1:8" ht="15.75" customHeight="1">
      <c r="A436" s="2451"/>
      <c r="B436" s="2345"/>
      <c r="C436" s="2345"/>
      <c r="D436" s="2345"/>
      <c r="E436" s="2345"/>
      <c r="F436" s="2345"/>
      <c r="G436" s="2345"/>
      <c r="H436" s="2345"/>
    </row>
    <row r="437" spans="1:8" ht="15.75" customHeight="1">
      <c r="A437" s="2451"/>
      <c r="B437" s="2345"/>
      <c r="C437" s="2345"/>
      <c r="D437" s="2345"/>
      <c r="E437" s="2345"/>
      <c r="F437" s="2345"/>
      <c r="G437" s="2345"/>
      <c r="H437" s="2345"/>
    </row>
    <row r="438" spans="1:8" ht="15.75" customHeight="1">
      <c r="A438" s="2451"/>
      <c r="B438" s="2345"/>
      <c r="C438" s="2345"/>
      <c r="D438" s="2345"/>
      <c r="E438" s="2345"/>
      <c r="F438" s="2345"/>
      <c r="G438" s="2345"/>
      <c r="H438" s="2345"/>
    </row>
    <row r="439" spans="1:8" ht="15.75" customHeight="1">
      <c r="A439" s="2451"/>
      <c r="B439" s="2345"/>
      <c r="C439" s="2345"/>
      <c r="D439" s="2345"/>
      <c r="E439" s="2345"/>
      <c r="F439" s="2345"/>
      <c r="G439" s="2345"/>
      <c r="H439" s="2345"/>
    </row>
    <row r="440" spans="1:8" ht="15.75" customHeight="1">
      <c r="A440" s="2451"/>
      <c r="B440" s="2345"/>
      <c r="C440" s="2345"/>
      <c r="D440" s="2345"/>
      <c r="E440" s="2345"/>
      <c r="F440" s="2345"/>
      <c r="G440" s="2345"/>
      <c r="H440" s="2345"/>
    </row>
    <row r="441" spans="1:8" ht="15.75" customHeight="1">
      <c r="A441" s="2451"/>
      <c r="B441" s="2345"/>
      <c r="C441" s="2345"/>
      <c r="D441" s="2345"/>
      <c r="E441" s="2345"/>
      <c r="F441" s="2345"/>
      <c r="G441" s="2345"/>
      <c r="H441" s="2345"/>
    </row>
    <row r="442" spans="1:8" ht="15.75" customHeight="1">
      <c r="A442" s="2451"/>
      <c r="B442" s="2345"/>
      <c r="C442" s="2345"/>
      <c r="D442" s="2345"/>
      <c r="E442" s="2345"/>
      <c r="F442" s="2345"/>
      <c r="G442" s="2345"/>
      <c r="H442" s="2345"/>
    </row>
    <row r="443" spans="1:8" ht="15.75" customHeight="1">
      <c r="A443" s="2451"/>
      <c r="B443" s="2345"/>
      <c r="C443" s="2345"/>
      <c r="D443" s="2345"/>
      <c r="E443" s="2345"/>
      <c r="F443" s="2345"/>
      <c r="G443" s="2345"/>
      <c r="H443" s="2345"/>
    </row>
    <row r="444" spans="1:8" ht="15.75" customHeight="1">
      <c r="A444" s="2451"/>
      <c r="B444" s="2345"/>
      <c r="C444" s="2345"/>
      <c r="D444" s="2345"/>
      <c r="E444" s="2345"/>
      <c r="F444" s="2345"/>
      <c r="G444" s="2345"/>
      <c r="H444" s="2345"/>
    </row>
    <row r="445" spans="1:8" ht="15.75" customHeight="1">
      <c r="A445" s="2451"/>
      <c r="B445" s="2345"/>
      <c r="C445" s="2345"/>
      <c r="D445" s="2345"/>
      <c r="E445" s="2345"/>
      <c r="F445" s="2345"/>
      <c r="G445" s="2345"/>
      <c r="H445" s="2345"/>
    </row>
    <row r="446" spans="1:8" ht="15.75" customHeight="1">
      <c r="A446" s="2451"/>
      <c r="B446" s="2345"/>
      <c r="C446" s="2345"/>
      <c r="D446" s="2345"/>
      <c r="E446" s="2345"/>
      <c r="F446" s="2345"/>
      <c r="G446" s="2345"/>
      <c r="H446" s="2345"/>
    </row>
    <row r="447" spans="1:8" ht="15.75" customHeight="1">
      <c r="A447" s="2451"/>
      <c r="B447" s="2345"/>
      <c r="C447" s="2345"/>
      <c r="D447" s="2345"/>
      <c r="E447" s="2345"/>
      <c r="F447" s="2345"/>
      <c r="G447" s="2345"/>
      <c r="H447" s="2345"/>
    </row>
    <row r="448" spans="1:8" ht="15.75" customHeight="1">
      <c r="A448" s="2451"/>
      <c r="B448" s="2345"/>
      <c r="C448" s="2345"/>
      <c r="D448" s="2345"/>
      <c r="E448" s="2345"/>
      <c r="F448" s="2345"/>
      <c r="G448" s="2345"/>
      <c r="H448" s="2345"/>
    </row>
    <row r="449" spans="1:8" ht="15.75" customHeight="1">
      <c r="A449" s="2451"/>
      <c r="B449" s="2345"/>
      <c r="C449" s="2345"/>
      <c r="D449" s="2345"/>
      <c r="E449" s="2345"/>
      <c r="F449" s="2345"/>
      <c r="G449" s="2345"/>
      <c r="H449" s="2345"/>
    </row>
    <row r="450" spans="1:8" ht="15.75" customHeight="1">
      <c r="A450" s="2451"/>
      <c r="B450" s="2345"/>
      <c r="C450" s="2345"/>
      <c r="D450" s="2345"/>
      <c r="E450" s="2345"/>
      <c r="F450" s="2345"/>
      <c r="G450" s="2345"/>
      <c r="H450" s="2345"/>
    </row>
    <row r="451" spans="1:8" ht="15.75" customHeight="1">
      <c r="A451" s="2451"/>
      <c r="B451" s="2345"/>
      <c r="C451" s="2345"/>
      <c r="D451" s="2345"/>
      <c r="E451" s="2345"/>
      <c r="F451" s="2345"/>
      <c r="G451" s="2345"/>
      <c r="H451" s="2345"/>
    </row>
    <row r="452" spans="1:8" ht="15.75" customHeight="1">
      <c r="A452" s="2451"/>
      <c r="B452" s="2345"/>
      <c r="C452" s="2345"/>
      <c r="D452" s="2345"/>
      <c r="E452" s="2345"/>
      <c r="F452" s="2345"/>
      <c r="G452" s="2345"/>
      <c r="H452" s="2345"/>
    </row>
    <row r="453" spans="1:8" ht="15.75" customHeight="1">
      <c r="A453" s="2451"/>
      <c r="B453" s="2345"/>
      <c r="C453" s="2345"/>
      <c r="D453" s="2345"/>
      <c r="E453" s="2345"/>
      <c r="F453" s="2345"/>
      <c r="G453" s="2345"/>
      <c r="H453" s="2345"/>
    </row>
    <row r="454" spans="1:8" ht="15.75" customHeight="1">
      <c r="A454" s="2451"/>
      <c r="B454" s="2345"/>
      <c r="C454" s="2345"/>
      <c r="D454" s="2345"/>
      <c r="E454" s="2345"/>
      <c r="F454" s="2345"/>
      <c r="G454" s="2345"/>
      <c r="H454" s="2345"/>
    </row>
    <row r="455" spans="1:8" ht="15.75" customHeight="1">
      <c r="A455" s="2451"/>
      <c r="B455" s="2345"/>
      <c r="C455" s="2345"/>
      <c r="D455" s="2345"/>
      <c r="E455" s="2345"/>
      <c r="F455" s="2345"/>
      <c r="G455" s="2345"/>
      <c r="H455" s="2345"/>
    </row>
    <row r="456" spans="1:8" ht="15.75" customHeight="1">
      <c r="A456" s="2451"/>
      <c r="B456" s="2345"/>
      <c r="C456" s="2345"/>
      <c r="D456" s="2345"/>
      <c r="E456" s="2345"/>
      <c r="F456" s="2345"/>
      <c r="G456" s="2345"/>
      <c r="H456" s="2345"/>
    </row>
    <row r="457" spans="1:8" ht="15.75" customHeight="1">
      <c r="A457" s="2451"/>
      <c r="B457" s="2345"/>
      <c r="C457" s="2345"/>
      <c r="D457" s="2345"/>
      <c r="E457" s="2345"/>
      <c r="F457" s="2345"/>
      <c r="G457" s="2345"/>
      <c r="H457" s="2345"/>
    </row>
    <row r="458" spans="1:8" ht="15.75" customHeight="1">
      <c r="A458" s="2451"/>
      <c r="B458" s="2345"/>
      <c r="C458" s="2345"/>
      <c r="D458" s="2345"/>
      <c r="E458" s="2345"/>
      <c r="F458" s="2345"/>
      <c r="G458" s="2345"/>
      <c r="H458" s="2345"/>
    </row>
    <row r="459" spans="1:8" ht="15.75" customHeight="1">
      <c r="A459" s="2451"/>
      <c r="B459" s="2345"/>
      <c r="C459" s="2345"/>
      <c r="D459" s="2345"/>
      <c r="E459" s="2345"/>
      <c r="F459" s="2345"/>
      <c r="G459" s="2345"/>
      <c r="H459" s="2345"/>
    </row>
    <row r="460" spans="1:8" ht="15.75" customHeight="1">
      <c r="A460" s="2451"/>
      <c r="B460" s="2345"/>
      <c r="C460" s="2345"/>
      <c r="D460" s="2345"/>
      <c r="E460" s="2345"/>
      <c r="F460" s="2345"/>
      <c r="G460" s="2345"/>
      <c r="H460" s="2345"/>
    </row>
    <row r="461" spans="1:8" ht="15.75" customHeight="1">
      <c r="A461" s="2451"/>
      <c r="B461" s="2345"/>
      <c r="C461" s="2345"/>
      <c r="D461" s="2345"/>
      <c r="E461" s="2345"/>
      <c r="F461" s="2345"/>
      <c r="G461" s="2345"/>
      <c r="H461" s="2345"/>
    </row>
    <row r="462" spans="1:8" ht="15.75" customHeight="1">
      <c r="A462" s="2451"/>
      <c r="B462" s="2345"/>
      <c r="C462" s="2345"/>
      <c r="D462" s="2345"/>
      <c r="E462" s="2345"/>
      <c r="F462" s="2345"/>
      <c r="G462" s="2345"/>
      <c r="H462" s="2345"/>
    </row>
    <row r="463" spans="1:8" ht="15.75" customHeight="1">
      <c r="A463" s="2451"/>
      <c r="B463" s="2345"/>
      <c r="C463" s="2345"/>
      <c r="D463" s="2345"/>
      <c r="E463" s="2345"/>
      <c r="F463" s="2345"/>
      <c r="G463" s="2345"/>
      <c r="H463" s="2345"/>
    </row>
    <row r="464" spans="1:8" ht="15.75" customHeight="1">
      <c r="A464" s="2451"/>
      <c r="B464" s="2345"/>
      <c r="C464" s="2345"/>
      <c r="D464" s="2345"/>
      <c r="E464" s="2345"/>
      <c r="F464" s="2345"/>
      <c r="G464" s="2345"/>
      <c r="H464" s="2345"/>
    </row>
    <row r="465" spans="1:8" ht="15.75" customHeight="1">
      <c r="A465" s="2451"/>
      <c r="B465" s="2345"/>
      <c r="C465" s="2345"/>
      <c r="D465" s="2345"/>
      <c r="E465" s="2345"/>
      <c r="F465" s="2345"/>
      <c r="G465" s="2345"/>
      <c r="H465" s="2345"/>
    </row>
    <row r="466" spans="1:8" ht="15.75" customHeight="1">
      <c r="A466" s="2451"/>
      <c r="B466" s="2345"/>
      <c r="C466" s="2345"/>
      <c r="D466" s="2345"/>
      <c r="E466" s="2345"/>
      <c r="F466" s="2345"/>
      <c r="G466" s="2345"/>
      <c r="H466" s="2345"/>
    </row>
    <row r="467" spans="1:8" ht="15.75" customHeight="1">
      <c r="A467" s="2451"/>
      <c r="B467" s="2345"/>
      <c r="C467" s="2345"/>
      <c r="D467" s="2345"/>
      <c r="E467" s="2345"/>
      <c r="F467" s="2345"/>
      <c r="G467" s="2345"/>
      <c r="H467" s="2345"/>
    </row>
    <row r="468" spans="1:8" ht="15.75" customHeight="1">
      <c r="A468" s="2451"/>
      <c r="B468" s="2345"/>
      <c r="C468" s="2345"/>
      <c r="D468" s="2345"/>
      <c r="E468" s="2345"/>
      <c r="F468" s="2345"/>
      <c r="G468" s="2345"/>
      <c r="H468" s="2345"/>
    </row>
    <row r="469" spans="1:8" ht="15.75" customHeight="1">
      <c r="A469" s="2451"/>
      <c r="B469" s="2345"/>
      <c r="C469" s="2345"/>
      <c r="D469" s="2345"/>
      <c r="E469" s="2345"/>
      <c r="F469" s="2345"/>
      <c r="G469" s="2345"/>
      <c r="H469" s="2345"/>
    </row>
    <row r="470" spans="1:8" ht="15.75" customHeight="1">
      <c r="A470" s="2451"/>
      <c r="B470" s="2345"/>
      <c r="C470" s="2345"/>
      <c r="D470" s="2345"/>
      <c r="E470" s="2345"/>
      <c r="F470" s="2345"/>
      <c r="G470" s="2345"/>
      <c r="H470" s="2345"/>
    </row>
    <row r="471" spans="1:8" ht="15.75" customHeight="1">
      <c r="A471" s="2451"/>
      <c r="B471" s="2345"/>
      <c r="C471" s="2345"/>
      <c r="D471" s="2345"/>
      <c r="E471" s="2345"/>
      <c r="F471" s="2345"/>
      <c r="G471" s="2345"/>
      <c r="H471" s="2345"/>
    </row>
    <row r="472" spans="1:8" ht="15.75" customHeight="1">
      <c r="A472" s="2451"/>
      <c r="B472" s="2345"/>
      <c r="C472" s="2345"/>
      <c r="D472" s="2345"/>
      <c r="E472" s="2345"/>
      <c r="F472" s="2345"/>
      <c r="G472" s="2345"/>
      <c r="H472" s="2345"/>
    </row>
    <row r="473" spans="1:8" ht="15.75" customHeight="1">
      <c r="A473" s="2451"/>
      <c r="B473" s="2345"/>
      <c r="C473" s="2345"/>
      <c r="D473" s="2345"/>
      <c r="E473" s="2345"/>
      <c r="F473" s="2345"/>
      <c r="G473" s="2345"/>
      <c r="H473" s="2345"/>
    </row>
    <row r="474" spans="1:8" ht="15.75" customHeight="1">
      <c r="A474" s="2451"/>
      <c r="B474" s="2345"/>
      <c r="C474" s="2345"/>
      <c r="D474" s="2345"/>
      <c r="E474" s="2345"/>
      <c r="F474" s="2345"/>
      <c r="G474" s="2345"/>
      <c r="H474" s="2345"/>
    </row>
    <row r="475" spans="1:8" ht="15.75" customHeight="1">
      <c r="A475" s="2451"/>
      <c r="B475" s="2345"/>
      <c r="C475" s="2345"/>
      <c r="D475" s="2345"/>
      <c r="E475" s="2345"/>
      <c r="F475" s="2345"/>
      <c r="G475" s="2345"/>
      <c r="H475" s="2345"/>
    </row>
    <row r="476" spans="1:8" ht="15.75" customHeight="1">
      <c r="A476" s="2451"/>
      <c r="B476" s="2345"/>
      <c r="C476" s="2345"/>
      <c r="D476" s="2345"/>
      <c r="E476" s="2345"/>
      <c r="F476" s="2345"/>
      <c r="G476" s="2345"/>
      <c r="H476" s="2345"/>
    </row>
    <row r="477" spans="1:8" ht="15.75" customHeight="1">
      <c r="A477" s="2451"/>
      <c r="B477" s="2345"/>
      <c r="C477" s="2345"/>
      <c r="D477" s="2345"/>
      <c r="E477" s="2345"/>
      <c r="F477" s="2345"/>
      <c r="G477" s="2345"/>
      <c r="H477" s="2345"/>
    </row>
    <row r="478" spans="1:8" ht="15.75" customHeight="1">
      <c r="A478" s="2451"/>
      <c r="B478" s="2345"/>
      <c r="C478" s="2345"/>
      <c r="D478" s="2345"/>
      <c r="E478" s="2345"/>
      <c r="F478" s="2345"/>
      <c r="G478" s="2345"/>
      <c r="H478" s="2345"/>
    </row>
    <row r="479" spans="1:8" ht="15.75" customHeight="1">
      <c r="A479" s="2451"/>
      <c r="B479" s="2345"/>
      <c r="C479" s="2345"/>
      <c r="D479" s="2345"/>
      <c r="E479" s="2345"/>
      <c r="F479" s="2345"/>
      <c r="G479" s="2345"/>
      <c r="H479" s="2345"/>
    </row>
    <row r="480" spans="1:8" ht="15.75" customHeight="1">
      <c r="A480" s="2451"/>
      <c r="B480" s="2345"/>
      <c r="C480" s="2345"/>
      <c r="D480" s="2345"/>
      <c r="E480" s="2345"/>
      <c r="F480" s="2345"/>
      <c r="G480" s="2345"/>
      <c r="H480" s="2345"/>
    </row>
    <row r="481" spans="1:8" ht="15.75" customHeight="1">
      <c r="A481" s="2451"/>
      <c r="B481" s="2345"/>
      <c r="C481" s="2345"/>
      <c r="D481" s="2345"/>
      <c r="E481" s="2345"/>
      <c r="F481" s="2345"/>
      <c r="G481" s="2345"/>
      <c r="H481" s="2345"/>
    </row>
    <row r="482" spans="1:8" ht="15.75" customHeight="1">
      <c r="A482" s="2451"/>
      <c r="B482" s="2345"/>
      <c r="C482" s="2345"/>
      <c r="D482" s="2345"/>
      <c r="E482" s="2345"/>
      <c r="F482" s="2345"/>
      <c r="G482" s="2345"/>
      <c r="H482" s="2345"/>
    </row>
    <row r="483" spans="1:8" ht="15.75" customHeight="1">
      <c r="A483" s="2451"/>
      <c r="B483" s="2345"/>
      <c r="C483" s="2345"/>
      <c r="D483" s="2345"/>
      <c r="E483" s="2345"/>
      <c r="F483" s="2345"/>
      <c r="G483" s="2345"/>
      <c r="H483" s="2345"/>
    </row>
    <row r="484" spans="1:8" ht="15.75" customHeight="1">
      <c r="A484" s="2451"/>
      <c r="B484" s="2345"/>
      <c r="C484" s="2345"/>
      <c r="D484" s="2345"/>
      <c r="E484" s="2345"/>
      <c r="F484" s="2345"/>
      <c r="G484" s="2345"/>
      <c r="H484" s="2345"/>
    </row>
    <row r="485" spans="1:8" ht="15.75" customHeight="1">
      <c r="A485" s="2451"/>
      <c r="B485" s="2345"/>
      <c r="C485" s="2345"/>
      <c r="D485" s="2345"/>
      <c r="E485" s="2345"/>
      <c r="F485" s="2345"/>
      <c r="G485" s="2345"/>
      <c r="H485" s="2345"/>
    </row>
    <row r="486" spans="1:8" ht="15.75" customHeight="1">
      <c r="A486" s="2451"/>
      <c r="B486" s="2345"/>
      <c r="C486" s="2345"/>
      <c r="D486" s="2345"/>
      <c r="E486" s="2345"/>
      <c r="F486" s="2345"/>
      <c r="G486" s="2345"/>
      <c r="H486" s="2345"/>
    </row>
    <row r="487" spans="1:8" ht="15.75" customHeight="1">
      <c r="A487" s="2451"/>
      <c r="B487" s="2345"/>
      <c r="C487" s="2345"/>
      <c r="D487" s="2345"/>
      <c r="E487" s="2345"/>
      <c r="F487" s="2345"/>
      <c r="G487" s="2345"/>
      <c r="H487" s="2345"/>
    </row>
    <row r="488" spans="1:8" ht="15.75" customHeight="1">
      <c r="A488" s="2451"/>
      <c r="B488" s="2345"/>
      <c r="C488" s="2345"/>
      <c r="D488" s="2345"/>
      <c r="E488" s="2345"/>
      <c r="F488" s="2345"/>
      <c r="G488" s="2345"/>
      <c r="H488" s="2345"/>
    </row>
    <row r="489" spans="1:8" ht="15.75" customHeight="1">
      <c r="A489" s="2451"/>
      <c r="B489" s="2345"/>
      <c r="C489" s="2345"/>
      <c r="D489" s="2345"/>
      <c r="E489" s="2345"/>
      <c r="F489" s="2345"/>
      <c r="G489" s="2345"/>
      <c r="H489" s="2345"/>
    </row>
    <row r="490" spans="1:8" ht="15.75" customHeight="1">
      <c r="A490" s="2451"/>
      <c r="B490" s="2345"/>
      <c r="C490" s="2345"/>
      <c r="D490" s="2345"/>
      <c r="E490" s="2345"/>
      <c r="F490" s="2345"/>
      <c r="G490" s="2345"/>
      <c r="H490" s="2345"/>
    </row>
    <row r="491" spans="1:8" ht="15.75" customHeight="1">
      <c r="A491" s="2451"/>
      <c r="B491" s="2345"/>
      <c r="C491" s="2345"/>
      <c r="D491" s="2345"/>
      <c r="E491" s="2345"/>
      <c r="F491" s="2345"/>
      <c r="G491" s="2345"/>
      <c r="H491" s="2345"/>
    </row>
    <row r="492" spans="1:8" ht="15.75" customHeight="1">
      <c r="A492" s="2451"/>
      <c r="B492" s="2345"/>
      <c r="C492" s="2345"/>
      <c r="D492" s="2345"/>
      <c r="E492" s="2345"/>
      <c r="F492" s="2345"/>
      <c r="G492" s="2345"/>
      <c r="H492" s="2345"/>
    </row>
    <row r="493" spans="1:8" ht="15.75" customHeight="1">
      <c r="A493" s="2451"/>
      <c r="B493" s="2345"/>
      <c r="C493" s="2345"/>
      <c r="D493" s="2345"/>
      <c r="E493" s="2345"/>
      <c r="F493" s="2345"/>
      <c r="G493" s="2345"/>
      <c r="H493" s="2345"/>
    </row>
    <row r="494" spans="1:8" ht="15.75" customHeight="1">
      <c r="A494" s="2451"/>
      <c r="B494" s="2345"/>
      <c r="C494" s="2345"/>
      <c r="D494" s="2345"/>
      <c r="E494" s="2345"/>
      <c r="F494" s="2345"/>
      <c r="G494" s="2345"/>
      <c r="H494" s="2345"/>
    </row>
    <row r="495" spans="1:8" ht="15.75" customHeight="1">
      <c r="A495" s="2451"/>
      <c r="B495" s="2345"/>
      <c r="C495" s="2345"/>
      <c r="D495" s="2345"/>
      <c r="E495" s="2345"/>
      <c r="F495" s="2345"/>
      <c r="G495" s="2345"/>
      <c r="H495" s="2345"/>
    </row>
    <row r="496" spans="1:8" ht="15.75" customHeight="1">
      <c r="A496" s="2451"/>
      <c r="B496" s="2345"/>
      <c r="C496" s="2345"/>
      <c r="D496" s="2345"/>
      <c r="E496" s="2345"/>
      <c r="F496" s="2345"/>
      <c r="G496" s="2345"/>
      <c r="H496" s="2345"/>
    </row>
    <row r="497" spans="1:8" ht="15.75" customHeight="1">
      <c r="A497" s="2451"/>
      <c r="B497" s="2345"/>
      <c r="C497" s="2345"/>
      <c r="D497" s="2345"/>
      <c r="E497" s="2345"/>
      <c r="F497" s="2345"/>
      <c r="G497" s="2345"/>
      <c r="H497" s="2345"/>
    </row>
    <row r="498" spans="1:8" ht="15.75" customHeight="1">
      <c r="A498" s="2451"/>
      <c r="B498" s="2345"/>
      <c r="C498" s="2345"/>
      <c r="D498" s="2345"/>
      <c r="E498" s="2345"/>
      <c r="F498" s="2345"/>
      <c r="G498" s="2345"/>
      <c r="H498" s="2345"/>
    </row>
    <row r="499" spans="1:8" ht="15.75" customHeight="1">
      <c r="A499" s="2451"/>
      <c r="B499" s="2345"/>
      <c r="C499" s="2345"/>
      <c r="D499" s="2345"/>
      <c r="E499" s="2345"/>
      <c r="F499" s="2345"/>
      <c r="G499" s="2345"/>
      <c r="H499" s="2345"/>
    </row>
    <row r="500" spans="1:8" ht="15.75" customHeight="1">
      <c r="A500" s="2451"/>
      <c r="B500" s="2345"/>
      <c r="C500" s="2345"/>
      <c r="D500" s="2345"/>
      <c r="E500" s="2345"/>
      <c r="F500" s="2345"/>
      <c r="G500" s="2345"/>
      <c r="H500" s="2345"/>
    </row>
    <row r="501" spans="1:8" ht="15.75" customHeight="1">
      <c r="A501" s="2451"/>
      <c r="B501" s="2345"/>
      <c r="C501" s="2345"/>
      <c r="D501" s="2345"/>
      <c r="E501" s="2345"/>
      <c r="F501" s="2345"/>
      <c r="G501" s="2345"/>
      <c r="H501" s="2345"/>
    </row>
    <row r="502" spans="1:8" ht="15.75" customHeight="1">
      <c r="A502" s="2451"/>
      <c r="B502" s="2345"/>
      <c r="C502" s="2345"/>
      <c r="D502" s="2345"/>
      <c r="E502" s="2345"/>
      <c r="F502" s="2345"/>
      <c r="G502" s="2345"/>
      <c r="H502" s="2345"/>
    </row>
    <row r="503" spans="1:8" ht="15.75" customHeight="1">
      <c r="A503" s="2451"/>
      <c r="B503" s="2345"/>
      <c r="C503" s="2345"/>
      <c r="D503" s="2345"/>
      <c r="E503" s="2345"/>
      <c r="F503" s="2345"/>
      <c r="G503" s="2345"/>
      <c r="H503" s="2345"/>
    </row>
    <row r="504" spans="1:8" ht="15.75" customHeight="1">
      <c r="A504" s="2451"/>
      <c r="B504" s="2345"/>
      <c r="C504" s="2345"/>
      <c r="D504" s="2345"/>
      <c r="E504" s="2345"/>
      <c r="F504" s="2345"/>
      <c r="G504" s="2345"/>
      <c r="H504" s="2345"/>
    </row>
    <row r="505" spans="1:8" ht="15.75" customHeight="1">
      <c r="A505" s="2451"/>
      <c r="B505" s="2345"/>
      <c r="C505" s="2345"/>
      <c r="D505" s="2345"/>
      <c r="E505" s="2345"/>
      <c r="F505" s="2345"/>
      <c r="G505" s="2345"/>
      <c r="H505" s="2345"/>
    </row>
    <row r="506" spans="1:8" ht="15.75" customHeight="1">
      <c r="A506" s="2451"/>
      <c r="B506" s="2345"/>
      <c r="C506" s="2345"/>
      <c r="D506" s="2345"/>
      <c r="E506" s="2345"/>
      <c r="F506" s="2345"/>
      <c r="G506" s="2345"/>
      <c r="H506" s="2345"/>
    </row>
    <row r="507" spans="1:8" ht="15.75" customHeight="1">
      <c r="A507" s="2451"/>
      <c r="B507" s="2345"/>
      <c r="C507" s="2345"/>
      <c r="D507" s="2345"/>
      <c r="E507" s="2345"/>
      <c r="F507" s="2345"/>
      <c r="G507" s="2345"/>
      <c r="H507" s="2345"/>
    </row>
    <row r="508" spans="1:8" ht="15.75" customHeight="1">
      <c r="A508" s="2451"/>
      <c r="B508" s="2345"/>
      <c r="C508" s="2345"/>
      <c r="D508" s="2345"/>
      <c r="E508" s="2345"/>
      <c r="F508" s="2345"/>
      <c r="G508" s="2345"/>
      <c r="H508" s="2345"/>
    </row>
    <row r="509" spans="1:8" ht="15.75" customHeight="1">
      <c r="A509" s="2451"/>
      <c r="B509" s="2345"/>
      <c r="C509" s="2345"/>
      <c r="D509" s="2345"/>
      <c r="E509" s="2345"/>
      <c r="F509" s="2345"/>
      <c r="G509" s="2345"/>
      <c r="H509" s="2345"/>
    </row>
    <row r="510" spans="1:8" ht="15.75" customHeight="1">
      <c r="A510" s="2451"/>
      <c r="B510" s="2345"/>
      <c r="C510" s="2345"/>
      <c r="D510" s="2345"/>
      <c r="E510" s="2345"/>
      <c r="F510" s="2345"/>
      <c r="G510" s="2345"/>
      <c r="H510" s="2345"/>
    </row>
    <row r="511" spans="1:8" ht="15.75" customHeight="1">
      <c r="A511" s="2451"/>
      <c r="B511" s="2345"/>
      <c r="C511" s="2345"/>
      <c r="D511" s="2345"/>
      <c r="E511" s="2345"/>
      <c r="F511" s="2345"/>
      <c r="G511" s="2345"/>
      <c r="H511" s="2345"/>
    </row>
    <row r="512" spans="1:8" ht="15.75" customHeight="1">
      <c r="A512" s="2451"/>
      <c r="B512" s="2345"/>
      <c r="C512" s="2345"/>
      <c r="D512" s="2345"/>
      <c r="E512" s="2345"/>
      <c r="F512" s="2345"/>
      <c r="G512" s="2345"/>
      <c r="H512" s="2345"/>
    </row>
    <row r="513" spans="1:8" ht="15.75" customHeight="1">
      <c r="A513" s="2451"/>
      <c r="B513" s="2345"/>
      <c r="C513" s="2345"/>
      <c r="D513" s="2345"/>
      <c r="E513" s="2345"/>
      <c r="F513" s="2345"/>
      <c r="G513" s="2345"/>
      <c r="H513" s="2345"/>
    </row>
    <row r="514" spans="1:8" ht="15.75" customHeight="1">
      <c r="A514" s="2451"/>
      <c r="B514" s="2345"/>
      <c r="C514" s="2345"/>
      <c r="D514" s="2345"/>
      <c r="E514" s="2345"/>
      <c r="F514" s="2345"/>
      <c r="G514" s="2345"/>
      <c r="H514" s="2345"/>
    </row>
    <row r="515" spans="1:8" ht="15.75" customHeight="1">
      <c r="A515" s="2451"/>
      <c r="B515" s="2345"/>
      <c r="C515" s="2345"/>
      <c r="D515" s="2345"/>
      <c r="E515" s="2345"/>
      <c r="F515" s="2345"/>
      <c r="G515" s="2345"/>
      <c r="H515" s="2345"/>
    </row>
    <row r="516" spans="1:8" ht="15.75" customHeight="1">
      <c r="A516" s="2451"/>
      <c r="B516" s="2345"/>
      <c r="C516" s="2345"/>
      <c r="D516" s="2345"/>
      <c r="E516" s="2345"/>
      <c r="F516" s="2345"/>
      <c r="G516" s="2345"/>
      <c r="H516" s="2345"/>
    </row>
    <row r="517" spans="1:8" ht="15.75" customHeight="1">
      <c r="A517" s="2451"/>
      <c r="B517" s="2345"/>
      <c r="C517" s="2345"/>
      <c r="D517" s="2345"/>
      <c r="E517" s="2345"/>
      <c r="F517" s="2345"/>
      <c r="G517" s="2345"/>
      <c r="H517" s="2345"/>
    </row>
    <row r="518" spans="1:8" ht="15.75" customHeight="1">
      <c r="A518" s="2451"/>
      <c r="B518" s="2345"/>
      <c r="C518" s="2345"/>
      <c r="D518" s="2345"/>
      <c r="E518" s="2345"/>
      <c r="F518" s="2345"/>
      <c r="G518" s="2345"/>
      <c r="H518" s="2345"/>
    </row>
    <row r="519" spans="1:8" ht="15.75" customHeight="1">
      <c r="A519" s="2451"/>
      <c r="B519" s="2345"/>
      <c r="C519" s="2345"/>
      <c r="D519" s="2345"/>
      <c r="E519" s="2345"/>
      <c r="F519" s="2345"/>
      <c r="G519" s="2345"/>
      <c r="H519" s="2345"/>
    </row>
    <row r="520" spans="1:8" ht="15.75" customHeight="1">
      <c r="A520" s="2451"/>
      <c r="B520" s="2345"/>
      <c r="C520" s="2345"/>
      <c r="D520" s="2345"/>
      <c r="E520" s="2345"/>
      <c r="F520" s="2345"/>
      <c r="G520" s="2345"/>
      <c r="H520" s="2345"/>
    </row>
    <row r="521" spans="1:8" ht="15.75" customHeight="1">
      <c r="A521" s="2451"/>
      <c r="B521" s="2345"/>
      <c r="C521" s="2345"/>
      <c r="D521" s="2345"/>
      <c r="E521" s="2345"/>
      <c r="F521" s="2345"/>
      <c r="G521" s="2345"/>
      <c r="H521" s="2345"/>
    </row>
    <row r="522" spans="1:8" ht="15.75" customHeight="1">
      <c r="A522" s="2451"/>
      <c r="B522" s="2345"/>
      <c r="C522" s="2345"/>
      <c r="D522" s="2345"/>
      <c r="E522" s="2345"/>
      <c r="F522" s="2345"/>
      <c r="G522" s="2345"/>
      <c r="H522" s="2345"/>
    </row>
    <row r="523" spans="1:8" ht="15.75" customHeight="1">
      <c r="A523" s="2451"/>
      <c r="B523" s="2345"/>
      <c r="C523" s="2345"/>
      <c r="D523" s="2345"/>
      <c r="E523" s="2345"/>
      <c r="F523" s="2345"/>
      <c r="G523" s="2345"/>
      <c r="H523" s="2345"/>
    </row>
    <row r="524" spans="1:8" ht="15.75" customHeight="1">
      <c r="A524" s="2451"/>
      <c r="B524" s="2345"/>
      <c r="C524" s="2345"/>
      <c r="D524" s="2345"/>
      <c r="E524" s="2345"/>
      <c r="F524" s="2345"/>
      <c r="G524" s="2345"/>
      <c r="H524" s="2345"/>
    </row>
    <row r="525" spans="1:8" ht="15.75" customHeight="1">
      <c r="A525" s="2451"/>
      <c r="B525" s="2345"/>
      <c r="C525" s="2345"/>
      <c r="D525" s="2345"/>
      <c r="E525" s="2345"/>
      <c r="F525" s="2345"/>
      <c r="G525" s="2345"/>
      <c r="H525" s="2345"/>
    </row>
    <row r="526" spans="1:8" ht="15.75" customHeight="1">
      <c r="A526" s="2451"/>
      <c r="B526" s="2345"/>
      <c r="C526" s="2345"/>
      <c r="D526" s="2345"/>
      <c r="E526" s="2345"/>
      <c r="F526" s="2345"/>
      <c r="G526" s="2345"/>
      <c r="H526" s="2345"/>
    </row>
    <row r="527" spans="1:8" ht="15.75" customHeight="1">
      <c r="A527" s="2451"/>
      <c r="B527" s="2345"/>
      <c r="C527" s="2345"/>
      <c r="D527" s="2345"/>
      <c r="E527" s="2345"/>
      <c r="F527" s="2345"/>
      <c r="G527" s="2345"/>
      <c r="H527" s="2345"/>
    </row>
    <row r="528" spans="1:8" ht="15.75" customHeight="1">
      <c r="A528" s="2451"/>
      <c r="B528" s="2345"/>
      <c r="C528" s="2345"/>
      <c r="D528" s="2345"/>
      <c r="E528" s="2345"/>
      <c r="F528" s="2345"/>
      <c r="G528" s="2345"/>
      <c r="H528" s="2345"/>
    </row>
    <row r="529" spans="1:8" ht="15.75" customHeight="1">
      <c r="A529" s="2451"/>
      <c r="B529" s="2345"/>
      <c r="C529" s="2345"/>
      <c r="D529" s="2345"/>
      <c r="E529" s="2345"/>
      <c r="F529" s="2345"/>
      <c r="G529" s="2345"/>
      <c r="H529" s="2345"/>
    </row>
    <row r="530" spans="1:8" ht="15.75" customHeight="1">
      <c r="A530" s="2451"/>
      <c r="B530" s="2345"/>
      <c r="C530" s="2345"/>
      <c r="D530" s="2345"/>
      <c r="E530" s="2345"/>
      <c r="F530" s="2345"/>
      <c r="G530" s="2345"/>
      <c r="H530" s="2345"/>
    </row>
    <row r="531" spans="1:8" ht="15.75" customHeight="1">
      <c r="A531" s="2451"/>
      <c r="B531" s="2345"/>
      <c r="C531" s="2345"/>
      <c r="D531" s="2345"/>
      <c r="E531" s="2345"/>
      <c r="F531" s="2345"/>
      <c r="G531" s="2345"/>
      <c r="H531" s="2345"/>
    </row>
    <row r="532" spans="1:8" ht="15.75" customHeight="1">
      <c r="A532" s="2451"/>
      <c r="B532" s="2345"/>
      <c r="C532" s="2345"/>
      <c r="D532" s="2345"/>
      <c r="E532" s="2345"/>
      <c r="F532" s="2345"/>
      <c r="G532" s="2345"/>
      <c r="H532" s="2345"/>
    </row>
    <row r="533" spans="1:8" ht="15.75" customHeight="1">
      <c r="A533" s="2451"/>
      <c r="B533" s="2345"/>
      <c r="C533" s="2345"/>
      <c r="D533" s="2345"/>
      <c r="E533" s="2345"/>
      <c r="F533" s="2345"/>
      <c r="G533" s="2345"/>
      <c r="H533" s="2345"/>
    </row>
    <row r="534" spans="1:8" ht="15.75" customHeight="1">
      <c r="A534" s="2451"/>
      <c r="B534" s="2345"/>
      <c r="C534" s="2345"/>
      <c r="D534" s="2345"/>
      <c r="E534" s="2345"/>
      <c r="F534" s="2345"/>
      <c r="G534" s="2345"/>
      <c r="H534" s="2345"/>
    </row>
    <row r="535" spans="1:8" ht="15.75" customHeight="1">
      <c r="A535" s="2451"/>
      <c r="B535" s="2345"/>
      <c r="C535" s="2345"/>
      <c r="D535" s="2345"/>
      <c r="E535" s="2345"/>
      <c r="F535" s="2345"/>
      <c r="G535" s="2345"/>
      <c r="H535" s="2345"/>
    </row>
    <row r="536" spans="1:8" ht="15.75" customHeight="1">
      <c r="A536" s="2451"/>
      <c r="B536" s="2345"/>
      <c r="C536" s="2345"/>
      <c r="D536" s="2345"/>
      <c r="E536" s="2345"/>
      <c r="F536" s="2345"/>
      <c r="G536" s="2345"/>
      <c r="H536" s="2345"/>
    </row>
    <row r="537" spans="1:8" ht="15.75" customHeight="1">
      <c r="A537" s="2451"/>
      <c r="B537" s="2345"/>
      <c r="C537" s="2345"/>
      <c r="D537" s="2345"/>
      <c r="E537" s="2345"/>
      <c r="F537" s="2345"/>
      <c r="G537" s="2345"/>
      <c r="H537" s="2345"/>
    </row>
    <row r="538" spans="1:8" ht="15.75" customHeight="1">
      <c r="A538" s="2451"/>
      <c r="B538" s="2345"/>
      <c r="C538" s="2345"/>
      <c r="D538" s="2345"/>
      <c r="E538" s="2345"/>
      <c r="F538" s="2345"/>
      <c r="G538" s="2345"/>
      <c r="H538" s="2345"/>
    </row>
    <row r="539" spans="1:8" ht="15.75" customHeight="1">
      <c r="A539" s="2451"/>
      <c r="B539" s="2345"/>
      <c r="C539" s="2345"/>
      <c r="D539" s="2345"/>
      <c r="E539" s="2345"/>
      <c r="F539" s="2345"/>
      <c r="G539" s="2345"/>
      <c r="H539" s="2345"/>
    </row>
    <row r="540" spans="1:8" ht="15.75" customHeight="1">
      <c r="A540" s="2451"/>
      <c r="B540" s="2345"/>
      <c r="C540" s="2345"/>
      <c r="D540" s="2345"/>
      <c r="E540" s="2345"/>
      <c r="F540" s="2345"/>
      <c r="G540" s="2345"/>
      <c r="H540" s="2345"/>
    </row>
    <row r="541" spans="1:8" ht="15.75" customHeight="1">
      <c r="A541" s="2451"/>
      <c r="B541" s="2345"/>
      <c r="C541" s="2345"/>
      <c r="D541" s="2345"/>
      <c r="E541" s="2345"/>
      <c r="F541" s="2345"/>
      <c r="G541" s="2345"/>
      <c r="H541" s="2345"/>
    </row>
    <row r="542" spans="1:8" ht="15.75" customHeight="1">
      <c r="A542" s="2451"/>
      <c r="B542" s="2345"/>
      <c r="C542" s="2345"/>
      <c r="D542" s="2345"/>
      <c r="E542" s="2345"/>
      <c r="F542" s="2345"/>
      <c r="G542" s="2345"/>
      <c r="H542" s="2345"/>
    </row>
    <row r="543" spans="1:8" ht="15.75" customHeight="1">
      <c r="A543" s="2451"/>
      <c r="B543" s="2345"/>
      <c r="C543" s="2345"/>
      <c r="D543" s="2345"/>
      <c r="E543" s="2345"/>
      <c r="F543" s="2345"/>
      <c r="G543" s="2345"/>
      <c r="H543" s="2345"/>
    </row>
    <row r="544" spans="1:8" ht="15.75" customHeight="1">
      <c r="A544" s="2451"/>
      <c r="B544" s="2345"/>
      <c r="C544" s="2345"/>
      <c r="D544" s="2345"/>
      <c r="E544" s="2345"/>
      <c r="F544" s="2345"/>
      <c r="G544" s="2345"/>
      <c r="H544" s="2345"/>
    </row>
    <row r="545" spans="1:8" ht="15.75" customHeight="1">
      <c r="A545" s="2451"/>
      <c r="B545" s="2345"/>
      <c r="C545" s="2345"/>
      <c r="D545" s="2345"/>
      <c r="E545" s="2345"/>
      <c r="F545" s="2345"/>
      <c r="G545" s="2345"/>
      <c r="H545" s="2345"/>
    </row>
    <row r="546" spans="1:8" ht="15.75" customHeight="1">
      <c r="A546" s="2451"/>
      <c r="B546" s="2345"/>
      <c r="C546" s="2345"/>
      <c r="D546" s="2345"/>
      <c r="E546" s="2345"/>
      <c r="F546" s="2345"/>
      <c r="G546" s="2345"/>
      <c r="H546" s="2345"/>
    </row>
    <row r="547" spans="1:8" ht="15.75" customHeight="1">
      <c r="A547" s="2451"/>
      <c r="B547" s="2345"/>
      <c r="C547" s="2345"/>
      <c r="D547" s="2345"/>
      <c r="E547" s="2345"/>
      <c r="F547" s="2345"/>
      <c r="G547" s="2345"/>
      <c r="H547" s="2345"/>
    </row>
    <row r="548" spans="1:8" ht="15.75" customHeight="1">
      <c r="A548" s="2451"/>
      <c r="B548" s="2345"/>
      <c r="C548" s="2345"/>
      <c r="D548" s="2345"/>
      <c r="E548" s="2345"/>
      <c r="F548" s="2345"/>
      <c r="G548" s="2345"/>
      <c r="H548" s="2345"/>
    </row>
    <row r="549" spans="1:8" ht="15.75" customHeight="1">
      <c r="A549" s="2451"/>
      <c r="B549" s="2345"/>
      <c r="C549" s="2345"/>
      <c r="D549" s="2345"/>
      <c r="E549" s="2345"/>
      <c r="F549" s="2345"/>
      <c r="G549" s="2345"/>
      <c r="H549" s="2345"/>
    </row>
    <row r="550" spans="1:8" ht="15.75" customHeight="1">
      <c r="A550" s="2451"/>
      <c r="B550" s="2345"/>
      <c r="C550" s="2345"/>
      <c r="D550" s="2345"/>
      <c r="E550" s="2345"/>
      <c r="F550" s="2345"/>
      <c r="G550" s="2345"/>
      <c r="H550" s="2345"/>
    </row>
    <row r="551" spans="1:8" ht="15.75" customHeight="1">
      <c r="A551" s="2451"/>
      <c r="B551" s="2345"/>
      <c r="C551" s="2345"/>
      <c r="D551" s="2345"/>
      <c r="E551" s="2345"/>
      <c r="F551" s="2345"/>
      <c r="G551" s="2345"/>
      <c r="H551" s="2345"/>
    </row>
    <row r="552" spans="1:8" ht="15.75" customHeight="1">
      <c r="A552" s="2451"/>
      <c r="B552" s="2345"/>
      <c r="C552" s="2345"/>
      <c r="D552" s="2345"/>
      <c r="E552" s="2345"/>
      <c r="F552" s="2345"/>
      <c r="G552" s="2345"/>
      <c r="H552" s="2345"/>
    </row>
    <row r="553" spans="1:8" ht="15.75" customHeight="1">
      <c r="A553" s="2451"/>
      <c r="B553" s="2345"/>
      <c r="C553" s="2345"/>
      <c r="D553" s="2345"/>
      <c r="E553" s="2345"/>
      <c r="F553" s="2345"/>
      <c r="G553" s="2345"/>
      <c r="H553" s="2345"/>
    </row>
    <row r="554" spans="1:8" ht="15.75" customHeight="1">
      <c r="A554" s="2451"/>
      <c r="B554" s="2345"/>
      <c r="C554" s="2345"/>
      <c r="D554" s="2345"/>
      <c r="E554" s="2345"/>
      <c r="F554" s="2345"/>
      <c r="G554" s="2345"/>
      <c r="H554" s="2345"/>
    </row>
    <row r="555" spans="1:8" ht="15.75" customHeight="1">
      <c r="A555" s="2451"/>
      <c r="B555" s="2345"/>
      <c r="C555" s="2345"/>
      <c r="D555" s="2345"/>
      <c r="E555" s="2345"/>
      <c r="F555" s="2345"/>
      <c r="G555" s="2345"/>
      <c r="H555" s="2345"/>
    </row>
    <row r="556" spans="1:8" ht="15.75" customHeight="1">
      <c r="A556" s="2451"/>
      <c r="B556" s="2345"/>
      <c r="C556" s="2345"/>
      <c r="D556" s="2345"/>
      <c r="E556" s="2345"/>
      <c r="F556" s="2345"/>
      <c r="G556" s="2345"/>
      <c r="H556" s="2345"/>
    </row>
    <row r="557" spans="1:8" ht="15.75" customHeight="1">
      <c r="A557" s="2451"/>
      <c r="B557" s="2345"/>
      <c r="C557" s="2345"/>
      <c r="D557" s="2345"/>
      <c r="E557" s="2345"/>
      <c r="F557" s="2345"/>
      <c r="G557" s="2345"/>
      <c r="H557" s="2345"/>
    </row>
    <row r="558" spans="1:8" ht="15.75" customHeight="1">
      <c r="A558" s="2451"/>
      <c r="B558" s="2345"/>
      <c r="C558" s="2345"/>
      <c r="D558" s="2345"/>
      <c r="E558" s="2345"/>
      <c r="F558" s="2345"/>
      <c r="G558" s="2345"/>
      <c r="H558" s="2345"/>
    </row>
    <row r="559" spans="1:8" ht="15.75" customHeight="1">
      <c r="A559" s="2451"/>
      <c r="B559" s="2345"/>
      <c r="C559" s="2345"/>
      <c r="D559" s="2345"/>
      <c r="E559" s="2345"/>
      <c r="F559" s="2345"/>
      <c r="G559" s="2345"/>
      <c r="H559" s="2345"/>
    </row>
    <row r="560" spans="1:8" ht="15.75" customHeight="1">
      <c r="A560" s="2451"/>
      <c r="B560" s="2345"/>
      <c r="C560" s="2345"/>
      <c r="D560" s="2345"/>
      <c r="E560" s="2345"/>
      <c r="F560" s="2345"/>
      <c r="G560" s="2345"/>
      <c r="H560" s="2345"/>
    </row>
    <row r="561" spans="1:8" ht="15.75" customHeight="1">
      <c r="A561" s="2451"/>
      <c r="B561" s="2345"/>
      <c r="C561" s="2345"/>
      <c r="D561" s="2345"/>
      <c r="E561" s="2345"/>
      <c r="F561" s="2345"/>
      <c r="G561" s="2345"/>
      <c r="H561" s="2345"/>
    </row>
    <row r="562" spans="1:8" ht="15.75" customHeight="1">
      <c r="A562" s="2451"/>
      <c r="B562" s="2345"/>
      <c r="C562" s="2345"/>
      <c r="D562" s="2345"/>
      <c r="E562" s="2345"/>
      <c r="F562" s="2345"/>
      <c r="G562" s="2345"/>
      <c r="H562" s="2345"/>
    </row>
    <row r="563" spans="1:8" ht="15.75" customHeight="1">
      <c r="A563" s="2451"/>
      <c r="B563" s="2345"/>
      <c r="C563" s="2345"/>
      <c r="D563" s="2345"/>
      <c r="E563" s="2345"/>
      <c r="F563" s="2345"/>
      <c r="G563" s="2345"/>
      <c r="H563" s="2345"/>
    </row>
    <row r="564" spans="1:8" ht="15.75" customHeight="1">
      <c r="A564" s="2451"/>
      <c r="B564" s="2345"/>
      <c r="C564" s="2345"/>
      <c r="D564" s="2345"/>
      <c r="E564" s="2345"/>
      <c r="F564" s="2345"/>
      <c r="G564" s="2345"/>
      <c r="H564" s="2345"/>
    </row>
    <row r="565" spans="1:8" ht="15.75" customHeight="1">
      <c r="A565" s="2451"/>
      <c r="B565" s="2345"/>
      <c r="C565" s="2345"/>
      <c r="D565" s="2345"/>
      <c r="E565" s="2345"/>
      <c r="F565" s="2345"/>
      <c r="G565" s="2345"/>
      <c r="H565" s="2345"/>
    </row>
    <row r="566" spans="1:8" ht="15.75" customHeight="1">
      <c r="A566" s="2451"/>
      <c r="B566" s="2345"/>
      <c r="C566" s="2345"/>
      <c r="D566" s="2345"/>
      <c r="E566" s="2345"/>
      <c r="F566" s="2345"/>
      <c r="G566" s="2345"/>
      <c r="H566" s="2345"/>
    </row>
    <row r="567" spans="1:8" ht="15.75" customHeight="1">
      <c r="A567" s="2451"/>
      <c r="B567" s="2345"/>
      <c r="C567" s="2345"/>
      <c r="D567" s="2345"/>
      <c r="E567" s="2345"/>
      <c r="F567" s="2345"/>
      <c r="G567" s="2345"/>
      <c r="H567" s="2345"/>
    </row>
    <row r="568" spans="1:8" ht="15.75" customHeight="1">
      <c r="A568" s="2451"/>
      <c r="B568" s="2345"/>
      <c r="C568" s="2345"/>
      <c r="D568" s="2345"/>
      <c r="E568" s="2345"/>
      <c r="F568" s="2345"/>
      <c r="G568" s="2345"/>
      <c r="H568" s="2345"/>
    </row>
    <row r="569" spans="1:8" ht="15.75" customHeight="1">
      <c r="A569" s="2451"/>
      <c r="B569" s="2345"/>
      <c r="C569" s="2345"/>
      <c r="D569" s="2345"/>
      <c r="E569" s="2345"/>
      <c r="F569" s="2345"/>
      <c r="G569" s="2345"/>
      <c r="H569" s="2345"/>
    </row>
    <row r="570" spans="1:8" ht="15.75" customHeight="1">
      <c r="A570" s="2451"/>
      <c r="B570" s="2345"/>
      <c r="C570" s="2345"/>
      <c r="D570" s="2345"/>
      <c r="E570" s="2345"/>
      <c r="F570" s="2345"/>
      <c r="G570" s="2345"/>
      <c r="H570" s="2345"/>
    </row>
    <row r="571" spans="1:8" ht="15.75" customHeight="1">
      <c r="A571" s="2451"/>
      <c r="B571" s="2345"/>
      <c r="C571" s="2345"/>
      <c r="D571" s="2345"/>
      <c r="E571" s="2345"/>
      <c r="F571" s="2345"/>
      <c r="G571" s="2345"/>
      <c r="H571" s="2345"/>
    </row>
    <row r="572" spans="1:8" ht="15.75" customHeight="1">
      <c r="A572" s="2451"/>
      <c r="B572" s="2345"/>
      <c r="C572" s="2345"/>
      <c r="D572" s="2345"/>
      <c r="E572" s="2345"/>
      <c r="F572" s="2345"/>
      <c r="G572" s="2345"/>
      <c r="H572" s="2345"/>
    </row>
    <row r="573" spans="1:8" ht="15.75" customHeight="1">
      <c r="A573" s="2451"/>
      <c r="B573" s="2345"/>
      <c r="C573" s="2345"/>
      <c r="D573" s="2345"/>
      <c r="E573" s="2345"/>
      <c r="F573" s="2345"/>
      <c r="G573" s="2345"/>
      <c r="H573" s="2345"/>
    </row>
    <row r="574" spans="1:8" ht="15.75" customHeight="1">
      <c r="A574" s="2451"/>
      <c r="B574" s="2345"/>
      <c r="C574" s="2345"/>
      <c r="D574" s="2345"/>
      <c r="E574" s="2345"/>
      <c r="F574" s="2345"/>
      <c r="G574" s="2345"/>
      <c r="H574" s="2345"/>
    </row>
    <row r="575" spans="1:8" ht="15.75" customHeight="1">
      <c r="A575" s="2451"/>
      <c r="B575" s="2345"/>
      <c r="C575" s="2345"/>
      <c r="D575" s="2345"/>
      <c r="E575" s="2345"/>
      <c r="F575" s="2345"/>
      <c r="G575" s="2345"/>
      <c r="H575" s="2345"/>
    </row>
    <row r="576" spans="1:8" ht="15.75" customHeight="1">
      <c r="A576" s="2451"/>
      <c r="B576" s="2345"/>
      <c r="C576" s="2345"/>
      <c r="D576" s="2345"/>
      <c r="E576" s="2345"/>
      <c r="F576" s="2345"/>
      <c r="G576" s="2345"/>
      <c r="H576" s="2345"/>
    </row>
    <row r="577" spans="1:8" ht="15.75" customHeight="1">
      <c r="A577" s="2451"/>
      <c r="B577" s="2345"/>
      <c r="C577" s="2345"/>
      <c r="D577" s="2345"/>
      <c r="E577" s="2345"/>
      <c r="F577" s="2345"/>
      <c r="G577" s="2345"/>
      <c r="H577" s="2345"/>
    </row>
    <row r="578" spans="1:8" ht="15.75" customHeight="1">
      <c r="A578" s="2451"/>
      <c r="B578" s="2345"/>
      <c r="C578" s="2345"/>
      <c r="D578" s="2345"/>
      <c r="E578" s="2345"/>
      <c r="F578" s="2345"/>
      <c r="G578" s="2345"/>
      <c r="H578" s="2345"/>
    </row>
    <row r="579" spans="1:8" ht="15.75" customHeight="1">
      <c r="A579" s="2451"/>
      <c r="B579" s="2345"/>
      <c r="C579" s="2345"/>
      <c r="D579" s="2345"/>
      <c r="E579" s="2345"/>
      <c r="F579" s="2345"/>
      <c r="G579" s="2345"/>
      <c r="H579" s="2345"/>
    </row>
    <row r="580" spans="1:8" ht="15.75" customHeight="1">
      <c r="A580" s="2451"/>
      <c r="B580" s="2345"/>
      <c r="C580" s="2345"/>
      <c r="D580" s="2345"/>
      <c r="E580" s="2345"/>
      <c r="F580" s="2345"/>
      <c r="G580" s="2345"/>
      <c r="H580" s="2345"/>
    </row>
    <row r="581" spans="1:8" ht="15.75" customHeight="1">
      <c r="A581" s="2451"/>
      <c r="B581" s="2345"/>
      <c r="C581" s="2345"/>
      <c r="D581" s="2345"/>
      <c r="E581" s="2345"/>
      <c r="F581" s="2345"/>
      <c r="G581" s="2345"/>
      <c r="H581" s="2345"/>
    </row>
    <row r="582" spans="1:8" ht="15.75" customHeight="1">
      <c r="A582" s="2451"/>
      <c r="B582" s="2345"/>
      <c r="C582" s="2345"/>
      <c r="D582" s="2345"/>
      <c r="E582" s="2345"/>
      <c r="F582" s="2345"/>
      <c r="G582" s="2345"/>
      <c r="H582" s="2345"/>
    </row>
    <row r="583" spans="1:8" ht="15.75" customHeight="1">
      <c r="A583" s="2451"/>
      <c r="B583" s="2345"/>
      <c r="C583" s="2345"/>
      <c r="D583" s="2345"/>
      <c r="E583" s="2345"/>
      <c r="F583" s="2345"/>
      <c r="G583" s="2345"/>
      <c r="H583" s="2345"/>
    </row>
    <row r="584" spans="1:8" ht="15.75" customHeight="1">
      <c r="A584" s="2451"/>
      <c r="B584" s="2345"/>
      <c r="C584" s="2345"/>
      <c r="D584" s="2345"/>
      <c r="E584" s="2345"/>
      <c r="F584" s="2345"/>
      <c r="G584" s="2345"/>
      <c r="H584" s="2345"/>
    </row>
    <row r="585" spans="1:8" ht="15.75" customHeight="1">
      <c r="A585" s="2451"/>
      <c r="B585" s="2345"/>
      <c r="C585" s="2345"/>
      <c r="D585" s="2345"/>
      <c r="E585" s="2345"/>
      <c r="F585" s="2345"/>
      <c r="G585" s="2345"/>
      <c r="H585" s="2345"/>
    </row>
    <row r="586" spans="1:8" ht="15.75" customHeight="1">
      <c r="A586" s="2451"/>
      <c r="B586" s="2345"/>
      <c r="C586" s="2345"/>
      <c r="D586" s="2345"/>
      <c r="E586" s="2345"/>
      <c r="F586" s="2345"/>
      <c r="G586" s="2345"/>
      <c r="H586" s="2345"/>
    </row>
    <row r="587" spans="1:8" ht="15.75" customHeight="1">
      <c r="A587" s="2451"/>
      <c r="B587" s="2345"/>
      <c r="C587" s="2345"/>
      <c r="D587" s="2345"/>
      <c r="E587" s="2345"/>
      <c r="F587" s="2345"/>
      <c r="G587" s="2345"/>
      <c r="H587" s="2345"/>
    </row>
    <row r="588" spans="1:8" ht="15.75" customHeight="1">
      <c r="A588" s="2451"/>
      <c r="B588" s="2345"/>
      <c r="C588" s="2345"/>
      <c r="D588" s="2345"/>
      <c r="E588" s="2345"/>
      <c r="F588" s="2345"/>
      <c r="G588" s="2345"/>
      <c r="H588" s="2345"/>
    </row>
    <row r="589" spans="1:8" ht="15.75" customHeight="1">
      <c r="A589" s="2451"/>
      <c r="B589" s="2345"/>
      <c r="C589" s="2345"/>
      <c r="D589" s="2345"/>
      <c r="E589" s="2345"/>
      <c r="F589" s="2345"/>
      <c r="G589" s="2345"/>
      <c r="H589" s="2345"/>
    </row>
    <row r="590" spans="1:8" ht="15.75" customHeight="1">
      <c r="A590" s="2451"/>
      <c r="B590" s="2345"/>
      <c r="C590" s="2345"/>
      <c r="D590" s="2345"/>
      <c r="E590" s="2345"/>
      <c r="F590" s="2345"/>
      <c r="G590" s="2345"/>
      <c r="H590" s="2345"/>
    </row>
    <row r="591" spans="1:8" ht="15.75" customHeight="1">
      <c r="A591" s="2451"/>
      <c r="B591" s="2345"/>
      <c r="C591" s="2345"/>
      <c r="D591" s="2345"/>
      <c r="E591" s="2345"/>
      <c r="F591" s="2345"/>
      <c r="G591" s="2345"/>
      <c r="H591" s="2345"/>
    </row>
    <row r="592" spans="1:8" ht="15.75" customHeight="1">
      <c r="A592" s="2451"/>
      <c r="B592" s="2345"/>
      <c r="C592" s="2345"/>
      <c r="D592" s="2345"/>
      <c r="E592" s="2345"/>
      <c r="F592" s="2345"/>
      <c r="G592" s="2345"/>
      <c r="H592" s="2345"/>
    </row>
    <row r="593" spans="1:8" ht="15.75" customHeight="1">
      <c r="A593" s="2451"/>
      <c r="B593" s="2345"/>
      <c r="C593" s="2345"/>
      <c r="D593" s="2345"/>
      <c r="E593" s="2345"/>
      <c r="F593" s="2345"/>
      <c r="G593" s="2345"/>
      <c r="H593" s="2345"/>
    </row>
    <row r="594" spans="1:8" ht="15.75" customHeight="1">
      <c r="A594" s="2451"/>
      <c r="B594" s="2345"/>
      <c r="C594" s="2345"/>
      <c r="D594" s="2345"/>
      <c r="E594" s="2345"/>
      <c r="F594" s="2345"/>
      <c r="G594" s="2345"/>
      <c r="H594" s="2345"/>
    </row>
    <row r="595" spans="1:8" ht="15.75" customHeight="1">
      <c r="A595" s="2451"/>
      <c r="B595" s="2345"/>
      <c r="C595" s="2345"/>
      <c r="D595" s="2345"/>
      <c r="E595" s="2345"/>
      <c r="F595" s="2345"/>
      <c r="G595" s="2345"/>
      <c r="H595" s="2345"/>
    </row>
    <row r="596" spans="1:8" ht="15.75" customHeight="1">
      <c r="A596" s="2451"/>
      <c r="B596" s="2345"/>
      <c r="C596" s="2345"/>
      <c r="D596" s="2345"/>
      <c r="E596" s="2345"/>
      <c r="F596" s="2345"/>
      <c r="G596" s="2345"/>
      <c r="H596" s="2345"/>
    </row>
    <row r="597" spans="1:8" ht="15.75" customHeight="1">
      <c r="A597" s="2451"/>
      <c r="B597" s="2345"/>
      <c r="C597" s="2345"/>
      <c r="D597" s="2345"/>
      <c r="E597" s="2345"/>
      <c r="F597" s="2345"/>
      <c r="G597" s="2345"/>
      <c r="H597" s="2345"/>
    </row>
    <row r="598" spans="1:8" ht="15.75" customHeight="1">
      <c r="A598" s="2451"/>
      <c r="B598" s="2345"/>
      <c r="C598" s="2345"/>
      <c r="D598" s="2345"/>
      <c r="E598" s="2345"/>
      <c r="F598" s="2345"/>
      <c r="G598" s="2345"/>
      <c r="H598" s="2345"/>
    </row>
    <row r="599" spans="1:8" ht="15.75" customHeight="1">
      <c r="A599" s="2451"/>
      <c r="B599" s="2345"/>
      <c r="C599" s="2345"/>
      <c r="D599" s="2345"/>
      <c r="E599" s="2345"/>
      <c r="F599" s="2345"/>
      <c r="G599" s="2345"/>
      <c r="H599" s="2345"/>
    </row>
    <row r="600" spans="1:8" ht="15.75" customHeight="1">
      <c r="A600" s="2451"/>
      <c r="B600" s="2345"/>
      <c r="C600" s="2345"/>
      <c r="D600" s="2345"/>
      <c r="E600" s="2345"/>
      <c r="F600" s="2345"/>
      <c r="G600" s="2345"/>
      <c r="H600" s="2345"/>
    </row>
    <row r="601" spans="1:8" ht="15.75" customHeight="1">
      <c r="A601" s="2451"/>
      <c r="B601" s="2345"/>
      <c r="C601" s="2345"/>
      <c r="D601" s="2345"/>
      <c r="E601" s="2345"/>
      <c r="F601" s="2345"/>
      <c r="G601" s="2345"/>
      <c r="H601" s="2345"/>
    </row>
    <row r="602" spans="1:8" ht="15.75" customHeight="1">
      <c r="A602" s="2451"/>
      <c r="B602" s="2345"/>
      <c r="C602" s="2345"/>
      <c r="D602" s="2345"/>
      <c r="E602" s="2345"/>
      <c r="F602" s="2345"/>
      <c r="G602" s="2345"/>
      <c r="H602" s="2345"/>
    </row>
    <row r="603" spans="1:8" ht="15.75" customHeight="1">
      <c r="A603" s="2451"/>
      <c r="B603" s="2345"/>
      <c r="C603" s="2345"/>
      <c r="D603" s="2345"/>
      <c r="E603" s="2345"/>
      <c r="F603" s="2345"/>
      <c r="G603" s="2345"/>
      <c r="H603" s="2345"/>
    </row>
    <row r="604" spans="1:8" ht="15.75" customHeight="1">
      <c r="A604" s="2451"/>
      <c r="B604" s="2345"/>
      <c r="C604" s="2345"/>
      <c r="D604" s="2345"/>
      <c r="E604" s="2345"/>
      <c r="F604" s="2345"/>
      <c r="G604" s="2345"/>
      <c r="H604" s="2345"/>
    </row>
    <row r="605" spans="1:8" ht="15.75" customHeight="1">
      <c r="A605" s="2451"/>
      <c r="B605" s="2345"/>
      <c r="C605" s="2345"/>
      <c r="D605" s="2345"/>
      <c r="E605" s="2345"/>
      <c r="F605" s="2345"/>
      <c r="G605" s="2345"/>
      <c r="H605" s="2345"/>
    </row>
    <row r="606" spans="1:8" ht="15.75" customHeight="1">
      <c r="A606" s="2451"/>
      <c r="B606" s="2345"/>
      <c r="C606" s="2345"/>
      <c r="D606" s="2345"/>
      <c r="E606" s="2345"/>
      <c r="F606" s="2345"/>
      <c r="G606" s="2345"/>
      <c r="H606" s="2345"/>
    </row>
    <row r="607" spans="1:8" ht="15.75" customHeight="1">
      <c r="A607" s="2451"/>
      <c r="B607" s="2345"/>
      <c r="C607" s="2345"/>
      <c r="D607" s="2345"/>
      <c r="E607" s="2345"/>
      <c r="F607" s="2345"/>
      <c r="G607" s="2345"/>
      <c r="H607" s="2345"/>
    </row>
    <row r="608" spans="1:8" ht="15.75" customHeight="1">
      <c r="A608" s="2451"/>
      <c r="B608" s="2345"/>
      <c r="C608" s="2345"/>
      <c r="D608" s="2345"/>
      <c r="E608" s="2345"/>
      <c r="F608" s="2345"/>
      <c r="G608" s="2345"/>
      <c r="H608" s="2345"/>
    </row>
    <row r="609" spans="1:8" ht="15.75" customHeight="1">
      <c r="A609" s="2451"/>
      <c r="B609" s="2345"/>
      <c r="C609" s="2345"/>
      <c r="D609" s="2345"/>
      <c r="E609" s="2345"/>
      <c r="F609" s="2345"/>
      <c r="G609" s="2345"/>
      <c r="H609" s="2345"/>
    </row>
    <row r="610" spans="1:8" ht="15.75" customHeight="1">
      <c r="A610" s="2451"/>
      <c r="B610" s="2345"/>
      <c r="C610" s="2345"/>
      <c r="D610" s="2345"/>
      <c r="E610" s="2345"/>
      <c r="F610" s="2345"/>
      <c r="G610" s="2345"/>
      <c r="H610" s="2345"/>
    </row>
    <row r="611" spans="1:8" ht="15.75" customHeight="1">
      <c r="A611" s="2451"/>
      <c r="B611" s="2345"/>
      <c r="C611" s="2345"/>
      <c r="D611" s="2345"/>
      <c r="E611" s="2345"/>
      <c r="F611" s="2345"/>
      <c r="G611" s="2345"/>
      <c r="H611" s="2345"/>
    </row>
    <row r="612" spans="1:8" ht="15.75" customHeight="1">
      <c r="A612" s="2451"/>
      <c r="B612" s="2345"/>
      <c r="C612" s="2345"/>
      <c r="D612" s="2345"/>
      <c r="E612" s="2345"/>
      <c r="F612" s="2345"/>
      <c r="G612" s="2345"/>
      <c r="H612" s="2345"/>
    </row>
    <row r="613" spans="1:8" ht="15.75" customHeight="1">
      <c r="A613" s="2451"/>
      <c r="B613" s="2345"/>
      <c r="C613" s="2345"/>
      <c r="D613" s="2345"/>
      <c r="E613" s="2345"/>
      <c r="F613" s="2345"/>
      <c r="G613" s="2345"/>
      <c r="H613" s="2345"/>
    </row>
    <row r="614" spans="1:8" ht="15.75" customHeight="1">
      <c r="A614" s="2451"/>
      <c r="B614" s="2345"/>
      <c r="C614" s="2345"/>
      <c r="D614" s="2345"/>
      <c r="E614" s="2345"/>
      <c r="F614" s="2345"/>
      <c r="G614" s="2345"/>
      <c r="H614" s="2345"/>
    </row>
    <row r="615" spans="1:8" ht="15.75" customHeight="1">
      <c r="A615" s="2451"/>
      <c r="B615" s="2345"/>
      <c r="C615" s="2345"/>
      <c r="D615" s="2345"/>
      <c r="E615" s="2345"/>
      <c r="F615" s="2345"/>
      <c r="G615" s="2345"/>
      <c r="H615" s="2345"/>
    </row>
    <row r="616" spans="1:8" ht="15.75" customHeight="1">
      <c r="A616" s="2451"/>
      <c r="B616" s="2345"/>
      <c r="C616" s="2345"/>
      <c r="D616" s="2345"/>
      <c r="E616" s="2345"/>
      <c r="F616" s="2345"/>
      <c r="G616" s="2345"/>
      <c r="H616" s="2345"/>
    </row>
    <row r="617" spans="1:8" ht="15.75" customHeight="1">
      <c r="A617" s="2451"/>
      <c r="B617" s="2345"/>
      <c r="C617" s="2345"/>
      <c r="D617" s="2345"/>
      <c r="E617" s="2345"/>
      <c r="F617" s="2345"/>
      <c r="G617" s="2345"/>
      <c r="H617" s="2345"/>
    </row>
    <row r="618" spans="1:8" ht="15.75" customHeight="1">
      <c r="A618" s="2451"/>
      <c r="B618" s="2345"/>
      <c r="C618" s="2345"/>
      <c r="D618" s="2345"/>
      <c r="E618" s="2345"/>
      <c r="F618" s="2345"/>
      <c r="G618" s="2345"/>
      <c r="H618" s="2345"/>
    </row>
    <row r="619" spans="1:8" ht="15.75" customHeight="1">
      <c r="A619" s="2451"/>
      <c r="B619" s="2345"/>
      <c r="C619" s="2345"/>
      <c r="D619" s="2345"/>
      <c r="E619" s="2345"/>
      <c r="F619" s="2345"/>
      <c r="G619" s="2345"/>
      <c r="H619" s="2345"/>
    </row>
    <row r="620" spans="1:8" ht="15.75" customHeight="1">
      <c r="A620" s="2451"/>
      <c r="B620" s="2345"/>
      <c r="C620" s="2345"/>
      <c r="D620" s="2345"/>
      <c r="E620" s="2345"/>
      <c r="F620" s="2345"/>
      <c r="G620" s="2345"/>
      <c r="H620" s="2345"/>
    </row>
    <row r="621" spans="1:8" ht="15.75" customHeight="1">
      <c r="A621" s="2451"/>
      <c r="B621" s="2345"/>
      <c r="C621" s="2345"/>
      <c r="D621" s="2345"/>
      <c r="E621" s="2345"/>
      <c r="F621" s="2345"/>
      <c r="G621" s="2345"/>
      <c r="H621" s="2345"/>
    </row>
    <row r="622" spans="1:8" ht="15.75" customHeight="1">
      <c r="A622" s="2451"/>
      <c r="B622" s="2345"/>
      <c r="C622" s="2345"/>
      <c r="D622" s="2345"/>
      <c r="E622" s="2345"/>
      <c r="F622" s="2345"/>
      <c r="G622" s="2345"/>
      <c r="H622" s="2345"/>
    </row>
    <row r="623" spans="1:8" ht="15.75" customHeight="1">
      <c r="A623" s="2451"/>
      <c r="B623" s="2345"/>
      <c r="C623" s="2345"/>
      <c r="D623" s="2345"/>
      <c r="E623" s="2345"/>
      <c r="F623" s="2345"/>
      <c r="G623" s="2345"/>
      <c r="H623" s="2345"/>
    </row>
    <row r="624" spans="1:8" ht="15.75" customHeight="1">
      <c r="A624" s="2451"/>
      <c r="B624" s="2345"/>
      <c r="C624" s="2345"/>
      <c r="D624" s="2345"/>
      <c r="E624" s="2345"/>
      <c r="F624" s="2345"/>
      <c r="G624" s="2345"/>
      <c r="H624" s="2345"/>
    </row>
    <row r="625" spans="1:8" ht="15.75" customHeight="1">
      <c r="A625" s="2451"/>
      <c r="B625" s="2345"/>
      <c r="C625" s="2345"/>
      <c r="D625" s="2345"/>
      <c r="E625" s="2345"/>
      <c r="F625" s="2345"/>
      <c r="G625" s="2345"/>
      <c r="H625" s="2345"/>
    </row>
    <row r="626" spans="1:8" ht="15.75" customHeight="1">
      <c r="A626" s="2451"/>
      <c r="B626" s="2345"/>
      <c r="C626" s="2345"/>
      <c r="D626" s="2345"/>
      <c r="E626" s="2345"/>
      <c r="F626" s="2345"/>
      <c r="G626" s="2345"/>
      <c r="H626" s="2345"/>
    </row>
    <row r="627" spans="1:8" ht="15.75" customHeight="1">
      <c r="A627" s="2451"/>
      <c r="B627" s="2345"/>
      <c r="C627" s="2345"/>
      <c r="D627" s="2345"/>
      <c r="E627" s="2345"/>
      <c r="F627" s="2345"/>
      <c r="G627" s="2345"/>
      <c r="H627" s="2345"/>
    </row>
    <row r="628" spans="1:8" ht="15.75" customHeight="1">
      <c r="A628" s="2451"/>
      <c r="B628" s="2345"/>
      <c r="C628" s="2345"/>
      <c r="D628" s="2345"/>
      <c r="E628" s="2345"/>
      <c r="F628" s="2345"/>
      <c r="G628" s="2345"/>
      <c r="H628" s="2345"/>
    </row>
    <row r="629" spans="1:8" ht="15.75" customHeight="1">
      <c r="A629" s="2451"/>
      <c r="B629" s="2345"/>
      <c r="C629" s="2345"/>
      <c r="D629" s="2345"/>
      <c r="E629" s="2345"/>
      <c r="F629" s="2345"/>
      <c r="G629" s="2345"/>
      <c r="H629" s="2345"/>
    </row>
    <row r="630" spans="1:8" ht="15.75" customHeight="1">
      <c r="A630" s="2451"/>
      <c r="B630" s="2345"/>
      <c r="C630" s="2345"/>
      <c r="D630" s="2345"/>
      <c r="E630" s="2345"/>
      <c r="F630" s="2345"/>
      <c r="G630" s="2345"/>
      <c r="H630" s="2345"/>
    </row>
    <row r="631" spans="1:8" ht="15.75" customHeight="1">
      <c r="A631" s="2451"/>
      <c r="B631" s="2345"/>
      <c r="C631" s="2345"/>
      <c r="D631" s="2345"/>
      <c r="E631" s="2345"/>
      <c r="F631" s="2345"/>
      <c r="G631" s="2345"/>
      <c r="H631" s="2345"/>
    </row>
    <row r="632" spans="1:8" ht="15.75" customHeight="1">
      <c r="A632" s="2451"/>
      <c r="B632" s="2345"/>
      <c r="C632" s="2345"/>
      <c r="D632" s="2345"/>
      <c r="E632" s="2345"/>
      <c r="F632" s="2345"/>
      <c r="G632" s="2345"/>
      <c r="H632" s="2345"/>
    </row>
    <row r="633" spans="1:8" ht="15.75" customHeight="1">
      <c r="A633" s="2451"/>
      <c r="B633" s="2345"/>
      <c r="C633" s="2345"/>
      <c r="D633" s="2345"/>
      <c r="E633" s="2345"/>
      <c r="F633" s="2345"/>
      <c r="G633" s="2345"/>
      <c r="H633" s="2345"/>
    </row>
    <row r="634" spans="1:8" ht="15.75" customHeight="1">
      <c r="A634" s="2451"/>
      <c r="B634" s="2345"/>
      <c r="C634" s="2345"/>
      <c r="D634" s="2345"/>
      <c r="E634" s="2345"/>
      <c r="F634" s="2345"/>
      <c r="G634" s="2345"/>
      <c r="H634" s="2345"/>
    </row>
    <row r="635" spans="1:8" ht="15.75" customHeight="1">
      <c r="A635" s="2451"/>
      <c r="B635" s="2345"/>
      <c r="C635" s="2345"/>
      <c r="D635" s="2345"/>
      <c r="E635" s="2345"/>
      <c r="F635" s="2345"/>
      <c r="G635" s="2345"/>
      <c r="H635" s="2345"/>
    </row>
    <row r="636" spans="1:8" ht="15.75" customHeight="1">
      <c r="A636" s="2451"/>
      <c r="B636" s="2345"/>
      <c r="C636" s="2345"/>
      <c r="D636" s="2345"/>
      <c r="E636" s="2345"/>
      <c r="F636" s="2345"/>
      <c r="G636" s="2345"/>
      <c r="H636" s="2345"/>
    </row>
    <row r="637" spans="1:8" ht="15.75" customHeight="1">
      <c r="A637" s="2451"/>
      <c r="B637" s="2345"/>
      <c r="C637" s="2345"/>
      <c r="D637" s="2345"/>
      <c r="E637" s="2345"/>
      <c r="F637" s="2345"/>
      <c r="G637" s="2345"/>
      <c r="H637" s="2345"/>
    </row>
    <row r="638" spans="1:8" ht="15.75" customHeight="1">
      <c r="A638" s="2451"/>
      <c r="B638" s="2345"/>
      <c r="C638" s="2345"/>
      <c r="D638" s="2345"/>
      <c r="E638" s="2345"/>
      <c r="F638" s="2345"/>
      <c r="G638" s="2345"/>
      <c r="H638" s="2345"/>
    </row>
    <row r="639" spans="1:8" ht="15.75" customHeight="1">
      <c r="A639" s="2451"/>
      <c r="B639" s="2345"/>
      <c r="C639" s="2345"/>
      <c r="D639" s="2345"/>
      <c r="E639" s="2345"/>
      <c r="F639" s="2345"/>
      <c r="G639" s="2345"/>
      <c r="H639" s="2345"/>
    </row>
    <row r="640" spans="1:8" ht="15.75" customHeight="1">
      <c r="A640" s="2451"/>
      <c r="B640" s="2345"/>
      <c r="C640" s="2345"/>
      <c r="D640" s="2345"/>
      <c r="E640" s="2345"/>
      <c r="F640" s="2345"/>
      <c r="G640" s="2345"/>
      <c r="H640" s="2345"/>
    </row>
    <row r="641" spans="1:8" ht="15.75" customHeight="1">
      <c r="A641" s="2451"/>
      <c r="B641" s="2345"/>
      <c r="C641" s="2345"/>
      <c r="D641" s="2345"/>
      <c r="E641" s="2345"/>
      <c r="F641" s="2345"/>
      <c r="G641" s="2345"/>
      <c r="H641" s="2345"/>
    </row>
    <row r="642" spans="1:8" ht="15.75" customHeight="1">
      <c r="A642" s="2451"/>
      <c r="B642" s="2345"/>
      <c r="C642" s="2345"/>
      <c r="D642" s="2345"/>
      <c r="E642" s="2345"/>
      <c r="F642" s="2345"/>
      <c r="G642" s="2345"/>
      <c r="H642" s="2345"/>
    </row>
    <row r="643" spans="1:8" ht="15.75" customHeight="1">
      <c r="A643" s="2451"/>
      <c r="B643" s="2345"/>
      <c r="C643" s="2345"/>
      <c r="D643" s="2345"/>
      <c r="E643" s="2345"/>
      <c r="F643" s="2345"/>
      <c r="G643" s="2345"/>
      <c r="H643" s="2345"/>
    </row>
    <row r="644" spans="1:8" ht="15.75" customHeight="1">
      <c r="A644" s="2451"/>
      <c r="B644" s="2345"/>
      <c r="C644" s="2345"/>
      <c r="D644" s="2345"/>
      <c r="E644" s="2345"/>
      <c r="F644" s="2345"/>
      <c r="G644" s="2345"/>
      <c r="H644" s="2345"/>
    </row>
    <row r="645" spans="1:8" ht="15.75" customHeight="1">
      <c r="A645" s="2451"/>
      <c r="B645" s="2345"/>
      <c r="C645" s="2345"/>
      <c r="D645" s="2345"/>
      <c r="E645" s="2345"/>
      <c r="F645" s="2345"/>
      <c r="G645" s="2345"/>
      <c r="H645" s="2345"/>
    </row>
    <row r="646" spans="1:8" ht="15.75" customHeight="1">
      <c r="A646" s="2451"/>
      <c r="B646" s="2345"/>
      <c r="C646" s="2345"/>
      <c r="D646" s="2345"/>
      <c r="E646" s="2345"/>
      <c r="F646" s="2345"/>
      <c r="G646" s="2345"/>
      <c r="H646" s="2345"/>
    </row>
    <row r="647" spans="1:8" ht="15.75" customHeight="1">
      <c r="A647" s="2451"/>
      <c r="B647" s="2345"/>
      <c r="C647" s="2345"/>
      <c r="D647" s="2345"/>
      <c r="E647" s="2345"/>
      <c r="F647" s="2345"/>
      <c r="G647" s="2345"/>
      <c r="H647" s="2345"/>
    </row>
    <row r="648" spans="1:8" ht="15.75" customHeight="1">
      <c r="A648" s="2451"/>
      <c r="B648" s="2345"/>
      <c r="C648" s="2345"/>
      <c r="D648" s="2345"/>
      <c r="E648" s="2345"/>
      <c r="F648" s="2345"/>
      <c r="G648" s="2345"/>
      <c r="H648" s="2345"/>
    </row>
    <row r="649" spans="1:8" ht="15.75" customHeight="1">
      <c r="A649" s="2451"/>
      <c r="B649" s="2345"/>
      <c r="C649" s="2345"/>
      <c r="D649" s="2345"/>
      <c r="E649" s="2345"/>
      <c r="F649" s="2345"/>
      <c r="G649" s="2345"/>
      <c r="H649" s="2345"/>
    </row>
    <row r="650" spans="1:8" ht="15.75" customHeight="1">
      <c r="A650" s="2451"/>
      <c r="B650" s="2345"/>
      <c r="C650" s="2345"/>
      <c r="D650" s="2345"/>
      <c r="E650" s="2345"/>
      <c r="F650" s="2345"/>
      <c r="G650" s="2345"/>
      <c r="H650" s="2345"/>
    </row>
    <row r="651" spans="1:8" ht="15.75" customHeight="1">
      <c r="A651" s="2451"/>
      <c r="B651" s="2345"/>
      <c r="C651" s="2345"/>
      <c r="D651" s="2345"/>
      <c r="E651" s="2345"/>
      <c r="F651" s="2345"/>
      <c r="G651" s="2345"/>
      <c r="H651" s="2345"/>
    </row>
    <row r="652" spans="1:8" ht="15.75" customHeight="1">
      <c r="A652" s="2451"/>
      <c r="B652" s="2345"/>
      <c r="C652" s="2345"/>
      <c r="D652" s="2345"/>
      <c r="E652" s="2345"/>
      <c r="F652" s="2345"/>
      <c r="G652" s="2345"/>
      <c r="H652" s="2345"/>
    </row>
    <row r="653" spans="1:8" ht="15.75" customHeight="1">
      <c r="A653" s="2451"/>
      <c r="B653" s="2345"/>
      <c r="C653" s="2345"/>
      <c r="D653" s="2345"/>
      <c r="E653" s="2345"/>
      <c r="F653" s="2345"/>
      <c r="G653" s="2345"/>
      <c r="H653" s="2345"/>
    </row>
    <row r="654" spans="1:8" ht="15.75" customHeight="1">
      <c r="A654" s="2451"/>
      <c r="B654" s="2345"/>
      <c r="C654" s="2345"/>
      <c r="D654" s="2345"/>
      <c r="E654" s="2345"/>
      <c r="F654" s="2345"/>
      <c r="G654" s="2345"/>
      <c r="H654" s="2345"/>
    </row>
    <row r="655" spans="1:8" ht="15.75" customHeight="1">
      <c r="A655" s="2451"/>
      <c r="B655" s="2345"/>
      <c r="C655" s="2345"/>
      <c r="D655" s="2345"/>
      <c r="E655" s="2345"/>
      <c r="F655" s="2345"/>
      <c r="G655" s="2345"/>
      <c r="H655" s="2345"/>
    </row>
    <row r="656" spans="1:8" ht="15.75" customHeight="1">
      <c r="A656" s="2451"/>
      <c r="B656" s="2345"/>
      <c r="C656" s="2345"/>
      <c r="D656" s="2345"/>
      <c r="E656" s="2345"/>
      <c r="F656" s="2345"/>
      <c r="G656" s="2345"/>
      <c r="H656" s="2345"/>
    </row>
    <row r="657" spans="1:8" ht="15.75" customHeight="1">
      <c r="A657" s="2451"/>
      <c r="B657" s="2345"/>
      <c r="C657" s="2345"/>
      <c r="D657" s="2345"/>
      <c r="E657" s="2345"/>
      <c r="F657" s="2345"/>
      <c r="G657" s="2345"/>
      <c r="H657" s="2345"/>
    </row>
    <row r="658" spans="1:8" ht="15.75" customHeight="1">
      <c r="A658" s="2451"/>
      <c r="B658" s="2345"/>
      <c r="C658" s="2345"/>
      <c r="D658" s="2345"/>
      <c r="E658" s="2345"/>
      <c r="F658" s="2345"/>
      <c r="G658" s="2345"/>
      <c r="H658" s="2345"/>
    </row>
    <row r="659" spans="1:8" ht="15.75" customHeight="1">
      <c r="A659" s="2451"/>
      <c r="B659" s="2345"/>
      <c r="C659" s="2345"/>
      <c r="D659" s="2345"/>
      <c r="E659" s="2345"/>
      <c r="F659" s="2345"/>
      <c r="G659" s="2345"/>
      <c r="H659" s="2345"/>
    </row>
    <row r="660" spans="1:8" ht="15.75" customHeight="1">
      <c r="A660" s="2451"/>
      <c r="B660" s="2345"/>
      <c r="C660" s="2345"/>
      <c r="D660" s="2345"/>
      <c r="E660" s="2345"/>
      <c r="F660" s="2345"/>
      <c r="G660" s="2345"/>
      <c r="H660" s="2345"/>
    </row>
    <row r="661" spans="1:8" ht="15.75" customHeight="1">
      <c r="A661" s="2451"/>
      <c r="B661" s="2345"/>
      <c r="C661" s="2345"/>
      <c r="D661" s="2345"/>
      <c r="E661" s="2345"/>
      <c r="F661" s="2345"/>
      <c r="G661" s="2345"/>
      <c r="H661" s="2345"/>
    </row>
    <row r="662" spans="1:8" ht="15.75" customHeight="1">
      <c r="A662" s="2451"/>
      <c r="B662" s="2345"/>
      <c r="C662" s="2345"/>
      <c r="D662" s="2345"/>
      <c r="E662" s="2345"/>
      <c r="F662" s="2345"/>
      <c r="G662" s="2345"/>
      <c r="H662" s="2345"/>
    </row>
    <row r="663" spans="1:8" ht="15.75" customHeight="1">
      <c r="A663" s="2451"/>
      <c r="B663" s="2345"/>
      <c r="C663" s="2345"/>
      <c r="D663" s="2345"/>
      <c r="E663" s="2345"/>
      <c r="F663" s="2345"/>
      <c r="G663" s="2345"/>
      <c r="H663" s="2345"/>
    </row>
    <row r="664" spans="1:8" ht="15.75" customHeight="1">
      <c r="A664" s="2451"/>
      <c r="B664" s="2345"/>
      <c r="C664" s="2345"/>
      <c r="D664" s="2345"/>
      <c r="E664" s="2345"/>
      <c r="F664" s="2345"/>
      <c r="G664" s="2345"/>
      <c r="H664" s="2345"/>
    </row>
    <row r="665" spans="1:8" ht="15.75" customHeight="1">
      <c r="A665" s="2451"/>
      <c r="B665" s="2345"/>
      <c r="C665" s="2345"/>
      <c r="D665" s="2345"/>
      <c r="E665" s="2345"/>
      <c r="F665" s="2345"/>
      <c r="G665" s="2345"/>
      <c r="H665" s="2345"/>
    </row>
    <row r="666" spans="1:8" ht="15.75" customHeight="1">
      <c r="A666" s="2451"/>
      <c r="B666" s="2345"/>
      <c r="C666" s="2345"/>
      <c r="D666" s="2345"/>
      <c r="E666" s="2345"/>
      <c r="F666" s="2345"/>
      <c r="G666" s="2345"/>
      <c r="H666" s="2345"/>
    </row>
    <row r="667" spans="1:8" ht="15.75" customHeight="1">
      <c r="A667" s="2451"/>
      <c r="B667" s="2345"/>
      <c r="C667" s="2345"/>
      <c r="D667" s="2345"/>
      <c r="E667" s="2345"/>
      <c r="F667" s="2345"/>
      <c r="G667" s="2345"/>
      <c r="H667" s="2345"/>
    </row>
    <row r="668" spans="1:8" ht="15.75" customHeight="1">
      <c r="A668" s="2451"/>
      <c r="B668" s="2345"/>
      <c r="C668" s="2345"/>
      <c r="D668" s="2345"/>
      <c r="E668" s="2345"/>
      <c r="F668" s="2345"/>
      <c r="G668" s="2345"/>
      <c r="H668" s="2345"/>
    </row>
    <row r="669" spans="1:8" ht="15.75" customHeight="1">
      <c r="A669" s="2451"/>
      <c r="B669" s="2345"/>
      <c r="C669" s="2345"/>
      <c r="D669" s="2345"/>
      <c r="E669" s="2345"/>
      <c r="F669" s="2345"/>
      <c r="G669" s="2345"/>
      <c r="H669" s="2345"/>
    </row>
    <row r="670" spans="1:8" ht="15.75" customHeight="1">
      <c r="A670" s="2451"/>
      <c r="B670" s="2345"/>
      <c r="C670" s="2345"/>
      <c r="D670" s="2345"/>
      <c r="E670" s="2345"/>
      <c r="F670" s="2345"/>
      <c r="G670" s="2345"/>
      <c r="H670" s="2345"/>
    </row>
    <row r="671" spans="1:8" ht="15.75" customHeight="1">
      <c r="A671" s="2451"/>
      <c r="B671" s="2345"/>
      <c r="C671" s="2345"/>
      <c r="D671" s="2345"/>
      <c r="E671" s="2345"/>
      <c r="F671" s="2345"/>
      <c r="G671" s="2345"/>
      <c r="H671" s="2345"/>
    </row>
    <row r="672" spans="1:8" ht="15.75" customHeight="1">
      <c r="A672" s="2451"/>
      <c r="B672" s="2345"/>
      <c r="C672" s="2345"/>
      <c r="D672" s="2345"/>
      <c r="E672" s="2345"/>
      <c r="F672" s="2345"/>
      <c r="G672" s="2345"/>
      <c r="H672" s="2345"/>
    </row>
    <row r="673" spans="1:8" ht="15.75" customHeight="1">
      <c r="A673" s="2451"/>
      <c r="B673" s="2345"/>
      <c r="C673" s="2345"/>
      <c r="D673" s="2345"/>
      <c r="E673" s="2345"/>
      <c r="F673" s="2345"/>
      <c r="G673" s="2345"/>
      <c r="H673" s="2345"/>
    </row>
    <row r="674" spans="1:8" ht="15.75" customHeight="1">
      <c r="A674" s="2451"/>
      <c r="B674" s="2345"/>
      <c r="C674" s="2345"/>
      <c r="D674" s="2345"/>
      <c r="E674" s="2345"/>
      <c r="F674" s="2345"/>
      <c r="G674" s="2345"/>
      <c r="H674" s="2345"/>
    </row>
    <row r="675" spans="1:8" ht="15.75" customHeight="1">
      <c r="A675" s="2451"/>
      <c r="B675" s="2345"/>
      <c r="C675" s="2345"/>
      <c r="D675" s="2345"/>
      <c r="E675" s="2345"/>
      <c r="F675" s="2345"/>
      <c r="G675" s="2345"/>
      <c r="H675" s="2345"/>
    </row>
    <row r="676" spans="1:8" ht="15.75" customHeight="1">
      <c r="A676" s="2451"/>
      <c r="B676" s="2345"/>
      <c r="C676" s="2345"/>
      <c r="D676" s="2345"/>
      <c r="E676" s="2345"/>
      <c r="F676" s="2345"/>
      <c r="G676" s="2345"/>
      <c r="H676" s="2345"/>
    </row>
    <row r="677" spans="1:8" ht="15.75" customHeight="1">
      <c r="A677" s="2451"/>
      <c r="B677" s="2345"/>
      <c r="C677" s="2345"/>
      <c r="D677" s="2345"/>
      <c r="E677" s="2345"/>
      <c r="F677" s="2345"/>
      <c r="G677" s="2345"/>
      <c r="H677" s="2345"/>
    </row>
    <row r="678" spans="1:8" ht="15.75" customHeight="1">
      <c r="A678" s="2451"/>
      <c r="B678" s="2345"/>
      <c r="C678" s="2345"/>
      <c r="D678" s="2345"/>
      <c r="E678" s="2345"/>
      <c r="F678" s="2345"/>
      <c r="G678" s="2345"/>
      <c r="H678" s="2345"/>
    </row>
    <row r="679" spans="1:8" ht="15.75" customHeight="1">
      <c r="A679" s="2451"/>
      <c r="B679" s="2345"/>
      <c r="C679" s="2345"/>
      <c r="D679" s="2345"/>
      <c r="E679" s="2345"/>
      <c r="F679" s="2345"/>
      <c r="G679" s="2345"/>
      <c r="H679" s="2345"/>
    </row>
    <row r="680" spans="1:8" ht="15.75" customHeight="1">
      <c r="A680" s="2451"/>
      <c r="B680" s="2345"/>
      <c r="C680" s="2345"/>
      <c r="D680" s="2345"/>
      <c r="E680" s="2345"/>
      <c r="F680" s="2345"/>
      <c r="G680" s="2345"/>
      <c r="H680" s="2345"/>
    </row>
    <row r="681" spans="1:8" ht="15.75" customHeight="1">
      <c r="A681" s="2451"/>
      <c r="B681" s="2345"/>
      <c r="C681" s="2345"/>
      <c r="D681" s="2345"/>
      <c r="E681" s="2345"/>
      <c r="F681" s="2345"/>
      <c r="G681" s="2345"/>
      <c r="H681" s="2345"/>
    </row>
    <row r="682" spans="1:8" ht="15.75" customHeight="1">
      <c r="A682" s="2451"/>
      <c r="B682" s="2345"/>
      <c r="C682" s="2345"/>
      <c r="D682" s="2345"/>
      <c r="E682" s="2345"/>
      <c r="F682" s="2345"/>
      <c r="G682" s="2345"/>
      <c r="H682" s="2345"/>
    </row>
    <row r="683" spans="1:8" ht="15.75" customHeight="1">
      <c r="A683" s="2451"/>
      <c r="B683" s="2345"/>
      <c r="C683" s="2345"/>
      <c r="D683" s="2345"/>
      <c r="E683" s="2345"/>
      <c r="F683" s="2345"/>
      <c r="G683" s="2345"/>
      <c r="H683" s="2345"/>
    </row>
    <row r="684" spans="1:8" ht="15.75" customHeight="1">
      <c r="A684" s="2451"/>
      <c r="B684" s="2345"/>
      <c r="C684" s="2345"/>
      <c r="D684" s="2345"/>
      <c r="E684" s="2345"/>
      <c r="F684" s="2345"/>
      <c r="G684" s="2345"/>
      <c r="H684" s="2345"/>
    </row>
    <row r="685" spans="1:8" ht="15.75" customHeight="1">
      <c r="A685" s="2451"/>
      <c r="B685" s="2345"/>
      <c r="C685" s="2345"/>
      <c r="D685" s="2345"/>
      <c r="E685" s="2345"/>
      <c r="F685" s="2345"/>
      <c r="G685" s="2345"/>
      <c r="H685" s="2345"/>
    </row>
    <row r="686" spans="1:8" ht="15.75" customHeight="1">
      <c r="A686" s="2451"/>
      <c r="B686" s="2345"/>
      <c r="C686" s="2345"/>
      <c r="D686" s="2345"/>
      <c r="E686" s="2345"/>
      <c r="F686" s="2345"/>
      <c r="G686" s="2345"/>
      <c r="H686" s="2345"/>
    </row>
    <row r="687" spans="1:8" ht="15.75" customHeight="1">
      <c r="A687" s="2451"/>
      <c r="B687" s="2345"/>
      <c r="C687" s="2345"/>
      <c r="D687" s="2345"/>
      <c r="E687" s="2345"/>
      <c r="F687" s="2345"/>
      <c r="G687" s="2345"/>
      <c r="H687" s="2345"/>
    </row>
    <row r="688" spans="1:8" ht="15.75" customHeight="1">
      <c r="A688" s="2451"/>
      <c r="B688" s="2345"/>
      <c r="C688" s="2345"/>
      <c r="D688" s="2345"/>
      <c r="E688" s="2345"/>
      <c r="F688" s="2345"/>
      <c r="G688" s="2345"/>
      <c r="H688" s="2345"/>
    </row>
    <row r="689" spans="1:8" ht="15.75" customHeight="1">
      <c r="A689" s="2451"/>
      <c r="B689" s="2345"/>
      <c r="C689" s="2345"/>
      <c r="D689" s="2345"/>
      <c r="E689" s="2345"/>
      <c r="F689" s="2345"/>
      <c r="G689" s="2345"/>
      <c r="H689" s="2345"/>
    </row>
    <row r="690" spans="1:8" ht="15.75" customHeight="1">
      <c r="A690" s="2451"/>
      <c r="B690" s="2345"/>
      <c r="C690" s="2345"/>
      <c r="D690" s="2345"/>
      <c r="E690" s="2345"/>
      <c r="F690" s="2345"/>
      <c r="G690" s="2345"/>
      <c r="H690" s="2345"/>
    </row>
    <row r="691" spans="1:8" ht="15.75" customHeight="1">
      <c r="A691" s="2451"/>
      <c r="B691" s="2345"/>
      <c r="C691" s="2345"/>
      <c r="D691" s="2345"/>
      <c r="E691" s="2345"/>
      <c r="F691" s="2345"/>
      <c r="G691" s="2345"/>
      <c r="H691" s="2345"/>
    </row>
    <row r="692" spans="1:8" ht="15.75" customHeight="1">
      <c r="A692" s="2451"/>
      <c r="B692" s="2345"/>
      <c r="C692" s="2345"/>
      <c r="D692" s="2345"/>
      <c r="E692" s="2345"/>
      <c r="F692" s="2345"/>
      <c r="G692" s="2345"/>
      <c r="H692" s="2345"/>
    </row>
    <row r="693" spans="1:8" ht="15.75" customHeight="1">
      <c r="A693" s="2451"/>
      <c r="B693" s="2345"/>
      <c r="C693" s="2345"/>
      <c r="D693" s="2345"/>
      <c r="E693" s="2345"/>
      <c r="F693" s="2345"/>
      <c r="G693" s="2345"/>
      <c r="H693" s="2345"/>
    </row>
    <row r="694" spans="1:8" ht="15.75" customHeight="1">
      <c r="A694" s="2451"/>
      <c r="B694" s="2345"/>
      <c r="C694" s="2345"/>
      <c r="D694" s="2345"/>
      <c r="E694" s="2345"/>
      <c r="F694" s="2345"/>
      <c r="G694" s="2345"/>
      <c r="H694" s="2345"/>
    </row>
    <row r="695" spans="1:8" ht="15.75" customHeight="1">
      <c r="A695" s="2451"/>
      <c r="B695" s="2345"/>
      <c r="C695" s="2345"/>
      <c r="D695" s="2345"/>
      <c r="E695" s="2345"/>
      <c r="F695" s="2345"/>
      <c r="G695" s="2345"/>
      <c r="H695" s="2345"/>
    </row>
    <row r="696" spans="1:8" ht="15.75" customHeight="1">
      <c r="A696" s="2451"/>
      <c r="B696" s="2345"/>
      <c r="C696" s="2345"/>
      <c r="D696" s="2345"/>
      <c r="E696" s="2345"/>
      <c r="F696" s="2345"/>
      <c r="G696" s="2345"/>
      <c r="H696" s="2345"/>
    </row>
    <row r="697" spans="1:8" ht="15.75" customHeight="1">
      <c r="A697" s="2451"/>
      <c r="B697" s="2345"/>
      <c r="C697" s="2345"/>
      <c r="D697" s="2345"/>
      <c r="E697" s="2345"/>
      <c r="F697" s="2345"/>
      <c r="G697" s="2345"/>
      <c r="H697" s="2345"/>
    </row>
    <row r="698" spans="1:8" ht="15.75" customHeight="1">
      <c r="A698" s="2451"/>
      <c r="B698" s="2345"/>
      <c r="C698" s="2345"/>
      <c r="D698" s="2345"/>
      <c r="E698" s="2345"/>
      <c r="F698" s="2345"/>
      <c r="G698" s="2345"/>
      <c r="H698" s="2345"/>
    </row>
    <row r="699" spans="1:8" ht="15.75" customHeight="1">
      <c r="A699" s="2451"/>
      <c r="B699" s="2345"/>
      <c r="C699" s="2345"/>
      <c r="D699" s="2345"/>
      <c r="E699" s="2345"/>
      <c r="F699" s="2345"/>
      <c r="G699" s="2345"/>
      <c r="H699" s="2345"/>
    </row>
    <row r="700" spans="1:8" ht="15.75" customHeight="1">
      <c r="A700" s="2451"/>
      <c r="B700" s="2345"/>
      <c r="C700" s="2345"/>
      <c r="D700" s="2345"/>
      <c r="E700" s="2345"/>
      <c r="F700" s="2345"/>
      <c r="G700" s="2345"/>
      <c r="H700" s="2345"/>
    </row>
    <row r="701" spans="1:8" ht="15.75" customHeight="1">
      <c r="A701" s="2451"/>
      <c r="B701" s="2345"/>
      <c r="C701" s="2345"/>
      <c r="D701" s="2345"/>
      <c r="E701" s="2345"/>
      <c r="F701" s="2345"/>
      <c r="G701" s="2345"/>
      <c r="H701" s="2345"/>
    </row>
    <row r="702" spans="1:8" ht="15.75" customHeight="1">
      <c r="A702" s="2451"/>
      <c r="B702" s="2345"/>
      <c r="C702" s="2345"/>
      <c r="D702" s="2345"/>
      <c r="E702" s="2345"/>
      <c r="F702" s="2345"/>
      <c r="G702" s="2345"/>
      <c r="H702" s="2345"/>
    </row>
    <row r="703" spans="1:8" ht="15.75" customHeight="1">
      <c r="A703" s="2451"/>
      <c r="B703" s="2345"/>
      <c r="C703" s="2345"/>
      <c r="D703" s="2345"/>
      <c r="E703" s="2345"/>
      <c r="F703" s="2345"/>
      <c r="G703" s="2345"/>
      <c r="H703" s="2345"/>
    </row>
    <row r="704" spans="1:8" ht="15.75" customHeight="1">
      <c r="A704" s="2451"/>
      <c r="B704" s="2345"/>
      <c r="C704" s="2345"/>
      <c r="D704" s="2345"/>
      <c r="E704" s="2345"/>
      <c r="F704" s="2345"/>
      <c r="G704" s="2345"/>
      <c r="H704" s="2345"/>
    </row>
    <row r="705" spans="1:8" ht="15.75" customHeight="1">
      <c r="A705" s="2451"/>
      <c r="B705" s="2345"/>
      <c r="C705" s="2345"/>
      <c r="D705" s="2345"/>
      <c r="E705" s="2345"/>
      <c r="F705" s="2345"/>
      <c r="G705" s="2345"/>
      <c r="H705" s="2345"/>
    </row>
    <row r="706" spans="1:8" ht="15.75" customHeight="1">
      <c r="A706" s="2451"/>
      <c r="B706" s="2345"/>
      <c r="C706" s="2345"/>
      <c r="D706" s="2345"/>
      <c r="E706" s="2345"/>
      <c r="F706" s="2345"/>
      <c r="G706" s="2345"/>
      <c r="H706" s="2345"/>
    </row>
    <row r="707" spans="1:8" ht="15.75" customHeight="1">
      <c r="A707" s="2451"/>
      <c r="B707" s="2345"/>
      <c r="C707" s="2345"/>
      <c r="D707" s="2345"/>
      <c r="E707" s="2345"/>
      <c r="F707" s="2345"/>
      <c r="G707" s="2345"/>
      <c r="H707" s="2345"/>
    </row>
    <row r="708" spans="1:8" ht="15.75" customHeight="1">
      <c r="A708" s="2451"/>
      <c r="B708" s="2345"/>
      <c r="C708" s="2345"/>
      <c r="D708" s="2345"/>
      <c r="E708" s="2345"/>
      <c r="F708" s="2345"/>
      <c r="G708" s="2345"/>
      <c r="H708" s="2345"/>
    </row>
    <row r="709" spans="1:8" ht="15.75" customHeight="1">
      <c r="A709" s="2451"/>
      <c r="B709" s="2345"/>
      <c r="C709" s="2345"/>
      <c r="D709" s="2345"/>
      <c r="E709" s="2345"/>
      <c r="F709" s="2345"/>
      <c r="G709" s="2345"/>
      <c r="H709" s="2345"/>
    </row>
    <row r="710" spans="1:8" ht="15.75" customHeight="1">
      <c r="A710" s="2451"/>
      <c r="B710" s="2345"/>
      <c r="C710" s="2345"/>
      <c r="D710" s="2345"/>
      <c r="E710" s="2345"/>
      <c r="F710" s="2345"/>
      <c r="G710" s="2345"/>
      <c r="H710" s="2345"/>
    </row>
    <row r="711" spans="1:8" ht="15.75" customHeight="1">
      <c r="A711" s="2451"/>
      <c r="B711" s="2345"/>
      <c r="C711" s="2345"/>
      <c r="D711" s="2345"/>
      <c r="E711" s="2345"/>
      <c r="F711" s="2345"/>
      <c r="G711" s="2345"/>
      <c r="H711" s="2345"/>
    </row>
    <row r="712" spans="1:8" ht="15.75" customHeight="1">
      <c r="A712" s="2451"/>
      <c r="B712" s="2345"/>
      <c r="C712" s="2345"/>
      <c r="D712" s="2345"/>
      <c r="E712" s="2345"/>
      <c r="F712" s="2345"/>
      <c r="G712" s="2345"/>
      <c r="H712" s="2345"/>
    </row>
    <row r="713" spans="1:8" ht="15.75" customHeight="1">
      <c r="A713" s="2451"/>
      <c r="B713" s="2345"/>
      <c r="C713" s="2345"/>
      <c r="D713" s="2345"/>
      <c r="E713" s="2345"/>
      <c r="F713" s="2345"/>
      <c r="G713" s="2345"/>
      <c r="H713" s="2345"/>
    </row>
    <row r="714" spans="1:8" ht="15.75" customHeight="1">
      <c r="A714" s="2451"/>
      <c r="B714" s="2345"/>
      <c r="C714" s="2345"/>
      <c r="D714" s="2345"/>
      <c r="E714" s="2345"/>
      <c r="F714" s="2345"/>
      <c r="G714" s="2345"/>
      <c r="H714" s="2345"/>
    </row>
    <row r="715" spans="1:8" ht="15.75" customHeight="1">
      <c r="A715" s="2451"/>
      <c r="B715" s="2345"/>
      <c r="C715" s="2345"/>
      <c r="D715" s="2345"/>
      <c r="E715" s="2345"/>
      <c r="F715" s="2345"/>
      <c r="G715" s="2345"/>
      <c r="H715" s="2345"/>
    </row>
    <row r="716" spans="1:8" ht="15.75" customHeight="1">
      <c r="A716" s="2451"/>
      <c r="B716" s="2345"/>
      <c r="C716" s="2345"/>
      <c r="D716" s="2345"/>
      <c r="E716" s="2345"/>
      <c r="F716" s="2345"/>
      <c r="G716" s="2345"/>
      <c r="H716" s="2345"/>
    </row>
    <row r="717" spans="1:8" ht="15.75" customHeight="1">
      <c r="A717" s="2451"/>
      <c r="B717" s="2345"/>
      <c r="C717" s="2345"/>
      <c r="D717" s="2345"/>
      <c r="E717" s="2345"/>
      <c r="F717" s="2345"/>
      <c r="G717" s="2345"/>
      <c r="H717" s="2345"/>
    </row>
    <row r="718" spans="1:8" ht="15.75" customHeight="1">
      <c r="A718" s="2451"/>
      <c r="B718" s="2345"/>
      <c r="C718" s="2345"/>
      <c r="D718" s="2345"/>
      <c r="E718" s="2345"/>
      <c r="F718" s="2345"/>
      <c r="G718" s="2345"/>
      <c r="H718" s="2345"/>
    </row>
    <row r="719" spans="1:8" ht="15.75" customHeight="1">
      <c r="A719" s="2451"/>
      <c r="B719" s="2345"/>
      <c r="C719" s="2345"/>
      <c r="D719" s="2345"/>
      <c r="E719" s="2345"/>
      <c r="F719" s="2345"/>
      <c r="G719" s="2345"/>
      <c r="H719" s="2345"/>
    </row>
    <row r="720" spans="1:8" ht="15.75" customHeight="1">
      <c r="A720" s="2451"/>
      <c r="B720" s="2345"/>
      <c r="C720" s="2345"/>
      <c r="D720" s="2345"/>
      <c r="E720" s="2345"/>
      <c r="F720" s="2345"/>
      <c r="G720" s="2345"/>
      <c r="H720" s="2345"/>
    </row>
    <row r="721" spans="1:8" ht="15.75" customHeight="1">
      <c r="A721" s="2451"/>
      <c r="B721" s="2345"/>
      <c r="C721" s="2345"/>
      <c r="D721" s="2345"/>
      <c r="E721" s="2345"/>
      <c r="F721" s="2345"/>
      <c r="G721" s="2345"/>
      <c r="H721" s="2345"/>
    </row>
    <row r="722" spans="1:8" ht="15.75" customHeight="1">
      <c r="A722" s="2451"/>
      <c r="B722" s="2345"/>
      <c r="C722" s="2345"/>
      <c r="D722" s="2345"/>
      <c r="E722" s="2345"/>
      <c r="F722" s="2345"/>
      <c r="G722" s="2345"/>
      <c r="H722" s="2345"/>
    </row>
    <row r="723" spans="1:8" ht="15.75" customHeight="1">
      <c r="A723" s="2451"/>
      <c r="B723" s="2345"/>
      <c r="C723" s="2345"/>
      <c r="D723" s="2345"/>
      <c r="E723" s="2345"/>
      <c r="F723" s="2345"/>
      <c r="G723" s="2345"/>
      <c r="H723" s="2345"/>
    </row>
    <row r="724" spans="1:8" ht="15.75" customHeight="1">
      <c r="A724" s="2451"/>
      <c r="B724" s="2345"/>
      <c r="C724" s="2345"/>
      <c r="D724" s="2345"/>
      <c r="E724" s="2345"/>
      <c r="F724" s="2345"/>
      <c r="G724" s="2345"/>
      <c r="H724" s="2345"/>
    </row>
    <row r="725" spans="1:8" ht="15.75" customHeight="1">
      <c r="A725" s="2451"/>
      <c r="B725" s="2345"/>
      <c r="C725" s="2345"/>
      <c r="D725" s="2345"/>
      <c r="E725" s="2345"/>
      <c r="F725" s="2345"/>
      <c r="G725" s="2345"/>
      <c r="H725" s="2345"/>
    </row>
    <row r="726" spans="1:8" ht="15.75" customHeight="1">
      <c r="A726" s="2451"/>
      <c r="B726" s="2345"/>
      <c r="C726" s="2345"/>
      <c r="D726" s="2345"/>
      <c r="E726" s="2345"/>
      <c r="F726" s="2345"/>
      <c r="G726" s="2345"/>
      <c r="H726" s="2345"/>
    </row>
    <row r="727" spans="1:8" ht="15.75" customHeight="1">
      <c r="A727" s="2451"/>
      <c r="B727" s="2345"/>
      <c r="C727" s="2345"/>
      <c r="D727" s="2345"/>
      <c r="E727" s="2345"/>
      <c r="F727" s="2345"/>
      <c r="G727" s="2345"/>
      <c r="H727" s="2345"/>
    </row>
    <row r="728" spans="1:8" ht="15.75" customHeight="1">
      <c r="A728" s="2451"/>
      <c r="B728" s="2345"/>
      <c r="C728" s="2345"/>
      <c r="D728" s="2345"/>
      <c r="E728" s="2345"/>
      <c r="F728" s="2345"/>
      <c r="G728" s="2345"/>
      <c r="H728" s="2345"/>
    </row>
    <row r="729" spans="1:8" ht="15.75" customHeight="1">
      <c r="A729" s="2451"/>
      <c r="B729" s="2345"/>
      <c r="C729" s="2345"/>
      <c r="D729" s="2345"/>
      <c r="E729" s="2345"/>
      <c r="F729" s="2345"/>
      <c r="G729" s="2345"/>
      <c r="H729" s="2345"/>
    </row>
    <row r="730" spans="1:8" ht="15.75" customHeight="1">
      <c r="A730" s="2451"/>
      <c r="B730" s="2345"/>
      <c r="C730" s="2345"/>
      <c r="D730" s="2345"/>
      <c r="E730" s="2345"/>
      <c r="F730" s="2345"/>
      <c r="G730" s="2345"/>
      <c r="H730" s="2345"/>
    </row>
    <row r="731" spans="1:8" ht="15.75" customHeight="1">
      <c r="A731" s="2451"/>
      <c r="B731" s="2345"/>
      <c r="C731" s="2345"/>
      <c r="D731" s="2345"/>
      <c r="E731" s="2345"/>
      <c r="F731" s="2345"/>
      <c r="G731" s="2345"/>
      <c r="H731" s="2345"/>
    </row>
    <row r="732" spans="1:8" ht="15.75" customHeight="1">
      <c r="A732" s="2451"/>
      <c r="B732" s="2345"/>
      <c r="C732" s="2345"/>
      <c r="D732" s="2345"/>
      <c r="E732" s="2345"/>
      <c r="F732" s="2345"/>
      <c r="G732" s="2345"/>
      <c r="H732" s="2345"/>
    </row>
    <row r="733" spans="1:8" ht="15.75" customHeight="1">
      <c r="A733" s="2451"/>
      <c r="B733" s="2345"/>
      <c r="C733" s="2345"/>
      <c r="D733" s="2345"/>
      <c r="E733" s="2345"/>
      <c r="F733" s="2345"/>
      <c r="G733" s="2345"/>
      <c r="H733" s="2345"/>
    </row>
    <row r="734" spans="1:8" ht="15.75" customHeight="1">
      <c r="A734" s="2451"/>
      <c r="B734" s="2345"/>
      <c r="C734" s="2345"/>
      <c r="D734" s="2345"/>
      <c r="E734" s="2345"/>
      <c r="F734" s="2345"/>
      <c r="G734" s="2345"/>
      <c r="H734" s="2345"/>
    </row>
    <row r="735" spans="1:8" ht="15.75" customHeight="1">
      <c r="A735" s="2451"/>
      <c r="B735" s="2345"/>
      <c r="C735" s="2345"/>
      <c r="D735" s="2345"/>
      <c r="E735" s="2345"/>
      <c r="F735" s="2345"/>
      <c r="G735" s="2345"/>
      <c r="H735" s="2345"/>
    </row>
    <row r="736" spans="1:8" ht="15.75" customHeight="1">
      <c r="A736" s="2451"/>
      <c r="B736" s="2345"/>
      <c r="C736" s="2345"/>
      <c r="D736" s="2345"/>
      <c r="E736" s="2345"/>
      <c r="F736" s="2345"/>
      <c r="G736" s="2345"/>
      <c r="H736" s="2345"/>
    </row>
    <row r="737" spans="1:8" ht="15.75" customHeight="1">
      <c r="A737" s="2451"/>
      <c r="B737" s="2345"/>
      <c r="C737" s="2345"/>
      <c r="D737" s="2345"/>
      <c r="E737" s="2345"/>
      <c r="F737" s="2345"/>
      <c r="G737" s="2345"/>
      <c r="H737" s="2345"/>
    </row>
    <row r="738" spans="1:8" ht="15.75" customHeight="1">
      <c r="A738" s="2451"/>
      <c r="B738" s="2345"/>
      <c r="C738" s="2345"/>
      <c r="D738" s="2345"/>
      <c r="E738" s="2345"/>
      <c r="F738" s="2345"/>
      <c r="G738" s="2345"/>
      <c r="H738" s="2345"/>
    </row>
    <row r="739" spans="1:8" ht="15.75" customHeight="1">
      <c r="A739" s="2451"/>
      <c r="B739" s="2345"/>
      <c r="C739" s="2345"/>
      <c r="D739" s="2345"/>
      <c r="E739" s="2345"/>
      <c r="F739" s="2345"/>
      <c r="G739" s="2345"/>
      <c r="H739" s="2345"/>
    </row>
    <row r="740" spans="1:8" ht="15.75" customHeight="1">
      <c r="A740" s="2451"/>
      <c r="B740" s="2345"/>
      <c r="C740" s="2345"/>
      <c r="D740" s="2345"/>
      <c r="E740" s="2345"/>
      <c r="F740" s="2345"/>
      <c r="G740" s="2345"/>
      <c r="H740" s="2345"/>
    </row>
    <row r="741" spans="1:8" ht="15.75" customHeight="1">
      <c r="A741" s="2451"/>
      <c r="B741" s="2345"/>
      <c r="C741" s="2345"/>
      <c r="D741" s="2345"/>
      <c r="E741" s="2345"/>
      <c r="F741" s="2345"/>
      <c r="G741" s="2345"/>
      <c r="H741" s="2345"/>
    </row>
    <row r="742" spans="1:8" ht="15.75" customHeight="1">
      <c r="A742" s="2451"/>
      <c r="B742" s="2345"/>
      <c r="C742" s="2345"/>
      <c r="D742" s="2345"/>
      <c r="E742" s="2345"/>
      <c r="F742" s="2345"/>
      <c r="G742" s="2345"/>
      <c r="H742" s="2345"/>
    </row>
    <row r="743" spans="1:8" ht="15.75" customHeight="1">
      <c r="A743" s="2451"/>
      <c r="B743" s="2345"/>
      <c r="C743" s="2345"/>
      <c r="D743" s="2345"/>
      <c r="E743" s="2345"/>
      <c r="F743" s="2345"/>
      <c r="G743" s="2345"/>
      <c r="H743" s="2345"/>
    </row>
    <row r="744" spans="1:8" ht="15.75" customHeight="1">
      <c r="A744" s="2451"/>
      <c r="B744" s="2345"/>
      <c r="C744" s="2345"/>
      <c r="D744" s="2345"/>
      <c r="E744" s="2345"/>
      <c r="F744" s="2345"/>
      <c r="G744" s="2345"/>
      <c r="H744" s="2345"/>
    </row>
    <row r="745" spans="1:8" ht="15.75" customHeight="1">
      <c r="A745" s="2451"/>
      <c r="B745" s="2345"/>
      <c r="C745" s="2345"/>
      <c r="D745" s="2345"/>
      <c r="E745" s="2345"/>
      <c r="F745" s="2345"/>
      <c r="G745" s="2345"/>
      <c r="H745" s="2345"/>
    </row>
    <row r="746" spans="1:8" ht="15.75" customHeight="1">
      <c r="A746" s="2451"/>
      <c r="B746" s="2345"/>
      <c r="C746" s="2345"/>
      <c r="D746" s="2345"/>
      <c r="E746" s="2345"/>
      <c r="F746" s="2345"/>
      <c r="G746" s="2345"/>
      <c r="H746" s="2345"/>
    </row>
    <row r="747" spans="1:8" ht="15.75" customHeight="1">
      <c r="A747" s="2451"/>
      <c r="B747" s="2345"/>
      <c r="C747" s="2345"/>
      <c r="D747" s="2345"/>
      <c r="E747" s="2345"/>
      <c r="F747" s="2345"/>
      <c r="G747" s="2345"/>
      <c r="H747" s="2345"/>
    </row>
    <row r="748" spans="1:8" ht="15.75" customHeight="1">
      <c r="A748" s="2451"/>
      <c r="B748" s="2345"/>
      <c r="C748" s="2345"/>
      <c r="D748" s="2345"/>
      <c r="E748" s="2345"/>
      <c r="F748" s="2345"/>
      <c r="G748" s="2345"/>
      <c r="H748" s="2345"/>
    </row>
    <row r="749" spans="1:8" ht="15.75" customHeight="1">
      <c r="A749" s="2451"/>
      <c r="B749" s="2345"/>
      <c r="C749" s="2345"/>
      <c r="D749" s="2345"/>
      <c r="E749" s="2345"/>
      <c r="F749" s="2345"/>
      <c r="G749" s="2345"/>
      <c r="H749" s="2345"/>
    </row>
    <row r="750" spans="1:8" ht="15.75" customHeight="1">
      <c r="A750" s="2451"/>
      <c r="B750" s="2345"/>
      <c r="C750" s="2345"/>
      <c r="D750" s="2345"/>
      <c r="E750" s="2345"/>
      <c r="F750" s="2345"/>
      <c r="G750" s="2345"/>
      <c r="H750" s="2345"/>
    </row>
    <row r="751" spans="1:8" ht="15.75" customHeight="1">
      <c r="A751" s="2451"/>
      <c r="B751" s="2345"/>
      <c r="C751" s="2345"/>
      <c r="D751" s="2345"/>
      <c r="E751" s="2345"/>
      <c r="F751" s="2345"/>
      <c r="G751" s="2345"/>
      <c r="H751" s="2345"/>
    </row>
    <row r="752" spans="1:8" ht="15.75" customHeight="1">
      <c r="A752" s="2451"/>
      <c r="B752" s="2345"/>
      <c r="C752" s="2345"/>
      <c r="D752" s="2345"/>
      <c r="E752" s="2345"/>
      <c r="F752" s="2345"/>
      <c r="G752" s="2345"/>
      <c r="H752" s="2345"/>
    </row>
    <row r="753" spans="1:8" ht="15.75" customHeight="1">
      <c r="A753" s="2451"/>
      <c r="B753" s="2345"/>
      <c r="C753" s="2345"/>
      <c r="D753" s="2345"/>
      <c r="E753" s="2345"/>
      <c r="F753" s="2345"/>
      <c r="G753" s="2345"/>
      <c r="H753" s="2345"/>
    </row>
    <row r="754" spans="1:8" ht="15.75" customHeight="1">
      <c r="A754" s="2451"/>
      <c r="B754" s="2345"/>
      <c r="C754" s="2345"/>
      <c r="D754" s="2345"/>
      <c r="E754" s="2345"/>
      <c r="F754" s="2345"/>
      <c r="G754" s="2345"/>
      <c r="H754" s="2345"/>
    </row>
    <row r="755" spans="1:8" ht="15.75" customHeight="1">
      <c r="A755" s="2451"/>
      <c r="B755" s="2345"/>
      <c r="C755" s="2345"/>
      <c r="D755" s="2345"/>
      <c r="E755" s="2345"/>
      <c r="F755" s="2345"/>
      <c r="G755" s="2345"/>
      <c r="H755" s="2345"/>
    </row>
    <row r="756" spans="1:8" ht="15.75" customHeight="1">
      <c r="A756" s="2451"/>
      <c r="B756" s="2345"/>
      <c r="C756" s="2345"/>
      <c r="D756" s="2345"/>
      <c r="E756" s="2345"/>
      <c r="F756" s="2345"/>
      <c r="G756" s="2345"/>
      <c r="H756" s="2345"/>
    </row>
    <row r="757" spans="1:8" ht="15.75" customHeight="1">
      <c r="A757" s="2451"/>
      <c r="B757" s="2345"/>
      <c r="C757" s="2345"/>
      <c r="D757" s="2345"/>
      <c r="E757" s="2345"/>
      <c r="F757" s="2345"/>
      <c r="G757" s="2345"/>
      <c r="H757" s="2345"/>
    </row>
    <row r="758" spans="1:8" ht="15.75" customHeight="1">
      <c r="A758" s="2451"/>
      <c r="B758" s="2345"/>
      <c r="C758" s="2345"/>
      <c r="D758" s="2345"/>
      <c r="E758" s="2345"/>
      <c r="F758" s="2345"/>
      <c r="G758" s="2345"/>
      <c r="H758" s="2345"/>
    </row>
    <row r="759" spans="1:8" ht="15.75" customHeight="1">
      <c r="A759" s="2451"/>
      <c r="B759" s="2345"/>
      <c r="C759" s="2345"/>
      <c r="D759" s="2345"/>
      <c r="E759" s="2345"/>
      <c r="F759" s="2345"/>
      <c r="G759" s="2345"/>
      <c r="H759" s="2345"/>
    </row>
    <row r="760" spans="1:8" ht="15.75" customHeight="1">
      <c r="A760" s="2451"/>
      <c r="B760" s="2345"/>
      <c r="C760" s="2345"/>
      <c r="D760" s="2345"/>
      <c r="E760" s="2345"/>
      <c r="F760" s="2345"/>
      <c r="G760" s="2345"/>
      <c r="H760" s="2345"/>
    </row>
    <row r="761" spans="1:8" ht="15.75" customHeight="1">
      <c r="A761" s="2451"/>
      <c r="B761" s="2345"/>
      <c r="C761" s="2345"/>
      <c r="D761" s="2345"/>
      <c r="E761" s="2345"/>
      <c r="F761" s="2345"/>
      <c r="G761" s="2345"/>
      <c r="H761" s="2345"/>
    </row>
    <row r="762" spans="1:8" ht="15.75" customHeight="1">
      <c r="A762" s="2451"/>
      <c r="B762" s="2345"/>
      <c r="C762" s="2345"/>
      <c r="D762" s="2345"/>
      <c r="E762" s="2345"/>
      <c r="F762" s="2345"/>
      <c r="G762" s="2345"/>
      <c r="H762" s="2345"/>
    </row>
    <row r="763" spans="1:8" ht="15.75" customHeight="1">
      <c r="A763" s="2451"/>
      <c r="B763" s="2345"/>
      <c r="C763" s="2345"/>
      <c r="D763" s="2345"/>
      <c r="E763" s="2345"/>
      <c r="F763" s="2345"/>
      <c r="G763" s="2345"/>
      <c r="H763" s="2345"/>
    </row>
    <row r="764" spans="1:8" ht="15.75" customHeight="1">
      <c r="A764" s="2451"/>
      <c r="B764" s="2345"/>
      <c r="C764" s="2345"/>
      <c r="D764" s="2345"/>
      <c r="E764" s="2345"/>
      <c r="F764" s="2345"/>
      <c r="G764" s="2345"/>
      <c r="H764" s="2345"/>
    </row>
    <row r="765" spans="1:8" ht="15.75" customHeight="1">
      <c r="A765" s="2451"/>
      <c r="B765" s="2345"/>
      <c r="C765" s="2345"/>
      <c r="D765" s="2345"/>
      <c r="E765" s="2345"/>
      <c r="F765" s="2345"/>
      <c r="G765" s="2345"/>
      <c r="H765" s="2345"/>
    </row>
    <row r="766" spans="1:8" ht="15.75" customHeight="1">
      <c r="A766" s="2451"/>
      <c r="B766" s="2345"/>
      <c r="C766" s="2345"/>
      <c r="D766" s="2345"/>
      <c r="E766" s="2345"/>
      <c r="F766" s="2345"/>
      <c r="G766" s="2345"/>
      <c r="H766" s="2345"/>
    </row>
    <row r="767" spans="1:8" ht="15.75" customHeight="1">
      <c r="A767" s="2451"/>
      <c r="B767" s="2345"/>
      <c r="C767" s="2345"/>
      <c r="D767" s="2345"/>
      <c r="E767" s="2345"/>
      <c r="F767" s="2345"/>
      <c r="G767" s="2345"/>
      <c r="H767" s="2345"/>
    </row>
    <row r="768" spans="1:8" ht="15.75" customHeight="1">
      <c r="A768" s="2451"/>
      <c r="B768" s="2345"/>
      <c r="C768" s="2345"/>
      <c r="D768" s="2345"/>
      <c r="E768" s="2345"/>
      <c r="F768" s="2345"/>
      <c r="G768" s="2345"/>
      <c r="H768" s="2345"/>
    </row>
    <row r="769" spans="1:8" ht="15.75" customHeight="1">
      <c r="A769" s="2451"/>
      <c r="B769" s="2345"/>
      <c r="C769" s="2345"/>
      <c r="D769" s="2345"/>
      <c r="E769" s="2345"/>
      <c r="F769" s="2345"/>
      <c r="G769" s="2345"/>
      <c r="H769" s="2345"/>
    </row>
    <row r="770" spans="1:8" ht="15.75" customHeight="1">
      <c r="A770" s="2451"/>
      <c r="B770" s="2345"/>
      <c r="C770" s="2345"/>
      <c r="D770" s="2345"/>
      <c r="E770" s="2345"/>
      <c r="F770" s="2345"/>
      <c r="G770" s="2345"/>
      <c r="H770" s="2345"/>
    </row>
    <row r="771" spans="1:8" ht="15.75" customHeight="1">
      <c r="A771" s="2451"/>
      <c r="B771" s="2345"/>
      <c r="C771" s="2345"/>
      <c r="D771" s="2345"/>
      <c r="E771" s="2345"/>
      <c r="F771" s="2345"/>
      <c r="G771" s="2345"/>
      <c r="H771" s="2345"/>
    </row>
    <row r="772" spans="1:8" ht="15.75" customHeight="1">
      <c r="A772" s="2451"/>
      <c r="B772" s="2345"/>
      <c r="C772" s="2345"/>
      <c r="D772" s="2345"/>
      <c r="E772" s="2345"/>
      <c r="F772" s="2345"/>
      <c r="G772" s="2345"/>
      <c r="H772" s="2345"/>
    </row>
    <row r="773" spans="1:8" ht="15.75" customHeight="1">
      <c r="A773" s="2451"/>
      <c r="B773" s="2345"/>
      <c r="C773" s="2345"/>
      <c r="D773" s="2345"/>
      <c r="E773" s="2345"/>
      <c r="F773" s="2345"/>
      <c r="G773" s="2345"/>
      <c r="H773" s="2345"/>
    </row>
    <row r="774" spans="1:8" ht="15.75" customHeight="1">
      <c r="A774" s="2451"/>
      <c r="B774" s="2345"/>
      <c r="C774" s="2345"/>
      <c r="D774" s="2345"/>
      <c r="E774" s="2345"/>
      <c r="F774" s="2345"/>
      <c r="G774" s="2345"/>
      <c r="H774" s="2345"/>
    </row>
    <row r="775" spans="1:8" ht="15.75" customHeight="1">
      <c r="A775" s="2451"/>
      <c r="B775" s="2345"/>
      <c r="C775" s="2345"/>
      <c r="D775" s="2345"/>
      <c r="E775" s="2345"/>
      <c r="F775" s="2345"/>
      <c r="G775" s="2345"/>
      <c r="H775" s="2345"/>
    </row>
    <row r="776" spans="1:8" ht="15.75" customHeight="1">
      <c r="A776" s="2451"/>
      <c r="B776" s="2345"/>
      <c r="C776" s="2345"/>
      <c r="D776" s="2345"/>
      <c r="E776" s="2345"/>
      <c r="F776" s="2345"/>
      <c r="G776" s="2345"/>
      <c r="H776" s="2345"/>
    </row>
    <row r="777" spans="1:8" ht="15.75" customHeight="1">
      <c r="A777" s="2451"/>
      <c r="B777" s="2345"/>
      <c r="C777" s="2345"/>
      <c r="D777" s="2345"/>
      <c r="E777" s="2345"/>
      <c r="F777" s="2345"/>
      <c r="G777" s="2345"/>
      <c r="H777" s="2345"/>
    </row>
    <row r="778" spans="1:8" ht="15.75" customHeight="1">
      <c r="A778" s="2451"/>
      <c r="B778" s="2345"/>
      <c r="C778" s="2345"/>
      <c r="D778" s="2345"/>
      <c r="E778" s="2345"/>
      <c r="F778" s="2345"/>
      <c r="G778" s="2345"/>
      <c r="H778" s="2345"/>
    </row>
    <row r="779" spans="1:8" ht="15.75" customHeight="1">
      <c r="A779" s="2451"/>
      <c r="B779" s="2345"/>
      <c r="C779" s="2345"/>
      <c r="D779" s="2345"/>
      <c r="E779" s="2345"/>
      <c r="F779" s="2345"/>
      <c r="G779" s="2345"/>
      <c r="H779" s="2345"/>
    </row>
    <row r="780" spans="1:8" ht="15.75" customHeight="1">
      <c r="A780" s="2451"/>
      <c r="B780" s="2345"/>
      <c r="C780" s="2345"/>
      <c r="D780" s="2345"/>
      <c r="E780" s="2345"/>
      <c r="F780" s="2345"/>
      <c r="G780" s="2345"/>
      <c r="H780" s="2345"/>
    </row>
    <row r="781" spans="1:8" ht="15.75" customHeight="1">
      <c r="A781" s="2451"/>
      <c r="B781" s="2345"/>
      <c r="C781" s="2345"/>
      <c r="D781" s="2345"/>
      <c r="E781" s="2345"/>
      <c r="F781" s="2345"/>
      <c r="G781" s="2345"/>
      <c r="H781" s="2345"/>
    </row>
    <row r="782" spans="1:8" ht="15.75" customHeight="1">
      <c r="A782" s="2451"/>
      <c r="B782" s="2345"/>
      <c r="C782" s="2345"/>
      <c r="D782" s="2345"/>
      <c r="E782" s="2345"/>
      <c r="F782" s="2345"/>
      <c r="G782" s="2345"/>
      <c r="H782" s="2345"/>
    </row>
    <row r="783" spans="1:8" ht="15.75" customHeight="1">
      <c r="A783" s="2451"/>
      <c r="B783" s="2345"/>
      <c r="C783" s="2345"/>
      <c r="D783" s="2345"/>
      <c r="E783" s="2345"/>
      <c r="F783" s="2345"/>
      <c r="G783" s="2345"/>
      <c r="H783" s="2345"/>
    </row>
    <row r="784" spans="1:8" ht="15.75" customHeight="1">
      <c r="A784" s="2451"/>
      <c r="B784" s="2345"/>
      <c r="C784" s="2345"/>
      <c r="D784" s="2345"/>
      <c r="E784" s="2345"/>
      <c r="F784" s="2345"/>
      <c r="G784" s="2345"/>
      <c r="H784" s="2345"/>
    </row>
    <row r="785" spans="1:8" ht="15.75" customHeight="1">
      <c r="A785" s="2451"/>
      <c r="B785" s="2345"/>
      <c r="C785" s="2345"/>
      <c r="D785" s="2345"/>
      <c r="E785" s="2345"/>
      <c r="F785" s="2345"/>
      <c r="G785" s="2345"/>
      <c r="H785" s="2345"/>
    </row>
    <row r="786" spans="1:8" ht="15.75" customHeight="1">
      <c r="A786" s="2451"/>
      <c r="B786" s="2345"/>
      <c r="C786" s="2345"/>
      <c r="D786" s="2345"/>
      <c r="E786" s="2345"/>
      <c r="F786" s="2345"/>
      <c r="G786" s="2345"/>
      <c r="H786" s="2345"/>
    </row>
    <row r="787" spans="1:8" ht="15.75" customHeight="1">
      <c r="A787" s="2451"/>
      <c r="B787" s="2345"/>
      <c r="C787" s="2345"/>
      <c r="D787" s="2345"/>
      <c r="E787" s="2345"/>
      <c r="F787" s="2345"/>
      <c r="G787" s="2345"/>
      <c r="H787" s="2345"/>
    </row>
    <row r="788" spans="1:8" ht="15.75" customHeight="1">
      <c r="A788" s="2451"/>
      <c r="B788" s="2345"/>
      <c r="C788" s="2345"/>
      <c r="D788" s="2345"/>
      <c r="E788" s="2345"/>
      <c r="F788" s="2345"/>
      <c r="G788" s="2345"/>
      <c r="H788" s="2345"/>
    </row>
    <row r="789" spans="1:8" ht="15.75" customHeight="1">
      <c r="A789" s="2451"/>
      <c r="B789" s="2345"/>
      <c r="C789" s="2345"/>
      <c r="D789" s="2345"/>
      <c r="E789" s="2345"/>
      <c r="F789" s="2345"/>
      <c r="G789" s="2345"/>
      <c r="H789" s="2345"/>
    </row>
    <row r="790" spans="1:8" ht="15.75" customHeight="1">
      <c r="A790" s="2451"/>
      <c r="B790" s="2345"/>
      <c r="C790" s="2345"/>
      <c r="D790" s="2345"/>
      <c r="E790" s="2345"/>
      <c r="F790" s="2345"/>
      <c r="G790" s="2345"/>
      <c r="H790" s="2345"/>
    </row>
    <row r="791" spans="1:8" ht="15.75" customHeight="1">
      <c r="A791" s="2451"/>
      <c r="B791" s="2345"/>
      <c r="C791" s="2345"/>
      <c r="D791" s="2345"/>
      <c r="E791" s="2345"/>
      <c r="F791" s="2345"/>
      <c r="G791" s="2345"/>
      <c r="H791" s="2345"/>
    </row>
    <row r="792" spans="1:8" ht="15.75" customHeight="1">
      <c r="A792" s="2451"/>
      <c r="B792" s="2345"/>
      <c r="C792" s="2345"/>
      <c r="D792" s="2345"/>
      <c r="E792" s="2345"/>
      <c r="F792" s="2345"/>
      <c r="G792" s="2345"/>
      <c r="H792" s="2345"/>
    </row>
    <row r="793" spans="1:8" ht="15.75" customHeight="1">
      <c r="A793" s="2451"/>
      <c r="B793" s="2345"/>
      <c r="C793" s="2345"/>
      <c r="D793" s="2345"/>
      <c r="E793" s="2345"/>
      <c r="F793" s="2345"/>
      <c r="G793" s="2345"/>
      <c r="H793" s="2345"/>
    </row>
    <row r="794" spans="1:8" ht="15.75" customHeight="1">
      <c r="A794" s="2451"/>
      <c r="B794" s="2345"/>
      <c r="C794" s="2345"/>
      <c r="D794" s="2345"/>
      <c r="E794" s="2345"/>
      <c r="F794" s="2345"/>
      <c r="G794" s="2345"/>
      <c r="H794" s="2345"/>
    </row>
    <row r="795" spans="1:8" ht="15.75" customHeight="1">
      <c r="A795" s="2451"/>
      <c r="B795" s="2345"/>
      <c r="C795" s="2345"/>
      <c r="D795" s="2345"/>
      <c r="E795" s="2345"/>
      <c r="F795" s="2345"/>
      <c r="G795" s="2345"/>
      <c r="H795" s="2345"/>
    </row>
    <row r="796" spans="1:8" ht="15.75" customHeight="1">
      <c r="A796" s="2451"/>
      <c r="B796" s="2345"/>
      <c r="C796" s="2345"/>
      <c r="D796" s="2345"/>
      <c r="E796" s="2345"/>
      <c r="F796" s="2345"/>
      <c r="G796" s="2345"/>
      <c r="H796" s="2345"/>
    </row>
    <row r="797" spans="1:8" ht="15.75" customHeight="1">
      <c r="A797" s="2451"/>
      <c r="B797" s="2345"/>
      <c r="C797" s="2345"/>
      <c r="D797" s="2345"/>
      <c r="E797" s="2345"/>
      <c r="F797" s="2345"/>
      <c r="G797" s="2345"/>
      <c r="H797" s="2345"/>
    </row>
    <row r="798" spans="1:8" ht="15.75" customHeight="1">
      <c r="A798" s="2451"/>
      <c r="B798" s="2345"/>
      <c r="C798" s="2345"/>
      <c r="D798" s="2345"/>
      <c r="E798" s="2345"/>
      <c r="F798" s="2345"/>
      <c r="G798" s="2345"/>
      <c r="H798" s="2345"/>
    </row>
    <row r="799" spans="1:8" ht="15.75" customHeight="1">
      <c r="A799" s="2451"/>
      <c r="B799" s="2345"/>
      <c r="C799" s="2345"/>
      <c r="D799" s="2345"/>
      <c r="E799" s="2345"/>
      <c r="F799" s="2345"/>
      <c r="G799" s="2345"/>
      <c r="H799" s="2345"/>
    </row>
    <row r="800" spans="1:8" ht="15.75" customHeight="1">
      <c r="A800" s="2451"/>
      <c r="B800" s="2345"/>
      <c r="C800" s="2345"/>
      <c r="D800" s="2345"/>
      <c r="E800" s="2345"/>
      <c r="F800" s="2345"/>
      <c r="G800" s="2345"/>
      <c r="H800" s="2345"/>
    </row>
    <row r="801" spans="1:8" ht="15.75" customHeight="1">
      <c r="A801" s="2451"/>
      <c r="B801" s="2345"/>
      <c r="C801" s="2345"/>
      <c r="D801" s="2345"/>
      <c r="E801" s="2345"/>
      <c r="F801" s="2345"/>
      <c r="G801" s="2345"/>
      <c r="H801" s="2345"/>
    </row>
    <row r="802" spans="1:8" ht="15.75" customHeight="1">
      <c r="A802" s="2451"/>
      <c r="B802" s="2345"/>
      <c r="C802" s="2345"/>
      <c r="D802" s="2345"/>
      <c r="E802" s="2345"/>
      <c r="F802" s="2345"/>
      <c r="G802" s="2345"/>
      <c r="H802" s="2345"/>
    </row>
    <row r="803" spans="1:8" ht="15.75" customHeight="1">
      <c r="A803" s="2451"/>
      <c r="B803" s="2345"/>
      <c r="C803" s="2345"/>
      <c r="D803" s="2345"/>
      <c r="E803" s="2345"/>
      <c r="F803" s="2345"/>
      <c r="G803" s="2345"/>
      <c r="H803" s="2345"/>
    </row>
    <row r="804" spans="1:8" ht="15.75" customHeight="1">
      <c r="A804" s="2451"/>
      <c r="B804" s="2345"/>
      <c r="C804" s="2345"/>
      <c r="D804" s="2345"/>
      <c r="E804" s="2345"/>
      <c r="F804" s="2345"/>
      <c r="G804" s="2345"/>
      <c r="H804" s="2345"/>
    </row>
    <row r="805" spans="1:8" ht="15.75" customHeight="1">
      <c r="A805" s="2451"/>
      <c r="B805" s="2345"/>
      <c r="C805" s="2345"/>
      <c r="D805" s="2345"/>
      <c r="E805" s="2345"/>
      <c r="F805" s="2345"/>
      <c r="G805" s="2345"/>
      <c r="H805" s="2345"/>
    </row>
    <row r="806" spans="1:8" ht="15.75" customHeight="1">
      <c r="A806" s="2451"/>
      <c r="B806" s="2345"/>
      <c r="C806" s="2345"/>
      <c r="D806" s="2345"/>
      <c r="E806" s="2345"/>
      <c r="F806" s="2345"/>
      <c r="G806" s="2345"/>
      <c r="H806" s="2345"/>
    </row>
    <row r="807" spans="1:8" ht="15.75" customHeight="1">
      <c r="A807" s="2451"/>
      <c r="B807" s="2345"/>
      <c r="C807" s="2345"/>
      <c r="D807" s="2345"/>
      <c r="E807" s="2345"/>
      <c r="F807" s="2345"/>
      <c r="G807" s="2345"/>
      <c r="H807" s="2345"/>
    </row>
    <row r="808" spans="1:8" ht="15.75" customHeight="1">
      <c r="A808" s="2451"/>
      <c r="B808" s="2345"/>
      <c r="C808" s="2345"/>
      <c r="D808" s="2345"/>
      <c r="E808" s="2345"/>
      <c r="F808" s="2345"/>
      <c r="G808" s="2345"/>
      <c r="H808" s="2345"/>
    </row>
    <row r="809" spans="1:8" ht="15.75" customHeight="1">
      <c r="A809" s="2451"/>
      <c r="B809" s="2345"/>
      <c r="C809" s="2345"/>
      <c r="D809" s="2345"/>
      <c r="E809" s="2345"/>
      <c r="F809" s="2345"/>
      <c r="G809" s="2345"/>
      <c r="H809" s="2345"/>
    </row>
    <row r="810" spans="1:8" ht="15.75" customHeight="1">
      <c r="A810" s="2451"/>
      <c r="B810" s="2345"/>
      <c r="C810" s="2345"/>
      <c r="D810" s="2345"/>
      <c r="E810" s="2345"/>
      <c r="F810" s="2345"/>
      <c r="G810" s="2345"/>
      <c r="H810" s="2345"/>
    </row>
    <row r="811" spans="1:8" ht="15.75" customHeight="1">
      <c r="A811" s="2451"/>
      <c r="B811" s="2345"/>
      <c r="C811" s="2345"/>
      <c r="D811" s="2345"/>
      <c r="E811" s="2345"/>
      <c r="F811" s="2345"/>
      <c r="G811" s="2345"/>
      <c r="H811" s="2345"/>
    </row>
    <row r="812" spans="1:8" ht="15.75" customHeight="1">
      <c r="A812" s="2451"/>
      <c r="B812" s="2345"/>
      <c r="C812" s="2345"/>
      <c r="D812" s="2345"/>
      <c r="E812" s="2345"/>
      <c r="F812" s="2345"/>
      <c r="G812" s="2345"/>
      <c r="H812" s="2345"/>
    </row>
    <row r="813" spans="1:8" ht="15.75" customHeight="1">
      <c r="A813" s="2451"/>
      <c r="B813" s="2345"/>
      <c r="C813" s="2345"/>
      <c r="D813" s="2345"/>
      <c r="E813" s="2345"/>
      <c r="F813" s="2345"/>
      <c r="G813" s="2345"/>
      <c r="H813" s="2345"/>
    </row>
    <row r="814" spans="1:8" ht="15.75" customHeight="1">
      <c r="A814" s="2451"/>
      <c r="B814" s="2345"/>
      <c r="C814" s="2345"/>
      <c r="D814" s="2345"/>
      <c r="E814" s="2345"/>
      <c r="F814" s="2345"/>
      <c r="G814" s="2345"/>
      <c r="H814" s="2345"/>
    </row>
    <row r="815" spans="1:8" ht="15.75" customHeight="1">
      <c r="A815" s="2451"/>
      <c r="B815" s="2345"/>
      <c r="C815" s="2345"/>
      <c r="D815" s="2345"/>
      <c r="E815" s="2345"/>
      <c r="F815" s="2345"/>
      <c r="G815" s="2345"/>
      <c r="H815" s="2345"/>
    </row>
    <row r="816" spans="1:8" ht="15.75" customHeight="1">
      <c r="A816" s="2451"/>
      <c r="B816" s="2345"/>
      <c r="C816" s="2345"/>
      <c r="D816" s="2345"/>
      <c r="E816" s="2345"/>
      <c r="F816" s="2345"/>
      <c r="G816" s="2345"/>
      <c r="H816" s="2345"/>
    </row>
    <row r="817" spans="1:8" ht="15.75" customHeight="1">
      <c r="A817" s="2451"/>
      <c r="B817" s="2345"/>
      <c r="C817" s="2345"/>
      <c r="D817" s="2345"/>
      <c r="E817" s="2345"/>
      <c r="F817" s="2345"/>
      <c r="G817" s="2345"/>
      <c r="H817" s="2345"/>
    </row>
    <row r="818" spans="1:8" ht="15.75" customHeight="1">
      <c r="A818" s="2451"/>
      <c r="B818" s="2345"/>
      <c r="C818" s="2345"/>
      <c r="D818" s="2345"/>
      <c r="E818" s="2345"/>
      <c r="F818" s="2345"/>
      <c r="G818" s="2345"/>
      <c r="H818" s="2345"/>
    </row>
    <row r="819" spans="1:8" ht="15.75" customHeight="1">
      <c r="A819" s="2451"/>
      <c r="B819" s="2345"/>
      <c r="C819" s="2345"/>
      <c r="D819" s="2345"/>
      <c r="E819" s="2345"/>
      <c r="F819" s="2345"/>
      <c r="G819" s="2345"/>
      <c r="H819" s="2345"/>
    </row>
    <row r="820" spans="1:8" ht="15.75" customHeight="1">
      <c r="A820" s="2451"/>
      <c r="B820" s="2345"/>
      <c r="C820" s="2345"/>
      <c r="D820" s="2345"/>
      <c r="E820" s="2345"/>
      <c r="F820" s="2345"/>
      <c r="G820" s="2345"/>
      <c r="H820" s="2345"/>
    </row>
    <row r="821" spans="1:8" ht="15.75" customHeight="1">
      <c r="A821" s="2451"/>
      <c r="B821" s="2345"/>
      <c r="C821" s="2345"/>
      <c r="D821" s="2345"/>
      <c r="E821" s="2345"/>
      <c r="F821" s="2345"/>
      <c r="G821" s="2345"/>
      <c r="H821" s="2345"/>
    </row>
    <row r="822" spans="1:8" ht="15.75" customHeight="1">
      <c r="A822" s="2451"/>
      <c r="B822" s="2345"/>
      <c r="C822" s="2345"/>
      <c r="D822" s="2345"/>
      <c r="E822" s="2345"/>
      <c r="F822" s="2345"/>
      <c r="G822" s="2345"/>
      <c r="H822" s="2345"/>
    </row>
    <row r="823" spans="1:8" ht="15.75" customHeight="1">
      <c r="A823" s="2451"/>
      <c r="B823" s="2345"/>
      <c r="C823" s="2345"/>
      <c r="D823" s="2345"/>
      <c r="E823" s="2345"/>
      <c r="F823" s="2345"/>
      <c r="G823" s="2345"/>
      <c r="H823" s="2345"/>
    </row>
    <row r="824" spans="1:8" ht="15.75" customHeight="1">
      <c r="A824" s="2451"/>
      <c r="B824" s="2345"/>
      <c r="C824" s="2345"/>
      <c r="D824" s="2345"/>
      <c r="E824" s="2345"/>
      <c r="F824" s="2345"/>
      <c r="G824" s="2345"/>
      <c r="H824" s="2345"/>
    </row>
    <row r="825" spans="1:8" ht="15.75" customHeight="1">
      <c r="A825" s="2451"/>
      <c r="B825" s="2345"/>
      <c r="C825" s="2345"/>
      <c r="D825" s="2345"/>
      <c r="E825" s="2345"/>
      <c r="F825" s="2345"/>
      <c r="G825" s="2345"/>
      <c r="H825" s="2345"/>
    </row>
    <row r="826" spans="1:8" ht="15.75" customHeight="1">
      <c r="A826" s="2451"/>
      <c r="B826" s="2345"/>
      <c r="C826" s="2345"/>
      <c r="D826" s="2345"/>
      <c r="E826" s="2345"/>
      <c r="F826" s="2345"/>
      <c r="G826" s="2345"/>
      <c r="H826" s="2345"/>
    </row>
    <row r="827" spans="1:8" ht="15.75" customHeight="1">
      <c r="A827" s="2451"/>
      <c r="B827" s="2345"/>
      <c r="C827" s="2345"/>
      <c r="D827" s="2345"/>
      <c r="E827" s="2345"/>
      <c r="F827" s="2345"/>
      <c r="G827" s="2345"/>
      <c r="H827" s="2345"/>
    </row>
    <row r="828" spans="1:8" ht="15.75" customHeight="1">
      <c r="A828" s="2451"/>
      <c r="B828" s="2345"/>
      <c r="C828" s="2345"/>
      <c r="D828" s="2345"/>
      <c r="E828" s="2345"/>
      <c r="F828" s="2345"/>
      <c r="G828" s="2345"/>
      <c r="H828" s="2345"/>
    </row>
    <row r="829" spans="1:8" ht="15.75" customHeight="1">
      <c r="A829" s="2451"/>
      <c r="B829" s="2345"/>
      <c r="C829" s="2345"/>
      <c r="D829" s="2345"/>
      <c r="E829" s="2345"/>
      <c r="F829" s="2345"/>
      <c r="G829" s="2345"/>
      <c r="H829" s="2345"/>
    </row>
    <row r="830" spans="1:8" ht="15.75" customHeight="1">
      <c r="A830" s="2451"/>
      <c r="B830" s="2345"/>
      <c r="C830" s="2345"/>
      <c r="D830" s="2345"/>
      <c r="E830" s="2345"/>
      <c r="F830" s="2345"/>
      <c r="G830" s="2345"/>
      <c r="H830" s="2345"/>
    </row>
    <row r="831" spans="1:8" ht="15.75" customHeight="1">
      <c r="A831" s="2451"/>
      <c r="B831" s="2345"/>
      <c r="C831" s="2345"/>
      <c r="D831" s="2345"/>
      <c r="E831" s="2345"/>
      <c r="F831" s="2345"/>
      <c r="G831" s="2345"/>
      <c r="H831" s="2345"/>
    </row>
    <row r="832" spans="1:8" ht="15.75" customHeight="1">
      <c r="A832" s="2451"/>
      <c r="B832" s="2345"/>
      <c r="C832" s="2345"/>
      <c r="D832" s="2345"/>
      <c r="E832" s="2345"/>
      <c r="F832" s="2345"/>
      <c r="G832" s="2345"/>
      <c r="H832" s="2345"/>
    </row>
    <row r="833" spans="1:8" ht="15.75" customHeight="1">
      <c r="A833" s="2451"/>
      <c r="B833" s="2345"/>
      <c r="C833" s="2345"/>
      <c r="D833" s="2345"/>
      <c r="E833" s="2345"/>
      <c r="F833" s="2345"/>
      <c r="G833" s="2345"/>
      <c r="H833" s="2345"/>
    </row>
    <row r="834" spans="1:8" ht="15.75" customHeight="1">
      <c r="A834" s="2451"/>
      <c r="B834" s="2345"/>
      <c r="C834" s="2345"/>
      <c r="D834" s="2345"/>
      <c r="E834" s="2345"/>
      <c r="F834" s="2345"/>
      <c r="G834" s="2345"/>
      <c r="H834" s="2345"/>
    </row>
    <row r="835" spans="1:8" ht="15.75" customHeight="1">
      <c r="A835" s="2451"/>
      <c r="B835" s="2345"/>
      <c r="C835" s="2345"/>
      <c r="D835" s="2345"/>
      <c r="E835" s="2345"/>
      <c r="F835" s="2345"/>
      <c r="G835" s="2345"/>
      <c r="H835" s="2345"/>
    </row>
    <row r="836" spans="1:8" ht="15.75" customHeight="1">
      <c r="A836" s="2451"/>
      <c r="B836" s="2345"/>
      <c r="C836" s="2345"/>
      <c r="D836" s="2345"/>
      <c r="E836" s="2345"/>
      <c r="F836" s="2345"/>
      <c r="G836" s="2345"/>
      <c r="H836" s="2345"/>
    </row>
    <row r="837" spans="1:8" ht="15.75" customHeight="1">
      <c r="A837" s="2451"/>
      <c r="B837" s="2345"/>
      <c r="C837" s="2345"/>
      <c r="D837" s="2345"/>
      <c r="E837" s="2345"/>
      <c r="F837" s="2345"/>
      <c r="G837" s="2345"/>
      <c r="H837" s="2345"/>
    </row>
    <row r="838" spans="1:8" ht="15.75" customHeight="1">
      <c r="A838" s="2451"/>
      <c r="B838" s="2345"/>
      <c r="C838" s="2345"/>
      <c r="D838" s="2345"/>
      <c r="E838" s="2345"/>
      <c r="F838" s="2345"/>
      <c r="G838" s="2345"/>
      <c r="H838" s="2345"/>
    </row>
    <row r="839" spans="1:8" ht="15.75" customHeight="1">
      <c r="A839" s="2451"/>
      <c r="B839" s="2345"/>
      <c r="C839" s="2345"/>
      <c r="D839" s="2345"/>
      <c r="E839" s="2345"/>
      <c r="F839" s="2345"/>
      <c r="G839" s="2345"/>
      <c r="H839" s="2345"/>
    </row>
    <row r="840" spans="1:8" ht="15.75" customHeight="1">
      <c r="A840" s="2451"/>
      <c r="B840" s="2345"/>
      <c r="C840" s="2345"/>
      <c r="D840" s="2345"/>
      <c r="E840" s="2345"/>
      <c r="F840" s="2345"/>
      <c r="G840" s="2345"/>
      <c r="H840" s="2345"/>
    </row>
    <row r="841" spans="1:8" ht="15.75" customHeight="1">
      <c r="A841" s="2451"/>
      <c r="B841" s="2345"/>
      <c r="C841" s="2345"/>
      <c r="D841" s="2345"/>
      <c r="E841" s="2345"/>
      <c r="F841" s="2345"/>
      <c r="G841" s="2345"/>
      <c r="H841" s="2345"/>
    </row>
    <row r="842" spans="1:8" ht="15.75" customHeight="1">
      <c r="A842" s="2451"/>
      <c r="B842" s="2345"/>
      <c r="C842" s="2345"/>
      <c r="D842" s="2345"/>
      <c r="E842" s="2345"/>
      <c r="F842" s="2345"/>
      <c r="G842" s="2345"/>
      <c r="H842" s="2345"/>
    </row>
    <row r="843" spans="1:8" ht="15.75" customHeight="1">
      <c r="A843" s="2451"/>
      <c r="B843" s="2345"/>
      <c r="C843" s="2345"/>
      <c r="D843" s="2345"/>
      <c r="E843" s="2345"/>
      <c r="F843" s="2345"/>
      <c r="G843" s="2345"/>
      <c r="H843" s="2345"/>
    </row>
    <row r="844" spans="1:8" ht="15.75" customHeight="1">
      <c r="A844" s="2451"/>
      <c r="B844" s="2345"/>
      <c r="C844" s="2345"/>
      <c r="D844" s="2345"/>
      <c r="E844" s="2345"/>
      <c r="F844" s="2345"/>
      <c r="G844" s="2345"/>
      <c r="H844" s="2345"/>
    </row>
    <row r="845" spans="1:8" ht="15.75" customHeight="1">
      <c r="A845" s="2451"/>
      <c r="B845" s="2345"/>
      <c r="C845" s="2345"/>
      <c r="D845" s="2345"/>
      <c r="E845" s="2345"/>
      <c r="F845" s="2345"/>
      <c r="G845" s="2345"/>
      <c r="H845" s="2345"/>
    </row>
    <row r="846" spans="1:8" ht="15.75" customHeight="1">
      <c r="A846" s="2451"/>
      <c r="B846" s="2345"/>
      <c r="C846" s="2345"/>
      <c r="D846" s="2345"/>
      <c r="E846" s="2345"/>
      <c r="F846" s="2345"/>
      <c r="G846" s="2345"/>
      <c r="H846" s="2345"/>
    </row>
    <row r="847" spans="1:8" ht="15.75" customHeight="1">
      <c r="A847" s="2451"/>
      <c r="B847" s="2345"/>
      <c r="C847" s="2345"/>
      <c r="D847" s="2345"/>
      <c r="E847" s="2345"/>
      <c r="F847" s="2345"/>
      <c r="G847" s="2345"/>
      <c r="H847" s="2345"/>
    </row>
    <row r="848" spans="1:8" ht="15.75" customHeight="1">
      <c r="A848" s="2451"/>
      <c r="B848" s="2345"/>
      <c r="C848" s="2345"/>
      <c r="D848" s="2345"/>
      <c r="E848" s="2345"/>
      <c r="F848" s="2345"/>
      <c r="G848" s="2345"/>
      <c r="H848" s="2345"/>
    </row>
    <row r="849" spans="1:8" ht="15.75" customHeight="1">
      <c r="A849" s="2451"/>
      <c r="B849" s="2345"/>
      <c r="C849" s="2345"/>
      <c r="D849" s="2345"/>
      <c r="E849" s="2345"/>
      <c r="F849" s="2345"/>
      <c r="G849" s="2345"/>
      <c r="H849" s="2345"/>
    </row>
    <row r="850" spans="1:8" ht="15.75" customHeight="1">
      <c r="A850" s="2451"/>
      <c r="B850" s="2345"/>
      <c r="C850" s="2345"/>
      <c r="D850" s="2345"/>
      <c r="E850" s="2345"/>
      <c r="F850" s="2345"/>
      <c r="G850" s="2345"/>
      <c r="H850" s="2345"/>
    </row>
    <row r="851" spans="1:8" ht="15.75" customHeight="1">
      <c r="A851" s="2451"/>
      <c r="B851" s="2345"/>
      <c r="C851" s="2345"/>
      <c r="D851" s="2345"/>
      <c r="E851" s="2345"/>
      <c r="F851" s="2345"/>
      <c r="G851" s="2345"/>
      <c r="H851" s="2345"/>
    </row>
    <row r="852" spans="1:8" ht="15.75" customHeight="1">
      <c r="A852" s="2451"/>
      <c r="B852" s="2345"/>
      <c r="C852" s="2345"/>
      <c r="D852" s="2345"/>
      <c r="E852" s="2345"/>
      <c r="F852" s="2345"/>
      <c r="G852" s="2345"/>
      <c r="H852" s="2345"/>
    </row>
    <row r="853" spans="1:8" ht="15.75" customHeight="1">
      <c r="A853" s="2451"/>
      <c r="B853" s="2345"/>
      <c r="C853" s="2345"/>
      <c r="D853" s="2345"/>
      <c r="E853" s="2345"/>
      <c r="F853" s="2345"/>
      <c r="G853" s="2345"/>
      <c r="H853" s="2345"/>
    </row>
    <row r="854" spans="1:8" ht="15.75" customHeight="1">
      <c r="A854" s="2451"/>
      <c r="B854" s="2345"/>
      <c r="C854" s="2345"/>
      <c r="D854" s="2345"/>
      <c r="E854" s="2345"/>
      <c r="F854" s="2345"/>
      <c r="G854" s="2345"/>
      <c r="H854" s="2345"/>
    </row>
    <row r="855" spans="1:8" ht="15.75" customHeight="1">
      <c r="A855" s="2451"/>
      <c r="B855" s="2345"/>
      <c r="C855" s="2345"/>
      <c r="D855" s="2345"/>
      <c r="E855" s="2345"/>
      <c r="F855" s="2345"/>
      <c r="G855" s="2345"/>
      <c r="H855" s="2345"/>
    </row>
    <row r="856" spans="1:8" ht="15.75" customHeight="1">
      <c r="A856" s="2451"/>
      <c r="B856" s="2345"/>
      <c r="C856" s="2345"/>
      <c r="D856" s="2345"/>
      <c r="E856" s="2345"/>
      <c r="F856" s="2345"/>
      <c r="G856" s="2345"/>
      <c r="H856" s="2345"/>
    </row>
    <row r="857" spans="1:8" ht="15.75" customHeight="1">
      <c r="A857" s="2451"/>
      <c r="B857" s="2345"/>
      <c r="C857" s="2345"/>
      <c r="D857" s="2345"/>
      <c r="E857" s="2345"/>
      <c r="F857" s="2345"/>
      <c r="G857" s="2345"/>
      <c r="H857" s="2345"/>
    </row>
    <row r="858" spans="1:8" ht="15.75" customHeight="1">
      <c r="A858" s="2451"/>
      <c r="B858" s="2345"/>
      <c r="C858" s="2345"/>
      <c r="D858" s="2345"/>
      <c r="E858" s="2345"/>
      <c r="F858" s="2345"/>
      <c r="G858" s="2345"/>
      <c r="H858" s="2345"/>
    </row>
    <row r="859" spans="1:8" ht="15.75" customHeight="1">
      <c r="A859" s="2451"/>
      <c r="B859" s="2345"/>
      <c r="C859" s="2345"/>
      <c r="D859" s="2345"/>
      <c r="E859" s="2345"/>
      <c r="F859" s="2345"/>
      <c r="G859" s="2345"/>
      <c r="H859" s="2345"/>
    </row>
    <row r="860" spans="1:8" ht="15.75" customHeight="1">
      <c r="A860" s="2451"/>
      <c r="B860" s="2345"/>
      <c r="C860" s="2345"/>
      <c r="D860" s="2345"/>
      <c r="E860" s="2345"/>
      <c r="F860" s="2345"/>
      <c r="G860" s="2345"/>
      <c r="H860" s="2345"/>
    </row>
    <row r="861" spans="1:8" ht="15.75" customHeight="1">
      <c r="A861" s="2451"/>
      <c r="B861" s="2345"/>
      <c r="C861" s="2345"/>
      <c r="D861" s="2345"/>
      <c r="E861" s="2345"/>
      <c r="F861" s="2345"/>
      <c r="G861" s="2345"/>
      <c r="H861" s="2345"/>
    </row>
    <row r="862" spans="1:8" ht="15.75" customHeight="1">
      <c r="A862" s="2451"/>
      <c r="B862" s="2345"/>
      <c r="C862" s="2345"/>
      <c r="D862" s="2345"/>
      <c r="E862" s="2345"/>
      <c r="F862" s="2345"/>
      <c r="G862" s="2345"/>
      <c r="H862" s="2345"/>
    </row>
    <row r="863" spans="1:8" ht="15.75" customHeight="1">
      <c r="A863" s="2451"/>
      <c r="B863" s="2345"/>
      <c r="C863" s="2345"/>
      <c r="D863" s="2345"/>
      <c r="E863" s="2345"/>
      <c r="F863" s="2345"/>
      <c r="G863" s="2345"/>
      <c r="H863" s="2345"/>
    </row>
    <row r="864" spans="1:8" ht="15.75" customHeight="1">
      <c r="A864" s="2451"/>
      <c r="B864" s="2345"/>
      <c r="C864" s="2345"/>
      <c r="D864" s="2345"/>
      <c r="E864" s="2345"/>
      <c r="F864" s="2345"/>
      <c r="G864" s="2345"/>
      <c r="H864" s="2345"/>
    </row>
    <row r="865" spans="1:8" ht="15.75" customHeight="1">
      <c r="A865" s="2451"/>
      <c r="B865" s="2345"/>
      <c r="C865" s="2345"/>
      <c r="D865" s="2345"/>
      <c r="E865" s="2345"/>
      <c r="F865" s="2345"/>
      <c r="G865" s="2345"/>
      <c r="H865" s="2345"/>
    </row>
    <row r="866" spans="1:8" ht="15.75" customHeight="1">
      <c r="A866" s="2451"/>
      <c r="B866" s="2345"/>
      <c r="C866" s="2345"/>
      <c r="D866" s="2345"/>
      <c r="E866" s="2345"/>
      <c r="F866" s="2345"/>
      <c r="G866" s="2345"/>
      <c r="H866" s="2345"/>
    </row>
    <row r="867" spans="1:8" ht="15.75" customHeight="1">
      <c r="A867" s="2451"/>
      <c r="B867" s="2345"/>
      <c r="C867" s="2345"/>
      <c r="D867" s="2345"/>
      <c r="E867" s="2345"/>
      <c r="F867" s="2345"/>
      <c r="G867" s="2345"/>
      <c r="H867" s="2345"/>
    </row>
    <row r="868" spans="1:8" ht="15.75" customHeight="1">
      <c r="A868" s="2451"/>
      <c r="B868" s="2345"/>
      <c r="C868" s="2345"/>
      <c r="D868" s="2345"/>
      <c r="E868" s="2345"/>
      <c r="F868" s="2345"/>
      <c r="G868" s="2345"/>
      <c r="H868" s="2345"/>
    </row>
    <row r="869" spans="1:8" ht="15.75" customHeight="1">
      <c r="A869" s="2451"/>
      <c r="B869" s="2345"/>
      <c r="C869" s="2345"/>
      <c r="D869" s="2345"/>
      <c r="E869" s="2345"/>
      <c r="F869" s="2345"/>
      <c r="G869" s="2345"/>
      <c r="H869" s="2345"/>
    </row>
    <row r="870" spans="1:8" ht="15.75" customHeight="1">
      <c r="A870" s="2451"/>
      <c r="B870" s="2345"/>
      <c r="C870" s="2345"/>
      <c r="D870" s="2345"/>
      <c r="E870" s="2345"/>
      <c r="F870" s="2345"/>
      <c r="G870" s="2345"/>
      <c r="H870" s="2345"/>
    </row>
    <row r="871" spans="1:8" ht="15.75" customHeight="1">
      <c r="A871" s="2451"/>
      <c r="B871" s="2345"/>
      <c r="C871" s="2345"/>
      <c r="D871" s="2345"/>
      <c r="E871" s="2345"/>
      <c r="F871" s="2345"/>
      <c r="G871" s="2345"/>
      <c r="H871" s="2345"/>
    </row>
    <row r="872" spans="1:8" ht="15.75" customHeight="1">
      <c r="A872" s="2451"/>
      <c r="B872" s="2345"/>
      <c r="C872" s="2345"/>
      <c r="D872" s="2345"/>
      <c r="E872" s="2345"/>
      <c r="F872" s="2345"/>
      <c r="G872" s="2345"/>
      <c r="H872" s="2345"/>
    </row>
    <row r="873" spans="1:8" ht="15.75" customHeight="1">
      <c r="A873" s="2451"/>
      <c r="B873" s="2345"/>
      <c r="C873" s="2345"/>
      <c r="D873" s="2345"/>
      <c r="E873" s="2345"/>
      <c r="F873" s="2345"/>
      <c r="G873" s="2345"/>
      <c r="H873" s="2345"/>
    </row>
    <row r="874" spans="1:8" ht="15.75" customHeight="1">
      <c r="A874" s="2451"/>
      <c r="B874" s="2345"/>
      <c r="C874" s="2345"/>
      <c r="D874" s="2345"/>
      <c r="E874" s="2345"/>
      <c r="F874" s="2345"/>
      <c r="G874" s="2345"/>
      <c r="H874" s="2345"/>
    </row>
    <row r="875" spans="1:8" ht="15.75" customHeight="1">
      <c r="A875" s="2451"/>
      <c r="B875" s="2345"/>
      <c r="C875" s="2345"/>
      <c r="D875" s="2345"/>
      <c r="E875" s="2345"/>
      <c r="F875" s="2345"/>
      <c r="G875" s="2345"/>
      <c r="H875" s="2345"/>
    </row>
    <row r="876" spans="1:8" ht="15.75" customHeight="1">
      <c r="A876" s="2451"/>
      <c r="B876" s="2345"/>
      <c r="C876" s="2345"/>
      <c r="D876" s="2345"/>
      <c r="E876" s="2345"/>
      <c r="F876" s="2345"/>
      <c r="G876" s="2345"/>
      <c r="H876" s="2345"/>
    </row>
    <row r="877" spans="1:8" ht="15.75" customHeight="1">
      <c r="A877" s="2451"/>
      <c r="B877" s="2345"/>
      <c r="C877" s="2345"/>
      <c r="D877" s="2345"/>
      <c r="E877" s="2345"/>
      <c r="F877" s="2345"/>
      <c r="G877" s="2345"/>
      <c r="H877" s="2345"/>
    </row>
    <row r="878" spans="1:8" ht="15.75" customHeight="1">
      <c r="A878" s="2451"/>
      <c r="B878" s="2345"/>
      <c r="C878" s="2345"/>
      <c r="D878" s="2345"/>
      <c r="E878" s="2345"/>
      <c r="F878" s="2345"/>
      <c r="G878" s="2345"/>
      <c r="H878" s="2345"/>
    </row>
    <row r="879" spans="1:8" ht="15.75" customHeight="1">
      <c r="A879" s="2451"/>
      <c r="B879" s="2345"/>
      <c r="C879" s="2345"/>
      <c r="D879" s="2345"/>
      <c r="E879" s="2345"/>
      <c r="F879" s="2345"/>
      <c r="G879" s="2345"/>
      <c r="H879" s="2345"/>
    </row>
    <row r="880" spans="1:8" ht="15.75" customHeight="1">
      <c r="A880" s="2451"/>
      <c r="B880" s="2345"/>
      <c r="C880" s="2345"/>
      <c r="D880" s="2345"/>
      <c r="E880" s="2345"/>
      <c r="F880" s="2345"/>
      <c r="G880" s="2345"/>
      <c r="H880" s="2345"/>
    </row>
    <row r="881" spans="1:8" ht="15.75" customHeight="1">
      <c r="A881" s="2451"/>
      <c r="B881" s="2345"/>
      <c r="C881" s="2345"/>
      <c r="D881" s="2345"/>
      <c r="E881" s="2345"/>
      <c r="F881" s="2345"/>
      <c r="G881" s="2345"/>
      <c r="H881" s="2345"/>
    </row>
    <row r="882" spans="1:8" ht="15.75" customHeight="1">
      <c r="A882" s="2451"/>
      <c r="B882" s="2345"/>
      <c r="C882" s="2345"/>
      <c r="D882" s="2345"/>
      <c r="E882" s="2345"/>
      <c r="F882" s="2345"/>
      <c r="G882" s="2345"/>
      <c r="H882" s="2345"/>
    </row>
    <row r="883" spans="1:8" ht="15.75" customHeight="1">
      <c r="A883" s="2451"/>
      <c r="B883" s="2345"/>
      <c r="C883" s="2345"/>
      <c r="D883" s="2345"/>
      <c r="E883" s="2345"/>
      <c r="F883" s="2345"/>
      <c r="G883" s="2345"/>
      <c r="H883" s="2345"/>
    </row>
    <row r="884" spans="1:8" ht="15.75" customHeight="1">
      <c r="A884" s="2451"/>
      <c r="B884" s="2345"/>
      <c r="C884" s="2345"/>
      <c r="D884" s="2345"/>
      <c r="E884" s="2345"/>
      <c r="F884" s="2345"/>
      <c r="G884" s="2345"/>
      <c r="H884" s="2345"/>
    </row>
    <row r="885" spans="1:8" ht="15.75" customHeight="1">
      <c r="A885" s="2451"/>
      <c r="B885" s="2345"/>
      <c r="C885" s="2345"/>
      <c r="D885" s="2345"/>
      <c r="E885" s="2345"/>
      <c r="F885" s="2345"/>
      <c r="G885" s="2345"/>
      <c r="H885" s="2345"/>
    </row>
    <row r="886" spans="1:8" ht="15.75" customHeight="1">
      <c r="A886" s="2451"/>
      <c r="B886" s="2345"/>
      <c r="C886" s="2345"/>
      <c r="D886" s="2345"/>
      <c r="E886" s="2345"/>
      <c r="F886" s="2345"/>
      <c r="G886" s="2345"/>
      <c r="H886" s="2345"/>
    </row>
    <row r="887" spans="1:8" ht="15.75" customHeight="1">
      <c r="A887" s="2451"/>
      <c r="B887" s="2345"/>
      <c r="C887" s="2345"/>
      <c r="D887" s="2345"/>
      <c r="E887" s="2345"/>
      <c r="F887" s="2345"/>
      <c r="G887" s="2345"/>
      <c r="H887" s="2345"/>
    </row>
    <row r="888" spans="1:8" ht="15.75" customHeight="1">
      <c r="A888" s="2451"/>
      <c r="B888" s="2345"/>
      <c r="C888" s="2345"/>
      <c r="D888" s="2345"/>
      <c r="E888" s="2345"/>
      <c r="F888" s="2345"/>
      <c r="G888" s="2345"/>
      <c r="H888" s="2345"/>
    </row>
    <row r="889" spans="1:8" ht="15.75" customHeight="1">
      <c r="A889" s="2451"/>
      <c r="B889" s="2345"/>
      <c r="C889" s="2345"/>
      <c r="D889" s="2345"/>
      <c r="E889" s="2345"/>
      <c r="F889" s="2345"/>
      <c r="G889" s="2345"/>
      <c r="H889" s="2345"/>
    </row>
    <row r="890" spans="1:8" ht="15.75" customHeight="1">
      <c r="A890" s="2451"/>
      <c r="B890" s="2345"/>
      <c r="C890" s="2345"/>
      <c r="D890" s="2345"/>
      <c r="E890" s="2345"/>
      <c r="F890" s="2345"/>
      <c r="G890" s="2345"/>
      <c r="H890" s="2345"/>
    </row>
    <row r="891" spans="1:8" ht="15.75" customHeight="1">
      <c r="A891" s="2451"/>
      <c r="B891" s="2345"/>
      <c r="C891" s="2345"/>
      <c r="D891" s="2345"/>
      <c r="E891" s="2345"/>
      <c r="F891" s="2345"/>
      <c r="G891" s="2345"/>
      <c r="H891" s="2345"/>
    </row>
    <row r="892" spans="1:8" ht="15.75" customHeight="1">
      <c r="A892" s="2451"/>
      <c r="B892" s="2345"/>
      <c r="C892" s="2345"/>
      <c r="D892" s="2345"/>
      <c r="E892" s="2345"/>
      <c r="F892" s="2345"/>
      <c r="G892" s="2345"/>
      <c r="H892" s="2345"/>
    </row>
    <row r="893" spans="1:8" ht="15.75" customHeight="1">
      <c r="A893" s="2451"/>
      <c r="B893" s="2345"/>
      <c r="C893" s="2345"/>
      <c r="D893" s="2345"/>
      <c r="E893" s="2345"/>
      <c r="F893" s="2345"/>
      <c r="G893" s="2345"/>
      <c r="H893" s="2345"/>
    </row>
    <row r="894" spans="1:8" ht="15.75" customHeight="1">
      <c r="A894" s="2451"/>
      <c r="B894" s="2345"/>
      <c r="C894" s="2345"/>
      <c r="D894" s="2345"/>
      <c r="E894" s="2345"/>
      <c r="F894" s="2345"/>
      <c r="G894" s="2345"/>
      <c r="H894" s="2345"/>
    </row>
    <row r="895" spans="1:8" ht="15.75" customHeight="1">
      <c r="A895" s="2451"/>
      <c r="B895" s="2345"/>
      <c r="C895" s="2345"/>
      <c r="D895" s="2345"/>
      <c r="E895" s="2345"/>
      <c r="F895" s="2345"/>
      <c r="G895" s="2345"/>
      <c r="H895" s="2345"/>
    </row>
    <row r="896" spans="1:8" ht="15.75" customHeight="1">
      <c r="A896" s="2451"/>
      <c r="B896" s="2345"/>
      <c r="C896" s="2345"/>
      <c r="D896" s="2345"/>
      <c r="E896" s="2345"/>
      <c r="F896" s="2345"/>
      <c r="G896" s="2345"/>
      <c r="H896" s="2345"/>
    </row>
    <row r="897" spans="1:8" ht="15.75" customHeight="1">
      <c r="A897" s="2451"/>
      <c r="B897" s="2345"/>
      <c r="C897" s="2345"/>
      <c r="D897" s="2345"/>
      <c r="E897" s="2345"/>
      <c r="F897" s="2345"/>
      <c r="G897" s="2345"/>
      <c r="H897" s="2345"/>
    </row>
    <row r="898" spans="1:8" ht="15.75" customHeight="1">
      <c r="A898" s="2451"/>
      <c r="B898" s="2345"/>
      <c r="C898" s="2345"/>
      <c r="D898" s="2345"/>
      <c r="E898" s="2345"/>
      <c r="F898" s="2345"/>
      <c r="G898" s="2345"/>
      <c r="H898" s="2345"/>
    </row>
    <row r="899" spans="1:8" ht="15.75" customHeight="1">
      <c r="A899" s="2451"/>
      <c r="B899" s="2345"/>
      <c r="C899" s="2345"/>
      <c r="D899" s="2345"/>
      <c r="E899" s="2345"/>
      <c r="F899" s="2345"/>
      <c r="G899" s="2345"/>
      <c r="H899" s="2345"/>
    </row>
    <row r="900" spans="1:8" ht="15.75" customHeight="1">
      <c r="A900" s="2451"/>
      <c r="B900" s="2345"/>
      <c r="C900" s="2345"/>
      <c r="D900" s="2345"/>
      <c r="E900" s="2345"/>
      <c r="F900" s="2345"/>
      <c r="G900" s="2345"/>
      <c r="H900" s="2345"/>
    </row>
    <row r="901" spans="1:8" ht="15.75" customHeight="1">
      <c r="A901" s="2451"/>
      <c r="B901" s="2345"/>
      <c r="C901" s="2345"/>
      <c r="D901" s="2345"/>
      <c r="E901" s="2345"/>
      <c r="F901" s="2345"/>
      <c r="G901" s="2345"/>
      <c r="H901" s="2345"/>
    </row>
    <row r="902" spans="1:8" ht="15.75" customHeight="1">
      <c r="A902" s="2451"/>
      <c r="B902" s="2345"/>
      <c r="C902" s="2345"/>
      <c r="D902" s="2345"/>
      <c r="E902" s="2345"/>
      <c r="F902" s="2345"/>
      <c r="G902" s="2345"/>
      <c r="H902" s="2345"/>
    </row>
    <row r="903" spans="1:8" ht="15.75" customHeight="1">
      <c r="A903" s="2451"/>
      <c r="B903" s="2345"/>
      <c r="C903" s="2345"/>
      <c r="D903" s="2345"/>
      <c r="E903" s="2345"/>
      <c r="F903" s="2345"/>
      <c r="G903" s="2345"/>
      <c r="H903" s="2345"/>
    </row>
    <row r="904" spans="1:8" ht="15.75" customHeight="1">
      <c r="A904" s="2451"/>
      <c r="B904" s="2345"/>
      <c r="C904" s="2345"/>
      <c r="D904" s="2345"/>
      <c r="E904" s="2345"/>
      <c r="F904" s="2345"/>
      <c r="G904" s="2345"/>
      <c r="H904" s="2345"/>
    </row>
    <row r="905" spans="1:8" ht="15.75" customHeight="1">
      <c r="A905" s="2451"/>
      <c r="B905" s="2345"/>
      <c r="C905" s="2345"/>
      <c r="D905" s="2345"/>
      <c r="E905" s="2345"/>
      <c r="F905" s="2345"/>
      <c r="G905" s="2345"/>
      <c r="H905" s="2345"/>
    </row>
    <row r="906" spans="1:8" ht="15.75" customHeight="1">
      <c r="A906" s="2451"/>
      <c r="B906" s="2345"/>
      <c r="C906" s="2345"/>
      <c r="D906" s="2345"/>
      <c r="E906" s="2345"/>
      <c r="F906" s="2345"/>
      <c r="G906" s="2345"/>
      <c r="H906" s="2345"/>
    </row>
    <row r="907" spans="1:8" ht="15.75" customHeight="1">
      <c r="A907" s="2451"/>
      <c r="B907" s="2345"/>
      <c r="C907" s="2345"/>
      <c r="D907" s="2345"/>
      <c r="E907" s="2345"/>
      <c r="F907" s="2345"/>
      <c r="G907" s="2345"/>
      <c r="H907" s="2345"/>
    </row>
    <row r="908" spans="1:8" ht="15.75" customHeight="1">
      <c r="A908" s="2451"/>
      <c r="B908" s="2345"/>
      <c r="C908" s="2345"/>
      <c r="D908" s="2345"/>
      <c r="E908" s="2345"/>
      <c r="F908" s="2345"/>
      <c r="G908" s="2345"/>
      <c r="H908" s="2345"/>
    </row>
    <row r="909" spans="1:8" ht="15.75" customHeight="1">
      <c r="A909" s="2451"/>
      <c r="B909" s="2345"/>
      <c r="C909" s="2345"/>
      <c r="D909" s="2345"/>
      <c r="E909" s="2345"/>
      <c r="F909" s="2345"/>
      <c r="G909" s="2345"/>
      <c r="H909" s="2345"/>
    </row>
    <row r="910" spans="1:8" ht="15.75" customHeight="1">
      <c r="A910" s="2451"/>
      <c r="B910" s="2345"/>
      <c r="C910" s="2345"/>
      <c r="D910" s="2345"/>
      <c r="E910" s="2345"/>
      <c r="F910" s="2345"/>
      <c r="G910" s="2345"/>
      <c r="H910" s="2345"/>
    </row>
    <row r="911" spans="1:8" ht="15.75" customHeight="1">
      <c r="A911" s="2451"/>
      <c r="B911" s="2345"/>
      <c r="C911" s="2345"/>
      <c r="D911" s="2345"/>
      <c r="E911" s="2345"/>
      <c r="F911" s="2345"/>
      <c r="G911" s="2345"/>
      <c r="H911" s="2345"/>
    </row>
    <row r="912" spans="1:8" ht="15.75" customHeight="1">
      <c r="A912" s="2451"/>
      <c r="B912" s="2345"/>
      <c r="C912" s="2345"/>
      <c r="D912" s="2345"/>
      <c r="E912" s="2345"/>
      <c r="F912" s="2345"/>
      <c r="G912" s="2345"/>
      <c r="H912" s="2345"/>
    </row>
    <row r="913" spans="1:8" ht="15.75" customHeight="1">
      <c r="A913" s="2451"/>
      <c r="B913" s="2345"/>
      <c r="C913" s="2345"/>
      <c r="D913" s="2345"/>
      <c r="E913" s="2345"/>
      <c r="F913" s="2345"/>
      <c r="G913" s="2345"/>
      <c r="H913" s="2345"/>
    </row>
    <row r="914" spans="1:8" ht="15.75" customHeight="1">
      <c r="A914" s="2451"/>
      <c r="B914" s="2345"/>
      <c r="C914" s="2345"/>
      <c r="D914" s="2345"/>
      <c r="E914" s="2345"/>
      <c r="F914" s="2345"/>
      <c r="G914" s="2345"/>
      <c r="H914" s="2345"/>
    </row>
    <row r="915" spans="1:8" ht="15.75" customHeight="1">
      <c r="A915" s="2451"/>
      <c r="B915" s="2345"/>
      <c r="C915" s="2345"/>
      <c r="D915" s="2345"/>
      <c r="E915" s="2345"/>
      <c r="F915" s="2345"/>
      <c r="G915" s="2345"/>
      <c r="H915" s="2345"/>
    </row>
    <row r="916" spans="1:8" ht="15.75" customHeight="1">
      <c r="A916" s="2451"/>
      <c r="B916" s="2345"/>
      <c r="C916" s="2345"/>
      <c r="D916" s="2345"/>
      <c r="E916" s="2345"/>
      <c r="F916" s="2345"/>
      <c r="G916" s="2345"/>
      <c r="H916" s="2345"/>
    </row>
    <row r="917" spans="1:8" ht="15.75" customHeight="1">
      <c r="A917" s="2451"/>
      <c r="B917" s="2345"/>
      <c r="C917" s="2345"/>
      <c r="D917" s="2345"/>
      <c r="E917" s="2345"/>
      <c r="F917" s="2345"/>
      <c r="G917" s="2345"/>
      <c r="H917" s="2345"/>
    </row>
    <row r="918" spans="1:8" ht="15.75" customHeight="1">
      <c r="A918" s="2451"/>
      <c r="B918" s="2345"/>
      <c r="C918" s="2345"/>
      <c r="D918" s="2345"/>
      <c r="E918" s="2345"/>
      <c r="F918" s="2345"/>
      <c r="G918" s="2345"/>
      <c r="H918" s="2345"/>
    </row>
    <row r="919" spans="1:8" ht="15.75" customHeight="1">
      <c r="A919" s="2451"/>
      <c r="B919" s="2345"/>
      <c r="C919" s="2345"/>
      <c r="D919" s="2345"/>
      <c r="E919" s="2345"/>
      <c r="F919" s="2345"/>
      <c r="G919" s="2345"/>
      <c r="H919" s="2345"/>
    </row>
    <row r="920" spans="1:8" ht="15.75" customHeight="1">
      <c r="A920" s="2451"/>
      <c r="B920" s="2345"/>
      <c r="C920" s="2345"/>
      <c r="D920" s="2345"/>
      <c r="E920" s="2345"/>
      <c r="F920" s="2345"/>
      <c r="G920" s="2345"/>
      <c r="H920" s="2345"/>
    </row>
    <row r="921" spans="1:8" ht="15.75" customHeight="1">
      <c r="A921" s="2451"/>
      <c r="B921" s="2345"/>
      <c r="C921" s="2345"/>
      <c r="D921" s="2345"/>
      <c r="E921" s="2345"/>
      <c r="F921" s="2345"/>
      <c r="G921" s="2345"/>
      <c r="H921" s="2345"/>
    </row>
    <row r="922" spans="1:8" ht="15.75" customHeight="1">
      <c r="A922" s="2451"/>
      <c r="B922" s="2345"/>
      <c r="C922" s="2345"/>
      <c r="D922" s="2345"/>
      <c r="E922" s="2345"/>
      <c r="F922" s="2345"/>
      <c r="G922" s="2345"/>
      <c r="H922" s="2345"/>
    </row>
    <row r="923" spans="1:8" ht="15.75" customHeight="1">
      <c r="A923" s="2451"/>
      <c r="B923" s="2345"/>
      <c r="C923" s="2345"/>
      <c r="D923" s="2345"/>
      <c r="E923" s="2345"/>
      <c r="F923" s="2345"/>
      <c r="G923" s="2345"/>
      <c r="H923" s="2345"/>
    </row>
    <row r="924" spans="1:8" ht="15.75" customHeight="1">
      <c r="A924" s="2451"/>
      <c r="B924" s="2345"/>
      <c r="C924" s="2345"/>
      <c r="D924" s="2345"/>
      <c r="E924" s="2345"/>
      <c r="F924" s="2345"/>
      <c r="G924" s="2345"/>
      <c r="H924" s="2345"/>
    </row>
    <row r="925" spans="1:8" ht="15.75" customHeight="1">
      <c r="A925" s="2451"/>
      <c r="B925" s="2345"/>
      <c r="C925" s="2345"/>
      <c r="D925" s="2345"/>
      <c r="E925" s="2345"/>
      <c r="F925" s="2345"/>
      <c r="G925" s="2345"/>
      <c r="H925" s="2345"/>
    </row>
    <row r="926" spans="1:8" ht="15.75" customHeight="1">
      <c r="A926" s="2451"/>
      <c r="B926" s="2345"/>
      <c r="C926" s="2345"/>
      <c r="D926" s="2345"/>
      <c r="E926" s="2345"/>
      <c r="F926" s="2345"/>
      <c r="G926" s="2345"/>
      <c r="H926" s="2345"/>
    </row>
    <row r="927" spans="1:8" ht="15.75" customHeight="1">
      <c r="A927" s="2451"/>
      <c r="B927" s="2345"/>
      <c r="C927" s="2345"/>
      <c r="D927" s="2345"/>
      <c r="E927" s="2345"/>
      <c r="F927" s="2345"/>
      <c r="G927" s="2345"/>
      <c r="H927" s="2345"/>
    </row>
    <row r="928" spans="1:8" ht="15.75" customHeight="1">
      <c r="A928" s="2451"/>
      <c r="B928" s="2345"/>
      <c r="C928" s="2345"/>
      <c r="D928" s="2345"/>
      <c r="E928" s="2345"/>
      <c r="F928" s="2345"/>
      <c r="G928" s="2345"/>
      <c r="H928" s="2345"/>
    </row>
    <row r="929" spans="1:8" ht="15.75" customHeight="1">
      <c r="A929" s="2451"/>
      <c r="B929" s="2345"/>
      <c r="C929" s="2345"/>
      <c r="D929" s="2345"/>
      <c r="E929" s="2345"/>
      <c r="F929" s="2345"/>
      <c r="G929" s="2345"/>
      <c r="H929" s="2345"/>
    </row>
    <row r="930" spans="1:8" ht="15.75" customHeight="1">
      <c r="A930" s="2451"/>
      <c r="B930" s="2345"/>
      <c r="C930" s="2345"/>
      <c r="D930" s="2345"/>
      <c r="E930" s="2345"/>
      <c r="F930" s="2345"/>
      <c r="G930" s="2345"/>
      <c r="H930" s="2345"/>
    </row>
    <row r="931" spans="1:8" ht="15.75" customHeight="1">
      <c r="A931" s="2451"/>
      <c r="B931" s="2345"/>
      <c r="C931" s="2345"/>
      <c r="D931" s="2345"/>
      <c r="E931" s="2345"/>
      <c r="F931" s="2345"/>
      <c r="G931" s="2345"/>
      <c r="H931" s="2345"/>
    </row>
    <row r="932" spans="1:8" ht="15.75" customHeight="1">
      <c r="A932" s="2451"/>
      <c r="B932" s="2345"/>
      <c r="C932" s="2345"/>
      <c r="D932" s="2345"/>
      <c r="E932" s="2345"/>
      <c r="F932" s="2345"/>
      <c r="G932" s="2345"/>
      <c r="H932" s="2345"/>
    </row>
    <row r="933" spans="1:8" ht="15.75" customHeight="1">
      <c r="A933" s="2451"/>
      <c r="B933" s="2345"/>
      <c r="C933" s="2345"/>
      <c r="D933" s="2345"/>
      <c r="E933" s="2345"/>
      <c r="F933" s="2345"/>
      <c r="G933" s="2345"/>
      <c r="H933" s="2345"/>
    </row>
    <row r="934" spans="1:8" ht="15.75" customHeight="1">
      <c r="A934" s="2451"/>
      <c r="B934" s="2345"/>
      <c r="C934" s="2345"/>
      <c r="D934" s="2345"/>
      <c r="E934" s="2345"/>
      <c r="F934" s="2345"/>
      <c r="G934" s="2345"/>
      <c r="H934" s="2345"/>
    </row>
    <row r="935" spans="1:8" ht="15.75" customHeight="1">
      <c r="A935" s="2451"/>
      <c r="B935" s="2345"/>
      <c r="C935" s="2345"/>
      <c r="D935" s="2345"/>
      <c r="E935" s="2345"/>
      <c r="F935" s="2345"/>
      <c r="G935" s="2345"/>
      <c r="H935" s="2345"/>
    </row>
    <row r="936" spans="1:8" ht="15.75" customHeight="1">
      <c r="A936" s="2451"/>
      <c r="B936" s="2345"/>
      <c r="C936" s="2345"/>
      <c r="D936" s="2345"/>
      <c r="E936" s="2345"/>
      <c r="F936" s="2345"/>
      <c r="G936" s="2345"/>
      <c r="H936" s="2345"/>
    </row>
    <row r="937" spans="1:8" ht="15.75" customHeight="1">
      <c r="A937" s="2451"/>
      <c r="B937" s="2345"/>
      <c r="C937" s="2345"/>
      <c r="D937" s="2345"/>
      <c r="E937" s="2345"/>
      <c r="F937" s="2345"/>
      <c r="G937" s="2345"/>
      <c r="H937" s="2345"/>
    </row>
    <row r="938" spans="1:8" ht="15.75" customHeight="1">
      <c r="A938" s="2451"/>
      <c r="B938" s="2345"/>
      <c r="C938" s="2345"/>
      <c r="D938" s="2345"/>
      <c r="E938" s="2345"/>
      <c r="F938" s="2345"/>
      <c r="G938" s="2345"/>
      <c r="H938" s="2345"/>
    </row>
    <row r="939" spans="1:8" ht="15.75" customHeight="1">
      <c r="A939" s="2451"/>
      <c r="B939" s="2345"/>
      <c r="C939" s="2345"/>
      <c r="D939" s="2345"/>
      <c r="E939" s="2345"/>
      <c r="F939" s="2345"/>
      <c r="G939" s="2345"/>
      <c r="H939" s="2345"/>
    </row>
    <row r="940" spans="1:8" ht="15.75" customHeight="1">
      <c r="A940" s="2451"/>
      <c r="B940" s="2345"/>
      <c r="C940" s="2345"/>
      <c r="D940" s="2345"/>
      <c r="E940" s="2345"/>
      <c r="F940" s="2345"/>
      <c r="G940" s="2345"/>
      <c r="H940" s="2345"/>
    </row>
    <row r="941" spans="1:8" ht="15.75" customHeight="1">
      <c r="A941" s="2451"/>
      <c r="B941" s="2345"/>
      <c r="C941" s="2345"/>
      <c r="D941" s="2345"/>
      <c r="E941" s="2345"/>
      <c r="F941" s="2345"/>
      <c r="G941" s="2345"/>
      <c r="H941" s="2345"/>
    </row>
    <row r="942" spans="1:8" ht="15.75" customHeight="1">
      <c r="A942" s="2451"/>
      <c r="B942" s="2345"/>
      <c r="C942" s="2345"/>
      <c r="D942" s="2345"/>
      <c r="E942" s="2345"/>
      <c r="F942" s="2345"/>
      <c r="G942" s="2345"/>
      <c r="H942" s="2345"/>
    </row>
    <row r="943" spans="1:8" ht="15.75" customHeight="1">
      <c r="A943" s="2451"/>
      <c r="B943" s="2345"/>
      <c r="C943" s="2345"/>
      <c r="D943" s="2345"/>
      <c r="E943" s="2345"/>
      <c r="F943" s="2345"/>
      <c r="G943" s="2345"/>
      <c r="H943" s="2345"/>
    </row>
    <row r="944" spans="1:8" ht="15.75" customHeight="1">
      <c r="A944" s="2451"/>
      <c r="B944" s="2345"/>
      <c r="C944" s="2345"/>
      <c r="D944" s="2345"/>
      <c r="E944" s="2345"/>
      <c r="F944" s="2345"/>
      <c r="G944" s="2345"/>
      <c r="H944" s="2345"/>
    </row>
    <row r="945" spans="1:8" ht="15.75" customHeight="1">
      <c r="A945" s="2451"/>
      <c r="B945" s="2345"/>
      <c r="C945" s="2345"/>
      <c r="D945" s="2345"/>
      <c r="E945" s="2345"/>
      <c r="F945" s="2345"/>
      <c r="G945" s="2345"/>
      <c r="H945" s="2345"/>
    </row>
    <row r="946" spans="1:8" ht="15.75" customHeight="1">
      <c r="A946" s="2451"/>
      <c r="B946" s="2345"/>
      <c r="C946" s="2345"/>
      <c r="D946" s="2345"/>
      <c r="E946" s="2345"/>
      <c r="F946" s="2345"/>
      <c r="G946" s="2345"/>
      <c r="H946" s="2345"/>
    </row>
    <row r="947" spans="1:8" ht="15.75" customHeight="1">
      <c r="A947" s="2451"/>
      <c r="B947" s="2345"/>
      <c r="C947" s="2345"/>
      <c r="D947" s="2345"/>
      <c r="E947" s="2345"/>
      <c r="F947" s="2345"/>
      <c r="G947" s="2345"/>
      <c r="H947" s="2345"/>
    </row>
    <row r="948" spans="1:8" ht="15.75" customHeight="1">
      <c r="A948" s="2451"/>
      <c r="B948" s="2345"/>
      <c r="C948" s="2345"/>
      <c r="D948" s="2345"/>
      <c r="E948" s="2345"/>
      <c r="F948" s="2345"/>
      <c r="G948" s="2345"/>
      <c r="H948" s="2345"/>
    </row>
    <row r="949" spans="1:8" ht="15.75" customHeight="1">
      <c r="A949" s="2451"/>
      <c r="B949" s="2345"/>
      <c r="C949" s="2345"/>
      <c r="D949" s="2345"/>
      <c r="E949" s="2345"/>
      <c r="F949" s="2345"/>
      <c r="G949" s="2345"/>
      <c r="H949" s="2345"/>
    </row>
    <row r="950" spans="1:8" ht="15.75" customHeight="1">
      <c r="A950" s="2451"/>
      <c r="B950" s="2345"/>
      <c r="C950" s="2345"/>
      <c r="D950" s="2345"/>
      <c r="E950" s="2345"/>
      <c r="F950" s="2345"/>
      <c r="G950" s="2345"/>
      <c r="H950" s="2345"/>
    </row>
    <row r="951" spans="1:8" ht="15.75" customHeight="1">
      <c r="A951" s="2451"/>
      <c r="B951" s="2345"/>
      <c r="C951" s="2345"/>
      <c r="D951" s="2345"/>
      <c r="E951" s="2345"/>
      <c r="F951" s="2345"/>
      <c r="G951" s="2345"/>
      <c r="H951" s="2345"/>
    </row>
    <row r="952" spans="1:8" ht="15.75" customHeight="1">
      <c r="A952" s="2451"/>
      <c r="B952" s="2345"/>
      <c r="C952" s="2345"/>
      <c r="D952" s="2345"/>
      <c r="E952" s="2345"/>
      <c r="F952" s="2345"/>
      <c r="G952" s="2345"/>
      <c r="H952" s="2345"/>
    </row>
    <row r="953" spans="1:8" ht="15.75" customHeight="1">
      <c r="A953" s="2451"/>
      <c r="B953" s="2345"/>
      <c r="C953" s="2345"/>
      <c r="D953" s="2345"/>
      <c r="E953" s="2345"/>
      <c r="F953" s="2345"/>
      <c r="G953" s="2345"/>
      <c r="H953" s="2345"/>
    </row>
    <row r="954" spans="1:8" ht="15.75" customHeight="1">
      <c r="A954" s="2451"/>
      <c r="B954" s="2345"/>
      <c r="C954" s="2345"/>
      <c r="D954" s="2345"/>
      <c r="E954" s="2345"/>
      <c r="F954" s="2345"/>
      <c r="G954" s="2345"/>
      <c r="H954" s="2345"/>
    </row>
    <row r="955" spans="1:8" ht="15.75" customHeight="1">
      <c r="A955" s="2451"/>
      <c r="B955" s="2345"/>
      <c r="C955" s="2345"/>
      <c r="D955" s="2345"/>
      <c r="E955" s="2345"/>
      <c r="F955" s="2345"/>
      <c r="G955" s="2345"/>
      <c r="H955" s="2345"/>
    </row>
    <row r="956" spans="1:8" ht="15.75" customHeight="1">
      <c r="A956" s="2451"/>
      <c r="B956" s="2345"/>
      <c r="C956" s="2345"/>
      <c r="D956" s="2345"/>
      <c r="E956" s="2345"/>
      <c r="F956" s="2345"/>
      <c r="G956" s="2345"/>
      <c r="H956" s="2345"/>
    </row>
    <row r="957" spans="1:8" ht="15.75" customHeight="1">
      <c r="A957" s="2451"/>
      <c r="B957" s="2345"/>
      <c r="C957" s="2345"/>
      <c r="D957" s="2345"/>
      <c r="E957" s="2345"/>
      <c r="F957" s="2345"/>
      <c r="G957" s="2345"/>
      <c r="H957" s="2345"/>
    </row>
    <row r="958" spans="1:8" ht="15.75" customHeight="1">
      <c r="A958" s="2451"/>
      <c r="B958" s="2345"/>
      <c r="C958" s="2345"/>
      <c r="D958" s="2345"/>
      <c r="E958" s="2345"/>
      <c r="F958" s="2345"/>
      <c r="G958" s="2345"/>
      <c r="H958" s="2345"/>
    </row>
    <row r="959" spans="1:8" ht="15.75" customHeight="1">
      <c r="A959" s="2451"/>
      <c r="B959" s="2345"/>
      <c r="C959" s="2345"/>
      <c r="D959" s="2345"/>
      <c r="E959" s="2345"/>
      <c r="F959" s="2345"/>
      <c r="G959" s="2345"/>
      <c r="H959" s="2345"/>
    </row>
    <row r="960" spans="1:8" ht="15.75" customHeight="1">
      <c r="A960" s="2451"/>
      <c r="B960" s="2345"/>
      <c r="C960" s="2345"/>
      <c r="D960" s="2345"/>
      <c r="E960" s="2345"/>
      <c r="F960" s="2345"/>
      <c r="G960" s="2345"/>
      <c r="H960" s="2345"/>
    </row>
    <row r="961" spans="1:8" ht="15.75" customHeight="1">
      <c r="A961" s="2451"/>
      <c r="B961" s="2345"/>
      <c r="C961" s="2345"/>
      <c r="D961" s="2345"/>
      <c r="E961" s="2345"/>
      <c r="F961" s="2345"/>
      <c r="G961" s="2345"/>
      <c r="H961" s="2345"/>
    </row>
    <row r="962" spans="1:8" ht="15.75" customHeight="1">
      <c r="A962" s="2451"/>
      <c r="B962" s="2345"/>
      <c r="C962" s="2345"/>
      <c r="D962" s="2345"/>
      <c r="E962" s="2345"/>
      <c r="F962" s="2345"/>
      <c r="G962" s="2345"/>
      <c r="H962" s="2345"/>
    </row>
    <row r="963" spans="1:8" ht="15.75" customHeight="1">
      <c r="A963" s="2451"/>
      <c r="B963" s="2345"/>
      <c r="C963" s="2345"/>
      <c r="D963" s="2345"/>
      <c r="E963" s="2345"/>
      <c r="F963" s="2345"/>
      <c r="G963" s="2345"/>
      <c r="H963" s="2345"/>
    </row>
    <row r="964" spans="1:8" ht="15.75" customHeight="1">
      <c r="A964" s="2451"/>
      <c r="B964" s="2345"/>
      <c r="C964" s="2345"/>
      <c r="D964" s="2345"/>
      <c r="E964" s="2345"/>
      <c r="F964" s="2345"/>
      <c r="G964" s="2345"/>
      <c r="H964" s="2345"/>
    </row>
    <row r="965" spans="1:8" ht="15.75" customHeight="1">
      <c r="A965" s="2451"/>
      <c r="B965" s="2345"/>
      <c r="C965" s="2345"/>
      <c r="D965" s="2345"/>
      <c r="E965" s="2345"/>
      <c r="F965" s="2345"/>
      <c r="G965" s="2345"/>
      <c r="H965" s="2345"/>
    </row>
    <row r="966" spans="1:8" ht="15.75" customHeight="1">
      <c r="A966" s="2451"/>
      <c r="B966" s="2345"/>
      <c r="C966" s="2345"/>
      <c r="D966" s="2345"/>
      <c r="E966" s="2345"/>
      <c r="F966" s="2345"/>
      <c r="G966" s="2345"/>
      <c r="H966" s="2345"/>
    </row>
    <row r="967" spans="1:8" ht="15.75" customHeight="1">
      <c r="A967" s="2451"/>
      <c r="B967" s="2345"/>
      <c r="C967" s="2345"/>
      <c r="D967" s="2345"/>
      <c r="E967" s="2345"/>
      <c r="F967" s="2345"/>
      <c r="G967" s="2345"/>
      <c r="H967" s="2345"/>
    </row>
    <row r="968" spans="1:8" ht="15.75" customHeight="1">
      <c r="A968" s="2451"/>
      <c r="B968" s="2345"/>
      <c r="C968" s="2345"/>
      <c r="D968" s="2345"/>
      <c r="E968" s="2345"/>
      <c r="F968" s="2345"/>
      <c r="G968" s="2345"/>
      <c r="H968" s="2345"/>
    </row>
    <row r="969" spans="1:8" ht="15.75" customHeight="1">
      <c r="A969" s="2451"/>
      <c r="B969" s="2345"/>
      <c r="C969" s="2345"/>
      <c r="D969" s="2345"/>
      <c r="E969" s="2345"/>
      <c r="F969" s="2345"/>
      <c r="G969" s="2345"/>
      <c r="H969" s="2345"/>
    </row>
    <row r="970" spans="1:8" ht="15.75" customHeight="1">
      <c r="A970" s="2451"/>
      <c r="B970" s="2345"/>
      <c r="C970" s="2345"/>
      <c r="D970" s="2345"/>
      <c r="E970" s="2345"/>
      <c r="F970" s="2345"/>
      <c r="G970" s="2345"/>
      <c r="H970" s="2345"/>
    </row>
    <row r="971" spans="1:8" ht="15.75" customHeight="1">
      <c r="A971" s="2451"/>
      <c r="B971" s="2345"/>
      <c r="C971" s="2345"/>
      <c r="D971" s="2345"/>
      <c r="E971" s="2345"/>
      <c r="F971" s="2345"/>
      <c r="G971" s="2345"/>
      <c r="H971" s="2345"/>
    </row>
    <row r="972" spans="1:8" ht="15.75" customHeight="1">
      <c r="A972" s="2451"/>
      <c r="B972" s="2345"/>
      <c r="C972" s="2345"/>
      <c r="D972" s="2345"/>
      <c r="E972" s="2345"/>
      <c r="F972" s="2345"/>
      <c r="G972" s="2345"/>
      <c r="H972" s="2345"/>
    </row>
    <row r="973" spans="1:8" ht="15.75" customHeight="1">
      <c r="A973" s="2451"/>
      <c r="B973" s="2345"/>
      <c r="C973" s="2345"/>
      <c r="D973" s="2345"/>
      <c r="E973" s="2345"/>
      <c r="F973" s="2345"/>
      <c r="G973" s="2345"/>
      <c r="H973" s="2345"/>
    </row>
    <row r="974" spans="1:8" ht="15.75" customHeight="1">
      <c r="A974" s="2451"/>
      <c r="B974" s="2345"/>
      <c r="C974" s="2345"/>
      <c r="D974" s="2345"/>
      <c r="E974" s="2345"/>
      <c r="F974" s="2345"/>
      <c r="G974" s="2345"/>
      <c r="H974" s="2345"/>
    </row>
    <row r="975" spans="1:8" ht="15.75" customHeight="1">
      <c r="A975" s="2451"/>
      <c r="B975" s="2345"/>
      <c r="C975" s="2345"/>
      <c r="D975" s="2345"/>
      <c r="E975" s="2345"/>
      <c r="F975" s="2345"/>
      <c r="G975" s="2345"/>
      <c r="H975" s="2345"/>
    </row>
    <row r="976" spans="1:8" ht="15.75" customHeight="1">
      <c r="A976" s="2451"/>
      <c r="B976" s="2345"/>
      <c r="C976" s="2345"/>
      <c r="D976" s="2345"/>
      <c r="E976" s="2345"/>
      <c r="F976" s="2345"/>
      <c r="G976" s="2345"/>
      <c r="H976" s="2345"/>
    </row>
    <row r="977" spans="1:8" ht="15.75" customHeight="1">
      <c r="A977" s="2451"/>
      <c r="B977" s="2345"/>
      <c r="C977" s="2345"/>
      <c r="D977" s="2345"/>
      <c r="E977" s="2345"/>
      <c r="F977" s="2345"/>
      <c r="G977" s="2345"/>
      <c r="H977" s="2345"/>
    </row>
    <row r="978" spans="1:8" ht="15.75" customHeight="1">
      <c r="A978" s="2451"/>
      <c r="B978" s="2345"/>
      <c r="C978" s="2345"/>
      <c r="D978" s="2345"/>
      <c r="E978" s="2345"/>
      <c r="F978" s="2345"/>
      <c r="G978" s="2345"/>
      <c r="H978" s="2345"/>
    </row>
    <row r="979" spans="1:8" ht="15.75" customHeight="1">
      <c r="A979" s="2451"/>
      <c r="B979" s="2345"/>
      <c r="C979" s="2345"/>
      <c r="D979" s="2345"/>
      <c r="E979" s="2345"/>
      <c r="F979" s="2345"/>
      <c r="G979" s="2345"/>
      <c r="H979" s="2345"/>
    </row>
    <row r="980" spans="1:8" ht="15.75" customHeight="1">
      <c r="A980" s="2451"/>
      <c r="B980" s="2345"/>
      <c r="C980" s="2345"/>
      <c r="D980" s="2345"/>
      <c r="E980" s="2345"/>
      <c r="F980" s="2345"/>
      <c r="G980" s="2345"/>
      <c r="H980" s="2345"/>
    </row>
    <row r="981" spans="1:8" ht="15.75" customHeight="1">
      <c r="A981" s="2451"/>
      <c r="B981" s="2345"/>
      <c r="C981" s="2345"/>
      <c r="D981" s="2345"/>
      <c r="E981" s="2345"/>
      <c r="F981" s="2345"/>
      <c r="G981" s="2345"/>
      <c r="H981" s="2345"/>
    </row>
    <row r="982" spans="1:8" ht="15.75" customHeight="1">
      <c r="A982" s="2451"/>
      <c r="B982" s="2345"/>
      <c r="C982" s="2345"/>
      <c r="D982" s="2345"/>
      <c r="E982" s="2345"/>
      <c r="F982" s="2345"/>
      <c r="G982" s="2345"/>
      <c r="H982" s="2345"/>
    </row>
    <row r="983" spans="1:8" ht="15.75" customHeight="1">
      <c r="A983" s="2451"/>
      <c r="B983" s="2345"/>
      <c r="C983" s="2345"/>
      <c r="D983" s="2345"/>
      <c r="E983" s="2345"/>
      <c r="F983" s="2345"/>
      <c r="G983" s="2345"/>
      <c r="H983" s="2345"/>
    </row>
    <row r="984" spans="1:8" ht="15.75" customHeight="1">
      <c r="A984" s="2451"/>
      <c r="B984" s="2345"/>
      <c r="C984" s="2345"/>
      <c r="D984" s="2345"/>
      <c r="E984" s="2345"/>
      <c r="F984" s="2345"/>
      <c r="G984" s="2345"/>
      <c r="H984" s="2345"/>
    </row>
    <row r="985" spans="1:8" ht="15.75" customHeight="1">
      <c r="A985" s="2451"/>
      <c r="B985" s="2345"/>
      <c r="C985" s="2345"/>
      <c r="D985" s="2345"/>
      <c r="E985" s="2345"/>
      <c r="F985" s="2345"/>
      <c r="G985" s="2345"/>
      <c r="H985" s="2345"/>
    </row>
    <row r="986" spans="1:8" ht="15.75" customHeight="1">
      <c r="A986" s="2451"/>
      <c r="B986" s="2345"/>
      <c r="C986" s="2345"/>
      <c r="D986" s="2345"/>
      <c r="E986" s="2345"/>
      <c r="F986" s="2345"/>
      <c r="G986" s="2345"/>
      <c r="H986" s="2345"/>
    </row>
    <row r="987" spans="1:8" ht="15.75" customHeight="1">
      <c r="A987" s="2451"/>
      <c r="B987" s="2345"/>
      <c r="C987" s="2345"/>
      <c r="D987" s="2345"/>
      <c r="E987" s="2345"/>
      <c r="F987" s="2345"/>
      <c r="G987" s="2345"/>
      <c r="H987" s="2345"/>
    </row>
    <row r="988" spans="1:8" ht="15.75" customHeight="1">
      <c r="A988" s="2451"/>
      <c r="B988" s="2345"/>
      <c r="C988" s="2345"/>
      <c r="D988" s="2345"/>
      <c r="E988" s="2345"/>
      <c r="F988" s="2345"/>
      <c r="G988" s="2345"/>
      <c r="H988" s="2345"/>
    </row>
    <row r="989" spans="1:8" ht="15.75" customHeight="1">
      <c r="A989" s="2451"/>
      <c r="B989" s="2345"/>
      <c r="C989" s="2345"/>
      <c r="D989" s="2345"/>
      <c r="E989" s="2345"/>
      <c r="F989" s="2345"/>
      <c r="G989" s="2345"/>
      <c r="H989" s="2345"/>
    </row>
    <row r="990" spans="1:8" ht="15.75" customHeight="1">
      <c r="A990" s="2451"/>
      <c r="B990" s="2345"/>
      <c r="C990" s="2345"/>
      <c r="D990" s="2345"/>
      <c r="E990" s="2345"/>
      <c r="F990" s="2345"/>
      <c r="G990" s="2345"/>
      <c r="H990" s="2345"/>
    </row>
    <row r="991" spans="1:8" ht="15.75" customHeight="1">
      <c r="A991" s="2451"/>
      <c r="B991" s="2345"/>
      <c r="C991" s="2345"/>
      <c r="D991" s="2345"/>
      <c r="E991" s="2345"/>
      <c r="F991" s="2345"/>
      <c r="G991" s="2345"/>
      <c r="H991" s="2345"/>
    </row>
    <row r="992" spans="1:8" ht="15.75" customHeight="1">
      <c r="A992" s="2451"/>
      <c r="B992" s="2345"/>
      <c r="C992" s="2345"/>
      <c r="D992" s="2345"/>
      <c r="E992" s="2345"/>
      <c r="F992" s="2345"/>
      <c r="G992" s="2345"/>
      <c r="H992" s="2345"/>
    </row>
    <row r="993" spans="1:8" ht="15.75" customHeight="1">
      <c r="A993" s="2451"/>
      <c r="B993" s="2345"/>
      <c r="C993" s="2345"/>
      <c r="D993" s="2345"/>
      <c r="E993" s="2345"/>
      <c r="F993" s="2345"/>
      <c r="G993" s="2345"/>
      <c r="H993" s="2345"/>
    </row>
    <row r="994" spans="1:8" ht="15.75" customHeight="1">
      <c r="A994" s="2451"/>
      <c r="B994" s="2345"/>
      <c r="C994" s="2345"/>
      <c r="D994" s="2345"/>
      <c r="E994" s="2345"/>
      <c r="F994" s="2345"/>
      <c r="G994" s="2345"/>
      <c r="H994" s="2345"/>
    </row>
    <row r="995" spans="1:8" ht="15.75" customHeight="1">
      <c r="A995" s="2451"/>
      <c r="B995" s="2345"/>
      <c r="C995" s="2345"/>
      <c r="D995" s="2345"/>
      <c r="E995" s="2345"/>
      <c r="F995" s="2345"/>
      <c r="G995" s="2345"/>
      <c r="H995" s="2345"/>
    </row>
    <row r="996" spans="1:8" ht="15.75" customHeight="1">
      <c r="A996" s="2451"/>
      <c r="B996" s="2345"/>
      <c r="C996" s="2345"/>
      <c r="D996" s="2345"/>
      <c r="E996" s="2345"/>
      <c r="F996" s="2345"/>
      <c r="G996" s="2345"/>
      <c r="H996" s="2345"/>
    </row>
    <row r="997" spans="1:8" ht="15.75" customHeight="1">
      <c r="A997" s="2451"/>
      <c r="B997" s="2345"/>
      <c r="C997" s="2345"/>
      <c r="D997" s="2345"/>
      <c r="E997" s="2345"/>
      <c r="F997" s="2345"/>
      <c r="G997" s="2345"/>
      <c r="H997" s="2345"/>
    </row>
    <row r="998" spans="1:8" ht="15.75" customHeight="1">
      <c r="A998" s="2451"/>
      <c r="B998" s="2345"/>
      <c r="C998" s="2345"/>
      <c r="D998" s="2345"/>
      <c r="E998" s="2345"/>
      <c r="F998" s="2345"/>
      <c r="G998" s="2345"/>
      <c r="H998" s="2345"/>
    </row>
    <row r="999" spans="1:8" ht="15.75" customHeight="1">
      <c r="A999" s="2451"/>
      <c r="B999" s="2345"/>
      <c r="C999" s="2345"/>
      <c r="D999" s="2345"/>
      <c r="E999" s="2345"/>
      <c r="F999" s="2345"/>
      <c r="G999" s="2345"/>
      <c r="H999" s="2345"/>
    </row>
    <row r="1000" spans="1:8" ht="15.75" customHeight="1">
      <c r="A1000" s="2451"/>
      <c r="B1000" s="2345"/>
      <c r="C1000" s="2345"/>
      <c r="D1000" s="2345"/>
      <c r="E1000" s="2345"/>
      <c r="F1000" s="2345"/>
      <c r="G1000" s="2345"/>
      <c r="H1000" s="2345"/>
    </row>
    <row r="1001" spans="1:8" ht="15.75" customHeight="1">
      <c r="A1001" s="2451"/>
      <c r="D1001" s="2345"/>
      <c r="E1001" s="2345"/>
      <c r="F1001" s="2345"/>
      <c r="G1001" s="2345"/>
      <c r="H1001" s="2345"/>
    </row>
  </sheetData>
  <mergeCells count="11">
    <mergeCell ref="B1:H1"/>
    <mergeCell ref="B2:H2"/>
    <mergeCell ref="B3:F3"/>
    <mergeCell ref="B4:H4"/>
    <mergeCell ref="B5:B6"/>
    <mergeCell ref="C5:C6"/>
    <mergeCell ref="B36:C36"/>
    <mergeCell ref="F5:H5"/>
    <mergeCell ref="B30:B31"/>
    <mergeCell ref="B32:F32"/>
    <mergeCell ref="B35:C35"/>
  </mergeCells>
  <pageMargins left="0.39370078740157499" right="0.39370078740157499" top="0.511811023622047" bottom="0.511811023622047" header="0" footer="0"/>
  <pageSetup scale="5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zoomScale="90" zoomScaleNormal="90" workbookViewId="0"/>
  </sheetViews>
  <sheetFormatPr defaultColWidth="14.44140625" defaultRowHeight="15" customHeight="1"/>
  <cols>
    <col min="1" max="1" width="9.109375" style="2343" customWidth="1"/>
    <col min="2" max="2" width="5.109375" style="2343" customWidth="1"/>
    <col min="3" max="3" width="60.88671875" style="2343" customWidth="1"/>
    <col min="4" max="4" width="16" style="2343" customWidth="1"/>
    <col min="5" max="5" width="16.109375" style="2343" customWidth="1"/>
    <col min="6" max="6" width="15.77734375" style="2343" customWidth="1"/>
    <col min="7" max="7" width="15" style="2343" bestFit="1" customWidth="1"/>
    <col min="8" max="8" width="11.44140625" style="2343" customWidth="1"/>
    <col min="9" max="9" width="8.5546875" style="2343" customWidth="1"/>
    <col min="10" max="16384" width="14.44140625" style="2343"/>
  </cols>
  <sheetData>
    <row r="1" spans="1:9" ht="15.75" customHeight="1">
      <c r="A1" s="2346"/>
      <c r="B1" s="3623" t="s">
        <v>1808</v>
      </c>
      <c r="C1" s="3624"/>
      <c r="D1" s="3624"/>
      <c r="E1" s="3624"/>
      <c r="F1" s="3624"/>
      <c r="G1" s="3624"/>
      <c r="H1" s="3624"/>
      <c r="I1" s="2346"/>
    </row>
    <row r="2" spans="1:9" ht="15" customHeight="1">
      <c r="A2" s="2346"/>
      <c r="B2" s="3643" t="s">
        <v>15</v>
      </c>
      <c r="C2" s="3624"/>
      <c r="D2" s="3624"/>
      <c r="E2" s="3624"/>
      <c r="F2" s="3624"/>
      <c r="G2" s="3624"/>
      <c r="H2" s="3624"/>
      <c r="I2" s="2346"/>
    </row>
    <row r="3" spans="1:9" ht="15" customHeight="1">
      <c r="A3" s="2346"/>
      <c r="B3" s="3643"/>
      <c r="C3" s="3624"/>
      <c r="D3" s="3624"/>
      <c r="E3" s="3624"/>
      <c r="F3" s="3624"/>
      <c r="G3" s="3624"/>
      <c r="H3" s="3624"/>
      <c r="I3" s="2346"/>
    </row>
    <row r="4" spans="1:9" ht="15" customHeight="1" thickBot="1">
      <c r="A4" s="2346"/>
      <c r="B4" s="3654" t="s">
        <v>77</v>
      </c>
      <c r="C4" s="3624"/>
      <c r="D4" s="3624"/>
      <c r="E4" s="3624"/>
      <c r="F4" s="3624"/>
      <c r="G4" s="3624"/>
      <c r="H4" s="3624"/>
      <c r="I4" s="2346"/>
    </row>
    <row r="5" spans="1:9" ht="19.5" customHeight="1" thickTop="1">
      <c r="A5" s="2346"/>
      <c r="B5" s="3644" t="s">
        <v>78</v>
      </c>
      <c r="C5" s="3645" t="s">
        <v>56</v>
      </c>
      <c r="D5" s="3647" t="s">
        <v>57</v>
      </c>
      <c r="E5" s="3648"/>
      <c r="F5" s="3649"/>
      <c r="G5" s="3639" t="s">
        <v>776</v>
      </c>
      <c r="H5" s="3640"/>
      <c r="I5" s="2346"/>
    </row>
    <row r="6" spans="1:9" ht="18">
      <c r="A6" s="2346"/>
      <c r="B6" s="3628"/>
      <c r="C6" s="3646"/>
      <c r="D6" s="2430" t="s">
        <v>1673</v>
      </c>
      <c r="E6" s="2430" t="s">
        <v>494</v>
      </c>
      <c r="F6" s="2429" t="s">
        <v>181</v>
      </c>
      <c r="G6" s="2496" t="s">
        <v>173</v>
      </c>
      <c r="H6" s="2428" t="s">
        <v>180</v>
      </c>
      <c r="I6" s="2346"/>
    </row>
    <row r="7" spans="1:9" ht="15" customHeight="1">
      <c r="A7" s="2346"/>
      <c r="B7" s="2492"/>
      <c r="C7" s="2417" t="s">
        <v>1735</v>
      </c>
      <c r="D7" s="2442">
        <v>973369.10464650008</v>
      </c>
      <c r="E7" s="2442">
        <v>817363.52292890032</v>
      </c>
      <c r="F7" s="2442">
        <v>784148.23614929989</v>
      </c>
      <c r="G7" s="2415">
        <v>-16.027381696510346</v>
      </c>
      <c r="H7" s="2426">
        <v>-4.0637104357897469</v>
      </c>
      <c r="I7" s="2346"/>
    </row>
    <row r="8" spans="1:9" ht="15" customHeight="1">
      <c r="A8" s="2346"/>
      <c r="B8" s="2423">
        <v>1</v>
      </c>
      <c r="C8" s="2493" t="s">
        <v>1807</v>
      </c>
      <c r="D8" s="2444">
        <v>6856.1285989999997</v>
      </c>
      <c r="E8" s="2444">
        <v>5200.5759683999995</v>
      </c>
      <c r="F8" s="2444">
        <v>5274.2232686000007</v>
      </c>
      <c r="G8" s="2420">
        <v>-24.147047516603916</v>
      </c>
      <c r="H8" s="2419">
        <v>1.4161373787730636</v>
      </c>
      <c r="I8" s="2346"/>
    </row>
    <row r="9" spans="1:9" ht="15" customHeight="1">
      <c r="A9" s="2346"/>
      <c r="B9" s="2423">
        <v>2</v>
      </c>
      <c r="C9" s="2493" t="s">
        <v>1806</v>
      </c>
      <c r="D9" s="2444">
        <v>7158.0461273000001</v>
      </c>
      <c r="E9" s="2444">
        <v>8642.4720467999996</v>
      </c>
      <c r="F9" s="2444">
        <v>8376.0173245999995</v>
      </c>
      <c r="G9" s="2420">
        <v>20.737864678442939</v>
      </c>
      <c r="H9" s="2419">
        <v>-3.083084570677419</v>
      </c>
      <c r="I9" s="2346"/>
    </row>
    <row r="10" spans="1:9" ht="15" customHeight="1">
      <c r="A10" s="2346"/>
      <c r="B10" s="2423">
        <v>3</v>
      </c>
      <c r="C10" s="2493" t="s">
        <v>1805</v>
      </c>
      <c r="D10" s="2444">
        <v>7355.5557803000002</v>
      </c>
      <c r="E10" s="2444">
        <v>7593.1995028000001</v>
      </c>
      <c r="F10" s="2444">
        <v>7043.0519316</v>
      </c>
      <c r="G10" s="2420">
        <v>3.2308057962998404</v>
      </c>
      <c r="H10" s="2419">
        <v>-7.2452669128097114</v>
      </c>
      <c r="I10" s="2346"/>
    </row>
    <row r="11" spans="1:9" ht="15" customHeight="1">
      <c r="A11" s="2346"/>
      <c r="B11" s="2423">
        <v>4</v>
      </c>
      <c r="C11" s="2493" t="s">
        <v>1804</v>
      </c>
      <c r="D11" s="2444">
        <v>6251.7405533000001</v>
      </c>
      <c r="E11" s="2444">
        <v>7812.3642447000002</v>
      </c>
      <c r="F11" s="2444">
        <v>9010.7308018999993</v>
      </c>
      <c r="G11" s="2420">
        <v>24.963027145715767</v>
      </c>
      <c r="H11" s="2419">
        <v>15.339358479259136</v>
      </c>
      <c r="I11" s="2346"/>
    </row>
    <row r="12" spans="1:9" ht="15" customHeight="1">
      <c r="A12" s="2346"/>
      <c r="B12" s="2423">
        <v>5</v>
      </c>
      <c r="C12" s="2493" t="s">
        <v>1803</v>
      </c>
      <c r="D12" s="2444">
        <v>984.82534110000006</v>
      </c>
      <c r="E12" s="2444">
        <v>1127.0122159</v>
      </c>
      <c r="F12" s="2444">
        <v>1126.2992227</v>
      </c>
      <c r="G12" s="2420">
        <v>14.437775803086495</v>
      </c>
      <c r="H12" s="2419">
        <v>-6.3264017012509832E-2</v>
      </c>
      <c r="I12" s="2346"/>
    </row>
    <row r="13" spans="1:9" ht="15" customHeight="1">
      <c r="A13" s="2346"/>
      <c r="B13" s="2423">
        <v>6</v>
      </c>
      <c r="C13" s="2493" t="s">
        <v>1802</v>
      </c>
      <c r="D13" s="2444">
        <v>689.35343250000005</v>
      </c>
      <c r="E13" s="2444">
        <v>294.32371330000001</v>
      </c>
      <c r="F13" s="2444">
        <v>298.34130689999995</v>
      </c>
      <c r="G13" s="2420">
        <v>-57.304381261639691</v>
      </c>
      <c r="H13" s="2419">
        <v>1.3650254527418415</v>
      </c>
      <c r="I13" s="2346"/>
    </row>
    <row r="14" spans="1:9" ht="15" customHeight="1">
      <c r="A14" s="2346"/>
      <c r="B14" s="2423">
        <v>7</v>
      </c>
      <c r="C14" s="2493" t="s">
        <v>1766</v>
      </c>
      <c r="D14" s="2444">
        <v>1826.0002800999998</v>
      </c>
      <c r="E14" s="2444">
        <v>1373.0394300999999</v>
      </c>
      <c r="F14" s="2444">
        <v>470.73847130000001</v>
      </c>
      <c r="G14" s="2420">
        <v>-24.806176370093102</v>
      </c>
      <c r="H14" s="2419">
        <v>-65.715589736143571</v>
      </c>
      <c r="I14" s="2346"/>
    </row>
    <row r="15" spans="1:9" ht="15" customHeight="1">
      <c r="A15" s="2346"/>
      <c r="B15" s="2423">
        <v>8</v>
      </c>
      <c r="C15" s="2493" t="s">
        <v>1759</v>
      </c>
      <c r="D15" s="2444">
        <v>11979.1034549</v>
      </c>
      <c r="E15" s="2444">
        <v>11287.256345299998</v>
      </c>
      <c r="F15" s="2444">
        <v>11622.6160349</v>
      </c>
      <c r="G15" s="2420">
        <v>-5.7754498256462057</v>
      </c>
      <c r="H15" s="2419">
        <v>2.9711355828260677</v>
      </c>
      <c r="I15" s="2346"/>
    </row>
    <row r="16" spans="1:9" ht="15" customHeight="1">
      <c r="A16" s="2346"/>
      <c r="B16" s="2423">
        <v>9</v>
      </c>
      <c r="C16" s="2493" t="s">
        <v>1764</v>
      </c>
      <c r="D16" s="2444">
        <v>16511.504036599999</v>
      </c>
      <c r="E16" s="2444">
        <v>20902.030497200001</v>
      </c>
      <c r="F16" s="2444">
        <v>19573.713799000001</v>
      </c>
      <c r="G16" s="2420">
        <v>26.590711850766603</v>
      </c>
      <c r="H16" s="2419">
        <v>-6.3549648842869066</v>
      </c>
      <c r="I16" s="2346"/>
    </row>
    <row r="17" spans="1:9" ht="15" customHeight="1">
      <c r="A17" s="2346"/>
      <c r="B17" s="2423">
        <v>10</v>
      </c>
      <c r="C17" s="2493" t="s">
        <v>1801</v>
      </c>
      <c r="D17" s="2444">
        <v>3853.0174793000001</v>
      </c>
      <c r="E17" s="2444">
        <v>753.07315849999998</v>
      </c>
      <c r="F17" s="2444">
        <v>131.09603799999999</v>
      </c>
      <c r="G17" s="2420">
        <v>-80.45497684488015</v>
      </c>
      <c r="H17" s="2419">
        <v>-82.591858902377808</v>
      </c>
      <c r="I17" s="2346"/>
    </row>
    <row r="18" spans="1:9" ht="15" customHeight="1">
      <c r="A18" s="2346"/>
      <c r="B18" s="2423">
        <v>11</v>
      </c>
      <c r="C18" s="2493" t="s">
        <v>1800</v>
      </c>
      <c r="D18" s="2444">
        <v>903.11209610000003</v>
      </c>
      <c r="E18" s="2444">
        <v>590.17788499999995</v>
      </c>
      <c r="F18" s="2444">
        <v>648.86096379999992</v>
      </c>
      <c r="G18" s="2420">
        <v>-34.650649952688639</v>
      </c>
      <c r="H18" s="2419">
        <v>9.9432866414504772</v>
      </c>
      <c r="I18" s="2346"/>
    </row>
    <row r="19" spans="1:9" ht="15" customHeight="1">
      <c r="A19" s="2346"/>
      <c r="B19" s="2423">
        <v>12</v>
      </c>
      <c r="C19" s="2493" t="s">
        <v>1799</v>
      </c>
      <c r="D19" s="2444">
        <v>3512.7196724999999</v>
      </c>
      <c r="E19" s="2444">
        <v>3613.6910233000003</v>
      </c>
      <c r="F19" s="2444">
        <v>3969.3509706999998</v>
      </c>
      <c r="G19" s="2420">
        <v>2.8744494355890104</v>
      </c>
      <c r="H19" s="2419">
        <v>9.8420131966681765</v>
      </c>
      <c r="I19" s="2346"/>
    </row>
    <row r="20" spans="1:9" ht="15" customHeight="1">
      <c r="A20" s="2346"/>
      <c r="B20" s="2423">
        <v>13</v>
      </c>
      <c r="C20" s="2493" t="s">
        <v>1798</v>
      </c>
      <c r="D20" s="2444">
        <v>2103.5876321999999</v>
      </c>
      <c r="E20" s="2444">
        <v>2036.5049844</v>
      </c>
      <c r="F20" s="2444">
        <v>2612.5725920999998</v>
      </c>
      <c r="G20" s="2420">
        <v>-3.1889637861125197</v>
      </c>
      <c r="H20" s="2419">
        <v>28.287070845040052</v>
      </c>
      <c r="I20" s="2346"/>
    </row>
    <row r="21" spans="1:9" ht="15" customHeight="1">
      <c r="A21" s="2346"/>
      <c r="B21" s="2423">
        <v>14</v>
      </c>
      <c r="C21" s="2493" t="s">
        <v>1797</v>
      </c>
      <c r="D21" s="2444">
        <v>3780.8757103000003</v>
      </c>
      <c r="E21" s="2444">
        <v>3334.6453124999998</v>
      </c>
      <c r="F21" s="2444">
        <v>3760.9416191</v>
      </c>
      <c r="G21" s="2420">
        <v>-11.802302746539993</v>
      </c>
      <c r="H21" s="2419">
        <v>12.783857551566813</v>
      </c>
      <c r="I21" s="2346"/>
    </row>
    <row r="22" spans="1:9" ht="15" customHeight="1">
      <c r="A22" s="2346"/>
      <c r="B22" s="2423">
        <v>15</v>
      </c>
      <c r="C22" s="2493" t="s">
        <v>1768</v>
      </c>
      <c r="D22" s="2444">
        <v>33671.032693100002</v>
      </c>
      <c r="E22" s="2444">
        <v>31821.371831</v>
      </c>
      <c r="F22" s="2444">
        <v>38677.010964000001</v>
      </c>
      <c r="G22" s="2420">
        <v>-5.4933297679314759</v>
      </c>
      <c r="H22" s="2419">
        <v>21.544134455954911</v>
      </c>
      <c r="I22" s="2346"/>
    </row>
    <row r="23" spans="1:9" ht="15" customHeight="1">
      <c r="A23" s="2346"/>
      <c r="B23" s="2423">
        <v>16</v>
      </c>
      <c r="C23" s="2493" t="s">
        <v>1796</v>
      </c>
      <c r="D23" s="2444">
        <v>7047.6818963000005</v>
      </c>
      <c r="E23" s="2444">
        <v>5241.1530166000002</v>
      </c>
      <c r="F23" s="2444">
        <v>5337.4786418999993</v>
      </c>
      <c r="G23" s="2420">
        <v>-25.63295146235841</v>
      </c>
      <c r="H23" s="2419">
        <v>1.8378708844201341</v>
      </c>
      <c r="I23" s="2346"/>
    </row>
    <row r="24" spans="1:9" ht="15" customHeight="1">
      <c r="A24" s="2346"/>
      <c r="B24" s="2423">
        <v>17</v>
      </c>
      <c r="C24" s="2495" t="s">
        <v>1769</v>
      </c>
      <c r="D24" s="2444">
        <v>23981.702577799999</v>
      </c>
      <c r="E24" s="2444">
        <v>43601.810777300001</v>
      </c>
      <c r="F24" s="2444">
        <v>39026.7212583</v>
      </c>
      <c r="G24" s="2420">
        <v>81.812824322416745</v>
      </c>
      <c r="H24" s="2419">
        <v>-10.492888798512666</v>
      </c>
      <c r="I24" s="2346"/>
    </row>
    <row r="25" spans="1:9" ht="15" customHeight="1">
      <c r="A25" s="2346"/>
      <c r="B25" s="2423">
        <v>18</v>
      </c>
      <c r="C25" s="2493" t="s">
        <v>1730</v>
      </c>
      <c r="D25" s="2444">
        <v>10932.777468600001</v>
      </c>
      <c r="E25" s="2444">
        <v>10475.4148391</v>
      </c>
      <c r="F25" s="2444">
        <v>10879.950466299999</v>
      </c>
      <c r="G25" s="2420">
        <v>-4.18340747183038</v>
      </c>
      <c r="H25" s="2419">
        <v>3.8617623589478178</v>
      </c>
      <c r="I25" s="2346"/>
    </row>
    <row r="26" spans="1:9" ht="15" customHeight="1">
      <c r="A26" s="2346"/>
      <c r="B26" s="2423">
        <v>19</v>
      </c>
      <c r="C26" s="2493" t="s">
        <v>1795</v>
      </c>
      <c r="D26" s="2444">
        <v>7521.2268992999998</v>
      </c>
      <c r="E26" s="2444">
        <v>6931.0997934999996</v>
      </c>
      <c r="F26" s="2444">
        <v>6233.2828076000005</v>
      </c>
      <c r="G26" s="2420">
        <v>-7.8461548056065649</v>
      </c>
      <c r="H26" s="2419">
        <v>-10.067911394875795</v>
      </c>
      <c r="I26" s="2346"/>
    </row>
    <row r="27" spans="1:9" ht="15" customHeight="1">
      <c r="A27" s="2346"/>
      <c r="B27" s="2423">
        <v>20</v>
      </c>
      <c r="C27" s="2493" t="s">
        <v>1794</v>
      </c>
      <c r="D27" s="2444">
        <v>37250.415841800001</v>
      </c>
      <c r="E27" s="2444">
        <v>37065.347530199993</v>
      </c>
      <c r="F27" s="2444">
        <v>20711.812477299998</v>
      </c>
      <c r="G27" s="2420">
        <v>-0.49682213585474644</v>
      </c>
      <c r="H27" s="2419">
        <v>-44.120819424600057</v>
      </c>
      <c r="I27" s="2346"/>
    </row>
    <row r="28" spans="1:9" ht="15" customHeight="1">
      <c r="A28" s="2346"/>
      <c r="B28" s="2423">
        <v>21</v>
      </c>
      <c r="C28" s="2493" t="s">
        <v>1793</v>
      </c>
      <c r="D28" s="2444">
        <v>1248.079283</v>
      </c>
      <c r="E28" s="2444">
        <v>1228.2697728000001</v>
      </c>
      <c r="F28" s="2444">
        <v>1231.3884880999999</v>
      </c>
      <c r="G28" s="2420">
        <v>-1.5871996651033227</v>
      </c>
      <c r="H28" s="2419">
        <v>0.25391126355656102</v>
      </c>
      <c r="I28" s="2346"/>
    </row>
    <row r="29" spans="1:9" ht="15" customHeight="1">
      <c r="A29" s="2346"/>
      <c r="B29" s="2423">
        <v>22</v>
      </c>
      <c r="C29" s="2493" t="s">
        <v>1792</v>
      </c>
      <c r="D29" s="2444">
        <v>4418.1128715000004</v>
      </c>
      <c r="E29" s="2444">
        <v>3590.4566711999996</v>
      </c>
      <c r="F29" s="2444">
        <v>4257.5467911999995</v>
      </c>
      <c r="G29" s="2420">
        <v>-18.733251602487965</v>
      </c>
      <c r="H29" s="2419">
        <v>18.579534056235957</v>
      </c>
      <c r="I29" s="2346"/>
    </row>
    <row r="30" spans="1:9" ht="15" customHeight="1">
      <c r="A30" s="2346"/>
      <c r="B30" s="2423">
        <v>23</v>
      </c>
      <c r="C30" s="2493" t="s">
        <v>1791</v>
      </c>
      <c r="D30" s="2444">
        <v>454.7570407</v>
      </c>
      <c r="E30" s="2444">
        <v>0.51127670000000003</v>
      </c>
      <c r="F30" s="2444">
        <v>26.914695399999999</v>
      </c>
      <c r="G30" s="2420">
        <v>-99.887571460309218</v>
      </c>
      <c r="H30" s="2419" t="s">
        <v>62</v>
      </c>
      <c r="I30" s="2346"/>
    </row>
    <row r="31" spans="1:9" ht="15" customHeight="1">
      <c r="A31" s="2346"/>
      <c r="B31" s="2423">
        <v>24</v>
      </c>
      <c r="C31" s="2493" t="s">
        <v>1758</v>
      </c>
      <c r="D31" s="2444">
        <v>51330.341172400003</v>
      </c>
      <c r="E31" s="2444">
        <v>21135.6575147</v>
      </c>
      <c r="F31" s="2444">
        <v>13851.903986399999</v>
      </c>
      <c r="G31" s="2420">
        <v>-58.824241117523471</v>
      </c>
      <c r="H31" s="2419">
        <v>-34.461920681834002</v>
      </c>
      <c r="I31" s="2346"/>
    </row>
    <row r="32" spans="1:9" ht="15" customHeight="1">
      <c r="A32" s="2346"/>
      <c r="B32" s="2423">
        <v>25</v>
      </c>
      <c r="C32" s="2493" t="s">
        <v>1790</v>
      </c>
      <c r="D32" s="2444">
        <v>18430.847752899997</v>
      </c>
      <c r="E32" s="2444">
        <v>9512.0355269999982</v>
      </c>
      <c r="F32" s="2444">
        <v>9939.4595719999998</v>
      </c>
      <c r="G32" s="2420">
        <v>-48.390678201422773</v>
      </c>
      <c r="H32" s="2419">
        <v>4.4935076597091506</v>
      </c>
      <c r="I32" s="2346"/>
    </row>
    <row r="33" spans="1:9" ht="15" customHeight="1">
      <c r="A33" s="2346"/>
      <c r="B33" s="2423">
        <v>26</v>
      </c>
      <c r="C33" s="2493" t="s">
        <v>1770</v>
      </c>
      <c r="D33" s="2444">
        <v>35683.834369800003</v>
      </c>
      <c r="E33" s="2444">
        <v>32517.536733299999</v>
      </c>
      <c r="F33" s="2444">
        <v>35328.442271699998</v>
      </c>
      <c r="G33" s="2420">
        <v>-8.873199005709175</v>
      </c>
      <c r="H33" s="2419">
        <v>8.6442757379019177</v>
      </c>
      <c r="I33" s="2346"/>
    </row>
    <row r="34" spans="1:9" ht="15" customHeight="1">
      <c r="A34" s="2346"/>
      <c r="B34" s="2423">
        <v>27</v>
      </c>
      <c r="C34" s="2493" t="s">
        <v>1789</v>
      </c>
      <c r="D34" s="2444">
        <v>219.22817649999999</v>
      </c>
      <c r="E34" s="2444">
        <v>216.13428569999999</v>
      </c>
      <c r="F34" s="2444">
        <v>426.39325689999998</v>
      </c>
      <c r="G34" s="2420">
        <v>-1.4112651254023389</v>
      </c>
      <c r="H34" s="2419">
        <v>97.281636978153912</v>
      </c>
      <c r="I34" s="2346"/>
    </row>
    <row r="35" spans="1:9" ht="15" customHeight="1">
      <c r="A35" s="2346"/>
      <c r="B35" s="2423">
        <v>28</v>
      </c>
      <c r="C35" s="2493" t="s">
        <v>1772</v>
      </c>
      <c r="D35" s="2444">
        <v>55451.9717638</v>
      </c>
      <c r="E35" s="2444">
        <v>42419.525708900001</v>
      </c>
      <c r="F35" s="2444">
        <v>44257.689858699996</v>
      </c>
      <c r="G35" s="2420">
        <v>-23.502222987511157</v>
      </c>
      <c r="H35" s="2419">
        <v>4.3332972707291084</v>
      </c>
      <c r="I35" s="2346"/>
    </row>
    <row r="36" spans="1:9" ht="15" customHeight="1">
      <c r="A36" s="2346"/>
      <c r="B36" s="2423">
        <v>29</v>
      </c>
      <c r="C36" s="2493" t="s">
        <v>1788</v>
      </c>
      <c r="D36" s="2444">
        <v>1251.7458333</v>
      </c>
      <c r="E36" s="2444">
        <v>1537.2968615999998</v>
      </c>
      <c r="F36" s="2444">
        <v>1545.239401</v>
      </c>
      <c r="G36" s="2420">
        <v>22.8122211956717</v>
      </c>
      <c r="H36" s="2419">
        <v>0.51665619038170352</v>
      </c>
      <c r="I36" s="2346"/>
    </row>
    <row r="37" spans="1:9" ht="15" customHeight="1">
      <c r="A37" s="2346"/>
      <c r="B37" s="2423">
        <v>30</v>
      </c>
      <c r="C37" s="2493" t="s">
        <v>1723</v>
      </c>
      <c r="D37" s="2444">
        <v>8696.5913457000006</v>
      </c>
      <c r="E37" s="2444">
        <v>10215.4489574</v>
      </c>
      <c r="F37" s="2444">
        <v>9987.2649180999997</v>
      </c>
      <c r="G37" s="2420">
        <v>17.464976234062025</v>
      </c>
      <c r="H37" s="2419">
        <v>-2.2337152312302933</v>
      </c>
      <c r="I37" s="2346"/>
    </row>
    <row r="38" spans="1:9" ht="15" customHeight="1">
      <c r="A38" s="2346"/>
      <c r="B38" s="2423">
        <v>31</v>
      </c>
      <c r="C38" s="2493" t="s">
        <v>1773</v>
      </c>
      <c r="D38" s="2444">
        <v>330704.92552649998</v>
      </c>
      <c r="E38" s="2444">
        <v>307078.02209340001</v>
      </c>
      <c r="F38" s="2444">
        <v>297637.66055879998</v>
      </c>
      <c r="G38" s="2420">
        <v>-7.1444062695723893</v>
      </c>
      <c r="H38" s="2419">
        <v>-3.0742550281663172</v>
      </c>
      <c r="I38" s="2346"/>
    </row>
    <row r="39" spans="1:9" ht="15" customHeight="1">
      <c r="A39" s="2346"/>
      <c r="B39" s="2423">
        <v>32</v>
      </c>
      <c r="C39" s="2493" t="s">
        <v>1787</v>
      </c>
      <c r="D39" s="2444">
        <v>7369.2130772</v>
      </c>
      <c r="E39" s="2444">
        <v>5699.8427762000001</v>
      </c>
      <c r="F39" s="2444">
        <v>5196.3123263999996</v>
      </c>
      <c r="G39" s="2420">
        <v>-22.653304817103926</v>
      </c>
      <c r="H39" s="2419">
        <v>-8.8341112127253592</v>
      </c>
      <c r="I39" s="2346"/>
    </row>
    <row r="40" spans="1:9" ht="15" customHeight="1">
      <c r="A40" s="2346"/>
      <c r="B40" s="2423">
        <v>33</v>
      </c>
      <c r="C40" s="2493" t="s">
        <v>1722</v>
      </c>
      <c r="D40" s="2444">
        <v>5834.7696507999999</v>
      </c>
      <c r="E40" s="2444">
        <v>5068.2741804999996</v>
      </c>
      <c r="F40" s="2444">
        <v>4817.6553323999997</v>
      </c>
      <c r="G40" s="2420">
        <v>-13.136687755872368</v>
      </c>
      <c r="H40" s="2419">
        <v>-4.944855766963963</v>
      </c>
      <c r="I40" s="2346"/>
    </row>
    <row r="41" spans="1:9" ht="15" customHeight="1">
      <c r="A41" s="2346"/>
      <c r="B41" s="2423">
        <v>34</v>
      </c>
      <c r="C41" s="2494" t="s">
        <v>1786</v>
      </c>
      <c r="D41" s="2444">
        <v>7201.5479130000003</v>
      </c>
      <c r="E41" s="2444">
        <v>4624.8427488999996</v>
      </c>
      <c r="F41" s="2444">
        <v>5954.2335796000007</v>
      </c>
      <c r="G41" s="2420">
        <v>-35.779879481862729</v>
      </c>
      <c r="H41" s="2419">
        <v>28.744562850622145</v>
      </c>
      <c r="I41" s="2346"/>
    </row>
    <row r="42" spans="1:9" ht="15" customHeight="1">
      <c r="A42" s="2346"/>
      <c r="B42" s="2423">
        <v>35</v>
      </c>
      <c r="C42" s="2493" t="s">
        <v>1785</v>
      </c>
      <c r="D42" s="2444">
        <v>1727.7848778</v>
      </c>
      <c r="E42" s="2444">
        <v>1990.4415707000001</v>
      </c>
      <c r="F42" s="2444">
        <v>1281.5958739</v>
      </c>
      <c r="G42" s="2420">
        <v>15.2019326175862</v>
      </c>
      <c r="H42" s="2419">
        <v>-35.612484547874104</v>
      </c>
      <c r="I42" s="2346"/>
    </row>
    <row r="43" spans="1:9" ht="15" customHeight="1">
      <c r="A43" s="2346"/>
      <c r="B43" s="2423">
        <v>36</v>
      </c>
      <c r="C43" s="2493" t="s">
        <v>1784</v>
      </c>
      <c r="D43" s="2444">
        <v>182.14622519999998</v>
      </c>
      <c r="E43" s="2444">
        <v>199.90871659999999</v>
      </c>
      <c r="F43" s="2444">
        <v>162.48332969999998</v>
      </c>
      <c r="G43" s="2420">
        <v>9.7517757397917357</v>
      </c>
      <c r="H43" s="2419">
        <v>-18.721238141348763</v>
      </c>
      <c r="I43" s="2346"/>
    </row>
    <row r="44" spans="1:9" ht="15" customHeight="1">
      <c r="A44" s="2346"/>
      <c r="B44" s="2423">
        <v>37</v>
      </c>
      <c r="C44" s="2493" t="s">
        <v>1698</v>
      </c>
      <c r="D44" s="2444">
        <v>9574.7233492000014</v>
      </c>
      <c r="E44" s="2444">
        <v>6887.2171458000003</v>
      </c>
      <c r="F44" s="2444">
        <v>9391.8106480999995</v>
      </c>
      <c r="G44" s="2420">
        <v>-28.068760896622159</v>
      </c>
      <c r="H44" s="2419">
        <v>36.365827434776968</v>
      </c>
      <c r="I44" s="2346"/>
    </row>
    <row r="45" spans="1:9" ht="15" customHeight="1">
      <c r="A45" s="2346"/>
      <c r="B45" s="2423">
        <v>38</v>
      </c>
      <c r="C45" s="2493" t="s">
        <v>1763</v>
      </c>
      <c r="D45" s="2444">
        <v>47355.962568399998</v>
      </c>
      <c r="E45" s="2444">
        <v>36404.309184999998</v>
      </c>
      <c r="F45" s="2444">
        <v>22098.288755699999</v>
      </c>
      <c r="G45" s="2420">
        <v>-23.126239631559919</v>
      </c>
      <c r="H45" s="2419">
        <v>-39.297601711378285</v>
      </c>
      <c r="I45" s="2346"/>
    </row>
    <row r="46" spans="1:9" ht="15" customHeight="1">
      <c r="A46" s="2346"/>
      <c r="B46" s="2423">
        <v>39</v>
      </c>
      <c r="C46" s="2493" t="s">
        <v>1783</v>
      </c>
      <c r="D46" s="2444">
        <v>1835.6441295999998</v>
      </c>
      <c r="E46" s="2444">
        <v>2446.5567516000001</v>
      </c>
      <c r="F46" s="2444">
        <v>2507.7990748000002</v>
      </c>
      <c r="G46" s="2420">
        <v>33.280558695934289</v>
      </c>
      <c r="H46" s="2419">
        <v>2.5032046838868061</v>
      </c>
      <c r="I46" s="2346"/>
    </row>
    <row r="47" spans="1:9" ht="15" customHeight="1">
      <c r="A47" s="2346"/>
      <c r="B47" s="2423">
        <v>40</v>
      </c>
      <c r="C47" s="2493" t="s">
        <v>1782</v>
      </c>
      <c r="D47" s="2444">
        <v>3712.6391643000002</v>
      </c>
      <c r="E47" s="2444">
        <v>3457.7588401999997</v>
      </c>
      <c r="F47" s="2444">
        <v>3241.870606</v>
      </c>
      <c r="G47" s="2420">
        <v>-6.8652059308881626</v>
      </c>
      <c r="H47" s="2419">
        <v>-6.2435885258994128</v>
      </c>
      <c r="I47" s="2346"/>
    </row>
    <row r="48" spans="1:9" ht="15" customHeight="1">
      <c r="A48" s="2346"/>
      <c r="B48" s="2423">
        <v>41</v>
      </c>
      <c r="C48" s="2493" t="s">
        <v>1690</v>
      </c>
      <c r="D48" s="2444">
        <v>1135.7581874</v>
      </c>
      <c r="E48" s="2444">
        <v>1196.7533747</v>
      </c>
      <c r="F48" s="2444">
        <v>1050.4912448</v>
      </c>
      <c r="G48" s="2420">
        <v>5.3704378252937168</v>
      </c>
      <c r="H48" s="2419">
        <v>-12.221576558049374</v>
      </c>
      <c r="I48" s="2346"/>
    </row>
    <row r="49" spans="1:9" ht="15" customHeight="1">
      <c r="A49" s="2346"/>
      <c r="B49" s="2423">
        <v>42</v>
      </c>
      <c r="C49" s="2493" t="s">
        <v>1781</v>
      </c>
      <c r="D49" s="2444">
        <v>10995.679741</v>
      </c>
      <c r="E49" s="2444">
        <v>1515.1865437000001</v>
      </c>
      <c r="F49" s="2444">
        <v>277.84155770000001</v>
      </c>
      <c r="G49" s="2420">
        <v>-86.220164833918659</v>
      </c>
      <c r="H49" s="2419">
        <v>-81.662881124754023</v>
      </c>
      <c r="I49" s="2346"/>
    </row>
    <row r="50" spans="1:9" ht="15" customHeight="1">
      <c r="A50" s="2346"/>
      <c r="B50" s="2423">
        <v>43</v>
      </c>
      <c r="C50" s="2493" t="s">
        <v>1697</v>
      </c>
      <c r="D50" s="2444">
        <v>65.252422600000003</v>
      </c>
      <c r="E50" s="2444">
        <v>98.911434099999994</v>
      </c>
      <c r="F50" s="2444">
        <v>28.031556999999999</v>
      </c>
      <c r="G50" s="2420">
        <v>51.582776790267395</v>
      </c>
      <c r="H50" s="2419">
        <v>-71.659942801294392</v>
      </c>
      <c r="I50" s="2346"/>
    </row>
    <row r="51" spans="1:9" ht="15" customHeight="1">
      <c r="A51" s="2346"/>
      <c r="B51" s="2423">
        <v>44</v>
      </c>
      <c r="C51" s="2494" t="s">
        <v>1767</v>
      </c>
      <c r="D51" s="2444">
        <v>14187.871892700001</v>
      </c>
      <c r="E51" s="2444">
        <v>8384.6879036999999</v>
      </c>
      <c r="F51" s="2444">
        <v>9756.2940648999993</v>
      </c>
      <c r="G51" s="2420">
        <v>-40.902427318827691</v>
      </c>
      <c r="H51" s="2419">
        <v>16.358464106871963</v>
      </c>
      <c r="I51" s="2346"/>
    </row>
    <row r="52" spans="1:9" ht="15" customHeight="1">
      <c r="A52" s="2346"/>
      <c r="B52" s="2423">
        <v>45</v>
      </c>
      <c r="C52" s="2493" t="s">
        <v>790</v>
      </c>
      <c r="D52" s="2444">
        <v>11885.309110100001</v>
      </c>
      <c r="E52" s="2444">
        <v>9586.667003999999</v>
      </c>
      <c r="F52" s="2444">
        <v>10898.033675300001</v>
      </c>
      <c r="G52" s="2420">
        <v>-19.34019624400548</v>
      </c>
      <c r="H52" s="2419">
        <v>13.679067717203907</v>
      </c>
      <c r="I52" s="2346"/>
    </row>
    <row r="53" spans="1:9" ht="15" customHeight="1">
      <c r="A53" s="2346"/>
      <c r="B53" s="2423">
        <v>46</v>
      </c>
      <c r="C53" s="2493" t="s">
        <v>1717</v>
      </c>
      <c r="D53" s="2444">
        <v>17520.952575700001</v>
      </c>
      <c r="E53" s="2444">
        <v>16841.897953300002</v>
      </c>
      <c r="F53" s="2444">
        <v>12882.487290500001</v>
      </c>
      <c r="G53" s="2420">
        <v>-3.8756718247259458</v>
      </c>
      <c r="H53" s="2419">
        <v>-23.509290186764218</v>
      </c>
      <c r="I53" s="2346"/>
    </row>
    <row r="54" spans="1:9" ht="15" customHeight="1">
      <c r="A54" s="2346"/>
      <c r="B54" s="2423">
        <v>47</v>
      </c>
      <c r="C54" s="2493" t="s">
        <v>1780</v>
      </c>
      <c r="D54" s="2444">
        <v>2984.2770725</v>
      </c>
      <c r="E54" s="2444">
        <v>2976.3999573999999</v>
      </c>
      <c r="F54" s="2444">
        <v>3594.8232834999999</v>
      </c>
      <c r="G54" s="2420">
        <v>-0.26395387923552338</v>
      </c>
      <c r="H54" s="2419">
        <v>20.777561314045201</v>
      </c>
      <c r="I54" s="2346"/>
    </row>
    <row r="55" spans="1:9" ht="15" customHeight="1">
      <c r="A55" s="2346"/>
      <c r="B55" s="2423">
        <v>48</v>
      </c>
      <c r="C55" s="2493" t="s">
        <v>1779</v>
      </c>
      <c r="D55" s="2444">
        <v>11043.846844799999</v>
      </c>
      <c r="E55" s="2444">
        <v>9122.7514200000005</v>
      </c>
      <c r="F55" s="2444">
        <v>11128.484043</v>
      </c>
      <c r="G55" s="2420">
        <v>-17.395165396598621</v>
      </c>
      <c r="H55" s="2419">
        <v>21.986049281171805</v>
      </c>
      <c r="I55" s="2346"/>
    </row>
    <row r="56" spans="1:9" ht="15" customHeight="1">
      <c r="A56" s="2346"/>
      <c r="B56" s="2423">
        <v>49</v>
      </c>
      <c r="C56" s="2493" t="s">
        <v>1714</v>
      </c>
      <c r="D56" s="2444">
        <v>16961.267049099999</v>
      </c>
      <c r="E56" s="2444">
        <v>16880.636703299999</v>
      </c>
      <c r="F56" s="2444">
        <v>11268.391549600001</v>
      </c>
      <c r="G56" s="2420">
        <v>-0.4753792600905915</v>
      </c>
      <c r="H56" s="2419">
        <v>-33.246643786859408</v>
      </c>
      <c r="I56" s="2346"/>
    </row>
    <row r="57" spans="1:9" ht="15" customHeight="1">
      <c r="A57" s="2346"/>
      <c r="B57" s="2423">
        <v>50</v>
      </c>
      <c r="C57" s="2493" t="s">
        <v>1778</v>
      </c>
      <c r="D57" s="2444">
        <v>94298.9722951</v>
      </c>
      <c r="E57" s="2444">
        <v>40230.806593000001</v>
      </c>
      <c r="F57" s="2444">
        <v>51904.586915199994</v>
      </c>
      <c r="G57" s="2420">
        <v>-57.336961778224492</v>
      </c>
      <c r="H57" s="2419">
        <v>29.017017829891543</v>
      </c>
      <c r="I57" s="2346"/>
    </row>
    <row r="58" spans="1:9" ht="15" customHeight="1">
      <c r="A58" s="2346"/>
      <c r="B58" s="2423">
        <v>51</v>
      </c>
      <c r="C58" s="2493" t="s">
        <v>1777</v>
      </c>
      <c r="D58" s="2444">
        <v>5434.6437914999997</v>
      </c>
      <c r="E58" s="2444">
        <v>4602.2126076000004</v>
      </c>
      <c r="F58" s="2444">
        <v>3432.0066823000002</v>
      </c>
      <c r="G58" s="2420">
        <v>-15.31712501934267</v>
      </c>
      <c r="H58" s="2419">
        <v>-25.427028802788165</v>
      </c>
      <c r="I58" s="2346"/>
    </row>
    <row r="59" spans="1:9" ht="15" customHeight="1">
      <c r="A59" s="2346"/>
      <c r="B59" s="2492"/>
      <c r="C59" s="2491" t="s">
        <v>1712</v>
      </c>
      <c r="D59" s="2490">
        <v>226783.62581639981</v>
      </c>
      <c r="E59" s="2490">
        <v>210484.01981919969</v>
      </c>
      <c r="F59" s="2490">
        <v>212533.92798910011</v>
      </c>
      <c r="G59" s="2415">
        <v>-7.1872940290654057</v>
      </c>
      <c r="H59" s="2414">
        <v>0.97390204332910013</v>
      </c>
      <c r="I59" s="2346"/>
    </row>
    <row r="60" spans="1:9" ht="15" customHeight="1" thickBot="1">
      <c r="A60" s="2346"/>
      <c r="B60" s="2489"/>
      <c r="C60" s="2412" t="s">
        <v>1711</v>
      </c>
      <c r="D60" s="2442">
        <v>1200152.7304628999</v>
      </c>
      <c r="E60" s="2442">
        <v>1027847.5427481</v>
      </c>
      <c r="F60" s="2442">
        <v>996682.1641384</v>
      </c>
      <c r="G60" s="2410">
        <v>-14.35693835803229</v>
      </c>
      <c r="H60" s="2409">
        <v>-3.0321012906617262</v>
      </c>
      <c r="I60" s="2346"/>
    </row>
    <row r="61" spans="1:9" ht="15" customHeight="1" thickTop="1">
      <c r="A61" s="2346"/>
      <c r="B61" s="3650" t="s">
        <v>1676</v>
      </c>
      <c r="C61" s="3651"/>
      <c r="D61" s="3651"/>
      <c r="E61" s="3651"/>
      <c r="F61" s="3651"/>
      <c r="G61" s="3651"/>
      <c r="H61" s="3651"/>
      <c r="I61" s="2346"/>
    </row>
    <row r="62" spans="1:9" ht="15.75" customHeight="1">
      <c r="A62" s="2346"/>
      <c r="B62" s="2408"/>
      <c r="C62" s="2346"/>
      <c r="D62" s="2435"/>
      <c r="E62" s="2435"/>
      <c r="F62" s="2435"/>
      <c r="G62" s="2346"/>
      <c r="H62" s="2346"/>
      <c r="I62" s="2346"/>
    </row>
    <row r="63" spans="1:9" ht="15.75" customHeight="1">
      <c r="A63" s="2346"/>
      <c r="B63" s="2346"/>
      <c r="C63" s="2346"/>
      <c r="D63" s="2296"/>
      <c r="E63" s="2296"/>
      <c r="F63" s="2296"/>
      <c r="G63" s="2296"/>
      <c r="H63" s="2296"/>
      <c r="I63" s="2346"/>
    </row>
    <row r="64" spans="1:9" ht="15.75" customHeight="1">
      <c r="A64" s="2346"/>
      <c r="B64" s="2346"/>
      <c r="C64" s="2346"/>
      <c r="D64" s="2404"/>
      <c r="E64" s="2404"/>
      <c r="F64" s="2404"/>
      <c r="G64" s="2488"/>
      <c r="H64" s="2488"/>
      <c r="I64" s="2488"/>
    </row>
    <row r="65" spans="1:9" ht="15.75" customHeight="1">
      <c r="A65" s="2346"/>
      <c r="B65" s="2346"/>
      <c r="C65" s="2346"/>
      <c r="D65" s="2487"/>
      <c r="E65" s="2487"/>
      <c r="F65" s="2487"/>
      <c r="G65" s="2486"/>
      <c r="H65" s="2296"/>
      <c r="I65" s="2346"/>
    </row>
    <row r="66" spans="1:9" ht="15.75" customHeight="1">
      <c r="A66" s="2346"/>
      <c r="B66" s="2346"/>
      <c r="C66" s="2346"/>
      <c r="D66" s="2404"/>
      <c r="E66" s="2404"/>
      <c r="F66" s="2404"/>
      <c r="G66" s="2346"/>
      <c r="H66" s="2346"/>
      <c r="I66" s="2346"/>
    </row>
    <row r="67" spans="1:9" ht="15.75" customHeight="1">
      <c r="A67" s="2346"/>
      <c r="B67" s="2346"/>
      <c r="C67" s="2346"/>
      <c r="D67" s="2346"/>
      <c r="E67" s="2346"/>
      <c r="F67" s="2346"/>
      <c r="G67" s="2346"/>
      <c r="H67" s="2346"/>
      <c r="I67" s="2346"/>
    </row>
    <row r="68" spans="1:9" ht="15.75" customHeight="1">
      <c r="A68" s="2346"/>
      <c r="B68" s="2346"/>
      <c r="C68" s="2346"/>
      <c r="D68" s="2346"/>
      <c r="E68" s="2346"/>
      <c r="F68" s="2346"/>
      <c r="G68" s="2346"/>
      <c r="H68" s="2346"/>
      <c r="I68" s="2346"/>
    </row>
    <row r="69" spans="1:9" ht="15.75" customHeight="1">
      <c r="A69" s="2346"/>
      <c r="B69" s="2346"/>
      <c r="C69" s="2346"/>
      <c r="D69" s="2346"/>
      <c r="E69" s="2346"/>
      <c r="F69" s="2346"/>
      <c r="G69" s="2346"/>
      <c r="H69" s="2346"/>
      <c r="I69" s="2346"/>
    </row>
    <row r="70" spans="1:9" ht="15.75" customHeight="1">
      <c r="A70" s="2346"/>
      <c r="B70" s="2346"/>
      <c r="C70" s="2346"/>
      <c r="D70" s="2346"/>
      <c r="E70" s="2346"/>
      <c r="F70" s="2346"/>
      <c r="G70" s="2346"/>
      <c r="H70" s="2346"/>
      <c r="I70" s="2346"/>
    </row>
    <row r="71" spans="1:9" ht="15.75" customHeight="1">
      <c r="A71" s="2346"/>
      <c r="B71" s="2346"/>
      <c r="C71" s="2346"/>
      <c r="D71" s="2346"/>
      <c r="E71" s="2346"/>
      <c r="F71" s="2346"/>
      <c r="G71" s="2346"/>
      <c r="H71" s="2346"/>
      <c r="I71" s="2346"/>
    </row>
    <row r="72" spans="1:9" ht="15.75" customHeight="1">
      <c r="A72" s="2346"/>
      <c r="B72" s="2346"/>
      <c r="C72" s="2346"/>
      <c r="D72" s="2346"/>
      <c r="E72" s="2346"/>
      <c r="F72" s="2346"/>
      <c r="G72" s="2346"/>
      <c r="H72" s="2346"/>
      <c r="I72" s="2346"/>
    </row>
    <row r="73" spans="1:9" ht="15.75" customHeight="1">
      <c r="A73" s="2346"/>
      <c r="B73" s="2346"/>
      <c r="C73" s="2346"/>
      <c r="D73" s="2346"/>
      <c r="E73" s="2346"/>
      <c r="F73" s="2346"/>
      <c r="G73" s="2346"/>
      <c r="H73" s="2346"/>
      <c r="I73" s="2346"/>
    </row>
    <row r="74" spans="1:9" ht="15.75" customHeight="1">
      <c r="A74" s="2346"/>
      <c r="B74" s="2346"/>
      <c r="C74" s="2346"/>
      <c r="D74" s="2346"/>
      <c r="E74" s="2346"/>
      <c r="F74" s="2346"/>
      <c r="G74" s="2346"/>
      <c r="H74" s="2346"/>
      <c r="I74" s="2346"/>
    </row>
    <row r="75" spans="1:9" ht="15.75" customHeight="1">
      <c r="A75" s="2346"/>
      <c r="B75" s="2346"/>
      <c r="C75" s="2346"/>
      <c r="D75" s="2346"/>
      <c r="E75" s="2346"/>
      <c r="F75" s="2346"/>
      <c r="G75" s="2346"/>
      <c r="H75" s="2346"/>
      <c r="I75" s="2346"/>
    </row>
    <row r="76" spans="1:9" ht="15.75" customHeight="1">
      <c r="A76" s="2346"/>
      <c r="B76" s="2346"/>
      <c r="C76" s="2346"/>
      <c r="D76" s="2346"/>
      <c r="E76" s="2346"/>
      <c r="F76" s="2346"/>
      <c r="G76" s="2346"/>
      <c r="H76" s="2346"/>
      <c r="I76" s="2346"/>
    </row>
    <row r="77" spans="1:9" ht="15.75" customHeight="1">
      <c r="A77" s="2346"/>
      <c r="B77" s="2346"/>
      <c r="C77" s="2346"/>
      <c r="D77" s="2346"/>
      <c r="E77" s="2346"/>
      <c r="F77" s="2346"/>
      <c r="G77" s="2346"/>
      <c r="H77" s="2346"/>
      <c r="I77" s="2346"/>
    </row>
    <row r="78" spans="1:9" ht="15.75" customHeight="1">
      <c r="A78" s="2346"/>
      <c r="B78" s="2346"/>
      <c r="C78" s="2346"/>
      <c r="D78" s="2346"/>
      <c r="E78" s="2346"/>
      <c r="F78" s="2346"/>
      <c r="G78" s="2346"/>
      <c r="H78" s="2346"/>
      <c r="I78" s="2346"/>
    </row>
    <row r="79" spans="1:9" ht="15.75" customHeight="1">
      <c r="A79" s="2346"/>
      <c r="B79" s="2346"/>
      <c r="C79" s="2346"/>
      <c r="D79" s="2346"/>
      <c r="E79" s="2346"/>
      <c r="F79" s="2346"/>
      <c r="G79" s="2346"/>
      <c r="H79" s="2346"/>
      <c r="I79" s="2346"/>
    </row>
    <row r="80" spans="1:9" ht="15.75" customHeight="1">
      <c r="A80" s="2346"/>
      <c r="B80" s="2346"/>
      <c r="C80" s="2346"/>
      <c r="D80" s="2346"/>
      <c r="E80" s="2346"/>
      <c r="F80" s="2346"/>
      <c r="G80" s="2346"/>
      <c r="H80" s="2346"/>
      <c r="I80" s="2346"/>
    </row>
    <row r="81" spans="1:9" ht="15.75" customHeight="1">
      <c r="A81" s="2346"/>
      <c r="B81" s="2346"/>
      <c r="C81" s="2346"/>
      <c r="D81" s="2346"/>
      <c r="E81" s="2346"/>
      <c r="F81" s="2346"/>
      <c r="G81" s="2346"/>
      <c r="H81" s="2346"/>
      <c r="I81" s="2346"/>
    </row>
    <row r="82" spans="1:9" ht="15.75" customHeight="1">
      <c r="A82" s="2346"/>
      <c r="B82" s="2346"/>
      <c r="C82" s="2346"/>
      <c r="D82" s="2346"/>
      <c r="E82" s="2346"/>
      <c r="F82" s="2346"/>
      <c r="G82" s="2346"/>
      <c r="H82" s="2346"/>
      <c r="I82" s="2346"/>
    </row>
    <row r="83" spans="1:9" ht="15.75" customHeight="1">
      <c r="A83" s="2346"/>
      <c r="B83" s="2346"/>
      <c r="C83" s="2346"/>
      <c r="D83" s="2346"/>
      <c r="E83" s="2346"/>
      <c r="F83" s="2346"/>
      <c r="G83" s="2346"/>
      <c r="H83" s="2346"/>
      <c r="I83" s="2346"/>
    </row>
    <row r="84" spans="1:9" ht="15.75" customHeight="1">
      <c r="A84" s="2346"/>
      <c r="B84" s="2346"/>
      <c r="C84" s="2346"/>
      <c r="D84" s="2346"/>
      <c r="E84" s="2346"/>
      <c r="F84" s="2346"/>
      <c r="G84" s="2346"/>
      <c r="H84" s="2346"/>
      <c r="I84" s="2346"/>
    </row>
    <row r="85" spans="1:9" ht="15.75" customHeight="1">
      <c r="A85" s="2346"/>
      <c r="B85" s="2346"/>
      <c r="C85" s="2346"/>
      <c r="D85" s="2346"/>
      <c r="E85" s="2346"/>
      <c r="F85" s="2346"/>
      <c r="G85" s="2346"/>
      <c r="H85" s="2346"/>
      <c r="I85" s="2346"/>
    </row>
    <row r="86" spans="1:9" ht="15.75" customHeight="1">
      <c r="A86" s="2346"/>
      <c r="B86" s="2346"/>
      <c r="C86" s="2346"/>
      <c r="D86" s="2346"/>
      <c r="E86" s="2346"/>
      <c r="F86" s="2346"/>
      <c r="G86" s="2346"/>
      <c r="H86" s="2346"/>
      <c r="I86" s="2346"/>
    </row>
    <row r="87" spans="1:9" ht="15.75" customHeight="1">
      <c r="A87" s="2346"/>
      <c r="B87" s="2346"/>
      <c r="C87" s="2346"/>
      <c r="D87" s="2346"/>
      <c r="E87" s="2346"/>
      <c r="F87" s="2346"/>
      <c r="G87" s="2346"/>
      <c r="H87" s="2346"/>
      <c r="I87" s="2346"/>
    </row>
    <row r="88" spans="1:9" ht="15.75" customHeight="1">
      <c r="A88" s="2346"/>
      <c r="B88" s="2346"/>
      <c r="C88" s="2346"/>
      <c r="D88" s="2346"/>
      <c r="E88" s="2346"/>
      <c r="F88" s="2346"/>
      <c r="G88" s="2346"/>
      <c r="H88" s="2346"/>
      <c r="I88" s="2346"/>
    </row>
    <row r="89" spans="1:9" ht="15.75" customHeight="1">
      <c r="A89" s="2346"/>
      <c r="B89" s="2346"/>
      <c r="C89" s="2346"/>
      <c r="D89" s="2346"/>
      <c r="E89" s="2346"/>
      <c r="F89" s="2346"/>
      <c r="G89" s="2346"/>
      <c r="H89" s="2346"/>
      <c r="I89" s="2346"/>
    </row>
    <row r="90" spans="1:9" ht="15.75" customHeight="1">
      <c r="A90" s="2346"/>
      <c r="B90" s="2346"/>
      <c r="C90" s="2346"/>
      <c r="D90" s="2346"/>
      <c r="E90" s="2346"/>
      <c r="F90" s="2346"/>
      <c r="G90" s="2346"/>
      <c r="H90" s="2346"/>
      <c r="I90" s="2346"/>
    </row>
    <row r="91" spans="1:9" ht="15.75" customHeight="1">
      <c r="A91" s="2346"/>
      <c r="B91" s="2346"/>
      <c r="C91" s="2346"/>
      <c r="D91" s="2346"/>
      <c r="E91" s="2346"/>
      <c r="F91" s="2346"/>
      <c r="G91" s="2346"/>
      <c r="H91" s="2346"/>
      <c r="I91" s="2346"/>
    </row>
    <row r="92" spans="1:9" ht="15.75" customHeight="1">
      <c r="A92" s="2346"/>
      <c r="B92" s="2346"/>
      <c r="C92" s="2346"/>
      <c r="D92" s="2346"/>
      <c r="E92" s="2346"/>
      <c r="F92" s="2346"/>
      <c r="G92" s="2346"/>
      <c r="H92" s="2346"/>
      <c r="I92" s="2346"/>
    </row>
    <row r="93" spans="1:9" ht="15.75" customHeight="1">
      <c r="A93" s="2346"/>
      <c r="B93" s="2346"/>
      <c r="C93" s="2346"/>
      <c r="D93" s="2346"/>
      <c r="E93" s="2346"/>
      <c r="F93" s="2346"/>
      <c r="G93" s="2346"/>
      <c r="H93" s="2346"/>
      <c r="I93" s="2346"/>
    </row>
    <row r="94" spans="1:9" ht="15.75" customHeight="1">
      <c r="A94" s="2346"/>
      <c r="B94" s="2346"/>
      <c r="C94" s="2346"/>
      <c r="D94" s="2346"/>
      <c r="E94" s="2346"/>
      <c r="F94" s="2346"/>
      <c r="G94" s="2346"/>
      <c r="H94" s="2346"/>
      <c r="I94" s="2346"/>
    </row>
    <row r="95" spans="1:9" ht="15.75" customHeight="1">
      <c r="A95" s="2346"/>
      <c r="B95" s="2346"/>
      <c r="C95" s="2346"/>
      <c r="D95" s="2346"/>
      <c r="E95" s="2346"/>
      <c r="F95" s="2346"/>
      <c r="G95" s="2346"/>
      <c r="H95" s="2346"/>
      <c r="I95" s="2346"/>
    </row>
    <row r="96" spans="1:9" ht="15.75" customHeight="1">
      <c r="A96" s="2346"/>
      <c r="B96" s="2346"/>
      <c r="C96" s="2346"/>
      <c r="D96" s="2346"/>
      <c r="E96" s="2346"/>
      <c r="F96" s="2346"/>
      <c r="G96" s="2346"/>
      <c r="H96" s="2346"/>
      <c r="I96" s="2346"/>
    </row>
    <row r="97" spans="1:9" ht="15.75" customHeight="1">
      <c r="A97" s="2346"/>
      <c r="B97" s="2346"/>
      <c r="C97" s="2346"/>
      <c r="D97" s="2346"/>
      <c r="E97" s="2346"/>
      <c r="F97" s="2346"/>
      <c r="G97" s="2346"/>
      <c r="H97" s="2346"/>
      <c r="I97" s="2346"/>
    </row>
    <row r="98" spans="1:9" ht="15.75" customHeight="1">
      <c r="A98" s="2346"/>
      <c r="B98" s="2346"/>
      <c r="C98" s="2346"/>
      <c r="D98" s="2346"/>
      <c r="E98" s="2346"/>
      <c r="F98" s="2346"/>
      <c r="G98" s="2346"/>
      <c r="H98" s="2346"/>
      <c r="I98" s="2346"/>
    </row>
    <row r="99" spans="1:9" ht="15.75" customHeight="1">
      <c r="A99" s="2346"/>
      <c r="B99" s="2346"/>
      <c r="C99" s="2346"/>
      <c r="D99" s="2346"/>
      <c r="E99" s="2346"/>
      <c r="F99" s="2346"/>
      <c r="G99" s="2346"/>
      <c r="H99" s="2346"/>
      <c r="I99" s="2346"/>
    </row>
    <row r="100" spans="1:9" ht="15.75" customHeight="1">
      <c r="A100" s="2346"/>
      <c r="B100" s="2346"/>
      <c r="C100" s="2346"/>
      <c r="D100" s="2346"/>
      <c r="E100" s="2346"/>
      <c r="F100" s="2346"/>
      <c r="G100" s="2346"/>
      <c r="H100" s="2346"/>
      <c r="I100" s="2346"/>
    </row>
    <row r="101" spans="1:9" ht="15.75" customHeight="1">
      <c r="A101" s="2346"/>
      <c r="B101" s="2346"/>
      <c r="C101" s="2346"/>
      <c r="D101" s="2346"/>
      <c r="E101" s="2346"/>
      <c r="F101" s="2346"/>
      <c r="G101" s="2346"/>
      <c r="H101" s="2346"/>
      <c r="I101" s="2346"/>
    </row>
    <row r="102" spans="1:9" ht="15.75" customHeight="1">
      <c r="A102" s="2346"/>
      <c r="B102" s="2346"/>
      <c r="C102" s="2346"/>
      <c r="D102" s="2346"/>
      <c r="E102" s="2346"/>
      <c r="F102" s="2346"/>
      <c r="G102" s="2346"/>
      <c r="H102" s="2346"/>
      <c r="I102" s="2346"/>
    </row>
    <row r="103" spans="1:9" ht="15.75" customHeight="1">
      <c r="A103" s="2346"/>
      <c r="B103" s="2346"/>
      <c r="C103" s="2346"/>
      <c r="D103" s="2346"/>
      <c r="E103" s="2346"/>
      <c r="F103" s="2346"/>
      <c r="G103" s="2346"/>
      <c r="H103" s="2346"/>
      <c r="I103" s="2346"/>
    </row>
    <row r="104" spans="1:9" ht="15.75" customHeight="1">
      <c r="A104" s="2346"/>
      <c r="B104" s="2346"/>
      <c r="C104" s="2346"/>
      <c r="D104" s="2346"/>
      <c r="E104" s="2346"/>
      <c r="F104" s="2346"/>
      <c r="G104" s="2346"/>
      <c r="H104" s="2346"/>
      <c r="I104" s="2346"/>
    </row>
    <row r="105" spans="1:9" ht="15.75" customHeight="1">
      <c r="A105" s="2346"/>
      <c r="B105" s="2346"/>
      <c r="C105" s="2346"/>
      <c r="D105" s="2346"/>
      <c r="E105" s="2346"/>
      <c r="F105" s="2346"/>
      <c r="G105" s="2346"/>
      <c r="H105" s="2346"/>
      <c r="I105" s="2346"/>
    </row>
    <row r="106" spans="1:9" ht="15.75" customHeight="1">
      <c r="A106" s="2346"/>
      <c r="B106" s="2346"/>
      <c r="C106" s="2346"/>
      <c r="D106" s="2346"/>
      <c r="E106" s="2346"/>
      <c r="F106" s="2346"/>
      <c r="G106" s="2346"/>
      <c r="H106" s="2346"/>
      <c r="I106" s="2346"/>
    </row>
    <row r="107" spans="1:9" ht="15.75" customHeight="1">
      <c r="A107" s="2346"/>
      <c r="B107" s="2346"/>
      <c r="C107" s="2346"/>
      <c r="D107" s="2346"/>
      <c r="E107" s="2346"/>
      <c r="F107" s="2346"/>
      <c r="G107" s="2346"/>
      <c r="H107" s="2346"/>
      <c r="I107" s="2346"/>
    </row>
    <row r="108" spans="1:9" ht="15.75" customHeight="1">
      <c r="A108" s="2346"/>
      <c r="B108" s="2346"/>
      <c r="C108" s="2346"/>
      <c r="D108" s="2346"/>
      <c r="E108" s="2346"/>
      <c r="F108" s="2346"/>
      <c r="G108" s="2346"/>
      <c r="H108" s="2346"/>
      <c r="I108" s="2346"/>
    </row>
    <row r="109" spans="1:9" ht="15.75" customHeight="1">
      <c r="A109" s="2346"/>
      <c r="B109" s="2346"/>
      <c r="C109" s="2346"/>
      <c r="D109" s="2346"/>
      <c r="E109" s="2346"/>
      <c r="F109" s="2346"/>
      <c r="G109" s="2346"/>
      <c r="H109" s="2346"/>
      <c r="I109" s="2346"/>
    </row>
    <row r="110" spans="1:9" ht="15.75" customHeight="1">
      <c r="A110" s="2346"/>
      <c r="B110" s="2346"/>
      <c r="C110" s="2346"/>
      <c r="D110" s="2346"/>
      <c r="E110" s="2346"/>
      <c r="F110" s="2346"/>
      <c r="G110" s="2346"/>
      <c r="H110" s="2346"/>
      <c r="I110" s="2346"/>
    </row>
    <row r="111" spans="1:9" ht="15.75" customHeight="1">
      <c r="A111" s="2346"/>
      <c r="B111" s="2346"/>
      <c r="C111" s="2346"/>
      <c r="D111" s="2346"/>
      <c r="E111" s="2346"/>
      <c r="F111" s="2346"/>
      <c r="G111" s="2346"/>
      <c r="H111" s="2346"/>
      <c r="I111" s="2346"/>
    </row>
    <row r="112" spans="1:9" ht="15.75" customHeight="1">
      <c r="A112" s="2346"/>
      <c r="B112" s="2346"/>
      <c r="C112" s="2346"/>
      <c r="D112" s="2346"/>
      <c r="E112" s="2346"/>
      <c r="F112" s="2346"/>
      <c r="G112" s="2346"/>
      <c r="H112" s="2346"/>
      <c r="I112" s="2346"/>
    </row>
    <row r="113" spans="1:9" ht="15.75" customHeight="1">
      <c r="A113" s="2346"/>
      <c r="B113" s="2346"/>
      <c r="C113" s="2346"/>
      <c r="D113" s="2346"/>
      <c r="E113" s="2346"/>
      <c r="F113" s="2346"/>
      <c r="G113" s="2346"/>
      <c r="H113" s="2346"/>
      <c r="I113" s="2346"/>
    </row>
    <row r="114" spans="1:9" ht="15.75" customHeight="1">
      <c r="A114" s="2346"/>
      <c r="B114" s="2346"/>
      <c r="C114" s="2346"/>
      <c r="D114" s="2346"/>
      <c r="E114" s="2346"/>
      <c r="F114" s="2346"/>
      <c r="G114" s="2346"/>
      <c r="H114" s="2346"/>
      <c r="I114" s="2346"/>
    </row>
    <row r="115" spans="1:9" ht="15.75" customHeight="1">
      <c r="A115" s="2346"/>
      <c r="B115" s="2346"/>
      <c r="C115" s="2346"/>
      <c r="D115" s="2346"/>
      <c r="E115" s="2346"/>
      <c r="F115" s="2346"/>
      <c r="G115" s="2346"/>
      <c r="H115" s="2346"/>
      <c r="I115" s="2346"/>
    </row>
    <row r="116" spans="1:9" ht="15.75" customHeight="1">
      <c r="A116" s="2346"/>
      <c r="B116" s="2346"/>
      <c r="C116" s="2346"/>
      <c r="D116" s="2346"/>
      <c r="E116" s="2346"/>
      <c r="F116" s="2346"/>
      <c r="G116" s="2346"/>
      <c r="H116" s="2346"/>
      <c r="I116" s="2346"/>
    </row>
    <row r="117" spans="1:9" ht="15.75" customHeight="1">
      <c r="A117" s="2346"/>
      <c r="B117" s="2346"/>
      <c r="C117" s="2346"/>
      <c r="D117" s="2346"/>
      <c r="E117" s="2346"/>
      <c r="F117" s="2346"/>
      <c r="G117" s="2346"/>
      <c r="H117" s="2346"/>
      <c r="I117" s="2346"/>
    </row>
    <row r="118" spans="1:9" ht="15.75" customHeight="1">
      <c r="A118" s="2346"/>
      <c r="B118" s="2346"/>
      <c r="C118" s="2346"/>
      <c r="D118" s="2346"/>
      <c r="E118" s="2346"/>
      <c r="F118" s="2346"/>
      <c r="G118" s="2346"/>
      <c r="H118" s="2346"/>
      <c r="I118" s="2346"/>
    </row>
    <row r="119" spans="1:9" ht="15.75" customHeight="1">
      <c r="A119" s="2346"/>
      <c r="B119" s="2346"/>
      <c r="C119" s="2346"/>
      <c r="D119" s="2346"/>
      <c r="E119" s="2346"/>
      <c r="F119" s="2346"/>
      <c r="G119" s="2346"/>
      <c r="H119" s="2346"/>
      <c r="I119" s="2346"/>
    </row>
    <row r="120" spans="1:9" ht="15.75" customHeight="1">
      <c r="A120" s="2346"/>
      <c r="B120" s="2346"/>
      <c r="C120" s="2346"/>
      <c r="D120" s="2346"/>
      <c r="E120" s="2346"/>
      <c r="F120" s="2346"/>
      <c r="G120" s="2346"/>
      <c r="H120" s="2346"/>
      <c r="I120" s="2346"/>
    </row>
    <row r="121" spans="1:9" ht="15.75" customHeight="1">
      <c r="A121" s="2346"/>
      <c r="B121" s="2346"/>
      <c r="C121" s="2346"/>
      <c r="D121" s="2346"/>
      <c r="E121" s="2346"/>
      <c r="F121" s="2346"/>
      <c r="G121" s="2346"/>
      <c r="H121" s="2346"/>
      <c r="I121" s="2346"/>
    </row>
    <row r="122" spans="1:9" ht="15.75" customHeight="1">
      <c r="A122" s="2346"/>
      <c r="B122" s="2346"/>
      <c r="C122" s="2346"/>
      <c r="D122" s="2346"/>
      <c r="E122" s="2346"/>
      <c r="F122" s="2346"/>
      <c r="G122" s="2346"/>
      <c r="H122" s="2346"/>
      <c r="I122" s="2346"/>
    </row>
    <row r="123" spans="1:9" ht="15.75" customHeight="1">
      <c r="A123" s="2346"/>
      <c r="B123" s="2346"/>
      <c r="C123" s="2346"/>
      <c r="D123" s="2346"/>
      <c r="E123" s="2346"/>
      <c r="F123" s="2346"/>
      <c r="G123" s="2346"/>
      <c r="H123" s="2346"/>
      <c r="I123" s="2346"/>
    </row>
    <row r="124" spans="1:9" ht="15.75" customHeight="1">
      <c r="A124" s="2346"/>
      <c r="B124" s="2346"/>
      <c r="C124" s="2346"/>
      <c r="D124" s="2346"/>
      <c r="E124" s="2346"/>
      <c r="F124" s="2346"/>
      <c r="G124" s="2346"/>
      <c r="H124" s="2346"/>
      <c r="I124" s="2346"/>
    </row>
    <row r="125" spans="1:9" ht="15.75" customHeight="1">
      <c r="A125" s="2346"/>
      <c r="B125" s="2346"/>
      <c r="C125" s="2346"/>
      <c r="D125" s="2346"/>
      <c r="E125" s="2346"/>
      <c r="F125" s="2346"/>
      <c r="G125" s="2346"/>
      <c r="H125" s="2346"/>
      <c r="I125" s="2346"/>
    </row>
    <row r="126" spans="1:9" ht="15.75" customHeight="1">
      <c r="A126" s="2346"/>
      <c r="B126" s="2346"/>
      <c r="C126" s="2346"/>
      <c r="D126" s="2346"/>
      <c r="E126" s="2346"/>
      <c r="F126" s="2346"/>
      <c r="G126" s="2346"/>
      <c r="H126" s="2346"/>
      <c r="I126" s="2346"/>
    </row>
    <row r="127" spans="1:9" ht="15.75" customHeight="1">
      <c r="A127" s="2346"/>
      <c r="B127" s="2346"/>
      <c r="C127" s="2346"/>
      <c r="D127" s="2346"/>
      <c r="E127" s="2346"/>
      <c r="F127" s="2346"/>
      <c r="G127" s="2346"/>
      <c r="H127" s="2346"/>
      <c r="I127" s="2346"/>
    </row>
    <row r="128" spans="1:9" ht="15.75" customHeight="1">
      <c r="A128" s="2346"/>
      <c r="B128" s="2346"/>
      <c r="C128" s="2346"/>
      <c r="D128" s="2346"/>
      <c r="E128" s="2346"/>
      <c r="F128" s="2346"/>
      <c r="G128" s="2346"/>
      <c r="H128" s="2346"/>
      <c r="I128" s="2346"/>
    </row>
    <row r="129" spans="1:9" ht="15.75" customHeight="1">
      <c r="A129" s="2346"/>
      <c r="B129" s="2346"/>
      <c r="C129" s="2346"/>
      <c r="D129" s="2346"/>
      <c r="E129" s="2346"/>
      <c r="F129" s="2346"/>
      <c r="G129" s="2346"/>
      <c r="H129" s="2346"/>
      <c r="I129" s="2346"/>
    </row>
    <row r="130" spans="1:9" ht="15.75" customHeight="1">
      <c r="A130" s="2346"/>
      <c r="B130" s="2346"/>
      <c r="C130" s="2346"/>
      <c r="D130" s="2346"/>
      <c r="E130" s="2346"/>
      <c r="F130" s="2346"/>
      <c r="G130" s="2346"/>
      <c r="H130" s="2346"/>
      <c r="I130" s="2346"/>
    </row>
    <row r="131" spans="1:9" ht="15.75" customHeight="1">
      <c r="A131" s="2346"/>
      <c r="B131" s="2346"/>
      <c r="C131" s="2346"/>
      <c r="D131" s="2346"/>
      <c r="E131" s="2346"/>
      <c r="F131" s="2346"/>
      <c r="G131" s="2346"/>
      <c r="H131" s="2346"/>
      <c r="I131" s="2346"/>
    </row>
    <row r="132" spans="1:9" ht="15.75" customHeight="1">
      <c r="A132" s="2346"/>
      <c r="B132" s="2346"/>
      <c r="C132" s="2346"/>
      <c r="D132" s="2346"/>
      <c r="E132" s="2346"/>
      <c r="F132" s="2346"/>
      <c r="G132" s="2346"/>
      <c r="H132" s="2346"/>
      <c r="I132" s="2346"/>
    </row>
    <row r="133" spans="1:9" ht="15.75" customHeight="1">
      <c r="A133" s="2346"/>
      <c r="B133" s="2346"/>
      <c r="C133" s="2346"/>
      <c r="D133" s="2346"/>
      <c r="E133" s="2346"/>
      <c r="F133" s="2346"/>
      <c r="G133" s="2346"/>
      <c r="H133" s="2346"/>
      <c r="I133" s="2346"/>
    </row>
    <row r="134" spans="1:9" ht="15.75" customHeight="1">
      <c r="A134" s="2346"/>
      <c r="B134" s="2346"/>
      <c r="C134" s="2346"/>
      <c r="D134" s="2346"/>
      <c r="E134" s="2346"/>
      <c r="F134" s="2346"/>
      <c r="G134" s="2346"/>
      <c r="H134" s="2346"/>
      <c r="I134" s="2346"/>
    </row>
    <row r="135" spans="1:9" ht="15.75" customHeight="1">
      <c r="A135" s="2346"/>
      <c r="B135" s="2346"/>
      <c r="C135" s="2346"/>
      <c r="D135" s="2346"/>
      <c r="E135" s="2346"/>
      <c r="F135" s="2346"/>
      <c r="G135" s="2346"/>
      <c r="H135" s="2346"/>
      <c r="I135" s="2346"/>
    </row>
    <row r="136" spans="1:9" ht="15.75" customHeight="1">
      <c r="A136" s="2346"/>
      <c r="B136" s="2346"/>
      <c r="C136" s="2346"/>
      <c r="D136" s="2346"/>
      <c r="E136" s="2346"/>
      <c r="F136" s="2346"/>
      <c r="G136" s="2346"/>
      <c r="H136" s="2346"/>
      <c r="I136" s="2346"/>
    </row>
    <row r="137" spans="1:9" ht="15.75" customHeight="1">
      <c r="A137" s="2346"/>
      <c r="B137" s="2346"/>
      <c r="C137" s="2346"/>
      <c r="D137" s="2346"/>
      <c r="E137" s="2346"/>
      <c r="F137" s="2346"/>
      <c r="G137" s="2346"/>
      <c r="H137" s="2346"/>
      <c r="I137" s="2346"/>
    </row>
    <row r="138" spans="1:9" ht="15.75" customHeight="1">
      <c r="A138" s="2346"/>
      <c r="B138" s="2346"/>
      <c r="C138" s="2346"/>
      <c r="D138" s="2346"/>
      <c r="E138" s="2346"/>
      <c r="F138" s="2346"/>
      <c r="G138" s="2346"/>
      <c r="H138" s="2346"/>
      <c r="I138" s="2346"/>
    </row>
    <row r="139" spans="1:9" ht="15.75" customHeight="1">
      <c r="A139" s="2346"/>
      <c r="B139" s="2346"/>
      <c r="C139" s="2346"/>
      <c r="D139" s="2346"/>
      <c r="E139" s="2346"/>
      <c r="F139" s="2346"/>
      <c r="G139" s="2346"/>
      <c r="H139" s="2346"/>
      <c r="I139" s="2346"/>
    </row>
    <row r="140" spans="1:9" ht="15.75" customHeight="1">
      <c r="A140" s="2346"/>
      <c r="B140" s="2346"/>
      <c r="C140" s="2346"/>
      <c r="D140" s="2346"/>
      <c r="E140" s="2346"/>
      <c r="F140" s="2346"/>
      <c r="G140" s="2346"/>
      <c r="H140" s="2346"/>
      <c r="I140" s="2346"/>
    </row>
    <row r="141" spans="1:9" ht="15.75" customHeight="1">
      <c r="A141" s="2346"/>
      <c r="B141" s="2346"/>
      <c r="C141" s="2346"/>
      <c r="D141" s="2346"/>
      <c r="E141" s="2346"/>
      <c r="F141" s="2346"/>
      <c r="G141" s="2346"/>
      <c r="H141" s="2346"/>
      <c r="I141" s="2346"/>
    </row>
    <row r="142" spans="1:9" ht="15.75" customHeight="1">
      <c r="A142" s="2346"/>
      <c r="B142" s="2346"/>
      <c r="C142" s="2346"/>
      <c r="D142" s="2346"/>
      <c r="E142" s="2346"/>
      <c r="F142" s="2346"/>
      <c r="G142" s="2346"/>
      <c r="H142" s="2346"/>
      <c r="I142" s="2346"/>
    </row>
    <row r="143" spans="1:9" ht="15.75" customHeight="1">
      <c r="A143" s="2346"/>
      <c r="B143" s="2346"/>
      <c r="C143" s="2346"/>
      <c r="D143" s="2346"/>
      <c r="E143" s="2346"/>
      <c r="F143" s="2346"/>
      <c r="G143" s="2346"/>
      <c r="H143" s="2346"/>
      <c r="I143" s="2346"/>
    </row>
    <row r="144" spans="1:9" ht="15.75" customHeight="1">
      <c r="A144" s="2346"/>
      <c r="B144" s="2346"/>
      <c r="C144" s="2346"/>
      <c r="D144" s="2346"/>
      <c r="E144" s="2346"/>
      <c r="F144" s="2346"/>
      <c r="G144" s="2346"/>
      <c r="H144" s="2346"/>
      <c r="I144" s="2346"/>
    </row>
    <row r="145" spans="1:9" ht="15.75" customHeight="1">
      <c r="A145" s="2346"/>
      <c r="B145" s="2346"/>
      <c r="C145" s="2346"/>
      <c r="D145" s="2346"/>
      <c r="E145" s="2346"/>
      <c r="F145" s="2346"/>
      <c r="G145" s="2346"/>
      <c r="H145" s="2346"/>
      <c r="I145" s="2346"/>
    </row>
    <row r="146" spans="1:9" ht="15.75" customHeight="1">
      <c r="A146" s="2346"/>
      <c r="B146" s="2346"/>
      <c r="C146" s="2346"/>
      <c r="D146" s="2346"/>
      <c r="E146" s="2346"/>
      <c r="F146" s="2346"/>
      <c r="G146" s="2346"/>
      <c r="H146" s="2346"/>
      <c r="I146" s="2346"/>
    </row>
    <row r="147" spans="1:9" ht="15.75" customHeight="1">
      <c r="A147" s="2346"/>
      <c r="B147" s="2346"/>
      <c r="C147" s="2346"/>
      <c r="D147" s="2346"/>
      <c r="E147" s="2346"/>
      <c r="F147" s="2346"/>
      <c r="G147" s="2346"/>
      <c r="H147" s="2346"/>
      <c r="I147" s="2346"/>
    </row>
    <row r="148" spans="1:9" ht="15.75" customHeight="1">
      <c r="A148" s="2346"/>
      <c r="B148" s="2346"/>
      <c r="C148" s="2346"/>
      <c r="D148" s="2346"/>
      <c r="E148" s="2346"/>
      <c r="F148" s="2346"/>
      <c r="G148" s="2346"/>
      <c r="H148" s="2346"/>
      <c r="I148" s="2346"/>
    </row>
    <row r="149" spans="1:9" ht="15.75" customHeight="1">
      <c r="A149" s="2346"/>
      <c r="B149" s="2346"/>
      <c r="C149" s="2346"/>
      <c r="D149" s="2346"/>
      <c r="E149" s="2346"/>
      <c r="F149" s="2346"/>
      <c r="G149" s="2346"/>
      <c r="H149" s="2346"/>
      <c r="I149" s="2346"/>
    </row>
    <row r="150" spans="1:9" ht="15.75" customHeight="1">
      <c r="A150" s="2346"/>
      <c r="B150" s="2346"/>
      <c r="C150" s="2346"/>
      <c r="D150" s="2346"/>
      <c r="E150" s="2346"/>
      <c r="F150" s="2346"/>
      <c r="G150" s="2346"/>
      <c r="H150" s="2346"/>
      <c r="I150" s="2346"/>
    </row>
    <row r="151" spans="1:9" ht="15.75" customHeight="1">
      <c r="A151" s="2346"/>
      <c r="B151" s="2346"/>
      <c r="C151" s="2346"/>
      <c r="D151" s="2346"/>
      <c r="E151" s="2346"/>
      <c r="F151" s="2346"/>
      <c r="G151" s="2346"/>
      <c r="H151" s="2346"/>
      <c r="I151" s="2346"/>
    </row>
    <row r="152" spans="1:9" ht="15.75" customHeight="1">
      <c r="A152" s="2346"/>
      <c r="B152" s="2346"/>
      <c r="C152" s="2346"/>
      <c r="D152" s="2346"/>
      <c r="E152" s="2346"/>
      <c r="F152" s="2346"/>
      <c r="G152" s="2346"/>
      <c r="H152" s="2346"/>
      <c r="I152" s="2346"/>
    </row>
    <row r="153" spans="1:9" ht="15.75" customHeight="1">
      <c r="A153" s="2346"/>
      <c r="B153" s="2346"/>
      <c r="C153" s="2346"/>
      <c r="D153" s="2346"/>
      <c r="E153" s="2346"/>
      <c r="F153" s="2346"/>
      <c r="G153" s="2346"/>
      <c r="H153" s="2346"/>
      <c r="I153" s="2346"/>
    </row>
    <row r="154" spans="1:9" ht="15.75" customHeight="1">
      <c r="A154" s="2346"/>
      <c r="B154" s="2346"/>
      <c r="C154" s="2346"/>
      <c r="D154" s="2346"/>
      <c r="E154" s="2346"/>
      <c r="F154" s="2346"/>
      <c r="G154" s="2346"/>
      <c r="H154" s="2346"/>
      <c r="I154" s="2346"/>
    </row>
    <row r="155" spans="1:9" ht="15.75" customHeight="1">
      <c r="A155" s="2346"/>
      <c r="B155" s="2346"/>
      <c r="C155" s="2346"/>
      <c r="D155" s="2346"/>
      <c r="E155" s="2346"/>
      <c r="F155" s="2346"/>
      <c r="G155" s="2346"/>
      <c r="H155" s="2346"/>
      <c r="I155" s="2346"/>
    </row>
    <row r="156" spans="1:9" ht="15.75" customHeight="1">
      <c r="A156" s="2346"/>
      <c r="B156" s="2346"/>
      <c r="C156" s="2346"/>
      <c r="D156" s="2346"/>
      <c r="E156" s="2346"/>
      <c r="F156" s="2346"/>
      <c r="G156" s="2346"/>
      <c r="H156" s="2346"/>
      <c r="I156" s="2346"/>
    </row>
    <row r="157" spans="1:9" ht="15.75" customHeight="1">
      <c r="A157" s="2346"/>
      <c r="B157" s="2346"/>
      <c r="C157" s="2346"/>
      <c r="D157" s="2346"/>
      <c r="E157" s="2346"/>
      <c r="F157" s="2346"/>
      <c r="G157" s="2346"/>
      <c r="H157" s="2346"/>
      <c r="I157" s="2346"/>
    </row>
    <row r="158" spans="1:9" ht="15.75" customHeight="1">
      <c r="A158" s="2346"/>
      <c r="B158" s="2346"/>
      <c r="C158" s="2346"/>
      <c r="D158" s="2346"/>
      <c r="E158" s="2346"/>
      <c r="F158" s="2346"/>
      <c r="G158" s="2346"/>
      <c r="H158" s="2346"/>
      <c r="I158" s="2346"/>
    </row>
    <row r="159" spans="1:9" ht="15.75" customHeight="1">
      <c r="A159" s="2346"/>
      <c r="B159" s="2346"/>
      <c r="C159" s="2346"/>
      <c r="D159" s="2346"/>
      <c r="E159" s="2346"/>
      <c r="F159" s="2346"/>
      <c r="G159" s="2346"/>
      <c r="H159" s="2346"/>
      <c r="I159" s="2346"/>
    </row>
    <row r="160" spans="1:9" ht="15.75" customHeight="1">
      <c r="A160" s="2346"/>
      <c r="B160" s="2346"/>
      <c r="C160" s="2346"/>
      <c r="D160" s="2346"/>
      <c r="E160" s="2346"/>
      <c r="F160" s="2346"/>
      <c r="G160" s="2346"/>
      <c r="H160" s="2346"/>
      <c r="I160" s="2346"/>
    </row>
    <row r="161" spans="1:9" ht="15.75" customHeight="1">
      <c r="A161" s="2346"/>
      <c r="B161" s="2346"/>
      <c r="C161" s="2346"/>
      <c r="D161" s="2346"/>
      <c r="E161" s="2346"/>
      <c r="F161" s="2346"/>
      <c r="G161" s="2346"/>
      <c r="H161" s="2346"/>
      <c r="I161" s="2346"/>
    </row>
    <row r="162" spans="1:9" ht="15.75" customHeight="1">
      <c r="A162" s="2346"/>
      <c r="B162" s="2346"/>
      <c r="C162" s="2346"/>
      <c r="D162" s="2346"/>
      <c r="E162" s="2346"/>
      <c r="F162" s="2346"/>
      <c r="G162" s="2346"/>
      <c r="H162" s="2346"/>
      <c r="I162" s="2346"/>
    </row>
    <row r="163" spans="1:9" ht="15.75" customHeight="1">
      <c r="A163" s="2346"/>
      <c r="B163" s="2346"/>
      <c r="C163" s="2346"/>
      <c r="D163" s="2346"/>
      <c r="E163" s="2346"/>
      <c r="F163" s="2346"/>
      <c r="G163" s="2346"/>
      <c r="H163" s="2346"/>
      <c r="I163" s="2346"/>
    </row>
    <row r="164" spans="1:9" ht="15.75" customHeight="1">
      <c r="A164" s="2346"/>
      <c r="B164" s="2346"/>
      <c r="C164" s="2346"/>
      <c r="D164" s="2346"/>
      <c r="E164" s="2346"/>
      <c r="F164" s="2346"/>
      <c r="G164" s="2346"/>
      <c r="H164" s="2346"/>
      <c r="I164" s="2346"/>
    </row>
    <row r="165" spans="1:9" ht="15.75" customHeight="1">
      <c r="A165" s="2346"/>
      <c r="B165" s="2346"/>
      <c r="C165" s="2346"/>
      <c r="D165" s="2346"/>
      <c r="E165" s="2346"/>
      <c r="F165" s="2346"/>
      <c r="G165" s="2346"/>
      <c r="H165" s="2346"/>
      <c r="I165" s="2346"/>
    </row>
    <row r="166" spans="1:9" ht="15.75" customHeight="1">
      <c r="A166" s="2346"/>
      <c r="B166" s="2346"/>
      <c r="C166" s="2346"/>
      <c r="D166" s="2346"/>
      <c r="E166" s="2346"/>
      <c r="F166" s="2346"/>
      <c r="G166" s="2346"/>
      <c r="H166" s="2346"/>
      <c r="I166" s="2346"/>
    </row>
    <row r="167" spans="1:9" ht="15.75" customHeight="1">
      <c r="A167" s="2346"/>
      <c r="B167" s="2346"/>
      <c r="C167" s="2346"/>
      <c r="D167" s="2346"/>
      <c r="E167" s="2346"/>
      <c r="F167" s="2346"/>
      <c r="G167" s="2346"/>
      <c r="H167" s="2346"/>
      <c r="I167" s="2346"/>
    </row>
    <row r="168" spans="1:9" ht="15.75" customHeight="1">
      <c r="A168" s="2346"/>
      <c r="B168" s="2346"/>
      <c r="C168" s="2346"/>
      <c r="D168" s="2346"/>
      <c r="E168" s="2346"/>
      <c r="F168" s="2346"/>
      <c r="G168" s="2346"/>
      <c r="H168" s="2346"/>
      <c r="I168" s="2346"/>
    </row>
    <row r="169" spans="1:9" ht="15.75" customHeight="1">
      <c r="A169" s="2346"/>
      <c r="B169" s="2346"/>
      <c r="C169" s="2346"/>
      <c r="D169" s="2346"/>
      <c r="E169" s="2346"/>
      <c r="F169" s="2346"/>
      <c r="G169" s="2346"/>
      <c r="H169" s="2346"/>
      <c r="I169" s="2346"/>
    </row>
    <row r="170" spans="1:9" ht="15.75" customHeight="1">
      <c r="A170" s="2346"/>
      <c r="B170" s="2346"/>
      <c r="C170" s="2346"/>
      <c r="D170" s="2346"/>
      <c r="E170" s="2346"/>
      <c r="F170" s="2346"/>
      <c r="G170" s="2346"/>
      <c r="H170" s="2346"/>
      <c r="I170" s="2346"/>
    </row>
    <row r="171" spans="1:9" ht="15.75" customHeight="1">
      <c r="A171" s="2346"/>
      <c r="B171" s="2346"/>
      <c r="C171" s="2346"/>
      <c r="D171" s="2346"/>
      <c r="E171" s="2346"/>
      <c r="F171" s="2346"/>
      <c r="G171" s="2346"/>
      <c r="H171" s="2346"/>
      <c r="I171" s="2346"/>
    </row>
    <row r="172" spans="1:9" ht="15.75" customHeight="1">
      <c r="A172" s="2346"/>
      <c r="B172" s="2346"/>
      <c r="C172" s="2346"/>
      <c r="D172" s="2346"/>
      <c r="E172" s="2346"/>
      <c r="F172" s="2346"/>
      <c r="G172" s="2346"/>
      <c r="H172" s="2346"/>
      <c r="I172" s="2346"/>
    </row>
    <row r="173" spans="1:9" ht="15.75" customHeight="1">
      <c r="A173" s="2346"/>
      <c r="B173" s="2346"/>
      <c r="C173" s="2346"/>
      <c r="D173" s="2346"/>
      <c r="E173" s="2346"/>
      <c r="F173" s="2346"/>
      <c r="G173" s="2346"/>
      <c r="H173" s="2346"/>
      <c r="I173" s="2346"/>
    </row>
    <row r="174" spans="1:9" ht="15.75" customHeight="1">
      <c r="A174" s="2346"/>
      <c r="B174" s="2346"/>
      <c r="C174" s="2346"/>
      <c r="D174" s="2346"/>
      <c r="E174" s="2346"/>
      <c r="F174" s="2346"/>
      <c r="G174" s="2346"/>
      <c r="H174" s="2346"/>
      <c r="I174" s="2346"/>
    </row>
    <row r="175" spans="1:9" ht="15.75" customHeight="1">
      <c r="A175" s="2346"/>
      <c r="B175" s="2346"/>
      <c r="C175" s="2346"/>
      <c r="D175" s="2346"/>
      <c r="E175" s="2346"/>
      <c r="F175" s="2346"/>
      <c r="G175" s="2346"/>
      <c r="H175" s="2346"/>
      <c r="I175" s="2346"/>
    </row>
    <row r="176" spans="1:9" ht="15.75" customHeight="1">
      <c r="A176" s="2346"/>
      <c r="B176" s="2346"/>
      <c r="C176" s="2346"/>
      <c r="D176" s="2346"/>
      <c r="E176" s="2346"/>
      <c r="F176" s="2346"/>
      <c r="G176" s="2346"/>
      <c r="H176" s="2346"/>
      <c r="I176" s="2346"/>
    </row>
    <row r="177" spans="1:9" ht="15.75" customHeight="1">
      <c r="A177" s="2346"/>
      <c r="B177" s="2346"/>
      <c r="C177" s="2346"/>
      <c r="D177" s="2346"/>
      <c r="E177" s="2346"/>
      <c r="F177" s="2346"/>
      <c r="G177" s="2346"/>
      <c r="H177" s="2346"/>
      <c r="I177" s="2346"/>
    </row>
    <row r="178" spans="1:9" ht="15.75" customHeight="1">
      <c r="A178" s="2346"/>
      <c r="B178" s="2346"/>
      <c r="C178" s="2346"/>
      <c r="D178" s="2346"/>
      <c r="E178" s="2346"/>
      <c r="F178" s="2346"/>
      <c r="G178" s="2346"/>
      <c r="H178" s="2346"/>
      <c r="I178" s="2346"/>
    </row>
    <row r="179" spans="1:9" ht="15.75" customHeight="1">
      <c r="A179" s="2346"/>
      <c r="B179" s="2346"/>
      <c r="C179" s="2346"/>
      <c r="D179" s="2346"/>
      <c r="E179" s="2346"/>
      <c r="F179" s="2346"/>
      <c r="G179" s="2346"/>
      <c r="H179" s="2346"/>
      <c r="I179" s="2346"/>
    </row>
    <row r="180" spans="1:9" ht="15.75" customHeight="1">
      <c r="A180" s="2346"/>
      <c r="B180" s="2346"/>
      <c r="C180" s="2346"/>
      <c r="D180" s="2346"/>
      <c r="E180" s="2346"/>
      <c r="F180" s="2346"/>
      <c r="G180" s="2346"/>
      <c r="H180" s="2346"/>
      <c r="I180" s="2346"/>
    </row>
    <row r="181" spans="1:9" ht="15.75" customHeight="1">
      <c r="A181" s="2346"/>
      <c r="B181" s="2346"/>
      <c r="C181" s="2346"/>
      <c r="D181" s="2346"/>
      <c r="E181" s="2346"/>
      <c r="F181" s="2346"/>
      <c r="G181" s="2346"/>
      <c r="H181" s="2346"/>
      <c r="I181" s="2346"/>
    </row>
    <row r="182" spans="1:9" ht="15.75" customHeight="1">
      <c r="A182" s="2346"/>
      <c r="B182" s="2346"/>
      <c r="C182" s="2346"/>
      <c r="D182" s="2346"/>
      <c r="E182" s="2346"/>
      <c r="F182" s="2346"/>
      <c r="G182" s="2346"/>
      <c r="H182" s="2346"/>
      <c r="I182" s="2346"/>
    </row>
    <row r="183" spans="1:9" ht="15.75" customHeight="1">
      <c r="A183" s="2346"/>
      <c r="B183" s="2346"/>
      <c r="C183" s="2346"/>
      <c r="D183" s="2346"/>
      <c r="E183" s="2346"/>
      <c r="F183" s="2346"/>
      <c r="G183" s="2346"/>
      <c r="H183" s="2346"/>
      <c r="I183" s="2346"/>
    </row>
    <row r="184" spans="1:9" ht="15.75" customHeight="1">
      <c r="A184" s="2346"/>
      <c r="B184" s="2346"/>
      <c r="C184" s="2346"/>
      <c r="D184" s="2346"/>
      <c r="E184" s="2346"/>
      <c r="F184" s="2346"/>
      <c r="G184" s="2346"/>
      <c r="H184" s="2346"/>
      <c r="I184" s="2346"/>
    </row>
    <row r="185" spans="1:9" ht="15.75" customHeight="1">
      <c r="A185" s="2346"/>
      <c r="B185" s="2346"/>
      <c r="C185" s="2346"/>
      <c r="D185" s="2346"/>
      <c r="E185" s="2346"/>
      <c r="F185" s="2346"/>
      <c r="G185" s="2346"/>
      <c r="H185" s="2346"/>
      <c r="I185" s="2346"/>
    </row>
    <row r="186" spans="1:9" ht="15.75" customHeight="1">
      <c r="A186" s="2346"/>
      <c r="B186" s="2346"/>
      <c r="C186" s="2346"/>
      <c r="D186" s="2346"/>
      <c r="E186" s="2346"/>
      <c r="F186" s="2346"/>
      <c r="G186" s="2346"/>
      <c r="H186" s="2346"/>
      <c r="I186" s="2346"/>
    </row>
    <row r="187" spans="1:9" ht="15.75" customHeight="1">
      <c r="A187" s="2346"/>
      <c r="B187" s="2346"/>
      <c r="C187" s="2346"/>
      <c r="D187" s="2346"/>
      <c r="E187" s="2346"/>
      <c r="F187" s="2346"/>
      <c r="G187" s="2346"/>
      <c r="H187" s="2346"/>
      <c r="I187" s="2346"/>
    </row>
    <row r="188" spans="1:9" ht="15.75" customHeight="1">
      <c r="A188" s="2346"/>
      <c r="B188" s="2346"/>
      <c r="C188" s="2346"/>
      <c r="D188" s="2346"/>
      <c r="E188" s="2346"/>
      <c r="F188" s="2346"/>
      <c r="G188" s="2346"/>
      <c r="H188" s="2346"/>
      <c r="I188" s="2346"/>
    </row>
    <row r="189" spans="1:9" ht="15.75" customHeight="1">
      <c r="A189" s="2346"/>
      <c r="B189" s="2346"/>
      <c r="C189" s="2346"/>
      <c r="D189" s="2346"/>
      <c r="E189" s="2346"/>
      <c r="F189" s="2346"/>
      <c r="G189" s="2346"/>
      <c r="H189" s="2346"/>
      <c r="I189" s="2346"/>
    </row>
    <row r="190" spans="1:9" ht="15.75" customHeight="1">
      <c r="A190" s="2346"/>
      <c r="B190" s="2346"/>
      <c r="C190" s="2346"/>
      <c r="D190" s="2346"/>
      <c r="E190" s="2346"/>
      <c r="F190" s="2346"/>
      <c r="G190" s="2346"/>
      <c r="H190" s="2346"/>
      <c r="I190" s="2346"/>
    </row>
    <row r="191" spans="1:9" ht="15.75" customHeight="1">
      <c r="A191" s="2346"/>
      <c r="B191" s="2346"/>
      <c r="C191" s="2346"/>
      <c r="D191" s="2346"/>
      <c r="E191" s="2346"/>
      <c r="F191" s="2346"/>
      <c r="G191" s="2346"/>
      <c r="H191" s="2346"/>
      <c r="I191" s="2346"/>
    </row>
    <row r="192" spans="1:9" ht="15.75" customHeight="1">
      <c r="A192" s="2346"/>
      <c r="B192" s="2346"/>
      <c r="C192" s="2346"/>
      <c r="D192" s="2346"/>
      <c r="E192" s="2346"/>
      <c r="F192" s="2346"/>
      <c r="G192" s="2346"/>
      <c r="H192" s="2346"/>
      <c r="I192" s="2346"/>
    </row>
    <row r="193" spans="1:9" ht="15.75" customHeight="1">
      <c r="A193" s="2346"/>
      <c r="B193" s="2346"/>
      <c r="C193" s="2346"/>
      <c r="D193" s="2346"/>
      <c r="E193" s="2346"/>
      <c r="F193" s="2346"/>
      <c r="G193" s="2346"/>
      <c r="H193" s="2346"/>
      <c r="I193" s="2346"/>
    </row>
    <row r="194" spans="1:9" ht="15.75" customHeight="1">
      <c r="A194" s="2346"/>
      <c r="B194" s="2346"/>
      <c r="C194" s="2346"/>
      <c r="D194" s="2346"/>
      <c r="E194" s="2346"/>
      <c r="F194" s="2346"/>
      <c r="G194" s="2346"/>
      <c r="H194" s="2346"/>
      <c r="I194" s="2346"/>
    </row>
    <row r="195" spans="1:9" ht="15.75" customHeight="1">
      <c r="A195" s="2346"/>
      <c r="B195" s="2346"/>
      <c r="C195" s="2346"/>
      <c r="D195" s="2346"/>
      <c r="E195" s="2346"/>
      <c r="F195" s="2346"/>
      <c r="G195" s="2346"/>
      <c r="H195" s="2346"/>
      <c r="I195" s="2346"/>
    </row>
    <row r="196" spans="1:9" ht="15.75" customHeight="1">
      <c r="A196" s="2346"/>
      <c r="B196" s="2346"/>
      <c r="C196" s="2346"/>
      <c r="D196" s="2346"/>
      <c r="E196" s="2346"/>
      <c r="F196" s="2346"/>
      <c r="G196" s="2346"/>
      <c r="H196" s="2346"/>
      <c r="I196" s="2346"/>
    </row>
    <row r="197" spans="1:9" ht="15.75" customHeight="1">
      <c r="A197" s="2346"/>
      <c r="B197" s="2346"/>
      <c r="C197" s="2346"/>
      <c r="D197" s="2346"/>
      <c r="E197" s="2346"/>
      <c r="F197" s="2346"/>
      <c r="G197" s="2346"/>
      <c r="H197" s="2346"/>
      <c r="I197" s="2346"/>
    </row>
    <row r="198" spans="1:9" ht="15.75" customHeight="1">
      <c r="A198" s="2346"/>
      <c r="B198" s="2346"/>
      <c r="C198" s="2346"/>
      <c r="D198" s="2346"/>
      <c r="E198" s="2346"/>
      <c r="F198" s="2346"/>
      <c r="G198" s="2346"/>
      <c r="H198" s="2346"/>
      <c r="I198" s="2346"/>
    </row>
    <row r="199" spans="1:9" ht="15.75" customHeight="1">
      <c r="A199" s="2346"/>
      <c r="B199" s="2346"/>
      <c r="C199" s="2346"/>
      <c r="D199" s="2346"/>
      <c r="E199" s="2346"/>
      <c r="F199" s="2346"/>
      <c r="G199" s="2346"/>
      <c r="H199" s="2346"/>
      <c r="I199" s="2346"/>
    </row>
    <row r="200" spans="1:9" ht="15.75" customHeight="1">
      <c r="A200" s="2346"/>
      <c r="B200" s="2346"/>
      <c r="C200" s="2346"/>
      <c r="D200" s="2346"/>
      <c r="E200" s="2346"/>
      <c r="F200" s="2346"/>
      <c r="G200" s="2346"/>
      <c r="H200" s="2346"/>
      <c r="I200" s="2346"/>
    </row>
    <row r="201" spans="1:9" ht="15.75" customHeight="1">
      <c r="A201" s="2346"/>
      <c r="B201" s="2346"/>
      <c r="C201" s="2346"/>
      <c r="D201" s="2346"/>
      <c r="E201" s="2346"/>
      <c r="F201" s="2346"/>
      <c r="G201" s="2346"/>
      <c r="H201" s="2346"/>
      <c r="I201" s="2346"/>
    </row>
    <row r="202" spans="1:9" ht="15.75" customHeight="1">
      <c r="A202" s="2346"/>
      <c r="B202" s="2346"/>
      <c r="C202" s="2346"/>
      <c r="D202" s="2346"/>
      <c r="E202" s="2346"/>
      <c r="F202" s="2346"/>
      <c r="G202" s="2346"/>
      <c r="H202" s="2346"/>
      <c r="I202" s="2346"/>
    </row>
    <row r="203" spans="1:9" ht="15.75" customHeight="1">
      <c r="A203" s="2346"/>
      <c r="B203" s="2346"/>
      <c r="C203" s="2346"/>
      <c r="D203" s="2346"/>
      <c r="E203" s="2346"/>
      <c r="F203" s="2346"/>
      <c r="G203" s="2346"/>
      <c r="H203" s="2346"/>
      <c r="I203" s="2346"/>
    </row>
    <row r="204" spans="1:9" ht="15.75" customHeight="1">
      <c r="A204" s="2346"/>
      <c r="B204" s="2346"/>
      <c r="C204" s="2346"/>
      <c r="D204" s="2346"/>
      <c r="E204" s="2346"/>
      <c r="F204" s="2346"/>
      <c r="G204" s="2346"/>
      <c r="H204" s="2346"/>
      <c r="I204" s="2346"/>
    </row>
    <row r="205" spans="1:9" ht="15.75" customHeight="1">
      <c r="A205" s="2346"/>
      <c r="B205" s="2346"/>
      <c r="C205" s="2346"/>
      <c r="D205" s="2346"/>
      <c r="E205" s="2346"/>
      <c r="F205" s="2346"/>
      <c r="G205" s="2346"/>
      <c r="H205" s="2346"/>
      <c r="I205" s="2346"/>
    </row>
    <row r="206" spans="1:9" ht="15.75" customHeight="1">
      <c r="A206" s="2346"/>
      <c r="B206" s="2346"/>
      <c r="C206" s="2346"/>
      <c r="D206" s="2346"/>
      <c r="E206" s="2346"/>
      <c r="F206" s="2346"/>
      <c r="G206" s="2346"/>
      <c r="H206" s="2346"/>
      <c r="I206" s="2346"/>
    </row>
    <row r="207" spans="1:9" ht="15.75" customHeight="1">
      <c r="A207" s="2346"/>
      <c r="B207" s="2346"/>
      <c r="C207" s="2346"/>
      <c r="D207" s="2346"/>
      <c r="E207" s="2346"/>
      <c r="F207" s="2346"/>
      <c r="G207" s="2346"/>
      <c r="H207" s="2346"/>
      <c r="I207" s="2346"/>
    </row>
    <row r="208" spans="1:9" ht="15.75" customHeight="1">
      <c r="A208" s="2346"/>
      <c r="B208" s="2346"/>
      <c r="C208" s="2346"/>
      <c r="D208" s="2346"/>
      <c r="E208" s="2346"/>
      <c r="F208" s="2346"/>
      <c r="G208" s="2346"/>
      <c r="H208" s="2346"/>
      <c r="I208" s="2346"/>
    </row>
    <row r="209" spans="1:9" ht="15.75" customHeight="1">
      <c r="A209" s="2346"/>
      <c r="B209" s="2346"/>
      <c r="C209" s="2346"/>
      <c r="D209" s="2346"/>
      <c r="E209" s="2346"/>
      <c r="F209" s="2346"/>
      <c r="G209" s="2346"/>
      <c r="H209" s="2346"/>
      <c r="I209" s="2346"/>
    </row>
    <row r="210" spans="1:9" ht="15.75" customHeight="1">
      <c r="A210" s="2346"/>
      <c r="B210" s="2346"/>
      <c r="C210" s="2346"/>
      <c r="D210" s="2346"/>
      <c r="E210" s="2346"/>
      <c r="F210" s="2346"/>
      <c r="G210" s="2346"/>
      <c r="H210" s="2346"/>
      <c r="I210" s="2346"/>
    </row>
    <row r="211" spans="1:9" ht="15.75" customHeight="1">
      <c r="A211" s="2346"/>
      <c r="B211" s="2346"/>
      <c r="C211" s="2346"/>
      <c r="D211" s="2346"/>
      <c r="E211" s="2346"/>
      <c r="F211" s="2346"/>
      <c r="G211" s="2346"/>
      <c r="H211" s="2346"/>
      <c r="I211" s="2346"/>
    </row>
    <row r="212" spans="1:9" ht="15.75" customHeight="1">
      <c r="A212" s="2346"/>
      <c r="B212" s="2346"/>
      <c r="C212" s="2346"/>
      <c r="D212" s="2346"/>
      <c r="E212" s="2346"/>
      <c r="F212" s="2346"/>
      <c r="G212" s="2346"/>
      <c r="H212" s="2346"/>
      <c r="I212" s="2346"/>
    </row>
    <row r="213" spans="1:9" ht="15.75" customHeight="1">
      <c r="A213" s="2346"/>
      <c r="B213" s="2346"/>
      <c r="C213" s="2346"/>
      <c r="D213" s="2346"/>
      <c r="E213" s="2346"/>
      <c r="F213" s="2346"/>
      <c r="G213" s="2346"/>
      <c r="H213" s="2346"/>
      <c r="I213" s="2346"/>
    </row>
    <row r="214" spans="1:9" ht="15.75" customHeight="1">
      <c r="A214" s="2346"/>
      <c r="B214" s="2346"/>
      <c r="C214" s="2346"/>
      <c r="D214" s="2346"/>
      <c r="E214" s="2346"/>
      <c r="F214" s="2346"/>
      <c r="G214" s="2346"/>
      <c r="H214" s="2346"/>
      <c r="I214" s="2346"/>
    </row>
    <row r="215" spans="1:9" ht="15.75" customHeight="1">
      <c r="A215" s="2346"/>
      <c r="B215" s="2346"/>
      <c r="C215" s="2346"/>
      <c r="D215" s="2346"/>
      <c r="E215" s="2346"/>
      <c r="F215" s="2346"/>
      <c r="G215" s="2346"/>
      <c r="H215" s="2346"/>
      <c r="I215" s="2346"/>
    </row>
    <row r="216" spans="1:9" ht="15.75" customHeight="1">
      <c r="A216" s="2346"/>
      <c r="B216" s="2346"/>
      <c r="C216" s="2346"/>
      <c r="D216" s="2346"/>
      <c r="E216" s="2346"/>
      <c r="F216" s="2346"/>
      <c r="G216" s="2346"/>
      <c r="H216" s="2346"/>
      <c r="I216" s="2346"/>
    </row>
    <row r="217" spans="1:9" ht="15.75" customHeight="1">
      <c r="A217" s="2346"/>
      <c r="B217" s="2346"/>
      <c r="C217" s="2346"/>
      <c r="D217" s="2346"/>
      <c r="E217" s="2346"/>
      <c r="F217" s="2346"/>
      <c r="G217" s="2346"/>
      <c r="H217" s="2346"/>
      <c r="I217" s="2346"/>
    </row>
    <row r="218" spans="1:9" ht="15.75" customHeight="1">
      <c r="A218" s="2346"/>
      <c r="B218" s="2346"/>
      <c r="C218" s="2346"/>
      <c r="D218" s="2346"/>
      <c r="E218" s="2346"/>
      <c r="F218" s="2346"/>
      <c r="G218" s="2346"/>
      <c r="H218" s="2346"/>
      <c r="I218" s="2346"/>
    </row>
    <row r="219" spans="1:9" ht="15.75" customHeight="1">
      <c r="A219" s="2346"/>
      <c r="B219" s="2346"/>
      <c r="C219" s="2346"/>
      <c r="D219" s="2346"/>
      <c r="E219" s="2346"/>
      <c r="F219" s="2346"/>
      <c r="G219" s="2346"/>
      <c r="H219" s="2346"/>
      <c r="I219" s="2346"/>
    </row>
    <row r="220" spans="1:9" ht="15.75" customHeight="1">
      <c r="A220" s="2346"/>
      <c r="B220" s="2346"/>
      <c r="C220" s="2346"/>
      <c r="D220" s="2346"/>
      <c r="E220" s="2346"/>
      <c r="F220" s="2346"/>
      <c r="G220" s="2346"/>
      <c r="H220" s="2346"/>
      <c r="I220" s="2346"/>
    </row>
    <row r="221" spans="1:9" ht="15.75" customHeight="1">
      <c r="A221" s="2346"/>
      <c r="B221" s="2346"/>
      <c r="C221" s="2346"/>
      <c r="D221" s="2346"/>
      <c r="E221" s="2346"/>
      <c r="F221" s="2346"/>
      <c r="G221" s="2346"/>
      <c r="H221" s="2346"/>
      <c r="I221" s="2346"/>
    </row>
    <row r="222" spans="1:9" ht="15.75" customHeight="1">
      <c r="A222" s="2346"/>
      <c r="B222" s="2346"/>
      <c r="C222" s="2346"/>
      <c r="D222" s="2346"/>
      <c r="E222" s="2346"/>
      <c r="F222" s="2346"/>
      <c r="G222" s="2346"/>
      <c r="H222" s="2346"/>
      <c r="I222" s="2346"/>
    </row>
    <row r="223" spans="1:9" ht="15.75" customHeight="1">
      <c r="A223" s="2346"/>
      <c r="B223" s="2346"/>
      <c r="C223" s="2346"/>
      <c r="D223" s="2346"/>
      <c r="E223" s="2346"/>
      <c r="F223" s="2346"/>
      <c r="G223" s="2346"/>
      <c r="H223" s="2346"/>
      <c r="I223" s="2346"/>
    </row>
    <row r="224" spans="1:9" ht="15.75" customHeight="1">
      <c r="A224" s="2346"/>
      <c r="B224" s="2346"/>
      <c r="C224" s="2346"/>
      <c r="D224" s="2346"/>
      <c r="E224" s="2346"/>
      <c r="F224" s="2346"/>
      <c r="G224" s="2346"/>
      <c r="H224" s="2346"/>
      <c r="I224" s="2346"/>
    </row>
    <row r="225" spans="1:9" ht="15.75" customHeight="1">
      <c r="A225" s="2346"/>
      <c r="B225" s="2346"/>
      <c r="C225" s="2346"/>
      <c r="D225" s="2346"/>
      <c r="E225" s="2346"/>
      <c r="F225" s="2346"/>
      <c r="G225" s="2346"/>
      <c r="H225" s="2346"/>
      <c r="I225" s="2346"/>
    </row>
    <row r="226" spans="1:9" ht="15.75" customHeight="1">
      <c r="A226" s="2346"/>
      <c r="B226" s="2346"/>
      <c r="C226" s="2346"/>
      <c r="D226" s="2346"/>
      <c r="E226" s="2346"/>
      <c r="F226" s="2346"/>
      <c r="G226" s="2346"/>
      <c r="H226" s="2346"/>
      <c r="I226" s="2346"/>
    </row>
    <row r="227" spans="1:9" ht="15.75" customHeight="1">
      <c r="A227" s="2346"/>
      <c r="B227" s="2346"/>
      <c r="C227" s="2346"/>
      <c r="D227" s="2346"/>
      <c r="E227" s="2346"/>
      <c r="F227" s="2346"/>
      <c r="G227" s="2346"/>
      <c r="H227" s="2346"/>
      <c r="I227" s="2346"/>
    </row>
    <row r="228" spans="1:9" ht="15.75" customHeight="1">
      <c r="A228" s="2346"/>
      <c r="B228" s="2346"/>
      <c r="C228" s="2346"/>
      <c r="D228" s="2346"/>
      <c r="E228" s="2346"/>
      <c r="F228" s="2346"/>
      <c r="G228" s="2346"/>
      <c r="H228" s="2346"/>
      <c r="I228" s="2346"/>
    </row>
    <row r="229" spans="1:9" ht="15.75" customHeight="1">
      <c r="A229" s="2346"/>
      <c r="B229" s="2346"/>
      <c r="C229" s="2346"/>
      <c r="D229" s="2346"/>
      <c r="E229" s="2346"/>
      <c r="F229" s="2346"/>
      <c r="G229" s="2346"/>
      <c r="H229" s="2346"/>
      <c r="I229" s="2346"/>
    </row>
    <row r="230" spans="1:9" ht="15.75" customHeight="1">
      <c r="A230" s="2346"/>
      <c r="B230" s="2346"/>
      <c r="C230" s="2346"/>
      <c r="D230" s="2346"/>
      <c r="E230" s="2346"/>
      <c r="F230" s="2346"/>
      <c r="G230" s="2346"/>
      <c r="H230" s="2346"/>
      <c r="I230" s="2346"/>
    </row>
    <row r="231" spans="1:9" ht="15.75" customHeight="1">
      <c r="A231" s="2346"/>
      <c r="B231" s="2346"/>
      <c r="C231" s="2346"/>
      <c r="D231" s="2346"/>
      <c r="E231" s="2346"/>
      <c r="F231" s="2346"/>
      <c r="G231" s="2346"/>
      <c r="H231" s="2346"/>
      <c r="I231" s="2346"/>
    </row>
    <row r="232" spans="1:9" ht="15.75" customHeight="1">
      <c r="A232" s="2346"/>
      <c r="B232" s="2346"/>
      <c r="C232" s="2346"/>
      <c r="D232" s="2346"/>
      <c r="E232" s="2346"/>
      <c r="F232" s="2346"/>
      <c r="G232" s="2346"/>
      <c r="H232" s="2346"/>
      <c r="I232" s="2346"/>
    </row>
    <row r="233" spans="1:9" ht="15.75" customHeight="1">
      <c r="A233" s="2346"/>
      <c r="B233" s="2346"/>
      <c r="C233" s="2346"/>
      <c r="D233" s="2346"/>
      <c r="E233" s="2346"/>
      <c r="F233" s="2346"/>
      <c r="G233" s="2346"/>
      <c r="H233" s="2346"/>
      <c r="I233" s="2346"/>
    </row>
    <row r="234" spans="1:9" ht="15.75" customHeight="1">
      <c r="A234" s="2346"/>
      <c r="B234" s="2346"/>
      <c r="C234" s="2346"/>
      <c r="D234" s="2346"/>
      <c r="E234" s="2346"/>
      <c r="F234" s="2346"/>
      <c r="G234" s="2346"/>
      <c r="H234" s="2346"/>
      <c r="I234" s="2346"/>
    </row>
    <row r="235" spans="1:9" ht="15.75" customHeight="1">
      <c r="A235" s="2346"/>
      <c r="B235" s="2346"/>
      <c r="C235" s="2346"/>
      <c r="D235" s="2346"/>
      <c r="E235" s="2346"/>
      <c r="F235" s="2346"/>
      <c r="G235" s="2346"/>
      <c r="H235" s="2346"/>
      <c r="I235" s="2346"/>
    </row>
    <row r="236" spans="1:9" ht="15.75" customHeight="1">
      <c r="A236" s="2346"/>
      <c r="B236" s="2346"/>
      <c r="C236" s="2346"/>
      <c r="D236" s="2346"/>
      <c r="E236" s="2346"/>
      <c r="F236" s="2346"/>
      <c r="G236" s="2346"/>
      <c r="H236" s="2346"/>
      <c r="I236" s="2346"/>
    </row>
    <row r="237" spans="1:9" ht="15.75" customHeight="1">
      <c r="A237" s="2346"/>
      <c r="B237" s="2346"/>
      <c r="C237" s="2346"/>
      <c r="D237" s="2346"/>
      <c r="E237" s="2346"/>
      <c r="F237" s="2346"/>
      <c r="G237" s="2346"/>
      <c r="H237" s="2346"/>
      <c r="I237" s="2346"/>
    </row>
    <row r="238" spans="1:9" ht="15.75" customHeight="1">
      <c r="A238" s="2346"/>
      <c r="B238" s="2346"/>
      <c r="C238" s="2346"/>
      <c r="D238" s="2346"/>
      <c r="E238" s="2346"/>
      <c r="F238" s="2346"/>
      <c r="G238" s="2346"/>
      <c r="H238" s="2346"/>
      <c r="I238" s="2346"/>
    </row>
    <row r="239" spans="1:9" ht="15.75" customHeight="1">
      <c r="A239" s="2346"/>
      <c r="B239" s="2346"/>
      <c r="C239" s="2346"/>
      <c r="D239" s="2346"/>
      <c r="E239" s="2346"/>
      <c r="F239" s="2346"/>
      <c r="G239" s="2346"/>
      <c r="H239" s="2346"/>
      <c r="I239" s="2346"/>
    </row>
    <row r="240" spans="1:9" ht="15.75" customHeight="1">
      <c r="A240" s="2346"/>
      <c r="B240" s="2346"/>
      <c r="C240" s="2346"/>
      <c r="D240" s="2346"/>
      <c r="E240" s="2346"/>
      <c r="F240" s="2346"/>
      <c r="G240" s="2346"/>
      <c r="H240" s="2346"/>
      <c r="I240" s="2346"/>
    </row>
    <row r="241" spans="1:9" ht="15.75" customHeight="1">
      <c r="A241" s="2346"/>
      <c r="B241" s="2346"/>
      <c r="C241" s="2346"/>
      <c r="D241" s="2346"/>
      <c r="E241" s="2346"/>
      <c r="F241" s="2346"/>
      <c r="G241" s="2346"/>
      <c r="H241" s="2346"/>
      <c r="I241" s="2346"/>
    </row>
    <row r="242" spans="1:9" ht="15.75" customHeight="1">
      <c r="A242" s="2346"/>
      <c r="B242" s="2346"/>
      <c r="C242" s="2346"/>
      <c r="D242" s="2346"/>
      <c r="E242" s="2346"/>
      <c r="F242" s="2346"/>
      <c r="G242" s="2346"/>
      <c r="H242" s="2346"/>
      <c r="I242" s="2346"/>
    </row>
    <row r="243" spans="1:9" ht="15.75" customHeight="1">
      <c r="A243" s="2346"/>
      <c r="B243" s="2346"/>
      <c r="C243" s="2346"/>
      <c r="D243" s="2346"/>
      <c r="E243" s="2346"/>
      <c r="F243" s="2346"/>
      <c r="G243" s="2346"/>
      <c r="H243" s="2346"/>
      <c r="I243" s="2346"/>
    </row>
    <row r="244" spans="1:9" ht="15.75" customHeight="1">
      <c r="A244" s="2346"/>
      <c r="B244" s="2346"/>
      <c r="C244" s="2346"/>
      <c r="D244" s="2346"/>
      <c r="E244" s="2346"/>
      <c r="F244" s="2346"/>
      <c r="G244" s="2346"/>
      <c r="H244" s="2346"/>
      <c r="I244" s="2346"/>
    </row>
    <row r="245" spans="1:9" ht="15.75" customHeight="1">
      <c r="A245" s="2346"/>
      <c r="B245" s="2346"/>
      <c r="C245" s="2346"/>
      <c r="D245" s="2346"/>
      <c r="E245" s="2346"/>
      <c r="F245" s="2346"/>
      <c r="G245" s="2346"/>
      <c r="H245" s="2346"/>
      <c r="I245" s="2346"/>
    </row>
    <row r="246" spans="1:9" ht="15.75" customHeight="1">
      <c r="A246" s="2346"/>
      <c r="B246" s="2346"/>
      <c r="C246" s="2346"/>
      <c r="D246" s="2346"/>
      <c r="E246" s="2346"/>
      <c r="F246" s="2346"/>
      <c r="G246" s="2346"/>
      <c r="H246" s="2346"/>
      <c r="I246" s="2346"/>
    </row>
    <row r="247" spans="1:9" ht="15.75" customHeight="1">
      <c r="A247" s="2346"/>
      <c r="B247" s="2346"/>
      <c r="C247" s="2346"/>
      <c r="D247" s="2346"/>
      <c r="E247" s="2346"/>
      <c r="F247" s="2346"/>
      <c r="G247" s="2346"/>
      <c r="H247" s="2346"/>
      <c r="I247" s="2346"/>
    </row>
    <row r="248" spans="1:9" ht="15.75" customHeight="1">
      <c r="A248" s="2346"/>
      <c r="B248" s="2346"/>
      <c r="C248" s="2346"/>
      <c r="D248" s="2346"/>
      <c r="E248" s="2346"/>
      <c r="F248" s="2346"/>
      <c r="G248" s="2346"/>
      <c r="H248" s="2346"/>
      <c r="I248" s="2346"/>
    </row>
    <row r="249" spans="1:9" ht="15.75" customHeight="1">
      <c r="A249" s="2346"/>
      <c r="B249" s="2346"/>
      <c r="C249" s="2346"/>
      <c r="D249" s="2346"/>
      <c r="E249" s="2346"/>
      <c r="F249" s="2346"/>
      <c r="G249" s="2346"/>
      <c r="H249" s="2346"/>
      <c r="I249" s="2346"/>
    </row>
    <row r="250" spans="1:9" ht="15.75" customHeight="1">
      <c r="A250" s="2346"/>
      <c r="B250" s="2346"/>
      <c r="C250" s="2346"/>
      <c r="D250" s="2346"/>
      <c r="E250" s="2346"/>
      <c r="F250" s="2346"/>
      <c r="G250" s="2346"/>
      <c r="H250" s="2346"/>
      <c r="I250" s="2346"/>
    </row>
    <row r="251" spans="1:9" ht="15.75" customHeight="1">
      <c r="A251" s="2346"/>
      <c r="B251" s="2346"/>
      <c r="C251" s="2346"/>
      <c r="D251" s="2346"/>
      <c r="E251" s="2346"/>
      <c r="F251" s="2346"/>
      <c r="G251" s="2346"/>
      <c r="H251" s="2346"/>
      <c r="I251" s="2346"/>
    </row>
    <row r="252" spans="1:9" ht="15.75" customHeight="1">
      <c r="A252" s="2346"/>
      <c r="B252" s="2346"/>
      <c r="C252" s="2346"/>
      <c r="D252" s="2346"/>
      <c r="E252" s="2346"/>
      <c r="F252" s="2346"/>
      <c r="G252" s="2346"/>
      <c r="H252" s="2346"/>
      <c r="I252" s="2346"/>
    </row>
    <row r="253" spans="1:9" ht="15.75" customHeight="1">
      <c r="A253" s="2346"/>
      <c r="B253" s="2346"/>
      <c r="C253" s="2346"/>
      <c r="D253" s="2346"/>
      <c r="E253" s="2346"/>
      <c r="F253" s="2346"/>
      <c r="G253" s="2346"/>
      <c r="H253" s="2346"/>
      <c r="I253" s="2346"/>
    </row>
    <row r="254" spans="1:9" ht="15.75" customHeight="1">
      <c r="A254" s="2346"/>
      <c r="B254" s="2346"/>
      <c r="C254" s="2346"/>
      <c r="D254" s="2346"/>
      <c r="E254" s="2346"/>
      <c r="F254" s="2346"/>
      <c r="G254" s="2346"/>
      <c r="H254" s="2346"/>
      <c r="I254" s="2346"/>
    </row>
    <row r="255" spans="1:9" ht="15.75" customHeight="1">
      <c r="A255" s="2346"/>
      <c r="B255" s="2346"/>
      <c r="C255" s="2346"/>
      <c r="D255" s="2346"/>
      <c r="E255" s="2346"/>
      <c r="F255" s="2346"/>
      <c r="G255" s="2346"/>
      <c r="H255" s="2346"/>
      <c r="I255" s="2346"/>
    </row>
    <row r="256" spans="1:9" ht="15.75" customHeight="1">
      <c r="A256" s="2346"/>
      <c r="B256" s="2346"/>
      <c r="C256" s="2346"/>
      <c r="D256" s="2346"/>
      <c r="E256" s="2346"/>
      <c r="F256" s="2346"/>
      <c r="G256" s="2346"/>
      <c r="H256" s="2346"/>
      <c r="I256" s="2346"/>
    </row>
    <row r="257" spans="1:9" ht="15.75" customHeight="1">
      <c r="A257" s="2346"/>
      <c r="B257" s="2346"/>
      <c r="C257" s="2346"/>
      <c r="D257" s="2346"/>
      <c r="E257" s="2346"/>
      <c r="F257" s="2346"/>
      <c r="G257" s="2346"/>
      <c r="H257" s="2346"/>
      <c r="I257" s="2346"/>
    </row>
    <row r="258" spans="1:9" ht="15.75" customHeight="1">
      <c r="A258" s="2346"/>
      <c r="B258" s="2346"/>
      <c r="C258" s="2346"/>
      <c r="D258" s="2346"/>
      <c r="E258" s="2346"/>
      <c r="F258" s="2346"/>
      <c r="G258" s="2346"/>
      <c r="H258" s="2346"/>
      <c r="I258" s="2346"/>
    </row>
    <row r="259" spans="1:9" ht="15.75" customHeight="1">
      <c r="A259" s="2346"/>
      <c r="B259" s="2346"/>
      <c r="C259" s="2346"/>
      <c r="D259" s="2346"/>
      <c r="E259" s="2346"/>
      <c r="F259" s="2346"/>
      <c r="G259" s="2346"/>
      <c r="H259" s="2346"/>
      <c r="I259" s="2346"/>
    </row>
    <row r="260" spans="1:9" ht="15.75" customHeight="1">
      <c r="A260" s="2346"/>
      <c r="B260" s="2345"/>
      <c r="C260" s="2345"/>
      <c r="D260" s="2345"/>
      <c r="E260" s="2345"/>
      <c r="F260" s="2345"/>
      <c r="G260" s="2345"/>
      <c r="H260" s="2345"/>
      <c r="I260" s="2346"/>
    </row>
    <row r="261" spans="1:9" ht="15.75" customHeight="1">
      <c r="A261" s="2345"/>
      <c r="B261" s="2345"/>
      <c r="C261" s="2345"/>
      <c r="D261" s="2345"/>
      <c r="E261" s="2345"/>
      <c r="F261" s="2345"/>
      <c r="G261" s="2345"/>
      <c r="H261" s="2345"/>
      <c r="I261" s="2345"/>
    </row>
    <row r="262" spans="1:9" ht="15.75" customHeight="1">
      <c r="A262" s="2345"/>
      <c r="B262" s="2345"/>
      <c r="C262" s="2345"/>
      <c r="D262" s="2345"/>
      <c r="E262" s="2345"/>
      <c r="F262" s="2345"/>
      <c r="G262" s="2345"/>
      <c r="H262" s="2345"/>
      <c r="I262" s="2345"/>
    </row>
    <row r="263" spans="1:9" ht="15.75" customHeight="1">
      <c r="A263" s="2345"/>
      <c r="B263" s="2345"/>
      <c r="C263" s="2345"/>
      <c r="D263" s="2345"/>
      <c r="E263" s="2345"/>
      <c r="F263" s="2345"/>
      <c r="G263" s="2345"/>
      <c r="H263" s="2345"/>
      <c r="I263" s="2345"/>
    </row>
    <row r="264" spans="1:9" ht="15.75" customHeight="1">
      <c r="A264" s="2345"/>
      <c r="B264" s="2345"/>
      <c r="C264" s="2345"/>
      <c r="D264" s="2345"/>
      <c r="E264" s="2345"/>
      <c r="F264" s="2345"/>
      <c r="G264" s="2345"/>
      <c r="H264" s="2345"/>
      <c r="I264" s="2345"/>
    </row>
    <row r="265" spans="1:9" ht="15.75" customHeight="1">
      <c r="A265" s="2345"/>
      <c r="B265" s="2345"/>
      <c r="C265" s="2345"/>
      <c r="D265" s="2345"/>
      <c r="E265" s="2345"/>
      <c r="F265" s="2345"/>
      <c r="G265" s="2345"/>
      <c r="H265" s="2345"/>
      <c r="I265" s="2345"/>
    </row>
    <row r="266" spans="1:9" ht="15.75" customHeight="1">
      <c r="A266" s="2345"/>
      <c r="B266" s="2345"/>
      <c r="C266" s="2345"/>
      <c r="D266" s="2345"/>
      <c r="E266" s="2345"/>
      <c r="F266" s="2345"/>
      <c r="G266" s="2345"/>
      <c r="H266" s="2345"/>
      <c r="I266" s="2345"/>
    </row>
    <row r="267" spans="1:9" ht="15.75" customHeight="1">
      <c r="A267" s="2345"/>
      <c r="B267" s="2345"/>
      <c r="C267" s="2345"/>
      <c r="D267" s="2345"/>
      <c r="E267" s="2345"/>
      <c r="F267" s="2345"/>
      <c r="G267" s="2345"/>
      <c r="H267" s="2345"/>
      <c r="I267" s="2345"/>
    </row>
    <row r="268" spans="1:9" ht="15.75" customHeight="1">
      <c r="A268" s="2345"/>
      <c r="B268" s="2345"/>
      <c r="C268" s="2345"/>
      <c r="D268" s="2345"/>
      <c r="E268" s="2345"/>
      <c r="F268" s="2345"/>
      <c r="G268" s="2345"/>
      <c r="H268" s="2345"/>
      <c r="I268" s="2345"/>
    </row>
    <row r="269" spans="1:9" ht="15.75" customHeight="1">
      <c r="A269" s="2345"/>
      <c r="B269" s="2345"/>
      <c r="C269" s="2345"/>
      <c r="D269" s="2345"/>
      <c r="E269" s="2345"/>
      <c r="F269" s="2345"/>
      <c r="G269" s="2345"/>
      <c r="H269" s="2345"/>
      <c r="I269" s="2345"/>
    </row>
    <row r="270" spans="1:9" ht="15.75" customHeight="1">
      <c r="A270" s="2345"/>
      <c r="B270" s="2345"/>
      <c r="C270" s="2345"/>
      <c r="D270" s="2345"/>
      <c r="E270" s="2345"/>
      <c r="F270" s="2345"/>
      <c r="G270" s="2345"/>
      <c r="H270" s="2345"/>
      <c r="I270" s="2345"/>
    </row>
    <row r="271" spans="1:9" ht="15.75" customHeight="1">
      <c r="A271" s="2345"/>
      <c r="B271" s="2345"/>
      <c r="C271" s="2345"/>
      <c r="D271" s="2345"/>
      <c r="E271" s="2345"/>
      <c r="F271" s="2345"/>
      <c r="G271" s="2345"/>
      <c r="H271" s="2345"/>
      <c r="I271" s="2345"/>
    </row>
    <row r="272" spans="1:9" ht="15.75" customHeight="1">
      <c r="A272" s="2345"/>
      <c r="B272" s="2345"/>
      <c r="C272" s="2345"/>
      <c r="D272" s="2345"/>
      <c r="E272" s="2345"/>
      <c r="F272" s="2345"/>
      <c r="G272" s="2345"/>
      <c r="H272" s="2345"/>
      <c r="I272" s="2345"/>
    </row>
    <row r="273" spans="1:9" ht="15.75" customHeight="1">
      <c r="A273" s="2345"/>
      <c r="B273" s="2345"/>
      <c r="C273" s="2345"/>
      <c r="D273" s="2345"/>
      <c r="E273" s="2345"/>
      <c r="F273" s="2345"/>
      <c r="G273" s="2345"/>
      <c r="H273" s="2345"/>
      <c r="I273" s="2345"/>
    </row>
    <row r="274" spans="1:9" ht="15.75" customHeight="1">
      <c r="A274" s="2345"/>
      <c r="B274" s="2345"/>
      <c r="C274" s="2345"/>
      <c r="D274" s="2345"/>
      <c r="E274" s="2345"/>
      <c r="F274" s="2345"/>
      <c r="G274" s="2345"/>
      <c r="H274" s="2345"/>
      <c r="I274" s="2345"/>
    </row>
    <row r="275" spans="1:9" ht="15.75" customHeight="1">
      <c r="A275" s="2345"/>
      <c r="B275" s="2345"/>
      <c r="C275" s="2345"/>
      <c r="D275" s="2345"/>
      <c r="E275" s="2345"/>
      <c r="F275" s="2345"/>
      <c r="G275" s="2345"/>
      <c r="H275" s="2345"/>
      <c r="I275" s="2345"/>
    </row>
    <row r="276" spans="1:9" ht="15.75" customHeight="1">
      <c r="A276" s="2345"/>
      <c r="B276" s="2345"/>
      <c r="C276" s="2345"/>
      <c r="D276" s="2345"/>
      <c r="E276" s="2345"/>
      <c r="F276" s="2345"/>
      <c r="G276" s="2345"/>
      <c r="H276" s="2345"/>
      <c r="I276" s="2345"/>
    </row>
    <row r="277" spans="1:9" ht="15.75" customHeight="1">
      <c r="A277" s="2345"/>
      <c r="B277" s="2345"/>
      <c r="C277" s="2345"/>
      <c r="D277" s="2345"/>
      <c r="E277" s="2345"/>
      <c r="F277" s="2345"/>
      <c r="G277" s="2345"/>
      <c r="H277" s="2345"/>
      <c r="I277" s="2345"/>
    </row>
    <row r="278" spans="1:9" ht="15.75" customHeight="1">
      <c r="A278" s="2345"/>
      <c r="B278" s="2345"/>
      <c r="C278" s="2345"/>
      <c r="D278" s="2345"/>
      <c r="E278" s="2345"/>
      <c r="F278" s="2345"/>
      <c r="G278" s="2345"/>
      <c r="H278" s="2345"/>
      <c r="I278" s="2345"/>
    </row>
    <row r="279" spans="1:9" ht="15.75" customHeight="1">
      <c r="A279" s="2345"/>
      <c r="B279" s="2345"/>
      <c r="C279" s="2345"/>
      <c r="D279" s="2345"/>
      <c r="E279" s="2345"/>
      <c r="F279" s="2345"/>
      <c r="G279" s="2345"/>
      <c r="H279" s="2345"/>
      <c r="I279" s="2345"/>
    </row>
    <row r="280" spans="1:9" ht="15.75" customHeight="1">
      <c r="A280" s="2345"/>
      <c r="B280" s="2345"/>
      <c r="C280" s="2345"/>
      <c r="D280" s="2345"/>
      <c r="E280" s="2345"/>
      <c r="F280" s="2345"/>
      <c r="G280" s="2345"/>
      <c r="H280" s="2345"/>
      <c r="I280" s="2345"/>
    </row>
    <row r="281" spans="1:9" ht="15.75" customHeight="1">
      <c r="A281" s="2345"/>
      <c r="B281" s="2345"/>
      <c r="C281" s="2345"/>
      <c r="D281" s="2345"/>
      <c r="E281" s="2345"/>
      <c r="F281" s="2345"/>
      <c r="G281" s="2345"/>
      <c r="H281" s="2345"/>
      <c r="I281" s="2345"/>
    </row>
    <row r="282" spans="1:9" ht="15.75" customHeight="1">
      <c r="A282" s="2345"/>
      <c r="B282" s="2345"/>
      <c r="C282" s="2345"/>
      <c r="D282" s="2345"/>
      <c r="E282" s="2345"/>
      <c r="F282" s="2345"/>
      <c r="G282" s="2345"/>
      <c r="H282" s="2345"/>
      <c r="I282" s="2345"/>
    </row>
    <row r="283" spans="1:9" ht="15.75" customHeight="1">
      <c r="A283" s="2345"/>
      <c r="B283" s="2345"/>
      <c r="C283" s="2345"/>
      <c r="D283" s="2345"/>
      <c r="E283" s="2345"/>
      <c r="F283" s="2345"/>
      <c r="G283" s="2345"/>
      <c r="H283" s="2345"/>
      <c r="I283" s="2345"/>
    </row>
    <row r="284" spans="1:9" ht="15.75" customHeight="1">
      <c r="A284" s="2345"/>
      <c r="B284" s="2345"/>
      <c r="C284" s="2345"/>
      <c r="D284" s="2345"/>
      <c r="E284" s="2345"/>
      <c r="F284" s="2345"/>
      <c r="G284" s="2345"/>
      <c r="H284" s="2345"/>
      <c r="I284" s="2345"/>
    </row>
    <row r="285" spans="1:9" ht="15.75" customHeight="1">
      <c r="A285" s="2345"/>
      <c r="B285" s="2345"/>
      <c r="C285" s="2345"/>
      <c r="D285" s="2345"/>
      <c r="E285" s="2345"/>
      <c r="F285" s="2345"/>
      <c r="G285" s="2345"/>
      <c r="H285" s="2345"/>
      <c r="I285" s="2345"/>
    </row>
    <row r="286" spans="1:9" ht="15.75" customHeight="1">
      <c r="A286" s="2345"/>
      <c r="B286" s="2345"/>
      <c r="C286" s="2345"/>
      <c r="D286" s="2345"/>
      <c r="E286" s="2345"/>
      <c r="F286" s="2345"/>
      <c r="G286" s="2345"/>
      <c r="H286" s="2345"/>
      <c r="I286" s="2345"/>
    </row>
    <row r="287" spans="1:9" ht="15.75" customHeight="1">
      <c r="A287" s="2345"/>
      <c r="B287" s="2345"/>
      <c r="C287" s="2345"/>
      <c r="D287" s="2345"/>
      <c r="E287" s="2345"/>
      <c r="F287" s="2345"/>
      <c r="G287" s="2345"/>
      <c r="H287" s="2345"/>
      <c r="I287" s="2345"/>
    </row>
    <row r="288" spans="1:9" ht="15.75" customHeight="1">
      <c r="A288" s="2345"/>
      <c r="B288" s="2345"/>
      <c r="C288" s="2345"/>
      <c r="D288" s="2345"/>
      <c r="E288" s="2345"/>
      <c r="F288" s="2345"/>
      <c r="G288" s="2345"/>
      <c r="H288" s="2345"/>
      <c r="I288" s="2345"/>
    </row>
    <row r="289" spans="1:9" ht="15.75" customHeight="1">
      <c r="A289" s="2345"/>
      <c r="B289" s="2345"/>
      <c r="C289" s="2345"/>
      <c r="D289" s="2345"/>
      <c r="E289" s="2345"/>
      <c r="F289" s="2345"/>
      <c r="G289" s="2345"/>
      <c r="H289" s="2345"/>
      <c r="I289" s="2345"/>
    </row>
    <row r="290" spans="1:9" ht="15.75" customHeight="1">
      <c r="A290" s="2345"/>
      <c r="B290" s="2345"/>
      <c r="C290" s="2345"/>
      <c r="D290" s="2345"/>
      <c r="E290" s="2345"/>
      <c r="F290" s="2345"/>
      <c r="G290" s="2345"/>
      <c r="H290" s="2345"/>
      <c r="I290" s="2345"/>
    </row>
    <row r="291" spans="1:9" ht="15.75" customHeight="1">
      <c r="A291" s="2345"/>
      <c r="B291" s="2345"/>
      <c r="C291" s="2345"/>
      <c r="D291" s="2345"/>
      <c r="E291" s="2345"/>
      <c r="F291" s="2345"/>
      <c r="G291" s="2345"/>
      <c r="H291" s="2345"/>
      <c r="I291" s="2345"/>
    </row>
    <row r="292" spans="1:9" ht="15.75" customHeight="1">
      <c r="A292" s="2345"/>
      <c r="B292" s="2345"/>
      <c r="C292" s="2345"/>
      <c r="D292" s="2345"/>
      <c r="E292" s="2345"/>
      <c r="F292" s="2345"/>
      <c r="G292" s="2345"/>
      <c r="H292" s="2345"/>
      <c r="I292" s="2345"/>
    </row>
    <row r="293" spans="1:9" ht="15.75" customHeight="1">
      <c r="A293" s="2345"/>
      <c r="B293" s="2345"/>
      <c r="C293" s="2345"/>
      <c r="D293" s="2345"/>
      <c r="E293" s="2345"/>
      <c r="F293" s="2345"/>
      <c r="G293" s="2345"/>
      <c r="H293" s="2345"/>
      <c r="I293" s="2345"/>
    </row>
    <row r="294" spans="1:9" ht="15.75" customHeight="1">
      <c r="A294" s="2345"/>
      <c r="B294" s="2345"/>
      <c r="C294" s="2345"/>
      <c r="D294" s="2345"/>
      <c r="E294" s="2345"/>
      <c r="F294" s="2345"/>
      <c r="G294" s="2345"/>
      <c r="H294" s="2345"/>
      <c r="I294" s="2345"/>
    </row>
    <row r="295" spans="1:9" ht="15.75" customHeight="1">
      <c r="A295" s="2345"/>
      <c r="B295" s="2345"/>
      <c r="C295" s="2345"/>
      <c r="D295" s="2345"/>
      <c r="E295" s="2345"/>
      <c r="F295" s="2345"/>
      <c r="G295" s="2345"/>
      <c r="H295" s="2345"/>
      <c r="I295" s="2345"/>
    </row>
    <row r="296" spans="1:9" ht="15.75" customHeight="1">
      <c r="A296" s="2345"/>
      <c r="B296" s="2345"/>
      <c r="C296" s="2345"/>
      <c r="D296" s="2345"/>
      <c r="E296" s="2345"/>
      <c r="F296" s="2345"/>
      <c r="G296" s="2345"/>
      <c r="H296" s="2345"/>
      <c r="I296" s="2345"/>
    </row>
    <row r="297" spans="1:9" ht="15.75" customHeight="1">
      <c r="A297" s="2345"/>
      <c r="B297" s="2345"/>
      <c r="C297" s="2345"/>
      <c r="D297" s="2345"/>
      <c r="E297" s="2345"/>
      <c r="F297" s="2345"/>
      <c r="G297" s="2345"/>
      <c r="H297" s="2345"/>
      <c r="I297" s="2345"/>
    </row>
    <row r="298" spans="1:9" ht="15.75" customHeight="1">
      <c r="A298" s="2345"/>
      <c r="B298" s="2345"/>
      <c r="C298" s="2345"/>
      <c r="D298" s="2345"/>
      <c r="E298" s="2345"/>
      <c r="F298" s="2345"/>
      <c r="G298" s="2345"/>
      <c r="H298" s="2345"/>
      <c r="I298" s="2345"/>
    </row>
    <row r="299" spans="1:9" ht="15.75" customHeight="1">
      <c r="A299" s="2345"/>
      <c r="B299" s="2345"/>
      <c r="C299" s="2345"/>
      <c r="D299" s="2345"/>
      <c r="E299" s="2345"/>
      <c r="F299" s="2345"/>
      <c r="G299" s="2345"/>
      <c r="H299" s="2345"/>
      <c r="I299" s="2345"/>
    </row>
    <row r="300" spans="1:9" ht="15.75" customHeight="1">
      <c r="A300" s="2345"/>
      <c r="B300" s="2345"/>
      <c r="C300" s="2345"/>
      <c r="D300" s="2345"/>
      <c r="E300" s="2345"/>
      <c r="F300" s="2345"/>
      <c r="G300" s="2345"/>
      <c r="H300" s="2345"/>
      <c r="I300" s="2345"/>
    </row>
    <row r="301" spans="1:9" ht="15.75" customHeight="1">
      <c r="A301" s="2345"/>
      <c r="B301" s="2345"/>
      <c r="C301" s="2345"/>
      <c r="D301" s="2345"/>
      <c r="E301" s="2345"/>
      <c r="F301" s="2345"/>
      <c r="G301" s="2345"/>
      <c r="H301" s="2345"/>
      <c r="I301" s="2345"/>
    </row>
    <row r="302" spans="1:9" ht="15.75" customHeight="1">
      <c r="A302" s="2345"/>
      <c r="B302" s="2345"/>
      <c r="C302" s="2345"/>
      <c r="D302" s="2345"/>
      <c r="E302" s="2345"/>
      <c r="F302" s="2345"/>
      <c r="G302" s="2345"/>
      <c r="H302" s="2345"/>
      <c r="I302" s="2345"/>
    </row>
    <row r="303" spans="1:9" ht="15.75" customHeight="1">
      <c r="A303" s="2345"/>
      <c r="B303" s="2345"/>
      <c r="C303" s="2345"/>
      <c r="D303" s="2345"/>
      <c r="E303" s="2345"/>
      <c r="F303" s="2345"/>
      <c r="G303" s="2345"/>
      <c r="H303" s="2345"/>
      <c r="I303" s="2345"/>
    </row>
    <row r="304" spans="1:9" ht="15.75" customHeight="1">
      <c r="A304" s="2345"/>
      <c r="B304" s="2345"/>
      <c r="C304" s="2345"/>
      <c r="D304" s="2345"/>
      <c r="E304" s="2345"/>
      <c r="F304" s="2345"/>
      <c r="G304" s="2345"/>
      <c r="H304" s="2345"/>
      <c r="I304" s="2345"/>
    </row>
    <row r="305" spans="1:9" ht="15.75" customHeight="1">
      <c r="A305" s="2345"/>
      <c r="B305" s="2345"/>
      <c r="C305" s="2345"/>
      <c r="D305" s="2345"/>
      <c r="E305" s="2345"/>
      <c r="F305" s="2345"/>
      <c r="G305" s="2345"/>
      <c r="H305" s="2345"/>
      <c r="I305" s="2345"/>
    </row>
    <row r="306" spans="1:9" ht="15.75" customHeight="1">
      <c r="A306" s="2345"/>
      <c r="B306" s="2345"/>
      <c r="C306" s="2345"/>
      <c r="D306" s="2345"/>
      <c r="E306" s="2345"/>
      <c r="F306" s="2345"/>
      <c r="G306" s="2345"/>
      <c r="H306" s="2345"/>
      <c r="I306" s="2345"/>
    </row>
    <row r="307" spans="1:9" ht="15.75" customHeight="1">
      <c r="A307" s="2345"/>
      <c r="B307" s="2345"/>
      <c r="C307" s="2345"/>
      <c r="D307" s="2345"/>
      <c r="E307" s="2345"/>
      <c r="F307" s="2345"/>
      <c r="G307" s="2345"/>
      <c r="H307" s="2345"/>
      <c r="I307" s="2345"/>
    </row>
    <row r="308" spans="1:9" ht="15.75" customHeight="1">
      <c r="A308" s="2345"/>
      <c r="B308" s="2345"/>
      <c r="C308" s="2345"/>
      <c r="D308" s="2345"/>
      <c r="E308" s="2345"/>
      <c r="F308" s="2345"/>
      <c r="G308" s="2345"/>
      <c r="H308" s="2345"/>
      <c r="I308" s="2345"/>
    </row>
    <row r="309" spans="1:9" ht="15.75" customHeight="1">
      <c r="A309" s="2345"/>
      <c r="B309" s="2345"/>
      <c r="C309" s="2345"/>
      <c r="D309" s="2345"/>
      <c r="E309" s="2345"/>
      <c r="F309" s="2345"/>
      <c r="G309" s="2345"/>
      <c r="H309" s="2345"/>
      <c r="I309" s="2345"/>
    </row>
    <row r="310" spans="1:9" ht="15.75" customHeight="1">
      <c r="A310" s="2345"/>
      <c r="B310" s="2345"/>
      <c r="C310" s="2345"/>
      <c r="D310" s="2345"/>
      <c r="E310" s="2345"/>
      <c r="F310" s="2345"/>
      <c r="G310" s="2345"/>
      <c r="H310" s="2345"/>
      <c r="I310" s="2345"/>
    </row>
    <row r="311" spans="1:9" ht="15.75" customHeight="1">
      <c r="A311" s="2345"/>
      <c r="B311" s="2345"/>
      <c r="C311" s="2345"/>
      <c r="D311" s="2345"/>
      <c r="E311" s="2345"/>
      <c r="F311" s="2345"/>
      <c r="G311" s="2345"/>
      <c r="H311" s="2345"/>
      <c r="I311" s="2345"/>
    </row>
    <row r="312" spans="1:9" ht="15.75" customHeight="1">
      <c r="A312" s="2345"/>
      <c r="B312" s="2345"/>
      <c r="C312" s="2345"/>
      <c r="D312" s="2345"/>
      <c r="E312" s="2345"/>
      <c r="F312" s="2345"/>
      <c r="G312" s="2345"/>
      <c r="H312" s="2345"/>
      <c r="I312" s="2345"/>
    </row>
    <row r="313" spans="1:9" ht="15.75" customHeight="1">
      <c r="A313" s="2345"/>
      <c r="B313" s="2345"/>
      <c r="C313" s="2345"/>
      <c r="D313" s="2345"/>
      <c r="E313" s="2345"/>
      <c r="F313" s="2345"/>
      <c r="G313" s="2345"/>
      <c r="H313" s="2345"/>
      <c r="I313" s="2345"/>
    </row>
    <row r="314" spans="1:9" ht="15.75" customHeight="1">
      <c r="A314" s="2345"/>
      <c r="B314" s="2345"/>
      <c r="C314" s="2345"/>
      <c r="D314" s="2345"/>
      <c r="E314" s="2345"/>
      <c r="F314" s="2345"/>
      <c r="G314" s="2345"/>
      <c r="H314" s="2345"/>
      <c r="I314" s="2345"/>
    </row>
    <row r="315" spans="1:9" ht="15.75" customHeight="1">
      <c r="A315" s="2345"/>
      <c r="B315" s="2345"/>
      <c r="C315" s="2345"/>
      <c r="D315" s="2345"/>
      <c r="E315" s="2345"/>
      <c r="F315" s="2345"/>
      <c r="G315" s="2345"/>
      <c r="H315" s="2345"/>
      <c r="I315" s="2345"/>
    </row>
    <row r="316" spans="1:9" ht="15.75" customHeight="1">
      <c r="A316" s="2345"/>
      <c r="B316" s="2345"/>
      <c r="C316" s="2345"/>
      <c r="D316" s="2345"/>
      <c r="E316" s="2345"/>
      <c r="F316" s="2345"/>
      <c r="G316" s="2345"/>
      <c r="H316" s="2345"/>
      <c r="I316" s="2345"/>
    </row>
    <row r="317" spans="1:9" ht="15.75" customHeight="1">
      <c r="A317" s="2345"/>
      <c r="B317" s="2345"/>
      <c r="C317" s="2345"/>
      <c r="D317" s="2345"/>
      <c r="E317" s="2345"/>
      <c r="F317" s="2345"/>
      <c r="G317" s="2345"/>
      <c r="H317" s="2345"/>
      <c r="I317" s="2345"/>
    </row>
    <row r="318" spans="1:9" ht="15.75" customHeight="1">
      <c r="A318" s="2345"/>
      <c r="B318" s="2345"/>
      <c r="C318" s="2345"/>
      <c r="D318" s="2345"/>
      <c r="E318" s="2345"/>
      <c r="F318" s="2345"/>
      <c r="G318" s="2345"/>
      <c r="H318" s="2345"/>
      <c r="I318" s="2345"/>
    </row>
    <row r="319" spans="1:9" ht="15.75" customHeight="1">
      <c r="A319" s="2345"/>
      <c r="B319" s="2345"/>
      <c r="C319" s="2345"/>
      <c r="D319" s="2345"/>
      <c r="E319" s="2345"/>
      <c r="F319" s="2345"/>
      <c r="G319" s="2345"/>
      <c r="H319" s="2345"/>
      <c r="I319" s="2345"/>
    </row>
    <row r="320" spans="1:9" ht="15.75" customHeight="1">
      <c r="A320" s="2345"/>
      <c r="B320" s="2345"/>
      <c r="C320" s="2345"/>
      <c r="D320" s="2345"/>
      <c r="E320" s="2345"/>
      <c r="F320" s="2345"/>
      <c r="G320" s="2345"/>
      <c r="H320" s="2345"/>
      <c r="I320" s="2345"/>
    </row>
    <row r="321" spans="1:9" ht="15.75" customHeight="1">
      <c r="A321" s="2345"/>
      <c r="B321" s="2345"/>
      <c r="C321" s="2345"/>
      <c r="D321" s="2345"/>
      <c r="E321" s="2345"/>
      <c r="F321" s="2345"/>
      <c r="G321" s="2345"/>
      <c r="H321" s="2345"/>
      <c r="I321" s="2345"/>
    </row>
    <row r="322" spans="1:9" ht="15.75" customHeight="1">
      <c r="A322" s="2345"/>
      <c r="B322" s="2345"/>
      <c r="C322" s="2345"/>
      <c r="D322" s="2345"/>
      <c r="E322" s="2345"/>
      <c r="F322" s="2345"/>
      <c r="G322" s="2345"/>
      <c r="H322" s="2345"/>
      <c r="I322" s="2345"/>
    </row>
    <row r="323" spans="1:9" ht="15.75" customHeight="1">
      <c r="A323" s="2345"/>
      <c r="B323" s="2345"/>
      <c r="C323" s="2345"/>
      <c r="D323" s="2345"/>
      <c r="E323" s="2345"/>
      <c r="F323" s="2345"/>
      <c r="G323" s="2345"/>
      <c r="H323" s="2345"/>
      <c r="I323" s="2345"/>
    </row>
    <row r="324" spans="1:9" ht="15.75" customHeight="1">
      <c r="A324" s="2345"/>
      <c r="B324" s="2345"/>
      <c r="C324" s="2345"/>
      <c r="D324" s="2345"/>
      <c r="E324" s="2345"/>
      <c r="F324" s="2345"/>
      <c r="G324" s="2345"/>
      <c r="H324" s="2345"/>
      <c r="I324" s="2345"/>
    </row>
    <row r="325" spans="1:9" ht="15.75" customHeight="1">
      <c r="A325" s="2345"/>
      <c r="B325" s="2345"/>
      <c r="C325" s="2345"/>
      <c r="D325" s="2345"/>
      <c r="E325" s="2345"/>
      <c r="F325" s="2345"/>
      <c r="G325" s="2345"/>
      <c r="H325" s="2345"/>
      <c r="I325" s="2345"/>
    </row>
    <row r="326" spans="1:9" ht="15.75" customHeight="1">
      <c r="A326" s="2345"/>
      <c r="B326" s="2345"/>
      <c r="C326" s="2345"/>
      <c r="D326" s="2345"/>
      <c r="E326" s="2345"/>
      <c r="F326" s="2345"/>
      <c r="G326" s="2345"/>
      <c r="H326" s="2345"/>
      <c r="I326" s="2345"/>
    </row>
    <row r="327" spans="1:9" ht="15.75" customHeight="1">
      <c r="A327" s="2345"/>
      <c r="B327" s="2345"/>
      <c r="C327" s="2345"/>
      <c r="D327" s="2345"/>
      <c r="E327" s="2345"/>
      <c r="F327" s="2345"/>
      <c r="G327" s="2345"/>
      <c r="H327" s="2345"/>
      <c r="I327" s="2345"/>
    </row>
    <row r="328" spans="1:9" ht="15.75" customHeight="1">
      <c r="A328" s="2345"/>
      <c r="B328" s="2345"/>
      <c r="C328" s="2345"/>
      <c r="D328" s="2345"/>
      <c r="E328" s="2345"/>
      <c r="F328" s="2345"/>
      <c r="G328" s="2345"/>
      <c r="H328" s="2345"/>
      <c r="I328" s="2345"/>
    </row>
    <row r="329" spans="1:9" ht="15.75" customHeight="1">
      <c r="A329" s="2345"/>
      <c r="B329" s="2345"/>
      <c r="C329" s="2345"/>
      <c r="D329" s="2345"/>
      <c r="E329" s="2345"/>
      <c r="F329" s="2345"/>
      <c r="G329" s="2345"/>
      <c r="H329" s="2345"/>
      <c r="I329" s="2345"/>
    </row>
    <row r="330" spans="1:9" ht="15.75" customHeight="1">
      <c r="A330" s="2345"/>
      <c r="B330" s="2345"/>
      <c r="C330" s="2345"/>
      <c r="D330" s="2345"/>
      <c r="E330" s="2345"/>
      <c r="F330" s="2345"/>
      <c r="G330" s="2345"/>
      <c r="H330" s="2345"/>
      <c r="I330" s="2345"/>
    </row>
    <row r="331" spans="1:9" ht="15.75" customHeight="1">
      <c r="A331" s="2345"/>
      <c r="B331" s="2345"/>
      <c r="C331" s="2345"/>
      <c r="D331" s="2345"/>
      <c r="E331" s="2345"/>
      <c r="F331" s="2345"/>
      <c r="G331" s="2345"/>
      <c r="H331" s="2345"/>
      <c r="I331" s="2345"/>
    </row>
    <row r="332" spans="1:9" ht="15.75" customHeight="1">
      <c r="A332" s="2345"/>
      <c r="B332" s="2345"/>
      <c r="C332" s="2345"/>
      <c r="D332" s="2345"/>
      <c r="E332" s="2345"/>
      <c r="F332" s="2345"/>
      <c r="G332" s="2345"/>
      <c r="H332" s="2345"/>
      <c r="I332" s="2345"/>
    </row>
    <row r="333" spans="1:9" ht="15.75" customHeight="1">
      <c r="A333" s="2345"/>
      <c r="B333" s="2345"/>
      <c r="C333" s="2345"/>
      <c r="D333" s="2345"/>
      <c r="E333" s="2345"/>
      <c r="F333" s="2345"/>
      <c r="G333" s="2345"/>
      <c r="H333" s="2345"/>
      <c r="I333" s="2345"/>
    </row>
    <row r="334" spans="1:9" ht="15.75" customHeight="1">
      <c r="A334" s="2345"/>
      <c r="B334" s="2345"/>
      <c r="C334" s="2345"/>
      <c r="D334" s="2345"/>
      <c r="E334" s="2345"/>
      <c r="F334" s="2345"/>
      <c r="G334" s="2345"/>
      <c r="H334" s="2345"/>
      <c r="I334" s="2345"/>
    </row>
    <row r="335" spans="1:9" ht="15.75" customHeight="1">
      <c r="A335" s="2345"/>
      <c r="B335" s="2345"/>
      <c r="C335" s="2345"/>
      <c r="D335" s="2345"/>
      <c r="E335" s="2345"/>
      <c r="F335" s="2345"/>
      <c r="G335" s="2345"/>
      <c r="H335" s="2345"/>
      <c r="I335" s="2345"/>
    </row>
    <row r="336" spans="1:9" ht="15.75" customHeight="1">
      <c r="A336" s="2345"/>
      <c r="B336" s="2345"/>
      <c r="C336" s="2345"/>
      <c r="D336" s="2345"/>
      <c r="E336" s="2345"/>
      <c r="F336" s="2345"/>
      <c r="G336" s="2345"/>
      <c r="H336" s="2345"/>
      <c r="I336" s="2345"/>
    </row>
    <row r="337" spans="1:9" ht="15.75" customHeight="1">
      <c r="A337" s="2345"/>
      <c r="B337" s="2345"/>
      <c r="C337" s="2345"/>
      <c r="D337" s="2345"/>
      <c r="E337" s="2345"/>
      <c r="F337" s="2345"/>
      <c r="G337" s="2345"/>
      <c r="H337" s="2345"/>
      <c r="I337" s="2345"/>
    </row>
    <row r="338" spans="1:9" ht="15.75" customHeight="1">
      <c r="A338" s="2345"/>
      <c r="B338" s="2345"/>
      <c r="C338" s="2345"/>
      <c r="D338" s="2345"/>
      <c r="E338" s="2345"/>
      <c r="F338" s="2345"/>
      <c r="G338" s="2345"/>
      <c r="H338" s="2345"/>
      <c r="I338" s="2345"/>
    </row>
    <row r="339" spans="1:9" ht="15.75" customHeight="1">
      <c r="A339" s="2345"/>
      <c r="B339" s="2345"/>
      <c r="C339" s="2345"/>
      <c r="D339" s="2345"/>
      <c r="E339" s="2345"/>
      <c r="F339" s="2345"/>
      <c r="G339" s="2345"/>
      <c r="H339" s="2345"/>
      <c r="I339" s="2345"/>
    </row>
    <row r="340" spans="1:9" ht="15.75" customHeight="1">
      <c r="A340" s="2345"/>
      <c r="B340" s="2345"/>
      <c r="C340" s="2345"/>
      <c r="D340" s="2345"/>
      <c r="E340" s="2345"/>
      <c r="F340" s="2345"/>
      <c r="G340" s="2345"/>
      <c r="H340" s="2345"/>
      <c r="I340" s="2345"/>
    </row>
    <row r="341" spans="1:9" ht="15.75" customHeight="1">
      <c r="A341" s="2345"/>
      <c r="B341" s="2345"/>
      <c r="C341" s="2345"/>
      <c r="D341" s="2345"/>
      <c r="E341" s="2345"/>
      <c r="F341" s="2345"/>
      <c r="G341" s="2345"/>
      <c r="H341" s="2345"/>
      <c r="I341" s="2345"/>
    </row>
    <row r="342" spans="1:9" ht="15.75" customHeight="1">
      <c r="A342" s="2345"/>
      <c r="B342" s="2345"/>
      <c r="C342" s="2345"/>
      <c r="D342" s="2345"/>
      <c r="E342" s="2345"/>
      <c r="F342" s="2345"/>
      <c r="G342" s="2345"/>
      <c r="H342" s="2345"/>
      <c r="I342" s="2345"/>
    </row>
    <row r="343" spans="1:9" ht="15.75" customHeight="1">
      <c r="A343" s="2345"/>
      <c r="B343" s="2345"/>
      <c r="C343" s="2345"/>
      <c r="D343" s="2345"/>
      <c r="E343" s="2345"/>
      <c r="F343" s="2345"/>
      <c r="G343" s="2345"/>
      <c r="H343" s="2345"/>
      <c r="I343" s="2345"/>
    </row>
    <row r="344" spans="1:9" ht="15.75" customHeight="1">
      <c r="A344" s="2345"/>
      <c r="B344" s="2345"/>
      <c r="C344" s="2345"/>
      <c r="D344" s="2345"/>
      <c r="E344" s="2345"/>
      <c r="F344" s="2345"/>
      <c r="G344" s="2345"/>
      <c r="H344" s="2345"/>
      <c r="I344" s="2345"/>
    </row>
    <row r="345" spans="1:9" ht="15.75" customHeight="1">
      <c r="A345" s="2345"/>
      <c r="B345" s="2345"/>
      <c r="C345" s="2345"/>
      <c r="D345" s="2345"/>
      <c r="E345" s="2345"/>
      <c r="F345" s="2345"/>
      <c r="G345" s="2345"/>
      <c r="H345" s="2345"/>
      <c r="I345" s="2345"/>
    </row>
    <row r="346" spans="1:9" ht="15.75" customHeight="1">
      <c r="A346" s="2345"/>
      <c r="B346" s="2345"/>
      <c r="C346" s="2345"/>
      <c r="D346" s="2345"/>
      <c r="E346" s="2345"/>
      <c r="F346" s="2345"/>
      <c r="G346" s="2345"/>
      <c r="H346" s="2345"/>
      <c r="I346" s="2345"/>
    </row>
    <row r="347" spans="1:9" ht="15.75" customHeight="1">
      <c r="A347" s="2345"/>
      <c r="B347" s="2345"/>
      <c r="C347" s="2345"/>
      <c r="D347" s="2345"/>
      <c r="E347" s="2345"/>
      <c r="F347" s="2345"/>
      <c r="G347" s="2345"/>
      <c r="H347" s="2345"/>
      <c r="I347" s="2345"/>
    </row>
    <row r="348" spans="1:9" ht="15.75" customHeight="1">
      <c r="A348" s="2345"/>
      <c r="B348" s="2345"/>
      <c r="C348" s="2345"/>
      <c r="D348" s="2345"/>
      <c r="E348" s="2345"/>
      <c r="F348" s="2345"/>
      <c r="G348" s="2345"/>
      <c r="H348" s="2345"/>
      <c r="I348" s="2345"/>
    </row>
    <row r="349" spans="1:9" ht="15.75" customHeight="1">
      <c r="A349" s="2345"/>
      <c r="B349" s="2345"/>
      <c r="C349" s="2345"/>
      <c r="D349" s="2345"/>
      <c r="E349" s="2345"/>
      <c r="F349" s="2345"/>
      <c r="G349" s="2345"/>
      <c r="H349" s="2345"/>
      <c r="I349" s="2345"/>
    </row>
    <row r="350" spans="1:9" ht="15.75" customHeight="1">
      <c r="A350" s="2345"/>
      <c r="B350" s="2345"/>
      <c r="C350" s="2345"/>
      <c r="D350" s="2345"/>
      <c r="E350" s="2345"/>
      <c r="F350" s="2345"/>
      <c r="G350" s="2345"/>
      <c r="H350" s="2345"/>
      <c r="I350" s="2345"/>
    </row>
    <row r="351" spans="1:9" ht="15.75" customHeight="1">
      <c r="A351" s="2345"/>
      <c r="B351" s="2345"/>
      <c r="C351" s="2345"/>
      <c r="D351" s="2345"/>
      <c r="E351" s="2345"/>
      <c r="F351" s="2345"/>
      <c r="G351" s="2345"/>
      <c r="H351" s="2345"/>
      <c r="I351" s="2345"/>
    </row>
    <row r="352" spans="1:9" ht="15.75" customHeight="1">
      <c r="A352" s="2345"/>
      <c r="B352" s="2345"/>
      <c r="C352" s="2345"/>
      <c r="D352" s="2345"/>
      <c r="E352" s="2345"/>
      <c r="F352" s="2345"/>
      <c r="G352" s="2345"/>
      <c r="H352" s="2345"/>
      <c r="I352" s="2345"/>
    </row>
    <row r="353" spans="1:9" ht="15.75" customHeight="1">
      <c r="A353" s="2345"/>
      <c r="B353" s="2345"/>
      <c r="C353" s="2345"/>
      <c r="D353" s="2345"/>
      <c r="E353" s="2345"/>
      <c r="F353" s="2345"/>
      <c r="G353" s="2345"/>
      <c r="H353" s="2345"/>
      <c r="I353" s="2345"/>
    </row>
    <row r="354" spans="1:9" ht="15.75" customHeight="1">
      <c r="A354" s="2345"/>
      <c r="B354" s="2345"/>
      <c r="C354" s="2345"/>
      <c r="D354" s="2345"/>
      <c r="E354" s="2345"/>
      <c r="F354" s="2345"/>
      <c r="G354" s="2345"/>
      <c r="H354" s="2345"/>
      <c r="I354" s="2345"/>
    </row>
    <row r="355" spans="1:9" ht="15.75" customHeight="1">
      <c r="A355" s="2345"/>
      <c r="B355" s="2345"/>
      <c r="C355" s="2345"/>
      <c r="D355" s="2345"/>
      <c r="E355" s="2345"/>
      <c r="F355" s="2345"/>
      <c r="G355" s="2345"/>
      <c r="H355" s="2345"/>
      <c r="I355" s="2345"/>
    </row>
    <row r="356" spans="1:9" ht="15.75" customHeight="1">
      <c r="A356" s="2345"/>
      <c r="B356" s="2345"/>
      <c r="C356" s="2345"/>
      <c r="D356" s="2345"/>
      <c r="E356" s="2345"/>
      <c r="F356" s="2345"/>
      <c r="G356" s="2345"/>
      <c r="H356" s="2345"/>
      <c r="I356" s="2345"/>
    </row>
    <row r="357" spans="1:9" ht="15.75" customHeight="1">
      <c r="A357" s="2345"/>
      <c r="B357" s="2345"/>
      <c r="C357" s="2345"/>
      <c r="D357" s="2345"/>
      <c r="E357" s="2345"/>
      <c r="F357" s="2345"/>
      <c r="G357" s="2345"/>
      <c r="H357" s="2345"/>
      <c r="I357" s="2345"/>
    </row>
    <row r="358" spans="1:9" ht="15.75" customHeight="1">
      <c r="A358" s="2345"/>
      <c r="B358" s="2345"/>
      <c r="C358" s="2345"/>
      <c r="D358" s="2345"/>
      <c r="E358" s="2345"/>
      <c r="F358" s="2345"/>
      <c r="G358" s="2345"/>
      <c r="H358" s="2345"/>
      <c r="I358" s="2345"/>
    </row>
    <row r="359" spans="1:9" ht="15.75" customHeight="1">
      <c r="A359" s="2345"/>
      <c r="B359" s="2345"/>
      <c r="C359" s="2345"/>
      <c r="D359" s="2345"/>
      <c r="E359" s="2345"/>
      <c r="F359" s="2345"/>
      <c r="G359" s="2345"/>
      <c r="H359" s="2345"/>
      <c r="I359" s="2345"/>
    </row>
    <row r="360" spans="1:9" ht="15.75" customHeight="1">
      <c r="A360" s="2345"/>
      <c r="B360" s="2345"/>
      <c r="C360" s="2345"/>
      <c r="D360" s="2345"/>
      <c r="E360" s="2345"/>
      <c r="F360" s="2345"/>
      <c r="G360" s="2345"/>
      <c r="H360" s="2345"/>
      <c r="I360" s="2345"/>
    </row>
    <row r="361" spans="1:9" ht="15.75" customHeight="1">
      <c r="A361" s="2345"/>
      <c r="B361" s="2345"/>
      <c r="C361" s="2345"/>
      <c r="D361" s="2345"/>
      <c r="E361" s="2345"/>
      <c r="F361" s="2345"/>
      <c r="G361" s="2345"/>
      <c r="H361" s="2345"/>
      <c r="I361" s="2345"/>
    </row>
    <row r="362" spans="1:9" ht="15.75" customHeight="1">
      <c r="A362" s="2345"/>
      <c r="B362" s="2345"/>
      <c r="C362" s="2345"/>
      <c r="D362" s="2345"/>
      <c r="E362" s="2345"/>
      <c r="F362" s="2345"/>
      <c r="G362" s="2345"/>
      <c r="H362" s="2345"/>
      <c r="I362" s="2345"/>
    </row>
    <row r="363" spans="1:9" ht="15.75" customHeight="1">
      <c r="A363" s="2345"/>
      <c r="B363" s="2345"/>
      <c r="C363" s="2345"/>
      <c r="D363" s="2345"/>
      <c r="E363" s="2345"/>
      <c r="F363" s="2345"/>
      <c r="G363" s="2345"/>
      <c r="H363" s="2345"/>
      <c r="I363" s="2345"/>
    </row>
    <row r="364" spans="1:9" ht="15.75" customHeight="1">
      <c r="A364" s="2345"/>
      <c r="B364" s="2345"/>
      <c r="C364" s="2345"/>
      <c r="D364" s="2345"/>
      <c r="E364" s="2345"/>
      <c r="F364" s="2345"/>
      <c r="G364" s="2345"/>
      <c r="H364" s="2345"/>
      <c r="I364" s="2345"/>
    </row>
    <row r="365" spans="1:9" ht="15.75" customHeight="1">
      <c r="A365" s="2345"/>
      <c r="B365" s="2345"/>
      <c r="C365" s="2345"/>
      <c r="D365" s="2345"/>
      <c r="E365" s="2345"/>
      <c r="F365" s="2345"/>
      <c r="G365" s="2345"/>
      <c r="H365" s="2345"/>
      <c r="I365" s="2345"/>
    </row>
    <row r="366" spans="1:9" ht="15.75" customHeight="1">
      <c r="A366" s="2345"/>
      <c r="B366" s="2345"/>
      <c r="C366" s="2345"/>
      <c r="D366" s="2345"/>
      <c r="E366" s="2345"/>
      <c r="F366" s="2345"/>
      <c r="G366" s="2345"/>
      <c r="H366" s="2345"/>
      <c r="I366" s="2345"/>
    </row>
    <row r="367" spans="1:9" ht="15.75" customHeight="1">
      <c r="A367" s="2345"/>
      <c r="B367" s="2345"/>
      <c r="C367" s="2345"/>
      <c r="D367" s="2345"/>
      <c r="E367" s="2345"/>
      <c r="F367" s="2345"/>
      <c r="G367" s="2345"/>
      <c r="H367" s="2345"/>
      <c r="I367" s="2345"/>
    </row>
    <row r="368" spans="1:9" ht="15.75" customHeight="1">
      <c r="A368" s="2345"/>
      <c r="B368" s="2345"/>
      <c r="C368" s="2345"/>
      <c r="D368" s="2345"/>
      <c r="E368" s="2345"/>
      <c r="F368" s="2345"/>
      <c r="G368" s="2345"/>
      <c r="H368" s="2345"/>
      <c r="I368" s="2345"/>
    </row>
    <row r="369" spans="1:9" ht="15.75" customHeight="1">
      <c r="A369" s="2345"/>
      <c r="B369" s="2345"/>
      <c r="C369" s="2345"/>
      <c r="D369" s="2345"/>
      <c r="E369" s="2345"/>
      <c r="F369" s="2345"/>
      <c r="G369" s="2345"/>
      <c r="H369" s="2345"/>
      <c r="I369" s="2345"/>
    </row>
    <row r="370" spans="1:9" ht="15.75" customHeight="1">
      <c r="A370" s="2345"/>
      <c r="B370" s="2345"/>
      <c r="C370" s="2345"/>
      <c r="D370" s="2345"/>
      <c r="E370" s="2345"/>
      <c r="F370" s="2345"/>
      <c r="G370" s="2345"/>
      <c r="H370" s="2345"/>
      <c r="I370" s="2345"/>
    </row>
    <row r="371" spans="1:9" ht="15.75" customHeight="1">
      <c r="A371" s="2345"/>
      <c r="B371" s="2345"/>
      <c r="C371" s="2345"/>
      <c r="D371" s="2345"/>
      <c r="E371" s="2345"/>
      <c r="F371" s="2345"/>
      <c r="G371" s="2345"/>
      <c r="H371" s="2345"/>
      <c r="I371" s="2345"/>
    </row>
    <row r="372" spans="1:9" ht="15.75" customHeight="1">
      <c r="A372" s="2345"/>
      <c r="B372" s="2345"/>
      <c r="C372" s="2345"/>
      <c r="D372" s="2345"/>
      <c r="E372" s="2345"/>
      <c r="F372" s="2345"/>
      <c r="G372" s="2345"/>
      <c r="H372" s="2345"/>
      <c r="I372" s="2345"/>
    </row>
    <row r="373" spans="1:9" ht="15.75" customHeight="1">
      <c r="A373" s="2345"/>
      <c r="B373" s="2345"/>
      <c r="C373" s="2345"/>
      <c r="D373" s="2345"/>
      <c r="E373" s="2345"/>
      <c r="F373" s="2345"/>
      <c r="G373" s="2345"/>
      <c r="H373" s="2345"/>
      <c r="I373" s="2345"/>
    </row>
    <row r="374" spans="1:9" ht="15.75" customHeight="1">
      <c r="A374" s="2345"/>
      <c r="B374" s="2345"/>
      <c r="C374" s="2345"/>
      <c r="D374" s="2345"/>
      <c r="E374" s="2345"/>
      <c r="F374" s="2345"/>
      <c r="G374" s="2345"/>
      <c r="H374" s="2345"/>
      <c r="I374" s="2345"/>
    </row>
    <row r="375" spans="1:9" ht="15.75" customHeight="1">
      <c r="A375" s="2345"/>
      <c r="B375" s="2345"/>
      <c r="C375" s="2345"/>
      <c r="D375" s="2345"/>
      <c r="E375" s="2345"/>
      <c r="F375" s="2345"/>
      <c r="G375" s="2345"/>
      <c r="H375" s="2345"/>
      <c r="I375" s="2345"/>
    </row>
    <row r="376" spans="1:9" ht="15.75" customHeight="1">
      <c r="A376" s="2345"/>
      <c r="B376" s="2345"/>
      <c r="C376" s="2345"/>
      <c r="D376" s="2345"/>
      <c r="E376" s="2345"/>
      <c r="F376" s="2345"/>
      <c r="G376" s="2345"/>
      <c r="H376" s="2345"/>
      <c r="I376" s="2345"/>
    </row>
    <row r="377" spans="1:9" ht="15.75" customHeight="1">
      <c r="A377" s="2345"/>
      <c r="B377" s="2345"/>
      <c r="C377" s="2345"/>
      <c r="D377" s="2345"/>
      <c r="E377" s="2345"/>
      <c r="F377" s="2345"/>
      <c r="G377" s="2345"/>
      <c r="H377" s="2345"/>
      <c r="I377" s="2345"/>
    </row>
    <row r="378" spans="1:9" ht="15.75" customHeight="1">
      <c r="A378" s="2345"/>
      <c r="B378" s="2345"/>
      <c r="C378" s="2345"/>
      <c r="D378" s="2345"/>
      <c r="E378" s="2345"/>
      <c r="F378" s="2345"/>
      <c r="G378" s="2345"/>
      <c r="H378" s="2345"/>
      <c r="I378" s="2345"/>
    </row>
    <row r="379" spans="1:9" ht="15.75" customHeight="1">
      <c r="A379" s="2345"/>
      <c r="B379" s="2345"/>
      <c r="C379" s="2345"/>
      <c r="D379" s="2345"/>
      <c r="E379" s="2345"/>
      <c r="F379" s="2345"/>
      <c r="G379" s="2345"/>
      <c r="H379" s="2345"/>
      <c r="I379" s="2345"/>
    </row>
    <row r="380" spans="1:9" ht="15.75" customHeight="1">
      <c r="A380" s="2345"/>
      <c r="B380" s="2345"/>
      <c r="C380" s="2345"/>
      <c r="D380" s="2345"/>
      <c r="E380" s="2345"/>
      <c r="F380" s="2345"/>
      <c r="G380" s="2345"/>
      <c r="H380" s="2345"/>
      <c r="I380" s="2345"/>
    </row>
    <row r="381" spans="1:9" ht="15.75" customHeight="1">
      <c r="A381" s="2345"/>
      <c r="B381" s="2345"/>
      <c r="C381" s="2345"/>
      <c r="D381" s="2345"/>
      <c r="E381" s="2345"/>
      <c r="F381" s="2345"/>
      <c r="G381" s="2345"/>
      <c r="H381" s="2345"/>
      <c r="I381" s="2345"/>
    </row>
    <row r="382" spans="1:9" ht="15.75" customHeight="1">
      <c r="A382" s="2345"/>
      <c r="B382" s="2345"/>
      <c r="C382" s="2345"/>
      <c r="D382" s="2345"/>
      <c r="E382" s="2345"/>
      <c r="F382" s="2345"/>
      <c r="G382" s="2345"/>
      <c r="H382" s="2345"/>
      <c r="I382" s="2345"/>
    </row>
    <row r="383" spans="1:9" ht="15.75" customHeight="1">
      <c r="A383" s="2345"/>
      <c r="B383" s="2345"/>
      <c r="C383" s="2345"/>
      <c r="D383" s="2345"/>
      <c r="E383" s="2345"/>
      <c r="F383" s="2345"/>
      <c r="G383" s="2345"/>
      <c r="H383" s="2345"/>
      <c r="I383" s="2345"/>
    </row>
    <row r="384" spans="1:9" ht="15.75" customHeight="1">
      <c r="A384" s="2345"/>
      <c r="B384" s="2345"/>
      <c r="C384" s="2345"/>
      <c r="D384" s="2345"/>
      <c r="E384" s="2345"/>
      <c r="F384" s="2345"/>
      <c r="G384" s="2345"/>
      <c r="H384" s="2345"/>
      <c r="I384" s="2345"/>
    </row>
    <row r="385" spans="1:9" ht="15.75" customHeight="1">
      <c r="A385" s="2345"/>
      <c r="B385" s="2345"/>
      <c r="C385" s="2345"/>
      <c r="D385" s="2345"/>
      <c r="E385" s="2345"/>
      <c r="F385" s="2345"/>
      <c r="G385" s="2345"/>
      <c r="H385" s="2345"/>
      <c r="I385" s="2345"/>
    </row>
    <row r="386" spans="1:9" ht="15.75" customHeight="1">
      <c r="A386" s="2345"/>
      <c r="B386" s="2345"/>
      <c r="C386" s="2345"/>
      <c r="D386" s="2345"/>
      <c r="E386" s="2345"/>
      <c r="F386" s="2345"/>
      <c r="G386" s="2345"/>
      <c r="H386" s="2345"/>
      <c r="I386" s="2345"/>
    </row>
    <row r="387" spans="1:9" ht="15.75" customHeight="1">
      <c r="A387" s="2345"/>
      <c r="B387" s="2345"/>
      <c r="C387" s="2345"/>
      <c r="D387" s="2345"/>
      <c r="E387" s="2345"/>
      <c r="F387" s="2345"/>
      <c r="G387" s="2345"/>
      <c r="H387" s="2345"/>
      <c r="I387" s="2345"/>
    </row>
    <row r="388" spans="1:9" ht="15.75" customHeight="1">
      <c r="A388" s="2345"/>
      <c r="B388" s="2345"/>
      <c r="C388" s="2345"/>
      <c r="D388" s="2345"/>
      <c r="E388" s="2345"/>
      <c r="F388" s="2345"/>
      <c r="G388" s="2345"/>
      <c r="H388" s="2345"/>
      <c r="I388" s="2345"/>
    </row>
    <row r="389" spans="1:9" ht="15.75" customHeight="1">
      <c r="A389" s="2345"/>
      <c r="B389" s="2345"/>
      <c r="C389" s="2345"/>
      <c r="D389" s="2345"/>
      <c r="E389" s="2345"/>
      <c r="F389" s="2345"/>
      <c r="G389" s="2345"/>
      <c r="H389" s="2345"/>
      <c r="I389" s="2345"/>
    </row>
    <row r="390" spans="1:9" ht="15.75" customHeight="1">
      <c r="A390" s="2345"/>
      <c r="B390" s="2345"/>
      <c r="C390" s="2345"/>
      <c r="D390" s="2345"/>
      <c r="E390" s="2345"/>
      <c r="F390" s="2345"/>
      <c r="G390" s="2345"/>
      <c r="H390" s="2345"/>
      <c r="I390" s="2345"/>
    </row>
    <row r="391" spans="1:9" ht="15.75" customHeight="1">
      <c r="A391" s="2345"/>
      <c r="B391" s="2345"/>
      <c r="C391" s="2345"/>
      <c r="D391" s="2345"/>
      <c r="E391" s="2345"/>
      <c r="F391" s="2345"/>
      <c r="G391" s="2345"/>
      <c r="H391" s="2345"/>
      <c r="I391" s="2345"/>
    </row>
    <row r="392" spans="1:9" ht="15.75" customHeight="1">
      <c r="A392" s="2345"/>
      <c r="B392" s="2345"/>
      <c r="C392" s="2345"/>
      <c r="D392" s="2345"/>
      <c r="E392" s="2345"/>
      <c r="F392" s="2345"/>
      <c r="G392" s="2345"/>
      <c r="H392" s="2345"/>
      <c r="I392" s="2345"/>
    </row>
    <row r="393" spans="1:9" ht="15.75" customHeight="1">
      <c r="A393" s="2345"/>
      <c r="B393" s="2345"/>
      <c r="C393" s="2345"/>
      <c r="D393" s="2345"/>
      <c r="E393" s="2345"/>
      <c r="F393" s="2345"/>
      <c r="G393" s="2345"/>
      <c r="H393" s="2345"/>
      <c r="I393" s="2345"/>
    </row>
    <row r="394" spans="1:9" ht="15.75" customHeight="1">
      <c r="A394" s="2345"/>
      <c r="B394" s="2345"/>
      <c r="C394" s="2345"/>
      <c r="D394" s="2345"/>
      <c r="E394" s="2345"/>
      <c r="F394" s="2345"/>
      <c r="G394" s="2345"/>
      <c r="H394" s="2345"/>
      <c r="I394" s="2345"/>
    </row>
    <row r="395" spans="1:9" ht="15.75" customHeight="1">
      <c r="A395" s="2345"/>
      <c r="B395" s="2345"/>
      <c r="C395" s="2345"/>
      <c r="D395" s="2345"/>
      <c r="E395" s="2345"/>
      <c r="F395" s="2345"/>
      <c r="G395" s="2345"/>
      <c r="H395" s="2345"/>
      <c r="I395" s="2345"/>
    </row>
    <row r="396" spans="1:9" ht="15.75" customHeight="1">
      <c r="A396" s="2345"/>
      <c r="B396" s="2345"/>
      <c r="C396" s="2345"/>
      <c r="D396" s="2345"/>
      <c r="E396" s="2345"/>
      <c r="F396" s="2345"/>
      <c r="G396" s="2345"/>
      <c r="H396" s="2345"/>
      <c r="I396" s="2345"/>
    </row>
    <row r="397" spans="1:9" ht="15.75" customHeight="1">
      <c r="A397" s="2345"/>
      <c r="B397" s="2345"/>
      <c r="C397" s="2345"/>
      <c r="D397" s="2345"/>
      <c r="E397" s="2345"/>
      <c r="F397" s="2345"/>
      <c r="G397" s="2345"/>
      <c r="H397" s="2345"/>
      <c r="I397" s="2345"/>
    </row>
    <row r="398" spans="1:9" ht="15.75" customHeight="1">
      <c r="A398" s="2345"/>
      <c r="B398" s="2345"/>
      <c r="C398" s="2345"/>
      <c r="D398" s="2345"/>
      <c r="E398" s="2345"/>
      <c r="F398" s="2345"/>
      <c r="G398" s="2345"/>
      <c r="H398" s="2345"/>
      <c r="I398" s="2345"/>
    </row>
    <row r="399" spans="1:9" ht="15.75" customHeight="1">
      <c r="A399" s="2345"/>
      <c r="B399" s="2345"/>
      <c r="C399" s="2345"/>
      <c r="D399" s="2345"/>
      <c r="E399" s="2345"/>
      <c r="F399" s="2345"/>
      <c r="G399" s="2345"/>
      <c r="H399" s="2345"/>
      <c r="I399" s="2345"/>
    </row>
    <row r="400" spans="1:9" ht="15.75" customHeight="1">
      <c r="A400" s="2345"/>
      <c r="B400" s="2345"/>
      <c r="C400" s="2345"/>
      <c r="D400" s="2345"/>
      <c r="E400" s="2345"/>
      <c r="F400" s="2345"/>
      <c r="G400" s="2345"/>
      <c r="H400" s="2345"/>
      <c r="I400" s="2345"/>
    </row>
    <row r="401" spans="1:9" ht="15.75" customHeight="1">
      <c r="A401" s="2345"/>
      <c r="B401" s="2345"/>
      <c r="C401" s="2345"/>
      <c r="D401" s="2345"/>
      <c r="E401" s="2345"/>
      <c r="F401" s="2345"/>
      <c r="G401" s="2345"/>
      <c r="H401" s="2345"/>
      <c r="I401" s="2345"/>
    </row>
    <row r="402" spans="1:9" ht="15.75" customHeight="1">
      <c r="A402" s="2345"/>
      <c r="B402" s="2345"/>
      <c r="C402" s="2345"/>
      <c r="D402" s="2345"/>
      <c r="E402" s="2345"/>
      <c r="F402" s="2345"/>
      <c r="G402" s="2345"/>
      <c r="H402" s="2345"/>
      <c r="I402" s="2345"/>
    </row>
    <row r="403" spans="1:9" ht="15.75" customHeight="1">
      <c r="A403" s="2345"/>
      <c r="B403" s="2345"/>
      <c r="C403" s="2345"/>
      <c r="D403" s="2345"/>
      <c r="E403" s="2345"/>
      <c r="F403" s="2345"/>
      <c r="G403" s="2345"/>
      <c r="H403" s="2345"/>
      <c r="I403" s="2345"/>
    </row>
    <row r="404" spans="1:9" ht="15.75" customHeight="1">
      <c r="A404" s="2345"/>
      <c r="B404" s="2345"/>
      <c r="C404" s="2345"/>
      <c r="D404" s="2345"/>
      <c r="E404" s="2345"/>
      <c r="F404" s="2345"/>
      <c r="G404" s="2345"/>
      <c r="H404" s="2345"/>
      <c r="I404" s="2345"/>
    </row>
    <row r="405" spans="1:9" ht="15.75" customHeight="1">
      <c r="A405" s="2345"/>
      <c r="B405" s="2345"/>
      <c r="C405" s="2345"/>
      <c r="D405" s="2345"/>
      <c r="E405" s="2345"/>
      <c r="F405" s="2345"/>
      <c r="G405" s="2345"/>
      <c r="H405" s="2345"/>
      <c r="I405" s="2345"/>
    </row>
    <row r="406" spans="1:9" ht="15.75" customHeight="1">
      <c r="A406" s="2345"/>
      <c r="B406" s="2345"/>
      <c r="C406" s="2345"/>
      <c r="D406" s="2345"/>
      <c r="E406" s="2345"/>
      <c r="F406" s="2345"/>
      <c r="G406" s="2345"/>
      <c r="H406" s="2345"/>
      <c r="I406" s="2345"/>
    </row>
    <row r="407" spans="1:9" ht="15.75" customHeight="1">
      <c r="A407" s="2345"/>
      <c r="B407" s="2345"/>
      <c r="C407" s="2345"/>
      <c r="D407" s="2345"/>
      <c r="E407" s="2345"/>
      <c r="F407" s="2345"/>
      <c r="G407" s="2345"/>
      <c r="H407" s="2345"/>
      <c r="I407" s="2345"/>
    </row>
    <row r="408" spans="1:9" ht="15.75" customHeight="1">
      <c r="A408" s="2345"/>
      <c r="B408" s="2345"/>
      <c r="C408" s="2345"/>
      <c r="D408" s="2345"/>
      <c r="E408" s="2345"/>
      <c r="F408" s="2345"/>
      <c r="G408" s="2345"/>
      <c r="H408" s="2345"/>
      <c r="I408" s="2345"/>
    </row>
    <row r="409" spans="1:9" ht="15.75" customHeight="1">
      <c r="A409" s="2345"/>
      <c r="B409" s="2345"/>
      <c r="C409" s="2345"/>
      <c r="D409" s="2345"/>
      <c r="E409" s="2345"/>
      <c r="F409" s="2345"/>
      <c r="G409" s="2345"/>
      <c r="H409" s="2345"/>
      <c r="I409" s="2345"/>
    </row>
    <row r="410" spans="1:9" ht="15.75" customHeight="1">
      <c r="A410" s="2345"/>
      <c r="B410" s="2345"/>
      <c r="C410" s="2345"/>
      <c r="D410" s="2345"/>
      <c r="E410" s="2345"/>
      <c r="F410" s="2345"/>
      <c r="G410" s="2345"/>
      <c r="H410" s="2345"/>
      <c r="I410" s="2345"/>
    </row>
    <row r="411" spans="1:9" ht="15.75" customHeight="1">
      <c r="A411" s="2345"/>
      <c r="B411" s="2345"/>
      <c r="C411" s="2345"/>
      <c r="D411" s="2345"/>
      <c r="E411" s="2345"/>
      <c r="F411" s="2345"/>
      <c r="G411" s="2345"/>
      <c r="H411" s="2345"/>
      <c r="I411" s="2345"/>
    </row>
    <row r="412" spans="1:9" ht="15.75" customHeight="1">
      <c r="A412" s="2345"/>
      <c r="B412" s="2345"/>
      <c r="C412" s="2345"/>
      <c r="D412" s="2345"/>
      <c r="E412" s="2345"/>
      <c r="F412" s="2345"/>
      <c r="G412" s="2345"/>
      <c r="H412" s="2345"/>
      <c r="I412" s="2345"/>
    </row>
    <row r="413" spans="1:9" ht="15.75" customHeight="1">
      <c r="A413" s="2345"/>
      <c r="B413" s="2345"/>
      <c r="C413" s="2345"/>
      <c r="D413" s="2345"/>
      <c r="E413" s="2345"/>
      <c r="F413" s="2345"/>
      <c r="G413" s="2345"/>
      <c r="H413" s="2345"/>
      <c r="I413" s="2345"/>
    </row>
    <row r="414" spans="1:9" ht="15.75" customHeight="1">
      <c r="A414" s="2345"/>
      <c r="B414" s="2345"/>
      <c r="C414" s="2345"/>
      <c r="D414" s="2345"/>
      <c r="E414" s="2345"/>
      <c r="F414" s="2345"/>
      <c r="G414" s="2345"/>
      <c r="H414" s="2345"/>
      <c r="I414" s="2345"/>
    </row>
    <row r="415" spans="1:9" ht="15.75" customHeight="1">
      <c r="A415" s="2345"/>
      <c r="B415" s="2345"/>
      <c r="C415" s="2345"/>
      <c r="D415" s="2345"/>
      <c r="E415" s="2345"/>
      <c r="F415" s="2345"/>
      <c r="G415" s="2345"/>
      <c r="H415" s="2345"/>
      <c r="I415" s="2345"/>
    </row>
    <row r="416" spans="1:9" ht="15.75" customHeight="1">
      <c r="A416" s="2345"/>
      <c r="B416" s="2345"/>
      <c r="C416" s="2345"/>
      <c r="D416" s="2345"/>
      <c r="E416" s="2345"/>
      <c r="F416" s="2345"/>
      <c r="G416" s="2345"/>
      <c r="H416" s="2345"/>
      <c r="I416" s="2345"/>
    </row>
    <row r="417" spans="1:9" ht="15.75" customHeight="1">
      <c r="A417" s="2345"/>
      <c r="B417" s="2345"/>
      <c r="C417" s="2345"/>
      <c r="D417" s="2345"/>
      <c r="E417" s="2345"/>
      <c r="F417" s="2345"/>
      <c r="G417" s="2345"/>
      <c r="H417" s="2345"/>
      <c r="I417" s="2345"/>
    </row>
    <row r="418" spans="1:9" ht="15.75" customHeight="1">
      <c r="A418" s="2345"/>
      <c r="B418" s="2345"/>
      <c r="C418" s="2345"/>
      <c r="D418" s="2345"/>
      <c r="E418" s="2345"/>
      <c r="F418" s="2345"/>
      <c r="G418" s="2345"/>
      <c r="H418" s="2345"/>
      <c r="I418" s="2345"/>
    </row>
    <row r="419" spans="1:9" ht="15.75" customHeight="1">
      <c r="A419" s="2345"/>
      <c r="B419" s="2345"/>
      <c r="C419" s="2345"/>
      <c r="D419" s="2345"/>
      <c r="E419" s="2345"/>
      <c r="F419" s="2345"/>
      <c r="G419" s="2345"/>
      <c r="H419" s="2345"/>
      <c r="I419" s="2345"/>
    </row>
    <row r="420" spans="1:9" ht="15.75" customHeight="1">
      <c r="A420" s="2345"/>
      <c r="B420" s="2345"/>
      <c r="C420" s="2345"/>
      <c r="D420" s="2345"/>
      <c r="E420" s="2345"/>
      <c r="F420" s="2345"/>
      <c r="G420" s="2345"/>
      <c r="H420" s="2345"/>
      <c r="I420" s="2345"/>
    </row>
    <row r="421" spans="1:9" ht="15.75" customHeight="1">
      <c r="A421" s="2345"/>
      <c r="B421" s="2345"/>
      <c r="C421" s="2345"/>
      <c r="D421" s="2345"/>
      <c r="E421" s="2345"/>
      <c r="F421" s="2345"/>
      <c r="G421" s="2345"/>
      <c r="H421" s="2345"/>
      <c r="I421" s="2345"/>
    </row>
    <row r="422" spans="1:9" ht="15.75" customHeight="1">
      <c r="A422" s="2345"/>
      <c r="B422" s="2345"/>
      <c r="C422" s="2345"/>
      <c r="D422" s="2345"/>
      <c r="E422" s="2345"/>
      <c r="F422" s="2345"/>
      <c r="G422" s="2345"/>
      <c r="H422" s="2345"/>
      <c r="I422" s="2345"/>
    </row>
    <row r="423" spans="1:9" ht="15.75" customHeight="1">
      <c r="A423" s="2345"/>
      <c r="B423" s="2345"/>
      <c r="C423" s="2345"/>
      <c r="D423" s="2345"/>
      <c r="E423" s="2345"/>
      <c r="F423" s="2345"/>
      <c r="G423" s="2345"/>
      <c r="H423" s="2345"/>
      <c r="I423" s="2345"/>
    </row>
    <row r="424" spans="1:9" ht="15.75" customHeight="1">
      <c r="A424" s="2345"/>
      <c r="B424" s="2345"/>
      <c r="C424" s="2345"/>
      <c r="D424" s="2345"/>
      <c r="E424" s="2345"/>
      <c r="F424" s="2345"/>
      <c r="G424" s="2345"/>
      <c r="H424" s="2345"/>
      <c r="I424" s="2345"/>
    </row>
    <row r="425" spans="1:9" ht="15.75" customHeight="1">
      <c r="A425" s="2345"/>
      <c r="B425" s="2345"/>
      <c r="C425" s="2345"/>
      <c r="D425" s="2345"/>
      <c r="E425" s="2345"/>
      <c r="F425" s="2345"/>
      <c r="G425" s="2345"/>
      <c r="H425" s="2345"/>
      <c r="I425" s="2345"/>
    </row>
    <row r="426" spans="1:9" ht="15.75" customHeight="1">
      <c r="A426" s="2345"/>
      <c r="B426" s="2345"/>
      <c r="C426" s="2345"/>
      <c r="D426" s="2345"/>
      <c r="E426" s="2345"/>
      <c r="F426" s="2345"/>
      <c r="G426" s="2345"/>
      <c r="H426" s="2345"/>
      <c r="I426" s="2345"/>
    </row>
    <row r="427" spans="1:9" ht="15.75" customHeight="1">
      <c r="A427" s="2345"/>
      <c r="B427" s="2345"/>
      <c r="C427" s="2345"/>
      <c r="D427" s="2345"/>
      <c r="E427" s="2345"/>
      <c r="F427" s="2345"/>
      <c r="G427" s="2345"/>
      <c r="H427" s="2345"/>
      <c r="I427" s="2345"/>
    </row>
    <row r="428" spans="1:9" ht="15.75" customHeight="1">
      <c r="A428" s="2345"/>
      <c r="B428" s="2345"/>
      <c r="C428" s="2345"/>
      <c r="D428" s="2345"/>
      <c r="E428" s="2345"/>
      <c r="F428" s="2345"/>
      <c r="G428" s="2345"/>
      <c r="H428" s="2345"/>
      <c r="I428" s="2345"/>
    </row>
    <row r="429" spans="1:9" ht="15.75" customHeight="1">
      <c r="A429" s="2345"/>
      <c r="B429" s="2345"/>
      <c r="C429" s="2345"/>
      <c r="D429" s="2345"/>
      <c r="E429" s="2345"/>
      <c r="F429" s="2345"/>
      <c r="G429" s="2345"/>
      <c r="H429" s="2345"/>
      <c r="I429" s="2345"/>
    </row>
    <row r="430" spans="1:9" ht="15.75" customHeight="1">
      <c r="A430" s="2345"/>
      <c r="B430" s="2345"/>
      <c r="C430" s="2345"/>
      <c r="D430" s="2345"/>
      <c r="E430" s="2345"/>
      <c r="F430" s="2345"/>
      <c r="G430" s="2345"/>
      <c r="H430" s="2345"/>
      <c r="I430" s="2345"/>
    </row>
    <row r="431" spans="1:9" ht="15.75" customHeight="1">
      <c r="A431" s="2345"/>
      <c r="B431" s="2345"/>
      <c r="C431" s="2345"/>
      <c r="D431" s="2345"/>
      <c r="E431" s="2345"/>
      <c r="F431" s="2345"/>
      <c r="G431" s="2345"/>
      <c r="H431" s="2345"/>
      <c r="I431" s="2345"/>
    </row>
    <row r="432" spans="1:9" ht="15.75" customHeight="1">
      <c r="A432" s="2345"/>
      <c r="B432" s="2345"/>
      <c r="C432" s="2345"/>
      <c r="D432" s="2345"/>
      <c r="E432" s="2345"/>
      <c r="F432" s="2345"/>
      <c r="G432" s="2345"/>
      <c r="H432" s="2345"/>
      <c r="I432" s="2345"/>
    </row>
    <row r="433" spans="1:9" ht="15.75" customHeight="1">
      <c r="A433" s="2345"/>
      <c r="B433" s="2345"/>
      <c r="C433" s="2345"/>
      <c r="D433" s="2345"/>
      <c r="E433" s="2345"/>
      <c r="F433" s="2345"/>
      <c r="G433" s="2345"/>
      <c r="H433" s="2345"/>
      <c r="I433" s="2345"/>
    </row>
    <row r="434" spans="1:9" ht="15.75" customHeight="1">
      <c r="A434" s="2345"/>
      <c r="B434" s="2345"/>
      <c r="C434" s="2345"/>
      <c r="D434" s="2345"/>
      <c r="E434" s="2345"/>
      <c r="F434" s="2345"/>
      <c r="G434" s="2345"/>
      <c r="H434" s="2345"/>
      <c r="I434" s="2345"/>
    </row>
    <row r="435" spans="1:9" ht="15.75" customHeight="1">
      <c r="A435" s="2345"/>
      <c r="B435" s="2345"/>
      <c r="C435" s="2345"/>
      <c r="D435" s="2345"/>
      <c r="E435" s="2345"/>
      <c r="F435" s="2345"/>
      <c r="G435" s="2345"/>
      <c r="H435" s="2345"/>
      <c r="I435" s="2345"/>
    </row>
    <row r="436" spans="1:9" ht="15.75" customHeight="1">
      <c r="A436" s="2345"/>
      <c r="B436" s="2345"/>
      <c r="C436" s="2345"/>
      <c r="D436" s="2345"/>
      <c r="E436" s="2345"/>
      <c r="F436" s="2345"/>
      <c r="G436" s="2345"/>
      <c r="H436" s="2345"/>
      <c r="I436" s="2345"/>
    </row>
    <row r="437" spans="1:9" ht="15.75" customHeight="1">
      <c r="A437" s="2345"/>
      <c r="B437" s="2345"/>
      <c r="C437" s="2345"/>
      <c r="D437" s="2345"/>
      <c r="E437" s="2345"/>
      <c r="F437" s="2345"/>
      <c r="G437" s="2345"/>
      <c r="H437" s="2345"/>
      <c r="I437" s="2345"/>
    </row>
    <row r="438" spans="1:9" ht="15.75" customHeight="1">
      <c r="A438" s="2345"/>
      <c r="B438" s="2345"/>
      <c r="C438" s="2345"/>
      <c r="D438" s="2345"/>
      <c r="E438" s="2345"/>
      <c r="F438" s="2345"/>
      <c r="G438" s="2345"/>
      <c r="H438" s="2345"/>
      <c r="I438" s="2345"/>
    </row>
    <row r="439" spans="1:9" ht="15.75" customHeight="1">
      <c r="A439" s="2345"/>
      <c r="B439" s="2345"/>
      <c r="C439" s="2345"/>
      <c r="D439" s="2345"/>
      <c r="E439" s="2345"/>
      <c r="F439" s="2345"/>
      <c r="G439" s="2345"/>
      <c r="H439" s="2345"/>
      <c r="I439" s="2345"/>
    </row>
    <row r="440" spans="1:9" ht="15.75" customHeight="1">
      <c r="A440" s="2345"/>
      <c r="B440" s="2345"/>
      <c r="C440" s="2345"/>
      <c r="D440" s="2345"/>
      <c r="E440" s="2345"/>
      <c r="F440" s="2345"/>
      <c r="G440" s="2345"/>
      <c r="H440" s="2345"/>
      <c r="I440" s="2345"/>
    </row>
    <row r="441" spans="1:9" ht="15.75" customHeight="1">
      <c r="A441" s="2345"/>
      <c r="B441" s="2345"/>
      <c r="C441" s="2345"/>
      <c r="D441" s="2345"/>
      <c r="E441" s="2345"/>
      <c r="F441" s="2345"/>
      <c r="G441" s="2345"/>
      <c r="H441" s="2345"/>
      <c r="I441" s="2345"/>
    </row>
    <row r="442" spans="1:9" ht="15.75" customHeight="1">
      <c r="A442" s="2345"/>
      <c r="B442" s="2345"/>
      <c r="C442" s="2345"/>
      <c r="D442" s="2345"/>
      <c r="E442" s="2345"/>
      <c r="F442" s="2345"/>
      <c r="G442" s="2345"/>
      <c r="H442" s="2345"/>
      <c r="I442" s="2345"/>
    </row>
    <row r="443" spans="1:9" ht="15.75" customHeight="1">
      <c r="A443" s="2345"/>
      <c r="B443" s="2345"/>
      <c r="C443" s="2345"/>
      <c r="D443" s="2345"/>
      <c r="E443" s="2345"/>
      <c r="F443" s="2345"/>
      <c r="G443" s="2345"/>
      <c r="H443" s="2345"/>
      <c r="I443" s="2345"/>
    </row>
    <row r="444" spans="1:9" ht="15.75" customHeight="1">
      <c r="A444" s="2345"/>
      <c r="B444" s="2345"/>
      <c r="C444" s="2345"/>
      <c r="D444" s="2345"/>
      <c r="E444" s="2345"/>
      <c r="F444" s="2345"/>
      <c r="G444" s="2345"/>
      <c r="H444" s="2345"/>
      <c r="I444" s="2345"/>
    </row>
    <row r="445" spans="1:9" ht="15.75" customHeight="1">
      <c r="A445" s="2345"/>
      <c r="B445" s="2345"/>
      <c r="C445" s="2345"/>
      <c r="D445" s="2345"/>
      <c r="E445" s="2345"/>
      <c r="F445" s="2345"/>
      <c r="G445" s="2345"/>
      <c r="H445" s="2345"/>
      <c r="I445" s="2345"/>
    </row>
    <row r="446" spans="1:9" ht="15.75" customHeight="1">
      <c r="A446" s="2345"/>
      <c r="B446" s="2345"/>
      <c r="C446" s="2345"/>
      <c r="D446" s="2345"/>
      <c r="E446" s="2345"/>
      <c r="F446" s="2345"/>
      <c r="G446" s="2345"/>
      <c r="H446" s="2345"/>
      <c r="I446" s="2345"/>
    </row>
    <row r="447" spans="1:9" ht="15.75" customHeight="1">
      <c r="A447" s="2345"/>
      <c r="B447" s="2345"/>
      <c r="C447" s="2345"/>
      <c r="D447" s="2345"/>
      <c r="E447" s="2345"/>
      <c r="F447" s="2345"/>
      <c r="G447" s="2345"/>
      <c r="H447" s="2345"/>
      <c r="I447" s="2345"/>
    </row>
    <row r="448" spans="1:9" ht="15.75" customHeight="1">
      <c r="A448" s="2345"/>
      <c r="B448" s="2345"/>
      <c r="C448" s="2345"/>
      <c r="D448" s="2345"/>
      <c r="E448" s="2345"/>
      <c r="F448" s="2345"/>
      <c r="G448" s="2345"/>
      <c r="H448" s="2345"/>
      <c r="I448" s="2345"/>
    </row>
    <row r="449" spans="1:9" ht="15.75" customHeight="1">
      <c r="A449" s="2345"/>
      <c r="B449" s="2345"/>
      <c r="C449" s="2345"/>
      <c r="D449" s="2345"/>
      <c r="E449" s="2345"/>
      <c r="F449" s="2345"/>
      <c r="G449" s="2345"/>
      <c r="H449" s="2345"/>
      <c r="I449" s="2345"/>
    </row>
    <row r="450" spans="1:9" ht="15.75" customHeight="1">
      <c r="A450" s="2345"/>
      <c r="B450" s="2345"/>
      <c r="C450" s="2345"/>
      <c r="D450" s="2345"/>
      <c r="E450" s="2345"/>
      <c r="F450" s="2345"/>
      <c r="G450" s="2345"/>
      <c r="H450" s="2345"/>
      <c r="I450" s="2345"/>
    </row>
    <row r="451" spans="1:9" ht="15.75" customHeight="1">
      <c r="A451" s="2345"/>
      <c r="B451" s="2345"/>
      <c r="C451" s="2345"/>
      <c r="D451" s="2345"/>
      <c r="E451" s="2345"/>
      <c r="F451" s="2345"/>
      <c r="G451" s="2345"/>
      <c r="H451" s="2345"/>
      <c r="I451" s="2345"/>
    </row>
    <row r="452" spans="1:9" ht="15.75" customHeight="1">
      <c r="A452" s="2345"/>
      <c r="B452" s="2345"/>
      <c r="C452" s="2345"/>
      <c r="D452" s="2345"/>
      <c r="E452" s="2345"/>
      <c r="F452" s="2345"/>
      <c r="G452" s="2345"/>
      <c r="H452" s="2345"/>
      <c r="I452" s="2345"/>
    </row>
    <row r="453" spans="1:9" ht="15.75" customHeight="1">
      <c r="A453" s="2345"/>
      <c r="B453" s="2345"/>
      <c r="C453" s="2345"/>
      <c r="D453" s="2345"/>
      <c r="E453" s="2345"/>
      <c r="F453" s="2345"/>
      <c r="G453" s="2345"/>
      <c r="H453" s="2345"/>
      <c r="I453" s="2345"/>
    </row>
    <row r="454" spans="1:9" ht="15.75" customHeight="1">
      <c r="A454" s="2345"/>
      <c r="B454" s="2345"/>
      <c r="C454" s="2345"/>
      <c r="D454" s="2345"/>
      <c r="E454" s="2345"/>
      <c r="F454" s="2345"/>
      <c r="G454" s="2345"/>
      <c r="H454" s="2345"/>
      <c r="I454" s="2345"/>
    </row>
    <row r="455" spans="1:9" ht="15.75" customHeight="1">
      <c r="A455" s="2345"/>
      <c r="B455" s="2345"/>
      <c r="C455" s="2345"/>
      <c r="D455" s="2345"/>
      <c r="E455" s="2345"/>
      <c r="F455" s="2345"/>
      <c r="G455" s="2345"/>
      <c r="H455" s="2345"/>
      <c r="I455" s="2345"/>
    </row>
    <row r="456" spans="1:9" ht="15.75" customHeight="1">
      <c r="A456" s="2345"/>
      <c r="B456" s="2345"/>
      <c r="C456" s="2345"/>
      <c r="D456" s="2345"/>
      <c r="E456" s="2345"/>
      <c r="F456" s="2345"/>
      <c r="G456" s="2345"/>
      <c r="H456" s="2345"/>
      <c r="I456" s="2345"/>
    </row>
    <row r="457" spans="1:9" ht="15.75" customHeight="1">
      <c r="A457" s="2345"/>
      <c r="B457" s="2345"/>
      <c r="C457" s="2345"/>
      <c r="D457" s="2345"/>
      <c r="E457" s="2345"/>
      <c r="F457" s="2345"/>
      <c r="G457" s="2345"/>
      <c r="H457" s="2345"/>
      <c r="I457" s="2345"/>
    </row>
    <row r="458" spans="1:9" ht="15.75" customHeight="1">
      <c r="A458" s="2345"/>
      <c r="B458" s="2345"/>
      <c r="C458" s="2345"/>
      <c r="D458" s="2345"/>
      <c r="E458" s="2345"/>
      <c r="F458" s="2345"/>
      <c r="G458" s="2345"/>
      <c r="H458" s="2345"/>
      <c r="I458" s="2345"/>
    </row>
    <row r="459" spans="1:9" ht="15.75" customHeight="1">
      <c r="A459" s="2345"/>
      <c r="B459" s="2345"/>
      <c r="C459" s="2345"/>
      <c r="D459" s="2345"/>
      <c r="E459" s="2345"/>
      <c r="F459" s="2345"/>
      <c r="G459" s="2345"/>
      <c r="H459" s="2345"/>
      <c r="I459" s="2345"/>
    </row>
    <row r="460" spans="1:9" ht="15.75" customHeight="1">
      <c r="A460" s="2345"/>
      <c r="B460" s="2345"/>
      <c r="C460" s="2345"/>
      <c r="D460" s="2345"/>
      <c r="E460" s="2345"/>
      <c r="F460" s="2345"/>
      <c r="G460" s="2345"/>
      <c r="H460" s="2345"/>
      <c r="I460" s="2345"/>
    </row>
    <row r="461" spans="1:9" ht="15.75" customHeight="1">
      <c r="A461" s="2345"/>
      <c r="B461" s="2345"/>
      <c r="C461" s="2345"/>
      <c r="D461" s="2345"/>
      <c r="E461" s="2345"/>
      <c r="F461" s="2345"/>
      <c r="G461" s="2345"/>
      <c r="H461" s="2345"/>
      <c r="I461" s="2345"/>
    </row>
    <row r="462" spans="1:9" ht="15.75" customHeight="1">
      <c r="A462" s="2345"/>
      <c r="B462" s="2345"/>
      <c r="C462" s="2345"/>
      <c r="D462" s="2345"/>
      <c r="E462" s="2345"/>
      <c r="F462" s="2345"/>
      <c r="G462" s="2345"/>
      <c r="H462" s="2345"/>
      <c r="I462" s="2345"/>
    </row>
    <row r="463" spans="1:9" ht="15.75" customHeight="1">
      <c r="A463" s="2345"/>
      <c r="B463" s="2345"/>
      <c r="C463" s="2345"/>
      <c r="D463" s="2345"/>
      <c r="E463" s="2345"/>
      <c r="F463" s="2345"/>
      <c r="G463" s="2345"/>
      <c r="H463" s="2345"/>
      <c r="I463" s="2345"/>
    </row>
    <row r="464" spans="1:9" ht="15.75" customHeight="1">
      <c r="A464" s="2345"/>
      <c r="B464" s="2345"/>
      <c r="C464" s="2345"/>
      <c r="D464" s="2345"/>
      <c r="E464" s="2345"/>
      <c r="F464" s="2345"/>
      <c r="G464" s="2345"/>
      <c r="H464" s="2345"/>
      <c r="I464" s="2345"/>
    </row>
    <row r="465" spans="1:9" ht="15.75" customHeight="1">
      <c r="A465" s="2345"/>
      <c r="B465" s="2345"/>
      <c r="C465" s="2345"/>
      <c r="D465" s="2345"/>
      <c r="E465" s="2345"/>
      <c r="F465" s="2345"/>
      <c r="G465" s="2345"/>
      <c r="H465" s="2345"/>
      <c r="I465" s="2345"/>
    </row>
    <row r="466" spans="1:9" ht="15.75" customHeight="1">
      <c r="A466" s="2345"/>
      <c r="B466" s="2345"/>
      <c r="C466" s="2345"/>
      <c r="D466" s="2345"/>
      <c r="E466" s="2345"/>
      <c r="F466" s="2345"/>
      <c r="G466" s="2345"/>
      <c r="H466" s="2345"/>
      <c r="I466" s="2345"/>
    </row>
    <row r="467" spans="1:9" ht="15.75" customHeight="1">
      <c r="A467" s="2345"/>
      <c r="B467" s="2345"/>
      <c r="C467" s="2345"/>
      <c r="D467" s="2345"/>
      <c r="E467" s="2345"/>
      <c r="F467" s="2345"/>
      <c r="G467" s="2345"/>
      <c r="H467" s="2345"/>
      <c r="I467" s="2345"/>
    </row>
    <row r="468" spans="1:9" ht="15.75" customHeight="1">
      <c r="A468" s="2345"/>
      <c r="B468" s="2345"/>
      <c r="C468" s="2345"/>
      <c r="D468" s="2345"/>
      <c r="E468" s="2345"/>
      <c r="F468" s="2345"/>
      <c r="G468" s="2345"/>
      <c r="H468" s="2345"/>
      <c r="I468" s="2345"/>
    </row>
    <row r="469" spans="1:9" ht="15.75" customHeight="1">
      <c r="A469" s="2345"/>
      <c r="B469" s="2345"/>
      <c r="C469" s="2345"/>
      <c r="D469" s="2345"/>
      <c r="E469" s="2345"/>
      <c r="F469" s="2345"/>
      <c r="G469" s="2345"/>
      <c r="H469" s="2345"/>
      <c r="I469" s="2345"/>
    </row>
    <row r="470" spans="1:9" ht="15.75" customHeight="1">
      <c r="A470" s="2345"/>
      <c r="B470" s="2345"/>
      <c r="C470" s="2345"/>
      <c r="D470" s="2345"/>
      <c r="E470" s="2345"/>
      <c r="F470" s="2345"/>
      <c r="G470" s="2345"/>
      <c r="H470" s="2345"/>
      <c r="I470" s="2345"/>
    </row>
    <row r="471" spans="1:9" ht="15.75" customHeight="1">
      <c r="A471" s="2345"/>
      <c r="B471" s="2345"/>
      <c r="C471" s="2345"/>
      <c r="D471" s="2345"/>
      <c r="E471" s="2345"/>
      <c r="F471" s="2345"/>
      <c r="G471" s="2345"/>
      <c r="H471" s="2345"/>
      <c r="I471" s="2345"/>
    </row>
    <row r="472" spans="1:9" ht="15.75" customHeight="1">
      <c r="A472" s="2345"/>
      <c r="B472" s="2345"/>
      <c r="C472" s="2345"/>
      <c r="D472" s="2345"/>
      <c r="E472" s="2345"/>
      <c r="F472" s="2345"/>
      <c r="G472" s="2345"/>
      <c r="H472" s="2345"/>
      <c r="I472" s="2345"/>
    </row>
    <row r="473" spans="1:9" ht="15.75" customHeight="1">
      <c r="A473" s="2345"/>
      <c r="B473" s="2345"/>
      <c r="C473" s="2345"/>
      <c r="D473" s="2345"/>
      <c r="E473" s="2345"/>
      <c r="F473" s="2345"/>
      <c r="G473" s="2345"/>
      <c r="H473" s="2345"/>
      <c r="I473" s="2345"/>
    </row>
    <row r="474" spans="1:9" ht="15.75" customHeight="1">
      <c r="A474" s="2345"/>
      <c r="B474" s="2345"/>
      <c r="C474" s="2345"/>
      <c r="D474" s="2345"/>
      <c r="E474" s="2345"/>
      <c r="F474" s="2345"/>
      <c r="G474" s="2345"/>
      <c r="H474" s="2345"/>
      <c r="I474" s="2345"/>
    </row>
    <row r="475" spans="1:9" ht="15.75" customHeight="1">
      <c r="A475" s="2345"/>
      <c r="B475" s="2345"/>
      <c r="C475" s="2345"/>
      <c r="D475" s="2345"/>
      <c r="E475" s="2345"/>
      <c r="F475" s="2345"/>
      <c r="G475" s="2345"/>
      <c r="H475" s="2345"/>
      <c r="I475" s="2345"/>
    </row>
    <row r="476" spans="1:9" ht="15.75" customHeight="1">
      <c r="A476" s="2345"/>
      <c r="B476" s="2345"/>
      <c r="C476" s="2345"/>
      <c r="D476" s="2345"/>
      <c r="E476" s="2345"/>
      <c r="F476" s="2345"/>
      <c r="G476" s="2345"/>
      <c r="H476" s="2345"/>
      <c r="I476" s="2345"/>
    </row>
    <row r="477" spans="1:9" ht="15.75" customHeight="1">
      <c r="A477" s="2345"/>
      <c r="B477" s="2345"/>
      <c r="C477" s="2345"/>
      <c r="D477" s="2345"/>
      <c r="E477" s="2345"/>
      <c r="F477" s="2345"/>
      <c r="G477" s="2345"/>
      <c r="H477" s="2345"/>
      <c r="I477" s="2345"/>
    </row>
    <row r="478" spans="1:9" ht="15.75" customHeight="1">
      <c r="A478" s="2345"/>
      <c r="B478" s="2345"/>
      <c r="C478" s="2345"/>
      <c r="D478" s="2345"/>
      <c r="E478" s="2345"/>
      <c r="F478" s="2345"/>
      <c r="G478" s="2345"/>
      <c r="H478" s="2345"/>
      <c r="I478" s="2345"/>
    </row>
    <row r="479" spans="1:9" ht="15.75" customHeight="1">
      <c r="A479" s="2345"/>
      <c r="B479" s="2345"/>
      <c r="C479" s="2345"/>
      <c r="D479" s="2345"/>
      <c r="E479" s="2345"/>
      <c r="F479" s="2345"/>
      <c r="G479" s="2345"/>
      <c r="H479" s="2345"/>
      <c r="I479" s="2345"/>
    </row>
    <row r="480" spans="1:9" ht="15.75" customHeight="1">
      <c r="A480" s="2345"/>
      <c r="B480" s="2345"/>
      <c r="C480" s="2345"/>
      <c r="D480" s="2345"/>
      <c r="E480" s="2345"/>
      <c r="F480" s="2345"/>
      <c r="G480" s="2345"/>
      <c r="H480" s="2345"/>
      <c r="I480" s="2345"/>
    </row>
    <row r="481" spans="1:9" ht="15.75" customHeight="1">
      <c r="A481" s="2345"/>
      <c r="B481" s="2345"/>
      <c r="C481" s="2345"/>
      <c r="D481" s="2345"/>
      <c r="E481" s="2345"/>
      <c r="F481" s="2345"/>
      <c r="G481" s="2345"/>
      <c r="H481" s="2345"/>
      <c r="I481" s="2345"/>
    </row>
    <row r="482" spans="1:9" ht="15.75" customHeight="1">
      <c r="A482" s="2345"/>
      <c r="B482" s="2345"/>
      <c r="C482" s="2345"/>
      <c r="D482" s="2345"/>
      <c r="E482" s="2345"/>
      <c r="F482" s="2345"/>
      <c r="G482" s="2345"/>
      <c r="H482" s="2345"/>
      <c r="I482" s="2345"/>
    </row>
    <row r="483" spans="1:9" ht="15.75" customHeight="1">
      <c r="A483" s="2345"/>
      <c r="B483" s="2345"/>
      <c r="C483" s="2345"/>
      <c r="D483" s="2345"/>
      <c r="E483" s="2345"/>
      <c r="F483" s="2345"/>
      <c r="G483" s="2345"/>
      <c r="H483" s="2345"/>
      <c r="I483" s="2345"/>
    </row>
    <row r="484" spans="1:9" ht="15.75" customHeight="1">
      <c r="A484" s="2345"/>
      <c r="B484" s="2345"/>
      <c r="C484" s="2345"/>
      <c r="D484" s="2345"/>
      <c r="E484" s="2345"/>
      <c r="F484" s="2345"/>
      <c r="G484" s="2345"/>
      <c r="H484" s="2345"/>
      <c r="I484" s="2345"/>
    </row>
    <row r="485" spans="1:9" ht="15.75" customHeight="1">
      <c r="A485" s="2345"/>
      <c r="B485" s="2345"/>
      <c r="C485" s="2345"/>
      <c r="D485" s="2345"/>
      <c r="E485" s="2345"/>
      <c r="F485" s="2345"/>
      <c r="G485" s="2345"/>
      <c r="H485" s="2345"/>
      <c r="I485" s="2345"/>
    </row>
    <row r="486" spans="1:9" ht="15.75" customHeight="1">
      <c r="A486" s="2345"/>
      <c r="B486" s="2345"/>
      <c r="C486" s="2345"/>
      <c r="D486" s="2345"/>
      <c r="E486" s="2345"/>
      <c r="F486" s="2345"/>
      <c r="G486" s="2345"/>
      <c r="H486" s="2345"/>
      <c r="I486" s="2345"/>
    </row>
    <row r="487" spans="1:9" ht="15.75" customHeight="1">
      <c r="A487" s="2345"/>
      <c r="B487" s="2345"/>
      <c r="C487" s="2345"/>
      <c r="D487" s="2345"/>
      <c r="E487" s="2345"/>
      <c r="F487" s="2345"/>
      <c r="G487" s="2345"/>
      <c r="H487" s="2345"/>
      <c r="I487" s="2345"/>
    </row>
    <row r="488" spans="1:9" ht="15.75" customHeight="1">
      <c r="A488" s="2345"/>
      <c r="B488" s="2345"/>
      <c r="C488" s="2345"/>
      <c r="D488" s="2345"/>
      <c r="E488" s="2345"/>
      <c r="F488" s="2345"/>
      <c r="G488" s="2345"/>
      <c r="H488" s="2345"/>
      <c r="I488" s="2345"/>
    </row>
    <row r="489" spans="1:9" ht="15.75" customHeight="1">
      <c r="A489" s="2345"/>
      <c r="B489" s="2345"/>
      <c r="C489" s="2345"/>
      <c r="D489" s="2345"/>
      <c r="E489" s="2345"/>
      <c r="F489" s="2345"/>
      <c r="G489" s="2345"/>
      <c r="H489" s="2345"/>
      <c r="I489" s="2345"/>
    </row>
    <row r="490" spans="1:9" ht="15.75" customHeight="1">
      <c r="A490" s="2345"/>
      <c r="B490" s="2345"/>
      <c r="C490" s="2345"/>
      <c r="D490" s="2345"/>
      <c r="E490" s="2345"/>
      <c r="F490" s="2345"/>
      <c r="G490" s="2345"/>
      <c r="H490" s="2345"/>
      <c r="I490" s="2345"/>
    </row>
    <row r="491" spans="1:9" ht="15.75" customHeight="1">
      <c r="A491" s="2345"/>
      <c r="B491" s="2345"/>
      <c r="C491" s="2345"/>
      <c r="D491" s="2345"/>
      <c r="E491" s="2345"/>
      <c r="F491" s="2345"/>
      <c r="G491" s="2345"/>
      <c r="H491" s="2345"/>
      <c r="I491" s="2345"/>
    </row>
    <row r="492" spans="1:9" ht="15.75" customHeight="1">
      <c r="A492" s="2345"/>
      <c r="B492" s="2345"/>
      <c r="C492" s="2345"/>
      <c r="D492" s="2345"/>
      <c r="E492" s="2345"/>
      <c r="F492" s="2345"/>
      <c r="G492" s="2345"/>
      <c r="H492" s="2345"/>
      <c r="I492" s="2345"/>
    </row>
    <row r="493" spans="1:9" ht="15.75" customHeight="1">
      <c r="A493" s="2345"/>
      <c r="B493" s="2345"/>
      <c r="C493" s="2345"/>
      <c r="D493" s="2345"/>
      <c r="E493" s="2345"/>
      <c r="F493" s="2345"/>
      <c r="G493" s="2345"/>
      <c r="H493" s="2345"/>
      <c r="I493" s="2345"/>
    </row>
    <row r="494" spans="1:9" ht="15.75" customHeight="1">
      <c r="A494" s="2345"/>
      <c r="B494" s="2345"/>
      <c r="C494" s="2345"/>
      <c r="D494" s="2345"/>
      <c r="E494" s="2345"/>
      <c r="F494" s="2345"/>
      <c r="G494" s="2345"/>
      <c r="H494" s="2345"/>
      <c r="I494" s="2345"/>
    </row>
    <row r="495" spans="1:9" ht="15.75" customHeight="1">
      <c r="A495" s="2345"/>
      <c r="B495" s="2345"/>
      <c r="C495" s="2345"/>
      <c r="D495" s="2345"/>
      <c r="E495" s="2345"/>
      <c r="F495" s="2345"/>
      <c r="G495" s="2345"/>
      <c r="H495" s="2345"/>
      <c r="I495" s="2345"/>
    </row>
    <row r="496" spans="1:9" ht="15.75" customHeight="1">
      <c r="A496" s="2345"/>
      <c r="B496" s="2345"/>
      <c r="C496" s="2345"/>
      <c r="D496" s="2345"/>
      <c r="E496" s="2345"/>
      <c r="F496" s="2345"/>
      <c r="G496" s="2345"/>
      <c r="H496" s="2345"/>
      <c r="I496" s="2345"/>
    </row>
    <row r="497" spans="1:9" ht="15.75" customHeight="1">
      <c r="A497" s="2345"/>
      <c r="B497" s="2345"/>
      <c r="C497" s="2345"/>
      <c r="D497" s="2345"/>
      <c r="E497" s="2345"/>
      <c r="F497" s="2345"/>
      <c r="G497" s="2345"/>
      <c r="H497" s="2345"/>
      <c r="I497" s="2345"/>
    </row>
    <row r="498" spans="1:9" ht="15.75" customHeight="1">
      <c r="A498" s="2345"/>
      <c r="B498" s="2345"/>
      <c r="C498" s="2345"/>
      <c r="D498" s="2345"/>
      <c r="E498" s="2345"/>
      <c r="F498" s="2345"/>
      <c r="G498" s="2345"/>
      <c r="H498" s="2345"/>
      <c r="I498" s="2345"/>
    </row>
    <row r="499" spans="1:9" ht="15.75" customHeight="1">
      <c r="A499" s="2345"/>
      <c r="B499" s="2345"/>
      <c r="C499" s="2345"/>
      <c r="D499" s="2345"/>
      <c r="E499" s="2345"/>
      <c r="F499" s="2345"/>
      <c r="G499" s="2345"/>
      <c r="H499" s="2345"/>
      <c r="I499" s="2345"/>
    </row>
    <row r="500" spans="1:9" ht="15.75" customHeight="1">
      <c r="A500" s="2345"/>
      <c r="B500" s="2345"/>
      <c r="C500" s="2345"/>
      <c r="D500" s="2345"/>
      <c r="E500" s="2345"/>
      <c r="F500" s="2345"/>
      <c r="G500" s="2345"/>
      <c r="H500" s="2345"/>
      <c r="I500" s="2345"/>
    </row>
    <row r="501" spans="1:9" ht="15.75" customHeight="1">
      <c r="A501" s="2345"/>
      <c r="B501" s="2345"/>
      <c r="C501" s="2345"/>
      <c r="D501" s="2345"/>
      <c r="E501" s="2345"/>
      <c r="F501" s="2345"/>
      <c r="G501" s="2345"/>
      <c r="H501" s="2345"/>
      <c r="I501" s="2345"/>
    </row>
    <row r="502" spans="1:9" ht="15.75" customHeight="1">
      <c r="A502" s="2345"/>
      <c r="B502" s="2345"/>
      <c r="C502" s="2345"/>
      <c r="D502" s="2345"/>
      <c r="E502" s="2345"/>
      <c r="F502" s="2345"/>
      <c r="G502" s="2345"/>
      <c r="H502" s="2345"/>
      <c r="I502" s="2345"/>
    </row>
    <row r="503" spans="1:9" ht="15.75" customHeight="1">
      <c r="A503" s="2345"/>
      <c r="B503" s="2345"/>
      <c r="C503" s="2345"/>
      <c r="D503" s="2345"/>
      <c r="E503" s="2345"/>
      <c r="F503" s="2345"/>
      <c r="G503" s="2345"/>
      <c r="H503" s="2345"/>
      <c r="I503" s="2345"/>
    </row>
    <row r="504" spans="1:9" ht="15.75" customHeight="1">
      <c r="A504" s="2345"/>
      <c r="B504" s="2345"/>
      <c r="C504" s="2345"/>
      <c r="D504" s="2345"/>
      <c r="E504" s="2345"/>
      <c r="F504" s="2345"/>
      <c r="G504" s="2345"/>
      <c r="H504" s="2345"/>
      <c r="I504" s="2345"/>
    </row>
    <row r="505" spans="1:9" ht="15.75" customHeight="1">
      <c r="A505" s="2345"/>
      <c r="B505" s="2345"/>
      <c r="C505" s="2345"/>
      <c r="D505" s="2345"/>
      <c r="E505" s="2345"/>
      <c r="F505" s="2345"/>
      <c r="G505" s="2345"/>
      <c r="H505" s="2345"/>
      <c r="I505" s="2345"/>
    </row>
    <row r="506" spans="1:9" ht="15.75" customHeight="1">
      <c r="A506" s="2345"/>
      <c r="B506" s="2345"/>
      <c r="C506" s="2345"/>
      <c r="D506" s="2345"/>
      <c r="E506" s="2345"/>
      <c r="F506" s="2345"/>
      <c r="G506" s="2345"/>
      <c r="H506" s="2345"/>
      <c r="I506" s="2345"/>
    </row>
    <row r="507" spans="1:9" ht="15.75" customHeight="1">
      <c r="A507" s="2345"/>
      <c r="B507" s="2345"/>
      <c r="C507" s="2345"/>
      <c r="D507" s="2345"/>
      <c r="E507" s="2345"/>
      <c r="F507" s="2345"/>
      <c r="G507" s="2345"/>
      <c r="H507" s="2345"/>
      <c r="I507" s="2345"/>
    </row>
    <row r="508" spans="1:9" ht="15.75" customHeight="1">
      <c r="A508" s="2345"/>
      <c r="B508" s="2345"/>
      <c r="C508" s="2345"/>
      <c r="D508" s="2345"/>
      <c r="E508" s="2345"/>
      <c r="F508" s="2345"/>
      <c r="G508" s="2345"/>
      <c r="H508" s="2345"/>
      <c r="I508" s="2345"/>
    </row>
    <row r="509" spans="1:9" ht="15.75" customHeight="1">
      <c r="A509" s="2345"/>
      <c r="B509" s="2345"/>
      <c r="C509" s="2345"/>
      <c r="D509" s="2345"/>
      <c r="E509" s="2345"/>
      <c r="F509" s="2345"/>
      <c r="G509" s="2345"/>
      <c r="H509" s="2345"/>
      <c r="I509" s="2345"/>
    </row>
    <row r="510" spans="1:9" ht="15.75" customHeight="1">
      <c r="A510" s="2345"/>
      <c r="B510" s="2345"/>
      <c r="C510" s="2345"/>
      <c r="D510" s="2345"/>
      <c r="E510" s="2345"/>
      <c r="F510" s="2345"/>
      <c r="G510" s="2345"/>
      <c r="H510" s="2345"/>
      <c r="I510" s="2345"/>
    </row>
    <row r="511" spans="1:9" ht="15.75" customHeight="1">
      <c r="A511" s="2345"/>
      <c r="B511" s="2345"/>
      <c r="C511" s="2345"/>
      <c r="D511" s="2345"/>
      <c r="E511" s="2345"/>
      <c r="F511" s="2345"/>
      <c r="G511" s="2345"/>
      <c r="H511" s="2345"/>
      <c r="I511" s="2345"/>
    </row>
    <row r="512" spans="1:9" ht="15.75" customHeight="1">
      <c r="A512" s="2345"/>
      <c r="B512" s="2345"/>
      <c r="C512" s="2345"/>
      <c r="D512" s="2345"/>
      <c r="E512" s="2345"/>
      <c r="F512" s="2345"/>
      <c r="G512" s="2345"/>
      <c r="H512" s="2345"/>
      <c r="I512" s="2345"/>
    </row>
    <row r="513" spans="1:9" ht="15.75" customHeight="1">
      <c r="A513" s="2345"/>
      <c r="B513" s="2345"/>
      <c r="C513" s="2345"/>
      <c r="D513" s="2345"/>
      <c r="E513" s="2345"/>
      <c r="F513" s="2345"/>
      <c r="G513" s="2345"/>
      <c r="H513" s="2345"/>
      <c r="I513" s="2345"/>
    </row>
    <row r="514" spans="1:9" ht="15.75" customHeight="1">
      <c r="A514" s="2345"/>
      <c r="B514" s="2345"/>
      <c r="C514" s="2345"/>
      <c r="D514" s="2345"/>
      <c r="E514" s="2345"/>
      <c r="F514" s="2345"/>
      <c r="G514" s="2345"/>
      <c r="H514" s="2345"/>
      <c r="I514" s="2345"/>
    </row>
    <row r="515" spans="1:9" ht="15.75" customHeight="1">
      <c r="A515" s="2345"/>
      <c r="B515" s="2345"/>
      <c r="C515" s="2345"/>
      <c r="D515" s="2345"/>
      <c r="E515" s="2345"/>
      <c r="F515" s="2345"/>
      <c r="G515" s="2345"/>
      <c r="H515" s="2345"/>
      <c r="I515" s="2345"/>
    </row>
    <row r="516" spans="1:9" ht="15.75" customHeight="1">
      <c r="A516" s="2345"/>
      <c r="B516" s="2345"/>
      <c r="C516" s="2345"/>
      <c r="D516" s="2345"/>
      <c r="E516" s="2345"/>
      <c r="F516" s="2345"/>
      <c r="G516" s="2345"/>
      <c r="H516" s="2345"/>
      <c r="I516" s="2345"/>
    </row>
    <row r="517" spans="1:9" ht="15.75" customHeight="1">
      <c r="A517" s="2345"/>
      <c r="B517" s="2345"/>
      <c r="C517" s="2345"/>
      <c r="D517" s="2345"/>
      <c r="E517" s="2345"/>
      <c r="F517" s="2345"/>
      <c r="G517" s="2345"/>
      <c r="H517" s="2345"/>
      <c r="I517" s="2345"/>
    </row>
    <row r="518" spans="1:9" ht="15.75" customHeight="1">
      <c r="A518" s="2345"/>
      <c r="B518" s="2345"/>
      <c r="C518" s="2345"/>
      <c r="D518" s="2345"/>
      <c r="E518" s="2345"/>
      <c r="F518" s="2345"/>
      <c r="G518" s="2345"/>
      <c r="H518" s="2345"/>
      <c r="I518" s="2345"/>
    </row>
    <row r="519" spans="1:9" ht="15.75" customHeight="1">
      <c r="A519" s="2345"/>
      <c r="B519" s="2345"/>
      <c r="C519" s="2345"/>
      <c r="D519" s="2345"/>
      <c r="E519" s="2345"/>
      <c r="F519" s="2345"/>
      <c r="G519" s="2345"/>
      <c r="H519" s="2345"/>
      <c r="I519" s="2345"/>
    </row>
    <row r="520" spans="1:9" ht="15.75" customHeight="1">
      <c r="A520" s="2345"/>
      <c r="B520" s="2345"/>
      <c r="C520" s="2345"/>
      <c r="D520" s="2345"/>
      <c r="E520" s="2345"/>
      <c r="F520" s="2345"/>
      <c r="G520" s="2345"/>
      <c r="H520" s="2345"/>
      <c r="I520" s="2345"/>
    </row>
    <row r="521" spans="1:9" ht="15.75" customHeight="1">
      <c r="A521" s="2345"/>
      <c r="B521" s="2345"/>
      <c r="C521" s="2345"/>
      <c r="D521" s="2345"/>
      <c r="E521" s="2345"/>
      <c r="F521" s="2345"/>
      <c r="G521" s="2345"/>
      <c r="H521" s="2345"/>
      <c r="I521" s="2345"/>
    </row>
    <row r="522" spans="1:9" ht="15.75" customHeight="1">
      <c r="A522" s="2345"/>
      <c r="B522" s="2345"/>
      <c r="C522" s="2345"/>
      <c r="D522" s="2345"/>
      <c r="E522" s="2345"/>
      <c r="F522" s="2345"/>
      <c r="G522" s="2345"/>
      <c r="H522" s="2345"/>
      <c r="I522" s="2345"/>
    </row>
    <row r="523" spans="1:9" ht="15.75" customHeight="1">
      <c r="A523" s="2345"/>
      <c r="B523" s="2345"/>
      <c r="C523" s="2345"/>
      <c r="D523" s="2345"/>
      <c r="E523" s="2345"/>
      <c r="F523" s="2345"/>
      <c r="G523" s="2345"/>
      <c r="H523" s="2345"/>
      <c r="I523" s="2345"/>
    </row>
    <row r="524" spans="1:9" ht="15.75" customHeight="1">
      <c r="A524" s="2345"/>
      <c r="B524" s="2345"/>
      <c r="C524" s="2345"/>
      <c r="D524" s="2345"/>
      <c r="E524" s="2345"/>
      <c r="F524" s="2345"/>
      <c r="G524" s="2345"/>
      <c r="H524" s="2345"/>
      <c r="I524" s="2345"/>
    </row>
    <row r="525" spans="1:9" ht="15.75" customHeight="1">
      <c r="A525" s="2345"/>
      <c r="B525" s="2345"/>
      <c r="C525" s="2345"/>
      <c r="D525" s="2345"/>
      <c r="E525" s="2345"/>
      <c r="F525" s="2345"/>
      <c r="G525" s="2345"/>
      <c r="H525" s="2345"/>
      <c r="I525" s="2345"/>
    </row>
    <row r="526" spans="1:9" ht="15.75" customHeight="1">
      <c r="A526" s="2345"/>
      <c r="B526" s="2345"/>
      <c r="C526" s="2345"/>
      <c r="D526" s="2345"/>
      <c r="E526" s="2345"/>
      <c r="F526" s="2345"/>
      <c r="G526" s="2345"/>
      <c r="H526" s="2345"/>
      <c r="I526" s="2345"/>
    </row>
    <row r="527" spans="1:9" ht="15.75" customHeight="1">
      <c r="A527" s="2345"/>
      <c r="B527" s="2345"/>
      <c r="C527" s="2345"/>
      <c r="D527" s="2345"/>
      <c r="E527" s="2345"/>
      <c r="F527" s="2345"/>
      <c r="G527" s="2345"/>
      <c r="H527" s="2345"/>
      <c r="I527" s="2345"/>
    </row>
    <row r="528" spans="1:9" ht="15.75" customHeight="1">
      <c r="A528" s="2345"/>
      <c r="B528" s="2345"/>
      <c r="C528" s="2345"/>
      <c r="D528" s="2345"/>
      <c r="E528" s="2345"/>
      <c r="F528" s="2345"/>
      <c r="G528" s="2345"/>
      <c r="H528" s="2345"/>
      <c r="I528" s="2345"/>
    </row>
    <row r="529" spans="1:9" ht="15.75" customHeight="1">
      <c r="A529" s="2345"/>
      <c r="B529" s="2345"/>
      <c r="C529" s="2345"/>
      <c r="D529" s="2345"/>
      <c r="E529" s="2345"/>
      <c r="F529" s="2345"/>
      <c r="G529" s="2345"/>
      <c r="H529" s="2345"/>
      <c r="I529" s="2345"/>
    </row>
    <row r="530" spans="1:9" ht="15.75" customHeight="1">
      <c r="A530" s="2345"/>
      <c r="B530" s="2345"/>
      <c r="C530" s="2345"/>
      <c r="D530" s="2345"/>
      <c r="E530" s="2345"/>
      <c r="F530" s="2345"/>
      <c r="G530" s="2345"/>
      <c r="H530" s="2345"/>
      <c r="I530" s="2345"/>
    </row>
    <row r="531" spans="1:9" ht="15.75" customHeight="1">
      <c r="A531" s="2345"/>
      <c r="B531" s="2345"/>
      <c r="C531" s="2345"/>
      <c r="D531" s="2345"/>
      <c r="E531" s="2345"/>
      <c r="F531" s="2345"/>
      <c r="G531" s="2345"/>
      <c r="H531" s="2345"/>
      <c r="I531" s="2345"/>
    </row>
    <row r="532" spans="1:9" ht="15.75" customHeight="1">
      <c r="A532" s="2345"/>
      <c r="B532" s="2345"/>
      <c r="C532" s="2345"/>
      <c r="D532" s="2345"/>
      <c r="E532" s="2345"/>
      <c r="F532" s="2345"/>
      <c r="G532" s="2345"/>
      <c r="H532" s="2345"/>
      <c r="I532" s="2345"/>
    </row>
    <row r="533" spans="1:9" ht="15.75" customHeight="1">
      <c r="A533" s="2345"/>
      <c r="B533" s="2345"/>
      <c r="C533" s="2345"/>
      <c r="D533" s="2345"/>
      <c r="E533" s="2345"/>
      <c r="F533" s="2345"/>
      <c r="G533" s="2345"/>
      <c r="H533" s="2345"/>
      <c r="I533" s="2345"/>
    </row>
    <row r="534" spans="1:9" ht="15.75" customHeight="1">
      <c r="A534" s="2345"/>
      <c r="B534" s="2345"/>
      <c r="C534" s="2345"/>
      <c r="D534" s="2345"/>
      <c r="E534" s="2345"/>
      <c r="F534" s="2345"/>
      <c r="G534" s="2345"/>
      <c r="H534" s="2345"/>
      <c r="I534" s="2345"/>
    </row>
    <row r="535" spans="1:9" ht="15.75" customHeight="1">
      <c r="A535" s="2345"/>
      <c r="B535" s="2345"/>
      <c r="C535" s="2345"/>
      <c r="D535" s="2345"/>
      <c r="E535" s="2345"/>
      <c r="F535" s="2345"/>
      <c r="G535" s="2345"/>
      <c r="H535" s="2345"/>
      <c r="I535" s="2345"/>
    </row>
    <row r="536" spans="1:9" ht="15.75" customHeight="1">
      <c r="A536" s="2345"/>
      <c r="B536" s="2345"/>
      <c r="C536" s="2345"/>
      <c r="D536" s="2345"/>
      <c r="E536" s="2345"/>
      <c r="F536" s="2345"/>
      <c r="G536" s="2345"/>
      <c r="H536" s="2345"/>
      <c r="I536" s="2345"/>
    </row>
    <row r="537" spans="1:9" ht="15.75" customHeight="1">
      <c r="A537" s="2345"/>
      <c r="B537" s="2345"/>
      <c r="C537" s="2345"/>
      <c r="D537" s="2345"/>
      <c r="E537" s="2345"/>
      <c r="F537" s="2345"/>
      <c r="G537" s="2345"/>
      <c r="H537" s="2345"/>
      <c r="I537" s="2345"/>
    </row>
    <row r="538" spans="1:9" ht="15.75" customHeight="1">
      <c r="A538" s="2345"/>
      <c r="B538" s="2345"/>
      <c r="C538" s="2345"/>
      <c r="D538" s="2345"/>
      <c r="E538" s="2345"/>
      <c r="F538" s="2345"/>
      <c r="G538" s="2345"/>
      <c r="H538" s="2345"/>
      <c r="I538" s="2345"/>
    </row>
    <row r="539" spans="1:9" ht="15.75" customHeight="1">
      <c r="A539" s="2345"/>
      <c r="B539" s="2345"/>
      <c r="C539" s="2345"/>
      <c r="D539" s="2345"/>
      <c r="E539" s="2345"/>
      <c r="F539" s="2345"/>
      <c r="G539" s="2345"/>
      <c r="H539" s="2345"/>
      <c r="I539" s="2345"/>
    </row>
    <row r="540" spans="1:9" ht="15.75" customHeight="1">
      <c r="A540" s="2345"/>
      <c r="B540" s="2345"/>
      <c r="C540" s="2345"/>
      <c r="D540" s="2345"/>
      <c r="E540" s="2345"/>
      <c r="F540" s="2345"/>
      <c r="G540" s="2345"/>
      <c r="H540" s="2345"/>
      <c r="I540" s="2345"/>
    </row>
    <row r="541" spans="1:9" ht="15.75" customHeight="1">
      <c r="A541" s="2345"/>
      <c r="B541" s="2345"/>
      <c r="C541" s="2345"/>
      <c r="D541" s="2345"/>
      <c r="E541" s="2345"/>
      <c r="F541" s="2345"/>
      <c r="G541" s="2345"/>
      <c r="H541" s="2345"/>
      <c r="I541" s="2345"/>
    </row>
    <row r="542" spans="1:9" ht="15.75" customHeight="1">
      <c r="A542" s="2345"/>
      <c r="B542" s="2345"/>
      <c r="C542" s="2345"/>
      <c r="D542" s="2345"/>
      <c r="E542" s="2345"/>
      <c r="F542" s="2345"/>
      <c r="G542" s="2345"/>
      <c r="H542" s="2345"/>
      <c r="I542" s="2345"/>
    </row>
    <row r="543" spans="1:9" ht="15.75" customHeight="1">
      <c r="A543" s="2345"/>
      <c r="B543" s="2345"/>
      <c r="C543" s="2345"/>
      <c r="D543" s="2345"/>
      <c r="E543" s="2345"/>
      <c r="F543" s="2345"/>
      <c r="G543" s="2345"/>
      <c r="H543" s="2345"/>
      <c r="I543" s="2345"/>
    </row>
    <row r="544" spans="1:9" ht="15.75" customHeight="1">
      <c r="A544" s="2345"/>
      <c r="B544" s="2345"/>
      <c r="C544" s="2345"/>
      <c r="D544" s="2345"/>
      <c r="E544" s="2345"/>
      <c r="F544" s="2345"/>
      <c r="G544" s="2345"/>
      <c r="H544" s="2345"/>
      <c r="I544" s="2345"/>
    </row>
    <row r="545" spans="1:9" ht="15.75" customHeight="1">
      <c r="A545" s="2345"/>
      <c r="B545" s="2345"/>
      <c r="C545" s="2345"/>
      <c r="D545" s="2345"/>
      <c r="E545" s="2345"/>
      <c r="F545" s="2345"/>
      <c r="G545" s="2345"/>
      <c r="H545" s="2345"/>
      <c r="I545" s="2345"/>
    </row>
    <row r="546" spans="1:9" ht="15.75" customHeight="1">
      <c r="A546" s="2345"/>
      <c r="B546" s="2345"/>
      <c r="C546" s="2345"/>
      <c r="D546" s="2345"/>
      <c r="E546" s="2345"/>
      <c r="F546" s="2345"/>
      <c r="G546" s="2345"/>
      <c r="H546" s="2345"/>
      <c r="I546" s="2345"/>
    </row>
    <row r="547" spans="1:9" ht="15.75" customHeight="1">
      <c r="A547" s="2345"/>
      <c r="B547" s="2345"/>
      <c r="C547" s="2345"/>
      <c r="D547" s="2345"/>
      <c r="E547" s="2345"/>
      <c r="F547" s="2345"/>
      <c r="G547" s="2345"/>
      <c r="H547" s="2345"/>
      <c r="I547" s="2345"/>
    </row>
    <row r="548" spans="1:9" ht="15.75" customHeight="1">
      <c r="A548" s="2345"/>
      <c r="B548" s="2345"/>
      <c r="C548" s="2345"/>
      <c r="D548" s="2345"/>
      <c r="E548" s="2345"/>
      <c r="F548" s="2345"/>
      <c r="G548" s="2345"/>
      <c r="H548" s="2345"/>
      <c r="I548" s="2345"/>
    </row>
    <row r="549" spans="1:9" ht="15.75" customHeight="1">
      <c r="A549" s="2345"/>
      <c r="B549" s="2345"/>
      <c r="C549" s="2345"/>
      <c r="D549" s="2345"/>
      <c r="E549" s="2345"/>
      <c r="F549" s="2345"/>
      <c r="G549" s="2345"/>
      <c r="H549" s="2345"/>
      <c r="I549" s="2345"/>
    </row>
    <row r="550" spans="1:9" ht="15.75" customHeight="1">
      <c r="A550" s="2345"/>
      <c r="B550" s="2345"/>
      <c r="C550" s="2345"/>
      <c r="D550" s="2345"/>
      <c r="E550" s="2345"/>
      <c r="F550" s="2345"/>
      <c r="G550" s="2345"/>
      <c r="H550" s="2345"/>
      <c r="I550" s="2345"/>
    </row>
    <row r="551" spans="1:9" ht="15.75" customHeight="1">
      <c r="A551" s="2345"/>
      <c r="B551" s="2345"/>
      <c r="C551" s="2345"/>
      <c r="D551" s="2345"/>
      <c r="E551" s="2345"/>
      <c r="F551" s="2345"/>
      <c r="G551" s="2345"/>
      <c r="H551" s="2345"/>
      <c r="I551" s="2345"/>
    </row>
    <row r="552" spans="1:9" ht="15.75" customHeight="1">
      <c r="A552" s="2345"/>
      <c r="B552" s="2345"/>
      <c r="C552" s="2345"/>
      <c r="D552" s="2345"/>
      <c r="E552" s="2345"/>
      <c r="F552" s="2345"/>
      <c r="G552" s="2345"/>
      <c r="H552" s="2345"/>
      <c r="I552" s="2345"/>
    </row>
    <row r="553" spans="1:9" ht="15.75" customHeight="1">
      <c r="A553" s="2345"/>
      <c r="B553" s="2345"/>
      <c r="C553" s="2345"/>
      <c r="D553" s="2345"/>
      <c r="E553" s="2345"/>
      <c r="F553" s="2345"/>
      <c r="G553" s="2345"/>
      <c r="H553" s="2345"/>
      <c r="I553" s="2345"/>
    </row>
    <row r="554" spans="1:9" ht="15.75" customHeight="1">
      <c r="A554" s="2345"/>
      <c r="B554" s="2345"/>
      <c r="C554" s="2345"/>
      <c r="D554" s="2345"/>
      <c r="E554" s="2345"/>
      <c r="F554" s="2345"/>
      <c r="G554" s="2345"/>
      <c r="H554" s="2345"/>
      <c r="I554" s="2345"/>
    </row>
    <row r="555" spans="1:9" ht="15.75" customHeight="1">
      <c r="A555" s="2345"/>
      <c r="B555" s="2345"/>
      <c r="C555" s="2345"/>
      <c r="D555" s="2345"/>
      <c r="E555" s="2345"/>
      <c r="F555" s="2345"/>
      <c r="G555" s="2345"/>
      <c r="H555" s="2345"/>
      <c r="I555" s="2345"/>
    </row>
    <row r="556" spans="1:9" ht="15.75" customHeight="1">
      <c r="A556" s="2345"/>
      <c r="B556" s="2345"/>
      <c r="C556" s="2345"/>
      <c r="D556" s="2345"/>
      <c r="E556" s="2345"/>
      <c r="F556" s="2345"/>
      <c r="G556" s="2345"/>
      <c r="H556" s="2345"/>
      <c r="I556" s="2345"/>
    </row>
    <row r="557" spans="1:9" ht="15.75" customHeight="1">
      <c r="A557" s="2345"/>
      <c r="B557" s="2345"/>
      <c r="C557" s="2345"/>
      <c r="D557" s="2345"/>
      <c r="E557" s="2345"/>
      <c r="F557" s="2345"/>
      <c r="G557" s="2345"/>
      <c r="H557" s="2345"/>
      <c r="I557" s="2345"/>
    </row>
    <row r="558" spans="1:9" ht="15.75" customHeight="1">
      <c r="A558" s="2345"/>
      <c r="B558" s="2345"/>
      <c r="C558" s="2345"/>
      <c r="D558" s="2345"/>
      <c r="E558" s="2345"/>
      <c r="F558" s="2345"/>
      <c r="G558" s="2345"/>
      <c r="H558" s="2345"/>
      <c r="I558" s="2345"/>
    </row>
    <row r="559" spans="1:9" ht="15.75" customHeight="1">
      <c r="A559" s="2345"/>
      <c r="B559" s="2345"/>
      <c r="C559" s="2345"/>
      <c r="D559" s="2345"/>
      <c r="E559" s="2345"/>
      <c r="F559" s="2345"/>
      <c r="G559" s="2345"/>
      <c r="H559" s="2345"/>
      <c r="I559" s="2345"/>
    </row>
    <row r="560" spans="1:9" ht="15.75" customHeight="1">
      <c r="A560" s="2345"/>
      <c r="B560" s="2345"/>
      <c r="C560" s="2345"/>
      <c r="D560" s="2345"/>
      <c r="E560" s="2345"/>
      <c r="F560" s="2345"/>
      <c r="G560" s="2345"/>
      <c r="H560" s="2345"/>
      <c r="I560" s="2345"/>
    </row>
    <row r="561" spans="1:9" ht="15.75" customHeight="1">
      <c r="A561" s="2345"/>
      <c r="B561" s="2345"/>
      <c r="C561" s="2345"/>
      <c r="D561" s="2345"/>
      <c r="E561" s="2345"/>
      <c r="F561" s="2345"/>
      <c r="G561" s="2345"/>
      <c r="H561" s="2345"/>
      <c r="I561" s="2345"/>
    </row>
    <row r="562" spans="1:9" ht="15.75" customHeight="1">
      <c r="A562" s="2345"/>
      <c r="B562" s="2345"/>
      <c r="C562" s="2345"/>
      <c r="D562" s="2345"/>
      <c r="E562" s="2345"/>
      <c r="F562" s="2345"/>
      <c r="G562" s="2345"/>
      <c r="H562" s="2345"/>
      <c r="I562" s="2345"/>
    </row>
    <row r="563" spans="1:9" ht="15.75" customHeight="1">
      <c r="A563" s="2345"/>
      <c r="B563" s="2345"/>
      <c r="C563" s="2345"/>
      <c r="D563" s="2345"/>
      <c r="E563" s="2345"/>
      <c r="F563" s="2345"/>
      <c r="G563" s="2345"/>
      <c r="H563" s="2345"/>
      <c r="I563" s="2345"/>
    </row>
    <row r="564" spans="1:9" ht="15.75" customHeight="1">
      <c r="A564" s="2345"/>
      <c r="B564" s="2345"/>
      <c r="C564" s="2345"/>
      <c r="D564" s="2345"/>
      <c r="E564" s="2345"/>
      <c r="F564" s="2345"/>
      <c r="G564" s="2345"/>
      <c r="H564" s="2345"/>
      <c r="I564" s="2345"/>
    </row>
    <row r="565" spans="1:9" ht="15.75" customHeight="1">
      <c r="A565" s="2345"/>
      <c r="B565" s="2345"/>
      <c r="C565" s="2345"/>
      <c r="D565" s="2345"/>
      <c r="E565" s="2345"/>
      <c r="F565" s="2345"/>
      <c r="G565" s="2345"/>
      <c r="H565" s="2345"/>
      <c r="I565" s="2345"/>
    </row>
    <row r="566" spans="1:9" ht="15.75" customHeight="1">
      <c r="A566" s="2345"/>
      <c r="B566" s="2345"/>
      <c r="C566" s="2345"/>
      <c r="D566" s="2345"/>
      <c r="E566" s="2345"/>
      <c r="F566" s="2345"/>
      <c r="G566" s="2345"/>
      <c r="H566" s="2345"/>
      <c r="I566" s="2345"/>
    </row>
    <row r="567" spans="1:9" ht="15.75" customHeight="1">
      <c r="A567" s="2345"/>
      <c r="B567" s="2345"/>
      <c r="C567" s="2345"/>
      <c r="D567" s="2345"/>
      <c r="E567" s="2345"/>
      <c r="F567" s="2345"/>
      <c r="G567" s="2345"/>
      <c r="H567" s="2345"/>
      <c r="I567" s="2345"/>
    </row>
    <row r="568" spans="1:9" ht="15.75" customHeight="1">
      <c r="A568" s="2345"/>
      <c r="B568" s="2345"/>
      <c r="C568" s="2345"/>
      <c r="D568" s="2345"/>
      <c r="E568" s="2345"/>
      <c r="F568" s="2345"/>
      <c r="G568" s="2345"/>
      <c r="H568" s="2345"/>
      <c r="I568" s="2345"/>
    </row>
    <row r="569" spans="1:9" ht="15.75" customHeight="1">
      <c r="A569" s="2345"/>
      <c r="B569" s="2345"/>
      <c r="C569" s="2345"/>
      <c r="D569" s="2345"/>
      <c r="E569" s="2345"/>
      <c r="F569" s="2345"/>
      <c r="G569" s="2345"/>
      <c r="H569" s="2345"/>
      <c r="I569" s="2345"/>
    </row>
    <row r="570" spans="1:9" ht="15.75" customHeight="1">
      <c r="A570" s="2345"/>
      <c r="B570" s="2345"/>
      <c r="C570" s="2345"/>
      <c r="D570" s="2345"/>
      <c r="E570" s="2345"/>
      <c r="F570" s="2345"/>
      <c r="G570" s="2345"/>
      <c r="H570" s="2345"/>
      <c r="I570" s="2345"/>
    </row>
    <row r="571" spans="1:9" ht="15.75" customHeight="1">
      <c r="A571" s="2345"/>
      <c r="B571" s="2345"/>
      <c r="C571" s="2345"/>
      <c r="D571" s="2345"/>
      <c r="E571" s="2345"/>
      <c r="F571" s="2345"/>
      <c r="G571" s="2345"/>
      <c r="H571" s="2345"/>
      <c r="I571" s="2345"/>
    </row>
    <row r="572" spans="1:9" ht="15.75" customHeight="1">
      <c r="A572" s="2345"/>
      <c r="B572" s="2345"/>
      <c r="C572" s="2345"/>
      <c r="D572" s="2345"/>
      <c r="E572" s="2345"/>
      <c r="F572" s="2345"/>
      <c r="G572" s="2345"/>
      <c r="H572" s="2345"/>
      <c r="I572" s="2345"/>
    </row>
    <row r="573" spans="1:9" ht="15.75" customHeight="1">
      <c r="A573" s="2345"/>
      <c r="B573" s="2345"/>
      <c r="C573" s="2345"/>
      <c r="D573" s="2345"/>
      <c r="E573" s="2345"/>
      <c r="F573" s="2345"/>
      <c r="G573" s="2345"/>
      <c r="H573" s="2345"/>
      <c r="I573" s="2345"/>
    </row>
    <row r="574" spans="1:9" ht="15.75" customHeight="1">
      <c r="A574" s="2345"/>
      <c r="B574" s="2345"/>
      <c r="C574" s="2345"/>
      <c r="D574" s="2345"/>
      <c r="E574" s="2345"/>
      <c r="F574" s="2345"/>
      <c r="G574" s="2345"/>
      <c r="H574" s="2345"/>
      <c r="I574" s="2345"/>
    </row>
    <row r="575" spans="1:9" ht="15.75" customHeight="1">
      <c r="A575" s="2345"/>
      <c r="B575" s="2345"/>
      <c r="C575" s="2345"/>
      <c r="D575" s="2345"/>
      <c r="E575" s="2345"/>
      <c r="F575" s="2345"/>
      <c r="G575" s="2345"/>
      <c r="H575" s="2345"/>
      <c r="I575" s="2345"/>
    </row>
    <row r="576" spans="1:9" ht="15.75" customHeight="1">
      <c r="A576" s="2345"/>
      <c r="B576" s="2345"/>
      <c r="C576" s="2345"/>
      <c r="D576" s="2345"/>
      <c r="E576" s="2345"/>
      <c r="F576" s="2345"/>
      <c r="G576" s="2345"/>
      <c r="H576" s="2345"/>
      <c r="I576" s="2345"/>
    </row>
    <row r="577" spans="1:9" ht="15.75" customHeight="1">
      <c r="A577" s="2345"/>
      <c r="B577" s="2345"/>
      <c r="C577" s="2345"/>
      <c r="D577" s="2345"/>
      <c r="E577" s="2345"/>
      <c r="F577" s="2345"/>
      <c r="G577" s="2345"/>
      <c r="H577" s="2345"/>
      <c r="I577" s="2345"/>
    </row>
    <row r="578" spans="1:9" ht="15.75" customHeight="1">
      <c r="A578" s="2345"/>
      <c r="B578" s="2345"/>
      <c r="C578" s="2345"/>
      <c r="D578" s="2345"/>
      <c r="E578" s="2345"/>
      <c r="F578" s="2345"/>
      <c r="G578" s="2345"/>
      <c r="H578" s="2345"/>
      <c r="I578" s="2345"/>
    </row>
    <row r="579" spans="1:9" ht="15.75" customHeight="1">
      <c r="A579" s="2345"/>
      <c r="B579" s="2345"/>
      <c r="C579" s="2345"/>
      <c r="D579" s="2345"/>
      <c r="E579" s="2345"/>
      <c r="F579" s="2345"/>
      <c r="G579" s="2345"/>
      <c r="H579" s="2345"/>
      <c r="I579" s="2345"/>
    </row>
    <row r="580" spans="1:9" ht="15.75" customHeight="1">
      <c r="A580" s="2345"/>
      <c r="B580" s="2345"/>
      <c r="C580" s="2345"/>
      <c r="D580" s="2345"/>
      <c r="E580" s="2345"/>
      <c r="F580" s="2345"/>
      <c r="G580" s="2345"/>
      <c r="H580" s="2345"/>
      <c r="I580" s="2345"/>
    </row>
    <row r="581" spans="1:9" ht="15.75" customHeight="1">
      <c r="A581" s="2345"/>
      <c r="B581" s="2345"/>
      <c r="C581" s="2345"/>
      <c r="D581" s="2345"/>
      <c r="E581" s="2345"/>
      <c r="F581" s="2345"/>
      <c r="G581" s="2345"/>
      <c r="H581" s="2345"/>
      <c r="I581" s="2345"/>
    </row>
    <row r="582" spans="1:9" ht="15.75" customHeight="1">
      <c r="A582" s="2345"/>
      <c r="B582" s="2345"/>
      <c r="C582" s="2345"/>
      <c r="D582" s="2345"/>
      <c r="E582" s="2345"/>
      <c r="F582" s="2345"/>
      <c r="G582" s="2345"/>
      <c r="H582" s="2345"/>
      <c r="I582" s="2345"/>
    </row>
    <row r="583" spans="1:9" ht="15.75" customHeight="1">
      <c r="A583" s="2345"/>
      <c r="B583" s="2345"/>
      <c r="C583" s="2345"/>
      <c r="D583" s="2345"/>
      <c r="E583" s="2345"/>
      <c r="F583" s="2345"/>
      <c r="G583" s="2345"/>
      <c r="H583" s="2345"/>
      <c r="I583" s="2345"/>
    </row>
    <row r="584" spans="1:9" ht="15.75" customHeight="1">
      <c r="A584" s="2345"/>
      <c r="B584" s="2345"/>
      <c r="C584" s="2345"/>
      <c r="D584" s="2345"/>
      <c r="E584" s="2345"/>
      <c r="F584" s="2345"/>
      <c r="G584" s="2345"/>
      <c r="H584" s="2345"/>
      <c r="I584" s="2345"/>
    </row>
    <row r="585" spans="1:9" ht="15.75" customHeight="1">
      <c r="A585" s="2345"/>
      <c r="B585" s="2345"/>
      <c r="C585" s="2345"/>
      <c r="D585" s="2345"/>
      <c r="E585" s="2345"/>
      <c r="F585" s="2345"/>
      <c r="G585" s="2345"/>
      <c r="H585" s="2345"/>
      <c r="I585" s="2345"/>
    </row>
    <row r="586" spans="1:9" ht="15.75" customHeight="1">
      <c r="A586" s="2345"/>
      <c r="B586" s="2345"/>
      <c r="C586" s="2345"/>
      <c r="D586" s="2345"/>
      <c r="E586" s="2345"/>
      <c r="F586" s="2345"/>
      <c r="G586" s="2345"/>
      <c r="H586" s="2345"/>
      <c r="I586" s="2345"/>
    </row>
    <row r="587" spans="1:9" ht="15.75" customHeight="1">
      <c r="A587" s="2345"/>
      <c r="B587" s="2345"/>
      <c r="C587" s="2345"/>
      <c r="D587" s="2345"/>
      <c r="E587" s="2345"/>
      <c r="F587" s="2345"/>
      <c r="G587" s="2345"/>
      <c r="H587" s="2345"/>
      <c r="I587" s="2345"/>
    </row>
    <row r="588" spans="1:9" ht="15.75" customHeight="1">
      <c r="A588" s="2345"/>
      <c r="B588" s="2345"/>
      <c r="C588" s="2345"/>
      <c r="D588" s="2345"/>
      <c r="E588" s="2345"/>
      <c r="F588" s="2345"/>
      <c r="G588" s="2345"/>
      <c r="H588" s="2345"/>
      <c r="I588" s="2345"/>
    </row>
    <row r="589" spans="1:9" ht="15.75" customHeight="1">
      <c r="A589" s="2345"/>
      <c r="B589" s="2345"/>
      <c r="C589" s="2345"/>
      <c r="D589" s="2345"/>
      <c r="E589" s="2345"/>
      <c r="F589" s="2345"/>
      <c r="G589" s="2345"/>
      <c r="H589" s="2345"/>
      <c r="I589" s="2345"/>
    </row>
    <row r="590" spans="1:9" ht="15.75" customHeight="1">
      <c r="A590" s="2345"/>
      <c r="B590" s="2345"/>
      <c r="C590" s="2345"/>
      <c r="D590" s="2345"/>
      <c r="E590" s="2345"/>
      <c r="F590" s="2345"/>
      <c r="G590" s="2345"/>
      <c r="H590" s="2345"/>
      <c r="I590" s="2345"/>
    </row>
    <row r="591" spans="1:9" ht="15.75" customHeight="1">
      <c r="A591" s="2345"/>
      <c r="B591" s="2345"/>
      <c r="C591" s="2345"/>
      <c r="D591" s="2345"/>
      <c r="E591" s="2345"/>
      <c r="F591" s="2345"/>
      <c r="G591" s="2345"/>
      <c r="H591" s="2345"/>
      <c r="I591" s="2345"/>
    </row>
    <row r="592" spans="1:9" ht="15.75" customHeight="1">
      <c r="A592" s="2345"/>
      <c r="B592" s="2345"/>
      <c r="C592" s="2345"/>
      <c r="D592" s="2345"/>
      <c r="E592" s="2345"/>
      <c r="F592" s="2345"/>
      <c r="G592" s="2345"/>
      <c r="H592" s="2345"/>
      <c r="I592" s="2345"/>
    </row>
    <row r="593" spans="1:9" ht="15.75" customHeight="1">
      <c r="A593" s="2345"/>
      <c r="B593" s="2345"/>
      <c r="C593" s="2345"/>
      <c r="D593" s="2345"/>
      <c r="E593" s="2345"/>
      <c r="F593" s="2345"/>
      <c r="G593" s="2345"/>
      <c r="H593" s="2345"/>
      <c r="I593" s="2345"/>
    </row>
    <row r="594" spans="1:9" ht="15.75" customHeight="1">
      <c r="A594" s="2345"/>
      <c r="B594" s="2345"/>
      <c r="C594" s="2345"/>
      <c r="D594" s="2345"/>
      <c r="E594" s="2345"/>
      <c r="F594" s="2345"/>
      <c r="G594" s="2345"/>
      <c r="H594" s="2345"/>
      <c r="I594" s="2345"/>
    </row>
    <row r="595" spans="1:9" ht="15.75" customHeight="1">
      <c r="A595" s="2345"/>
      <c r="B595" s="2345"/>
      <c r="C595" s="2345"/>
      <c r="D595" s="2345"/>
      <c r="E595" s="2345"/>
      <c r="F595" s="2345"/>
      <c r="G595" s="2345"/>
      <c r="H595" s="2345"/>
      <c r="I595" s="2345"/>
    </row>
    <row r="596" spans="1:9" ht="15.75" customHeight="1">
      <c r="A596" s="2345"/>
      <c r="B596" s="2345"/>
      <c r="C596" s="2345"/>
      <c r="D596" s="2345"/>
      <c r="E596" s="2345"/>
      <c r="F596" s="2345"/>
      <c r="G596" s="2345"/>
      <c r="H596" s="2345"/>
      <c r="I596" s="2345"/>
    </row>
    <row r="597" spans="1:9" ht="15.75" customHeight="1">
      <c r="A597" s="2345"/>
      <c r="B597" s="2345"/>
      <c r="C597" s="2345"/>
      <c r="D597" s="2345"/>
      <c r="E597" s="2345"/>
      <c r="F597" s="2345"/>
      <c r="G597" s="2345"/>
      <c r="H597" s="2345"/>
      <c r="I597" s="2345"/>
    </row>
    <row r="598" spans="1:9" ht="15.75" customHeight="1">
      <c r="A598" s="2345"/>
      <c r="B598" s="2345"/>
      <c r="C598" s="2345"/>
      <c r="D598" s="2345"/>
      <c r="E598" s="2345"/>
      <c r="F598" s="2345"/>
      <c r="G598" s="2345"/>
      <c r="H598" s="2345"/>
      <c r="I598" s="2345"/>
    </row>
    <row r="599" spans="1:9" ht="15.75" customHeight="1">
      <c r="A599" s="2345"/>
      <c r="B599" s="2345"/>
      <c r="C599" s="2345"/>
      <c r="D599" s="2345"/>
      <c r="E599" s="2345"/>
      <c r="F599" s="2345"/>
      <c r="G599" s="2345"/>
      <c r="H599" s="2345"/>
      <c r="I599" s="2345"/>
    </row>
    <row r="600" spans="1:9" ht="15.75" customHeight="1">
      <c r="A600" s="2345"/>
      <c r="B600" s="2345"/>
      <c r="C600" s="2345"/>
      <c r="D600" s="2345"/>
      <c r="E600" s="2345"/>
      <c r="F600" s="2345"/>
      <c r="G600" s="2345"/>
      <c r="H600" s="2345"/>
      <c r="I600" s="2345"/>
    </row>
    <row r="601" spans="1:9" ht="15.75" customHeight="1">
      <c r="A601" s="2345"/>
      <c r="B601" s="2345"/>
      <c r="C601" s="2345"/>
      <c r="D601" s="2345"/>
      <c r="E601" s="2345"/>
      <c r="F601" s="2345"/>
      <c r="G601" s="2345"/>
      <c r="H601" s="2345"/>
      <c r="I601" s="2345"/>
    </row>
    <row r="602" spans="1:9" ht="15.75" customHeight="1">
      <c r="A602" s="2345"/>
      <c r="B602" s="2345"/>
      <c r="C602" s="2345"/>
      <c r="D602" s="2345"/>
      <c r="E602" s="2345"/>
      <c r="F602" s="2345"/>
      <c r="G602" s="2345"/>
      <c r="H602" s="2345"/>
      <c r="I602" s="2345"/>
    </row>
    <row r="603" spans="1:9" ht="15.75" customHeight="1">
      <c r="A603" s="2345"/>
      <c r="B603" s="2345"/>
      <c r="C603" s="2345"/>
      <c r="D603" s="2345"/>
      <c r="E603" s="2345"/>
      <c r="F603" s="2345"/>
      <c r="G603" s="2345"/>
      <c r="H603" s="2345"/>
      <c r="I603" s="2345"/>
    </row>
    <row r="604" spans="1:9" ht="15.75" customHeight="1">
      <c r="A604" s="2345"/>
      <c r="B604" s="2345"/>
      <c r="C604" s="2345"/>
      <c r="D604" s="2345"/>
      <c r="E604" s="2345"/>
      <c r="F604" s="2345"/>
      <c r="G604" s="2345"/>
      <c r="H604" s="2345"/>
      <c r="I604" s="2345"/>
    </row>
    <row r="605" spans="1:9" ht="15.75" customHeight="1">
      <c r="A605" s="2345"/>
      <c r="B605" s="2345"/>
      <c r="C605" s="2345"/>
      <c r="D605" s="2345"/>
      <c r="E605" s="2345"/>
      <c r="F605" s="2345"/>
      <c r="G605" s="2345"/>
      <c r="H605" s="2345"/>
      <c r="I605" s="2345"/>
    </row>
    <row r="606" spans="1:9" ht="15.75" customHeight="1">
      <c r="A606" s="2345"/>
      <c r="B606" s="2345"/>
      <c r="C606" s="2345"/>
      <c r="D606" s="2345"/>
      <c r="E606" s="2345"/>
      <c r="F606" s="2345"/>
      <c r="G606" s="2345"/>
      <c r="H606" s="2345"/>
      <c r="I606" s="2345"/>
    </row>
    <row r="607" spans="1:9" ht="15.75" customHeight="1">
      <c r="A607" s="2345"/>
      <c r="B607" s="2345"/>
      <c r="C607" s="2345"/>
      <c r="D607" s="2345"/>
      <c r="E607" s="2345"/>
      <c r="F607" s="2345"/>
      <c r="G607" s="2345"/>
      <c r="H607" s="2345"/>
      <c r="I607" s="2345"/>
    </row>
    <row r="608" spans="1:9" ht="15.75" customHeight="1">
      <c r="A608" s="2345"/>
      <c r="B608" s="2345"/>
      <c r="C608" s="2345"/>
      <c r="D608" s="2345"/>
      <c r="E608" s="2345"/>
      <c r="F608" s="2345"/>
      <c r="G608" s="2345"/>
      <c r="H608" s="2345"/>
      <c r="I608" s="2345"/>
    </row>
    <row r="609" spans="1:9" ht="15.75" customHeight="1">
      <c r="A609" s="2345"/>
      <c r="B609" s="2345"/>
      <c r="C609" s="2345"/>
      <c r="D609" s="2345"/>
      <c r="E609" s="2345"/>
      <c r="F609" s="2345"/>
      <c r="G609" s="2345"/>
      <c r="H609" s="2345"/>
      <c r="I609" s="2345"/>
    </row>
    <row r="610" spans="1:9" ht="15.75" customHeight="1">
      <c r="A610" s="2345"/>
      <c r="B610" s="2345"/>
      <c r="C610" s="2345"/>
      <c r="D610" s="2345"/>
      <c r="E610" s="2345"/>
      <c r="F610" s="2345"/>
      <c r="G610" s="2345"/>
      <c r="H610" s="2345"/>
      <c r="I610" s="2345"/>
    </row>
    <row r="611" spans="1:9" ht="15.75" customHeight="1">
      <c r="A611" s="2345"/>
      <c r="B611" s="2345"/>
      <c r="C611" s="2345"/>
      <c r="D611" s="2345"/>
      <c r="E611" s="2345"/>
      <c r="F611" s="2345"/>
      <c r="G611" s="2345"/>
      <c r="H611" s="2345"/>
      <c r="I611" s="2345"/>
    </row>
    <row r="612" spans="1:9" ht="15.75" customHeight="1">
      <c r="A612" s="2345"/>
      <c r="B612" s="2345"/>
      <c r="C612" s="2345"/>
      <c r="D612" s="2345"/>
      <c r="E612" s="2345"/>
      <c r="F612" s="2345"/>
      <c r="G612" s="2345"/>
      <c r="H612" s="2345"/>
      <c r="I612" s="2345"/>
    </row>
    <row r="613" spans="1:9" ht="15.75" customHeight="1">
      <c r="A613" s="2345"/>
      <c r="B613" s="2345"/>
      <c r="C613" s="2345"/>
      <c r="D613" s="2345"/>
      <c r="E613" s="2345"/>
      <c r="F613" s="2345"/>
      <c r="G613" s="2345"/>
      <c r="H613" s="2345"/>
      <c r="I613" s="2345"/>
    </row>
    <row r="614" spans="1:9" ht="15.75" customHeight="1">
      <c r="A614" s="2345"/>
      <c r="B614" s="2345"/>
      <c r="C614" s="2345"/>
      <c r="D614" s="2345"/>
      <c r="E614" s="2345"/>
      <c r="F614" s="2345"/>
      <c r="G614" s="2345"/>
      <c r="H614" s="2345"/>
      <c r="I614" s="2345"/>
    </row>
    <row r="615" spans="1:9" ht="15.75" customHeight="1">
      <c r="A615" s="2345"/>
      <c r="B615" s="2345"/>
      <c r="C615" s="2345"/>
      <c r="D615" s="2345"/>
      <c r="E615" s="2345"/>
      <c r="F615" s="2345"/>
      <c r="G615" s="2345"/>
      <c r="H615" s="2345"/>
      <c r="I615" s="2345"/>
    </row>
    <row r="616" spans="1:9" ht="15.75" customHeight="1">
      <c r="A616" s="2345"/>
      <c r="B616" s="2345"/>
      <c r="C616" s="2345"/>
      <c r="D616" s="2345"/>
      <c r="E616" s="2345"/>
      <c r="F616" s="2345"/>
      <c r="G616" s="2345"/>
      <c r="H616" s="2345"/>
      <c r="I616" s="2345"/>
    </row>
    <row r="617" spans="1:9" ht="15.75" customHeight="1">
      <c r="A617" s="2345"/>
      <c r="B617" s="2345"/>
      <c r="C617" s="2345"/>
      <c r="D617" s="2345"/>
      <c r="E617" s="2345"/>
      <c r="F617" s="2345"/>
      <c r="G617" s="2345"/>
      <c r="H617" s="2345"/>
      <c r="I617" s="2345"/>
    </row>
    <row r="618" spans="1:9" ht="15.75" customHeight="1">
      <c r="A618" s="2345"/>
      <c r="B618" s="2345"/>
      <c r="C618" s="2345"/>
      <c r="D618" s="2345"/>
      <c r="E618" s="2345"/>
      <c r="F618" s="2345"/>
      <c r="G618" s="2345"/>
      <c r="H618" s="2345"/>
      <c r="I618" s="2345"/>
    </row>
    <row r="619" spans="1:9" ht="15.75" customHeight="1">
      <c r="A619" s="2345"/>
      <c r="B619" s="2345"/>
      <c r="C619" s="2345"/>
      <c r="D619" s="2345"/>
      <c r="E619" s="2345"/>
      <c r="F619" s="2345"/>
      <c r="G619" s="2345"/>
      <c r="H619" s="2345"/>
      <c r="I619" s="2345"/>
    </row>
    <row r="620" spans="1:9" ht="15.75" customHeight="1">
      <c r="A620" s="2345"/>
      <c r="B620" s="2345"/>
      <c r="C620" s="2345"/>
      <c r="D620" s="2345"/>
      <c r="E620" s="2345"/>
      <c r="F620" s="2345"/>
      <c r="G620" s="2345"/>
      <c r="H620" s="2345"/>
      <c r="I620" s="2345"/>
    </row>
    <row r="621" spans="1:9" ht="15.75" customHeight="1">
      <c r="A621" s="2345"/>
      <c r="B621" s="2345"/>
      <c r="C621" s="2345"/>
      <c r="D621" s="2345"/>
      <c r="E621" s="2345"/>
      <c r="F621" s="2345"/>
      <c r="G621" s="2345"/>
      <c r="H621" s="2345"/>
      <c r="I621" s="2345"/>
    </row>
    <row r="622" spans="1:9" ht="15.75" customHeight="1">
      <c r="A622" s="2345"/>
      <c r="B622" s="2345"/>
      <c r="C622" s="2345"/>
      <c r="D622" s="2345"/>
      <c r="E622" s="2345"/>
      <c r="F622" s="2345"/>
      <c r="G622" s="2345"/>
      <c r="H622" s="2345"/>
      <c r="I622" s="2345"/>
    </row>
    <row r="623" spans="1:9" ht="15.75" customHeight="1">
      <c r="A623" s="2345"/>
      <c r="B623" s="2345"/>
      <c r="C623" s="2345"/>
      <c r="D623" s="2345"/>
      <c r="E623" s="2345"/>
      <c r="F623" s="2345"/>
      <c r="G623" s="2345"/>
      <c r="H623" s="2345"/>
      <c r="I623" s="2345"/>
    </row>
    <row r="624" spans="1:9" ht="15.75" customHeight="1">
      <c r="A624" s="2345"/>
      <c r="B624" s="2345"/>
      <c r="C624" s="2345"/>
      <c r="D624" s="2345"/>
      <c r="E624" s="2345"/>
      <c r="F624" s="2345"/>
      <c r="G624" s="2345"/>
      <c r="H624" s="2345"/>
      <c r="I624" s="2345"/>
    </row>
    <row r="625" spans="1:9" ht="15.75" customHeight="1">
      <c r="A625" s="2345"/>
      <c r="B625" s="2345"/>
      <c r="C625" s="2345"/>
      <c r="D625" s="2345"/>
      <c r="E625" s="2345"/>
      <c r="F625" s="2345"/>
      <c r="G625" s="2345"/>
      <c r="H625" s="2345"/>
      <c r="I625" s="2345"/>
    </row>
    <row r="626" spans="1:9" ht="15.75" customHeight="1">
      <c r="A626" s="2345"/>
      <c r="B626" s="2345"/>
      <c r="C626" s="2345"/>
      <c r="D626" s="2345"/>
      <c r="E626" s="2345"/>
      <c r="F626" s="2345"/>
      <c r="G626" s="2345"/>
      <c r="H626" s="2345"/>
      <c r="I626" s="2345"/>
    </row>
    <row r="627" spans="1:9" ht="15.75" customHeight="1">
      <c r="A627" s="2345"/>
      <c r="B627" s="2345"/>
      <c r="C627" s="2345"/>
      <c r="D627" s="2345"/>
      <c r="E627" s="2345"/>
      <c r="F627" s="2345"/>
      <c r="G627" s="2345"/>
      <c r="H627" s="2345"/>
      <c r="I627" s="2345"/>
    </row>
    <row r="628" spans="1:9" ht="15.75" customHeight="1">
      <c r="A628" s="2345"/>
      <c r="B628" s="2345"/>
      <c r="C628" s="2345"/>
      <c r="D628" s="2345"/>
      <c r="E628" s="2345"/>
      <c r="F628" s="2345"/>
      <c r="G628" s="2345"/>
      <c r="H628" s="2345"/>
      <c r="I628" s="2345"/>
    </row>
    <row r="629" spans="1:9" ht="15.75" customHeight="1">
      <c r="A629" s="2345"/>
      <c r="B629" s="2345"/>
      <c r="C629" s="2345"/>
      <c r="D629" s="2345"/>
      <c r="E629" s="2345"/>
      <c r="F629" s="2345"/>
      <c r="G629" s="2345"/>
      <c r="H629" s="2345"/>
      <c r="I629" s="2345"/>
    </row>
    <row r="630" spans="1:9" ht="15.75" customHeight="1">
      <c r="A630" s="2345"/>
      <c r="B630" s="2345"/>
      <c r="C630" s="2345"/>
      <c r="D630" s="2345"/>
      <c r="E630" s="2345"/>
      <c r="F630" s="2345"/>
      <c r="G630" s="2345"/>
      <c r="H630" s="2345"/>
      <c r="I630" s="2345"/>
    </row>
    <row r="631" spans="1:9" ht="15.75" customHeight="1">
      <c r="A631" s="2345"/>
      <c r="B631" s="2345"/>
      <c r="C631" s="2345"/>
      <c r="D631" s="2345"/>
      <c r="E631" s="2345"/>
      <c r="F631" s="2345"/>
      <c r="G631" s="2345"/>
      <c r="H631" s="2345"/>
      <c r="I631" s="2345"/>
    </row>
    <row r="632" spans="1:9" ht="15.75" customHeight="1">
      <c r="A632" s="2345"/>
      <c r="B632" s="2345"/>
      <c r="C632" s="2345"/>
      <c r="D632" s="2345"/>
      <c r="E632" s="2345"/>
      <c r="F632" s="2345"/>
      <c r="G632" s="2345"/>
      <c r="H632" s="2345"/>
      <c r="I632" s="2345"/>
    </row>
    <row r="633" spans="1:9" ht="15.75" customHeight="1">
      <c r="A633" s="2345"/>
      <c r="B633" s="2345"/>
      <c r="C633" s="2345"/>
      <c r="D633" s="2345"/>
      <c r="E633" s="2345"/>
      <c r="F633" s="2345"/>
      <c r="G633" s="2345"/>
      <c r="H633" s="2345"/>
      <c r="I633" s="2345"/>
    </row>
    <row r="634" spans="1:9" ht="15.75" customHeight="1">
      <c r="A634" s="2345"/>
      <c r="B634" s="2345"/>
      <c r="C634" s="2345"/>
      <c r="D634" s="2345"/>
      <c r="E634" s="2345"/>
      <c r="F634" s="2345"/>
      <c r="G634" s="2345"/>
      <c r="H634" s="2345"/>
      <c r="I634" s="2345"/>
    </row>
    <row r="635" spans="1:9" ht="15.75" customHeight="1">
      <c r="A635" s="2345"/>
      <c r="B635" s="2345"/>
      <c r="C635" s="2345"/>
      <c r="D635" s="2345"/>
      <c r="E635" s="2345"/>
      <c r="F635" s="2345"/>
      <c r="G635" s="2345"/>
      <c r="H635" s="2345"/>
      <c r="I635" s="2345"/>
    </row>
    <row r="636" spans="1:9" ht="15.75" customHeight="1">
      <c r="A636" s="2345"/>
      <c r="B636" s="2345"/>
      <c r="C636" s="2345"/>
      <c r="D636" s="2345"/>
      <c r="E636" s="2345"/>
      <c r="F636" s="2345"/>
      <c r="G636" s="2345"/>
      <c r="H636" s="2345"/>
      <c r="I636" s="2345"/>
    </row>
    <row r="637" spans="1:9" ht="15.75" customHeight="1">
      <c r="A637" s="2345"/>
      <c r="B637" s="2345"/>
      <c r="C637" s="2345"/>
      <c r="D637" s="2345"/>
      <c r="E637" s="2345"/>
      <c r="F637" s="2345"/>
      <c r="G637" s="2345"/>
      <c r="H637" s="2345"/>
      <c r="I637" s="2345"/>
    </row>
    <row r="638" spans="1:9" ht="15.75" customHeight="1">
      <c r="A638" s="2345"/>
      <c r="B638" s="2345"/>
      <c r="C638" s="2345"/>
      <c r="D638" s="2345"/>
      <c r="E638" s="2345"/>
      <c r="F638" s="2345"/>
      <c r="G638" s="2345"/>
      <c r="H638" s="2345"/>
      <c r="I638" s="2345"/>
    </row>
    <row r="639" spans="1:9" ht="15.75" customHeight="1">
      <c r="A639" s="2345"/>
      <c r="B639" s="2345"/>
      <c r="C639" s="2345"/>
      <c r="D639" s="2345"/>
      <c r="E639" s="2345"/>
      <c r="F639" s="2345"/>
      <c r="G639" s="2345"/>
      <c r="H639" s="2345"/>
      <c r="I639" s="2345"/>
    </row>
    <row r="640" spans="1:9" ht="15.75" customHeight="1">
      <c r="A640" s="2345"/>
      <c r="B640" s="2345"/>
      <c r="C640" s="2345"/>
      <c r="D640" s="2345"/>
      <c r="E640" s="2345"/>
      <c r="F640" s="2345"/>
      <c r="G640" s="2345"/>
      <c r="H640" s="2345"/>
      <c r="I640" s="2345"/>
    </row>
    <row r="641" spans="1:9" ht="15.75" customHeight="1">
      <c r="A641" s="2345"/>
      <c r="B641" s="2345"/>
      <c r="C641" s="2345"/>
      <c r="D641" s="2345"/>
      <c r="E641" s="2345"/>
      <c r="F641" s="2345"/>
      <c r="G641" s="2345"/>
      <c r="H641" s="2345"/>
      <c r="I641" s="2345"/>
    </row>
    <row r="642" spans="1:9" ht="15.75" customHeight="1">
      <c r="A642" s="2345"/>
      <c r="B642" s="2345"/>
      <c r="C642" s="2345"/>
      <c r="D642" s="2345"/>
      <c r="E642" s="2345"/>
      <c r="F642" s="2345"/>
      <c r="G642" s="2345"/>
      <c r="H642" s="2345"/>
      <c r="I642" s="2345"/>
    </row>
    <row r="643" spans="1:9" ht="15.75" customHeight="1">
      <c r="A643" s="2345"/>
      <c r="B643" s="2345"/>
      <c r="C643" s="2345"/>
      <c r="D643" s="2345"/>
      <c r="E643" s="2345"/>
      <c r="F643" s="2345"/>
      <c r="G643" s="2345"/>
      <c r="H643" s="2345"/>
      <c r="I643" s="2345"/>
    </row>
    <row r="644" spans="1:9" ht="15.75" customHeight="1">
      <c r="A644" s="2345"/>
      <c r="B644" s="2345"/>
      <c r="C644" s="2345"/>
      <c r="D644" s="2345"/>
      <c r="E644" s="2345"/>
      <c r="F644" s="2345"/>
      <c r="G644" s="2345"/>
      <c r="H644" s="2345"/>
      <c r="I644" s="2345"/>
    </row>
    <row r="645" spans="1:9" ht="15.75" customHeight="1">
      <c r="A645" s="2345"/>
      <c r="B645" s="2345"/>
      <c r="C645" s="2345"/>
      <c r="D645" s="2345"/>
      <c r="E645" s="2345"/>
      <c r="F645" s="2345"/>
      <c r="G645" s="2345"/>
      <c r="H645" s="2345"/>
      <c r="I645" s="2345"/>
    </row>
    <row r="646" spans="1:9" ht="15.75" customHeight="1">
      <c r="A646" s="2345"/>
      <c r="B646" s="2345"/>
      <c r="C646" s="2345"/>
      <c r="D646" s="2345"/>
      <c r="E646" s="2345"/>
      <c r="F646" s="2345"/>
      <c r="G646" s="2345"/>
      <c r="H646" s="2345"/>
      <c r="I646" s="2345"/>
    </row>
    <row r="647" spans="1:9" ht="15.75" customHeight="1">
      <c r="A647" s="2345"/>
      <c r="B647" s="2345"/>
      <c r="C647" s="2345"/>
      <c r="D647" s="2345"/>
      <c r="E647" s="2345"/>
      <c r="F647" s="2345"/>
      <c r="G647" s="2345"/>
      <c r="H647" s="2345"/>
      <c r="I647" s="2345"/>
    </row>
    <row r="648" spans="1:9" ht="15.75" customHeight="1">
      <c r="A648" s="2345"/>
      <c r="B648" s="2345"/>
      <c r="C648" s="2345"/>
      <c r="D648" s="2345"/>
      <c r="E648" s="2345"/>
      <c r="F648" s="2345"/>
      <c r="G648" s="2345"/>
      <c r="H648" s="2345"/>
      <c r="I648" s="2345"/>
    </row>
    <row r="649" spans="1:9" ht="15.75" customHeight="1">
      <c r="A649" s="2345"/>
      <c r="B649" s="2345"/>
      <c r="C649" s="2345"/>
      <c r="D649" s="2345"/>
      <c r="E649" s="2345"/>
      <c r="F649" s="2345"/>
      <c r="G649" s="2345"/>
      <c r="H649" s="2345"/>
      <c r="I649" s="2345"/>
    </row>
    <row r="650" spans="1:9" ht="15.75" customHeight="1">
      <c r="A650" s="2345"/>
      <c r="B650" s="2345"/>
      <c r="C650" s="2345"/>
      <c r="D650" s="2345"/>
      <c r="E650" s="2345"/>
      <c r="F650" s="2345"/>
      <c r="G650" s="2345"/>
      <c r="H650" s="2345"/>
      <c r="I650" s="2345"/>
    </row>
    <row r="651" spans="1:9" ht="15.75" customHeight="1">
      <c r="A651" s="2345"/>
      <c r="B651" s="2345"/>
      <c r="C651" s="2345"/>
      <c r="D651" s="2345"/>
      <c r="E651" s="2345"/>
      <c r="F651" s="2345"/>
      <c r="G651" s="2345"/>
      <c r="H651" s="2345"/>
      <c r="I651" s="2345"/>
    </row>
    <row r="652" spans="1:9" ht="15.75" customHeight="1">
      <c r="A652" s="2345"/>
      <c r="B652" s="2345"/>
      <c r="C652" s="2345"/>
      <c r="D652" s="2345"/>
      <c r="E652" s="2345"/>
      <c r="F652" s="2345"/>
      <c r="G652" s="2345"/>
      <c r="H652" s="2345"/>
      <c r="I652" s="2345"/>
    </row>
    <row r="653" spans="1:9" ht="15.75" customHeight="1">
      <c r="A653" s="2345"/>
      <c r="B653" s="2345"/>
      <c r="C653" s="2345"/>
      <c r="D653" s="2345"/>
      <c r="E653" s="2345"/>
      <c r="F653" s="2345"/>
      <c r="G653" s="2345"/>
      <c r="H653" s="2345"/>
      <c r="I653" s="2345"/>
    </row>
    <row r="654" spans="1:9" ht="15.75" customHeight="1">
      <c r="A654" s="2345"/>
      <c r="B654" s="2345"/>
      <c r="C654" s="2345"/>
      <c r="D654" s="2345"/>
      <c r="E654" s="2345"/>
      <c r="F654" s="2345"/>
      <c r="G654" s="2345"/>
      <c r="H654" s="2345"/>
      <c r="I654" s="2345"/>
    </row>
    <row r="655" spans="1:9" ht="15.75" customHeight="1">
      <c r="A655" s="2345"/>
      <c r="B655" s="2345"/>
      <c r="C655" s="2345"/>
      <c r="D655" s="2345"/>
      <c r="E655" s="2345"/>
      <c r="F655" s="2345"/>
      <c r="G655" s="2345"/>
      <c r="H655" s="2345"/>
      <c r="I655" s="2345"/>
    </row>
    <row r="656" spans="1:9" ht="15.75" customHeight="1">
      <c r="A656" s="2345"/>
      <c r="B656" s="2345"/>
      <c r="C656" s="2345"/>
      <c r="D656" s="2345"/>
      <c r="E656" s="2345"/>
      <c r="F656" s="2345"/>
      <c r="G656" s="2345"/>
      <c r="H656" s="2345"/>
      <c r="I656" s="2345"/>
    </row>
    <row r="657" spans="1:9" ht="15.75" customHeight="1">
      <c r="A657" s="2345"/>
      <c r="B657" s="2345"/>
      <c r="C657" s="2345"/>
      <c r="D657" s="2345"/>
      <c r="E657" s="2345"/>
      <c r="F657" s="2345"/>
      <c r="G657" s="2345"/>
      <c r="H657" s="2345"/>
      <c r="I657" s="2345"/>
    </row>
    <row r="658" spans="1:9" ht="15.75" customHeight="1">
      <c r="A658" s="2345"/>
      <c r="B658" s="2345"/>
      <c r="C658" s="2345"/>
      <c r="D658" s="2345"/>
      <c r="E658" s="2345"/>
      <c r="F658" s="2345"/>
      <c r="G658" s="2345"/>
      <c r="H658" s="2345"/>
      <c r="I658" s="2345"/>
    </row>
    <row r="659" spans="1:9" ht="15.75" customHeight="1">
      <c r="A659" s="2345"/>
      <c r="B659" s="2345"/>
      <c r="C659" s="2345"/>
      <c r="D659" s="2345"/>
      <c r="E659" s="2345"/>
      <c r="F659" s="2345"/>
      <c r="G659" s="2345"/>
      <c r="H659" s="2345"/>
      <c r="I659" s="2345"/>
    </row>
    <row r="660" spans="1:9" ht="15.75" customHeight="1">
      <c r="A660" s="2345"/>
      <c r="B660" s="2345"/>
      <c r="C660" s="2345"/>
      <c r="D660" s="2345"/>
      <c r="E660" s="2345"/>
      <c r="F660" s="2345"/>
      <c r="G660" s="2345"/>
      <c r="H660" s="2345"/>
      <c r="I660" s="2345"/>
    </row>
    <row r="661" spans="1:9" ht="15.75" customHeight="1">
      <c r="A661" s="2345"/>
      <c r="B661" s="2345"/>
      <c r="C661" s="2345"/>
      <c r="D661" s="2345"/>
      <c r="E661" s="2345"/>
      <c r="F661" s="2345"/>
      <c r="G661" s="2345"/>
      <c r="H661" s="2345"/>
      <c r="I661" s="2345"/>
    </row>
    <row r="662" spans="1:9" ht="15.75" customHeight="1">
      <c r="A662" s="2345"/>
      <c r="B662" s="2345"/>
      <c r="C662" s="2345"/>
      <c r="D662" s="2345"/>
      <c r="E662" s="2345"/>
      <c r="F662" s="2345"/>
      <c r="G662" s="2345"/>
      <c r="H662" s="2345"/>
      <c r="I662" s="2345"/>
    </row>
    <row r="663" spans="1:9" ht="15.75" customHeight="1">
      <c r="A663" s="2345"/>
      <c r="B663" s="2345"/>
      <c r="C663" s="2345"/>
      <c r="D663" s="2345"/>
      <c r="E663" s="2345"/>
      <c r="F663" s="2345"/>
      <c r="G663" s="2345"/>
      <c r="H663" s="2345"/>
      <c r="I663" s="2345"/>
    </row>
    <row r="664" spans="1:9" ht="15.75" customHeight="1">
      <c r="A664" s="2345"/>
      <c r="B664" s="2345"/>
      <c r="C664" s="2345"/>
      <c r="D664" s="2345"/>
      <c r="E664" s="2345"/>
      <c r="F664" s="2345"/>
      <c r="G664" s="2345"/>
      <c r="H664" s="2345"/>
      <c r="I664" s="2345"/>
    </row>
    <row r="665" spans="1:9" ht="15.75" customHeight="1">
      <c r="A665" s="2345"/>
      <c r="B665" s="2345"/>
      <c r="C665" s="2345"/>
      <c r="D665" s="2345"/>
      <c r="E665" s="2345"/>
      <c r="F665" s="2345"/>
      <c r="G665" s="2345"/>
      <c r="H665" s="2345"/>
      <c r="I665" s="2345"/>
    </row>
    <row r="666" spans="1:9" ht="15.75" customHeight="1">
      <c r="A666" s="2345"/>
      <c r="B666" s="2345"/>
      <c r="C666" s="2345"/>
      <c r="D666" s="2345"/>
      <c r="E666" s="2345"/>
      <c r="F666" s="2345"/>
      <c r="G666" s="2345"/>
      <c r="H666" s="2345"/>
      <c r="I666" s="2345"/>
    </row>
    <row r="667" spans="1:9" ht="15.75" customHeight="1">
      <c r="A667" s="2345"/>
      <c r="B667" s="2345"/>
      <c r="C667" s="2345"/>
      <c r="D667" s="2345"/>
      <c r="E667" s="2345"/>
      <c r="F667" s="2345"/>
      <c r="G667" s="2345"/>
      <c r="H667" s="2345"/>
      <c r="I667" s="2345"/>
    </row>
    <row r="668" spans="1:9" ht="15.75" customHeight="1">
      <c r="A668" s="2345"/>
      <c r="B668" s="2345"/>
      <c r="C668" s="2345"/>
      <c r="D668" s="2345"/>
      <c r="E668" s="2345"/>
      <c r="F668" s="2345"/>
      <c r="G668" s="2345"/>
      <c r="H668" s="2345"/>
      <c r="I668" s="2345"/>
    </row>
    <row r="669" spans="1:9" ht="15.75" customHeight="1">
      <c r="A669" s="2345"/>
      <c r="B669" s="2345"/>
      <c r="C669" s="2345"/>
      <c r="D669" s="2345"/>
      <c r="E669" s="2345"/>
      <c r="F669" s="2345"/>
      <c r="G669" s="2345"/>
      <c r="H669" s="2345"/>
      <c r="I669" s="2345"/>
    </row>
    <row r="670" spans="1:9" ht="15.75" customHeight="1">
      <c r="A670" s="2345"/>
      <c r="B670" s="2345"/>
      <c r="C670" s="2345"/>
      <c r="D670" s="2345"/>
      <c r="E670" s="2345"/>
      <c r="F670" s="2345"/>
      <c r="G670" s="2345"/>
      <c r="H670" s="2345"/>
      <c r="I670" s="2345"/>
    </row>
    <row r="671" spans="1:9" ht="15.75" customHeight="1">
      <c r="A671" s="2345"/>
      <c r="B671" s="2345"/>
      <c r="C671" s="2345"/>
      <c r="D671" s="2345"/>
      <c r="E671" s="2345"/>
      <c r="F671" s="2345"/>
      <c r="G671" s="2345"/>
      <c r="H671" s="2345"/>
      <c r="I671" s="2345"/>
    </row>
    <row r="672" spans="1:9" ht="15.75" customHeight="1">
      <c r="A672" s="2345"/>
      <c r="B672" s="2345"/>
      <c r="C672" s="2345"/>
      <c r="D672" s="2345"/>
      <c r="E672" s="2345"/>
      <c r="F672" s="2345"/>
      <c r="G672" s="2345"/>
      <c r="H672" s="2345"/>
      <c r="I672" s="2345"/>
    </row>
    <row r="673" spans="1:9" ht="15.75" customHeight="1">
      <c r="A673" s="2345"/>
      <c r="B673" s="2345"/>
      <c r="C673" s="2345"/>
      <c r="D673" s="2345"/>
      <c r="E673" s="2345"/>
      <c r="F673" s="2345"/>
      <c r="G673" s="2345"/>
      <c r="H673" s="2345"/>
      <c r="I673" s="2345"/>
    </row>
    <row r="674" spans="1:9" ht="15.75" customHeight="1">
      <c r="A674" s="2345"/>
      <c r="B674" s="2345"/>
      <c r="C674" s="2345"/>
      <c r="D674" s="2345"/>
      <c r="E674" s="2345"/>
      <c r="F674" s="2345"/>
      <c r="G674" s="2345"/>
      <c r="H674" s="2345"/>
      <c r="I674" s="2345"/>
    </row>
    <row r="675" spans="1:9" ht="15.75" customHeight="1">
      <c r="A675" s="2345"/>
      <c r="B675" s="2345"/>
      <c r="C675" s="2345"/>
      <c r="D675" s="2345"/>
      <c r="E675" s="2345"/>
      <c r="F675" s="2345"/>
      <c r="G675" s="2345"/>
      <c r="H675" s="2345"/>
      <c r="I675" s="2345"/>
    </row>
    <row r="676" spans="1:9" ht="15.75" customHeight="1">
      <c r="A676" s="2345"/>
      <c r="B676" s="2345"/>
      <c r="C676" s="2345"/>
      <c r="D676" s="2345"/>
      <c r="E676" s="2345"/>
      <c r="F676" s="2345"/>
      <c r="G676" s="2345"/>
      <c r="H676" s="2345"/>
      <c r="I676" s="2345"/>
    </row>
    <row r="677" spans="1:9" ht="15.75" customHeight="1">
      <c r="A677" s="2345"/>
      <c r="B677" s="2345"/>
      <c r="C677" s="2345"/>
      <c r="D677" s="2345"/>
      <c r="E677" s="2345"/>
      <c r="F677" s="2345"/>
      <c r="G677" s="2345"/>
      <c r="H677" s="2345"/>
      <c r="I677" s="2345"/>
    </row>
    <row r="678" spans="1:9" ht="15.75" customHeight="1">
      <c r="A678" s="2345"/>
      <c r="B678" s="2345"/>
      <c r="C678" s="2345"/>
      <c r="D678" s="2345"/>
      <c r="E678" s="2345"/>
      <c r="F678" s="2345"/>
      <c r="G678" s="2345"/>
      <c r="H678" s="2345"/>
      <c r="I678" s="2345"/>
    </row>
    <row r="679" spans="1:9" ht="15.75" customHeight="1">
      <c r="A679" s="2345"/>
      <c r="B679" s="2345"/>
      <c r="C679" s="2345"/>
      <c r="D679" s="2345"/>
      <c r="E679" s="2345"/>
      <c r="F679" s="2345"/>
      <c r="G679" s="2345"/>
      <c r="H679" s="2345"/>
      <c r="I679" s="2345"/>
    </row>
    <row r="680" spans="1:9" ht="15.75" customHeight="1">
      <c r="A680" s="2345"/>
      <c r="B680" s="2345"/>
      <c r="C680" s="2345"/>
      <c r="D680" s="2345"/>
      <c r="E680" s="2345"/>
      <c r="F680" s="2345"/>
      <c r="G680" s="2345"/>
      <c r="H680" s="2345"/>
      <c r="I680" s="2345"/>
    </row>
    <row r="681" spans="1:9" ht="15.75" customHeight="1">
      <c r="A681" s="2345"/>
      <c r="B681" s="2345"/>
      <c r="C681" s="2345"/>
      <c r="D681" s="2345"/>
      <c r="E681" s="2345"/>
      <c r="F681" s="2345"/>
      <c r="G681" s="2345"/>
      <c r="H681" s="2345"/>
      <c r="I681" s="2345"/>
    </row>
    <row r="682" spans="1:9" ht="15.75" customHeight="1">
      <c r="A682" s="2345"/>
      <c r="B682" s="2345"/>
      <c r="C682" s="2345"/>
      <c r="D682" s="2345"/>
      <c r="E682" s="2345"/>
      <c r="F682" s="2345"/>
      <c r="G682" s="2345"/>
      <c r="H682" s="2345"/>
      <c r="I682" s="2345"/>
    </row>
    <row r="683" spans="1:9" ht="15.75" customHeight="1">
      <c r="A683" s="2345"/>
      <c r="B683" s="2345"/>
      <c r="C683" s="2345"/>
      <c r="D683" s="2345"/>
      <c r="E683" s="2345"/>
      <c r="F683" s="2345"/>
      <c r="G683" s="2345"/>
      <c r="H683" s="2345"/>
      <c r="I683" s="2345"/>
    </row>
    <row r="684" spans="1:9" ht="15.75" customHeight="1">
      <c r="A684" s="2345"/>
      <c r="B684" s="2345"/>
      <c r="C684" s="2345"/>
      <c r="D684" s="2345"/>
      <c r="E684" s="2345"/>
      <c r="F684" s="2345"/>
      <c r="G684" s="2345"/>
      <c r="H684" s="2345"/>
      <c r="I684" s="2345"/>
    </row>
    <row r="685" spans="1:9" ht="15.75" customHeight="1">
      <c r="A685" s="2345"/>
      <c r="B685" s="2345"/>
      <c r="C685" s="2345"/>
      <c r="D685" s="2345"/>
      <c r="E685" s="2345"/>
      <c r="F685" s="2345"/>
      <c r="G685" s="2345"/>
      <c r="H685" s="2345"/>
      <c r="I685" s="2345"/>
    </row>
    <row r="686" spans="1:9" ht="15.75" customHeight="1">
      <c r="A686" s="2345"/>
      <c r="B686" s="2345"/>
      <c r="C686" s="2345"/>
      <c r="D686" s="2345"/>
      <c r="E686" s="2345"/>
      <c r="F686" s="2345"/>
      <c r="G686" s="2345"/>
      <c r="H686" s="2345"/>
      <c r="I686" s="2345"/>
    </row>
    <row r="687" spans="1:9" ht="15.75" customHeight="1">
      <c r="A687" s="2345"/>
      <c r="B687" s="2345"/>
      <c r="C687" s="2345"/>
      <c r="D687" s="2345"/>
      <c r="E687" s="2345"/>
      <c r="F687" s="2345"/>
      <c r="G687" s="2345"/>
      <c r="H687" s="2345"/>
      <c r="I687" s="2345"/>
    </row>
    <row r="688" spans="1:9" ht="15.75" customHeight="1">
      <c r="A688" s="2345"/>
      <c r="B688" s="2345"/>
      <c r="C688" s="2345"/>
      <c r="D688" s="2345"/>
      <c r="E688" s="2345"/>
      <c r="F688" s="2345"/>
      <c r="G688" s="2345"/>
      <c r="H688" s="2345"/>
      <c r="I688" s="2345"/>
    </row>
    <row r="689" spans="1:9" ht="15.75" customHeight="1">
      <c r="A689" s="2345"/>
      <c r="B689" s="2345"/>
      <c r="C689" s="2345"/>
      <c r="D689" s="2345"/>
      <c r="E689" s="2345"/>
      <c r="F689" s="2345"/>
      <c r="G689" s="2345"/>
      <c r="H689" s="2345"/>
      <c r="I689" s="2345"/>
    </row>
    <row r="690" spans="1:9" ht="15.75" customHeight="1">
      <c r="A690" s="2345"/>
      <c r="B690" s="2345"/>
      <c r="C690" s="2345"/>
      <c r="D690" s="2345"/>
      <c r="E690" s="2345"/>
      <c r="F690" s="2345"/>
      <c r="G690" s="2345"/>
      <c r="H690" s="2345"/>
      <c r="I690" s="2345"/>
    </row>
    <row r="691" spans="1:9" ht="15.75" customHeight="1">
      <c r="A691" s="2345"/>
      <c r="B691" s="2345"/>
      <c r="C691" s="2345"/>
      <c r="D691" s="2345"/>
      <c r="E691" s="2345"/>
      <c r="F691" s="2345"/>
      <c r="G691" s="2345"/>
      <c r="H691" s="2345"/>
      <c r="I691" s="2345"/>
    </row>
    <row r="692" spans="1:9" ht="15.75" customHeight="1">
      <c r="A692" s="2345"/>
      <c r="B692" s="2345"/>
      <c r="C692" s="2345"/>
      <c r="D692" s="2345"/>
      <c r="E692" s="2345"/>
      <c r="F692" s="2345"/>
      <c r="G692" s="2345"/>
      <c r="H692" s="2345"/>
      <c r="I692" s="2345"/>
    </row>
    <row r="693" spans="1:9" ht="15.75" customHeight="1">
      <c r="A693" s="2345"/>
      <c r="B693" s="2345"/>
      <c r="C693" s="2345"/>
      <c r="D693" s="2345"/>
      <c r="E693" s="2345"/>
      <c r="F693" s="2345"/>
      <c r="G693" s="2345"/>
      <c r="H693" s="2345"/>
      <c r="I693" s="2345"/>
    </row>
    <row r="694" spans="1:9" ht="15.75" customHeight="1">
      <c r="A694" s="2345"/>
      <c r="B694" s="2345"/>
      <c r="C694" s="2345"/>
      <c r="D694" s="2345"/>
      <c r="E694" s="2345"/>
      <c r="F694" s="2345"/>
      <c r="G694" s="2345"/>
      <c r="H694" s="2345"/>
      <c r="I694" s="2345"/>
    </row>
    <row r="695" spans="1:9" ht="15.75" customHeight="1">
      <c r="A695" s="2345"/>
      <c r="B695" s="2345"/>
      <c r="C695" s="2345"/>
      <c r="D695" s="2345"/>
      <c r="E695" s="2345"/>
      <c r="F695" s="2345"/>
      <c r="G695" s="2345"/>
      <c r="H695" s="2345"/>
      <c r="I695" s="2345"/>
    </row>
    <row r="696" spans="1:9" ht="15.75" customHeight="1">
      <c r="A696" s="2345"/>
      <c r="B696" s="2345"/>
      <c r="C696" s="2345"/>
      <c r="D696" s="2345"/>
      <c r="E696" s="2345"/>
      <c r="F696" s="2345"/>
      <c r="G696" s="2345"/>
      <c r="H696" s="2345"/>
      <c r="I696" s="2345"/>
    </row>
    <row r="697" spans="1:9" ht="15.75" customHeight="1">
      <c r="A697" s="2345"/>
      <c r="B697" s="2345"/>
      <c r="C697" s="2345"/>
      <c r="D697" s="2345"/>
      <c r="E697" s="2345"/>
      <c r="F697" s="2345"/>
      <c r="G697" s="2345"/>
      <c r="H697" s="2345"/>
      <c r="I697" s="2345"/>
    </row>
    <row r="698" spans="1:9" ht="15.75" customHeight="1">
      <c r="A698" s="2345"/>
      <c r="B698" s="2345"/>
      <c r="C698" s="2345"/>
      <c r="D698" s="2345"/>
      <c r="E698" s="2345"/>
      <c r="F698" s="2345"/>
      <c r="G698" s="2345"/>
      <c r="H698" s="2345"/>
      <c r="I698" s="2345"/>
    </row>
    <row r="699" spans="1:9" ht="15.75" customHeight="1">
      <c r="A699" s="2345"/>
      <c r="B699" s="2345"/>
      <c r="C699" s="2345"/>
      <c r="D699" s="2345"/>
      <c r="E699" s="2345"/>
      <c r="F699" s="2345"/>
      <c r="G699" s="2345"/>
      <c r="H699" s="2345"/>
      <c r="I699" s="2345"/>
    </row>
    <row r="700" spans="1:9" ht="15.75" customHeight="1">
      <c r="A700" s="2345"/>
      <c r="B700" s="2345"/>
      <c r="C700" s="2345"/>
      <c r="D700" s="2345"/>
      <c r="E700" s="2345"/>
      <c r="F700" s="2345"/>
      <c r="G700" s="2345"/>
      <c r="H700" s="2345"/>
      <c r="I700" s="2345"/>
    </row>
    <row r="701" spans="1:9" ht="15.75" customHeight="1">
      <c r="A701" s="2345"/>
      <c r="B701" s="2345"/>
      <c r="C701" s="2345"/>
      <c r="D701" s="2345"/>
      <c r="E701" s="2345"/>
      <c r="F701" s="2345"/>
      <c r="G701" s="2345"/>
      <c r="H701" s="2345"/>
      <c r="I701" s="2345"/>
    </row>
    <row r="702" spans="1:9" ht="15.75" customHeight="1">
      <c r="A702" s="2345"/>
      <c r="B702" s="2345"/>
      <c r="C702" s="2345"/>
      <c r="D702" s="2345"/>
      <c r="E702" s="2345"/>
      <c r="F702" s="2345"/>
      <c r="G702" s="2345"/>
      <c r="H702" s="2345"/>
      <c r="I702" s="2345"/>
    </row>
    <row r="703" spans="1:9" ht="15.75" customHeight="1">
      <c r="A703" s="2345"/>
      <c r="B703" s="2345"/>
      <c r="C703" s="2345"/>
      <c r="D703" s="2345"/>
      <c r="E703" s="2345"/>
      <c r="F703" s="2345"/>
      <c r="G703" s="2345"/>
      <c r="H703" s="2345"/>
      <c r="I703" s="2345"/>
    </row>
    <row r="704" spans="1:9" ht="15.75" customHeight="1">
      <c r="A704" s="2345"/>
      <c r="B704" s="2345"/>
      <c r="C704" s="2345"/>
      <c r="D704" s="2345"/>
      <c r="E704" s="2345"/>
      <c r="F704" s="2345"/>
      <c r="G704" s="2345"/>
      <c r="H704" s="2345"/>
      <c r="I704" s="2345"/>
    </row>
    <row r="705" spans="1:9" ht="15.75" customHeight="1">
      <c r="A705" s="2345"/>
      <c r="B705" s="2345"/>
      <c r="C705" s="2345"/>
      <c r="D705" s="2345"/>
      <c r="E705" s="2345"/>
      <c r="F705" s="2345"/>
      <c r="G705" s="2345"/>
      <c r="H705" s="2345"/>
      <c r="I705" s="2345"/>
    </row>
    <row r="706" spans="1:9" ht="15.75" customHeight="1">
      <c r="A706" s="2345"/>
      <c r="B706" s="2345"/>
      <c r="C706" s="2345"/>
      <c r="D706" s="2345"/>
      <c r="E706" s="2345"/>
      <c r="F706" s="2345"/>
      <c r="G706" s="2345"/>
      <c r="H706" s="2345"/>
      <c r="I706" s="2345"/>
    </row>
    <row r="707" spans="1:9" ht="15.75" customHeight="1">
      <c r="A707" s="2345"/>
      <c r="B707" s="2345"/>
      <c r="C707" s="2345"/>
      <c r="D707" s="2345"/>
      <c r="E707" s="2345"/>
      <c r="F707" s="2345"/>
      <c r="G707" s="2345"/>
      <c r="H707" s="2345"/>
      <c r="I707" s="2345"/>
    </row>
    <row r="708" spans="1:9" ht="15.75" customHeight="1">
      <c r="A708" s="2345"/>
      <c r="B708" s="2345"/>
      <c r="C708" s="2345"/>
      <c r="D708" s="2345"/>
      <c r="E708" s="2345"/>
      <c r="F708" s="2345"/>
      <c r="G708" s="2345"/>
      <c r="H708" s="2345"/>
      <c r="I708" s="2345"/>
    </row>
    <row r="709" spans="1:9" ht="15.75" customHeight="1">
      <c r="A709" s="2345"/>
      <c r="B709" s="2345"/>
      <c r="C709" s="2345"/>
      <c r="D709" s="2345"/>
      <c r="E709" s="2345"/>
      <c r="F709" s="2345"/>
      <c r="G709" s="2345"/>
      <c r="H709" s="2345"/>
      <c r="I709" s="2345"/>
    </row>
    <row r="710" spans="1:9" ht="15.75" customHeight="1">
      <c r="A710" s="2345"/>
      <c r="B710" s="2345"/>
      <c r="C710" s="2345"/>
      <c r="D710" s="2345"/>
      <c r="E710" s="2345"/>
      <c r="F710" s="2345"/>
      <c r="G710" s="2345"/>
      <c r="H710" s="2345"/>
      <c r="I710" s="2345"/>
    </row>
    <row r="711" spans="1:9" ht="15.75" customHeight="1">
      <c r="A711" s="2345"/>
      <c r="B711" s="2345"/>
      <c r="C711" s="2345"/>
      <c r="D711" s="2345"/>
      <c r="E711" s="2345"/>
      <c r="F711" s="2345"/>
      <c r="G711" s="2345"/>
      <c r="H711" s="2345"/>
      <c r="I711" s="2345"/>
    </row>
    <row r="712" spans="1:9" ht="15.75" customHeight="1">
      <c r="A712" s="2345"/>
      <c r="B712" s="2345"/>
      <c r="C712" s="2345"/>
      <c r="D712" s="2345"/>
      <c r="E712" s="2345"/>
      <c r="F712" s="2345"/>
      <c r="G712" s="2345"/>
      <c r="H712" s="2345"/>
      <c r="I712" s="2345"/>
    </row>
    <row r="713" spans="1:9" ht="15.75" customHeight="1">
      <c r="A713" s="2345"/>
      <c r="B713" s="2345"/>
      <c r="C713" s="2345"/>
      <c r="D713" s="2345"/>
      <c r="E713" s="2345"/>
      <c r="F713" s="2345"/>
      <c r="G713" s="2345"/>
      <c r="H713" s="2345"/>
      <c r="I713" s="2345"/>
    </row>
    <row r="714" spans="1:9" ht="15.75" customHeight="1">
      <c r="A714" s="2345"/>
      <c r="B714" s="2345"/>
      <c r="C714" s="2345"/>
      <c r="D714" s="2345"/>
      <c r="E714" s="2345"/>
      <c r="F714" s="2345"/>
      <c r="G714" s="2345"/>
      <c r="H714" s="2345"/>
      <c r="I714" s="2345"/>
    </row>
    <row r="715" spans="1:9" ht="15.75" customHeight="1">
      <c r="A715" s="2345"/>
      <c r="B715" s="2345"/>
      <c r="C715" s="2345"/>
      <c r="D715" s="2345"/>
      <c r="E715" s="2345"/>
      <c r="F715" s="2345"/>
      <c r="G715" s="2345"/>
      <c r="H715" s="2345"/>
      <c r="I715" s="2345"/>
    </row>
    <row r="716" spans="1:9" ht="15.75" customHeight="1">
      <c r="A716" s="2345"/>
      <c r="B716" s="2345"/>
      <c r="C716" s="2345"/>
      <c r="D716" s="2345"/>
      <c r="E716" s="2345"/>
      <c r="F716" s="2345"/>
      <c r="G716" s="2345"/>
      <c r="H716" s="2345"/>
      <c r="I716" s="2345"/>
    </row>
    <row r="717" spans="1:9" ht="15.75" customHeight="1">
      <c r="A717" s="2345"/>
      <c r="B717" s="2345"/>
      <c r="C717" s="2345"/>
      <c r="D717" s="2345"/>
      <c r="E717" s="2345"/>
      <c r="F717" s="2345"/>
      <c r="G717" s="2345"/>
      <c r="H717" s="2345"/>
      <c r="I717" s="2345"/>
    </row>
    <row r="718" spans="1:9" ht="15.75" customHeight="1">
      <c r="A718" s="2345"/>
      <c r="B718" s="2345"/>
      <c r="C718" s="2345"/>
      <c r="D718" s="2345"/>
      <c r="E718" s="2345"/>
      <c r="F718" s="2345"/>
      <c r="G718" s="2345"/>
      <c r="H718" s="2345"/>
      <c r="I718" s="2345"/>
    </row>
    <row r="719" spans="1:9" ht="15.75" customHeight="1">
      <c r="A719" s="2345"/>
      <c r="B719" s="2345"/>
      <c r="C719" s="2345"/>
      <c r="D719" s="2345"/>
      <c r="E719" s="2345"/>
      <c r="F719" s="2345"/>
      <c r="G719" s="2345"/>
      <c r="H719" s="2345"/>
      <c r="I719" s="2345"/>
    </row>
    <row r="720" spans="1:9" ht="15.75" customHeight="1">
      <c r="A720" s="2345"/>
      <c r="B720" s="2345"/>
      <c r="C720" s="2345"/>
      <c r="D720" s="2345"/>
      <c r="E720" s="2345"/>
      <c r="F720" s="2345"/>
      <c r="G720" s="2345"/>
      <c r="H720" s="2345"/>
      <c r="I720" s="2345"/>
    </row>
    <row r="721" spans="1:9" ht="15.75" customHeight="1">
      <c r="A721" s="2345"/>
      <c r="B721" s="2345"/>
      <c r="C721" s="2345"/>
      <c r="D721" s="2345"/>
      <c r="E721" s="2345"/>
      <c r="F721" s="2345"/>
      <c r="G721" s="2345"/>
      <c r="H721" s="2345"/>
      <c r="I721" s="2345"/>
    </row>
    <row r="722" spans="1:9" ht="15.75" customHeight="1">
      <c r="A722" s="2345"/>
      <c r="B722" s="2345"/>
      <c r="C722" s="2345"/>
      <c r="D722" s="2345"/>
      <c r="E722" s="2345"/>
      <c r="F722" s="2345"/>
      <c r="G722" s="2345"/>
      <c r="H722" s="2345"/>
      <c r="I722" s="2345"/>
    </row>
    <row r="723" spans="1:9" ht="15.75" customHeight="1">
      <c r="A723" s="2345"/>
      <c r="B723" s="2345"/>
      <c r="C723" s="2345"/>
      <c r="D723" s="2345"/>
      <c r="E723" s="2345"/>
      <c r="F723" s="2345"/>
      <c r="G723" s="2345"/>
      <c r="H723" s="2345"/>
      <c r="I723" s="2345"/>
    </row>
    <row r="724" spans="1:9" ht="15.75" customHeight="1">
      <c r="A724" s="2345"/>
      <c r="B724" s="2345"/>
      <c r="C724" s="2345"/>
      <c r="D724" s="2345"/>
      <c r="E724" s="2345"/>
      <c r="F724" s="2345"/>
      <c r="G724" s="2345"/>
      <c r="H724" s="2345"/>
      <c r="I724" s="2345"/>
    </row>
    <row r="725" spans="1:9" ht="15.75" customHeight="1">
      <c r="A725" s="2345"/>
      <c r="B725" s="2345"/>
      <c r="C725" s="2345"/>
      <c r="D725" s="2345"/>
      <c r="E725" s="2345"/>
      <c r="F725" s="2345"/>
      <c r="G725" s="2345"/>
      <c r="H725" s="2345"/>
      <c r="I725" s="2345"/>
    </row>
    <row r="726" spans="1:9" ht="15.75" customHeight="1">
      <c r="A726" s="2345"/>
      <c r="B726" s="2345"/>
      <c r="C726" s="2345"/>
      <c r="D726" s="2345"/>
      <c r="E726" s="2345"/>
      <c r="F726" s="2345"/>
      <c r="G726" s="2345"/>
      <c r="H726" s="2345"/>
      <c r="I726" s="2345"/>
    </row>
    <row r="727" spans="1:9" ht="15.75" customHeight="1">
      <c r="A727" s="2345"/>
      <c r="B727" s="2345"/>
      <c r="C727" s="2345"/>
      <c r="D727" s="2345"/>
      <c r="E727" s="2345"/>
      <c r="F727" s="2345"/>
      <c r="G727" s="2345"/>
      <c r="H727" s="2345"/>
      <c r="I727" s="2345"/>
    </row>
    <row r="728" spans="1:9" ht="15.75" customHeight="1">
      <c r="A728" s="2345"/>
      <c r="B728" s="2345"/>
      <c r="C728" s="2345"/>
      <c r="D728" s="2345"/>
      <c r="E728" s="2345"/>
      <c r="F728" s="2345"/>
      <c r="G728" s="2345"/>
      <c r="H728" s="2345"/>
      <c r="I728" s="2345"/>
    </row>
    <row r="729" spans="1:9" ht="15.75" customHeight="1">
      <c r="A729" s="2345"/>
      <c r="B729" s="2345"/>
      <c r="C729" s="2345"/>
      <c r="D729" s="2345"/>
      <c r="E729" s="2345"/>
      <c r="F729" s="2345"/>
      <c r="G729" s="2345"/>
      <c r="H729" s="2345"/>
      <c r="I729" s="2345"/>
    </row>
    <row r="730" spans="1:9" ht="15.75" customHeight="1">
      <c r="A730" s="2345"/>
      <c r="B730" s="2345"/>
      <c r="C730" s="2345"/>
      <c r="D730" s="2345"/>
      <c r="E730" s="2345"/>
      <c r="F730" s="2345"/>
      <c r="G730" s="2345"/>
      <c r="H730" s="2345"/>
      <c r="I730" s="2345"/>
    </row>
    <row r="731" spans="1:9" ht="15.75" customHeight="1">
      <c r="A731" s="2345"/>
      <c r="B731" s="2345"/>
      <c r="C731" s="2345"/>
      <c r="D731" s="2345"/>
      <c r="E731" s="2345"/>
      <c r="F731" s="2345"/>
      <c r="G731" s="2345"/>
      <c r="H731" s="2345"/>
      <c r="I731" s="2345"/>
    </row>
    <row r="732" spans="1:9" ht="15.75" customHeight="1">
      <c r="A732" s="2345"/>
      <c r="B732" s="2345"/>
      <c r="C732" s="2345"/>
      <c r="D732" s="2345"/>
      <c r="E732" s="2345"/>
      <c r="F732" s="2345"/>
      <c r="G732" s="2345"/>
      <c r="H732" s="2345"/>
      <c r="I732" s="2345"/>
    </row>
    <row r="733" spans="1:9" ht="15.75" customHeight="1">
      <c r="A733" s="2345"/>
      <c r="B733" s="2345"/>
      <c r="C733" s="2345"/>
      <c r="D733" s="2345"/>
      <c r="E733" s="2345"/>
      <c r="F733" s="2345"/>
      <c r="G733" s="2345"/>
      <c r="H733" s="2345"/>
      <c r="I733" s="2345"/>
    </row>
    <row r="734" spans="1:9" ht="15.75" customHeight="1">
      <c r="A734" s="2345"/>
      <c r="B734" s="2345"/>
      <c r="C734" s="2345"/>
      <c r="D734" s="2345"/>
      <c r="E734" s="2345"/>
      <c r="F734" s="2345"/>
      <c r="G734" s="2345"/>
      <c r="H734" s="2345"/>
      <c r="I734" s="2345"/>
    </row>
    <row r="735" spans="1:9" ht="15.75" customHeight="1">
      <c r="A735" s="2345"/>
      <c r="B735" s="2345"/>
      <c r="C735" s="2345"/>
      <c r="D735" s="2345"/>
      <c r="E735" s="2345"/>
      <c r="F735" s="2345"/>
      <c r="G735" s="2345"/>
      <c r="H735" s="2345"/>
      <c r="I735" s="2345"/>
    </row>
    <row r="736" spans="1:9" ht="15.75" customHeight="1">
      <c r="A736" s="2345"/>
      <c r="B736" s="2345"/>
      <c r="C736" s="2345"/>
      <c r="D736" s="2345"/>
      <c r="E736" s="2345"/>
      <c r="F736" s="2345"/>
      <c r="G736" s="2345"/>
      <c r="H736" s="2345"/>
      <c r="I736" s="2345"/>
    </row>
    <row r="737" spans="1:9" ht="15.75" customHeight="1">
      <c r="A737" s="2345"/>
      <c r="B737" s="2345"/>
      <c r="C737" s="2345"/>
      <c r="D737" s="2345"/>
      <c r="E737" s="2345"/>
      <c r="F737" s="2345"/>
      <c r="G737" s="2345"/>
      <c r="H737" s="2345"/>
      <c r="I737" s="2345"/>
    </row>
    <row r="738" spans="1:9" ht="15.75" customHeight="1">
      <c r="A738" s="2345"/>
      <c r="B738" s="2345"/>
      <c r="C738" s="2345"/>
      <c r="D738" s="2345"/>
      <c r="E738" s="2345"/>
      <c r="F738" s="2345"/>
      <c r="G738" s="2345"/>
      <c r="H738" s="2345"/>
      <c r="I738" s="2345"/>
    </row>
    <row r="739" spans="1:9" ht="15.75" customHeight="1">
      <c r="A739" s="2345"/>
      <c r="B739" s="2345"/>
      <c r="C739" s="2345"/>
      <c r="D739" s="2345"/>
      <c r="E739" s="2345"/>
      <c r="F739" s="2345"/>
      <c r="G739" s="2345"/>
      <c r="H739" s="2345"/>
      <c r="I739" s="2345"/>
    </row>
    <row r="740" spans="1:9" ht="15.75" customHeight="1">
      <c r="A740" s="2345"/>
      <c r="B740" s="2345"/>
      <c r="C740" s="2345"/>
      <c r="D740" s="2345"/>
      <c r="E740" s="2345"/>
      <c r="F740" s="2345"/>
      <c r="G740" s="2345"/>
      <c r="H740" s="2345"/>
      <c r="I740" s="2345"/>
    </row>
    <row r="741" spans="1:9" ht="15.75" customHeight="1">
      <c r="A741" s="2345"/>
      <c r="B741" s="2345"/>
      <c r="C741" s="2345"/>
      <c r="D741" s="2345"/>
      <c r="E741" s="2345"/>
      <c r="F741" s="2345"/>
      <c r="G741" s="2345"/>
      <c r="H741" s="2345"/>
      <c r="I741" s="2345"/>
    </row>
    <row r="742" spans="1:9" ht="15.75" customHeight="1">
      <c r="A742" s="2345"/>
      <c r="B742" s="2345"/>
      <c r="C742" s="2345"/>
      <c r="D742" s="2345"/>
      <c r="E742" s="2345"/>
      <c r="F742" s="2345"/>
      <c r="G742" s="2345"/>
      <c r="H742" s="2345"/>
      <c r="I742" s="2345"/>
    </row>
    <row r="743" spans="1:9" ht="15.75" customHeight="1">
      <c r="A743" s="2345"/>
      <c r="B743" s="2345"/>
      <c r="C743" s="2345"/>
      <c r="D743" s="2345"/>
      <c r="E743" s="2345"/>
      <c r="F743" s="2345"/>
      <c r="G743" s="2345"/>
      <c r="H743" s="2345"/>
      <c r="I743" s="2345"/>
    </row>
    <row r="744" spans="1:9" ht="15.75" customHeight="1">
      <c r="A744" s="2345"/>
      <c r="B744" s="2345"/>
      <c r="C744" s="2345"/>
      <c r="D744" s="2345"/>
      <c r="E744" s="2345"/>
      <c r="F744" s="2345"/>
      <c r="G744" s="2345"/>
      <c r="H744" s="2345"/>
      <c r="I744" s="2345"/>
    </row>
    <row r="745" spans="1:9" ht="15.75" customHeight="1">
      <c r="A745" s="2345"/>
      <c r="B745" s="2345"/>
      <c r="C745" s="2345"/>
      <c r="D745" s="2345"/>
      <c r="E745" s="2345"/>
      <c r="F745" s="2345"/>
      <c r="G745" s="2345"/>
      <c r="H745" s="2345"/>
      <c r="I745" s="2345"/>
    </row>
    <row r="746" spans="1:9" ht="15.75" customHeight="1">
      <c r="A746" s="2345"/>
      <c r="B746" s="2345"/>
      <c r="C746" s="2345"/>
      <c r="D746" s="2345"/>
      <c r="E746" s="2345"/>
      <c r="F746" s="2345"/>
      <c r="G746" s="2345"/>
      <c r="H746" s="2345"/>
      <c r="I746" s="2345"/>
    </row>
    <row r="747" spans="1:9" ht="15.75" customHeight="1">
      <c r="A747" s="2345"/>
      <c r="B747" s="2345"/>
      <c r="C747" s="2345"/>
      <c r="D747" s="2345"/>
      <c r="E747" s="2345"/>
      <c r="F747" s="2345"/>
      <c r="G747" s="2345"/>
      <c r="H747" s="2345"/>
      <c r="I747" s="2345"/>
    </row>
    <row r="748" spans="1:9" ht="15.75" customHeight="1">
      <c r="A748" s="2345"/>
      <c r="B748" s="2345"/>
      <c r="C748" s="2345"/>
      <c r="D748" s="2345"/>
      <c r="E748" s="2345"/>
      <c r="F748" s="2345"/>
      <c r="G748" s="2345"/>
      <c r="H748" s="2345"/>
      <c r="I748" s="2345"/>
    </row>
    <row r="749" spans="1:9" ht="15.75" customHeight="1">
      <c r="A749" s="2345"/>
      <c r="B749" s="2345"/>
      <c r="C749" s="2345"/>
      <c r="D749" s="2345"/>
      <c r="E749" s="2345"/>
      <c r="F749" s="2345"/>
      <c r="G749" s="2345"/>
      <c r="H749" s="2345"/>
      <c r="I749" s="2345"/>
    </row>
    <row r="750" spans="1:9" ht="15.75" customHeight="1">
      <c r="A750" s="2345"/>
      <c r="B750" s="2345"/>
      <c r="C750" s="2345"/>
      <c r="D750" s="2345"/>
      <c r="E750" s="2345"/>
      <c r="F750" s="2345"/>
      <c r="G750" s="2345"/>
      <c r="H750" s="2345"/>
      <c r="I750" s="2345"/>
    </row>
    <row r="751" spans="1:9" ht="15.75" customHeight="1">
      <c r="A751" s="2345"/>
      <c r="B751" s="2345"/>
      <c r="C751" s="2345"/>
      <c r="D751" s="2345"/>
      <c r="E751" s="2345"/>
      <c r="F751" s="2345"/>
      <c r="G751" s="2345"/>
      <c r="H751" s="2345"/>
      <c r="I751" s="2345"/>
    </row>
    <row r="752" spans="1:9" ht="15.75" customHeight="1">
      <c r="A752" s="2345"/>
      <c r="B752" s="2345"/>
      <c r="C752" s="2345"/>
      <c r="D752" s="2345"/>
      <c r="E752" s="2345"/>
      <c r="F752" s="2345"/>
      <c r="G752" s="2345"/>
      <c r="H752" s="2345"/>
      <c r="I752" s="2345"/>
    </row>
    <row r="753" spans="1:9" ht="15.75" customHeight="1">
      <c r="A753" s="2345"/>
      <c r="B753" s="2345"/>
      <c r="C753" s="2345"/>
      <c r="D753" s="2345"/>
      <c r="E753" s="2345"/>
      <c r="F753" s="2345"/>
      <c r="G753" s="2345"/>
      <c r="H753" s="2345"/>
      <c r="I753" s="2345"/>
    </row>
    <row r="754" spans="1:9" ht="15.75" customHeight="1">
      <c r="A754" s="2345"/>
      <c r="B754" s="2345"/>
      <c r="C754" s="2345"/>
      <c r="D754" s="2345"/>
      <c r="E754" s="2345"/>
      <c r="F754" s="2345"/>
      <c r="G754" s="2345"/>
      <c r="H754" s="2345"/>
      <c r="I754" s="2345"/>
    </row>
    <row r="755" spans="1:9" ht="15.75" customHeight="1">
      <c r="A755" s="2345"/>
      <c r="B755" s="2345"/>
      <c r="C755" s="2345"/>
      <c r="D755" s="2345"/>
      <c r="E755" s="2345"/>
      <c r="F755" s="2345"/>
      <c r="G755" s="2345"/>
      <c r="H755" s="2345"/>
      <c r="I755" s="2345"/>
    </row>
    <row r="756" spans="1:9" ht="15.75" customHeight="1">
      <c r="A756" s="2345"/>
      <c r="B756" s="2345"/>
      <c r="C756" s="2345"/>
      <c r="D756" s="2345"/>
      <c r="E756" s="2345"/>
      <c r="F756" s="2345"/>
      <c r="G756" s="2345"/>
      <c r="H756" s="2345"/>
      <c r="I756" s="2345"/>
    </row>
    <row r="757" spans="1:9" ht="15.75" customHeight="1">
      <c r="A757" s="2345"/>
      <c r="B757" s="2345"/>
      <c r="C757" s="2345"/>
      <c r="D757" s="2345"/>
      <c r="E757" s="2345"/>
      <c r="F757" s="2345"/>
      <c r="G757" s="2345"/>
      <c r="H757" s="2345"/>
      <c r="I757" s="2345"/>
    </row>
    <row r="758" spans="1:9" ht="15.75" customHeight="1">
      <c r="A758" s="2345"/>
      <c r="B758" s="2345"/>
      <c r="C758" s="2345"/>
      <c r="D758" s="2345"/>
      <c r="E758" s="2345"/>
      <c r="F758" s="2345"/>
      <c r="G758" s="2345"/>
      <c r="H758" s="2345"/>
      <c r="I758" s="2345"/>
    </row>
    <row r="759" spans="1:9" ht="15.75" customHeight="1">
      <c r="A759" s="2345"/>
      <c r="B759" s="2345"/>
      <c r="C759" s="2345"/>
      <c r="D759" s="2345"/>
      <c r="E759" s="2345"/>
      <c r="F759" s="2345"/>
      <c r="G759" s="2345"/>
      <c r="H759" s="2345"/>
      <c r="I759" s="2345"/>
    </row>
    <row r="760" spans="1:9" ht="15.75" customHeight="1">
      <c r="A760" s="2345"/>
      <c r="B760" s="2345"/>
      <c r="C760" s="2345"/>
      <c r="D760" s="2345"/>
      <c r="E760" s="2345"/>
      <c r="F760" s="2345"/>
      <c r="G760" s="2345"/>
      <c r="H760" s="2345"/>
      <c r="I760" s="2345"/>
    </row>
    <row r="761" spans="1:9" ht="15.75" customHeight="1">
      <c r="A761" s="2345"/>
      <c r="B761" s="2345"/>
      <c r="C761" s="2345"/>
      <c r="D761" s="2345"/>
      <c r="E761" s="2345"/>
      <c r="F761" s="2345"/>
      <c r="G761" s="2345"/>
      <c r="H761" s="2345"/>
      <c r="I761" s="2345"/>
    </row>
    <row r="762" spans="1:9" ht="15.75" customHeight="1">
      <c r="A762" s="2345"/>
      <c r="B762" s="2345"/>
      <c r="C762" s="2345"/>
      <c r="D762" s="2345"/>
      <c r="E762" s="2345"/>
      <c r="F762" s="2345"/>
      <c r="G762" s="2345"/>
      <c r="H762" s="2345"/>
      <c r="I762" s="2345"/>
    </row>
    <row r="763" spans="1:9" ht="15.75" customHeight="1">
      <c r="A763" s="2345"/>
      <c r="B763" s="2345"/>
      <c r="C763" s="2345"/>
      <c r="D763" s="2345"/>
      <c r="E763" s="2345"/>
      <c r="F763" s="2345"/>
      <c r="G763" s="2345"/>
      <c r="H763" s="2345"/>
      <c r="I763" s="2345"/>
    </row>
    <row r="764" spans="1:9" ht="15.75" customHeight="1">
      <c r="A764" s="2345"/>
      <c r="B764" s="2345"/>
      <c r="C764" s="2345"/>
      <c r="D764" s="2345"/>
      <c r="E764" s="2345"/>
      <c r="F764" s="2345"/>
      <c r="G764" s="2345"/>
      <c r="H764" s="2345"/>
      <c r="I764" s="2345"/>
    </row>
    <row r="765" spans="1:9" ht="15.75" customHeight="1">
      <c r="A765" s="2345"/>
      <c r="B765" s="2345"/>
      <c r="C765" s="2345"/>
      <c r="D765" s="2345"/>
      <c r="E765" s="2345"/>
      <c r="F765" s="2345"/>
      <c r="G765" s="2345"/>
      <c r="H765" s="2345"/>
      <c r="I765" s="2345"/>
    </row>
    <row r="766" spans="1:9" ht="15.75" customHeight="1">
      <c r="A766" s="2345"/>
      <c r="B766" s="2345"/>
      <c r="C766" s="2345"/>
      <c r="D766" s="2345"/>
      <c r="E766" s="2345"/>
      <c r="F766" s="2345"/>
      <c r="G766" s="2345"/>
      <c r="H766" s="2345"/>
      <c r="I766" s="2345"/>
    </row>
    <row r="767" spans="1:9" ht="15.75" customHeight="1">
      <c r="A767" s="2345"/>
      <c r="B767" s="2345"/>
      <c r="C767" s="2345"/>
      <c r="D767" s="2345"/>
      <c r="E767" s="2345"/>
      <c r="F767" s="2345"/>
      <c r="G767" s="2345"/>
      <c r="H767" s="2345"/>
      <c r="I767" s="2345"/>
    </row>
    <row r="768" spans="1:9" ht="15.75" customHeight="1">
      <c r="A768" s="2345"/>
      <c r="B768" s="2345"/>
      <c r="C768" s="2345"/>
      <c r="D768" s="2345"/>
      <c r="E768" s="2345"/>
      <c r="F768" s="2345"/>
      <c r="G768" s="2345"/>
      <c r="H768" s="2345"/>
      <c r="I768" s="2345"/>
    </row>
    <row r="769" spans="1:9" ht="15.75" customHeight="1">
      <c r="A769" s="2345"/>
      <c r="B769" s="2345"/>
      <c r="C769" s="2345"/>
      <c r="D769" s="2345"/>
      <c r="E769" s="2345"/>
      <c r="F769" s="2345"/>
      <c r="G769" s="2345"/>
      <c r="H769" s="2345"/>
      <c r="I769" s="2345"/>
    </row>
    <row r="770" spans="1:9" ht="15.75" customHeight="1">
      <c r="A770" s="2345"/>
      <c r="B770" s="2345"/>
      <c r="C770" s="2345"/>
      <c r="D770" s="2345"/>
      <c r="E770" s="2345"/>
      <c r="F770" s="2345"/>
      <c r="G770" s="2345"/>
      <c r="H770" s="2345"/>
      <c r="I770" s="2345"/>
    </row>
    <row r="771" spans="1:9" ht="15.75" customHeight="1">
      <c r="A771" s="2345"/>
      <c r="B771" s="2345"/>
      <c r="C771" s="2345"/>
      <c r="D771" s="2345"/>
      <c r="E771" s="2345"/>
      <c r="F771" s="2345"/>
      <c r="G771" s="2345"/>
      <c r="H771" s="2345"/>
      <c r="I771" s="2345"/>
    </row>
    <row r="772" spans="1:9" ht="15.75" customHeight="1">
      <c r="A772" s="2345"/>
      <c r="B772" s="2345"/>
      <c r="C772" s="2345"/>
      <c r="D772" s="2345"/>
      <c r="E772" s="2345"/>
      <c r="F772" s="2345"/>
      <c r="G772" s="2345"/>
      <c r="H772" s="2345"/>
      <c r="I772" s="2345"/>
    </row>
    <row r="773" spans="1:9" ht="15.75" customHeight="1">
      <c r="A773" s="2345"/>
      <c r="B773" s="2345"/>
      <c r="C773" s="2345"/>
      <c r="D773" s="2345"/>
      <c r="E773" s="2345"/>
      <c r="F773" s="2345"/>
      <c r="G773" s="2345"/>
      <c r="H773" s="2345"/>
      <c r="I773" s="2345"/>
    </row>
    <row r="774" spans="1:9" ht="15.75" customHeight="1">
      <c r="A774" s="2345"/>
      <c r="B774" s="2345"/>
      <c r="C774" s="2345"/>
      <c r="D774" s="2345"/>
      <c r="E774" s="2345"/>
      <c r="F774" s="2345"/>
      <c r="G774" s="2345"/>
      <c r="H774" s="2345"/>
      <c r="I774" s="2345"/>
    </row>
    <row r="775" spans="1:9" ht="15.75" customHeight="1">
      <c r="A775" s="2345"/>
      <c r="B775" s="2345"/>
      <c r="C775" s="2345"/>
      <c r="D775" s="2345"/>
      <c r="E775" s="2345"/>
      <c r="F775" s="2345"/>
      <c r="G775" s="2345"/>
      <c r="H775" s="2345"/>
      <c r="I775" s="2345"/>
    </row>
    <row r="776" spans="1:9" ht="15.75" customHeight="1">
      <c r="A776" s="2345"/>
      <c r="B776" s="2345"/>
      <c r="C776" s="2345"/>
      <c r="D776" s="2345"/>
      <c r="E776" s="2345"/>
      <c r="F776" s="2345"/>
      <c r="G776" s="2345"/>
      <c r="H776" s="2345"/>
      <c r="I776" s="2345"/>
    </row>
    <row r="777" spans="1:9" ht="15.75" customHeight="1">
      <c r="A777" s="2345"/>
      <c r="B777" s="2345"/>
      <c r="C777" s="2345"/>
      <c r="D777" s="2345"/>
      <c r="E777" s="2345"/>
      <c r="F777" s="2345"/>
      <c r="G777" s="2345"/>
      <c r="H777" s="2345"/>
      <c r="I777" s="2345"/>
    </row>
    <row r="778" spans="1:9" ht="15.75" customHeight="1">
      <c r="A778" s="2345"/>
      <c r="B778" s="2345"/>
      <c r="C778" s="2345"/>
      <c r="D778" s="2345"/>
      <c r="E778" s="2345"/>
      <c r="F778" s="2345"/>
      <c r="G778" s="2345"/>
      <c r="H778" s="2345"/>
      <c r="I778" s="2345"/>
    </row>
    <row r="779" spans="1:9" ht="15.75" customHeight="1">
      <c r="A779" s="2345"/>
      <c r="B779" s="2345"/>
      <c r="C779" s="2345"/>
      <c r="D779" s="2345"/>
      <c r="E779" s="2345"/>
      <c r="F779" s="2345"/>
      <c r="G779" s="2345"/>
      <c r="H779" s="2345"/>
      <c r="I779" s="2345"/>
    </row>
    <row r="780" spans="1:9" ht="15.75" customHeight="1">
      <c r="A780" s="2345"/>
      <c r="B780" s="2345"/>
      <c r="C780" s="2345"/>
      <c r="D780" s="2345"/>
      <c r="E780" s="2345"/>
      <c r="F780" s="2345"/>
      <c r="G780" s="2345"/>
      <c r="H780" s="2345"/>
      <c r="I780" s="2345"/>
    </row>
    <row r="781" spans="1:9" ht="15.75" customHeight="1">
      <c r="A781" s="2345"/>
      <c r="B781" s="2345"/>
      <c r="C781" s="2345"/>
      <c r="D781" s="2345"/>
      <c r="E781" s="2345"/>
      <c r="F781" s="2345"/>
      <c r="G781" s="2345"/>
      <c r="H781" s="2345"/>
      <c r="I781" s="2345"/>
    </row>
    <row r="782" spans="1:9" ht="15.75" customHeight="1">
      <c r="A782" s="2345"/>
      <c r="B782" s="2345"/>
      <c r="C782" s="2345"/>
      <c r="D782" s="2345"/>
      <c r="E782" s="2345"/>
      <c r="F782" s="2345"/>
      <c r="G782" s="2345"/>
      <c r="H782" s="2345"/>
      <c r="I782" s="2345"/>
    </row>
    <row r="783" spans="1:9" ht="15.75" customHeight="1">
      <c r="A783" s="2345"/>
      <c r="B783" s="2345"/>
      <c r="C783" s="2345"/>
      <c r="D783" s="2345"/>
      <c r="E783" s="2345"/>
      <c r="F783" s="2345"/>
      <c r="G783" s="2345"/>
      <c r="H783" s="2345"/>
      <c r="I783" s="2345"/>
    </row>
    <row r="784" spans="1:9" ht="15.75" customHeight="1">
      <c r="A784" s="2345"/>
      <c r="B784" s="2345"/>
      <c r="C784" s="2345"/>
      <c r="D784" s="2345"/>
      <c r="E784" s="2345"/>
      <c r="F784" s="2345"/>
      <c r="G784" s="2345"/>
      <c r="H784" s="2345"/>
      <c r="I784" s="2345"/>
    </row>
    <row r="785" spans="1:9" ht="15.75" customHeight="1">
      <c r="A785" s="2345"/>
      <c r="B785" s="2345"/>
      <c r="C785" s="2345"/>
      <c r="D785" s="2345"/>
      <c r="E785" s="2345"/>
      <c r="F785" s="2345"/>
      <c r="G785" s="2345"/>
      <c r="H785" s="2345"/>
      <c r="I785" s="2345"/>
    </row>
    <row r="786" spans="1:9" ht="15.75" customHeight="1">
      <c r="A786" s="2345"/>
      <c r="B786" s="2345"/>
      <c r="C786" s="2345"/>
      <c r="D786" s="2345"/>
      <c r="E786" s="2345"/>
      <c r="F786" s="2345"/>
      <c r="G786" s="2345"/>
      <c r="H786" s="2345"/>
      <c r="I786" s="2345"/>
    </row>
    <row r="787" spans="1:9" ht="15.75" customHeight="1">
      <c r="A787" s="2345"/>
      <c r="B787" s="2345"/>
      <c r="C787" s="2345"/>
      <c r="D787" s="2345"/>
      <c r="E787" s="2345"/>
      <c r="F787" s="2345"/>
      <c r="G787" s="2345"/>
      <c r="H787" s="2345"/>
      <c r="I787" s="2345"/>
    </row>
    <row r="788" spans="1:9" ht="15.75" customHeight="1">
      <c r="A788" s="2345"/>
      <c r="B788" s="2345"/>
      <c r="C788" s="2345"/>
      <c r="D788" s="2345"/>
      <c r="E788" s="2345"/>
      <c r="F788" s="2345"/>
      <c r="G788" s="2345"/>
      <c r="H788" s="2345"/>
      <c r="I788" s="2345"/>
    </row>
    <row r="789" spans="1:9" ht="15.75" customHeight="1">
      <c r="A789" s="2345"/>
      <c r="B789" s="2345"/>
      <c r="C789" s="2345"/>
      <c r="D789" s="2345"/>
      <c r="E789" s="2345"/>
      <c r="F789" s="2345"/>
      <c r="G789" s="2345"/>
      <c r="H789" s="2345"/>
      <c r="I789" s="2345"/>
    </row>
    <row r="790" spans="1:9" ht="15.75" customHeight="1">
      <c r="A790" s="2345"/>
      <c r="B790" s="2345"/>
      <c r="C790" s="2345"/>
      <c r="D790" s="2345"/>
      <c r="E790" s="2345"/>
      <c r="F790" s="2345"/>
      <c r="G790" s="2345"/>
      <c r="H790" s="2345"/>
      <c r="I790" s="2345"/>
    </row>
    <row r="791" spans="1:9" ht="15.75" customHeight="1">
      <c r="A791" s="2345"/>
      <c r="B791" s="2345"/>
      <c r="C791" s="2345"/>
      <c r="D791" s="2345"/>
      <c r="E791" s="2345"/>
      <c r="F791" s="2345"/>
      <c r="G791" s="2345"/>
      <c r="H791" s="2345"/>
      <c r="I791" s="2345"/>
    </row>
    <row r="792" spans="1:9" ht="15.75" customHeight="1">
      <c r="A792" s="2345"/>
      <c r="B792" s="2345"/>
      <c r="C792" s="2345"/>
      <c r="D792" s="2345"/>
      <c r="E792" s="2345"/>
      <c r="F792" s="2345"/>
      <c r="G792" s="2345"/>
      <c r="H792" s="2345"/>
      <c r="I792" s="2345"/>
    </row>
    <row r="793" spans="1:9" ht="15.75" customHeight="1">
      <c r="A793" s="2345"/>
      <c r="B793" s="2345"/>
      <c r="C793" s="2345"/>
      <c r="D793" s="2345"/>
      <c r="E793" s="2345"/>
      <c r="F793" s="2345"/>
      <c r="G793" s="2345"/>
      <c r="H793" s="2345"/>
      <c r="I793" s="2345"/>
    </row>
    <row r="794" spans="1:9" ht="15.75" customHeight="1">
      <c r="A794" s="2345"/>
      <c r="B794" s="2345"/>
      <c r="C794" s="2345"/>
      <c r="D794" s="2345"/>
      <c r="E794" s="2345"/>
      <c r="F794" s="2345"/>
      <c r="G794" s="2345"/>
      <c r="H794" s="2345"/>
      <c r="I794" s="2345"/>
    </row>
    <row r="795" spans="1:9" ht="15.75" customHeight="1">
      <c r="A795" s="2345"/>
      <c r="B795" s="2345"/>
      <c r="C795" s="2345"/>
      <c r="D795" s="2345"/>
      <c r="E795" s="2345"/>
      <c r="F795" s="2345"/>
      <c r="G795" s="2345"/>
      <c r="H795" s="2345"/>
      <c r="I795" s="2345"/>
    </row>
    <row r="796" spans="1:9" ht="15.75" customHeight="1">
      <c r="A796" s="2345"/>
      <c r="B796" s="2345"/>
      <c r="C796" s="2345"/>
      <c r="D796" s="2345"/>
      <c r="E796" s="2345"/>
      <c r="F796" s="2345"/>
      <c r="G796" s="2345"/>
      <c r="H796" s="2345"/>
      <c r="I796" s="2345"/>
    </row>
    <row r="797" spans="1:9" ht="15.75" customHeight="1">
      <c r="A797" s="2345"/>
      <c r="B797" s="2345"/>
      <c r="C797" s="2345"/>
      <c r="D797" s="2345"/>
      <c r="E797" s="2345"/>
      <c r="F797" s="2345"/>
      <c r="G797" s="2345"/>
      <c r="H797" s="2345"/>
      <c r="I797" s="2345"/>
    </row>
    <row r="798" spans="1:9" ht="15.75" customHeight="1">
      <c r="A798" s="2345"/>
      <c r="B798" s="2345"/>
      <c r="C798" s="2345"/>
      <c r="D798" s="2345"/>
      <c r="E798" s="2345"/>
      <c r="F798" s="2345"/>
      <c r="G798" s="2345"/>
      <c r="H798" s="2345"/>
      <c r="I798" s="2345"/>
    </row>
    <row r="799" spans="1:9" ht="15.75" customHeight="1">
      <c r="A799" s="2345"/>
      <c r="B799" s="2345"/>
      <c r="C799" s="2345"/>
      <c r="D799" s="2345"/>
      <c r="E799" s="2345"/>
      <c r="F799" s="2345"/>
      <c r="G799" s="2345"/>
      <c r="H799" s="2345"/>
      <c r="I799" s="2345"/>
    </row>
    <row r="800" spans="1:9" ht="15.75" customHeight="1">
      <c r="A800" s="2345"/>
      <c r="B800" s="2345"/>
      <c r="C800" s="2345"/>
      <c r="D800" s="2345"/>
      <c r="E800" s="2345"/>
      <c r="F800" s="2345"/>
      <c r="G800" s="2345"/>
      <c r="H800" s="2345"/>
      <c r="I800" s="2345"/>
    </row>
    <row r="801" spans="1:9" ht="15.75" customHeight="1">
      <c r="A801" s="2345"/>
      <c r="B801" s="2345"/>
      <c r="C801" s="2345"/>
      <c r="D801" s="2345"/>
      <c r="E801" s="2345"/>
      <c r="F801" s="2345"/>
      <c r="G801" s="2345"/>
      <c r="H801" s="2345"/>
      <c r="I801" s="2345"/>
    </row>
    <row r="802" spans="1:9" ht="15.75" customHeight="1">
      <c r="A802" s="2345"/>
      <c r="B802" s="2345"/>
      <c r="C802" s="2345"/>
      <c r="D802" s="2345"/>
      <c r="E802" s="2345"/>
      <c r="F802" s="2345"/>
      <c r="G802" s="2345"/>
      <c r="H802" s="2345"/>
      <c r="I802" s="2345"/>
    </row>
    <row r="803" spans="1:9" ht="15.75" customHeight="1">
      <c r="A803" s="2345"/>
      <c r="B803" s="2345"/>
      <c r="C803" s="2345"/>
      <c r="D803" s="2345"/>
      <c r="E803" s="2345"/>
      <c r="F803" s="2345"/>
      <c r="G803" s="2345"/>
      <c r="H803" s="2345"/>
      <c r="I803" s="2345"/>
    </row>
    <row r="804" spans="1:9" ht="15.75" customHeight="1">
      <c r="A804" s="2345"/>
      <c r="B804" s="2345"/>
      <c r="C804" s="2345"/>
      <c r="D804" s="2345"/>
      <c r="E804" s="2345"/>
      <c r="F804" s="2345"/>
      <c r="G804" s="2345"/>
      <c r="H804" s="2345"/>
      <c r="I804" s="2345"/>
    </row>
    <row r="805" spans="1:9" ht="15.75" customHeight="1">
      <c r="A805" s="2345"/>
      <c r="B805" s="2345"/>
      <c r="C805" s="2345"/>
      <c r="D805" s="2345"/>
      <c r="E805" s="2345"/>
      <c r="F805" s="2345"/>
      <c r="G805" s="2345"/>
      <c r="H805" s="2345"/>
      <c r="I805" s="2345"/>
    </row>
    <row r="806" spans="1:9" ht="15.75" customHeight="1">
      <c r="A806" s="2345"/>
      <c r="B806" s="2345"/>
      <c r="C806" s="2345"/>
      <c r="D806" s="2345"/>
      <c r="E806" s="2345"/>
      <c r="F806" s="2345"/>
      <c r="G806" s="2345"/>
      <c r="H806" s="2345"/>
      <c r="I806" s="2345"/>
    </row>
    <row r="807" spans="1:9" ht="15.75" customHeight="1">
      <c r="A807" s="2345"/>
      <c r="B807" s="2345"/>
      <c r="C807" s="2345"/>
      <c r="D807" s="2345"/>
      <c r="E807" s="2345"/>
      <c r="F807" s="2345"/>
      <c r="G807" s="2345"/>
      <c r="H807" s="2345"/>
      <c r="I807" s="2345"/>
    </row>
    <row r="808" spans="1:9" ht="15.75" customHeight="1">
      <c r="A808" s="2345"/>
      <c r="B808" s="2345"/>
      <c r="C808" s="2345"/>
      <c r="D808" s="2345"/>
      <c r="E808" s="2345"/>
      <c r="F808" s="2345"/>
      <c r="G808" s="2345"/>
      <c r="H808" s="2345"/>
      <c r="I808" s="2345"/>
    </row>
    <row r="809" spans="1:9" ht="15.75" customHeight="1">
      <c r="A809" s="2345"/>
      <c r="B809" s="2345"/>
      <c r="C809" s="2345"/>
      <c r="D809" s="2345"/>
      <c r="E809" s="2345"/>
      <c r="F809" s="2345"/>
      <c r="G809" s="2345"/>
      <c r="H809" s="2345"/>
      <c r="I809" s="2345"/>
    </row>
    <row r="810" spans="1:9" ht="15.75" customHeight="1">
      <c r="A810" s="2345"/>
      <c r="B810" s="2345"/>
      <c r="C810" s="2345"/>
      <c r="D810" s="2345"/>
      <c r="E810" s="2345"/>
      <c r="F810" s="2345"/>
      <c r="G810" s="2345"/>
      <c r="H810" s="2345"/>
      <c r="I810" s="2345"/>
    </row>
    <row r="811" spans="1:9" ht="15.75" customHeight="1">
      <c r="A811" s="2345"/>
      <c r="B811" s="2345"/>
      <c r="C811" s="2345"/>
      <c r="D811" s="2345"/>
      <c r="E811" s="2345"/>
      <c r="F811" s="2345"/>
      <c r="G811" s="2345"/>
      <c r="H811" s="2345"/>
      <c r="I811" s="2345"/>
    </row>
    <row r="812" spans="1:9" ht="15.75" customHeight="1">
      <c r="A812" s="2345"/>
      <c r="B812" s="2345"/>
      <c r="C812" s="2345"/>
      <c r="D812" s="2345"/>
      <c r="E812" s="2345"/>
      <c r="F812" s="2345"/>
      <c r="G812" s="2345"/>
      <c r="H812" s="2345"/>
      <c r="I812" s="2345"/>
    </row>
    <row r="813" spans="1:9" ht="15.75" customHeight="1">
      <c r="A813" s="2345"/>
      <c r="B813" s="2345"/>
      <c r="C813" s="2345"/>
      <c r="D813" s="2345"/>
      <c r="E813" s="2345"/>
      <c r="F813" s="2345"/>
      <c r="G813" s="2345"/>
      <c r="H813" s="2345"/>
      <c r="I813" s="2345"/>
    </row>
    <row r="814" spans="1:9" ht="15.75" customHeight="1">
      <c r="A814" s="2345"/>
      <c r="B814" s="2345"/>
      <c r="C814" s="2345"/>
      <c r="D814" s="2345"/>
      <c r="E814" s="2345"/>
      <c r="F814" s="2345"/>
      <c r="G814" s="2345"/>
      <c r="H814" s="2345"/>
      <c r="I814" s="2345"/>
    </row>
    <row r="815" spans="1:9" ht="15.75" customHeight="1">
      <c r="A815" s="2345"/>
      <c r="B815" s="2345"/>
      <c r="C815" s="2345"/>
      <c r="D815" s="2345"/>
      <c r="E815" s="2345"/>
      <c r="F815" s="2345"/>
      <c r="G815" s="2345"/>
      <c r="H815" s="2345"/>
      <c r="I815" s="2345"/>
    </row>
    <row r="816" spans="1:9" ht="15.75" customHeight="1">
      <c r="A816" s="2345"/>
      <c r="B816" s="2345"/>
      <c r="C816" s="2345"/>
      <c r="D816" s="2345"/>
      <c r="E816" s="2345"/>
      <c r="F816" s="2345"/>
      <c r="G816" s="2345"/>
      <c r="H816" s="2345"/>
      <c r="I816" s="2345"/>
    </row>
    <row r="817" spans="1:9" ht="15.75" customHeight="1">
      <c r="A817" s="2345"/>
      <c r="B817" s="2345"/>
      <c r="C817" s="2345"/>
      <c r="D817" s="2345"/>
      <c r="E817" s="2345"/>
      <c r="F817" s="2345"/>
      <c r="G817" s="2345"/>
      <c r="H817" s="2345"/>
      <c r="I817" s="2345"/>
    </row>
    <row r="818" spans="1:9" ht="15.75" customHeight="1">
      <c r="A818" s="2345"/>
      <c r="B818" s="2345"/>
      <c r="C818" s="2345"/>
      <c r="D818" s="2345"/>
      <c r="E818" s="2345"/>
      <c r="F818" s="2345"/>
      <c r="G818" s="2345"/>
      <c r="H818" s="2345"/>
      <c r="I818" s="2345"/>
    </row>
    <row r="819" spans="1:9" ht="15.75" customHeight="1">
      <c r="A819" s="2345"/>
      <c r="B819" s="2345"/>
      <c r="C819" s="2345"/>
      <c r="D819" s="2345"/>
      <c r="E819" s="2345"/>
      <c r="F819" s="2345"/>
      <c r="G819" s="2345"/>
      <c r="H819" s="2345"/>
      <c r="I819" s="2345"/>
    </row>
    <row r="820" spans="1:9" ht="15.75" customHeight="1">
      <c r="A820" s="2345"/>
      <c r="B820" s="2345"/>
      <c r="C820" s="2345"/>
      <c r="D820" s="2345"/>
      <c r="E820" s="2345"/>
      <c r="F820" s="2345"/>
      <c r="G820" s="2345"/>
      <c r="H820" s="2345"/>
      <c r="I820" s="2345"/>
    </row>
    <row r="821" spans="1:9" ht="15.75" customHeight="1">
      <c r="A821" s="2345"/>
      <c r="B821" s="2345"/>
      <c r="C821" s="2345"/>
      <c r="D821" s="2345"/>
      <c r="E821" s="2345"/>
      <c r="F821" s="2345"/>
      <c r="G821" s="2345"/>
      <c r="H821" s="2345"/>
      <c r="I821" s="2345"/>
    </row>
    <row r="822" spans="1:9" ht="15.75" customHeight="1">
      <c r="A822" s="2345"/>
      <c r="B822" s="2345"/>
      <c r="C822" s="2345"/>
      <c r="D822" s="2345"/>
      <c r="E822" s="2345"/>
      <c r="F822" s="2345"/>
      <c r="G822" s="2345"/>
      <c r="H822" s="2345"/>
      <c r="I822" s="2345"/>
    </row>
    <row r="823" spans="1:9" ht="15.75" customHeight="1">
      <c r="A823" s="2345"/>
      <c r="B823" s="2345"/>
      <c r="C823" s="2345"/>
      <c r="D823" s="2345"/>
      <c r="E823" s="2345"/>
      <c r="F823" s="2345"/>
      <c r="G823" s="2345"/>
      <c r="H823" s="2345"/>
      <c r="I823" s="2345"/>
    </row>
    <row r="824" spans="1:9" ht="15.75" customHeight="1">
      <c r="A824" s="2345"/>
      <c r="B824" s="2345"/>
      <c r="C824" s="2345"/>
      <c r="D824" s="2345"/>
      <c r="E824" s="2345"/>
      <c r="F824" s="2345"/>
      <c r="G824" s="2345"/>
      <c r="H824" s="2345"/>
      <c r="I824" s="2345"/>
    </row>
    <row r="825" spans="1:9" ht="15.75" customHeight="1">
      <c r="A825" s="2345"/>
      <c r="B825" s="2345"/>
      <c r="C825" s="2345"/>
      <c r="D825" s="2345"/>
      <c r="E825" s="2345"/>
      <c r="F825" s="2345"/>
      <c r="G825" s="2345"/>
      <c r="H825" s="2345"/>
      <c r="I825" s="2345"/>
    </row>
    <row r="826" spans="1:9" ht="15.75" customHeight="1">
      <c r="A826" s="2345"/>
      <c r="B826" s="2345"/>
      <c r="C826" s="2345"/>
      <c r="D826" s="2345"/>
      <c r="E826" s="2345"/>
      <c r="F826" s="2345"/>
      <c r="G826" s="2345"/>
      <c r="H826" s="2345"/>
      <c r="I826" s="2345"/>
    </row>
    <row r="827" spans="1:9" ht="15.75" customHeight="1">
      <c r="A827" s="2345"/>
      <c r="B827" s="2345"/>
      <c r="C827" s="2345"/>
      <c r="D827" s="2345"/>
      <c r="E827" s="2345"/>
      <c r="F827" s="2345"/>
      <c r="G827" s="2345"/>
      <c r="H827" s="2345"/>
      <c r="I827" s="2345"/>
    </row>
    <row r="828" spans="1:9" ht="15.75" customHeight="1">
      <c r="A828" s="2345"/>
      <c r="B828" s="2345"/>
      <c r="C828" s="2345"/>
      <c r="D828" s="2345"/>
      <c r="E828" s="2345"/>
      <c r="F828" s="2345"/>
      <c r="G828" s="2345"/>
      <c r="H828" s="2345"/>
      <c r="I828" s="2345"/>
    </row>
    <row r="829" spans="1:9" ht="15.75" customHeight="1">
      <c r="A829" s="2345"/>
      <c r="B829" s="2345"/>
      <c r="C829" s="2345"/>
      <c r="D829" s="2345"/>
      <c r="E829" s="2345"/>
      <c r="F829" s="2345"/>
      <c r="G829" s="2345"/>
      <c r="H829" s="2345"/>
      <c r="I829" s="2345"/>
    </row>
    <row r="830" spans="1:9" ht="15.75" customHeight="1">
      <c r="A830" s="2345"/>
      <c r="B830" s="2345"/>
      <c r="C830" s="2345"/>
      <c r="D830" s="2345"/>
      <c r="E830" s="2345"/>
      <c r="F830" s="2345"/>
      <c r="G830" s="2345"/>
      <c r="H830" s="2345"/>
      <c r="I830" s="2345"/>
    </row>
    <row r="831" spans="1:9" ht="15.75" customHeight="1">
      <c r="A831" s="2345"/>
      <c r="B831" s="2345"/>
      <c r="C831" s="2345"/>
      <c r="D831" s="2345"/>
      <c r="E831" s="2345"/>
      <c r="F831" s="2345"/>
      <c r="G831" s="2345"/>
      <c r="H831" s="2345"/>
      <c r="I831" s="2345"/>
    </row>
    <row r="832" spans="1:9" ht="15.75" customHeight="1">
      <c r="A832" s="2345"/>
      <c r="B832" s="2345"/>
      <c r="C832" s="2345"/>
      <c r="D832" s="2345"/>
      <c r="E832" s="2345"/>
      <c r="F832" s="2345"/>
      <c r="G832" s="2345"/>
      <c r="H832" s="2345"/>
      <c r="I832" s="2345"/>
    </row>
    <row r="833" spans="1:9" ht="15.75" customHeight="1">
      <c r="A833" s="2345"/>
      <c r="B833" s="2345"/>
      <c r="C833" s="2345"/>
      <c r="D833" s="2345"/>
      <c r="E833" s="2345"/>
      <c r="F833" s="2345"/>
      <c r="G833" s="2345"/>
      <c r="H833" s="2345"/>
      <c r="I833" s="2345"/>
    </row>
    <row r="834" spans="1:9" ht="15.75" customHeight="1">
      <c r="A834" s="2345"/>
      <c r="B834" s="2345"/>
      <c r="C834" s="2345"/>
      <c r="D834" s="2345"/>
      <c r="E834" s="2345"/>
      <c r="F834" s="2345"/>
      <c r="G834" s="2345"/>
      <c r="H834" s="2345"/>
      <c r="I834" s="2345"/>
    </row>
    <row r="835" spans="1:9" ht="15.75" customHeight="1">
      <c r="A835" s="2345"/>
      <c r="B835" s="2345"/>
      <c r="C835" s="2345"/>
      <c r="D835" s="2345"/>
      <c r="E835" s="2345"/>
      <c r="F835" s="2345"/>
      <c r="G835" s="2345"/>
      <c r="H835" s="2345"/>
      <c r="I835" s="2345"/>
    </row>
    <row r="836" spans="1:9" ht="15.75" customHeight="1">
      <c r="A836" s="2345"/>
      <c r="B836" s="2345"/>
      <c r="C836" s="2345"/>
      <c r="D836" s="2345"/>
      <c r="E836" s="2345"/>
      <c r="F836" s="2345"/>
      <c r="G836" s="2345"/>
      <c r="H836" s="2345"/>
      <c r="I836" s="2345"/>
    </row>
    <row r="837" spans="1:9" ht="15.75" customHeight="1">
      <c r="A837" s="2345"/>
      <c r="B837" s="2345"/>
      <c r="C837" s="2345"/>
      <c r="D837" s="2345"/>
      <c r="E837" s="2345"/>
      <c r="F837" s="2345"/>
      <c r="G837" s="2345"/>
      <c r="H837" s="2345"/>
      <c r="I837" s="2345"/>
    </row>
    <row r="838" spans="1:9" ht="15.75" customHeight="1">
      <c r="A838" s="2345"/>
      <c r="B838" s="2345"/>
      <c r="C838" s="2345"/>
      <c r="D838" s="2345"/>
      <c r="E838" s="2345"/>
      <c r="F838" s="2345"/>
      <c r="G838" s="2345"/>
      <c r="H838" s="2345"/>
      <c r="I838" s="2345"/>
    </row>
    <row r="839" spans="1:9" ht="15.75" customHeight="1">
      <c r="A839" s="2345"/>
      <c r="B839" s="2345"/>
      <c r="C839" s="2345"/>
      <c r="D839" s="2345"/>
      <c r="E839" s="2345"/>
      <c r="F839" s="2345"/>
      <c r="G839" s="2345"/>
      <c r="H839" s="2345"/>
      <c r="I839" s="2345"/>
    </row>
    <row r="840" spans="1:9" ht="15.75" customHeight="1">
      <c r="A840" s="2345"/>
      <c r="B840" s="2345"/>
      <c r="C840" s="2345"/>
      <c r="D840" s="2345"/>
      <c r="E840" s="2345"/>
      <c r="F840" s="2345"/>
      <c r="G840" s="2345"/>
      <c r="H840" s="2345"/>
      <c r="I840" s="2345"/>
    </row>
    <row r="841" spans="1:9" ht="15.75" customHeight="1">
      <c r="A841" s="2345"/>
      <c r="B841" s="2345"/>
      <c r="C841" s="2345"/>
      <c r="D841" s="2345"/>
      <c r="E841" s="2345"/>
      <c r="F841" s="2345"/>
      <c r="G841" s="2345"/>
      <c r="H841" s="2345"/>
      <c r="I841" s="2345"/>
    </row>
    <row r="842" spans="1:9" ht="15.75" customHeight="1">
      <c r="A842" s="2345"/>
      <c r="B842" s="2345"/>
      <c r="C842" s="2345"/>
      <c r="D842" s="2345"/>
      <c r="E842" s="2345"/>
      <c r="F842" s="2345"/>
      <c r="G842" s="2345"/>
      <c r="H842" s="2345"/>
      <c r="I842" s="2345"/>
    </row>
    <row r="843" spans="1:9" ht="15.75" customHeight="1">
      <c r="A843" s="2345"/>
      <c r="B843" s="2345"/>
      <c r="C843" s="2345"/>
      <c r="D843" s="2345"/>
      <c r="E843" s="2345"/>
      <c r="F843" s="2345"/>
      <c r="G843" s="2345"/>
      <c r="H843" s="2345"/>
      <c r="I843" s="2345"/>
    </row>
    <row r="844" spans="1:9" ht="15.75" customHeight="1">
      <c r="A844" s="2345"/>
      <c r="B844" s="2345"/>
      <c r="C844" s="2345"/>
      <c r="D844" s="2345"/>
      <c r="E844" s="2345"/>
      <c r="F844" s="2345"/>
      <c r="G844" s="2345"/>
      <c r="H844" s="2345"/>
      <c r="I844" s="2345"/>
    </row>
    <row r="845" spans="1:9" ht="15.75" customHeight="1">
      <c r="A845" s="2345"/>
      <c r="B845" s="2345"/>
      <c r="C845" s="2345"/>
      <c r="D845" s="2345"/>
      <c r="E845" s="2345"/>
      <c r="F845" s="2345"/>
      <c r="G845" s="2345"/>
      <c r="H845" s="2345"/>
      <c r="I845" s="2345"/>
    </row>
    <row r="846" spans="1:9" ht="15.75" customHeight="1">
      <c r="A846" s="2345"/>
      <c r="B846" s="2345"/>
      <c r="C846" s="2345"/>
      <c r="D846" s="2345"/>
      <c r="E846" s="2345"/>
      <c r="F846" s="2345"/>
      <c r="G846" s="2345"/>
      <c r="H846" s="2345"/>
      <c r="I846" s="2345"/>
    </row>
    <row r="847" spans="1:9" ht="15.75" customHeight="1">
      <c r="A847" s="2345"/>
      <c r="B847" s="2345"/>
      <c r="C847" s="2345"/>
      <c r="D847" s="2345"/>
      <c r="E847" s="2345"/>
      <c r="F847" s="2345"/>
      <c r="G847" s="2345"/>
      <c r="H847" s="2345"/>
      <c r="I847" s="2345"/>
    </row>
    <row r="848" spans="1:9" ht="15.75" customHeight="1">
      <c r="A848" s="2345"/>
      <c r="B848" s="2345"/>
      <c r="C848" s="2345"/>
      <c r="D848" s="2345"/>
      <c r="E848" s="2345"/>
      <c r="F848" s="2345"/>
      <c r="G848" s="2345"/>
      <c r="H848" s="2345"/>
      <c r="I848" s="2345"/>
    </row>
    <row r="849" spans="1:9" ht="15.75" customHeight="1">
      <c r="A849" s="2345"/>
      <c r="B849" s="2345"/>
      <c r="C849" s="2345"/>
      <c r="D849" s="2345"/>
      <c r="E849" s="2345"/>
      <c r="F849" s="2345"/>
      <c r="G849" s="2345"/>
      <c r="H849" s="2345"/>
      <c r="I849" s="2345"/>
    </row>
    <row r="850" spans="1:9" ht="15.75" customHeight="1">
      <c r="A850" s="2345"/>
      <c r="B850" s="2345"/>
      <c r="C850" s="2345"/>
      <c r="D850" s="2345"/>
      <c r="E850" s="2345"/>
      <c r="F850" s="2345"/>
      <c r="G850" s="2345"/>
      <c r="H850" s="2345"/>
      <c r="I850" s="2345"/>
    </row>
    <row r="851" spans="1:9" ht="15.75" customHeight="1">
      <c r="A851" s="2345"/>
      <c r="B851" s="2345"/>
      <c r="C851" s="2345"/>
      <c r="D851" s="2345"/>
      <c r="E851" s="2345"/>
      <c r="F851" s="2345"/>
      <c r="G851" s="2345"/>
      <c r="H851" s="2345"/>
      <c r="I851" s="2345"/>
    </row>
    <row r="852" spans="1:9" ht="15.75" customHeight="1">
      <c r="A852" s="2345"/>
      <c r="B852" s="2345"/>
      <c r="C852" s="2345"/>
      <c r="D852" s="2345"/>
      <c r="E852" s="2345"/>
      <c r="F852" s="2345"/>
      <c r="G852" s="2345"/>
      <c r="H852" s="2345"/>
      <c r="I852" s="2345"/>
    </row>
    <row r="853" spans="1:9" ht="15.75" customHeight="1">
      <c r="A853" s="2345"/>
      <c r="B853" s="2345"/>
      <c r="C853" s="2345"/>
      <c r="D853" s="2345"/>
      <c r="E853" s="2345"/>
      <c r="F853" s="2345"/>
      <c r="G853" s="2345"/>
      <c r="H853" s="2345"/>
      <c r="I853" s="2345"/>
    </row>
    <row r="854" spans="1:9" ht="15.75" customHeight="1">
      <c r="A854" s="2345"/>
      <c r="B854" s="2345"/>
      <c r="C854" s="2345"/>
      <c r="D854" s="2345"/>
      <c r="E854" s="2345"/>
      <c r="F854" s="2345"/>
      <c r="G854" s="2345"/>
      <c r="H854" s="2345"/>
      <c r="I854" s="2345"/>
    </row>
    <row r="855" spans="1:9" ht="15.75" customHeight="1">
      <c r="A855" s="2345"/>
      <c r="B855" s="2345"/>
      <c r="C855" s="2345"/>
      <c r="D855" s="2345"/>
      <c r="E855" s="2345"/>
      <c r="F855" s="2345"/>
      <c r="G855" s="2345"/>
      <c r="H855" s="2345"/>
      <c r="I855" s="2345"/>
    </row>
    <row r="856" spans="1:9" ht="15.75" customHeight="1">
      <c r="A856" s="2345"/>
      <c r="B856" s="2345"/>
      <c r="C856" s="2345"/>
      <c r="D856" s="2345"/>
      <c r="E856" s="2345"/>
      <c r="F856" s="2345"/>
      <c r="G856" s="2345"/>
      <c r="H856" s="2345"/>
      <c r="I856" s="2345"/>
    </row>
    <row r="857" spans="1:9" ht="15.75" customHeight="1">
      <c r="A857" s="2345"/>
      <c r="B857" s="2345"/>
      <c r="C857" s="2345"/>
      <c r="D857" s="2345"/>
      <c r="E857" s="2345"/>
      <c r="F857" s="2345"/>
      <c r="G857" s="2345"/>
      <c r="H857" s="2345"/>
      <c r="I857" s="2345"/>
    </row>
    <row r="858" spans="1:9" ht="15.75" customHeight="1">
      <c r="A858" s="2345"/>
      <c r="B858" s="2345"/>
      <c r="C858" s="2345"/>
      <c r="D858" s="2345"/>
      <c r="E858" s="2345"/>
      <c r="F858" s="2345"/>
      <c r="G858" s="2345"/>
      <c r="H858" s="2345"/>
      <c r="I858" s="2345"/>
    </row>
    <row r="859" spans="1:9" ht="15.75" customHeight="1">
      <c r="A859" s="2345"/>
      <c r="B859" s="2345"/>
      <c r="C859" s="2345"/>
      <c r="D859" s="2345"/>
      <c r="E859" s="2345"/>
      <c r="F859" s="2345"/>
      <c r="G859" s="2345"/>
      <c r="H859" s="2345"/>
      <c r="I859" s="2345"/>
    </row>
    <row r="860" spans="1:9" ht="15.75" customHeight="1">
      <c r="A860" s="2345"/>
      <c r="B860" s="2345"/>
      <c r="C860" s="2345"/>
      <c r="D860" s="2345"/>
      <c r="E860" s="2345"/>
      <c r="F860" s="2345"/>
      <c r="G860" s="2345"/>
      <c r="H860" s="2345"/>
      <c r="I860" s="2345"/>
    </row>
    <row r="861" spans="1:9" ht="15.75" customHeight="1">
      <c r="A861" s="2345"/>
      <c r="B861" s="2345"/>
      <c r="C861" s="2345"/>
      <c r="D861" s="2345"/>
      <c r="E861" s="2345"/>
      <c r="F861" s="2345"/>
      <c r="G861" s="2345"/>
      <c r="H861" s="2345"/>
      <c r="I861" s="2345"/>
    </row>
    <row r="862" spans="1:9" ht="15.75" customHeight="1">
      <c r="A862" s="2345"/>
      <c r="B862" s="2345"/>
      <c r="C862" s="2345"/>
      <c r="D862" s="2345"/>
      <c r="E862" s="2345"/>
      <c r="F862" s="2345"/>
      <c r="G862" s="2345"/>
      <c r="H862" s="2345"/>
      <c r="I862" s="2345"/>
    </row>
    <row r="863" spans="1:9" ht="15.75" customHeight="1">
      <c r="A863" s="2345"/>
      <c r="B863" s="2345"/>
      <c r="C863" s="2345"/>
      <c r="D863" s="2345"/>
      <c r="E863" s="2345"/>
      <c r="F863" s="2345"/>
      <c r="G863" s="2345"/>
      <c r="H863" s="2345"/>
      <c r="I863" s="2345"/>
    </row>
    <row r="864" spans="1:9" ht="15.75" customHeight="1">
      <c r="A864" s="2345"/>
      <c r="B864" s="2345"/>
      <c r="C864" s="2345"/>
      <c r="D864" s="2345"/>
      <c r="E864" s="2345"/>
      <c r="F864" s="2345"/>
      <c r="G864" s="2345"/>
      <c r="H864" s="2345"/>
      <c r="I864" s="2345"/>
    </row>
    <row r="865" spans="1:9" ht="15.75" customHeight="1">
      <c r="A865" s="2345"/>
      <c r="B865" s="2345"/>
      <c r="C865" s="2345"/>
      <c r="D865" s="2345"/>
      <c r="E865" s="2345"/>
      <c r="F865" s="2345"/>
      <c r="G865" s="2345"/>
      <c r="H865" s="2345"/>
      <c r="I865" s="2345"/>
    </row>
    <row r="866" spans="1:9" ht="15.75" customHeight="1">
      <c r="A866" s="2345"/>
      <c r="B866" s="2345"/>
      <c r="C866" s="2345"/>
      <c r="D866" s="2345"/>
      <c r="E866" s="2345"/>
      <c r="F866" s="2345"/>
      <c r="G866" s="2345"/>
      <c r="H866" s="2345"/>
      <c r="I866" s="2345"/>
    </row>
    <row r="867" spans="1:9" ht="15.75" customHeight="1">
      <c r="A867" s="2345"/>
      <c r="B867" s="2345"/>
      <c r="C867" s="2345"/>
      <c r="D867" s="2345"/>
      <c r="E867" s="2345"/>
      <c r="F867" s="2345"/>
      <c r="G867" s="2345"/>
      <c r="H867" s="2345"/>
      <c r="I867" s="2345"/>
    </row>
    <row r="868" spans="1:9" ht="15.75" customHeight="1">
      <c r="A868" s="2345"/>
      <c r="B868" s="2345"/>
      <c r="C868" s="2345"/>
      <c r="D868" s="2345"/>
      <c r="E868" s="2345"/>
      <c r="F868" s="2345"/>
      <c r="G868" s="2345"/>
      <c r="H868" s="2345"/>
      <c r="I868" s="2345"/>
    </row>
    <row r="869" spans="1:9" ht="15.75" customHeight="1">
      <c r="A869" s="2345"/>
      <c r="B869" s="2345"/>
      <c r="C869" s="2345"/>
      <c r="D869" s="2345"/>
      <c r="E869" s="2345"/>
      <c r="F869" s="2345"/>
      <c r="G869" s="2345"/>
      <c r="H869" s="2345"/>
      <c r="I869" s="2345"/>
    </row>
    <row r="870" spans="1:9" ht="15.75" customHeight="1">
      <c r="A870" s="2345"/>
      <c r="B870" s="2345"/>
      <c r="C870" s="2345"/>
      <c r="D870" s="2345"/>
      <c r="E870" s="2345"/>
      <c r="F870" s="2345"/>
      <c r="G870" s="2345"/>
      <c r="H870" s="2345"/>
      <c r="I870" s="2345"/>
    </row>
    <row r="871" spans="1:9" ht="15.75" customHeight="1">
      <c r="A871" s="2345"/>
      <c r="B871" s="2345"/>
      <c r="C871" s="2345"/>
      <c r="D871" s="2345"/>
      <c r="E871" s="2345"/>
      <c r="F871" s="2345"/>
      <c r="G871" s="2345"/>
      <c r="H871" s="2345"/>
      <c r="I871" s="2345"/>
    </row>
    <row r="872" spans="1:9" ht="15.75" customHeight="1">
      <c r="A872" s="2345"/>
      <c r="B872" s="2345"/>
      <c r="C872" s="2345"/>
      <c r="D872" s="2345"/>
      <c r="E872" s="2345"/>
      <c r="F872" s="2345"/>
      <c r="G872" s="2345"/>
      <c r="H872" s="2345"/>
      <c r="I872" s="2345"/>
    </row>
    <row r="873" spans="1:9" ht="15.75" customHeight="1">
      <c r="A873" s="2345"/>
      <c r="B873" s="2345"/>
      <c r="C873" s="2345"/>
      <c r="D873" s="2345"/>
      <c r="E873" s="2345"/>
      <c r="F873" s="2345"/>
      <c r="G873" s="2345"/>
      <c r="H873" s="2345"/>
      <c r="I873" s="2345"/>
    </row>
    <row r="874" spans="1:9" ht="15.75" customHeight="1">
      <c r="A874" s="2345"/>
      <c r="B874" s="2345"/>
      <c r="C874" s="2345"/>
      <c r="D874" s="2345"/>
      <c r="E874" s="2345"/>
      <c r="F874" s="2345"/>
      <c r="G874" s="2345"/>
      <c r="H874" s="2345"/>
      <c r="I874" s="2345"/>
    </row>
    <row r="875" spans="1:9" ht="15.75" customHeight="1">
      <c r="A875" s="2345"/>
      <c r="B875" s="2345"/>
      <c r="C875" s="2345"/>
      <c r="D875" s="2345"/>
      <c r="E875" s="2345"/>
      <c r="F875" s="2345"/>
      <c r="G875" s="2345"/>
      <c r="H875" s="2345"/>
      <c r="I875" s="2345"/>
    </row>
    <row r="876" spans="1:9" ht="15.75" customHeight="1">
      <c r="A876" s="2345"/>
      <c r="B876" s="2345"/>
      <c r="C876" s="2345"/>
      <c r="D876" s="2345"/>
      <c r="E876" s="2345"/>
      <c r="F876" s="2345"/>
      <c r="G876" s="2345"/>
      <c r="H876" s="2345"/>
      <c r="I876" s="2345"/>
    </row>
    <row r="877" spans="1:9" ht="15.75" customHeight="1">
      <c r="A877" s="2345"/>
      <c r="B877" s="2345"/>
      <c r="C877" s="2345"/>
      <c r="D877" s="2345"/>
      <c r="E877" s="2345"/>
      <c r="F877" s="2345"/>
      <c r="G877" s="2345"/>
      <c r="H877" s="2345"/>
      <c r="I877" s="2345"/>
    </row>
    <row r="878" spans="1:9" ht="15.75" customHeight="1">
      <c r="A878" s="2345"/>
      <c r="B878" s="2345"/>
      <c r="C878" s="2345"/>
      <c r="D878" s="2345"/>
      <c r="E878" s="2345"/>
      <c r="F878" s="2345"/>
      <c r="G878" s="2345"/>
      <c r="H878" s="2345"/>
      <c r="I878" s="2345"/>
    </row>
    <row r="879" spans="1:9" ht="15.75" customHeight="1">
      <c r="A879" s="2345"/>
      <c r="B879" s="2345"/>
      <c r="C879" s="2345"/>
      <c r="D879" s="2345"/>
      <c r="E879" s="2345"/>
      <c r="F879" s="2345"/>
      <c r="G879" s="2345"/>
      <c r="H879" s="2345"/>
      <c r="I879" s="2345"/>
    </row>
    <row r="880" spans="1:9" ht="15.75" customHeight="1">
      <c r="A880" s="2345"/>
      <c r="B880" s="2345"/>
      <c r="C880" s="2345"/>
      <c r="D880" s="2345"/>
      <c r="E880" s="2345"/>
      <c r="F880" s="2345"/>
      <c r="G880" s="2345"/>
      <c r="H880" s="2345"/>
      <c r="I880" s="2345"/>
    </row>
    <row r="881" spans="1:9" ht="15.75" customHeight="1">
      <c r="A881" s="2345"/>
      <c r="B881" s="2345"/>
      <c r="C881" s="2345"/>
      <c r="D881" s="2345"/>
      <c r="E881" s="2345"/>
      <c r="F881" s="2345"/>
      <c r="G881" s="2345"/>
      <c r="H881" s="2345"/>
      <c r="I881" s="2345"/>
    </row>
    <row r="882" spans="1:9" ht="15.75" customHeight="1">
      <c r="A882" s="2345"/>
      <c r="B882" s="2345"/>
      <c r="C882" s="2345"/>
      <c r="D882" s="2345"/>
      <c r="E882" s="2345"/>
      <c r="F882" s="2345"/>
      <c r="G882" s="2345"/>
      <c r="H882" s="2345"/>
      <c r="I882" s="2345"/>
    </row>
    <row r="883" spans="1:9" ht="15.75" customHeight="1">
      <c r="A883" s="2345"/>
      <c r="B883" s="2345"/>
      <c r="C883" s="2345"/>
      <c r="D883" s="2345"/>
      <c r="E883" s="2345"/>
      <c r="F883" s="2345"/>
      <c r="G883" s="2345"/>
      <c r="H883" s="2345"/>
      <c r="I883" s="2345"/>
    </row>
    <row r="884" spans="1:9" ht="15.75" customHeight="1">
      <c r="A884" s="2345"/>
      <c r="B884" s="2345"/>
      <c r="C884" s="2345"/>
      <c r="D884" s="2345"/>
      <c r="E884" s="2345"/>
      <c r="F884" s="2345"/>
      <c r="G884" s="2345"/>
      <c r="H884" s="2345"/>
      <c r="I884" s="2345"/>
    </row>
    <row r="885" spans="1:9" ht="15.75" customHeight="1">
      <c r="A885" s="2345"/>
      <c r="B885" s="2345"/>
      <c r="C885" s="2345"/>
      <c r="D885" s="2345"/>
      <c r="E885" s="2345"/>
      <c r="F885" s="2345"/>
      <c r="G885" s="2345"/>
      <c r="H885" s="2345"/>
      <c r="I885" s="2345"/>
    </row>
    <row r="886" spans="1:9" ht="15.75" customHeight="1">
      <c r="A886" s="2345"/>
      <c r="B886" s="2345"/>
      <c r="C886" s="2345"/>
      <c r="D886" s="2345"/>
      <c r="E886" s="2345"/>
      <c r="F886" s="2345"/>
      <c r="G886" s="2345"/>
      <c r="H886" s="2345"/>
      <c r="I886" s="2345"/>
    </row>
    <row r="887" spans="1:9" ht="15.75" customHeight="1">
      <c r="A887" s="2345"/>
      <c r="B887" s="2345"/>
      <c r="C887" s="2345"/>
      <c r="D887" s="2345"/>
      <c r="E887" s="2345"/>
      <c r="F887" s="2345"/>
      <c r="G887" s="2345"/>
      <c r="H887" s="2345"/>
      <c r="I887" s="2345"/>
    </row>
    <row r="888" spans="1:9" ht="15.75" customHeight="1">
      <c r="A888" s="2345"/>
      <c r="B888" s="2345"/>
      <c r="C888" s="2345"/>
      <c r="D888" s="2345"/>
      <c r="E888" s="2345"/>
      <c r="F888" s="2345"/>
      <c r="G888" s="2345"/>
      <c r="H888" s="2345"/>
      <c r="I888" s="2345"/>
    </row>
    <row r="889" spans="1:9" ht="15.75" customHeight="1">
      <c r="A889" s="2345"/>
      <c r="B889" s="2345"/>
      <c r="C889" s="2345"/>
      <c r="D889" s="2345"/>
      <c r="E889" s="2345"/>
      <c r="F889" s="2345"/>
      <c r="G889" s="2345"/>
      <c r="H889" s="2345"/>
      <c r="I889" s="2345"/>
    </row>
    <row r="890" spans="1:9" ht="15.75" customHeight="1">
      <c r="A890" s="2345"/>
      <c r="B890" s="2345"/>
      <c r="C890" s="2345"/>
      <c r="D890" s="2345"/>
      <c r="E890" s="2345"/>
      <c r="F890" s="2345"/>
      <c r="G890" s="2345"/>
      <c r="H890" s="2345"/>
      <c r="I890" s="2345"/>
    </row>
    <row r="891" spans="1:9" ht="15.75" customHeight="1">
      <c r="A891" s="2345"/>
      <c r="B891" s="2345"/>
      <c r="C891" s="2345"/>
      <c r="D891" s="2345"/>
      <c r="E891" s="2345"/>
      <c r="F891" s="2345"/>
      <c r="G891" s="2345"/>
      <c r="H891" s="2345"/>
      <c r="I891" s="2345"/>
    </row>
    <row r="892" spans="1:9" ht="15.75" customHeight="1">
      <c r="A892" s="2345"/>
      <c r="B892" s="2345"/>
      <c r="C892" s="2345"/>
      <c r="D892" s="2345"/>
      <c r="E892" s="2345"/>
      <c r="F892" s="2345"/>
      <c r="G892" s="2345"/>
      <c r="H892" s="2345"/>
      <c r="I892" s="2345"/>
    </row>
    <row r="893" spans="1:9" ht="15.75" customHeight="1">
      <c r="A893" s="2345"/>
      <c r="B893" s="2345"/>
      <c r="C893" s="2345"/>
      <c r="D893" s="2345"/>
      <c r="E893" s="2345"/>
      <c r="F893" s="2345"/>
      <c r="G893" s="2345"/>
      <c r="H893" s="2345"/>
      <c r="I893" s="2345"/>
    </row>
    <row r="894" spans="1:9" ht="15.75" customHeight="1">
      <c r="A894" s="2345"/>
      <c r="B894" s="2345"/>
      <c r="C894" s="2345"/>
      <c r="D894" s="2345"/>
      <c r="E894" s="2345"/>
      <c r="F894" s="2345"/>
      <c r="G894" s="2345"/>
      <c r="H894" s="2345"/>
      <c r="I894" s="2345"/>
    </row>
    <row r="895" spans="1:9" ht="15.75" customHeight="1">
      <c r="A895" s="2345"/>
      <c r="B895" s="2345"/>
      <c r="C895" s="2345"/>
      <c r="D895" s="2345"/>
      <c r="E895" s="2345"/>
      <c r="F895" s="2345"/>
      <c r="G895" s="2345"/>
      <c r="H895" s="2345"/>
      <c r="I895" s="2345"/>
    </row>
    <row r="896" spans="1:9" ht="15.75" customHeight="1">
      <c r="A896" s="2345"/>
      <c r="B896" s="2345"/>
      <c r="C896" s="2345"/>
      <c r="D896" s="2345"/>
      <c r="E896" s="2345"/>
      <c r="F896" s="2345"/>
      <c r="G896" s="2345"/>
      <c r="H896" s="2345"/>
      <c r="I896" s="2345"/>
    </row>
    <row r="897" spans="1:9" ht="15.75" customHeight="1">
      <c r="A897" s="2345"/>
      <c r="B897" s="2345"/>
      <c r="C897" s="2345"/>
      <c r="D897" s="2345"/>
      <c r="E897" s="2345"/>
      <c r="F897" s="2345"/>
      <c r="G897" s="2345"/>
      <c r="H897" s="2345"/>
      <c r="I897" s="2345"/>
    </row>
    <row r="898" spans="1:9" ht="15.75" customHeight="1">
      <c r="A898" s="2345"/>
      <c r="B898" s="2345"/>
      <c r="C898" s="2345"/>
      <c r="D898" s="2345"/>
      <c r="E898" s="2345"/>
      <c r="F898" s="2345"/>
      <c r="G898" s="2345"/>
      <c r="H898" s="2345"/>
      <c r="I898" s="2345"/>
    </row>
    <row r="899" spans="1:9" ht="15.75" customHeight="1">
      <c r="A899" s="2345"/>
      <c r="B899" s="2345"/>
      <c r="C899" s="2345"/>
      <c r="D899" s="2345"/>
      <c r="E899" s="2345"/>
      <c r="F899" s="2345"/>
      <c r="G899" s="2345"/>
      <c r="H899" s="2345"/>
      <c r="I899" s="2345"/>
    </row>
    <row r="900" spans="1:9" ht="15.75" customHeight="1">
      <c r="A900" s="2345"/>
      <c r="B900" s="2345"/>
      <c r="C900" s="2345"/>
      <c r="D900" s="2345"/>
      <c r="E900" s="2345"/>
      <c r="F900" s="2345"/>
      <c r="G900" s="2345"/>
      <c r="H900" s="2345"/>
      <c r="I900" s="2345"/>
    </row>
    <row r="901" spans="1:9" ht="15.75" customHeight="1">
      <c r="A901" s="2345"/>
      <c r="B901" s="2345"/>
      <c r="C901" s="2345"/>
      <c r="D901" s="2345"/>
      <c r="E901" s="2345"/>
      <c r="F901" s="2345"/>
      <c r="G901" s="2345"/>
      <c r="H901" s="2345"/>
      <c r="I901" s="2345"/>
    </row>
    <row r="902" spans="1:9" ht="15.75" customHeight="1">
      <c r="A902" s="2345"/>
      <c r="B902" s="2345"/>
      <c r="C902" s="2345"/>
      <c r="D902" s="2345"/>
      <c r="E902" s="2345"/>
      <c r="F902" s="2345"/>
      <c r="G902" s="2345"/>
      <c r="H902" s="2345"/>
      <c r="I902" s="2345"/>
    </row>
    <row r="903" spans="1:9" ht="15.75" customHeight="1">
      <c r="A903" s="2345"/>
      <c r="B903" s="2345"/>
      <c r="C903" s="2345"/>
      <c r="D903" s="2345"/>
      <c r="E903" s="2345"/>
      <c r="F903" s="2345"/>
      <c r="G903" s="2345"/>
      <c r="H903" s="2345"/>
      <c r="I903" s="2345"/>
    </row>
    <row r="904" spans="1:9" ht="15.75" customHeight="1">
      <c r="A904" s="2345"/>
      <c r="B904" s="2345"/>
      <c r="C904" s="2345"/>
      <c r="D904" s="2345"/>
      <c r="E904" s="2345"/>
      <c r="F904" s="2345"/>
      <c r="G904" s="2345"/>
      <c r="H904" s="2345"/>
      <c r="I904" s="2345"/>
    </row>
    <row r="905" spans="1:9" ht="15.75" customHeight="1">
      <c r="A905" s="2345"/>
      <c r="B905" s="2345"/>
      <c r="C905" s="2345"/>
      <c r="D905" s="2345"/>
      <c r="E905" s="2345"/>
      <c r="F905" s="2345"/>
      <c r="G905" s="2345"/>
      <c r="H905" s="2345"/>
      <c r="I905" s="2345"/>
    </row>
    <row r="906" spans="1:9" ht="15.75" customHeight="1">
      <c r="A906" s="2345"/>
      <c r="B906" s="2345"/>
      <c r="C906" s="2345"/>
      <c r="D906" s="2345"/>
      <c r="E906" s="2345"/>
      <c r="F906" s="2345"/>
      <c r="G906" s="2345"/>
      <c r="H906" s="2345"/>
      <c r="I906" s="2345"/>
    </row>
    <row r="907" spans="1:9" ht="15.75" customHeight="1">
      <c r="A907" s="2345"/>
      <c r="B907" s="2345"/>
      <c r="C907" s="2345"/>
      <c r="D907" s="2345"/>
      <c r="E907" s="2345"/>
      <c r="F907" s="2345"/>
      <c r="G907" s="2345"/>
      <c r="H907" s="2345"/>
      <c r="I907" s="2345"/>
    </row>
    <row r="908" spans="1:9" ht="15.75" customHeight="1">
      <c r="A908" s="2345"/>
      <c r="B908" s="2345"/>
      <c r="C908" s="2345"/>
      <c r="D908" s="2345"/>
      <c r="E908" s="2345"/>
      <c r="F908" s="2345"/>
      <c r="G908" s="2345"/>
      <c r="H908" s="2345"/>
      <c r="I908" s="2345"/>
    </row>
    <row r="909" spans="1:9" ht="15.75" customHeight="1">
      <c r="A909" s="2345"/>
      <c r="B909" s="2345"/>
      <c r="C909" s="2345"/>
      <c r="D909" s="2345"/>
      <c r="E909" s="2345"/>
      <c r="F909" s="2345"/>
      <c r="G909" s="2345"/>
      <c r="H909" s="2345"/>
      <c r="I909" s="2345"/>
    </row>
    <row r="910" spans="1:9" ht="15.75" customHeight="1">
      <c r="A910" s="2345"/>
      <c r="B910" s="2345"/>
      <c r="C910" s="2345"/>
      <c r="D910" s="2345"/>
      <c r="E910" s="2345"/>
      <c r="F910" s="2345"/>
      <c r="G910" s="2345"/>
      <c r="H910" s="2345"/>
      <c r="I910" s="2345"/>
    </row>
    <row r="911" spans="1:9" ht="15.75" customHeight="1">
      <c r="A911" s="2345"/>
      <c r="B911" s="2345"/>
      <c r="C911" s="2345"/>
      <c r="D911" s="2345"/>
      <c r="E911" s="2345"/>
      <c r="F911" s="2345"/>
      <c r="G911" s="2345"/>
      <c r="H911" s="2345"/>
      <c r="I911" s="2345"/>
    </row>
    <row r="912" spans="1:9" ht="15.75" customHeight="1">
      <c r="A912" s="2345"/>
      <c r="B912" s="2345"/>
      <c r="C912" s="2345"/>
      <c r="D912" s="2345"/>
      <c r="E912" s="2345"/>
      <c r="F912" s="2345"/>
      <c r="G912" s="2345"/>
      <c r="H912" s="2345"/>
      <c r="I912" s="2345"/>
    </row>
    <row r="913" spans="1:9" ht="15.75" customHeight="1">
      <c r="A913" s="2345"/>
      <c r="B913" s="2345"/>
      <c r="C913" s="2345"/>
      <c r="D913" s="2345"/>
      <c r="E913" s="2345"/>
      <c r="F913" s="2345"/>
      <c r="G913" s="2345"/>
      <c r="H913" s="2345"/>
      <c r="I913" s="2345"/>
    </row>
    <row r="914" spans="1:9" ht="15.75" customHeight="1">
      <c r="A914" s="2345"/>
      <c r="B914" s="2345"/>
      <c r="C914" s="2345"/>
      <c r="D914" s="2345"/>
      <c r="E914" s="2345"/>
      <c r="F914" s="2345"/>
      <c r="G914" s="2345"/>
      <c r="H914" s="2345"/>
      <c r="I914" s="2345"/>
    </row>
    <row r="915" spans="1:9" ht="15.75" customHeight="1">
      <c r="A915" s="2345"/>
      <c r="B915" s="2345"/>
      <c r="C915" s="2345"/>
      <c r="D915" s="2345"/>
      <c r="E915" s="2345"/>
      <c r="F915" s="2345"/>
      <c r="G915" s="2345"/>
      <c r="H915" s="2345"/>
      <c r="I915" s="2345"/>
    </row>
    <row r="916" spans="1:9" ht="15.75" customHeight="1">
      <c r="A916" s="2345"/>
      <c r="B916" s="2345"/>
      <c r="C916" s="2345"/>
      <c r="D916" s="2345"/>
      <c r="E916" s="2345"/>
      <c r="F916" s="2345"/>
      <c r="G916" s="2345"/>
      <c r="H916" s="2345"/>
      <c r="I916" s="2345"/>
    </row>
    <row r="917" spans="1:9" ht="15.75" customHeight="1">
      <c r="A917" s="2345"/>
      <c r="B917" s="2345"/>
      <c r="C917" s="2345"/>
      <c r="D917" s="2345"/>
      <c r="E917" s="2345"/>
      <c r="F917" s="2345"/>
      <c r="G917" s="2345"/>
      <c r="H917" s="2345"/>
      <c r="I917" s="2345"/>
    </row>
    <row r="918" spans="1:9" ht="15.75" customHeight="1">
      <c r="A918" s="2345"/>
      <c r="B918" s="2345"/>
      <c r="C918" s="2345"/>
      <c r="D918" s="2345"/>
      <c r="E918" s="2345"/>
      <c r="F918" s="2345"/>
      <c r="G918" s="2345"/>
      <c r="H918" s="2345"/>
      <c r="I918" s="2345"/>
    </row>
    <row r="919" spans="1:9" ht="15.75" customHeight="1">
      <c r="A919" s="2345"/>
      <c r="B919" s="2345"/>
      <c r="C919" s="2345"/>
      <c r="D919" s="2345"/>
      <c r="E919" s="2345"/>
      <c r="F919" s="2345"/>
      <c r="G919" s="2345"/>
      <c r="H919" s="2345"/>
      <c r="I919" s="2345"/>
    </row>
    <row r="920" spans="1:9" ht="15.75" customHeight="1">
      <c r="A920" s="2345"/>
      <c r="B920" s="2345"/>
      <c r="C920" s="2345"/>
      <c r="D920" s="2345"/>
      <c r="E920" s="2345"/>
      <c r="F920" s="2345"/>
      <c r="G920" s="2345"/>
      <c r="H920" s="2345"/>
      <c r="I920" s="2345"/>
    </row>
    <row r="921" spans="1:9" ht="15.75" customHeight="1">
      <c r="A921" s="2345"/>
      <c r="B921" s="2345"/>
      <c r="C921" s="2345"/>
      <c r="D921" s="2345"/>
      <c r="E921" s="2345"/>
      <c r="F921" s="2345"/>
      <c r="G921" s="2345"/>
      <c r="H921" s="2345"/>
      <c r="I921" s="2345"/>
    </row>
    <row r="922" spans="1:9" ht="15.75" customHeight="1">
      <c r="A922" s="2345"/>
      <c r="B922" s="2345"/>
      <c r="C922" s="2345"/>
      <c r="D922" s="2345"/>
      <c r="E922" s="2345"/>
      <c r="F922" s="2345"/>
      <c r="G922" s="2345"/>
      <c r="H922" s="2345"/>
      <c r="I922" s="2345"/>
    </row>
    <row r="923" spans="1:9" ht="15.75" customHeight="1">
      <c r="A923" s="2345"/>
      <c r="B923" s="2345"/>
      <c r="C923" s="2345"/>
      <c r="D923" s="2345"/>
      <c r="E923" s="2345"/>
      <c r="F923" s="2345"/>
      <c r="G923" s="2345"/>
      <c r="H923" s="2345"/>
      <c r="I923" s="2345"/>
    </row>
    <row r="924" spans="1:9" ht="15.75" customHeight="1">
      <c r="A924" s="2345"/>
      <c r="B924" s="2345"/>
      <c r="C924" s="2345"/>
      <c r="D924" s="2345"/>
      <c r="E924" s="2345"/>
      <c r="F924" s="2345"/>
      <c r="G924" s="2345"/>
      <c r="H924" s="2345"/>
      <c r="I924" s="2345"/>
    </row>
    <row r="925" spans="1:9" ht="15.75" customHeight="1">
      <c r="A925" s="2345"/>
      <c r="B925" s="2345"/>
      <c r="C925" s="2345"/>
      <c r="D925" s="2345"/>
      <c r="E925" s="2345"/>
      <c r="F925" s="2345"/>
      <c r="G925" s="2345"/>
      <c r="H925" s="2345"/>
      <c r="I925" s="2345"/>
    </row>
    <row r="926" spans="1:9" ht="15.75" customHeight="1">
      <c r="A926" s="2345"/>
      <c r="B926" s="2345"/>
      <c r="C926" s="2345"/>
      <c r="D926" s="2345"/>
      <c r="E926" s="2345"/>
      <c r="F926" s="2345"/>
      <c r="G926" s="2345"/>
      <c r="H926" s="2345"/>
      <c r="I926" s="2345"/>
    </row>
    <row r="927" spans="1:9" ht="15.75" customHeight="1">
      <c r="A927" s="2345"/>
      <c r="B927" s="2345"/>
      <c r="C927" s="2345"/>
      <c r="D927" s="2345"/>
      <c r="E927" s="2345"/>
      <c r="F927" s="2345"/>
      <c r="G927" s="2345"/>
      <c r="H927" s="2345"/>
      <c r="I927" s="2345"/>
    </row>
    <row r="928" spans="1:9" ht="15.75" customHeight="1">
      <c r="A928" s="2345"/>
      <c r="B928" s="2345"/>
      <c r="C928" s="2345"/>
      <c r="D928" s="2345"/>
      <c r="E928" s="2345"/>
      <c r="F928" s="2345"/>
      <c r="G928" s="2345"/>
      <c r="H928" s="2345"/>
      <c r="I928" s="2345"/>
    </row>
    <row r="929" spans="1:9" ht="15.75" customHeight="1">
      <c r="A929" s="2345"/>
      <c r="B929" s="2345"/>
      <c r="C929" s="2345"/>
      <c r="D929" s="2345"/>
      <c r="E929" s="2345"/>
      <c r="F929" s="2345"/>
      <c r="G929" s="2345"/>
      <c r="H929" s="2345"/>
      <c r="I929" s="2345"/>
    </row>
    <row r="930" spans="1:9" ht="15.75" customHeight="1">
      <c r="A930" s="2345"/>
      <c r="B930" s="2345"/>
      <c r="C930" s="2345"/>
      <c r="D930" s="2345"/>
      <c r="E930" s="2345"/>
      <c r="F930" s="2345"/>
      <c r="G930" s="2345"/>
      <c r="H930" s="2345"/>
      <c r="I930" s="2345"/>
    </row>
    <row r="931" spans="1:9" ht="15.75" customHeight="1">
      <c r="A931" s="2345"/>
      <c r="B931" s="2345"/>
      <c r="C931" s="2345"/>
      <c r="D931" s="2345"/>
      <c r="E931" s="2345"/>
      <c r="F931" s="2345"/>
      <c r="G931" s="2345"/>
      <c r="H931" s="2345"/>
      <c r="I931" s="2345"/>
    </row>
    <row r="932" spans="1:9" ht="15.75" customHeight="1">
      <c r="A932" s="2345"/>
      <c r="B932" s="2345"/>
      <c r="C932" s="2345"/>
      <c r="D932" s="2345"/>
      <c r="E932" s="2345"/>
      <c r="F932" s="2345"/>
      <c r="G932" s="2345"/>
      <c r="H932" s="2345"/>
      <c r="I932" s="2345"/>
    </row>
    <row r="933" spans="1:9" ht="15.75" customHeight="1">
      <c r="A933" s="2345"/>
      <c r="B933" s="2345"/>
      <c r="C933" s="2345"/>
      <c r="D933" s="2345"/>
      <c r="E933" s="2345"/>
      <c r="F933" s="2345"/>
      <c r="G933" s="2345"/>
      <c r="H933" s="2345"/>
      <c r="I933" s="2345"/>
    </row>
    <row r="934" spans="1:9" ht="15.75" customHeight="1">
      <c r="A934" s="2345"/>
      <c r="B934" s="2345"/>
      <c r="C934" s="2345"/>
      <c r="D934" s="2345"/>
      <c r="E934" s="2345"/>
      <c r="F934" s="2345"/>
      <c r="G934" s="2345"/>
      <c r="H934" s="2345"/>
      <c r="I934" s="2345"/>
    </row>
    <row r="935" spans="1:9" ht="15.75" customHeight="1">
      <c r="A935" s="2345"/>
      <c r="B935" s="2345"/>
      <c r="C935" s="2345"/>
      <c r="D935" s="2345"/>
      <c r="E935" s="2345"/>
      <c r="F935" s="2345"/>
      <c r="G935" s="2345"/>
      <c r="H935" s="2345"/>
      <c r="I935" s="2345"/>
    </row>
    <row r="936" spans="1:9" ht="15.75" customHeight="1">
      <c r="A936" s="2345"/>
      <c r="B936" s="2345"/>
      <c r="C936" s="2345"/>
      <c r="D936" s="2345"/>
      <c r="E936" s="2345"/>
      <c r="F936" s="2345"/>
      <c r="G936" s="2345"/>
      <c r="H936" s="2345"/>
      <c r="I936" s="2345"/>
    </row>
    <row r="937" spans="1:9" ht="15.75" customHeight="1">
      <c r="A937" s="2345"/>
      <c r="B937" s="2345"/>
      <c r="C937" s="2345"/>
      <c r="D937" s="2345"/>
      <c r="E937" s="2345"/>
      <c r="F937" s="2345"/>
      <c r="G937" s="2345"/>
      <c r="H937" s="2345"/>
      <c r="I937" s="2345"/>
    </row>
    <row r="938" spans="1:9" ht="15.75" customHeight="1">
      <c r="A938" s="2345"/>
      <c r="B938" s="2345"/>
      <c r="C938" s="2345"/>
      <c r="D938" s="2345"/>
      <c r="E938" s="2345"/>
      <c r="F938" s="2345"/>
      <c r="G938" s="2345"/>
      <c r="H938" s="2345"/>
      <c r="I938" s="2345"/>
    </row>
    <row r="939" spans="1:9" ht="15.75" customHeight="1">
      <c r="A939" s="2345"/>
      <c r="B939" s="2345"/>
      <c r="C939" s="2345"/>
      <c r="D939" s="2345"/>
      <c r="E939" s="2345"/>
      <c r="F939" s="2345"/>
      <c r="G939" s="2345"/>
      <c r="H939" s="2345"/>
      <c r="I939" s="2345"/>
    </row>
    <row r="940" spans="1:9" ht="15.75" customHeight="1">
      <c r="A940" s="2345"/>
      <c r="B940" s="2345"/>
      <c r="C940" s="2345"/>
      <c r="D940" s="2345"/>
      <c r="E940" s="2345"/>
      <c r="F940" s="2345"/>
      <c r="G940" s="2345"/>
      <c r="H940" s="2345"/>
      <c r="I940" s="2345"/>
    </row>
    <row r="941" spans="1:9" ht="15.75" customHeight="1">
      <c r="A941" s="2345"/>
      <c r="B941" s="2345"/>
      <c r="C941" s="2345"/>
      <c r="D941" s="2345"/>
      <c r="E941" s="2345"/>
      <c r="F941" s="2345"/>
      <c r="G941" s="2345"/>
      <c r="H941" s="2345"/>
      <c r="I941" s="2345"/>
    </row>
    <row r="942" spans="1:9" ht="15.75" customHeight="1">
      <c r="A942" s="2345"/>
      <c r="B942" s="2345"/>
      <c r="C942" s="2345"/>
      <c r="D942" s="2345"/>
      <c r="E942" s="2345"/>
      <c r="F942" s="2345"/>
      <c r="G942" s="2345"/>
      <c r="H942" s="2345"/>
      <c r="I942" s="2345"/>
    </row>
    <row r="943" spans="1:9" ht="15.75" customHeight="1">
      <c r="A943" s="2345"/>
      <c r="B943" s="2345"/>
      <c r="C943" s="2345"/>
      <c r="D943" s="2345"/>
      <c r="E943" s="2345"/>
      <c r="F943" s="2345"/>
      <c r="G943" s="2345"/>
      <c r="H943" s="2345"/>
      <c r="I943" s="2345"/>
    </row>
    <row r="944" spans="1:9" ht="15.75" customHeight="1">
      <c r="A944" s="2345"/>
      <c r="B944" s="2345"/>
      <c r="C944" s="2345"/>
      <c r="D944" s="2345"/>
      <c r="E944" s="2345"/>
      <c r="F944" s="2345"/>
      <c r="G944" s="2345"/>
      <c r="H944" s="2345"/>
      <c r="I944" s="2345"/>
    </row>
    <row r="945" spans="1:9" ht="15.75" customHeight="1">
      <c r="A945" s="2345"/>
      <c r="B945" s="2345"/>
      <c r="C945" s="2345"/>
      <c r="D945" s="2345"/>
      <c r="E945" s="2345"/>
      <c r="F945" s="2345"/>
      <c r="G945" s="2345"/>
      <c r="H945" s="2345"/>
      <c r="I945" s="2345"/>
    </row>
    <row r="946" spans="1:9" ht="15.75" customHeight="1">
      <c r="A946" s="2345"/>
      <c r="B946" s="2345"/>
      <c r="C946" s="2345"/>
      <c r="D946" s="2345"/>
      <c r="E946" s="2345"/>
      <c r="F946" s="2345"/>
      <c r="G946" s="2345"/>
      <c r="H946" s="2345"/>
      <c r="I946" s="2345"/>
    </row>
    <row r="947" spans="1:9" ht="15.75" customHeight="1">
      <c r="A947" s="2345"/>
      <c r="B947" s="2345"/>
      <c r="C947" s="2345"/>
      <c r="D947" s="2345"/>
      <c r="E947" s="2345"/>
      <c r="F947" s="2345"/>
      <c r="G947" s="2345"/>
      <c r="H947" s="2345"/>
      <c r="I947" s="2345"/>
    </row>
    <row r="948" spans="1:9" ht="15.75" customHeight="1">
      <c r="A948" s="2345"/>
      <c r="B948" s="2345"/>
      <c r="C948" s="2345"/>
      <c r="D948" s="2345"/>
      <c r="E948" s="2345"/>
      <c r="F948" s="2345"/>
      <c r="G948" s="2345"/>
      <c r="H948" s="2345"/>
      <c r="I948" s="2345"/>
    </row>
    <row r="949" spans="1:9" ht="15.75" customHeight="1">
      <c r="A949" s="2345"/>
      <c r="B949" s="2345"/>
      <c r="C949" s="2345"/>
      <c r="D949" s="2345"/>
      <c r="E949" s="2345"/>
      <c r="F949" s="2345"/>
      <c r="G949" s="2345"/>
      <c r="H949" s="2345"/>
      <c r="I949" s="2345"/>
    </row>
    <row r="950" spans="1:9" ht="15.75" customHeight="1">
      <c r="A950" s="2345"/>
      <c r="B950" s="2345"/>
      <c r="C950" s="2345"/>
      <c r="D950" s="2345"/>
      <c r="E950" s="2345"/>
      <c r="F950" s="2345"/>
      <c r="G950" s="2345"/>
      <c r="H950" s="2345"/>
      <c r="I950" s="2345"/>
    </row>
    <row r="951" spans="1:9" ht="15.75" customHeight="1">
      <c r="A951" s="2345"/>
      <c r="B951" s="2345"/>
      <c r="C951" s="2345"/>
      <c r="D951" s="2345"/>
      <c r="E951" s="2345"/>
      <c r="F951" s="2345"/>
      <c r="G951" s="2345"/>
      <c r="H951" s="2345"/>
      <c r="I951" s="2345"/>
    </row>
    <row r="952" spans="1:9" ht="15.75" customHeight="1">
      <c r="A952" s="2345"/>
      <c r="B952" s="2345"/>
      <c r="C952" s="2345"/>
      <c r="D952" s="2345"/>
      <c r="E952" s="2345"/>
      <c r="F952" s="2345"/>
      <c r="G952" s="2345"/>
      <c r="H952" s="2345"/>
      <c r="I952" s="2345"/>
    </row>
    <row r="953" spans="1:9" ht="15.75" customHeight="1">
      <c r="A953" s="2345"/>
      <c r="B953" s="2345"/>
      <c r="C953" s="2345"/>
      <c r="D953" s="2345"/>
      <c r="E953" s="2345"/>
      <c r="F953" s="2345"/>
      <c r="G953" s="2345"/>
      <c r="H953" s="2345"/>
      <c r="I953" s="2345"/>
    </row>
    <row r="954" spans="1:9" ht="15.75" customHeight="1">
      <c r="A954" s="2345"/>
      <c r="B954" s="2345"/>
      <c r="C954" s="2345"/>
      <c r="D954" s="2345"/>
      <c r="E954" s="2345"/>
      <c r="F954" s="2345"/>
      <c r="G954" s="2345"/>
      <c r="H954" s="2345"/>
      <c r="I954" s="2345"/>
    </row>
    <row r="955" spans="1:9" ht="15.75" customHeight="1">
      <c r="A955" s="2345"/>
      <c r="B955" s="2345"/>
      <c r="C955" s="2345"/>
      <c r="D955" s="2345"/>
      <c r="E955" s="2345"/>
      <c r="F955" s="2345"/>
      <c r="G955" s="2345"/>
      <c r="H955" s="2345"/>
      <c r="I955" s="2345"/>
    </row>
    <row r="956" spans="1:9" ht="15.75" customHeight="1">
      <c r="A956" s="2345"/>
      <c r="B956" s="2345"/>
      <c r="C956" s="2345"/>
      <c r="D956" s="2345"/>
      <c r="E956" s="2345"/>
      <c r="F956" s="2345"/>
      <c r="G956" s="2345"/>
      <c r="H956" s="2345"/>
      <c r="I956" s="2345"/>
    </row>
    <row r="957" spans="1:9" ht="15.75" customHeight="1">
      <c r="A957" s="2345"/>
      <c r="B957" s="2345"/>
      <c r="C957" s="2345"/>
      <c r="D957" s="2345"/>
      <c r="E957" s="2345"/>
      <c r="F957" s="2345"/>
      <c r="G957" s="2345"/>
      <c r="H957" s="2345"/>
      <c r="I957" s="2345"/>
    </row>
    <row r="958" spans="1:9" ht="15.75" customHeight="1">
      <c r="A958" s="2345"/>
      <c r="B958" s="2345"/>
      <c r="C958" s="2345"/>
      <c r="D958" s="2345"/>
      <c r="E958" s="2345"/>
      <c r="F958" s="2345"/>
      <c r="G958" s="2345"/>
      <c r="H958" s="2345"/>
      <c r="I958" s="2345"/>
    </row>
    <row r="959" spans="1:9" ht="15.75" customHeight="1">
      <c r="A959" s="2345"/>
      <c r="B959" s="2345"/>
      <c r="C959" s="2345"/>
      <c r="D959" s="2345"/>
      <c r="E959" s="2345"/>
      <c r="F959" s="2345"/>
      <c r="G959" s="2345"/>
      <c r="H959" s="2345"/>
      <c r="I959" s="2345"/>
    </row>
    <row r="960" spans="1:9" ht="15.75" customHeight="1">
      <c r="A960" s="2345"/>
      <c r="B960" s="2345"/>
      <c r="C960" s="2345"/>
      <c r="D960" s="2345"/>
      <c r="E960" s="2345"/>
      <c r="F960" s="2345"/>
      <c r="G960" s="2345"/>
      <c r="H960" s="2345"/>
      <c r="I960" s="2345"/>
    </row>
    <row r="961" spans="1:9" ht="15.75" customHeight="1">
      <c r="A961" s="2345"/>
      <c r="B961" s="2345"/>
      <c r="C961" s="2345"/>
      <c r="D961" s="2345"/>
      <c r="E961" s="2345"/>
      <c r="F961" s="2345"/>
      <c r="G961" s="2345"/>
      <c r="H961" s="2345"/>
      <c r="I961" s="2345"/>
    </row>
    <row r="962" spans="1:9" ht="15.75" customHeight="1">
      <c r="A962" s="2345"/>
      <c r="B962" s="2345"/>
      <c r="C962" s="2345"/>
      <c r="D962" s="2345"/>
      <c r="E962" s="2345"/>
      <c r="F962" s="2345"/>
      <c r="G962" s="2345"/>
      <c r="H962" s="2345"/>
      <c r="I962" s="2345"/>
    </row>
    <row r="963" spans="1:9" ht="15.75" customHeight="1">
      <c r="A963" s="2345"/>
      <c r="B963" s="2345"/>
      <c r="C963" s="2345"/>
      <c r="D963" s="2345"/>
      <c r="E963" s="2345"/>
      <c r="F963" s="2345"/>
      <c r="G963" s="2345"/>
      <c r="H963" s="2345"/>
      <c r="I963" s="2345"/>
    </row>
    <row r="964" spans="1:9" ht="15.75" customHeight="1">
      <c r="A964" s="2345"/>
      <c r="B964" s="2345"/>
      <c r="C964" s="2345"/>
      <c r="D964" s="2345"/>
      <c r="E964" s="2345"/>
      <c r="F964" s="2345"/>
      <c r="G964" s="2345"/>
      <c r="H964" s="2345"/>
      <c r="I964" s="2345"/>
    </row>
    <row r="965" spans="1:9" ht="15.75" customHeight="1">
      <c r="A965" s="2345"/>
      <c r="B965" s="2345"/>
      <c r="C965" s="2345"/>
      <c r="D965" s="2345"/>
      <c r="E965" s="2345"/>
      <c r="F965" s="2345"/>
      <c r="G965" s="2345"/>
      <c r="H965" s="2345"/>
      <c r="I965" s="2345"/>
    </row>
    <row r="966" spans="1:9" ht="15.75" customHeight="1">
      <c r="A966" s="2345"/>
      <c r="B966" s="2345"/>
      <c r="C966" s="2345"/>
      <c r="D966" s="2345"/>
      <c r="E966" s="2345"/>
      <c r="F966" s="2345"/>
      <c r="G966" s="2345"/>
      <c r="H966" s="2345"/>
      <c r="I966" s="2345"/>
    </row>
    <row r="967" spans="1:9" ht="15.75" customHeight="1">
      <c r="A967" s="2345"/>
      <c r="B967" s="2345"/>
      <c r="C967" s="2345"/>
      <c r="D967" s="2345"/>
      <c r="E967" s="2345"/>
      <c r="F967" s="2345"/>
      <c r="G967" s="2345"/>
      <c r="H967" s="2345"/>
      <c r="I967" s="2345"/>
    </row>
    <row r="968" spans="1:9" ht="15.75" customHeight="1">
      <c r="A968" s="2345"/>
      <c r="B968" s="2345"/>
      <c r="C968" s="2345"/>
      <c r="D968" s="2345"/>
      <c r="E968" s="2345"/>
      <c r="F968" s="2345"/>
      <c r="G968" s="2345"/>
      <c r="H968" s="2345"/>
      <c r="I968" s="2345"/>
    </row>
    <row r="969" spans="1:9" ht="15.75" customHeight="1">
      <c r="A969" s="2345"/>
      <c r="B969" s="2345"/>
      <c r="C969" s="2345"/>
      <c r="D969" s="2345"/>
      <c r="E969" s="2345"/>
      <c r="F969" s="2345"/>
      <c r="G969" s="2345"/>
      <c r="H969" s="2345"/>
      <c r="I969" s="2345"/>
    </row>
    <row r="970" spans="1:9" ht="15.75" customHeight="1">
      <c r="A970" s="2345"/>
      <c r="B970" s="2345"/>
      <c r="C970" s="2345"/>
      <c r="D970" s="2345"/>
      <c r="E970" s="2345"/>
      <c r="F970" s="2345"/>
      <c r="G970" s="2345"/>
      <c r="H970" s="2345"/>
      <c r="I970" s="2345"/>
    </row>
    <row r="971" spans="1:9" ht="15.75" customHeight="1">
      <c r="A971" s="2345"/>
      <c r="B971" s="2345"/>
      <c r="C971" s="2345"/>
      <c r="D971" s="2345"/>
      <c r="E971" s="2345"/>
      <c r="F971" s="2345"/>
      <c r="G971" s="2345"/>
      <c r="H971" s="2345"/>
      <c r="I971" s="2345"/>
    </row>
    <row r="972" spans="1:9" ht="15.75" customHeight="1">
      <c r="A972" s="2345"/>
      <c r="B972" s="2345"/>
      <c r="C972" s="2345"/>
      <c r="D972" s="2345"/>
      <c r="E972" s="2345"/>
      <c r="F972" s="2345"/>
      <c r="G972" s="2345"/>
      <c r="H972" s="2345"/>
      <c r="I972" s="2345"/>
    </row>
    <row r="973" spans="1:9" ht="15.75" customHeight="1">
      <c r="A973" s="2345"/>
      <c r="B973" s="2345"/>
      <c r="C973" s="2345"/>
      <c r="D973" s="2345"/>
      <c r="E973" s="2345"/>
      <c r="F973" s="2345"/>
      <c r="G973" s="2345"/>
      <c r="H973" s="2345"/>
      <c r="I973" s="2345"/>
    </row>
    <row r="974" spans="1:9" ht="15.75" customHeight="1">
      <c r="A974" s="2345"/>
      <c r="B974" s="2345"/>
      <c r="C974" s="2345"/>
      <c r="D974" s="2345"/>
      <c r="E974" s="2345"/>
      <c r="F974" s="2345"/>
      <c r="G974" s="2345"/>
      <c r="H974" s="2345"/>
      <c r="I974" s="2345"/>
    </row>
    <row r="975" spans="1:9" ht="15.75" customHeight="1">
      <c r="A975" s="2345"/>
      <c r="B975" s="2345"/>
      <c r="C975" s="2345"/>
      <c r="D975" s="2345"/>
      <c r="E975" s="2345"/>
      <c r="F975" s="2345"/>
      <c r="G975" s="2345"/>
      <c r="H975" s="2345"/>
      <c r="I975" s="2345"/>
    </row>
    <row r="976" spans="1:9" ht="15.75" customHeight="1">
      <c r="A976" s="2345"/>
      <c r="B976" s="2345"/>
      <c r="C976" s="2345"/>
      <c r="D976" s="2345"/>
      <c r="E976" s="2345"/>
      <c r="F976" s="2345"/>
      <c r="G976" s="2345"/>
      <c r="H976" s="2345"/>
      <c r="I976" s="2345"/>
    </row>
    <row r="977" spans="1:9" ht="15.75" customHeight="1">
      <c r="A977" s="2345"/>
      <c r="B977" s="2345"/>
      <c r="C977" s="2345"/>
      <c r="D977" s="2345"/>
      <c r="E977" s="2345"/>
      <c r="F977" s="2345"/>
      <c r="G977" s="2345"/>
      <c r="H977" s="2345"/>
      <c r="I977" s="2345"/>
    </row>
    <row r="978" spans="1:9" ht="15.75" customHeight="1">
      <c r="A978" s="2345"/>
      <c r="B978" s="2345"/>
      <c r="C978" s="2345"/>
      <c r="D978" s="2345"/>
      <c r="E978" s="2345"/>
      <c r="F978" s="2345"/>
      <c r="G978" s="2345"/>
      <c r="H978" s="2345"/>
      <c r="I978" s="2345"/>
    </row>
    <row r="979" spans="1:9" ht="15.75" customHeight="1">
      <c r="A979" s="2345"/>
      <c r="B979" s="2345"/>
      <c r="C979" s="2345"/>
      <c r="D979" s="2345"/>
      <c r="E979" s="2345"/>
      <c r="F979" s="2345"/>
      <c r="G979" s="2345"/>
      <c r="H979" s="2345"/>
      <c r="I979" s="2345"/>
    </row>
    <row r="980" spans="1:9" ht="15.75" customHeight="1">
      <c r="A980" s="2345"/>
      <c r="B980" s="2345"/>
      <c r="C980" s="2345"/>
      <c r="D980" s="2345"/>
      <c r="E980" s="2345"/>
      <c r="F980" s="2345"/>
      <c r="G980" s="2345"/>
      <c r="H980" s="2345"/>
      <c r="I980" s="2345"/>
    </row>
    <row r="981" spans="1:9" ht="15.75" customHeight="1">
      <c r="A981" s="2345"/>
      <c r="B981" s="2345"/>
      <c r="C981" s="2345"/>
      <c r="D981" s="2345"/>
      <c r="E981" s="2345"/>
      <c r="F981" s="2345"/>
      <c r="G981" s="2345"/>
      <c r="H981" s="2345"/>
      <c r="I981" s="2345"/>
    </row>
    <row r="982" spans="1:9" ht="15.75" customHeight="1">
      <c r="A982" s="2345"/>
      <c r="B982" s="2345"/>
      <c r="C982" s="2345"/>
      <c r="D982" s="2345"/>
      <c r="E982" s="2345"/>
      <c r="F982" s="2345"/>
      <c r="G982" s="2345"/>
      <c r="H982" s="2345"/>
      <c r="I982" s="2345"/>
    </row>
    <row r="983" spans="1:9" ht="15.75" customHeight="1">
      <c r="A983" s="2345"/>
      <c r="B983" s="2345"/>
      <c r="C983" s="2345"/>
      <c r="D983" s="2345"/>
      <c r="E983" s="2345"/>
      <c r="F983" s="2345"/>
      <c r="G983" s="2345"/>
      <c r="H983" s="2345"/>
      <c r="I983" s="2345"/>
    </row>
    <row r="984" spans="1:9" ht="15.75" customHeight="1">
      <c r="A984" s="2345"/>
      <c r="B984" s="2345"/>
      <c r="C984" s="2345"/>
      <c r="D984" s="2345"/>
      <c r="E984" s="2345"/>
      <c r="F984" s="2345"/>
      <c r="G984" s="2345"/>
      <c r="H984" s="2345"/>
      <c r="I984" s="2345"/>
    </row>
    <row r="985" spans="1:9" ht="15.75" customHeight="1">
      <c r="A985" s="2345"/>
      <c r="B985" s="2345"/>
      <c r="C985" s="2345"/>
      <c r="D985" s="2345"/>
      <c r="E985" s="2345"/>
      <c r="F985" s="2345"/>
      <c r="G985" s="2345"/>
      <c r="H985" s="2345"/>
      <c r="I985" s="2345"/>
    </row>
    <row r="986" spans="1:9" ht="15.75" customHeight="1">
      <c r="A986" s="2345"/>
      <c r="B986" s="2345"/>
      <c r="C986" s="2345"/>
      <c r="D986" s="2345"/>
      <c r="E986" s="2345"/>
      <c r="F986" s="2345"/>
      <c r="G986" s="2345"/>
      <c r="H986" s="2345"/>
      <c r="I986" s="2345"/>
    </row>
    <row r="987" spans="1:9" ht="15.75" customHeight="1">
      <c r="A987" s="2345"/>
      <c r="B987" s="2345"/>
      <c r="C987" s="2345"/>
      <c r="D987" s="2345"/>
      <c r="E987" s="2345"/>
      <c r="F987" s="2345"/>
      <c r="G987" s="2345"/>
      <c r="H987" s="2345"/>
      <c r="I987" s="2345"/>
    </row>
    <row r="988" spans="1:9" ht="15.75" customHeight="1">
      <c r="A988" s="2345"/>
      <c r="B988" s="2345"/>
      <c r="C988" s="2345"/>
      <c r="D988" s="2345"/>
      <c r="E988" s="2345"/>
      <c r="F988" s="2345"/>
      <c r="G988" s="2345"/>
      <c r="H988" s="2345"/>
      <c r="I988" s="2345"/>
    </row>
    <row r="989" spans="1:9" ht="15.75" customHeight="1">
      <c r="A989" s="2345"/>
      <c r="B989" s="2345"/>
      <c r="C989" s="2345"/>
      <c r="D989" s="2345"/>
      <c r="E989" s="2345"/>
      <c r="F989" s="2345"/>
      <c r="G989" s="2345"/>
      <c r="H989" s="2345"/>
      <c r="I989" s="2345"/>
    </row>
    <row r="990" spans="1:9" ht="15.75" customHeight="1">
      <c r="A990" s="2345"/>
      <c r="B990" s="2345"/>
      <c r="C990" s="2345"/>
      <c r="D990" s="2345"/>
      <c r="E990" s="2345"/>
      <c r="F990" s="2345"/>
      <c r="G990" s="2345"/>
      <c r="H990" s="2345"/>
      <c r="I990" s="2345"/>
    </row>
    <row r="991" spans="1:9" ht="15.75" customHeight="1">
      <c r="A991" s="2345"/>
      <c r="B991" s="2345"/>
      <c r="C991" s="2345"/>
      <c r="D991" s="2345"/>
      <c r="E991" s="2345"/>
      <c r="F991" s="2345"/>
      <c r="G991" s="2345"/>
      <c r="H991" s="2345"/>
      <c r="I991" s="2345"/>
    </row>
    <row r="992" spans="1:9" ht="15.75" customHeight="1">
      <c r="A992" s="2345"/>
      <c r="B992" s="2345"/>
      <c r="C992" s="2345"/>
      <c r="D992" s="2345"/>
      <c r="E992" s="2345"/>
      <c r="F992" s="2345"/>
      <c r="G992" s="2345"/>
      <c r="H992" s="2345"/>
      <c r="I992" s="2345"/>
    </row>
    <row r="993" spans="1:9" ht="15.75" customHeight="1">
      <c r="A993" s="2345"/>
      <c r="B993" s="2345"/>
      <c r="C993" s="2345"/>
      <c r="D993" s="2345"/>
      <c r="E993" s="2345"/>
      <c r="F993" s="2345"/>
      <c r="G993" s="2345"/>
      <c r="H993" s="2345"/>
      <c r="I993" s="2345"/>
    </row>
    <row r="994" spans="1:9" ht="15.75" customHeight="1">
      <c r="A994" s="2345"/>
      <c r="B994" s="2345"/>
      <c r="C994" s="2345"/>
      <c r="D994" s="2345"/>
      <c r="E994" s="2345"/>
      <c r="F994" s="2345"/>
      <c r="G994" s="2345"/>
      <c r="H994" s="2345"/>
      <c r="I994" s="2345"/>
    </row>
    <row r="995" spans="1:9" ht="15.75" customHeight="1">
      <c r="A995" s="2345"/>
      <c r="B995" s="2345"/>
      <c r="C995" s="2345"/>
      <c r="D995" s="2345"/>
      <c r="E995" s="2345"/>
      <c r="F995" s="2345"/>
      <c r="G995" s="2345"/>
      <c r="H995" s="2345"/>
      <c r="I995" s="2345"/>
    </row>
    <row r="996" spans="1:9" ht="15.75" customHeight="1">
      <c r="A996" s="2345"/>
      <c r="B996" s="2345"/>
      <c r="C996" s="2345"/>
      <c r="D996" s="2345"/>
      <c r="E996" s="2345"/>
      <c r="F996" s="2345"/>
      <c r="G996" s="2345"/>
      <c r="H996" s="2345"/>
      <c r="I996" s="2345"/>
    </row>
    <row r="997" spans="1:9" ht="15.75" customHeight="1">
      <c r="A997" s="2345"/>
      <c r="B997" s="2345"/>
      <c r="C997" s="2345"/>
      <c r="D997" s="2345"/>
      <c r="E997" s="2345"/>
      <c r="F997" s="2345"/>
      <c r="G997" s="2345"/>
      <c r="H997" s="2345"/>
      <c r="I997" s="2345"/>
    </row>
    <row r="998" spans="1:9" ht="15.75" customHeight="1">
      <c r="A998" s="2345"/>
      <c r="B998" s="2345"/>
      <c r="C998" s="2345"/>
      <c r="D998" s="2345"/>
      <c r="E998" s="2345"/>
      <c r="F998" s="2345"/>
      <c r="G998" s="2345"/>
      <c r="H998" s="2345"/>
      <c r="I998" s="2345"/>
    </row>
    <row r="999" spans="1:9" ht="15.75" customHeight="1">
      <c r="A999" s="2345"/>
      <c r="B999" s="2345"/>
      <c r="C999" s="2345"/>
      <c r="D999" s="2345"/>
      <c r="E999" s="2345"/>
      <c r="F999" s="2345"/>
      <c r="G999" s="2345"/>
      <c r="H999" s="2345"/>
      <c r="I999" s="2345"/>
    </row>
    <row r="1000" spans="1:9" ht="15.75" customHeight="1">
      <c r="A1000" s="2345"/>
      <c r="B1000" s="2345"/>
      <c r="C1000" s="2345"/>
      <c r="D1000" s="2345"/>
      <c r="E1000" s="2345"/>
      <c r="F1000" s="2345"/>
      <c r="G1000" s="2345"/>
      <c r="H1000" s="2345"/>
      <c r="I1000" s="2345"/>
    </row>
    <row r="1001" spans="1:9" ht="15.75" customHeight="1">
      <c r="A1001" s="2345"/>
      <c r="I1001" s="2345"/>
    </row>
  </sheetData>
  <mergeCells count="9">
    <mergeCell ref="B61:H61"/>
    <mergeCell ref="B1:H1"/>
    <mergeCell ref="B2:H2"/>
    <mergeCell ref="B3:H3"/>
    <mergeCell ref="B4:H4"/>
    <mergeCell ref="B5:B6"/>
    <mergeCell ref="C5:C6"/>
    <mergeCell ref="G5:H5"/>
    <mergeCell ref="D5:F5"/>
  </mergeCells>
  <printOptions horizontalCentered="1"/>
  <pageMargins left="0.33" right="0.39370078740157483" top="0.6" bottom="0.39370078740157483" header="0" footer="0"/>
  <pageSetup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3"/>
  <sheetViews>
    <sheetView showGridLines="0" zoomScale="80" zoomScaleNormal="80" workbookViewId="0"/>
  </sheetViews>
  <sheetFormatPr defaultColWidth="14.44140625" defaultRowHeight="15" customHeight="1"/>
  <cols>
    <col min="1" max="1" width="9.109375" style="2343" customWidth="1"/>
    <col min="2" max="2" width="5.109375" style="2343" customWidth="1"/>
    <col min="3" max="3" width="52.109375" style="2343" customWidth="1"/>
    <col min="4" max="5" width="16.109375" style="2343" customWidth="1"/>
    <col min="6" max="6" width="17.77734375" style="2343" bestFit="1" customWidth="1"/>
    <col min="7" max="7" width="12.5546875" style="2343" customWidth="1"/>
    <col min="8" max="8" width="12.77734375" style="2343" customWidth="1"/>
    <col min="9" max="9" width="11" style="2343" customWidth="1"/>
    <col min="10" max="16384" width="14.44140625" style="2343"/>
  </cols>
  <sheetData>
    <row r="1" spans="1:9" ht="15.75" customHeight="1">
      <c r="A1" s="2346"/>
      <c r="B1" s="3623" t="s">
        <v>1841</v>
      </c>
      <c r="C1" s="3624"/>
      <c r="D1" s="3624"/>
      <c r="E1" s="3624"/>
      <c r="F1" s="3624"/>
      <c r="G1" s="3624"/>
      <c r="H1" s="3624"/>
      <c r="I1" s="2346"/>
    </row>
    <row r="2" spans="1:9" ht="15" customHeight="1">
      <c r="A2" s="2346"/>
      <c r="B2" s="3643" t="s">
        <v>16</v>
      </c>
      <c r="C2" s="3624"/>
      <c r="D2" s="3624"/>
      <c r="E2" s="3624"/>
      <c r="F2" s="3624"/>
      <c r="G2" s="3624"/>
      <c r="H2" s="3624"/>
      <c r="I2" s="2346"/>
    </row>
    <row r="3" spans="1:9" ht="15" customHeight="1">
      <c r="A3" s="2346"/>
      <c r="B3" s="3643"/>
      <c r="C3" s="3624"/>
      <c r="D3" s="3624"/>
      <c r="E3" s="3624"/>
      <c r="F3" s="3624"/>
      <c r="G3" s="3624"/>
      <c r="H3" s="3624"/>
      <c r="I3" s="2346"/>
    </row>
    <row r="4" spans="1:9" ht="15" customHeight="1" thickBot="1">
      <c r="A4" s="2346"/>
      <c r="B4" s="3654" t="s">
        <v>77</v>
      </c>
      <c r="C4" s="3624"/>
      <c r="D4" s="3624"/>
      <c r="E4" s="3624"/>
      <c r="F4" s="3624"/>
      <c r="G4" s="3624"/>
      <c r="H4" s="3624"/>
      <c r="I4" s="2346"/>
    </row>
    <row r="5" spans="1:9" ht="21.75" customHeight="1" thickTop="1">
      <c r="A5" s="2346"/>
      <c r="B5" s="3644" t="s">
        <v>78</v>
      </c>
      <c r="C5" s="3645" t="s">
        <v>56</v>
      </c>
      <c r="D5" s="3647" t="s">
        <v>57</v>
      </c>
      <c r="E5" s="3648"/>
      <c r="F5" s="3649"/>
      <c r="G5" s="3639" t="s">
        <v>776</v>
      </c>
      <c r="H5" s="3640"/>
      <c r="I5" s="2346"/>
    </row>
    <row r="6" spans="1:9" ht="21" customHeight="1">
      <c r="A6" s="2346"/>
      <c r="B6" s="3628"/>
      <c r="C6" s="3646"/>
      <c r="D6" s="2430" t="s">
        <v>1673</v>
      </c>
      <c r="E6" s="2430" t="s">
        <v>494</v>
      </c>
      <c r="F6" s="2429" t="s">
        <v>181</v>
      </c>
      <c r="G6" s="2496" t="s">
        <v>173</v>
      </c>
      <c r="H6" s="2428" t="s">
        <v>180</v>
      </c>
      <c r="I6" s="2346"/>
    </row>
    <row r="7" spans="1:9" ht="21.75" customHeight="1">
      <c r="A7" s="2346"/>
      <c r="B7" s="2492"/>
      <c r="C7" s="2417" t="s">
        <v>1735</v>
      </c>
      <c r="D7" s="2442">
        <v>213133.66961059996</v>
      </c>
      <c r="E7" s="2442">
        <v>171109.42665590002</v>
      </c>
      <c r="F7" s="2442">
        <v>197284.6903075001</v>
      </c>
      <c r="G7" s="2415">
        <v>-19.717317790041889</v>
      </c>
      <c r="H7" s="2426">
        <v>15.297382594962672</v>
      </c>
      <c r="I7" s="2435"/>
    </row>
    <row r="8" spans="1:9" ht="21.75" customHeight="1">
      <c r="A8" s="2346"/>
      <c r="B8" s="2423">
        <v>1</v>
      </c>
      <c r="C8" s="2507" t="s">
        <v>1840</v>
      </c>
      <c r="D8" s="2444">
        <v>1261.0593388</v>
      </c>
      <c r="E8" s="2444">
        <v>553.28075269999999</v>
      </c>
      <c r="F8" s="2444">
        <v>64.155593400000001</v>
      </c>
      <c r="G8" s="2420">
        <v>-56.125716238976395</v>
      </c>
      <c r="H8" s="2419">
        <v>-88.404513786730902</v>
      </c>
      <c r="I8" s="2435"/>
    </row>
    <row r="9" spans="1:9" ht="21.75" customHeight="1">
      <c r="A9" s="2346"/>
      <c r="B9" s="2423">
        <v>2</v>
      </c>
      <c r="C9" s="2507" t="s">
        <v>1839</v>
      </c>
      <c r="D9" s="2444">
        <v>5989.5034858999998</v>
      </c>
      <c r="E9" s="2444">
        <v>5155.8447233000006</v>
      </c>
      <c r="F9" s="2444">
        <v>7574.6891061000006</v>
      </c>
      <c r="G9" s="2420">
        <v>-13.918662282483529</v>
      </c>
      <c r="H9" s="2419">
        <v>46.914608810247827</v>
      </c>
      <c r="I9" s="2435"/>
    </row>
    <row r="10" spans="1:9" ht="21.75" customHeight="1">
      <c r="A10" s="2346"/>
      <c r="B10" s="2423">
        <v>3</v>
      </c>
      <c r="C10" s="2507" t="s">
        <v>1838</v>
      </c>
      <c r="D10" s="2444">
        <v>1257.1769472000001</v>
      </c>
      <c r="E10" s="2444">
        <v>1409.3556840000001</v>
      </c>
      <c r="F10" s="2444">
        <v>1923.3064354000001</v>
      </c>
      <c r="G10" s="2420">
        <v>12.10479854398654</v>
      </c>
      <c r="H10" s="2419">
        <v>36.467071955981822</v>
      </c>
      <c r="I10" s="2435"/>
    </row>
    <row r="11" spans="1:9" ht="22.5" customHeight="1">
      <c r="A11" s="2346"/>
      <c r="B11" s="2423">
        <v>4</v>
      </c>
      <c r="C11" s="2507" t="s">
        <v>1837</v>
      </c>
      <c r="D11" s="2444">
        <v>2330.2399558000002</v>
      </c>
      <c r="E11" s="2444">
        <v>1062.6102787</v>
      </c>
      <c r="F11" s="2444">
        <v>1251.7908565</v>
      </c>
      <c r="G11" s="2420">
        <v>-54.399104862349134</v>
      </c>
      <c r="H11" s="2419">
        <v>17.803383008062369</v>
      </c>
      <c r="I11" s="2435"/>
    </row>
    <row r="12" spans="1:9" ht="21.75" customHeight="1">
      <c r="A12" s="2346"/>
      <c r="B12" s="2423">
        <v>5</v>
      </c>
      <c r="C12" s="2507" t="s">
        <v>1836</v>
      </c>
      <c r="D12" s="2444">
        <v>1235.0182130000001</v>
      </c>
      <c r="E12" s="2444">
        <v>1053.9667122999999</v>
      </c>
      <c r="F12" s="2444">
        <v>989.85504800000001</v>
      </c>
      <c r="G12" s="2420">
        <v>-14.659824348679473</v>
      </c>
      <c r="H12" s="2419">
        <v>-6.0828927092102747</v>
      </c>
      <c r="I12" s="2435"/>
    </row>
    <row r="13" spans="1:9" ht="21.75" customHeight="1">
      <c r="A13" s="2346"/>
      <c r="B13" s="2423">
        <v>6</v>
      </c>
      <c r="C13" s="2507" t="s">
        <v>1759</v>
      </c>
      <c r="D13" s="2444">
        <v>3582.3188428000003</v>
      </c>
      <c r="E13" s="2444">
        <v>3180.1984463000003</v>
      </c>
      <c r="F13" s="2444">
        <v>2619.7973006999996</v>
      </c>
      <c r="G13" s="2420">
        <v>-11.225142544422317</v>
      </c>
      <c r="H13" s="2419">
        <v>-17.621577868890515</v>
      </c>
      <c r="I13" s="2435"/>
    </row>
    <row r="14" spans="1:9" ht="21.75" customHeight="1">
      <c r="A14" s="2346"/>
      <c r="B14" s="2423">
        <v>7</v>
      </c>
      <c r="C14" s="2507" t="s">
        <v>1766</v>
      </c>
      <c r="D14" s="2444">
        <v>7009.7596833999996</v>
      </c>
      <c r="E14" s="2444">
        <v>12585.5773842</v>
      </c>
      <c r="F14" s="2444">
        <v>11837.3844092</v>
      </c>
      <c r="G14" s="2420">
        <v>79.543635625686917</v>
      </c>
      <c r="H14" s="2419">
        <v>-5.9448442622845876</v>
      </c>
      <c r="I14" s="2435"/>
    </row>
    <row r="15" spans="1:9" ht="21.75" customHeight="1">
      <c r="A15" s="2346"/>
      <c r="B15" s="2423">
        <v>8</v>
      </c>
      <c r="C15" s="2507" t="s">
        <v>1835</v>
      </c>
      <c r="D15" s="2444">
        <v>16060.448882799999</v>
      </c>
      <c r="E15" s="2444">
        <v>9956.8978396000002</v>
      </c>
      <c r="F15" s="2444">
        <v>10883.549115200001</v>
      </c>
      <c r="G15" s="2420">
        <v>-38.003614268444394</v>
      </c>
      <c r="H15" s="2419">
        <v>9.3066263260689119</v>
      </c>
      <c r="I15" s="2435"/>
    </row>
    <row r="16" spans="1:9" ht="21.75" customHeight="1">
      <c r="A16" s="2346"/>
      <c r="B16" s="2423">
        <v>9</v>
      </c>
      <c r="C16" s="2507" t="s">
        <v>1799</v>
      </c>
      <c r="D16" s="2444">
        <v>980.01833539999996</v>
      </c>
      <c r="E16" s="2444">
        <v>1011.7386828</v>
      </c>
      <c r="F16" s="2444">
        <v>1866.8095845999999</v>
      </c>
      <c r="G16" s="2420">
        <v>3.2367095853419015</v>
      </c>
      <c r="H16" s="2419">
        <v>84.51499545649277</v>
      </c>
      <c r="I16" s="2435"/>
    </row>
    <row r="17" spans="1:9" ht="21.75" customHeight="1">
      <c r="A17" s="2346"/>
      <c r="B17" s="2423">
        <v>10</v>
      </c>
      <c r="C17" s="2507" t="s">
        <v>1797</v>
      </c>
      <c r="D17" s="2444">
        <v>142.2635765</v>
      </c>
      <c r="E17" s="2444">
        <v>85.792388400000007</v>
      </c>
      <c r="F17" s="2444">
        <v>126.78609370000001</v>
      </c>
      <c r="G17" s="2420">
        <v>-39.694761996933202</v>
      </c>
      <c r="H17" s="2419">
        <v>47.78245024356962</v>
      </c>
      <c r="I17" s="2435"/>
    </row>
    <row r="18" spans="1:9" ht="21.75" customHeight="1">
      <c r="A18" s="2346"/>
      <c r="B18" s="2423">
        <v>11</v>
      </c>
      <c r="C18" s="2507" t="s">
        <v>1762</v>
      </c>
      <c r="D18" s="2444">
        <v>18353.241605499999</v>
      </c>
      <c r="E18" s="2444">
        <v>15926.150985</v>
      </c>
      <c r="F18" s="2444">
        <v>18353.239951400003</v>
      </c>
      <c r="G18" s="2420">
        <v>-13.224315751243976</v>
      </c>
      <c r="H18" s="2419">
        <v>15.239645590990246</v>
      </c>
      <c r="I18" s="2435"/>
    </row>
    <row r="19" spans="1:9" ht="21.75" customHeight="1">
      <c r="A19" s="2346"/>
      <c r="B19" s="2423">
        <v>12</v>
      </c>
      <c r="C19" s="2507" t="s">
        <v>1834</v>
      </c>
      <c r="D19" s="2444">
        <v>375.39068380000003</v>
      </c>
      <c r="E19" s="2444">
        <v>326.9392517</v>
      </c>
      <c r="F19" s="2444">
        <v>442.02734820000001</v>
      </c>
      <c r="G19" s="2420">
        <v>-12.906935145416099</v>
      </c>
      <c r="H19" s="2419">
        <v>35.201676122267834</v>
      </c>
      <c r="I19" s="2435"/>
    </row>
    <row r="20" spans="1:9" ht="21.75" customHeight="1">
      <c r="A20" s="2346"/>
      <c r="B20" s="2423">
        <v>13</v>
      </c>
      <c r="C20" s="2507" t="s">
        <v>1833</v>
      </c>
      <c r="D20" s="2444">
        <v>1043.4905524000001</v>
      </c>
      <c r="E20" s="2444">
        <v>1104.6651603</v>
      </c>
      <c r="F20" s="2444">
        <v>2223.9125111999997</v>
      </c>
      <c r="G20" s="2420">
        <v>5.8624975338109175</v>
      </c>
      <c r="H20" s="2419">
        <v>101.32005526417069</v>
      </c>
      <c r="I20" s="2435"/>
    </row>
    <row r="21" spans="1:9" ht="21.75" customHeight="1">
      <c r="A21" s="2346"/>
      <c r="B21" s="2423">
        <v>14</v>
      </c>
      <c r="C21" s="2507" t="s">
        <v>1832</v>
      </c>
      <c r="D21" s="2444">
        <v>1880.3987198</v>
      </c>
      <c r="E21" s="2444">
        <v>2373.5151763000003</v>
      </c>
      <c r="F21" s="2444">
        <v>1908.2008175000001</v>
      </c>
      <c r="G21" s="2420">
        <v>26.22403702510756</v>
      </c>
      <c r="H21" s="2419">
        <v>-19.604440007220191</v>
      </c>
      <c r="I21" s="2435"/>
    </row>
    <row r="22" spans="1:9" ht="21.75" customHeight="1">
      <c r="A22" s="2346"/>
      <c r="B22" s="2423">
        <v>15</v>
      </c>
      <c r="C22" s="2507" t="s">
        <v>1831</v>
      </c>
      <c r="D22" s="2444">
        <v>5185.7927123999998</v>
      </c>
      <c r="E22" s="2444">
        <v>4897.1626841000007</v>
      </c>
      <c r="F22" s="2444">
        <v>2940.6383914000003</v>
      </c>
      <c r="G22" s="2420">
        <v>-5.5657841396136387</v>
      </c>
      <c r="H22" s="2419">
        <v>-39.952201282844868</v>
      </c>
      <c r="I22" s="2435"/>
    </row>
    <row r="23" spans="1:9" ht="21.75" customHeight="1">
      <c r="A23" s="2346"/>
      <c r="B23" s="2423">
        <v>16</v>
      </c>
      <c r="C23" s="2507" t="s">
        <v>1770</v>
      </c>
      <c r="D23" s="2444">
        <v>8470.2858135000006</v>
      </c>
      <c r="E23" s="2444">
        <v>1059.0547035</v>
      </c>
      <c r="F23" s="2444">
        <v>1355.9019097999999</v>
      </c>
      <c r="G23" s="2420">
        <v>-87.496824465922145</v>
      </c>
      <c r="H23" s="2419">
        <v>28.029449783752369</v>
      </c>
      <c r="I23" s="2435"/>
    </row>
    <row r="24" spans="1:9" ht="21.75" customHeight="1">
      <c r="A24" s="2346"/>
      <c r="B24" s="2423">
        <v>17</v>
      </c>
      <c r="C24" s="2507" t="s">
        <v>1830</v>
      </c>
      <c r="D24" s="2444">
        <v>1423.8272962000001</v>
      </c>
      <c r="E24" s="2444">
        <v>942.82615329999999</v>
      </c>
      <c r="F24" s="2444">
        <v>1613.1112587</v>
      </c>
      <c r="G24" s="2420">
        <v>-33.782267286469803</v>
      </c>
      <c r="H24" s="2419">
        <v>71.093181182334092</v>
      </c>
      <c r="I24" s="2435"/>
    </row>
    <row r="25" spans="1:9" ht="21.75" customHeight="1">
      <c r="A25" s="2346"/>
      <c r="B25" s="2423">
        <v>18</v>
      </c>
      <c r="C25" s="2507" t="s">
        <v>1829</v>
      </c>
      <c r="D25" s="2444">
        <v>1762.1807194999999</v>
      </c>
      <c r="E25" s="2444">
        <v>1269.14993</v>
      </c>
      <c r="F25" s="2444">
        <v>1012.1555033999999</v>
      </c>
      <c r="G25" s="2420">
        <v>-27.97844648078388</v>
      </c>
      <c r="H25" s="2419">
        <v>-20.249335442976392</v>
      </c>
      <c r="I25" s="2435"/>
    </row>
    <row r="26" spans="1:9" ht="21.75" customHeight="1">
      <c r="A26" s="2346"/>
      <c r="B26" s="2423">
        <v>19</v>
      </c>
      <c r="C26" s="2507" t="s">
        <v>1772</v>
      </c>
      <c r="D26" s="2444">
        <v>25708.9690859</v>
      </c>
      <c r="E26" s="2444">
        <v>19142.8541138</v>
      </c>
      <c r="F26" s="2444">
        <v>24458.722965099998</v>
      </c>
      <c r="G26" s="2420">
        <v>-25.540172187227704</v>
      </c>
      <c r="H26" s="2419">
        <v>27.769468542665287</v>
      </c>
      <c r="I26" s="2435"/>
    </row>
    <row r="27" spans="1:9" ht="21.75" customHeight="1">
      <c r="A27" s="2346"/>
      <c r="B27" s="2423">
        <v>20</v>
      </c>
      <c r="C27" s="2507" t="s">
        <v>1828</v>
      </c>
      <c r="D27" s="2444">
        <v>940.86940000000004</v>
      </c>
      <c r="E27" s="2444">
        <v>1117.8860622</v>
      </c>
      <c r="F27" s="2444">
        <v>1230.5407883</v>
      </c>
      <c r="G27" s="2420">
        <v>18.814158713207153</v>
      </c>
      <c r="H27" s="2419">
        <v>10.07747836826014</v>
      </c>
      <c r="I27" s="2435"/>
    </row>
    <row r="28" spans="1:9" ht="21.75" customHeight="1">
      <c r="A28" s="2346"/>
      <c r="B28" s="2423">
        <v>21</v>
      </c>
      <c r="C28" s="2507" t="s">
        <v>1827</v>
      </c>
      <c r="D28" s="2444">
        <v>744.29189929999995</v>
      </c>
      <c r="E28" s="2444">
        <v>383.41377360000001</v>
      </c>
      <c r="F28" s="2444">
        <v>654.95849920000001</v>
      </c>
      <c r="G28" s="2420">
        <v>-48.486101493164533</v>
      </c>
      <c r="H28" s="2419">
        <v>70.822892732928139</v>
      </c>
      <c r="I28" s="2435"/>
    </row>
    <row r="29" spans="1:9" ht="21.75" customHeight="1">
      <c r="A29" s="2346"/>
      <c r="B29" s="2423">
        <v>22</v>
      </c>
      <c r="C29" s="2507" t="s">
        <v>1826</v>
      </c>
      <c r="D29" s="2444">
        <v>0.33974090000000001</v>
      </c>
      <c r="E29" s="2444">
        <v>7.2608515999999996</v>
      </c>
      <c r="F29" s="2444">
        <v>10.105048199999999</v>
      </c>
      <c r="G29" s="2420" t="s">
        <v>62</v>
      </c>
      <c r="H29" s="2419">
        <v>39.171666860675124</v>
      </c>
      <c r="I29" s="2435"/>
    </row>
    <row r="30" spans="1:9" ht="21.75" customHeight="1">
      <c r="A30" s="2346"/>
      <c r="B30" s="2423">
        <v>23</v>
      </c>
      <c r="C30" s="2507" t="s">
        <v>1787</v>
      </c>
      <c r="D30" s="2444">
        <v>808.90007700000001</v>
      </c>
      <c r="E30" s="2444">
        <v>1117.2223019</v>
      </c>
      <c r="F30" s="2444">
        <v>608.83243360000006</v>
      </c>
      <c r="G30" s="2420">
        <v>38.116231369823453</v>
      </c>
      <c r="H30" s="2419">
        <v>-45.504808437444247</v>
      </c>
      <c r="I30" s="2435"/>
    </row>
    <row r="31" spans="1:9" ht="21.75" customHeight="1">
      <c r="A31" s="2346"/>
      <c r="B31" s="2423">
        <v>24</v>
      </c>
      <c r="C31" s="2509" t="s">
        <v>1825</v>
      </c>
      <c r="D31" s="2444">
        <v>495.1595719</v>
      </c>
      <c r="E31" s="2444">
        <v>465.02975600000002</v>
      </c>
      <c r="F31" s="2444">
        <v>131.7076811</v>
      </c>
      <c r="G31" s="2420">
        <v>-6.0848699307957332</v>
      </c>
      <c r="H31" s="2419">
        <v>-71.67757989662924</v>
      </c>
      <c r="I31" s="2435"/>
    </row>
    <row r="32" spans="1:9" ht="21.75" customHeight="1">
      <c r="A32" s="2346"/>
      <c r="B32" s="2423">
        <v>25</v>
      </c>
      <c r="C32" s="2507" t="s">
        <v>1824</v>
      </c>
      <c r="D32" s="2444">
        <v>896.0488679</v>
      </c>
      <c r="E32" s="2444">
        <v>1019.5546771</v>
      </c>
      <c r="F32" s="2444">
        <v>857.68012950000002</v>
      </c>
      <c r="G32" s="2420">
        <v>13.783378744671705</v>
      </c>
      <c r="H32" s="2419">
        <v>-15.876985436468461</v>
      </c>
      <c r="I32" s="2435"/>
    </row>
    <row r="33" spans="1:9" ht="21.75" customHeight="1">
      <c r="A33" s="2346"/>
      <c r="B33" s="2423">
        <v>26</v>
      </c>
      <c r="C33" s="2507" t="s">
        <v>1823</v>
      </c>
      <c r="D33" s="2444">
        <v>463.0417946</v>
      </c>
      <c r="E33" s="2444">
        <v>219.12348780000002</v>
      </c>
      <c r="F33" s="2444">
        <v>219.58158790000002</v>
      </c>
      <c r="G33" s="2420">
        <v>-52.677384556767606</v>
      </c>
      <c r="H33" s="2419">
        <v>0.20906024479590002</v>
      </c>
      <c r="I33" s="2435"/>
    </row>
    <row r="34" spans="1:9" ht="21.75" customHeight="1">
      <c r="A34" s="2346"/>
      <c r="B34" s="2423">
        <v>27</v>
      </c>
      <c r="C34" s="2507" t="s">
        <v>1822</v>
      </c>
      <c r="D34" s="2444">
        <v>2745.7780711999999</v>
      </c>
      <c r="E34" s="2444">
        <v>2748.3954586</v>
      </c>
      <c r="F34" s="2444">
        <v>2696.9856619000002</v>
      </c>
      <c r="G34" s="2420">
        <v>9.5324069612678919E-2</v>
      </c>
      <c r="H34" s="2419">
        <v>-1.8705385551098019</v>
      </c>
      <c r="I34" s="2435"/>
    </row>
    <row r="35" spans="1:9" ht="21.75" customHeight="1">
      <c r="A35" s="2346"/>
      <c r="B35" s="2423">
        <v>28</v>
      </c>
      <c r="C35" s="2507" t="s">
        <v>1821</v>
      </c>
      <c r="D35" s="2444">
        <v>407.30808960000002</v>
      </c>
      <c r="E35" s="2444">
        <v>349.7929019</v>
      </c>
      <c r="F35" s="2444">
        <v>323.74620670000002</v>
      </c>
      <c r="G35" s="2420">
        <v>-14.120806624902349</v>
      </c>
      <c r="H35" s="2419">
        <v>-7.4463189671716945</v>
      </c>
      <c r="I35" s="2435"/>
    </row>
    <row r="36" spans="1:9" ht="21.75" customHeight="1">
      <c r="A36" s="2346"/>
      <c r="B36" s="2423">
        <v>29</v>
      </c>
      <c r="C36" s="2507" t="s">
        <v>1698</v>
      </c>
      <c r="D36" s="2444">
        <v>20336.624214900003</v>
      </c>
      <c r="E36" s="2444">
        <v>16673.738082700002</v>
      </c>
      <c r="F36" s="2444">
        <v>23084.756774900001</v>
      </c>
      <c r="G36" s="2420">
        <v>-18.01127902789451</v>
      </c>
      <c r="H36" s="2419">
        <v>38.44979848191219</v>
      </c>
      <c r="I36" s="2435"/>
    </row>
    <row r="37" spans="1:9" ht="21.75" customHeight="1">
      <c r="A37" s="2346"/>
      <c r="B37" s="2423">
        <v>30</v>
      </c>
      <c r="C37" s="2507" t="s">
        <v>1820</v>
      </c>
      <c r="D37" s="2444">
        <v>256.35697619999996</v>
      </c>
      <c r="E37" s="2444">
        <v>264.64907019999998</v>
      </c>
      <c r="F37" s="2444">
        <v>606.32158760000004</v>
      </c>
      <c r="G37" s="2420">
        <v>3.2345887843250543</v>
      </c>
      <c r="H37" s="2419">
        <v>129.10399312636622</v>
      </c>
      <c r="I37" s="2435"/>
    </row>
    <row r="38" spans="1:9" ht="21.75" customHeight="1">
      <c r="A38" s="2346"/>
      <c r="B38" s="2423">
        <v>31</v>
      </c>
      <c r="C38" s="2507" t="s">
        <v>1690</v>
      </c>
      <c r="D38" s="2444">
        <v>7077.7618081999999</v>
      </c>
      <c r="E38" s="2444">
        <v>6131.8926780000002</v>
      </c>
      <c r="F38" s="2444">
        <v>8277.1038432000005</v>
      </c>
      <c r="G38" s="2420">
        <v>-13.363958209276772</v>
      </c>
      <c r="H38" s="2419">
        <v>34.984486484843202</v>
      </c>
      <c r="I38" s="2435"/>
    </row>
    <row r="39" spans="1:9" ht="21.75" customHeight="1">
      <c r="A39" s="2346"/>
      <c r="B39" s="2423">
        <v>32</v>
      </c>
      <c r="C39" s="2507" t="s">
        <v>1819</v>
      </c>
      <c r="D39" s="2444">
        <v>2026.7391092</v>
      </c>
      <c r="E39" s="2444">
        <v>85.038045299999993</v>
      </c>
      <c r="F39" s="2444">
        <v>15.9222</v>
      </c>
      <c r="G39" s="2420">
        <v>-95.804193795146801</v>
      </c>
      <c r="H39" s="2419">
        <v>-81.276380537876733</v>
      </c>
      <c r="I39" s="2435"/>
    </row>
    <row r="40" spans="1:9" ht="21.75" customHeight="1">
      <c r="A40" s="2346"/>
      <c r="B40" s="2423">
        <v>33</v>
      </c>
      <c r="C40" s="2507" t="s">
        <v>1818</v>
      </c>
      <c r="D40" s="2444">
        <v>380.08841860000001</v>
      </c>
      <c r="E40" s="2444">
        <v>1367.3265882999999</v>
      </c>
      <c r="F40" s="2444">
        <v>320.59720589999995</v>
      </c>
      <c r="G40" s="2420">
        <v>259.73908211577378</v>
      </c>
      <c r="H40" s="2419">
        <v>-76.552989706826438</v>
      </c>
      <c r="I40" s="2435"/>
    </row>
    <row r="41" spans="1:9" ht="21.75" customHeight="1">
      <c r="A41" s="2346"/>
      <c r="B41" s="2423">
        <v>34</v>
      </c>
      <c r="C41" s="2508" t="s">
        <v>1817</v>
      </c>
      <c r="D41" s="2444">
        <v>1501.4901795999999</v>
      </c>
      <c r="E41" s="2444">
        <v>1231.9057444</v>
      </c>
      <c r="F41" s="2444">
        <v>923.40123700000004</v>
      </c>
      <c r="G41" s="2420">
        <v>-17.954458767876712</v>
      </c>
      <c r="H41" s="2419">
        <v>-25.042866209724281</v>
      </c>
      <c r="I41" s="2435"/>
    </row>
    <row r="42" spans="1:9" ht="21.75" customHeight="1">
      <c r="A42" s="2346"/>
      <c r="B42" s="2423">
        <v>35</v>
      </c>
      <c r="C42" s="2507" t="s">
        <v>1816</v>
      </c>
      <c r="D42" s="2444">
        <v>498.34313760000003</v>
      </c>
      <c r="E42" s="2444">
        <v>308.17593739999995</v>
      </c>
      <c r="F42" s="2444">
        <v>202.48215230000002</v>
      </c>
      <c r="G42" s="2420">
        <v>-38.159891418558999</v>
      </c>
      <c r="H42" s="2419">
        <v>-34.296572922503564</v>
      </c>
      <c r="I42" s="2435"/>
    </row>
    <row r="43" spans="1:9" ht="21.75" customHeight="1">
      <c r="A43" s="2346"/>
      <c r="B43" s="2423">
        <v>36</v>
      </c>
      <c r="C43" s="2507" t="s">
        <v>1815</v>
      </c>
      <c r="D43" s="2444">
        <v>403.1419358</v>
      </c>
      <c r="E43" s="2444">
        <v>443.45844349999999</v>
      </c>
      <c r="F43" s="2444">
        <v>569.79343249999999</v>
      </c>
      <c r="G43" s="2420">
        <v>10.00057402115595</v>
      </c>
      <c r="H43" s="2419">
        <v>28.488574488039941</v>
      </c>
      <c r="I43" s="2435"/>
    </row>
    <row r="44" spans="1:9" ht="21.75" customHeight="1">
      <c r="A44" s="2346"/>
      <c r="B44" s="2423">
        <v>37</v>
      </c>
      <c r="C44" s="2507" t="s">
        <v>1767</v>
      </c>
      <c r="D44" s="2444">
        <v>36027.353793900002</v>
      </c>
      <c r="E44" s="2444">
        <v>25110.245662699999</v>
      </c>
      <c r="F44" s="2444">
        <v>25998.178672400001</v>
      </c>
      <c r="G44" s="2420">
        <v>-30.302275858651718</v>
      </c>
      <c r="H44" s="2419">
        <v>3.5361382824660392</v>
      </c>
      <c r="I44" s="2435"/>
    </row>
    <row r="45" spans="1:9" ht="21.75" customHeight="1">
      <c r="A45" s="2346"/>
      <c r="B45" s="2423">
        <v>38</v>
      </c>
      <c r="C45" s="2507" t="s">
        <v>790</v>
      </c>
      <c r="D45" s="2444">
        <v>15912.5484906</v>
      </c>
      <c r="E45" s="2444">
        <v>15688.801065</v>
      </c>
      <c r="F45" s="2444">
        <v>19740.9098744</v>
      </c>
      <c r="G45" s="2420">
        <v>-1.4061067951005701</v>
      </c>
      <c r="H45" s="2419">
        <v>25.82803359295449</v>
      </c>
      <c r="I45" s="2435"/>
    </row>
    <row r="46" spans="1:9" ht="21.75" customHeight="1">
      <c r="A46" s="2346"/>
      <c r="B46" s="2423">
        <v>39</v>
      </c>
      <c r="C46" s="2507" t="s">
        <v>1717</v>
      </c>
      <c r="D46" s="2444">
        <v>472.62952140000004</v>
      </c>
      <c r="E46" s="2444">
        <v>914.45839670000009</v>
      </c>
      <c r="F46" s="2444">
        <v>1917.5976729000001</v>
      </c>
      <c r="G46" s="2420">
        <v>93.483131140694752</v>
      </c>
      <c r="H46" s="2419">
        <v>109.69763958863759</v>
      </c>
      <c r="I46" s="2435"/>
    </row>
    <row r="47" spans="1:9" ht="21.75" customHeight="1">
      <c r="A47" s="2346"/>
      <c r="B47" s="2423">
        <v>40</v>
      </c>
      <c r="C47" s="2507" t="s">
        <v>1814</v>
      </c>
      <c r="D47" s="2444">
        <v>1512.3972472</v>
      </c>
      <c r="E47" s="2444">
        <v>1485.8210122</v>
      </c>
      <c r="F47" s="2444">
        <v>2463.2190863999999</v>
      </c>
      <c r="G47" s="2420">
        <v>-1.757225824709896</v>
      </c>
      <c r="H47" s="2419">
        <v>65.781683404302044</v>
      </c>
      <c r="I47" s="2435"/>
    </row>
    <row r="48" spans="1:9" ht="21.75" customHeight="1">
      <c r="A48" s="2346"/>
      <c r="B48" s="2423">
        <v>41</v>
      </c>
      <c r="C48" s="2507" t="s">
        <v>1813</v>
      </c>
      <c r="D48" s="2444">
        <v>6924.9424936999994</v>
      </c>
      <c r="E48" s="2444">
        <v>4915.8858701000008</v>
      </c>
      <c r="F48" s="2444">
        <v>6540.0703498000003</v>
      </c>
      <c r="G48" s="2420">
        <v>-29.011888913557737</v>
      </c>
      <c r="H48" s="2419">
        <v>33.039507478780415</v>
      </c>
      <c r="I48" s="2435"/>
    </row>
    <row r="49" spans="1:9" ht="21.75" customHeight="1">
      <c r="A49" s="2346"/>
      <c r="B49" s="2423">
        <v>42</v>
      </c>
      <c r="C49" s="2507" t="s">
        <v>1779</v>
      </c>
      <c r="D49" s="2444">
        <v>392.476226</v>
      </c>
      <c r="E49" s="2444">
        <v>309.81204989999998</v>
      </c>
      <c r="F49" s="2444">
        <v>481.02651969999999</v>
      </c>
      <c r="G49" s="2420">
        <v>-21.062212338945596</v>
      </c>
      <c r="H49" s="2419">
        <v>55.263980163219607</v>
      </c>
      <c r="I49" s="2435"/>
    </row>
    <row r="50" spans="1:9" ht="21.75" customHeight="1">
      <c r="A50" s="2346"/>
      <c r="B50" s="2423">
        <v>43</v>
      </c>
      <c r="C50" s="2507" t="s">
        <v>1812</v>
      </c>
      <c r="D50" s="2444">
        <v>5632.8397493000002</v>
      </c>
      <c r="E50" s="2444">
        <v>3715.9295399000002</v>
      </c>
      <c r="F50" s="2444">
        <v>3227.7461476999997</v>
      </c>
      <c r="G50" s="2420">
        <v>-34.030973624595241</v>
      </c>
      <c r="H50" s="2419">
        <v>-13.137584740456031</v>
      </c>
      <c r="I50" s="2435"/>
    </row>
    <row r="51" spans="1:9" ht="21.75" customHeight="1">
      <c r="A51" s="2346"/>
      <c r="B51" s="2423">
        <v>44</v>
      </c>
      <c r="C51" s="2507" t="s">
        <v>1811</v>
      </c>
      <c r="D51" s="2444">
        <v>1020.5691525</v>
      </c>
      <c r="E51" s="2444">
        <v>608.75104599999997</v>
      </c>
      <c r="F51" s="2444">
        <v>459.45011269999998</v>
      </c>
      <c r="G51" s="2420">
        <v>-40.351808154420979</v>
      </c>
      <c r="H51" s="2419">
        <v>-24.525778523261877</v>
      </c>
      <c r="I51" s="2435"/>
    </row>
    <row r="52" spans="1:9" ht="21.75" customHeight="1">
      <c r="A52" s="2346"/>
      <c r="B52" s="2423">
        <v>45</v>
      </c>
      <c r="C52" s="2507" t="s">
        <v>1810</v>
      </c>
      <c r="D52" s="2444">
        <v>353.26438080000003</v>
      </c>
      <c r="E52" s="2444">
        <v>312.03163469999998</v>
      </c>
      <c r="F52" s="2444">
        <v>353.31584610000004</v>
      </c>
      <c r="G52" s="2420">
        <v>-11.671922882976382</v>
      </c>
      <c r="H52" s="2419">
        <v>13.230777526673654</v>
      </c>
      <c r="I52" s="2435"/>
    </row>
    <row r="53" spans="1:9" ht="21.75" customHeight="1">
      <c r="A53" s="2346"/>
      <c r="B53" s="2423">
        <v>46</v>
      </c>
      <c r="C53" s="2507" t="s">
        <v>1809</v>
      </c>
      <c r="D53" s="2444">
        <v>850.98081209999998</v>
      </c>
      <c r="E53" s="2444">
        <v>1016.2454679</v>
      </c>
      <c r="F53" s="2444">
        <v>1922.6253560999999</v>
      </c>
      <c r="G53" s="2420">
        <v>19.420491443534395</v>
      </c>
      <c r="H53" s="2419">
        <v>89.189070635952788</v>
      </c>
      <c r="I53" s="2435"/>
    </row>
    <row r="54" spans="1:9" ht="21.75" customHeight="1">
      <c r="A54" s="2346"/>
      <c r="B54" s="2423"/>
      <c r="C54" s="2491" t="s">
        <v>1712</v>
      </c>
      <c r="D54" s="2442">
        <v>51650.044181200006</v>
      </c>
      <c r="E54" s="2442">
        <v>51606.506324799993</v>
      </c>
      <c r="F54" s="2442">
        <v>101489.95402659985</v>
      </c>
      <c r="G54" s="2415">
        <v>-8.4293938350321618E-2</v>
      </c>
      <c r="H54" s="2414">
        <v>96.661160102263892</v>
      </c>
      <c r="I54" s="2435"/>
    </row>
    <row r="55" spans="1:9" ht="21.75" customHeight="1" thickBot="1">
      <c r="A55" s="2346"/>
      <c r="B55" s="2506"/>
      <c r="C55" s="2412" t="s">
        <v>1711</v>
      </c>
      <c r="D55" s="2505">
        <v>264783.71379179996</v>
      </c>
      <c r="E55" s="2505">
        <v>222715.93298070002</v>
      </c>
      <c r="F55" s="2505">
        <v>298774.64433409995</v>
      </c>
      <c r="G55" s="2410">
        <v>-15.887601321347855</v>
      </c>
      <c r="H55" s="2409">
        <v>34.150547890972383</v>
      </c>
      <c r="I55" s="2435"/>
    </row>
    <row r="56" spans="1:9" ht="21.75" customHeight="1" thickTop="1">
      <c r="A56" s="2346"/>
      <c r="B56" s="3659" t="s">
        <v>1676</v>
      </c>
      <c r="C56" s="3659"/>
      <c r="D56" s="3659"/>
      <c r="E56" s="3659"/>
      <c r="F56" s="3659"/>
      <c r="G56" s="3659"/>
      <c r="H56" s="3659"/>
      <c r="I56" s="2435"/>
    </row>
    <row r="57" spans="1:9" ht="15" customHeight="1">
      <c r="A57" s="2346"/>
      <c r="B57" s="2408"/>
      <c r="C57" s="2499"/>
      <c r="D57" s="2502"/>
      <c r="E57" s="2502"/>
      <c r="F57" s="2502"/>
      <c r="G57" s="2504"/>
      <c r="H57" s="2504"/>
      <c r="I57" s="2435"/>
    </row>
    <row r="58" spans="1:9" ht="15" customHeight="1">
      <c r="A58" s="2346"/>
      <c r="B58" s="2503"/>
      <c r="C58" s="2499"/>
      <c r="D58" s="2405"/>
      <c r="E58" s="2405"/>
      <c r="F58" s="2405"/>
      <c r="G58" s="2502"/>
      <c r="H58" s="2502"/>
      <c r="I58" s="2346"/>
    </row>
    <row r="59" spans="1:9" ht="15" customHeight="1">
      <c r="A59" s="2346"/>
      <c r="B59" s="2499"/>
      <c r="C59" s="2497"/>
      <c r="D59" s="2501"/>
      <c r="E59" s="2501"/>
      <c r="F59" s="2501"/>
      <c r="G59" s="2500"/>
      <c r="H59" s="2500"/>
      <c r="I59" s="2500"/>
    </row>
    <row r="60" spans="1:9" ht="15" customHeight="1">
      <c r="A60" s="2346"/>
      <c r="B60" s="2499"/>
      <c r="C60" s="2497"/>
      <c r="D60" s="2498"/>
      <c r="E60" s="2498"/>
      <c r="F60" s="2498"/>
      <c r="G60" s="2497"/>
      <c r="H60" s="2497"/>
      <c r="I60" s="2346"/>
    </row>
    <row r="61" spans="1:9" ht="15" customHeight="1">
      <c r="A61" s="2346"/>
      <c r="B61" s="2346"/>
      <c r="C61" s="2346"/>
      <c r="D61" s="2404"/>
      <c r="E61" s="2404"/>
      <c r="F61" s="2404"/>
      <c r="G61" s="2486"/>
      <c r="H61" s="2486"/>
      <c r="I61" s="2346"/>
    </row>
    <row r="62" spans="1:9" ht="15.75" customHeight="1">
      <c r="A62" s="2346"/>
      <c r="B62" s="2346"/>
      <c r="C62" s="2346"/>
      <c r="D62" s="2346"/>
      <c r="E62" s="2346"/>
      <c r="F62" s="2346"/>
      <c r="G62" s="2346"/>
      <c r="H62" s="2346"/>
      <c r="I62" s="2346"/>
    </row>
    <row r="63" spans="1:9" ht="15.75" customHeight="1">
      <c r="A63" s="2346"/>
      <c r="B63" s="2346"/>
      <c r="C63" s="2346"/>
      <c r="D63" s="2346"/>
      <c r="E63" s="2346"/>
      <c r="F63" s="2346"/>
      <c r="G63" s="2346"/>
      <c r="H63" s="2346"/>
      <c r="I63" s="2346"/>
    </row>
    <row r="64" spans="1:9" ht="15.75" customHeight="1">
      <c r="A64" s="2346"/>
      <c r="B64" s="2346"/>
      <c r="C64" s="2346"/>
      <c r="D64" s="2346"/>
      <c r="E64" s="2346"/>
      <c r="F64" s="2346"/>
      <c r="G64" s="2346"/>
      <c r="H64" s="2346"/>
      <c r="I64" s="2346"/>
    </row>
    <row r="65" spans="1:9" ht="15.75" customHeight="1">
      <c r="A65" s="2346"/>
      <c r="B65" s="2346"/>
      <c r="C65" s="2346"/>
      <c r="D65" s="2346"/>
      <c r="E65" s="2346"/>
      <c r="F65" s="2346"/>
      <c r="G65" s="2346"/>
      <c r="H65" s="2346"/>
      <c r="I65" s="2346"/>
    </row>
    <row r="66" spans="1:9" ht="15.75" customHeight="1">
      <c r="A66" s="2346"/>
      <c r="B66" s="2346"/>
      <c r="C66" s="2346"/>
      <c r="D66" s="2346"/>
      <c r="E66" s="2346"/>
      <c r="F66" s="2346"/>
      <c r="G66" s="2346"/>
      <c r="H66" s="2346"/>
      <c r="I66" s="2346"/>
    </row>
    <row r="67" spans="1:9" ht="15.75" customHeight="1">
      <c r="A67" s="2346"/>
      <c r="B67" s="2346"/>
      <c r="C67" s="2346"/>
      <c r="D67" s="2346"/>
      <c r="E67" s="2346"/>
      <c r="F67" s="2346"/>
      <c r="G67" s="2346"/>
      <c r="H67" s="2346"/>
      <c r="I67" s="2346"/>
    </row>
    <row r="68" spans="1:9" ht="15.75" customHeight="1">
      <c r="A68" s="2346"/>
      <c r="B68" s="2346"/>
      <c r="C68" s="2346"/>
      <c r="D68" s="2346"/>
      <c r="E68" s="2346"/>
      <c r="F68" s="2346"/>
      <c r="G68" s="2346"/>
      <c r="H68" s="2346"/>
      <c r="I68" s="2346"/>
    </row>
    <row r="69" spans="1:9" ht="15.75" customHeight="1">
      <c r="A69" s="2346"/>
      <c r="B69" s="2346"/>
      <c r="C69" s="2346"/>
      <c r="D69" s="2346"/>
      <c r="E69" s="2346"/>
      <c r="F69" s="2346"/>
      <c r="G69" s="2346"/>
      <c r="H69" s="2346"/>
      <c r="I69" s="2346"/>
    </row>
    <row r="70" spans="1:9" ht="15.75" customHeight="1">
      <c r="A70" s="2346"/>
      <c r="B70" s="2346"/>
      <c r="C70" s="2346"/>
      <c r="D70" s="2346"/>
      <c r="E70" s="2346"/>
      <c r="F70" s="2346"/>
      <c r="G70" s="2346"/>
      <c r="H70" s="2346"/>
      <c r="I70" s="2346"/>
    </row>
    <row r="71" spans="1:9" ht="15.75" customHeight="1">
      <c r="A71" s="2346"/>
      <c r="B71" s="2346"/>
      <c r="C71" s="2346"/>
      <c r="D71" s="2346"/>
      <c r="E71" s="2346"/>
      <c r="F71" s="2346"/>
      <c r="G71" s="2346"/>
      <c r="H71" s="2346"/>
      <c r="I71" s="2346"/>
    </row>
    <row r="72" spans="1:9" ht="15.75" customHeight="1">
      <c r="A72" s="2346"/>
      <c r="B72" s="2346"/>
      <c r="C72" s="2346"/>
      <c r="D72" s="2346"/>
      <c r="E72" s="2346"/>
      <c r="F72" s="2346"/>
      <c r="G72" s="2346"/>
      <c r="H72" s="2346"/>
      <c r="I72" s="2346"/>
    </row>
    <row r="73" spans="1:9" ht="15.75" customHeight="1">
      <c r="A73" s="2346"/>
      <c r="B73" s="2346"/>
      <c r="C73" s="2346"/>
      <c r="D73" s="2346"/>
      <c r="E73" s="2346"/>
      <c r="F73" s="2346"/>
      <c r="G73" s="2346"/>
      <c r="H73" s="2346"/>
      <c r="I73" s="2346"/>
    </row>
    <row r="74" spans="1:9" ht="15.75" customHeight="1">
      <c r="A74" s="2346"/>
      <c r="B74" s="2346"/>
      <c r="C74" s="2346"/>
      <c r="D74" s="2346"/>
      <c r="E74" s="2346"/>
      <c r="F74" s="2346"/>
      <c r="G74" s="2346"/>
      <c r="H74" s="2346"/>
      <c r="I74" s="2346"/>
    </row>
    <row r="75" spans="1:9" ht="15.75" customHeight="1">
      <c r="A75" s="2346"/>
      <c r="B75" s="2346"/>
      <c r="C75" s="2346"/>
      <c r="D75" s="2346"/>
      <c r="E75" s="2346"/>
      <c r="F75" s="2346"/>
      <c r="G75" s="2346"/>
      <c r="H75" s="2346"/>
      <c r="I75" s="2346"/>
    </row>
    <row r="76" spans="1:9" ht="15.75" customHeight="1">
      <c r="A76" s="2346"/>
      <c r="B76" s="2346"/>
      <c r="C76" s="2346"/>
      <c r="D76" s="2346"/>
      <c r="E76" s="2346"/>
      <c r="F76" s="2346"/>
      <c r="G76" s="2346"/>
      <c r="H76" s="2346"/>
      <c r="I76" s="2346"/>
    </row>
    <row r="77" spans="1:9" ht="15.75" customHeight="1">
      <c r="A77" s="2346"/>
      <c r="B77" s="2346"/>
      <c r="C77" s="2346"/>
      <c r="D77" s="2346"/>
      <c r="E77" s="2346"/>
      <c r="F77" s="2346"/>
      <c r="G77" s="2346"/>
      <c r="H77" s="2346"/>
      <c r="I77" s="2346"/>
    </row>
    <row r="78" spans="1:9" ht="15.75" customHeight="1">
      <c r="A78" s="2346"/>
      <c r="B78" s="2346"/>
      <c r="C78" s="2346"/>
      <c r="D78" s="2346"/>
      <c r="E78" s="2346"/>
      <c r="F78" s="2346"/>
      <c r="G78" s="2346"/>
      <c r="H78" s="2346"/>
      <c r="I78" s="2346"/>
    </row>
    <row r="79" spans="1:9" ht="15.75" customHeight="1">
      <c r="A79" s="2346"/>
      <c r="B79" s="2346"/>
      <c r="C79" s="2346"/>
      <c r="D79" s="2346"/>
      <c r="E79" s="2346"/>
      <c r="F79" s="2346"/>
      <c r="G79" s="2346"/>
      <c r="H79" s="2346"/>
      <c r="I79" s="2346"/>
    </row>
    <row r="80" spans="1:9" ht="15.75" customHeight="1">
      <c r="A80" s="2346"/>
      <c r="B80" s="2346"/>
      <c r="C80" s="2346"/>
      <c r="D80" s="2346"/>
      <c r="E80" s="2346"/>
      <c r="F80" s="2346"/>
      <c r="G80" s="2346"/>
      <c r="H80" s="2346"/>
      <c r="I80" s="2346"/>
    </row>
    <row r="81" spans="1:9" ht="15.75" customHeight="1">
      <c r="A81" s="2346"/>
      <c r="B81" s="2346"/>
      <c r="C81" s="2346"/>
      <c r="D81" s="2346"/>
      <c r="E81" s="2346"/>
      <c r="F81" s="2346"/>
      <c r="G81" s="2346"/>
      <c r="H81" s="2346"/>
      <c r="I81" s="2346"/>
    </row>
    <row r="82" spans="1:9" ht="15.75" customHeight="1">
      <c r="A82" s="2346"/>
      <c r="B82" s="2346"/>
      <c r="C82" s="2346"/>
      <c r="D82" s="2346"/>
      <c r="E82" s="2346"/>
      <c r="F82" s="2346"/>
      <c r="G82" s="2346"/>
      <c r="H82" s="2346"/>
      <c r="I82" s="2346"/>
    </row>
    <row r="83" spans="1:9" ht="15.75" customHeight="1">
      <c r="A83" s="2346"/>
      <c r="B83" s="2346"/>
      <c r="C83" s="2346"/>
      <c r="D83" s="2346"/>
      <c r="E83" s="2346"/>
      <c r="F83" s="2346"/>
      <c r="G83" s="2346"/>
      <c r="H83" s="2346"/>
      <c r="I83" s="2346"/>
    </row>
    <row r="84" spans="1:9" ht="15.75" customHeight="1">
      <c r="A84" s="2346"/>
      <c r="B84" s="2346"/>
      <c r="C84" s="2346"/>
      <c r="D84" s="2346"/>
      <c r="E84" s="2346"/>
      <c r="F84" s="2346"/>
      <c r="G84" s="2346"/>
      <c r="H84" s="2346"/>
      <c r="I84" s="2346"/>
    </row>
    <row r="85" spans="1:9" ht="15.75" customHeight="1">
      <c r="A85" s="2346"/>
      <c r="B85" s="2346"/>
      <c r="C85" s="2346"/>
      <c r="D85" s="2346"/>
      <c r="E85" s="2346"/>
      <c r="F85" s="2346"/>
      <c r="G85" s="2346"/>
      <c r="H85" s="2346"/>
      <c r="I85" s="2346"/>
    </row>
    <row r="86" spans="1:9" ht="15.75" customHeight="1">
      <c r="A86" s="2346"/>
      <c r="B86" s="2346"/>
      <c r="C86" s="2346"/>
      <c r="D86" s="2346"/>
      <c r="E86" s="2346"/>
      <c r="F86" s="2346"/>
      <c r="G86" s="2346"/>
      <c r="H86" s="2346"/>
      <c r="I86" s="2346"/>
    </row>
    <row r="87" spans="1:9" ht="15.75" customHeight="1">
      <c r="A87" s="2346"/>
      <c r="B87" s="2346"/>
      <c r="C87" s="2346"/>
      <c r="D87" s="2346"/>
      <c r="E87" s="2346"/>
      <c r="F87" s="2346"/>
      <c r="G87" s="2346"/>
      <c r="H87" s="2346"/>
      <c r="I87" s="2346"/>
    </row>
    <row r="88" spans="1:9" ht="15.75" customHeight="1">
      <c r="A88" s="2346"/>
      <c r="B88" s="2346"/>
      <c r="C88" s="2346"/>
      <c r="D88" s="2346"/>
      <c r="E88" s="2346"/>
      <c r="F88" s="2346"/>
      <c r="G88" s="2346"/>
      <c r="H88" s="2346"/>
      <c r="I88" s="2346"/>
    </row>
    <row r="89" spans="1:9" ht="15.75" customHeight="1">
      <c r="A89" s="2346"/>
      <c r="B89" s="2346"/>
      <c r="C89" s="2346"/>
      <c r="D89" s="2346"/>
      <c r="E89" s="2346"/>
      <c r="F89" s="2346"/>
      <c r="G89" s="2346"/>
      <c r="H89" s="2346"/>
      <c r="I89" s="2346"/>
    </row>
    <row r="90" spans="1:9" ht="15.75" customHeight="1">
      <c r="A90" s="2346"/>
      <c r="B90" s="2346"/>
      <c r="C90" s="2346"/>
      <c r="D90" s="2346"/>
      <c r="E90" s="2346"/>
      <c r="F90" s="2346"/>
      <c r="G90" s="2346"/>
      <c r="H90" s="2346"/>
      <c r="I90" s="2346"/>
    </row>
    <row r="91" spans="1:9" ht="15.75" customHeight="1">
      <c r="A91" s="2346"/>
      <c r="B91" s="2346"/>
      <c r="C91" s="2346"/>
      <c r="D91" s="2346"/>
      <c r="E91" s="2346"/>
      <c r="F91" s="2346"/>
      <c r="G91" s="2346"/>
      <c r="H91" s="2346"/>
      <c r="I91" s="2346"/>
    </row>
    <row r="92" spans="1:9" ht="15.75" customHeight="1">
      <c r="A92" s="2346"/>
      <c r="B92" s="2346"/>
      <c r="C92" s="2346"/>
      <c r="D92" s="2346"/>
      <c r="E92" s="2346"/>
      <c r="F92" s="2346"/>
      <c r="G92" s="2346"/>
      <c r="H92" s="2346"/>
      <c r="I92" s="2346"/>
    </row>
    <row r="93" spans="1:9" ht="15.75" customHeight="1">
      <c r="A93" s="2346"/>
      <c r="B93" s="2346"/>
      <c r="C93" s="2346"/>
      <c r="D93" s="2346"/>
      <c r="E93" s="2346"/>
      <c r="F93" s="2346"/>
      <c r="G93" s="2346"/>
      <c r="H93" s="2346"/>
      <c r="I93" s="2346"/>
    </row>
    <row r="94" spans="1:9" ht="15.75" customHeight="1">
      <c r="A94" s="2346"/>
      <c r="B94" s="2346"/>
      <c r="C94" s="2346"/>
      <c r="D94" s="2346"/>
      <c r="E94" s="2346"/>
      <c r="F94" s="2346"/>
      <c r="G94" s="2346"/>
      <c r="H94" s="2346"/>
      <c r="I94" s="2346"/>
    </row>
    <row r="95" spans="1:9" ht="15.75" customHeight="1">
      <c r="A95" s="2346"/>
      <c r="B95" s="2346"/>
      <c r="C95" s="2346"/>
      <c r="D95" s="2346"/>
      <c r="E95" s="2346"/>
      <c r="F95" s="2346"/>
      <c r="G95" s="2346"/>
      <c r="H95" s="2346"/>
      <c r="I95" s="2346"/>
    </row>
    <row r="96" spans="1:9" ht="15.75" customHeight="1">
      <c r="A96" s="2346"/>
      <c r="B96" s="2346"/>
      <c r="C96" s="2346"/>
      <c r="D96" s="2346"/>
      <c r="E96" s="2346"/>
      <c r="F96" s="2346"/>
      <c r="G96" s="2346"/>
      <c r="H96" s="2346"/>
      <c r="I96" s="2346"/>
    </row>
    <row r="97" spans="1:9" ht="15.75" customHeight="1">
      <c r="A97" s="2346"/>
      <c r="B97" s="2346"/>
      <c r="C97" s="2346"/>
      <c r="D97" s="2346"/>
      <c r="E97" s="2346"/>
      <c r="F97" s="2346"/>
      <c r="G97" s="2346"/>
      <c r="H97" s="2346"/>
      <c r="I97" s="2346"/>
    </row>
    <row r="98" spans="1:9" ht="15.75" customHeight="1">
      <c r="A98" s="2346"/>
      <c r="B98" s="2346"/>
      <c r="C98" s="2346"/>
      <c r="D98" s="2346"/>
      <c r="E98" s="2346"/>
      <c r="F98" s="2346"/>
      <c r="G98" s="2346"/>
      <c r="H98" s="2346"/>
      <c r="I98" s="2346"/>
    </row>
    <row r="99" spans="1:9" ht="15.75" customHeight="1">
      <c r="A99" s="2346"/>
      <c r="B99" s="2346"/>
      <c r="C99" s="2346"/>
      <c r="D99" s="2346"/>
      <c r="E99" s="2346"/>
      <c r="F99" s="2346"/>
      <c r="G99" s="2346"/>
      <c r="H99" s="2346"/>
      <c r="I99" s="2346"/>
    </row>
    <row r="100" spans="1:9" ht="15.75" customHeight="1">
      <c r="A100" s="2346"/>
      <c r="B100" s="2346"/>
      <c r="C100" s="2346"/>
      <c r="D100" s="2346"/>
      <c r="E100" s="2346"/>
      <c r="F100" s="2346"/>
      <c r="G100" s="2346"/>
      <c r="H100" s="2346"/>
      <c r="I100" s="2346"/>
    </row>
    <row r="101" spans="1:9" ht="15.75" customHeight="1">
      <c r="A101" s="2346"/>
      <c r="B101" s="2346"/>
      <c r="C101" s="2346"/>
      <c r="D101" s="2346"/>
      <c r="E101" s="2346"/>
      <c r="F101" s="2346"/>
      <c r="G101" s="2346"/>
      <c r="H101" s="2346"/>
      <c r="I101" s="2346"/>
    </row>
    <row r="102" spans="1:9" ht="15.75" customHeight="1">
      <c r="A102" s="2346"/>
      <c r="B102" s="2346"/>
      <c r="C102" s="2346"/>
      <c r="D102" s="2346"/>
      <c r="E102" s="2346"/>
      <c r="F102" s="2346"/>
      <c r="G102" s="2346"/>
      <c r="H102" s="2346"/>
      <c r="I102" s="2346"/>
    </row>
    <row r="103" spans="1:9" ht="15.75" customHeight="1">
      <c r="A103" s="2346"/>
      <c r="B103" s="2346"/>
      <c r="C103" s="2346"/>
      <c r="D103" s="2346"/>
      <c r="E103" s="2346"/>
      <c r="F103" s="2346"/>
      <c r="G103" s="2346"/>
      <c r="H103" s="2346"/>
      <c r="I103" s="2346"/>
    </row>
    <row r="104" spans="1:9" ht="15.75" customHeight="1">
      <c r="A104" s="2346"/>
      <c r="B104" s="2346"/>
      <c r="C104" s="2346"/>
      <c r="D104" s="2346"/>
      <c r="E104" s="2346"/>
      <c r="F104" s="2346"/>
      <c r="G104" s="2346"/>
      <c r="H104" s="2346"/>
      <c r="I104" s="2346"/>
    </row>
    <row r="105" spans="1:9" ht="15.75" customHeight="1">
      <c r="A105" s="2346"/>
      <c r="B105" s="2346"/>
      <c r="C105" s="2346"/>
      <c r="D105" s="2346"/>
      <c r="E105" s="2346"/>
      <c r="F105" s="2346"/>
      <c r="G105" s="2346"/>
      <c r="H105" s="2346"/>
      <c r="I105" s="2346"/>
    </row>
    <row r="106" spans="1:9" ht="15.75" customHeight="1">
      <c r="A106" s="2346"/>
      <c r="B106" s="2346"/>
      <c r="C106" s="2346"/>
      <c r="D106" s="2346"/>
      <c r="E106" s="2346"/>
      <c r="F106" s="2346"/>
      <c r="G106" s="2346"/>
      <c r="H106" s="2346"/>
      <c r="I106" s="2346"/>
    </row>
    <row r="107" spans="1:9" ht="15.75" customHeight="1">
      <c r="A107" s="2346"/>
      <c r="B107" s="2346"/>
      <c r="C107" s="2346"/>
      <c r="D107" s="2346"/>
      <c r="E107" s="2346"/>
      <c r="F107" s="2346"/>
      <c r="G107" s="2346"/>
      <c r="H107" s="2346"/>
      <c r="I107" s="2346"/>
    </row>
    <row r="108" spans="1:9" ht="15.75" customHeight="1">
      <c r="A108" s="2346"/>
      <c r="B108" s="2346"/>
      <c r="C108" s="2346"/>
      <c r="D108" s="2346"/>
      <c r="E108" s="2346"/>
      <c r="F108" s="2346"/>
      <c r="G108" s="2346"/>
      <c r="H108" s="2346"/>
      <c r="I108" s="2346"/>
    </row>
    <row r="109" spans="1:9" ht="15.75" customHeight="1">
      <c r="A109" s="2346"/>
      <c r="B109" s="2346"/>
      <c r="C109" s="2346"/>
      <c r="D109" s="2346"/>
      <c r="E109" s="2346"/>
      <c r="F109" s="2346"/>
      <c r="G109" s="2346"/>
      <c r="H109" s="2346"/>
      <c r="I109" s="2346"/>
    </row>
    <row r="110" spans="1:9" ht="15.75" customHeight="1">
      <c r="A110" s="2346"/>
      <c r="B110" s="2346"/>
      <c r="C110" s="2346"/>
      <c r="D110" s="2346"/>
      <c r="E110" s="2346"/>
      <c r="F110" s="2346"/>
      <c r="G110" s="2346"/>
      <c r="H110" s="2346"/>
      <c r="I110" s="2346"/>
    </row>
    <row r="111" spans="1:9" ht="15.75" customHeight="1">
      <c r="A111" s="2346"/>
      <c r="B111" s="2346"/>
      <c r="C111" s="2346"/>
      <c r="D111" s="2346"/>
      <c r="E111" s="2346"/>
      <c r="F111" s="2346"/>
      <c r="G111" s="2346"/>
      <c r="H111" s="2346"/>
      <c r="I111" s="2346"/>
    </row>
    <row r="112" spans="1:9" ht="15.75" customHeight="1">
      <c r="A112" s="2346"/>
      <c r="B112" s="2346"/>
      <c r="C112" s="2346"/>
      <c r="D112" s="2346"/>
      <c r="E112" s="2346"/>
      <c r="F112" s="2346"/>
      <c r="G112" s="2346"/>
      <c r="H112" s="2346"/>
      <c r="I112" s="2346"/>
    </row>
    <row r="113" spans="1:9" ht="15.75" customHeight="1">
      <c r="A113" s="2346"/>
      <c r="B113" s="2346"/>
      <c r="C113" s="2346"/>
      <c r="D113" s="2346"/>
      <c r="E113" s="2346"/>
      <c r="F113" s="2346"/>
      <c r="G113" s="2346"/>
      <c r="H113" s="2346"/>
      <c r="I113" s="2346"/>
    </row>
    <row r="114" spans="1:9" ht="15.75" customHeight="1">
      <c r="A114" s="2346"/>
      <c r="B114" s="2346"/>
      <c r="C114" s="2346"/>
      <c r="D114" s="2346"/>
      <c r="E114" s="2346"/>
      <c r="F114" s="2346"/>
      <c r="G114" s="2346"/>
      <c r="H114" s="2346"/>
      <c r="I114" s="2346"/>
    </row>
    <row r="115" spans="1:9" ht="15.75" customHeight="1">
      <c r="A115" s="2346"/>
      <c r="B115" s="2346"/>
      <c r="C115" s="2346"/>
      <c r="D115" s="2346"/>
      <c r="E115" s="2346"/>
      <c r="F115" s="2346"/>
      <c r="G115" s="2346"/>
      <c r="H115" s="2346"/>
      <c r="I115" s="2346"/>
    </row>
    <row r="116" spans="1:9" ht="15.75" customHeight="1">
      <c r="A116" s="2346"/>
      <c r="B116" s="2346"/>
      <c r="C116" s="2346"/>
      <c r="D116" s="2346"/>
      <c r="E116" s="2346"/>
      <c r="F116" s="2346"/>
      <c r="G116" s="2346"/>
      <c r="H116" s="2346"/>
      <c r="I116" s="2346"/>
    </row>
    <row r="117" spans="1:9" ht="15.75" customHeight="1">
      <c r="A117" s="2346"/>
      <c r="B117" s="2346"/>
      <c r="C117" s="2346"/>
      <c r="D117" s="2346"/>
      <c r="E117" s="2346"/>
      <c r="F117" s="2346"/>
      <c r="G117" s="2346"/>
      <c r="H117" s="2346"/>
      <c r="I117" s="2346"/>
    </row>
    <row r="118" spans="1:9" ht="15.75" customHeight="1">
      <c r="A118" s="2346"/>
      <c r="B118" s="2346"/>
      <c r="C118" s="2346"/>
      <c r="D118" s="2346"/>
      <c r="E118" s="2346"/>
      <c r="F118" s="2346"/>
      <c r="G118" s="2346"/>
      <c r="H118" s="2346"/>
      <c r="I118" s="2346"/>
    </row>
    <row r="119" spans="1:9" ht="15.75" customHeight="1">
      <c r="A119" s="2346"/>
      <c r="B119" s="2346"/>
      <c r="C119" s="2346"/>
      <c r="D119" s="2346"/>
      <c r="E119" s="2346"/>
      <c r="F119" s="2346"/>
      <c r="G119" s="2346"/>
      <c r="H119" s="2346"/>
      <c r="I119" s="2346"/>
    </row>
    <row r="120" spans="1:9" ht="15.75" customHeight="1">
      <c r="A120" s="2346"/>
      <c r="B120" s="2346"/>
      <c r="C120" s="2346"/>
      <c r="D120" s="2346"/>
      <c r="E120" s="2346"/>
      <c r="F120" s="2346"/>
      <c r="G120" s="2346"/>
      <c r="H120" s="2346"/>
      <c r="I120" s="2346"/>
    </row>
    <row r="121" spans="1:9" ht="15.75" customHeight="1">
      <c r="A121" s="2346"/>
      <c r="B121" s="2346"/>
      <c r="C121" s="2346"/>
      <c r="D121" s="2346"/>
      <c r="E121" s="2346"/>
      <c r="F121" s="2346"/>
      <c r="G121" s="2346"/>
      <c r="H121" s="2346"/>
      <c r="I121" s="2346"/>
    </row>
    <row r="122" spans="1:9" ht="15.75" customHeight="1">
      <c r="A122" s="2346"/>
      <c r="B122" s="2346"/>
      <c r="C122" s="2346"/>
      <c r="D122" s="2346"/>
      <c r="E122" s="2346"/>
      <c r="F122" s="2346"/>
      <c r="G122" s="2346"/>
      <c r="H122" s="2346"/>
      <c r="I122" s="2346"/>
    </row>
    <row r="123" spans="1:9" ht="15.75" customHeight="1">
      <c r="A123" s="2346"/>
      <c r="B123" s="2346"/>
      <c r="C123" s="2346"/>
      <c r="D123" s="2346"/>
      <c r="E123" s="2346"/>
      <c r="F123" s="2346"/>
      <c r="G123" s="2346"/>
      <c r="H123" s="2346"/>
      <c r="I123" s="2346"/>
    </row>
    <row r="124" spans="1:9" ht="15.75" customHeight="1">
      <c r="A124" s="2346"/>
      <c r="B124" s="2346"/>
      <c r="C124" s="2346"/>
      <c r="D124" s="2346"/>
      <c r="E124" s="2346"/>
      <c r="F124" s="2346"/>
      <c r="G124" s="2346"/>
      <c r="H124" s="2346"/>
      <c r="I124" s="2346"/>
    </row>
    <row r="125" spans="1:9" ht="15.75" customHeight="1">
      <c r="A125" s="2346"/>
      <c r="B125" s="2346"/>
      <c r="C125" s="2346"/>
      <c r="D125" s="2346"/>
      <c r="E125" s="2346"/>
      <c r="F125" s="2346"/>
      <c r="G125" s="2346"/>
      <c r="H125" s="2346"/>
      <c r="I125" s="2346"/>
    </row>
    <row r="126" spans="1:9" ht="15.75" customHeight="1">
      <c r="A126" s="2346"/>
      <c r="B126" s="2346"/>
      <c r="C126" s="2346"/>
      <c r="D126" s="2346"/>
      <c r="E126" s="2346"/>
      <c r="F126" s="2346"/>
      <c r="G126" s="2346"/>
      <c r="H126" s="2346"/>
      <c r="I126" s="2346"/>
    </row>
    <row r="127" spans="1:9" ht="15.75" customHeight="1">
      <c r="A127" s="2346"/>
      <c r="B127" s="2346"/>
      <c r="C127" s="2346"/>
      <c r="D127" s="2346"/>
      <c r="E127" s="2346"/>
      <c r="F127" s="2346"/>
      <c r="G127" s="2346"/>
      <c r="H127" s="2346"/>
      <c r="I127" s="2346"/>
    </row>
    <row r="128" spans="1:9" ht="15.75" customHeight="1">
      <c r="A128" s="2346"/>
      <c r="B128" s="2346"/>
      <c r="C128" s="2346"/>
      <c r="D128" s="2346"/>
      <c r="E128" s="2346"/>
      <c r="F128" s="2346"/>
      <c r="G128" s="2346"/>
      <c r="H128" s="2346"/>
      <c r="I128" s="2346"/>
    </row>
    <row r="129" spans="1:9" ht="15.75" customHeight="1">
      <c r="A129" s="2346"/>
      <c r="B129" s="2346"/>
      <c r="C129" s="2346"/>
      <c r="D129" s="2346"/>
      <c r="E129" s="2346"/>
      <c r="F129" s="2346"/>
      <c r="G129" s="2346"/>
      <c r="H129" s="2346"/>
      <c r="I129" s="2346"/>
    </row>
    <row r="130" spans="1:9" ht="15.75" customHeight="1">
      <c r="A130" s="2346"/>
      <c r="B130" s="2346"/>
      <c r="C130" s="2346"/>
      <c r="D130" s="2346"/>
      <c r="E130" s="2346"/>
      <c r="F130" s="2346"/>
      <c r="G130" s="2346"/>
      <c r="H130" s="2346"/>
      <c r="I130" s="2346"/>
    </row>
    <row r="131" spans="1:9" ht="15.75" customHeight="1">
      <c r="A131" s="2346"/>
      <c r="B131" s="2346"/>
      <c r="C131" s="2346"/>
      <c r="D131" s="2346"/>
      <c r="E131" s="2346"/>
      <c r="F131" s="2346"/>
      <c r="G131" s="2346"/>
      <c r="H131" s="2346"/>
      <c r="I131" s="2346"/>
    </row>
    <row r="132" spans="1:9" ht="15.75" customHeight="1">
      <c r="A132" s="2346"/>
      <c r="B132" s="2346"/>
      <c r="C132" s="2346"/>
      <c r="D132" s="2346"/>
      <c r="E132" s="2346"/>
      <c r="F132" s="2346"/>
      <c r="G132" s="2346"/>
      <c r="H132" s="2346"/>
      <c r="I132" s="2346"/>
    </row>
    <row r="133" spans="1:9" ht="15.75" customHeight="1">
      <c r="A133" s="2346"/>
      <c r="B133" s="2346"/>
      <c r="C133" s="2346"/>
      <c r="D133" s="2346"/>
      <c r="E133" s="2346"/>
      <c r="F133" s="2346"/>
      <c r="G133" s="2346"/>
      <c r="H133" s="2346"/>
      <c r="I133" s="2346"/>
    </row>
    <row r="134" spans="1:9" ht="15.75" customHeight="1">
      <c r="A134" s="2346"/>
      <c r="B134" s="2346"/>
      <c r="C134" s="2346"/>
      <c r="D134" s="2346"/>
      <c r="E134" s="2346"/>
      <c r="F134" s="2346"/>
      <c r="G134" s="2346"/>
      <c r="H134" s="2346"/>
      <c r="I134" s="2346"/>
    </row>
    <row r="135" spans="1:9" ht="15.75" customHeight="1">
      <c r="A135" s="2346"/>
      <c r="B135" s="2346"/>
      <c r="C135" s="2346"/>
      <c r="D135" s="2346"/>
      <c r="E135" s="2346"/>
      <c r="F135" s="2346"/>
      <c r="G135" s="2346"/>
      <c r="H135" s="2346"/>
      <c r="I135" s="2346"/>
    </row>
    <row r="136" spans="1:9" ht="15.75" customHeight="1">
      <c r="A136" s="2346"/>
      <c r="B136" s="2346"/>
      <c r="C136" s="2346"/>
      <c r="D136" s="2346"/>
      <c r="E136" s="2346"/>
      <c r="F136" s="2346"/>
      <c r="G136" s="2346"/>
      <c r="H136" s="2346"/>
      <c r="I136" s="2346"/>
    </row>
    <row r="137" spans="1:9" ht="15.75" customHeight="1">
      <c r="A137" s="2346"/>
      <c r="B137" s="2346"/>
      <c r="C137" s="2346"/>
      <c r="D137" s="2346"/>
      <c r="E137" s="2346"/>
      <c r="F137" s="2346"/>
      <c r="G137" s="2346"/>
      <c r="H137" s="2346"/>
      <c r="I137" s="2346"/>
    </row>
    <row r="138" spans="1:9" ht="15.75" customHeight="1">
      <c r="A138" s="2346"/>
      <c r="B138" s="2346"/>
      <c r="C138" s="2346"/>
      <c r="D138" s="2346"/>
      <c r="E138" s="2346"/>
      <c r="F138" s="2346"/>
      <c r="G138" s="2346"/>
      <c r="H138" s="2346"/>
      <c r="I138" s="2346"/>
    </row>
    <row r="139" spans="1:9" ht="15.75" customHeight="1">
      <c r="A139" s="2346"/>
      <c r="B139" s="2346"/>
      <c r="C139" s="2346"/>
      <c r="D139" s="2346"/>
      <c r="E139" s="2346"/>
      <c r="F139" s="2346"/>
      <c r="G139" s="2346"/>
      <c r="H139" s="2346"/>
      <c r="I139" s="2346"/>
    </row>
    <row r="140" spans="1:9" ht="15.75" customHeight="1">
      <c r="A140" s="2346"/>
      <c r="B140" s="2346"/>
      <c r="C140" s="2346"/>
      <c r="D140" s="2346"/>
      <c r="E140" s="2346"/>
      <c r="F140" s="2346"/>
      <c r="G140" s="2346"/>
      <c r="H140" s="2346"/>
      <c r="I140" s="2346"/>
    </row>
    <row r="141" spans="1:9" ht="15.75" customHeight="1">
      <c r="A141" s="2346"/>
      <c r="B141" s="2346"/>
      <c r="C141" s="2346"/>
      <c r="D141" s="2346"/>
      <c r="E141" s="2346"/>
      <c r="F141" s="2346"/>
      <c r="G141" s="2346"/>
      <c r="H141" s="2346"/>
      <c r="I141" s="2346"/>
    </row>
    <row r="142" spans="1:9" ht="15.75" customHeight="1">
      <c r="A142" s="2346"/>
      <c r="B142" s="2346"/>
      <c r="C142" s="2346"/>
      <c r="D142" s="2346"/>
      <c r="E142" s="2346"/>
      <c r="F142" s="2346"/>
      <c r="G142" s="2346"/>
      <c r="H142" s="2346"/>
      <c r="I142" s="2346"/>
    </row>
    <row r="143" spans="1:9" ht="15.75" customHeight="1">
      <c r="A143" s="2346"/>
      <c r="B143" s="2346"/>
      <c r="C143" s="2346"/>
      <c r="D143" s="2346"/>
      <c r="E143" s="2346"/>
      <c r="F143" s="2346"/>
      <c r="G143" s="2346"/>
      <c r="H143" s="2346"/>
      <c r="I143" s="2346"/>
    </row>
    <row r="144" spans="1:9" ht="15.75" customHeight="1">
      <c r="A144" s="2346"/>
      <c r="B144" s="2346"/>
      <c r="C144" s="2346"/>
      <c r="D144" s="2346"/>
      <c r="E144" s="2346"/>
      <c r="F144" s="2346"/>
      <c r="G144" s="2346"/>
      <c r="H144" s="2346"/>
      <c r="I144" s="2346"/>
    </row>
    <row r="145" spans="1:9" ht="15.75" customHeight="1">
      <c r="A145" s="2346"/>
      <c r="B145" s="2346"/>
      <c r="C145" s="2346"/>
      <c r="D145" s="2346"/>
      <c r="E145" s="2346"/>
      <c r="F145" s="2346"/>
      <c r="G145" s="2346"/>
      <c r="H145" s="2346"/>
      <c r="I145" s="2346"/>
    </row>
    <row r="146" spans="1:9" ht="15.75" customHeight="1">
      <c r="A146" s="2346"/>
      <c r="B146" s="2346"/>
      <c r="C146" s="2346"/>
      <c r="D146" s="2346"/>
      <c r="E146" s="2346"/>
      <c r="F146" s="2346"/>
      <c r="G146" s="2346"/>
      <c r="H146" s="2346"/>
      <c r="I146" s="2346"/>
    </row>
    <row r="147" spans="1:9" ht="15.75" customHeight="1">
      <c r="A147" s="2346"/>
      <c r="B147" s="2346"/>
      <c r="C147" s="2346"/>
      <c r="D147" s="2346"/>
      <c r="E147" s="2346"/>
      <c r="F147" s="2346"/>
      <c r="G147" s="2346"/>
      <c r="H147" s="2346"/>
      <c r="I147" s="2346"/>
    </row>
    <row r="148" spans="1:9" ht="15.75" customHeight="1">
      <c r="A148" s="2346"/>
      <c r="B148" s="2346"/>
      <c r="C148" s="2346"/>
      <c r="D148" s="2346"/>
      <c r="E148" s="2346"/>
      <c r="F148" s="2346"/>
      <c r="G148" s="2346"/>
      <c r="H148" s="2346"/>
      <c r="I148" s="2346"/>
    </row>
    <row r="149" spans="1:9" ht="15.75" customHeight="1">
      <c r="A149" s="2346"/>
      <c r="B149" s="2346"/>
      <c r="C149" s="2346"/>
      <c r="D149" s="2346"/>
      <c r="E149" s="2346"/>
      <c r="F149" s="2346"/>
      <c r="G149" s="2346"/>
      <c r="H149" s="2346"/>
      <c r="I149" s="2346"/>
    </row>
    <row r="150" spans="1:9" ht="15.75" customHeight="1">
      <c r="A150" s="2346"/>
      <c r="B150" s="2346"/>
      <c r="C150" s="2346"/>
      <c r="D150" s="2346"/>
      <c r="E150" s="2346"/>
      <c r="F150" s="2346"/>
      <c r="G150" s="2346"/>
      <c r="H150" s="2346"/>
      <c r="I150" s="2346"/>
    </row>
    <row r="151" spans="1:9" ht="15.75" customHeight="1">
      <c r="A151" s="2346"/>
      <c r="B151" s="2346"/>
      <c r="C151" s="2346"/>
      <c r="D151" s="2346"/>
      <c r="E151" s="2346"/>
      <c r="F151" s="2346"/>
      <c r="G151" s="2346"/>
      <c r="H151" s="2346"/>
      <c r="I151" s="2346"/>
    </row>
    <row r="152" spans="1:9" ht="15.75" customHeight="1">
      <c r="A152" s="2346"/>
      <c r="B152" s="2346"/>
      <c r="C152" s="2346"/>
      <c r="D152" s="2346"/>
      <c r="E152" s="2346"/>
      <c r="F152" s="2346"/>
      <c r="G152" s="2346"/>
      <c r="H152" s="2346"/>
      <c r="I152" s="2346"/>
    </row>
    <row r="153" spans="1:9" ht="15.75" customHeight="1">
      <c r="A153" s="2346"/>
      <c r="B153" s="2346"/>
      <c r="C153" s="2346"/>
      <c r="D153" s="2346"/>
      <c r="E153" s="2346"/>
      <c r="F153" s="2346"/>
      <c r="G153" s="2346"/>
      <c r="H153" s="2346"/>
      <c r="I153" s="2346"/>
    </row>
    <row r="154" spans="1:9" ht="15.75" customHeight="1">
      <c r="A154" s="2346"/>
      <c r="B154" s="2346"/>
      <c r="C154" s="2346"/>
      <c r="D154" s="2346"/>
      <c r="E154" s="2346"/>
      <c r="F154" s="2346"/>
      <c r="G154" s="2346"/>
      <c r="H154" s="2346"/>
      <c r="I154" s="2346"/>
    </row>
    <row r="155" spans="1:9" ht="15.75" customHeight="1">
      <c r="A155" s="2346"/>
      <c r="B155" s="2346"/>
      <c r="C155" s="2346"/>
      <c r="D155" s="2346"/>
      <c r="E155" s="2346"/>
      <c r="F155" s="2346"/>
      <c r="G155" s="2346"/>
      <c r="H155" s="2346"/>
      <c r="I155" s="2346"/>
    </row>
    <row r="156" spans="1:9" ht="15.75" customHeight="1">
      <c r="A156" s="2346"/>
      <c r="B156" s="2346"/>
      <c r="C156" s="2346"/>
      <c r="D156" s="2346"/>
      <c r="E156" s="2346"/>
      <c r="F156" s="2346"/>
      <c r="G156" s="2346"/>
      <c r="H156" s="2346"/>
      <c r="I156" s="2346"/>
    </row>
    <row r="157" spans="1:9" ht="15.75" customHeight="1">
      <c r="A157" s="2346"/>
      <c r="B157" s="2346"/>
      <c r="C157" s="2346"/>
      <c r="D157" s="2346"/>
      <c r="E157" s="2346"/>
      <c r="F157" s="2346"/>
      <c r="G157" s="2346"/>
      <c r="H157" s="2346"/>
      <c r="I157" s="2346"/>
    </row>
    <row r="158" spans="1:9" ht="15.75" customHeight="1">
      <c r="A158" s="2346"/>
      <c r="B158" s="2346"/>
      <c r="C158" s="2346"/>
      <c r="D158" s="2346"/>
      <c r="E158" s="2346"/>
      <c r="F158" s="2346"/>
      <c r="G158" s="2346"/>
      <c r="H158" s="2346"/>
      <c r="I158" s="2346"/>
    </row>
    <row r="159" spans="1:9" ht="15.75" customHeight="1">
      <c r="A159" s="2346"/>
      <c r="B159" s="2346"/>
      <c r="C159" s="2346"/>
      <c r="D159" s="2346"/>
      <c r="E159" s="2346"/>
      <c r="F159" s="2346"/>
      <c r="G159" s="2346"/>
      <c r="H159" s="2346"/>
      <c r="I159" s="2346"/>
    </row>
    <row r="160" spans="1:9" ht="15.75" customHeight="1">
      <c r="A160" s="2346"/>
      <c r="B160" s="2346"/>
      <c r="C160" s="2346"/>
      <c r="D160" s="2346"/>
      <c r="E160" s="2346"/>
      <c r="F160" s="2346"/>
      <c r="G160" s="2346"/>
      <c r="H160" s="2346"/>
      <c r="I160" s="2346"/>
    </row>
    <row r="161" spans="1:9" ht="15.75" customHeight="1">
      <c r="A161" s="2346"/>
      <c r="B161" s="2346"/>
      <c r="C161" s="2346"/>
      <c r="D161" s="2346"/>
      <c r="E161" s="2346"/>
      <c r="F161" s="2346"/>
      <c r="G161" s="2346"/>
      <c r="H161" s="2346"/>
      <c r="I161" s="2346"/>
    </row>
    <row r="162" spans="1:9" ht="15.75" customHeight="1">
      <c r="A162" s="2346"/>
      <c r="B162" s="2346"/>
      <c r="C162" s="2346"/>
      <c r="D162" s="2346"/>
      <c r="E162" s="2346"/>
      <c r="F162" s="2346"/>
      <c r="G162" s="2346"/>
      <c r="H162" s="2346"/>
      <c r="I162" s="2346"/>
    </row>
    <row r="163" spans="1:9" ht="15.75" customHeight="1">
      <c r="A163" s="2346"/>
      <c r="B163" s="2346"/>
      <c r="C163" s="2346"/>
      <c r="D163" s="2346"/>
      <c r="E163" s="2346"/>
      <c r="F163" s="2346"/>
      <c r="G163" s="2346"/>
      <c r="H163" s="2346"/>
      <c r="I163" s="2346"/>
    </row>
    <row r="164" spans="1:9" ht="15.75" customHeight="1">
      <c r="A164" s="2346"/>
      <c r="B164" s="2346"/>
      <c r="C164" s="2346"/>
      <c r="D164" s="2346"/>
      <c r="E164" s="2346"/>
      <c r="F164" s="2346"/>
      <c r="G164" s="2346"/>
      <c r="H164" s="2346"/>
      <c r="I164" s="2346"/>
    </row>
    <row r="165" spans="1:9" ht="15.75" customHeight="1">
      <c r="A165" s="2346"/>
      <c r="B165" s="2346"/>
      <c r="C165" s="2346"/>
      <c r="D165" s="2346"/>
      <c r="E165" s="2346"/>
      <c r="F165" s="2346"/>
      <c r="G165" s="2346"/>
      <c r="H165" s="2346"/>
      <c r="I165" s="2346"/>
    </row>
    <row r="166" spans="1:9" ht="15.75" customHeight="1">
      <c r="A166" s="2346"/>
      <c r="B166" s="2346"/>
      <c r="C166" s="2346"/>
      <c r="D166" s="2346"/>
      <c r="E166" s="2346"/>
      <c r="F166" s="2346"/>
      <c r="G166" s="2346"/>
      <c r="H166" s="2346"/>
      <c r="I166" s="2346"/>
    </row>
    <row r="167" spans="1:9" ht="15.75" customHeight="1">
      <c r="A167" s="2346"/>
      <c r="B167" s="2346"/>
      <c r="C167" s="2346"/>
      <c r="D167" s="2346"/>
      <c r="E167" s="2346"/>
      <c r="F167" s="2346"/>
      <c r="G167" s="2346"/>
      <c r="H167" s="2346"/>
      <c r="I167" s="2346"/>
    </row>
    <row r="168" spans="1:9" ht="15.75" customHeight="1">
      <c r="A168" s="2346"/>
      <c r="B168" s="2346"/>
      <c r="C168" s="2346"/>
      <c r="D168" s="2346"/>
      <c r="E168" s="2346"/>
      <c r="F168" s="2346"/>
      <c r="G168" s="2346"/>
      <c r="H168" s="2346"/>
      <c r="I168" s="2346"/>
    </row>
    <row r="169" spans="1:9" ht="15.75" customHeight="1">
      <c r="A169" s="2346"/>
      <c r="B169" s="2346"/>
      <c r="C169" s="2346"/>
      <c r="D169" s="2346"/>
      <c r="E169" s="2346"/>
      <c r="F169" s="2346"/>
      <c r="G169" s="2346"/>
      <c r="H169" s="2346"/>
      <c r="I169" s="2346"/>
    </row>
    <row r="170" spans="1:9" ht="15.75" customHeight="1">
      <c r="A170" s="2346"/>
      <c r="B170" s="2346"/>
      <c r="C170" s="2346"/>
      <c r="D170" s="2346"/>
      <c r="E170" s="2346"/>
      <c r="F170" s="2346"/>
      <c r="G170" s="2346"/>
      <c r="H170" s="2346"/>
      <c r="I170" s="2346"/>
    </row>
    <row r="171" spans="1:9" ht="15.75" customHeight="1">
      <c r="A171" s="2346"/>
      <c r="B171" s="2346"/>
      <c r="C171" s="2346"/>
      <c r="D171" s="2346"/>
      <c r="E171" s="2346"/>
      <c r="F171" s="2346"/>
      <c r="G171" s="2346"/>
      <c r="H171" s="2346"/>
      <c r="I171" s="2346"/>
    </row>
    <row r="172" spans="1:9" ht="15.75" customHeight="1">
      <c r="A172" s="2346"/>
      <c r="B172" s="2346"/>
      <c r="C172" s="2346"/>
      <c r="D172" s="2346"/>
      <c r="E172" s="2346"/>
      <c r="F172" s="2346"/>
      <c r="G172" s="2346"/>
      <c r="H172" s="2346"/>
      <c r="I172" s="2346"/>
    </row>
    <row r="173" spans="1:9" ht="15.75" customHeight="1">
      <c r="A173" s="2346"/>
      <c r="B173" s="2346"/>
      <c r="C173" s="2346"/>
      <c r="D173" s="2346"/>
      <c r="E173" s="2346"/>
      <c r="F173" s="2346"/>
      <c r="G173" s="2346"/>
      <c r="H173" s="2346"/>
      <c r="I173" s="2346"/>
    </row>
    <row r="174" spans="1:9" ht="15.75" customHeight="1">
      <c r="A174" s="2346"/>
      <c r="B174" s="2346"/>
      <c r="C174" s="2346"/>
      <c r="D174" s="2346"/>
      <c r="E174" s="2346"/>
      <c r="F174" s="2346"/>
      <c r="G174" s="2346"/>
      <c r="H174" s="2346"/>
      <c r="I174" s="2346"/>
    </row>
    <row r="175" spans="1:9" ht="15.75" customHeight="1">
      <c r="A175" s="2346"/>
      <c r="B175" s="2346"/>
      <c r="C175" s="2346"/>
      <c r="D175" s="2346"/>
      <c r="E175" s="2346"/>
      <c r="F175" s="2346"/>
      <c r="G175" s="2346"/>
      <c r="H175" s="2346"/>
      <c r="I175" s="2346"/>
    </row>
    <row r="176" spans="1:9" ht="15.75" customHeight="1">
      <c r="A176" s="2346"/>
      <c r="B176" s="2346"/>
      <c r="C176" s="2346"/>
      <c r="D176" s="2346"/>
      <c r="E176" s="2346"/>
      <c r="F176" s="2346"/>
      <c r="G176" s="2346"/>
      <c r="H176" s="2346"/>
      <c r="I176" s="2346"/>
    </row>
    <row r="177" spans="1:9" ht="15.75" customHeight="1">
      <c r="A177" s="2346"/>
      <c r="B177" s="2346"/>
      <c r="C177" s="2346"/>
      <c r="D177" s="2346"/>
      <c r="E177" s="2346"/>
      <c r="F177" s="2346"/>
      <c r="G177" s="2346"/>
      <c r="H177" s="2346"/>
      <c r="I177" s="2346"/>
    </row>
    <row r="178" spans="1:9" ht="15.75" customHeight="1">
      <c r="A178" s="2346"/>
      <c r="B178" s="2346"/>
      <c r="C178" s="2346"/>
      <c r="D178" s="2346"/>
      <c r="E178" s="2346"/>
      <c r="F178" s="2346"/>
      <c r="G178" s="2346"/>
      <c r="H178" s="2346"/>
      <c r="I178" s="2346"/>
    </row>
    <row r="179" spans="1:9" ht="15.75" customHeight="1">
      <c r="A179" s="2346"/>
      <c r="B179" s="2346"/>
      <c r="C179" s="2346"/>
      <c r="D179" s="2346"/>
      <c r="E179" s="2346"/>
      <c r="F179" s="2346"/>
      <c r="G179" s="2346"/>
      <c r="H179" s="2346"/>
      <c r="I179" s="2346"/>
    </row>
    <row r="180" spans="1:9" ht="15.75" customHeight="1">
      <c r="A180" s="2346"/>
      <c r="B180" s="2346"/>
      <c r="C180" s="2346"/>
      <c r="D180" s="2346"/>
      <c r="E180" s="2346"/>
      <c r="F180" s="2346"/>
      <c r="G180" s="2346"/>
      <c r="H180" s="2346"/>
      <c r="I180" s="2346"/>
    </row>
    <row r="181" spans="1:9" ht="15.75" customHeight="1">
      <c r="A181" s="2346"/>
      <c r="B181" s="2346"/>
      <c r="C181" s="2346"/>
      <c r="D181" s="2346"/>
      <c r="E181" s="2346"/>
      <c r="F181" s="2346"/>
      <c r="G181" s="2346"/>
      <c r="H181" s="2346"/>
      <c r="I181" s="2346"/>
    </row>
    <row r="182" spans="1:9" ht="15.75" customHeight="1">
      <c r="A182" s="2346"/>
      <c r="B182" s="2346"/>
      <c r="C182" s="2346"/>
      <c r="D182" s="2346"/>
      <c r="E182" s="2346"/>
      <c r="F182" s="2346"/>
      <c r="G182" s="2346"/>
      <c r="H182" s="2346"/>
      <c r="I182" s="2346"/>
    </row>
    <row r="183" spans="1:9" ht="15.75" customHeight="1">
      <c r="A183" s="2346"/>
      <c r="B183" s="2346"/>
      <c r="C183" s="2346"/>
      <c r="D183" s="2346"/>
      <c r="E183" s="2346"/>
      <c r="F183" s="2346"/>
      <c r="G183" s="2346"/>
      <c r="H183" s="2346"/>
      <c r="I183" s="2346"/>
    </row>
    <row r="184" spans="1:9" ht="15.75" customHeight="1">
      <c r="A184" s="2346"/>
      <c r="B184" s="2346"/>
      <c r="C184" s="2346"/>
      <c r="D184" s="2346"/>
      <c r="E184" s="2346"/>
      <c r="F184" s="2346"/>
      <c r="G184" s="2346"/>
      <c r="H184" s="2346"/>
      <c r="I184" s="2346"/>
    </row>
    <row r="185" spans="1:9" ht="15.75" customHeight="1">
      <c r="A185" s="2346"/>
      <c r="B185" s="2346"/>
      <c r="C185" s="2346"/>
      <c r="D185" s="2346"/>
      <c r="E185" s="2346"/>
      <c r="F185" s="2346"/>
      <c r="G185" s="2346"/>
      <c r="H185" s="2346"/>
      <c r="I185" s="2346"/>
    </row>
    <row r="186" spans="1:9" ht="15.75" customHeight="1">
      <c r="A186" s="2346"/>
      <c r="B186" s="2346"/>
      <c r="C186" s="2346"/>
      <c r="D186" s="2346"/>
      <c r="E186" s="2346"/>
      <c r="F186" s="2346"/>
      <c r="G186" s="2346"/>
      <c r="H186" s="2346"/>
      <c r="I186" s="2346"/>
    </row>
    <row r="187" spans="1:9" ht="15.75" customHeight="1">
      <c r="A187" s="2346"/>
      <c r="B187" s="2346"/>
      <c r="C187" s="2346"/>
      <c r="D187" s="2346"/>
      <c r="E187" s="2346"/>
      <c r="F187" s="2346"/>
      <c r="G187" s="2346"/>
      <c r="H187" s="2346"/>
      <c r="I187" s="2346"/>
    </row>
    <row r="188" spans="1:9" ht="15.75" customHeight="1">
      <c r="A188" s="2346"/>
      <c r="B188" s="2346"/>
      <c r="C188" s="2346"/>
      <c r="D188" s="2346"/>
      <c r="E188" s="2346"/>
      <c r="F188" s="2346"/>
      <c r="G188" s="2346"/>
      <c r="H188" s="2346"/>
      <c r="I188" s="2346"/>
    </row>
    <row r="189" spans="1:9" ht="15.75" customHeight="1">
      <c r="A189" s="2346"/>
      <c r="B189" s="2346"/>
      <c r="C189" s="2346"/>
      <c r="D189" s="2346"/>
      <c r="E189" s="2346"/>
      <c r="F189" s="2346"/>
      <c r="G189" s="2346"/>
      <c r="H189" s="2346"/>
      <c r="I189" s="2346"/>
    </row>
    <row r="190" spans="1:9" ht="15.75" customHeight="1">
      <c r="A190" s="2346"/>
      <c r="B190" s="2346"/>
      <c r="C190" s="2346"/>
      <c r="D190" s="2346"/>
      <c r="E190" s="2346"/>
      <c r="F190" s="2346"/>
      <c r="G190" s="2346"/>
      <c r="H190" s="2346"/>
      <c r="I190" s="2346"/>
    </row>
    <row r="191" spans="1:9" ht="15.75" customHeight="1">
      <c r="A191" s="2346"/>
      <c r="B191" s="2346"/>
      <c r="C191" s="2346"/>
      <c r="D191" s="2346"/>
      <c r="E191" s="2346"/>
      <c r="F191" s="2346"/>
      <c r="G191" s="2346"/>
      <c r="H191" s="2346"/>
      <c r="I191" s="2346"/>
    </row>
    <row r="192" spans="1:9" ht="15.75" customHeight="1">
      <c r="A192" s="2346"/>
      <c r="B192" s="2346"/>
      <c r="C192" s="2346"/>
      <c r="D192" s="2346"/>
      <c r="E192" s="2346"/>
      <c r="F192" s="2346"/>
      <c r="G192" s="2346"/>
      <c r="H192" s="2346"/>
      <c r="I192" s="2346"/>
    </row>
    <row r="193" spans="1:9" ht="15.75" customHeight="1">
      <c r="A193" s="2346"/>
      <c r="B193" s="2346"/>
      <c r="C193" s="2346"/>
      <c r="D193" s="2346"/>
      <c r="E193" s="2346"/>
      <c r="F193" s="2346"/>
      <c r="G193" s="2346"/>
      <c r="H193" s="2346"/>
      <c r="I193" s="2346"/>
    </row>
    <row r="194" spans="1:9" ht="15.75" customHeight="1">
      <c r="A194" s="2346"/>
      <c r="B194" s="2346"/>
      <c r="C194" s="2346"/>
      <c r="D194" s="2346"/>
      <c r="E194" s="2346"/>
      <c r="F194" s="2346"/>
      <c r="G194" s="2346"/>
      <c r="H194" s="2346"/>
      <c r="I194" s="2346"/>
    </row>
    <row r="195" spans="1:9" ht="15.75" customHeight="1">
      <c r="A195" s="2346"/>
      <c r="B195" s="2346"/>
      <c r="C195" s="2346"/>
      <c r="D195" s="2346"/>
      <c r="E195" s="2346"/>
      <c r="F195" s="2346"/>
      <c r="G195" s="2346"/>
      <c r="H195" s="2346"/>
      <c r="I195" s="2346"/>
    </row>
    <row r="196" spans="1:9" ht="15.75" customHeight="1">
      <c r="A196" s="2346"/>
      <c r="B196" s="2346"/>
      <c r="C196" s="2346"/>
      <c r="D196" s="2346"/>
      <c r="E196" s="2346"/>
      <c r="F196" s="2346"/>
      <c r="G196" s="2346"/>
      <c r="H196" s="2346"/>
      <c r="I196" s="2346"/>
    </row>
    <row r="197" spans="1:9" ht="15.75" customHeight="1">
      <c r="A197" s="2346"/>
      <c r="B197" s="2346"/>
      <c r="C197" s="2346"/>
      <c r="D197" s="2346"/>
      <c r="E197" s="2346"/>
      <c r="F197" s="2346"/>
      <c r="G197" s="2346"/>
      <c r="H197" s="2346"/>
      <c r="I197" s="2346"/>
    </row>
    <row r="198" spans="1:9" ht="15.75" customHeight="1">
      <c r="A198" s="2346"/>
      <c r="B198" s="2346"/>
      <c r="C198" s="2346"/>
      <c r="D198" s="2346"/>
      <c r="E198" s="2346"/>
      <c r="F198" s="2346"/>
      <c r="G198" s="2346"/>
      <c r="H198" s="2346"/>
      <c r="I198" s="2346"/>
    </row>
    <row r="199" spans="1:9" ht="15.75" customHeight="1">
      <c r="A199" s="2346"/>
      <c r="B199" s="2346"/>
      <c r="C199" s="2346"/>
      <c r="D199" s="2346"/>
      <c r="E199" s="2346"/>
      <c r="F199" s="2346"/>
      <c r="G199" s="2346"/>
      <c r="H199" s="2346"/>
      <c r="I199" s="2346"/>
    </row>
    <row r="200" spans="1:9" ht="15.75" customHeight="1">
      <c r="A200" s="2346"/>
      <c r="B200" s="2346"/>
      <c r="C200" s="2346"/>
      <c r="D200" s="2346"/>
      <c r="E200" s="2346"/>
      <c r="F200" s="2346"/>
      <c r="G200" s="2346"/>
      <c r="H200" s="2346"/>
      <c r="I200" s="2346"/>
    </row>
    <row r="201" spans="1:9" ht="15.75" customHeight="1">
      <c r="A201" s="2346"/>
      <c r="B201" s="2346"/>
      <c r="C201" s="2346"/>
      <c r="D201" s="2346"/>
      <c r="E201" s="2346"/>
      <c r="F201" s="2346"/>
      <c r="G201" s="2346"/>
      <c r="H201" s="2346"/>
      <c r="I201" s="2346"/>
    </row>
    <row r="202" spans="1:9" ht="15.75" customHeight="1">
      <c r="A202" s="2346"/>
      <c r="B202" s="2346"/>
      <c r="C202" s="2346"/>
      <c r="D202" s="2346"/>
      <c r="E202" s="2346"/>
      <c r="F202" s="2346"/>
      <c r="G202" s="2346"/>
      <c r="H202" s="2346"/>
      <c r="I202" s="2346"/>
    </row>
    <row r="203" spans="1:9" ht="15.75" customHeight="1">
      <c r="A203" s="2346"/>
      <c r="B203" s="2346"/>
      <c r="C203" s="2346"/>
      <c r="D203" s="2346"/>
      <c r="E203" s="2346"/>
      <c r="F203" s="2346"/>
      <c r="G203" s="2346"/>
      <c r="H203" s="2346"/>
      <c r="I203" s="2346"/>
    </row>
    <row r="204" spans="1:9" ht="15.75" customHeight="1">
      <c r="A204" s="2346"/>
      <c r="B204" s="2346"/>
      <c r="C204" s="2346"/>
      <c r="D204" s="2346"/>
      <c r="E204" s="2346"/>
      <c r="F204" s="2346"/>
      <c r="G204" s="2346"/>
      <c r="H204" s="2346"/>
      <c r="I204" s="2346"/>
    </row>
    <row r="205" spans="1:9" ht="15.75" customHeight="1">
      <c r="A205" s="2346"/>
      <c r="B205" s="2346"/>
      <c r="C205" s="2346"/>
      <c r="D205" s="2346"/>
      <c r="E205" s="2346"/>
      <c r="F205" s="2346"/>
      <c r="G205" s="2346"/>
      <c r="H205" s="2346"/>
      <c r="I205" s="2346"/>
    </row>
    <row r="206" spans="1:9" ht="15.75" customHeight="1">
      <c r="A206" s="2346"/>
      <c r="B206" s="2346"/>
      <c r="C206" s="2346"/>
      <c r="D206" s="2346"/>
      <c r="E206" s="2346"/>
      <c r="F206" s="2346"/>
      <c r="G206" s="2346"/>
      <c r="H206" s="2346"/>
      <c r="I206" s="2346"/>
    </row>
    <row r="207" spans="1:9" ht="15.75" customHeight="1">
      <c r="A207" s="2346"/>
      <c r="B207" s="2346"/>
      <c r="C207" s="2346"/>
      <c r="D207" s="2346"/>
      <c r="E207" s="2346"/>
      <c r="F207" s="2346"/>
      <c r="G207" s="2346"/>
      <c r="H207" s="2346"/>
      <c r="I207" s="2346"/>
    </row>
    <row r="208" spans="1:9" ht="15.75" customHeight="1">
      <c r="A208" s="2346"/>
      <c r="B208" s="2346"/>
      <c r="C208" s="2346"/>
      <c r="D208" s="2346"/>
      <c r="E208" s="2346"/>
      <c r="F208" s="2346"/>
      <c r="G208" s="2346"/>
      <c r="H208" s="2346"/>
      <c r="I208" s="2346"/>
    </row>
    <row r="209" spans="1:9" ht="15.75" customHeight="1">
      <c r="A209" s="2346"/>
      <c r="B209" s="2346"/>
      <c r="C209" s="2346"/>
      <c r="D209" s="2346"/>
      <c r="E209" s="2346"/>
      <c r="F209" s="2346"/>
      <c r="G209" s="2346"/>
      <c r="H209" s="2346"/>
      <c r="I209" s="2346"/>
    </row>
    <row r="210" spans="1:9" ht="15.75" customHeight="1">
      <c r="A210" s="2346"/>
      <c r="B210" s="2346"/>
      <c r="C210" s="2346"/>
      <c r="D210" s="2346"/>
      <c r="E210" s="2346"/>
      <c r="F210" s="2346"/>
      <c r="G210" s="2346"/>
      <c r="H210" s="2346"/>
      <c r="I210" s="2346"/>
    </row>
    <row r="211" spans="1:9" ht="15.75" customHeight="1">
      <c r="A211" s="2346"/>
      <c r="B211" s="2346"/>
      <c r="C211" s="2346"/>
      <c r="D211" s="2346"/>
      <c r="E211" s="2346"/>
      <c r="F211" s="2346"/>
      <c r="G211" s="2346"/>
      <c r="H211" s="2346"/>
      <c r="I211" s="2346"/>
    </row>
    <row r="212" spans="1:9" ht="15.75" customHeight="1">
      <c r="A212" s="2346"/>
      <c r="B212" s="2346"/>
      <c r="C212" s="2346"/>
      <c r="D212" s="2346"/>
      <c r="E212" s="2346"/>
      <c r="F212" s="2346"/>
      <c r="G212" s="2346"/>
      <c r="H212" s="2346"/>
      <c r="I212" s="2346"/>
    </row>
    <row r="213" spans="1:9" ht="15.75" customHeight="1">
      <c r="A213" s="2346"/>
      <c r="B213" s="2346"/>
      <c r="C213" s="2346"/>
      <c r="D213" s="2346"/>
      <c r="E213" s="2346"/>
      <c r="F213" s="2346"/>
      <c r="G213" s="2346"/>
      <c r="H213" s="2346"/>
      <c r="I213" s="2346"/>
    </row>
    <row r="214" spans="1:9" ht="15.75" customHeight="1">
      <c r="A214" s="2346"/>
      <c r="B214" s="2346"/>
      <c r="C214" s="2346"/>
      <c r="D214" s="2346"/>
      <c r="E214" s="2346"/>
      <c r="F214" s="2346"/>
      <c r="G214" s="2346"/>
      <c r="H214" s="2346"/>
      <c r="I214" s="2346"/>
    </row>
    <row r="215" spans="1:9" ht="15.75" customHeight="1">
      <c r="A215" s="2346"/>
      <c r="B215" s="2346"/>
      <c r="C215" s="2346"/>
      <c r="D215" s="2346"/>
      <c r="E215" s="2346"/>
      <c r="F215" s="2346"/>
      <c r="G215" s="2346"/>
      <c r="H215" s="2346"/>
      <c r="I215" s="2346"/>
    </row>
    <row r="216" spans="1:9" ht="15.75" customHeight="1">
      <c r="A216" s="2346"/>
      <c r="B216" s="2346"/>
      <c r="C216" s="2346"/>
      <c r="D216" s="2346"/>
      <c r="E216" s="2346"/>
      <c r="F216" s="2346"/>
      <c r="G216" s="2346"/>
      <c r="H216" s="2346"/>
      <c r="I216" s="2346"/>
    </row>
    <row r="217" spans="1:9" ht="15.75" customHeight="1">
      <c r="A217" s="2346"/>
      <c r="B217" s="2346"/>
      <c r="C217" s="2346"/>
      <c r="D217" s="2346"/>
      <c r="E217" s="2346"/>
      <c r="F217" s="2346"/>
      <c r="G217" s="2346"/>
      <c r="H217" s="2346"/>
      <c r="I217" s="2346"/>
    </row>
    <row r="218" spans="1:9" ht="15.75" customHeight="1">
      <c r="A218" s="2346"/>
      <c r="B218" s="2346"/>
      <c r="C218" s="2346"/>
      <c r="D218" s="2346"/>
      <c r="E218" s="2346"/>
      <c r="F218" s="2346"/>
      <c r="G218" s="2346"/>
      <c r="H218" s="2346"/>
      <c r="I218" s="2346"/>
    </row>
    <row r="219" spans="1:9" ht="15.75" customHeight="1">
      <c r="A219" s="2346"/>
      <c r="B219" s="2346"/>
      <c r="C219" s="2346"/>
      <c r="D219" s="2346"/>
      <c r="E219" s="2346"/>
      <c r="F219" s="2346"/>
      <c r="G219" s="2346"/>
      <c r="H219" s="2346"/>
      <c r="I219" s="2346"/>
    </row>
    <row r="220" spans="1:9" ht="15.75" customHeight="1">
      <c r="A220" s="2346"/>
      <c r="B220" s="2346"/>
      <c r="C220" s="2346"/>
      <c r="D220" s="2346"/>
      <c r="E220" s="2346"/>
      <c r="F220" s="2346"/>
      <c r="G220" s="2346"/>
      <c r="H220" s="2346"/>
      <c r="I220" s="2346"/>
    </row>
    <row r="221" spans="1:9" ht="15.75" customHeight="1">
      <c r="A221" s="2346"/>
      <c r="B221" s="2346"/>
      <c r="C221" s="2346"/>
      <c r="D221" s="2346"/>
      <c r="E221" s="2346"/>
      <c r="F221" s="2346"/>
      <c r="G221" s="2346"/>
      <c r="H221" s="2346"/>
      <c r="I221" s="2346"/>
    </row>
    <row r="222" spans="1:9" ht="15.75" customHeight="1">
      <c r="A222" s="2346"/>
      <c r="B222" s="2346"/>
      <c r="C222" s="2346"/>
      <c r="D222" s="2346"/>
      <c r="E222" s="2346"/>
      <c r="F222" s="2346"/>
      <c r="G222" s="2346"/>
      <c r="H222" s="2346"/>
      <c r="I222" s="2346"/>
    </row>
    <row r="223" spans="1:9" ht="15.75" customHeight="1">
      <c r="A223" s="2346"/>
      <c r="B223" s="2346"/>
      <c r="C223" s="2346"/>
      <c r="D223" s="2346"/>
      <c r="E223" s="2346"/>
      <c r="F223" s="2346"/>
      <c r="G223" s="2346"/>
      <c r="H223" s="2346"/>
      <c r="I223" s="2346"/>
    </row>
    <row r="224" spans="1:9" ht="15.75" customHeight="1">
      <c r="A224" s="2346"/>
      <c r="B224" s="2346"/>
      <c r="C224" s="2346"/>
      <c r="D224" s="2346"/>
      <c r="E224" s="2346"/>
      <c r="F224" s="2346"/>
      <c r="G224" s="2346"/>
      <c r="H224" s="2346"/>
      <c r="I224" s="2346"/>
    </row>
    <row r="225" spans="1:9" ht="15.75" customHeight="1">
      <c r="A225" s="2346"/>
      <c r="B225" s="2346"/>
      <c r="C225" s="2346"/>
      <c r="D225" s="2346"/>
      <c r="E225" s="2346"/>
      <c r="F225" s="2346"/>
      <c r="G225" s="2346"/>
      <c r="H225" s="2346"/>
      <c r="I225" s="2346"/>
    </row>
    <row r="226" spans="1:9" ht="15.75" customHeight="1">
      <c r="A226" s="2346"/>
      <c r="B226" s="2346"/>
      <c r="C226" s="2346"/>
      <c r="D226" s="2346"/>
      <c r="E226" s="2346"/>
      <c r="F226" s="2346"/>
      <c r="G226" s="2346"/>
      <c r="H226" s="2346"/>
      <c r="I226" s="2346"/>
    </row>
    <row r="227" spans="1:9" ht="15.75" customHeight="1">
      <c r="A227" s="2346"/>
      <c r="B227" s="2346"/>
      <c r="C227" s="2346"/>
      <c r="D227" s="2346"/>
      <c r="E227" s="2346"/>
      <c r="F227" s="2346"/>
      <c r="G227" s="2346"/>
      <c r="H227" s="2346"/>
      <c r="I227" s="2346"/>
    </row>
    <row r="228" spans="1:9" ht="15.75" customHeight="1">
      <c r="A228" s="2346"/>
      <c r="B228" s="2346"/>
      <c r="C228" s="2346"/>
      <c r="D228" s="2346"/>
      <c r="E228" s="2346"/>
      <c r="F228" s="2346"/>
      <c r="G228" s="2346"/>
      <c r="H228" s="2346"/>
      <c r="I228" s="2346"/>
    </row>
    <row r="229" spans="1:9" ht="15.75" customHeight="1">
      <c r="A229" s="2346"/>
      <c r="B229" s="2346"/>
      <c r="C229" s="2346"/>
      <c r="D229" s="2346"/>
      <c r="E229" s="2346"/>
      <c r="F229" s="2346"/>
      <c r="G229" s="2346"/>
      <c r="H229" s="2346"/>
      <c r="I229" s="2346"/>
    </row>
    <row r="230" spans="1:9" ht="15.75" customHeight="1">
      <c r="A230" s="2346"/>
      <c r="B230" s="2346"/>
      <c r="C230" s="2346"/>
      <c r="D230" s="2346"/>
      <c r="E230" s="2346"/>
      <c r="F230" s="2346"/>
      <c r="G230" s="2346"/>
      <c r="H230" s="2346"/>
      <c r="I230" s="2346"/>
    </row>
    <row r="231" spans="1:9" ht="15.75" customHeight="1">
      <c r="A231" s="2346"/>
      <c r="B231" s="2346"/>
      <c r="C231" s="2346"/>
      <c r="D231" s="2346"/>
      <c r="E231" s="2346"/>
      <c r="F231" s="2346"/>
      <c r="G231" s="2346"/>
      <c r="H231" s="2346"/>
      <c r="I231" s="2346"/>
    </row>
    <row r="232" spans="1:9" ht="15.75" customHeight="1">
      <c r="A232" s="2346"/>
      <c r="B232" s="2346"/>
      <c r="C232" s="2346"/>
      <c r="D232" s="2346"/>
      <c r="E232" s="2346"/>
      <c r="F232" s="2346"/>
      <c r="G232" s="2346"/>
      <c r="H232" s="2346"/>
      <c r="I232" s="2346"/>
    </row>
    <row r="233" spans="1:9" ht="15.75" customHeight="1">
      <c r="A233" s="2346"/>
      <c r="B233" s="2346"/>
      <c r="C233" s="2346"/>
      <c r="D233" s="2346"/>
      <c r="E233" s="2346"/>
      <c r="F233" s="2346"/>
      <c r="G233" s="2346"/>
      <c r="H233" s="2346"/>
      <c r="I233" s="2346"/>
    </row>
    <row r="234" spans="1:9" ht="15.75" customHeight="1">
      <c r="A234" s="2346"/>
      <c r="B234" s="2346"/>
      <c r="C234" s="2346"/>
      <c r="D234" s="2346"/>
      <c r="E234" s="2346"/>
      <c r="F234" s="2346"/>
      <c r="G234" s="2346"/>
      <c r="H234" s="2346"/>
      <c r="I234" s="2346"/>
    </row>
    <row r="235" spans="1:9" ht="15.75" customHeight="1">
      <c r="A235" s="2346"/>
      <c r="B235" s="2346"/>
      <c r="C235" s="2346"/>
      <c r="D235" s="2346"/>
      <c r="E235" s="2346"/>
      <c r="F235" s="2346"/>
      <c r="G235" s="2346"/>
      <c r="H235" s="2346"/>
      <c r="I235" s="2346"/>
    </row>
    <row r="236" spans="1:9" ht="15.75" customHeight="1">
      <c r="A236" s="2346"/>
      <c r="B236" s="2346"/>
      <c r="C236" s="2346"/>
      <c r="D236" s="2346"/>
      <c r="E236" s="2346"/>
      <c r="F236" s="2346"/>
      <c r="G236" s="2346"/>
      <c r="H236" s="2346"/>
      <c r="I236" s="2346"/>
    </row>
    <row r="237" spans="1:9" ht="15.75" customHeight="1">
      <c r="A237" s="2346"/>
      <c r="B237" s="2346"/>
      <c r="C237" s="2346"/>
      <c r="D237" s="2346"/>
      <c r="E237" s="2346"/>
      <c r="F237" s="2346"/>
      <c r="G237" s="2346"/>
      <c r="H237" s="2346"/>
      <c r="I237" s="2346"/>
    </row>
    <row r="238" spans="1:9" ht="15.75" customHeight="1">
      <c r="A238" s="2346"/>
      <c r="B238" s="2346"/>
      <c r="C238" s="2346"/>
      <c r="D238" s="2346"/>
      <c r="E238" s="2346"/>
      <c r="F238" s="2346"/>
      <c r="G238" s="2346"/>
      <c r="H238" s="2346"/>
      <c r="I238" s="2346"/>
    </row>
    <row r="239" spans="1:9" ht="15.75" customHeight="1">
      <c r="A239" s="2346"/>
      <c r="B239" s="2346"/>
      <c r="C239" s="2346"/>
      <c r="D239" s="2346"/>
      <c r="E239" s="2346"/>
      <c r="F239" s="2346"/>
      <c r="G239" s="2346"/>
      <c r="H239" s="2346"/>
      <c r="I239" s="2346"/>
    </row>
    <row r="240" spans="1:9" ht="15.75" customHeight="1">
      <c r="A240" s="2346"/>
      <c r="B240" s="2346"/>
      <c r="C240" s="2346"/>
      <c r="D240" s="2346"/>
      <c r="E240" s="2346"/>
      <c r="F240" s="2346"/>
      <c r="G240" s="2346"/>
      <c r="H240" s="2346"/>
      <c r="I240" s="2346"/>
    </row>
    <row r="241" spans="1:9" ht="15.75" customHeight="1">
      <c r="A241" s="2346"/>
      <c r="B241" s="2346"/>
      <c r="C241" s="2346"/>
      <c r="D241" s="2346"/>
      <c r="E241" s="2346"/>
      <c r="F241" s="2346"/>
      <c r="G241" s="2346"/>
      <c r="H241" s="2346"/>
      <c r="I241" s="2346"/>
    </row>
    <row r="242" spans="1:9" ht="15.75" customHeight="1">
      <c r="A242" s="2346"/>
      <c r="B242" s="2346"/>
      <c r="C242" s="2346"/>
      <c r="D242" s="2346"/>
      <c r="E242" s="2346"/>
      <c r="F242" s="2346"/>
      <c r="G242" s="2346"/>
      <c r="H242" s="2346"/>
      <c r="I242" s="2346"/>
    </row>
    <row r="243" spans="1:9" ht="15.75" customHeight="1">
      <c r="A243" s="2346"/>
      <c r="B243" s="2346"/>
      <c r="C243" s="2346"/>
      <c r="D243" s="2346"/>
      <c r="E243" s="2346"/>
      <c r="F243" s="2346"/>
      <c r="G243" s="2346"/>
      <c r="H243" s="2346"/>
      <c r="I243" s="2346"/>
    </row>
    <row r="244" spans="1:9" ht="15.75" customHeight="1">
      <c r="A244" s="2346"/>
      <c r="B244" s="2346"/>
      <c r="C244" s="2346"/>
      <c r="D244" s="2346"/>
      <c r="E244" s="2346"/>
      <c r="F244" s="2346"/>
      <c r="G244" s="2346"/>
      <c r="H244" s="2346"/>
      <c r="I244" s="2346"/>
    </row>
    <row r="245" spans="1:9" ht="15.75" customHeight="1">
      <c r="A245" s="2346"/>
      <c r="B245" s="2346"/>
      <c r="C245" s="2346"/>
      <c r="D245" s="2346"/>
      <c r="E245" s="2346"/>
      <c r="F245" s="2346"/>
      <c r="G245" s="2346"/>
      <c r="H245" s="2346"/>
      <c r="I245" s="2346"/>
    </row>
    <row r="246" spans="1:9" ht="15.75" customHeight="1">
      <c r="A246" s="2346"/>
      <c r="B246" s="2346"/>
      <c r="C246" s="2346"/>
      <c r="D246" s="2346"/>
      <c r="E246" s="2346"/>
      <c r="F246" s="2346"/>
      <c r="G246" s="2346"/>
      <c r="H246" s="2346"/>
      <c r="I246" s="2346"/>
    </row>
    <row r="247" spans="1:9" ht="15.75" customHeight="1">
      <c r="A247" s="2346"/>
      <c r="B247" s="2346"/>
      <c r="C247" s="2346"/>
      <c r="D247" s="2346"/>
      <c r="E247" s="2346"/>
      <c r="F247" s="2346"/>
      <c r="G247" s="2346"/>
      <c r="H247" s="2346"/>
      <c r="I247" s="2346"/>
    </row>
    <row r="248" spans="1:9" ht="15.75" customHeight="1">
      <c r="A248" s="2346"/>
      <c r="B248" s="2346"/>
      <c r="C248" s="2346"/>
      <c r="D248" s="2346"/>
      <c r="E248" s="2346"/>
      <c r="F248" s="2346"/>
      <c r="G248" s="2346"/>
      <c r="H248" s="2346"/>
      <c r="I248" s="2346"/>
    </row>
    <row r="249" spans="1:9" ht="15.75" customHeight="1">
      <c r="A249" s="2346"/>
      <c r="B249" s="2346"/>
      <c r="C249" s="2346"/>
      <c r="D249" s="2346"/>
      <c r="E249" s="2346"/>
      <c r="F249" s="2346"/>
      <c r="G249" s="2346"/>
      <c r="H249" s="2346"/>
      <c r="I249" s="2346"/>
    </row>
    <row r="250" spans="1:9" ht="15.75" customHeight="1">
      <c r="A250" s="2346"/>
      <c r="B250" s="2346"/>
      <c r="C250" s="2346"/>
      <c r="D250" s="2346"/>
      <c r="E250" s="2346"/>
      <c r="F250" s="2346"/>
      <c r="G250" s="2346"/>
      <c r="H250" s="2346"/>
      <c r="I250" s="2346"/>
    </row>
    <row r="251" spans="1:9" ht="15.75" customHeight="1">
      <c r="A251" s="2346"/>
      <c r="B251" s="2346"/>
      <c r="C251" s="2346"/>
      <c r="D251" s="2346"/>
      <c r="E251" s="2346"/>
      <c r="F251" s="2346"/>
      <c r="G251" s="2346"/>
      <c r="H251" s="2346"/>
      <c r="I251" s="2346"/>
    </row>
    <row r="252" spans="1:9" ht="15.75" customHeight="1">
      <c r="A252" s="2346"/>
      <c r="B252" s="2346"/>
      <c r="C252" s="2346"/>
      <c r="D252" s="2346"/>
      <c r="E252" s="2346"/>
      <c r="F252" s="2346"/>
      <c r="G252" s="2346"/>
      <c r="H252" s="2346"/>
      <c r="I252" s="2346"/>
    </row>
    <row r="253" spans="1:9" ht="15.75" customHeight="1">
      <c r="A253" s="2346"/>
      <c r="B253" s="2345"/>
      <c r="C253" s="2345"/>
      <c r="D253" s="2345"/>
      <c r="E253" s="2345"/>
      <c r="F253" s="2345"/>
      <c r="G253" s="2345"/>
      <c r="H253" s="2345"/>
      <c r="I253" s="2346"/>
    </row>
    <row r="254" spans="1:9" ht="15.75" customHeight="1">
      <c r="A254" s="2345"/>
      <c r="B254" s="2345"/>
      <c r="C254" s="2345"/>
      <c r="D254" s="2345"/>
      <c r="E254" s="2345"/>
      <c r="F254" s="2345"/>
      <c r="G254" s="2345"/>
      <c r="H254" s="2345"/>
      <c r="I254" s="2345"/>
    </row>
    <row r="255" spans="1:9" ht="15.75" customHeight="1">
      <c r="A255" s="2345"/>
      <c r="B255" s="2345"/>
      <c r="C255" s="2345"/>
      <c r="D255" s="2345"/>
      <c r="E255" s="2345"/>
      <c r="F255" s="2345"/>
      <c r="G255" s="2345"/>
      <c r="H255" s="2345"/>
      <c r="I255" s="2345"/>
    </row>
    <row r="256" spans="1:9" ht="15.75" customHeight="1">
      <c r="A256" s="2345"/>
      <c r="B256" s="2345"/>
      <c r="C256" s="2345"/>
      <c r="D256" s="2345"/>
      <c r="E256" s="2345"/>
      <c r="F256" s="2345"/>
      <c r="G256" s="2345"/>
      <c r="H256" s="2345"/>
      <c r="I256" s="2345"/>
    </row>
    <row r="257" spans="1:9" ht="15.75" customHeight="1">
      <c r="A257" s="2345"/>
      <c r="B257" s="2345"/>
      <c r="C257" s="2345"/>
      <c r="D257" s="2345"/>
      <c r="E257" s="2345"/>
      <c r="F257" s="2345"/>
      <c r="G257" s="2345"/>
      <c r="H257" s="2345"/>
      <c r="I257" s="2345"/>
    </row>
    <row r="258" spans="1:9" ht="15.75" customHeight="1">
      <c r="A258" s="2345"/>
      <c r="B258" s="2345"/>
      <c r="C258" s="2345"/>
      <c r="D258" s="2345"/>
      <c r="E258" s="2345"/>
      <c r="F258" s="2345"/>
      <c r="G258" s="2345"/>
      <c r="H258" s="2345"/>
      <c r="I258" s="2345"/>
    </row>
    <row r="259" spans="1:9" ht="15.75" customHeight="1">
      <c r="A259" s="2345"/>
      <c r="B259" s="2345"/>
      <c r="C259" s="2345"/>
      <c r="D259" s="2345"/>
      <c r="E259" s="2345"/>
      <c r="F259" s="2345"/>
      <c r="G259" s="2345"/>
      <c r="H259" s="2345"/>
      <c r="I259" s="2345"/>
    </row>
    <row r="260" spans="1:9" ht="15.75" customHeight="1">
      <c r="A260" s="2345"/>
      <c r="B260" s="2345"/>
      <c r="C260" s="2345"/>
      <c r="D260" s="2345"/>
      <c r="E260" s="2345"/>
      <c r="F260" s="2345"/>
      <c r="G260" s="2345"/>
      <c r="H260" s="2345"/>
      <c r="I260" s="2345"/>
    </row>
    <row r="261" spans="1:9" ht="15.75" customHeight="1">
      <c r="A261" s="2345"/>
      <c r="B261" s="2345"/>
      <c r="C261" s="2345"/>
      <c r="D261" s="2345"/>
      <c r="E261" s="2345"/>
      <c r="F261" s="2345"/>
      <c r="G261" s="2345"/>
      <c r="H261" s="2345"/>
      <c r="I261" s="2345"/>
    </row>
    <row r="262" spans="1:9" ht="15.75" customHeight="1">
      <c r="A262" s="2345"/>
      <c r="B262" s="2345"/>
      <c r="C262" s="2345"/>
      <c r="D262" s="2345"/>
      <c r="E262" s="2345"/>
      <c r="F262" s="2345"/>
      <c r="G262" s="2345"/>
      <c r="H262" s="2345"/>
      <c r="I262" s="2345"/>
    </row>
    <row r="263" spans="1:9" ht="15.75" customHeight="1">
      <c r="A263" s="2345"/>
      <c r="B263" s="2345"/>
      <c r="C263" s="2345"/>
      <c r="D263" s="2345"/>
      <c r="E263" s="2345"/>
      <c r="F263" s="2345"/>
      <c r="G263" s="2345"/>
      <c r="H263" s="2345"/>
      <c r="I263" s="2345"/>
    </row>
    <row r="264" spans="1:9" ht="15.75" customHeight="1">
      <c r="A264" s="2345"/>
      <c r="B264" s="2345"/>
      <c r="C264" s="2345"/>
      <c r="D264" s="2345"/>
      <c r="E264" s="2345"/>
      <c r="F264" s="2345"/>
      <c r="G264" s="2345"/>
      <c r="H264" s="2345"/>
      <c r="I264" s="2345"/>
    </row>
    <row r="265" spans="1:9" ht="15.75" customHeight="1">
      <c r="A265" s="2345"/>
      <c r="B265" s="2345"/>
      <c r="C265" s="2345"/>
      <c r="D265" s="2345"/>
      <c r="E265" s="2345"/>
      <c r="F265" s="2345"/>
      <c r="G265" s="2345"/>
      <c r="H265" s="2345"/>
      <c r="I265" s="2345"/>
    </row>
    <row r="266" spans="1:9" ht="15.75" customHeight="1">
      <c r="A266" s="2345"/>
      <c r="B266" s="2345"/>
      <c r="C266" s="2345"/>
      <c r="D266" s="2345"/>
      <c r="E266" s="2345"/>
      <c r="F266" s="2345"/>
      <c r="G266" s="2345"/>
      <c r="H266" s="2345"/>
      <c r="I266" s="2345"/>
    </row>
    <row r="267" spans="1:9" ht="15.75" customHeight="1">
      <c r="A267" s="2345"/>
      <c r="B267" s="2345"/>
      <c r="C267" s="2345"/>
      <c r="D267" s="2345"/>
      <c r="E267" s="2345"/>
      <c r="F267" s="2345"/>
      <c r="G267" s="2345"/>
      <c r="H267" s="2345"/>
      <c r="I267" s="2345"/>
    </row>
    <row r="268" spans="1:9" ht="15.75" customHeight="1">
      <c r="A268" s="2345"/>
      <c r="B268" s="2345"/>
      <c r="C268" s="2345"/>
      <c r="D268" s="2345"/>
      <c r="E268" s="2345"/>
      <c r="F268" s="2345"/>
      <c r="G268" s="2345"/>
      <c r="H268" s="2345"/>
      <c r="I268" s="2345"/>
    </row>
    <row r="269" spans="1:9" ht="15.75" customHeight="1">
      <c r="A269" s="2345"/>
      <c r="B269" s="2345"/>
      <c r="C269" s="2345"/>
      <c r="D269" s="2345"/>
      <c r="E269" s="2345"/>
      <c r="F269" s="2345"/>
      <c r="G269" s="2345"/>
      <c r="H269" s="2345"/>
      <c r="I269" s="2345"/>
    </row>
    <row r="270" spans="1:9" ht="15.75" customHeight="1">
      <c r="A270" s="2345"/>
      <c r="B270" s="2345"/>
      <c r="C270" s="2345"/>
      <c r="D270" s="2345"/>
      <c r="E270" s="2345"/>
      <c r="F270" s="2345"/>
      <c r="G270" s="2345"/>
      <c r="H270" s="2345"/>
      <c r="I270" s="2345"/>
    </row>
    <row r="271" spans="1:9" ht="15.75" customHeight="1">
      <c r="A271" s="2345"/>
      <c r="B271" s="2345"/>
      <c r="C271" s="2345"/>
      <c r="D271" s="2345"/>
      <c r="E271" s="2345"/>
      <c r="F271" s="2345"/>
      <c r="G271" s="2345"/>
      <c r="H271" s="2345"/>
      <c r="I271" s="2345"/>
    </row>
    <row r="272" spans="1:9" ht="15.75" customHeight="1">
      <c r="A272" s="2345"/>
      <c r="B272" s="2345"/>
      <c r="C272" s="2345"/>
      <c r="D272" s="2345"/>
      <c r="E272" s="2345"/>
      <c r="F272" s="2345"/>
      <c r="G272" s="2345"/>
      <c r="H272" s="2345"/>
      <c r="I272" s="2345"/>
    </row>
    <row r="273" spans="1:9" ht="15.75" customHeight="1">
      <c r="A273" s="2345"/>
      <c r="B273" s="2345"/>
      <c r="C273" s="2345"/>
      <c r="D273" s="2345"/>
      <c r="E273" s="2345"/>
      <c r="F273" s="2345"/>
      <c r="G273" s="2345"/>
      <c r="H273" s="2345"/>
      <c r="I273" s="2345"/>
    </row>
    <row r="274" spans="1:9" ht="15.75" customHeight="1">
      <c r="A274" s="2345"/>
      <c r="B274" s="2345"/>
      <c r="C274" s="2345"/>
      <c r="D274" s="2345"/>
      <c r="E274" s="2345"/>
      <c r="F274" s="2345"/>
      <c r="G274" s="2345"/>
      <c r="H274" s="2345"/>
      <c r="I274" s="2345"/>
    </row>
    <row r="275" spans="1:9" ht="15.75" customHeight="1">
      <c r="A275" s="2345"/>
      <c r="B275" s="2345"/>
      <c r="C275" s="2345"/>
      <c r="D275" s="2345"/>
      <c r="E275" s="2345"/>
      <c r="F275" s="2345"/>
      <c r="G275" s="2345"/>
      <c r="H275" s="2345"/>
      <c r="I275" s="2345"/>
    </row>
    <row r="276" spans="1:9" ht="15.75" customHeight="1">
      <c r="A276" s="2345"/>
      <c r="B276" s="2345"/>
      <c r="C276" s="2345"/>
      <c r="D276" s="2345"/>
      <c r="E276" s="2345"/>
      <c r="F276" s="2345"/>
      <c r="G276" s="2345"/>
      <c r="H276" s="2345"/>
      <c r="I276" s="2345"/>
    </row>
    <row r="277" spans="1:9" ht="15.75" customHeight="1">
      <c r="A277" s="2345"/>
      <c r="B277" s="2345"/>
      <c r="C277" s="2345"/>
      <c r="D277" s="2345"/>
      <c r="E277" s="2345"/>
      <c r="F277" s="2345"/>
      <c r="G277" s="2345"/>
      <c r="H277" s="2345"/>
      <c r="I277" s="2345"/>
    </row>
    <row r="278" spans="1:9" ht="15.75" customHeight="1">
      <c r="A278" s="2345"/>
      <c r="B278" s="2345"/>
      <c r="C278" s="2345"/>
      <c r="D278" s="2345"/>
      <c r="E278" s="2345"/>
      <c r="F278" s="2345"/>
      <c r="G278" s="2345"/>
      <c r="H278" s="2345"/>
      <c r="I278" s="2345"/>
    </row>
    <row r="279" spans="1:9" ht="15.75" customHeight="1">
      <c r="A279" s="2345"/>
      <c r="B279" s="2345"/>
      <c r="C279" s="2345"/>
      <c r="D279" s="2345"/>
      <c r="E279" s="2345"/>
      <c r="F279" s="2345"/>
      <c r="G279" s="2345"/>
      <c r="H279" s="2345"/>
      <c r="I279" s="2345"/>
    </row>
    <row r="280" spans="1:9" ht="15.75" customHeight="1">
      <c r="A280" s="2345"/>
      <c r="B280" s="2345"/>
      <c r="C280" s="2345"/>
      <c r="D280" s="2345"/>
      <c r="E280" s="2345"/>
      <c r="F280" s="2345"/>
      <c r="G280" s="2345"/>
      <c r="H280" s="2345"/>
      <c r="I280" s="2345"/>
    </row>
    <row r="281" spans="1:9" ht="15.75" customHeight="1">
      <c r="A281" s="2345"/>
      <c r="B281" s="2345"/>
      <c r="C281" s="2345"/>
      <c r="D281" s="2345"/>
      <c r="E281" s="2345"/>
      <c r="F281" s="2345"/>
      <c r="G281" s="2345"/>
      <c r="H281" s="2345"/>
      <c r="I281" s="2345"/>
    </row>
    <row r="282" spans="1:9" ht="15.75" customHeight="1">
      <c r="A282" s="2345"/>
      <c r="B282" s="2345"/>
      <c r="C282" s="2345"/>
      <c r="D282" s="2345"/>
      <c r="E282" s="2345"/>
      <c r="F282" s="2345"/>
      <c r="G282" s="2345"/>
      <c r="H282" s="2345"/>
      <c r="I282" s="2345"/>
    </row>
    <row r="283" spans="1:9" ht="15.75" customHeight="1">
      <c r="A283" s="2345"/>
      <c r="B283" s="2345"/>
      <c r="C283" s="2345"/>
      <c r="D283" s="2345"/>
      <c r="E283" s="2345"/>
      <c r="F283" s="2345"/>
      <c r="G283" s="2345"/>
      <c r="H283" s="2345"/>
      <c r="I283" s="2345"/>
    </row>
    <row r="284" spans="1:9" ht="15.75" customHeight="1">
      <c r="A284" s="2345"/>
      <c r="B284" s="2345"/>
      <c r="C284" s="2345"/>
      <c r="D284" s="2345"/>
      <c r="E284" s="2345"/>
      <c r="F284" s="2345"/>
      <c r="G284" s="2345"/>
      <c r="H284" s="2345"/>
      <c r="I284" s="2345"/>
    </row>
    <row r="285" spans="1:9" ht="15.75" customHeight="1">
      <c r="A285" s="2345"/>
      <c r="B285" s="2345"/>
      <c r="C285" s="2345"/>
      <c r="D285" s="2345"/>
      <c r="E285" s="2345"/>
      <c r="F285" s="2345"/>
      <c r="G285" s="2345"/>
      <c r="H285" s="2345"/>
      <c r="I285" s="2345"/>
    </row>
    <row r="286" spans="1:9" ht="15.75" customHeight="1">
      <c r="A286" s="2345"/>
      <c r="B286" s="2345"/>
      <c r="C286" s="2345"/>
      <c r="D286" s="2345"/>
      <c r="E286" s="2345"/>
      <c r="F286" s="2345"/>
      <c r="G286" s="2345"/>
      <c r="H286" s="2345"/>
      <c r="I286" s="2345"/>
    </row>
    <row r="287" spans="1:9" ht="15.75" customHeight="1">
      <c r="A287" s="2345"/>
      <c r="B287" s="2345"/>
      <c r="C287" s="2345"/>
      <c r="D287" s="2345"/>
      <c r="E287" s="2345"/>
      <c r="F287" s="2345"/>
      <c r="G287" s="2345"/>
      <c r="H287" s="2345"/>
      <c r="I287" s="2345"/>
    </row>
    <row r="288" spans="1:9" ht="15.75" customHeight="1">
      <c r="A288" s="2345"/>
      <c r="B288" s="2345"/>
      <c r="C288" s="2345"/>
      <c r="D288" s="2345"/>
      <c r="E288" s="2345"/>
      <c r="F288" s="2345"/>
      <c r="G288" s="2345"/>
      <c r="H288" s="2345"/>
      <c r="I288" s="2345"/>
    </row>
    <row r="289" spans="1:9" ht="15.75" customHeight="1">
      <c r="A289" s="2345"/>
      <c r="B289" s="2345"/>
      <c r="C289" s="2345"/>
      <c r="D289" s="2345"/>
      <c r="E289" s="2345"/>
      <c r="F289" s="2345"/>
      <c r="G289" s="2345"/>
      <c r="H289" s="2345"/>
      <c r="I289" s="2345"/>
    </row>
    <row r="290" spans="1:9" ht="15.75" customHeight="1">
      <c r="A290" s="2345"/>
      <c r="B290" s="2345"/>
      <c r="C290" s="2345"/>
      <c r="D290" s="2345"/>
      <c r="E290" s="2345"/>
      <c r="F290" s="2345"/>
      <c r="G290" s="2345"/>
      <c r="H290" s="2345"/>
      <c r="I290" s="2345"/>
    </row>
    <row r="291" spans="1:9" ht="15.75" customHeight="1">
      <c r="A291" s="2345"/>
      <c r="B291" s="2345"/>
      <c r="C291" s="2345"/>
      <c r="D291" s="2345"/>
      <c r="E291" s="2345"/>
      <c r="F291" s="2345"/>
      <c r="G291" s="2345"/>
      <c r="H291" s="2345"/>
      <c r="I291" s="2345"/>
    </row>
    <row r="292" spans="1:9" ht="15.75" customHeight="1">
      <c r="A292" s="2345"/>
      <c r="B292" s="2345"/>
      <c r="C292" s="2345"/>
      <c r="D292" s="2345"/>
      <c r="E292" s="2345"/>
      <c r="F292" s="2345"/>
      <c r="G292" s="2345"/>
      <c r="H292" s="2345"/>
      <c r="I292" s="2345"/>
    </row>
    <row r="293" spans="1:9" ht="15.75" customHeight="1">
      <c r="A293" s="2345"/>
      <c r="B293" s="2345"/>
      <c r="C293" s="2345"/>
      <c r="D293" s="2345"/>
      <c r="E293" s="2345"/>
      <c r="F293" s="2345"/>
      <c r="G293" s="2345"/>
      <c r="H293" s="2345"/>
      <c r="I293" s="2345"/>
    </row>
    <row r="294" spans="1:9" ht="15.75" customHeight="1">
      <c r="A294" s="2345"/>
      <c r="B294" s="2345"/>
      <c r="C294" s="2345"/>
      <c r="D294" s="2345"/>
      <c r="E294" s="2345"/>
      <c r="F294" s="2345"/>
      <c r="G294" s="2345"/>
      <c r="H294" s="2345"/>
      <c r="I294" s="2345"/>
    </row>
    <row r="295" spans="1:9" ht="15.75" customHeight="1">
      <c r="A295" s="2345"/>
      <c r="B295" s="2345"/>
      <c r="C295" s="2345"/>
      <c r="D295" s="2345"/>
      <c r="E295" s="2345"/>
      <c r="F295" s="2345"/>
      <c r="G295" s="2345"/>
      <c r="H295" s="2345"/>
      <c r="I295" s="2345"/>
    </row>
    <row r="296" spans="1:9" ht="15.75" customHeight="1">
      <c r="A296" s="2345"/>
      <c r="B296" s="2345"/>
      <c r="C296" s="2345"/>
      <c r="D296" s="2345"/>
      <c r="E296" s="2345"/>
      <c r="F296" s="2345"/>
      <c r="G296" s="2345"/>
      <c r="H296" s="2345"/>
      <c r="I296" s="2345"/>
    </row>
    <row r="297" spans="1:9" ht="15.75" customHeight="1">
      <c r="A297" s="2345"/>
      <c r="B297" s="2345"/>
      <c r="C297" s="2345"/>
      <c r="D297" s="2345"/>
      <c r="E297" s="2345"/>
      <c r="F297" s="2345"/>
      <c r="G297" s="2345"/>
      <c r="H297" s="2345"/>
      <c r="I297" s="2345"/>
    </row>
    <row r="298" spans="1:9" ht="15.75" customHeight="1">
      <c r="A298" s="2345"/>
      <c r="B298" s="2345"/>
      <c r="C298" s="2345"/>
      <c r="D298" s="2345"/>
      <c r="E298" s="2345"/>
      <c r="F298" s="2345"/>
      <c r="G298" s="2345"/>
      <c r="H298" s="2345"/>
      <c r="I298" s="2345"/>
    </row>
    <row r="299" spans="1:9" ht="15.75" customHeight="1">
      <c r="A299" s="2345"/>
      <c r="B299" s="2345"/>
      <c r="C299" s="2345"/>
      <c r="D299" s="2345"/>
      <c r="E299" s="2345"/>
      <c r="F299" s="2345"/>
      <c r="G299" s="2345"/>
      <c r="H299" s="2345"/>
      <c r="I299" s="2345"/>
    </row>
    <row r="300" spans="1:9" ht="15.75" customHeight="1">
      <c r="A300" s="2345"/>
      <c r="B300" s="2345"/>
      <c r="C300" s="2345"/>
      <c r="D300" s="2345"/>
      <c r="E300" s="2345"/>
      <c r="F300" s="2345"/>
      <c r="G300" s="2345"/>
      <c r="H300" s="2345"/>
      <c r="I300" s="2345"/>
    </row>
    <row r="301" spans="1:9" ht="15.75" customHeight="1">
      <c r="A301" s="2345"/>
      <c r="B301" s="2345"/>
      <c r="C301" s="2345"/>
      <c r="D301" s="2345"/>
      <c r="E301" s="2345"/>
      <c r="F301" s="2345"/>
      <c r="G301" s="2345"/>
      <c r="H301" s="2345"/>
      <c r="I301" s="2345"/>
    </row>
    <row r="302" spans="1:9" ht="15.75" customHeight="1">
      <c r="A302" s="2345"/>
      <c r="B302" s="2345"/>
      <c r="C302" s="2345"/>
      <c r="D302" s="2345"/>
      <c r="E302" s="2345"/>
      <c r="F302" s="2345"/>
      <c r="G302" s="2345"/>
      <c r="H302" s="2345"/>
      <c r="I302" s="2345"/>
    </row>
    <row r="303" spans="1:9" ht="15.75" customHeight="1">
      <c r="A303" s="2345"/>
      <c r="B303" s="2345"/>
      <c r="C303" s="2345"/>
      <c r="D303" s="2345"/>
      <c r="E303" s="2345"/>
      <c r="F303" s="2345"/>
      <c r="G303" s="2345"/>
      <c r="H303" s="2345"/>
      <c r="I303" s="2345"/>
    </row>
    <row r="304" spans="1:9" ht="15.75" customHeight="1">
      <c r="A304" s="2345"/>
      <c r="B304" s="2345"/>
      <c r="C304" s="2345"/>
      <c r="D304" s="2345"/>
      <c r="E304" s="2345"/>
      <c r="F304" s="2345"/>
      <c r="G304" s="2345"/>
      <c r="H304" s="2345"/>
      <c r="I304" s="2345"/>
    </row>
    <row r="305" spans="1:9" ht="15.75" customHeight="1">
      <c r="A305" s="2345"/>
      <c r="B305" s="2345"/>
      <c r="C305" s="2345"/>
      <c r="D305" s="2345"/>
      <c r="E305" s="2345"/>
      <c r="F305" s="2345"/>
      <c r="G305" s="2345"/>
      <c r="H305" s="2345"/>
      <c r="I305" s="2345"/>
    </row>
    <row r="306" spans="1:9" ht="15.75" customHeight="1">
      <c r="A306" s="2345"/>
      <c r="B306" s="2345"/>
      <c r="C306" s="2345"/>
      <c r="D306" s="2345"/>
      <c r="E306" s="2345"/>
      <c r="F306" s="2345"/>
      <c r="G306" s="2345"/>
      <c r="H306" s="2345"/>
      <c r="I306" s="2345"/>
    </row>
    <row r="307" spans="1:9" ht="15.75" customHeight="1">
      <c r="A307" s="2345"/>
      <c r="B307" s="2345"/>
      <c r="C307" s="2345"/>
      <c r="D307" s="2345"/>
      <c r="E307" s="2345"/>
      <c r="F307" s="2345"/>
      <c r="G307" s="2345"/>
      <c r="H307" s="2345"/>
      <c r="I307" s="2345"/>
    </row>
    <row r="308" spans="1:9" ht="15.75" customHeight="1">
      <c r="A308" s="2345"/>
      <c r="B308" s="2345"/>
      <c r="C308" s="2345"/>
      <c r="D308" s="2345"/>
      <c r="E308" s="2345"/>
      <c r="F308" s="2345"/>
      <c r="G308" s="2345"/>
      <c r="H308" s="2345"/>
      <c r="I308" s="2345"/>
    </row>
    <row r="309" spans="1:9" ht="15.75" customHeight="1">
      <c r="A309" s="2345"/>
      <c r="B309" s="2345"/>
      <c r="C309" s="2345"/>
      <c r="D309" s="2345"/>
      <c r="E309" s="2345"/>
      <c r="F309" s="2345"/>
      <c r="G309" s="2345"/>
      <c r="H309" s="2345"/>
      <c r="I309" s="2345"/>
    </row>
    <row r="310" spans="1:9" ht="15.75" customHeight="1">
      <c r="A310" s="2345"/>
      <c r="B310" s="2345"/>
      <c r="C310" s="2345"/>
      <c r="D310" s="2345"/>
      <c r="E310" s="2345"/>
      <c r="F310" s="2345"/>
      <c r="G310" s="2345"/>
      <c r="H310" s="2345"/>
      <c r="I310" s="2345"/>
    </row>
    <row r="311" spans="1:9" ht="15.75" customHeight="1">
      <c r="A311" s="2345"/>
      <c r="B311" s="2345"/>
      <c r="C311" s="2345"/>
      <c r="D311" s="2345"/>
      <c r="E311" s="2345"/>
      <c r="F311" s="2345"/>
      <c r="G311" s="2345"/>
      <c r="H311" s="2345"/>
      <c r="I311" s="2345"/>
    </row>
    <row r="312" spans="1:9" ht="15.75" customHeight="1">
      <c r="A312" s="2345"/>
      <c r="B312" s="2345"/>
      <c r="C312" s="2345"/>
      <c r="D312" s="2345"/>
      <c r="E312" s="2345"/>
      <c r="F312" s="2345"/>
      <c r="G312" s="2345"/>
      <c r="H312" s="2345"/>
      <c r="I312" s="2345"/>
    </row>
    <row r="313" spans="1:9" ht="15.75" customHeight="1">
      <c r="A313" s="2345"/>
      <c r="B313" s="2345"/>
      <c r="C313" s="2345"/>
      <c r="D313" s="2345"/>
      <c r="E313" s="2345"/>
      <c r="F313" s="2345"/>
      <c r="G313" s="2345"/>
      <c r="H313" s="2345"/>
      <c r="I313" s="2345"/>
    </row>
    <row r="314" spans="1:9" ht="15.75" customHeight="1">
      <c r="A314" s="2345"/>
      <c r="B314" s="2345"/>
      <c r="C314" s="2345"/>
      <c r="D314" s="2345"/>
      <c r="E314" s="2345"/>
      <c r="F314" s="2345"/>
      <c r="G314" s="2345"/>
      <c r="H314" s="2345"/>
      <c r="I314" s="2345"/>
    </row>
    <row r="315" spans="1:9" ht="15.75" customHeight="1">
      <c r="A315" s="2345"/>
      <c r="B315" s="2345"/>
      <c r="C315" s="2345"/>
      <c r="D315" s="2345"/>
      <c r="E315" s="2345"/>
      <c r="F315" s="2345"/>
      <c r="G315" s="2345"/>
      <c r="H315" s="2345"/>
      <c r="I315" s="2345"/>
    </row>
    <row r="316" spans="1:9" ht="15.75" customHeight="1">
      <c r="A316" s="2345"/>
      <c r="B316" s="2345"/>
      <c r="C316" s="2345"/>
      <c r="D316" s="2345"/>
      <c r="E316" s="2345"/>
      <c r="F316" s="2345"/>
      <c r="G316" s="2345"/>
      <c r="H316" s="2345"/>
      <c r="I316" s="2345"/>
    </row>
    <row r="317" spans="1:9" ht="15.75" customHeight="1">
      <c r="A317" s="2345"/>
      <c r="B317" s="2345"/>
      <c r="C317" s="2345"/>
      <c r="D317" s="2345"/>
      <c r="E317" s="2345"/>
      <c r="F317" s="2345"/>
      <c r="G317" s="2345"/>
      <c r="H317" s="2345"/>
      <c r="I317" s="2345"/>
    </row>
    <row r="318" spans="1:9" ht="15.75" customHeight="1">
      <c r="A318" s="2345"/>
      <c r="B318" s="2345"/>
      <c r="C318" s="2345"/>
      <c r="D318" s="2345"/>
      <c r="E318" s="2345"/>
      <c r="F318" s="2345"/>
      <c r="G318" s="2345"/>
      <c r="H318" s="2345"/>
      <c r="I318" s="2345"/>
    </row>
    <row r="319" spans="1:9" ht="15.75" customHeight="1">
      <c r="A319" s="2345"/>
      <c r="B319" s="2345"/>
      <c r="C319" s="2345"/>
      <c r="D319" s="2345"/>
      <c r="E319" s="2345"/>
      <c r="F319" s="2345"/>
      <c r="G319" s="2345"/>
      <c r="H319" s="2345"/>
      <c r="I319" s="2345"/>
    </row>
    <row r="320" spans="1:9" ht="15.75" customHeight="1">
      <c r="A320" s="2345"/>
      <c r="B320" s="2345"/>
      <c r="C320" s="2345"/>
      <c r="D320" s="2345"/>
      <c r="E320" s="2345"/>
      <c r="F320" s="2345"/>
      <c r="G320" s="2345"/>
      <c r="H320" s="2345"/>
      <c r="I320" s="2345"/>
    </row>
    <row r="321" spans="1:9" ht="15.75" customHeight="1">
      <c r="A321" s="2345"/>
      <c r="B321" s="2345"/>
      <c r="C321" s="2345"/>
      <c r="D321" s="2345"/>
      <c r="E321" s="2345"/>
      <c r="F321" s="2345"/>
      <c r="G321" s="2345"/>
      <c r="H321" s="2345"/>
      <c r="I321" s="2345"/>
    </row>
    <row r="322" spans="1:9" ht="15.75" customHeight="1">
      <c r="A322" s="2345"/>
      <c r="B322" s="2345"/>
      <c r="C322" s="2345"/>
      <c r="D322" s="2345"/>
      <c r="E322" s="2345"/>
      <c r="F322" s="2345"/>
      <c r="G322" s="2345"/>
      <c r="H322" s="2345"/>
      <c r="I322" s="2345"/>
    </row>
    <row r="323" spans="1:9" ht="15.75" customHeight="1">
      <c r="A323" s="2345"/>
      <c r="B323" s="2345"/>
      <c r="C323" s="2345"/>
      <c r="D323" s="2345"/>
      <c r="E323" s="2345"/>
      <c r="F323" s="2345"/>
      <c r="G323" s="2345"/>
      <c r="H323" s="2345"/>
      <c r="I323" s="2345"/>
    </row>
    <row r="324" spans="1:9" ht="15.75" customHeight="1">
      <c r="A324" s="2345"/>
      <c r="B324" s="2345"/>
      <c r="C324" s="2345"/>
      <c r="D324" s="2345"/>
      <c r="E324" s="2345"/>
      <c r="F324" s="2345"/>
      <c r="G324" s="2345"/>
      <c r="H324" s="2345"/>
      <c r="I324" s="2345"/>
    </row>
    <row r="325" spans="1:9" ht="15.75" customHeight="1">
      <c r="A325" s="2345"/>
      <c r="B325" s="2345"/>
      <c r="C325" s="2345"/>
      <c r="D325" s="2345"/>
      <c r="E325" s="2345"/>
      <c r="F325" s="2345"/>
      <c r="G325" s="2345"/>
      <c r="H325" s="2345"/>
      <c r="I325" s="2345"/>
    </row>
    <row r="326" spans="1:9" ht="15.75" customHeight="1">
      <c r="A326" s="2345"/>
      <c r="B326" s="2345"/>
      <c r="C326" s="2345"/>
      <c r="D326" s="2345"/>
      <c r="E326" s="2345"/>
      <c r="F326" s="2345"/>
      <c r="G326" s="2345"/>
      <c r="H326" s="2345"/>
      <c r="I326" s="2345"/>
    </row>
    <row r="327" spans="1:9" ht="15.75" customHeight="1">
      <c r="A327" s="2345"/>
      <c r="B327" s="2345"/>
      <c r="C327" s="2345"/>
      <c r="D327" s="2345"/>
      <c r="E327" s="2345"/>
      <c r="F327" s="2345"/>
      <c r="G327" s="2345"/>
      <c r="H327" s="2345"/>
      <c r="I327" s="2345"/>
    </row>
    <row r="328" spans="1:9" ht="15.75" customHeight="1">
      <c r="A328" s="2345"/>
      <c r="B328" s="2345"/>
      <c r="C328" s="2345"/>
      <c r="D328" s="2345"/>
      <c r="E328" s="2345"/>
      <c r="F328" s="2345"/>
      <c r="G328" s="2345"/>
      <c r="H328" s="2345"/>
      <c r="I328" s="2345"/>
    </row>
    <row r="329" spans="1:9" ht="15.75" customHeight="1">
      <c r="A329" s="2345"/>
      <c r="B329" s="2345"/>
      <c r="C329" s="2345"/>
      <c r="D329" s="2345"/>
      <c r="E329" s="2345"/>
      <c r="F329" s="2345"/>
      <c r="G329" s="2345"/>
      <c r="H329" s="2345"/>
      <c r="I329" s="2345"/>
    </row>
    <row r="330" spans="1:9" ht="15.75" customHeight="1">
      <c r="A330" s="2345"/>
      <c r="B330" s="2345"/>
      <c r="C330" s="2345"/>
      <c r="D330" s="2345"/>
      <c r="E330" s="2345"/>
      <c r="F330" s="2345"/>
      <c r="G330" s="2345"/>
      <c r="H330" s="2345"/>
      <c r="I330" s="2345"/>
    </row>
    <row r="331" spans="1:9" ht="15.75" customHeight="1">
      <c r="A331" s="2345"/>
      <c r="B331" s="2345"/>
      <c r="C331" s="2345"/>
      <c r="D331" s="2345"/>
      <c r="E331" s="2345"/>
      <c r="F331" s="2345"/>
      <c r="G331" s="2345"/>
      <c r="H331" s="2345"/>
      <c r="I331" s="2345"/>
    </row>
    <row r="332" spans="1:9" ht="15.75" customHeight="1">
      <c r="A332" s="2345"/>
      <c r="B332" s="2345"/>
      <c r="C332" s="2345"/>
      <c r="D332" s="2345"/>
      <c r="E332" s="2345"/>
      <c r="F332" s="2345"/>
      <c r="G332" s="2345"/>
      <c r="H332" s="2345"/>
      <c r="I332" s="2345"/>
    </row>
    <row r="333" spans="1:9" ht="15.75" customHeight="1">
      <c r="A333" s="2345"/>
      <c r="B333" s="2345"/>
      <c r="C333" s="2345"/>
      <c r="D333" s="2345"/>
      <c r="E333" s="2345"/>
      <c r="F333" s="2345"/>
      <c r="G333" s="2345"/>
      <c r="H333" s="2345"/>
      <c r="I333" s="2345"/>
    </row>
    <row r="334" spans="1:9" ht="15.75" customHeight="1">
      <c r="A334" s="2345"/>
      <c r="B334" s="2345"/>
      <c r="C334" s="2345"/>
      <c r="D334" s="2345"/>
      <c r="E334" s="2345"/>
      <c r="F334" s="2345"/>
      <c r="G334" s="2345"/>
      <c r="H334" s="2345"/>
      <c r="I334" s="2345"/>
    </row>
    <row r="335" spans="1:9" ht="15.75" customHeight="1">
      <c r="A335" s="2345"/>
      <c r="B335" s="2345"/>
      <c r="C335" s="2345"/>
      <c r="D335" s="2345"/>
      <c r="E335" s="2345"/>
      <c r="F335" s="2345"/>
      <c r="G335" s="2345"/>
      <c r="H335" s="2345"/>
      <c r="I335" s="2345"/>
    </row>
    <row r="336" spans="1:9" ht="15.75" customHeight="1">
      <c r="A336" s="2345"/>
      <c r="B336" s="2345"/>
      <c r="C336" s="2345"/>
      <c r="D336" s="2345"/>
      <c r="E336" s="2345"/>
      <c r="F336" s="2345"/>
      <c r="G336" s="2345"/>
      <c r="H336" s="2345"/>
      <c r="I336" s="2345"/>
    </row>
    <row r="337" spans="1:9" ht="15.75" customHeight="1">
      <c r="A337" s="2345"/>
      <c r="B337" s="2345"/>
      <c r="C337" s="2345"/>
      <c r="D337" s="2345"/>
      <c r="E337" s="2345"/>
      <c r="F337" s="2345"/>
      <c r="G337" s="2345"/>
      <c r="H337" s="2345"/>
      <c r="I337" s="2345"/>
    </row>
    <row r="338" spans="1:9" ht="15.75" customHeight="1">
      <c r="A338" s="2345"/>
      <c r="B338" s="2345"/>
      <c r="C338" s="2345"/>
      <c r="D338" s="2345"/>
      <c r="E338" s="2345"/>
      <c r="F338" s="2345"/>
      <c r="G338" s="2345"/>
      <c r="H338" s="2345"/>
      <c r="I338" s="2345"/>
    </row>
    <row r="339" spans="1:9" ht="15.75" customHeight="1">
      <c r="A339" s="2345"/>
      <c r="B339" s="2345"/>
      <c r="C339" s="2345"/>
      <c r="D339" s="2345"/>
      <c r="E339" s="2345"/>
      <c r="F339" s="2345"/>
      <c r="G339" s="2345"/>
      <c r="H339" s="2345"/>
      <c r="I339" s="2345"/>
    </row>
    <row r="340" spans="1:9" ht="15.75" customHeight="1">
      <c r="A340" s="2345"/>
      <c r="B340" s="2345"/>
      <c r="C340" s="2345"/>
      <c r="D340" s="2345"/>
      <c r="E340" s="2345"/>
      <c r="F340" s="2345"/>
      <c r="G340" s="2345"/>
      <c r="H340" s="2345"/>
      <c r="I340" s="2345"/>
    </row>
    <row r="341" spans="1:9" ht="15.75" customHeight="1">
      <c r="A341" s="2345"/>
      <c r="B341" s="2345"/>
      <c r="C341" s="2345"/>
      <c r="D341" s="2345"/>
      <c r="E341" s="2345"/>
      <c r="F341" s="2345"/>
      <c r="G341" s="2345"/>
      <c r="H341" s="2345"/>
      <c r="I341" s="2345"/>
    </row>
    <row r="342" spans="1:9" ht="15.75" customHeight="1">
      <c r="A342" s="2345"/>
      <c r="B342" s="2345"/>
      <c r="C342" s="2345"/>
      <c r="D342" s="2345"/>
      <c r="E342" s="2345"/>
      <c r="F342" s="2345"/>
      <c r="G342" s="2345"/>
      <c r="H342" s="2345"/>
      <c r="I342" s="2345"/>
    </row>
    <row r="343" spans="1:9" ht="15.75" customHeight="1">
      <c r="A343" s="2345"/>
      <c r="B343" s="2345"/>
      <c r="C343" s="2345"/>
      <c r="D343" s="2345"/>
      <c r="E343" s="2345"/>
      <c r="F343" s="2345"/>
      <c r="G343" s="2345"/>
      <c r="H343" s="2345"/>
      <c r="I343" s="2345"/>
    </row>
    <row r="344" spans="1:9" ht="15.75" customHeight="1">
      <c r="A344" s="2345"/>
      <c r="B344" s="2345"/>
      <c r="C344" s="2345"/>
      <c r="D344" s="2345"/>
      <c r="E344" s="2345"/>
      <c r="F344" s="2345"/>
      <c r="G344" s="2345"/>
      <c r="H344" s="2345"/>
      <c r="I344" s="2345"/>
    </row>
    <row r="345" spans="1:9" ht="15.75" customHeight="1">
      <c r="A345" s="2345"/>
      <c r="B345" s="2345"/>
      <c r="C345" s="2345"/>
      <c r="D345" s="2345"/>
      <c r="E345" s="2345"/>
      <c r="F345" s="2345"/>
      <c r="G345" s="2345"/>
      <c r="H345" s="2345"/>
      <c r="I345" s="2345"/>
    </row>
    <row r="346" spans="1:9" ht="15.75" customHeight="1">
      <c r="A346" s="2345"/>
      <c r="B346" s="2345"/>
      <c r="C346" s="2345"/>
      <c r="D346" s="2345"/>
      <c r="E346" s="2345"/>
      <c r="F346" s="2345"/>
      <c r="G346" s="2345"/>
      <c r="H346" s="2345"/>
      <c r="I346" s="2345"/>
    </row>
    <row r="347" spans="1:9" ht="15.75" customHeight="1">
      <c r="A347" s="2345"/>
      <c r="B347" s="2345"/>
      <c r="C347" s="2345"/>
      <c r="D347" s="2345"/>
      <c r="E347" s="2345"/>
      <c r="F347" s="2345"/>
      <c r="G347" s="2345"/>
      <c r="H347" s="2345"/>
      <c r="I347" s="2345"/>
    </row>
    <row r="348" spans="1:9" ht="15.75" customHeight="1">
      <c r="A348" s="2345"/>
      <c r="B348" s="2345"/>
      <c r="C348" s="2345"/>
      <c r="D348" s="2345"/>
      <c r="E348" s="2345"/>
      <c r="F348" s="2345"/>
      <c r="G348" s="2345"/>
      <c r="H348" s="2345"/>
      <c r="I348" s="2345"/>
    </row>
    <row r="349" spans="1:9" ht="15.75" customHeight="1">
      <c r="A349" s="2345"/>
      <c r="B349" s="2345"/>
      <c r="C349" s="2345"/>
      <c r="D349" s="2345"/>
      <c r="E349" s="2345"/>
      <c r="F349" s="2345"/>
      <c r="G349" s="2345"/>
      <c r="H349" s="2345"/>
      <c r="I349" s="2345"/>
    </row>
    <row r="350" spans="1:9" ht="15.75" customHeight="1">
      <c r="A350" s="2345"/>
      <c r="B350" s="2345"/>
      <c r="C350" s="2345"/>
      <c r="D350" s="2345"/>
      <c r="E350" s="2345"/>
      <c r="F350" s="2345"/>
      <c r="G350" s="2345"/>
      <c r="H350" s="2345"/>
      <c r="I350" s="2345"/>
    </row>
    <row r="351" spans="1:9" ht="15.75" customHeight="1">
      <c r="A351" s="2345"/>
      <c r="B351" s="2345"/>
      <c r="C351" s="2345"/>
      <c r="D351" s="2345"/>
      <c r="E351" s="2345"/>
      <c r="F351" s="2345"/>
      <c r="G351" s="2345"/>
      <c r="H351" s="2345"/>
      <c r="I351" s="2345"/>
    </row>
    <row r="352" spans="1:9" ht="15.75" customHeight="1">
      <c r="A352" s="2345"/>
      <c r="B352" s="2345"/>
      <c r="C352" s="2345"/>
      <c r="D352" s="2345"/>
      <c r="E352" s="2345"/>
      <c r="F352" s="2345"/>
      <c r="G352" s="2345"/>
      <c r="H352" s="2345"/>
      <c r="I352" s="2345"/>
    </row>
    <row r="353" spans="1:9" ht="15.75" customHeight="1">
      <c r="A353" s="2345"/>
      <c r="B353" s="2345"/>
      <c r="C353" s="2345"/>
      <c r="D353" s="2345"/>
      <c r="E353" s="2345"/>
      <c r="F353" s="2345"/>
      <c r="G353" s="2345"/>
      <c r="H353" s="2345"/>
      <c r="I353" s="2345"/>
    </row>
    <row r="354" spans="1:9" ht="15.75" customHeight="1">
      <c r="A354" s="2345"/>
      <c r="B354" s="2345"/>
      <c r="C354" s="2345"/>
      <c r="D354" s="2345"/>
      <c r="E354" s="2345"/>
      <c r="F354" s="2345"/>
      <c r="G354" s="2345"/>
      <c r="H354" s="2345"/>
      <c r="I354" s="2345"/>
    </row>
    <row r="355" spans="1:9" ht="15.75" customHeight="1">
      <c r="A355" s="2345"/>
      <c r="B355" s="2345"/>
      <c r="C355" s="2345"/>
      <c r="D355" s="2345"/>
      <c r="E355" s="2345"/>
      <c r="F355" s="2345"/>
      <c r="G355" s="2345"/>
      <c r="H355" s="2345"/>
      <c r="I355" s="2345"/>
    </row>
    <row r="356" spans="1:9" ht="15.75" customHeight="1">
      <c r="A356" s="2345"/>
      <c r="B356" s="2345"/>
      <c r="C356" s="2345"/>
      <c r="D356" s="2345"/>
      <c r="E356" s="2345"/>
      <c r="F356" s="2345"/>
      <c r="G356" s="2345"/>
      <c r="H356" s="2345"/>
      <c r="I356" s="2345"/>
    </row>
    <row r="357" spans="1:9" ht="15.75" customHeight="1">
      <c r="A357" s="2345"/>
      <c r="B357" s="2345"/>
      <c r="C357" s="2345"/>
      <c r="D357" s="2345"/>
      <c r="E357" s="2345"/>
      <c r="F357" s="2345"/>
      <c r="G357" s="2345"/>
      <c r="H357" s="2345"/>
      <c r="I357" s="2345"/>
    </row>
    <row r="358" spans="1:9" ht="15.75" customHeight="1">
      <c r="A358" s="2345"/>
      <c r="B358" s="2345"/>
      <c r="C358" s="2345"/>
      <c r="D358" s="2345"/>
      <c r="E358" s="2345"/>
      <c r="F358" s="2345"/>
      <c r="G358" s="2345"/>
      <c r="H358" s="2345"/>
      <c r="I358" s="2345"/>
    </row>
    <row r="359" spans="1:9" ht="15.75" customHeight="1">
      <c r="A359" s="2345"/>
      <c r="B359" s="2345"/>
      <c r="C359" s="2345"/>
      <c r="D359" s="2345"/>
      <c r="E359" s="2345"/>
      <c r="F359" s="2345"/>
      <c r="G359" s="2345"/>
      <c r="H359" s="2345"/>
      <c r="I359" s="2345"/>
    </row>
    <row r="360" spans="1:9" ht="15.75" customHeight="1">
      <c r="A360" s="2345"/>
      <c r="B360" s="2345"/>
      <c r="C360" s="2345"/>
      <c r="D360" s="2345"/>
      <c r="E360" s="2345"/>
      <c r="F360" s="2345"/>
      <c r="G360" s="2345"/>
      <c r="H360" s="2345"/>
      <c r="I360" s="2345"/>
    </row>
    <row r="361" spans="1:9" ht="15.75" customHeight="1">
      <c r="A361" s="2345"/>
      <c r="B361" s="2345"/>
      <c r="C361" s="2345"/>
      <c r="D361" s="2345"/>
      <c r="E361" s="2345"/>
      <c r="F361" s="2345"/>
      <c r="G361" s="2345"/>
      <c r="H361" s="2345"/>
      <c r="I361" s="2345"/>
    </row>
    <row r="362" spans="1:9" ht="15.75" customHeight="1">
      <c r="A362" s="2345"/>
      <c r="B362" s="2345"/>
      <c r="C362" s="2345"/>
      <c r="D362" s="2345"/>
      <c r="E362" s="2345"/>
      <c r="F362" s="2345"/>
      <c r="G362" s="2345"/>
      <c r="H362" s="2345"/>
      <c r="I362" s="2345"/>
    </row>
    <row r="363" spans="1:9" ht="15.75" customHeight="1">
      <c r="A363" s="2345"/>
      <c r="B363" s="2345"/>
      <c r="C363" s="2345"/>
      <c r="D363" s="2345"/>
      <c r="E363" s="2345"/>
      <c r="F363" s="2345"/>
      <c r="G363" s="2345"/>
      <c r="H363" s="2345"/>
      <c r="I363" s="2345"/>
    </row>
    <row r="364" spans="1:9" ht="15.75" customHeight="1">
      <c r="A364" s="2345"/>
      <c r="B364" s="2345"/>
      <c r="C364" s="2345"/>
      <c r="D364" s="2345"/>
      <c r="E364" s="2345"/>
      <c r="F364" s="2345"/>
      <c r="G364" s="2345"/>
      <c r="H364" s="2345"/>
      <c r="I364" s="2345"/>
    </row>
    <row r="365" spans="1:9" ht="15.75" customHeight="1">
      <c r="A365" s="2345"/>
      <c r="B365" s="2345"/>
      <c r="C365" s="2345"/>
      <c r="D365" s="2345"/>
      <c r="E365" s="2345"/>
      <c r="F365" s="2345"/>
      <c r="G365" s="2345"/>
      <c r="H365" s="2345"/>
      <c r="I365" s="2345"/>
    </row>
    <row r="366" spans="1:9" ht="15.75" customHeight="1">
      <c r="A366" s="2345"/>
      <c r="B366" s="2345"/>
      <c r="C366" s="2345"/>
      <c r="D366" s="2345"/>
      <c r="E366" s="2345"/>
      <c r="F366" s="2345"/>
      <c r="G366" s="2345"/>
      <c r="H366" s="2345"/>
      <c r="I366" s="2345"/>
    </row>
    <row r="367" spans="1:9" ht="15.75" customHeight="1">
      <c r="A367" s="2345"/>
      <c r="B367" s="2345"/>
      <c r="C367" s="2345"/>
      <c r="D367" s="2345"/>
      <c r="E367" s="2345"/>
      <c r="F367" s="2345"/>
      <c r="G367" s="2345"/>
      <c r="H367" s="2345"/>
      <c r="I367" s="2345"/>
    </row>
    <row r="368" spans="1:9" ht="15.75" customHeight="1">
      <c r="A368" s="2345"/>
      <c r="B368" s="2345"/>
      <c r="C368" s="2345"/>
      <c r="D368" s="2345"/>
      <c r="E368" s="2345"/>
      <c r="F368" s="2345"/>
      <c r="G368" s="2345"/>
      <c r="H368" s="2345"/>
      <c r="I368" s="2345"/>
    </row>
    <row r="369" spans="1:9" ht="15.75" customHeight="1">
      <c r="A369" s="2345"/>
      <c r="B369" s="2345"/>
      <c r="C369" s="2345"/>
      <c r="D369" s="2345"/>
      <c r="E369" s="2345"/>
      <c r="F369" s="2345"/>
      <c r="G369" s="2345"/>
      <c r="H369" s="2345"/>
      <c r="I369" s="2345"/>
    </row>
    <row r="370" spans="1:9" ht="15.75" customHeight="1">
      <c r="A370" s="2345"/>
      <c r="B370" s="2345"/>
      <c r="C370" s="2345"/>
      <c r="D370" s="2345"/>
      <c r="E370" s="2345"/>
      <c r="F370" s="2345"/>
      <c r="G370" s="2345"/>
      <c r="H370" s="2345"/>
      <c r="I370" s="2345"/>
    </row>
    <row r="371" spans="1:9" ht="15.75" customHeight="1">
      <c r="A371" s="2345"/>
      <c r="B371" s="2345"/>
      <c r="C371" s="2345"/>
      <c r="D371" s="2345"/>
      <c r="E371" s="2345"/>
      <c r="F371" s="2345"/>
      <c r="G371" s="2345"/>
      <c r="H371" s="2345"/>
      <c r="I371" s="2345"/>
    </row>
    <row r="372" spans="1:9" ht="15.75" customHeight="1">
      <c r="A372" s="2345"/>
      <c r="B372" s="2345"/>
      <c r="C372" s="2345"/>
      <c r="D372" s="2345"/>
      <c r="E372" s="2345"/>
      <c r="F372" s="2345"/>
      <c r="G372" s="2345"/>
      <c r="H372" s="2345"/>
      <c r="I372" s="2345"/>
    </row>
    <row r="373" spans="1:9" ht="15.75" customHeight="1">
      <c r="A373" s="2345"/>
      <c r="B373" s="2345"/>
      <c r="C373" s="2345"/>
      <c r="D373" s="2345"/>
      <c r="E373" s="2345"/>
      <c r="F373" s="2345"/>
      <c r="G373" s="2345"/>
      <c r="H373" s="2345"/>
      <c r="I373" s="2345"/>
    </row>
    <row r="374" spans="1:9" ht="15.75" customHeight="1">
      <c r="A374" s="2345"/>
      <c r="B374" s="2345"/>
      <c r="C374" s="2345"/>
      <c r="D374" s="2345"/>
      <c r="E374" s="2345"/>
      <c r="F374" s="2345"/>
      <c r="G374" s="2345"/>
      <c r="H374" s="2345"/>
      <c r="I374" s="2345"/>
    </row>
    <row r="375" spans="1:9" ht="15.75" customHeight="1">
      <c r="A375" s="2345"/>
      <c r="B375" s="2345"/>
      <c r="C375" s="2345"/>
      <c r="D375" s="2345"/>
      <c r="E375" s="2345"/>
      <c r="F375" s="2345"/>
      <c r="G375" s="2345"/>
      <c r="H375" s="2345"/>
      <c r="I375" s="2345"/>
    </row>
    <row r="376" spans="1:9" ht="15.75" customHeight="1">
      <c r="A376" s="2345"/>
      <c r="B376" s="2345"/>
      <c r="C376" s="2345"/>
      <c r="D376" s="2345"/>
      <c r="E376" s="2345"/>
      <c r="F376" s="2345"/>
      <c r="G376" s="2345"/>
      <c r="H376" s="2345"/>
      <c r="I376" s="2345"/>
    </row>
    <row r="377" spans="1:9" ht="15.75" customHeight="1">
      <c r="A377" s="2345"/>
      <c r="B377" s="2345"/>
      <c r="C377" s="2345"/>
      <c r="D377" s="2345"/>
      <c r="E377" s="2345"/>
      <c r="F377" s="2345"/>
      <c r="G377" s="2345"/>
      <c r="H377" s="2345"/>
      <c r="I377" s="2345"/>
    </row>
    <row r="378" spans="1:9" ht="15.75" customHeight="1">
      <c r="A378" s="2345"/>
      <c r="B378" s="2345"/>
      <c r="C378" s="2345"/>
      <c r="D378" s="2345"/>
      <c r="E378" s="2345"/>
      <c r="F378" s="2345"/>
      <c r="G378" s="2345"/>
      <c r="H378" s="2345"/>
      <c r="I378" s="2345"/>
    </row>
    <row r="379" spans="1:9" ht="15.75" customHeight="1">
      <c r="A379" s="2345"/>
      <c r="B379" s="2345"/>
      <c r="C379" s="2345"/>
      <c r="D379" s="2345"/>
      <c r="E379" s="2345"/>
      <c r="F379" s="2345"/>
      <c r="G379" s="2345"/>
      <c r="H379" s="2345"/>
      <c r="I379" s="2345"/>
    </row>
    <row r="380" spans="1:9" ht="15.75" customHeight="1">
      <c r="A380" s="2345"/>
      <c r="B380" s="2345"/>
      <c r="C380" s="2345"/>
      <c r="D380" s="2345"/>
      <c r="E380" s="2345"/>
      <c r="F380" s="2345"/>
      <c r="G380" s="2345"/>
      <c r="H380" s="2345"/>
      <c r="I380" s="2345"/>
    </row>
    <row r="381" spans="1:9" ht="15.75" customHeight="1">
      <c r="A381" s="2345"/>
      <c r="B381" s="2345"/>
      <c r="C381" s="2345"/>
      <c r="D381" s="2345"/>
      <c r="E381" s="2345"/>
      <c r="F381" s="2345"/>
      <c r="G381" s="2345"/>
      <c r="H381" s="2345"/>
      <c r="I381" s="2345"/>
    </row>
    <row r="382" spans="1:9" ht="15.75" customHeight="1">
      <c r="A382" s="2345"/>
      <c r="B382" s="2345"/>
      <c r="C382" s="2345"/>
      <c r="D382" s="2345"/>
      <c r="E382" s="2345"/>
      <c r="F382" s="2345"/>
      <c r="G382" s="2345"/>
      <c r="H382" s="2345"/>
      <c r="I382" s="2345"/>
    </row>
    <row r="383" spans="1:9" ht="15.75" customHeight="1">
      <c r="A383" s="2345"/>
      <c r="B383" s="2345"/>
      <c r="C383" s="2345"/>
      <c r="D383" s="2345"/>
      <c r="E383" s="2345"/>
      <c r="F383" s="2345"/>
      <c r="G383" s="2345"/>
      <c r="H383" s="2345"/>
      <c r="I383" s="2345"/>
    </row>
    <row r="384" spans="1:9" ht="15.75" customHeight="1">
      <c r="A384" s="2345"/>
      <c r="B384" s="2345"/>
      <c r="C384" s="2345"/>
      <c r="D384" s="2345"/>
      <c r="E384" s="2345"/>
      <c r="F384" s="2345"/>
      <c r="G384" s="2345"/>
      <c r="H384" s="2345"/>
      <c r="I384" s="2345"/>
    </row>
    <row r="385" spans="1:9" ht="15.75" customHeight="1">
      <c r="A385" s="2345"/>
      <c r="B385" s="2345"/>
      <c r="C385" s="2345"/>
      <c r="D385" s="2345"/>
      <c r="E385" s="2345"/>
      <c r="F385" s="2345"/>
      <c r="G385" s="2345"/>
      <c r="H385" s="2345"/>
      <c r="I385" s="2345"/>
    </row>
    <row r="386" spans="1:9" ht="15.75" customHeight="1">
      <c r="A386" s="2345"/>
      <c r="B386" s="2345"/>
      <c r="C386" s="2345"/>
      <c r="D386" s="2345"/>
      <c r="E386" s="2345"/>
      <c r="F386" s="2345"/>
      <c r="G386" s="2345"/>
      <c r="H386" s="2345"/>
      <c r="I386" s="2345"/>
    </row>
    <row r="387" spans="1:9" ht="15.75" customHeight="1">
      <c r="A387" s="2345"/>
      <c r="B387" s="2345"/>
      <c r="C387" s="2345"/>
      <c r="D387" s="2345"/>
      <c r="E387" s="2345"/>
      <c r="F387" s="2345"/>
      <c r="G387" s="2345"/>
      <c r="H387" s="2345"/>
      <c r="I387" s="2345"/>
    </row>
    <row r="388" spans="1:9" ht="15.75" customHeight="1">
      <c r="A388" s="2345"/>
      <c r="B388" s="2345"/>
      <c r="C388" s="2345"/>
      <c r="D388" s="2345"/>
      <c r="E388" s="2345"/>
      <c r="F388" s="2345"/>
      <c r="G388" s="2345"/>
      <c r="H388" s="2345"/>
      <c r="I388" s="2345"/>
    </row>
    <row r="389" spans="1:9" ht="15.75" customHeight="1">
      <c r="A389" s="2345"/>
      <c r="B389" s="2345"/>
      <c r="C389" s="2345"/>
      <c r="D389" s="2345"/>
      <c r="E389" s="2345"/>
      <c r="F389" s="2345"/>
      <c r="G389" s="2345"/>
      <c r="H389" s="2345"/>
      <c r="I389" s="2345"/>
    </row>
    <row r="390" spans="1:9" ht="15.75" customHeight="1">
      <c r="A390" s="2345"/>
      <c r="B390" s="2345"/>
      <c r="C390" s="2345"/>
      <c r="D390" s="2345"/>
      <c r="E390" s="2345"/>
      <c r="F390" s="2345"/>
      <c r="G390" s="2345"/>
      <c r="H390" s="2345"/>
      <c r="I390" s="2345"/>
    </row>
    <row r="391" spans="1:9" ht="15.75" customHeight="1">
      <c r="A391" s="2345"/>
      <c r="B391" s="2345"/>
      <c r="C391" s="2345"/>
      <c r="D391" s="2345"/>
      <c r="E391" s="2345"/>
      <c r="F391" s="2345"/>
      <c r="G391" s="2345"/>
      <c r="H391" s="2345"/>
      <c r="I391" s="2345"/>
    </row>
    <row r="392" spans="1:9" ht="15.75" customHeight="1">
      <c r="A392" s="2345"/>
      <c r="B392" s="2345"/>
      <c r="C392" s="2345"/>
      <c r="D392" s="2345"/>
      <c r="E392" s="2345"/>
      <c r="F392" s="2345"/>
      <c r="G392" s="2345"/>
      <c r="H392" s="2345"/>
      <c r="I392" s="2345"/>
    </row>
    <row r="393" spans="1:9" ht="15.75" customHeight="1">
      <c r="A393" s="2345"/>
      <c r="B393" s="2345"/>
      <c r="C393" s="2345"/>
      <c r="D393" s="2345"/>
      <c r="E393" s="2345"/>
      <c r="F393" s="2345"/>
      <c r="G393" s="2345"/>
      <c r="H393" s="2345"/>
      <c r="I393" s="2345"/>
    </row>
    <row r="394" spans="1:9" ht="15.75" customHeight="1">
      <c r="A394" s="2345"/>
      <c r="B394" s="2345"/>
      <c r="C394" s="2345"/>
      <c r="D394" s="2345"/>
      <c r="E394" s="2345"/>
      <c r="F394" s="2345"/>
      <c r="G394" s="2345"/>
      <c r="H394" s="2345"/>
      <c r="I394" s="2345"/>
    </row>
    <row r="395" spans="1:9" ht="15.75" customHeight="1">
      <c r="A395" s="2345"/>
      <c r="B395" s="2345"/>
      <c r="C395" s="2345"/>
      <c r="D395" s="2345"/>
      <c r="E395" s="2345"/>
      <c r="F395" s="2345"/>
      <c r="G395" s="2345"/>
      <c r="H395" s="2345"/>
      <c r="I395" s="2345"/>
    </row>
    <row r="396" spans="1:9" ht="15.75" customHeight="1">
      <c r="A396" s="2345"/>
      <c r="B396" s="2345"/>
      <c r="C396" s="2345"/>
      <c r="D396" s="2345"/>
      <c r="E396" s="2345"/>
      <c r="F396" s="2345"/>
      <c r="G396" s="2345"/>
      <c r="H396" s="2345"/>
      <c r="I396" s="2345"/>
    </row>
    <row r="397" spans="1:9" ht="15.75" customHeight="1">
      <c r="A397" s="2345"/>
      <c r="B397" s="2345"/>
      <c r="C397" s="2345"/>
      <c r="D397" s="2345"/>
      <c r="E397" s="2345"/>
      <c r="F397" s="2345"/>
      <c r="G397" s="2345"/>
      <c r="H397" s="2345"/>
      <c r="I397" s="2345"/>
    </row>
    <row r="398" spans="1:9" ht="15.75" customHeight="1">
      <c r="A398" s="2345"/>
      <c r="B398" s="2345"/>
      <c r="C398" s="2345"/>
      <c r="D398" s="2345"/>
      <c r="E398" s="2345"/>
      <c r="F398" s="2345"/>
      <c r="G398" s="2345"/>
      <c r="H398" s="2345"/>
      <c r="I398" s="2345"/>
    </row>
    <row r="399" spans="1:9" ht="15.75" customHeight="1">
      <c r="A399" s="2345"/>
      <c r="B399" s="2345"/>
      <c r="C399" s="2345"/>
      <c r="D399" s="2345"/>
      <c r="E399" s="2345"/>
      <c r="F399" s="2345"/>
      <c r="G399" s="2345"/>
      <c r="H399" s="2345"/>
      <c r="I399" s="2345"/>
    </row>
    <row r="400" spans="1:9" ht="15.75" customHeight="1">
      <c r="A400" s="2345"/>
      <c r="B400" s="2345"/>
      <c r="C400" s="2345"/>
      <c r="D400" s="2345"/>
      <c r="E400" s="2345"/>
      <c r="F400" s="2345"/>
      <c r="G400" s="2345"/>
      <c r="H400" s="2345"/>
      <c r="I400" s="2345"/>
    </row>
    <row r="401" spans="1:9" ht="15.75" customHeight="1">
      <c r="A401" s="2345"/>
      <c r="B401" s="2345"/>
      <c r="C401" s="2345"/>
      <c r="D401" s="2345"/>
      <c r="E401" s="2345"/>
      <c r="F401" s="2345"/>
      <c r="G401" s="2345"/>
      <c r="H401" s="2345"/>
      <c r="I401" s="2345"/>
    </row>
    <row r="402" spans="1:9" ht="15.75" customHeight="1">
      <c r="A402" s="2345"/>
      <c r="B402" s="2345"/>
      <c r="C402" s="2345"/>
      <c r="D402" s="2345"/>
      <c r="E402" s="2345"/>
      <c r="F402" s="2345"/>
      <c r="G402" s="2345"/>
      <c r="H402" s="2345"/>
      <c r="I402" s="2345"/>
    </row>
    <row r="403" spans="1:9" ht="15.75" customHeight="1">
      <c r="A403" s="2345"/>
      <c r="B403" s="2345"/>
      <c r="C403" s="2345"/>
      <c r="D403" s="2345"/>
      <c r="E403" s="2345"/>
      <c r="F403" s="2345"/>
      <c r="G403" s="2345"/>
      <c r="H403" s="2345"/>
      <c r="I403" s="2345"/>
    </row>
    <row r="404" spans="1:9" ht="15.75" customHeight="1">
      <c r="A404" s="2345"/>
      <c r="B404" s="2345"/>
      <c r="C404" s="2345"/>
      <c r="D404" s="2345"/>
      <c r="E404" s="2345"/>
      <c r="F404" s="2345"/>
      <c r="G404" s="2345"/>
      <c r="H404" s="2345"/>
      <c r="I404" s="2345"/>
    </row>
    <row r="405" spans="1:9" ht="15.75" customHeight="1">
      <c r="A405" s="2345"/>
      <c r="B405" s="2345"/>
      <c r="C405" s="2345"/>
      <c r="D405" s="2345"/>
      <c r="E405" s="2345"/>
      <c r="F405" s="2345"/>
      <c r="G405" s="2345"/>
      <c r="H405" s="2345"/>
      <c r="I405" s="2345"/>
    </row>
    <row r="406" spans="1:9" ht="15.75" customHeight="1">
      <c r="A406" s="2345"/>
      <c r="B406" s="2345"/>
      <c r="C406" s="2345"/>
      <c r="D406" s="2345"/>
      <c r="E406" s="2345"/>
      <c r="F406" s="2345"/>
      <c r="G406" s="2345"/>
      <c r="H406" s="2345"/>
      <c r="I406" s="2345"/>
    </row>
    <row r="407" spans="1:9" ht="15.75" customHeight="1">
      <c r="A407" s="2345"/>
      <c r="B407" s="2345"/>
      <c r="C407" s="2345"/>
      <c r="D407" s="2345"/>
      <c r="E407" s="2345"/>
      <c r="F407" s="2345"/>
      <c r="G407" s="2345"/>
      <c r="H407" s="2345"/>
      <c r="I407" s="2345"/>
    </row>
    <row r="408" spans="1:9" ht="15.75" customHeight="1">
      <c r="A408" s="2345"/>
      <c r="B408" s="2345"/>
      <c r="C408" s="2345"/>
      <c r="D408" s="2345"/>
      <c r="E408" s="2345"/>
      <c r="F408" s="2345"/>
      <c r="G408" s="2345"/>
      <c r="H408" s="2345"/>
      <c r="I408" s="2345"/>
    </row>
    <row r="409" spans="1:9" ht="15.75" customHeight="1">
      <c r="A409" s="2345"/>
      <c r="B409" s="2345"/>
      <c r="C409" s="2345"/>
      <c r="D409" s="2345"/>
      <c r="E409" s="2345"/>
      <c r="F409" s="2345"/>
      <c r="G409" s="2345"/>
      <c r="H409" s="2345"/>
      <c r="I409" s="2345"/>
    </row>
    <row r="410" spans="1:9" ht="15.75" customHeight="1">
      <c r="A410" s="2345"/>
      <c r="B410" s="2345"/>
      <c r="C410" s="2345"/>
      <c r="D410" s="2345"/>
      <c r="E410" s="2345"/>
      <c r="F410" s="2345"/>
      <c r="G410" s="2345"/>
      <c r="H410" s="2345"/>
      <c r="I410" s="2345"/>
    </row>
    <row r="411" spans="1:9" ht="15.75" customHeight="1">
      <c r="A411" s="2345"/>
      <c r="B411" s="2345"/>
      <c r="C411" s="2345"/>
      <c r="D411" s="2345"/>
      <c r="E411" s="2345"/>
      <c r="F411" s="2345"/>
      <c r="G411" s="2345"/>
      <c r="H411" s="2345"/>
      <c r="I411" s="2345"/>
    </row>
    <row r="412" spans="1:9" ht="15.75" customHeight="1">
      <c r="A412" s="2345"/>
      <c r="B412" s="2345"/>
      <c r="C412" s="2345"/>
      <c r="D412" s="2345"/>
      <c r="E412" s="2345"/>
      <c r="F412" s="2345"/>
      <c r="G412" s="2345"/>
      <c r="H412" s="2345"/>
      <c r="I412" s="2345"/>
    </row>
    <row r="413" spans="1:9" ht="15.75" customHeight="1">
      <c r="A413" s="2345"/>
      <c r="B413" s="2345"/>
      <c r="C413" s="2345"/>
      <c r="D413" s="2345"/>
      <c r="E413" s="2345"/>
      <c r="F413" s="2345"/>
      <c r="G413" s="2345"/>
      <c r="H413" s="2345"/>
      <c r="I413" s="2345"/>
    </row>
    <row r="414" spans="1:9" ht="15.75" customHeight="1">
      <c r="A414" s="2345"/>
      <c r="B414" s="2345"/>
      <c r="C414" s="2345"/>
      <c r="D414" s="2345"/>
      <c r="E414" s="2345"/>
      <c r="F414" s="2345"/>
      <c r="G414" s="2345"/>
      <c r="H414" s="2345"/>
      <c r="I414" s="2345"/>
    </row>
    <row r="415" spans="1:9" ht="15.75" customHeight="1">
      <c r="A415" s="2345"/>
      <c r="B415" s="2345"/>
      <c r="C415" s="2345"/>
      <c r="D415" s="2345"/>
      <c r="E415" s="2345"/>
      <c r="F415" s="2345"/>
      <c r="G415" s="2345"/>
      <c r="H415" s="2345"/>
      <c r="I415" s="2345"/>
    </row>
    <row r="416" spans="1:9" ht="15.75" customHeight="1">
      <c r="A416" s="2345"/>
      <c r="B416" s="2345"/>
      <c r="C416" s="2345"/>
      <c r="D416" s="2345"/>
      <c r="E416" s="2345"/>
      <c r="F416" s="2345"/>
      <c r="G416" s="2345"/>
      <c r="H416" s="2345"/>
      <c r="I416" s="2345"/>
    </row>
    <row r="417" spans="1:9" ht="15.75" customHeight="1">
      <c r="A417" s="2345"/>
      <c r="B417" s="2345"/>
      <c r="C417" s="2345"/>
      <c r="D417" s="2345"/>
      <c r="E417" s="2345"/>
      <c r="F417" s="2345"/>
      <c r="G417" s="2345"/>
      <c r="H417" s="2345"/>
      <c r="I417" s="2345"/>
    </row>
    <row r="418" spans="1:9" ht="15.75" customHeight="1">
      <c r="A418" s="2345"/>
      <c r="B418" s="2345"/>
      <c r="C418" s="2345"/>
      <c r="D418" s="2345"/>
      <c r="E418" s="2345"/>
      <c r="F418" s="2345"/>
      <c r="G418" s="2345"/>
      <c r="H418" s="2345"/>
      <c r="I418" s="2345"/>
    </row>
    <row r="419" spans="1:9" ht="15.75" customHeight="1">
      <c r="A419" s="2345"/>
      <c r="B419" s="2345"/>
      <c r="C419" s="2345"/>
      <c r="D419" s="2345"/>
      <c r="E419" s="2345"/>
      <c r="F419" s="2345"/>
      <c r="G419" s="2345"/>
      <c r="H419" s="2345"/>
      <c r="I419" s="2345"/>
    </row>
    <row r="420" spans="1:9" ht="15.75" customHeight="1">
      <c r="A420" s="2345"/>
      <c r="B420" s="2345"/>
      <c r="C420" s="2345"/>
      <c r="D420" s="2345"/>
      <c r="E420" s="2345"/>
      <c r="F420" s="2345"/>
      <c r="G420" s="2345"/>
      <c r="H420" s="2345"/>
      <c r="I420" s="2345"/>
    </row>
    <row r="421" spans="1:9" ht="15.75" customHeight="1">
      <c r="A421" s="2345"/>
      <c r="B421" s="2345"/>
      <c r="C421" s="2345"/>
      <c r="D421" s="2345"/>
      <c r="E421" s="2345"/>
      <c r="F421" s="2345"/>
      <c r="G421" s="2345"/>
      <c r="H421" s="2345"/>
      <c r="I421" s="2345"/>
    </row>
    <row r="422" spans="1:9" ht="15.75" customHeight="1">
      <c r="A422" s="2345"/>
      <c r="B422" s="2345"/>
      <c r="C422" s="2345"/>
      <c r="D422" s="2345"/>
      <c r="E422" s="2345"/>
      <c r="F422" s="2345"/>
      <c r="G422" s="2345"/>
      <c r="H422" s="2345"/>
      <c r="I422" s="2345"/>
    </row>
    <row r="423" spans="1:9" ht="15.75" customHeight="1">
      <c r="A423" s="2345"/>
      <c r="B423" s="2345"/>
      <c r="C423" s="2345"/>
      <c r="D423" s="2345"/>
      <c r="E423" s="2345"/>
      <c r="F423" s="2345"/>
      <c r="G423" s="2345"/>
      <c r="H423" s="2345"/>
      <c r="I423" s="2345"/>
    </row>
    <row r="424" spans="1:9" ht="15.75" customHeight="1">
      <c r="A424" s="2345"/>
      <c r="B424" s="2345"/>
      <c r="C424" s="2345"/>
      <c r="D424" s="2345"/>
      <c r="E424" s="2345"/>
      <c r="F424" s="2345"/>
      <c r="G424" s="2345"/>
      <c r="H424" s="2345"/>
      <c r="I424" s="2345"/>
    </row>
    <row r="425" spans="1:9" ht="15.75" customHeight="1">
      <c r="A425" s="2345"/>
      <c r="B425" s="2345"/>
      <c r="C425" s="2345"/>
      <c r="D425" s="2345"/>
      <c r="E425" s="2345"/>
      <c r="F425" s="2345"/>
      <c r="G425" s="2345"/>
      <c r="H425" s="2345"/>
      <c r="I425" s="2345"/>
    </row>
    <row r="426" spans="1:9" ht="15.75" customHeight="1">
      <c r="A426" s="2345"/>
      <c r="B426" s="2345"/>
      <c r="C426" s="2345"/>
      <c r="D426" s="2345"/>
      <c r="E426" s="2345"/>
      <c r="F426" s="2345"/>
      <c r="G426" s="2345"/>
      <c r="H426" s="2345"/>
      <c r="I426" s="2345"/>
    </row>
    <row r="427" spans="1:9" ht="15.75" customHeight="1">
      <c r="A427" s="2345"/>
      <c r="B427" s="2345"/>
      <c r="C427" s="2345"/>
      <c r="D427" s="2345"/>
      <c r="E427" s="2345"/>
      <c r="F427" s="2345"/>
      <c r="G427" s="2345"/>
      <c r="H427" s="2345"/>
      <c r="I427" s="2345"/>
    </row>
    <row r="428" spans="1:9" ht="15.75" customHeight="1">
      <c r="A428" s="2345"/>
      <c r="B428" s="2345"/>
      <c r="C428" s="2345"/>
      <c r="D428" s="2345"/>
      <c r="E428" s="2345"/>
      <c r="F428" s="2345"/>
      <c r="G428" s="2345"/>
      <c r="H428" s="2345"/>
      <c r="I428" s="2345"/>
    </row>
    <row r="429" spans="1:9" ht="15.75" customHeight="1">
      <c r="A429" s="2345"/>
      <c r="B429" s="2345"/>
      <c r="C429" s="2345"/>
      <c r="D429" s="2345"/>
      <c r="E429" s="2345"/>
      <c r="F429" s="2345"/>
      <c r="G429" s="2345"/>
      <c r="H429" s="2345"/>
      <c r="I429" s="2345"/>
    </row>
    <row r="430" spans="1:9" ht="15.75" customHeight="1">
      <c r="A430" s="2345"/>
      <c r="B430" s="2345"/>
      <c r="C430" s="2345"/>
      <c r="D430" s="2345"/>
      <c r="E430" s="2345"/>
      <c r="F430" s="2345"/>
      <c r="G430" s="2345"/>
      <c r="H430" s="2345"/>
      <c r="I430" s="2345"/>
    </row>
    <row r="431" spans="1:9" ht="15.75" customHeight="1">
      <c r="A431" s="2345"/>
      <c r="B431" s="2345"/>
      <c r="C431" s="2345"/>
      <c r="D431" s="2345"/>
      <c r="E431" s="2345"/>
      <c r="F431" s="2345"/>
      <c r="G431" s="2345"/>
      <c r="H431" s="2345"/>
      <c r="I431" s="2345"/>
    </row>
    <row r="432" spans="1:9" ht="15.75" customHeight="1">
      <c r="A432" s="2345"/>
      <c r="B432" s="2345"/>
      <c r="C432" s="2345"/>
      <c r="D432" s="2345"/>
      <c r="E432" s="2345"/>
      <c r="F432" s="2345"/>
      <c r="G432" s="2345"/>
      <c r="H432" s="2345"/>
      <c r="I432" s="2345"/>
    </row>
    <row r="433" spans="1:9" ht="15.75" customHeight="1">
      <c r="A433" s="2345"/>
      <c r="B433" s="2345"/>
      <c r="C433" s="2345"/>
      <c r="D433" s="2345"/>
      <c r="E433" s="2345"/>
      <c r="F433" s="2345"/>
      <c r="G433" s="2345"/>
      <c r="H433" s="2345"/>
      <c r="I433" s="2345"/>
    </row>
    <row r="434" spans="1:9" ht="15.75" customHeight="1">
      <c r="A434" s="2345"/>
      <c r="B434" s="2345"/>
      <c r="C434" s="2345"/>
      <c r="D434" s="2345"/>
      <c r="E434" s="2345"/>
      <c r="F434" s="2345"/>
      <c r="G434" s="2345"/>
      <c r="H434" s="2345"/>
      <c r="I434" s="2345"/>
    </row>
    <row r="435" spans="1:9" ht="15.75" customHeight="1">
      <c r="A435" s="2345"/>
      <c r="B435" s="2345"/>
      <c r="C435" s="2345"/>
      <c r="D435" s="2345"/>
      <c r="E435" s="2345"/>
      <c r="F435" s="2345"/>
      <c r="G435" s="2345"/>
      <c r="H435" s="2345"/>
      <c r="I435" s="2345"/>
    </row>
    <row r="436" spans="1:9" ht="15.75" customHeight="1">
      <c r="A436" s="2345"/>
      <c r="B436" s="2345"/>
      <c r="C436" s="2345"/>
      <c r="D436" s="2345"/>
      <c r="E436" s="2345"/>
      <c r="F436" s="2345"/>
      <c r="G436" s="2345"/>
      <c r="H436" s="2345"/>
      <c r="I436" s="2345"/>
    </row>
    <row r="437" spans="1:9" ht="15.75" customHeight="1">
      <c r="A437" s="2345"/>
      <c r="B437" s="2345"/>
      <c r="C437" s="2345"/>
      <c r="D437" s="2345"/>
      <c r="E437" s="2345"/>
      <c r="F437" s="2345"/>
      <c r="G437" s="2345"/>
      <c r="H437" s="2345"/>
      <c r="I437" s="2345"/>
    </row>
    <row r="438" spans="1:9" ht="15.75" customHeight="1">
      <c r="A438" s="2345"/>
      <c r="B438" s="2345"/>
      <c r="C438" s="2345"/>
      <c r="D438" s="2345"/>
      <c r="E438" s="2345"/>
      <c r="F438" s="2345"/>
      <c r="G438" s="2345"/>
      <c r="H438" s="2345"/>
      <c r="I438" s="2345"/>
    </row>
    <row r="439" spans="1:9" ht="15.75" customHeight="1">
      <c r="A439" s="2345"/>
      <c r="B439" s="2345"/>
      <c r="C439" s="2345"/>
      <c r="D439" s="2345"/>
      <c r="E439" s="2345"/>
      <c r="F439" s="2345"/>
      <c r="G439" s="2345"/>
      <c r="H439" s="2345"/>
      <c r="I439" s="2345"/>
    </row>
    <row r="440" spans="1:9" ht="15.75" customHeight="1">
      <c r="A440" s="2345"/>
      <c r="B440" s="2345"/>
      <c r="C440" s="2345"/>
      <c r="D440" s="2345"/>
      <c r="E440" s="2345"/>
      <c r="F440" s="2345"/>
      <c r="G440" s="2345"/>
      <c r="H440" s="2345"/>
      <c r="I440" s="2345"/>
    </row>
    <row r="441" spans="1:9" ht="15.75" customHeight="1">
      <c r="A441" s="2345"/>
      <c r="B441" s="2345"/>
      <c r="C441" s="2345"/>
      <c r="D441" s="2345"/>
      <c r="E441" s="2345"/>
      <c r="F441" s="2345"/>
      <c r="G441" s="2345"/>
      <c r="H441" s="2345"/>
      <c r="I441" s="2345"/>
    </row>
    <row r="442" spans="1:9" ht="15.75" customHeight="1">
      <c r="A442" s="2345"/>
      <c r="B442" s="2345"/>
      <c r="C442" s="2345"/>
      <c r="D442" s="2345"/>
      <c r="E442" s="2345"/>
      <c r="F442" s="2345"/>
      <c r="G442" s="2345"/>
      <c r="H442" s="2345"/>
      <c r="I442" s="2345"/>
    </row>
    <row r="443" spans="1:9" ht="15.75" customHeight="1">
      <c r="A443" s="2345"/>
      <c r="B443" s="2345"/>
      <c r="C443" s="2345"/>
      <c r="D443" s="2345"/>
      <c r="E443" s="2345"/>
      <c r="F443" s="2345"/>
      <c r="G443" s="2345"/>
      <c r="H443" s="2345"/>
      <c r="I443" s="2345"/>
    </row>
    <row r="444" spans="1:9" ht="15.75" customHeight="1">
      <c r="A444" s="2345"/>
      <c r="B444" s="2345"/>
      <c r="C444" s="2345"/>
      <c r="D444" s="2345"/>
      <c r="E444" s="2345"/>
      <c r="F444" s="2345"/>
      <c r="G444" s="2345"/>
      <c r="H444" s="2345"/>
      <c r="I444" s="2345"/>
    </row>
    <row r="445" spans="1:9" ht="15.75" customHeight="1">
      <c r="A445" s="2345"/>
      <c r="B445" s="2345"/>
      <c r="C445" s="2345"/>
      <c r="D445" s="2345"/>
      <c r="E445" s="2345"/>
      <c r="F445" s="2345"/>
      <c r="G445" s="2345"/>
      <c r="H445" s="2345"/>
      <c r="I445" s="2345"/>
    </row>
    <row r="446" spans="1:9" ht="15.75" customHeight="1">
      <c r="A446" s="2345"/>
      <c r="B446" s="2345"/>
      <c r="C446" s="2345"/>
      <c r="D446" s="2345"/>
      <c r="E446" s="2345"/>
      <c r="F446" s="2345"/>
      <c r="G446" s="2345"/>
      <c r="H446" s="2345"/>
      <c r="I446" s="2345"/>
    </row>
    <row r="447" spans="1:9" ht="15.75" customHeight="1">
      <c r="A447" s="2345"/>
      <c r="B447" s="2345"/>
      <c r="C447" s="2345"/>
      <c r="D447" s="2345"/>
      <c r="E447" s="2345"/>
      <c r="F447" s="2345"/>
      <c r="G447" s="2345"/>
      <c r="H447" s="2345"/>
      <c r="I447" s="2345"/>
    </row>
    <row r="448" spans="1:9" ht="15.75" customHeight="1">
      <c r="A448" s="2345"/>
      <c r="B448" s="2345"/>
      <c r="C448" s="2345"/>
      <c r="D448" s="2345"/>
      <c r="E448" s="2345"/>
      <c r="F448" s="2345"/>
      <c r="G448" s="2345"/>
      <c r="H448" s="2345"/>
      <c r="I448" s="2345"/>
    </row>
    <row r="449" spans="1:9" ht="15.75" customHeight="1">
      <c r="A449" s="2345"/>
      <c r="B449" s="2345"/>
      <c r="C449" s="2345"/>
      <c r="D449" s="2345"/>
      <c r="E449" s="2345"/>
      <c r="F449" s="2345"/>
      <c r="G449" s="2345"/>
      <c r="H449" s="2345"/>
      <c r="I449" s="2345"/>
    </row>
    <row r="450" spans="1:9" ht="15.75" customHeight="1">
      <c r="A450" s="2345"/>
      <c r="B450" s="2345"/>
      <c r="C450" s="2345"/>
      <c r="D450" s="2345"/>
      <c r="E450" s="2345"/>
      <c r="F450" s="2345"/>
      <c r="G450" s="2345"/>
      <c r="H450" s="2345"/>
      <c r="I450" s="2345"/>
    </row>
    <row r="451" spans="1:9" ht="15.75" customHeight="1">
      <c r="A451" s="2345"/>
      <c r="B451" s="2345"/>
      <c r="C451" s="2345"/>
      <c r="D451" s="2345"/>
      <c r="E451" s="2345"/>
      <c r="F451" s="2345"/>
      <c r="G451" s="2345"/>
      <c r="H451" s="2345"/>
      <c r="I451" s="2345"/>
    </row>
    <row r="452" spans="1:9" ht="15.75" customHeight="1">
      <c r="A452" s="2345"/>
      <c r="B452" s="2345"/>
      <c r="C452" s="2345"/>
      <c r="D452" s="2345"/>
      <c r="E452" s="2345"/>
      <c r="F452" s="2345"/>
      <c r="G452" s="2345"/>
      <c r="H452" s="2345"/>
      <c r="I452" s="2345"/>
    </row>
    <row r="453" spans="1:9" ht="15.75" customHeight="1">
      <c r="A453" s="2345"/>
      <c r="B453" s="2345"/>
      <c r="C453" s="2345"/>
      <c r="D453" s="2345"/>
      <c r="E453" s="2345"/>
      <c r="F453" s="2345"/>
      <c r="G453" s="2345"/>
      <c r="H453" s="2345"/>
      <c r="I453" s="2345"/>
    </row>
    <row r="454" spans="1:9" ht="15.75" customHeight="1">
      <c r="A454" s="2345"/>
      <c r="B454" s="2345"/>
      <c r="C454" s="2345"/>
      <c r="D454" s="2345"/>
      <c r="E454" s="2345"/>
      <c r="F454" s="2345"/>
      <c r="G454" s="2345"/>
      <c r="H454" s="2345"/>
      <c r="I454" s="2345"/>
    </row>
    <row r="455" spans="1:9" ht="15.75" customHeight="1">
      <c r="A455" s="2345"/>
      <c r="B455" s="2345"/>
      <c r="C455" s="2345"/>
      <c r="D455" s="2345"/>
      <c r="E455" s="2345"/>
      <c r="F455" s="2345"/>
      <c r="G455" s="2345"/>
      <c r="H455" s="2345"/>
      <c r="I455" s="2345"/>
    </row>
    <row r="456" spans="1:9" ht="15.75" customHeight="1">
      <c r="A456" s="2345"/>
      <c r="B456" s="2345"/>
      <c r="C456" s="2345"/>
      <c r="D456" s="2345"/>
      <c r="E456" s="2345"/>
      <c r="F456" s="2345"/>
      <c r="G456" s="2345"/>
      <c r="H456" s="2345"/>
      <c r="I456" s="2345"/>
    </row>
    <row r="457" spans="1:9" ht="15.75" customHeight="1">
      <c r="A457" s="2345"/>
      <c r="B457" s="2345"/>
      <c r="C457" s="2345"/>
      <c r="D457" s="2345"/>
      <c r="E457" s="2345"/>
      <c r="F457" s="2345"/>
      <c r="G457" s="2345"/>
      <c r="H457" s="2345"/>
      <c r="I457" s="2345"/>
    </row>
    <row r="458" spans="1:9" ht="15.75" customHeight="1">
      <c r="A458" s="2345"/>
      <c r="B458" s="2345"/>
      <c r="C458" s="2345"/>
      <c r="D458" s="2345"/>
      <c r="E458" s="2345"/>
      <c r="F458" s="2345"/>
      <c r="G458" s="2345"/>
      <c r="H458" s="2345"/>
      <c r="I458" s="2345"/>
    </row>
    <row r="459" spans="1:9" ht="15.75" customHeight="1">
      <c r="A459" s="2345"/>
      <c r="B459" s="2345"/>
      <c r="C459" s="2345"/>
      <c r="D459" s="2345"/>
      <c r="E459" s="2345"/>
      <c r="F459" s="2345"/>
      <c r="G459" s="2345"/>
      <c r="H459" s="2345"/>
      <c r="I459" s="2345"/>
    </row>
    <row r="460" spans="1:9" ht="15.75" customHeight="1">
      <c r="A460" s="2345"/>
      <c r="B460" s="2345"/>
      <c r="C460" s="2345"/>
      <c r="D460" s="2345"/>
      <c r="E460" s="2345"/>
      <c r="F460" s="2345"/>
      <c r="G460" s="2345"/>
      <c r="H460" s="2345"/>
      <c r="I460" s="2345"/>
    </row>
    <row r="461" spans="1:9" ht="15.75" customHeight="1">
      <c r="A461" s="2345"/>
      <c r="B461" s="2345"/>
      <c r="C461" s="2345"/>
      <c r="D461" s="2345"/>
      <c r="E461" s="2345"/>
      <c r="F461" s="2345"/>
      <c r="G461" s="2345"/>
      <c r="H461" s="2345"/>
      <c r="I461" s="2345"/>
    </row>
    <row r="462" spans="1:9" ht="15.75" customHeight="1">
      <c r="A462" s="2345"/>
      <c r="B462" s="2345"/>
      <c r="C462" s="2345"/>
      <c r="D462" s="2345"/>
      <c r="E462" s="2345"/>
      <c r="F462" s="2345"/>
      <c r="G462" s="2345"/>
      <c r="H462" s="2345"/>
      <c r="I462" s="2345"/>
    </row>
    <row r="463" spans="1:9" ht="15.75" customHeight="1">
      <c r="A463" s="2345"/>
      <c r="B463" s="2345"/>
      <c r="C463" s="2345"/>
      <c r="D463" s="2345"/>
      <c r="E463" s="2345"/>
      <c r="F463" s="2345"/>
      <c r="G463" s="2345"/>
      <c r="H463" s="2345"/>
      <c r="I463" s="2345"/>
    </row>
    <row r="464" spans="1:9" ht="15.75" customHeight="1">
      <c r="A464" s="2345"/>
      <c r="B464" s="2345"/>
      <c r="C464" s="2345"/>
      <c r="D464" s="2345"/>
      <c r="E464" s="2345"/>
      <c r="F464" s="2345"/>
      <c r="G464" s="2345"/>
      <c r="H464" s="2345"/>
      <c r="I464" s="2345"/>
    </row>
    <row r="465" spans="1:9" ht="15.75" customHeight="1">
      <c r="A465" s="2345"/>
      <c r="B465" s="2345"/>
      <c r="C465" s="2345"/>
      <c r="D465" s="2345"/>
      <c r="E465" s="2345"/>
      <c r="F465" s="2345"/>
      <c r="G465" s="2345"/>
      <c r="H465" s="2345"/>
      <c r="I465" s="2345"/>
    </row>
    <row r="466" spans="1:9" ht="15.75" customHeight="1">
      <c r="A466" s="2345"/>
      <c r="B466" s="2345"/>
      <c r="C466" s="2345"/>
      <c r="D466" s="2345"/>
      <c r="E466" s="2345"/>
      <c r="F466" s="2345"/>
      <c r="G466" s="2345"/>
      <c r="H466" s="2345"/>
      <c r="I466" s="2345"/>
    </row>
    <row r="467" spans="1:9" ht="15.75" customHeight="1">
      <c r="A467" s="2345"/>
      <c r="B467" s="2345"/>
      <c r="C467" s="2345"/>
      <c r="D467" s="2345"/>
      <c r="E467" s="2345"/>
      <c r="F467" s="2345"/>
      <c r="G467" s="2345"/>
      <c r="H467" s="2345"/>
      <c r="I467" s="2345"/>
    </row>
    <row r="468" spans="1:9" ht="15.75" customHeight="1">
      <c r="A468" s="2345"/>
      <c r="B468" s="2345"/>
      <c r="C468" s="2345"/>
      <c r="D468" s="2345"/>
      <c r="E468" s="2345"/>
      <c r="F468" s="2345"/>
      <c r="G468" s="2345"/>
      <c r="H468" s="2345"/>
      <c r="I468" s="2345"/>
    </row>
    <row r="469" spans="1:9" ht="15.75" customHeight="1">
      <c r="A469" s="2345"/>
      <c r="B469" s="2345"/>
      <c r="C469" s="2345"/>
      <c r="D469" s="2345"/>
      <c r="E469" s="2345"/>
      <c r="F469" s="2345"/>
      <c r="G469" s="2345"/>
      <c r="H469" s="2345"/>
      <c r="I469" s="2345"/>
    </row>
    <row r="470" spans="1:9" ht="15.75" customHeight="1">
      <c r="A470" s="2345"/>
      <c r="B470" s="2345"/>
      <c r="C470" s="2345"/>
      <c r="D470" s="2345"/>
      <c r="E470" s="2345"/>
      <c r="F470" s="2345"/>
      <c r="G470" s="2345"/>
      <c r="H470" s="2345"/>
      <c r="I470" s="2345"/>
    </row>
    <row r="471" spans="1:9" ht="15.75" customHeight="1">
      <c r="A471" s="2345"/>
      <c r="B471" s="2345"/>
      <c r="C471" s="2345"/>
      <c r="D471" s="2345"/>
      <c r="E471" s="2345"/>
      <c r="F471" s="2345"/>
      <c r="G471" s="2345"/>
      <c r="H471" s="2345"/>
      <c r="I471" s="2345"/>
    </row>
    <row r="472" spans="1:9" ht="15.75" customHeight="1">
      <c r="A472" s="2345"/>
      <c r="B472" s="2345"/>
      <c r="C472" s="2345"/>
      <c r="D472" s="2345"/>
      <c r="E472" s="2345"/>
      <c r="F472" s="2345"/>
      <c r="G472" s="2345"/>
      <c r="H472" s="2345"/>
      <c r="I472" s="2345"/>
    </row>
    <row r="473" spans="1:9" ht="15.75" customHeight="1">
      <c r="A473" s="2345"/>
      <c r="B473" s="2345"/>
      <c r="C473" s="2345"/>
      <c r="D473" s="2345"/>
      <c r="E473" s="2345"/>
      <c r="F473" s="2345"/>
      <c r="G473" s="2345"/>
      <c r="H473" s="2345"/>
      <c r="I473" s="2345"/>
    </row>
    <row r="474" spans="1:9" ht="15.75" customHeight="1">
      <c r="A474" s="2345"/>
      <c r="B474" s="2345"/>
      <c r="C474" s="2345"/>
      <c r="D474" s="2345"/>
      <c r="E474" s="2345"/>
      <c r="F474" s="2345"/>
      <c r="G474" s="2345"/>
      <c r="H474" s="2345"/>
      <c r="I474" s="2345"/>
    </row>
    <row r="475" spans="1:9" ht="15.75" customHeight="1">
      <c r="A475" s="2345"/>
      <c r="B475" s="2345"/>
      <c r="C475" s="2345"/>
      <c r="D475" s="2345"/>
      <c r="E475" s="2345"/>
      <c r="F475" s="2345"/>
      <c r="G475" s="2345"/>
      <c r="H475" s="2345"/>
      <c r="I475" s="2345"/>
    </row>
    <row r="476" spans="1:9" ht="15.75" customHeight="1">
      <c r="A476" s="2345"/>
      <c r="B476" s="2345"/>
      <c r="C476" s="2345"/>
      <c r="D476" s="2345"/>
      <c r="E476" s="2345"/>
      <c r="F476" s="2345"/>
      <c r="G476" s="2345"/>
      <c r="H476" s="2345"/>
      <c r="I476" s="2345"/>
    </row>
    <row r="477" spans="1:9" ht="15.75" customHeight="1">
      <c r="A477" s="2345"/>
      <c r="B477" s="2345"/>
      <c r="C477" s="2345"/>
      <c r="D477" s="2345"/>
      <c r="E477" s="2345"/>
      <c r="F477" s="2345"/>
      <c r="G477" s="2345"/>
      <c r="H477" s="2345"/>
      <c r="I477" s="2345"/>
    </row>
    <row r="478" spans="1:9" ht="15.75" customHeight="1">
      <c r="A478" s="2345"/>
      <c r="B478" s="2345"/>
      <c r="C478" s="2345"/>
      <c r="D478" s="2345"/>
      <c r="E478" s="2345"/>
      <c r="F478" s="2345"/>
      <c r="G478" s="2345"/>
      <c r="H478" s="2345"/>
      <c r="I478" s="2345"/>
    </row>
    <row r="479" spans="1:9" ht="15.75" customHeight="1">
      <c r="A479" s="2345"/>
      <c r="B479" s="2345"/>
      <c r="C479" s="2345"/>
      <c r="D479" s="2345"/>
      <c r="E479" s="2345"/>
      <c r="F479" s="2345"/>
      <c r="G479" s="2345"/>
      <c r="H479" s="2345"/>
      <c r="I479" s="2345"/>
    </row>
    <row r="480" spans="1:9" ht="15.75" customHeight="1">
      <c r="A480" s="2345"/>
      <c r="B480" s="2345"/>
      <c r="C480" s="2345"/>
      <c r="D480" s="2345"/>
      <c r="E480" s="2345"/>
      <c r="F480" s="2345"/>
      <c r="G480" s="2345"/>
      <c r="H480" s="2345"/>
      <c r="I480" s="2345"/>
    </row>
    <row r="481" spans="1:9" ht="15.75" customHeight="1">
      <c r="A481" s="2345"/>
      <c r="B481" s="2345"/>
      <c r="C481" s="2345"/>
      <c r="D481" s="2345"/>
      <c r="E481" s="2345"/>
      <c r="F481" s="2345"/>
      <c r="G481" s="2345"/>
      <c r="H481" s="2345"/>
      <c r="I481" s="2345"/>
    </row>
    <row r="482" spans="1:9" ht="15.75" customHeight="1">
      <c r="A482" s="2345"/>
      <c r="B482" s="2345"/>
      <c r="C482" s="2345"/>
      <c r="D482" s="2345"/>
      <c r="E482" s="2345"/>
      <c r="F482" s="2345"/>
      <c r="G482" s="2345"/>
      <c r="H482" s="2345"/>
      <c r="I482" s="2345"/>
    </row>
    <row r="483" spans="1:9" ht="15.75" customHeight="1">
      <c r="A483" s="2345"/>
      <c r="B483" s="2345"/>
      <c r="C483" s="2345"/>
      <c r="D483" s="2345"/>
      <c r="E483" s="2345"/>
      <c r="F483" s="2345"/>
      <c r="G483" s="2345"/>
      <c r="H483" s="2345"/>
      <c r="I483" s="2345"/>
    </row>
    <row r="484" spans="1:9" ht="15.75" customHeight="1">
      <c r="A484" s="2345"/>
      <c r="B484" s="2345"/>
      <c r="C484" s="2345"/>
      <c r="D484" s="2345"/>
      <c r="E484" s="2345"/>
      <c r="F484" s="2345"/>
      <c r="G484" s="2345"/>
      <c r="H484" s="2345"/>
      <c r="I484" s="2345"/>
    </row>
    <row r="485" spans="1:9" ht="15.75" customHeight="1">
      <c r="A485" s="2345"/>
      <c r="B485" s="2345"/>
      <c r="C485" s="2345"/>
      <c r="D485" s="2345"/>
      <c r="E485" s="2345"/>
      <c r="F485" s="2345"/>
      <c r="G485" s="2345"/>
      <c r="H485" s="2345"/>
      <c r="I485" s="2345"/>
    </row>
    <row r="486" spans="1:9" ht="15.75" customHeight="1">
      <c r="A486" s="2345"/>
      <c r="B486" s="2345"/>
      <c r="C486" s="2345"/>
      <c r="D486" s="2345"/>
      <c r="E486" s="2345"/>
      <c r="F486" s="2345"/>
      <c r="G486" s="2345"/>
      <c r="H486" s="2345"/>
      <c r="I486" s="2345"/>
    </row>
    <row r="487" spans="1:9" ht="15.75" customHeight="1">
      <c r="A487" s="2345"/>
      <c r="B487" s="2345"/>
      <c r="C487" s="2345"/>
      <c r="D487" s="2345"/>
      <c r="E487" s="2345"/>
      <c r="F487" s="2345"/>
      <c r="G487" s="2345"/>
      <c r="H487" s="2345"/>
      <c r="I487" s="2345"/>
    </row>
    <row r="488" spans="1:9" ht="15.75" customHeight="1">
      <c r="A488" s="2345"/>
      <c r="B488" s="2345"/>
      <c r="C488" s="2345"/>
      <c r="D488" s="2345"/>
      <c r="E488" s="2345"/>
      <c r="F488" s="2345"/>
      <c r="G488" s="2345"/>
      <c r="H488" s="2345"/>
      <c r="I488" s="2345"/>
    </row>
    <row r="489" spans="1:9" ht="15.75" customHeight="1">
      <c r="A489" s="2345"/>
      <c r="B489" s="2345"/>
      <c r="C489" s="2345"/>
      <c r="D489" s="2345"/>
      <c r="E489" s="2345"/>
      <c r="F489" s="2345"/>
      <c r="G489" s="2345"/>
      <c r="H489" s="2345"/>
      <c r="I489" s="2345"/>
    </row>
    <row r="490" spans="1:9" ht="15.75" customHeight="1">
      <c r="A490" s="2345"/>
      <c r="B490" s="2345"/>
      <c r="C490" s="2345"/>
      <c r="D490" s="2345"/>
      <c r="E490" s="2345"/>
      <c r="F490" s="2345"/>
      <c r="G490" s="2345"/>
      <c r="H490" s="2345"/>
      <c r="I490" s="2345"/>
    </row>
    <row r="491" spans="1:9" ht="15.75" customHeight="1">
      <c r="A491" s="2345"/>
      <c r="B491" s="2345"/>
      <c r="C491" s="2345"/>
      <c r="D491" s="2345"/>
      <c r="E491" s="2345"/>
      <c r="F491" s="2345"/>
      <c r="G491" s="2345"/>
      <c r="H491" s="2345"/>
      <c r="I491" s="2345"/>
    </row>
    <row r="492" spans="1:9" ht="15.75" customHeight="1">
      <c r="A492" s="2345"/>
      <c r="B492" s="2345"/>
      <c r="C492" s="2345"/>
      <c r="D492" s="2345"/>
      <c r="E492" s="2345"/>
      <c r="F492" s="2345"/>
      <c r="G492" s="2345"/>
      <c r="H492" s="2345"/>
      <c r="I492" s="2345"/>
    </row>
    <row r="493" spans="1:9" ht="15.75" customHeight="1">
      <c r="A493" s="2345"/>
      <c r="B493" s="2345"/>
      <c r="C493" s="2345"/>
      <c r="D493" s="2345"/>
      <c r="E493" s="2345"/>
      <c r="F493" s="2345"/>
      <c r="G493" s="2345"/>
      <c r="H493" s="2345"/>
      <c r="I493" s="2345"/>
    </row>
    <row r="494" spans="1:9" ht="15.75" customHeight="1">
      <c r="A494" s="2345"/>
      <c r="B494" s="2345"/>
      <c r="C494" s="2345"/>
      <c r="D494" s="2345"/>
      <c r="E494" s="2345"/>
      <c r="F494" s="2345"/>
      <c r="G494" s="2345"/>
      <c r="H494" s="2345"/>
      <c r="I494" s="2345"/>
    </row>
    <row r="495" spans="1:9" ht="15.75" customHeight="1">
      <c r="A495" s="2345"/>
      <c r="B495" s="2345"/>
      <c r="C495" s="2345"/>
      <c r="D495" s="2345"/>
      <c r="E495" s="2345"/>
      <c r="F495" s="2345"/>
      <c r="G495" s="2345"/>
      <c r="H495" s="2345"/>
      <c r="I495" s="2345"/>
    </row>
    <row r="496" spans="1:9" ht="15.75" customHeight="1">
      <c r="A496" s="2345"/>
      <c r="B496" s="2345"/>
      <c r="C496" s="2345"/>
      <c r="D496" s="2345"/>
      <c r="E496" s="2345"/>
      <c r="F496" s="2345"/>
      <c r="G496" s="2345"/>
      <c r="H496" s="2345"/>
      <c r="I496" s="2345"/>
    </row>
    <row r="497" spans="1:9" ht="15.75" customHeight="1">
      <c r="A497" s="2345"/>
      <c r="B497" s="2345"/>
      <c r="C497" s="2345"/>
      <c r="D497" s="2345"/>
      <c r="E497" s="2345"/>
      <c r="F497" s="2345"/>
      <c r="G497" s="2345"/>
      <c r="H497" s="2345"/>
      <c r="I497" s="2345"/>
    </row>
    <row r="498" spans="1:9" ht="15.75" customHeight="1">
      <c r="A498" s="2345"/>
      <c r="B498" s="2345"/>
      <c r="C498" s="2345"/>
      <c r="D498" s="2345"/>
      <c r="E498" s="2345"/>
      <c r="F498" s="2345"/>
      <c r="G498" s="2345"/>
      <c r="H498" s="2345"/>
      <c r="I498" s="2345"/>
    </row>
    <row r="499" spans="1:9" ht="15.75" customHeight="1">
      <c r="A499" s="2345"/>
      <c r="B499" s="2345"/>
      <c r="C499" s="2345"/>
      <c r="D499" s="2345"/>
      <c r="E499" s="2345"/>
      <c r="F499" s="2345"/>
      <c r="G499" s="2345"/>
      <c r="H499" s="2345"/>
      <c r="I499" s="2345"/>
    </row>
    <row r="500" spans="1:9" ht="15.75" customHeight="1">
      <c r="A500" s="2345"/>
      <c r="B500" s="2345"/>
      <c r="C500" s="2345"/>
      <c r="D500" s="2345"/>
      <c r="E500" s="2345"/>
      <c r="F500" s="2345"/>
      <c r="G500" s="2345"/>
      <c r="H500" s="2345"/>
      <c r="I500" s="2345"/>
    </row>
    <row r="501" spans="1:9" ht="15.75" customHeight="1">
      <c r="A501" s="2345"/>
      <c r="B501" s="2345"/>
      <c r="C501" s="2345"/>
      <c r="D501" s="2345"/>
      <c r="E501" s="2345"/>
      <c r="F501" s="2345"/>
      <c r="G501" s="2345"/>
      <c r="H501" s="2345"/>
      <c r="I501" s="2345"/>
    </row>
    <row r="502" spans="1:9" ht="15.75" customHeight="1">
      <c r="A502" s="2345"/>
      <c r="B502" s="2345"/>
      <c r="C502" s="2345"/>
      <c r="D502" s="2345"/>
      <c r="E502" s="2345"/>
      <c r="F502" s="2345"/>
      <c r="G502" s="2345"/>
      <c r="H502" s="2345"/>
      <c r="I502" s="2345"/>
    </row>
    <row r="503" spans="1:9" ht="15.75" customHeight="1">
      <c r="A503" s="2345"/>
      <c r="B503" s="2345"/>
      <c r="C503" s="2345"/>
      <c r="D503" s="2345"/>
      <c r="E503" s="2345"/>
      <c r="F503" s="2345"/>
      <c r="G503" s="2345"/>
      <c r="H503" s="2345"/>
      <c r="I503" s="2345"/>
    </row>
    <row r="504" spans="1:9" ht="15.75" customHeight="1">
      <c r="A504" s="2345"/>
      <c r="B504" s="2345"/>
      <c r="C504" s="2345"/>
      <c r="D504" s="2345"/>
      <c r="E504" s="2345"/>
      <c r="F504" s="2345"/>
      <c r="G504" s="2345"/>
      <c r="H504" s="2345"/>
      <c r="I504" s="2345"/>
    </row>
    <row r="505" spans="1:9" ht="15.75" customHeight="1">
      <c r="A505" s="2345"/>
      <c r="B505" s="2345"/>
      <c r="C505" s="2345"/>
      <c r="D505" s="2345"/>
      <c r="E505" s="2345"/>
      <c r="F505" s="2345"/>
      <c r="G505" s="2345"/>
      <c r="H505" s="2345"/>
      <c r="I505" s="2345"/>
    </row>
    <row r="506" spans="1:9" ht="15.75" customHeight="1">
      <c r="A506" s="2345"/>
      <c r="B506" s="2345"/>
      <c r="C506" s="2345"/>
      <c r="D506" s="2345"/>
      <c r="E506" s="2345"/>
      <c r="F506" s="2345"/>
      <c r="G506" s="2345"/>
      <c r="H506" s="2345"/>
      <c r="I506" s="2345"/>
    </row>
    <row r="507" spans="1:9" ht="15.75" customHeight="1">
      <c r="A507" s="2345"/>
      <c r="B507" s="2345"/>
      <c r="C507" s="2345"/>
      <c r="D507" s="2345"/>
      <c r="E507" s="2345"/>
      <c r="F507" s="2345"/>
      <c r="G507" s="2345"/>
      <c r="H507" s="2345"/>
      <c r="I507" s="2345"/>
    </row>
    <row r="508" spans="1:9" ht="15.75" customHeight="1">
      <c r="A508" s="2345"/>
      <c r="B508" s="2345"/>
      <c r="C508" s="2345"/>
      <c r="D508" s="2345"/>
      <c r="E508" s="2345"/>
      <c r="F508" s="2345"/>
      <c r="G508" s="2345"/>
      <c r="H508" s="2345"/>
      <c r="I508" s="2345"/>
    </row>
    <row r="509" spans="1:9" ht="15.75" customHeight="1">
      <c r="A509" s="2345"/>
      <c r="B509" s="2345"/>
      <c r="C509" s="2345"/>
      <c r="D509" s="2345"/>
      <c r="E509" s="2345"/>
      <c r="F509" s="2345"/>
      <c r="G509" s="2345"/>
      <c r="H509" s="2345"/>
      <c r="I509" s="2345"/>
    </row>
    <row r="510" spans="1:9" ht="15.75" customHeight="1">
      <c r="A510" s="2345"/>
      <c r="B510" s="2345"/>
      <c r="C510" s="2345"/>
      <c r="D510" s="2345"/>
      <c r="E510" s="2345"/>
      <c r="F510" s="2345"/>
      <c r="G510" s="2345"/>
      <c r="H510" s="2345"/>
      <c r="I510" s="2345"/>
    </row>
    <row r="511" spans="1:9" ht="15.75" customHeight="1">
      <c r="A511" s="2345"/>
      <c r="B511" s="2345"/>
      <c r="C511" s="2345"/>
      <c r="D511" s="2345"/>
      <c r="E511" s="2345"/>
      <c r="F511" s="2345"/>
      <c r="G511" s="2345"/>
      <c r="H511" s="2345"/>
      <c r="I511" s="2345"/>
    </row>
    <row r="512" spans="1:9" ht="15.75" customHeight="1">
      <c r="A512" s="2345"/>
      <c r="B512" s="2345"/>
      <c r="C512" s="2345"/>
      <c r="D512" s="2345"/>
      <c r="E512" s="2345"/>
      <c r="F512" s="2345"/>
      <c r="G512" s="2345"/>
      <c r="H512" s="2345"/>
      <c r="I512" s="2345"/>
    </row>
    <row r="513" spans="1:9" ht="15.75" customHeight="1">
      <c r="A513" s="2345"/>
      <c r="B513" s="2345"/>
      <c r="C513" s="2345"/>
      <c r="D513" s="2345"/>
      <c r="E513" s="2345"/>
      <c r="F513" s="2345"/>
      <c r="G513" s="2345"/>
      <c r="H513" s="2345"/>
      <c r="I513" s="2345"/>
    </row>
    <row r="514" spans="1:9" ht="15.75" customHeight="1">
      <c r="A514" s="2345"/>
      <c r="B514" s="2345"/>
      <c r="C514" s="2345"/>
      <c r="D514" s="2345"/>
      <c r="E514" s="2345"/>
      <c r="F514" s="2345"/>
      <c r="G514" s="2345"/>
      <c r="H514" s="2345"/>
      <c r="I514" s="2345"/>
    </row>
    <row r="515" spans="1:9" ht="15.75" customHeight="1">
      <c r="A515" s="2345"/>
      <c r="B515" s="2345"/>
      <c r="C515" s="2345"/>
      <c r="D515" s="2345"/>
      <c r="E515" s="2345"/>
      <c r="F515" s="2345"/>
      <c r="G515" s="2345"/>
      <c r="H515" s="2345"/>
      <c r="I515" s="2345"/>
    </row>
    <row r="516" spans="1:9" ht="15.75" customHeight="1">
      <c r="A516" s="2345"/>
      <c r="B516" s="2345"/>
      <c r="C516" s="2345"/>
      <c r="D516" s="2345"/>
      <c r="E516" s="2345"/>
      <c r="F516" s="2345"/>
      <c r="G516" s="2345"/>
      <c r="H516" s="2345"/>
      <c r="I516" s="2345"/>
    </row>
    <row r="517" spans="1:9" ht="15.75" customHeight="1">
      <c r="A517" s="2345"/>
      <c r="B517" s="2345"/>
      <c r="C517" s="2345"/>
      <c r="D517" s="2345"/>
      <c r="E517" s="2345"/>
      <c r="F517" s="2345"/>
      <c r="G517" s="2345"/>
      <c r="H517" s="2345"/>
      <c r="I517" s="2345"/>
    </row>
    <row r="518" spans="1:9" ht="15.75" customHeight="1">
      <c r="A518" s="2345"/>
      <c r="B518" s="2345"/>
      <c r="C518" s="2345"/>
      <c r="D518" s="2345"/>
      <c r="E518" s="2345"/>
      <c r="F518" s="2345"/>
      <c r="G518" s="2345"/>
      <c r="H518" s="2345"/>
      <c r="I518" s="2345"/>
    </row>
    <row r="519" spans="1:9" ht="15.75" customHeight="1">
      <c r="A519" s="2345"/>
      <c r="B519" s="2345"/>
      <c r="C519" s="2345"/>
      <c r="D519" s="2345"/>
      <c r="E519" s="2345"/>
      <c r="F519" s="2345"/>
      <c r="G519" s="2345"/>
      <c r="H519" s="2345"/>
      <c r="I519" s="2345"/>
    </row>
    <row r="520" spans="1:9" ht="15.75" customHeight="1">
      <c r="A520" s="2345"/>
      <c r="B520" s="2345"/>
      <c r="C520" s="2345"/>
      <c r="D520" s="2345"/>
      <c r="E520" s="2345"/>
      <c r="F520" s="2345"/>
      <c r="G520" s="2345"/>
      <c r="H520" s="2345"/>
      <c r="I520" s="2345"/>
    </row>
    <row r="521" spans="1:9" ht="15.75" customHeight="1">
      <c r="A521" s="2345"/>
      <c r="B521" s="2345"/>
      <c r="C521" s="2345"/>
      <c r="D521" s="2345"/>
      <c r="E521" s="2345"/>
      <c r="F521" s="2345"/>
      <c r="G521" s="2345"/>
      <c r="H521" s="2345"/>
      <c r="I521" s="2345"/>
    </row>
    <row r="522" spans="1:9" ht="15.75" customHeight="1">
      <c r="A522" s="2345"/>
      <c r="B522" s="2345"/>
      <c r="C522" s="2345"/>
      <c r="D522" s="2345"/>
      <c r="E522" s="2345"/>
      <c r="F522" s="2345"/>
      <c r="G522" s="2345"/>
      <c r="H522" s="2345"/>
      <c r="I522" s="2345"/>
    </row>
    <row r="523" spans="1:9" ht="15.75" customHeight="1">
      <c r="A523" s="2345"/>
      <c r="B523" s="2345"/>
      <c r="C523" s="2345"/>
      <c r="D523" s="2345"/>
      <c r="E523" s="2345"/>
      <c r="F523" s="2345"/>
      <c r="G523" s="2345"/>
      <c r="H523" s="2345"/>
      <c r="I523" s="2345"/>
    </row>
    <row r="524" spans="1:9" ht="15.75" customHeight="1">
      <c r="A524" s="2345"/>
      <c r="B524" s="2345"/>
      <c r="C524" s="2345"/>
      <c r="D524" s="2345"/>
      <c r="E524" s="2345"/>
      <c r="F524" s="2345"/>
      <c r="G524" s="2345"/>
      <c r="H524" s="2345"/>
      <c r="I524" s="2345"/>
    </row>
    <row r="525" spans="1:9" ht="15.75" customHeight="1">
      <c r="A525" s="2345"/>
      <c r="B525" s="2345"/>
      <c r="C525" s="2345"/>
      <c r="D525" s="2345"/>
      <c r="E525" s="2345"/>
      <c r="F525" s="2345"/>
      <c r="G525" s="2345"/>
      <c r="H525" s="2345"/>
      <c r="I525" s="2345"/>
    </row>
    <row r="526" spans="1:9" ht="15.75" customHeight="1">
      <c r="A526" s="2345"/>
      <c r="B526" s="2345"/>
      <c r="C526" s="2345"/>
      <c r="D526" s="2345"/>
      <c r="E526" s="2345"/>
      <c r="F526" s="2345"/>
      <c r="G526" s="2345"/>
      <c r="H526" s="2345"/>
      <c r="I526" s="2345"/>
    </row>
    <row r="527" spans="1:9" ht="15.75" customHeight="1">
      <c r="A527" s="2345"/>
      <c r="B527" s="2345"/>
      <c r="C527" s="2345"/>
      <c r="D527" s="2345"/>
      <c r="E527" s="2345"/>
      <c r="F527" s="2345"/>
      <c r="G527" s="2345"/>
      <c r="H527" s="2345"/>
      <c r="I527" s="2345"/>
    </row>
    <row r="528" spans="1:9" ht="15.75" customHeight="1">
      <c r="A528" s="2345"/>
      <c r="B528" s="2345"/>
      <c r="C528" s="2345"/>
      <c r="D528" s="2345"/>
      <c r="E528" s="2345"/>
      <c r="F528" s="2345"/>
      <c r="G528" s="2345"/>
      <c r="H528" s="2345"/>
      <c r="I528" s="2345"/>
    </row>
    <row r="529" spans="1:9" ht="15.75" customHeight="1">
      <c r="A529" s="2345"/>
      <c r="B529" s="2345"/>
      <c r="C529" s="2345"/>
      <c r="D529" s="2345"/>
      <c r="E529" s="2345"/>
      <c r="F529" s="2345"/>
      <c r="G529" s="2345"/>
      <c r="H529" s="2345"/>
      <c r="I529" s="2345"/>
    </row>
    <row r="530" spans="1:9" ht="15.75" customHeight="1">
      <c r="A530" s="2345"/>
      <c r="B530" s="2345"/>
      <c r="C530" s="2345"/>
      <c r="D530" s="2345"/>
      <c r="E530" s="2345"/>
      <c r="F530" s="2345"/>
      <c r="G530" s="2345"/>
      <c r="H530" s="2345"/>
      <c r="I530" s="2345"/>
    </row>
    <row r="531" spans="1:9" ht="15.75" customHeight="1">
      <c r="A531" s="2345"/>
      <c r="B531" s="2345"/>
      <c r="C531" s="2345"/>
      <c r="D531" s="2345"/>
      <c r="E531" s="2345"/>
      <c r="F531" s="2345"/>
      <c r="G531" s="2345"/>
      <c r="H531" s="2345"/>
      <c r="I531" s="2345"/>
    </row>
    <row r="532" spans="1:9" ht="15.75" customHeight="1">
      <c r="A532" s="2345"/>
      <c r="B532" s="2345"/>
      <c r="C532" s="2345"/>
      <c r="D532" s="2345"/>
      <c r="E532" s="2345"/>
      <c r="F532" s="2345"/>
      <c r="G532" s="2345"/>
      <c r="H532" s="2345"/>
      <c r="I532" s="2345"/>
    </row>
    <row r="533" spans="1:9" ht="15.75" customHeight="1">
      <c r="A533" s="2345"/>
      <c r="B533" s="2345"/>
      <c r="C533" s="2345"/>
      <c r="D533" s="2345"/>
      <c r="E533" s="2345"/>
      <c r="F533" s="2345"/>
      <c r="G533" s="2345"/>
      <c r="H533" s="2345"/>
      <c r="I533" s="2345"/>
    </row>
    <row r="534" spans="1:9" ht="15.75" customHeight="1">
      <c r="A534" s="2345"/>
      <c r="B534" s="2345"/>
      <c r="C534" s="2345"/>
      <c r="D534" s="2345"/>
      <c r="E534" s="2345"/>
      <c r="F534" s="2345"/>
      <c r="G534" s="2345"/>
      <c r="H534" s="2345"/>
      <c r="I534" s="2345"/>
    </row>
    <row r="535" spans="1:9" ht="15.75" customHeight="1">
      <c r="A535" s="2345"/>
      <c r="B535" s="2345"/>
      <c r="C535" s="2345"/>
      <c r="D535" s="2345"/>
      <c r="E535" s="2345"/>
      <c r="F535" s="2345"/>
      <c r="G535" s="2345"/>
      <c r="H535" s="2345"/>
      <c r="I535" s="2345"/>
    </row>
    <row r="536" spans="1:9" ht="15.75" customHeight="1">
      <c r="A536" s="2345"/>
      <c r="B536" s="2345"/>
      <c r="C536" s="2345"/>
      <c r="D536" s="2345"/>
      <c r="E536" s="2345"/>
      <c r="F536" s="2345"/>
      <c r="G536" s="2345"/>
      <c r="H536" s="2345"/>
      <c r="I536" s="2345"/>
    </row>
    <row r="537" spans="1:9" ht="15.75" customHeight="1">
      <c r="A537" s="2345"/>
      <c r="B537" s="2345"/>
      <c r="C537" s="2345"/>
      <c r="D537" s="2345"/>
      <c r="E537" s="2345"/>
      <c r="F537" s="2345"/>
      <c r="G537" s="2345"/>
      <c r="H537" s="2345"/>
      <c r="I537" s="2345"/>
    </row>
    <row r="538" spans="1:9" ht="15.75" customHeight="1">
      <c r="A538" s="2345"/>
      <c r="B538" s="2345"/>
      <c r="C538" s="2345"/>
      <c r="D538" s="2345"/>
      <c r="E538" s="2345"/>
      <c r="F538" s="2345"/>
      <c r="G538" s="2345"/>
      <c r="H538" s="2345"/>
      <c r="I538" s="2345"/>
    </row>
    <row r="539" spans="1:9" ht="15.75" customHeight="1">
      <c r="A539" s="2345"/>
      <c r="B539" s="2345"/>
      <c r="C539" s="2345"/>
      <c r="D539" s="2345"/>
      <c r="E539" s="2345"/>
      <c r="F539" s="2345"/>
      <c r="G539" s="2345"/>
      <c r="H539" s="2345"/>
      <c r="I539" s="2345"/>
    </row>
    <row r="540" spans="1:9" ht="15.75" customHeight="1">
      <c r="A540" s="2345"/>
      <c r="B540" s="2345"/>
      <c r="C540" s="2345"/>
      <c r="D540" s="2345"/>
      <c r="E540" s="2345"/>
      <c r="F540" s="2345"/>
      <c r="G540" s="2345"/>
      <c r="H540" s="2345"/>
      <c r="I540" s="2345"/>
    </row>
    <row r="541" spans="1:9" ht="15.75" customHeight="1">
      <c r="A541" s="2345"/>
      <c r="B541" s="2345"/>
      <c r="C541" s="2345"/>
      <c r="D541" s="2345"/>
      <c r="E541" s="2345"/>
      <c r="F541" s="2345"/>
      <c r="G541" s="2345"/>
      <c r="H541" s="2345"/>
      <c r="I541" s="2345"/>
    </row>
    <row r="542" spans="1:9" ht="15.75" customHeight="1">
      <c r="A542" s="2345"/>
      <c r="B542" s="2345"/>
      <c r="C542" s="2345"/>
      <c r="D542" s="2345"/>
      <c r="E542" s="2345"/>
      <c r="F542" s="2345"/>
      <c r="G542" s="2345"/>
      <c r="H542" s="2345"/>
      <c r="I542" s="2345"/>
    </row>
    <row r="543" spans="1:9" ht="15.75" customHeight="1">
      <c r="A543" s="2345"/>
      <c r="B543" s="2345"/>
      <c r="C543" s="2345"/>
      <c r="D543" s="2345"/>
      <c r="E543" s="2345"/>
      <c r="F543" s="2345"/>
      <c r="G543" s="2345"/>
      <c r="H543" s="2345"/>
      <c r="I543" s="2345"/>
    </row>
    <row r="544" spans="1:9" ht="15.75" customHeight="1">
      <c r="A544" s="2345"/>
      <c r="B544" s="2345"/>
      <c r="C544" s="2345"/>
      <c r="D544" s="2345"/>
      <c r="E544" s="2345"/>
      <c r="F544" s="2345"/>
      <c r="G544" s="2345"/>
      <c r="H544" s="2345"/>
      <c r="I544" s="2345"/>
    </row>
    <row r="545" spans="1:9" ht="15.75" customHeight="1">
      <c r="A545" s="2345"/>
      <c r="B545" s="2345"/>
      <c r="C545" s="2345"/>
      <c r="D545" s="2345"/>
      <c r="E545" s="2345"/>
      <c r="F545" s="2345"/>
      <c r="G545" s="2345"/>
      <c r="H545" s="2345"/>
      <c r="I545" s="2345"/>
    </row>
    <row r="546" spans="1:9" ht="15.75" customHeight="1">
      <c r="A546" s="2345"/>
      <c r="B546" s="2345"/>
      <c r="C546" s="2345"/>
      <c r="D546" s="2345"/>
      <c r="E546" s="2345"/>
      <c r="F546" s="2345"/>
      <c r="G546" s="2345"/>
      <c r="H546" s="2345"/>
      <c r="I546" s="2345"/>
    </row>
    <row r="547" spans="1:9" ht="15.75" customHeight="1">
      <c r="A547" s="2345"/>
      <c r="B547" s="2345"/>
      <c r="C547" s="2345"/>
      <c r="D547" s="2345"/>
      <c r="E547" s="2345"/>
      <c r="F547" s="2345"/>
      <c r="G547" s="2345"/>
      <c r="H547" s="2345"/>
      <c r="I547" s="2345"/>
    </row>
    <row r="548" spans="1:9" ht="15.75" customHeight="1">
      <c r="A548" s="2345"/>
      <c r="B548" s="2345"/>
      <c r="C548" s="2345"/>
      <c r="D548" s="2345"/>
      <c r="E548" s="2345"/>
      <c r="F548" s="2345"/>
      <c r="G548" s="2345"/>
      <c r="H548" s="2345"/>
      <c r="I548" s="2345"/>
    </row>
    <row r="549" spans="1:9" ht="15.75" customHeight="1">
      <c r="A549" s="2345"/>
      <c r="B549" s="2345"/>
      <c r="C549" s="2345"/>
      <c r="D549" s="2345"/>
      <c r="E549" s="2345"/>
      <c r="F549" s="2345"/>
      <c r="G549" s="2345"/>
      <c r="H549" s="2345"/>
      <c r="I549" s="2345"/>
    </row>
    <row r="550" spans="1:9" ht="15.75" customHeight="1">
      <c r="A550" s="2345"/>
      <c r="B550" s="2345"/>
      <c r="C550" s="2345"/>
      <c r="D550" s="2345"/>
      <c r="E550" s="2345"/>
      <c r="F550" s="2345"/>
      <c r="G550" s="2345"/>
      <c r="H550" s="2345"/>
      <c r="I550" s="2345"/>
    </row>
    <row r="551" spans="1:9" ht="15.75" customHeight="1">
      <c r="A551" s="2345"/>
      <c r="B551" s="2345"/>
      <c r="C551" s="2345"/>
      <c r="D551" s="2345"/>
      <c r="E551" s="2345"/>
      <c r="F551" s="2345"/>
      <c r="G551" s="2345"/>
      <c r="H551" s="2345"/>
      <c r="I551" s="2345"/>
    </row>
    <row r="552" spans="1:9" ht="15.75" customHeight="1">
      <c r="A552" s="2345"/>
      <c r="B552" s="2345"/>
      <c r="C552" s="2345"/>
      <c r="D552" s="2345"/>
      <c r="E552" s="2345"/>
      <c r="F552" s="2345"/>
      <c r="G552" s="2345"/>
      <c r="H552" s="2345"/>
      <c r="I552" s="2345"/>
    </row>
    <row r="553" spans="1:9" ht="15.75" customHeight="1">
      <c r="A553" s="2345"/>
      <c r="B553" s="2345"/>
      <c r="C553" s="2345"/>
      <c r="D553" s="2345"/>
      <c r="E553" s="2345"/>
      <c r="F553" s="2345"/>
      <c r="G553" s="2345"/>
      <c r="H553" s="2345"/>
      <c r="I553" s="2345"/>
    </row>
    <row r="554" spans="1:9" ht="15.75" customHeight="1">
      <c r="A554" s="2345"/>
      <c r="B554" s="2345"/>
      <c r="C554" s="2345"/>
      <c r="D554" s="2345"/>
      <c r="E554" s="2345"/>
      <c r="F554" s="2345"/>
      <c r="G554" s="2345"/>
      <c r="H554" s="2345"/>
      <c r="I554" s="2345"/>
    </row>
    <row r="555" spans="1:9" ht="15.75" customHeight="1">
      <c r="A555" s="2345"/>
      <c r="B555" s="2345"/>
      <c r="C555" s="2345"/>
      <c r="D555" s="2345"/>
      <c r="E555" s="2345"/>
      <c r="F555" s="2345"/>
      <c r="G555" s="2345"/>
      <c r="H555" s="2345"/>
      <c r="I555" s="2345"/>
    </row>
    <row r="556" spans="1:9" ht="15.75" customHeight="1">
      <c r="A556" s="2345"/>
      <c r="B556" s="2345"/>
      <c r="C556" s="2345"/>
      <c r="D556" s="2345"/>
      <c r="E556" s="2345"/>
      <c r="F556" s="2345"/>
      <c r="G556" s="2345"/>
      <c r="H556" s="2345"/>
      <c r="I556" s="2345"/>
    </row>
    <row r="557" spans="1:9" ht="15.75" customHeight="1">
      <c r="A557" s="2345"/>
      <c r="B557" s="2345"/>
      <c r="C557" s="2345"/>
      <c r="D557" s="2345"/>
      <c r="E557" s="2345"/>
      <c r="F557" s="2345"/>
      <c r="G557" s="2345"/>
      <c r="H557" s="2345"/>
      <c r="I557" s="2345"/>
    </row>
    <row r="558" spans="1:9" ht="15.75" customHeight="1">
      <c r="A558" s="2345"/>
      <c r="B558" s="2345"/>
      <c r="C558" s="2345"/>
      <c r="D558" s="2345"/>
      <c r="E558" s="2345"/>
      <c r="F558" s="2345"/>
      <c r="G558" s="2345"/>
      <c r="H558" s="2345"/>
      <c r="I558" s="2345"/>
    </row>
    <row r="559" spans="1:9" ht="15.75" customHeight="1">
      <c r="A559" s="2345"/>
      <c r="B559" s="2345"/>
      <c r="C559" s="2345"/>
      <c r="D559" s="2345"/>
      <c r="E559" s="2345"/>
      <c r="F559" s="2345"/>
      <c r="G559" s="2345"/>
      <c r="H559" s="2345"/>
      <c r="I559" s="2345"/>
    </row>
    <row r="560" spans="1:9" ht="15.75" customHeight="1">
      <c r="A560" s="2345"/>
      <c r="B560" s="2345"/>
      <c r="C560" s="2345"/>
      <c r="D560" s="2345"/>
      <c r="E560" s="2345"/>
      <c r="F560" s="2345"/>
      <c r="G560" s="2345"/>
      <c r="H560" s="2345"/>
      <c r="I560" s="2345"/>
    </row>
    <row r="561" spans="1:9" ht="15.75" customHeight="1">
      <c r="A561" s="2345"/>
      <c r="B561" s="2345"/>
      <c r="C561" s="2345"/>
      <c r="D561" s="2345"/>
      <c r="E561" s="2345"/>
      <c r="F561" s="2345"/>
      <c r="G561" s="2345"/>
      <c r="H561" s="2345"/>
      <c r="I561" s="2345"/>
    </row>
    <row r="562" spans="1:9" ht="15.75" customHeight="1">
      <c r="A562" s="2345"/>
      <c r="B562" s="2345"/>
      <c r="C562" s="2345"/>
      <c r="D562" s="2345"/>
      <c r="E562" s="2345"/>
      <c r="F562" s="2345"/>
      <c r="G562" s="2345"/>
      <c r="H562" s="2345"/>
      <c r="I562" s="2345"/>
    </row>
    <row r="563" spans="1:9" ht="15.75" customHeight="1">
      <c r="A563" s="2345"/>
      <c r="B563" s="2345"/>
      <c r="C563" s="2345"/>
      <c r="D563" s="2345"/>
      <c r="E563" s="2345"/>
      <c r="F563" s="2345"/>
      <c r="G563" s="2345"/>
      <c r="H563" s="2345"/>
      <c r="I563" s="2345"/>
    </row>
    <row r="564" spans="1:9" ht="15.75" customHeight="1">
      <c r="A564" s="2345"/>
      <c r="B564" s="2345"/>
      <c r="C564" s="2345"/>
      <c r="D564" s="2345"/>
      <c r="E564" s="2345"/>
      <c r="F564" s="2345"/>
      <c r="G564" s="2345"/>
      <c r="H564" s="2345"/>
      <c r="I564" s="2345"/>
    </row>
    <row r="565" spans="1:9" ht="15.75" customHeight="1">
      <c r="A565" s="2345"/>
      <c r="B565" s="2345"/>
      <c r="C565" s="2345"/>
      <c r="D565" s="2345"/>
      <c r="E565" s="2345"/>
      <c r="F565" s="2345"/>
      <c r="G565" s="2345"/>
      <c r="H565" s="2345"/>
      <c r="I565" s="2345"/>
    </row>
    <row r="566" spans="1:9" ht="15.75" customHeight="1">
      <c r="A566" s="2345"/>
      <c r="B566" s="2345"/>
      <c r="C566" s="2345"/>
      <c r="D566" s="2345"/>
      <c r="E566" s="2345"/>
      <c r="F566" s="2345"/>
      <c r="G566" s="2345"/>
      <c r="H566" s="2345"/>
      <c r="I566" s="2345"/>
    </row>
    <row r="567" spans="1:9" ht="15.75" customHeight="1">
      <c r="A567" s="2345"/>
      <c r="B567" s="2345"/>
      <c r="C567" s="2345"/>
      <c r="D567" s="2345"/>
      <c r="E567" s="2345"/>
      <c r="F567" s="2345"/>
      <c r="G567" s="2345"/>
      <c r="H567" s="2345"/>
      <c r="I567" s="2345"/>
    </row>
    <row r="568" spans="1:9" ht="15.75" customHeight="1">
      <c r="A568" s="2345"/>
      <c r="B568" s="2345"/>
      <c r="C568" s="2345"/>
      <c r="D568" s="2345"/>
      <c r="E568" s="2345"/>
      <c r="F568" s="2345"/>
      <c r="G568" s="2345"/>
      <c r="H568" s="2345"/>
      <c r="I568" s="2345"/>
    </row>
    <row r="569" spans="1:9" ht="15.75" customHeight="1">
      <c r="A569" s="2345"/>
      <c r="B569" s="2345"/>
      <c r="C569" s="2345"/>
      <c r="D569" s="2345"/>
      <c r="E569" s="2345"/>
      <c r="F569" s="2345"/>
      <c r="G569" s="2345"/>
      <c r="H569" s="2345"/>
      <c r="I569" s="2345"/>
    </row>
    <row r="570" spans="1:9" ht="15.75" customHeight="1">
      <c r="A570" s="2345"/>
      <c r="B570" s="2345"/>
      <c r="C570" s="2345"/>
      <c r="D570" s="2345"/>
      <c r="E570" s="2345"/>
      <c r="F570" s="2345"/>
      <c r="G570" s="2345"/>
      <c r="H570" s="2345"/>
      <c r="I570" s="2345"/>
    </row>
    <row r="571" spans="1:9" ht="15.75" customHeight="1">
      <c r="A571" s="2345"/>
      <c r="B571" s="2345"/>
      <c r="C571" s="2345"/>
      <c r="D571" s="2345"/>
      <c r="E571" s="2345"/>
      <c r="F571" s="2345"/>
      <c r="G571" s="2345"/>
      <c r="H571" s="2345"/>
      <c r="I571" s="2345"/>
    </row>
    <row r="572" spans="1:9" ht="15.75" customHeight="1">
      <c r="A572" s="2345"/>
      <c r="B572" s="2345"/>
      <c r="C572" s="2345"/>
      <c r="D572" s="2345"/>
      <c r="E572" s="2345"/>
      <c r="F572" s="2345"/>
      <c r="G572" s="2345"/>
      <c r="H572" s="2345"/>
      <c r="I572" s="2345"/>
    </row>
    <row r="573" spans="1:9" ht="15.75" customHeight="1">
      <c r="A573" s="2345"/>
      <c r="B573" s="2345"/>
      <c r="C573" s="2345"/>
      <c r="D573" s="2345"/>
      <c r="E573" s="2345"/>
      <c r="F573" s="2345"/>
      <c r="G573" s="2345"/>
      <c r="H573" s="2345"/>
      <c r="I573" s="2345"/>
    </row>
    <row r="574" spans="1:9" ht="15.75" customHeight="1">
      <c r="A574" s="2345"/>
      <c r="B574" s="2345"/>
      <c r="C574" s="2345"/>
      <c r="D574" s="2345"/>
      <c r="E574" s="2345"/>
      <c r="F574" s="2345"/>
      <c r="G574" s="2345"/>
      <c r="H574" s="2345"/>
      <c r="I574" s="2345"/>
    </row>
    <row r="575" spans="1:9" ht="15.75" customHeight="1">
      <c r="A575" s="2345"/>
      <c r="B575" s="2345"/>
      <c r="C575" s="2345"/>
      <c r="D575" s="2345"/>
      <c r="E575" s="2345"/>
      <c r="F575" s="2345"/>
      <c r="G575" s="2345"/>
      <c r="H575" s="2345"/>
      <c r="I575" s="2345"/>
    </row>
    <row r="576" spans="1:9" ht="15.75" customHeight="1">
      <c r="A576" s="2345"/>
      <c r="B576" s="2345"/>
      <c r="C576" s="2345"/>
      <c r="D576" s="2345"/>
      <c r="E576" s="2345"/>
      <c r="F576" s="2345"/>
      <c r="G576" s="2345"/>
      <c r="H576" s="2345"/>
      <c r="I576" s="2345"/>
    </row>
    <row r="577" spans="1:9" ht="15.75" customHeight="1">
      <c r="A577" s="2345"/>
      <c r="B577" s="2345"/>
      <c r="C577" s="2345"/>
      <c r="D577" s="2345"/>
      <c r="E577" s="2345"/>
      <c r="F577" s="2345"/>
      <c r="G577" s="2345"/>
      <c r="H577" s="2345"/>
      <c r="I577" s="2345"/>
    </row>
    <row r="578" spans="1:9" ht="15.75" customHeight="1">
      <c r="A578" s="2345"/>
      <c r="B578" s="2345"/>
      <c r="C578" s="2345"/>
      <c r="D578" s="2345"/>
      <c r="E578" s="2345"/>
      <c r="F578" s="2345"/>
      <c r="G578" s="2345"/>
      <c r="H578" s="2345"/>
      <c r="I578" s="2345"/>
    </row>
    <row r="579" spans="1:9" ht="15.75" customHeight="1">
      <c r="A579" s="2345"/>
      <c r="B579" s="2345"/>
      <c r="C579" s="2345"/>
      <c r="D579" s="2345"/>
      <c r="E579" s="2345"/>
      <c r="F579" s="2345"/>
      <c r="G579" s="2345"/>
      <c r="H579" s="2345"/>
      <c r="I579" s="2345"/>
    </row>
    <row r="580" spans="1:9" ht="15.75" customHeight="1">
      <c r="A580" s="2345"/>
      <c r="B580" s="2345"/>
      <c r="C580" s="2345"/>
      <c r="D580" s="2345"/>
      <c r="E580" s="2345"/>
      <c r="F580" s="2345"/>
      <c r="G580" s="2345"/>
      <c r="H580" s="2345"/>
      <c r="I580" s="2345"/>
    </row>
    <row r="581" spans="1:9" ht="15.75" customHeight="1">
      <c r="A581" s="2345"/>
      <c r="B581" s="2345"/>
      <c r="C581" s="2345"/>
      <c r="D581" s="2345"/>
      <c r="E581" s="2345"/>
      <c r="F581" s="2345"/>
      <c r="G581" s="2345"/>
      <c r="H581" s="2345"/>
      <c r="I581" s="2345"/>
    </row>
    <row r="582" spans="1:9" ht="15.75" customHeight="1">
      <c r="A582" s="2345"/>
      <c r="B582" s="2345"/>
      <c r="C582" s="2345"/>
      <c r="D582" s="2345"/>
      <c r="E582" s="2345"/>
      <c r="F582" s="2345"/>
      <c r="G582" s="2345"/>
      <c r="H582" s="2345"/>
      <c r="I582" s="2345"/>
    </row>
    <row r="583" spans="1:9" ht="15.75" customHeight="1">
      <c r="A583" s="2345"/>
      <c r="B583" s="2345"/>
      <c r="C583" s="2345"/>
      <c r="D583" s="2345"/>
      <c r="E583" s="2345"/>
      <c r="F583" s="2345"/>
      <c r="G583" s="2345"/>
      <c r="H583" s="2345"/>
      <c r="I583" s="2345"/>
    </row>
    <row r="584" spans="1:9" ht="15.75" customHeight="1">
      <c r="A584" s="2345"/>
      <c r="B584" s="2345"/>
      <c r="C584" s="2345"/>
      <c r="D584" s="2345"/>
      <c r="E584" s="2345"/>
      <c r="F584" s="2345"/>
      <c r="G584" s="2345"/>
      <c r="H584" s="2345"/>
      <c r="I584" s="2345"/>
    </row>
    <row r="585" spans="1:9" ht="15.75" customHeight="1">
      <c r="A585" s="2345"/>
      <c r="B585" s="2345"/>
      <c r="C585" s="2345"/>
      <c r="D585" s="2345"/>
      <c r="E585" s="2345"/>
      <c r="F585" s="2345"/>
      <c r="G585" s="2345"/>
      <c r="H585" s="2345"/>
      <c r="I585" s="2345"/>
    </row>
    <row r="586" spans="1:9" ht="15.75" customHeight="1">
      <c r="A586" s="2345"/>
      <c r="B586" s="2345"/>
      <c r="C586" s="2345"/>
      <c r="D586" s="2345"/>
      <c r="E586" s="2345"/>
      <c r="F586" s="2345"/>
      <c r="G586" s="2345"/>
      <c r="H586" s="2345"/>
      <c r="I586" s="2345"/>
    </row>
    <row r="587" spans="1:9" ht="15.75" customHeight="1">
      <c r="A587" s="2345"/>
      <c r="B587" s="2345"/>
      <c r="C587" s="2345"/>
      <c r="D587" s="2345"/>
      <c r="E587" s="2345"/>
      <c r="F587" s="2345"/>
      <c r="G587" s="2345"/>
      <c r="H587" s="2345"/>
      <c r="I587" s="2345"/>
    </row>
    <row r="588" spans="1:9" ht="15.75" customHeight="1">
      <c r="A588" s="2345"/>
      <c r="B588" s="2345"/>
      <c r="C588" s="2345"/>
      <c r="D588" s="2345"/>
      <c r="E588" s="2345"/>
      <c r="F588" s="2345"/>
      <c r="G588" s="2345"/>
      <c r="H588" s="2345"/>
      <c r="I588" s="2345"/>
    </row>
    <row r="589" spans="1:9" ht="15.75" customHeight="1">
      <c r="A589" s="2345"/>
      <c r="B589" s="2345"/>
      <c r="C589" s="2345"/>
      <c r="D589" s="2345"/>
      <c r="E589" s="2345"/>
      <c r="F589" s="2345"/>
      <c r="G589" s="2345"/>
      <c r="H589" s="2345"/>
      <c r="I589" s="2345"/>
    </row>
    <row r="590" spans="1:9" ht="15.75" customHeight="1">
      <c r="A590" s="2345"/>
      <c r="B590" s="2345"/>
      <c r="C590" s="2345"/>
      <c r="D590" s="2345"/>
      <c r="E590" s="2345"/>
      <c r="F590" s="2345"/>
      <c r="G590" s="2345"/>
      <c r="H590" s="2345"/>
      <c r="I590" s="2345"/>
    </row>
    <row r="591" spans="1:9" ht="15.75" customHeight="1">
      <c r="A591" s="2345"/>
      <c r="B591" s="2345"/>
      <c r="C591" s="2345"/>
      <c r="D591" s="2345"/>
      <c r="E591" s="2345"/>
      <c r="F591" s="2345"/>
      <c r="G591" s="2345"/>
      <c r="H591" s="2345"/>
      <c r="I591" s="2345"/>
    </row>
    <row r="592" spans="1:9" ht="15.75" customHeight="1">
      <c r="A592" s="2345"/>
      <c r="B592" s="2345"/>
      <c r="C592" s="2345"/>
      <c r="D592" s="2345"/>
      <c r="E592" s="2345"/>
      <c r="F592" s="2345"/>
      <c r="G592" s="2345"/>
      <c r="H592" s="2345"/>
      <c r="I592" s="2345"/>
    </row>
    <row r="593" spans="1:9" ht="15.75" customHeight="1">
      <c r="A593" s="2345"/>
      <c r="B593" s="2345"/>
      <c r="C593" s="2345"/>
      <c r="D593" s="2345"/>
      <c r="E593" s="2345"/>
      <c r="F593" s="2345"/>
      <c r="G593" s="2345"/>
      <c r="H593" s="2345"/>
      <c r="I593" s="2345"/>
    </row>
    <row r="594" spans="1:9" ht="15.75" customHeight="1">
      <c r="A594" s="2345"/>
      <c r="B594" s="2345"/>
      <c r="C594" s="2345"/>
      <c r="D594" s="2345"/>
      <c r="E594" s="2345"/>
      <c r="F594" s="2345"/>
      <c r="G594" s="2345"/>
      <c r="H594" s="2345"/>
      <c r="I594" s="2345"/>
    </row>
    <row r="595" spans="1:9" ht="15.75" customHeight="1">
      <c r="A595" s="2345"/>
      <c r="B595" s="2345"/>
      <c r="C595" s="2345"/>
      <c r="D595" s="2345"/>
      <c r="E595" s="2345"/>
      <c r="F595" s="2345"/>
      <c r="G595" s="2345"/>
      <c r="H595" s="2345"/>
      <c r="I595" s="2345"/>
    </row>
    <row r="596" spans="1:9" ht="15.75" customHeight="1">
      <c r="A596" s="2345"/>
      <c r="B596" s="2345"/>
      <c r="C596" s="2345"/>
      <c r="D596" s="2345"/>
      <c r="E596" s="2345"/>
      <c r="F596" s="2345"/>
      <c r="G596" s="2345"/>
      <c r="H596" s="2345"/>
      <c r="I596" s="2345"/>
    </row>
    <row r="597" spans="1:9" ht="15.75" customHeight="1">
      <c r="A597" s="2345"/>
      <c r="B597" s="2345"/>
      <c r="C597" s="2345"/>
      <c r="D597" s="2345"/>
      <c r="E597" s="2345"/>
      <c r="F597" s="2345"/>
      <c r="G597" s="2345"/>
      <c r="H597" s="2345"/>
      <c r="I597" s="2345"/>
    </row>
    <row r="598" spans="1:9" ht="15.75" customHeight="1">
      <c r="A598" s="2345"/>
      <c r="B598" s="2345"/>
      <c r="C598" s="2345"/>
      <c r="D598" s="2345"/>
      <c r="E598" s="2345"/>
      <c r="F598" s="2345"/>
      <c r="G598" s="2345"/>
      <c r="H598" s="2345"/>
      <c r="I598" s="2345"/>
    </row>
    <row r="599" spans="1:9" ht="15.75" customHeight="1">
      <c r="A599" s="2345"/>
      <c r="B599" s="2345"/>
      <c r="C599" s="2345"/>
      <c r="D599" s="2345"/>
      <c r="E599" s="2345"/>
      <c r="F599" s="2345"/>
      <c r="G599" s="2345"/>
      <c r="H599" s="2345"/>
      <c r="I599" s="2345"/>
    </row>
    <row r="600" spans="1:9" ht="15.75" customHeight="1">
      <c r="A600" s="2345"/>
      <c r="B600" s="2345"/>
      <c r="C600" s="2345"/>
      <c r="D600" s="2345"/>
      <c r="E600" s="2345"/>
      <c r="F600" s="2345"/>
      <c r="G600" s="2345"/>
      <c r="H600" s="2345"/>
      <c r="I600" s="2345"/>
    </row>
    <row r="601" spans="1:9" ht="15.75" customHeight="1">
      <c r="A601" s="2345"/>
      <c r="B601" s="2345"/>
      <c r="C601" s="2345"/>
      <c r="D601" s="2345"/>
      <c r="E601" s="2345"/>
      <c r="F601" s="2345"/>
      <c r="G601" s="2345"/>
      <c r="H601" s="2345"/>
      <c r="I601" s="2345"/>
    </row>
    <row r="602" spans="1:9" ht="15.75" customHeight="1">
      <c r="A602" s="2345"/>
      <c r="B602" s="2345"/>
      <c r="C602" s="2345"/>
      <c r="D602" s="2345"/>
      <c r="E602" s="2345"/>
      <c r="F602" s="2345"/>
      <c r="G602" s="2345"/>
      <c r="H602" s="2345"/>
      <c r="I602" s="2345"/>
    </row>
    <row r="603" spans="1:9" ht="15.75" customHeight="1">
      <c r="A603" s="2345"/>
      <c r="B603" s="2345"/>
      <c r="C603" s="2345"/>
      <c r="D603" s="2345"/>
      <c r="E603" s="2345"/>
      <c r="F603" s="2345"/>
      <c r="G603" s="2345"/>
      <c r="H603" s="2345"/>
      <c r="I603" s="2345"/>
    </row>
    <row r="604" spans="1:9" ht="15.75" customHeight="1">
      <c r="A604" s="2345"/>
      <c r="B604" s="2345"/>
      <c r="C604" s="2345"/>
      <c r="D604" s="2345"/>
      <c r="E604" s="2345"/>
      <c r="F604" s="2345"/>
      <c r="G604" s="2345"/>
      <c r="H604" s="2345"/>
      <c r="I604" s="2345"/>
    </row>
    <row r="605" spans="1:9" ht="15.75" customHeight="1">
      <c r="A605" s="2345"/>
      <c r="B605" s="2345"/>
      <c r="C605" s="2345"/>
      <c r="D605" s="2345"/>
      <c r="E605" s="2345"/>
      <c r="F605" s="2345"/>
      <c r="G605" s="2345"/>
      <c r="H605" s="2345"/>
      <c r="I605" s="2345"/>
    </row>
    <row r="606" spans="1:9" ht="15.75" customHeight="1">
      <c r="A606" s="2345"/>
      <c r="B606" s="2345"/>
      <c r="C606" s="2345"/>
      <c r="D606" s="2345"/>
      <c r="E606" s="2345"/>
      <c r="F606" s="2345"/>
      <c r="G606" s="2345"/>
      <c r="H606" s="2345"/>
      <c r="I606" s="2345"/>
    </row>
    <row r="607" spans="1:9" ht="15.75" customHeight="1">
      <c r="A607" s="2345"/>
      <c r="B607" s="2345"/>
      <c r="C607" s="2345"/>
      <c r="D607" s="2345"/>
      <c r="E607" s="2345"/>
      <c r="F607" s="2345"/>
      <c r="G607" s="2345"/>
      <c r="H607" s="2345"/>
      <c r="I607" s="2345"/>
    </row>
    <row r="608" spans="1:9" ht="15.75" customHeight="1">
      <c r="A608" s="2345"/>
      <c r="B608" s="2345"/>
      <c r="C608" s="2345"/>
      <c r="D608" s="2345"/>
      <c r="E608" s="2345"/>
      <c r="F608" s="2345"/>
      <c r="G608" s="2345"/>
      <c r="H608" s="2345"/>
      <c r="I608" s="2345"/>
    </row>
    <row r="609" spans="1:9" ht="15.75" customHeight="1">
      <c r="A609" s="2345"/>
      <c r="B609" s="2345"/>
      <c r="C609" s="2345"/>
      <c r="D609" s="2345"/>
      <c r="E609" s="2345"/>
      <c r="F609" s="2345"/>
      <c r="G609" s="2345"/>
      <c r="H609" s="2345"/>
      <c r="I609" s="2345"/>
    </row>
    <row r="610" spans="1:9" ht="15.75" customHeight="1">
      <c r="A610" s="2345"/>
      <c r="B610" s="2345"/>
      <c r="C610" s="2345"/>
      <c r="D610" s="2345"/>
      <c r="E610" s="2345"/>
      <c r="F610" s="2345"/>
      <c r="G610" s="2345"/>
      <c r="H610" s="2345"/>
      <c r="I610" s="2345"/>
    </row>
    <row r="611" spans="1:9" ht="15.75" customHeight="1">
      <c r="A611" s="2345"/>
      <c r="B611" s="2345"/>
      <c r="C611" s="2345"/>
      <c r="D611" s="2345"/>
      <c r="E611" s="2345"/>
      <c r="F611" s="2345"/>
      <c r="G611" s="2345"/>
      <c r="H611" s="2345"/>
      <c r="I611" s="2345"/>
    </row>
    <row r="612" spans="1:9" ht="15.75" customHeight="1">
      <c r="A612" s="2345"/>
      <c r="B612" s="2345"/>
      <c r="C612" s="2345"/>
      <c r="D612" s="2345"/>
      <c r="E612" s="2345"/>
      <c r="F612" s="2345"/>
      <c r="G612" s="2345"/>
      <c r="H612" s="2345"/>
      <c r="I612" s="2345"/>
    </row>
    <row r="613" spans="1:9" ht="15.75" customHeight="1">
      <c r="A613" s="2345"/>
      <c r="B613" s="2345"/>
      <c r="C613" s="2345"/>
      <c r="D613" s="2345"/>
      <c r="E613" s="2345"/>
      <c r="F613" s="2345"/>
      <c r="G613" s="2345"/>
      <c r="H613" s="2345"/>
      <c r="I613" s="2345"/>
    </row>
    <row r="614" spans="1:9" ht="15.75" customHeight="1">
      <c r="A614" s="2345"/>
      <c r="B614" s="2345"/>
      <c r="C614" s="2345"/>
      <c r="D614" s="2345"/>
      <c r="E614" s="2345"/>
      <c r="F614" s="2345"/>
      <c r="G614" s="2345"/>
      <c r="H614" s="2345"/>
      <c r="I614" s="2345"/>
    </row>
    <row r="615" spans="1:9" ht="15.75" customHeight="1">
      <c r="A615" s="2345"/>
      <c r="B615" s="2345"/>
      <c r="C615" s="2345"/>
      <c r="D615" s="2345"/>
      <c r="E615" s="2345"/>
      <c r="F615" s="2345"/>
      <c r="G615" s="2345"/>
      <c r="H615" s="2345"/>
      <c r="I615" s="2345"/>
    </row>
    <row r="616" spans="1:9" ht="15.75" customHeight="1">
      <c r="A616" s="2345"/>
      <c r="B616" s="2345"/>
      <c r="C616" s="2345"/>
      <c r="D616" s="2345"/>
      <c r="E616" s="2345"/>
      <c r="F616" s="2345"/>
      <c r="G616" s="2345"/>
      <c r="H616" s="2345"/>
      <c r="I616" s="2345"/>
    </row>
    <row r="617" spans="1:9" ht="15.75" customHeight="1">
      <c r="A617" s="2345"/>
      <c r="B617" s="2345"/>
      <c r="C617" s="2345"/>
      <c r="D617" s="2345"/>
      <c r="E617" s="2345"/>
      <c r="F617" s="2345"/>
      <c r="G617" s="2345"/>
      <c r="H617" s="2345"/>
      <c r="I617" s="2345"/>
    </row>
    <row r="618" spans="1:9" ht="15.75" customHeight="1">
      <c r="A618" s="2345"/>
      <c r="B618" s="2345"/>
      <c r="C618" s="2345"/>
      <c r="D618" s="2345"/>
      <c r="E618" s="2345"/>
      <c r="F618" s="2345"/>
      <c r="G618" s="2345"/>
      <c r="H618" s="2345"/>
      <c r="I618" s="2345"/>
    </row>
    <row r="619" spans="1:9" ht="15.75" customHeight="1">
      <c r="A619" s="2345"/>
      <c r="B619" s="2345"/>
      <c r="C619" s="2345"/>
      <c r="D619" s="2345"/>
      <c r="E619" s="2345"/>
      <c r="F619" s="2345"/>
      <c r="G619" s="2345"/>
      <c r="H619" s="2345"/>
      <c r="I619" s="2345"/>
    </row>
    <row r="620" spans="1:9" ht="15.75" customHeight="1">
      <c r="A620" s="2345"/>
      <c r="B620" s="2345"/>
      <c r="C620" s="2345"/>
      <c r="D620" s="2345"/>
      <c r="E620" s="2345"/>
      <c r="F620" s="2345"/>
      <c r="G620" s="2345"/>
      <c r="H620" s="2345"/>
      <c r="I620" s="2345"/>
    </row>
    <row r="621" spans="1:9" ht="15.75" customHeight="1">
      <c r="A621" s="2345"/>
      <c r="B621" s="2345"/>
      <c r="C621" s="2345"/>
      <c r="D621" s="2345"/>
      <c r="E621" s="2345"/>
      <c r="F621" s="2345"/>
      <c r="G621" s="2345"/>
      <c r="H621" s="2345"/>
      <c r="I621" s="2345"/>
    </row>
    <row r="622" spans="1:9" ht="15.75" customHeight="1">
      <c r="A622" s="2345"/>
      <c r="B622" s="2345"/>
      <c r="C622" s="2345"/>
      <c r="D622" s="2345"/>
      <c r="E622" s="2345"/>
      <c r="F622" s="2345"/>
      <c r="G622" s="2345"/>
      <c r="H622" s="2345"/>
      <c r="I622" s="2345"/>
    </row>
    <row r="623" spans="1:9" ht="15.75" customHeight="1">
      <c r="A623" s="2345"/>
      <c r="B623" s="2345"/>
      <c r="C623" s="2345"/>
      <c r="D623" s="2345"/>
      <c r="E623" s="2345"/>
      <c r="F623" s="2345"/>
      <c r="G623" s="2345"/>
      <c r="H623" s="2345"/>
      <c r="I623" s="2345"/>
    </row>
    <row r="624" spans="1:9" ht="15.75" customHeight="1">
      <c r="A624" s="2345"/>
      <c r="B624" s="2345"/>
      <c r="C624" s="2345"/>
      <c r="D624" s="2345"/>
      <c r="E624" s="2345"/>
      <c r="F624" s="2345"/>
      <c r="G624" s="2345"/>
      <c r="H624" s="2345"/>
      <c r="I624" s="2345"/>
    </row>
    <row r="625" spans="1:9" ht="15.75" customHeight="1">
      <c r="A625" s="2345"/>
      <c r="B625" s="2345"/>
      <c r="C625" s="2345"/>
      <c r="D625" s="2345"/>
      <c r="E625" s="2345"/>
      <c r="F625" s="2345"/>
      <c r="G625" s="2345"/>
      <c r="H625" s="2345"/>
      <c r="I625" s="2345"/>
    </row>
    <row r="626" spans="1:9" ht="15.75" customHeight="1">
      <c r="A626" s="2345"/>
      <c r="B626" s="2345"/>
      <c r="C626" s="2345"/>
      <c r="D626" s="2345"/>
      <c r="E626" s="2345"/>
      <c r="F626" s="2345"/>
      <c r="G626" s="2345"/>
      <c r="H626" s="2345"/>
      <c r="I626" s="2345"/>
    </row>
    <row r="627" spans="1:9" ht="15.75" customHeight="1">
      <c r="A627" s="2345"/>
      <c r="B627" s="2345"/>
      <c r="C627" s="2345"/>
      <c r="D627" s="2345"/>
      <c r="E627" s="2345"/>
      <c r="F627" s="2345"/>
      <c r="G627" s="2345"/>
      <c r="H627" s="2345"/>
      <c r="I627" s="2345"/>
    </row>
    <row r="628" spans="1:9" ht="15.75" customHeight="1">
      <c r="A628" s="2345"/>
      <c r="B628" s="2345"/>
      <c r="C628" s="2345"/>
      <c r="D628" s="2345"/>
      <c r="E628" s="2345"/>
      <c r="F628" s="2345"/>
      <c r="G628" s="2345"/>
      <c r="H628" s="2345"/>
      <c r="I628" s="2345"/>
    </row>
    <row r="629" spans="1:9" ht="15.75" customHeight="1">
      <c r="A629" s="2345"/>
      <c r="B629" s="2345"/>
      <c r="C629" s="2345"/>
      <c r="D629" s="2345"/>
      <c r="E629" s="2345"/>
      <c r="F629" s="2345"/>
      <c r="G629" s="2345"/>
      <c r="H629" s="2345"/>
      <c r="I629" s="2345"/>
    </row>
    <row r="630" spans="1:9" ht="15.75" customHeight="1">
      <c r="A630" s="2345"/>
      <c r="B630" s="2345"/>
      <c r="C630" s="2345"/>
      <c r="D630" s="2345"/>
      <c r="E630" s="2345"/>
      <c r="F630" s="2345"/>
      <c r="G630" s="2345"/>
      <c r="H630" s="2345"/>
      <c r="I630" s="2345"/>
    </row>
    <row r="631" spans="1:9" ht="15.75" customHeight="1">
      <c r="A631" s="2345"/>
      <c r="B631" s="2345"/>
      <c r="C631" s="2345"/>
      <c r="D631" s="2345"/>
      <c r="E631" s="2345"/>
      <c r="F631" s="2345"/>
      <c r="G631" s="2345"/>
      <c r="H631" s="2345"/>
      <c r="I631" s="2345"/>
    </row>
    <row r="632" spans="1:9" ht="15.75" customHeight="1">
      <c r="A632" s="2345"/>
      <c r="B632" s="2345"/>
      <c r="C632" s="2345"/>
      <c r="D632" s="2345"/>
      <c r="E632" s="2345"/>
      <c r="F632" s="2345"/>
      <c r="G632" s="2345"/>
      <c r="H632" s="2345"/>
      <c r="I632" s="2345"/>
    </row>
    <row r="633" spans="1:9" ht="15.75" customHeight="1">
      <c r="A633" s="2345"/>
      <c r="B633" s="2345"/>
      <c r="C633" s="2345"/>
      <c r="D633" s="2345"/>
      <c r="E633" s="2345"/>
      <c r="F633" s="2345"/>
      <c r="G633" s="2345"/>
      <c r="H633" s="2345"/>
      <c r="I633" s="2345"/>
    </row>
    <row r="634" spans="1:9" ht="15.75" customHeight="1">
      <c r="A634" s="2345"/>
      <c r="B634" s="2345"/>
      <c r="C634" s="2345"/>
      <c r="D634" s="2345"/>
      <c r="E634" s="2345"/>
      <c r="F634" s="2345"/>
      <c r="G634" s="2345"/>
      <c r="H634" s="2345"/>
      <c r="I634" s="2345"/>
    </row>
    <row r="635" spans="1:9" ht="15.75" customHeight="1">
      <c r="A635" s="2345"/>
      <c r="B635" s="2345"/>
      <c r="C635" s="2345"/>
      <c r="D635" s="2345"/>
      <c r="E635" s="2345"/>
      <c r="F635" s="2345"/>
      <c r="G635" s="2345"/>
      <c r="H635" s="2345"/>
      <c r="I635" s="2345"/>
    </row>
    <row r="636" spans="1:9" ht="15.75" customHeight="1">
      <c r="A636" s="2345"/>
      <c r="B636" s="2345"/>
      <c r="C636" s="2345"/>
      <c r="D636" s="2345"/>
      <c r="E636" s="2345"/>
      <c r="F636" s="2345"/>
      <c r="G636" s="2345"/>
      <c r="H636" s="2345"/>
      <c r="I636" s="2345"/>
    </row>
    <row r="637" spans="1:9" ht="15.75" customHeight="1">
      <c r="A637" s="2345"/>
      <c r="B637" s="2345"/>
      <c r="C637" s="2345"/>
      <c r="D637" s="2345"/>
      <c r="E637" s="2345"/>
      <c r="F637" s="2345"/>
      <c r="G637" s="2345"/>
      <c r="H637" s="2345"/>
      <c r="I637" s="2345"/>
    </row>
    <row r="638" spans="1:9" ht="15.75" customHeight="1">
      <c r="A638" s="2345"/>
      <c r="B638" s="2345"/>
      <c r="C638" s="2345"/>
      <c r="D638" s="2345"/>
      <c r="E638" s="2345"/>
      <c r="F638" s="2345"/>
      <c r="G638" s="2345"/>
      <c r="H638" s="2345"/>
      <c r="I638" s="2345"/>
    </row>
    <row r="639" spans="1:9" ht="15.75" customHeight="1">
      <c r="A639" s="2345"/>
      <c r="B639" s="2345"/>
      <c r="C639" s="2345"/>
      <c r="D639" s="2345"/>
      <c r="E639" s="2345"/>
      <c r="F639" s="2345"/>
      <c r="G639" s="2345"/>
      <c r="H639" s="2345"/>
      <c r="I639" s="2345"/>
    </row>
    <row r="640" spans="1:9" ht="15.75" customHeight="1">
      <c r="A640" s="2345"/>
      <c r="B640" s="2345"/>
      <c r="C640" s="2345"/>
      <c r="D640" s="2345"/>
      <c r="E640" s="2345"/>
      <c r="F640" s="2345"/>
      <c r="G640" s="2345"/>
      <c r="H640" s="2345"/>
      <c r="I640" s="2345"/>
    </row>
    <row r="641" spans="1:9" ht="15.75" customHeight="1">
      <c r="A641" s="2345"/>
      <c r="B641" s="2345"/>
      <c r="C641" s="2345"/>
      <c r="D641" s="2345"/>
      <c r="E641" s="2345"/>
      <c r="F641" s="2345"/>
      <c r="G641" s="2345"/>
      <c r="H641" s="2345"/>
      <c r="I641" s="2345"/>
    </row>
    <row r="642" spans="1:9" ht="15.75" customHeight="1">
      <c r="A642" s="2345"/>
      <c r="B642" s="2345"/>
      <c r="C642" s="2345"/>
      <c r="D642" s="2345"/>
      <c r="E642" s="2345"/>
      <c r="F642" s="2345"/>
      <c r="G642" s="2345"/>
      <c r="H642" s="2345"/>
      <c r="I642" s="2345"/>
    </row>
    <row r="643" spans="1:9" ht="15.75" customHeight="1">
      <c r="A643" s="2345"/>
      <c r="B643" s="2345"/>
      <c r="C643" s="2345"/>
      <c r="D643" s="2345"/>
      <c r="E643" s="2345"/>
      <c r="F643" s="2345"/>
      <c r="G643" s="2345"/>
      <c r="H643" s="2345"/>
      <c r="I643" s="2345"/>
    </row>
    <row r="644" spans="1:9" ht="15.75" customHeight="1">
      <c r="A644" s="2345"/>
      <c r="B644" s="2345"/>
      <c r="C644" s="2345"/>
      <c r="D644" s="2345"/>
      <c r="E644" s="2345"/>
      <c r="F644" s="2345"/>
      <c r="G644" s="2345"/>
      <c r="H644" s="2345"/>
      <c r="I644" s="2345"/>
    </row>
    <row r="645" spans="1:9" ht="15.75" customHeight="1">
      <c r="A645" s="2345"/>
      <c r="B645" s="2345"/>
      <c r="C645" s="2345"/>
      <c r="D645" s="2345"/>
      <c r="E645" s="2345"/>
      <c r="F645" s="2345"/>
      <c r="G645" s="2345"/>
      <c r="H645" s="2345"/>
      <c r="I645" s="2345"/>
    </row>
    <row r="646" spans="1:9" ht="15.75" customHeight="1">
      <c r="A646" s="2345"/>
      <c r="B646" s="2345"/>
      <c r="C646" s="2345"/>
      <c r="D646" s="2345"/>
      <c r="E646" s="2345"/>
      <c r="F646" s="2345"/>
      <c r="G646" s="2345"/>
      <c r="H646" s="2345"/>
      <c r="I646" s="2345"/>
    </row>
    <row r="647" spans="1:9" ht="15.75" customHeight="1">
      <c r="A647" s="2345"/>
      <c r="B647" s="2345"/>
      <c r="C647" s="2345"/>
      <c r="D647" s="2345"/>
      <c r="E647" s="2345"/>
      <c r="F647" s="2345"/>
      <c r="G647" s="2345"/>
      <c r="H647" s="2345"/>
      <c r="I647" s="2345"/>
    </row>
    <row r="648" spans="1:9" ht="15.75" customHeight="1">
      <c r="A648" s="2345"/>
      <c r="B648" s="2345"/>
      <c r="C648" s="2345"/>
      <c r="D648" s="2345"/>
      <c r="E648" s="2345"/>
      <c r="F648" s="2345"/>
      <c r="G648" s="2345"/>
      <c r="H648" s="2345"/>
      <c r="I648" s="2345"/>
    </row>
    <row r="649" spans="1:9" ht="15.75" customHeight="1">
      <c r="A649" s="2345"/>
      <c r="B649" s="2345"/>
      <c r="C649" s="2345"/>
      <c r="D649" s="2345"/>
      <c r="E649" s="2345"/>
      <c r="F649" s="2345"/>
      <c r="G649" s="2345"/>
      <c r="H649" s="2345"/>
      <c r="I649" s="2345"/>
    </row>
    <row r="650" spans="1:9" ht="15.75" customHeight="1">
      <c r="A650" s="2345"/>
      <c r="B650" s="2345"/>
      <c r="C650" s="2345"/>
      <c r="D650" s="2345"/>
      <c r="E650" s="2345"/>
      <c r="F650" s="2345"/>
      <c r="G650" s="2345"/>
      <c r="H650" s="2345"/>
      <c r="I650" s="2345"/>
    </row>
    <row r="651" spans="1:9" ht="15.75" customHeight="1">
      <c r="A651" s="2345"/>
      <c r="B651" s="2345"/>
      <c r="C651" s="2345"/>
      <c r="D651" s="2345"/>
      <c r="E651" s="2345"/>
      <c r="F651" s="2345"/>
      <c r="G651" s="2345"/>
      <c r="H651" s="2345"/>
      <c r="I651" s="2345"/>
    </row>
    <row r="652" spans="1:9" ht="15.75" customHeight="1">
      <c r="A652" s="2345"/>
      <c r="B652" s="2345"/>
      <c r="C652" s="2345"/>
      <c r="D652" s="2345"/>
      <c r="E652" s="2345"/>
      <c r="F652" s="2345"/>
      <c r="G652" s="2345"/>
      <c r="H652" s="2345"/>
      <c r="I652" s="2345"/>
    </row>
    <row r="653" spans="1:9" ht="15.75" customHeight="1">
      <c r="A653" s="2345"/>
      <c r="B653" s="2345"/>
      <c r="C653" s="2345"/>
      <c r="D653" s="2345"/>
      <c r="E653" s="2345"/>
      <c r="F653" s="2345"/>
      <c r="G653" s="2345"/>
      <c r="H653" s="2345"/>
      <c r="I653" s="2345"/>
    </row>
    <row r="654" spans="1:9" ht="15.75" customHeight="1">
      <c r="A654" s="2345"/>
      <c r="B654" s="2345"/>
      <c r="C654" s="2345"/>
      <c r="D654" s="2345"/>
      <c r="E654" s="2345"/>
      <c r="F654" s="2345"/>
      <c r="G654" s="2345"/>
      <c r="H654" s="2345"/>
      <c r="I654" s="2345"/>
    </row>
    <row r="655" spans="1:9" ht="15.75" customHeight="1">
      <c r="A655" s="2345"/>
      <c r="B655" s="2345"/>
      <c r="C655" s="2345"/>
      <c r="D655" s="2345"/>
      <c r="E655" s="2345"/>
      <c r="F655" s="2345"/>
      <c r="G655" s="2345"/>
      <c r="H655" s="2345"/>
      <c r="I655" s="2345"/>
    </row>
    <row r="656" spans="1:9" ht="15.75" customHeight="1">
      <c r="A656" s="2345"/>
      <c r="B656" s="2345"/>
      <c r="C656" s="2345"/>
      <c r="D656" s="2345"/>
      <c r="E656" s="2345"/>
      <c r="F656" s="2345"/>
      <c r="G656" s="2345"/>
      <c r="H656" s="2345"/>
      <c r="I656" s="2345"/>
    </row>
    <row r="657" spans="1:9" ht="15.75" customHeight="1">
      <c r="A657" s="2345"/>
      <c r="B657" s="2345"/>
      <c r="C657" s="2345"/>
      <c r="D657" s="2345"/>
      <c r="E657" s="2345"/>
      <c r="F657" s="2345"/>
      <c r="G657" s="2345"/>
      <c r="H657" s="2345"/>
      <c r="I657" s="2345"/>
    </row>
    <row r="658" spans="1:9" ht="15.75" customHeight="1">
      <c r="A658" s="2345"/>
      <c r="B658" s="2345"/>
      <c r="C658" s="2345"/>
      <c r="D658" s="2345"/>
      <c r="E658" s="2345"/>
      <c r="F658" s="2345"/>
      <c r="G658" s="2345"/>
      <c r="H658" s="2345"/>
      <c r="I658" s="2345"/>
    </row>
    <row r="659" spans="1:9" ht="15.75" customHeight="1">
      <c r="A659" s="2345"/>
      <c r="B659" s="2345"/>
      <c r="C659" s="2345"/>
      <c r="D659" s="2345"/>
      <c r="E659" s="2345"/>
      <c r="F659" s="2345"/>
      <c r="G659" s="2345"/>
      <c r="H659" s="2345"/>
      <c r="I659" s="2345"/>
    </row>
    <row r="660" spans="1:9" ht="15.75" customHeight="1">
      <c r="A660" s="2345"/>
      <c r="B660" s="2345"/>
      <c r="C660" s="2345"/>
      <c r="D660" s="2345"/>
      <c r="E660" s="2345"/>
      <c r="F660" s="2345"/>
      <c r="G660" s="2345"/>
      <c r="H660" s="2345"/>
      <c r="I660" s="2345"/>
    </row>
    <row r="661" spans="1:9" ht="15.75" customHeight="1">
      <c r="A661" s="2345"/>
      <c r="B661" s="2345"/>
      <c r="C661" s="2345"/>
      <c r="D661" s="2345"/>
      <c r="E661" s="2345"/>
      <c r="F661" s="2345"/>
      <c r="G661" s="2345"/>
      <c r="H661" s="2345"/>
      <c r="I661" s="2345"/>
    </row>
    <row r="662" spans="1:9" ht="15.75" customHeight="1">
      <c r="A662" s="2345"/>
      <c r="B662" s="2345"/>
      <c r="C662" s="2345"/>
      <c r="D662" s="2345"/>
      <c r="E662" s="2345"/>
      <c r="F662" s="2345"/>
      <c r="G662" s="2345"/>
      <c r="H662" s="2345"/>
      <c r="I662" s="2345"/>
    </row>
    <row r="663" spans="1:9" ht="15.75" customHeight="1">
      <c r="A663" s="2345"/>
      <c r="B663" s="2345"/>
      <c r="C663" s="2345"/>
      <c r="D663" s="2345"/>
      <c r="E663" s="2345"/>
      <c r="F663" s="2345"/>
      <c r="G663" s="2345"/>
      <c r="H663" s="2345"/>
      <c r="I663" s="2345"/>
    </row>
    <row r="664" spans="1:9" ht="15.75" customHeight="1">
      <c r="A664" s="2345"/>
      <c r="B664" s="2345"/>
      <c r="C664" s="2345"/>
      <c r="D664" s="2345"/>
      <c r="E664" s="2345"/>
      <c r="F664" s="2345"/>
      <c r="G664" s="2345"/>
      <c r="H664" s="2345"/>
      <c r="I664" s="2345"/>
    </row>
    <row r="665" spans="1:9" ht="15.75" customHeight="1">
      <c r="A665" s="2345"/>
      <c r="B665" s="2345"/>
      <c r="C665" s="2345"/>
      <c r="D665" s="2345"/>
      <c r="E665" s="2345"/>
      <c r="F665" s="2345"/>
      <c r="G665" s="2345"/>
      <c r="H665" s="2345"/>
      <c r="I665" s="2345"/>
    </row>
    <row r="666" spans="1:9" ht="15.75" customHeight="1">
      <c r="A666" s="2345"/>
      <c r="B666" s="2345"/>
      <c r="C666" s="2345"/>
      <c r="D666" s="2345"/>
      <c r="E666" s="2345"/>
      <c r="F666" s="2345"/>
      <c r="G666" s="2345"/>
      <c r="H666" s="2345"/>
      <c r="I666" s="2345"/>
    </row>
    <row r="667" spans="1:9" ht="15.75" customHeight="1">
      <c r="A667" s="2345"/>
      <c r="B667" s="2345"/>
      <c r="C667" s="2345"/>
      <c r="D667" s="2345"/>
      <c r="E667" s="2345"/>
      <c r="F667" s="2345"/>
      <c r="G667" s="2345"/>
      <c r="H667" s="2345"/>
      <c r="I667" s="2345"/>
    </row>
    <row r="668" spans="1:9" ht="15.75" customHeight="1">
      <c r="A668" s="2345"/>
      <c r="B668" s="2345"/>
      <c r="C668" s="2345"/>
      <c r="D668" s="2345"/>
      <c r="E668" s="2345"/>
      <c r="F668" s="2345"/>
      <c r="G668" s="2345"/>
      <c r="H668" s="2345"/>
      <c r="I668" s="2345"/>
    </row>
    <row r="669" spans="1:9" ht="15.75" customHeight="1">
      <c r="A669" s="2345"/>
      <c r="B669" s="2345"/>
      <c r="C669" s="2345"/>
      <c r="D669" s="2345"/>
      <c r="E669" s="2345"/>
      <c r="F669" s="2345"/>
      <c r="G669" s="2345"/>
      <c r="H669" s="2345"/>
      <c r="I669" s="2345"/>
    </row>
    <row r="670" spans="1:9" ht="15.75" customHeight="1">
      <c r="A670" s="2345"/>
      <c r="B670" s="2345"/>
      <c r="C670" s="2345"/>
      <c r="D670" s="2345"/>
      <c r="E670" s="2345"/>
      <c r="F670" s="2345"/>
      <c r="G670" s="2345"/>
      <c r="H670" s="2345"/>
      <c r="I670" s="2345"/>
    </row>
    <row r="671" spans="1:9" ht="15.75" customHeight="1">
      <c r="A671" s="2345"/>
      <c r="B671" s="2345"/>
      <c r="C671" s="2345"/>
      <c r="D671" s="2345"/>
      <c r="E671" s="2345"/>
      <c r="F671" s="2345"/>
      <c r="G671" s="2345"/>
      <c r="H671" s="2345"/>
      <c r="I671" s="2345"/>
    </row>
    <row r="672" spans="1:9" ht="15.75" customHeight="1">
      <c r="A672" s="2345"/>
      <c r="B672" s="2345"/>
      <c r="C672" s="2345"/>
      <c r="D672" s="2345"/>
      <c r="E672" s="2345"/>
      <c r="F672" s="2345"/>
      <c r="G672" s="2345"/>
      <c r="H672" s="2345"/>
      <c r="I672" s="2345"/>
    </row>
    <row r="673" spans="1:9" ht="15.75" customHeight="1">
      <c r="A673" s="2345"/>
      <c r="B673" s="2345"/>
      <c r="C673" s="2345"/>
      <c r="D673" s="2345"/>
      <c r="E673" s="2345"/>
      <c r="F673" s="2345"/>
      <c r="G673" s="2345"/>
      <c r="H673" s="2345"/>
      <c r="I673" s="2345"/>
    </row>
    <row r="674" spans="1:9" ht="15.75" customHeight="1">
      <c r="A674" s="2345"/>
      <c r="B674" s="2345"/>
      <c r="C674" s="2345"/>
      <c r="D674" s="2345"/>
      <c r="E674" s="2345"/>
      <c r="F674" s="2345"/>
      <c r="G674" s="2345"/>
      <c r="H674" s="2345"/>
      <c r="I674" s="2345"/>
    </row>
    <row r="675" spans="1:9" ht="15.75" customHeight="1">
      <c r="A675" s="2345"/>
      <c r="B675" s="2345"/>
      <c r="C675" s="2345"/>
      <c r="D675" s="2345"/>
      <c r="E675" s="2345"/>
      <c r="F675" s="2345"/>
      <c r="G675" s="2345"/>
      <c r="H675" s="2345"/>
      <c r="I675" s="2345"/>
    </row>
    <row r="676" spans="1:9" ht="15.75" customHeight="1">
      <c r="A676" s="2345"/>
      <c r="B676" s="2345"/>
      <c r="C676" s="2345"/>
      <c r="D676" s="2345"/>
      <c r="E676" s="2345"/>
      <c r="F676" s="2345"/>
      <c r="G676" s="2345"/>
      <c r="H676" s="2345"/>
      <c r="I676" s="2345"/>
    </row>
    <row r="677" spans="1:9" ht="15.75" customHeight="1">
      <c r="A677" s="2345"/>
      <c r="B677" s="2345"/>
      <c r="C677" s="2345"/>
      <c r="D677" s="2345"/>
      <c r="E677" s="2345"/>
      <c r="F677" s="2345"/>
      <c r="G677" s="2345"/>
      <c r="H677" s="2345"/>
      <c r="I677" s="2345"/>
    </row>
    <row r="678" spans="1:9" ht="15.75" customHeight="1">
      <c r="A678" s="2345"/>
      <c r="B678" s="2345"/>
      <c r="C678" s="2345"/>
      <c r="D678" s="2345"/>
      <c r="E678" s="2345"/>
      <c r="F678" s="2345"/>
      <c r="G678" s="2345"/>
      <c r="H678" s="2345"/>
      <c r="I678" s="2345"/>
    </row>
    <row r="679" spans="1:9" ht="15.75" customHeight="1">
      <c r="A679" s="2345"/>
      <c r="B679" s="2345"/>
      <c r="C679" s="2345"/>
      <c r="D679" s="2345"/>
      <c r="E679" s="2345"/>
      <c r="F679" s="2345"/>
      <c r="G679" s="2345"/>
      <c r="H679" s="2345"/>
      <c r="I679" s="2345"/>
    </row>
    <row r="680" spans="1:9" ht="15.75" customHeight="1">
      <c r="A680" s="2345"/>
      <c r="B680" s="2345"/>
      <c r="C680" s="2345"/>
      <c r="D680" s="2345"/>
      <c r="E680" s="2345"/>
      <c r="F680" s="2345"/>
      <c r="G680" s="2345"/>
      <c r="H680" s="2345"/>
      <c r="I680" s="2345"/>
    </row>
    <row r="681" spans="1:9" ht="15.75" customHeight="1">
      <c r="A681" s="2345"/>
      <c r="B681" s="2345"/>
      <c r="C681" s="2345"/>
      <c r="D681" s="2345"/>
      <c r="E681" s="2345"/>
      <c r="F681" s="2345"/>
      <c r="G681" s="2345"/>
      <c r="H681" s="2345"/>
      <c r="I681" s="2345"/>
    </row>
    <row r="682" spans="1:9" ht="15.75" customHeight="1">
      <c r="A682" s="2345"/>
      <c r="B682" s="2345"/>
      <c r="C682" s="2345"/>
      <c r="D682" s="2345"/>
      <c r="E682" s="2345"/>
      <c r="F682" s="2345"/>
      <c r="G682" s="2345"/>
      <c r="H682" s="2345"/>
      <c r="I682" s="2345"/>
    </row>
    <row r="683" spans="1:9" ht="15.75" customHeight="1">
      <c r="A683" s="2345"/>
      <c r="B683" s="2345"/>
      <c r="C683" s="2345"/>
      <c r="D683" s="2345"/>
      <c r="E683" s="2345"/>
      <c r="F683" s="2345"/>
      <c r="G683" s="2345"/>
      <c r="H683" s="2345"/>
      <c r="I683" s="2345"/>
    </row>
    <row r="684" spans="1:9" ht="15.75" customHeight="1">
      <c r="A684" s="2345"/>
      <c r="B684" s="2345"/>
      <c r="C684" s="2345"/>
      <c r="D684" s="2345"/>
      <c r="E684" s="2345"/>
      <c r="F684" s="2345"/>
      <c r="G684" s="2345"/>
      <c r="H684" s="2345"/>
      <c r="I684" s="2345"/>
    </row>
    <row r="685" spans="1:9" ht="15.75" customHeight="1">
      <c r="A685" s="2345"/>
      <c r="B685" s="2345"/>
      <c r="C685" s="2345"/>
      <c r="D685" s="2345"/>
      <c r="E685" s="2345"/>
      <c r="F685" s="2345"/>
      <c r="G685" s="2345"/>
      <c r="H685" s="2345"/>
      <c r="I685" s="2345"/>
    </row>
    <row r="686" spans="1:9" ht="15.75" customHeight="1">
      <c r="A686" s="2345"/>
      <c r="B686" s="2345"/>
      <c r="C686" s="2345"/>
      <c r="D686" s="2345"/>
      <c r="E686" s="2345"/>
      <c r="F686" s="2345"/>
      <c r="G686" s="2345"/>
      <c r="H686" s="2345"/>
      <c r="I686" s="2345"/>
    </row>
    <row r="687" spans="1:9" ht="15.75" customHeight="1">
      <c r="A687" s="2345"/>
      <c r="B687" s="2345"/>
      <c r="C687" s="2345"/>
      <c r="D687" s="2345"/>
      <c r="E687" s="2345"/>
      <c r="F687" s="2345"/>
      <c r="G687" s="2345"/>
      <c r="H687" s="2345"/>
      <c r="I687" s="2345"/>
    </row>
    <row r="688" spans="1:9" ht="15.75" customHeight="1">
      <c r="A688" s="2345"/>
      <c r="B688" s="2345"/>
      <c r="C688" s="2345"/>
      <c r="D688" s="2345"/>
      <c r="E688" s="2345"/>
      <c r="F688" s="2345"/>
      <c r="G688" s="2345"/>
      <c r="H688" s="2345"/>
      <c r="I688" s="2345"/>
    </row>
    <row r="689" spans="1:9" ht="15.75" customHeight="1">
      <c r="A689" s="2345"/>
      <c r="B689" s="2345"/>
      <c r="C689" s="2345"/>
      <c r="D689" s="2345"/>
      <c r="E689" s="2345"/>
      <c r="F689" s="2345"/>
      <c r="G689" s="2345"/>
      <c r="H689" s="2345"/>
      <c r="I689" s="2345"/>
    </row>
    <row r="690" spans="1:9" ht="15.75" customHeight="1">
      <c r="A690" s="2345"/>
      <c r="B690" s="2345"/>
      <c r="C690" s="2345"/>
      <c r="D690" s="2345"/>
      <c r="E690" s="2345"/>
      <c r="F690" s="2345"/>
      <c r="G690" s="2345"/>
      <c r="H690" s="2345"/>
      <c r="I690" s="2345"/>
    </row>
    <row r="691" spans="1:9" ht="15.75" customHeight="1">
      <c r="A691" s="2345"/>
      <c r="B691" s="2345"/>
      <c r="C691" s="2345"/>
      <c r="D691" s="2345"/>
      <c r="E691" s="2345"/>
      <c r="F691" s="2345"/>
      <c r="G691" s="2345"/>
      <c r="H691" s="2345"/>
      <c r="I691" s="2345"/>
    </row>
    <row r="692" spans="1:9" ht="15.75" customHeight="1">
      <c r="A692" s="2345"/>
      <c r="B692" s="2345"/>
      <c r="C692" s="2345"/>
      <c r="D692" s="2345"/>
      <c r="E692" s="2345"/>
      <c r="F692" s="2345"/>
      <c r="G692" s="2345"/>
      <c r="H692" s="2345"/>
      <c r="I692" s="2345"/>
    </row>
    <row r="693" spans="1:9" ht="15.75" customHeight="1">
      <c r="A693" s="2345"/>
      <c r="B693" s="2345"/>
      <c r="C693" s="2345"/>
      <c r="D693" s="2345"/>
      <c r="E693" s="2345"/>
      <c r="F693" s="2345"/>
      <c r="G693" s="2345"/>
      <c r="H693" s="2345"/>
      <c r="I693" s="2345"/>
    </row>
    <row r="694" spans="1:9" ht="15.75" customHeight="1">
      <c r="A694" s="2345"/>
      <c r="B694" s="2345"/>
      <c r="C694" s="2345"/>
      <c r="D694" s="2345"/>
      <c r="E694" s="2345"/>
      <c r="F694" s="2345"/>
      <c r="G694" s="2345"/>
      <c r="H694" s="2345"/>
      <c r="I694" s="2345"/>
    </row>
    <row r="695" spans="1:9" ht="15.75" customHeight="1">
      <c r="A695" s="2345"/>
      <c r="B695" s="2345"/>
      <c r="C695" s="2345"/>
      <c r="D695" s="2345"/>
      <c r="E695" s="2345"/>
      <c r="F695" s="2345"/>
      <c r="G695" s="2345"/>
      <c r="H695" s="2345"/>
      <c r="I695" s="2345"/>
    </row>
    <row r="696" spans="1:9" ht="15.75" customHeight="1">
      <c r="A696" s="2345"/>
      <c r="B696" s="2345"/>
      <c r="C696" s="2345"/>
      <c r="D696" s="2345"/>
      <c r="E696" s="2345"/>
      <c r="F696" s="2345"/>
      <c r="G696" s="2345"/>
      <c r="H696" s="2345"/>
      <c r="I696" s="2345"/>
    </row>
    <row r="697" spans="1:9" ht="15.75" customHeight="1">
      <c r="A697" s="2345"/>
      <c r="B697" s="2345"/>
      <c r="C697" s="2345"/>
      <c r="D697" s="2345"/>
      <c r="E697" s="2345"/>
      <c r="F697" s="2345"/>
      <c r="G697" s="2345"/>
      <c r="H697" s="2345"/>
      <c r="I697" s="2345"/>
    </row>
    <row r="698" spans="1:9" ht="15.75" customHeight="1">
      <c r="A698" s="2345"/>
      <c r="B698" s="2345"/>
      <c r="C698" s="2345"/>
      <c r="D698" s="2345"/>
      <c r="E698" s="2345"/>
      <c r="F698" s="2345"/>
      <c r="G698" s="2345"/>
      <c r="H698" s="2345"/>
      <c r="I698" s="2345"/>
    </row>
    <row r="699" spans="1:9" ht="15.75" customHeight="1">
      <c r="A699" s="2345"/>
      <c r="B699" s="2345"/>
      <c r="C699" s="2345"/>
      <c r="D699" s="2345"/>
      <c r="E699" s="2345"/>
      <c r="F699" s="2345"/>
      <c r="G699" s="2345"/>
      <c r="H699" s="2345"/>
      <c r="I699" s="2345"/>
    </row>
    <row r="700" spans="1:9" ht="15.75" customHeight="1">
      <c r="A700" s="2345"/>
      <c r="B700" s="2345"/>
      <c r="C700" s="2345"/>
      <c r="D700" s="2345"/>
      <c r="E700" s="2345"/>
      <c r="F700" s="2345"/>
      <c r="G700" s="2345"/>
      <c r="H700" s="2345"/>
      <c r="I700" s="2345"/>
    </row>
    <row r="701" spans="1:9" ht="15.75" customHeight="1">
      <c r="A701" s="2345"/>
      <c r="B701" s="2345"/>
      <c r="C701" s="2345"/>
      <c r="D701" s="2345"/>
      <c r="E701" s="2345"/>
      <c r="F701" s="2345"/>
      <c r="G701" s="2345"/>
      <c r="H701" s="2345"/>
      <c r="I701" s="2345"/>
    </row>
    <row r="702" spans="1:9" ht="15.75" customHeight="1">
      <c r="A702" s="2345"/>
      <c r="B702" s="2345"/>
      <c r="C702" s="2345"/>
      <c r="D702" s="2345"/>
      <c r="E702" s="2345"/>
      <c r="F702" s="2345"/>
      <c r="G702" s="2345"/>
      <c r="H702" s="2345"/>
      <c r="I702" s="2345"/>
    </row>
    <row r="703" spans="1:9" ht="15.75" customHeight="1">
      <c r="A703" s="2345"/>
      <c r="B703" s="2345"/>
      <c r="C703" s="2345"/>
      <c r="D703" s="2345"/>
      <c r="E703" s="2345"/>
      <c r="F703" s="2345"/>
      <c r="G703" s="2345"/>
      <c r="H703" s="2345"/>
      <c r="I703" s="2345"/>
    </row>
    <row r="704" spans="1:9" ht="15.75" customHeight="1">
      <c r="A704" s="2345"/>
      <c r="B704" s="2345"/>
      <c r="C704" s="2345"/>
      <c r="D704" s="2345"/>
      <c r="E704" s="2345"/>
      <c r="F704" s="2345"/>
      <c r="G704" s="2345"/>
      <c r="H704" s="2345"/>
      <c r="I704" s="2345"/>
    </row>
    <row r="705" spans="1:9" ht="15.75" customHeight="1">
      <c r="A705" s="2345"/>
      <c r="B705" s="2345"/>
      <c r="C705" s="2345"/>
      <c r="D705" s="2345"/>
      <c r="E705" s="2345"/>
      <c r="F705" s="2345"/>
      <c r="G705" s="2345"/>
      <c r="H705" s="2345"/>
      <c r="I705" s="2345"/>
    </row>
    <row r="706" spans="1:9" ht="15.75" customHeight="1">
      <c r="A706" s="2345"/>
      <c r="B706" s="2345"/>
      <c r="C706" s="2345"/>
      <c r="D706" s="2345"/>
      <c r="E706" s="2345"/>
      <c r="F706" s="2345"/>
      <c r="G706" s="2345"/>
      <c r="H706" s="2345"/>
      <c r="I706" s="2345"/>
    </row>
    <row r="707" spans="1:9" ht="15.75" customHeight="1">
      <c r="A707" s="2345"/>
      <c r="B707" s="2345"/>
      <c r="C707" s="2345"/>
      <c r="D707" s="2345"/>
      <c r="E707" s="2345"/>
      <c r="F707" s="2345"/>
      <c r="G707" s="2345"/>
      <c r="H707" s="2345"/>
      <c r="I707" s="2345"/>
    </row>
    <row r="708" spans="1:9" ht="15.75" customHeight="1">
      <c r="A708" s="2345"/>
      <c r="B708" s="2345"/>
      <c r="C708" s="2345"/>
      <c r="D708" s="2345"/>
      <c r="E708" s="2345"/>
      <c r="F708" s="2345"/>
      <c r="G708" s="2345"/>
      <c r="H708" s="2345"/>
      <c r="I708" s="2345"/>
    </row>
    <row r="709" spans="1:9" ht="15.75" customHeight="1">
      <c r="A709" s="2345"/>
      <c r="B709" s="2345"/>
      <c r="C709" s="2345"/>
      <c r="D709" s="2345"/>
      <c r="E709" s="2345"/>
      <c r="F709" s="2345"/>
      <c r="G709" s="2345"/>
      <c r="H709" s="2345"/>
      <c r="I709" s="2345"/>
    </row>
    <row r="710" spans="1:9" ht="15.75" customHeight="1">
      <c r="A710" s="2345"/>
      <c r="B710" s="2345"/>
      <c r="C710" s="2345"/>
      <c r="D710" s="2345"/>
      <c r="E710" s="2345"/>
      <c r="F710" s="2345"/>
      <c r="G710" s="2345"/>
      <c r="H710" s="2345"/>
      <c r="I710" s="2345"/>
    </row>
    <row r="711" spans="1:9" ht="15.75" customHeight="1">
      <c r="A711" s="2345"/>
      <c r="B711" s="2345"/>
      <c r="C711" s="2345"/>
      <c r="D711" s="2345"/>
      <c r="E711" s="2345"/>
      <c r="F711" s="2345"/>
      <c r="G711" s="2345"/>
      <c r="H711" s="2345"/>
      <c r="I711" s="2345"/>
    </row>
    <row r="712" spans="1:9" ht="15.75" customHeight="1">
      <c r="A712" s="2345"/>
      <c r="B712" s="2345"/>
      <c r="C712" s="2345"/>
      <c r="D712" s="2345"/>
      <c r="E712" s="2345"/>
      <c r="F712" s="2345"/>
      <c r="G712" s="2345"/>
      <c r="H712" s="2345"/>
      <c r="I712" s="2345"/>
    </row>
    <row r="713" spans="1:9" ht="15.75" customHeight="1">
      <c r="A713" s="2345"/>
      <c r="B713" s="2345"/>
      <c r="C713" s="2345"/>
      <c r="D713" s="2345"/>
      <c r="E713" s="2345"/>
      <c r="F713" s="2345"/>
      <c r="G713" s="2345"/>
      <c r="H713" s="2345"/>
      <c r="I713" s="2345"/>
    </row>
    <row r="714" spans="1:9" ht="15.75" customHeight="1">
      <c r="A714" s="2345"/>
      <c r="B714" s="2345"/>
      <c r="C714" s="2345"/>
      <c r="D714" s="2345"/>
      <c r="E714" s="2345"/>
      <c r="F714" s="2345"/>
      <c r="G714" s="2345"/>
      <c r="H714" s="2345"/>
      <c r="I714" s="2345"/>
    </row>
    <row r="715" spans="1:9" ht="15.75" customHeight="1">
      <c r="A715" s="2345"/>
      <c r="B715" s="2345"/>
      <c r="C715" s="2345"/>
      <c r="D715" s="2345"/>
      <c r="E715" s="2345"/>
      <c r="F715" s="2345"/>
      <c r="G715" s="2345"/>
      <c r="H715" s="2345"/>
      <c r="I715" s="2345"/>
    </row>
    <row r="716" spans="1:9" ht="15.75" customHeight="1">
      <c r="A716" s="2345"/>
      <c r="B716" s="2345"/>
      <c r="C716" s="2345"/>
      <c r="D716" s="2345"/>
      <c r="E716" s="2345"/>
      <c r="F716" s="2345"/>
      <c r="G716" s="2345"/>
      <c r="H716" s="2345"/>
      <c r="I716" s="2345"/>
    </row>
    <row r="717" spans="1:9" ht="15.75" customHeight="1">
      <c r="A717" s="2345"/>
      <c r="B717" s="2345"/>
      <c r="C717" s="2345"/>
      <c r="D717" s="2345"/>
      <c r="E717" s="2345"/>
      <c r="F717" s="2345"/>
      <c r="G717" s="2345"/>
      <c r="H717" s="2345"/>
      <c r="I717" s="2345"/>
    </row>
    <row r="718" spans="1:9" ht="15.75" customHeight="1">
      <c r="A718" s="2345"/>
      <c r="B718" s="2345"/>
      <c r="C718" s="2345"/>
      <c r="D718" s="2345"/>
      <c r="E718" s="2345"/>
      <c r="F718" s="2345"/>
      <c r="G718" s="2345"/>
      <c r="H718" s="2345"/>
      <c r="I718" s="2345"/>
    </row>
    <row r="719" spans="1:9" ht="15.75" customHeight="1">
      <c r="A719" s="2345"/>
      <c r="B719" s="2345"/>
      <c r="C719" s="2345"/>
      <c r="D719" s="2345"/>
      <c r="E719" s="2345"/>
      <c r="F719" s="2345"/>
      <c r="G719" s="2345"/>
      <c r="H719" s="2345"/>
      <c r="I719" s="2345"/>
    </row>
    <row r="720" spans="1:9" ht="15.75" customHeight="1">
      <c r="A720" s="2345"/>
      <c r="B720" s="2345"/>
      <c r="C720" s="2345"/>
      <c r="D720" s="2345"/>
      <c r="E720" s="2345"/>
      <c r="F720" s="2345"/>
      <c r="G720" s="2345"/>
      <c r="H720" s="2345"/>
      <c r="I720" s="2345"/>
    </row>
    <row r="721" spans="1:9" ht="15.75" customHeight="1">
      <c r="A721" s="2345"/>
      <c r="B721" s="2345"/>
      <c r="C721" s="2345"/>
      <c r="D721" s="2345"/>
      <c r="E721" s="2345"/>
      <c r="F721" s="2345"/>
      <c r="G721" s="2345"/>
      <c r="H721" s="2345"/>
      <c r="I721" s="2345"/>
    </row>
    <row r="722" spans="1:9" ht="15.75" customHeight="1">
      <c r="A722" s="2345"/>
      <c r="B722" s="2345"/>
      <c r="C722" s="2345"/>
      <c r="D722" s="2345"/>
      <c r="E722" s="2345"/>
      <c r="F722" s="2345"/>
      <c r="G722" s="2345"/>
      <c r="H722" s="2345"/>
      <c r="I722" s="2345"/>
    </row>
    <row r="723" spans="1:9" ht="15.75" customHeight="1">
      <c r="A723" s="2345"/>
      <c r="B723" s="2345"/>
      <c r="C723" s="2345"/>
      <c r="D723" s="2345"/>
      <c r="E723" s="2345"/>
      <c r="F723" s="2345"/>
      <c r="G723" s="2345"/>
      <c r="H723" s="2345"/>
      <c r="I723" s="2345"/>
    </row>
    <row r="724" spans="1:9" ht="15.75" customHeight="1">
      <c r="A724" s="2345"/>
      <c r="B724" s="2345"/>
      <c r="C724" s="2345"/>
      <c r="D724" s="2345"/>
      <c r="E724" s="2345"/>
      <c r="F724" s="2345"/>
      <c r="G724" s="2345"/>
      <c r="H724" s="2345"/>
      <c r="I724" s="2345"/>
    </row>
    <row r="725" spans="1:9" ht="15.75" customHeight="1">
      <c r="A725" s="2345"/>
      <c r="B725" s="2345"/>
      <c r="C725" s="2345"/>
      <c r="D725" s="2345"/>
      <c r="E725" s="2345"/>
      <c r="F725" s="2345"/>
      <c r="G725" s="2345"/>
      <c r="H725" s="2345"/>
      <c r="I725" s="2345"/>
    </row>
    <row r="726" spans="1:9" ht="15.75" customHeight="1">
      <c r="A726" s="2345"/>
      <c r="B726" s="2345"/>
      <c r="C726" s="2345"/>
      <c r="D726" s="2345"/>
      <c r="E726" s="2345"/>
      <c r="F726" s="2345"/>
      <c r="G726" s="2345"/>
      <c r="H726" s="2345"/>
      <c r="I726" s="2345"/>
    </row>
    <row r="727" spans="1:9" ht="15.75" customHeight="1">
      <c r="A727" s="2345"/>
      <c r="B727" s="2345"/>
      <c r="C727" s="2345"/>
      <c r="D727" s="2345"/>
      <c r="E727" s="2345"/>
      <c r="F727" s="2345"/>
      <c r="G727" s="2345"/>
      <c r="H727" s="2345"/>
      <c r="I727" s="2345"/>
    </row>
    <row r="728" spans="1:9" ht="15.75" customHeight="1">
      <c r="A728" s="2345"/>
      <c r="B728" s="2345"/>
      <c r="C728" s="2345"/>
      <c r="D728" s="2345"/>
      <c r="E728" s="2345"/>
      <c r="F728" s="2345"/>
      <c r="G728" s="2345"/>
      <c r="H728" s="2345"/>
      <c r="I728" s="2345"/>
    </row>
    <row r="729" spans="1:9" ht="15.75" customHeight="1">
      <c r="A729" s="2345"/>
      <c r="B729" s="2345"/>
      <c r="C729" s="2345"/>
      <c r="D729" s="2345"/>
      <c r="E729" s="2345"/>
      <c r="F729" s="2345"/>
      <c r="G729" s="2345"/>
      <c r="H729" s="2345"/>
      <c r="I729" s="2345"/>
    </row>
    <row r="730" spans="1:9" ht="15.75" customHeight="1">
      <c r="A730" s="2345"/>
      <c r="B730" s="2345"/>
      <c r="C730" s="2345"/>
      <c r="D730" s="2345"/>
      <c r="E730" s="2345"/>
      <c r="F730" s="2345"/>
      <c r="G730" s="2345"/>
      <c r="H730" s="2345"/>
      <c r="I730" s="2345"/>
    </row>
    <row r="731" spans="1:9" ht="15.75" customHeight="1">
      <c r="A731" s="2345"/>
      <c r="B731" s="2345"/>
      <c r="C731" s="2345"/>
      <c r="D731" s="2345"/>
      <c r="E731" s="2345"/>
      <c r="F731" s="2345"/>
      <c r="G731" s="2345"/>
      <c r="H731" s="2345"/>
      <c r="I731" s="2345"/>
    </row>
    <row r="732" spans="1:9" ht="15.75" customHeight="1">
      <c r="A732" s="2345"/>
      <c r="B732" s="2345"/>
      <c r="C732" s="2345"/>
      <c r="D732" s="2345"/>
      <c r="E732" s="2345"/>
      <c r="F732" s="2345"/>
      <c r="G732" s="2345"/>
      <c r="H732" s="2345"/>
      <c r="I732" s="2345"/>
    </row>
    <row r="733" spans="1:9" ht="15.75" customHeight="1">
      <c r="A733" s="2345"/>
      <c r="B733" s="2345"/>
      <c r="C733" s="2345"/>
      <c r="D733" s="2345"/>
      <c r="E733" s="2345"/>
      <c r="F733" s="2345"/>
      <c r="G733" s="2345"/>
      <c r="H733" s="2345"/>
      <c r="I733" s="2345"/>
    </row>
    <row r="734" spans="1:9" ht="15.75" customHeight="1">
      <c r="A734" s="2345"/>
      <c r="B734" s="2345"/>
      <c r="C734" s="2345"/>
      <c r="D734" s="2345"/>
      <c r="E734" s="2345"/>
      <c r="F734" s="2345"/>
      <c r="G734" s="2345"/>
      <c r="H734" s="2345"/>
      <c r="I734" s="2345"/>
    </row>
    <row r="735" spans="1:9" ht="15.75" customHeight="1">
      <c r="A735" s="2345"/>
      <c r="B735" s="2345"/>
      <c r="C735" s="2345"/>
      <c r="D735" s="2345"/>
      <c r="E735" s="2345"/>
      <c r="F735" s="2345"/>
      <c r="G735" s="2345"/>
      <c r="H735" s="2345"/>
      <c r="I735" s="2345"/>
    </row>
    <row r="736" spans="1:9" ht="15.75" customHeight="1">
      <c r="A736" s="2345"/>
      <c r="B736" s="2345"/>
      <c r="C736" s="2345"/>
      <c r="D736" s="2345"/>
      <c r="E736" s="2345"/>
      <c r="F736" s="2345"/>
      <c r="G736" s="2345"/>
      <c r="H736" s="2345"/>
      <c r="I736" s="2345"/>
    </row>
    <row r="737" spans="1:9" ht="15.75" customHeight="1">
      <c r="A737" s="2345"/>
      <c r="B737" s="2345"/>
      <c r="C737" s="2345"/>
      <c r="D737" s="2345"/>
      <c r="E737" s="2345"/>
      <c r="F737" s="2345"/>
      <c r="G737" s="2345"/>
      <c r="H737" s="2345"/>
      <c r="I737" s="2345"/>
    </row>
    <row r="738" spans="1:9" ht="15.75" customHeight="1">
      <c r="A738" s="2345"/>
      <c r="B738" s="2345"/>
      <c r="C738" s="2345"/>
      <c r="D738" s="2345"/>
      <c r="E738" s="2345"/>
      <c r="F738" s="2345"/>
      <c r="G738" s="2345"/>
      <c r="H738" s="2345"/>
      <c r="I738" s="2345"/>
    </row>
    <row r="739" spans="1:9" ht="15.75" customHeight="1">
      <c r="A739" s="2345"/>
      <c r="B739" s="2345"/>
      <c r="C739" s="2345"/>
      <c r="D739" s="2345"/>
      <c r="E739" s="2345"/>
      <c r="F739" s="2345"/>
      <c r="G739" s="2345"/>
      <c r="H739" s="2345"/>
      <c r="I739" s="2345"/>
    </row>
    <row r="740" spans="1:9" ht="15.75" customHeight="1">
      <c r="A740" s="2345"/>
      <c r="B740" s="2345"/>
      <c r="C740" s="2345"/>
      <c r="D740" s="2345"/>
      <c r="E740" s="2345"/>
      <c r="F740" s="2345"/>
      <c r="G740" s="2345"/>
      <c r="H740" s="2345"/>
      <c r="I740" s="2345"/>
    </row>
    <row r="741" spans="1:9" ht="15.75" customHeight="1">
      <c r="A741" s="2345"/>
      <c r="B741" s="2345"/>
      <c r="C741" s="2345"/>
      <c r="D741" s="2345"/>
      <c r="E741" s="2345"/>
      <c r="F741" s="2345"/>
      <c r="G741" s="2345"/>
      <c r="H741" s="2345"/>
      <c r="I741" s="2345"/>
    </row>
    <row r="742" spans="1:9" ht="15.75" customHeight="1">
      <c r="A742" s="2345"/>
      <c r="B742" s="2345"/>
      <c r="C742" s="2345"/>
      <c r="D742" s="2345"/>
      <c r="E742" s="2345"/>
      <c r="F742" s="2345"/>
      <c r="G742" s="2345"/>
      <c r="H742" s="2345"/>
      <c r="I742" s="2345"/>
    </row>
    <row r="743" spans="1:9" ht="15.75" customHeight="1">
      <c r="A743" s="2345"/>
      <c r="B743" s="2345"/>
      <c r="C743" s="2345"/>
      <c r="D743" s="2345"/>
      <c r="E743" s="2345"/>
      <c r="F743" s="2345"/>
      <c r="G743" s="2345"/>
      <c r="H743" s="2345"/>
      <c r="I743" s="2345"/>
    </row>
    <row r="744" spans="1:9" ht="15.75" customHeight="1">
      <c r="A744" s="2345"/>
      <c r="B744" s="2345"/>
      <c r="C744" s="2345"/>
      <c r="D744" s="2345"/>
      <c r="E744" s="2345"/>
      <c r="F744" s="2345"/>
      <c r="G744" s="2345"/>
      <c r="H744" s="2345"/>
      <c r="I744" s="2345"/>
    </row>
    <row r="745" spans="1:9" ht="15.75" customHeight="1">
      <c r="A745" s="2345"/>
      <c r="B745" s="2345"/>
      <c r="C745" s="2345"/>
      <c r="D745" s="2345"/>
      <c r="E745" s="2345"/>
      <c r="F745" s="2345"/>
      <c r="G745" s="2345"/>
      <c r="H745" s="2345"/>
      <c r="I745" s="2345"/>
    </row>
    <row r="746" spans="1:9" ht="15.75" customHeight="1">
      <c r="A746" s="2345"/>
      <c r="B746" s="2345"/>
      <c r="C746" s="2345"/>
      <c r="D746" s="2345"/>
      <c r="E746" s="2345"/>
      <c r="F746" s="2345"/>
      <c r="G746" s="2345"/>
      <c r="H746" s="2345"/>
      <c r="I746" s="2345"/>
    </row>
    <row r="747" spans="1:9" ht="15.75" customHeight="1">
      <c r="A747" s="2345"/>
      <c r="B747" s="2345"/>
      <c r="C747" s="2345"/>
      <c r="D747" s="2345"/>
      <c r="E747" s="2345"/>
      <c r="F747" s="2345"/>
      <c r="G747" s="2345"/>
      <c r="H747" s="2345"/>
      <c r="I747" s="2345"/>
    </row>
    <row r="748" spans="1:9" ht="15.75" customHeight="1">
      <c r="A748" s="2345"/>
      <c r="B748" s="2345"/>
      <c r="C748" s="2345"/>
      <c r="D748" s="2345"/>
      <c r="E748" s="2345"/>
      <c r="F748" s="2345"/>
      <c r="G748" s="2345"/>
      <c r="H748" s="2345"/>
      <c r="I748" s="2345"/>
    </row>
    <row r="749" spans="1:9" ht="15.75" customHeight="1">
      <c r="A749" s="2345"/>
      <c r="B749" s="2345"/>
      <c r="C749" s="2345"/>
      <c r="D749" s="2345"/>
      <c r="E749" s="2345"/>
      <c r="F749" s="2345"/>
      <c r="G749" s="2345"/>
      <c r="H749" s="2345"/>
      <c r="I749" s="2345"/>
    </row>
    <row r="750" spans="1:9" ht="15.75" customHeight="1">
      <c r="A750" s="2345"/>
      <c r="B750" s="2345"/>
      <c r="C750" s="2345"/>
      <c r="D750" s="2345"/>
      <c r="E750" s="2345"/>
      <c r="F750" s="2345"/>
      <c r="G750" s="2345"/>
      <c r="H750" s="2345"/>
      <c r="I750" s="2345"/>
    </row>
    <row r="751" spans="1:9" ht="15.75" customHeight="1">
      <c r="A751" s="2345"/>
      <c r="B751" s="2345"/>
      <c r="C751" s="2345"/>
      <c r="D751" s="2345"/>
      <c r="E751" s="2345"/>
      <c r="F751" s="2345"/>
      <c r="G751" s="2345"/>
      <c r="H751" s="2345"/>
      <c r="I751" s="2345"/>
    </row>
    <row r="752" spans="1:9" ht="15.75" customHeight="1">
      <c r="A752" s="2345"/>
      <c r="B752" s="2345"/>
      <c r="C752" s="2345"/>
      <c r="D752" s="2345"/>
      <c r="E752" s="2345"/>
      <c r="F752" s="2345"/>
      <c r="G752" s="2345"/>
      <c r="H752" s="2345"/>
      <c r="I752" s="2345"/>
    </row>
    <row r="753" spans="1:9" ht="15.75" customHeight="1">
      <c r="A753" s="2345"/>
      <c r="B753" s="2345"/>
      <c r="C753" s="2345"/>
      <c r="D753" s="2345"/>
      <c r="E753" s="2345"/>
      <c r="F753" s="2345"/>
      <c r="G753" s="2345"/>
      <c r="H753" s="2345"/>
      <c r="I753" s="2345"/>
    </row>
    <row r="754" spans="1:9" ht="15.75" customHeight="1">
      <c r="A754" s="2345"/>
      <c r="B754" s="2345"/>
      <c r="C754" s="2345"/>
      <c r="D754" s="2345"/>
      <c r="E754" s="2345"/>
      <c r="F754" s="2345"/>
      <c r="G754" s="2345"/>
      <c r="H754" s="2345"/>
      <c r="I754" s="2345"/>
    </row>
    <row r="755" spans="1:9" ht="15.75" customHeight="1">
      <c r="A755" s="2345"/>
      <c r="B755" s="2345"/>
      <c r="C755" s="2345"/>
      <c r="D755" s="2345"/>
      <c r="E755" s="2345"/>
      <c r="F755" s="2345"/>
      <c r="G755" s="2345"/>
      <c r="H755" s="2345"/>
      <c r="I755" s="2345"/>
    </row>
    <row r="756" spans="1:9" ht="15.75" customHeight="1">
      <c r="A756" s="2345"/>
      <c r="B756" s="2345"/>
      <c r="C756" s="2345"/>
      <c r="D756" s="2345"/>
      <c r="E756" s="2345"/>
      <c r="F756" s="2345"/>
      <c r="G756" s="2345"/>
      <c r="H756" s="2345"/>
      <c r="I756" s="2345"/>
    </row>
    <row r="757" spans="1:9" ht="15.75" customHeight="1">
      <c r="A757" s="2345"/>
      <c r="B757" s="2345"/>
      <c r="C757" s="2345"/>
      <c r="D757" s="2345"/>
      <c r="E757" s="2345"/>
      <c r="F757" s="2345"/>
      <c r="G757" s="2345"/>
      <c r="H757" s="2345"/>
      <c r="I757" s="2345"/>
    </row>
    <row r="758" spans="1:9" ht="15.75" customHeight="1">
      <c r="A758" s="2345"/>
      <c r="B758" s="2345"/>
      <c r="C758" s="2345"/>
      <c r="D758" s="2345"/>
      <c r="E758" s="2345"/>
      <c r="F758" s="2345"/>
      <c r="G758" s="2345"/>
      <c r="H758" s="2345"/>
      <c r="I758" s="2345"/>
    </row>
    <row r="759" spans="1:9" ht="15.75" customHeight="1">
      <c r="A759" s="2345"/>
      <c r="B759" s="2345"/>
      <c r="C759" s="2345"/>
      <c r="D759" s="2345"/>
      <c r="E759" s="2345"/>
      <c r="F759" s="2345"/>
      <c r="G759" s="2345"/>
      <c r="H759" s="2345"/>
      <c r="I759" s="2345"/>
    </row>
    <row r="760" spans="1:9" ht="15.75" customHeight="1">
      <c r="A760" s="2345"/>
      <c r="B760" s="2345"/>
      <c r="C760" s="2345"/>
      <c r="D760" s="2345"/>
      <c r="E760" s="2345"/>
      <c r="F760" s="2345"/>
      <c r="G760" s="2345"/>
      <c r="H760" s="2345"/>
      <c r="I760" s="2345"/>
    </row>
    <row r="761" spans="1:9" ht="15.75" customHeight="1">
      <c r="A761" s="2345"/>
      <c r="B761" s="2345"/>
      <c r="C761" s="2345"/>
      <c r="D761" s="2345"/>
      <c r="E761" s="2345"/>
      <c r="F761" s="2345"/>
      <c r="G761" s="2345"/>
      <c r="H761" s="2345"/>
      <c r="I761" s="2345"/>
    </row>
    <row r="762" spans="1:9" ht="15.75" customHeight="1">
      <c r="A762" s="2345"/>
      <c r="B762" s="2345"/>
      <c r="C762" s="2345"/>
      <c r="D762" s="2345"/>
      <c r="E762" s="2345"/>
      <c r="F762" s="2345"/>
      <c r="G762" s="2345"/>
      <c r="H762" s="2345"/>
      <c r="I762" s="2345"/>
    </row>
    <row r="763" spans="1:9" ht="15.75" customHeight="1">
      <c r="A763" s="2345"/>
      <c r="B763" s="2345"/>
      <c r="C763" s="2345"/>
      <c r="D763" s="2345"/>
      <c r="E763" s="2345"/>
      <c r="F763" s="2345"/>
      <c r="G763" s="2345"/>
      <c r="H763" s="2345"/>
      <c r="I763" s="2345"/>
    </row>
    <row r="764" spans="1:9" ht="15.75" customHeight="1">
      <c r="A764" s="2345"/>
      <c r="B764" s="2345"/>
      <c r="C764" s="2345"/>
      <c r="D764" s="2345"/>
      <c r="E764" s="2345"/>
      <c r="F764" s="2345"/>
      <c r="G764" s="2345"/>
      <c r="H764" s="2345"/>
      <c r="I764" s="2345"/>
    </row>
    <row r="765" spans="1:9" ht="15.75" customHeight="1">
      <c r="A765" s="2345"/>
      <c r="B765" s="2345"/>
      <c r="C765" s="2345"/>
      <c r="D765" s="2345"/>
      <c r="E765" s="2345"/>
      <c r="F765" s="2345"/>
      <c r="G765" s="2345"/>
      <c r="H765" s="2345"/>
      <c r="I765" s="2345"/>
    </row>
    <row r="766" spans="1:9" ht="15.75" customHeight="1">
      <c r="A766" s="2345"/>
      <c r="B766" s="2345"/>
      <c r="C766" s="2345"/>
      <c r="D766" s="2345"/>
      <c r="E766" s="2345"/>
      <c r="F766" s="2345"/>
      <c r="G766" s="2345"/>
      <c r="H766" s="2345"/>
      <c r="I766" s="2345"/>
    </row>
    <row r="767" spans="1:9" ht="15.75" customHeight="1">
      <c r="A767" s="2345"/>
      <c r="B767" s="2345"/>
      <c r="C767" s="2345"/>
      <c r="D767" s="2345"/>
      <c r="E767" s="2345"/>
      <c r="F767" s="2345"/>
      <c r="G767" s="2345"/>
      <c r="H767" s="2345"/>
      <c r="I767" s="2345"/>
    </row>
    <row r="768" spans="1:9" ht="15.75" customHeight="1">
      <c r="A768" s="2345"/>
      <c r="B768" s="2345"/>
      <c r="C768" s="2345"/>
      <c r="D768" s="2345"/>
      <c r="E768" s="2345"/>
      <c r="F768" s="2345"/>
      <c r="G768" s="2345"/>
      <c r="H768" s="2345"/>
      <c r="I768" s="2345"/>
    </row>
    <row r="769" spans="1:9" ht="15.75" customHeight="1">
      <c r="A769" s="2345"/>
      <c r="B769" s="2345"/>
      <c r="C769" s="2345"/>
      <c r="D769" s="2345"/>
      <c r="E769" s="2345"/>
      <c r="F769" s="2345"/>
      <c r="G769" s="2345"/>
      <c r="H769" s="2345"/>
      <c r="I769" s="2345"/>
    </row>
    <row r="770" spans="1:9" ht="15.75" customHeight="1">
      <c r="A770" s="2345"/>
      <c r="B770" s="2345"/>
      <c r="C770" s="2345"/>
      <c r="D770" s="2345"/>
      <c r="E770" s="2345"/>
      <c r="F770" s="2345"/>
      <c r="G770" s="2345"/>
      <c r="H770" s="2345"/>
      <c r="I770" s="2345"/>
    </row>
    <row r="771" spans="1:9" ht="15.75" customHeight="1">
      <c r="A771" s="2345"/>
      <c r="B771" s="2345"/>
      <c r="C771" s="2345"/>
      <c r="D771" s="2345"/>
      <c r="E771" s="2345"/>
      <c r="F771" s="2345"/>
      <c r="G771" s="2345"/>
      <c r="H771" s="2345"/>
      <c r="I771" s="2345"/>
    </row>
    <row r="772" spans="1:9" ht="15.75" customHeight="1">
      <c r="A772" s="2345"/>
      <c r="B772" s="2345"/>
      <c r="C772" s="2345"/>
      <c r="D772" s="2345"/>
      <c r="E772" s="2345"/>
      <c r="F772" s="2345"/>
      <c r="G772" s="2345"/>
      <c r="H772" s="2345"/>
      <c r="I772" s="2345"/>
    </row>
    <row r="773" spans="1:9" ht="15.75" customHeight="1">
      <c r="A773" s="2345"/>
      <c r="B773" s="2345"/>
      <c r="C773" s="2345"/>
      <c r="D773" s="2345"/>
      <c r="E773" s="2345"/>
      <c r="F773" s="2345"/>
      <c r="G773" s="2345"/>
      <c r="H773" s="2345"/>
      <c r="I773" s="2345"/>
    </row>
    <row r="774" spans="1:9" ht="15.75" customHeight="1">
      <c r="A774" s="2345"/>
      <c r="B774" s="2345"/>
      <c r="C774" s="2345"/>
      <c r="D774" s="2345"/>
      <c r="E774" s="2345"/>
      <c r="F774" s="2345"/>
      <c r="G774" s="2345"/>
      <c r="H774" s="2345"/>
      <c r="I774" s="2345"/>
    </row>
    <row r="775" spans="1:9" ht="15.75" customHeight="1">
      <c r="A775" s="2345"/>
      <c r="B775" s="2345"/>
      <c r="C775" s="2345"/>
      <c r="D775" s="2345"/>
      <c r="E775" s="2345"/>
      <c r="F775" s="2345"/>
      <c r="G775" s="2345"/>
      <c r="H775" s="2345"/>
      <c r="I775" s="2345"/>
    </row>
    <row r="776" spans="1:9" ht="15.75" customHeight="1">
      <c r="A776" s="2345"/>
      <c r="B776" s="2345"/>
      <c r="C776" s="2345"/>
      <c r="D776" s="2345"/>
      <c r="E776" s="2345"/>
      <c r="F776" s="2345"/>
      <c r="G776" s="2345"/>
      <c r="H776" s="2345"/>
      <c r="I776" s="2345"/>
    </row>
    <row r="777" spans="1:9" ht="15.75" customHeight="1">
      <c r="A777" s="2345"/>
      <c r="B777" s="2345"/>
      <c r="C777" s="2345"/>
      <c r="D777" s="2345"/>
      <c r="E777" s="2345"/>
      <c r="F777" s="2345"/>
      <c r="G777" s="2345"/>
      <c r="H777" s="2345"/>
      <c r="I777" s="2345"/>
    </row>
    <row r="778" spans="1:9" ht="15.75" customHeight="1">
      <c r="A778" s="2345"/>
      <c r="B778" s="2345"/>
      <c r="C778" s="2345"/>
      <c r="D778" s="2345"/>
      <c r="E778" s="2345"/>
      <c r="F778" s="2345"/>
      <c r="G778" s="2345"/>
      <c r="H778" s="2345"/>
      <c r="I778" s="2345"/>
    </row>
    <row r="779" spans="1:9" ht="15.75" customHeight="1">
      <c r="A779" s="2345"/>
      <c r="B779" s="2345"/>
      <c r="C779" s="2345"/>
      <c r="D779" s="2345"/>
      <c r="E779" s="2345"/>
      <c r="F779" s="2345"/>
      <c r="G779" s="2345"/>
      <c r="H779" s="2345"/>
      <c r="I779" s="2345"/>
    </row>
    <row r="780" spans="1:9" ht="15.75" customHeight="1">
      <c r="A780" s="2345"/>
      <c r="B780" s="2345"/>
      <c r="C780" s="2345"/>
      <c r="D780" s="2345"/>
      <c r="E780" s="2345"/>
      <c r="F780" s="2345"/>
      <c r="G780" s="2345"/>
      <c r="H780" s="2345"/>
      <c r="I780" s="2345"/>
    </row>
    <row r="781" spans="1:9" ht="15.75" customHeight="1">
      <c r="A781" s="2345"/>
      <c r="B781" s="2345"/>
      <c r="C781" s="2345"/>
      <c r="D781" s="2345"/>
      <c r="E781" s="2345"/>
      <c r="F781" s="2345"/>
      <c r="G781" s="2345"/>
      <c r="H781" s="2345"/>
      <c r="I781" s="2345"/>
    </row>
    <row r="782" spans="1:9" ht="15.75" customHeight="1">
      <c r="A782" s="2345"/>
      <c r="B782" s="2345"/>
      <c r="C782" s="2345"/>
      <c r="D782" s="2345"/>
      <c r="E782" s="2345"/>
      <c r="F782" s="2345"/>
      <c r="G782" s="2345"/>
      <c r="H782" s="2345"/>
      <c r="I782" s="2345"/>
    </row>
    <row r="783" spans="1:9" ht="15.75" customHeight="1">
      <c r="A783" s="2345"/>
      <c r="B783" s="2345"/>
      <c r="C783" s="2345"/>
      <c r="D783" s="2345"/>
      <c r="E783" s="2345"/>
      <c r="F783" s="2345"/>
      <c r="G783" s="2345"/>
      <c r="H783" s="2345"/>
      <c r="I783" s="2345"/>
    </row>
    <row r="784" spans="1:9" ht="15.75" customHeight="1">
      <c r="A784" s="2345"/>
      <c r="B784" s="2345"/>
      <c r="C784" s="2345"/>
      <c r="D784" s="2345"/>
      <c r="E784" s="2345"/>
      <c r="F784" s="2345"/>
      <c r="G784" s="2345"/>
      <c r="H784" s="2345"/>
      <c r="I784" s="2345"/>
    </row>
    <row r="785" spans="1:9" ht="15.75" customHeight="1">
      <c r="A785" s="2345"/>
      <c r="B785" s="2345"/>
      <c r="C785" s="2345"/>
      <c r="D785" s="2345"/>
      <c r="E785" s="2345"/>
      <c r="F785" s="2345"/>
      <c r="G785" s="2345"/>
      <c r="H785" s="2345"/>
      <c r="I785" s="2345"/>
    </row>
    <row r="786" spans="1:9" ht="15.75" customHeight="1">
      <c r="A786" s="2345"/>
      <c r="B786" s="2345"/>
      <c r="C786" s="2345"/>
      <c r="D786" s="2345"/>
      <c r="E786" s="2345"/>
      <c r="F786" s="2345"/>
      <c r="G786" s="2345"/>
      <c r="H786" s="2345"/>
      <c r="I786" s="2345"/>
    </row>
    <row r="787" spans="1:9" ht="15.75" customHeight="1">
      <c r="A787" s="2345"/>
      <c r="B787" s="2345"/>
      <c r="C787" s="2345"/>
      <c r="D787" s="2345"/>
      <c r="E787" s="2345"/>
      <c r="F787" s="2345"/>
      <c r="G787" s="2345"/>
      <c r="H787" s="2345"/>
      <c r="I787" s="2345"/>
    </row>
    <row r="788" spans="1:9" ht="15.75" customHeight="1">
      <c r="A788" s="2345"/>
      <c r="B788" s="2345"/>
      <c r="C788" s="2345"/>
      <c r="D788" s="2345"/>
      <c r="E788" s="2345"/>
      <c r="F788" s="2345"/>
      <c r="G788" s="2345"/>
      <c r="H788" s="2345"/>
      <c r="I788" s="2345"/>
    </row>
    <row r="789" spans="1:9" ht="15.75" customHeight="1">
      <c r="A789" s="2345"/>
      <c r="B789" s="2345"/>
      <c r="C789" s="2345"/>
      <c r="D789" s="2345"/>
      <c r="E789" s="2345"/>
      <c r="F789" s="2345"/>
      <c r="G789" s="2345"/>
      <c r="H789" s="2345"/>
      <c r="I789" s="2345"/>
    </row>
    <row r="790" spans="1:9" ht="15.75" customHeight="1">
      <c r="A790" s="2345"/>
      <c r="B790" s="2345"/>
      <c r="C790" s="2345"/>
      <c r="D790" s="2345"/>
      <c r="E790" s="2345"/>
      <c r="F790" s="2345"/>
      <c r="G790" s="2345"/>
      <c r="H790" s="2345"/>
      <c r="I790" s="2345"/>
    </row>
    <row r="791" spans="1:9" ht="15.75" customHeight="1">
      <c r="A791" s="2345"/>
      <c r="B791" s="2345"/>
      <c r="C791" s="2345"/>
      <c r="D791" s="2345"/>
      <c r="E791" s="2345"/>
      <c r="F791" s="2345"/>
      <c r="G791" s="2345"/>
      <c r="H791" s="2345"/>
      <c r="I791" s="2345"/>
    </row>
    <row r="792" spans="1:9" ht="15.75" customHeight="1">
      <c r="A792" s="2345"/>
      <c r="B792" s="2345"/>
      <c r="C792" s="2345"/>
      <c r="D792" s="2345"/>
      <c r="E792" s="2345"/>
      <c r="F792" s="2345"/>
      <c r="G792" s="2345"/>
      <c r="H792" s="2345"/>
      <c r="I792" s="2345"/>
    </row>
    <row r="793" spans="1:9" ht="15.75" customHeight="1">
      <c r="A793" s="2345"/>
      <c r="B793" s="2345"/>
      <c r="C793" s="2345"/>
      <c r="D793" s="2345"/>
      <c r="E793" s="2345"/>
      <c r="F793" s="2345"/>
      <c r="G793" s="2345"/>
      <c r="H793" s="2345"/>
      <c r="I793" s="2345"/>
    </row>
    <row r="794" spans="1:9" ht="15.75" customHeight="1">
      <c r="A794" s="2345"/>
      <c r="B794" s="2345"/>
      <c r="C794" s="2345"/>
      <c r="D794" s="2345"/>
      <c r="E794" s="2345"/>
      <c r="F794" s="2345"/>
      <c r="G794" s="2345"/>
      <c r="H794" s="2345"/>
      <c r="I794" s="2345"/>
    </row>
    <row r="795" spans="1:9" ht="15.75" customHeight="1">
      <c r="A795" s="2345"/>
      <c r="B795" s="2345"/>
      <c r="C795" s="2345"/>
      <c r="D795" s="2345"/>
      <c r="E795" s="2345"/>
      <c r="F795" s="2345"/>
      <c r="G795" s="2345"/>
      <c r="H795" s="2345"/>
      <c r="I795" s="2345"/>
    </row>
    <row r="796" spans="1:9" ht="15.75" customHeight="1">
      <c r="A796" s="2345"/>
      <c r="B796" s="2345"/>
      <c r="C796" s="2345"/>
      <c r="D796" s="2345"/>
      <c r="E796" s="2345"/>
      <c r="F796" s="2345"/>
      <c r="G796" s="2345"/>
      <c r="H796" s="2345"/>
      <c r="I796" s="2345"/>
    </row>
    <row r="797" spans="1:9" ht="15.75" customHeight="1">
      <c r="A797" s="2345"/>
      <c r="B797" s="2345"/>
      <c r="C797" s="2345"/>
      <c r="D797" s="2345"/>
      <c r="E797" s="2345"/>
      <c r="F797" s="2345"/>
      <c r="G797" s="2345"/>
      <c r="H797" s="2345"/>
      <c r="I797" s="2345"/>
    </row>
    <row r="798" spans="1:9" ht="15.75" customHeight="1">
      <c r="A798" s="2345"/>
      <c r="B798" s="2345"/>
      <c r="C798" s="2345"/>
      <c r="D798" s="2345"/>
      <c r="E798" s="2345"/>
      <c r="F798" s="2345"/>
      <c r="G798" s="2345"/>
      <c r="H798" s="2345"/>
      <c r="I798" s="2345"/>
    </row>
    <row r="799" spans="1:9" ht="15.75" customHeight="1">
      <c r="A799" s="2345"/>
      <c r="B799" s="2345"/>
      <c r="C799" s="2345"/>
      <c r="D799" s="2345"/>
      <c r="E799" s="2345"/>
      <c r="F799" s="2345"/>
      <c r="G799" s="2345"/>
      <c r="H799" s="2345"/>
      <c r="I799" s="2345"/>
    </row>
    <row r="800" spans="1:9" ht="15.75" customHeight="1">
      <c r="A800" s="2345"/>
      <c r="B800" s="2345"/>
      <c r="C800" s="2345"/>
      <c r="D800" s="2345"/>
      <c r="E800" s="2345"/>
      <c r="F800" s="2345"/>
      <c r="G800" s="2345"/>
      <c r="H800" s="2345"/>
      <c r="I800" s="2345"/>
    </row>
    <row r="801" spans="1:9" ht="15.75" customHeight="1">
      <c r="A801" s="2345"/>
      <c r="B801" s="2345"/>
      <c r="C801" s="2345"/>
      <c r="D801" s="2345"/>
      <c r="E801" s="2345"/>
      <c r="F801" s="2345"/>
      <c r="G801" s="2345"/>
      <c r="H801" s="2345"/>
      <c r="I801" s="2345"/>
    </row>
    <row r="802" spans="1:9" ht="15.75" customHeight="1">
      <c r="A802" s="2345"/>
      <c r="B802" s="2345"/>
      <c r="C802" s="2345"/>
      <c r="D802" s="2345"/>
      <c r="E802" s="2345"/>
      <c r="F802" s="2345"/>
      <c r="G802" s="2345"/>
      <c r="H802" s="2345"/>
      <c r="I802" s="2345"/>
    </row>
    <row r="803" spans="1:9" ht="15.75" customHeight="1">
      <c r="A803" s="2345"/>
      <c r="B803" s="2345"/>
      <c r="C803" s="2345"/>
      <c r="D803" s="2345"/>
      <c r="E803" s="2345"/>
      <c r="F803" s="2345"/>
      <c r="G803" s="2345"/>
      <c r="H803" s="2345"/>
      <c r="I803" s="2345"/>
    </row>
    <row r="804" spans="1:9" ht="15.75" customHeight="1">
      <c r="A804" s="2345"/>
      <c r="B804" s="2345"/>
      <c r="C804" s="2345"/>
      <c r="D804" s="2345"/>
      <c r="E804" s="2345"/>
      <c r="F804" s="2345"/>
      <c r="G804" s="2345"/>
      <c r="H804" s="2345"/>
      <c r="I804" s="2345"/>
    </row>
    <row r="805" spans="1:9" ht="15.75" customHeight="1">
      <c r="A805" s="2345"/>
      <c r="B805" s="2345"/>
      <c r="C805" s="2345"/>
      <c r="D805" s="2345"/>
      <c r="E805" s="2345"/>
      <c r="F805" s="2345"/>
      <c r="G805" s="2345"/>
      <c r="H805" s="2345"/>
      <c r="I805" s="2345"/>
    </row>
    <row r="806" spans="1:9" ht="15.75" customHeight="1">
      <c r="A806" s="2345"/>
      <c r="B806" s="2345"/>
      <c r="C806" s="2345"/>
      <c r="D806" s="2345"/>
      <c r="E806" s="2345"/>
      <c r="F806" s="2345"/>
      <c r="G806" s="2345"/>
      <c r="H806" s="2345"/>
      <c r="I806" s="2345"/>
    </row>
    <row r="807" spans="1:9" ht="15.75" customHeight="1">
      <c r="A807" s="2345"/>
      <c r="B807" s="2345"/>
      <c r="C807" s="2345"/>
      <c r="D807" s="2345"/>
      <c r="E807" s="2345"/>
      <c r="F807" s="2345"/>
      <c r="G807" s="2345"/>
      <c r="H807" s="2345"/>
      <c r="I807" s="2345"/>
    </row>
    <row r="808" spans="1:9" ht="15.75" customHeight="1">
      <c r="A808" s="2345"/>
      <c r="B808" s="2345"/>
      <c r="C808" s="2345"/>
      <c r="D808" s="2345"/>
      <c r="E808" s="2345"/>
      <c r="F808" s="2345"/>
      <c r="G808" s="2345"/>
      <c r="H808" s="2345"/>
      <c r="I808" s="2345"/>
    </row>
    <row r="809" spans="1:9" ht="15.75" customHeight="1">
      <c r="A809" s="2345"/>
      <c r="B809" s="2345"/>
      <c r="C809" s="2345"/>
      <c r="D809" s="2345"/>
      <c r="E809" s="2345"/>
      <c r="F809" s="2345"/>
      <c r="G809" s="2345"/>
      <c r="H809" s="2345"/>
      <c r="I809" s="2345"/>
    </row>
    <row r="810" spans="1:9" ht="15.75" customHeight="1">
      <c r="A810" s="2345"/>
      <c r="B810" s="2345"/>
      <c r="C810" s="2345"/>
      <c r="D810" s="2345"/>
      <c r="E810" s="2345"/>
      <c r="F810" s="2345"/>
      <c r="G810" s="2345"/>
      <c r="H810" s="2345"/>
      <c r="I810" s="2345"/>
    </row>
    <row r="811" spans="1:9" ht="15.75" customHeight="1">
      <c r="A811" s="2345"/>
      <c r="B811" s="2345"/>
      <c r="C811" s="2345"/>
      <c r="D811" s="2345"/>
      <c r="E811" s="2345"/>
      <c r="F811" s="2345"/>
      <c r="G811" s="2345"/>
      <c r="H811" s="2345"/>
      <c r="I811" s="2345"/>
    </row>
    <row r="812" spans="1:9" ht="15.75" customHeight="1">
      <c r="A812" s="2345"/>
      <c r="B812" s="2345"/>
      <c r="C812" s="2345"/>
      <c r="D812" s="2345"/>
      <c r="E812" s="2345"/>
      <c r="F812" s="2345"/>
      <c r="G812" s="2345"/>
      <c r="H812" s="2345"/>
      <c r="I812" s="2345"/>
    </row>
    <row r="813" spans="1:9" ht="15.75" customHeight="1">
      <c r="A813" s="2345"/>
      <c r="B813" s="2345"/>
      <c r="C813" s="2345"/>
      <c r="D813" s="2345"/>
      <c r="E813" s="2345"/>
      <c r="F813" s="2345"/>
      <c r="G813" s="2345"/>
      <c r="H813" s="2345"/>
      <c r="I813" s="2345"/>
    </row>
    <row r="814" spans="1:9" ht="15.75" customHeight="1">
      <c r="A814" s="2345"/>
      <c r="B814" s="2345"/>
      <c r="C814" s="2345"/>
      <c r="D814" s="2345"/>
      <c r="E814" s="2345"/>
      <c r="F814" s="2345"/>
      <c r="G814" s="2345"/>
      <c r="H814" s="2345"/>
      <c r="I814" s="2345"/>
    </row>
    <row r="815" spans="1:9" ht="15.75" customHeight="1">
      <c r="A815" s="2345"/>
      <c r="B815" s="2345"/>
      <c r="C815" s="2345"/>
      <c r="D815" s="2345"/>
      <c r="E815" s="2345"/>
      <c r="F815" s="2345"/>
      <c r="G815" s="2345"/>
      <c r="H815" s="2345"/>
      <c r="I815" s="2345"/>
    </row>
    <row r="816" spans="1:9" ht="15.75" customHeight="1">
      <c r="A816" s="2345"/>
      <c r="B816" s="2345"/>
      <c r="C816" s="2345"/>
      <c r="D816" s="2345"/>
      <c r="E816" s="2345"/>
      <c r="F816" s="2345"/>
      <c r="G816" s="2345"/>
      <c r="H816" s="2345"/>
      <c r="I816" s="2345"/>
    </row>
    <row r="817" spans="1:9" ht="15.75" customHeight="1">
      <c r="A817" s="2345"/>
      <c r="B817" s="2345"/>
      <c r="C817" s="2345"/>
      <c r="D817" s="2345"/>
      <c r="E817" s="2345"/>
      <c r="F817" s="2345"/>
      <c r="G817" s="2345"/>
      <c r="H817" s="2345"/>
      <c r="I817" s="2345"/>
    </row>
    <row r="818" spans="1:9" ht="15.75" customHeight="1">
      <c r="A818" s="2345"/>
      <c r="B818" s="2345"/>
      <c r="C818" s="2345"/>
      <c r="D818" s="2345"/>
      <c r="E818" s="2345"/>
      <c r="F818" s="2345"/>
      <c r="G818" s="2345"/>
      <c r="H818" s="2345"/>
      <c r="I818" s="2345"/>
    </row>
    <row r="819" spans="1:9" ht="15.75" customHeight="1">
      <c r="A819" s="2345"/>
      <c r="B819" s="2345"/>
      <c r="C819" s="2345"/>
      <c r="D819" s="2345"/>
      <c r="E819" s="2345"/>
      <c r="F819" s="2345"/>
      <c r="G819" s="2345"/>
      <c r="H819" s="2345"/>
      <c r="I819" s="2345"/>
    </row>
    <row r="820" spans="1:9" ht="15.75" customHeight="1">
      <c r="A820" s="2345"/>
      <c r="B820" s="2345"/>
      <c r="C820" s="2345"/>
      <c r="D820" s="2345"/>
      <c r="E820" s="2345"/>
      <c r="F820" s="2345"/>
      <c r="G820" s="2345"/>
      <c r="H820" s="2345"/>
      <c r="I820" s="2345"/>
    </row>
    <row r="821" spans="1:9" ht="15.75" customHeight="1">
      <c r="A821" s="2345"/>
      <c r="B821" s="2345"/>
      <c r="C821" s="2345"/>
      <c r="D821" s="2345"/>
      <c r="E821" s="2345"/>
      <c r="F821" s="2345"/>
      <c r="G821" s="2345"/>
      <c r="H821" s="2345"/>
      <c r="I821" s="2345"/>
    </row>
    <row r="822" spans="1:9" ht="15.75" customHeight="1">
      <c r="A822" s="2345"/>
      <c r="B822" s="2345"/>
      <c r="C822" s="2345"/>
      <c r="D822" s="2345"/>
      <c r="E822" s="2345"/>
      <c r="F822" s="2345"/>
      <c r="G822" s="2345"/>
      <c r="H822" s="2345"/>
      <c r="I822" s="2345"/>
    </row>
    <row r="823" spans="1:9" ht="15.75" customHeight="1">
      <c r="A823" s="2345"/>
      <c r="B823" s="2345"/>
      <c r="C823" s="2345"/>
      <c r="D823" s="2345"/>
      <c r="E823" s="2345"/>
      <c r="F823" s="2345"/>
      <c r="G823" s="2345"/>
      <c r="H823" s="2345"/>
      <c r="I823" s="2345"/>
    </row>
    <row r="824" spans="1:9" ht="15.75" customHeight="1">
      <c r="A824" s="2345"/>
      <c r="B824" s="2345"/>
      <c r="C824" s="2345"/>
      <c r="D824" s="2345"/>
      <c r="E824" s="2345"/>
      <c r="F824" s="2345"/>
      <c r="G824" s="2345"/>
      <c r="H824" s="2345"/>
      <c r="I824" s="2345"/>
    </row>
    <row r="825" spans="1:9" ht="15.75" customHeight="1">
      <c r="A825" s="2345"/>
      <c r="B825" s="2345"/>
      <c r="C825" s="2345"/>
      <c r="D825" s="2345"/>
      <c r="E825" s="2345"/>
      <c r="F825" s="2345"/>
      <c r="G825" s="2345"/>
      <c r="H825" s="2345"/>
      <c r="I825" s="2345"/>
    </row>
    <row r="826" spans="1:9" ht="15.75" customHeight="1">
      <c r="A826" s="2345"/>
      <c r="B826" s="2345"/>
      <c r="C826" s="2345"/>
      <c r="D826" s="2345"/>
      <c r="E826" s="2345"/>
      <c r="F826" s="2345"/>
      <c r="G826" s="2345"/>
      <c r="H826" s="2345"/>
      <c r="I826" s="2345"/>
    </row>
    <row r="827" spans="1:9" ht="15.75" customHeight="1">
      <c r="A827" s="2345"/>
      <c r="B827" s="2345"/>
      <c r="C827" s="2345"/>
      <c r="D827" s="2345"/>
      <c r="E827" s="2345"/>
      <c r="F827" s="2345"/>
      <c r="G827" s="2345"/>
      <c r="H827" s="2345"/>
      <c r="I827" s="2345"/>
    </row>
    <row r="828" spans="1:9" ht="15.75" customHeight="1">
      <c r="A828" s="2345"/>
      <c r="B828" s="2345"/>
      <c r="C828" s="2345"/>
      <c r="D828" s="2345"/>
      <c r="E828" s="2345"/>
      <c r="F828" s="2345"/>
      <c r="G828" s="2345"/>
      <c r="H828" s="2345"/>
      <c r="I828" s="2345"/>
    </row>
    <row r="829" spans="1:9" ht="15.75" customHeight="1">
      <c r="A829" s="2345"/>
      <c r="B829" s="2345"/>
      <c r="C829" s="2345"/>
      <c r="D829" s="2345"/>
      <c r="E829" s="2345"/>
      <c r="F829" s="2345"/>
      <c r="G829" s="2345"/>
      <c r="H829" s="2345"/>
      <c r="I829" s="2345"/>
    </row>
    <row r="830" spans="1:9" ht="15.75" customHeight="1">
      <c r="A830" s="2345"/>
      <c r="B830" s="2345"/>
      <c r="C830" s="2345"/>
      <c r="D830" s="2345"/>
      <c r="E830" s="2345"/>
      <c r="F830" s="2345"/>
      <c r="G830" s="2345"/>
      <c r="H830" s="2345"/>
      <c r="I830" s="2345"/>
    </row>
    <row r="831" spans="1:9" ht="15.75" customHeight="1">
      <c r="A831" s="2345"/>
      <c r="B831" s="2345"/>
      <c r="C831" s="2345"/>
      <c r="D831" s="2345"/>
      <c r="E831" s="2345"/>
      <c r="F831" s="2345"/>
      <c r="G831" s="2345"/>
      <c r="H831" s="2345"/>
      <c r="I831" s="2345"/>
    </row>
    <row r="832" spans="1:9" ht="15.75" customHeight="1">
      <c r="A832" s="2345"/>
      <c r="B832" s="2345"/>
      <c r="C832" s="2345"/>
      <c r="D832" s="2345"/>
      <c r="E832" s="2345"/>
      <c r="F832" s="2345"/>
      <c r="G832" s="2345"/>
      <c r="H832" s="2345"/>
      <c r="I832" s="2345"/>
    </row>
    <row r="833" spans="1:9" ht="15.75" customHeight="1">
      <c r="A833" s="2345"/>
      <c r="B833" s="2345"/>
      <c r="C833" s="2345"/>
      <c r="D833" s="2345"/>
      <c r="E833" s="2345"/>
      <c r="F833" s="2345"/>
      <c r="G833" s="2345"/>
      <c r="H833" s="2345"/>
      <c r="I833" s="2345"/>
    </row>
    <row r="834" spans="1:9" ht="15.75" customHeight="1">
      <c r="A834" s="2345"/>
      <c r="B834" s="2345"/>
      <c r="C834" s="2345"/>
      <c r="D834" s="2345"/>
      <c r="E834" s="2345"/>
      <c r="F834" s="2345"/>
      <c r="G834" s="2345"/>
      <c r="H834" s="2345"/>
      <c r="I834" s="2345"/>
    </row>
    <row r="835" spans="1:9" ht="15.75" customHeight="1">
      <c r="A835" s="2345"/>
      <c r="B835" s="2345"/>
      <c r="C835" s="2345"/>
      <c r="D835" s="2345"/>
      <c r="E835" s="2345"/>
      <c r="F835" s="2345"/>
      <c r="G835" s="2345"/>
      <c r="H835" s="2345"/>
      <c r="I835" s="2345"/>
    </row>
    <row r="836" spans="1:9" ht="15.75" customHeight="1">
      <c r="A836" s="2345"/>
      <c r="B836" s="2345"/>
      <c r="C836" s="2345"/>
      <c r="D836" s="2345"/>
      <c r="E836" s="2345"/>
      <c r="F836" s="2345"/>
      <c r="G836" s="2345"/>
      <c r="H836" s="2345"/>
      <c r="I836" s="2345"/>
    </row>
    <row r="837" spans="1:9" ht="15.75" customHeight="1">
      <c r="A837" s="2345"/>
      <c r="B837" s="2345"/>
      <c r="C837" s="2345"/>
      <c r="D837" s="2345"/>
      <c r="E837" s="2345"/>
      <c r="F837" s="2345"/>
      <c r="G837" s="2345"/>
      <c r="H837" s="2345"/>
      <c r="I837" s="2345"/>
    </row>
    <row r="838" spans="1:9" ht="15.75" customHeight="1">
      <c r="A838" s="2345"/>
      <c r="B838" s="2345"/>
      <c r="C838" s="2345"/>
      <c r="D838" s="2345"/>
      <c r="E838" s="2345"/>
      <c r="F838" s="2345"/>
      <c r="G838" s="2345"/>
      <c r="H838" s="2345"/>
      <c r="I838" s="2345"/>
    </row>
    <row r="839" spans="1:9" ht="15.75" customHeight="1">
      <c r="A839" s="2345"/>
      <c r="B839" s="2345"/>
      <c r="C839" s="2345"/>
      <c r="D839" s="2345"/>
      <c r="E839" s="2345"/>
      <c r="F839" s="2345"/>
      <c r="G839" s="2345"/>
      <c r="H839" s="2345"/>
      <c r="I839" s="2345"/>
    </row>
    <row r="840" spans="1:9" ht="15.75" customHeight="1">
      <c r="A840" s="2345"/>
      <c r="B840" s="2345"/>
      <c r="C840" s="2345"/>
      <c r="D840" s="2345"/>
      <c r="E840" s="2345"/>
      <c r="F840" s="2345"/>
      <c r="G840" s="2345"/>
      <c r="H840" s="2345"/>
      <c r="I840" s="2345"/>
    </row>
    <row r="841" spans="1:9" ht="15.75" customHeight="1">
      <c r="A841" s="2345"/>
      <c r="B841" s="2345"/>
      <c r="C841" s="2345"/>
      <c r="D841" s="2345"/>
      <c r="E841" s="2345"/>
      <c r="F841" s="2345"/>
      <c r="G841" s="2345"/>
      <c r="H841" s="2345"/>
      <c r="I841" s="2345"/>
    </row>
    <row r="842" spans="1:9" ht="15.75" customHeight="1">
      <c r="A842" s="2345"/>
      <c r="B842" s="2345"/>
      <c r="C842" s="2345"/>
      <c r="D842" s="2345"/>
      <c r="E842" s="2345"/>
      <c r="F842" s="2345"/>
      <c r="G842" s="2345"/>
      <c r="H842" s="2345"/>
      <c r="I842" s="2345"/>
    </row>
    <row r="843" spans="1:9" ht="15.75" customHeight="1">
      <c r="A843" s="2345"/>
      <c r="B843" s="2345"/>
      <c r="C843" s="2345"/>
      <c r="D843" s="2345"/>
      <c r="E843" s="2345"/>
      <c r="F843" s="2345"/>
      <c r="G843" s="2345"/>
      <c r="H843" s="2345"/>
      <c r="I843" s="2345"/>
    </row>
    <row r="844" spans="1:9" ht="15.75" customHeight="1">
      <c r="A844" s="2345"/>
      <c r="B844" s="2345"/>
      <c r="C844" s="2345"/>
      <c r="D844" s="2345"/>
      <c r="E844" s="2345"/>
      <c r="F844" s="2345"/>
      <c r="G844" s="2345"/>
      <c r="H844" s="2345"/>
      <c r="I844" s="2345"/>
    </row>
    <row r="845" spans="1:9" ht="15.75" customHeight="1">
      <c r="A845" s="2345"/>
      <c r="B845" s="2345"/>
      <c r="C845" s="2345"/>
      <c r="D845" s="2345"/>
      <c r="E845" s="2345"/>
      <c r="F845" s="2345"/>
      <c r="G845" s="2345"/>
      <c r="H845" s="2345"/>
      <c r="I845" s="2345"/>
    </row>
    <row r="846" spans="1:9" ht="15.75" customHeight="1">
      <c r="A846" s="2345"/>
      <c r="B846" s="2345"/>
      <c r="C846" s="2345"/>
      <c r="D846" s="2345"/>
      <c r="E846" s="2345"/>
      <c r="F846" s="2345"/>
      <c r="G846" s="2345"/>
      <c r="H846" s="2345"/>
      <c r="I846" s="2345"/>
    </row>
    <row r="847" spans="1:9" ht="15.75" customHeight="1">
      <c r="A847" s="2345"/>
      <c r="B847" s="2345"/>
      <c r="C847" s="2345"/>
      <c r="D847" s="2345"/>
      <c r="E847" s="2345"/>
      <c r="F847" s="2345"/>
      <c r="G847" s="2345"/>
      <c r="H847" s="2345"/>
      <c r="I847" s="2345"/>
    </row>
    <row r="848" spans="1:9" ht="15.75" customHeight="1">
      <c r="A848" s="2345"/>
      <c r="B848" s="2345"/>
      <c r="C848" s="2345"/>
      <c r="D848" s="2345"/>
      <c r="E848" s="2345"/>
      <c r="F848" s="2345"/>
      <c r="G848" s="2345"/>
      <c r="H848" s="2345"/>
      <c r="I848" s="2345"/>
    </row>
    <row r="849" spans="1:9" ht="15.75" customHeight="1">
      <c r="A849" s="2345"/>
      <c r="B849" s="2345"/>
      <c r="C849" s="2345"/>
      <c r="D849" s="2345"/>
      <c r="E849" s="2345"/>
      <c r="F849" s="2345"/>
      <c r="G849" s="2345"/>
      <c r="H849" s="2345"/>
      <c r="I849" s="2345"/>
    </row>
    <row r="850" spans="1:9" ht="15.75" customHeight="1">
      <c r="A850" s="2345"/>
      <c r="B850" s="2345"/>
      <c r="C850" s="2345"/>
      <c r="D850" s="2345"/>
      <c r="E850" s="2345"/>
      <c r="F850" s="2345"/>
      <c r="G850" s="2345"/>
      <c r="H850" s="2345"/>
      <c r="I850" s="2345"/>
    </row>
    <row r="851" spans="1:9" ht="15.75" customHeight="1">
      <c r="A851" s="2345"/>
      <c r="B851" s="2345"/>
      <c r="C851" s="2345"/>
      <c r="D851" s="2345"/>
      <c r="E851" s="2345"/>
      <c r="F851" s="2345"/>
      <c r="G851" s="2345"/>
      <c r="H851" s="2345"/>
      <c r="I851" s="2345"/>
    </row>
    <row r="852" spans="1:9" ht="15.75" customHeight="1">
      <c r="A852" s="2345"/>
      <c r="B852" s="2345"/>
      <c r="C852" s="2345"/>
      <c r="D852" s="2345"/>
      <c r="E852" s="2345"/>
      <c r="F852" s="2345"/>
      <c r="G852" s="2345"/>
      <c r="H852" s="2345"/>
      <c r="I852" s="2345"/>
    </row>
    <row r="853" spans="1:9" ht="15.75" customHeight="1">
      <c r="A853" s="2345"/>
      <c r="B853" s="2345"/>
      <c r="C853" s="2345"/>
      <c r="D853" s="2345"/>
      <c r="E853" s="2345"/>
      <c r="F853" s="2345"/>
      <c r="G853" s="2345"/>
      <c r="H853" s="2345"/>
      <c r="I853" s="2345"/>
    </row>
    <row r="854" spans="1:9" ht="15.75" customHeight="1">
      <c r="A854" s="2345"/>
      <c r="B854" s="2345"/>
      <c r="C854" s="2345"/>
      <c r="D854" s="2345"/>
      <c r="E854" s="2345"/>
      <c r="F854" s="2345"/>
      <c r="G854" s="2345"/>
      <c r="H854" s="2345"/>
      <c r="I854" s="2345"/>
    </row>
    <row r="855" spans="1:9" ht="15.75" customHeight="1">
      <c r="A855" s="2345"/>
      <c r="B855" s="2345"/>
      <c r="C855" s="2345"/>
      <c r="D855" s="2345"/>
      <c r="E855" s="2345"/>
      <c r="F855" s="2345"/>
      <c r="G855" s="2345"/>
      <c r="H855" s="2345"/>
      <c r="I855" s="2345"/>
    </row>
    <row r="856" spans="1:9" ht="15.75" customHeight="1">
      <c r="A856" s="2345"/>
      <c r="B856" s="2345"/>
      <c r="C856" s="2345"/>
      <c r="D856" s="2345"/>
      <c r="E856" s="2345"/>
      <c r="F856" s="2345"/>
      <c r="G856" s="2345"/>
      <c r="H856" s="2345"/>
      <c r="I856" s="2345"/>
    </row>
    <row r="857" spans="1:9" ht="15.75" customHeight="1">
      <c r="A857" s="2345"/>
      <c r="B857" s="2345"/>
      <c r="C857" s="2345"/>
      <c r="D857" s="2345"/>
      <c r="E857" s="2345"/>
      <c r="F857" s="2345"/>
      <c r="G857" s="2345"/>
      <c r="H857" s="2345"/>
      <c r="I857" s="2345"/>
    </row>
    <row r="858" spans="1:9" ht="15.75" customHeight="1">
      <c r="A858" s="2345"/>
      <c r="B858" s="2345"/>
      <c r="C858" s="2345"/>
      <c r="D858" s="2345"/>
      <c r="E858" s="2345"/>
      <c r="F858" s="2345"/>
      <c r="G858" s="2345"/>
      <c r="H858" s="2345"/>
      <c r="I858" s="2345"/>
    </row>
    <row r="859" spans="1:9" ht="15.75" customHeight="1">
      <c r="A859" s="2345"/>
      <c r="B859" s="2345"/>
      <c r="C859" s="2345"/>
      <c r="D859" s="2345"/>
      <c r="E859" s="2345"/>
      <c r="F859" s="2345"/>
      <c r="G859" s="2345"/>
      <c r="H859" s="2345"/>
      <c r="I859" s="2345"/>
    </row>
    <row r="860" spans="1:9" ht="15.75" customHeight="1">
      <c r="A860" s="2345"/>
      <c r="B860" s="2345"/>
      <c r="C860" s="2345"/>
      <c r="D860" s="2345"/>
      <c r="E860" s="2345"/>
      <c r="F860" s="2345"/>
      <c r="G860" s="2345"/>
      <c r="H860" s="2345"/>
      <c r="I860" s="2345"/>
    </row>
    <row r="861" spans="1:9" ht="15.75" customHeight="1">
      <c r="A861" s="2345"/>
      <c r="B861" s="2345"/>
      <c r="C861" s="2345"/>
      <c r="D861" s="2345"/>
      <c r="E861" s="2345"/>
      <c r="F861" s="2345"/>
      <c r="G861" s="2345"/>
      <c r="H861" s="2345"/>
      <c r="I861" s="2345"/>
    </row>
    <row r="862" spans="1:9" ht="15.75" customHeight="1">
      <c r="A862" s="2345"/>
      <c r="B862" s="2345"/>
      <c r="C862" s="2345"/>
      <c r="D862" s="2345"/>
      <c r="E862" s="2345"/>
      <c r="F862" s="2345"/>
      <c r="G862" s="2345"/>
      <c r="H862" s="2345"/>
      <c r="I862" s="2345"/>
    </row>
    <row r="863" spans="1:9" ht="15.75" customHeight="1">
      <c r="A863" s="2345"/>
      <c r="B863" s="2345"/>
      <c r="C863" s="2345"/>
      <c r="D863" s="2345"/>
      <c r="E863" s="2345"/>
      <c r="F863" s="2345"/>
      <c r="G863" s="2345"/>
      <c r="H863" s="2345"/>
      <c r="I863" s="2345"/>
    </row>
    <row r="864" spans="1:9" ht="15.75" customHeight="1">
      <c r="A864" s="2345"/>
      <c r="B864" s="2345"/>
      <c r="C864" s="2345"/>
      <c r="D864" s="2345"/>
      <c r="E864" s="2345"/>
      <c r="F864" s="2345"/>
      <c r="G864" s="2345"/>
      <c r="H864" s="2345"/>
      <c r="I864" s="2345"/>
    </row>
    <row r="865" spans="1:9" ht="15.75" customHeight="1">
      <c r="A865" s="2345"/>
      <c r="B865" s="2345"/>
      <c r="C865" s="2345"/>
      <c r="D865" s="2345"/>
      <c r="E865" s="2345"/>
      <c r="F865" s="2345"/>
      <c r="G865" s="2345"/>
      <c r="H865" s="2345"/>
      <c r="I865" s="2345"/>
    </row>
    <row r="866" spans="1:9" ht="15.75" customHeight="1">
      <c r="A866" s="2345"/>
      <c r="B866" s="2345"/>
      <c r="C866" s="2345"/>
      <c r="D866" s="2345"/>
      <c r="E866" s="2345"/>
      <c r="F866" s="2345"/>
      <c r="G866" s="2345"/>
      <c r="H866" s="2345"/>
      <c r="I866" s="2345"/>
    </row>
    <row r="867" spans="1:9" ht="15.75" customHeight="1">
      <c r="A867" s="2345"/>
      <c r="B867" s="2345"/>
      <c r="C867" s="2345"/>
      <c r="D867" s="2345"/>
      <c r="E867" s="2345"/>
      <c r="F867" s="2345"/>
      <c r="G867" s="2345"/>
      <c r="H867" s="2345"/>
      <c r="I867" s="2345"/>
    </row>
    <row r="868" spans="1:9" ht="15.75" customHeight="1">
      <c r="A868" s="2345"/>
      <c r="B868" s="2345"/>
      <c r="C868" s="2345"/>
      <c r="D868" s="2345"/>
      <c r="E868" s="2345"/>
      <c r="F868" s="2345"/>
      <c r="G868" s="2345"/>
      <c r="H868" s="2345"/>
      <c r="I868" s="2345"/>
    </row>
    <row r="869" spans="1:9" ht="15.75" customHeight="1">
      <c r="A869" s="2345"/>
      <c r="B869" s="2345"/>
      <c r="C869" s="2345"/>
      <c r="D869" s="2345"/>
      <c r="E869" s="2345"/>
      <c r="F869" s="2345"/>
      <c r="G869" s="2345"/>
      <c r="H869" s="2345"/>
      <c r="I869" s="2345"/>
    </row>
    <row r="870" spans="1:9" ht="15.75" customHeight="1">
      <c r="A870" s="2345"/>
      <c r="B870" s="2345"/>
      <c r="C870" s="2345"/>
      <c r="D870" s="2345"/>
      <c r="E870" s="2345"/>
      <c r="F870" s="2345"/>
      <c r="G870" s="2345"/>
      <c r="H870" s="2345"/>
      <c r="I870" s="2345"/>
    </row>
    <row r="871" spans="1:9" ht="15.75" customHeight="1">
      <c r="A871" s="2345"/>
      <c r="B871" s="2345"/>
      <c r="C871" s="2345"/>
      <c r="D871" s="2345"/>
      <c r="E871" s="2345"/>
      <c r="F871" s="2345"/>
      <c r="G871" s="2345"/>
      <c r="H871" s="2345"/>
      <c r="I871" s="2345"/>
    </row>
    <row r="872" spans="1:9" ht="15.75" customHeight="1">
      <c r="A872" s="2345"/>
      <c r="B872" s="2345"/>
      <c r="C872" s="2345"/>
      <c r="D872" s="2345"/>
      <c r="E872" s="2345"/>
      <c r="F872" s="2345"/>
      <c r="G872" s="2345"/>
      <c r="H872" s="2345"/>
      <c r="I872" s="2345"/>
    </row>
    <row r="873" spans="1:9" ht="15.75" customHeight="1">
      <c r="A873" s="2345"/>
      <c r="B873" s="2345"/>
      <c r="C873" s="2345"/>
      <c r="D873" s="2345"/>
      <c r="E873" s="2345"/>
      <c r="F873" s="2345"/>
      <c r="G873" s="2345"/>
      <c r="H873" s="2345"/>
      <c r="I873" s="2345"/>
    </row>
    <row r="874" spans="1:9" ht="15.75" customHeight="1">
      <c r="A874" s="2345"/>
      <c r="B874" s="2345"/>
      <c r="C874" s="2345"/>
      <c r="D874" s="2345"/>
      <c r="E874" s="2345"/>
      <c r="F874" s="2345"/>
      <c r="G874" s="2345"/>
      <c r="H874" s="2345"/>
      <c r="I874" s="2345"/>
    </row>
    <row r="875" spans="1:9" ht="15.75" customHeight="1">
      <c r="A875" s="2345"/>
      <c r="B875" s="2345"/>
      <c r="C875" s="2345"/>
      <c r="D875" s="2345"/>
      <c r="E875" s="2345"/>
      <c r="F875" s="2345"/>
      <c r="G875" s="2345"/>
      <c r="H875" s="2345"/>
      <c r="I875" s="2345"/>
    </row>
    <row r="876" spans="1:9" ht="15.75" customHeight="1">
      <c r="A876" s="2345"/>
      <c r="B876" s="2345"/>
      <c r="C876" s="2345"/>
      <c r="D876" s="2345"/>
      <c r="E876" s="2345"/>
      <c r="F876" s="2345"/>
      <c r="G876" s="2345"/>
      <c r="H876" s="2345"/>
      <c r="I876" s="2345"/>
    </row>
    <row r="877" spans="1:9" ht="15.75" customHeight="1">
      <c r="A877" s="2345"/>
      <c r="B877" s="2345"/>
      <c r="C877" s="2345"/>
      <c r="D877" s="2345"/>
      <c r="E877" s="2345"/>
      <c r="F877" s="2345"/>
      <c r="G877" s="2345"/>
      <c r="H877" s="2345"/>
      <c r="I877" s="2345"/>
    </row>
    <row r="878" spans="1:9" ht="15.75" customHeight="1">
      <c r="A878" s="2345"/>
      <c r="B878" s="2345"/>
      <c r="C878" s="2345"/>
      <c r="D878" s="2345"/>
      <c r="E878" s="2345"/>
      <c r="F878" s="2345"/>
      <c r="G878" s="2345"/>
      <c r="H878" s="2345"/>
      <c r="I878" s="2345"/>
    </row>
    <row r="879" spans="1:9" ht="15.75" customHeight="1">
      <c r="A879" s="2345"/>
      <c r="B879" s="2345"/>
      <c r="C879" s="2345"/>
      <c r="D879" s="2345"/>
      <c r="E879" s="2345"/>
      <c r="F879" s="2345"/>
      <c r="G879" s="2345"/>
      <c r="H879" s="2345"/>
      <c r="I879" s="2345"/>
    </row>
    <row r="880" spans="1:9" ht="15.75" customHeight="1">
      <c r="A880" s="2345"/>
      <c r="B880" s="2345"/>
      <c r="C880" s="2345"/>
      <c r="D880" s="2345"/>
      <c r="E880" s="2345"/>
      <c r="F880" s="2345"/>
      <c r="G880" s="2345"/>
      <c r="H880" s="2345"/>
      <c r="I880" s="2345"/>
    </row>
    <row r="881" spans="1:9" ht="15.75" customHeight="1">
      <c r="A881" s="2345"/>
      <c r="B881" s="2345"/>
      <c r="C881" s="2345"/>
      <c r="D881" s="2345"/>
      <c r="E881" s="2345"/>
      <c r="F881" s="2345"/>
      <c r="G881" s="2345"/>
      <c r="H881" s="2345"/>
      <c r="I881" s="2345"/>
    </row>
    <row r="882" spans="1:9" ht="15.75" customHeight="1">
      <c r="A882" s="2345"/>
      <c r="B882" s="2345"/>
      <c r="C882" s="2345"/>
      <c r="D882" s="2345"/>
      <c r="E882" s="2345"/>
      <c r="F882" s="2345"/>
      <c r="G882" s="2345"/>
      <c r="H882" s="2345"/>
      <c r="I882" s="2345"/>
    </row>
    <row r="883" spans="1:9" ht="15.75" customHeight="1">
      <c r="A883" s="2345"/>
      <c r="B883" s="2345"/>
      <c r="C883" s="2345"/>
      <c r="D883" s="2345"/>
      <c r="E883" s="2345"/>
      <c r="F883" s="2345"/>
      <c r="G883" s="2345"/>
      <c r="H883" s="2345"/>
      <c r="I883" s="2345"/>
    </row>
    <row r="884" spans="1:9" ht="15.75" customHeight="1">
      <c r="A884" s="2345"/>
      <c r="B884" s="2345"/>
      <c r="C884" s="2345"/>
      <c r="D884" s="2345"/>
      <c r="E884" s="2345"/>
      <c r="F884" s="2345"/>
      <c r="G884" s="2345"/>
      <c r="H884" s="2345"/>
      <c r="I884" s="2345"/>
    </row>
    <row r="885" spans="1:9" ht="15.75" customHeight="1">
      <c r="A885" s="2345"/>
      <c r="B885" s="2345"/>
      <c r="C885" s="2345"/>
      <c r="D885" s="2345"/>
      <c r="E885" s="2345"/>
      <c r="F885" s="2345"/>
      <c r="G885" s="2345"/>
      <c r="H885" s="2345"/>
      <c r="I885" s="2345"/>
    </row>
    <row r="886" spans="1:9" ht="15.75" customHeight="1">
      <c r="A886" s="2345"/>
      <c r="B886" s="2345"/>
      <c r="C886" s="2345"/>
      <c r="D886" s="2345"/>
      <c r="E886" s="2345"/>
      <c r="F886" s="2345"/>
      <c r="G886" s="2345"/>
      <c r="H886" s="2345"/>
      <c r="I886" s="2345"/>
    </row>
    <row r="887" spans="1:9" ht="15.75" customHeight="1">
      <c r="A887" s="2345"/>
      <c r="B887" s="2345"/>
      <c r="C887" s="2345"/>
      <c r="D887" s="2345"/>
      <c r="E887" s="2345"/>
      <c r="F887" s="2345"/>
      <c r="G887" s="2345"/>
      <c r="H887" s="2345"/>
      <c r="I887" s="2345"/>
    </row>
    <row r="888" spans="1:9" ht="15.75" customHeight="1">
      <c r="A888" s="2345"/>
      <c r="B888" s="2345"/>
      <c r="C888" s="2345"/>
      <c r="D888" s="2345"/>
      <c r="E888" s="2345"/>
      <c r="F888" s="2345"/>
      <c r="G888" s="2345"/>
      <c r="H888" s="2345"/>
      <c r="I888" s="2345"/>
    </row>
    <row r="889" spans="1:9" ht="15.75" customHeight="1">
      <c r="A889" s="2345"/>
      <c r="B889" s="2345"/>
      <c r="C889" s="2345"/>
      <c r="D889" s="2345"/>
      <c r="E889" s="2345"/>
      <c r="F889" s="2345"/>
      <c r="G889" s="2345"/>
      <c r="H889" s="2345"/>
      <c r="I889" s="2345"/>
    </row>
    <row r="890" spans="1:9" ht="15.75" customHeight="1">
      <c r="A890" s="2345"/>
      <c r="B890" s="2345"/>
      <c r="C890" s="2345"/>
      <c r="D890" s="2345"/>
      <c r="E890" s="2345"/>
      <c r="F890" s="2345"/>
      <c r="G890" s="2345"/>
      <c r="H890" s="2345"/>
      <c r="I890" s="2345"/>
    </row>
    <row r="891" spans="1:9" ht="15.75" customHeight="1">
      <c r="A891" s="2345"/>
      <c r="B891" s="2345"/>
      <c r="C891" s="2345"/>
      <c r="D891" s="2345"/>
      <c r="E891" s="2345"/>
      <c r="F891" s="2345"/>
      <c r="G891" s="2345"/>
      <c r="H891" s="2345"/>
      <c r="I891" s="2345"/>
    </row>
    <row r="892" spans="1:9" ht="15.75" customHeight="1">
      <c r="A892" s="2345"/>
      <c r="B892" s="2345"/>
      <c r="C892" s="2345"/>
      <c r="D892" s="2345"/>
      <c r="E892" s="2345"/>
      <c r="F892" s="2345"/>
      <c r="G892" s="2345"/>
      <c r="H892" s="2345"/>
      <c r="I892" s="2345"/>
    </row>
    <row r="893" spans="1:9" ht="15.75" customHeight="1">
      <c r="A893" s="2345"/>
      <c r="B893" s="2345"/>
      <c r="C893" s="2345"/>
      <c r="D893" s="2345"/>
      <c r="E893" s="2345"/>
      <c r="F893" s="2345"/>
      <c r="G893" s="2345"/>
      <c r="H893" s="2345"/>
      <c r="I893" s="2345"/>
    </row>
    <row r="894" spans="1:9" ht="15.75" customHeight="1">
      <c r="A894" s="2345"/>
      <c r="B894" s="2345"/>
      <c r="C894" s="2345"/>
      <c r="D894" s="2345"/>
      <c r="E894" s="2345"/>
      <c r="F894" s="2345"/>
      <c r="G894" s="2345"/>
      <c r="H894" s="2345"/>
      <c r="I894" s="2345"/>
    </row>
    <row r="895" spans="1:9" ht="15.75" customHeight="1">
      <c r="A895" s="2345"/>
      <c r="B895" s="2345"/>
      <c r="C895" s="2345"/>
      <c r="D895" s="2345"/>
      <c r="E895" s="2345"/>
      <c r="F895" s="2345"/>
      <c r="G895" s="2345"/>
      <c r="H895" s="2345"/>
      <c r="I895" s="2345"/>
    </row>
    <row r="896" spans="1:9" ht="15.75" customHeight="1">
      <c r="A896" s="2345"/>
      <c r="B896" s="2345"/>
      <c r="C896" s="2345"/>
      <c r="D896" s="2345"/>
      <c r="E896" s="2345"/>
      <c r="F896" s="2345"/>
      <c r="G896" s="2345"/>
      <c r="H896" s="2345"/>
      <c r="I896" s="2345"/>
    </row>
    <row r="897" spans="1:9" ht="15.75" customHeight="1">
      <c r="A897" s="2345"/>
      <c r="B897" s="2345"/>
      <c r="C897" s="2345"/>
      <c r="D897" s="2345"/>
      <c r="E897" s="2345"/>
      <c r="F897" s="2345"/>
      <c r="G897" s="2345"/>
      <c r="H897" s="2345"/>
      <c r="I897" s="2345"/>
    </row>
    <row r="898" spans="1:9" ht="15.75" customHeight="1">
      <c r="A898" s="2345"/>
      <c r="B898" s="2345"/>
      <c r="C898" s="2345"/>
      <c r="D898" s="2345"/>
      <c r="E898" s="2345"/>
      <c r="F898" s="2345"/>
      <c r="G898" s="2345"/>
      <c r="H898" s="2345"/>
      <c r="I898" s="2345"/>
    </row>
    <row r="899" spans="1:9" ht="15.75" customHeight="1">
      <c r="A899" s="2345"/>
      <c r="B899" s="2345"/>
      <c r="C899" s="2345"/>
      <c r="D899" s="2345"/>
      <c r="E899" s="2345"/>
      <c r="F899" s="2345"/>
      <c r="G899" s="2345"/>
      <c r="H899" s="2345"/>
      <c r="I899" s="2345"/>
    </row>
    <row r="900" spans="1:9" ht="15.75" customHeight="1">
      <c r="A900" s="2345"/>
      <c r="B900" s="2345"/>
      <c r="C900" s="2345"/>
      <c r="D900" s="2345"/>
      <c r="E900" s="2345"/>
      <c r="F900" s="2345"/>
      <c r="G900" s="2345"/>
      <c r="H900" s="2345"/>
      <c r="I900" s="2345"/>
    </row>
    <row r="901" spans="1:9" ht="15.75" customHeight="1">
      <c r="A901" s="2345"/>
      <c r="B901" s="2345"/>
      <c r="C901" s="2345"/>
      <c r="D901" s="2345"/>
      <c r="E901" s="2345"/>
      <c r="F901" s="2345"/>
      <c r="G901" s="2345"/>
      <c r="H901" s="2345"/>
      <c r="I901" s="2345"/>
    </row>
    <row r="902" spans="1:9" ht="15.75" customHeight="1">
      <c r="A902" s="2345"/>
      <c r="B902" s="2345"/>
      <c r="C902" s="2345"/>
      <c r="D902" s="2345"/>
      <c r="E902" s="2345"/>
      <c r="F902" s="2345"/>
      <c r="G902" s="2345"/>
      <c r="H902" s="2345"/>
      <c r="I902" s="2345"/>
    </row>
    <row r="903" spans="1:9" ht="15.75" customHeight="1">
      <c r="A903" s="2345"/>
      <c r="B903" s="2345"/>
      <c r="C903" s="2345"/>
      <c r="D903" s="2345"/>
      <c r="E903" s="2345"/>
      <c r="F903" s="2345"/>
      <c r="G903" s="2345"/>
      <c r="H903" s="2345"/>
      <c r="I903" s="2345"/>
    </row>
    <row r="904" spans="1:9" ht="15.75" customHeight="1">
      <c r="A904" s="2345"/>
      <c r="B904" s="2345"/>
      <c r="C904" s="2345"/>
      <c r="D904" s="2345"/>
      <c r="E904" s="2345"/>
      <c r="F904" s="2345"/>
      <c r="G904" s="2345"/>
      <c r="H904" s="2345"/>
      <c r="I904" s="2345"/>
    </row>
    <row r="905" spans="1:9" ht="15.75" customHeight="1">
      <c r="A905" s="2345"/>
      <c r="B905" s="2345"/>
      <c r="C905" s="2345"/>
      <c r="D905" s="2345"/>
      <c r="E905" s="2345"/>
      <c r="F905" s="2345"/>
      <c r="G905" s="2345"/>
      <c r="H905" s="2345"/>
      <c r="I905" s="2345"/>
    </row>
    <row r="906" spans="1:9" ht="15.75" customHeight="1">
      <c r="A906" s="2345"/>
      <c r="B906" s="2345"/>
      <c r="C906" s="2345"/>
      <c r="D906" s="2345"/>
      <c r="E906" s="2345"/>
      <c r="F906" s="2345"/>
      <c r="G906" s="2345"/>
      <c r="H906" s="2345"/>
      <c r="I906" s="2345"/>
    </row>
    <row r="907" spans="1:9" ht="15.75" customHeight="1">
      <c r="A907" s="2345"/>
      <c r="B907" s="2345"/>
      <c r="C907" s="2345"/>
      <c r="D907" s="2345"/>
      <c r="E907" s="2345"/>
      <c r="F907" s="2345"/>
      <c r="G907" s="2345"/>
      <c r="H907" s="2345"/>
      <c r="I907" s="2345"/>
    </row>
    <row r="908" spans="1:9" ht="15.75" customHeight="1">
      <c r="A908" s="2345"/>
      <c r="B908" s="2345"/>
      <c r="C908" s="2345"/>
      <c r="D908" s="2345"/>
      <c r="E908" s="2345"/>
      <c r="F908" s="2345"/>
      <c r="G908" s="2345"/>
      <c r="H908" s="2345"/>
      <c r="I908" s="2345"/>
    </row>
    <row r="909" spans="1:9" ht="15.75" customHeight="1">
      <c r="A909" s="2345"/>
      <c r="B909" s="2345"/>
      <c r="C909" s="2345"/>
      <c r="D909" s="2345"/>
      <c r="E909" s="2345"/>
      <c r="F909" s="2345"/>
      <c r="G909" s="2345"/>
      <c r="H909" s="2345"/>
      <c r="I909" s="2345"/>
    </row>
    <row r="910" spans="1:9" ht="15.75" customHeight="1">
      <c r="A910" s="2345"/>
      <c r="B910" s="2345"/>
      <c r="C910" s="2345"/>
      <c r="D910" s="2345"/>
      <c r="E910" s="2345"/>
      <c r="F910" s="2345"/>
      <c r="G910" s="2345"/>
      <c r="H910" s="2345"/>
      <c r="I910" s="2345"/>
    </row>
    <row r="911" spans="1:9" ht="15.75" customHeight="1">
      <c r="A911" s="2345"/>
      <c r="B911" s="2345"/>
      <c r="C911" s="2345"/>
      <c r="D911" s="2345"/>
      <c r="E911" s="2345"/>
      <c r="F911" s="2345"/>
      <c r="G911" s="2345"/>
      <c r="H911" s="2345"/>
      <c r="I911" s="2345"/>
    </row>
    <row r="912" spans="1:9" ht="15.75" customHeight="1">
      <c r="A912" s="2345"/>
      <c r="B912" s="2345"/>
      <c r="C912" s="2345"/>
      <c r="D912" s="2345"/>
      <c r="E912" s="2345"/>
      <c r="F912" s="2345"/>
      <c r="G912" s="2345"/>
      <c r="H912" s="2345"/>
      <c r="I912" s="2345"/>
    </row>
    <row r="913" spans="1:9" ht="15.75" customHeight="1">
      <c r="A913" s="2345"/>
      <c r="B913" s="2345"/>
      <c r="C913" s="2345"/>
      <c r="D913" s="2345"/>
      <c r="E913" s="2345"/>
      <c r="F913" s="2345"/>
      <c r="G913" s="2345"/>
      <c r="H913" s="2345"/>
      <c r="I913" s="2345"/>
    </row>
    <row r="914" spans="1:9" ht="15.75" customHeight="1">
      <c r="A914" s="2345"/>
      <c r="B914" s="2345"/>
      <c r="C914" s="2345"/>
      <c r="D914" s="2345"/>
      <c r="E914" s="2345"/>
      <c r="F914" s="2345"/>
      <c r="G914" s="2345"/>
      <c r="H914" s="2345"/>
      <c r="I914" s="2345"/>
    </row>
    <row r="915" spans="1:9" ht="15.75" customHeight="1">
      <c r="A915" s="2345"/>
      <c r="B915" s="2345"/>
      <c r="C915" s="2345"/>
      <c r="D915" s="2345"/>
      <c r="E915" s="2345"/>
      <c r="F915" s="2345"/>
      <c r="G915" s="2345"/>
      <c r="H915" s="2345"/>
      <c r="I915" s="2345"/>
    </row>
    <row r="916" spans="1:9" ht="15.75" customHeight="1">
      <c r="A916" s="2345"/>
      <c r="B916" s="2345"/>
      <c r="C916" s="2345"/>
      <c r="D916" s="2345"/>
      <c r="E916" s="2345"/>
      <c r="F916" s="2345"/>
      <c r="G916" s="2345"/>
      <c r="H916" s="2345"/>
      <c r="I916" s="2345"/>
    </row>
    <row r="917" spans="1:9" ht="15.75" customHeight="1">
      <c r="A917" s="2345"/>
      <c r="B917" s="2345"/>
      <c r="C917" s="2345"/>
      <c r="D917" s="2345"/>
      <c r="E917" s="2345"/>
      <c r="F917" s="2345"/>
      <c r="G917" s="2345"/>
      <c r="H917" s="2345"/>
      <c r="I917" s="2345"/>
    </row>
    <row r="918" spans="1:9" ht="15.75" customHeight="1">
      <c r="A918" s="2345"/>
      <c r="B918" s="2345"/>
      <c r="C918" s="2345"/>
      <c r="D918" s="2345"/>
      <c r="E918" s="2345"/>
      <c r="F918" s="2345"/>
      <c r="G918" s="2345"/>
      <c r="H918" s="2345"/>
      <c r="I918" s="2345"/>
    </row>
    <row r="919" spans="1:9" ht="15.75" customHeight="1">
      <c r="A919" s="2345"/>
      <c r="B919" s="2345"/>
      <c r="C919" s="2345"/>
      <c r="D919" s="2345"/>
      <c r="E919" s="2345"/>
      <c r="F919" s="2345"/>
      <c r="G919" s="2345"/>
      <c r="H919" s="2345"/>
      <c r="I919" s="2345"/>
    </row>
    <row r="920" spans="1:9" ht="15.75" customHeight="1">
      <c r="A920" s="2345"/>
      <c r="B920" s="2345"/>
      <c r="C920" s="2345"/>
      <c r="D920" s="2345"/>
      <c r="E920" s="2345"/>
      <c r="F920" s="2345"/>
      <c r="G920" s="2345"/>
      <c r="H920" s="2345"/>
      <c r="I920" s="2345"/>
    </row>
    <row r="921" spans="1:9" ht="15.75" customHeight="1">
      <c r="A921" s="2345"/>
      <c r="B921" s="2345"/>
      <c r="C921" s="2345"/>
      <c r="D921" s="2345"/>
      <c r="E921" s="2345"/>
      <c r="F921" s="2345"/>
      <c r="G921" s="2345"/>
      <c r="H921" s="2345"/>
      <c r="I921" s="2345"/>
    </row>
    <row r="922" spans="1:9" ht="15.75" customHeight="1">
      <c r="A922" s="2345"/>
      <c r="B922" s="2345"/>
      <c r="C922" s="2345"/>
      <c r="D922" s="2345"/>
      <c r="E922" s="2345"/>
      <c r="F922" s="2345"/>
      <c r="G922" s="2345"/>
      <c r="H922" s="2345"/>
      <c r="I922" s="2345"/>
    </row>
    <row r="923" spans="1:9" ht="15.75" customHeight="1">
      <c r="A923" s="2345"/>
      <c r="B923" s="2345"/>
      <c r="C923" s="2345"/>
      <c r="D923" s="2345"/>
      <c r="E923" s="2345"/>
      <c r="F923" s="2345"/>
      <c r="G923" s="2345"/>
      <c r="H923" s="2345"/>
      <c r="I923" s="2345"/>
    </row>
    <row r="924" spans="1:9" ht="15.75" customHeight="1">
      <c r="A924" s="2345"/>
      <c r="B924" s="2345"/>
      <c r="C924" s="2345"/>
      <c r="D924" s="2345"/>
      <c r="E924" s="2345"/>
      <c r="F924" s="2345"/>
      <c r="G924" s="2345"/>
      <c r="H924" s="2345"/>
      <c r="I924" s="2345"/>
    </row>
    <row r="925" spans="1:9" ht="15.75" customHeight="1">
      <c r="A925" s="2345"/>
      <c r="B925" s="2345"/>
      <c r="C925" s="2345"/>
      <c r="D925" s="2345"/>
      <c r="E925" s="2345"/>
      <c r="F925" s="2345"/>
      <c r="G925" s="2345"/>
      <c r="H925" s="2345"/>
      <c r="I925" s="2345"/>
    </row>
    <row r="926" spans="1:9" ht="15.75" customHeight="1">
      <c r="A926" s="2345"/>
      <c r="B926" s="2345"/>
      <c r="C926" s="2345"/>
      <c r="D926" s="2345"/>
      <c r="E926" s="2345"/>
      <c r="F926" s="2345"/>
      <c r="G926" s="2345"/>
      <c r="H926" s="2345"/>
      <c r="I926" s="2345"/>
    </row>
    <row r="927" spans="1:9" ht="15.75" customHeight="1">
      <c r="A927" s="2345"/>
      <c r="B927" s="2345"/>
      <c r="C927" s="2345"/>
      <c r="D927" s="2345"/>
      <c r="E927" s="2345"/>
      <c r="F927" s="2345"/>
      <c r="G927" s="2345"/>
      <c r="H927" s="2345"/>
      <c r="I927" s="2345"/>
    </row>
    <row r="928" spans="1:9" ht="15.75" customHeight="1">
      <c r="A928" s="2345"/>
      <c r="B928" s="2345"/>
      <c r="C928" s="2345"/>
      <c r="D928" s="2345"/>
      <c r="E928" s="2345"/>
      <c r="F928" s="2345"/>
      <c r="G928" s="2345"/>
      <c r="H928" s="2345"/>
      <c r="I928" s="2345"/>
    </row>
    <row r="929" spans="1:9" ht="15.75" customHeight="1">
      <c r="A929" s="2345"/>
      <c r="B929" s="2345"/>
      <c r="C929" s="2345"/>
      <c r="D929" s="2345"/>
      <c r="E929" s="2345"/>
      <c r="F929" s="2345"/>
      <c r="G929" s="2345"/>
      <c r="H929" s="2345"/>
      <c r="I929" s="2345"/>
    </row>
    <row r="930" spans="1:9" ht="15.75" customHeight="1">
      <c r="A930" s="2345"/>
      <c r="B930" s="2345"/>
      <c r="C930" s="2345"/>
      <c r="D930" s="2345"/>
      <c r="E930" s="2345"/>
      <c r="F930" s="2345"/>
      <c r="G930" s="2345"/>
      <c r="H930" s="2345"/>
      <c r="I930" s="2345"/>
    </row>
    <row r="931" spans="1:9" ht="15.75" customHeight="1">
      <c r="A931" s="2345"/>
      <c r="B931" s="2345"/>
      <c r="C931" s="2345"/>
      <c r="D931" s="2345"/>
      <c r="E931" s="2345"/>
      <c r="F931" s="2345"/>
      <c r="G931" s="2345"/>
      <c r="H931" s="2345"/>
      <c r="I931" s="2345"/>
    </row>
    <row r="932" spans="1:9" ht="15.75" customHeight="1">
      <c r="A932" s="2345"/>
      <c r="B932" s="2345"/>
      <c r="C932" s="2345"/>
      <c r="D932" s="2345"/>
      <c r="E932" s="2345"/>
      <c r="F932" s="2345"/>
      <c r="G932" s="2345"/>
      <c r="H932" s="2345"/>
      <c r="I932" s="2345"/>
    </row>
    <row r="933" spans="1:9" ht="15.75" customHeight="1">
      <c r="A933" s="2345"/>
      <c r="B933" s="2345"/>
      <c r="C933" s="2345"/>
      <c r="D933" s="2345"/>
      <c r="E933" s="2345"/>
      <c r="F933" s="2345"/>
      <c r="G933" s="2345"/>
      <c r="H933" s="2345"/>
      <c r="I933" s="2345"/>
    </row>
    <row r="934" spans="1:9" ht="15.75" customHeight="1">
      <c r="A934" s="2345"/>
      <c r="B934" s="2345"/>
      <c r="C934" s="2345"/>
      <c r="D934" s="2345"/>
      <c r="E934" s="2345"/>
      <c r="F934" s="2345"/>
      <c r="G934" s="2345"/>
      <c r="H934" s="2345"/>
      <c r="I934" s="2345"/>
    </row>
    <row r="935" spans="1:9" ht="15.75" customHeight="1">
      <c r="A935" s="2345"/>
      <c r="B935" s="2345"/>
      <c r="C935" s="2345"/>
      <c r="D935" s="2345"/>
      <c r="E935" s="2345"/>
      <c r="F935" s="2345"/>
      <c r="G935" s="2345"/>
      <c r="H935" s="2345"/>
      <c r="I935" s="2345"/>
    </row>
    <row r="936" spans="1:9" ht="15.75" customHeight="1">
      <c r="A936" s="2345"/>
      <c r="B936" s="2345"/>
      <c r="C936" s="2345"/>
      <c r="D936" s="2345"/>
      <c r="E936" s="2345"/>
      <c r="F936" s="2345"/>
      <c r="G936" s="2345"/>
      <c r="H936" s="2345"/>
      <c r="I936" s="2345"/>
    </row>
    <row r="937" spans="1:9" ht="15.75" customHeight="1">
      <c r="A937" s="2345"/>
      <c r="B937" s="2345"/>
      <c r="C937" s="2345"/>
      <c r="D937" s="2345"/>
      <c r="E937" s="2345"/>
      <c r="F937" s="2345"/>
      <c r="G937" s="2345"/>
      <c r="H937" s="2345"/>
      <c r="I937" s="2345"/>
    </row>
    <row r="938" spans="1:9" ht="15.75" customHeight="1">
      <c r="A938" s="2345"/>
      <c r="B938" s="2345"/>
      <c r="C938" s="2345"/>
      <c r="D938" s="2345"/>
      <c r="E938" s="2345"/>
      <c r="F938" s="2345"/>
      <c r="G938" s="2345"/>
      <c r="H938" s="2345"/>
      <c r="I938" s="2345"/>
    </row>
    <row r="939" spans="1:9" ht="15.75" customHeight="1">
      <c r="A939" s="2345"/>
      <c r="B939" s="2345"/>
      <c r="C939" s="2345"/>
      <c r="D939" s="2345"/>
      <c r="E939" s="2345"/>
      <c r="F939" s="2345"/>
      <c r="G939" s="2345"/>
      <c r="H939" s="2345"/>
      <c r="I939" s="2345"/>
    </row>
    <row r="940" spans="1:9" ht="15.75" customHeight="1">
      <c r="A940" s="2345"/>
      <c r="B940" s="2345"/>
      <c r="C940" s="2345"/>
      <c r="D940" s="2345"/>
      <c r="E940" s="2345"/>
      <c r="F940" s="2345"/>
      <c r="G940" s="2345"/>
      <c r="H940" s="2345"/>
      <c r="I940" s="2345"/>
    </row>
    <row r="941" spans="1:9" ht="15.75" customHeight="1">
      <c r="A941" s="2345"/>
      <c r="B941" s="2345"/>
      <c r="C941" s="2345"/>
      <c r="D941" s="2345"/>
      <c r="E941" s="2345"/>
      <c r="F941" s="2345"/>
      <c r="G941" s="2345"/>
      <c r="H941" s="2345"/>
      <c r="I941" s="2345"/>
    </row>
    <row r="942" spans="1:9" ht="15.75" customHeight="1">
      <c r="A942" s="2345"/>
      <c r="B942" s="2345"/>
      <c r="C942" s="2345"/>
      <c r="D942" s="2345"/>
      <c r="E942" s="2345"/>
      <c r="F942" s="2345"/>
      <c r="G942" s="2345"/>
      <c r="H942" s="2345"/>
      <c r="I942" s="2345"/>
    </row>
    <row r="943" spans="1:9" ht="15.75" customHeight="1">
      <c r="A943" s="2345"/>
      <c r="B943" s="2345"/>
      <c r="C943" s="2345"/>
      <c r="D943" s="2345"/>
      <c r="E943" s="2345"/>
      <c r="F943" s="2345"/>
      <c r="G943" s="2345"/>
      <c r="H943" s="2345"/>
      <c r="I943" s="2345"/>
    </row>
    <row r="944" spans="1:9" ht="15.75" customHeight="1">
      <c r="A944" s="2345"/>
      <c r="B944" s="2345"/>
      <c r="C944" s="2345"/>
      <c r="D944" s="2345"/>
      <c r="E944" s="2345"/>
      <c r="F944" s="2345"/>
      <c r="G944" s="2345"/>
      <c r="H944" s="2345"/>
      <c r="I944" s="2345"/>
    </row>
    <row r="945" spans="1:9" ht="15.75" customHeight="1">
      <c r="A945" s="2345"/>
      <c r="B945" s="2345"/>
      <c r="C945" s="2345"/>
      <c r="D945" s="2345"/>
      <c r="E945" s="2345"/>
      <c r="F945" s="2345"/>
      <c r="G945" s="2345"/>
      <c r="H945" s="2345"/>
      <c r="I945" s="2345"/>
    </row>
    <row r="946" spans="1:9" ht="15.75" customHeight="1">
      <c r="A946" s="2345"/>
      <c r="B946" s="2345"/>
      <c r="C946" s="2345"/>
      <c r="D946" s="2345"/>
      <c r="E946" s="2345"/>
      <c r="F946" s="2345"/>
      <c r="G946" s="2345"/>
      <c r="H946" s="2345"/>
      <c r="I946" s="2345"/>
    </row>
    <row r="947" spans="1:9" ht="15.75" customHeight="1">
      <c r="A947" s="2345"/>
      <c r="B947" s="2345"/>
      <c r="C947" s="2345"/>
      <c r="D947" s="2345"/>
      <c r="E947" s="2345"/>
      <c r="F947" s="2345"/>
      <c r="G947" s="2345"/>
      <c r="H947" s="2345"/>
      <c r="I947" s="2345"/>
    </row>
    <row r="948" spans="1:9" ht="15.75" customHeight="1">
      <c r="A948" s="2345"/>
      <c r="B948" s="2345"/>
      <c r="C948" s="2345"/>
      <c r="D948" s="2345"/>
      <c r="E948" s="2345"/>
      <c r="F948" s="2345"/>
      <c r="G948" s="2345"/>
      <c r="H948" s="2345"/>
      <c r="I948" s="2345"/>
    </row>
    <row r="949" spans="1:9" ht="15.75" customHeight="1">
      <c r="A949" s="2345"/>
      <c r="B949" s="2345"/>
      <c r="C949" s="2345"/>
      <c r="D949" s="2345"/>
      <c r="E949" s="2345"/>
      <c r="F949" s="2345"/>
      <c r="G949" s="2345"/>
      <c r="H949" s="2345"/>
      <c r="I949" s="2345"/>
    </row>
    <row r="950" spans="1:9" ht="15.75" customHeight="1">
      <c r="A950" s="2345"/>
      <c r="B950" s="2345"/>
      <c r="C950" s="2345"/>
      <c r="D950" s="2345"/>
      <c r="E950" s="2345"/>
      <c r="F950" s="2345"/>
      <c r="G950" s="2345"/>
      <c r="H950" s="2345"/>
      <c r="I950" s="2345"/>
    </row>
    <row r="951" spans="1:9" ht="15.75" customHeight="1">
      <c r="A951" s="2345"/>
      <c r="B951" s="2345"/>
      <c r="C951" s="2345"/>
      <c r="D951" s="2345"/>
      <c r="E951" s="2345"/>
      <c r="F951" s="2345"/>
      <c r="G951" s="2345"/>
      <c r="H951" s="2345"/>
      <c r="I951" s="2345"/>
    </row>
    <row r="952" spans="1:9" ht="15.75" customHeight="1">
      <c r="A952" s="2345"/>
      <c r="B952" s="2345"/>
      <c r="C952" s="2345"/>
      <c r="D952" s="2345"/>
      <c r="E952" s="2345"/>
      <c r="F952" s="2345"/>
      <c r="G952" s="2345"/>
      <c r="H952" s="2345"/>
      <c r="I952" s="2345"/>
    </row>
    <row r="953" spans="1:9" ht="15.75" customHeight="1">
      <c r="A953" s="2345"/>
      <c r="B953" s="2345"/>
      <c r="C953" s="2345"/>
      <c r="D953" s="2345"/>
      <c r="E953" s="2345"/>
      <c r="F953" s="2345"/>
      <c r="G953" s="2345"/>
      <c r="H953" s="2345"/>
      <c r="I953" s="2345"/>
    </row>
    <row r="954" spans="1:9" ht="15.75" customHeight="1">
      <c r="A954" s="2345"/>
      <c r="B954" s="2345"/>
      <c r="C954" s="2345"/>
      <c r="D954" s="2345"/>
      <c r="E954" s="2345"/>
      <c r="F954" s="2345"/>
      <c r="G954" s="2345"/>
      <c r="H954" s="2345"/>
      <c r="I954" s="2345"/>
    </row>
    <row r="955" spans="1:9" ht="15.75" customHeight="1">
      <c r="A955" s="2345"/>
      <c r="B955" s="2345"/>
      <c r="C955" s="2345"/>
      <c r="D955" s="2345"/>
      <c r="E955" s="2345"/>
      <c r="F955" s="2345"/>
      <c r="G955" s="2345"/>
      <c r="H955" s="2345"/>
      <c r="I955" s="2345"/>
    </row>
    <row r="956" spans="1:9" ht="15.75" customHeight="1">
      <c r="A956" s="2345"/>
      <c r="B956" s="2345"/>
      <c r="C956" s="2345"/>
      <c r="D956" s="2345"/>
      <c r="E956" s="2345"/>
      <c r="F956" s="2345"/>
      <c r="G956" s="2345"/>
      <c r="H956" s="2345"/>
      <c r="I956" s="2345"/>
    </row>
    <row r="957" spans="1:9" ht="15.75" customHeight="1">
      <c r="A957" s="2345"/>
      <c r="B957" s="2345"/>
      <c r="C957" s="2345"/>
      <c r="D957" s="2345"/>
      <c r="E957" s="2345"/>
      <c r="F957" s="2345"/>
      <c r="G957" s="2345"/>
      <c r="H957" s="2345"/>
      <c r="I957" s="2345"/>
    </row>
    <row r="958" spans="1:9" ht="15.75" customHeight="1">
      <c r="A958" s="2345"/>
      <c r="B958" s="2345"/>
      <c r="C958" s="2345"/>
      <c r="D958" s="2345"/>
      <c r="E958" s="2345"/>
      <c r="F958" s="2345"/>
      <c r="G958" s="2345"/>
      <c r="H958" s="2345"/>
      <c r="I958" s="2345"/>
    </row>
    <row r="959" spans="1:9" ht="15.75" customHeight="1">
      <c r="A959" s="2345"/>
      <c r="B959" s="2345"/>
      <c r="C959" s="2345"/>
      <c r="D959" s="2345"/>
      <c r="E959" s="2345"/>
      <c r="F959" s="2345"/>
      <c r="G959" s="2345"/>
      <c r="H959" s="2345"/>
      <c r="I959" s="2345"/>
    </row>
    <row r="960" spans="1:9" ht="15.75" customHeight="1">
      <c r="A960" s="2345"/>
      <c r="B960" s="2345"/>
      <c r="C960" s="2345"/>
      <c r="D960" s="2345"/>
      <c r="E960" s="2345"/>
      <c r="F960" s="2345"/>
      <c r="G960" s="2345"/>
      <c r="H960" s="2345"/>
      <c r="I960" s="2345"/>
    </row>
    <row r="961" spans="1:9" ht="15.75" customHeight="1">
      <c r="A961" s="2345"/>
      <c r="B961" s="2345"/>
      <c r="C961" s="2345"/>
      <c r="D961" s="2345"/>
      <c r="E961" s="2345"/>
      <c r="F961" s="2345"/>
      <c r="G961" s="2345"/>
      <c r="H961" s="2345"/>
      <c r="I961" s="2345"/>
    </row>
    <row r="962" spans="1:9" ht="15.75" customHeight="1">
      <c r="A962" s="2345"/>
      <c r="B962" s="2345"/>
      <c r="C962" s="2345"/>
      <c r="D962" s="2345"/>
      <c r="E962" s="2345"/>
      <c r="F962" s="2345"/>
      <c r="G962" s="2345"/>
      <c r="H962" s="2345"/>
      <c r="I962" s="2345"/>
    </row>
    <row r="963" spans="1:9" ht="15.75" customHeight="1">
      <c r="A963" s="2345"/>
      <c r="B963" s="2345"/>
      <c r="C963" s="2345"/>
      <c r="D963" s="2345"/>
      <c r="E963" s="2345"/>
      <c r="F963" s="2345"/>
      <c r="G963" s="2345"/>
      <c r="H963" s="2345"/>
      <c r="I963" s="2345"/>
    </row>
    <row r="964" spans="1:9" ht="15.75" customHeight="1">
      <c r="A964" s="2345"/>
      <c r="B964" s="2345"/>
      <c r="C964" s="2345"/>
      <c r="D964" s="2345"/>
      <c r="E964" s="2345"/>
      <c r="F964" s="2345"/>
      <c r="G964" s="2345"/>
      <c r="H964" s="2345"/>
      <c r="I964" s="2345"/>
    </row>
    <row r="965" spans="1:9" ht="15.75" customHeight="1">
      <c r="A965" s="2345"/>
      <c r="B965" s="2345"/>
      <c r="C965" s="2345"/>
      <c r="D965" s="2345"/>
      <c r="E965" s="2345"/>
      <c r="F965" s="2345"/>
      <c r="G965" s="2345"/>
      <c r="H965" s="2345"/>
      <c r="I965" s="2345"/>
    </row>
    <row r="966" spans="1:9" ht="15.75" customHeight="1">
      <c r="A966" s="2345"/>
      <c r="B966" s="2345"/>
      <c r="C966" s="2345"/>
      <c r="D966" s="2345"/>
      <c r="E966" s="2345"/>
      <c r="F966" s="2345"/>
      <c r="G966" s="2345"/>
      <c r="H966" s="2345"/>
      <c r="I966" s="2345"/>
    </row>
    <row r="967" spans="1:9" ht="15.75" customHeight="1">
      <c r="A967" s="2345"/>
      <c r="B967" s="2345"/>
      <c r="C967" s="2345"/>
      <c r="D967" s="2345"/>
      <c r="E967" s="2345"/>
      <c r="F967" s="2345"/>
      <c r="G967" s="2345"/>
      <c r="H967" s="2345"/>
      <c r="I967" s="2345"/>
    </row>
    <row r="968" spans="1:9" ht="15.75" customHeight="1">
      <c r="A968" s="2345"/>
      <c r="B968" s="2345"/>
      <c r="C968" s="2345"/>
      <c r="D968" s="2345"/>
      <c r="E968" s="2345"/>
      <c r="F968" s="2345"/>
      <c r="G968" s="2345"/>
      <c r="H968" s="2345"/>
      <c r="I968" s="2345"/>
    </row>
    <row r="969" spans="1:9" ht="15.75" customHeight="1">
      <c r="A969" s="2345"/>
      <c r="B969" s="2345"/>
      <c r="C969" s="2345"/>
      <c r="D969" s="2345"/>
      <c r="E969" s="2345"/>
      <c r="F969" s="2345"/>
      <c r="G969" s="2345"/>
      <c r="H969" s="2345"/>
      <c r="I969" s="2345"/>
    </row>
    <row r="970" spans="1:9" ht="15.75" customHeight="1">
      <c r="A970" s="2345"/>
      <c r="B970" s="2345"/>
      <c r="C970" s="2345"/>
      <c r="D970" s="2345"/>
      <c r="E970" s="2345"/>
      <c r="F970" s="2345"/>
      <c r="G970" s="2345"/>
      <c r="H970" s="2345"/>
      <c r="I970" s="2345"/>
    </row>
    <row r="971" spans="1:9" ht="15.75" customHeight="1">
      <c r="A971" s="2345"/>
      <c r="B971" s="2345"/>
      <c r="C971" s="2345"/>
      <c r="D971" s="2345"/>
      <c r="E971" s="2345"/>
      <c r="F971" s="2345"/>
      <c r="G971" s="2345"/>
      <c r="H971" s="2345"/>
      <c r="I971" s="2345"/>
    </row>
    <row r="972" spans="1:9" ht="15.75" customHeight="1">
      <c r="A972" s="2345"/>
      <c r="B972" s="2345"/>
      <c r="C972" s="2345"/>
      <c r="D972" s="2345"/>
      <c r="E972" s="2345"/>
      <c r="F972" s="2345"/>
      <c r="G972" s="2345"/>
      <c r="H972" s="2345"/>
      <c r="I972" s="2345"/>
    </row>
    <row r="973" spans="1:9" ht="15.75" customHeight="1">
      <c r="A973" s="2345"/>
      <c r="B973" s="2345"/>
      <c r="C973" s="2345"/>
      <c r="D973" s="2345"/>
      <c r="E973" s="2345"/>
      <c r="F973" s="2345"/>
      <c r="G973" s="2345"/>
      <c r="H973" s="2345"/>
      <c r="I973" s="2345"/>
    </row>
    <row r="974" spans="1:9" ht="15.75" customHeight="1">
      <c r="A974" s="2345"/>
      <c r="B974" s="2345"/>
      <c r="C974" s="2345"/>
      <c r="D974" s="2345"/>
      <c r="E974" s="2345"/>
      <c r="F974" s="2345"/>
      <c r="G974" s="2345"/>
      <c r="H974" s="2345"/>
      <c r="I974" s="2345"/>
    </row>
    <row r="975" spans="1:9" ht="15.75" customHeight="1">
      <c r="A975" s="2345"/>
      <c r="B975" s="2345"/>
      <c r="C975" s="2345"/>
      <c r="D975" s="2345"/>
      <c r="E975" s="2345"/>
      <c r="F975" s="2345"/>
      <c r="G975" s="2345"/>
      <c r="H975" s="2345"/>
      <c r="I975" s="2345"/>
    </row>
    <row r="976" spans="1:9" ht="15.75" customHeight="1">
      <c r="A976" s="2345"/>
      <c r="B976" s="2345"/>
      <c r="C976" s="2345"/>
      <c r="D976" s="2345"/>
      <c r="E976" s="2345"/>
      <c r="F976" s="2345"/>
      <c r="G976" s="2345"/>
      <c r="H976" s="2345"/>
      <c r="I976" s="2345"/>
    </row>
    <row r="977" spans="1:9" ht="15.75" customHeight="1">
      <c r="A977" s="2345"/>
      <c r="B977" s="2345"/>
      <c r="C977" s="2345"/>
      <c r="D977" s="2345"/>
      <c r="E977" s="2345"/>
      <c r="F977" s="2345"/>
      <c r="G977" s="2345"/>
      <c r="H977" s="2345"/>
      <c r="I977" s="2345"/>
    </row>
    <row r="978" spans="1:9" ht="15.75" customHeight="1">
      <c r="A978" s="2345"/>
      <c r="B978" s="2345"/>
      <c r="C978" s="2345"/>
      <c r="D978" s="2345"/>
      <c r="E978" s="2345"/>
      <c r="F978" s="2345"/>
      <c r="G978" s="2345"/>
      <c r="H978" s="2345"/>
      <c r="I978" s="2345"/>
    </row>
    <row r="979" spans="1:9" ht="15.75" customHeight="1">
      <c r="A979" s="2345"/>
      <c r="B979" s="2345"/>
      <c r="C979" s="2345"/>
      <c r="D979" s="2345"/>
      <c r="E979" s="2345"/>
      <c r="F979" s="2345"/>
      <c r="G979" s="2345"/>
      <c r="H979" s="2345"/>
      <c r="I979" s="2345"/>
    </row>
    <row r="980" spans="1:9" ht="15.75" customHeight="1">
      <c r="A980" s="2345"/>
      <c r="B980" s="2345"/>
      <c r="C980" s="2345"/>
      <c r="D980" s="2345"/>
      <c r="E980" s="2345"/>
      <c r="F980" s="2345"/>
      <c r="G980" s="2345"/>
      <c r="H980" s="2345"/>
      <c r="I980" s="2345"/>
    </row>
    <row r="981" spans="1:9" ht="15.75" customHeight="1">
      <c r="A981" s="2345"/>
      <c r="B981" s="2345"/>
      <c r="C981" s="2345"/>
      <c r="D981" s="2345"/>
      <c r="E981" s="2345"/>
      <c r="F981" s="2345"/>
      <c r="G981" s="2345"/>
      <c r="H981" s="2345"/>
      <c r="I981" s="2345"/>
    </row>
    <row r="982" spans="1:9" ht="15.75" customHeight="1">
      <c r="A982" s="2345"/>
      <c r="B982" s="2345"/>
      <c r="C982" s="2345"/>
      <c r="D982" s="2345"/>
      <c r="E982" s="2345"/>
      <c r="F982" s="2345"/>
      <c r="G982" s="2345"/>
      <c r="H982" s="2345"/>
      <c r="I982" s="2345"/>
    </row>
    <row r="983" spans="1:9" ht="15.75" customHeight="1">
      <c r="A983" s="2345"/>
      <c r="B983" s="2345"/>
      <c r="C983" s="2345"/>
      <c r="D983" s="2345"/>
      <c r="E983" s="2345"/>
      <c r="F983" s="2345"/>
      <c r="G983" s="2345"/>
      <c r="H983" s="2345"/>
      <c r="I983" s="2345"/>
    </row>
    <row r="984" spans="1:9" ht="15.75" customHeight="1">
      <c r="A984" s="2345"/>
      <c r="B984" s="2345"/>
      <c r="C984" s="2345"/>
      <c r="D984" s="2345"/>
      <c r="E984" s="2345"/>
      <c r="F984" s="2345"/>
      <c r="G984" s="2345"/>
      <c r="H984" s="2345"/>
      <c r="I984" s="2345"/>
    </row>
    <row r="985" spans="1:9" ht="15.75" customHeight="1">
      <c r="A985" s="2345"/>
      <c r="B985" s="2345"/>
      <c r="C985" s="2345"/>
      <c r="D985" s="2345"/>
      <c r="E985" s="2345"/>
      <c r="F985" s="2345"/>
      <c r="G985" s="2345"/>
      <c r="H985" s="2345"/>
      <c r="I985" s="2345"/>
    </row>
    <row r="986" spans="1:9" ht="15.75" customHeight="1">
      <c r="A986" s="2345"/>
      <c r="B986" s="2345"/>
      <c r="C986" s="2345"/>
      <c r="D986" s="2345"/>
      <c r="E986" s="2345"/>
      <c r="F986" s="2345"/>
      <c r="G986" s="2345"/>
      <c r="H986" s="2345"/>
      <c r="I986" s="2345"/>
    </row>
    <row r="987" spans="1:9" ht="15.75" customHeight="1">
      <c r="A987" s="2345"/>
      <c r="B987" s="2345"/>
      <c r="C987" s="2345"/>
      <c r="D987" s="2345"/>
      <c r="E987" s="2345"/>
      <c r="F987" s="2345"/>
      <c r="G987" s="2345"/>
      <c r="H987" s="2345"/>
      <c r="I987" s="2345"/>
    </row>
    <row r="988" spans="1:9" ht="15.75" customHeight="1">
      <c r="A988" s="2345"/>
      <c r="B988" s="2345"/>
      <c r="C988" s="2345"/>
      <c r="D988" s="2345"/>
      <c r="E988" s="2345"/>
      <c r="F988" s="2345"/>
      <c r="G988" s="2345"/>
      <c r="H988" s="2345"/>
      <c r="I988" s="2345"/>
    </row>
    <row r="989" spans="1:9" ht="15.75" customHeight="1">
      <c r="A989" s="2345"/>
      <c r="B989" s="2345"/>
      <c r="C989" s="2345"/>
      <c r="D989" s="2345"/>
      <c r="E989" s="2345"/>
      <c r="F989" s="2345"/>
      <c r="G989" s="2345"/>
      <c r="H989" s="2345"/>
      <c r="I989" s="2345"/>
    </row>
    <row r="990" spans="1:9" ht="15.75" customHeight="1">
      <c r="A990" s="2345"/>
      <c r="B990" s="2345"/>
      <c r="C990" s="2345"/>
      <c r="D990" s="2345"/>
      <c r="E990" s="2345"/>
      <c r="F990" s="2345"/>
      <c r="G990" s="2345"/>
      <c r="H990" s="2345"/>
      <c r="I990" s="2345"/>
    </row>
    <row r="991" spans="1:9" ht="15.75" customHeight="1">
      <c r="A991" s="2345"/>
      <c r="B991" s="2345"/>
      <c r="C991" s="2345"/>
      <c r="D991" s="2345"/>
      <c r="E991" s="2345"/>
      <c r="F991" s="2345"/>
      <c r="G991" s="2345"/>
      <c r="H991" s="2345"/>
      <c r="I991" s="2345"/>
    </row>
    <row r="992" spans="1:9" ht="15.75" customHeight="1">
      <c r="A992" s="2345"/>
      <c r="B992" s="2345"/>
      <c r="C992" s="2345"/>
      <c r="D992" s="2345"/>
      <c r="E992" s="2345"/>
      <c r="F992" s="2345"/>
      <c r="G992" s="2345"/>
      <c r="H992" s="2345"/>
      <c r="I992" s="2345"/>
    </row>
    <row r="993" spans="1:9" ht="15.75" customHeight="1">
      <c r="A993" s="2345"/>
      <c r="B993" s="2345"/>
      <c r="C993" s="2345"/>
      <c r="D993" s="2345"/>
      <c r="E993" s="2345"/>
      <c r="F993" s="2345"/>
      <c r="G993" s="2345"/>
      <c r="H993" s="2345"/>
      <c r="I993" s="2345"/>
    </row>
    <row r="994" spans="1:9" ht="15.75" customHeight="1">
      <c r="A994" s="2345"/>
      <c r="B994" s="2345"/>
      <c r="C994" s="2345"/>
      <c r="D994" s="2345"/>
      <c r="E994" s="2345"/>
      <c r="F994" s="2345"/>
      <c r="G994" s="2345"/>
      <c r="H994" s="2345"/>
      <c r="I994" s="2345"/>
    </row>
    <row r="995" spans="1:9" ht="15.75" customHeight="1">
      <c r="A995" s="2345"/>
      <c r="B995" s="2345"/>
      <c r="C995" s="2345"/>
      <c r="D995" s="2345"/>
      <c r="E995" s="2345"/>
      <c r="F995" s="2345"/>
      <c r="G995" s="2345"/>
      <c r="H995" s="2345"/>
      <c r="I995" s="2345"/>
    </row>
    <row r="996" spans="1:9" ht="15.75" customHeight="1">
      <c r="A996" s="2345"/>
      <c r="B996" s="2345"/>
      <c r="C996" s="2345"/>
      <c r="D996" s="2345"/>
      <c r="E996" s="2345"/>
      <c r="F996" s="2345"/>
      <c r="G996" s="2345"/>
      <c r="H996" s="2345"/>
      <c r="I996" s="2345"/>
    </row>
    <row r="997" spans="1:9" ht="15.75" customHeight="1">
      <c r="A997" s="2345"/>
      <c r="B997" s="2345"/>
      <c r="C997" s="2345"/>
      <c r="D997" s="2345"/>
      <c r="E997" s="2345"/>
      <c r="F997" s="2345"/>
      <c r="G997" s="2345"/>
      <c r="H997" s="2345"/>
      <c r="I997" s="2345"/>
    </row>
    <row r="998" spans="1:9" ht="15.75" customHeight="1">
      <c r="A998" s="2345"/>
      <c r="B998" s="2345"/>
      <c r="C998" s="2345"/>
      <c r="D998" s="2345"/>
      <c r="E998" s="2345"/>
      <c r="F998" s="2345"/>
      <c r="G998" s="2345"/>
      <c r="H998" s="2345"/>
      <c r="I998" s="2345"/>
    </row>
    <row r="999" spans="1:9" ht="15.75" customHeight="1">
      <c r="A999" s="2345"/>
      <c r="B999" s="2345"/>
      <c r="C999" s="2345"/>
      <c r="D999" s="2345"/>
      <c r="E999" s="2345"/>
      <c r="F999" s="2345"/>
      <c r="G999" s="2345"/>
      <c r="H999" s="2345"/>
      <c r="I999" s="2345"/>
    </row>
    <row r="1000" spans="1:9" ht="15.75" customHeight="1">
      <c r="A1000" s="2345"/>
      <c r="B1000" s="2345"/>
      <c r="C1000" s="2345"/>
      <c r="D1000" s="2345"/>
      <c r="E1000" s="2345"/>
      <c r="F1000" s="2345"/>
      <c r="G1000" s="2345"/>
      <c r="H1000" s="2345"/>
      <c r="I1000" s="2345"/>
    </row>
    <row r="1001" spans="1:9" ht="15.75" customHeight="1">
      <c r="A1001" s="2345"/>
      <c r="B1001" s="2345"/>
      <c r="C1001" s="2345"/>
      <c r="D1001" s="2345"/>
      <c r="E1001" s="2345"/>
      <c r="F1001" s="2345"/>
      <c r="G1001" s="2345"/>
      <c r="H1001" s="2345"/>
      <c r="I1001" s="2345"/>
    </row>
    <row r="1002" spans="1:9" ht="15.75" customHeight="1">
      <c r="A1002" s="2345"/>
      <c r="B1002" s="2345"/>
      <c r="C1002" s="2345"/>
      <c r="D1002" s="2345"/>
      <c r="E1002" s="2345"/>
      <c r="F1002" s="2345"/>
      <c r="G1002" s="2345"/>
      <c r="H1002" s="2345"/>
      <c r="I1002" s="2345"/>
    </row>
    <row r="1003" spans="1:9" ht="15.75" customHeight="1">
      <c r="A1003" s="2345"/>
      <c r="I1003" s="2345"/>
    </row>
  </sheetData>
  <mergeCells count="9">
    <mergeCell ref="B56:H56"/>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92"/>
  <sheetViews>
    <sheetView showGridLines="0" zoomScale="90" zoomScaleNormal="90" workbookViewId="0"/>
  </sheetViews>
  <sheetFormatPr defaultColWidth="14.44140625" defaultRowHeight="15" customHeight="1"/>
  <cols>
    <col min="1" max="1" width="4.5546875" style="2343" customWidth="1"/>
    <col min="2" max="2" width="5.109375" style="2343" customWidth="1"/>
    <col min="3" max="3" width="44.77734375" style="2343" customWidth="1"/>
    <col min="4" max="4" width="16.21875" style="2343" customWidth="1"/>
    <col min="5" max="5" width="16" style="2343" customWidth="1"/>
    <col min="6" max="6" width="17" style="2343" customWidth="1"/>
    <col min="7" max="7" width="13" style="2343" customWidth="1"/>
    <col min="8" max="8" width="12" style="2343" customWidth="1"/>
    <col min="9" max="9" width="8.21875" style="2343" customWidth="1"/>
    <col min="10" max="16384" width="14.44140625" style="2343"/>
  </cols>
  <sheetData>
    <row r="1" spans="1:8" ht="15.75" customHeight="1">
      <c r="A1" s="2346"/>
      <c r="B1" s="3623" t="s">
        <v>1863</v>
      </c>
      <c r="C1" s="3624"/>
      <c r="D1" s="3624"/>
      <c r="E1" s="3624"/>
      <c r="F1" s="3624"/>
      <c r="G1" s="3624"/>
      <c r="H1" s="3624"/>
    </row>
    <row r="2" spans="1:8" ht="15" customHeight="1">
      <c r="A2" s="2346"/>
      <c r="B2" s="3643" t="s">
        <v>17</v>
      </c>
      <c r="C2" s="3624"/>
      <c r="D2" s="3624"/>
      <c r="E2" s="3624"/>
      <c r="F2" s="3624"/>
      <c r="G2" s="3624"/>
      <c r="H2" s="3624"/>
    </row>
    <row r="3" spans="1:8" ht="15" customHeight="1">
      <c r="A3" s="2346"/>
      <c r="B3" s="3643"/>
      <c r="C3" s="3624"/>
      <c r="D3" s="3624"/>
      <c r="E3" s="3624"/>
      <c r="F3" s="3624"/>
      <c r="G3" s="3624"/>
      <c r="H3" s="3624"/>
    </row>
    <row r="4" spans="1:8" ht="15" customHeight="1" thickBot="1">
      <c r="A4" s="2346"/>
      <c r="B4" s="3654" t="s">
        <v>77</v>
      </c>
      <c r="C4" s="3624"/>
      <c r="D4" s="3624"/>
      <c r="E4" s="3624"/>
      <c r="F4" s="3624"/>
      <c r="G4" s="3624"/>
      <c r="H4" s="3624"/>
    </row>
    <row r="5" spans="1:8" ht="21.75" customHeight="1" thickTop="1">
      <c r="A5" s="2346"/>
      <c r="B5" s="3644" t="s">
        <v>78</v>
      </c>
      <c r="C5" s="3645" t="s">
        <v>56</v>
      </c>
      <c r="D5" s="3647" t="s">
        <v>57</v>
      </c>
      <c r="E5" s="3648"/>
      <c r="F5" s="3649"/>
      <c r="G5" s="3639" t="s">
        <v>776</v>
      </c>
      <c r="H5" s="3640"/>
    </row>
    <row r="6" spans="1:8" ht="21.75" customHeight="1">
      <c r="A6" s="2346"/>
      <c r="B6" s="3628"/>
      <c r="C6" s="3646"/>
      <c r="D6" s="2430" t="s">
        <v>1673</v>
      </c>
      <c r="E6" s="2430" t="s">
        <v>494</v>
      </c>
      <c r="F6" s="2429" t="s">
        <v>181</v>
      </c>
      <c r="G6" s="2496" t="s">
        <v>173</v>
      </c>
      <c r="H6" s="2428" t="s">
        <v>180</v>
      </c>
    </row>
    <row r="7" spans="1:8" ht="16.5" customHeight="1">
      <c r="A7" s="2346"/>
      <c r="B7" s="2492"/>
      <c r="C7" s="2417" t="s">
        <v>1735</v>
      </c>
      <c r="D7" s="2442">
        <v>372938.99065870006</v>
      </c>
      <c r="E7" s="2442">
        <v>290660.73030180001</v>
      </c>
      <c r="F7" s="2442">
        <v>228918.84143829998</v>
      </c>
      <c r="G7" s="2415">
        <v>-22.062123408329292</v>
      </c>
      <c r="H7" s="2426">
        <v>-21.241909355760558</v>
      </c>
    </row>
    <row r="8" spans="1:8" ht="16.5" customHeight="1">
      <c r="A8" s="2346"/>
      <c r="B8" s="2423">
        <v>1</v>
      </c>
      <c r="C8" s="2493" t="s">
        <v>1862</v>
      </c>
      <c r="D8" s="2444">
        <v>6028.5100041999995</v>
      </c>
      <c r="E8" s="2444">
        <v>5697.0283171000001</v>
      </c>
      <c r="F8" s="2444">
        <v>13405.968717899999</v>
      </c>
      <c r="G8" s="2420">
        <v>-5.4985674216192599</v>
      </c>
      <c r="H8" s="2419">
        <v>135.31511468287977</v>
      </c>
    </row>
    <row r="9" spans="1:8" ht="16.5" customHeight="1">
      <c r="A9" s="2346"/>
      <c r="B9" s="2423">
        <v>2</v>
      </c>
      <c r="C9" s="2493" t="s">
        <v>1838</v>
      </c>
      <c r="D9" s="2444">
        <v>41.487094899999995</v>
      </c>
      <c r="E9" s="2444">
        <v>66.523926299999999</v>
      </c>
      <c r="F9" s="2444">
        <v>68.522954799999994</v>
      </c>
      <c r="G9" s="2420">
        <v>60.348480558468822</v>
      </c>
      <c r="H9" s="2419">
        <v>3.004976722187247</v>
      </c>
    </row>
    <row r="10" spans="1:8" ht="16.5" customHeight="1">
      <c r="A10" s="2346"/>
      <c r="B10" s="2423">
        <v>3</v>
      </c>
      <c r="C10" s="2493" t="s">
        <v>1861</v>
      </c>
      <c r="D10" s="2444">
        <v>3947.6162519</v>
      </c>
      <c r="E10" s="2444">
        <v>1494.4996116</v>
      </c>
      <c r="F10" s="2444">
        <v>689.02388129999997</v>
      </c>
      <c r="G10" s="2420">
        <v>-62.141720060031361</v>
      </c>
      <c r="H10" s="2419">
        <v>-53.896014696026839</v>
      </c>
    </row>
    <row r="11" spans="1:8" ht="16.5" customHeight="1">
      <c r="A11" s="2346"/>
      <c r="B11" s="2423">
        <v>4</v>
      </c>
      <c r="C11" s="2493" t="s">
        <v>1837</v>
      </c>
      <c r="D11" s="2444">
        <v>797.43611770000007</v>
      </c>
      <c r="E11" s="2444">
        <v>733.86532739999996</v>
      </c>
      <c r="F11" s="2444">
        <v>877.34597900000006</v>
      </c>
      <c r="G11" s="2420">
        <v>-7.9718975462703785</v>
      </c>
      <c r="H11" s="2419">
        <v>19.551359935253455</v>
      </c>
    </row>
    <row r="12" spans="1:8" ht="16.5" customHeight="1">
      <c r="A12" s="2346"/>
      <c r="B12" s="2423">
        <v>5</v>
      </c>
      <c r="C12" s="2494" t="s">
        <v>1759</v>
      </c>
      <c r="D12" s="2444">
        <v>2341.6196264</v>
      </c>
      <c r="E12" s="2444">
        <v>1627.4500789000001</v>
      </c>
      <c r="F12" s="2444">
        <v>1458.7772837999999</v>
      </c>
      <c r="G12" s="2420">
        <v>-30.49895633980325</v>
      </c>
      <c r="H12" s="2419">
        <v>-10.364237729123271</v>
      </c>
    </row>
    <row r="13" spans="1:8" ht="16.5" customHeight="1">
      <c r="A13" s="2346"/>
      <c r="B13" s="2423">
        <v>6</v>
      </c>
      <c r="C13" s="2494" t="s">
        <v>1766</v>
      </c>
      <c r="D13" s="2444">
        <v>12527.223722700001</v>
      </c>
      <c r="E13" s="2444">
        <v>26732.5496279</v>
      </c>
      <c r="F13" s="2444">
        <v>24123.625504</v>
      </c>
      <c r="G13" s="2420">
        <v>113.39564311810912</v>
      </c>
      <c r="H13" s="2419">
        <v>-9.759353897082601</v>
      </c>
    </row>
    <row r="14" spans="1:8" ht="16.5" customHeight="1">
      <c r="A14" s="2346"/>
      <c r="B14" s="2423">
        <v>7</v>
      </c>
      <c r="C14" s="2494" t="s">
        <v>1860</v>
      </c>
      <c r="D14" s="2444">
        <v>57.448605000000001</v>
      </c>
      <c r="E14" s="2444">
        <v>76.120736099999988</v>
      </c>
      <c r="F14" s="2444">
        <v>162.01672880000001</v>
      </c>
      <c r="G14" s="2420">
        <v>32.502322902357662</v>
      </c>
      <c r="H14" s="2419">
        <v>112.84177886451103</v>
      </c>
    </row>
    <row r="15" spans="1:8" ht="16.5" customHeight="1">
      <c r="A15" s="2346"/>
      <c r="B15" s="2423">
        <v>8</v>
      </c>
      <c r="C15" s="2494" t="s">
        <v>1859</v>
      </c>
      <c r="D15" s="2444">
        <v>60.599071200000004</v>
      </c>
      <c r="E15" s="2444">
        <v>72.397717400000005</v>
      </c>
      <c r="F15" s="2444">
        <v>286.43755189999996</v>
      </c>
      <c r="G15" s="2420">
        <v>19.470011612983274</v>
      </c>
      <c r="H15" s="2419">
        <v>295.64445149205756</v>
      </c>
    </row>
    <row r="16" spans="1:8" ht="16.5" customHeight="1">
      <c r="A16" s="2346"/>
      <c r="B16" s="2423">
        <v>9</v>
      </c>
      <c r="C16" s="2494" t="s">
        <v>1764</v>
      </c>
      <c r="D16" s="2444">
        <v>23047.184667199999</v>
      </c>
      <c r="E16" s="2444">
        <v>10279.1169003</v>
      </c>
      <c r="F16" s="2444">
        <v>5962.6380921</v>
      </c>
      <c r="G16" s="2420">
        <v>-55.399685259914186</v>
      </c>
      <c r="H16" s="2419">
        <v>-41.992700832831488</v>
      </c>
    </row>
    <row r="17" spans="1:8" ht="16.5" customHeight="1">
      <c r="A17" s="2346"/>
      <c r="B17" s="2423">
        <v>10</v>
      </c>
      <c r="C17" s="2494" t="s">
        <v>1858</v>
      </c>
      <c r="D17" s="2444">
        <v>18.275351300000001</v>
      </c>
      <c r="E17" s="2444">
        <v>57.040761400000001</v>
      </c>
      <c r="F17" s="2444">
        <v>21.186375600000002</v>
      </c>
      <c r="G17" s="2420">
        <v>212.11854953507788</v>
      </c>
      <c r="H17" s="2419">
        <v>-62.857481071422015</v>
      </c>
    </row>
    <row r="18" spans="1:8" ht="16.5" customHeight="1">
      <c r="A18" s="2346"/>
      <c r="B18" s="2423">
        <v>11</v>
      </c>
      <c r="C18" s="2494" t="s">
        <v>1835</v>
      </c>
      <c r="D18" s="2444">
        <v>2867.8489020000002</v>
      </c>
      <c r="E18" s="2444">
        <v>1831.6146308</v>
      </c>
      <c r="F18" s="2444">
        <v>1847.3593366</v>
      </c>
      <c r="G18" s="2420">
        <v>-36.132805688519511</v>
      </c>
      <c r="H18" s="2419">
        <v>0.8596079947845281</v>
      </c>
    </row>
    <row r="19" spans="1:8" ht="16.5" customHeight="1">
      <c r="A19" s="2346"/>
      <c r="B19" s="2423">
        <v>12</v>
      </c>
      <c r="C19" s="2494" t="s">
        <v>1857</v>
      </c>
      <c r="D19" s="2444">
        <v>6704.1831216999999</v>
      </c>
      <c r="E19" s="2444">
        <v>4094.0827001999996</v>
      </c>
      <c r="F19" s="2444">
        <v>4180.3867259999997</v>
      </c>
      <c r="G19" s="2420">
        <v>-38.932415390797814</v>
      </c>
      <c r="H19" s="2419">
        <v>2.1080186239468057</v>
      </c>
    </row>
    <row r="20" spans="1:8" ht="16.5" customHeight="1">
      <c r="A20" s="2346"/>
      <c r="B20" s="2423">
        <v>13</v>
      </c>
      <c r="C20" s="2494" t="s">
        <v>1799</v>
      </c>
      <c r="D20" s="2444">
        <v>1996.1079831</v>
      </c>
      <c r="E20" s="2444">
        <v>1643.8713867000001</v>
      </c>
      <c r="F20" s="2444">
        <v>1967.4806679000001</v>
      </c>
      <c r="G20" s="2420">
        <v>-17.646169414791302</v>
      </c>
      <c r="H20" s="2419">
        <v>19.685802905154979</v>
      </c>
    </row>
    <row r="21" spans="1:8" ht="16.5" customHeight="1">
      <c r="A21" s="2346"/>
      <c r="B21" s="2423">
        <v>14</v>
      </c>
      <c r="C21" s="2494" t="s">
        <v>1856</v>
      </c>
      <c r="D21" s="2444">
        <v>39310.6658044</v>
      </c>
      <c r="E21" s="2444">
        <v>25915.487196800001</v>
      </c>
      <c r="F21" s="2444">
        <v>10598.341597500001</v>
      </c>
      <c r="G21" s="2420">
        <v>-34.075176122050543</v>
      </c>
      <c r="H21" s="2419">
        <v>-59.104216266446784</v>
      </c>
    </row>
    <row r="22" spans="1:8" ht="16.5" customHeight="1">
      <c r="A22" s="2346"/>
      <c r="B22" s="2423">
        <v>15</v>
      </c>
      <c r="C22" s="2494" t="s">
        <v>1757</v>
      </c>
      <c r="D22" s="2444">
        <v>56256.698296900002</v>
      </c>
      <c r="E22" s="2444">
        <v>35670.897703300005</v>
      </c>
      <c r="F22" s="2444">
        <v>13444.647813799998</v>
      </c>
      <c r="G22" s="2420">
        <v>-36.5926213532058</v>
      </c>
      <c r="H22" s="2419">
        <v>-62.309196909961138</v>
      </c>
    </row>
    <row r="23" spans="1:8" ht="16.5" customHeight="1">
      <c r="A23" s="2346"/>
      <c r="B23" s="2423">
        <v>16</v>
      </c>
      <c r="C23" s="2494" t="s">
        <v>1855</v>
      </c>
      <c r="D23" s="2444">
        <v>3.5467886000000002</v>
      </c>
      <c r="E23" s="2444">
        <v>12.882124599999999</v>
      </c>
      <c r="F23" s="2444">
        <v>9.6125573000000006</v>
      </c>
      <c r="G23" s="2420">
        <v>263.20531198278911</v>
      </c>
      <c r="H23" s="2419">
        <v>-25.380652660353853</v>
      </c>
    </row>
    <row r="24" spans="1:8" ht="16.5" customHeight="1">
      <c r="A24" s="2346"/>
      <c r="B24" s="2423">
        <v>17</v>
      </c>
      <c r="C24" s="2494" t="s">
        <v>1797</v>
      </c>
      <c r="D24" s="2444">
        <v>14.480351000000001</v>
      </c>
      <c r="E24" s="2444">
        <v>20.603413700000001</v>
      </c>
      <c r="F24" s="2444">
        <v>23.934155499999999</v>
      </c>
      <c r="G24" s="2420">
        <v>42.285319603095253</v>
      </c>
      <c r="H24" s="2419">
        <v>16.16597059350411</v>
      </c>
    </row>
    <row r="25" spans="1:8" ht="16.5" customHeight="1">
      <c r="A25" s="2346"/>
      <c r="B25" s="2423">
        <v>18</v>
      </c>
      <c r="C25" s="2494" t="s">
        <v>1760</v>
      </c>
      <c r="D25" s="2444">
        <v>18881.603533000001</v>
      </c>
      <c r="E25" s="2444">
        <v>18711.6669516</v>
      </c>
      <c r="F25" s="2444">
        <v>18238.8367057</v>
      </c>
      <c r="G25" s="2420">
        <v>-0.90001138464218533</v>
      </c>
      <c r="H25" s="2419">
        <v>-2.5269274358240446</v>
      </c>
    </row>
    <row r="26" spans="1:8" ht="16.5" customHeight="1">
      <c r="A26" s="2346"/>
      <c r="B26" s="2423">
        <v>19</v>
      </c>
      <c r="C26" s="2494" t="s">
        <v>1762</v>
      </c>
      <c r="D26" s="2444">
        <v>2616.6443164000002</v>
      </c>
      <c r="E26" s="2444">
        <v>2347.7209173000001</v>
      </c>
      <c r="F26" s="2444">
        <v>2829.6848181</v>
      </c>
      <c r="G26" s="2420">
        <v>-10.277415138714263</v>
      </c>
      <c r="H26" s="2419">
        <v>20.529011657581652</v>
      </c>
    </row>
    <row r="27" spans="1:8" ht="16.5" customHeight="1">
      <c r="A27" s="2346"/>
      <c r="B27" s="2423">
        <v>20</v>
      </c>
      <c r="C27" s="2494" t="s">
        <v>1854</v>
      </c>
      <c r="D27" s="2444">
        <v>26.365297200000001</v>
      </c>
      <c r="E27" s="2444">
        <v>41.3461894</v>
      </c>
      <c r="F27" s="2444">
        <v>34.457936700000005</v>
      </c>
      <c r="G27" s="2420">
        <v>56.820494327672513</v>
      </c>
      <c r="H27" s="2419">
        <v>-16.659945692601109</v>
      </c>
    </row>
    <row r="28" spans="1:8" ht="16.5" customHeight="1">
      <c r="A28" s="2346"/>
      <c r="B28" s="2423">
        <v>21</v>
      </c>
      <c r="C28" s="2494" t="s">
        <v>1832</v>
      </c>
      <c r="D28" s="2444">
        <v>1117.4816654000001</v>
      </c>
      <c r="E28" s="2444">
        <v>747.57311560000005</v>
      </c>
      <c r="F28" s="2444">
        <v>1166.2421545999998</v>
      </c>
      <c r="G28" s="2420">
        <v>-33.101979321297605</v>
      </c>
      <c r="H28" s="2419">
        <v>56.003758062377251</v>
      </c>
    </row>
    <row r="29" spans="1:8" ht="16.5" customHeight="1">
      <c r="A29" s="2346"/>
      <c r="B29" s="2423">
        <v>22</v>
      </c>
      <c r="C29" s="2494" t="s">
        <v>1765</v>
      </c>
      <c r="D29" s="2444">
        <v>42691.245789100001</v>
      </c>
      <c r="E29" s="2444">
        <v>43886.406904399999</v>
      </c>
      <c r="F29" s="2444">
        <v>25934.737041700002</v>
      </c>
      <c r="G29" s="2420">
        <v>2.7995461205424732</v>
      </c>
      <c r="H29" s="2419">
        <v>-40.904852160271489</v>
      </c>
    </row>
    <row r="30" spans="1:8" ht="16.5" customHeight="1">
      <c r="A30" s="2346"/>
      <c r="B30" s="2423">
        <v>23</v>
      </c>
      <c r="C30" s="2494" t="s">
        <v>1792</v>
      </c>
      <c r="D30" s="2444">
        <v>230.42234530000002</v>
      </c>
      <c r="E30" s="2444">
        <v>161.0834802</v>
      </c>
      <c r="F30" s="2444">
        <v>151.58927</v>
      </c>
      <c r="G30" s="2420">
        <v>-30.092075058833288</v>
      </c>
      <c r="H30" s="2419">
        <v>-5.8939688838433701</v>
      </c>
    </row>
    <row r="31" spans="1:8" ht="16.5" customHeight="1">
      <c r="A31" s="2346"/>
      <c r="B31" s="2423">
        <v>24</v>
      </c>
      <c r="C31" s="2494" t="s">
        <v>1831</v>
      </c>
      <c r="D31" s="2444">
        <v>10545.427161</v>
      </c>
      <c r="E31" s="2444">
        <v>8454.3161937999994</v>
      </c>
      <c r="F31" s="2444">
        <v>10483.960427299999</v>
      </c>
      <c r="G31" s="2420">
        <v>-19.829552044449429</v>
      </c>
      <c r="H31" s="2419">
        <v>24.007195697133319</v>
      </c>
    </row>
    <row r="32" spans="1:8" ht="16.5" customHeight="1">
      <c r="A32" s="2346"/>
      <c r="B32" s="2423">
        <v>25</v>
      </c>
      <c r="C32" s="2494" t="s">
        <v>1770</v>
      </c>
      <c r="D32" s="2444">
        <v>31935.5766401</v>
      </c>
      <c r="E32" s="2444">
        <v>14081.762742700001</v>
      </c>
      <c r="F32" s="2444">
        <v>9219.6757097000009</v>
      </c>
      <c r="G32" s="2420">
        <v>-55.905719500871029</v>
      </c>
      <c r="H32" s="2419">
        <v>-34.527545463159505</v>
      </c>
    </row>
    <row r="33" spans="1:8" ht="16.5" customHeight="1">
      <c r="A33" s="2346"/>
      <c r="B33" s="2423">
        <v>26</v>
      </c>
      <c r="C33" s="2494" t="s">
        <v>1829</v>
      </c>
      <c r="D33" s="2444">
        <v>1334.1099289000001</v>
      </c>
      <c r="E33" s="2444">
        <v>1244.2463702</v>
      </c>
      <c r="F33" s="2444">
        <v>1005.5188991</v>
      </c>
      <c r="G33" s="2420">
        <v>-6.7358436327727755</v>
      </c>
      <c r="H33" s="2419">
        <v>-19.186511354791168</v>
      </c>
    </row>
    <row r="34" spans="1:8" ht="16.5" customHeight="1">
      <c r="A34" s="2346"/>
      <c r="B34" s="2423">
        <v>27</v>
      </c>
      <c r="C34" s="2494" t="s">
        <v>1853</v>
      </c>
      <c r="D34" s="2444">
        <v>12158.475148399999</v>
      </c>
      <c r="E34" s="2444">
        <v>9318.2246264000005</v>
      </c>
      <c r="F34" s="2444">
        <v>10751.1195923</v>
      </c>
      <c r="G34" s="2420">
        <v>-23.360252723580743</v>
      </c>
      <c r="H34" s="2419">
        <v>15.377338745842017</v>
      </c>
    </row>
    <row r="35" spans="1:8" ht="16.5" customHeight="1">
      <c r="A35" s="2346"/>
      <c r="B35" s="2423">
        <v>28</v>
      </c>
      <c r="C35" s="2494" t="s">
        <v>1772</v>
      </c>
      <c r="D35" s="2444">
        <v>10410.359085600001</v>
      </c>
      <c r="E35" s="2444">
        <v>11384.469985700001</v>
      </c>
      <c r="F35" s="2444">
        <v>10135.464247600001</v>
      </c>
      <c r="G35" s="2420">
        <v>9.3571306435282118</v>
      </c>
      <c r="H35" s="2419">
        <v>-10.971136466334164</v>
      </c>
    </row>
    <row r="36" spans="1:8" ht="16.5" customHeight="1">
      <c r="A36" s="2346"/>
      <c r="B36" s="2423">
        <v>29</v>
      </c>
      <c r="C36" s="2494" t="s">
        <v>1828</v>
      </c>
      <c r="D36" s="2444">
        <v>2110.4803932</v>
      </c>
      <c r="E36" s="2444">
        <v>3589.5609421999998</v>
      </c>
      <c r="F36" s="2444">
        <v>4159.0636118000002</v>
      </c>
      <c r="G36" s="2420">
        <v>70.082648185958973</v>
      </c>
      <c r="H36" s="2419">
        <v>15.865524468598636</v>
      </c>
    </row>
    <row r="37" spans="1:8" ht="16.5" customHeight="1">
      <c r="A37" s="2346"/>
      <c r="B37" s="2423">
        <v>30</v>
      </c>
      <c r="C37" s="2494" t="s">
        <v>1827</v>
      </c>
      <c r="D37" s="2444">
        <v>5281.3383001000002</v>
      </c>
      <c r="E37" s="2444">
        <v>2986.5512729000002</v>
      </c>
      <c r="F37" s="2444">
        <v>2650.2381365000001</v>
      </c>
      <c r="G37" s="2420">
        <v>-43.450862202039751</v>
      </c>
      <c r="H37" s="2419">
        <v>-11.26091955801024</v>
      </c>
    </row>
    <row r="38" spans="1:8" ht="16.5" customHeight="1">
      <c r="A38" s="2346"/>
      <c r="B38" s="2423">
        <v>31</v>
      </c>
      <c r="C38" s="2494" t="s">
        <v>1699</v>
      </c>
      <c r="D38" s="2444">
        <v>1752.4026518000001</v>
      </c>
      <c r="E38" s="2444">
        <v>2720.2843410999999</v>
      </c>
      <c r="F38" s="2444">
        <v>2176.0749705999997</v>
      </c>
      <c r="G38" s="2420">
        <v>55.231695084792818</v>
      </c>
      <c r="H38" s="2419">
        <v>-20.005606115423159</v>
      </c>
    </row>
    <row r="39" spans="1:8" ht="16.5" customHeight="1">
      <c r="A39" s="2346"/>
      <c r="B39" s="2423">
        <v>32</v>
      </c>
      <c r="C39" s="2494" t="s">
        <v>1852</v>
      </c>
      <c r="D39" s="2444">
        <v>7097.9779873999996</v>
      </c>
      <c r="E39" s="2444">
        <v>2665.6432589000001</v>
      </c>
      <c r="F39" s="2444">
        <v>3683.4647759999998</v>
      </c>
      <c r="G39" s="2420">
        <v>-62.44503344992156</v>
      </c>
      <c r="H39" s="2419">
        <v>38.182960668188294</v>
      </c>
    </row>
    <row r="40" spans="1:8" ht="16.5" customHeight="1">
      <c r="A40" s="2346"/>
      <c r="B40" s="2423">
        <v>33</v>
      </c>
      <c r="C40" s="2494" t="s">
        <v>1773</v>
      </c>
      <c r="D40" s="2444">
        <v>3641.4614188999999</v>
      </c>
      <c r="E40" s="2444">
        <v>2799.0055029</v>
      </c>
      <c r="F40" s="2444">
        <v>3012.9948678999999</v>
      </c>
      <c r="G40" s="2420">
        <v>-23.135104813344032</v>
      </c>
      <c r="H40" s="2419">
        <v>7.645192722139682</v>
      </c>
    </row>
    <row r="41" spans="1:8" ht="16.5" customHeight="1">
      <c r="A41" s="2346"/>
      <c r="B41" s="2423">
        <v>34</v>
      </c>
      <c r="C41" s="2494" t="s">
        <v>1787</v>
      </c>
      <c r="D41" s="2444">
        <v>128.72307169999999</v>
      </c>
      <c r="E41" s="2444">
        <v>127.9152878</v>
      </c>
      <c r="F41" s="2444">
        <v>248.32774309999999</v>
      </c>
      <c r="G41" s="2420">
        <v>-0.627536221232039</v>
      </c>
      <c r="H41" s="2419">
        <v>94.134530259017239</v>
      </c>
    </row>
    <row r="42" spans="1:8" ht="16.5" customHeight="1">
      <c r="A42" s="2346"/>
      <c r="B42" s="2423">
        <v>35</v>
      </c>
      <c r="C42" s="2494" t="s">
        <v>1823</v>
      </c>
      <c r="D42" s="2444">
        <v>11965.502901799999</v>
      </c>
      <c r="E42" s="2444">
        <v>11777.250080899999</v>
      </c>
      <c r="F42" s="2444">
        <v>7654.8874558999996</v>
      </c>
      <c r="G42" s="2420">
        <v>-1.5732963540686651</v>
      </c>
      <c r="H42" s="2419">
        <v>-35.002760378549894</v>
      </c>
    </row>
    <row r="43" spans="1:8" ht="16.5" customHeight="1">
      <c r="A43" s="2346"/>
      <c r="B43" s="2423">
        <v>36</v>
      </c>
      <c r="C43" s="2494" t="s">
        <v>1851</v>
      </c>
      <c r="D43" s="2444">
        <v>168.95609809999999</v>
      </c>
      <c r="E43" s="2444">
        <v>172.72523030000002</v>
      </c>
      <c r="F43" s="2444">
        <v>179.58900469999998</v>
      </c>
      <c r="G43" s="2420">
        <v>2.2308352538830567</v>
      </c>
      <c r="H43" s="2419">
        <v>3.9738111149590027</v>
      </c>
    </row>
    <row r="44" spans="1:8" ht="16.5" customHeight="1">
      <c r="A44" s="2346"/>
      <c r="B44" s="2423">
        <v>37</v>
      </c>
      <c r="C44" s="2494" t="s">
        <v>1850</v>
      </c>
      <c r="D44" s="2444">
        <v>1068.5268006000001</v>
      </c>
      <c r="E44" s="2444">
        <v>759.47785850000002</v>
      </c>
      <c r="F44" s="2444">
        <v>1082.1179585</v>
      </c>
      <c r="G44" s="2420">
        <v>-28.922900382700988</v>
      </c>
      <c r="H44" s="2419">
        <v>42.481830956497845</v>
      </c>
    </row>
    <row r="45" spans="1:8" ht="16.5" customHeight="1">
      <c r="A45" s="2346"/>
      <c r="B45" s="2423">
        <v>38</v>
      </c>
      <c r="C45" s="2494" t="s">
        <v>1747</v>
      </c>
      <c r="D45" s="2444">
        <v>6050.1552588000004</v>
      </c>
      <c r="E45" s="2444">
        <v>6821.7122376999996</v>
      </c>
      <c r="F45" s="2444">
        <v>5272.6038339999996</v>
      </c>
      <c r="G45" s="2420">
        <v>12.752680648612502</v>
      </c>
      <c r="H45" s="2419">
        <v>-22.708498243870455</v>
      </c>
    </row>
    <row r="46" spans="1:8" ht="16.5" customHeight="1">
      <c r="A46" s="2346"/>
      <c r="B46" s="2423">
        <v>39</v>
      </c>
      <c r="C46" s="2494" t="s">
        <v>1821</v>
      </c>
      <c r="D46" s="2444">
        <v>1374.3891814000001</v>
      </c>
      <c r="E46" s="2444">
        <v>1138.5775994999999</v>
      </c>
      <c r="F46" s="2444">
        <v>1623.5946867</v>
      </c>
      <c r="G46" s="2420">
        <v>-17.15755515914309</v>
      </c>
      <c r="H46" s="2419">
        <v>42.598509527413221</v>
      </c>
    </row>
    <row r="47" spans="1:8" ht="16.5" customHeight="1">
      <c r="A47" s="2346"/>
      <c r="B47" s="2423">
        <v>40</v>
      </c>
      <c r="C47" s="2494" t="s">
        <v>1698</v>
      </c>
      <c r="D47" s="2444">
        <v>998.19329310000001</v>
      </c>
      <c r="E47" s="2444">
        <v>919.2603137000001</v>
      </c>
      <c r="F47" s="2444">
        <v>786.89835749999997</v>
      </c>
      <c r="G47" s="2420">
        <v>-7.9075846277092072</v>
      </c>
      <c r="H47" s="2419">
        <v>-14.398745842431349</v>
      </c>
    </row>
    <row r="48" spans="1:8" ht="16.5" customHeight="1">
      <c r="A48" s="2346"/>
      <c r="B48" s="2423">
        <v>41</v>
      </c>
      <c r="C48" s="2494" t="s">
        <v>1690</v>
      </c>
      <c r="D48" s="2444">
        <v>426.46526589999996</v>
      </c>
      <c r="E48" s="2444">
        <v>454.78252500000002</v>
      </c>
      <c r="F48" s="2444">
        <v>551.38201349999997</v>
      </c>
      <c r="G48" s="2420">
        <v>6.6399918971689509</v>
      </c>
      <c r="H48" s="2419">
        <v>21.24080921974738</v>
      </c>
    </row>
    <row r="49" spans="1:8" ht="16.5" customHeight="1">
      <c r="A49" s="2346"/>
      <c r="B49" s="2423">
        <v>42</v>
      </c>
      <c r="C49" s="2494" t="s">
        <v>1819</v>
      </c>
      <c r="D49" s="2444">
        <v>13921.155495200001</v>
      </c>
      <c r="E49" s="2444">
        <v>2645.2876301000001</v>
      </c>
      <c r="F49" s="2444">
        <v>3269.3477575000002</v>
      </c>
      <c r="G49" s="2420">
        <v>-80.998074254596958</v>
      </c>
      <c r="H49" s="2419">
        <v>23.591390225357411</v>
      </c>
    </row>
    <row r="50" spans="1:8" ht="16.5" customHeight="1">
      <c r="A50" s="2346"/>
      <c r="B50" s="2423">
        <v>43</v>
      </c>
      <c r="C50" s="2494" t="s">
        <v>1849</v>
      </c>
      <c r="D50" s="2444">
        <v>464.07519580000002</v>
      </c>
      <c r="E50" s="2444">
        <v>1358.4103255</v>
      </c>
      <c r="F50" s="2444">
        <v>1419.7452187000001</v>
      </c>
      <c r="G50" s="2420">
        <v>192.71340890311808</v>
      </c>
      <c r="H50" s="2419">
        <v>4.515196332700433</v>
      </c>
    </row>
    <row r="51" spans="1:8" ht="16.5" customHeight="1">
      <c r="A51" s="2346"/>
      <c r="B51" s="2423">
        <v>44</v>
      </c>
      <c r="C51" s="2494" t="s">
        <v>1816</v>
      </c>
      <c r="D51" s="2444">
        <v>27.8104345</v>
      </c>
      <c r="E51" s="2444">
        <v>27.805522199999999</v>
      </c>
      <c r="F51" s="2444">
        <v>23.184793199999998</v>
      </c>
      <c r="G51" s="2420">
        <v>-1.766351403104105E-2</v>
      </c>
      <c r="H51" s="2419">
        <v>-16.618026328597423</v>
      </c>
    </row>
    <row r="52" spans="1:8" ht="16.5" customHeight="1">
      <c r="A52" s="2346"/>
      <c r="B52" s="2423">
        <v>45</v>
      </c>
      <c r="C52" s="2494" t="s">
        <v>1815</v>
      </c>
      <c r="D52" s="2444">
        <v>550.34473129999992</v>
      </c>
      <c r="E52" s="2444">
        <v>390.7671502</v>
      </c>
      <c r="F52" s="2444">
        <v>319.28577569999999</v>
      </c>
      <c r="G52" s="2420">
        <v>-28.995931463367121</v>
      </c>
      <c r="H52" s="2419">
        <v>-18.292575121377229</v>
      </c>
    </row>
    <row r="53" spans="1:8" ht="16.5" customHeight="1">
      <c r="A53" s="2346"/>
      <c r="B53" s="2423">
        <v>46</v>
      </c>
      <c r="C53" s="2494" t="s">
        <v>1848</v>
      </c>
      <c r="D53" s="2444">
        <v>298.8628286</v>
      </c>
      <c r="E53" s="2444">
        <v>262.42058030000004</v>
      </c>
      <c r="F53" s="2444">
        <v>225.43072080000002</v>
      </c>
      <c r="G53" s="2420">
        <v>-12.193636950674291</v>
      </c>
      <c r="H53" s="2419">
        <v>-14.095639700862295</v>
      </c>
    </row>
    <row r="54" spans="1:8" ht="16.5" customHeight="1">
      <c r="A54" s="2346"/>
      <c r="B54" s="2423">
        <v>47</v>
      </c>
      <c r="C54" s="2494" t="s">
        <v>1847</v>
      </c>
      <c r="D54" s="2444">
        <v>335.85433699999999</v>
      </c>
      <c r="E54" s="2444">
        <v>71.922723500000004</v>
      </c>
      <c r="F54" s="2444">
        <v>18.357557</v>
      </c>
      <c r="G54" s="2420">
        <v>-78.585143743431843</v>
      </c>
      <c r="H54" s="2419">
        <v>-74.475998534732895</v>
      </c>
    </row>
    <row r="55" spans="1:8" ht="16.5" customHeight="1">
      <c r="A55" s="2346"/>
      <c r="B55" s="2423">
        <v>48</v>
      </c>
      <c r="C55" s="2494" t="s">
        <v>1767</v>
      </c>
      <c r="D55" s="2444">
        <v>3502.5950769999999</v>
      </c>
      <c r="E55" s="2444">
        <v>2907.2389936999998</v>
      </c>
      <c r="F55" s="2444">
        <v>1382.6273778</v>
      </c>
      <c r="G55" s="2420">
        <v>-16.997570949877748</v>
      </c>
      <c r="H55" s="2419">
        <v>-52.441908601385713</v>
      </c>
    </row>
    <row r="56" spans="1:8" ht="16.5" customHeight="1">
      <c r="A56" s="2346"/>
      <c r="B56" s="2423">
        <v>49</v>
      </c>
      <c r="C56" s="2494" t="s">
        <v>1846</v>
      </c>
      <c r="D56" s="2444">
        <v>117.2139875</v>
      </c>
      <c r="E56" s="2444">
        <v>52.604559700000003</v>
      </c>
      <c r="F56" s="2444">
        <v>15.972121599999999</v>
      </c>
      <c r="G56" s="2420">
        <v>-55.120919591614438</v>
      </c>
      <c r="H56" s="2419">
        <v>-69.637381833271007</v>
      </c>
    </row>
    <row r="57" spans="1:8" ht="16.5" customHeight="1">
      <c r="A57" s="2346"/>
      <c r="B57" s="2423">
        <v>50</v>
      </c>
      <c r="C57" s="2494" t="s">
        <v>1845</v>
      </c>
      <c r="D57" s="2444">
        <v>175.79254890000001</v>
      </c>
      <c r="E57" s="2444">
        <v>169.8096323</v>
      </c>
      <c r="F57" s="2444">
        <v>194.12275930000001</v>
      </c>
      <c r="G57" s="2420">
        <v>-3.4033960127646812</v>
      </c>
      <c r="H57" s="2419">
        <v>14.31787270880276</v>
      </c>
    </row>
    <row r="58" spans="1:8" ht="16.5" customHeight="1">
      <c r="A58" s="2346"/>
      <c r="B58" s="2423">
        <v>51</v>
      </c>
      <c r="C58" s="2494" t="s">
        <v>790</v>
      </c>
      <c r="D58" s="2444">
        <v>933.16866039999991</v>
      </c>
      <c r="E58" s="2444">
        <v>727.17663760000005</v>
      </c>
      <c r="F58" s="2444">
        <v>285.40918759999994</v>
      </c>
      <c r="G58" s="2420">
        <v>-22.074468586600627</v>
      </c>
      <c r="H58" s="2419">
        <v>-60.751051004337178</v>
      </c>
    </row>
    <row r="59" spans="1:8" ht="16.5" customHeight="1">
      <c r="A59" s="2346"/>
      <c r="B59" s="2423">
        <v>52</v>
      </c>
      <c r="C59" s="2494" t="s">
        <v>1717</v>
      </c>
      <c r="D59" s="2444">
        <v>5158.7662020000007</v>
      </c>
      <c r="E59" s="2444">
        <v>5177.5749966000003</v>
      </c>
      <c r="F59" s="2444">
        <v>5350.3096365000001</v>
      </c>
      <c r="G59" s="2420">
        <v>0.36459870177305564</v>
      </c>
      <c r="H59" s="2419">
        <v>3.3362073946477055</v>
      </c>
    </row>
    <row r="60" spans="1:8" ht="16.5" customHeight="1">
      <c r="A60" s="2346"/>
      <c r="B60" s="2423">
        <v>53</v>
      </c>
      <c r="C60" s="2493" t="s">
        <v>1814</v>
      </c>
      <c r="D60" s="2444">
        <v>240.11070609999999</v>
      </c>
      <c r="E60" s="2444">
        <v>306.90664760000004</v>
      </c>
      <c r="F60" s="2444">
        <v>367.5664984</v>
      </c>
      <c r="G60" s="2420">
        <v>27.818810158419694</v>
      </c>
      <c r="H60" s="2419">
        <v>19.764919161692319</v>
      </c>
    </row>
    <row r="61" spans="1:8" ht="16.5" customHeight="1">
      <c r="A61" s="2346"/>
      <c r="B61" s="2423">
        <v>54</v>
      </c>
      <c r="C61" s="2493" t="s">
        <v>1813</v>
      </c>
      <c r="D61" s="2444">
        <v>10621.346077799999</v>
      </c>
      <c r="E61" s="2444">
        <v>6689.5231558000005</v>
      </c>
      <c r="F61" s="2444">
        <v>7380.5888826</v>
      </c>
      <c r="G61" s="2420">
        <v>-37.01812268614448</v>
      </c>
      <c r="H61" s="2419">
        <v>10.330567825313919</v>
      </c>
    </row>
    <row r="62" spans="1:8" ht="16.5" customHeight="1">
      <c r="A62" s="2346"/>
      <c r="B62" s="2423">
        <v>55</v>
      </c>
      <c r="C62" s="2493" t="s">
        <v>1779</v>
      </c>
      <c r="D62" s="2444">
        <v>635.3287838</v>
      </c>
      <c r="E62" s="2444">
        <v>530.99104350000005</v>
      </c>
      <c r="F62" s="2444">
        <v>575.72518049999996</v>
      </c>
      <c r="G62" s="2420">
        <v>-16.422637059813304</v>
      </c>
      <c r="H62" s="2419">
        <v>8.4246500101276887</v>
      </c>
    </row>
    <row r="63" spans="1:8" ht="16.5" customHeight="1">
      <c r="A63" s="2346"/>
      <c r="B63" s="2423">
        <v>56</v>
      </c>
      <c r="C63" s="2493" t="s">
        <v>1812</v>
      </c>
      <c r="D63" s="2444">
        <v>2773.7808285000001</v>
      </c>
      <c r="E63" s="2444">
        <v>2411.7075436999999</v>
      </c>
      <c r="F63" s="2444">
        <v>1758.3973237999999</v>
      </c>
      <c r="G63" s="2420">
        <v>-13.053420842763607</v>
      </c>
      <c r="H63" s="2419">
        <v>-27.089114582181175</v>
      </c>
    </row>
    <row r="64" spans="1:8" ht="16.5" customHeight="1">
      <c r="A64" s="2346"/>
      <c r="B64" s="2423">
        <v>57</v>
      </c>
      <c r="C64" s="2493" t="s">
        <v>1844</v>
      </c>
      <c r="D64" s="2444">
        <v>646.500947</v>
      </c>
      <c r="E64" s="2444">
        <v>921.80278829999997</v>
      </c>
      <c r="F64" s="2444">
        <v>932.14847399999996</v>
      </c>
      <c r="G64" s="2420">
        <v>42.583362418493095</v>
      </c>
      <c r="H64" s="2419">
        <v>1.122331786290176</v>
      </c>
    </row>
    <row r="65" spans="1:8" ht="16.5" customHeight="1">
      <c r="A65" s="2346"/>
      <c r="B65" s="2423">
        <v>58</v>
      </c>
      <c r="C65" s="2493" t="s">
        <v>1809</v>
      </c>
      <c r="D65" s="2444">
        <v>1651.1800203</v>
      </c>
      <c r="E65" s="2444">
        <v>1913.6996294999999</v>
      </c>
      <c r="F65" s="2444">
        <v>2331.9262111999997</v>
      </c>
      <c r="G65" s="2420">
        <v>15.898909020974173</v>
      </c>
      <c r="H65" s="2419">
        <v>21.854348260979251</v>
      </c>
    </row>
    <row r="66" spans="1:8" ht="16.5" customHeight="1">
      <c r="A66" s="2346"/>
      <c r="B66" s="2423">
        <v>59</v>
      </c>
      <c r="C66" s="2493" t="s">
        <v>1843</v>
      </c>
      <c r="D66" s="2444">
        <v>617.43757389999996</v>
      </c>
      <c r="E66" s="2444">
        <v>514.96417120000001</v>
      </c>
      <c r="F66" s="2444">
        <v>521.21229570000003</v>
      </c>
      <c r="G66" s="2420">
        <v>-16.596560855979991</v>
      </c>
      <c r="H66" s="2419">
        <v>1.21331246898988</v>
      </c>
    </row>
    <row r="67" spans="1:8" ht="16.5" customHeight="1">
      <c r="A67" s="2346"/>
      <c r="B67" s="2423">
        <v>60</v>
      </c>
      <c r="C67" s="2493" t="s">
        <v>1842</v>
      </c>
      <c r="D67" s="2444">
        <v>234.45092969999999</v>
      </c>
      <c r="E67" s="2444">
        <v>242.5204813</v>
      </c>
      <c r="F67" s="2444">
        <v>387.65352310000003</v>
      </c>
      <c r="G67" s="2420">
        <v>3.4418936236788156</v>
      </c>
      <c r="H67" s="2419">
        <v>59.843622700249036</v>
      </c>
    </row>
    <row r="68" spans="1:8" ht="16.5" customHeight="1">
      <c r="A68" s="2346"/>
      <c r="B68" s="2492"/>
      <c r="C68" s="2491" t="s">
        <v>1712</v>
      </c>
      <c r="D68" s="2490">
        <v>82572.917912199977</v>
      </c>
      <c r="E68" s="2490">
        <v>70507.566228699987</v>
      </c>
      <c r="F68" s="2490">
        <v>68609.881161500001</v>
      </c>
      <c r="G68" s="2415">
        <v>-14.611754057582305</v>
      </c>
      <c r="H68" s="2414">
        <v>-2.6914630141176787</v>
      </c>
    </row>
    <row r="69" spans="1:8" ht="16.5" customHeight="1" thickBot="1">
      <c r="A69" s="2346"/>
      <c r="B69" s="2489"/>
      <c r="C69" s="2412" t="s">
        <v>1711</v>
      </c>
      <c r="D69" s="2442">
        <v>455511.90857090004</v>
      </c>
      <c r="E69" s="2442">
        <v>361168.2965305</v>
      </c>
      <c r="F69" s="2442">
        <v>297528.72259979998</v>
      </c>
      <c r="G69" s="2410">
        <v>-20.711557758476374</v>
      </c>
      <c r="H69" s="2409">
        <v>-17.620476254987615</v>
      </c>
    </row>
    <row r="70" spans="1:8" ht="16.5" customHeight="1" thickTop="1">
      <c r="A70" s="2346"/>
      <c r="B70" s="3660" t="s">
        <v>1676</v>
      </c>
      <c r="C70" s="3651"/>
      <c r="D70" s="3651"/>
      <c r="E70" s="3651"/>
      <c r="F70" s="3651"/>
      <c r="G70" s="3651"/>
      <c r="H70" s="3651"/>
    </row>
    <row r="71" spans="1:8" ht="16.5" customHeight="1">
      <c r="A71" s="2346"/>
      <c r="B71" s="2408"/>
      <c r="C71" s="2346"/>
      <c r="D71" s="2296"/>
      <c r="E71" s="2296"/>
      <c r="F71" s="2296"/>
      <c r="G71" s="2346"/>
      <c r="H71" s="2346"/>
    </row>
    <row r="72" spans="1:8" ht="15.75" customHeight="1">
      <c r="A72" s="2346"/>
      <c r="B72" s="2346"/>
      <c r="C72" s="2346"/>
      <c r="D72" s="2510"/>
      <c r="E72" s="2510"/>
      <c r="F72" s="2510"/>
      <c r="G72" s="2296"/>
      <c r="H72" s="2296"/>
    </row>
    <row r="73" spans="1:8" ht="15.75" customHeight="1">
      <c r="A73" s="2346"/>
      <c r="B73" s="2346"/>
      <c r="C73" s="2346"/>
      <c r="D73" s="2296"/>
      <c r="E73" s="2296"/>
      <c r="F73" s="2296"/>
      <c r="G73" s="2432"/>
      <c r="H73" s="2432"/>
    </row>
    <row r="74" spans="1:8" ht="15.75" customHeight="1">
      <c r="A74" s="2346"/>
      <c r="B74" s="2346"/>
      <c r="C74" s="2346"/>
      <c r="D74" s="2346"/>
      <c r="E74" s="2346"/>
      <c r="F74" s="2346"/>
      <c r="G74" s="2346"/>
      <c r="H74" s="2346"/>
    </row>
    <row r="75" spans="1:8" ht="15.75" customHeight="1">
      <c r="A75" s="2346"/>
      <c r="B75" s="2346"/>
      <c r="C75" s="2346"/>
      <c r="D75" s="2405"/>
      <c r="E75" s="2405"/>
      <c r="F75" s="2405"/>
      <c r="G75" s="2346"/>
      <c r="H75" s="2346"/>
    </row>
    <row r="76" spans="1:8" ht="15.75" customHeight="1">
      <c r="A76" s="2346"/>
      <c r="B76" s="2346"/>
      <c r="C76" s="2346"/>
      <c r="D76" s="2404"/>
      <c r="E76" s="2404"/>
      <c r="F76" s="2404"/>
      <c r="G76" s="2346"/>
      <c r="H76" s="2346"/>
    </row>
    <row r="77" spans="1:8" ht="15.75" customHeight="1">
      <c r="A77" s="2346"/>
      <c r="B77" s="2346"/>
      <c r="C77" s="2346"/>
      <c r="D77" s="2346"/>
      <c r="E77" s="2346"/>
      <c r="F77" s="2346"/>
      <c r="G77" s="2346"/>
      <c r="H77" s="2346"/>
    </row>
    <row r="78" spans="1:8" ht="15.75" customHeight="1">
      <c r="A78" s="2346"/>
      <c r="B78" s="2346"/>
      <c r="C78" s="2346"/>
      <c r="D78" s="2346"/>
      <c r="E78" s="2346"/>
      <c r="F78" s="2346"/>
      <c r="G78" s="2346"/>
      <c r="H78" s="2346"/>
    </row>
    <row r="79" spans="1:8" ht="15.75" customHeight="1">
      <c r="A79" s="2346"/>
      <c r="B79" s="2346"/>
      <c r="C79" s="2346"/>
      <c r="D79" s="2346"/>
      <c r="E79" s="2346"/>
      <c r="F79" s="2346"/>
      <c r="G79" s="2346"/>
      <c r="H79" s="2346"/>
    </row>
    <row r="80" spans="1:8" ht="15.75" customHeight="1">
      <c r="A80" s="2346"/>
      <c r="B80" s="2346"/>
      <c r="C80" s="2346"/>
      <c r="D80" s="2346"/>
      <c r="E80" s="2346"/>
      <c r="F80" s="2346"/>
      <c r="G80" s="2346"/>
      <c r="H80" s="2346"/>
    </row>
    <row r="81" spans="1:8" ht="15.75" customHeight="1">
      <c r="A81" s="2346"/>
      <c r="B81" s="2346"/>
      <c r="C81" s="2346"/>
      <c r="D81" s="2346"/>
      <c r="E81" s="2346"/>
      <c r="F81" s="2346"/>
      <c r="G81" s="2346"/>
      <c r="H81" s="2346"/>
    </row>
    <row r="82" spans="1:8" ht="15.75" customHeight="1">
      <c r="A82" s="2346"/>
      <c r="B82" s="2346"/>
      <c r="C82" s="2346"/>
      <c r="D82" s="2346"/>
      <c r="E82" s="2346"/>
      <c r="F82" s="2346"/>
      <c r="G82" s="2346"/>
      <c r="H82" s="2346"/>
    </row>
    <row r="83" spans="1:8" ht="15.75" customHeight="1">
      <c r="A83" s="2346"/>
      <c r="B83" s="2346"/>
      <c r="C83" s="2346"/>
      <c r="D83" s="2346"/>
      <c r="E83" s="2346"/>
      <c r="F83" s="2346"/>
      <c r="G83" s="2346"/>
      <c r="H83" s="2346"/>
    </row>
    <row r="84" spans="1:8" ht="15.75" customHeight="1">
      <c r="A84" s="2346"/>
      <c r="B84" s="2346"/>
      <c r="C84" s="2346"/>
      <c r="D84" s="2346"/>
      <c r="E84" s="2346"/>
      <c r="F84" s="2346"/>
      <c r="G84" s="2346"/>
      <c r="H84" s="2346"/>
    </row>
    <row r="85" spans="1:8" ht="15.75" customHeight="1">
      <c r="A85" s="2346"/>
      <c r="B85" s="2346"/>
      <c r="C85" s="2346"/>
      <c r="D85" s="2346"/>
      <c r="E85" s="2346"/>
      <c r="F85" s="2346"/>
      <c r="G85" s="2346"/>
      <c r="H85" s="2346"/>
    </row>
    <row r="86" spans="1:8" ht="15.75" customHeight="1">
      <c r="A86" s="2346"/>
      <c r="B86" s="2346"/>
      <c r="C86" s="2346"/>
      <c r="D86" s="2346"/>
      <c r="E86" s="2346"/>
      <c r="F86" s="2346"/>
      <c r="G86" s="2346"/>
      <c r="H86" s="2346"/>
    </row>
    <row r="87" spans="1:8" ht="15.75" customHeight="1">
      <c r="A87" s="2346"/>
      <c r="B87" s="2346"/>
      <c r="C87" s="2346"/>
      <c r="D87" s="2346"/>
      <c r="E87" s="2346"/>
      <c r="F87" s="2346"/>
      <c r="G87" s="2346"/>
      <c r="H87" s="2346"/>
    </row>
    <row r="88" spans="1:8" ht="15.75" customHeight="1">
      <c r="A88" s="2346"/>
      <c r="B88" s="2346"/>
      <c r="C88" s="2346"/>
      <c r="D88" s="2346"/>
      <c r="E88" s="2346"/>
      <c r="F88" s="2346"/>
      <c r="G88" s="2346"/>
      <c r="H88" s="2346"/>
    </row>
    <row r="89" spans="1:8" ht="15.75" customHeight="1">
      <c r="A89" s="2346"/>
      <c r="B89" s="2346"/>
      <c r="C89" s="2346"/>
      <c r="D89" s="2346"/>
      <c r="E89" s="2346"/>
      <c r="F89" s="2346"/>
      <c r="G89" s="2346"/>
      <c r="H89" s="2346"/>
    </row>
    <row r="90" spans="1:8" ht="15.75" customHeight="1">
      <c r="A90" s="2346"/>
      <c r="B90" s="2346"/>
      <c r="C90" s="2346"/>
      <c r="D90" s="2346"/>
      <c r="E90" s="2346"/>
      <c r="F90" s="2346"/>
      <c r="G90" s="2346"/>
      <c r="H90" s="2346"/>
    </row>
    <row r="91" spans="1:8" ht="15.75" customHeight="1">
      <c r="A91" s="2346"/>
      <c r="B91" s="2346"/>
      <c r="C91" s="2346"/>
      <c r="D91" s="2346"/>
      <c r="E91" s="2346"/>
      <c r="F91" s="2346"/>
      <c r="G91" s="2346"/>
      <c r="H91" s="2346"/>
    </row>
    <row r="92" spans="1:8" ht="15.75" customHeight="1">
      <c r="A92" s="2346"/>
      <c r="B92" s="2346"/>
      <c r="C92" s="2346"/>
      <c r="D92" s="2346"/>
      <c r="E92" s="2346"/>
      <c r="F92" s="2346"/>
      <c r="G92" s="2346"/>
      <c r="H92" s="2346"/>
    </row>
    <row r="93" spans="1:8" ht="15.75" customHeight="1">
      <c r="A93" s="2346"/>
      <c r="B93" s="2346"/>
      <c r="C93" s="2346"/>
      <c r="D93" s="2346"/>
      <c r="E93" s="2346"/>
      <c r="F93" s="2346"/>
      <c r="G93" s="2346"/>
      <c r="H93" s="2346"/>
    </row>
    <row r="94" spans="1:8" ht="15.75" customHeight="1">
      <c r="A94" s="2346"/>
      <c r="B94" s="2346"/>
      <c r="C94" s="2346"/>
      <c r="D94" s="2346"/>
      <c r="E94" s="2346"/>
      <c r="F94" s="2346"/>
      <c r="G94" s="2346"/>
      <c r="H94" s="2346"/>
    </row>
    <row r="95" spans="1:8" ht="15.75" customHeight="1">
      <c r="A95" s="2346"/>
      <c r="B95" s="2346"/>
      <c r="C95" s="2346"/>
      <c r="D95" s="2346"/>
      <c r="E95" s="2346"/>
      <c r="F95" s="2346"/>
      <c r="G95" s="2346"/>
      <c r="H95" s="2346"/>
    </row>
    <row r="96" spans="1:8" ht="15.75" customHeight="1">
      <c r="A96" s="2346"/>
      <c r="B96" s="2346"/>
      <c r="C96" s="2346"/>
      <c r="D96" s="2346"/>
      <c r="E96" s="2346"/>
      <c r="F96" s="2346"/>
      <c r="G96" s="2346"/>
      <c r="H96" s="2346"/>
    </row>
    <row r="97" spans="1:8" ht="15.75" customHeight="1">
      <c r="A97" s="2346"/>
      <c r="B97" s="2346"/>
      <c r="C97" s="2346"/>
      <c r="D97" s="2346"/>
      <c r="E97" s="2346"/>
      <c r="F97" s="2346"/>
      <c r="G97" s="2346"/>
      <c r="H97" s="2346"/>
    </row>
    <row r="98" spans="1:8" ht="15.75" customHeight="1">
      <c r="A98" s="2346"/>
      <c r="B98" s="2346"/>
      <c r="C98" s="2346"/>
      <c r="D98" s="2346"/>
      <c r="E98" s="2346"/>
      <c r="F98" s="2346"/>
      <c r="G98" s="2346"/>
      <c r="H98" s="2346"/>
    </row>
    <row r="99" spans="1:8" ht="15.75" customHeight="1">
      <c r="A99" s="2346"/>
      <c r="B99" s="2346"/>
      <c r="C99" s="2346"/>
      <c r="D99" s="2346"/>
      <c r="E99" s="2346"/>
      <c r="F99" s="2346"/>
      <c r="G99" s="2346"/>
      <c r="H99" s="2346"/>
    </row>
    <row r="100" spans="1:8" ht="15.75" customHeight="1">
      <c r="A100" s="2346"/>
      <c r="B100" s="2346"/>
      <c r="C100" s="2346"/>
      <c r="D100" s="2346"/>
      <c r="E100" s="2346"/>
      <c r="F100" s="2346"/>
      <c r="G100" s="2346"/>
      <c r="H100" s="2346"/>
    </row>
    <row r="101" spans="1:8" ht="15.75" customHeight="1">
      <c r="A101" s="2346"/>
      <c r="B101" s="2346"/>
      <c r="C101" s="2346"/>
      <c r="D101" s="2346"/>
      <c r="E101" s="2346"/>
      <c r="F101" s="2346"/>
      <c r="G101" s="2346"/>
      <c r="H101" s="2346"/>
    </row>
    <row r="102" spans="1:8" ht="15.75" customHeight="1">
      <c r="A102" s="2346"/>
      <c r="B102" s="2346"/>
      <c r="C102" s="2346"/>
      <c r="D102" s="2346"/>
      <c r="E102" s="2346"/>
      <c r="F102" s="2346"/>
      <c r="G102" s="2346"/>
      <c r="H102" s="2346"/>
    </row>
    <row r="103" spans="1:8" ht="15.75" customHeight="1">
      <c r="A103" s="2346"/>
      <c r="B103" s="2346"/>
      <c r="C103" s="2346"/>
      <c r="D103" s="2346"/>
      <c r="E103" s="2346"/>
      <c r="F103" s="2346"/>
      <c r="G103" s="2346"/>
      <c r="H103" s="2346"/>
    </row>
    <row r="104" spans="1:8" ht="15.75" customHeight="1">
      <c r="A104" s="2346"/>
      <c r="B104" s="2346"/>
      <c r="C104" s="2346"/>
      <c r="D104" s="2346"/>
      <c r="E104" s="2346"/>
      <c r="F104" s="2346"/>
      <c r="G104" s="2346"/>
      <c r="H104" s="2346"/>
    </row>
    <row r="105" spans="1:8" ht="15.75" customHeight="1">
      <c r="A105" s="2346"/>
      <c r="B105" s="2346"/>
      <c r="C105" s="2346"/>
      <c r="D105" s="2346"/>
      <c r="E105" s="2346"/>
      <c r="F105" s="2346"/>
      <c r="G105" s="2346"/>
      <c r="H105" s="2346"/>
    </row>
    <row r="106" spans="1:8" ht="15.75" customHeight="1">
      <c r="A106" s="2346"/>
      <c r="B106" s="2346"/>
      <c r="C106" s="2346"/>
      <c r="D106" s="2346"/>
      <c r="E106" s="2346"/>
      <c r="F106" s="2346"/>
      <c r="G106" s="2346"/>
      <c r="H106" s="2346"/>
    </row>
    <row r="107" spans="1:8" ht="15.75" customHeight="1">
      <c r="A107" s="2346"/>
      <c r="B107" s="2346"/>
      <c r="C107" s="2346"/>
      <c r="D107" s="2346"/>
      <c r="E107" s="2346"/>
      <c r="F107" s="2346"/>
      <c r="G107" s="2346"/>
      <c r="H107" s="2346"/>
    </row>
    <row r="108" spans="1:8" ht="15.75" customHeight="1">
      <c r="A108" s="2346"/>
      <c r="B108" s="2346"/>
      <c r="C108" s="2346"/>
      <c r="D108" s="2346"/>
      <c r="E108" s="2346"/>
      <c r="F108" s="2346"/>
      <c r="G108" s="2346"/>
      <c r="H108" s="2346"/>
    </row>
    <row r="109" spans="1:8" ht="15.75" customHeight="1">
      <c r="A109" s="2346"/>
      <c r="B109" s="2346"/>
      <c r="C109" s="2346"/>
      <c r="D109" s="2346"/>
      <c r="E109" s="2346"/>
      <c r="F109" s="2346"/>
      <c r="G109" s="2346"/>
      <c r="H109" s="2346"/>
    </row>
    <row r="110" spans="1:8" ht="15.75" customHeight="1">
      <c r="A110" s="2346"/>
      <c r="B110" s="2346"/>
      <c r="C110" s="2346"/>
      <c r="D110" s="2346"/>
      <c r="E110" s="2346"/>
      <c r="F110" s="2346"/>
      <c r="G110" s="2346"/>
      <c r="H110" s="2346"/>
    </row>
    <row r="111" spans="1:8" ht="15.75" customHeight="1">
      <c r="A111" s="2346"/>
      <c r="B111" s="2346"/>
      <c r="C111" s="2346"/>
      <c r="D111" s="2346"/>
      <c r="E111" s="2346"/>
      <c r="F111" s="2346"/>
      <c r="G111" s="2346"/>
      <c r="H111" s="2346"/>
    </row>
    <row r="112" spans="1:8" ht="15.75" customHeight="1">
      <c r="A112" s="2346"/>
      <c r="B112" s="2346"/>
      <c r="C112" s="2346"/>
      <c r="D112" s="2346"/>
      <c r="E112" s="2346"/>
      <c r="F112" s="2346"/>
      <c r="G112" s="2346"/>
      <c r="H112" s="2346"/>
    </row>
    <row r="113" spans="1:8" ht="15.75" customHeight="1">
      <c r="A113" s="2346"/>
      <c r="B113" s="2346"/>
      <c r="C113" s="2346"/>
      <c r="D113" s="2346"/>
      <c r="E113" s="2346"/>
      <c r="F113" s="2346"/>
      <c r="G113" s="2346"/>
      <c r="H113" s="2346"/>
    </row>
    <row r="114" spans="1:8" ht="15.75" customHeight="1">
      <c r="A114" s="2346"/>
      <c r="B114" s="2346"/>
      <c r="C114" s="2346"/>
      <c r="D114" s="2346"/>
      <c r="E114" s="2346"/>
      <c r="F114" s="2346"/>
      <c r="G114" s="2346"/>
      <c r="H114" s="2346"/>
    </row>
    <row r="115" spans="1:8" ht="15.75" customHeight="1">
      <c r="A115" s="2346"/>
      <c r="B115" s="2346"/>
      <c r="C115" s="2346"/>
      <c r="D115" s="2346"/>
      <c r="E115" s="2346"/>
      <c r="F115" s="2346"/>
      <c r="G115" s="2346"/>
      <c r="H115" s="2346"/>
    </row>
    <row r="116" spans="1:8" ht="15.75" customHeight="1">
      <c r="A116" s="2346"/>
      <c r="B116" s="2346"/>
      <c r="C116" s="2346"/>
      <c r="D116" s="2346"/>
      <c r="E116" s="2346"/>
      <c r="F116" s="2346"/>
      <c r="G116" s="2346"/>
      <c r="H116" s="2346"/>
    </row>
    <row r="117" spans="1:8" ht="15.75" customHeight="1">
      <c r="A117" s="2346"/>
      <c r="B117" s="2346"/>
      <c r="C117" s="2346"/>
      <c r="D117" s="2346"/>
      <c r="E117" s="2346"/>
      <c r="F117" s="2346"/>
      <c r="G117" s="2346"/>
      <c r="H117" s="2346"/>
    </row>
    <row r="118" spans="1:8" ht="15.75" customHeight="1">
      <c r="A118" s="2346"/>
      <c r="B118" s="2346"/>
      <c r="C118" s="2346"/>
      <c r="D118" s="2346"/>
      <c r="E118" s="2346"/>
      <c r="F118" s="2346"/>
      <c r="G118" s="2346"/>
      <c r="H118" s="2346"/>
    </row>
    <row r="119" spans="1:8" ht="15.75" customHeight="1">
      <c r="A119" s="2346"/>
      <c r="B119" s="2346"/>
      <c r="C119" s="2346"/>
      <c r="D119" s="2346"/>
      <c r="E119" s="2346"/>
      <c r="F119" s="2346"/>
      <c r="G119" s="2346"/>
      <c r="H119" s="2346"/>
    </row>
    <row r="120" spans="1:8" ht="15.75" customHeight="1">
      <c r="A120" s="2346"/>
      <c r="B120" s="2346"/>
      <c r="C120" s="2346"/>
      <c r="D120" s="2346"/>
      <c r="E120" s="2346"/>
      <c r="F120" s="2346"/>
      <c r="G120" s="2346"/>
      <c r="H120" s="2346"/>
    </row>
    <row r="121" spans="1:8" ht="15.75" customHeight="1">
      <c r="A121" s="2346"/>
      <c r="B121" s="2346"/>
      <c r="C121" s="2346"/>
      <c r="D121" s="2346"/>
      <c r="E121" s="2346"/>
      <c r="F121" s="2346"/>
      <c r="G121" s="2346"/>
      <c r="H121" s="2346"/>
    </row>
    <row r="122" spans="1:8" ht="15.75" customHeight="1">
      <c r="A122" s="2346"/>
      <c r="B122" s="2346"/>
      <c r="C122" s="2346"/>
      <c r="D122" s="2346"/>
      <c r="E122" s="2346"/>
      <c r="F122" s="2346"/>
      <c r="G122" s="2346"/>
      <c r="H122" s="2346"/>
    </row>
    <row r="123" spans="1:8" ht="15.75" customHeight="1">
      <c r="A123" s="2346"/>
      <c r="B123" s="2346"/>
      <c r="C123" s="2346"/>
      <c r="D123" s="2346"/>
      <c r="E123" s="2346"/>
      <c r="F123" s="2346"/>
      <c r="G123" s="2346"/>
      <c r="H123" s="2346"/>
    </row>
    <row r="124" spans="1:8" ht="15.75" customHeight="1">
      <c r="A124" s="2346"/>
      <c r="B124" s="2346"/>
      <c r="C124" s="2346"/>
      <c r="D124" s="2346"/>
      <c r="E124" s="2346"/>
      <c r="F124" s="2346"/>
      <c r="G124" s="2346"/>
      <c r="H124" s="2346"/>
    </row>
    <row r="125" spans="1:8" ht="15.75" customHeight="1">
      <c r="A125" s="2346"/>
      <c r="B125" s="2346"/>
      <c r="C125" s="2346"/>
      <c r="D125" s="2346"/>
      <c r="E125" s="2346"/>
      <c r="F125" s="2346"/>
      <c r="G125" s="2346"/>
      <c r="H125" s="2346"/>
    </row>
    <row r="126" spans="1:8" ht="15.75" customHeight="1">
      <c r="A126" s="2346"/>
      <c r="B126" s="2346"/>
      <c r="C126" s="2346"/>
      <c r="D126" s="2346"/>
      <c r="E126" s="2346"/>
      <c r="F126" s="2346"/>
      <c r="G126" s="2346"/>
      <c r="H126" s="2346"/>
    </row>
    <row r="127" spans="1:8" ht="15.75" customHeight="1">
      <c r="A127" s="2346"/>
      <c r="B127" s="2346"/>
      <c r="C127" s="2346"/>
      <c r="D127" s="2346"/>
      <c r="E127" s="2346"/>
      <c r="F127" s="2346"/>
      <c r="G127" s="2346"/>
      <c r="H127" s="2346"/>
    </row>
    <row r="128" spans="1:8" ht="15.75" customHeight="1">
      <c r="A128" s="2346"/>
      <c r="B128" s="2346"/>
      <c r="C128" s="2346"/>
      <c r="D128" s="2346"/>
      <c r="E128" s="2346"/>
      <c r="F128" s="2346"/>
      <c r="G128" s="2346"/>
      <c r="H128" s="2346"/>
    </row>
    <row r="129" spans="1:8" ht="15.75" customHeight="1">
      <c r="A129" s="2346"/>
      <c r="B129" s="2346"/>
      <c r="C129" s="2346"/>
      <c r="D129" s="2346"/>
      <c r="E129" s="2346"/>
      <c r="F129" s="2346"/>
      <c r="G129" s="2346"/>
      <c r="H129" s="2346"/>
    </row>
    <row r="130" spans="1:8" ht="15.75" customHeight="1">
      <c r="A130" s="2346"/>
      <c r="B130" s="2346"/>
      <c r="C130" s="2346"/>
      <c r="D130" s="2346"/>
      <c r="E130" s="2346"/>
      <c r="F130" s="2346"/>
      <c r="G130" s="2346"/>
      <c r="H130" s="2346"/>
    </row>
    <row r="131" spans="1:8" ht="15.75" customHeight="1">
      <c r="A131" s="2346"/>
      <c r="B131" s="2346"/>
      <c r="C131" s="2346"/>
      <c r="D131" s="2346"/>
      <c r="E131" s="2346"/>
      <c r="F131" s="2346"/>
      <c r="G131" s="2346"/>
      <c r="H131" s="2346"/>
    </row>
    <row r="132" spans="1:8" ht="15.75" customHeight="1">
      <c r="A132" s="2346"/>
      <c r="B132" s="2346"/>
      <c r="C132" s="2346"/>
      <c r="D132" s="2346"/>
      <c r="E132" s="2346"/>
      <c r="F132" s="2346"/>
      <c r="G132" s="2346"/>
      <c r="H132" s="2346"/>
    </row>
    <row r="133" spans="1:8" ht="15.75" customHeight="1">
      <c r="A133" s="2346"/>
      <c r="B133" s="2346"/>
      <c r="C133" s="2346"/>
      <c r="D133" s="2346"/>
      <c r="E133" s="2346"/>
      <c r="F133" s="2346"/>
      <c r="G133" s="2346"/>
      <c r="H133" s="2346"/>
    </row>
    <row r="134" spans="1:8" ht="15.75" customHeight="1">
      <c r="A134" s="2346"/>
      <c r="B134" s="2346"/>
      <c r="C134" s="2346"/>
      <c r="D134" s="2346"/>
      <c r="E134" s="2346"/>
      <c r="F134" s="2346"/>
      <c r="G134" s="2346"/>
      <c r="H134" s="2346"/>
    </row>
    <row r="135" spans="1:8" ht="15.75" customHeight="1">
      <c r="A135" s="2346"/>
      <c r="B135" s="2346"/>
      <c r="C135" s="2346"/>
      <c r="D135" s="2346"/>
      <c r="E135" s="2346"/>
      <c r="F135" s="2346"/>
      <c r="G135" s="2346"/>
      <c r="H135" s="2346"/>
    </row>
    <row r="136" spans="1:8" ht="15.75" customHeight="1">
      <c r="A136" s="2346"/>
      <c r="B136" s="2346"/>
      <c r="C136" s="2346"/>
      <c r="D136" s="2346"/>
      <c r="E136" s="2346"/>
      <c r="F136" s="2346"/>
      <c r="G136" s="2346"/>
      <c r="H136" s="2346"/>
    </row>
    <row r="137" spans="1:8" ht="15.75" customHeight="1">
      <c r="A137" s="2346"/>
      <c r="B137" s="2346"/>
      <c r="C137" s="2346"/>
      <c r="D137" s="2346"/>
      <c r="E137" s="2346"/>
      <c r="F137" s="2346"/>
      <c r="G137" s="2346"/>
      <c r="H137" s="2346"/>
    </row>
    <row r="138" spans="1:8" ht="15.75" customHeight="1">
      <c r="A138" s="2346"/>
      <c r="B138" s="2346"/>
      <c r="C138" s="2346"/>
      <c r="D138" s="2346"/>
      <c r="E138" s="2346"/>
      <c r="F138" s="2346"/>
      <c r="G138" s="2346"/>
      <c r="H138" s="2346"/>
    </row>
    <row r="139" spans="1:8" ht="15.75" customHeight="1">
      <c r="A139" s="2346"/>
      <c r="B139" s="2346"/>
      <c r="C139" s="2346"/>
      <c r="D139" s="2346"/>
      <c r="E139" s="2346"/>
      <c r="F139" s="2346"/>
      <c r="G139" s="2346"/>
      <c r="H139" s="2346"/>
    </row>
    <row r="140" spans="1:8" ht="15.75" customHeight="1">
      <c r="A140" s="2346"/>
      <c r="B140" s="2346"/>
      <c r="C140" s="2346"/>
      <c r="D140" s="2346"/>
      <c r="E140" s="2346"/>
      <c r="F140" s="2346"/>
      <c r="G140" s="2346"/>
      <c r="H140" s="2346"/>
    </row>
    <row r="141" spans="1:8" ht="15.75" customHeight="1">
      <c r="A141" s="2346"/>
      <c r="B141" s="2346"/>
      <c r="C141" s="2346"/>
      <c r="D141" s="2346"/>
      <c r="E141" s="2346"/>
      <c r="F141" s="2346"/>
      <c r="G141" s="2346"/>
      <c r="H141" s="2346"/>
    </row>
    <row r="142" spans="1:8" ht="15.75" customHeight="1">
      <c r="A142" s="2346"/>
      <c r="B142" s="2346"/>
      <c r="C142" s="2346"/>
      <c r="D142" s="2346"/>
      <c r="E142" s="2346"/>
      <c r="F142" s="2346"/>
      <c r="G142" s="2346"/>
      <c r="H142" s="2346"/>
    </row>
    <row r="143" spans="1:8" ht="15.75" customHeight="1">
      <c r="A143" s="2346"/>
      <c r="B143" s="2346"/>
      <c r="C143" s="2346"/>
      <c r="D143" s="2346"/>
      <c r="E143" s="2346"/>
      <c r="F143" s="2346"/>
      <c r="G143" s="2346"/>
      <c r="H143" s="2346"/>
    </row>
    <row r="144" spans="1:8" ht="15.75" customHeight="1">
      <c r="A144" s="2346"/>
      <c r="B144" s="2346"/>
      <c r="C144" s="2346"/>
      <c r="D144" s="2346"/>
      <c r="E144" s="2346"/>
      <c r="F144" s="2346"/>
      <c r="G144" s="2346"/>
      <c r="H144" s="2346"/>
    </row>
    <row r="145" spans="1:8" ht="15.75" customHeight="1">
      <c r="A145" s="2346"/>
      <c r="B145" s="2346"/>
      <c r="C145" s="2346"/>
      <c r="D145" s="2346"/>
      <c r="E145" s="2346"/>
      <c r="F145" s="2346"/>
      <c r="G145" s="2346"/>
      <c r="H145" s="2346"/>
    </row>
    <row r="146" spans="1:8" ht="15.75" customHeight="1">
      <c r="A146" s="2346"/>
      <c r="B146" s="2346"/>
      <c r="C146" s="2346"/>
      <c r="D146" s="2346"/>
      <c r="E146" s="2346"/>
      <c r="F146" s="2346"/>
      <c r="G146" s="2346"/>
      <c r="H146" s="2346"/>
    </row>
    <row r="147" spans="1:8" ht="15.75" customHeight="1">
      <c r="A147" s="2346"/>
      <c r="B147" s="2346"/>
      <c r="C147" s="2346"/>
      <c r="D147" s="2346"/>
      <c r="E147" s="2346"/>
      <c r="F147" s="2346"/>
      <c r="G147" s="2346"/>
      <c r="H147" s="2346"/>
    </row>
    <row r="148" spans="1:8" ht="15.75" customHeight="1">
      <c r="A148" s="2346"/>
      <c r="B148" s="2346"/>
      <c r="C148" s="2346"/>
      <c r="D148" s="2346"/>
      <c r="E148" s="2346"/>
      <c r="F148" s="2346"/>
      <c r="G148" s="2346"/>
      <c r="H148" s="2346"/>
    </row>
    <row r="149" spans="1:8" ht="15.75" customHeight="1">
      <c r="A149" s="2346"/>
      <c r="B149" s="2346"/>
      <c r="C149" s="2346"/>
      <c r="D149" s="2346"/>
      <c r="E149" s="2346"/>
      <c r="F149" s="2346"/>
      <c r="G149" s="2346"/>
      <c r="H149" s="2346"/>
    </row>
    <row r="150" spans="1:8" ht="15.75" customHeight="1">
      <c r="A150" s="2346"/>
      <c r="B150" s="2346"/>
      <c r="C150" s="2346"/>
      <c r="D150" s="2346"/>
      <c r="E150" s="2346"/>
      <c r="F150" s="2346"/>
      <c r="G150" s="2346"/>
      <c r="H150" s="2346"/>
    </row>
    <row r="151" spans="1:8" ht="15.75" customHeight="1">
      <c r="A151" s="2346"/>
      <c r="B151" s="2346"/>
      <c r="C151" s="2346"/>
      <c r="D151" s="2346"/>
      <c r="E151" s="2346"/>
      <c r="F151" s="2346"/>
      <c r="G151" s="2346"/>
      <c r="H151" s="2346"/>
    </row>
    <row r="152" spans="1:8" ht="15.75" customHeight="1">
      <c r="A152" s="2346"/>
      <c r="B152" s="2346"/>
      <c r="C152" s="2346"/>
      <c r="D152" s="2346"/>
      <c r="E152" s="2346"/>
      <c r="F152" s="2346"/>
      <c r="G152" s="2346"/>
      <c r="H152" s="2346"/>
    </row>
    <row r="153" spans="1:8" ht="15.75" customHeight="1">
      <c r="A153" s="2346"/>
      <c r="B153" s="2346"/>
      <c r="C153" s="2346"/>
      <c r="D153" s="2346"/>
      <c r="E153" s="2346"/>
      <c r="F153" s="2346"/>
      <c r="G153" s="2346"/>
      <c r="H153" s="2346"/>
    </row>
    <row r="154" spans="1:8" ht="15.75" customHeight="1">
      <c r="A154" s="2346"/>
      <c r="B154" s="2346"/>
      <c r="C154" s="2346"/>
      <c r="D154" s="2346"/>
      <c r="E154" s="2346"/>
      <c r="F154" s="2346"/>
      <c r="G154" s="2346"/>
      <c r="H154" s="2346"/>
    </row>
    <row r="155" spans="1:8" ht="15.75" customHeight="1">
      <c r="A155" s="2346"/>
      <c r="B155" s="2346"/>
      <c r="C155" s="2346"/>
      <c r="D155" s="2346"/>
      <c r="E155" s="2346"/>
      <c r="F155" s="2346"/>
      <c r="G155" s="2346"/>
      <c r="H155" s="2346"/>
    </row>
    <row r="156" spans="1:8" ht="15.75" customHeight="1">
      <c r="A156" s="2346"/>
      <c r="B156" s="2346"/>
      <c r="C156" s="2346"/>
      <c r="D156" s="2346"/>
      <c r="E156" s="2346"/>
      <c r="F156" s="2346"/>
      <c r="G156" s="2346"/>
      <c r="H156" s="2346"/>
    </row>
    <row r="157" spans="1:8" ht="15.75" customHeight="1">
      <c r="A157" s="2346"/>
      <c r="B157" s="2346"/>
      <c r="C157" s="2346"/>
      <c r="D157" s="2346"/>
      <c r="E157" s="2346"/>
      <c r="F157" s="2346"/>
      <c r="G157" s="2346"/>
      <c r="H157" s="2346"/>
    </row>
    <row r="158" spans="1:8" ht="15.75" customHeight="1">
      <c r="A158" s="2346"/>
      <c r="B158" s="2346"/>
      <c r="C158" s="2346"/>
      <c r="D158" s="2346"/>
      <c r="E158" s="2346"/>
      <c r="F158" s="2346"/>
      <c r="G158" s="2346"/>
      <c r="H158" s="2346"/>
    </row>
    <row r="159" spans="1:8" ht="15.75" customHeight="1">
      <c r="A159" s="2346"/>
      <c r="B159" s="2346"/>
      <c r="C159" s="2346"/>
      <c r="D159" s="2346"/>
      <c r="E159" s="2346"/>
      <c r="F159" s="2346"/>
      <c r="G159" s="2346"/>
      <c r="H159" s="2346"/>
    </row>
    <row r="160" spans="1:8" ht="15.75" customHeight="1">
      <c r="A160" s="2346"/>
      <c r="B160" s="2346"/>
      <c r="C160" s="2346"/>
      <c r="D160" s="2346"/>
      <c r="E160" s="2346"/>
      <c r="F160" s="2346"/>
      <c r="G160" s="2346"/>
      <c r="H160" s="2346"/>
    </row>
    <row r="161" spans="1:8" ht="15.75" customHeight="1">
      <c r="A161" s="2346"/>
      <c r="B161" s="2346"/>
      <c r="C161" s="2346"/>
      <c r="D161" s="2346"/>
      <c r="E161" s="2346"/>
      <c r="F161" s="2346"/>
      <c r="G161" s="2346"/>
      <c r="H161" s="2346"/>
    </row>
    <row r="162" spans="1:8" ht="15.75" customHeight="1">
      <c r="A162" s="2346"/>
      <c r="B162" s="2346"/>
      <c r="C162" s="2346"/>
      <c r="D162" s="2346"/>
      <c r="E162" s="2346"/>
      <c r="F162" s="2346"/>
      <c r="G162" s="2346"/>
      <c r="H162" s="2346"/>
    </row>
    <row r="163" spans="1:8" ht="15.75" customHeight="1">
      <c r="A163" s="2346"/>
      <c r="B163" s="2346"/>
      <c r="C163" s="2346"/>
      <c r="D163" s="2346"/>
      <c r="E163" s="2346"/>
      <c r="F163" s="2346"/>
      <c r="G163" s="2346"/>
      <c r="H163" s="2346"/>
    </row>
    <row r="164" spans="1:8" ht="15.75" customHeight="1">
      <c r="A164" s="2346"/>
      <c r="B164" s="2346"/>
      <c r="C164" s="2346"/>
      <c r="D164" s="2346"/>
      <c r="E164" s="2346"/>
      <c r="F164" s="2346"/>
      <c r="G164" s="2346"/>
      <c r="H164" s="2346"/>
    </row>
    <row r="165" spans="1:8" ht="15.75" customHeight="1">
      <c r="A165" s="2346"/>
      <c r="B165" s="2346"/>
      <c r="C165" s="2346"/>
      <c r="D165" s="2346"/>
      <c r="E165" s="2346"/>
      <c r="F165" s="2346"/>
      <c r="G165" s="2346"/>
      <c r="H165" s="2346"/>
    </row>
    <row r="166" spans="1:8" ht="15.75" customHeight="1">
      <c r="A166" s="2346"/>
      <c r="B166" s="2346"/>
      <c r="C166" s="2346"/>
      <c r="D166" s="2346"/>
      <c r="E166" s="2346"/>
      <c r="F166" s="2346"/>
      <c r="G166" s="2346"/>
      <c r="H166" s="2346"/>
    </row>
    <row r="167" spans="1:8" ht="15.75" customHeight="1">
      <c r="A167" s="2346"/>
      <c r="B167" s="2346"/>
      <c r="C167" s="2346"/>
      <c r="D167" s="2346"/>
      <c r="E167" s="2346"/>
      <c r="F167" s="2346"/>
      <c r="G167" s="2346"/>
      <c r="H167" s="2346"/>
    </row>
    <row r="168" spans="1:8" ht="15.75" customHeight="1">
      <c r="A168" s="2346"/>
      <c r="B168" s="2346"/>
      <c r="C168" s="2346"/>
      <c r="D168" s="2346"/>
      <c r="E168" s="2346"/>
      <c r="F168" s="2346"/>
      <c r="G168" s="2346"/>
      <c r="H168" s="2346"/>
    </row>
    <row r="169" spans="1:8" ht="15.75" customHeight="1">
      <c r="A169" s="2346"/>
      <c r="B169" s="2346"/>
      <c r="C169" s="2346"/>
      <c r="D169" s="2346"/>
      <c r="E169" s="2346"/>
      <c r="F169" s="2346"/>
      <c r="G169" s="2346"/>
      <c r="H169" s="2346"/>
    </row>
    <row r="170" spans="1:8" ht="15.75" customHeight="1">
      <c r="A170" s="2346"/>
      <c r="B170" s="2346"/>
      <c r="C170" s="2346"/>
      <c r="D170" s="2346"/>
      <c r="E170" s="2346"/>
      <c r="F170" s="2346"/>
      <c r="G170" s="2346"/>
      <c r="H170" s="2346"/>
    </row>
    <row r="171" spans="1:8" ht="15.75" customHeight="1">
      <c r="A171" s="2346"/>
      <c r="B171" s="2346"/>
      <c r="C171" s="2346"/>
      <c r="D171" s="2346"/>
      <c r="E171" s="2346"/>
      <c r="F171" s="2346"/>
      <c r="G171" s="2346"/>
      <c r="H171" s="2346"/>
    </row>
    <row r="172" spans="1:8" ht="15.75" customHeight="1">
      <c r="A172" s="2346"/>
      <c r="B172" s="2346"/>
      <c r="C172" s="2346"/>
      <c r="D172" s="2346"/>
      <c r="E172" s="2346"/>
      <c r="F172" s="2346"/>
      <c r="G172" s="2346"/>
      <c r="H172" s="2346"/>
    </row>
    <row r="173" spans="1:8" ht="15.75" customHeight="1">
      <c r="A173" s="2346"/>
      <c r="B173" s="2346"/>
      <c r="C173" s="2346"/>
      <c r="D173" s="2346"/>
      <c r="E173" s="2346"/>
      <c r="F173" s="2346"/>
      <c r="G173" s="2346"/>
      <c r="H173" s="2346"/>
    </row>
    <row r="174" spans="1:8" ht="15.75" customHeight="1">
      <c r="A174" s="2346"/>
      <c r="B174" s="2346"/>
      <c r="C174" s="2346"/>
      <c r="D174" s="2346"/>
      <c r="E174" s="2346"/>
      <c r="F174" s="2346"/>
      <c r="G174" s="2346"/>
      <c r="H174" s="2346"/>
    </row>
    <row r="175" spans="1:8" ht="15.75" customHeight="1">
      <c r="A175" s="2346"/>
      <c r="B175" s="2346"/>
      <c r="C175" s="2346"/>
      <c r="D175" s="2346"/>
      <c r="E175" s="2346"/>
      <c r="F175" s="2346"/>
      <c r="G175" s="2346"/>
      <c r="H175" s="2346"/>
    </row>
    <row r="176" spans="1:8" ht="15.75" customHeight="1">
      <c r="A176" s="2346"/>
      <c r="B176" s="2346"/>
      <c r="C176" s="2346"/>
      <c r="D176" s="2346"/>
      <c r="E176" s="2346"/>
      <c r="F176" s="2346"/>
      <c r="G176" s="2346"/>
      <c r="H176" s="2346"/>
    </row>
    <row r="177" spans="1:8" ht="15.75" customHeight="1">
      <c r="A177" s="2346"/>
      <c r="B177" s="2346"/>
      <c r="C177" s="2346"/>
      <c r="D177" s="2346"/>
      <c r="E177" s="2346"/>
      <c r="F177" s="2346"/>
      <c r="G177" s="2346"/>
      <c r="H177" s="2346"/>
    </row>
    <row r="178" spans="1:8" ht="15.75" customHeight="1">
      <c r="A178" s="2346"/>
      <c r="B178" s="2346"/>
      <c r="C178" s="2346"/>
      <c r="D178" s="2346"/>
      <c r="E178" s="2346"/>
      <c r="F178" s="2346"/>
      <c r="G178" s="2346"/>
      <c r="H178" s="2346"/>
    </row>
    <row r="179" spans="1:8" ht="15.75" customHeight="1">
      <c r="A179" s="2346"/>
      <c r="B179" s="2346"/>
      <c r="C179" s="2346"/>
      <c r="D179" s="2346"/>
      <c r="E179" s="2346"/>
      <c r="F179" s="2346"/>
      <c r="G179" s="2346"/>
      <c r="H179" s="2346"/>
    </row>
    <row r="180" spans="1:8" ht="15.75" customHeight="1">
      <c r="A180" s="2346"/>
      <c r="B180" s="2346"/>
      <c r="C180" s="2346"/>
      <c r="D180" s="2346"/>
      <c r="E180" s="2346"/>
      <c r="F180" s="2346"/>
      <c r="G180" s="2346"/>
      <c r="H180" s="2346"/>
    </row>
    <row r="181" spans="1:8" ht="15.75" customHeight="1">
      <c r="A181" s="2346"/>
      <c r="B181" s="2346"/>
      <c r="C181" s="2346"/>
      <c r="D181" s="2346"/>
      <c r="E181" s="2346"/>
      <c r="F181" s="2346"/>
      <c r="G181" s="2346"/>
      <c r="H181" s="2346"/>
    </row>
    <row r="182" spans="1:8" ht="15.75" customHeight="1">
      <c r="A182" s="2346"/>
      <c r="B182" s="2346"/>
      <c r="C182" s="2346"/>
      <c r="D182" s="2346"/>
      <c r="E182" s="2346"/>
      <c r="F182" s="2346"/>
      <c r="G182" s="2346"/>
      <c r="H182" s="2346"/>
    </row>
    <row r="183" spans="1:8" ht="15.75" customHeight="1">
      <c r="A183" s="2346"/>
      <c r="B183" s="2346"/>
      <c r="C183" s="2346"/>
      <c r="D183" s="2346"/>
      <c r="E183" s="2346"/>
      <c r="F183" s="2346"/>
      <c r="G183" s="2346"/>
      <c r="H183" s="2346"/>
    </row>
    <row r="184" spans="1:8" ht="15.75" customHeight="1">
      <c r="A184" s="2346"/>
      <c r="B184" s="2346"/>
      <c r="C184" s="2346"/>
      <c r="D184" s="2346"/>
      <c r="E184" s="2346"/>
      <c r="F184" s="2346"/>
      <c r="G184" s="2346"/>
      <c r="H184" s="2346"/>
    </row>
    <row r="185" spans="1:8" ht="15.75" customHeight="1">
      <c r="A185" s="2346"/>
      <c r="B185" s="2346"/>
      <c r="C185" s="2346"/>
      <c r="D185" s="2346"/>
      <c r="E185" s="2346"/>
      <c r="F185" s="2346"/>
      <c r="G185" s="2346"/>
      <c r="H185" s="2346"/>
    </row>
    <row r="186" spans="1:8" ht="15.75" customHeight="1">
      <c r="A186" s="2346"/>
      <c r="B186" s="2346"/>
      <c r="C186" s="2346"/>
      <c r="D186" s="2346"/>
      <c r="E186" s="2346"/>
      <c r="F186" s="2346"/>
      <c r="G186" s="2346"/>
      <c r="H186" s="2346"/>
    </row>
    <row r="187" spans="1:8" ht="15.75" customHeight="1">
      <c r="A187" s="2346"/>
      <c r="B187" s="2346"/>
      <c r="C187" s="2346"/>
      <c r="D187" s="2346"/>
      <c r="E187" s="2346"/>
      <c r="F187" s="2346"/>
      <c r="G187" s="2346"/>
      <c r="H187" s="2346"/>
    </row>
    <row r="188" spans="1:8" ht="15.75" customHeight="1">
      <c r="A188" s="2346"/>
      <c r="B188" s="2346"/>
      <c r="C188" s="2346"/>
      <c r="D188" s="2346"/>
      <c r="E188" s="2346"/>
      <c r="F188" s="2346"/>
      <c r="G188" s="2346"/>
      <c r="H188" s="2346"/>
    </row>
    <row r="189" spans="1:8" ht="15.75" customHeight="1">
      <c r="A189" s="2346"/>
      <c r="B189" s="2346"/>
      <c r="C189" s="2346"/>
      <c r="D189" s="2346"/>
      <c r="E189" s="2346"/>
      <c r="F189" s="2346"/>
      <c r="G189" s="2346"/>
      <c r="H189" s="2346"/>
    </row>
    <row r="190" spans="1:8" ht="15.75" customHeight="1">
      <c r="A190" s="2346"/>
      <c r="B190" s="2346"/>
      <c r="C190" s="2346"/>
      <c r="D190" s="2346"/>
      <c r="E190" s="2346"/>
      <c r="F190" s="2346"/>
      <c r="G190" s="2346"/>
      <c r="H190" s="2346"/>
    </row>
    <row r="191" spans="1:8" ht="15.75" customHeight="1">
      <c r="A191" s="2346"/>
      <c r="B191" s="2346"/>
      <c r="C191" s="2346"/>
      <c r="D191" s="2346"/>
      <c r="E191" s="2346"/>
      <c r="F191" s="2346"/>
      <c r="G191" s="2346"/>
      <c r="H191" s="2346"/>
    </row>
    <row r="192" spans="1:8" ht="15.75" customHeight="1">
      <c r="A192" s="2346"/>
      <c r="B192" s="2346"/>
      <c r="C192" s="2346"/>
      <c r="D192" s="2346"/>
      <c r="E192" s="2346"/>
      <c r="F192" s="2346"/>
      <c r="G192" s="2346"/>
      <c r="H192" s="2346"/>
    </row>
    <row r="193" spans="1:8" ht="15.75" customHeight="1">
      <c r="A193" s="2346"/>
      <c r="B193" s="2346"/>
      <c r="C193" s="2346"/>
      <c r="D193" s="2346"/>
      <c r="E193" s="2346"/>
      <c r="F193" s="2346"/>
      <c r="G193" s="2346"/>
      <c r="H193" s="2346"/>
    </row>
    <row r="194" spans="1:8" ht="15.75" customHeight="1">
      <c r="A194" s="2346"/>
      <c r="B194" s="2346"/>
      <c r="C194" s="2346"/>
      <c r="D194" s="2346"/>
      <c r="E194" s="2346"/>
      <c r="F194" s="2346"/>
      <c r="G194" s="2346"/>
      <c r="H194" s="2346"/>
    </row>
    <row r="195" spans="1:8" ht="15.75" customHeight="1">
      <c r="A195" s="2346"/>
      <c r="B195" s="2346"/>
      <c r="C195" s="2346"/>
      <c r="D195" s="2346"/>
      <c r="E195" s="2346"/>
      <c r="F195" s="2346"/>
      <c r="G195" s="2346"/>
      <c r="H195" s="2346"/>
    </row>
    <row r="196" spans="1:8" ht="15.75" customHeight="1">
      <c r="A196" s="2346"/>
      <c r="B196" s="2346"/>
      <c r="C196" s="2346"/>
      <c r="D196" s="2346"/>
      <c r="E196" s="2346"/>
      <c r="F196" s="2346"/>
      <c r="G196" s="2346"/>
      <c r="H196" s="2346"/>
    </row>
    <row r="197" spans="1:8" ht="15.75" customHeight="1">
      <c r="A197" s="2346"/>
      <c r="B197" s="2346"/>
      <c r="C197" s="2346"/>
      <c r="D197" s="2346"/>
      <c r="E197" s="2346"/>
      <c r="F197" s="2346"/>
      <c r="G197" s="2346"/>
      <c r="H197" s="2346"/>
    </row>
    <row r="198" spans="1:8" ht="15.75" customHeight="1">
      <c r="A198" s="2346"/>
      <c r="B198" s="2346"/>
      <c r="C198" s="2346"/>
      <c r="D198" s="2346"/>
      <c r="E198" s="2346"/>
      <c r="F198" s="2346"/>
      <c r="G198" s="2346"/>
      <c r="H198" s="2346"/>
    </row>
    <row r="199" spans="1:8" ht="15.75" customHeight="1">
      <c r="A199" s="2346"/>
      <c r="B199" s="2346"/>
      <c r="C199" s="2346"/>
      <c r="D199" s="2346"/>
      <c r="E199" s="2346"/>
      <c r="F199" s="2346"/>
      <c r="G199" s="2346"/>
      <c r="H199" s="2346"/>
    </row>
    <row r="200" spans="1:8" ht="15.75" customHeight="1">
      <c r="A200" s="2346"/>
      <c r="B200" s="2346"/>
      <c r="C200" s="2346"/>
      <c r="D200" s="2346"/>
      <c r="E200" s="2346"/>
      <c r="F200" s="2346"/>
      <c r="G200" s="2346"/>
      <c r="H200" s="2346"/>
    </row>
    <row r="201" spans="1:8" ht="15.75" customHeight="1">
      <c r="A201" s="2346"/>
      <c r="B201" s="2346"/>
      <c r="C201" s="2346"/>
      <c r="D201" s="2346"/>
      <c r="E201" s="2346"/>
      <c r="F201" s="2346"/>
      <c r="G201" s="2346"/>
      <c r="H201" s="2346"/>
    </row>
    <row r="202" spans="1:8" ht="15.75" customHeight="1">
      <c r="A202" s="2346"/>
      <c r="B202" s="2346"/>
      <c r="C202" s="2346"/>
      <c r="D202" s="2346"/>
      <c r="E202" s="2346"/>
      <c r="F202" s="2346"/>
      <c r="G202" s="2346"/>
      <c r="H202" s="2346"/>
    </row>
    <row r="203" spans="1:8" ht="15.75" customHeight="1">
      <c r="A203" s="2346"/>
      <c r="B203" s="2346"/>
      <c r="C203" s="2346"/>
      <c r="D203" s="2346"/>
      <c r="E203" s="2346"/>
      <c r="F203" s="2346"/>
      <c r="G203" s="2346"/>
      <c r="H203" s="2346"/>
    </row>
    <row r="204" spans="1:8" ht="15.75" customHeight="1">
      <c r="A204" s="2346"/>
      <c r="B204" s="2346"/>
      <c r="C204" s="2346"/>
      <c r="D204" s="2346"/>
      <c r="E204" s="2346"/>
      <c r="F204" s="2346"/>
      <c r="G204" s="2346"/>
      <c r="H204" s="2346"/>
    </row>
    <row r="205" spans="1:8" ht="15.75" customHeight="1">
      <c r="A205" s="2346"/>
      <c r="B205" s="2346"/>
      <c r="C205" s="2346"/>
      <c r="D205" s="2346"/>
      <c r="E205" s="2346"/>
      <c r="F205" s="2346"/>
      <c r="G205" s="2346"/>
      <c r="H205" s="2346"/>
    </row>
    <row r="206" spans="1:8" ht="15.75" customHeight="1">
      <c r="A206" s="2346"/>
      <c r="B206" s="2346"/>
      <c r="C206" s="2346"/>
      <c r="D206" s="2346"/>
      <c r="E206" s="2346"/>
      <c r="F206" s="2346"/>
      <c r="G206" s="2346"/>
      <c r="H206" s="2346"/>
    </row>
    <row r="207" spans="1:8" ht="15.75" customHeight="1">
      <c r="A207" s="2346"/>
      <c r="B207" s="2346"/>
      <c r="C207" s="2346"/>
      <c r="D207" s="2346"/>
      <c r="E207" s="2346"/>
      <c r="F207" s="2346"/>
      <c r="G207" s="2346"/>
      <c r="H207" s="2346"/>
    </row>
    <row r="208" spans="1:8" ht="15.75" customHeight="1">
      <c r="A208" s="2346"/>
      <c r="B208" s="2346"/>
      <c r="C208" s="2346"/>
      <c r="D208" s="2346"/>
      <c r="E208" s="2346"/>
      <c r="F208" s="2346"/>
      <c r="G208" s="2346"/>
      <c r="H208" s="2346"/>
    </row>
    <row r="209" spans="1:8" ht="15.75" customHeight="1">
      <c r="A209" s="2346"/>
      <c r="B209" s="2346"/>
      <c r="C209" s="2346"/>
      <c r="D209" s="2346"/>
      <c r="E209" s="2346"/>
      <c r="F209" s="2346"/>
      <c r="G209" s="2346"/>
      <c r="H209" s="2346"/>
    </row>
    <row r="210" spans="1:8" ht="15.75" customHeight="1">
      <c r="A210" s="2346"/>
      <c r="B210" s="2346"/>
      <c r="C210" s="2346"/>
      <c r="D210" s="2346"/>
      <c r="E210" s="2346"/>
      <c r="F210" s="2346"/>
      <c r="G210" s="2346"/>
      <c r="H210" s="2346"/>
    </row>
    <row r="211" spans="1:8" ht="15.75" customHeight="1">
      <c r="A211" s="2346"/>
      <c r="B211" s="2346"/>
      <c r="C211" s="2346"/>
      <c r="D211" s="2346"/>
      <c r="E211" s="2346"/>
      <c r="F211" s="2346"/>
      <c r="G211" s="2346"/>
      <c r="H211" s="2346"/>
    </row>
    <row r="212" spans="1:8" ht="15.75" customHeight="1">
      <c r="A212" s="2346"/>
      <c r="B212" s="2346"/>
      <c r="C212" s="2346"/>
      <c r="D212" s="2346"/>
      <c r="E212" s="2346"/>
      <c r="F212" s="2346"/>
      <c r="G212" s="2346"/>
      <c r="H212" s="2346"/>
    </row>
    <row r="213" spans="1:8" ht="15.75" customHeight="1">
      <c r="A213" s="2346"/>
      <c r="B213" s="2346"/>
      <c r="C213" s="2346"/>
      <c r="D213" s="2346"/>
      <c r="E213" s="2346"/>
      <c r="F213" s="2346"/>
      <c r="G213" s="2346"/>
      <c r="H213" s="2346"/>
    </row>
    <row r="214" spans="1:8" ht="15.75" customHeight="1">
      <c r="A214" s="2346"/>
      <c r="B214" s="2346"/>
      <c r="C214" s="2346"/>
      <c r="D214" s="2346"/>
      <c r="E214" s="2346"/>
      <c r="F214" s="2346"/>
      <c r="G214" s="2346"/>
      <c r="H214" s="2346"/>
    </row>
    <row r="215" spans="1:8" ht="15.75" customHeight="1">
      <c r="A215" s="2346"/>
      <c r="B215" s="2346"/>
      <c r="C215" s="2346"/>
      <c r="D215" s="2346"/>
      <c r="E215" s="2346"/>
      <c r="F215" s="2346"/>
      <c r="G215" s="2346"/>
      <c r="H215" s="2346"/>
    </row>
    <row r="216" spans="1:8" ht="15.75" customHeight="1">
      <c r="A216" s="2346"/>
      <c r="B216" s="2346"/>
      <c r="C216" s="2346"/>
      <c r="D216" s="2346"/>
      <c r="E216" s="2346"/>
      <c r="F216" s="2346"/>
      <c r="G216" s="2346"/>
      <c r="H216" s="2346"/>
    </row>
    <row r="217" spans="1:8" ht="15.75" customHeight="1">
      <c r="A217" s="2346"/>
      <c r="B217" s="2346"/>
      <c r="C217" s="2346"/>
      <c r="D217" s="2346"/>
      <c r="E217" s="2346"/>
      <c r="F217" s="2346"/>
      <c r="G217" s="2346"/>
      <c r="H217" s="2346"/>
    </row>
    <row r="218" spans="1:8" ht="15.75" customHeight="1">
      <c r="A218" s="2346"/>
      <c r="B218" s="2346"/>
      <c r="C218" s="2346"/>
      <c r="D218" s="2346"/>
      <c r="E218" s="2346"/>
      <c r="F218" s="2346"/>
      <c r="G218" s="2346"/>
      <c r="H218" s="2346"/>
    </row>
    <row r="219" spans="1:8" ht="15.75" customHeight="1">
      <c r="A219" s="2346"/>
      <c r="B219" s="2346"/>
      <c r="C219" s="2346"/>
      <c r="D219" s="2346"/>
      <c r="E219" s="2346"/>
      <c r="F219" s="2346"/>
      <c r="G219" s="2346"/>
      <c r="H219" s="2346"/>
    </row>
    <row r="220" spans="1:8" ht="15.75" customHeight="1">
      <c r="A220" s="2346"/>
      <c r="B220" s="2346"/>
      <c r="C220" s="2346"/>
      <c r="D220" s="2346"/>
      <c r="E220" s="2346"/>
      <c r="F220" s="2346"/>
      <c r="G220" s="2346"/>
      <c r="H220" s="2346"/>
    </row>
    <row r="221" spans="1:8" ht="15.75" customHeight="1">
      <c r="A221" s="2346"/>
      <c r="B221" s="2346"/>
      <c r="C221" s="2346"/>
      <c r="D221" s="2346"/>
      <c r="E221" s="2346"/>
      <c r="F221" s="2346"/>
      <c r="G221" s="2346"/>
      <c r="H221" s="2346"/>
    </row>
    <row r="222" spans="1:8" ht="15.75" customHeight="1">
      <c r="A222" s="2346"/>
      <c r="B222" s="2346"/>
      <c r="C222" s="2346"/>
      <c r="D222" s="2346"/>
      <c r="E222" s="2346"/>
      <c r="F222" s="2346"/>
      <c r="G222" s="2346"/>
      <c r="H222" s="2346"/>
    </row>
    <row r="223" spans="1:8" ht="15.75" customHeight="1">
      <c r="A223" s="2346"/>
      <c r="B223" s="2346"/>
      <c r="C223" s="2346"/>
      <c r="D223" s="2346"/>
      <c r="E223" s="2346"/>
      <c r="F223" s="2346"/>
      <c r="G223" s="2346"/>
      <c r="H223" s="2346"/>
    </row>
    <row r="224" spans="1:8" ht="15.75" customHeight="1">
      <c r="A224" s="2346"/>
      <c r="B224" s="2346"/>
      <c r="C224" s="2346"/>
      <c r="D224" s="2346"/>
      <c r="E224" s="2346"/>
      <c r="F224" s="2346"/>
      <c r="G224" s="2346"/>
      <c r="H224" s="2346"/>
    </row>
    <row r="225" spans="1:8" ht="15.75" customHeight="1">
      <c r="A225" s="2346"/>
      <c r="B225" s="2346"/>
      <c r="C225" s="2346"/>
      <c r="D225" s="2346"/>
      <c r="E225" s="2346"/>
      <c r="F225" s="2346"/>
      <c r="G225" s="2346"/>
      <c r="H225" s="2346"/>
    </row>
    <row r="226" spans="1:8" ht="15.75" customHeight="1">
      <c r="A226" s="2346"/>
      <c r="B226" s="2346"/>
      <c r="C226" s="2346"/>
      <c r="D226" s="2346"/>
      <c r="E226" s="2346"/>
      <c r="F226" s="2346"/>
      <c r="G226" s="2346"/>
      <c r="H226" s="2346"/>
    </row>
    <row r="227" spans="1:8" ht="15.75" customHeight="1">
      <c r="A227" s="2346"/>
      <c r="B227" s="2346"/>
      <c r="C227" s="2346"/>
      <c r="D227" s="2346"/>
      <c r="E227" s="2346"/>
      <c r="F227" s="2346"/>
      <c r="G227" s="2346"/>
      <c r="H227" s="2346"/>
    </row>
    <row r="228" spans="1:8" ht="15.75" customHeight="1">
      <c r="A228" s="2346"/>
      <c r="B228" s="2346"/>
      <c r="C228" s="2346"/>
      <c r="D228" s="2346"/>
      <c r="E228" s="2346"/>
      <c r="F228" s="2346"/>
      <c r="G228" s="2346"/>
      <c r="H228" s="2346"/>
    </row>
    <row r="229" spans="1:8" ht="15.75" customHeight="1">
      <c r="A229" s="2346"/>
      <c r="B229" s="2346"/>
      <c r="C229" s="2346"/>
      <c r="D229" s="2346"/>
      <c r="E229" s="2346"/>
      <c r="F229" s="2346"/>
      <c r="G229" s="2346"/>
      <c r="H229" s="2346"/>
    </row>
    <row r="230" spans="1:8" ht="15.75" customHeight="1">
      <c r="A230" s="2346"/>
      <c r="B230" s="2346"/>
      <c r="C230" s="2346"/>
      <c r="D230" s="2346"/>
      <c r="E230" s="2346"/>
      <c r="F230" s="2346"/>
      <c r="G230" s="2346"/>
      <c r="H230" s="2346"/>
    </row>
    <row r="231" spans="1:8" ht="15.75" customHeight="1">
      <c r="A231" s="2346"/>
      <c r="B231" s="2346"/>
      <c r="C231" s="2346"/>
      <c r="D231" s="2346"/>
      <c r="E231" s="2346"/>
      <c r="F231" s="2346"/>
      <c r="G231" s="2346"/>
      <c r="H231" s="2346"/>
    </row>
    <row r="232" spans="1:8" ht="15.75" customHeight="1">
      <c r="A232" s="2346"/>
      <c r="B232" s="2346"/>
      <c r="C232" s="2346"/>
      <c r="D232" s="2346"/>
      <c r="E232" s="2346"/>
      <c r="F232" s="2346"/>
      <c r="G232" s="2346"/>
      <c r="H232" s="2346"/>
    </row>
    <row r="233" spans="1:8" ht="15.75" customHeight="1">
      <c r="A233" s="2346"/>
      <c r="B233" s="2346"/>
      <c r="C233" s="2346"/>
      <c r="D233" s="2346"/>
      <c r="E233" s="2346"/>
      <c r="F233" s="2346"/>
      <c r="G233" s="2346"/>
      <c r="H233" s="2346"/>
    </row>
    <row r="234" spans="1:8" ht="15.75" customHeight="1">
      <c r="A234" s="2346"/>
      <c r="B234" s="2346"/>
      <c r="C234" s="2346"/>
      <c r="D234" s="2346"/>
      <c r="E234" s="2346"/>
      <c r="F234" s="2346"/>
      <c r="G234" s="2346"/>
      <c r="H234" s="2346"/>
    </row>
    <row r="235" spans="1:8" ht="15.75" customHeight="1">
      <c r="A235" s="2346"/>
      <c r="B235" s="2346"/>
      <c r="C235" s="2346"/>
      <c r="D235" s="2346"/>
      <c r="E235" s="2346"/>
      <c r="F235" s="2346"/>
      <c r="G235" s="2346"/>
      <c r="H235" s="2346"/>
    </row>
    <row r="236" spans="1:8" ht="15.75" customHeight="1">
      <c r="A236" s="2346"/>
      <c r="B236" s="2346"/>
      <c r="C236" s="2346"/>
      <c r="D236" s="2346"/>
      <c r="E236" s="2346"/>
      <c r="F236" s="2346"/>
      <c r="G236" s="2346"/>
      <c r="H236" s="2346"/>
    </row>
    <row r="237" spans="1:8" ht="15.75" customHeight="1">
      <c r="A237" s="2346"/>
      <c r="B237" s="2346"/>
      <c r="C237" s="2346"/>
      <c r="D237" s="2346"/>
      <c r="E237" s="2346"/>
      <c r="F237" s="2346"/>
      <c r="G237" s="2346"/>
      <c r="H237" s="2346"/>
    </row>
    <row r="238" spans="1:8" ht="15.75" customHeight="1">
      <c r="A238" s="2346"/>
      <c r="B238" s="2346"/>
      <c r="C238" s="2346"/>
      <c r="D238" s="2346"/>
      <c r="E238" s="2346"/>
      <c r="F238" s="2346"/>
      <c r="G238" s="2346"/>
      <c r="H238" s="2346"/>
    </row>
    <row r="239" spans="1:8" ht="15.75" customHeight="1">
      <c r="A239" s="2346"/>
      <c r="B239" s="2346"/>
      <c r="C239" s="2346"/>
      <c r="D239" s="2346"/>
      <c r="E239" s="2346"/>
      <c r="F239" s="2346"/>
      <c r="G239" s="2346"/>
      <c r="H239" s="2346"/>
    </row>
    <row r="240" spans="1:8" ht="15.75" customHeight="1">
      <c r="A240" s="2346"/>
      <c r="B240" s="2346"/>
      <c r="C240" s="2346"/>
      <c r="D240" s="2346"/>
      <c r="E240" s="2346"/>
      <c r="F240" s="2346"/>
      <c r="G240" s="2346"/>
      <c r="H240" s="2346"/>
    </row>
    <row r="241" spans="1:8" ht="15.75" customHeight="1">
      <c r="A241" s="2346"/>
      <c r="B241" s="2346"/>
      <c r="C241" s="2346"/>
      <c r="D241" s="2346"/>
      <c r="E241" s="2346"/>
      <c r="F241" s="2346"/>
      <c r="G241" s="2346"/>
      <c r="H241" s="2346"/>
    </row>
    <row r="242" spans="1:8" ht="15.75" customHeight="1">
      <c r="A242" s="2346"/>
      <c r="B242" s="2346"/>
      <c r="C242" s="2346"/>
      <c r="D242" s="2346"/>
      <c r="E242" s="2346"/>
      <c r="F242" s="2346"/>
      <c r="G242" s="2346"/>
      <c r="H242" s="2346"/>
    </row>
    <row r="243" spans="1:8" ht="15.75" customHeight="1">
      <c r="A243" s="2346"/>
      <c r="B243" s="2346"/>
      <c r="C243" s="2346"/>
      <c r="D243" s="2346"/>
      <c r="E243" s="2346"/>
      <c r="F243" s="2346"/>
      <c r="G243" s="2346"/>
      <c r="H243" s="2346"/>
    </row>
    <row r="244" spans="1:8" ht="15.75" customHeight="1">
      <c r="A244" s="2346"/>
      <c r="B244" s="2346"/>
      <c r="C244" s="2346"/>
      <c r="D244" s="2346"/>
      <c r="E244" s="2346"/>
      <c r="F244" s="2346"/>
      <c r="G244" s="2346"/>
      <c r="H244" s="2346"/>
    </row>
    <row r="245" spans="1:8" ht="15.75" customHeight="1">
      <c r="A245" s="2346"/>
      <c r="B245" s="2346"/>
      <c r="C245" s="2346"/>
      <c r="D245" s="2346"/>
      <c r="E245" s="2346"/>
      <c r="F245" s="2346"/>
      <c r="G245" s="2346"/>
      <c r="H245" s="2346"/>
    </row>
    <row r="246" spans="1:8" ht="15.75" customHeight="1">
      <c r="A246" s="2346"/>
      <c r="B246" s="2346"/>
      <c r="C246" s="2346"/>
      <c r="D246" s="2346"/>
      <c r="E246" s="2346"/>
      <c r="F246" s="2346"/>
      <c r="G246" s="2346"/>
      <c r="H246" s="2346"/>
    </row>
    <row r="247" spans="1:8" ht="15.75" customHeight="1">
      <c r="A247" s="2346"/>
      <c r="B247" s="2346"/>
      <c r="C247" s="2346"/>
      <c r="D247" s="2346"/>
      <c r="E247" s="2346"/>
      <c r="F247" s="2346"/>
      <c r="G247" s="2346"/>
      <c r="H247" s="2346"/>
    </row>
    <row r="248" spans="1:8" ht="15.75" customHeight="1">
      <c r="A248" s="2346"/>
      <c r="B248" s="2346"/>
      <c r="C248" s="2346"/>
      <c r="D248" s="2346"/>
      <c r="E248" s="2346"/>
      <c r="F248" s="2346"/>
      <c r="G248" s="2346"/>
      <c r="H248" s="2346"/>
    </row>
    <row r="249" spans="1:8" ht="15.75" customHeight="1">
      <c r="A249" s="2346"/>
      <c r="B249" s="2346"/>
      <c r="C249" s="2346"/>
      <c r="D249" s="2346"/>
      <c r="E249" s="2346"/>
      <c r="F249" s="2346"/>
      <c r="G249" s="2346"/>
      <c r="H249" s="2346"/>
    </row>
    <row r="250" spans="1:8" ht="15.75" customHeight="1">
      <c r="A250" s="2346"/>
      <c r="B250" s="2346"/>
      <c r="C250" s="2346"/>
      <c r="D250" s="2346"/>
      <c r="E250" s="2346"/>
      <c r="F250" s="2346"/>
      <c r="G250" s="2346"/>
      <c r="H250" s="2346"/>
    </row>
    <row r="251" spans="1:8" ht="15.75" customHeight="1">
      <c r="A251" s="2346"/>
      <c r="B251" s="2346"/>
      <c r="C251" s="2346"/>
      <c r="D251" s="2346"/>
      <c r="E251" s="2346"/>
      <c r="F251" s="2346"/>
      <c r="G251" s="2346"/>
      <c r="H251" s="2346"/>
    </row>
    <row r="252" spans="1:8" ht="15.75" customHeight="1">
      <c r="A252" s="2346"/>
      <c r="B252" s="2346"/>
      <c r="C252" s="2346"/>
      <c r="D252" s="2346"/>
      <c r="E252" s="2346"/>
      <c r="F252" s="2346"/>
      <c r="G252" s="2346"/>
      <c r="H252" s="2346"/>
    </row>
    <row r="253" spans="1:8" ht="15.75" customHeight="1">
      <c r="A253" s="2346"/>
      <c r="B253" s="2346"/>
      <c r="C253" s="2346"/>
      <c r="D253" s="2346"/>
      <c r="E253" s="2346"/>
      <c r="F253" s="2346"/>
      <c r="G253" s="2346"/>
      <c r="H253" s="2346"/>
    </row>
    <row r="254" spans="1:8" ht="15.75" customHeight="1">
      <c r="A254" s="2346"/>
      <c r="B254" s="2346"/>
      <c r="C254" s="2346"/>
      <c r="D254" s="2346"/>
      <c r="E254" s="2346"/>
      <c r="F254" s="2346"/>
      <c r="G254" s="2346"/>
      <c r="H254" s="2346"/>
    </row>
    <row r="255" spans="1:8" ht="15.75" customHeight="1">
      <c r="A255" s="2346"/>
      <c r="B255" s="2346"/>
      <c r="C255" s="2346"/>
      <c r="D255" s="2346"/>
      <c r="E255" s="2346"/>
      <c r="F255" s="2346"/>
      <c r="G255" s="2346"/>
      <c r="H255" s="2346"/>
    </row>
    <row r="256" spans="1:8" ht="15.75" customHeight="1">
      <c r="A256" s="2346"/>
      <c r="B256" s="2346"/>
      <c r="C256" s="2346"/>
      <c r="D256" s="2346"/>
      <c r="E256" s="2346"/>
      <c r="F256" s="2346"/>
      <c r="G256" s="2346"/>
      <c r="H256" s="2346"/>
    </row>
    <row r="257" spans="1:8" ht="15.75" customHeight="1">
      <c r="A257" s="2346"/>
      <c r="B257" s="2346"/>
      <c r="C257" s="2346"/>
      <c r="D257" s="2346"/>
      <c r="E257" s="2346"/>
      <c r="F257" s="2346"/>
      <c r="G257" s="2346"/>
      <c r="H257" s="2346"/>
    </row>
    <row r="258" spans="1:8" ht="15.75" customHeight="1">
      <c r="A258" s="2346"/>
      <c r="B258" s="2346"/>
      <c r="C258" s="2346"/>
      <c r="D258" s="2346"/>
      <c r="E258" s="2346"/>
      <c r="F258" s="2346"/>
      <c r="G258" s="2346"/>
      <c r="H258" s="2346"/>
    </row>
    <row r="259" spans="1:8" ht="15.75" customHeight="1">
      <c r="A259" s="2346"/>
      <c r="B259" s="2346"/>
      <c r="C259" s="2346"/>
      <c r="D259" s="2346"/>
      <c r="E259" s="2346"/>
      <c r="F259" s="2346"/>
      <c r="G259" s="2346"/>
      <c r="H259" s="2346"/>
    </row>
    <row r="260" spans="1:8" ht="15.75" customHeight="1">
      <c r="A260" s="2346"/>
      <c r="B260" s="2346"/>
      <c r="C260" s="2346"/>
      <c r="D260" s="2346"/>
      <c r="E260" s="2346"/>
      <c r="F260" s="2346"/>
      <c r="G260" s="2346"/>
      <c r="H260" s="2346"/>
    </row>
    <row r="261" spans="1:8" ht="15.75" customHeight="1">
      <c r="A261" s="2346"/>
      <c r="B261" s="2346"/>
      <c r="C261" s="2346"/>
      <c r="D261" s="2346"/>
      <c r="E261" s="2346"/>
      <c r="F261" s="2346"/>
      <c r="G261" s="2346"/>
      <c r="H261" s="2346"/>
    </row>
    <row r="262" spans="1:8" ht="15.75" customHeight="1">
      <c r="A262" s="2346"/>
      <c r="B262" s="2346"/>
      <c r="C262" s="2346"/>
      <c r="D262" s="2346"/>
      <c r="E262" s="2346"/>
      <c r="F262" s="2346"/>
      <c r="G262" s="2346"/>
      <c r="H262" s="2346"/>
    </row>
    <row r="263" spans="1:8" ht="15.75" customHeight="1">
      <c r="A263" s="2346"/>
      <c r="B263" s="2346"/>
      <c r="C263" s="2346"/>
      <c r="D263" s="2346"/>
      <c r="E263" s="2346"/>
      <c r="F263" s="2346"/>
      <c r="G263" s="2346"/>
      <c r="H263" s="2346"/>
    </row>
    <row r="264" spans="1:8" ht="15.75" customHeight="1">
      <c r="A264" s="2346"/>
      <c r="B264" s="2346"/>
      <c r="C264" s="2346"/>
      <c r="D264" s="2346"/>
      <c r="E264" s="2346"/>
      <c r="F264" s="2346"/>
      <c r="G264" s="2346"/>
      <c r="H264" s="2346"/>
    </row>
    <row r="265" spans="1:8" ht="15.75" customHeight="1">
      <c r="A265" s="2346"/>
      <c r="B265" s="2346"/>
      <c r="C265" s="2346"/>
      <c r="D265" s="2346"/>
      <c r="E265" s="2346"/>
      <c r="F265" s="2346"/>
      <c r="G265" s="2346"/>
      <c r="H265" s="2346"/>
    </row>
    <row r="266" spans="1:8" ht="15.75" customHeight="1">
      <c r="A266" s="2346"/>
      <c r="B266" s="2346"/>
      <c r="C266" s="2346"/>
      <c r="D266" s="2346"/>
      <c r="E266" s="2346"/>
      <c r="F266" s="2346"/>
      <c r="G266" s="2346"/>
      <c r="H266" s="2346"/>
    </row>
    <row r="267" spans="1:8" ht="15.75" customHeight="1">
      <c r="A267" s="2346"/>
      <c r="B267" s="2345"/>
      <c r="C267" s="2345"/>
      <c r="D267" s="2345"/>
      <c r="E267" s="2345"/>
      <c r="F267" s="2345"/>
      <c r="G267" s="2345"/>
      <c r="H267" s="2345"/>
    </row>
    <row r="268" spans="1:8" ht="15.75" customHeight="1">
      <c r="A268" s="2345"/>
      <c r="B268" s="2345"/>
      <c r="C268" s="2345"/>
      <c r="D268" s="2345"/>
      <c r="E268" s="2345"/>
      <c r="F268" s="2345"/>
      <c r="G268" s="2345"/>
      <c r="H268" s="2345"/>
    </row>
    <row r="269" spans="1:8" ht="15.75" customHeight="1">
      <c r="A269" s="2345"/>
      <c r="B269" s="2345"/>
      <c r="C269" s="2345"/>
      <c r="D269" s="2345"/>
      <c r="E269" s="2345"/>
      <c r="F269" s="2345"/>
      <c r="G269" s="2345"/>
      <c r="H269" s="2345"/>
    </row>
    <row r="270" spans="1:8" ht="15.75" customHeight="1">
      <c r="A270" s="2345"/>
      <c r="B270" s="2345"/>
      <c r="C270" s="2345"/>
      <c r="D270" s="2345"/>
      <c r="E270" s="2345"/>
      <c r="F270" s="2345"/>
      <c r="G270" s="2345"/>
      <c r="H270" s="2345"/>
    </row>
    <row r="271" spans="1:8" ht="15.75" customHeight="1">
      <c r="A271" s="2345"/>
      <c r="B271" s="2345"/>
      <c r="C271" s="2345"/>
      <c r="D271" s="2345"/>
      <c r="E271" s="2345"/>
      <c r="F271" s="2345"/>
      <c r="G271" s="2345"/>
      <c r="H271" s="2345"/>
    </row>
    <row r="272" spans="1:8" ht="15.75" customHeight="1">
      <c r="A272" s="2345"/>
      <c r="B272" s="2345"/>
      <c r="C272" s="2345"/>
      <c r="D272" s="2345"/>
      <c r="E272" s="2345"/>
      <c r="F272" s="2345"/>
      <c r="G272" s="2345"/>
      <c r="H272" s="2345"/>
    </row>
    <row r="273" spans="1:8" ht="15.75" customHeight="1">
      <c r="A273" s="2345"/>
      <c r="B273" s="2345"/>
      <c r="C273" s="2345"/>
      <c r="D273" s="2345"/>
      <c r="E273" s="2345"/>
      <c r="F273" s="2345"/>
      <c r="G273" s="2345"/>
      <c r="H273" s="2345"/>
    </row>
    <row r="274" spans="1:8" ht="15.75" customHeight="1">
      <c r="A274" s="2345"/>
      <c r="B274" s="2345"/>
      <c r="C274" s="2345"/>
      <c r="D274" s="2345"/>
      <c r="E274" s="2345"/>
      <c r="F274" s="2345"/>
      <c r="G274" s="2345"/>
      <c r="H274" s="2345"/>
    </row>
    <row r="275" spans="1:8" ht="15.75" customHeight="1">
      <c r="A275" s="2345"/>
      <c r="B275" s="2345"/>
      <c r="C275" s="2345"/>
      <c r="D275" s="2345"/>
      <c r="E275" s="2345"/>
      <c r="F275" s="2345"/>
      <c r="G275" s="2345"/>
      <c r="H275" s="2345"/>
    </row>
    <row r="276" spans="1:8" ht="15.75" customHeight="1">
      <c r="A276" s="2345"/>
      <c r="B276" s="2345"/>
      <c r="C276" s="2345"/>
      <c r="D276" s="2345"/>
      <c r="E276" s="2345"/>
      <c r="F276" s="2345"/>
      <c r="G276" s="2345"/>
      <c r="H276" s="2345"/>
    </row>
    <row r="277" spans="1:8" ht="15.75" customHeight="1">
      <c r="A277" s="2345"/>
      <c r="B277" s="2345"/>
      <c r="C277" s="2345"/>
      <c r="D277" s="2345"/>
      <c r="E277" s="2345"/>
      <c r="F277" s="2345"/>
      <c r="G277" s="2345"/>
      <c r="H277" s="2345"/>
    </row>
    <row r="278" spans="1:8" ht="15.75" customHeight="1">
      <c r="A278" s="2345"/>
      <c r="B278" s="2345"/>
      <c r="C278" s="2345"/>
      <c r="D278" s="2345"/>
      <c r="E278" s="2345"/>
      <c r="F278" s="2345"/>
      <c r="G278" s="2345"/>
      <c r="H278" s="2345"/>
    </row>
    <row r="279" spans="1:8" ht="15.75" customHeight="1">
      <c r="A279" s="2345"/>
      <c r="B279" s="2345"/>
      <c r="C279" s="2345"/>
      <c r="D279" s="2345"/>
      <c r="E279" s="2345"/>
      <c r="F279" s="2345"/>
      <c r="G279" s="2345"/>
      <c r="H279" s="2345"/>
    </row>
    <row r="280" spans="1:8" ht="15.75" customHeight="1">
      <c r="A280" s="2345"/>
      <c r="B280" s="2345"/>
      <c r="C280" s="2345"/>
      <c r="D280" s="2345"/>
      <c r="E280" s="2345"/>
      <c r="F280" s="2345"/>
      <c r="G280" s="2345"/>
      <c r="H280" s="2345"/>
    </row>
    <row r="281" spans="1:8" ht="15.75" customHeight="1">
      <c r="A281" s="2345"/>
      <c r="B281" s="2345"/>
      <c r="C281" s="2345"/>
      <c r="D281" s="2345"/>
      <c r="E281" s="2345"/>
      <c r="F281" s="2345"/>
      <c r="G281" s="2345"/>
      <c r="H281" s="2345"/>
    </row>
    <row r="282" spans="1:8" ht="15.75" customHeight="1">
      <c r="A282" s="2345"/>
      <c r="B282" s="2345"/>
      <c r="C282" s="2345"/>
      <c r="D282" s="2345"/>
      <c r="E282" s="2345"/>
      <c r="F282" s="2345"/>
      <c r="G282" s="2345"/>
      <c r="H282" s="2345"/>
    </row>
    <row r="283" spans="1:8" ht="15.75" customHeight="1">
      <c r="A283" s="2345"/>
      <c r="B283" s="2345"/>
      <c r="C283" s="2345"/>
      <c r="D283" s="2345"/>
      <c r="E283" s="2345"/>
      <c r="F283" s="2345"/>
      <c r="G283" s="2345"/>
      <c r="H283" s="2345"/>
    </row>
    <row r="284" spans="1:8" ht="15.75" customHeight="1">
      <c r="A284" s="2345"/>
      <c r="B284" s="2345"/>
      <c r="C284" s="2345"/>
      <c r="D284" s="2345"/>
      <c r="E284" s="2345"/>
      <c r="F284" s="2345"/>
      <c r="G284" s="2345"/>
      <c r="H284" s="2345"/>
    </row>
    <row r="285" spans="1:8" ht="15.75" customHeight="1">
      <c r="A285" s="2345"/>
      <c r="B285" s="2345"/>
      <c r="C285" s="2345"/>
      <c r="D285" s="2345"/>
      <c r="E285" s="2345"/>
      <c r="F285" s="2345"/>
      <c r="G285" s="2345"/>
      <c r="H285" s="2345"/>
    </row>
    <row r="286" spans="1:8" ht="15.75" customHeight="1">
      <c r="A286" s="2345"/>
      <c r="B286" s="2345"/>
      <c r="C286" s="2345"/>
      <c r="D286" s="2345"/>
      <c r="E286" s="2345"/>
      <c r="F286" s="2345"/>
      <c r="G286" s="2345"/>
      <c r="H286" s="2345"/>
    </row>
    <row r="287" spans="1:8" ht="15.75" customHeight="1">
      <c r="A287" s="2345"/>
      <c r="B287" s="2345"/>
      <c r="C287" s="2345"/>
      <c r="D287" s="2345"/>
      <c r="E287" s="2345"/>
      <c r="F287" s="2345"/>
      <c r="G287" s="2345"/>
      <c r="H287" s="2345"/>
    </row>
    <row r="288" spans="1:8" ht="15.75" customHeight="1">
      <c r="A288" s="2345"/>
      <c r="B288" s="2345"/>
      <c r="C288" s="2345"/>
      <c r="D288" s="2345"/>
      <c r="E288" s="2345"/>
      <c r="F288" s="2345"/>
      <c r="G288" s="2345"/>
      <c r="H288" s="2345"/>
    </row>
    <row r="289" spans="1:8" ht="15.75" customHeight="1">
      <c r="A289" s="2345"/>
      <c r="B289" s="2345"/>
      <c r="C289" s="2345"/>
      <c r="D289" s="2345"/>
      <c r="E289" s="2345"/>
      <c r="F289" s="2345"/>
      <c r="G289" s="2345"/>
      <c r="H289" s="2345"/>
    </row>
    <row r="290" spans="1:8" ht="15.75" customHeight="1">
      <c r="A290" s="2345"/>
      <c r="B290" s="2345"/>
      <c r="C290" s="2345"/>
      <c r="D290" s="2345"/>
      <c r="E290" s="2345"/>
      <c r="F290" s="2345"/>
      <c r="G290" s="2345"/>
      <c r="H290" s="2345"/>
    </row>
    <row r="291" spans="1:8" ht="15.75" customHeight="1">
      <c r="A291" s="2345"/>
      <c r="B291" s="2345"/>
      <c r="C291" s="2345"/>
      <c r="D291" s="2345"/>
      <c r="E291" s="2345"/>
      <c r="F291" s="2345"/>
      <c r="G291" s="2345"/>
      <c r="H291" s="2345"/>
    </row>
    <row r="292" spans="1:8" ht="15.75" customHeight="1">
      <c r="A292" s="2345"/>
      <c r="B292" s="2345"/>
      <c r="C292" s="2345"/>
      <c r="D292" s="2345"/>
      <c r="E292" s="2345"/>
      <c r="F292" s="2345"/>
      <c r="G292" s="2345"/>
      <c r="H292" s="2345"/>
    </row>
    <row r="293" spans="1:8" ht="15.75" customHeight="1">
      <c r="A293" s="2345"/>
      <c r="B293" s="2345"/>
      <c r="C293" s="2345"/>
      <c r="D293" s="2345"/>
      <c r="E293" s="2345"/>
      <c r="F293" s="2345"/>
      <c r="G293" s="2345"/>
      <c r="H293" s="2345"/>
    </row>
    <row r="294" spans="1:8" ht="15.75" customHeight="1">
      <c r="A294" s="2345"/>
      <c r="B294" s="2345"/>
      <c r="C294" s="2345"/>
      <c r="D294" s="2345"/>
      <c r="E294" s="2345"/>
      <c r="F294" s="2345"/>
      <c r="G294" s="2345"/>
      <c r="H294" s="2345"/>
    </row>
    <row r="295" spans="1:8" ht="15.75" customHeight="1">
      <c r="A295" s="2345"/>
      <c r="B295" s="2345"/>
      <c r="C295" s="2345"/>
      <c r="D295" s="2345"/>
      <c r="E295" s="2345"/>
      <c r="F295" s="2345"/>
      <c r="G295" s="2345"/>
      <c r="H295" s="2345"/>
    </row>
    <row r="296" spans="1:8" ht="15.75" customHeight="1">
      <c r="A296" s="2345"/>
      <c r="B296" s="2345"/>
      <c r="C296" s="2345"/>
      <c r="D296" s="2345"/>
      <c r="E296" s="2345"/>
      <c r="F296" s="2345"/>
      <c r="G296" s="2345"/>
      <c r="H296" s="2345"/>
    </row>
    <row r="297" spans="1:8" ht="15.75" customHeight="1">
      <c r="A297" s="2345"/>
      <c r="B297" s="2345"/>
      <c r="C297" s="2345"/>
      <c r="D297" s="2345"/>
      <c r="E297" s="2345"/>
      <c r="F297" s="2345"/>
      <c r="G297" s="2345"/>
      <c r="H297" s="2345"/>
    </row>
    <row r="298" spans="1:8" ht="15.75" customHeight="1">
      <c r="A298" s="2345"/>
      <c r="B298" s="2345"/>
      <c r="C298" s="2345"/>
      <c r="D298" s="2345"/>
      <c r="E298" s="2345"/>
      <c r="F298" s="2345"/>
      <c r="G298" s="2345"/>
      <c r="H298" s="2345"/>
    </row>
    <row r="299" spans="1:8" ht="15.75" customHeight="1">
      <c r="A299" s="2345"/>
      <c r="B299" s="2345"/>
      <c r="C299" s="2345"/>
      <c r="D299" s="2345"/>
      <c r="E299" s="2345"/>
      <c r="F299" s="2345"/>
      <c r="G299" s="2345"/>
      <c r="H299" s="2345"/>
    </row>
    <row r="300" spans="1:8" ht="15.75" customHeight="1">
      <c r="A300" s="2345"/>
      <c r="B300" s="2345"/>
      <c r="C300" s="2345"/>
      <c r="D300" s="2345"/>
      <c r="E300" s="2345"/>
      <c r="F300" s="2345"/>
      <c r="G300" s="2345"/>
      <c r="H300" s="2345"/>
    </row>
    <row r="301" spans="1:8" ht="15.75" customHeight="1">
      <c r="A301" s="2345"/>
      <c r="B301" s="2345"/>
      <c r="C301" s="2345"/>
      <c r="D301" s="2345"/>
      <c r="E301" s="2345"/>
      <c r="F301" s="2345"/>
      <c r="G301" s="2345"/>
      <c r="H301" s="2345"/>
    </row>
    <row r="302" spans="1:8" ht="15.75" customHeight="1">
      <c r="A302" s="2345"/>
      <c r="B302" s="2345"/>
      <c r="C302" s="2345"/>
      <c r="D302" s="2345"/>
      <c r="E302" s="2345"/>
      <c r="F302" s="2345"/>
      <c r="G302" s="2345"/>
      <c r="H302" s="2345"/>
    </row>
    <row r="303" spans="1:8" ht="15.75" customHeight="1">
      <c r="A303" s="2345"/>
      <c r="B303" s="2345"/>
      <c r="C303" s="2345"/>
      <c r="D303" s="2345"/>
      <c r="E303" s="2345"/>
      <c r="F303" s="2345"/>
      <c r="G303" s="2345"/>
      <c r="H303" s="2345"/>
    </row>
    <row r="304" spans="1:8" ht="15.75" customHeight="1">
      <c r="A304" s="2345"/>
      <c r="B304" s="2345"/>
      <c r="C304" s="2345"/>
      <c r="D304" s="2345"/>
      <c r="E304" s="2345"/>
      <c r="F304" s="2345"/>
      <c r="G304" s="2345"/>
      <c r="H304" s="2345"/>
    </row>
    <row r="305" spans="1:8" ht="15.75" customHeight="1">
      <c r="A305" s="2345"/>
      <c r="B305" s="2345"/>
      <c r="C305" s="2345"/>
      <c r="D305" s="2345"/>
      <c r="E305" s="2345"/>
      <c r="F305" s="2345"/>
      <c r="G305" s="2345"/>
      <c r="H305" s="2345"/>
    </row>
    <row r="306" spans="1:8" ht="15.75" customHeight="1">
      <c r="A306" s="2345"/>
      <c r="B306" s="2345"/>
      <c r="C306" s="2345"/>
      <c r="D306" s="2345"/>
      <c r="E306" s="2345"/>
      <c r="F306" s="2345"/>
      <c r="G306" s="2345"/>
      <c r="H306" s="2345"/>
    </row>
    <row r="307" spans="1:8" ht="15.75" customHeight="1">
      <c r="A307" s="2345"/>
      <c r="B307" s="2345"/>
      <c r="C307" s="2345"/>
      <c r="D307" s="2345"/>
      <c r="E307" s="2345"/>
      <c r="F307" s="2345"/>
      <c r="G307" s="2345"/>
      <c r="H307" s="2345"/>
    </row>
    <row r="308" spans="1:8" ht="15.75" customHeight="1">
      <c r="A308" s="2345"/>
      <c r="B308" s="2345"/>
      <c r="C308" s="2345"/>
      <c r="D308" s="2345"/>
      <c r="E308" s="2345"/>
      <c r="F308" s="2345"/>
      <c r="G308" s="2345"/>
      <c r="H308" s="2345"/>
    </row>
    <row r="309" spans="1:8" ht="15.75" customHeight="1">
      <c r="A309" s="2345"/>
      <c r="B309" s="2345"/>
      <c r="C309" s="2345"/>
      <c r="D309" s="2345"/>
      <c r="E309" s="2345"/>
      <c r="F309" s="2345"/>
      <c r="G309" s="2345"/>
      <c r="H309" s="2345"/>
    </row>
    <row r="310" spans="1:8" ht="15.75" customHeight="1">
      <c r="A310" s="2345"/>
      <c r="B310" s="2345"/>
      <c r="C310" s="2345"/>
      <c r="D310" s="2345"/>
      <c r="E310" s="2345"/>
      <c r="F310" s="2345"/>
      <c r="G310" s="2345"/>
      <c r="H310" s="2345"/>
    </row>
    <row r="311" spans="1:8" ht="15.75" customHeight="1">
      <c r="A311" s="2345"/>
      <c r="B311" s="2345"/>
      <c r="C311" s="2345"/>
      <c r="D311" s="2345"/>
      <c r="E311" s="2345"/>
      <c r="F311" s="2345"/>
      <c r="G311" s="2345"/>
      <c r="H311" s="2345"/>
    </row>
    <row r="312" spans="1:8" ht="15.75" customHeight="1">
      <c r="A312" s="2345"/>
      <c r="B312" s="2345"/>
      <c r="C312" s="2345"/>
      <c r="D312" s="2345"/>
      <c r="E312" s="2345"/>
      <c r="F312" s="2345"/>
      <c r="G312" s="2345"/>
      <c r="H312" s="2345"/>
    </row>
    <row r="313" spans="1:8" ht="15.75" customHeight="1">
      <c r="A313" s="2345"/>
      <c r="B313" s="2345"/>
      <c r="C313" s="2345"/>
      <c r="D313" s="2345"/>
      <c r="E313" s="2345"/>
      <c r="F313" s="2345"/>
      <c r="G313" s="2345"/>
      <c r="H313" s="2345"/>
    </row>
    <row r="314" spans="1:8" ht="15.75" customHeight="1">
      <c r="A314" s="2345"/>
      <c r="B314" s="2345"/>
      <c r="C314" s="2345"/>
      <c r="D314" s="2345"/>
      <c r="E314" s="2345"/>
      <c r="F314" s="2345"/>
      <c r="G314" s="2345"/>
      <c r="H314" s="2345"/>
    </row>
    <row r="315" spans="1:8" ht="15.75" customHeight="1">
      <c r="A315" s="2345"/>
      <c r="B315" s="2345"/>
      <c r="C315" s="2345"/>
      <c r="D315" s="2345"/>
      <c r="E315" s="2345"/>
      <c r="F315" s="2345"/>
      <c r="G315" s="2345"/>
      <c r="H315" s="2345"/>
    </row>
    <row r="316" spans="1:8" ht="15.75" customHeight="1">
      <c r="A316" s="2345"/>
      <c r="B316" s="2345"/>
      <c r="C316" s="2345"/>
      <c r="D316" s="2345"/>
      <c r="E316" s="2345"/>
      <c r="F316" s="2345"/>
      <c r="G316" s="2345"/>
      <c r="H316" s="2345"/>
    </row>
    <row r="317" spans="1:8" ht="15.75" customHeight="1">
      <c r="A317" s="2345"/>
      <c r="B317" s="2345"/>
      <c r="C317" s="2345"/>
      <c r="D317" s="2345"/>
      <c r="E317" s="2345"/>
      <c r="F317" s="2345"/>
      <c r="G317" s="2345"/>
      <c r="H317" s="2345"/>
    </row>
    <row r="318" spans="1:8" ht="15.75" customHeight="1">
      <c r="A318" s="2345"/>
      <c r="B318" s="2345"/>
      <c r="C318" s="2345"/>
      <c r="D318" s="2345"/>
      <c r="E318" s="2345"/>
      <c r="F318" s="2345"/>
      <c r="G318" s="2345"/>
      <c r="H318" s="2345"/>
    </row>
    <row r="319" spans="1:8" ht="15.75" customHeight="1">
      <c r="A319" s="2345"/>
      <c r="B319" s="2345"/>
      <c r="C319" s="2345"/>
      <c r="D319" s="2345"/>
      <c r="E319" s="2345"/>
      <c r="F319" s="2345"/>
      <c r="G319" s="2345"/>
      <c r="H319" s="2345"/>
    </row>
    <row r="320" spans="1:8" ht="15.75" customHeight="1">
      <c r="A320" s="2345"/>
      <c r="B320" s="2345"/>
      <c r="C320" s="2345"/>
      <c r="D320" s="2345"/>
      <c r="E320" s="2345"/>
      <c r="F320" s="2345"/>
      <c r="G320" s="2345"/>
      <c r="H320" s="2345"/>
    </row>
    <row r="321" spans="1:8" ht="15.75" customHeight="1">
      <c r="A321" s="2345"/>
      <c r="B321" s="2345"/>
      <c r="C321" s="2345"/>
      <c r="D321" s="2345"/>
      <c r="E321" s="2345"/>
      <c r="F321" s="2345"/>
      <c r="G321" s="2345"/>
      <c r="H321" s="2345"/>
    </row>
    <row r="322" spans="1:8" ht="15.75" customHeight="1">
      <c r="A322" s="2345"/>
      <c r="B322" s="2345"/>
      <c r="C322" s="2345"/>
      <c r="D322" s="2345"/>
      <c r="E322" s="2345"/>
      <c r="F322" s="2345"/>
      <c r="G322" s="2345"/>
      <c r="H322" s="2345"/>
    </row>
    <row r="323" spans="1:8" ht="15.75" customHeight="1">
      <c r="A323" s="2345"/>
      <c r="B323" s="2345"/>
      <c r="C323" s="2345"/>
      <c r="D323" s="2345"/>
      <c r="E323" s="2345"/>
      <c r="F323" s="2345"/>
      <c r="G323" s="2345"/>
      <c r="H323" s="2345"/>
    </row>
    <row r="324" spans="1:8" ht="15.75" customHeight="1">
      <c r="A324" s="2345"/>
      <c r="B324" s="2345"/>
      <c r="C324" s="2345"/>
      <c r="D324" s="2345"/>
      <c r="E324" s="2345"/>
      <c r="F324" s="2345"/>
      <c r="G324" s="2345"/>
      <c r="H324" s="2345"/>
    </row>
    <row r="325" spans="1:8" ht="15.75" customHeight="1">
      <c r="A325" s="2345"/>
      <c r="B325" s="2345"/>
      <c r="C325" s="2345"/>
      <c r="D325" s="2345"/>
      <c r="E325" s="2345"/>
      <c r="F325" s="2345"/>
      <c r="G325" s="2345"/>
      <c r="H325" s="2345"/>
    </row>
    <row r="326" spans="1:8" ht="15.75" customHeight="1">
      <c r="A326" s="2345"/>
      <c r="B326" s="2345"/>
      <c r="C326" s="2345"/>
      <c r="D326" s="2345"/>
      <c r="E326" s="2345"/>
      <c r="F326" s="2345"/>
      <c r="G326" s="2345"/>
      <c r="H326" s="2345"/>
    </row>
    <row r="327" spans="1:8" ht="15.75" customHeight="1">
      <c r="A327" s="2345"/>
      <c r="B327" s="2345"/>
      <c r="C327" s="2345"/>
      <c r="D327" s="2345"/>
      <c r="E327" s="2345"/>
      <c r="F327" s="2345"/>
      <c r="G327" s="2345"/>
      <c r="H327" s="2345"/>
    </row>
    <row r="328" spans="1:8" ht="15.75" customHeight="1">
      <c r="A328" s="2345"/>
      <c r="B328" s="2345"/>
      <c r="C328" s="2345"/>
      <c r="D328" s="2345"/>
      <c r="E328" s="2345"/>
      <c r="F328" s="2345"/>
      <c r="G328" s="2345"/>
      <c r="H328" s="2345"/>
    </row>
    <row r="329" spans="1:8" ht="15.75" customHeight="1">
      <c r="A329" s="2345"/>
      <c r="B329" s="2345"/>
      <c r="C329" s="2345"/>
      <c r="D329" s="2345"/>
      <c r="E329" s="2345"/>
      <c r="F329" s="2345"/>
      <c r="G329" s="2345"/>
      <c r="H329" s="2345"/>
    </row>
    <row r="330" spans="1:8" ht="15.75" customHeight="1">
      <c r="A330" s="2345"/>
      <c r="B330" s="2345"/>
      <c r="C330" s="2345"/>
      <c r="D330" s="2345"/>
      <c r="E330" s="2345"/>
      <c r="F330" s="2345"/>
      <c r="G330" s="2345"/>
      <c r="H330" s="2345"/>
    </row>
    <row r="331" spans="1:8" ht="15.75" customHeight="1">
      <c r="A331" s="2345"/>
      <c r="B331" s="2345"/>
      <c r="C331" s="2345"/>
      <c r="D331" s="2345"/>
      <c r="E331" s="2345"/>
      <c r="F331" s="2345"/>
      <c r="G331" s="2345"/>
      <c r="H331" s="2345"/>
    </row>
    <row r="332" spans="1:8" ht="15.75" customHeight="1">
      <c r="A332" s="2345"/>
      <c r="B332" s="2345"/>
      <c r="C332" s="2345"/>
      <c r="D332" s="2345"/>
      <c r="E332" s="2345"/>
      <c r="F332" s="2345"/>
      <c r="G332" s="2345"/>
      <c r="H332" s="2345"/>
    </row>
    <row r="333" spans="1:8" ht="15.75" customHeight="1">
      <c r="A333" s="2345"/>
      <c r="B333" s="2345"/>
      <c r="C333" s="2345"/>
      <c r="D333" s="2345"/>
      <c r="E333" s="2345"/>
      <c r="F333" s="2345"/>
      <c r="G333" s="2345"/>
      <c r="H333" s="2345"/>
    </row>
    <row r="334" spans="1:8" ht="15.75" customHeight="1">
      <c r="A334" s="2345"/>
      <c r="B334" s="2345"/>
      <c r="C334" s="2345"/>
      <c r="D334" s="2345"/>
      <c r="E334" s="2345"/>
      <c r="F334" s="2345"/>
      <c r="G334" s="2345"/>
      <c r="H334" s="2345"/>
    </row>
    <row r="335" spans="1:8" ht="15.75" customHeight="1">
      <c r="A335" s="2345"/>
      <c r="B335" s="2345"/>
      <c r="C335" s="2345"/>
      <c r="D335" s="2345"/>
      <c r="E335" s="2345"/>
      <c r="F335" s="2345"/>
      <c r="G335" s="2345"/>
      <c r="H335" s="2345"/>
    </row>
    <row r="336" spans="1:8" ht="15.75" customHeight="1">
      <c r="A336" s="2345"/>
      <c r="B336" s="2345"/>
      <c r="C336" s="2345"/>
      <c r="D336" s="2345"/>
      <c r="E336" s="2345"/>
      <c r="F336" s="2345"/>
      <c r="G336" s="2345"/>
      <c r="H336" s="2345"/>
    </row>
    <row r="337" spans="1:8" ht="15.75" customHeight="1">
      <c r="A337" s="2345"/>
      <c r="B337" s="2345"/>
      <c r="C337" s="2345"/>
      <c r="D337" s="2345"/>
      <c r="E337" s="2345"/>
      <c r="F337" s="2345"/>
      <c r="G337" s="2345"/>
      <c r="H337" s="2345"/>
    </row>
    <row r="338" spans="1:8" ht="15.75" customHeight="1">
      <c r="A338" s="2345"/>
      <c r="B338" s="2345"/>
      <c r="C338" s="2345"/>
      <c r="D338" s="2345"/>
      <c r="E338" s="2345"/>
      <c r="F338" s="2345"/>
      <c r="G338" s="2345"/>
      <c r="H338" s="2345"/>
    </row>
    <row r="339" spans="1:8" ht="15.75" customHeight="1">
      <c r="A339" s="2345"/>
      <c r="B339" s="2345"/>
      <c r="C339" s="2345"/>
      <c r="D339" s="2345"/>
      <c r="E339" s="2345"/>
      <c r="F339" s="2345"/>
      <c r="G339" s="2345"/>
      <c r="H339" s="2345"/>
    </row>
    <row r="340" spans="1:8" ht="15.75" customHeight="1">
      <c r="A340" s="2345"/>
      <c r="B340" s="2345"/>
      <c r="C340" s="2345"/>
      <c r="D340" s="2345"/>
      <c r="E340" s="2345"/>
      <c r="F340" s="2345"/>
      <c r="G340" s="2345"/>
      <c r="H340" s="2345"/>
    </row>
    <row r="341" spans="1:8" ht="15.75" customHeight="1">
      <c r="A341" s="2345"/>
      <c r="B341" s="2345"/>
      <c r="C341" s="2345"/>
      <c r="D341" s="2345"/>
      <c r="E341" s="2345"/>
      <c r="F341" s="2345"/>
      <c r="G341" s="2345"/>
      <c r="H341" s="2345"/>
    </row>
    <row r="342" spans="1:8" ht="15.75" customHeight="1">
      <c r="A342" s="2345"/>
      <c r="B342" s="2345"/>
      <c r="C342" s="2345"/>
      <c r="D342" s="2345"/>
      <c r="E342" s="2345"/>
      <c r="F342" s="2345"/>
      <c r="G342" s="2345"/>
      <c r="H342" s="2345"/>
    </row>
    <row r="343" spans="1:8" ht="15.75" customHeight="1">
      <c r="A343" s="2345"/>
      <c r="B343" s="2345"/>
      <c r="C343" s="2345"/>
      <c r="D343" s="2345"/>
      <c r="E343" s="2345"/>
      <c r="F343" s="2345"/>
      <c r="G343" s="2345"/>
      <c r="H343" s="2345"/>
    </row>
    <row r="344" spans="1:8" ht="15.75" customHeight="1">
      <c r="A344" s="2345"/>
      <c r="B344" s="2345"/>
      <c r="C344" s="2345"/>
      <c r="D344" s="2345"/>
      <c r="E344" s="2345"/>
      <c r="F344" s="2345"/>
      <c r="G344" s="2345"/>
      <c r="H344" s="2345"/>
    </row>
    <row r="345" spans="1:8" ht="15.75" customHeight="1">
      <c r="A345" s="2345"/>
      <c r="B345" s="2345"/>
      <c r="C345" s="2345"/>
      <c r="D345" s="2345"/>
      <c r="E345" s="2345"/>
      <c r="F345" s="2345"/>
      <c r="G345" s="2345"/>
      <c r="H345" s="2345"/>
    </row>
    <row r="346" spans="1:8" ht="15.75" customHeight="1">
      <c r="A346" s="2345"/>
      <c r="B346" s="2345"/>
      <c r="C346" s="2345"/>
      <c r="D346" s="2345"/>
      <c r="E346" s="2345"/>
      <c r="F346" s="2345"/>
      <c r="G346" s="2345"/>
      <c r="H346" s="2345"/>
    </row>
    <row r="347" spans="1:8" ht="15.75" customHeight="1">
      <c r="A347" s="2345"/>
      <c r="B347" s="2345"/>
      <c r="C347" s="2345"/>
      <c r="D347" s="2345"/>
      <c r="E347" s="2345"/>
      <c r="F347" s="2345"/>
      <c r="G347" s="2345"/>
      <c r="H347" s="2345"/>
    </row>
    <row r="348" spans="1:8" ht="15.75" customHeight="1">
      <c r="A348" s="2345"/>
      <c r="B348" s="2345"/>
      <c r="C348" s="2345"/>
      <c r="D348" s="2345"/>
      <c r="E348" s="2345"/>
      <c r="F348" s="2345"/>
      <c r="G348" s="2345"/>
      <c r="H348" s="2345"/>
    </row>
    <row r="349" spans="1:8" ht="15.75" customHeight="1">
      <c r="A349" s="2345"/>
      <c r="B349" s="2345"/>
      <c r="C349" s="2345"/>
      <c r="D349" s="2345"/>
      <c r="E349" s="2345"/>
      <c r="F349" s="2345"/>
      <c r="G349" s="2345"/>
      <c r="H349" s="2345"/>
    </row>
    <row r="350" spans="1:8" ht="15.75" customHeight="1">
      <c r="A350" s="2345"/>
      <c r="B350" s="2345"/>
      <c r="C350" s="2345"/>
      <c r="D350" s="2345"/>
      <c r="E350" s="2345"/>
      <c r="F350" s="2345"/>
      <c r="G350" s="2345"/>
      <c r="H350" s="2345"/>
    </row>
    <row r="351" spans="1:8" ht="15.75" customHeight="1">
      <c r="A351" s="2345"/>
      <c r="B351" s="2345"/>
      <c r="C351" s="2345"/>
      <c r="D351" s="2345"/>
      <c r="E351" s="2345"/>
      <c r="F351" s="2345"/>
      <c r="G351" s="2345"/>
      <c r="H351" s="2345"/>
    </row>
    <row r="352" spans="1:8" ht="15.75" customHeight="1">
      <c r="A352" s="2345"/>
      <c r="B352" s="2345"/>
      <c r="C352" s="2345"/>
      <c r="D352" s="2345"/>
      <c r="E352" s="2345"/>
      <c r="F352" s="2345"/>
      <c r="G352" s="2345"/>
      <c r="H352" s="2345"/>
    </row>
    <row r="353" spans="1:8" ht="15.75" customHeight="1">
      <c r="A353" s="2345"/>
      <c r="B353" s="2345"/>
      <c r="C353" s="2345"/>
      <c r="D353" s="2345"/>
      <c r="E353" s="2345"/>
      <c r="F353" s="2345"/>
      <c r="G353" s="2345"/>
      <c r="H353" s="2345"/>
    </row>
    <row r="354" spans="1:8" ht="15.75" customHeight="1">
      <c r="A354" s="2345"/>
      <c r="B354" s="2345"/>
      <c r="C354" s="2345"/>
      <c r="D354" s="2345"/>
      <c r="E354" s="2345"/>
      <c r="F354" s="2345"/>
      <c r="G354" s="2345"/>
      <c r="H354" s="2345"/>
    </row>
    <row r="355" spans="1:8" ht="15.75" customHeight="1">
      <c r="A355" s="2345"/>
      <c r="B355" s="2345"/>
      <c r="C355" s="2345"/>
      <c r="D355" s="2345"/>
      <c r="E355" s="2345"/>
      <c r="F355" s="2345"/>
      <c r="G355" s="2345"/>
      <c r="H355" s="2345"/>
    </row>
    <row r="356" spans="1:8" ht="15.75" customHeight="1">
      <c r="A356" s="2345"/>
      <c r="B356" s="2345"/>
      <c r="C356" s="2345"/>
      <c r="D356" s="2345"/>
      <c r="E356" s="2345"/>
      <c r="F356" s="2345"/>
      <c r="G356" s="2345"/>
      <c r="H356" s="2345"/>
    </row>
    <row r="357" spans="1:8" ht="15.75" customHeight="1">
      <c r="A357" s="2345"/>
      <c r="B357" s="2345"/>
      <c r="C357" s="2345"/>
      <c r="D357" s="2345"/>
      <c r="E357" s="2345"/>
      <c r="F357" s="2345"/>
      <c r="G357" s="2345"/>
      <c r="H357" s="2345"/>
    </row>
    <row r="358" spans="1:8" ht="15.75" customHeight="1">
      <c r="A358" s="2345"/>
      <c r="B358" s="2345"/>
      <c r="C358" s="2345"/>
      <c r="D358" s="2345"/>
      <c r="E358" s="2345"/>
      <c r="F358" s="2345"/>
      <c r="G358" s="2345"/>
      <c r="H358" s="2345"/>
    </row>
    <row r="359" spans="1:8" ht="15.75" customHeight="1">
      <c r="A359" s="2345"/>
      <c r="B359" s="2345"/>
      <c r="C359" s="2345"/>
      <c r="D359" s="2345"/>
      <c r="E359" s="2345"/>
      <c r="F359" s="2345"/>
      <c r="G359" s="2345"/>
      <c r="H359" s="2345"/>
    </row>
    <row r="360" spans="1:8" ht="15.75" customHeight="1">
      <c r="A360" s="2345"/>
      <c r="B360" s="2345"/>
      <c r="C360" s="2345"/>
      <c r="D360" s="2345"/>
      <c r="E360" s="2345"/>
      <c r="F360" s="2345"/>
      <c r="G360" s="2345"/>
      <c r="H360" s="2345"/>
    </row>
    <row r="361" spans="1:8" ht="15.75" customHeight="1">
      <c r="A361" s="2345"/>
      <c r="B361" s="2345"/>
      <c r="C361" s="2345"/>
      <c r="D361" s="2345"/>
      <c r="E361" s="2345"/>
      <c r="F361" s="2345"/>
      <c r="G361" s="2345"/>
      <c r="H361" s="2345"/>
    </row>
    <row r="362" spans="1:8" ht="15.75" customHeight="1">
      <c r="A362" s="2345"/>
      <c r="B362" s="2345"/>
      <c r="C362" s="2345"/>
      <c r="D362" s="2345"/>
      <c r="E362" s="2345"/>
      <c r="F362" s="2345"/>
      <c r="G362" s="2345"/>
      <c r="H362" s="2345"/>
    </row>
    <row r="363" spans="1:8" ht="15.75" customHeight="1">
      <c r="A363" s="2345"/>
      <c r="B363" s="2345"/>
      <c r="C363" s="2345"/>
      <c r="D363" s="2345"/>
      <c r="E363" s="2345"/>
      <c r="F363" s="2345"/>
      <c r="G363" s="2345"/>
      <c r="H363" s="2345"/>
    </row>
    <row r="364" spans="1:8" ht="15.75" customHeight="1">
      <c r="A364" s="2345"/>
      <c r="B364" s="2345"/>
      <c r="C364" s="2345"/>
      <c r="D364" s="2345"/>
      <c r="E364" s="2345"/>
      <c r="F364" s="2345"/>
      <c r="G364" s="2345"/>
      <c r="H364" s="2345"/>
    </row>
    <row r="365" spans="1:8" ht="15.75" customHeight="1">
      <c r="A365" s="2345"/>
      <c r="B365" s="2345"/>
      <c r="C365" s="2345"/>
      <c r="D365" s="2345"/>
      <c r="E365" s="2345"/>
      <c r="F365" s="2345"/>
      <c r="G365" s="2345"/>
      <c r="H365" s="2345"/>
    </row>
    <row r="366" spans="1:8" ht="15.75" customHeight="1">
      <c r="A366" s="2345"/>
      <c r="B366" s="2345"/>
      <c r="C366" s="2345"/>
      <c r="D366" s="2345"/>
      <c r="E366" s="2345"/>
      <c r="F366" s="2345"/>
      <c r="G366" s="2345"/>
      <c r="H366" s="2345"/>
    </row>
    <row r="367" spans="1:8" ht="15.75" customHeight="1">
      <c r="A367" s="2345"/>
      <c r="B367" s="2345"/>
      <c r="C367" s="2345"/>
      <c r="D367" s="2345"/>
      <c r="E367" s="2345"/>
      <c r="F367" s="2345"/>
      <c r="G367" s="2345"/>
      <c r="H367" s="2345"/>
    </row>
    <row r="368" spans="1:8" ht="15.75" customHeight="1">
      <c r="A368" s="2345"/>
      <c r="B368" s="2345"/>
      <c r="C368" s="2345"/>
      <c r="D368" s="2345"/>
      <c r="E368" s="2345"/>
      <c r="F368" s="2345"/>
      <c r="G368" s="2345"/>
      <c r="H368" s="2345"/>
    </row>
    <row r="369" spans="1:8" ht="15.75" customHeight="1">
      <c r="A369" s="2345"/>
      <c r="B369" s="2345"/>
      <c r="C369" s="2345"/>
      <c r="D369" s="2345"/>
      <c r="E369" s="2345"/>
      <c r="F369" s="2345"/>
      <c r="G369" s="2345"/>
      <c r="H369" s="2345"/>
    </row>
    <row r="370" spans="1:8" ht="15.75" customHeight="1">
      <c r="A370" s="2345"/>
      <c r="B370" s="2345"/>
      <c r="C370" s="2345"/>
      <c r="D370" s="2345"/>
      <c r="E370" s="2345"/>
      <c r="F370" s="2345"/>
      <c r="G370" s="2345"/>
      <c r="H370" s="2345"/>
    </row>
    <row r="371" spans="1:8" ht="15.75" customHeight="1">
      <c r="A371" s="2345"/>
      <c r="B371" s="2345"/>
      <c r="C371" s="2345"/>
      <c r="D371" s="2345"/>
      <c r="E371" s="2345"/>
      <c r="F371" s="2345"/>
      <c r="G371" s="2345"/>
      <c r="H371" s="2345"/>
    </row>
    <row r="372" spans="1:8" ht="15.75" customHeight="1">
      <c r="A372" s="2345"/>
      <c r="B372" s="2345"/>
      <c r="C372" s="2345"/>
      <c r="D372" s="2345"/>
      <c r="E372" s="2345"/>
      <c r="F372" s="2345"/>
      <c r="G372" s="2345"/>
      <c r="H372" s="2345"/>
    </row>
    <row r="373" spans="1:8" ht="15.75" customHeight="1">
      <c r="A373" s="2345"/>
      <c r="B373" s="2345"/>
      <c r="C373" s="2345"/>
      <c r="D373" s="2345"/>
      <c r="E373" s="2345"/>
      <c r="F373" s="2345"/>
      <c r="G373" s="2345"/>
      <c r="H373" s="2345"/>
    </row>
    <row r="374" spans="1:8" ht="15.75" customHeight="1">
      <c r="A374" s="2345"/>
      <c r="B374" s="2345"/>
      <c r="C374" s="2345"/>
      <c r="D374" s="2345"/>
      <c r="E374" s="2345"/>
      <c r="F374" s="2345"/>
      <c r="G374" s="2345"/>
      <c r="H374" s="2345"/>
    </row>
    <row r="375" spans="1:8" ht="15.75" customHeight="1">
      <c r="A375" s="2345"/>
      <c r="B375" s="2345"/>
      <c r="C375" s="2345"/>
      <c r="D375" s="2345"/>
      <c r="E375" s="2345"/>
      <c r="F375" s="2345"/>
      <c r="G375" s="2345"/>
      <c r="H375" s="2345"/>
    </row>
    <row r="376" spans="1:8" ht="15.75" customHeight="1">
      <c r="A376" s="2345"/>
      <c r="B376" s="2345"/>
      <c r="C376" s="2345"/>
      <c r="D376" s="2345"/>
      <c r="E376" s="2345"/>
      <c r="F376" s="2345"/>
      <c r="G376" s="2345"/>
      <c r="H376" s="2345"/>
    </row>
    <row r="377" spans="1:8" ht="15.75" customHeight="1">
      <c r="A377" s="2345"/>
      <c r="B377" s="2345"/>
      <c r="C377" s="2345"/>
      <c r="D377" s="2345"/>
      <c r="E377" s="2345"/>
      <c r="F377" s="2345"/>
      <c r="G377" s="2345"/>
      <c r="H377" s="2345"/>
    </row>
    <row r="378" spans="1:8" ht="15.75" customHeight="1">
      <c r="A378" s="2345"/>
      <c r="B378" s="2345"/>
      <c r="C378" s="2345"/>
      <c r="D378" s="2345"/>
      <c r="E378" s="2345"/>
      <c r="F378" s="2345"/>
      <c r="G378" s="2345"/>
      <c r="H378" s="2345"/>
    </row>
    <row r="379" spans="1:8" ht="15.75" customHeight="1">
      <c r="A379" s="2345"/>
      <c r="B379" s="2345"/>
      <c r="C379" s="2345"/>
      <c r="D379" s="2345"/>
      <c r="E379" s="2345"/>
      <c r="F379" s="2345"/>
      <c r="G379" s="2345"/>
      <c r="H379" s="2345"/>
    </row>
    <row r="380" spans="1:8" ht="15.75" customHeight="1">
      <c r="A380" s="2345"/>
      <c r="B380" s="2345"/>
      <c r="C380" s="2345"/>
      <c r="D380" s="2345"/>
      <c r="E380" s="2345"/>
      <c r="F380" s="2345"/>
      <c r="G380" s="2345"/>
      <c r="H380" s="2345"/>
    </row>
    <row r="381" spans="1:8" ht="15.75" customHeight="1">
      <c r="A381" s="2345"/>
      <c r="B381" s="2345"/>
      <c r="C381" s="2345"/>
      <c r="D381" s="2345"/>
      <c r="E381" s="2345"/>
      <c r="F381" s="2345"/>
      <c r="G381" s="2345"/>
      <c r="H381" s="2345"/>
    </row>
    <row r="382" spans="1:8" ht="15.75" customHeight="1">
      <c r="A382" s="2345"/>
      <c r="B382" s="2345"/>
      <c r="C382" s="2345"/>
      <c r="D382" s="2345"/>
      <c r="E382" s="2345"/>
      <c r="F382" s="2345"/>
      <c r="G382" s="2345"/>
      <c r="H382" s="2345"/>
    </row>
    <row r="383" spans="1:8" ht="15.75" customHeight="1">
      <c r="A383" s="2345"/>
      <c r="B383" s="2345"/>
      <c r="C383" s="2345"/>
      <c r="D383" s="2345"/>
      <c r="E383" s="2345"/>
      <c r="F383" s="2345"/>
      <c r="G383" s="2345"/>
      <c r="H383" s="2345"/>
    </row>
    <row r="384" spans="1:8" ht="15.75" customHeight="1">
      <c r="A384" s="2345"/>
      <c r="B384" s="2345"/>
      <c r="C384" s="2345"/>
      <c r="D384" s="2345"/>
      <c r="E384" s="2345"/>
      <c r="F384" s="2345"/>
      <c r="G384" s="2345"/>
      <c r="H384" s="2345"/>
    </row>
    <row r="385" spans="1:8" ht="15.75" customHeight="1">
      <c r="A385" s="2345"/>
      <c r="B385" s="2345"/>
      <c r="C385" s="2345"/>
      <c r="D385" s="2345"/>
      <c r="E385" s="2345"/>
      <c r="F385" s="2345"/>
      <c r="G385" s="2345"/>
      <c r="H385" s="2345"/>
    </row>
    <row r="386" spans="1:8" ht="15.75" customHeight="1">
      <c r="A386" s="2345"/>
      <c r="B386" s="2345"/>
      <c r="C386" s="2345"/>
      <c r="D386" s="2345"/>
      <c r="E386" s="2345"/>
      <c r="F386" s="2345"/>
      <c r="G386" s="2345"/>
      <c r="H386" s="2345"/>
    </row>
    <row r="387" spans="1:8" ht="15.75" customHeight="1">
      <c r="A387" s="2345"/>
      <c r="B387" s="2345"/>
      <c r="C387" s="2345"/>
      <c r="D387" s="2345"/>
      <c r="E387" s="2345"/>
      <c r="F387" s="2345"/>
      <c r="G387" s="2345"/>
      <c r="H387" s="2345"/>
    </row>
    <row r="388" spans="1:8" ht="15.75" customHeight="1">
      <c r="A388" s="2345"/>
      <c r="B388" s="2345"/>
      <c r="C388" s="2345"/>
      <c r="D388" s="2345"/>
      <c r="E388" s="2345"/>
      <c r="F388" s="2345"/>
      <c r="G388" s="2345"/>
      <c r="H388" s="2345"/>
    </row>
    <row r="389" spans="1:8" ht="15.75" customHeight="1">
      <c r="A389" s="2345"/>
      <c r="B389" s="2345"/>
      <c r="C389" s="2345"/>
      <c r="D389" s="2345"/>
      <c r="E389" s="2345"/>
      <c r="F389" s="2345"/>
      <c r="G389" s="2345"/>
      <c r="H389" s="2345"/>
    </row>
    <row r="390" spans="1:8" ht="15.75" customHeight="1">
      <c r="A390" s="2345"/>
      <c r="B390" s="2345"/>
      <c r="C390" s="2345"/>
      <c r="D390" s="2345"/>
      <c r="E390" s="2345"/>
      <c r="F390" s="2345"/>
      <c r="G390" s="2345"/>
      <c r="H390" s="2345"/>
    </row>
    <row r="391" spans="1:8" ht="15.75" customHeight="1">
      <c r="A391" s="2345"/>
      <c r="B391" s="2345"/>
      <c r="C391" s="2345"/>
      <c r="D391" s="2345"/>
      <c r="E391" s="2345"/>
      <c r="F391" s="2345"/>
      <c r="G391" s="2345"/>
      <c r="H391" s="2345"/>
    </row>
    <row r="392" spans="1:8" ht="15.75" customHeight="1">
      <c r="A392" s="2345"/>
      <c r="B392" s="2345"/>
      <c r="C392" s="2345"/>
      <c r="D392" s="2345"/>
      <c r="E392" s="2345"/>
      <c r="F392" s="2345"/>
      <c r="G392" s="2345"/>
      <c r="H392" s="2345"/>
    </row>
    <row r="393" spans="1:8" ht="15.75" customHeight="1">
      <c r="A393" s="2345"/>
      <c r="B393" s="2345"/>
      <c r="C393" s="2345"/>
      <c r="D393" s="2345"/>
      <c r="E393" s="2345"/>
      <c r="F393" s="2345"/>
      <c r="G393" s="2345"/>
      <c r="H393" s="2345"/>
    </row>
    <row r="394" spans="1:8" ht="15.75" customHeight="1">
      <c r="A394" s="2345"/>
      <c r="B394" s="2345"/>
      <c r="C394" s="2345"/>
      <c r="D394" s="2345"/>
      <c r="E394" s="2345"/>
      <c r="F394" s="2345"/>
      <c r="G394" s="2345"/>
      <c r="H394" s="2345"/>
    </row>
    <row r="395" spans="1:8" ht="15.75" customHeight="1">
      <c r="A395" s="2345"/>
      <c r="B395" s="2345"/>
      <c r="C395" s="2345"/>
      <c r="D395" s="2345"/>
      <c r="E395" s="2345"/>
      <c r="F395" s="2345"/>
      <c r="G395" s="2345"/>
      <c r="H395" s="2345"/>
    </row>
    <row r="396" spans="1:8" ht="15.75" customHeight="1">
      <c r="A396" s="2345"/>
      <c r="B396" s="2345"/>
      <c r="C396" s="2345"/>
      <c r="D396" s="2345"/>
      <c r="E396" s="2345"/>
      <c r="F396" s="2345"/>
      <c r="G396" s="2345"/>
      <c r="H396" s="2345"/>
    </row>
    <row r="397" spans="1:8" ht="15.75" customHeight="1">
      <c r="A397" s="2345"/>
      <c r="B397" s="2345"/>
      <c r="C397" s="2345"/>
      <c r="D397" s="2345"/>
      <c r="E397" s="2345"/>
      <c r="F397" s="2345"/>
      <c r="G397" s="2345"/>
      <c r="H397" s="2345"/>
    </row>
    <row r="398" spans="1:8" ht="15.75" customHeight="1">
      <c r="A398" s="2345"/>
      <c r="B398" s="2345"/>
      <c r="C398" s="2345"/>
      <c r="D398" s="2345"/>
      <c r="E398" s="2345"/>
      <c r="F398" s="2345"/>
      <c r="G398" s="2345"/>
      <c r="H398" s="2345"/>
    </row>
    <row r="399" spans="1:8" ht="15.75" customHeight="1">
      <c r="A399" s="2345"/>
      <c r="B399" s="2345"/>
      <c r="C399" s="2345"/>
      <c r="D399" s="2345"/>
      <c r="E399" s="2345"/>
      <c r="F399" s="2345"/>
      <c r="G399" s="2345"/>
      <c r="H399" s="2345"/>
    </row>
    <row r="400" spans="1:8" ht="15.75" customHeight="1">
      <c r="A400" s="2345"/>
      <c r="B400" s="2345"/>
      <c r="C400" s="2345"/>
      <c r="D400" s="2345"/>
      <c r="E400" s="2345"/>
      <c r="F400" s="2345"/>
      <c r="G400" s="2345"/>
      <c r="H400" s="2345"/>
    </row>
    <row r="401" spans="1:8" ht="15.75" customHeight="1">
      <c r="A401" s="2345"/>
      <c r="B401" s="2345"/>
      <c r="C401" s="2345"/>
      <c r="D401" s="2345"/>
      <c r="E401" s="2345"/>
      <c r="F401" s="2345"/>
      <c r="G401" s="2345"/>
      <c r="H401" s="2345"/>
    </row>
    <row r="402" spans="1:8" ht="15.75" customHeight="1">
      <c r="A402" s="2345"/>
      <c r="B402" s="2345"/>
      <c r="C402" s="2345"/>
      <c r="D402" s="2345"/>
      <c r="E402" s="2345"/>
      <c r="F402" s="2345"/>
      <c r="G402" s="2345"/>
      <c r="H402" s="2345"/>
    </row>
    <row r="403" spans="1:8" ht="15.75" customHeight="1">
      <c r="A403" s="2345"/>
      <c r="B403" s="2345"/>
      <c r="C403" s="2345"/>
      <c r="D403" s="2345"/>
      <c r="E403" s="2345"/>
      <c r="F403" s="2345"/>
      <c r="G403" s="2345"/>
      <c r="H403" s="2345"/>
    </row>
    <row r="404" spans="1:8" ht="15.75" customHeight="1">
      <c r="A404" s="2345"/>
      <c r="B404" s="2345"/>
      <c r="C404" s="2345"/>
      <c r="D404" s="2345"/>
      <c r="E404" s="2345"/>
      <c r="F404" s="2345"/>
      <c r="G404" s="2345"/>
      <c r="H404" s="2345"/>
    </row>
    <row r="405" spans="1:8" ht="15.75" customHeight="1">
      <c r="A405" s="2345"/>
      <c r="B405" s="2345"/>
      <c r="C405" s="2345"/>
      <c r="D405" s="2345"/>
      <c r="E405" s="2345"/>
      <c r="F405" s="2345"/>
      <c r="G405" s="2345"/>
      <c r="H405" s="2345"/>
    </row>
    <row r="406" spans="1:8" ht="15.75" customHeight="1">
      <c r="A406" s="2345"/>
      <c r="B406" s="2345"/>
      <c r="C406" s="2345"/>
      <c r="D406" s="2345"/>
      <c r="E406" s="2345"/>
      <c r="F406" s="2345"/>
      <c r="G406" s="2345"/>
      <c r="H406" s="2345"/>
    </row>
    <row r="407" spans="1:8" ht="15.75" customHeight="1">
      <c r="A407" s="2345"/>
      <c r="B407" s="2345"/>
      <c r="C407" s="2345"/>
      <c r="D407" s="2345"/>
      <c r="E407" s="2345"/>
      <c r="F407" s="2345"/>
      <c r="G407" s="2345"/>
      <c r="H407" s="2345"/>
    </row>
    <row r="408" spans="1:8" ht="15.75" customHeight="1">
      <c r="A408" s="2345"/>
      <c r="B408" s="2345"/>
      <c r="C408" s="2345"/>
      <c r="D408" s="2345"/>
      <c r="E408" s="2345"/>
      <c r="F408" s="2345"/>
      <c r="G408" s="2345"/>
      <c r="H408" s="2345"/>
    </row>
    <row r="409" spans="1:8" ht="15.75" customHeight="1">
      <c r="A409" s="2345"/>
      <c r="B409" s="2345"/>
      <c r="C409" s="2345"/>
      <c r="D409" s="2345"/>
      <c r="E409" s="2345"/>
      <c r="F409" s="2345"/>
      <c r="G409" s="2345"/>
      <c r="H409" s="2345"/>
    </row>
    <row r="410" spans="1:8" ht="15.75" customHeight="1">
      <c r="A410" s="2345"/>
      <c r="B410" s="2345"/>
      <c r="C410" s="2345"/>
      <c r="D410" s="2345"/>
      <c r="E410" s="2345"/>
      <c r="F410" s="2345"/>
      <c r="G410" s="2345"/>
      <c r="H410" s="2345"/>
    </row>
    <row r="411" spans="1:8" ht="15.75" customHeight="1">
      <c r="A411" s="2345"/>
      <c r="B411" s="2345"/>
      <c r="C411" s="2345"/>
      <c r="D411" s="2345"/>
      <c r="E411" s="2345"/>
      <c r="F411" s="2345"/>
      <c r="G411" s="2345"/>
      <c r="H411" s="2345"/>
    </row>
    <row r="412" spans="1:8" ht="15.75" customHeight="1">
      <c r="A412" s="2345"/>
      <c r="B412" s="2345"/>
      <c r="C412" s="2345"/>
      <c r="D412" s="2345"/>
      <c r="E412" s="2345"/>
      <c r="F412" s="2345"/>
      <c r="G412" s="2345"/>
      <c r="H412" s="2345"/>
    </row>
    <row r="413" spans="1:8" ht="15.75" customHeight="1">
      <c r="A413" s="2345"/>
      <c r="B413" s="2345"/>
      <c r="C413" s="2345"/>
      <c r="D413" s="2345"/>
      <c r="E413" s="2345"/>
      <c r="F413" s="2345"/>
      <c r="G413" s="2345"/>
      <c r="H413" s="2345"/>
    </row>
    <row r="414" spans="1:8" ht="15.75" customHeight="1">
      <c r="A414" s="2345"/>
      <c r="B414" s="2345"/>
      <c r="C414" s="2345"/>
      <c r="D414" s="2345"/>
      <c r="E414" s="2345"/>
      <c r="F414" s="2345"/>
      <c r="G414" s="2345"/>
      <c r="H414" s="2345"/>
    </row>
    <row r="415" spans="1:8" ht="15.75" customHeight="1">
      <c r="A415" s="2345"/>
      <c r="B415" s="2345"/>
      <c r="C415" s="2345"/>
      <c r="D415" s="2345"/>
      <c r="E415" s="2345"/>
      <c r="F415" s="2345"/>
      <c r="G415" s="2345"/>
      <c r="H415" s="2345"/>
    </row>
    <row r="416" spans="1:8" ht="15.75" customHeight="1">
      <c r="A416" s="2345"/>
      <c r="B416" s="2345"/>
      <c r="C416" s="2345"/>
      <c r="D416" s="2345"/>
      <c r="E416" s="2345"/>
      <c r="F416" s="2345"/>
      <c r="G416" s="2345"/>
      <c r="H416" s="2345"/>
    </row>
    <row r="417" spans="1:8" ht="15.75" customHeight="1">
      <c r="A417" s="2345"/>
      <c r="B417" s="2345"/>
      <c r="C417" s="2345"/>
      <c r="D417" s="2345"/>
      <c r="E417" s="2345"/>
      <c r="F417" s="2345"/>
      <c r="G417" s="2345"/>
      <c r="H417" s="2345"/>
    </row>
    <row r="418" spans="1:8" ht="15.75" customHeight="1">
      <c r="A418" s="2345"/>
      <c r="B418" s="2345"/>
      <c r="C418" s="2345"/>
      <c r="D418" s="2345"/>
      <c r="E418" s="2345"/>
      <c r="F418" s="2345"/>
      <c r="G418" s="2345"/>
      <c r="H418" s="2345"/>
    </row>
    <row r="419" spans="1:8" ht="15.75" customHeight="1">
      <c r="A419" s="2345"/>
      <c r="B419" s="2345"/>
      <c r="C419" s="2345"/>
      <c r="D419" s="2345"/>
      <c r="E419" s="2345"/>
      <c r="F419" s="2345"/>
      <c r="G419" s="2345"/>
      <c r="H419" s="2345"/>
    </row>
    <row r="420" spans="1:8" ht="15.75" customHeight="1">
      <c r="A420" s="2345"/>
      <c r="B420" s="2345"/>
      <c r="C420" s="2345"/>
      <c r="D420" s="2345"/>
      <c r="E420" s="2345"/>
      <c r="F420" s="2345"/>
      <c r="G420" s="2345"/>
      <c r="H420" s="2345"/>
    </row>
    <row r="421" spans="1:8" ht="15.75" customHeight="1">
      <c r="A421" s="2345"/>
      <c r="B421" s="2345"/>
      <c r="C421" s="2345"/>
      <c r="D421" s="2345"/>
      <c r="E421" s="2345"/>
      <c r="F421" s="2345"/>
      <c r="G421" s="2345"/>
      <c r="H421" s="2345"/>
    </row>
    <row r="422" spans="1:8" ht="15.75" customHeight="1">
      <c r="A422" s="2345"/>
      <c r="B422" s="2345"/>
      <c r="C422" s="2345"/>
      <c r="D422" s="2345"/>
      <c r="E422" s="2345"/>
      <c r="F422" s="2345"/>
      <c r="G422" s="2345"/>
      <c r="H422" s="2345"/>
    </row>
    <row r="423" spans="1:8" ht="15.75" customHeight="1">
      <c r="A423" s="2345"/>
      <c r="B423" s="2345"/>
      <c r="C423" s="2345"/>
      <c r="D423" s="2345"/>
      <c r="E423" s="2345"/>
      <c r="F423" s="2345"/>
      <c r="G423" s="2345"/>
      <c r="H423" s="2345"/>
    </row>
    <row r="424" spans="1:8" ht="15.75" customHeight="1">
      <c r="A424" s="2345"/>
      <c r="B424" s="2345"/>
      <c r="C424" s="2345"/>
      <c r="D424" s="2345"/>
      <c r="E424" s="2345"/>
      <c r="F424" s="2345"/>
      <c r="G424" s="2345"/>
      <c r="H424" s="2345"/>
    </row>
    <row r="425" spans="1:8" ht="15.75" customHeight="1">
      <c r="A425" s="2345"/>
      <c r="B425" s="2345"/>
      <c r="C425" s="2345"/>
      <c r="D425" s="2345"/>
      <c r="E425" s="2345"/>
      <c r="F425" s="2345"/>
      <c r="G425" s="2345"/>
      <c r="H425" s="2345"/>
    </row>
    <row r="426" spans="1:8" ht="15.75" customHeight="1">
      <c r="A426" s="2345"/>
      <c r="B426" s="2345"/>
      <c r="C426" s="2345"/>
      <c r="D426" s="2345"/>
      <c r="E426" s="2345"/>
      <c r="F426" s="2345"/>
      <c r="G426" s="2345"/>
      <c r="H426" s="2345"/>
    </row>
    <row r="427" spans="1:8" ht="15.75" customHeight="1">
      <c r="A427" s="2345"/>
      <c r="B427" s="2345"/>
      <c r="C427" s="2345"/>
      <c r="D427" s="2345"/>
      <c r="E427" s="2345"/>
      <c r="F427" s="2345"/>
      <c r="G427" s="2345"/>
      <c r="H427" s="2345"/>
    </row>
    <row r="428" spans="1:8" ht="15.75" customHeight="1">
      <c r="A428" s="2345"/>
      <c r="B428" s="2345"/>
      <c r="C428" s="2345"/>
      <c r="D428" s="2345"/>
      <c r="E428" s="2345"/>
      <c r="F428" s="2345"/>
      <c r="G428" s="2345"/>
      <c r="H428" s="2345"/>
    </row>
    <row r="429" spans="1:8" ht="15.75" customHeight="1">
      <c r="A429" s="2345"/>
      <c r="B429" s="2345"/>
      <c r="C429" s="2345"/>
      <c r="D429" s="2345"/>
      <c r="E429" s="2345"/>
      <c r="F429" s="2345"/>
      <c r="G429" s="2345"/>
      <c r="H429" s="2345"/>
    </row>
    <row r="430" spans="1:8" ht="15.75" customHeight="1">
      <c r="A430" s="2345"/>
      <c r="B430" s="2345"/>
      <c r="C430" s="2345"/>
      <c r="D430" s="2345"/>
      <c r="E430" s="2345"/>
      <c r="F430" s="2345"/>
      <c r="G430" s="2345"/>
      <c r="H430" s="2345"/>
    </row>
    <row r="431" spans="1:8" ht="15.75" customHeight="1">
      <c r="A431" s="2345"/>
      <c r="B431" s="2345"/>
      <c r="C431" s="2345"/>
      <c r="D431" s="2345"/>
      <c r="E431" s="2345"/>
      <c r="F431" s="2345"/>
      <c r="G431" s="2345"/>
      <c r="H431" s="2345"/>
    </row>
    <row r="432" spans="1:8" ht="15.75" customHeight="1">
      <c r="A432" s="2345"/>
      <c r="B432" s="2345"/>
      <c r="C432" s="2345"/>
      <c r="D432" s="2345"/>
      <c r="E432" s="2345"/>
      <c r="F432" s="2345"/>
      <c r="G432" s="2345"/>
      <c r="H432" s="2345"/>
    </row>
    <row r="433" spans="1:8" ht="15.75" customHeight="1">
      <c r="A433" s="2345"/>
      <c r="B433" s="2345"/>
      <c r="C433" s="2345"/>
      <c r="D433" s="2345"/>
      <c r="E433" s="2345"/>
      <c r="F433" s="2345"/>
      <c r="G433" s="2345"/>
      <c r="H433" s="2345"/>
    </row>
    <row r="434" spans="1:8" ht="15.75" customHeight="1">
      <c r="A434" s="2345"/>
      <c r="B434" s="2345"/>
      <c r="C434" s="2345"/>
      <c r="D434" s="2345"/>
      <c r="E434" s="2345"/>
      <c r="F434" s="2345"/>
      <c r="G434" s="2345"/>
      <c r="H434" s="2345"/>
    </row>
    <row r="435" spans="1:8" ht="15.75" customHeight="1">
      <c r="A435" s="2345"/>
      <c r="B435" s="2345"/>
      <c r="C435" s="2345"/>
      <c r="D435" s="2345"/>
      <c r="E435" s="2345"/>
      <c r="F435" s="2345"/>
      <c r="G435" s="2345"/>
      <c r="H435" s="2345"/>
    </row>
    <row r="436" spans="1:8" ht="15.75" customHeight="1">
      <c r="A436" s="2345"/>
      <c r="B436" s="2345"/>
      <c r="C436" s="2345"/>
      <c r="D436" s="2345"/>
      <c r="E436" s="2345"/>
      <c r="F436" s="2345"/>
      <c r="G436" s="2345"/>
      <c r="H436" s="2345"/>
    </row>
    <row r="437" spans="1:8" ht="15.75" customHeight="1">
      <c r="A437" s="2345"/>
      <c r="B437" s="2345"/>
      <c r="C437" s="2345"/>
      <c r="D437" s="2345"/>
      <c r="E437" s="2345"/>
      <c r="F437" s="2345"/>
      <c r="G437" s="2345"/>
      <c r="H437" s="2345"/>
    </row>
    <row r="438" spans="1:8" ht="15.75" customHeight="1">
      <c r="A438" s="2345"/>
      <c r="B438" s="2345"/>
      <c r="C438" s="2345"/>
      <c r="D438" s="2345"/>
      <c r="E438" s="2345"/>
      <c r="F438" s="2345"/>
      <c r="G438" s="2345"/>
      <c r="H438" s="2345"/>
    </row>
    <row r="439" spans="1:8" ht="15.75" customHeight="1">
      <c r="A439" s="2345"/>
      <c r="B439" s="2345"/>
      <c r="C439" s="2345"/>
      <c r="D439" s="2345"/>
      <c r="E439" s="2345"/>
      <c r="F439" s="2345"/>
      <c r="G439" s="2345"/>
      <c r="H439" s="2345"/>
    </row>
    <row r="440" spans="1:8" ht="15.75" customHeight="1">
      <c r="A440" s="2345"/>
      <c r="B440" s="2345"/>
      <c r="C440" s="2345"/>
      <c r="D440" s="2345"/>
      <c r="E440" s="2345"/>
      <c r="F440" s="2345"/>
      <c r="G440" s="2345"/>
      <c r="H440" s="2345"/>
    </row>
    <row r="441" spans="1:8" ht="15.75" customHeight="1">
      <c r="A441" s="2345"/>
      <c r="B441" s="2345"/>
      <c r="C441" s="2345"/>
      <c r="D441" s="2345"/>
      <c r="E441" s="2345"/>
      <c r="F441" s="2345"/>
      <c r="G441" s="2345"/>
      <c r="H441" s="2345"/>
    </row>
    <row r="442" spans="1:8" ht="15.75" customHeight="1">
      <c r="A442" s="2345"/>
      <c r="B442" s="2345"/>
      <c r="C442" s="2345"/>
      <c r="D442" s="2345"/>
      <c r="E442" s="2345"/>
      <c r="F442" s="2345"/>
      <c r="G442" s="2345"/>
      <c r="H442" s="2345"/>
    </row>
    <row r="443" spans="1:8" ht="15.75" customHeight="1">
      <c r="A443" s="2345"/>
      <c r="B443" s="2345"/>
      <c r="C443" s="2345"/>
      <c r="D443" s="2345"/>
      <c r="E443" s="2345"/>
      <c r="F443" s="2345"/>
      <c r="G443" s="2345"/>
      <c r="H443" s="2345"/>
    </row>
    <row r="444" spans="1:8" ht="15.75" customHeight="1">
      <c r="A444" s="2345"/>
      <c r="B444" s="2345"/>
      <c r="C444" s="2345"/>
      <c r="D444" s="2345"/>
      <c r="E444" s="2345"/>
      <c r="F444" s="2345"/>
      <c r="G444" s="2345"/>
      <c r="H444" s="2345"/>
    </row>
    <row r="445" spans="1:8" ht="15.75" customHeight="1">
      <c r="A445" s="2345"/>
      <c r="B445" s="2345"/>
      <c r="C445" s="2345"/>
      <c r="D445" s="2345"/>
      <c r="E445" s="2345"/>
      <c r="F445" s="2345"/>
      <c r="G445" s="2345"/>
      <c r="H445" s="2345"/>
    </row>
    <row r="446" spans="1:8" ht="15.75" customHeight="1">
      <c r="A446" s="2345"/>
      <c r="B446" s="2345"/>
      <c r="C446" s="2345"/>
      <c r="D446" s="2345"/>
      <c r="E446" s="2345"/>
      <c r="F446" s="2345"/>
      <c r="G446" s="2345"/>
      <c r="H446" s="2345"/>
    </row>
    <row r="447" spans="1:8" ht="15.75" customHeight="1">
      <c r="A447" s="2345"/>
      <c r="B447" s="2345"/>
      <c r="C447" s="2345"/>
      <c r="D447" s="2345"/>
      <c r="E447" s="2345"/>
      <c r="F447" s="2345"/>
      <c r="G447" s="2345"/>
      <c r="H447" s="2345"/>
    </row>
    <row r="448" spans="1:8" ht="15.75" customHeight="1">
      <c r="A448" s="2345"/>
      <c r="B448" s="2345"/>
      <c r="C448" s="2345"/>
      <c r="D448" s="2345"/>
      <c r="E448" s="2345"/>
      <c r="F448" s="2345"/>
      <c r="G448" s="2345"/>
      <c r="H448" s="2345"/>
    </row>
    <row r="449" spans="1:8" ht="15.75" customHeight="1">
      <c r="A449" s="2345"/>
      <c r="B449" s="2345"/>
      <c r="C449" s="2345"/>
      <c r="D449" s="2345"/>
      <c r="E449" s="2345"/>
      <c r="F449" s="2345"/>
      <c r="G449" s="2345"/>
      <c r="H449" s="2345"/>
    </row>
    <row r="450" spans="1:8" ht="15.75" customHeight="1">
      <c r="A450" s="2345"/>
      <c r="B450" s="2345"/>
      <c r="C450" s="2345"/>
      <c r="D450" s="2345"/>
      <c r="E450" s="2345"/>
      <c r="F450" s="2345"/>
      <c r="G450" s="2345"/>
      <c r="H450" s="2345"/>
    </row>
    <row r="451" spans="1:8" ht="15.75" customHeight="1">
      <c r="A451" s="2345"/>
      <c r="B451" s="2345"/>
      <c r="C451" s="2345"/>
      <c r="D451" s="2345"/>
      <c r="E451" s="2345"/>
      <c r="F451" s="2345"/>
      <c r="G451" s="2345"/>
      <c r="H451" s="2345"/>
    </row>
    <row r="452" spans="1:8" ht="15.75" customHeight="1">
      <c r="A452" s="2345"/>
      <c r="B452" s="2345"/>
      <c r="C452" s="2345"/>
      <c r="D452" s="2345"/>
      <c r="E452" s="2345"/>
      <c r="F452" s="2345"/>
      <c r="G452" s="2345"/>
      <c r="H452" s="2345"/>
    </row>
    <row r="453" spans="1:8" ht="15.75" customHeight="1">
      <c r="A453" s="2345"/>
      <c r="B453" s="2345"/>
      <c r="C453" s="2345"/>
      <c r="D453" s="2345"/>
      <c r="E453" s="2345"/>
      <c r="F453" s="2345"/>
      <c r="G453" s="2345"/>
      <c r="H453" s="2345"/>
    </row>
    <row r="454" spans="1:8" ht="15.75" customHeight="1">
      <c r="A454" s="2345"/>
      <c r="B454" s="2345"/>
      <c r="C454" s="2345"/>
      <c r="D454" s="2345"/>
      <c r="E454" s="2345"/>
      <c r="F454" s="2345"/>
      <c r="G454" s="2345"/>
      <c r="H454" s="2345"/>
    </row>
    <row r="455" spans="1:8" ht="15.75" customHeight="1">
      <c r="A455" s="2345"/>
      <c r="B455" s="2345"/>
      <c r="C455" s="2345"/>
      <c r="D455" s="2345"/>
      <c r="E455" s="2345"/>
      <c r="F455" s="2345"/>
      <c r="G455" s="2345"/>
      <c r="H455" s="2345"/>
    </row>
    <row r="456" spans="1:8" ht="15.75" customHeight="1">
      <c r="A456" s="2345"/>
      <c r="B456" s="2345"/>
      <c r="C456" s="2345"/>
      <c r="D456" s="2345"/>
      <c r="E456" s="2345"/>
      <c r="F456" s="2345"/>
      <c r="G456" s="2345"/>
      <c r="H456" s="2345"/>
    </row>
    <row r="457" spans="1:8" ht="15.75" customHeight="1">
      <c r="A457" s="2345"/>
      <c r="B457" s="2345"/>
      <c r="C457" s="2345"/>
      <c r="D457" s="2345"/>
      <c r="E457" s="2345"/>
      <c r="F457" s="2345"/>
      <c r="G457" s="2345"/>
      <c r="H457" s="2345"/>
    </row>
    <row r="458" spans="1:8" ht="15.75" customHeight="1">
      <c r="A458" s="2345"/>
      <c r="B458" s="2345"/>
      <c r="C458" s="2345"/>
      <c r="D458" s="2345"/>
      <c r="E458" s="2345"/>
      <c r="F458" s="2345"/>
      <c r="G458" s="2345"/>
      <c r="H458" s="2345"/>
    </row>
    <row r="459" spans="1:8" ht="15.75" customHeight="1">
      <c r="A459" s="2345"/>
      <c r="B459" s="2345"/>
      <c r="C459" s="2345"/>
      <c r="D459" s="2345"/>
      <c r="E459" s="2345"/>
      <c r="F459" s="2345"/>
      <c r="G459" s="2345"/>
      <c r="H459" s="2345"/>
    </row>
    <row r="460" spans="1:8" ht="15.75" customHeight="1">
      <c r="A460" s="2345"/>
      <c r="B460" s="2345"/>
      <c r="C460" s="2345"/>
      <c r="D460" s="2345"/>
      <c r="E460" s="2345"/>
      <c r="F460" s="2345"/>
      <c r="G460" s="2345"/>
      <c r="H460" s="2345"/>
    </row>
    <row r="461" spans="1:8" ht="15.75" customHeight="1">
      <c r="A461" s="2345"/>
      <c r="B461" s="2345"/>
      <c r="C461" s="2345"/>
      <c r="D461" s="2345"/>
      <c r="E461" s="2345"/>
      <c r="F461" s="2345"/>
      <c r="G461" s="2345"/>
      <c r="H461" s="2345"/>
    </row>
    <row r="462" spans="1:8" ht="15.75" customHeight="1">
      <c r="A462" s="2345"/>
      <c r="B462" s="2345"/>
      <c r="C462" s="2345"/>
      <c r="D462" s="2345"/>
      <c r="E462" s="2345"/>
      <c r="F462" s="2345"/>
      <c r="G462" s="2345"/>
      <c r="H462" s="2345"/>
    </row>
    <row r="463" spans="1:8" ht="15.75" customHeight="1">
      <c r="A463" s="2345"/>
      <c r="B463" s="2345"/>
      <c r="C463" s="2345"/>
      <c r="D463" s="2345"/>
      <c r="E463" s="2345"/>
      <c r="F463" s="2345"/>
      <c r="G463" s="2345"/>
      <c r="H463" s="2345"/>
    </row>
    <row r="464" spans="1:8" ht="15.75" customHeight="1">
      <c r="A464" s="2345"/>
      <c r="B464" s="2345"/>
      <c r="C464" s="2345"/>
      <c r="D464" s="2345"/>
      <c r="E464" s="2345"/>
      <c r="F464" s="2345"/>
      <c r="G464" s="2345"/>
      <c r="H464" s="2345"/>
    </row>
    <row r="465" spans="1:8" ht="15.75" customHeight="1">
      <c r="A465" s="2345"/>
      <c r="B465" s="2345"/>
      <c r="C465" s="2345"/>
      <c r="D465" s="2345"/>
      <c r="E465" s="2345"/>
      <c r="F465" s="2345"/>
      <c r="G465" s="2345"/>
      <c r="H465" s="2345"/>
    </row>
    <row r="466" spans="1:8" ht="15.75" customHeight="1">
      <c r="A466" s="2345"/>
      <c r="B466" s="2345"/>
      <c r="C466" s="2345"/>
      <c r="D466" s="2345"/>
      <c r="E466" s="2345"/>
      <c r="F466" s="2345"/>
      <c r="G466" s="2345"/>
      <c r="H466" s="2345"/>
    </row>
    <row r="467" spans="1:8" ht="15.75" customHeight="1">
      <c r="A467" s="2345"/>
      <c r="B467" s="2345"/>
      <c r="C467" s="2345"/>
      <c r="D467" s="2345"/>
      <c r="E467" s="2345"/>
      <c r="F467" s="2345"/>
      <c r="G467" s="2345"/>
      <c r="H467" s="2345"/>
    </row>
    <row r="468" spans="1:8" ht="15.75" customHeight="1">
      <c r="A468" s="2345"/>
      <c r="B468" s="2345"/>
      <c r="C468" s="2345"/>
      <c r="D468" s="2345"/>
      <c r="E468" s="2345"/>
      <c r="F468" s="2345"/>
      <c r="G468" s="2345"/>
      <c r="H468" s="2345"/>
    </row>
    <row r="469" spans="1:8" ht="15.75" customHeight="1">
      <c r="A469" s="2345"/>
      <c r="B469" s="2345"/>
      <c r="C469" s="2345"/>
      <c r="D469" s="2345"/>
      <c r="E469" s="2345"/>
      <c r="F469" s="2345"/>
      <c r="G469" s="2345"/>
      <c r="H469" s="2345"/>
    </row>
    <row r="470" spans="1:8" ht="15.75" customHeight="1">
      <c r="A470" s="2345"/>
      <c r="B470" s="2345"/>
      <c r="C470" s="2345"/>
      <c r="D470" s="2345"/>
      <c r="E470" s="2345"/>
      <c r="F470" s="2345"/>
      <c r="G470" s="2345"/>
      <c r="H470" s="2345"/>
    </row>
    <row r="471" spans="1:8" ht="15.75" customHeight="1">
      <c r="A471" s="2345"/>
      <c r="B471" s="2345"/>
      <c r="C471" s="2345"/>
      <c r="D471" s="2345"/>
      <c r="E471" s="2345"/>
      <c r="F471" s="2345"/>
      <c r="G471" s="2345"/>
      <c r="H471" s="2345"/>
    </row>
    <row r="472" spans="1:8" ht="15.75" customHeight="1">
      <c r="A472" s="2345"/>
      <c r="B472" s="2345"/>
      <c r="C472" s="2345"/>
      <c r="D472" s="2345"/>
      <c r="E472" s="2345"/>
      <c r="F472" s="2345"/>
      <c r="G472" s="2345"/>
      <c r="H472" s="2345"/>
    </row>
    <row r="473" spans="1:8" ht="15.75" customHeight="1">
      <c r="A473" s="2345"/>
      <c r="B473" s="2345"/>
      <c r="C473" s="2345"/>
      <c r="D473" s="2345"/>
      <c r="E473" s="2345"/>
      <c r="F473" s="2345"/>
      <c r="G473" s="2345"/>
      <c r="H473" s="2345"/>
    </row>
    <row r="474" spans="1:8" ht="15.75" customHeight="1">
      <c r="A474" s="2345"/>
      <c r="B474" s="2345"/>
      <c r="C474" s="2345"/>
      <c r="D474" s="2345"/>
      <c r="E474" s="2345"/>
      <c r="F474" s="2345"/>
      <c r="G474" s="2345"/>
      <c r="H474" s="2345"/>
    </row>
    <row r="475" spans="1:8" ht="15.75" customHeight="1">
      <c r="A475" s="2345"/>
      <c r="B475" s="2345"/>
      <c r="C475" s="2345"/>
      <c r="D475" s="2345"/>
      <c r="E475" s="2345"/>
      <c r="F475" s="2345"/>
      <c r="G475" s="2345"/>
      <c r="H475" s="2345"/>
    </row>
    <row r="476" spans="1:8" ht="15.75" customHeight="1">
      <c r="A476" s="2345"/>
      <c r="B476" s="2345"/>
      <c r="C476" s="2345"/>
      <c r="D476" s="2345"/>
      <c r="E476" s="2345"/>
      <c r="F476" s="2345"/>
      <c r="G476" s="2345"/>
      <c r="H476" s="2345"/>
    </row>
    <row r="477" spans="1:8" ht="15.75" customHeight="1">
      <c r="A477" s="2345"/>
      <c r="B477" s="2345"/>
      <c r="C477" s="2345"/>
      <c r="D477" s="2345"/>
      <c r="E477" s="2345"/>
      <c r="F477" s="2345"/>
      <c r="G477" s="2345"/>
      <c r="H477" s="2345"/>
    </row>
    <row r="478" spans="1:8" ht="15.75" customHeight="1">
      <c r="A478" s="2345"/>
      <c r="B478" s="2345"/>
      <c r="C478" s="2345"/>
      <c r="D478" s="2345"/>
      <c r="E478" s="2345"/>
      <c r="F478" s="2345"/>
      <c r="G478" s="2345"/>
      <c r="H478" s="2345"/>
    </row>
    <row r="479" spans="1:8" ht="15.75" customHeight="1">
      <c r="A479" s="2345"/>
      <c r="B479" s="2345"/>
      <c r="C479" s="2345"/>
      <c r="D479" s="2345"/>
      <c r="E479" s="2345"/>
      <c r="F479" s="2345"/>
      <c r="G479" s="2345"/>
      <c r="H479" s="2345"/>
    </row>
    <row r="480" spans="1:8" ht="15.75" customHeight="1">
      <c r="A480" s="2345"/>
      <c r="B480" s="2345"/>
      <c r="C480" s="2345"/>
      <c r="D480" s="2345"/>
      <c r="E480" s="2345"/>
      <c r="F480" s="2345"/>
      <c r="G480" s="2345"/>
      <c r="H480" s="2345"/>
    </row>
    <row r="481" spans="1:8" ht="15.75" customHeight="1">
      <c r="A481" s="2345"/>
      <c r="B481" s="2345"/>
      <c r="C481" s="2345"/>
      <c r="D481" s="2345"/>
      <c r="E481" s="2345"/>
      <c r="F481" s="2345"/>
      <c r="G481" s="2345"/>
      <c r="H481" s="2345"/>
    </row>
    <row r="482" spans="1:8" ht="15.75" customHeight="1">
      <c r="A482" s="2345"/>
      <c r="B482" s="2345"/>
      <c r="C482" s="2345"/>
      <c r="D482" s="2345"/>
      <c r="E482" s="2345"/>
      <c r="F482" s="2345"/>
      <c r="G482" s="2345"/>
      <c r="H482" s="2345"/>
    </row>
    <row r="483" spans="1:8" ht="15.75" customHeight="1">
      <c r="A483" s="2345"/>
      <c r="B483" s="2345"/>
      <c r="C483" s="2345"/>
      <c r="D483" s="2345"/>
      <c r="E483" s="2345"/>
      <c r="F483" s="2345"/>
      <c r="G483" s="2345"/>
      <c r="H483" s="2345"/>
    </row>
    <row r="484" spans="1:8" ht="15.75" customHeight="1">
      <c r="A484" s="2345"/>
      <c r="B484" s="2345"/>
      <c r="C484" s="2345"/>
      <c r="D484" s="2345"/>
      <c r="E484" s="2345"/>
      <c r="F484" s="2345"/>
      <c r="G484" s="2345"/>
      <c r="H484" s="2345"/>
    </row>
    <row r="485" spans="1:8" ht="15.75" customHeight="1">
      <c r="A485" s="2345"/>
      <c r="B485" s="2345"/>
      <c r="C485" s="2345"/>
      <c r="D485" s="2345"/>
      <c r="E485" s="2345"/>
      <c r="F485" s="2345"/>
      <c r="G485" s="2345"/>
      <c r="H485" s="2345"/>
    </row>
    <row r="486" spans="1:8" ht="15.75" customHeight="1">
      <c r="A486" s="2345"/>
      <c r="B486" s="2345"/>
      <c r="C486" s="2345"/>
      <c r="D486" s="2345"/>
      <c r="E486" s="2345"/>
      <c r="F486" s="2345"/>
      <c r="G486" s="2345"/>
      <c r="H486" s="2345"/>
    </row>
    <row r="487" spans="1:8" ht="15.75" customHeight="1">
      <c r="A487" s="2345"/>
      <c r="B487" s="2345"/>
      <c r="C487" s="2345"/>
      <c r="D487" s="2345"/>
      <c r="E487" s="2345"/>
      <c r="F487" s="2345"/>
      <c r="G487" s="2345"/>
      <c r="H487" s="2345"/>
    </row>
    <row r="488" spans="1:8" ht="15.75" customHeight="1">
      <c r="A488" s="2345"/>
      <c r="B488" s="2345"/>
      <c r="C488" s="2345"/>
      <c r="D488" s="2345"/>
      <c r="E488" s="2345"/>
      <c r="F488" s="2345"/>
      <c r="G488" s="2345"/>
      <c r="H488" s="2345"/>
    </row>
    <row r="489" spans="1:8" ht="15.75" customHeight="1">
      <c r="A489" s="2345"/>
      <c r="B489" s="2345"/>
      <c r="C489" s="2345"/>
      <c r="D489" s="2345"/>
      <c r="E489" s="2345"/>
      <c r="F489" s="2345"/>
      <c r="G489" s="2345"/>
      <c r="H489" s="2345"/>
    </row>
    <row r="490" spans="1:8" ht="15.75" customHeight="1">
      <c r="A490" s="2345"/>
      <c r="B490" s="2345"/>
      <c r="C490" s="2345"/>
      <c r="D490" s="2345"/>
      <c r="E490" s="2345"/>
      <c r="F490" s="2345"/>
      <c r="G490" s="2345"/>
      <c r="H490" s="2345"/>
    </row>
    <row r="491" spans="1:8" ht="15.75" customHeight="1">
      <c r="A491" s="2345"/>
      <c r="B491" s="2345"/>
      <c r="C491" s="2345"/>
      <c r="D491" s="2345"/>
      <c r="E491" s="2345"/>
      <c r="F491" s="2345"/>
      <c r="G491" s="2345"/>
      <c r="H491" s="2345"/>
    </row>
    <row r="492" spans="1:8" ht="15.75" customHeight="1">
      <c r="A492" s="2345"/>
      <c r="B492" s="2345"/>
      <c r="C492" s="2345"/>
      <c r="D492" s="2345"/>
      <c r="E492" s="2345"/>
      <c r="F492" s="2345"/>
      <c r="G492" s="2345"/>
      <c r="H492" s="2345"/>
    </row>
    <row r="493" spans="1:8" ht="15.75" customHeight="1">
      <c r="A493" s="2345"/>
      <c r="B493" s="2345"/>
      <c r="C493" s="2345"/>
      <c r="D493" s="2345"/>
      <c r="E493" s="2345"/>
      <c r="F493" s="2345"/>
      <c r="G493" s="2345"/>
      <c r="H493" s="2345"/>
    </row>
    <row r="494" spans="1:8" ht="15.75" customHeight="1">
      <c r="A494" s="2345"/>
      <c r="B494" s="2345"/>
      <c r="C494" s="2345"/>
      <c r="D494" s="2345"/>
      <c r="E494" s="2345"/>
      <c r="F494" s="2345"/>
      <c r="G494" s="2345"/>
      <c r="H494" s="2345"/>
    </row>
    <row r="495" spans="1:8" ht="15.75" customHeight="1">
      <c r="A495" s="2345"/>
      <c r="B495" s="2345"/>
      <c r="C495" s="2345"/>
      <c r="D495" s="2345"/>
      <c r="E495" s="2345"/>
      <c r="F495" s="2345"/>
      <c r="G495" s="2345"/>
      <c r="H495" s="2345"/>
    </row>
    <row r="496" spans="1:8" ht="15.75" customHeight="1">
      <c r="A496" s="2345"/>
      <c r="B496" s="2345"/>
      <c r="C496" s="2345"/>
      <c r="D496" s="2345"/>
      <c r="E496" s="2345"/>
      <c r="F496" s="2345"/>
      <c r="G496" s="2345"/>
      <c r="H496" s="2345"/>
    </row>
    <row r="497" spans="1:8" ht="15.75" customHeight="1">
      <c r="A497" s="2345"/>
      <c r="B497" s="2345"/>
      <c r="C497" s="2345"/>
      <c r="D497" s="2345"/>
      <c r="E497" s="2345"/>
      <c r="F497" s="2345"/>
      <c r="G497" s="2345"/>
      <c r="H497" s="2345"/>
    </row>
    <row r="498" spans="1:8" ht="15.75" customHeight="1">
      <c r="A498" s="2345"/>
      <c r="B498" s="2345"/>
      <c r="C498" s="2345"/>
      <c r="D498" s="2345"/>
      <c r="E498" s="2345"/>
      <c r="F498" s="2345"/>
      <c r="G498" s="2345"/>
      <c r="H498" s="2345"/>
    </row>
    <row r="499" spans="1:8" ht="15.75" customHeight="1">
      <c r="A499" s="2345"/>
      <c r="B499" s="2345"/>
      <c r="C499" s="2345"/>
      <c r="D499" s="2345"/>
      <c r="E499" s="2345"/>
      <c r="F499" s="2345"/>
      <c r="G499" s="2345"/>
      <c r="H499" s="2345"/>
    </row>
    <row r="500" spans="1:8" ht="15.75" customHeight="1">
      <c r="A500" s="2345"/>
      <c r="B500" s="2345"/>
      <c r="C500" s="2345"/>
      <c r="D500" s="2345"/>
      <c r="E500" s="2345"/>
      <c r="F500" s="2345"/>
      <c r="G500" s="2345"/>
      <c r="H500" s="2345"/>
    </row>
    <row r="501" spans="1:8" ht="15.75" customHeight="1">
      <c r="A501" s="2345"/>
      <c r="B501" s="2345"/>
      <c r="C501" s="2345"/>
      <c r="D501" s="2345"/>
      <c r="E501" s="2345"/>
      <c r="F501" s="2345"/>
      <c r="G501" s="2345"/>
      <c r="H501" s="2345"/>
    </row>
    <row r="502" spans="1:8" ht="15.75" customHeight="1">
      <c r="A502" s="2345"/>
      <c r="B502" s="2345"/>
      <c r="C502" s="2345"/>
      <c r="D502" s="2345"/>
      <c r="E502" s="2345"/>
      <c r="F502" s="2345"/>
      <c r="G502" s="2345"/>
      <c r="H502" s="2345"/>
    </row>
    <row r="503" spans="1:8" ht="15.75" customHeight="1">
      <c r="A503" s="2345"/>
      <c r="B503" s="2345"/>
      <c r="C503" s="2345"/>
      <c r="D503" s="2345"/>
      <c r="E503" s="2345"/>
      <c r="F503" s="2345"/>
      <c r="G503" s="2345"/>
      <c r="H503" s="2345"/>
    </row>
    <row r="504" spans="1:8" ht="15.75" customHeight="1">
      <c r="A504" s="2345"/>
      <c r="B504" s="2345"/>
      <c r="C504" s="2345"/>
      <c r="D504" s="2345"/>
      <c r="E504" s="2345"/>
      <c r="F504" s="2345"/>
      <c r="G504" s="2345"/>
      <c r="H504" s="2345"/>
    </row>
    <row r="505" spans="1:8" ht="15.75" customHeight="1">
      <c r="A505" s="2345"/>
      <c r="B505" s="2345"/>
      <c r="C505" s="2345"/>
      <c r="D505" s="2345"/>
      <c r="E505" s="2345"/>
      <c r="F505" s="2345"/>
      <c r="G505" s="2345"/>
      <c r="H505" s="2345"/>
    </row>
    <row r="506" spans="1:8" ht="15.75" customHeight="1">
      <c r="A506" s="2345"/>
      <c r="B506" s="2345"/>
      <c r="C506" s="2345"/>
      <c r="D506" s="2345"/>
      <c r="E506" s="2345"/>
      <c r="F506" s="2345"/>
      <c r="G506" s="2345"/>
      <c r="H506" s="2345"/>
    </row>
    <row r="507" spans="1:8" ht="15.75" customHeight="1">
      <c r="A507" s="2345"/>
      <c r="B507" s="2345"/>
      <c r="C507" s="2345"/>
      <c r="D507" s="2345"/>
      <c r="E507" s="2345"/>
      <c r="F507" s="2345"/>
      <c r="G507" s="2345"/>
      <c r="H507" s="2345"/>
    </row>
    <row r="508" spans="1:8" ht="15.75" customHeight="1">
      <c r="A508" s="2345"/>
      <c r="B508" s="2345"/>
      <c r="C508" s="2345"/>
      <c r="D508" s="2345"/>
      <c r="E508" s="2345"/>
      <c r="F508" s="2345"/>
      <c r="G508" s="2345"/>
      <c r="H508" s="2345"/>
    </row>
    <row r="509" spans="1:8" ht="15.75" customHeight="1">
      <c r="A509" s="2345"/>
      <c r="B509" s="2345"/>
      <c r="C509" s="2345"/>
      <c r="D509" s="2345"/>
      <c r="E509" s="2345"/>
      <c r="F509" s="2345"/>
      <c r="G509" s="2345"/>
      <c r="H509" s="2345"/>
    </row>
    <row r="510" spans="1:8" ht="15.75" customHeight="1">
      <c r="A510" s="2345"/>
      <c r="B510" s="2345"/>
      <c r="C510" s="2345"/>
      <c r="D510" s="2345"/>
      <c r="E510" s="2345"/>
      <c r="F510" s="2345"/>
      <c r="G510" s="2345"/>
      <c r="H510" s="2345"/>
    </row>
    <row r="511" spans="1:8" ht="15.75" customHeight="1">
      <c r="A511" s="2345"/>
      <c r="B511" s="2345"/>
      <c r="C511" s="2345"/>
      <c r="D511" s="2345"/>
      <c r="E511" s="2345"/>
      <c r="F511" s="2345"/>
      <c r="G511" s="2345"/>
      <c r="H511" s="2345"/>
    </row>
    <row r="512" spans="1:8" ht="15.75" customHeight="1">
      <c r="A512" s="2345"/>
      <c r="B512" s="2345"/>
      <c r="C512" s="2345"/>
      <c r="D512" s="2345"/>
      <c r="E512" s="2345"/>
      <c r="F512" s="2345"/>
      <c r="G512" s="2345"/>
      <c r="H512" s="2345"/>
    </row>
    <row r="513" spans="1:8" ht="15.75" customHeight="1">
      <c r="A513" s="2345"/>
      <c r="B513" s="2345"/>
      <c r="C513" s="2345"/>
      <c r="D513" s="2345"/>
      <c r="E513" s="2345"/>
      <c r="F513" s="2345"/>
      <c r="G513" s="2345"/>
      <c r="H513" s="2345"/>
    </row>
    <row r="514" spans="1:8" ht="15.75" customHeight="1">
      <c r="A514" s="2345"/>
      <c r="B514" s="2345"/>
      <c r="C514" s="2345"/>
      <c r="D514" s="2345"/>
      <c r="E514" s="2345"/>
      <c r="F514" s="2345"/>
      <c r="G514" s="2345"/>
      <c r="H514" s="2345"/>
    </row>
    <row r="515" spans="1:8" ht="15.75" customHeight="1">
      <c r="A515" s="2345"/>
      <c r="B515" s="2345"/>
      <c r="C515" s="2345"/>
      <c r="D515" s="2345"/>
      <c r="E515" s="2345"/>
      <c r="F515" s="2345"/>
      <c r="G515" s="2345"/>
      <c r="H515" s="2345"/>
    </row>
    <row r="516" spans="1:8" ht="15.75" customHeight="1">
      <c r="A516" s="2345"/>
      <c r="B516" s="2345"/>
      <c r="C516" s="2345"/>
      <c r="D516" s="2345"/>
      <c r="E516" s="2345"/>
      <c r="F516" s="2345"/>
      <c r="G516" s="2345"/>
      <c r="H516" s="2345"/>
    </row>
    <row r="517" spans="1:8" ht="15.75" customHeight="1">
      <c r="A517" s="2345"/>
      <c r="B517" s="2345"/>
      <c r="C517" s="2345"/>
      <c r="D517" s="2345"/>
      <c r="E517" s="2345"/>
      <c r="F517" s="2345"/>
      <c r="G517" s="2345"/>
      <c r="H517" s="2345"/>
    </row>
    <row r="518" spans="1:8" ht="15.75" customHeight="1">
      <c r="A518" s="2345"/>
      <c r="B518" s="2345"/>
      <c r="C518" s="2345"/>
      <c r="D518" s="2345"/>
      <c r="E518" s="2345"/>
      <c r="F518" s="2345"/>
      <c r="G518" s="2345"/>
      <c r="H518" s="2345"/>
    </row>
    <row r="519" spans="1:8" ht="15.75" customHeight="1">
      <c r="A519" s="2345"/>
      <c r="B519" s="2345"/>
      <c r="C519" s="2345"/>
      <c r="D519" s="2345"/>
      <c r="E519" s="2345"/>
      <c r="F519" s="2345"/>
      <c r="G519" s="2345"/>
      <c r="H519" s="2345"/>
    </row>
    <row r="520" spans="1:8" ht="15.75" customHeight="1">
      <c r="A520" s="2345"/>
      <c r="B520" s="2345"/>
      <c r="C520" s="2345"/>
      <c r="D520" s="2345"/>
      <c r="E520" s="2345"/>
      <c r="F520" s="2345"/>
      <c r="G520" s="2345"/>
      <c r="H520" s="2345"/>
    </row>
    <row r="521" spans="1:8" ht="15.75" customHeight="1">
      <c r="A521" s="2345"/>
      <c r="B521" s="2345"/>
      <c r="C521" s="2345"/>
      <c r="D521" s="2345"/>
      <c r="E521" s="2345"/>
      <c r="F521" s="2345"/>
      <c r="G521" s="2345"/>
      <c r="H521" s="2345"/>
    </row>
    <row r="522" spans="1:8" ht="15.75" customHeight="1">
      <c r="A522" s="2345"/>
      <c r="B522" s="2345"/>
      <c r="C522" s="2345"/>
      <c r="D522" s="2345"/>
      <c r="E522" s="2345"/>
      <c r="F522" s="2345"/>
      <c r="G522" s="2345"/>
      <c r="H522" s="2345"/>
    </row>
    <row r="523" spans="1:8" ht="15.75" customHeight="1">
      <c r="A523" s="2345"/>
      <c r="B523" s="2345"/>
      <c r="C523" s="2345"/>
      <c r="D523" s="2345"/>
      <c r="E523" s="2345"/>
      <c r="F523" s="2345"/>
      <c r="G523" s="2345"/>
      <c r="H523" s="2345"/>
    </row>
    <row r="524" spans="1:8" ht="15.75" customHeight="1">
      <c r="A524" s="2345"/>
      <c r="B524" s="2345"/>
      <c r="C524" s="2345"/>
      <c r="D524" s="2345"/>
      <c r="E524" s="2345"/>
      <c r="F524" s="2345"/>
      <c r="G524" s="2345"/>
      <c r="H524" s="2345"/>
    </row>
    <row r="525" spans="1:8" ht="15.75" customHeight="1">
      <c r="A525" s="2345"/>
      <c r="B525" s="2345"/>
      <c r="C525" s="2345"/>
      <c r="D525" s="2345"/>
      <c r="E525" s="2345"/>
      <c r="F525" s="2345"/>
      <c r="G525" s="2345"/>
      <c r="H525" s="2345"/>
    </row>
    <row r="526" spans="1:8" ht="15.75" customHeight="1">
      <c r="A526" s="2345"/>
      <c r="B526" s="2345"/>
      <c r="C526" s="2345"/>
      <c r="D526" s="2345"/>
      <c r="E526" s="2345"/>
      <c r="F526" s="2345"/>
      <c r="G526" s="2345"/>
      <c r="H526" s="2345"/>
    </row>
    <row r="527" spans="1:8" ht="15.75" customHeight="1">
      <c r="A527" s="2345"/>
      <c r="B527" s="2345"/>
      <c r="C527" s="2345"/>
      <c r="D527" s="2345"/>
      <c r="E527" s="2345"/>
      <c r="F527" s="2345"/>
      <c r="G527" s="2345"/>
      <c r="H527" s="2345"/>
    </row>
    <row r="528" spans="1:8" ht="15.75" customHeight="1">
      <c r="A528" s="2345"/>
      <c r="B528" s="2345"/>
      <c r="C528" s="2345"/>
      <c r="D528" s="2345"/>
      <c r="E528" s="2345"/>
      <c r="F528" s="2345"/>
      <c r="G528" s="2345"/>
      <c r="H528" s="2345"/>
    </row>
    <row r="529" spans="1:8" ht="15.75" customHeight="1">
      <c r="A529" s="2345"/>
      <c r="B529" s="2345"/>
      <c r="C529" s="2345"/>
      <c r="D529" s="2345"/>
      <c r="E529" s="2345"/>
      <c r="F529" s="2345"/>
      <c r="G529" s="2345"/>
      <c r="H529" s="2345"/>
    </row>
    <row r="530" spans="1:8" ht="15.75" customHeight="1">
      <c r="A530" s="2345"/>
      <c r="B530" s="2345"/>
      <c r="C530" s="2345"/>
      <c r="D530" s="2345"/>
      <c r="E530" s="2345"/>
      <c r="F530" s="2345"/>
      <c r="G530" s="2345"/>
      <c r="H530" s="2345"/>
    </row>
    <row r="531" spans="1:8" ht="15.75" customHeight="1">
      <c r="A531" s="2345"/>
      <c r="B531" s="2345"/>
      <c r="C531" s="2345"/>
      <c r="D531" s="2345"/>
      <c r="E531" s="2345"/>
      <c r="F531" s="2345"/>
      <c r="G531" s="2345"/>
      <c r="H531" s="2345"/>
    </row>
    <row r="532" spans="1:8" ht="15.75" customHeight="1">
      <c r="A532" s="2345"/>
      <c r="B532" s="2345"/>
      <c r="C532" s="2345"/>
      <c r="D532" s="2345"/>
      <c r="E532" s="2345"/>
      <c r="F532" s="2345"/>
      <c r="G532" s="2345"/>
      <c r="H532" s="2345"/>
    </row>
    <row r="533" spans="1:8" ht="15.75" customHeight="1">
      <c r="A533" s="2345"/>
      <c r="B533" s="2345"/>
      <c r="C533" s="2345"/>
      <c r="D533" s="2345"/>
      <c r="E533" s="2345"/>
      <c r="F533" s="2345"/>
      <c r="G533" s="2345"/>
      <c r="H533" s="2345"/>
    </row>
    <row r="534" spans="1:8" ht="15.75" customHeight="1">
      <c r="A534" s="2345"/>
      <c r="B534" s="2345"/>
      <c r="C534" s="2345"/>
      <c r="D534" s="2345"/>
      <c r="E534" s="2345"/>
      <c r="F534" s="2345"/>
      <c r="G534" s="2345"/>
      <c r="H534" s="2345"/>
    </row>
    <row r="535" spans="1:8" ht="15.75" customHeight="1">
      <c r="A535" s="2345"/>
      <c r="B535" s="2345"/>
      <c r="C535" s="2345"/>
      <c r="D535" s="2345"/>
      <c r="E535" s="2345"/>
      <c r="F535" s="2345"/>
      <c r="G535" s="2345"/>
      <c r="H535" s="2345"/>
    </row>
    <row r="536" spans="1:8" ht="15.75" customHeight="1">
      <c r="A536" s="2345"/>
      <c r="B536" s="2345"/>
      <c r="C536" s="2345"/>
      <c r="D536" s="2345"/>
      <c r="E536" s="2345"/>
      <c r="F536" s="2345"/>
      <c r="G536" s="2345"/>
      <c r="H536" s="2345"/>
    </row>
    <row r="537" spans="1:8" ht="15.75" customHeight="1">
      <c r="A537" s="2345"/>
      <c r="B537" s="2345"/>
      <c r="C537" s="2345"/>
      <c r="D537" s="2345"/>
      <c r="E537" s="2345"/>
      <c r="F537" s="2345"/>
      <c r="G537" s="2345"/>
      <c r="H537" s="2345"/>
    </row>
    <row r="538" spans="1:8" ht="15.75" customHeight="1">
      <c r="A538" s="2345"/>
      <c r="B538" s="2345"/>
      <c r="C538" s="2345"/>
      <c r="D538" s="2345"/>
      <c r="E538" s="2345"/>
      <c r="F538" s="2345"/>
      <c r="G538" s="2345"/>
      <c r="H538" s="2345"/>
    </row>
    <row r="539" spans="1:8" ht="15.75" customHeight="1">
      <c r="A539" s="2345"/>
      <c r="B539" s="2345"/>
      <c r="C539" s="2345"/>
      <c r="D539" s="2345"/>
      <c r="E539" s="2345"/>
      <c r="F539" s="2345"/>
      <c r="G539" s="2345"/>
      <c r="H539" s="2345"/>
    </row>
    <row r="540" spans="1:8" ht="15.75" customHeight="1">
      <c r="A540" s="2345"/>
      <c r="B540" s="2345"/>
      <c r="C540" s="2345"/>
      <c r="D540" s="2345"/>
      <c r="E540" s="2345"/>
      <c r="F540" s="2345"/>
      <c r="G540" s="2345"/>
      <c r="H540" s="2345"/>
    </row>
    <row r="541" spans="1:8" ht="15.75" customHeight="1">
      <c r="A541" s="2345"/>
      <c r="B541" s="2345"/>
      <c r="C541" s="2345"/>
      <c r="D541" s="2345"/>
      <c r="E541" s="2345"/>
      <c r="F541" s="2345"/>
      <c r="G541" s="2345"/>
      <c r="H541" s="2345"/>
    </row>
    <row r="542" spans="1:8" ht="15.75" customHeight="1">
      <c r="A542" s="2345"/>
      <c r="B542" s="2345"/>
      <c r="C542" s="2345"/>
      <c r="D542" s="2345"/>
      <c r="E542" s="2345"/>
      <c r="F542" s="2345"/>
      <c r="G542" s="2345"/>
      <c r="H542" s="2345"/>
    </row>
    <row r="543" spans="1:8" ht="15.75" customHeight="1">
      <c r="A543" s="2345"/>
      <c r="B543" s="2345"/>
      <c r="C543" s="2345"/>
      <c r="D543" s="2345"/>
      <c r="E543" s="2345"/>
      <c r="F543" s="2345"/>
      <c r="G543" s="2345"/>
      <c r="H543" s="2345"/>
    </row>
    <row r="544" spans="1:8" ht="15.75" customHeight="1">
      <c r="A544" s="2345"/>
      <c r="B544" s="2345"/>
      <c r="C544" s="2345"/>
      <c r="D544" s="2345"/>
      <c r="E544" s="2345"/>
      <c r="F544" s="2345"/>
      <c r="G544" s="2345"/>
      <c r="H544" s="2345"/>
    </row>
    <row r="545" spans="1:8" ht="15.75" customHeight="1">
      <c r="A545" s="2345"/>
      <c r="B545" s="2345"/>
      <c r="C545" s="2345"/>
      <c r="D545" s="2345"/>
      <c r="E545" s="2345"/>
      <c r="F545" s="2345"/>
      <c r="G545" s="2345"/>
      <c r="H545" s="2345"/>
    </row>
    <row r="546" spans="1:8" ht="15.75" customHeight="1">
      <c r="A546" s="2345"/>
      <c r="B546" s="2345"/>
      <c r="C546" s="2345"/>
      <c r="D546" s="2345"/>
      <c r="E546" s="2345"/>
      <c r="F546" s="2345"/>
      <c r="G546" s="2345"/>
      <c r="H546" s="2345"/>
    </row>
    <row r="547" spans="1:8" ht="15.75" customHeight="1">
      <c r="A547" s="2345"/>
      <c r="B547" s="2345"/>
      <c r="C547" s="2345"/>
      <c r="D547" s="2345"/>
      <c r="E547" s="2345"/>
      <c r="F547" s="2345"/>
      <c r="G547" s="2345"/>
      <c r="H547" s="2345"/>
    </row>
    <row r="548" spans="1:8" ht="15.75" customHeight="1">
      <c r="A548" s="2345"/>
      <c r="B548" s="2345"/>
      <c r="C548" s="2345"/>
      <c r="D548" s="2345"/>
      <c r="E548" s="2345"/>
      <c r="F548" s="2345"/>
      <c r="G548" s="2345"/>
      <c r="H548" s="2345"/>
    </row>
    <row r="549" spans="1:8" ht="15.75" customHeight="1">
      <c r="A549" s="2345"/>
      <c r="B549" s="2345"/>
      <c r="C549" s="2345"/>
      <c r="D549" s="2345"/>
      <c r="E549" s="2345"/>
      <c r="F549" s="2345"/>
      <c r="G549" s="2345"/>
      <c r="H549" s="2345"/>
    </row>
    <row r="550" spans="1:8" ht="15.75" customHeight="1">
      <c r="A550" s="2345"/>
      <c r="B550" s="2345"/>
      <c r="C550" s="2345"/>
      <c r="D550" s="2345"/>
      <c r="E550" s="2345"/>
      <c r="F550" s="2345"/>
      <c r="G550" s="2345"/>
      <c r="H550" s="2345"/>
    </row>
    <row r="551" spans="1:8" ht="15.75" customHeight="1">
      <c r="A551" s="2345"/>
      <c r="B551" s="2345"/>
      <c r="C551" s="2345"/>
      <c r="D551" s="2345"/>
      <c r="E551" s="2345"/>
      <c r="F551" s="2345"/>
      <c r="G551" s="2345"/>
      <c r="H551" s="2345"/>
    </row>
    <row r="552" spans="1:8" ht="15.75" customHeight="1">
      <c r="A552" s="2345"/>
      <c r="B552" s="2345"/>
      <c r="C552" s="2345"/>
      <c r="D552" s="2345"/>
      <c r="E552" s="2345"/>
      <c r="F552" s="2345"/>
      <c r="G552" s="2345"/>
      <c r="H552" s="2345"/>
    </row>
    <row r="553" spans="1:8" ht="15.75" customHeight="1">
      <c r="A553" s="2345"/>
      <c r="B553" s="2345"/>
      <c r="C553" s="2345"/>
      <c r="D553" s="2345"/>
      <c r="E553" s="2345"/>
      <c r="F553" s="2345"/>
      <c r="G553" s="2345"/>
      <c r="H553" s="2345"/>
    </row>
    <row r="554" spans="1:8" ht="15.75" customHeight="1">
      <c r="A554" s="2345"/>
      <c r="B554" s="2345"/>
      <c r="C554" s="2345"/>
      <c r="D554" s="2345"/>
      <c r="E554" s="2345"/>
      <c r="F554" s="2345"/>
      <c r="G554" s="2345"/>
      <c r="H554" s="2345"/>
    </row>
    <row r="555" spans="1:8" ht="15.75" customHeight="1">
      <c r="A555" s="2345"/>
      <c r="B555" s="2345"/>
      <c r="C555" s="2345"/>
      <c r="D555" s="2345"/>
      <c r="E555" s="2345"/>
      <c r="F555" s="2345"/>
      <c r="G555" s="2345"/>
      <c r="H555" s="2345"/>
    </row>
    <row r="556" spans="1:8" ht="15.75" customHeight="1">
      <c r="A556" s="2345"/>
      <c r="B556" s="2345"/>
      <c r="C556" s="2345"/>
      <c r="D556" s="2345"/>
      <c r="E556" s="2345"/>
      <c r="F556" s="2345"/>
      <c r="G556" s="2345"/>
      <c r="H556" s="2345"/>
    </row>
    <row r="557" spans="1:8" ht="15.75" customHeight="1">
      <c r="A557" s="2345"/>
      <c r="B557" s="2345"/>
      <c r="C557" s="2345"/>
      <c r="D557" s="2345"/>
      <c r="E557" s="2345"/>
      <c r="F557" s="2345"/>
      <c r="G557" s="2345"/>
      <c r="H557" s="2345"/>
    </row>
    <row r="558" spans="1:8" ht="15.75" customHeight="1">
      <c r="A558" s="2345"/>
      <c r="B558" s="2345"/>
      <c r="C558" s="2345"/>
      <c r="D558" s="2345"/>
      <c r="E558" s="2345"/>
      <c r="F558" s="2345"/>
      <c r="G558" s="2345"/>
      <c r="H558" s="2345"/>
    </row>
    <row r="559" spans="1:8" ht="15.75" customHeight="1">
      <c r="A559" s="2345"/>
      <c r="B559" s="2345"/>
      <c r="C559" s="2345"/>
      <c r="D559" s="2345"/>
      <c r="E559" s="2345"/>
      <c r="F559" s="2345"/>
      <c r="G559" s="2345"/>
      <c r="H559" s="2345"/>
    </row>
    <row r="560" spans="1:8" ht="15.75" customHeight="1">
      <c r="A560" s="2345"/>
      <c r="B560" s="2345"/>
      <c r="C560" s="2345"/>
      <c r="D560" s="2345"/>
      <c r="E560" s="2345"/>
      <c r="F560" s="2345"/>
      <c r="G560" s="2345"/>
      <c r="H560" s="2345"/>
    </row>
    <row r="561" spans="1:8" ht="15.75" customHeight="1">
      <c r="A561" s="2345"/>
      <c r="B561" s="2345"/>
      <c r="C561" s="2345"/>
      <c r="D561" s="2345"/>
      <c r="E561" s="2345"/>
      <c r="F561" s="2345"/>
      <c r="G561" s="2345"/>
      <c r="H561" s="2345"/>
    </row>
    <row r="562" spans="1:8" ht="15.75" customHeight="1">
      <c r="A562" s="2345"/>
      <c r="B562" s="2345"/>
      <c r="C562" s="2345"/>
      <c r="D562" s="2345"/>
      <c r="E562" s="2345"/>
      <c r="F562" s="2345"/>
      <c r="G562" s="2345"/>
      <c r="H562" s="2345"/>
    </row>
    <row r="563" spans="1:8" ht="15.75" customHeight="1">
      <c r="A563" s="2345"/>
      <c r="B563" s="2345"/>
      <c r="C563" s="2345"/>
      <c r="D563" s="2345"/>
      <c r="E563" s="2345"/>
      <c r="F563" s="2345"/>
      <c r="G563" s="2345"/>
      <c r="H563" s="2345"/>
    </row>
    <row r="564" spans="1:8" ht="15.75" customHeight="1">
      <c r="A564" s="2345"/>
      <c r="B564" s="2345"/>
      <c r="C564" s="2345"/>
      <c r="D564" s="2345"/>
      <c r="E564" s="2345"/>
      <c r="F564" s="2345"/>
      <c r="G564" s="2345"/>
      <c r="H564" s="2345"/>
    </row>
    <row r="565" spans="1:8" ht="15.75" customHeight="1">
      <c r="A565" s="2345"/>
      <c r="B565" s="2345"/>
      <c r="C565" s="2345"/>
      <c r="D565" s="2345"/>
      <c r="E565" s="2345"/>
      <c r="F565" s="2345"/>
      <c r="G565" s="2345"/>
      <c r="H565" s="2345"/>
    </row>
    <row r="566" spans="1:8" ht="15.75" customHeight="1">
      <c r="A566" s="2345"/>
      <c r="B566" s="2345"/>
      <c r="C566" s="2345"/>
      <c r="D566" s="2345"/>
      <c r="E566" s="2345"/>
      <c r="F566" s="2345"/>
      <c r="G566" s="2345"/>
      <c r="H566" s="2345"/>
    </row>
    <row r="567" spans="1:8" ht="15.75" customHeight="1">
      <c r="A567" s="2345"/>
      <c r="B567" s="2345"/>
      <c r="C567" s="2345"/>
      <c r="D567" s="2345"/>
      <c r="E567" s="2345"/>
      <c r="F567" s="2345"/>
      <c r="G567" s="2345"/>
      <c r="H567" s="2345"/>
    </row>
    <row r="568" spans="1:8" ht="15.75" customHeight="1">
      <c r="A568" s="2345"/>
      <c r="B568" s="2345"/>
      <c r="C568" s="2345"/>
      <c r="D568" s="2345"/>
      <c r="E568" s="2345"/>
      <c r="F568" s="2345"/>
      <c r="G568" s="2345"/>
      <c r="H568" s="2345"/>
    </row>
    <row r="569" spans="1:8" ht="15.75" customHeight="1">
      <c r="A569" s="2345"/>
      <c r="B569" s="2345"/>
      <c r="C569" s="2345"/>
      <c r="D569" s="2345"/>
      <c r="E569" s="2345"/>
      <c r="F569" s="2345"/>
      <c r="G569" s="2345"/>
      <c r="H569" s="2345"/>
    </row>
    <row r="570" spans="1:8" ht="15.75" customHeight="1">
      <c r="A570" s="2345"/>
      <c r="B570" s="2345"/>
      <c r="C570" s="2345"/>
      <c r="D570" s="2345"/>
      <c r="E570" s="2345"/>
      <c r="F570" s="2345"/>
      <c r="G570" s="2345"/>
      <c r="H570" s="2345"/>
    </row>
    <row r="571" spans="1:8" ht="15.75" customHeight="1">
      <c r="A571" s="2345"/>
      <c r="B571" s="2345"/>
      <c r="C571" s="2345"/>
      <c r="D571" s="2345"/>
      <c r="E571" s="2345"/>
      <c r="F571" s="2345"/>
      <c r="G571" s="2345"/>
      <c r="H571" s="2345"/>
    </row>
    <row r="572" spans="1:8" ht="15.75" customHeight="1">
      <c r="A572" s="2345"/>
      <c r="B572" s="2345"/>
      <c r="C572" s="2345"/>
      <c r="D572" s="2345"/>
      <c r="E572" s="2345"/>
      <c r="F572" s="2345"/>
      <c r="G572" s="2345"/>
      <c r="H572" s="2345"/>
    </row>
    <row r="573" spans="1:8" ht="15.75" customHeight="1">
      <c r="A573" s="2345"/>
      <c r="B573" s="2345"/>
      <c r="C573" s="2345"/>
      <c r="D573" s="2345"/>
      <c r="E573" s="2345"/>
      <c r="F573" s="2345"/>
      <c r="G573" s="2345"/>
      <c r="H573" s="2345"/>
    </row>
    <row r="574" spans="1:8" ht="15.75" customHeight="1">
      <c r="A574" s="2345"/>
      <c r="B574" s="2345"/>
      <c r="C574" s="2345"/>
      <c r="D574" s="2345"/>
      <c r="E574" s="2345"/>
      <c r="F574" s="2345"/>
      <c r="G574" s="2345"/>
      <c r="H574" s="2345"/>
    </row>
    <row r="575" spans="1:8" ht="15.75" customHeight="1">
      <c r="A575" s="2345"/>
      <c r="B575" s="2345"/>
      <c r="C575" s="2345"/>
      <c r="D575" s="2345"/>
      <c r="E575" s="2345"/>
      <c r="F575" s="2345"/>
      <c r="G575" s="2345"/>
      <c r="H575" s="2345"/>
    </row>
    <row r="576" spans="1:8" ht="15.75" customHeight="1">
      <c r="A576" s="2345"/>
      <c r="B576" s="2345"/>
      <c r="C576" s="2345"/>
      <c r="D576" s="2345"/>
      <c r="E576" s="2345"/>
      <c r="F576" s="2345"/>
      <c r="G576" s="2345"/>
      <c r="H576" s="2345"/>
    </row>
    <row r="577" spans="1:8" ht="15.75" customHeight="1">
      <c r="A577" s="2345"/>
      <c r="B577" s="2345"/>
      <c r="C577" s="2345"/>
      <c r="D577" s="2345"/>
      <c r="E577" s="2345"/>
      <c r="F577" s="2345"/>
      <c r="G577" s="2345"/>
      <c r="H577" s="2345"/>
    </row>
    <row r="578" spans="1:8" ht="15.75" customHeight="1">
      <c r="A578" s="2345"/>
      <c r="B578" s="2345"/>
      <c r="C578" s="2345"/>
      <c r="D578" s="2345"/>
      <c r="E578" s="2345"/>
      <c r="F578" s="2345"/>
      <c r="G578" s="2345"/>
      <c r="H578" s="2345"/>
    </row>
    <row r="579" spans="1:8" ht="15.75" customHeight="1">
      <c r="A579" s="2345"/>
      <c r="B579" s="2345"/>
      <c r="C579" s="2345"/>
      <c r="D579" s="2345"/>
      <c r="E579" s="2345"/>
      <c r="F579" s="2345"/>
      <c r="G579" s="2345"/>
      <c r="H579" s="2345"/>
    </row>
    <row r="580" spans="1:8" ht="15.75" customHeight="1">
      <c r="A580" s="2345"/>
      <c r="B580" s="2345"/>
      <c r="C580" s="2345"/>
      <c r="D580" s="2345"/>
      <c r="E580" s="2345"/>
      <c r="F580" s="2345"/>
      <c r="G580" s="2345"/>
      <c r="H580" s="2345"/>
    </row>
    <row r="581" spans="1:8" ht="15.75" customHeight="1">
      <c r="A581" s="2345"/>
      <c r="B581" s="2345"/>
      <c r="C581" s="2345"/>
      <c r="D581" s="2345"/>
      <c r="E581" s="2345"/>
      <c r="F581" s="2345"/>
      <c r="G581" s="2345"/>
      <c r="H581" s="2345"/>
    </row>
    <row r="582" spans="1:8" ht="15.75" customHeight="1">
      <c r="A582" s="2345"/>
      <c r="B582" s="2345"/>
      <c r="C582" s="2345"/>
      <c r="D582" s="2345"/>
      <c r="E582" s="2345"/>
      <c r="F582" s="2345"/>
      <c r="G582" s="2345"/>
      <c r="H582" s="2345"/>
    </row>
    <row r="583" spans="1:8" ht="15.75" customHeight="1">
      <c r="A583" s="2345"/>
      <c r="B583" s="2345"/>
      <c r="C583" s="2345"/>
      <c r="D583" s="2345"/>
      <c r="E583" s="2345"/>
      <c r="F583" s="2345"/>
      <c r="G583" s="2345"/>
      <c r="H583" s="2345"/>
    </row>
    <row r="584" spans="1:8" ht="15.75" customHeight="1">
      <c r="A584" s="2345"/>
      <c r="B584" s="2345"/>
      <c r="C584" s="2345"/>
      <c r="D584" s="2345"/>
      <c r="E584" s="2345"/>
      <c r="F584" s="2345"/>
      <c r="G584" s="2345"/>
      <c r="H584" s="2345"/>
    </row>
    <row r="585" spans="1:8" ht="15.75" customHeight="1">
      <c r="A585" s="2345"/>
      <c r="B585" s="2345"/>
      <c r="C585" s="2345"/>
      <c r="D585" s="2345"/>
      <c r="E585" s="2345"/>
      <c r="F585" s="2345"/>
      <c r="G585" s="2345"/>
      <c r="H585" s="2345"/>
    </row>
    <row r="586" spans="1:8" ht="15.75" customHeight="1">
      <c r="A586" s="2345"/>
      <c r="B586" s="2345"/>
      <c r="C586" s="2345"/>
      <c r="D586" s="2345"/>
      <c r="E586" s="2345"/>
      <c r="F586" s="2345"/>
      <c r="G586" s="2345"/>
      <c r="H586" s="2345"/>
    </row>
    <row r="587" spans="1:8" ht="15.75" customHeight="1">
      <c r="A587" s="2345"/>
      <c r="B587" s="2345"/>
      <c r="C587" s="2345"/>
      <c r="D587" s="2345"/>
      <c r="E587" s="2345"/>
      <c r="F587" s="2345"/>
      <c r="G587" s="2345"/>
      <c r="H587" s="2345"/>
    </row>
    <row r="588" spans="1:8" ht="15.75" customHeight="1">
      <c r="A588" s="2345"/>
      <c r="B588" s="2345"/>
      <c r="C588" s="2345"/>
      <c r="D588" s="2345"/>
      <c r="E588" s="2345"/>
      <c r="F588" s="2345"/>
      <c r="G588" s="2345"/>
      <c r="H588" s="2345"/>
    </row>
    <row r="589" spans="1:8" ht="15.75" customHeight="1">
      <c r="A589" s="2345"/>
      <c r="B589" s="2345"/>
      <c r="C589" s="2345"/>
      <c r="D589" s="2345"/>
      <c r="E589" s="2345"/>
      <c r="F589" s="2345"/>
      <c r="G589" s="2345"/>
      <c r="H589" s="2345"/>
    </row>
    <row r="590" spans="1:8" ht="15.75" customHeight="1">
      <c r="A590" s="2345"/>
      <c r="B590" s="2345"/>
      <c r="C590" s="2345"/>
      <c r="D590" s="2345"/>
      <c r="E590" s="2345"/>
      <c r="F590" s="2345"/>
      <c r="G590" s="2345"/>
      <c r="H590" s="2345"/>
    </row>
    <row r="591" spans="1:8" ht="15.75" customHeight="1">
      <c r="A591" s="2345"/>
      <c r="B591" s="2345"/>
      <c r="C591" s="2345"/>
      <c r="D591" s="2345"/>
      <c r="E591" s="2345"/>
      <c r="F591" s="2345"/>
      <c r="G591" s="2345"/>
      <c r="H591" s="2345"/>
    </row>
    <row r="592" spans="1:8" ht="15.75" customHeight="1">
      <c r="A592" s="2345"/>
      <c r="B592" s="2345"/>
      <c r="C592" s="2345"/>
      <c r="D592" s="2345"/>
      <c r="E592" s="2345"/>
      <c r="F592" s="2345"/>
      <c r="G592" s="2345"/>
      <c r="H592" s="2345"/>
    </row>
    <row r="593" spans="1:8" ht="15.75" customHeight="1">
      <c r="A593" s="2345"/>
      <c r="B593" s="2345"/>
      <c r="C593" s="2345"/>
      <c r="D593" s="2345"/>
      <c r="E593" s="2345"/>
      <c r="F593" s="2345"/>
      <c r="G593" s="2345"/>
      <c r="H593" s="2345"/>
    </row>
    <row r="594" spans="1:8" ht="15.75" customHeight="1">
      <c r="A594" s="2345"/>
      <c r="B594" s="2345"/>
      <c r="C594" s="2345"/>
      <c r="D594" s="2345"/>
      <c r="E594" s="2345"/>
      <c r="F594" s="2345"/>
      <c r="G594" s="2345"/>
      <c r="H594" s="2345"/>
    </row>
    <row r="595" spans="1:8" ht="15.75" customHeight="1">
      <c r="A595" s="2345"/>
      <c r="B595" s="2345"/>
      <c r="C595" s="2345"/>
      <c r="D595" s="2345"/>
      <c r="E595" s="2345"/>
      <c r="F595" s="2345"/>
      <c r="G595" s="2345"/>
      <c r="H595" s="2345"/>
    </row>
    <row r="596" spans="1:8" ht="15.75" customHeight="1">
      <c r="A596" s="2345"/>
      <c r="B596" s="2345"/>
      <c r="C596" s="2345"/>
      <c r="D596" s="2345"/>
      <c r="E596" s="2345"/>
      <c r="F596" s="2345"/>
      <c r="G596" s="2345"/>
      <c r="H596" s="2345"/>
    </row>
    <row r="597" spans="1:8" ht="15.75" customHeight="1">
      <c r="A597" s="2345"/>
      <c r="B597" s="2345"/>
      <c r="C597" s="2345"/>
      <c r="D597" s="2345"/>
      <c r="E597" s="2345"/>
      <c r="F597" s="2345"/>
      <c r="G597" s="2345"/>
      <c r="H597" s="2345"/>
    </row>
    <row r="598" spans="1:8" ht="15.75" customHeight="1">
      <c r="A598" s="2345"/>
      <c r="B598" s="2345"/>
      <c r="C598" s="2345"/>
      <c r="D598" s="2345"/>
      <c r="E598" s="2345"/>
      <c r="F598" s="2345"/>
      <c r="G598" s="2345"/>
      <c r="H598" s="2345"/>
    </row>
    <row r="599" spans="1:8" ht="15.75" customHeight="1">
      <c r="A599" s="2345"/>
      <c r="B599" s="2345"/>
      <c r="C599" s="2345"/>
      <c r="D599" s="2345"/>
      <c r="E599" s="2345"/>
      <c r="F599" s="2345"/>
      <c r="G599" s="2345"/>
      <c r="H599" s="2345"/>
    </row>
    <row r="600" spans="1:8" ht="15.75" customHeight="1">
      <c r="A600" s="2345"/>
      <c r="B600" s="2345"/>
      <c r="C600" s="2345"/>
      <c r="D600" s="2345"/>
      <c r="E600" s="2345"/>
      <c r="F600" s="2345"/>
      <c r="G600" s="2345"/>
      <c r="H600" s="2345"/>
    </row>
    <row r="601" spans="1:8" ht="15.75" customHeight="1">
      <c r="A601" s="2345"/>
      <c r="B601" s="2345"/>
      <c r="C601" s="2345"/>
      <c r="D601" s="2345"/>
      <c r="E601" s="2345"/>
      <c r="F601" s="2345"/>
      <c r="G601" s="2345"/>
      <c r="H601" s="2345"/>
    </row>
    <row r="602" spans="1:8" ht="15.75" customHeight="1">
      <c r="A602" s="2345"/>
      <c r="B602" s="2345"/>
      <c r="C602" s="2345"/>
      <c r="D602" s="2345"/>
      <c r="E602" s="2345"/>
      <c r="F602" s="2345"/>
      <c r="G602" s="2345"/>
      <c r="H602" s="2345"/>
    </row>
    <row r="603" spans="1:8" ht="15.75" customHeight="1">
      <c r="A603" s="2345"/>
      <c r="B603" s="2345"/>
      <c r="C603" s="2345"/>
      <c r="D603" s="2345"/>
      <c r="E603" s="2345"/>
      <c r="F603" s="2345"/>
      <c r="G603" s="2345"/>
      <c r="H603" s="2345"/>
    </row>
    <row r="604" spans="1:8" ht="15.75" customHeight="1">
      <c r="A604" s="2345"/>
      <c r="B604" s="2345"/>
      <c r="C604" s="2345"/>
      <c r="D604" s="2345"/>
      <c r="E604" s="2345"/>
      <c r="F604" s="2345"/>
      <c r="G604" s="2345"/>
      <c r="H604" s="2345"/>
    </row>
    <row r="605" spans="1:8" ht="15.75" customHeight="1">
      <c r="A605" s="2345"/>
      <c r="B605" s="2345"/>
      <c r="C605" s="2345"/>
      <c r="D605" s="2345"/>
      <c r="E605" s="2345"/>
      <c r="F605" s="2345"/>
      <c r="G605" s="2345"/>
      <c r="H605" s="2345"/>
    </row>
    <row r="606" spans="1:8" ht="15.75" customHeight="1">
      <c r="A606" s="2345"/>
      <c r="B606" s="2345"/>
      <c r="C606" s="2345"/>
      <c r="D606" s="2345"/>
      <c r="E606" s="2345"/>
      <c r="F606" s="2345"/>
      <c r="G606" s="2345"/>
      <c r="H606" s="2345"/>
    </row>
    <row r="607" spans="1:8" ht="15.75" customHeight="1">
      <c r="A607" s="2345"/>
      <c r="B607" s="2345"/>
      <c r="C607" s="2345"/>
      <c r="D607" s="2345"/>
      <c r="E607" s="2345"/>
      <c r="F607" s="2345"/>
      <c r="G607" s="2345"/>
      <c r="H607" s="2345"/>
    </row>
    <row r="608" spans="1:8" ht="15.75" customHeight="1">
      <c r="A608" s="2345"/>
      <c r="B608" s="2345"/>
      <c r="C608" s="2345"/>
      <c r="D608" s="2345"/>
      <c r="E608" s="2345"/>
      <c r="F608" s="2345"/>
      <c r="G608" s="2345"/>
      <c r="H608" s="2345"/>
    </row>
    <row r="609" spans="1:8" ht="15.75" customHeight="1">
      <c r="A609" s="2345"/>
      <c r="B609" s="2345"/>
      <c r="C609" s="2345"/>
      <c r="D609" s="2345"/>
      <c r="E609" s="2345"/>
      <c r="F609" s="2345"/>
      <c r="G609" s="2345"/>
      <c r="H609" s="2345"/>
    </row>
    <row r="610" spans="1:8" ht="15.75" customHeight="1">
      <c r="A610" s="2345"/>
      <c r="B610" s="2345"/>
      <c r="C610" s="2345"/>
      <c r="D610" s="2345"/>
      <c r="E610" s="2345"/>
      <c r="F610" s="2345"/>
      <c r="G610" s="2345"/>
      <c r="H610" s="2345"/>
    </row>
    <row r="611" spans="1:8" ht="15.75" customHeight="1">
      <c r="A611" s="2345"/>
      <c r="B611" s="2345"/>
      <c r="C611" s="2345"/>
      <c r="D611" s="2345"/>
      <c r="E611" s="2345"/>
      <c r="F611" s="2345"/>
      <c r="G611" s="2345"/>
      <c r="H611" s="2345"/>
    </row>
    <row r="612" spans="1:8" ht="15.75" customHeight="1">
      <c r="A612" s="2345"/>
      <c r="B612" s="2345"/>
      <c r="C612" s="2345"/>
      <c r="D612" s="2345"/>
      <c r="E612" s="2345"/>
      <c r="F612" s="2345"/>
      <c r="G612" s="2345"/>
      <c r="H612" s="2345"/>
    </row>
    <row r="613" spans="1:8" ht="15.75" customHeight="1">
      <c r="A613" s="2345"/>
      <c r="B613" s="2345"/>
      <c r="C613" s="2345"/>
      <c r="D613" s="2345"/>
      <c r="E613" s="2345"/>
      <c r="F613" s="2345"/>
      <c r="G613" s="2345"/>
      <c r="H613" s="2345"/>
    </row>
    <row r="614" spans="1:8" ht="15.75" customHeight="1">
      <c r="A614" s="2345"/>
      <c r="B614" s="2345"/>
      <c r="C614" s="2345"/>
      <c r="D614" s="2345"/>
      <c r="E614" s="2345"/>
      <c r="F614" s="2345"/>
      <c r="G614" s="2345"/>
      <c r="H614" s="2345"/>
    </row>
    <row r="615" spans="1:8" ht="15.75" customHeight="1">
      <c r="A615" s="2345"/>
      <c r="B615" s="2345"/>
      <c r="C615" s="2345"/>
      <c r="D615" s="2345"/>
      <c r="E615" s="2345"/>
      <c r="F615" s="2345"/>
      <c r="G615" s="2345"/>
      <c r="H615" s="2345"/>
    </row>
    <row r="616" spans="1:8" ht="15.75" customHeight="1">
      <c r="A616" s="2345"/>
      <c r="B616" s="2345"/>
      <c r="C616" s="2345"/>
      <c r="D616" s="2345"/>
      <c r="E616" s="2345"/>
      <c r="F616" s="2345"/>
      <c r="G616" s="2345"/>
      <c r="H616" s="2345"/>
    </row>
    <row r="617" spans="1:8" ht="15.75" customHeight="1">
      <c r="A617" s="2345"/>
      <c r="B617" s="2345"/>
      <c r="C617" s="2345"/>
      <c r="D617" s="2345"/>
      <c r="E617" s="2345"/>
      <c r="F617" s="2345"/>
      <c r="G617" s="2345"/>
      <c r="H617" s="2345"/>
    </row>
    <row r="618" spans="1:8" ht="15.75" customHeight="1">
      <c r="A618" s="2345"/>
      <c r="B618" s="2345"/>
      <c r="C618" s="2345"/>
      <c r="D618" s="2345"/>
      <c r="E618" s="2345"/>
      <c r="F618" s="2345"/>
      <c r="G618" s="2345"/>
      <c r="H618" s="2345"/>
    </row>
    <row r="619" spans="1:8" ht="15.75" customHeight="1">
      <c r="A619" s="2345"/>
      <c r="B619" s="2345"/>
      <c r="C619" s="2345"/>
      <c r="D619" s="2345"/>
      <c r="E619" s="2345"/>
      <c r="F619" s="2345"/>
      <c r="G619" s="2345"/>
      <c r="H619" s="2345"/>
    </row>
    <row r="620" spans="1:8" ht="15.75" customHeight="1">
      <c r="A620" s="2345"/>
      <c r="B620" s="2345"/>
      <c r="C620" s="2345"/>
      <c r="D620" s="2345"/>
      <c r="E620" s="2345"/>
      <c r="F620" s="2345"/>
      <c r="G620" s="2345"/>
      <c r="H620" s="2345"/>
    </row>
    <row r="621" spans="1:8" ht="15.75" customHeight="1">
      <c r="A621" s="2345"/>
      <c r="B621" s="2345"/>
      <c r="C621" s="2345"/>
      <c r="D621" s="2345"/>
      <c r="E621" s="2345"/>
      <c r="F621" s="2345"/>
      <c r="G621" s="2345"/>
      <c r="H621" s="2345"/>
    </row>
    <row r="622" spans="1:8" ht="15.75" customHeight="1">
      <c r="A622" s="2345"/>
      <c r="B622" s="2345"/>
      <c r="C622" s="2345"/>
      <c r="D622" s="2345"/>
      <c r="E622" s="2345"/>
      <c r="F622" s="2345"/>
      <c r="G622" s="2345"/>
      <c r="H622" s="2345"/>
    </row>
    <row r="623" spans="1:8" ht="15.75" customHeight="1">
      <c r="A623" s="2345"/>
      <c r="B623" s="2345"/>
      <c r="C623" s="2345"/>
      <c r="D623" s="2345"/>
      <c r="E623" s="2345"/>
      <c r="F623" s="2345"/>
      <c r="G623" s="2345"/>
      <c r="H623" s="2345"/>
    </row>
    <row r="624" spans="1:8" ht="15.75" customHeight="1">
      <c r="A624" s="2345"/>
      <c r="B624" s="2345"/>
      <c r="C624" s="2345"/>
      <c r="D624" s="2345"/>
      <c r="E624" s="2345"/>
      <c r="F624" s="2345"/>
      <c r="G624" s="2345"/>
      <c r="H624" s="2345"/>
    </row>
    <row r="625" spans="1:8" ht="15.75" customHeight="1">
      <c r="A625" s="2345"/>
      <c r="B625" s="2345"/>
      <c r="C625" s="2345"/>
      <c r="D625" s="2345"/>
      <c r="E625" s="2345"/>
      <c r="F625" s="2345"/>
      <c r="G625" s="2345"/>
      <c r="H625" s="2345"/>
    </row>
    <row r="626" spans="1:8" ht="15.75" customHeight="1">
      <c r="A626" s="2345"/>
      <c r="B626" s="2345"/>
      <c r="C626" s="2345"/>
      <c r="D626" s="2345"/>
      <c r="E626" s="2345"/>
      <c r="F626" s="2345"/>
      <c r="G626" s="2345"/>
      <c r="H626" s="2345"/>
    </row>
    <row r="627" spans="1:8" ht="15.75" customHeight="1">
      <c r="A627" s="2345"/>
      <c r="B627" s="2345"/>
      <c r="C627" s="2345"/>
      <c r="D627" s="2345"/>
      <c r="E627" s="2345"/>
      <c r="F627" s="2345"/>
      <c r="G627" s="2345"/>
      <c r="H627" s="2345"/>
    </row>
    <row r="628" spans="1:8" ht="15.75" customHeight="1">
      <c r="A628" s="2345"/>
      <c r="B628" s="2345"/>
      <c r="C628" s="2345"/>
      <c r="D628" s="2345"/>
      <c r="E628" s="2345"/>
      <c r="F628" s="2345"/>
      <c r="G628" s="2345"/>
      <c r="H628" s="2345"/>
    </row>
    <row r="629" spans="1:8" ht="15.75" customHeight="1">
      <c r="A629" s="2345"/>
      <c r="B629" s="2345"/>
      <c r="C629" s="2345"/>
      <c r="D629" s="2345"/>
      <c r="E629" s="2345"/>
      <c r="F629" s="2345"/>
      <c r="G629" s="2345"/>
      <c r="H629" s="2345"/>
    </row>
    <row r="630" spans="1:8" ht="15.75" customHeight="1">
      <c r="A630" s="2345"/>
      <c r="B630" s="2345"/>
      <c r="C630" s="2345"/>
      <c r="D630" s="2345"/>
      <c r="E630" s="2345"/>
      <c r="F630" s="2345"/>
      <c r="G630" s="2345"/>
      <c r="H630" s="2345"/>
    </row>
    <row r="631" spans="1:8" ht="15.75" customHeight="1">
      <c r="A631" s="2345"/>
      <c r="B631" s="2345"/>
      <c r="C631" s="2345"/>
      <c r="D631" s="2345"/>
      <c r="E631" s="2345"/>
      <c r="F631" s="2345"/>
      <c r="G631" s="2345"/>
      <c r="H631" s="2345"/>
    </row>
    <row r="632" spans="1:8" ht="15.75" customHeight="1">
      <c r="A632" s="2345"/>
      <c r="B632" s="2345"/>
      <c r="C632" s="2345"/>
      <c r="D632" s="2345"/>
      <c r="E632" s="2345"/>
      <c r="F632" s="2345"/>
      <c r="G632" s="2345"/>
      <c r="H632" s="2345"/>
    </row>
    <row r="633" spans="1:8" ht="15.75" customHeight="1">
      <c r="A633" s="2345"/>
      <c r="B633" s="2345"/>
      <c r="C633" s="2345"/>
      <c r="D633" s="2345"/>
      <c r="E633" s="2345"/>
      <c r="F633" s="2345"/>
      <c r="G633" s="2345"/>
      <c r="H633" s="2345"/>
    </row>
    <row r="634" spans="1:8" ht="15.75" customHeight="1">
      <c r="A634" s="2345"/>
      <c r="B634" s="2345"/>
      <c r="C634" s="2345"/>
      <c r="D634" s="2345"/>
      <c r="E634" s="2345"/>
      <c r="F634" s="2345"/>
      <c r="G634" s="2345"/>
      <c r="H634" s="2345"/>
    </row>
    <row r="635" spans="1:8" ht="15.75" customHeight="1">
      <c r="A635" s="2345"/>
      <c r="B635" s="2345"/>
      <c r="C635" s="2345"/>
      <c r="D635" s="2345"/>
      <c r="E635" s="2345"/>
      <c r="F635" s="2345"/>
      <c r="G635" s="2345"/>
      <c r="H635" s="2345"/>
    </row>
    <row r="636" spans="1:8" ht="15.75" customHeight="1">
      <c r="A636" s="2345"/>
      <c r="B636" s="2345"/>
      <c r="C636" s="2345"/>
      <c r="D636" s="2345"/>
      <c r="E636" s="2345"/>
      <c r="F636" s="2345"/>
      <c r="G636" s="2345"/>
      <c r="H636" s="2345"/>
    </row>
    <row r="637" spans="1:8" ht="15.75" customHeight="1">
      <c r="A637" s="2345"/>
      <c r="B637" s="2345"/>
      <c r="C637" s="2345"/>
      <c r="D637" s="2345"/>
      <c r="E637" s="2345"/>
      <c r="F637" s="2345"/>
      <c r="G637" s="2345"/>
      <c r="H637" s="2345"/>
    </row>
    <row r="638" spans="1:8" ht="15.75" customHeight="1">
      <c r="A638" s="2345"/>
      <c r="B638" s="2345"/>
      <c r="C638" s="2345"/>
      <c r="D638" s="2345"/>
      <c r="E638" s="2345"/>
      <c r="F638" s="2345"/>
      <c r="G638" s="2345"/>
      <c r="H638" s="2345"/>
    </row>
    <row r="639" spans="1:8" ht="15.75" customHeight="1">
      <c r="A639" s="2345"/>
      <c r="B639" s="2345"/>
      <c r="C639" s="2345"/>
      <c r="D639" s="2345"/>
      <c r="E639" s="2345"/>
      <c r="F639" s="2345"/>
      <c r="G639" s="2345"/>
      <c r="H639" s="2345"/>
    </row>
    <row r="640" spans="1:8" ht="15.75" customHeight="1">
      <c r="A640" s="2345"/>
      <c r="B640" s="2345"/>
      <c r="C640" s="2345"/>
      <c r="D640" s="2345"/>
      <c r="E640" s="2345"/>
      <c r="F640" s="2345"/>
      <c r="G640" s="2345"/>
      <c r="H640" s="2345"/>
    </row>
    <row r="641" spans="1:8" ht="15.75" customHeight="1">
      <c r="A641" s="2345"/>
      <c r="B641" s="2345"/>
      <c r="C641" s="2345"/>
      <c r="D641" s="2345"/>
      <c r="E641" s="2345"/>
      <c r="F641" s="2345"/>
      <c r="G641" s="2345"/>
      <c r="H641" s="2345"/>
    </row>
    <row r="642" spans="1:8" ht="15.75" customHeight="1">
      <c r="A642" s="2345"/>
      <c r="B642" s="2345"/>
      <c r="C642" s="2345"/>
      <c r="D642" s="2345"/>
      <c r="E642" s="2345"/>
      <c r="F642" s="2345"/>
      <c r="G642" s="2345"/>
      <c r="H642" s="2345"/>
    </row>
    <row r="643" spans="1:8" ht="15.75" customHeight="1">
      <c r="A643" s="2345"/>
      <c r="B643" s="2345"/>
      <c r="C643" s="2345"/>
      <c r="D643" s="2345"/>
      <c r="E643" s="2345"/>
      <c r="F643" s="2345"/>
      <c r="G643" s="2345"/>
      <c r="H643" s="2345"/>
    </row>
    <row r="644" spans="1:8" ht="15.75" customHeight="1">
      <c r="A644" s="2345"/>
      <c r="B644" s="2345"/>
      <c r="C644" s="2345"/>
      <c r="D644" s="2345"/>
      <c r="E644" s="2345"/>
      <c r="F644" s="2345"/>
      <c r="G644" s="2345"/>
      <c r="H644" s="2345"/>
    </row>
    <row r="645" spans="1:8" ht="15.75" customHeight="1">
      <c r="A645" s="2345"/>
      <c r="B645" s="2345"/>
      <c r="C645" s="2345"/>
      <c r="D645" s="2345"/>
      <c r="E645" s="2345"/>
      <c r="F645" s="2345"/>
      <c r="G645" s="2345"/>
      <c r="H645" s="2345"/>
    </row>
    <row r="646" spans="1:8" ht="15.75" customHeight="1">
      <c r="A646" s="2345"/>
      <c r="B646" s="2345"/>
      <c r="C646" s="2345"/>
      <c r="D646" s="2345"/>
      <c r="E646" s="2345"/>
      <c r="F646" s="2345"/>
      <c r="G646" s="2345"/>
      <c r="H646" s="2345"/>
    </row>
    <row r="647" spans="1:8" ht="15.75" customHeight="1">
      <c r="A647" s="2345"/>
      <c r="B647" s="2345"/>
      <c r="C647" s="2345"/>
      <c r="D647" s="2345"/>
      <c r="E647" s="2345"/>
      <c r="F647" s="2345"/>
      <c r="G647" s="2345"/>
      <c r="H647" s="2345"/>
    </row>
    <row r="648" spans="1:8" ht="15.75" customHeight="1">
      <c r="A648" s="2345"/>
      <c r="B648" s="2345"/>
      <c r="C648" s="2345"/>
      <c r="D648" s="2345"/>
      <c r="E648" s="2345"/>
      <c r="F648" s="2345"/>
      <c r="G648" s="2345"/>
      <c r="H648" s="2345"/>
    </row>
    <row r="649" spans="1:8" ht="15.75" customHeight="1">
      <c r="A649" s="2345"/>
      <c r="B649" s="2345"/>
      <c r="C649" s="2345"/>
      <c r="D649" s="2345"/>
      <c r="E649" s="2345"/>
      <c r="F649" s="2345"/>
      <c r="G649" s="2345"/>
      <c r="H649" s="2345"/>
    </row>
    <row r="650" spans="1:8" ht="15.75" customHeight="1">
      <c r="A650" s="2345"/>
      <c r="B650" s="2345"/>
      <c r="C650" s="2345"/>
      <c r="D650" s="2345"/>
      <c r="E650" s="2345"/>
      <c r="F650" s="2345"/>
      <c r="G650" s="2345"/>
      <c r="H650" s="2345"/>
    </row>
    <row r="651" spans="1:8" ht="15.75" customHeight="1">
      <c r="A651" s="2345"/>
      <c r="B651" s="2345"/>
      <c r="C651" s="2345"/>
      <c r="D651" s="2345"/>
      <c r="E651" s="2345"/>
      <c r="F651" s="2345"/>
      <c r="G651" s="2345"/>
      <c r="H651" s="2345"/>
    </row>
    <row r="652" spans="1:8" ht="15.75" customHeight="1">
      <c r="A652" s="2345"/>
      <c r="B652" s="2345"/>
      <c r="C652" s="2345"/>
      <c r="D652" s="2345"/>
      <c r="E652" s="2345"/>
      <c r="F652" s="2345"/>
      <c r="G652" s="2345"/>
      <c r="H652" s="2345"/>
    </row>
    <row r="653" spans="1:8" ht="15.75" customHeight="1">
      <c r="A653" s="2345"/>
      <c r="B653" s="2345"/>
      <c r="C653" s="2345"/>
      <c r="D653" s="2345"/>
      <c r="E653" s="2345"/>
      <c r="F653" s="2345"/>
      <c r="G653" s="2345"/>
      <c r="H653" s="2345"/>
    </row>
    <row r="654" spans="1:8" ht="15.75" customHeight="1">
      <c r="A654" s="2345"/>
      <c r="B654" s="2345"/>
      <c r="C654" s="2345"/>
      <c r="D654" s="2345"/>
      <c r="E654" s="2345"/>
      <c r="F654" s="2345"/>
      <c r="G654" s="2345"/>
      <c r="H654" s="2345"/>
    </row>
    <row r="655" spans="1:8" ht="15.75" customHeight="1">
      <c r="A655" s="2345"/>
      <c r="B655" s="2345"/>
      <c r="C655" s="2345"/>
      <c r="D655" s="2345"/>
      <c r="E655" s="2345"/>
      <c r="F655" s="2345"/>
      <c r="G655" s="2345"/>
      <c r="H655" s="2345"/>
    </row>
    <row r="656" spans="1:8" ht="15.75" customHeight="1">
      <c r="A656" s="2345"/>
      <c r="B656" s="2345"/>
      <c r="C656" s="2345"/>
      <c r="D656" s="2345"/>
      <c r="E656" s="2345"/>
      <c r="F656" s="2345"/>
      <c r="G656" s="2345"/>
      <c r="H656" s="2345"/>
    </row>
    <row r="657" spans="1:8" ht="15.75" customHeight="1">
      <c r="A657" s="2345"/>
      <c r="B657" s="2345"/>
      <c r="C657" s="2345"/>
      <c r="D657" s="2345"/>
      <c r="E657" s="2345"/>
      <c r="F657" s="2345"/>
      <c r="G657" s="2345"/>
      <c r="H657" s="2345"/>
    </row>
    <row r="658" spans="1:8" ht="15.75" customHeight="1">
      <c r="A658" s="2345"/>
      <c r="B658" s="2345"/>
      <c r="C658" s="2345"/>
      <c r="D658" s="2345"/>
      <c r="E658" s="2345"/>
      <c r="F658" s="2345"/>
      <c r="G658" s="2345"/>
      <c r="H658" s="2345"/>
    </row>
    <row r="659" spans="1:8" ht="15.75" customHeight="1">
      <c r="A659" s="2345"/>
      <c r="B659" s="2345"/>
      <c r="C659" s="2345"/>
      <c r="D659" s="2345"/>
      <c r="E659" s="2345"/>
      <c r="F659" s="2345"/>
      <c r="G659" s="2345"/>
      <c r="H659" s="2345"/>
    </row>
    <row r="660" spans="1:8" ht="15.75" customHeight="1">
      <c r="A660" s="2345"/>
      <c r="B660" s="2345"/>
      <c r="C660" s="2345"/>
      <c r="D660" s="2345"/>
      <c r="E660" s="2345"/>
      <c r="F660" s="2345"/>
      <c r="G660" s="2345"/>
      <c r="H660" s="2345"/>
    </row>
    <row r="661" spans="1:8" ht="15.75" customHeight="1">
      <c r="A661" s="2345"/>
      <c r="B661" s="2345"/>
      <c r="C661" s="2345"/>
      <c r="D661" s="2345"/>
      <c r="E661" s="2345"/>
      <c r="F661" s="2345"/>
      <c r="G661" s="2345"/>
      <c r="H661" s="2345"/>
    </row>
    <row r="662" spans="1:8" ht="15.75" customHeight="1">
      <c r="A662" s="2345"/>
      <c r="B662" s="2345"/>
      <c r="C662" s="2345"/>
      <c r="D662" s="2345"/>
      <c r="E662" s="2345"/>
      <c r="F662" s="2345"/>
      <c r="G662" s="2345"/>
      <c r="H662" s="2345"/>
    </row>
    <row r="663" spans="1:8" ht="15.75" customHeight="1">
      <c r="A663" s="2345"/>
      <c r="B663" s="2345"/>
      <c r="C663" s="2345"/>
      <c r="D663" s="2345"/>
      <c r="E663" s="2345"/>
      <c r="F663" s="2345"/>
      <c r="G663" s="2345"/>
      <c r="H663" s="2345"/>
    </row>
    <row r="664" spans="1:8" ht="15.75" customHeight="1">
      <c r="A664" s="2345"/>
      <c r="B664" s="2345"/>
      <c r="C664" s="2345"/>
      <c r="D664" s="2345"/>
      <c r="E664" s="2345"/>
      <c r="F664" s="2345"/>
      <c r="G664" s="2345"/>
      <c r="H664" s="2345"/>
    </row>
    <row r="665" spans="1:8" ht="15.75" customHeight="1">
      <c r="A665" s="2345"/>
      <c r="B665" s="2345"/>
      <c r="C665" s="2345"/>
      <c r="D665" s="2345"/>
      <c r="E665" s="2345"/>
      <c r="F665" s="2345"/>
      <c r="G665" s="2345"/>
      <c r="H665" s="2345"/>
    </row>
    <row r="666" spans="1:8" ht="15.75" customHeight="1">
      <c r="A666" s="2345"/>
      <c r="B666" s="2345"/>
      <c r="C666" s="2345"/>
      <c r="D666" s="2345"/>
      <c r="E666" s="2345"/>
      <c r="F666" s="2345"/>
      <c r="G666" s="2345"/>
      <c r="H666" s="2345"/>
    </row>
    <row r="667" spans="1:8" ht="15.75" customHeight="1">
      <c r="A667" s="2345"/>
      <c r="B667" s="2345"/>
      <c r="C667" s="2345"/>
      <c r="D667" s="2345"/>
      <c r="E667" s="2345"/>
      <c r="F667" s="2345"/>
      <c r="G667" s="2345"/>
      <c r="H667" s="2345"/>
    </row>
    <row r="668" spans="1:8" ht="15.75" customHeight="1">
      <c r="A668" s="2345"/>
      <c r="B668" s="2345"/>
      <c r="C668" s="2345"/>
      <c r="D668" s="2345"/>
      <c r="E668" s="2345"/>
      <c r="F668" s="2345"/>
      <c r="G668" s="2345"/>
      <c r="H668" s="2345"/>
    </row>
    <row r="669" spans="1:8" ht="15.75" customHeight="1">
      <c r="A669" s="2345"/>
      <c r="B669" s="2345"/>
      <c r="C669" s="2345"/>
      <c r="D669" s="2345"/>
      <c r="E669" s="2345"/>
      <c r="F669" s="2345"/>
      <c r="G669" s="2345"/>
      <c r="H669" s="2345"/>
    </row>
    <row r="670" spans="1:8" ht="15.75" customHeight="1">
      <c r="A670" s="2345"/>
      <c r="B670" s="2345"/>
      <c r="C670" s="2345"/>
      <c r="D670" s="2345"/>
      <c r="E670" s="2345"/>
      <c r="F670" s="2345"/>
      <c r="G670" s="2345"/>
      <c r="H670" s="2345"/>
    </row>
    <row r="671" spans="1:8" ht="15.75" customHeight="1">
      <c r="A671" s="2345"/>
      <c r="B671" s="2345"/>
      <c r="C671" s="2345"/>
      <c r="D671" s="2345"/>
      <c r="E671" s="2345"/>
      <c r="F671" s="2345"/>
      <c r="G671" s="2345"/>
      <c r="H671" s="2345"/>
    </row>
    <row r="672" spans="1:8" ht="15.75" customHeight="1">
      <c r="A672" s="2345"/>
      <c r="B672" s="2345"/>
      <c r="C672" s="2345"/>
      <c r="D672" s="2345"/>
      <c r="E672" s="2345"/>
      <c r="F672" s="2345"/>
      <c r="G672" s="2345"/>
      <c r="H672" s="2345"/>
    </row>
    <row r="673" spans="1:8" ht="15.75" customHeight="1">
      <c r="A673" s="2345"/>
      <c r="B673" s="2345"/>
      <c r="C673" s="2345"/>
      <c r="D673" s="2345"/>
      <c r="E673" s="2345"/>
      <c r="F673" s="2345"/>
      <c r="G673" s="2345"/>
      <c r="H673" s="2345"/>
    </row>
    <row r="674" spans="1:8" ht="15.75" customHeight="1">
      <c r="A674" s="2345"/>
      <c r="B674" s="2345"/>
      <c r="C674" s="2345"/>
      <c r="D674" s="2345"/>
      <c r="E674" s="2345"/>
      <c r="F674" s="2345"/>
      <c r="G674" s="2345"/>
      <c r="H674" s="2345"/>
    </row>
    <row r="675" spans="1:8" ht="15.75" customHeight="1">
      <c r="A675" s="2345"/>
      <c r="B675" s="2345"/>
      <c r="C675" s="2345"/>
      <c r="D675" s="2345"/>
      <c r="E675" s="2345"/>
      <c r="F675" s="2345"/>
      <c r="G675" s="2345"/>
      <c r="H675" s="2345"/>
    </row>
    <row r="676" spans="1:8" ht="15.75" customHeight="1">
      <c r="A676" s="2345"/>
      <c r="B676" s="2345"/>
      <c r="C676" s="2345"/>
      <c r="D676" s="2345"/>
      <c r="E676" s="2345"/>
      <c r="F676" s="2345"/>
      <c r="G676" s="2345"/>
      <c r="H676" s="2345"/>
    </row>
    <row r="677" spans="1:8" ht="15.75" customHeight="1">
      <c r="A677" s="2345"/>
      <c r="B677" s="2345"/>
      <c r="C677" s="2345"/>
      <c r="D677" s="2345"/>
      <c r="E677" s="2345"/>
      <c r="F677" s="2345"/>
      <c r="G677" s="2345"/>
      <c r="H677" s="2345"/>
    </row>
    <row r="678" spans="1:8" ht="15.75" customHeight="1">
      <c r="A678" s="2345"/>
      <c r="B678" s="2345"/>
      <c r="C678" s="2345"/>
      <c r="D678" s="2345"/>
      <c r="E678" s="2345"/>
      <c r="F678" s="2345"/>
      <c r="G678" s="2345"/>
      <c r="H678" s="2345"/>
    </row>
    <row r="679" spans="1:8" ht="15.75" customHeight="1">
      <c r="A679" s="2345"/>
      <c r="B679" s="2345"/>
      <c r="C679" s="2345"/>
      <c r="D679" s="2345"/>
      <c r="E679" s="2345"/>
      <c r="F679" s="2345"/>
      <c r="G679" s="2345"/>
      <c r="H679" s="2345"/>
    </row>
    <row r="680" spans="1:8" ht="15.75" customHeight="1">
      <c r="A680" s="2345"/>
      <c r="B680" s="2345"/>
      <c r="C680" s="2345"/>
      <c r="D680" s="2345"/>
      <c r="E680" s="2345"/>
      <c r="F680" s="2345"/>
      <c r="G680" s="2345"/>
      <c r="H680" s="2345"/>
    </row>
    <row r="681" spans="1:8" ht="15.75" customHeight="1">
      <c r="A681" s="2345"/>
      <c r="B681" s="2345"/>
      <c r="C681" s="2345"/>
      <c r="D681" s="2345"/>
      <c r="E681" s="2345"/>
      <c r="F681" s="2345"/>
      <c r="G681" s="2345"/>
      <c r="H681" s="2345"/>
    </row>
    <row r="682" spans="1:8" ht="15.75" customHeight="1">
      <c r="A682" s="2345"/>
      <c r="B682" s="2345"/>
      <c r="C682" s="2345"/>
      <c r="D682" s="2345"/>
      <c r="E682" s="2345"/>
      <c r="F682" s="2345"/>
      <c r="G682" s="2345"/>
      <c r="H682" s="2345"/>
    </row>
    <row r="683" spans="1:8" ht="15.75" customHeight="1">
      <c r="A683" s="2345"/>
      <c r="B683" s="2345"/>
      <c r="C683" s="2345"/>
      <c r="D683" s="2345"/>
      <c r="E683" s="2345"/>
      <c r="F683" s="2345"/>
      <c r="G683" s="2345"/>
      <c r="H683" s="2345"/>
    </row>
    <row r="684" spans="1:8" ht="15.75" customHeight="1">
      <c r="A684" s="2345"/>
      <c r="B684" s="2345"/>
      <c r="C684" s="2345"/>
      <c r="D684" s="2345"/>
      <c r="E684" s="2345"/>
      <c r="F684" s="2345"/>
      <c r="G684" s="2345"/>
      <c r="H684" s="2345"/>
    </row>
    <row r="685" spans="1:8" ht="15.75" customHeight="1">
      <c r="A685" s="2345"/>
      <c r="B685" s="2345"/>
      <c r="C685" s="2345"/>
      <c r="D685" s="2345"/>
      <c r="E685" s="2345"/>
      <c r="F685" s="2345"/>
      <c r="G685" s="2345"/>
      <c r="H685" s="2345"/>
    </row>
    <row r="686" spans="1:8" ht="15.75" customHeight="1">
      <c r="A686" s="2345"/>
      <c r="B686" s="2345"/>
      <c r="C686" s="2345"/>
      <c r="D686" s="2345"/>
      <c r="E686" s="2345"/>
      <c r="F686" s="2345"/>
      <c r="G686" s="2345"/>
      <c r="H686" s="2345"/>
    </row>
    <row r="687" spans="1:8" ht="15.75" customHeight="1">
      <c r="A687" s="2345"/>
      <c r="B687" s="2345"/>
      <c r="C687" s="2345"/>
      <c r="D687" s="2345"/>
      <c r="E687" s="2345"/>
      <c r="F687" s="2345"/>
      <c r="G687" s="2345"/>
      <c r="H687" s="2345"/>
    </row>
    <row r="688" spans="1:8" ht="15.75" customHeight="1">
      <c r="A688" s="2345"/>
      <c r="B688" s="2345"/>
      <c r="C688" s="2345"/>
      <c r="D688" s="2345"/>
      <c r="E688" s="2345"/>
      <c r="F688" s="2345"/>
      <c r="G688" s="2345"/>
      <c r="H688" s="2345"/>
    </row>
    <row r="689" spans="1:8" ht="15.75" customHeight="1">
      <c r="A689" s="2345"/>
      <c r="B689" s="2345"/>
      <c r="C689" s="2345"/>
      <c r="D689" s="2345"/>
      <c r="E689" s="2345"/>
      <c r="F689" s="2345"/>
      <c r="G689" s="2345"/>
      <c r="H689" s="2345"/>
    </row>
    <row r="690" spans="1:8" ht="15.75" customHeight="1">
      <c r="A690" s="2345"/>
      <c r="B690" s="2345"/>
      <c r="C690" s="2345"/>
      <c r="D690" s="2345"/>
      <c r="E690" s="2345"/>
      <c r="F690" s="2345"/>
      <c r="G690" s="2345"/>
      <c r="H690" s="2345"/>
    </row>
    <row r="691" spans="1:8" ht="15.75" customHeight="1">
      <c r="A691" s="2345"/>
      <c r="B691" s="2345"/>
      <c r="C691" s="2345"/>
      <c r="D691" s="2345"/>
      <c r="E691" s="2345"/>
      <c r="F691" s="2345"/>
      <c r="G691" s="2345"/>
      <c r="H691" s="2345"/>
    </row>
    <row r="692" spans="1:8" ht="15.75" customHeight="1">
      <c r="A692" s="2345"/>
      <c r="B692" s="2345"/>
      <c r="C692" s="2345"/>
      <c r="D692" s="2345"/>
      <c r="E692" s="2345"/>
      <c r="F692" s="2345"/>
      <c r="G692" s="2345"/>
      <c r="H692" s="2345"/>
    </row>
    <row r="693" spans="1:8" ht="15.75" customHeight="1">
      <c r="A693" s="2345"/>
      <c r="B693" s="2345"/>
      <c r="C693" s="2345"/>
      <c r="D693" s="2345"/>
      <c r="E693" s="2345"/>
      <c r="F693" s="2345"/>
      <c r="G693" s="2345"/>
      <c r="H693" s="2345"/>
    </row>
    <row r="694" spans="1:8" ht="15.75" customHeight="1">
      <c r="A694" s="2345"/>
      <c r="B694" s="2345"/>
      <c r="C694" s="2345"/>
      <c r="D694" s="2345"/>
      <c r="E694" s="2345"/>
      <c r="F694" s="2345"/>
      <c r="G694" s="2345"/>
      <c r="H694" s="2345"/>
    </row>
    <row r="695" spans="1:8" ht="15.75" customHeight="1">
      <c r="A695" s="2345"/>
      <c r="B695" s="2345"/>
      <c r="C695" s="2345"/>
      <c r="D695" s="2345"/>
      <c r="E695" s="2345"/>
      <c r="F695" s="2345"/>
      <c r="G695" s="2345"/>
      <c r="H695" s="2345"/>
    </row>
    <row r="696" spans="1:8" ht="15.75" customHeight="1">
      <c r="A696" s="2345"/>
      <c r="B696" s="2345"/>
      <c r="C696" s="2345"/>
      <c r="D696" s="2345"/>
      <c r="E696" s="2345"/>
      <c r="F696" s="2345"/>
      <c r="G696" s="2345"/>
      <c r="H696" s="2345"/>
    </row>
    <row r="697" spans="1:8" ht="15.75" customHeight="1">
      <c r="A697" s="2345"/>
      <c r="B697" s="2345"/>
      <c r="C697" s="2345"/>
      <c r="D697" s="2345"/>
      <c r="E697" s="2345"/>
      <c r="F697" s="2345"/>
      <c r="G697" s="2345"/>
      <c r="H697" s="2345"/>
    </row>
    <row r="698" spans="1:8" ht="15.75" customHeight="1">
      <c r="A698" s="2345"/>
      <c r="B698" s="2345"/>
      <c r="C698" s="2345"/>
      <c r="D698" s="2345"/>
      <c r="E698" s="2345"/>
      <c r="F698" s="2345"/>
      <c r="G698" s="2345"/>
      <c r="H698" s="2345"/>
    </row>
    <row r="699" spans="1:8" ht="15.75" customHeight="1">
      <c r="A699" s="2345"/>
      <c r="B699" s="2345"/>
      <c r="C699" s="2345"/>
      <c r="D699" s="2345"/>
      <c r="E699" s="2345"/>
      <c r="F699" s="2345"/>
      <c r="G699" s="2345"/>
      <c r="H699" s="2345"/>
    </row>
    <row r="700" spans="1:8" ht="15.75" customHeight="1">
      <c r="A700" s="2345"/>
      <c r="B700" s="2345"/>
      <c r="C700" s="2345"/>
      <c r="D700" s="2345"/>
      <c r="E700" s="2345"/>
      <c r="F700" s="2345"/>
      <c r="G700" s="2345"/>
      <c r="H700" s="2345"/>
    </row>
    <row r="701" spans="1:8" ht="15.75" customHeight="1">
      <c r="A701" s="2345"/>
      <c r="B701" s="2345"/>
      <c r="C701" s="2345"/>
      <c r="D701" s="2345"/>
      <c r="E701" s="2345"/>
      <c r="F701" s="2345"/>
      <c r="G701" s="2345"/>
      <c r="H701" s="2345"/>
    </row>
    <row r="702" spans="1:8" ht="15.75" customHeight="1">
      <c r="A702" s="2345"/>
      <c r="B702" s="2345"/>
      <c r="C702" s="2345"/>
      <c r="D702" s="2345"/>
      <c r="E702" s="2345"/>
      <c r="F702" s="2345"/>
      <c r="G702" s="2345"/>
      <c r="H702" s="2345"/>
    </row>
    <row r="703" spans="1:8" ht="15.75" customHeight="1">
      <c r="A703" s="2345"/>
      <c r="B703" s="2345"/>
      <c r="C703" s="2345"/>
      <c r="D703" s="2345"/>
      <c r="E703" s="2345"/>
      <c r="F703" s="2345"/>
      <c r="G703" s="2345"/>
      <c r="H703" s="2345"/>
    </row>
    <row r="704" spans="1:8" ht="15.75" customHeight="1">
      <c r="A704" s="2345"/>
      <c r="B704" s="2345"/>
      <c r="C704" s="2345"/>
      <c r="D704" s="2345"/>
      <c r="E704" s="2345"/>
      <c r="F704" s="2345"/>
      <c r="G704" s="2345"/>
      <c r="H704" s="2345"/>
    </row>
    <row r="705" spans="1:8" ht="15.75" customHeight="1">
      <c r="A705" s="2345"/>
      <c r="B705" s="2345"/>
      <c r="C705" s="2345"/>
      <c r="D705" s="2345"/>
      <c r="E705" s="2345"/>
      <c r="F705" s="2345"/>
      <c r="G705" s="2345"/>
      <c r="H705" s="2345"/>
    </row>
    <row r="706" spans="1:8" ht="15.75" customHeight="1">
      <c r="A706" s="2345"/>
      <c r="B706" s="2345"/>
      <c r="C706" s="2345"/>
      <c r="D706" s="2345"/>
      <c r="E706" s="2345"/>
      <c r="F706" s="2345"/>
      <c r="G706" s="2345"/>
      <c r="H706" s="2345"/>
    </row>
    <row r="707" spans="1:8" ht="15.75" customHeight="1">
      <c r="A707" s="2345"/>
      <c r="B707" s="2345"/>
      <c r="C707" s="2345"/>
      <c r="D707" s="2345"/>
      <c r="E707" s="2345"/>
      <c r="F707" s="2345"/>
      <c r="G707" s="2345"/>
      <c r="H707" s="2345"/>
    </row>
    <row r="708" spans="1:8" ht="15.75" customHeight="1">
      <c r="A708" s="2345"/>
      <c r="B708" s="2345"/>
      <c r="C708" s="2345"/>
      <c r="D708" s="2345"/>
      <c r="E708" s="2345"/>
      <c r="F708" s="2345"/>
      <c r="G708" s="2345"/>
      <c r="H708" s="2345"/>
    </row>
    <row r="709" spans="1:8" ht="15.75" customHeight="1">
      <c r="A709" s="2345"/>
      <c r="B709" s="2345"/>
      <c r="C709" s="2345"/>
      <c r="D709" s="2345"/>
      <c r="E709" s="2345"/>
      <c r="F709" s="2345"/>
      <c r="G709" s="2345"/>
      <c r="H709" s="2345"/>
    </row>
    <row r="710" spans="1:8" ht="15.75" customHeight="1">
      <c r="A710" s="2345"/>
      <c r="B710" s="2345"/>
      <c r="C710" s="2345"/>
      <c r="D710" s="2345"/>
      <c r="E710" s="2345"/>
      <c r="F710" s="2345"/>
      <c r="G710" s="2345"/>
      <c r="H710" s="2345"/>
    </row>
    <row r="711" spans="1:8" ht="15.75" customHeight="1">
      <c r="A711" s="2345"/>
      <c r="B711" s="2345"/>
      <c r="C711" s="2345"/>
      <c r="D711" s="2345"/>
      <c r="E711" s="2345"/>
      <c r="F711" s="2345"/>
      <c r="G711" s="2345"/>
      <c r="H711" s="2345"/>
    </row>
    <row r="712" spans="1:8" ht="15.75" customHeight="1">
      <c r="A712" s="2345"/>
      <c r="B712" s="2345"/>
      <c r="C712" s="2345"/>
      <c r="D712" s="2345"/>
      <c r="E712" s="2345"/>
      <c r="F712" s="2345"/>
      <c r="G712" s="2345"/>
      <c r="H712" s="2345"/>
    </row>
    <row r="713" spans="1:8" ht="15.75" customHeight="1">
      <c r="A713" s="2345"/>
      <c r="B713" s="2345"/>
      <c r="C713" s="2345"/>
      <c r="D713" s="2345"/>
      <c r="E713" s="2345"/>
      <c r="F713" s="2345"/>
      <c r="G713" s="2345"/>
      <c r="H713" s="2345"/>
    </row>
    <row r="714" spans="1:8" ht="15.75" customHeight="1">
      <c r="A714" s="2345"/>
      <c r="B714" s="2345"/>
      <c r="C714" s="2345"/>
      <c r="D714" s="2345"/>
      <c r="E714" s="2345"/>
      <c r="F714" s="2345"/>
      <c r="G714" s="2345"/>
      <c r="H714" s="2345"/>
    </row>
    <row r="715" spans="1:8" ht="15.75" customHeight="1">
      <c r="A715" s="2345"/>
      <c r="B715" s="2345"/>
      <c r="C715" s="2345"/>
      <c r="D715" s="2345"/>
      <c r="E715" s="2345"/>
      <c r="F715" s="2345"/>
      <c r="G715" s="2345"/>
      <c r="H715" s="2345"/>
    </row>
    <row r="716" spans="1:8" ht="15.75" customHeight="1">
      <c r="A716" s="2345"/>
      <c r="B716" s="2345"/>
      <c r="C716" s="2345"/>
      <c r="D716" s="2345"/>
      <c r="E716" s="2345"/>
      <c r="F716" s="2345"/>
      <c r="G716" s="2345"/>
      <c r="H716" s="2345"/>
    </row>
    <row r="717" spans="1:8" ht="15.75" customHeight="1">
      <c r="A717" s="2345"/>
      <c r="B717" s="2345"/>
      <c r="C717" s="2345"/>
      <c r="D717" s="2345"/>
      <c r="E717" s="2345"/>
      <c r="F717" s="2345"/>
      <c r="G717" s="2345"/>
      <c r="H717" s="2345"/>
    </row>
    <row r="718" spans="1:8" ht="15.75" customHeight="1">
      <c r="A718" s="2345"/>
      <c r="B718" s="2345"/>
      <c r="C718" s="2345"/>
      <c r="D718" s="2345"/>
      <c r="E718" s="2345"/>
      <c r="F718" s="2345"/>
      <c r="G718" s="2345"/>
      <c r="H718" s="2345"/>
    </row>
    <row r="719" spans="1:8" ht="15.75" customHeight="1">
      <c r="A719" s="2345"/>
      <c r="B719" s="2345"/>
      <c r="C719" s="2345"/>
      <c r="D719" s="2345"/>
      <c r="E719" s="2345"/>
      <c r="F719" s="2345"/>
      <c r="G719" s="2345"/>
      <c r="H719" s="2345"/>
    </row>
    <row r="720" spans="1:8" ht="15.75" customHeight="1">
      <c r="A720" s="2345"/>
      <c r="B720" s="2345"/>
      <c r="C720" s="2345"/>
      <c r="D720" s="2345"/>
      <c r="E720" s="2345"/>
      <c r="F720" s="2345"/>
      <c r="G720" s="2345"/>
      <c r="H720" s="2345"/>
    </row>
    <row r="721" spans="1:8" ht="15.75" customHeight="1">
      <c r="A721" s="2345"/>
      <c r="B721" s="2345"/>
      <c r="C721" s="2345"/>
      <c r="D721" s="2345"/>
      <c r="E721" s="2345"/>
      <c r="F721" s="2345"/>
      <c r="G721" s="2345"/>
      <c r="H721" s="2345"/>
    </row>
    <row r="722" spans="1:8" ht="15.75" customHeight="1">
      <c r="A722" s="2345"/>
      <c r="B722" s="2345"/>
      <c r="C722" s="2345"/>
      <c r="D722" s="2345"/>
      <c r="E722" s="2345"/>
      <c r="F722" s="2345"/>
      <c r="G722" s="2345"/>
      <c r="H722" s="2345"/>
    </row>
    <row r="723" spans="1:8" ht="15.75" customHeight="1">
      <c r="A723" s="2345"/>
      <c r="B723" s="2345"/>
      <c r="C723" s="2345"/>
      <c r="D723" s="2345"/>
      <c r="E723" s="2345"/>
      <c r="F723" s="2345"/>
      <c r="G723" s="2345"/>
      <c r="H723" s="2345"/>
    </row>
    <row r="724" spans="1:8" ht="15.75" customHeight="1">
      <c r="A724" s="2345"/>
      <c r="B724" s="2345"/>
      <c r="C724" s="2345"/>
      <c r="D724" s="2345"/>
      <c r="E724" s="2345"/>
      <c r="F724" s="2345"/>
      <c r="G724" s="2345"/>
      <c r="H724" s="2345"/>
    </row>
    <row r="725" spans="1:8" ht="15.75" customHeight="1">
      <c r="A725" s="2345"/>
      <c r="B725" s="2345"/>
      <c r="C725" s="2345"/>
      <c r="D725" s="2345"/>
      <c r="E725" s="2345"/>
      <c r="F725" s="2345"/>
      <c r="G725" s="2345"/>
      <c r="H725" s="2345"/>
    </row>
    <row r="726" spans="1:8" ht="15.75" customHeight="1">
      <c r="A726" s="2345"/>
      <c r="B726" s="2345"/>
      <c r="C726" s="2345"/>
      <c r="D726" s="2345"/>
      <c r="E726" s="2345"/>
      <c r="F726" s="2345"/>
      <c r="G726" s="2345"/>
      <c r="H726" s="2345"/>
    </row>
    <row r="727" spans="1:8" ht="15.75" customHeight="1">
      <c r="A727" s="2345"/>
      <c r="B727" s="2345"/>
      <c r="C727" s="2345"/>
      <c r="D727" s="2345"/>
      <c r="E727" s="2345"/>
      <c r="F727" s="2345"/>
      <c r="G727" s="2345"/>
      <c r="H727" s="2345"/>
    </row>
    <row r="728" spans="1:8" ht="15.75" customHeight="1">
      <c r="A728" s="2345"/>
      <c r="B728" s="2345"/>
      <c r="C728" s="2345"/>
      <c r="D728" s="2345"/>
      <c r="E728" s="2345"/>
      <c r="F728" s="2345"/>
      <c r="G728" s="2345"/>
      <c r="H728" s="2345"/>
    </row>
    <row r="729" spans="1:8" ht="15.75" customHeight="1">
      <c r="A729" s="2345"/>
      <c r="B729" s="2345"/>
      <c r="C729" s="2345"/>
      <c r="D729" s="2345"/>
      <c r="E729" s="2345"/>
      <c r="F729" s="2345"/>
      <c r="G729" s="2345"/>
      <c r="H729" s="2345"/>
    </row>
    <row r="730" spans="1:8" ht="15.75" customHeight="1">
      <c r="A730" s="2345"/>
      <c r="B730" s="2345"/>
      <c r="C730" s="2345"/>
      <c r="D730" s="2345"/>
      <c r="E730" s="2345"/>
      <c r="F730" s="2345"/>
      <c r="G730" s="2345"/>
      <c r="H730" s="2345"/>
    </row>
    <row r="731" spans="1:8" ht="15.75" customHeight="1">
      <c r="A731" s="2345"/>
      <c r="B731" s="2345"/>
      <c r="C731" s="2345"/>
      <c r="D731" s="2345"/>
      <c r="E731" s="2345"/>
      <c r="F731" s="2345"/>
      <c r="G731" s="2345"/>
      <c r="H731" s="2345"/>
    </row>
    <row r="732" spans="1:8" ht="15.75" customHeight="1">
      <c r="A732" s="2345"/>
      <c r="B732" s="2345"/>
      <c r="C732" s="2345"/>
      <c r="D732" s="2345"/>
      <c r="E732" s="2345"/>
      <c r="F732" s="2345"/>
      <c r="G732" s="2345"/>
      <c r="H732" s="2345"/>
    </row>
    <row r="733" spans="1:8" ht="15.75" customHeight="1">
      <c r="A733" s="2345"/>
      <c r="B733" s="2345"/>
      <c r="C733" s="2345"/>
      <c r="D733" s="2345"/>
      <c r="E733" s="2345"/>
      <c r="F733" s="2345"/>
      <c r="G733" s="2345"/>
      <c r="H733" s="2345"/>
    </row>
    <row r="734" spans="1:8" ht="15.75" customHeight="1">
      <c r="A734" s="2345"/>
      <c r="B734" s="2345"/>
      <c r="C734" s="2345"/>
      <c r="D734" s="2345"/>
      <c r="E734" s="2345"/>
      <c r="F734" s="2345"/>
      <c r="G734" s="2345"/>
      <c r="H734" s="2345"/>
    </row>
    <row r="735" spans="1:8" ht="15.75" customHeight="1">
      <c r="A735" s="2345"/>
      <c r="B735" s="2345"/>
      <c r="C735" s="2345"/>
      <c r="D735" s="2345"/>
      <c r="E735" s="2345"/>
      <c r="F735" s="2345"/>
      <c r="G735" s="2345"/>
      <c r="H735" s="2345"/>
    </row>
    <row r="736" spans="1:8" ht="15.75" customHeight="1">
      <c r="A736" s="2345"/>
      <c r="B736" s="2345"/>
      <c r="C736" s="2345"/>
      <c r="D736" s="2345"/>
      <c r="E736" s="2345"/>
      <c r="F736" s="2345"/>
      <c r="G736" s="2345"/>
      <c r="H736" s="2345"/>
    </row>
    <row r="737" spans="1:8" ht="15.75" customHeight="1">
      <c r="A737" s="2345"/>
      <c r="B737" s="2345"/>
      <c r="C737" s="2345"/>
      <c r="D737" s="2345"/>
      <c r="E737" s="2345"/>
      <c r="F737" s="2345"/>
      <c r="G737" s="2345"/>
      <c r="H737" s="2345"/>
    </row>
    <row r="738" spans="1:8" ht="15.75" customHeight="1">
      <c r="A738" s="2345"/>
      <c r="B738" s="2345"/>
      <c r="C738" s="2345"/>
      <c r="D738" s="2345"/>
      <c r="E738" s="2345"/>
      <c r="F738" s="2345"/>
      <c r="G738" s="2345"/>
      <c r="H738" s="2345"/>
    </row>
    <row r="739" spans="1:8" ht="15.75" customHeight="1">
      <c r="A739" s="2345"/>
      <c r="B739" s="2345"/>
      <c r="C739" s="2345"/>
      <c r="D739" s="2345"/>
      <c r="E739" s="2345"/>
      <c r="F739" s="2345"/>
      <c r="G739" s="2345"/>
      <c r="H739" s="2345"/>
    </row>
    <row r="740" spans="1:8" ht="15.75" customHeight="1">
      <c r="A740" s="2345"/>
      <c r="B740" s="2345"/>
      <c r="C740" s="2345"/>
      <c r="D740" s="2345"/>
      <c r="E740" s="2345"/>
      <c r="F740" s="2345"/>
      <c r="G740" s="2345"/>
      <c r="H740" s="2345"/>
    </row>
    <row r="741" spans="1:8" ht="15.75" customHeight="1">
      <c r="A741" s="2345"/>
      <c r="B741" s="2345"/>
      <c r="C741" s="2345"/>
      <c r="D741" s="2345"/>
      <c r="E741" s="2345"/>
      <c r="F741" s="2345"/>
      <c r="G741" s="2345"/>
      <c r="H741" s="2345"/>
    </row>
    <row r="742" spans="1:8" ht="15.75" customHeight="1">
      <c r="A742" s="2345"/>
      <c r="B742" s="2345"/>
      <c r="C742" s="2345"/>
      <c r="D742" s="2345"/>
      <c r="E742" s="2345"/>
      <c r="F742" s="2345"/>
      <c r="G742" s="2345"/>
      <c r="H742" s="2345"/>
    </row>
    <row r="743" spans="1:8" ht="15.75" customHeight="1">
      <c r="A743" s="2345"/>
      <c r="B743" s="2345"/>
      <c r="C743" s="2345"/>
      <c r="D743" s="2345"/>
      <c r="E743" s="2345"/>
      <c r="F743" s="2345"/>
      <c r="G743" s="2345"/>
      <c r="H743" s="2345"/>
    </row>
    <row r="744" spans="1:8" ht="15.75" customHeight="1">
      <c r="A744" s="2345"/>
      <c r="B744" s="2345"/>
      <c r="C744" s="2345"/>
      <c r="D744" s="2345"/>
      <c r="E744" s="2345"/>
      <c r="F744" s="2345"/>
      <c r="G744" s="2345"/>
      <c r="H744" s="2345"/>
    </row>
    <row r="745" spans="1:8" ht="15.75" customHeight="1">
      <c r="A745" s="2345"/>
      <c r="B745" s="2345"/>
      <c r="C745" s="2345"/>
      <c r="D745" s="2345"/>
      <c r="E745" s="2345"/>
      <c r="F745" s="2345"/>
      <c r="G745" s="2345"/>
      <c r="H745" s="2345"/>
    </row>
    <row r="746" spans="1:8" ht="15.75" customHeight="1">
      <c r="A746" s="2345"/>
      <c r="B746" s="2345"/>
      <c r="C746" s="2345"/>
      <c r="D746" s="2345"/>
      <c r="E746" s="2345"/>
      <c r="F746" s="2345"/>
      <c r="G746" s="2345"/>
      <c r="H746" s="2345"/>
    </row>
    <row r="747" spans="1:8" ht="15.75" customHeight="1">
      <c r="A747" s="2345"/>
      <c r="B747" s="2345"/>
      <c r="C747" s="2345"/>
      <c r="D747" s="2345"/>
      <c r="E747" s="2345"/>
      <c r="F747" s="2345"/>
      <c r="G747" s="2345"/>
      <c r="H747" s="2345"/>
    </row>
    <row r="748" spans="1:8" ht="15.75" customHeight="1">
      <c r="A748" s="2345"/>
      <c r="B748" s="2345"/>
      <c r="C748" s="2345"/>
      <c r="D748" s="2345"/>
      <c r="E748" s="2345"/>
      <c r="F748" s="2345"/>
      <c r="G748" s="2345"/>
      <c r="H748" s="2345"/>
    </row>
    <row r="749" spans="1:8" ht="15.75" customHeight="1">
      <c r="A749" s="2345"/>
      <c r="B749" s="2345"/>
      <c r="C749" s="2345"/>
      <c r="D749" s="2345"/>
      <c r="E749" s="2345"/>
      <c r="F749" s="2345"/>
      <c r="G749" s="2345"/>
      <c r="H749" s="2345"/>
    </row>
    <row r="750" spans="1:8" ht="15.75" customHeight="1">
      <c r="A750" s="2345"/>
      <c r="B750" s="2345"/>
      <c r="C750" s="2345"/>
      <c r="D750" s="2345"/>
      <c r="E750" s="2345"/>
      <c r="F750" s="2345"/>
      <c r="G750" s="2345"/>
      <c r="H750" s="2345"/>
    </row>
    <row r="751" spans="1:8" ht="15.75" customHeight="1">
      <c r="A751" s="2345"/>
      <c r="B751" s="2345"/>
      <c r="C751" s="2345"/>
      <c r="D751" s="2345"/>
      <c r="E751" s="2345"/>
      <c r="F751" s="2345"/>
      <c r="G751" s="2345"/>
      <c r="H751" s="2345"/>
    </row>
    <row r="752" spans="1:8" ht="15.75" customHeight="1">
      <c r="A752" s="2345"/>
      <c r="B752" s="2345"/>
      <c r="C752" s="2345"/>
      <c r="D752" s="2345"/>
      <c r="E752" s="2345"/>
      <c r="F752" s="2345"/>
      <c r="G752" s="2345"/>
      <c r="H752" s="2345"/>
    </row>
    <row r="753" spans="1:8" ht="15.75" customHeight="1">
      <c r="A753" s="2345"/>
      <c r="B753" s="2345"/>
      <c r="C753" s="2345"/>
      <c r="D753" s="2345"/>
      <c r="E753" s="2345"/>
      <c r="F753" s="2345"/>
      <c r="G753" s="2345"/>
      <c r="H753" s="2345"/>
    </row>
    <row r="754" spans="1:8" ht="15.75" customHeight="1">
      <c r="A754" s="2345"/>
      <c r="B754" s="2345"/>
      <c r="C754" s="2345"/>
      <c r="D754" s="2345"/>
      <c r="E754" s="2345"/>
      <c r="F754" s="2345"/>
      <c r="G754" s="2345"/>
      <c r="H754" s="2345"/>
    </row>
    <row r="755" spans="1:8" ht="15.75" customHeight="1">
      <c r="A755" s="2345"/>
      <c r="B755" s="2345"/>
      <c r="C755" s="2345"/>
      <c r="D755" s="2345"/>
      <c r="E755" s="2345"/>
      <c r="F755" s="2345"/>
      <c r="G755" s="2345"/>
      <c r="H755" s="2345"/>
    </row>
    <row r="756" spans="1:8" ht="15.75" customHeight="1">
      <c r="A756" s="2345"/>
      <c r="B756" s="2345"/>
      <c r="C756" s="2345"/>
      <c r="D756" s="2345"/>
      <c r="E756" s="2345"/>
      <c r="F756" s="2345"/>
      <c r="G756" s="2345"/>
      <c r="H756" s="2345"/>
    </row>
    <row r="757" spans="1:8" ht="15.75" customHeight="1">
      <c r="A757" s="2345"/>
      <c r="B757" s="2345"/>
      <c r="C757" s="2345"/>
      <c r="D757" s="2345"/>
      <c r="E757" s="2345"/>
      <c r="F757" s="2345"/>
      <c r="G757" s="2345"/>
      <c r="H757" s="2345"/>
    </row>
    <row r="758" spans="1:8" ht="15.75" customHeight="1">
      <c r="A758" s="2345"/>
      <c r="B758" s="2345"/>
      <c r="C758" s="2345"/>
      <c r="D758" s="2345"/>
      <c r="E758" s="2345"/>
      <c r="F758" s="2345"/>
      <c r="G758" s="2345"/>
      <c r="H758" s="2345"/>
    </row>
    <row r="759" spans="1:8" ht="15.75" customHeight="1">
      <c r="A759" s="2345"/>
      <c r="B759" s="2345"/>
      <c r="C759" s="2345"/>
      <c r="D759" s="2345"/>
      <c r="E759" s="2345"/>
      <c r="F759" s="2345"/>
      <c r="G759" s="2345"/>
      <c r="H759" s="2345"/>
    </row>
    <row r="760" spans="1:8" ht="15.75" customHeight="1">
      <c r="A760" s="2345"/>
      <c r="B760" s="2345"/>
      <c r="C760" s="2345"/>
      <c r="D760" s="2345"/>
      <c r="E760" s="2345"/>
      <c r="F760" s="2345"/>
      <c r="G760" s="2345"/>
      <c r="H760" s="2345"/>
    </row>
    <row r="761" spans="1:8" ht="15.75" customHeight="1">
      <c r="A761" s="2345"/>
      <c r="B761" s="2345"/>
      <c r="C761" s="2345"/>
      <c r="D761" s="2345"/>
      <c r="E761" s="2345"/>
      <c r="F761" s="2345"/>
      <c r="G761" s="2345"/>
      <c r="H761" s="2345"/>
    </row>
    <row r="762" spans="1:8" ht="15.75" customHeight="1">
      <c r="A762" s="2345"/>
      <c r="B762" s="2345"/>
      <c r="C762" s="2345"/>
      <c r="D762" s="2345"/>
      <c r="E762" s="2345"/>
      <c r="F762" s="2345"/>
      <c r="G762" s="2345"/>
      <c r="H762" s="2345"/>
    </row>
    <row r="763" spans="1:8" ht="15.75" customHeight="1">
      <c r="A763" s="2345"/>
      <c r="B763" s="2345"/>
      <c r="C763" s="2345"/>
      <c r="D763" s="2345"/>
      <c r="E763" s="2345"/>
      <c r="F763" s="2345"/>
      <c r="G763" s="2345"/>
      <c r="H763" s="2345"/>
    </row>
    <row r="764" spans="1:8" ht="15.75" customHeight="1">
      <c r="A764" s="2345"/>
      <c r="B764" s="2345"/>
      <c r="C764" s="2345"/>
      <c r="D764" s="2345"/>
      <c r="E764" s="2345"/>
      <c r="F764" s="2345"/>
      <c r="G764" s="2345"/>
      <c r="H764" s="2345"/>
    </row>
    <row r="765" spans="1:8" ht="15.75" customHeight="1">
      <c r="A765" s="2345"/>
      <c r="B765" s="2345"/>
      <c r="C765" s="2345"/>
      <c r="D765" s="2345"/>
      <c r="E765" s="2345"/>
      <c r="F765" s="2345"/>
      <c r="G765" s="2345"/>
      <c r="H765" s="2345"/>
    </row>
    <row r="766" spans="1:8" ht="15.75" customHeight="1">
      <c r="A766" s="2345"/>
      <c r="B766" s="2345"/>
      <c r="C766" s="2345"/>
      <c r="D766" s="2345"/>
      <c r="E766" s="2345"/>
      <c r="F766" s="2345"/>
      <c r="G766" s="2345"/>
      <c r="H766" s="2345"/>
    </row>
    <row r="767" spans="1:8" ht="15.75" customHeight="1">
      <c r="A767" s="2345"/>
      <c r="B767" s="2345"/>
      <c r="C767" s="2345"/>
      <c r="D767" s="2345"/>
      <c r="E767" s="2345"/>
      <c r="F767" s="2345"/>
      <c r="G767" s="2345"/>
      <c r="H767" s="2345"/>
    </row>
    <row r="768" spans="1:8" ht="15.75" customHeight="1">
      <c r="A768" s="2345"/>
      <c r="B768" s="2345"/>
      <c r="C768" s="2345"/>
      <c r="D768" s="2345"/>
      <c r="E768" s="2345"/>
      <c r="F768" s="2345"/>
      <c r="G768" s="2345"/>
      <c r="H768" s="2345"/>
    </row>
    <row r="769" spans="1:8" ht="15.75" customHeight="1">
      <c r="A769" s="2345"/>
      <c r="B769" s="2345"/>
      <c r="C769" s="2345"/>
      <c r="D769" s="2345"/>
      <c r="E769" s="2345"/>
      <c r="F769" s="2345"/>
      <c r="G769" s="2345"/>
      <c r="H769" s="2345"/>
    </row>
    <row r="770" spans="1:8" ht="15.75" customHeight="1">
      <c r="A770" s="2345"/>
      <c r="B770" s="2345"/>
      <c r="C770" s="2345"/>
      <c r="D770" s="2345"/>
      <c r="E770" s="2345"/>
      <c r="F770" s="2345"/>
      <c r="G770" s="2345"/>
      <c r="H770" s="2345"/>
    </row>
    <row r="771" spans="1:8" ht="15.75" customHeight="1">
      <c r="A771" s="2345"/>
      <c r="B771" s="2345"/>
      <c r="C771" s="2345"/>
      <c r="D771" s="2345"/>
      <c r="E771" s="2345"/>
      <c r="F771" s="2345"/>
      <c r="G771" s="2345"/>
      <c r="H771" s="2345"/>
    </row>
    <row r="772" spans="1:8" ht="15.75" customHeight="1">
      <c r="A772" s="2345"/>
      <c r="B772" s="2345"/>
      <c r="C772" s="2345"/>
      <c r="D772" s="2345"/>
      <c r="E772" s="2345"/>
      <c r="F772" s="2345"/>
      <c r="G772" s="2345"/>
      <c r="H772" s="2345"/>
    </row>
    <row r="773" spans="1:8" ht="15.75" customHeight="1">
      <c r="A773" s="2345"/>
      <c r="B773" s="2345"/>
      <c r="C773" s="2345"/>
      <c r="D773" s="2345"/>
      <c r="E773" s="2345"/>
      <c r="F773" s="2345"/>
      <c r="G773" s="2345"/>
      <c r="H773" s="2345"/>
    </row>
    <row r="774" spans="1:8" ht="15.75" customHeight="1">
      <c r="A774" s="2345"/>
      <c r="B774" s="2345"/>
      <c r="C774" s="2345"/>
      <c r="D774" s="2345"/>
      <c r="E774" s="2345"/>
      <c r="F774" s="2345"/>
      <c r="G774" s="2345"/>
      <c r="H774" s="2345"/>
    </row>
    <row r="775" spans="1:8" ht="15.75" customHeight="1">
      <c r="A775" s="2345"/>
      <c r="B775" s="2345"/>
      <c r="C775" s="2345"/>
      <c r="D775" s="2345"/>
      <c r="E775" s="2345"/>
      <c r="F775" s="2345"/>
      <c r="G775" s="2345"/>
      <c r="H775" s="2345"/>
    </row>
    <row r="776" spans="1:8" ht="15.75" customHeight="1">
      <c r="A776" s="2345"/>
      <c r="B776" s="2345"/>
      <c r="C776" s="2345"/>
      <c r="D776" s="2345"/>
      <c r="E776" s="2345"/>
      <c r="F776" s="2345"/>
      <c r="G776" s="2345"/>
      <c r="H776" s="2345"/>
    </row>
    <row r="777" spans="1:8" ht="15.75" customHeight="1">
      <c r="A777" s="2345"/>
      <c r="B777" s="2345"/>
      <c r="C777" s="2345"/>
      <c r="D777" s="2345"/>
      <c r="E777" s="2345"/>
      <c r="F777" s="2345"/>
      <c r="G777" s="2345"/>
      <c r="H777" s="2345"/>
    </row>
    <row r="778" spans="1:8" ht="15.75" customHeight="1">
      <c r="A778" s="2345"/>
      <c r="B778" s="2345"/>
      <c r="C778" s="2345"/>
      <c r="D778" s="2345"/>
      <c r="E778" s="2345"/>
      <c r="F778" s="2345"/>
      <c r="G778" s="2345"/>
      <c r="H778" s="2345"/>
    </row>
    <row r="779" spans="1:8" ht="15.75" customHeight="1">
      <c r="A779" s="2345"/>
      <c r="B779" s="2345"/>
      <c r="C779" s="2345"/>
      <c r="D779" s="2345"/>
      <c r="E779" s="2345"/>
      <c r="F779" s="2345"/>
      <c r="G779" s="2345"/>
      <c r="H779" s="2345"/>
    </row>
    <row r="780" spans="1:8" ht="15.75" customHeight="1">
      <c r="A780" s="2345"/>
      <c r="B780" s="2345"/>
      <c r="C780" s="2345"/>
      <c r="D780" s="2345"/>
      <c r="E780" s="2345"/>
      <c r="F780" s="2345"/>
      <c r="G780" s="2345"/>
      <c r="H780" s="2345"/>
    </row>
    <row r="781" spans="1:8" ht="15.75" customHeight="1">
      <c r="A781" s="2345"/>
      <c r="B781" s="2345"/>
      <c r="C781" s="2345"/>
      <c r="D781" s="2345"/>
      <c r="E781" s="2345"/>
      <c r="F781" s="2345"/>
      <c r="G781" s="2345"/>
      <c r="H781" s="2345"/>
    </row>
    <row r="782" spans="1:8" ht="15.75" customHeight="1">
      <c r="A782" s="2345"/>
      <c r="B782" s="2345"/>
      <c r="C782" s="2345"/>
      <c r="D782" s="2345"/>
      <c r="E782" s="2345"/>
      <c r="F782" s="2345"/>
      <c r="G782" s="2345"/>
      <c r="H782" s="2345"/>
    </row>
    <row r="783" spans="1:8" ht="15.75" customHeight="1">
      <c r="A783" s="2345"/>
      <c r="B783" s="2345"/>
      <c r="C783" s="2345"/>
      <c r="D783" s="2345"/>
      <c r="E783" s="2345"/>
      <c r="F783" s="2345"/>
      <c r="G783" s="2345"/>
      <c r="H783" s="2345"/>
    </row>
    <row r="784" spans="1:8" ht="15.75" customHeight="1">
      <c r="A784" s="2345"/>
      <c r="B784" s="2345"/>
      <c r="C784" s="2345"/>
      <c r="D784" s="2345"/>
      <c r="E784" s="2345"/>
      <c r="F784" s="2345"/>
      <c r="G784" s="2345"/>
      <c r="H784" s="2345"/>
    </row>
    <row r="785" spans="1:8" ht="15.75" customHeight="1">
      <c r="A785" s="2345"/>
      <c r="B785" s="2345"/>
      <c r="C785" s="2345"/>
      <c r="D785" s="2345"/>
      <c r="E785" s="2345"/>
      <c r="F785" s="2345"/>
      <c r="G785" s="2345"/>
      <c r="H785" s="2345"/>
    </row>
    <row r="786" spans="1:8" ht="15.75" customHeight="1">
      <c r="A786" s="2345"/>
      <c r="B786" s="2345"/>
      <c r="C786" s="2345"/>
      <c r="D786" s="2345"/>
      <c r="E786" s="2345"/>
      <c r="F786" s="2345"/>
      <c r="G786" s="2345"/>
      <c r="H786" s="2345"/>
    </row>
    <row r="787" spans="1:8" ht="15.75" customHeight="1">
      <c r="A787" s="2345"/>
      <c r="B787" s="2345"/>
      <c r="C787" s="2345"/>
      <c r="D787" s="2345"/>
      <c r="E787" s="2345"/>
      <c r="F787" s="2345"/>
      <c r="G787" s="2345"/>
      <c r="H787" s="2345"/>
    </row>
    <row r="788" spans="1:8" ht="15.75" customHeight="1">
      <c r="A788" s="2345"/>
      <c r="B788" s="2345"/>
      <c r="C788" s="2345"/>
      <c r="D788" s="2345"/>
      <c r="E788" s="2345"/>
      <c r="F788" s="2345"/>
      <c r="G788" s="2345"/>
      <c r="H788" s="2345"/>
    </row>
    <row r="789" spans="1:8" ht="15.75" customHeight="1">
      <c r="A789" s="2345"/>
      <c r="B789" s="2345"/>
      <c r="C789" s="2345"/>
      <c r="D789" s="2345"/>
      <c r="E789" s="2345"/>
      <c r="F789" s="2345"/>
      <c r="G789" s="2345"/>
      <c r="H789" s="2345"/>
    </row>
    <row r="790" spans="1:8" ht="15.75" customHeight="1">
      <c r="A790" s="2345"/>
      <c r="B790" s="2345"/>
      <c r="C790" s="2345"/>
      <c r="D790" s="2345"/>
      <c r="E790" s="2345"/>
      <c r="F790" s="2345"/>
      <c r="G790" s="2345"/>
      <c r="H790" s="2345"/>
    </row>
    <row r="791" spans="1:8" ht="15.75" customHeight="1">
      <c r="A791" s="2345"/>
      <c r="B791" s="2345"/>
      <c r="C791" s="2345"/>
      <c r="D791" s="2345"/>
      <c r="E791" s="2345"/>
      <c r="F791" s="2345"/>
      <c r="G791" s="2345"/>
      <c r="H791" s="2345"/>
    </row>
    <row r="792" spans="1:8" ht="15.75" customHeight="1">
      <c r="A792" s="2345"/>
      <c r="B792" s="2345"/>
      <c r="C792" s="2345"/>
      <c r="D792" s="2345"/>
      <c r="E792" s="2345"/>
      <c r="F792" s="2345"/>
      <c r="G792" s="2345"/>
      <c r="H792" s="2345"/>
    </row>
    <row r="793" spans="1:8" ht="15.75" customHeight="1">
      <c r="A793" s="2345"/>
      <c r="B793" s="2345"/>
      <c r="C793" s="2345"/>
      <c r="D793" s="2345"/>
      <c r="E793" s="2345"/>
      <c r="F793" s="2345"/>
      <c r="G793" s="2345"/>
      <c r="H793" s="2345"/>
    </row>
    <row r="794" spans="1:8" ht="15.75" customHeight="1">
      <c r="A794" s="2345"/>
      <c r="B794" s="2345"/>
      <c r="C794" s="2345"/>
      <c r="D794" s="2345"/>
      <c r="E794" s="2345"/>
      <c r="F794" s="2345"/>
      <c r="G794" s="2345"/>
      <c r="H794" s="2345"/>
    </row>
    <row r="795" spans="1:8" ht="15.75" customHeight="1">
      <c r="A795" s="2345"/>
      <c r="B795" s="2345"/>
      <c r="C795" s="2345"/>
      <c r="D795" s="2345"/>
      <c r="E795" s="2345"/>
      <c r="F795" s="2345"/>
      <c r="G795" s="2345"/>
      <c r="H795" s="2345"/>
    </row>
    <row r="796" spans="1:8" ht="15.75" customHeight="1">
      <c r="A796" s="2345"/>
      <c r="B796" s="2345"/>
      <c r="C796" s="2345"/>
      <c r="D796" s="2345"/>
      <c r="E796" s="2345"/>
      <c r="F796" s="2345"/>
      <c r="G796" s="2345"/>
      <c r="H796" s="2345"/>
    </row>
    <row r="797" spans="1:8" ht="15.75" customHeight="1">
      <c r="A797" s="2345"/>
      <c r="B797" s="2345"/>
      <c r="C797" s="2345"/>
      <c r="D797" s="2345"/>
      <c r="E797" s="2345"/>
      <c r="F797" s="2345"/>
      <c r="G797" s="2345"/>
      <c r="H797" s="2345"/>
    </row>
    <row r="798" spans="1:8" ht="15.75" customHeight="1">
      <c r="A798" s="2345"/>
      <c r="B798" s="2345"/>
      <c r="C798" s="2345"/>
      <c r="D798" s="2345"/>
      <c r="E798" s="2345"/>
      <c r="F798" s="2345"/>
      <c r="G798" s="2345"/>
      <c r="H798" s="2345"/>
    </row>
    <row r="799" spans="1:8" ht="15.75" customHeight="1">
      <c r="A799" s="2345"/>
      <c r="B799" s="2345"/>
      <c r="C799" s="2345"/>
      <c r="D799" s="2345"/>
      <c r="E799" s="2345"/>
      <c r="F799" s="2345"/>
      <c r="G799" s="2345"/>
      <c r="H799" s="2345"/>
    </row>
    <row r="800" spans="1:8" ht="15.75" customHeight="1">
      <c r="A800" s="2345"/>
      <c r="B800" s="2345"/>
      <c r="C800" s="2345"/>
      <c r="D800" s="2345"/>
      <c r="E800" s="2345"/>
      <c r="F800" s="2345"/>
      <c r="G800" s="2345"/>
      <c r="H800" s="2345"/>
    </row>
    <row r="801" spans="1:8" ht="15.75" customHeight="1">
      <c r="A801" s="2345"/>
      <c r="B801" s="2345"/>
      <c r="C801" s="2345"/>
      <c r="D801" s="2345"/>
      <c r="E801" s="2345"/>
      <c r="F801" s="2345"/>
      <c r="G801" s="2345"/>
      <c r="H801" s="2345"/>
    </row>
    <row r="802" spans="1:8" ht="15.75" customHeight="1">
      <c r="A802" s="2345"/>
      <c r="B802" s="2345"/>
      <c r="C802" s="2345"/>
      <c r="D802" s="2345"/>
      <c r="E802" s="2345"/>
      <c r="F802" s="2345"/>
      <c r="G802" s="2345"/>
      <c r="H802" s="2345"/>
    </row>
    <row r="803" spans="1:8" ht="15.75" customHeight="1">
      <c r="A803" s="2345"/>
      <c r="B803" s="2345"/>
      <c r="C803" s="2345"/>
      <c r="D803" s="2345"/>
      <c r="E803" s="2345"/>
      <c r="F803" s="2345"/>
      <c r="G803" s="2345"/>
      <c r="H803" s="2345"/>
    </row>
    <row r="804" spans="1:8" ht="15.75" customHeight="1">
      <c r="A804" s="2345"/>
      <c r="B804" s="2345"/>
      <c r="C804" s="2345"/>
      <c r="D804" s="2345"/>
      <c r="E804" s="2345"/>
      <c r="F804" s="2345"/>
      <c r="G804" s="2345"/>
      <c r="H804" s="2345"/>
    </row>
    <row r="805" spans="1:8" ht="15.75" customHeight="1">
      <c r="A805" s="2345"/>
      <c r="B805" s="2345"/>
      <c r="C805" s="2345"/>
      <c r="D805" s="2345"/>
      <c r="E805" s="2345"/>
      <c r="F805" s="2345"/>
      <c r="G805" s="2345"/>
      <c r="H805" s="2345"/>
    </row>
    <row r="806" spans="1:8" ht="15.75" customHeight="1">
      <c r="A806" s="2345"/>
      <c r="B806" s="2345"/>
      <c r="C806" s="2345"/>
      <c r="D806" s="2345"/>
      <c r="E806" s="2345"/>
      <c r="F806" s="2345"/>
      <c r="G806" s="2345"/>
      <c r="H806" s="2345"/>
    </row>
    <row r="807" spans="1:8" ht="15.75" customHeight="1">
      <c r="A807" s="2345"/>
      <c r="B807" s="2345"/>
      <c r="C807" s="2345"/>
      <c r="D807" s="2345"/>
      <c r="E807" s="2345"/>
      <c r="F807" s="2345"/>
      <c r="G807" s="2345"/>
      <c r="H807" s="2345"/>
    </row>
    <row r="808" spans="1:8" ht="15.75" customHeight="1">
      <c r="A808" s="2345"/>
      <c r="B808" s="2345"/>
      <c r="C808" s="2345"/>
      <c r="D808" s="2345"/>
      <c r="E808" s="2345"/>
      <c r="F808" s="2345"/>
      <c r="G808" s="2345"/>
      <c r="H808" s="2345"/>
    </row>
    <row r="809" spans="1:8" ht="15.75" customHeight="1">
      <c r="A809" s="2345"/>
      <c r="B809" s="2345"/>
      <c r="C809" s="2345"/>
      <c r="D809" s="2345"/>
      <c r="E809" s="2345"/>
      <c r="F809" s="2345"/>
      <c r="G809" s="2345"/>
      <c r="H809" s="2345"/>
    </row>
    <row r="810" spans="1:8" ht="15.75" customHeight="1">
      <c r="A810" s="2345"/>
      <c r="B810" s="2345"/>
      <c r="C810" s="2345"/>
      <c r="D810" s="2345"/>
      <c r="E810" s="2345"/>
      <c r="F810" s="2345"/>
      <c r="G810" s="2345"/>
      <c r="H810" s="2345"/>
    </row>
    <row r="811" spans="1:8" ht="15.75" customHeight="1">
      <c r="A811" s="2345"/>
      <c r="B811" s="2345"/>
      <c r="C811" s="2345"/>
      <c r="D811" s="2345"/>
      <c r="E811" s="2345"/>
      <c r="F811" s="2345"/>
      <c r="G811" s="2345"/>
      <c r="H811" s="2345"/>
    </row>
    <row r="812" spans="1:8" ht="15.75" customHeight="1">
      <c r="A812" s="2345"/>
      <c r="B812" s="2345"/>
      <c r="C812" s="2345"/>
      <c r="D812" s="2345"/>
      <c r="E812" s="2345"/>
      <c r="F812" s="2345"/>
      <c r="G812" s="2345"/>
      <c r="H812" s="2345"/>
    </row>
    <row r="813" spans="1:8" ht="15.75" customHeight="1">
      <c r="A813" s="2345"/>
      <c r="B813" s="2345"/>
      <c r="C813" s="2345"/>
      <c r="D813" s="2345"/>
      <c r="E813" s="2345"/>
      <c r="F813" s="2345"/>
      <c r="G813" s="2345"/>
      <c r="H813" s="2345"/>
    </row>
    <row r="814" spans="1:8" ht="15.75" customHeight="1">
      <c r="A814" s="2345"/>
      <c r="B814" s="2345"/>
      <c r="C814" s="2345"/>
      <c r="D814" s="2345"/>
      <c r="E814" s="2345"/>
      <c r="F814" s="2345"/>
      <c r="G814" s="2345"/>
      <c r="H814" s="2345"/>
    </row>
    <row r="815" spans="1:8" ht="15.75" customHeight="1">
      <c r="A815" s="2345"/>
      <c r="B815" s="2345"/>
      <c r="C815" s="2345"/>
      <c r="D815" s="2345"/>
      <c r="E815" s="2345"/>
      <c r="F815" s="2345"/>
      <c r="G815" s="2345"/>
      <c r="H815" s="2345"/>
    </row>
    <row r="816" spans="1:8" ht="15.75" customHeight="1">
      <c r="A816" s="2345"/>
      <c r="B816" s="2345"/>
      <c r="C816" s="2345"/>
      <c r="D816" s="2345"/>
      <c r="E816" s="2345"/>
      <c r="F816" s="2345"/>
      <c r="G816" s="2345"/>
      <c r="H816" s="2345"/>
    </row>
    <row r="817" spans="1:8" ht="15.75" customHeight="1">
      <c r="A817" s="2345"/>
      <c r="B817" s="2345"/>
      <c r="C817" s="2345"/>
      <c r="D817" s="2345"/>
      <c r="E817" s="2345"/>
      <c r="F817" s="2345"/>
      <c r="G817" s="2345"/>
      <c r="H817" s="2345"/>
    </row>
    <row r="818" spans="1:8" ht="15.75" customHeight="1">
      <c r="A818" s="2345"/>
      <c r="B818" s="2345"/>
      <c r="C818" s="2345"/>
      <c r="D818" s="2345"/>
      <c r="E818" s="2345"/>
      <c r="F818" s="2345"/>
      <c r="G818" s="2345"/>
      <c r="H818" s="2345"/>
    </row>
    <row r="819" spans="1:8" ht="15.75" customHeight="1">
      <c r="A819" s="2345"/>
      <c r="B819" s="2345"/>
      <c r="C819" s="2345"/>
      <c r="D819" s="2345"/>
      <c r="E819" s="2345"/>
      <c r="F819" s="2345"/>
      <c r="G819" s="2345"/>
      <c r="H819" s="2345"/>
    </row>
    <row r="820" spans="1:8" ht="15.75" customHeight="1">
      <c r="A820" s="2345"/>
      <c r="B820" s="2345"/>
      <c r="C820" s="2345"/>
      <c r="D820" s="2345"/>
      <c r="E820" s="2345"/>
      <c r="F820" s="2345"/>
      <c r="G820" s="2345"/>
      <c r="H820" s="2345"/>
    </row>
    <row r="821" spans="1:8" ht="15.75" customHeight="1">
      <c r="A821" s="2345"/>
      <c r="B821" s="2345"/>
      <c r="C821" s="2345"/>
      <c r="D821" s="2345"/>
      <c r="E821" s="2345"/>
      <c r="F821" s="2345"/>
      <c r="G821" s="2345"/>
      <c r="H821" s="2345"/>
    </row>
    <row r="822" spans="1:8" ht="15.75" customHeight="1">
      <c r="A822" s="2345"/>
      <c r="B822" s="2345"/>
      <c r="C822" s="2345"/>
      <c r="D822" s="2345"/>
      <c r="E822" s="2345"/>
      <c r="F822" s="2345"/>
      <c r="G822" s="2345"/>
      <c r="H822" s="2345"/>
    </row>
    <row r="823" spans="1:8" ht="15.75" customHeight="1">
      <c r="A823" s="2345"/>
      <c r="B823" s="2345"/>
      <c r="C823" s="2345"/>
      <c r="D823" s="2345"/>
      <c r="E823" s="2345"/>
      <c r="F823" s="2345"/>
      <c r="G823" s="2345"/>
      <c r="H823" s="2345"/>
    </row>
    <row r="824" spans="1:8" ht="15.75" customHeight="1">
      <c r="A824" s="2345"/>
      <c r="B824" s="2345"/>
      <c r="C824" s="2345"/>
      <c r="D824" s="2345"/>
      <c r="E824" s="2345"/>
      <c r="F824" s="2345"/>
      <c r="G824" s="2345"/>
      <c r="H824" s="2345"/>
    </row>
    <row r="825" spans="1:8" ht="15.75" customHeight="1">
      <c r="A825" s="2345"/>
      <c r="B825" s="2345"/>
      <c r="C825" s="2345"/>
      <c r="D825" s="2345"/>
      <c r="E825" s="2345"/>
      <c r="F825" s="2345"/>
      <c r="G825" s="2345"/>
      <c r="H825" s="2345"/>
    </row>
    <row r="826" spans="1:8" ht="15.75" customHeight="1">
      <c r="A826" s="2345"/>
      <c r="B826" s="2345"/>
      <c r="C826" s="2345"/>
      <c r="D826" s="2345"/>
      <c r="E826" s="2345"/>
      <c r="F826" s="2345"/>
      <c r="G826" s="2345"/>
      <c r="H826" s="2345"/>
    </row>
    <row r="827" spans="1:8" ht="15.75" customHeight="1">
      <c r="A827" s="2345"/>
      <c r="B827" s="2345"/>
      <c r="C827" s="2345"/>
      <c r="D827" s="2345"/>
      <c r="E827" s="2345"/>
      <c r="F827" s="2345"/>
      <c r="G827" s="2345"/>
      <c r="H827" s="2345"/>
    </row>
    <row r="828" spans="1:8" ht="15.75" customHeight="1">
      <c r="A828" s="2345"/>
      <c r="B828" s="2345"/>
      <c r="C828" s="2345"/>
      <c r="D828" s="2345"/>
      <c r="E828" s="2345"/>
      <c r="F828" s="2345"/>
      <c r="G828" s="2345"/>
      <c r="H828" s="2345"/>
    </row>
    <row r="829" spans="1:8" ht="15.75" customHeight="1">
      <c r="A829" s="2345"/>
      <c r="B829" s="2345"/>
      <c r="C829" s="2345"/>
      <c r="D829" s="2345"/>
      <c r="E829" s="2345"/>
      <c r="F829" s="2345"/>
      <c r="G829" s="2345"/>
      <c r="H829" s="2345"/>
    </row>
    <row r="830" spans="1:8" ht="15.75" customHeight="1">
      <c r="A830" s="2345"/>
      <c r="B830" s="2345"/>
      <c r="C830" s="2345"/>
      <c r="D830" s="2345"/>
      <c r="E830" s="2345"/>
      <c r="F830" s="2345"/>
      <c r="G830" s="2345"/>
      <c r="H830" s="2345"/>
    </row>
    <row r="831" spans="1:8" ht="15.75" customHeight="1">
      <c r="A831" s="2345"/>
      <c r="B831" s="2345"/>
      <c r="C831" s="2345"/>
      <c r="D831" s="2345"/>
      <c r="E831" s="2345"/>
      <c r="F831" s="2345"/>
      <c r="G831" s="2345"/>
      <c r="H831" s="2345"/>
    </row>
    <row r="832" spans="1:8" ht="15.75" customHeight="1">
      <c r="A832" s="2345"/>
      <c r="B832" s="2345"/>
      <c r="C832" s="2345"/>
      <c r="D832" s="2345"/>
      <c r="E832" s="2345"/>
      <c r="F832" s="2345"/>
      <c r="G832" s="2345"/>
      <c r="H832" s="2345"/>
    </row>
    <row r="833" spans="1:8" ht="15.75" customHeight="1">
      <c r="A833" s="2345"/>
      <c r="B833" s="2345"/>
      <c r="C833" s="2345"/>
      <c r="D833" s="2345"/>
      <c r="E833" s="2345"/>
      <c r="F833" s="2345"/>
      <c r="G833" s="2345"/>
      <c r="H833" s="2345"/>
    </row>
    <row r="834" spans="1:8" ht="15.75" customHeight="1">
      <c r="A834" s="2345"/>
      <c r="B834" s="2345"/>
      <c r="C834" s="2345"/>
      <c r="D834" s="2345"/>
      <c r="E834" s="2345"/>
      <c r="F834" s="2345"/>
      <c r="G834" s="2345"/>
      <c r="H834" s="2345"/>
    </row>
    <row r="835" spans="1:8" ht="15.75" customHeight="1">
      <c r="A835" s="2345"/>
      <c r="B835" s="2345"/>
      <c r="C835" s="2345"/>
      <c r="D835" s="2345"/>
      <c r="E835" s="2345"/>
      <c r="F835" s="2345"/>
      <c r="G835" s="2345"/>
      <c r="H835" s="2345"/>
    </row>
    <row r="836" spans="1:8" ht="15.75" customHeight="1">
      <c r="A836" s="2345"/>
      <c r="B836" s="2345"/>
      <c r="C836" s="2345"/>
      <c r="D836" s="2345"/>
      <c r="E836" s="2345"/>
      <c r="F836" s="2345"/>
      <c r="G836" s="2345"/>
      <c r="H836" s="2345"/>
    </row>
    <row r="837" spans="1:8" ht="15.75" customHeight="1">
      <c r="A837" s="2345"/>
      <c r="B837" s="2345"/>
      <c r="C837" s="2345"/>
      <c r="D837" s="2345"/>
      <c r="E837" s="2345"/>
      <c r="F837" s="2345"/>
      <c r="G837" s="2345"/>
      <c r="H837" s="2345"/>
    </row>
    <row r="838" spans="1:8" ht="15.75" customHeight="1">
      <c r="A838" s="2345"/>
      <c r="B838" s="2345"/>
      <c r="C838" s="2345"/>
      <c r="D838" s="2345"/>
      <c r="E838" s="2345"/>
      <c r="F838" s="2345"/>
      <c r="G838" s="2345"/>
      <c r="H838" s="2345"/>
    </row>
    <row r="839" spans="1:8" ht="15.75" customHeight="1">
      <c r="A839" s="2345"/>
      <c r="B839" s="2345"/>
      <c r="C839" s="2345"/>
      <c r="D839" s="2345"/>
      <c r="E839" s="2345"/>
      <c r="F839" s="2345"/>
      <c r="G839" s="2345"/>
      <c r="H839" s="2345"/>
    </row>
    <row r="840" spans="1:8" ht="15.75" customHeight="1">
      <c r="A840" s="2345"/>
      <c r="B840" s="2345"/>
      <c r="C840" s="2345"/>
      <c r="D840" s="2345"/>
      <c r="E840" s="2345"/>
      <c r="F840" s="2345"/>
      <c r="G840" s="2345"/>
      <c r="H840" s="2345"/>
    </row>
    <row r="841" spans="1:8" ht="15.75" customHeight="1">
      <c r="A841" s="2345"/>
      <c r="B841" s="2345"/>
      <c r="C841" s="2345"/>
      <c r="D841" s="2345"/>
      <c r="E841" s="2345"/>
      <c r="F841" s="2345"/>
      <c r="G841" s="2345"/>
      <c r="H841" s="2345"/>
    </row>
    <row r="842" spans="1:8" ht="15.75" customHeight="1">
      <c r="A842" s="2345"/>
      <c r="B842" s="2345"/>
      <c r="C842" s="2345"/>
      <c r="D842" s="2345"/>
      <c r="E842" s="2345"/>
      <c r="F842" s="2345"/>
      <c r="G842" s="2345"/>
      <c r="H842" s="2345"/>
    </row>
    <row r="843" spans="1:8" ht="15.75" customHeight="1">
      <c r="A843" s="2345"/>
      <c r="B843" s="2345"/>
      <c r="C843" s="2345"/>
      <c r="D843" s="2345"/>
      <c r="E843" s="2345"/>
      <c r="F843" s="2345"/>
      <c r="G843" s="2345"/>
      <c r="H843" s="2345"/>
    </row>
    <row r="844" spans="1:8" ht="15.75" customHeight="1">
      <c r="A844" s="2345"/>
      <c r="B844" s="2345"/>
      <c r="C844" s="2345"/>
      <c r="D844" s="2345"/>
      <c r="E844" s="2345"/>
      <c r="F844" s="2345"/>
      <c r="G844" s="2345"/>
      <c r="H844" s="2345"/>
    </row>
    <row r="845" spans="1:8" ht="15.75" customHeight="1">
      <c r="A845" s="2345"/>
      <c r="B845" s="2345"/>
      <c r="C845" s="2345"/>
      <c r="D845" s="2345"/>
      <c r="E845" s="2345"/>
      <c r="F845" s="2345"/>
      <c r="G845" s="2345"/>
      <c r="H845" s="2345"/>
    </row>
    <row r="846" spans="1:8" ht="15.75" customHeight="1">
      <c r="A846" s="2345"/>
      <c r="B846" s="2345"/>
      <c r="C846" s="2345"/>
      <c r="D846" s="2345"/>
      <c r="E846" s="2345"/>
      <c r="F846" s="2345"/>
      <c r="G846" s="2345"/>
      <c r="H846" s="2345"/>
    </row>
    <row r="847" spans="1:8" ht="15.75" customHeight="1">
      <c r="A847" s="2345"/>
      <c r="B847" s="2345"/>
      <c r="C847" s="2345"/>
      <c r="D847" s="2345"/>
      <c r="E847" s="2345"/>
      <c r="F847" s="2345"/>
      <c r="G847" s="2345"/>
      <c r="H847" s="2345"/>
    </row>
    <row r="848" spans="1:8" ht="15.75" customHeight="1">
      <c r="A848" s="2345"/>
      <c r="B848" s="2345"/>
      <c r="C848" s="2345"/>
      <c r="D848" s="2345"/>
      <c r="E848" s="2345"/>
      <c r="F848" s="2345"/>
      <c r="G848" s="2345"/>
      <c r="H848" s="2345"/>
    </row>
    <row r="849" spans="1:8" ht="15.75" customHeight="1">
      <c r="A849" s="2345"/>
      <c r="B849" s="2345"/>
      <c r="C849" s="2345"/>
      <c r="D849" s="2345"/>
      <c r="E849" s="2345"/>
      <c r="F849" s="2345"/>
      <c r="G849" s="2345"/>
      <c r="H849" s="2345"/>
    </row>
    <row r="850" spans="1:8" ht="15.75" customHeight="1">
      <c r="A850" s="2345"/>
      <c r="B850" s="2345"/>
      <c r="C850" s="2345"/>
      <c r="D850" s="2345"/>
      <c r="E850" s="2345"/>
      <c r="F850" s="2345"/>
      <c r="G850" s="2345"/>
      <c r="H850" s="2345"/>
    </row>
    <row r="851" spans="1:8" ht="15.75" customHeight="1">
      <c r="A851" s="2345"/>
      <c r="B851" s="2345"/>
      <c r="C851" s="2345"/>
      <c r="D851" s="2345"/>
      <c r="E851" s="2345"/>
      <c r="F851" s="2345"/>
      <c r="G851" s="2345"/>
      <c r="H851" s="2345"/>
    </row>
    <row r="852" spans="1:8" ht="15.75" customHeight="1">
      <c r="A852" s="2345"/>
      <c r="B852" s="2345"/>
      <c r="C852" s="2345"/>
      <c r="D852" s="2345"/>
      <c r="E852" s="2345"/>
      <c r="F852" s="2345"/>
      <c r="G852" s="2345"/>
      <c r="H852" s="2345"/>
    </row>
    <row r="853" spans="1:8" ht="15.75" customHeight="1">
      <c r="A853" s="2345"/>
      <c r="B853" s="2345"/>
      <c r="C853" s="2345"/>
      <c r="D853" s="2345"/>
      <c r="E853" s="2345"/>
      <c r="F853" s="2345"/>
      <c r="G853" s="2345"/>
      <c r="H853" s="2345"/>
    </row>
    <row r="854" spans="1:8" ht="15.75" customHeight="1">
      <c r="A854" s="2345"/>
      <c r="B854" s="2345"/>
      <c r="C854" s="2345"/>
      <c r="D854" s="2345"/>
      <c r="E854" s="2345"/>
      <c r="F854" s="2345"/>
      <c r="G854" s="2345"/>
      <c r="H854" s="2345"/>
    </row>
    <row r="855" spans="1:8" ht="15.75" customHeight="1">
      <c r="A855" s="2345"/>
      <c r="B855" s="2345"/>
      <c r="C855" s="2345"/>
      <c r="D855" s="2345"/>
      <c r="E855" s="2345"/>
      <c r="F855" s="2345"/>
      <c r="G855" s="2345"/>
      <c r="H855" s="2345"/>
    </row>
    <row r="856" spans="1:8" ht="15.75" customHeight="1">
      <c r="A856" s="2345"/>
      <c r="B856" s="2345"/>
      <c r="C856" s="2345"/>
      <c r="D856" s="2345"/>
      <c r="E856" s="2345"/>
      <c r="F856" s="2345"/>
      <c r="G856" s="2345"/>
      <c r="H856" s="2345"/>
    </row>
    <row r="857" spans="1:8" ht="15.75" customHeight="1">
      <c r="A857" s="2345"/>
      <c r="B857" s="2345"/>
      <c r="C857" s="2345"/>
      <c r="D857" s="2345"/>
      <c r="E857" s="2345"/>
      <c r="F857" s="2345"/>
      <c r="G857" s="2345"/>
      <c r="H857" s="2345"/>
    </row>
    <row r="858" spans="1:8" ht="15.75" customHeight="1">
      <c r="A858" s="2345"/>
      <c r="B858" s="2345"/>
      <c r="C858" s="2345"/>
      <c r="D858" s="2345"/>
      <c r="E858" s="2345"/>
      <c r="F858" s="2345"/>
      <c r="G858" s="2345"/>
      <c r="H858" s="2345"/>
    </row>
    <row r="859" spans="1:8" ht="15.75" customHeight="1">
      <c r="A859" s="2345"/>
      <c r="B859" s="2345"/>
      <c r="C859" s="2345"/>
      <c r="D859" s="2345"/>
      <c r="E859" s="2345"/>
      <c r="F859" s="2345"/>
      <c r="G859" s="2345"/>
      <c r="H859" s="2345"/>
    </row>
    <row r="860" spans="1:8" ht="15.75" customHeight="1">
      <c r="A860" s="2345"/>
      <c r="B860" s="2345"/>
      <c r="C860" s="2345"/>
      <c r="D860" s="2345"/>
      <c r="E860" s="2345"/>
      <c r="F860" s="2345"/>
      <c r="G860" s="2345"/>
      <c r="H860" s="2345"/>
    </row>
    <row r="861" spans="1:8" ht="15.75" customHeight="1">
      <c r="A861" s="2345"/>
      <c r="B861" s="2345"/>
      <c r="C861" s="2345"/>
      <c r="D861" s="2345"/>
      <c r="E861" s="2345"/>
      <c r="F861" s="2345"/>
      <c r="G861" s="2345"/>
      <c r="H861" s="2345"/>
    </row>
    <row r="862" spans="1:8" ht="15.75" customHeight="1">
      <c r="A862" s="2345"/>
      <c r="B862" s="2345"/>
      <c r="C862" s="2345"/>
      <c r="D862" s="2345"/>
      <c r="E862" s="2345"/>
      <c r="F862" s="2345"/>
      <c r="G862" s="2345"/>
      <c r="H862" s="2345"/>
    </row>
    <row r="863" spans="1:8" ht="15.75" customHeight="1">
      <c r="A863" s="2345"/>
      <c r="B863" s="2345"/>
      <c r="C863" s="2345"/>
      <c r="D863" s="2345"/>
      <c r="E863" s="2345"/>
      <c r="F863" s="2345"/>
      <c r="G863" s="2345"/>
      <c r="H863" s="2345"/>
    </row>
    <row r="864" spans="1:8" ht="15.75" customHeight="1">
      <c r="A864" s="2345"/>
      <c r="B864" s="2345"/>
      <c r="C864" s="2345"/>
      <c r="D864" s="2345"/>
      <c r="E864" s="2345"/>
      <c r="F864" s="2345"/>
      <c r="G864" s="2345"/>
      <c r="H864" s="2345"/>
    </row>
    <row r="865" spans="1:8" ht="15.75" customHeight="1">
      <c r="A865" s="2345"/>
      <c r="B865" s="2345"/>
      <c r="C865" s="2345"/>
      <c r="D865" s="2345"/>
      <c r="E865" s="2345"/>
      <c r="F865" s="2345"/>
      <c r="G865" s="2345"/>
      <c r="H865" s="2345"/>
    </row>
    <row r="866" spans="1:8" ht="15.75" customHeight="1">
      <c r="A866" s="2345"/>
      <c r="B866" s="2345"/>
      <c r="C866" s="2345"/>
      <c r="D866" s="2345"/>
      <c r="E866" s="2345"/>
      <c r="F866" s="2345"/>
      <c r="G866" s="2345"/>
      <c r="H866" s="2345"/>
    </row>
    <row r="867" spans="1:8" ht="15.75" customHeight="1">
      <c r="A867" s="2345"/>
      <c r="B867" s="2345"/>
      <c r="C867" s="2345"/>
      <c r="D867" s="2345"/>
      <c r="E867" s="2345"/>
      <c r="F867" s="2345"/>
      <c r="G867" s="2345"/>
      <c r="H867" s="2345"/>
    </row>
    <row r="868" spans="1:8" ht="15.75" customHeight="1">
      <c r="A868" s="2345"/>
      <c r="B868" s="2345"/>
      <c r="C868" s="2345"/>
      <c r="D868" s="2345"/>
      <c r="E868" s="2345"/>
      <c r="F868" s="2345"/>
      <c r="G868" s="2345"/>
      <c r="H868" s="2345"/>
    </row>
    <row r="869" spans="1:8" ht="15.75" customHeight="1">
      <c r="A869" s="2345"/>
      <c r="B869" s="2345"/>
      <c r="C869" s="2345"/>
      <c r="D869" s="2345"/>
      <c r="E869" s="2345"/>
      <c r="F869" s="2345"/>
      <c r="G869" s="2345"/>
      <c r="H869" s="2345"/>
    </row>
    <row r="870" spans="1:8" ht="15.75" customHeight="1">
      <c r="A870" s="2345"/>
      <c r="B870" s="2345"/>
      <c r="C870" s="2345"/>
      <c r="D870" s="2345"/>
      <c r="E870" s="2345"/>
      <c r="F870" s="2345"/>
      <c r="G870" s="2345"/>
      <c r="H870" s="2345"/>
    </row>
    <row r="871" spans="1:8" ht="15.75" customHeight="1">
      <c r="A871" s="2345"/>
      <c r="B871" s="2345"/>
      <c r="C871" s="2345"/>
      <c r="D871" s="2345"/>
      <c r="E871" s="2345"/>
      <c r="F871" s="2345"/>
      <c r="G871" s="2345"/>
      <c r="H871" s="2345"/>
    </row>
    <row r="872" spans="1:8" ht="15.75" customHeight="1">
      <c r="A872" s="2345"/>
      <c r="B872" s="2345"/>
      <c r="C872" s="2345"/>
      <c r="D872" s="2345"/>
      <c r="E872" s="2345"/>
      <c r="F872" s="2345"/>
      <c r="G872" s="2345"/>
      <c r="H872" s="2345"/>
    </row>
    <row r="873" spans="1:8" ht="15.75" customHeight="1">
      <c r="A873" s="2345"/>
      <c r="B873" s="2345"/>
      <c r="C873" s="2345"/>
      <c r="D873" s="2345"/>
      <c r="E873" s="2345"/>
      <c r="F873" s="2345"/>
      <c r="G873" s="2345"/>
      <c r="H873" s="2345"/>
    </row>
    <row r="874" spans="1:8" ht="15.75" customHeight="1">
      <c r="A874" s="2345"/>
      <c r="B874" s="2345"/>
      <c r="C874" s="2345"/>
      <c r="D874" s="2345"/>
      <c r="E874" s="2345"/>
      <c r="F874" s="2345"/>
      <c r="G874" s="2345"/>
      <c r="H874" s="2345"/>
    </row>
    <row r="875" spans="1:8" ht="15.75" customHeight="1">
      <c r="A875" s="2345"/>
      <c r="B875" s="2345"/>
      <c r="C875" s="2345"/>
      <c r="D875" s="2345"/>
      <c r="E875" s="2345"/>
      <c r="F875" s="2345"/>
      <c r="G875" s="2345"/>
      <c r="H875" s="2345"/>
    </row>
    <row r="876" spans="1:8" ht="15.75" customHeight="1">
      <c r="A876" s="2345"/>
      <c r="B876" s="2345"/>
      <c r="C876" s="2345"/>
      <c r="D876" s="2345"/>
      <c r="E876" s="2345"/>
      <c r="F876" s="2345"/>
      <c r="G876" s="2345"/>
      <c r="H876" s="2345"/>
    </row>
    <row r="877" spans="1:8" ht="15.75" customHeight="1">
      <c r="A877" s="2345"/>
      <c r="B877" s="2345"/>
      <c r="C877" s="2345"/>
      <c r="D877" s="2345"/>
      <c r="E877" s="2345"/>
      <c r="F877" s="2345"/>
      <c r="G877" s="2345"/>
      <c r="H877" s="2345"/>
    </row>
    <row r="878" spans="1:8" ht="15.75" customHeight="1">
      <c r="A878" s="2345"/>
      <c r="B878" s="2345"/>
      <c r="C878" s="2345"/>
      <c r="D878" s="2345"/>
      <c r="E878" s="2345"/>
      <c r="F878" s="2345"/>
      <c r="G878" s="2345"/>
      <c r="H878" s="2345"/>
    </row>
    <row r="879" spans="1:8" ht="15.75" customHeight="1">
      <c r="A879" s="2345"/>
      <c r="B879" s="2345"/>
      <c r="C879" s="2345"/>
      <c r="D879" s="2345"/>
      <c r="E879" s="2345"/>
      <c r="F879" s="2345"/>
      <c r="G879" s="2345"/>
      <c r="H879" s="2345"/>
    </row>
    <row r="880" spans="1:8" ht="15.75" customHeight="1">
      <c r="A880" s="2345"/>
      <c r="B880" s="2345"/>
      <c r="C880" s="2345"/>
      <c r="D880" s="2345"/>
      <c r="E880" s="2345"/>
      <c r="F880" s="2345"/>
      <c r="G880" s="2345"/>
      <c r="H880" s="2345"/>
    </row>
    <row r="881" spans="1:8" ht="15.75" customHeight="1">
      <c r="A881" s="2345"/>
      <c r="B881" s="2345"/>
      <c r="C881" s="2345"/>
      <c r="D881" s="2345"/>
      <c r="E881" s="2345"/>
      <c r="F881" s="2345"/>
      <c r="G881" s="2345"/>
      <c r="H881" s="2345"/>
    </row>
    <row r="882" spans="1:8" ht="15.75" customHeight="1">
      <c r="A882" s="2345"/>
      <c r="B882" s="2345"/>
      <c r="C882" s="2345"/>
      <c r="D882" s="2345"/>
      <c r="E882" s="2345"/>
      <c r="F882" s="2345"/>
      <c r="G882" s="2345"/>
      <c r="H882" s="2345"/>
    </row>
    <row r="883" spans="1:8" ht="15.75" customHeight="1">
      <c r="A883" s="2345"/>
      <c r="B883" s="2345"/>
      <c r="C883" s="2345"/>
      <c r="D883" s="2345"/>
      <c r="E883" s="2345"/>
      <c r="F883" s="2345"/>
      <c r="G883" s="2345"/>
      <c r="H883" s="2345"/>
    </row>
    <row r="884" spans="1:8" ht="15.75" customHeight="1">
      <c r="A884" s="2345"/>
      <c r="B884" s="2345"/>
      <c r="C884" s="2345"/>
      <c r="D884" s="2345"/>
      <c r="E884" s="2345"/>
      <c r="F884" s="2345"/>
      <c r="G884" s="2345"/>
      <c r="H884" s="2345"/>
    </row>
    <row r="885" spans="1:8" ht="15.75" customHeight="1">
      <c r="A885" s="2345"/>
      <c r="B885" s="2345"/>
      <c r="C885" s="2345"/>
      <c r="D885" s="2345"/>
      <c r="E885" s="2345"/>
      <c r="F885" s="2345"/>
      <c r="G885" s="2345"/>
      <c r="H885" s="2345"/>
    </row>
    <row r="886" spans="1:8" ht="15.75" customHeight="1">
      <c r="A886" s="2345"/>
      <c r="B886" s="2345"/>
      <c r="C886" s="2345"/>
      <c r="D886" s="2345"/>
      <c r="E886" s="2345"/>
      <c r="F886" s="2345"/>
      <c r="G886" s="2345"/>
      <c r="H886" s="2345"/>
    </row>
    <row r="887" spans="1:8" ht="15.75" customHeight="1">
      <c r="A887" s="2345"/>
      <c r="B887" s="2345"/>
      <c r="C887" s="2345"/>
      <c r="D887" s="2345"/>
      <c r="E887" s="2345"/>
      <c r="F887" s="2345"/>
      <c r="G887" s="2345"/>
      <c r="H887" s="2345"/>
    </row>
    <row r="888" spans="1:8" ht="15.75" customHeight="1">
      <c r="A888" s="2345"/>
      <c r="B888" s="2345"/>
      <c r="C888" s="2345"/>
      <c r="D888" s="2345"/>
      <c r="E888" s="2345"/>
      <c r="F888" s="2345"/>
      <c r="G888" s="2345"/>
      <c r="H888" s="2345"/>
    </row>
    <row r="889" spans="1:8" ht="15.75" customHeight="1">
      <c r="A889" s="2345"/>
      <c r="B889" s="2345"/>
      <c r="C889" s="2345"/>
      <c r="D889" s="2345"/>
      <c r="E889" s="2345"/>
      <c r="F889" s="2345"/>
      <c r="G889" s="2345"/>
      <c r="H889" s="2345"/>
    </row>
    <row r="890" spans="1:8" ht="15.75" customHeight="1">
      <c r="A890" s="2345"/>
      <c r="B890" s="2345"/>
      <c r="C890" s="2345"/>
      <c r="D890" s="2345"/>
      <c r="E890" s="2345"/>
      <c r="F890" s="2345"/>
      <c r="G890" s="2345"/>
      <c r="H890" s="2345"/>
    </row>
    <row r="891" spans="1:8" ht="15.75" customHeight="1">
      <c r="A891" s="2345"/>
      <c r="B891" s="2345"/>
      <c r="C891" s="2345"/>
      <c r="D891" s="2345"/>
      <c r="E891" s="2345"/>
      <c r="F891" s="2345"/>
      <c r="G891" s="2345"/>
      <c r="H891" s="2345"/>
    </row>
    <row r="892" spans="1:8" ht="15.75" customHeight="1">
      <c r="A892" s="2345"/>
      <c r="B892" s="2345"/>
      <c r="C892" s="2345"/>
      <c r="D892" s="2345"/>
      <c r="E892" s="2345"/>
      <c r="F892" s="2345"/>
      <c r="G892" s="2345"/>
      <c r="H892" s="2345"/>
    </row>
    <row r="893" spans="1:8" ht="15.75" customHeight="1">
      <c r="A893" s="2345"/>
      <c r="B893" s="2345"/>
      <c r="C893" s="2345"/>
      <c r="D893" s="2345"/>
      <c r="E893" s="2345"/>
      <c r="F893" s="2345"/>
      <c r="G893" s="2345"/>
      <c r="H893" s="2345"/>
    </row>
    <row r="894" spans="1:8" ht="15.75" customHeight="1">
      <c r="A894" s="2345"/>
      <c r="B894" s="2345"/>
      <c r="C894" s="2345"/>
      <c r="D894" s="2345"/>
      <c r="E894" s="2345"/>
      <c r="F894" s="2345"/>
      <c r="G894" s="2345"/>
      <c r="H894" s="2345"/>
    </row>
    <row r="895" spans="1:8" ht="15.75" customHeight="1">
      <c r="A895" s="2345"/>
      <c r="B895" s="2345"/>
      <c r="C895" s="2345"/>
      <c r="D895" s="2345"/>
      <c r="E895" s="2345"/>
      <c r="F895" s="2345"/>
      <c r="G895" s="2345"/>
      <c r="H895" s="2345"/>
    </row>
    <row r="896" spans="1:8" ht="15.75" customHeight="1">
      <c r="A896" s="2345"/>
      <c r="B896" s="2345"/>
      <c r="C896" s="2345"/>
      <c r="D896" s="2345"/>
      <c r="E896" s="2345"/>
      <c r="F896" s="2345"/>
      <c r="G896" s="2345"/>
      <c r="H896" s="2345"/>
    </row>
    <row r="897" spans="1:8" ht="15.75" customHeight="1">
      <c r="A897" s="2345"/>
      <c r="B897" s="2345"/>
      <c r="C897" s="2345"/>
      <c r="D897" s="2345"/>
      <c r="E897" s="2345"/>
      <c r="F897" s="2345"/>
      <c r="G897" s="2345"/>
      <c r="H897" s="2345"/>
    </row>
    <row r="898" spans="1:8" ht="15.75" customHeight="1">
      <c r="A898" s="2345"/>
      <c r="B898" s="2345"/>
      <c r="C898" s="2345"/>
      <c r="D898" s="2345"/>
      <c r="E898" s="2345"/>
      <c r="F898" s="2345"/>
      <c r="G898" s="2345"/>
      <c r="H898" s="2345"/>
    </row>
    <row r="899" spans="1:8" ht="15.75" customHeight="1">
      <c r="A899" s="2345"/>
      <c r="B899" s="2345"/>
      <c r="C899" s="2345"/>
      <c r="D899" s="2345"/>
      <c r="E899" s="2345"/>
      <c r="F899" s="2345"/>
      <c r="G899" s="2345"/>
      <c r="H899" s="2345"/>
    </row>
    <row r="900" spans="1:8" ht="15.75" customHeight="1">
      <c r="A900" s="2345"/>
      <c r="B900" s="2345"/>
      <c r="C900" s="2345"/>
      <c r="D900" s="2345"/>
      <c r="E900" s="2345"/>
      <c r="F900" s="2345"/>
      <c r="G900" s="2345"/>
      <c r="H900" s="2345"/>
    </row>
    <row r="901" spans="1:8" ht="15.75" customHeight="1">
      <c r="A901" s="2345"/>
      <c r="B901" s="2345"/>
      <c r="C901" s="2345"/>
      <c r="D901" s="2345"/>
      <c r="E901" s="2345"/>
      <c r="F901" s="2345"/>
      <c r="G901" s="2345"/>
      <c r="H901" s="2345"/>
    </row>
    <row r="902" spans="1:8" ht="15.75" customHeight="1">
      <c r="A902" s="2345"/>
      <c r="B902" s="2345"/>
      <c r="C902" s="2345"/>
      <c r="D902" s="2345"/>
      <c r="E902" s="2345"/>
      <c r="F902" s="2345"/>
      <c r="G902" s="2345"/>
      <c r="H902" s="2345"/>
    </row>
    <row r="903" spans="1:8" ht="15.75" customHeight="1">
      <c r="A903" s="2345"/>
      <c r="B903" s="2345"/>
      <c r="C903" s="2345"/>
      <c r="D903" s="2345"/>
      <c r="E903" s="2345"/>
      <c r="F903" s="2345"/>
      <c r="G903" s="2345"/>
      <c r="H903" s="2345"/>
    </row>
    <row r="904" spans="1:8" ht="15.75" customHeight="1">
      <c r="A904" s="2345"/>
      <c r="B904" s="2345"/>
      <c r="C904" s="2345"/>
      <c r="D904" s="2345"/>
      <c r="E904" s="2345"/>
      <c r="F904" s="2345"/>
      <c r="G904" s="2345"/>
      <c r="H904" s="2345"/>
    </row>
    <row r="905" spans="1:8" ht="15.75" customHeight="1">
      <c r="A905" s="2345"/>
      <c r="B905" s="2345"/>
      <c r="C905" s="2345"/>
      <c r="D905" s="2345"/>
      <c r="E905" s="2345"/>
      <c r="F905" s="2345"/>
      <c r="G905" s="2345"/>
      <c r="H905" s="2345"/>
    </row>
    <row r="906" spans="1:8" ht="15.75" customHeight="1">
      <c r="A906" s="2345"/>
      <c r="B906" s="2345"/>
      <c r="C906" s="2345"/>
      <c r="D906" s="2345"/>
      <c r="E906" s="2345"/>
      <c r="F906" s="2345"/>
      <c r="G906" s="2345"/>
      <c r="H906" s="2345"/>
    </row>
    <row r="907" spans="1:8" ht="15.75" customHeight="1">
      <c r="A907" s="2345"/>
      <c r="B907" s="2345"/>
      <c r="C907" s="2345"/>
      <c r="D907" s="2345"/>
      <c r="E907" s="2345"/>
      <c r="F907" s="2345"/>
      <c r="G907" s="2345"/>
      <c r="H907" s="2345"/>
    </row>
    <row r="908" spans="1:8" ht="15.75" customHeight="1">
      <c r="A908" s="2345"/>
      <c r="B908" s="2345"/>
      <c r="C908" s="2345"/>
      <c r="D908" s="2345"/>
      <c r="E908" s="2345"/>
      <c r="F908" s="2345"/>
      <c r="G908" s="2345"/>
      <c r="H908" s="2345"/>
    </row>
    <row r="909" spans="1:8" ht="15.75" customHeight="1">
      <c r="A909" s="2345"/>
      <c r="B909" s="2345"/>
      <c r="C909" s="2345"/>
      <c r="D909" s="2345"/>
      <c r="E909" s="2345"/>
      <c r="F909" s="2345"/>
      <c r="G909" s="2345"/>
      <c r="H909" s="2345"/>
    </row>
    <row r="910" spans="1:8" ht="15.75" customHeight="1">
      <c r="A910" s="2345"/>
      <c r="B910" s="2345"/>
      <c r="C910" s="2345"/>
      <c r="D910" s="2345"/>
      <c r="E910" s="2345"/>
      <c r="F910" s="2345"/>
      <c r="G910" s="2345"/>
      <c r="H910" s="2345"/>
    </row>
    <row r="911" spans="1:8" ht="15.75" customHeight="1">
      <c r="A911" s="2345"/>
      <c r="B911" s="2345"/>
      <c r="C911" s="2345"/>
      <c r="D911" s="2345"/>
      <c r="E911" s="2345"/>
      <c r="F911" s="2345"/>
      <c r="G911" s="2345"/>
      <c r="H911" s="2345"/>
    </row>
    <row r="912" spans="1:8" ht="15.75" customHeight="1">
      <c r="A912" s="2345"/>
      <c r="B912" s="2345"/>
      <c r="C912" s="2345"/>
      <c r="D912" s="2345"/>
      <c r="E912" s="2345"/>
      <c r="F912" s="2345"/>
      <c r="G912" s="2345"/>
      <c r="H912" s="2345"/>
    </row>
    <row r="913" spans="1:8" ht="15.75" customHeight="1">
      <c r="A913" s="2345"/>
      <c r="B913" s="2345"/>
      <c r="C913" s="2345"/>
      <c r="D913" s="2345"/>
      <c r="E913" s="2345"/>
      <c r="F913" s="2345"/>
      <c r="G913" s="2345"/>
      <c r="H913" s="2345"/>
    </row>
    <row r="914" spans="1:8" ht="15.75" customHeight="1">
      <c r="A914" s="2345"/>
      <c r="B914" s="2345"/>
      <c r="C914" s="2345"/>
      <c r="D914" s="2345"/>
      <c r="E914" s="2345"/>
      <c r="F914" s="2345"/>
      <c r="G914" s="2345"/>
      <c r="H914" s="2345"/>
    </row>
    <row r="915" spans="1:8" ht="15.75" customHeight="1">
      <c r="A915" s="2345"/>
      <c r="B915" s="2345"/>
      <c r="C915" s="2345"/>
      <c r="D915" s="2345"/>
      <c r="E915" s="2345"/>
      <c r="F915" s="2345"/>
      <c r="G915" s="2345"/>
      <c r="H915" s="2345"/>
    </row>
    <row r="916" spans="1:8" ht="15.75" customHeight="1">
      <c r="A916" s="2345"/>
      <c r="B916" s="2345"/>
      <c r="C916" s="2345"/>
      <c r="D916" s="2345"/>
      <c r="E916" s="2345"/>
      <c r="F916" s="2345"/>
      <c r="G916" s="2345"/>
      <c r="H916" s="2345"/>
    </row>
    <row r="917" spans="1:8" ht="15.75" customHeight="1">
      <c r="A917" s="2345"/>
      <c r="B917" s="2345"/>
      <c r="C917" s="2345"/>
      <c r="D917" s="2345"/>
      <c r="E917" s="2345"/>
      <c r="F917" s="2345"/>
      <c r="G917" s="2345"/>
      <c r="H917" s="2345"/>
    </row>
    <row r="918" spans="1:8" ht="15.75" customHeight="1">
      <c r="A918" s="2345"/>
      <c r="B918" s="2345"/>
      <c r="C918" s="2345"/>
      <c r="D918" s="2345"/>
      <c r="E918" s="2345"/>
      <c r="F918" s="2345"/>
      <c r="G918" s="2345"/>
      <c r="H918" s="2345"/>
    </row>
    <row r="919" spans="1:8" ht="15.75" customHeight="1">
      <c r="A919" s="2345"/>
      <c r="B919" s="2345"/>
      <c r="C919" s="2345"/>
      <c r="D919" s="2345"/>
      <c r="E919" s="2345"/>
      <c r="F919" s="2345"/>
      <c r="G919" s="2345"/>
      <c r="H919" s="2345"/>
    </row>
    <row r="920" spans="1:8" ht="15.75" customHeight="1">
      <c r="A920" s="2345"/>
      <c r="B920" s="2345"/>
      <c r="C920" s="2345"/>
      <c r="D920" s="2345"/>
      <c r="E920" s="2345"/>
      <c r="F920" s="2345"/>
      <c r="G920" s="2345"/>
      <c r="H920" s="2345"/>
    </row>
    <row r="921" spans="1:8" ht="15.75" customHeight="1">
      <c r="A921" s="2345"/>
      <c r="B921" s="2345"/>
      <c r="C921" s="2345"/>
      <c r="D921" s="2345"/>
      <c r="E921" s="2345"/>
      <c r="F921" s="2345"/>
      <c r="G921" s="2345"/>
      <c r="H921" s="2345"/>
    </row>
    <row r="922" spans="1:8" ht="15.75" customHeight="1">
      <c r="A922" s="2345"/>
      <c r="B922" s="2345"/>
      <c r="C922" s="2345"/>
      <c r="D922" s="2345"/>
      <c r="E922" s="2345"/>
      <c r="F922" s="2345"/>
      <c r="G922" s="2345"/>
      <c r="H922" s="2345"/>
    </row>
    <row r="923" spans="1:8" ht="15.75" customHeight="1">
      <c r="A923" s="2345"/>
      <c r="B923" s="2345"/>
      <c r="C923" s="2345"/>
      <c r="D923" s="2345"/>
      <c r="E923" s="2345"/>
      <c r="F923" s="2345"/>
      <c r="G923" s="2345"/>
      <c r="H923" s="2345"/>
    </row>
    <row r="924" spans="1:8" ht="15.75" customHeight="1">
      <c r="A924" s="2345"/>
      <c r="B924" s="2345"/>
      <c r="C924" s="2345"/>
      <c r="D924" s="2345"/>
      <c r="E924" s="2345"/>
      <c r="F924" s="2345"/>
      <c r="G924" s="2345"/>
      <c r="H924" s="2345"/>
    </row>
    <row r="925" spans="1:8" ht="15.75" customHeight="1">
      <c r="A925" s="2345"/>
      <c r="B925" s="2345"/>
      <c r="C925" s="2345"/>
      <c r="D925" s="2345"/>
      <c r="E925" s="2345"/>
      <c r="F925" s="2345"/>
      <c r="G925" s="2345"/>
      <c r="H925" s="2345"/>
    </row>
    <row r="926" spans="1:8" ht="15.75" customHeight="1">
      <c r="A926" s="2345"/>
      <c r="B926" s="2345"/>
      <c r="C926" s="2345"/>
      <c r="D926" s="2345"/>
      <c r="E926" s="2345"/>
      <c r="F926" s="2345"/>
      <c r="G926" s="2345"/>
      <c r="H926" s="2345"/>
    </row>
    <row r="927" spans="1:8" ht="15.75" customHeight="1">
      <c r="A927" s="2345"/>
      <c r="B927" s="2345"/>
      <c r="C927" s="2345"/>
      <c r="D927" s="2345"/>
      <c r="E927" s="2345"/>
      <c r="F927" s="2345"/>
      <c r="G927" s="2345"/>
      <c r="H927" s="2345"/>
    </row>
    <row r="928" spans="1:8" ht="15.75" customHeight="1">
      <c r="A928" s="2345"/>
      <c r="B928" s="2345"/>
      <c r="C928" s="2345"/>
      <c r="D928" s="2345"/>
      <c r="E928" s="2345"/>
      <c r="F928" s="2345"/>
      <c r="G928" s="2345"/>
      <c r="H928" s="2345"/>
    </row>
    <row r="929" spans="1:8" ht="15.75" customHeight="1">
      <c r="A929" s="2345"/>
      <c r="B929" s="2345"/>
      <c r="C929" s="2345"/>
      <c r="D929" s="2345"/>
      <c r="E929" s="2345"/>
      <c r="F929" s="2345"/>
      <c r="G929" s="2345"/>
      <c r="H929" s="2345"/>
    </row>
    <row r="930" spans="1:8" ht="15.75" customHeight="1">
      <c r="A930" s="2345"/>
      <c r="B930" s="2345"/>
      <c r="C930" s="2345"/>
      <c r="D930" s="2345"/>
      <c r="E930" s="2345"/>
      <c r="F930" s="2345"/>
      <c r="G930" s="2345"/>
      <c r="H930" s="2345"/>
    </row>
    <row r="931" spans="1:8" ht="15.75" customHeight="1">
      <c r="A931" s="2345"/>
      <c r="B931" s="2345"/>
      <c r="C931" s="2345"/>
      <c r="D931" s="2345"/>
      <c r="E931" s="2345"/>
      <c r="F931" s="2345"/>
      <c r="G931" s="2345"/>
      <c r="H931" s="2345"/>
    </row>
    <row r="932" spans="1:8" ht="15.75" customHeight="1">
      <c r="A932" s="2345"/>
      <c r="B932" s="2345"/>
      <c r="C932" s="2345"/>
      <c r="D932" s="2345"/>
      <c r="E932" s="2345"/>
      <c r="F932" s="2345"/>
      <c r="G932" s="2345"/>
      <c r="H932" s="2345"/>
    </row>
    <row r="933" spans="1:8" ht="15.75" customHeight="1">
      <c r="A933" s="2345"/>
      <c r="B933" s="2345"/>
      <c r="C933" s="2345"/>
      <c r="D933" s="2345"/>
      <c r="E933" s="2345"/>
      <c r="F933" s="2345"/>
      <c r="G933" s="2345"/>
      <c r="H933" s="2345"/>
    </row>
    <row r="934" spans="1:8" ht="15.75" customHeight="1">
      <c r="A934" s="2345"/>
      <c r="B934" s="2345"/>
      <c r="C934" s="2345"/>
      <c r="D934" s="2345"/>
      <c r="E934" s="2345"/>
      <c r="F934" s="2345"/>
      <c r="G934" s="2345"/>
      <c r="H934" s="2345"/>
    </row>
    <row r="935" spans="1:8" ht="15.75" customHeight="1">
      <c r="A935" s="2345"/>
      <c r="B935" s="2345"/>
      <c r="C935" s="2345"/>
      <c r="D935" s="2345"/>
      <c r="E935" s="2345"/>
      <c r="F935" s="2345"/>
      <c r="G935" s="2345"/>
      <c r="H935" s="2345"/>
    </row>
    <row r="936" spans="1:8" ht="15.75" customHeight="1">
      <c r="A936" s="2345"/>
      <c r="B936" s="2345"/>
      <c r="C936" s="2345"/>
      <c r="D936" s="2345"/>
      <c r="E936" s="2345"/>
      <c r="F936" s="2345"/>
      <c r="G936" s="2345"/>
      <c r="H936" s="2345"/>
    </row>
    <row r="937" spans="1:8" ht="15.75" customHeight="1">
      <c r="A937" s="2345"/>
      <c r="B937" s="2345"/>
      <c r="C937" s="2345"/>
      <c r="D937" s="2345"/>
      <c r="E937" s="2345"/>
      <c r="F937" s="2345"/>
      <c r="G937" s="2345"/>
      <c r="H937" s="2345"/>
    </row>
    <row r="938" spans="1:8" ht="15.75" customHeight="1">
      <c r="A938" s="2345"/>
      <c r="B938" s="2345"/>
      <c r="C938" s="2345"/>
      <c r="D938" s="2345"/>
      <c r="E938" s="2345"/>
      <c r="F938" s="2345"/>
      <c r="G938" s="2345"/>
      <c r="H938" s="2345"/>
    </row>
    <row r="939" spans="1:8" ht="15.75" customHeight="1">
      <c r="A939" s="2345"/>
      <c r="B939" s="2345"/>
      <c r="C939" s="2345"/>
      <c r="D939" s="2345"/>
      <c r="E939" s="2345"/>
      <c r="F939" s="2345"/>
      <c r="G939" s="2345"/>
      <c r="H939" s="2345"/>
    </row>
    <row r="940" spans="1:8" ht="15.75" customHeight="1">
      <c r="A940" s="2345"/>
      <c r="B940" s="2345"/>
      <c r="C940" s="2345"/>
      <c r="D940" s="2345"/>
      <c r="E940" s="2345"/>
      <c r="F940" s="2345"/>
      <c r="G940" s="2345"/>
      <c r="H940" s="2345"/>
    </row>
    <row r="941" spans="1:8" ht="15.75" customHeight="1">
      <c r="A941" s="2345"/>
      <c r="B941" s="2345"/>
      <c r="C941" s="2345"/>
      <c r="D941" s="2345"/>
      <c r="E941" s="2345"/>
      <c r="F941" s="2345"/>
      <c r="G941" s="2345"/>
      <c r="H941" s="2345"/>
    </row>
    <row r="942" spans="1:8" ht="15.75" customHeight="1">
      <c r="A942" s="2345"/>
      <c r="B942" s="2345"/>
      <c r="C942" s="2345"/>
      <c r="D942" s="2345"/>
      <c r="E942" s="2345"/>
      <c r="F942" s="2345"/>
      <c r="G942" s="2345"/>
      <c r="H942" s="2345"/>
    </row>
    <row r="943" spans="1:8" ht="15.75" customHeight="1">
      <c r="A943" s="2345"/>
      <c r="B943" s="2345"/>
      <c r="C943" s="2345"/>
      <c r="D943" s="2345"/>
      <c r="E943" s="2345"/>
      <c r="F943" s="2345"/>
      <c r="G943" s="2345"/>
      <c r="H943" s="2345"/>
    </row>
    <row r="944" spans="1:8" ht="15.75" customHeight="1">
      <c r="A944" s="2345"/>
      <c r="B944" s="2345"/>
      <c r="C944" s="2345"/>
      <c r="D944" s="2345"/>
      <c r="E944" s="2345"/>
      <c r="F944" s="2345"/>
      <c r="G944" s="2345"/>
      <c r="H944" s="2345"/>
    </row>
    <row r="945" spans="1:8" ht="15.75" customHeight="1">
      <c r="A945" s="2345"/>
      <c r="B945" s="2345"/>
      <c r="C945" s="2345"/>
      <c r="D945" s="2345"/>
      <c r="E945" s="2345"/>
      <c r="F945" s="2345"/>
      <c r="G945" s="2345"/>
      <c r="H945" s="2345"/>
    </row>
    <row r="946" spans="1:8" ht="15.75" customHeight="1">
      <c r="A946" s="2345"/>
      <c r="B946" s="2345"/>
      <c r="C946" s="2345"/>
      <c r="D946" s="2345"/>
      <c r="E946" s="2345"/>
      <c r="F946" s="2345"/>
      <c r="G946" s="2345"/>
      <c r="H946" s="2345"/>
    </row>
    <row r="947" spans="1:8" ht="15.75" customHeight="1">
      <c r="A947" s="2345"/>
      <c r="B947" s="2345"/>
      <c r="C947" s="2345"/>
      <c r="D947" s="2345"/>
      <c r="E947" s="2345"/>
      <c r="F947" s="2345"/>
      <c r="G947" s="2345"/>
      <c r="H947" s="2345"/>
    </row>
    <row r="948" spans="1:8" ht="15.75" customHeight="1">
      <c r="A948" s="2345"/>
      <c r="B948" s="2345"/>
      <c r="C948" s="2345"/>
      <c r="D948" s="2345"/>
      <c r="E948" s="2345"/>
      <c r="F948" s="2345"/>
      <c r="G948" s="2345"/>
      <c r="H948" s="2345"/>
    </row>
    <row r="949" spans="1:8" ht="15.75" customHeight="1">
      <c r="A949" s="2345"/>
      <c r="B949" s="2345"/>
      <c r="C949" s="2345"/>
      <c r="D949" s="2345"/>
      <c r="E949" s="2345"/>
      <c r="F949" s="2345"/>
      <c r="G949" s="2345"/>
      <c r="H949" s="2345"/>
    </row>
    <row r="950" spans="1:8" ht="15.75" customHeight="1">
      <c r="A950" s="2345"/>
      <c r="B950" s="2345"/>
      <c r="C950" s="2345"/>
      <c r="D950" s="2345"/>
      <c r="E950" s="2345"/>
      <c r="F950" s="2345"/>
      <c r="G950" s="2345"/>
      <c r="H950" s="2345"/>
    </row>
    <row r="951" spans="1:8" ht="15.75" customHeight="1">
      <c r="A951" s="2345"/>
      <c r="B951" s="2345"/>
      <c r="C951" s="2345"/>
      <c r="D951" s="2345"/>
      <c r="E951" s="2345"/>
      <c r="F951" s="2345"/>
      <c r="G951" s="2345"/>
      <c r="H951" s="2345"/>
    </row>
    <row r="952" spans="1:8" ht="15.75" customHeight="1">
      <c r="A952" s="2345"/>
      <c r="B952" s="2345"/>
      <c r="C952" s="2345"/>
      <c r="D952" s="2345"/>
      <c r="E952" s="2345"/>
      <c r="F952" s="2345"/>
      <c r="G952" s="2345"/>
      <c r="H952" s="2345"/>
    </row>
    <row r="953" spans="1:8" ht="15.75" customHeight="1">
      <c r="A953" s="2345"/>
      <c r="B953" s="2345"/>
      <c r="C953" s="2345"/>
      <c r="D953" s="2345"/>
      <c r="E953" s="2345"/>
      <c r="F953" s="2345"/>
      <c r="G953" s="2345"/>
      <c r="H953" s="2345"/>
    </row>
    <row r="954" spans="1:8" ht="15.75" customHeight="1">
      <c r="A954" s="2345"/>
      <c r="B954" s="2345"/>
      <c r="C954" s="2345"/>
      <c r="D954" s="2345"/>
      <c r="E954" s="2345"/>
      <c r="F954" s="2345"/>
      <c r="G954" s="2345"/>
      <c r="H954" s="2345"/>
    </row>
    <row r="955" spans="1:8" ht="15.75" customHeight="1">
      <c r="A955" s="2345"/>
      <c r="B955" s="2345"/>
      <c r="C955" s="2345"/>
      <c r="D955" s="2345"/>
      <c r="E955" s="2345"/>
      <c r="F955" s="2345"/>
      <c r="G955" s="2345"/>
      <c r="H955" s="2345"/>
    </row>
    <row r="956" spans="1:8" ht="15.75" customHeight="1">
      <c r="A956" s="2345"/>
      <c r="B956" s="2345"/>
      <c r="C956" s="2345"/>
      <c r="D956" s="2345"/>
      <c r="E956" s="2345"/>
      <c r="F956" s="2345"/>
      <c r="G956" s="2345"/>
      <c r="H956" s="2345"/>
    </row>
    <row r="957" spans="1:8" ht="15.75" customHeight="1">
      <c r="A957" s="2345"/>
      <c r="B957" s="2345"/>
      <c r="C957" s="2345"/>
      <c r="D957" s="2345"/>
      <c r="E957" s="2345"/>
      <c r="F957" s="2345"/>
      <c r="G957" s="2345"/>
      <c r="H957" s="2345"/>
    </row>
    <row r="958" spans="1:8" ht="15.75" customHeight="1">
      <c r="A958" s="2345"/>
      <c r="B958" s="2345"/>
      <c r="C958" s="2345"/>
      <c r="D958" s="2345"/>
      <c r="E958" s="2345"/>
      <c r="F958" s="2345"/>
      <c r="G958" s="2345"/>
      <c r="H958" s="2345"/>
    </row>
    <row r="959" spans="1:8" ht="15.75" customHeight="1">
      <c r="A959" s="2345"/>
      <c r="B959" s="2345"/>
      <c r="C959" s="2345"/>
      <c r="D959" s="2345"/>
      <c r="E959" s="2345"/>
      <c r="F959" s="2345"/>
      <c r="G959" s="2345"/>
      <c r="H959" s="2345"/>
    </row>
    <row r="960" spans="1:8" ht="15.75" customHeight="1">
      <c r="A960" s="2345"/>
      <c r="B960" s="2345"/>
      <c r="C960" s="2345"/>
      <c r="D960" s="2345"/>
      <c r="E960" s="2345"/>
      <c r="F960" s="2345"/>
      <c r="G960" s="2345"/>
      <c r="H960" s="2345"/>
    </row>
    <row r="961" spans="1:8" ht="15.75" customHeight="1">
      <c r="A961" s="2345"/>
      <c r="B961" s="2345"/>
      <c r="C961" s="2345"/>
      <c r="D961" s="2345"/>
      <c r="E961" s="2345"/>
      <c r="F961" s="2345"/>
      <c r="G961" s="2345"/>
      <c r="H961" s="2345"/>
    </row>
    <row r="962" spans="1:8" ht="15.75" customHeight="1">
      <c r="A962" s="2345"/>
      <c r="B962" s="2345"/>
      <c r="C962" s="2345"/>
      <c r="D962" s="2345"/>
      <c r="E962" s="2345"/>
      <c r="F962" s="2345"/>
      <c r="G962" s="2345"/>
      <c r="H962" s="2345"/>
    </row>
    <row r="963" spans="1:8" ht="15.75" customHeight="1">
      <c r="A963" s="2345"/>
      <c r="B963" s="2345"/>
      <c r="C963" s="2345"/>
      <c r="D963" s="2345"/>
      <c r="E963" s="2345"/>
      <c r="F963" s="2345"/>
      <c r="G963" s="2345"/>
      <c r="H963" s="2345"/>
    </row>
    <row r="964" spans="1:8" ht="15.75" customHeight="1">
      <c r="A964" s="2345"/>
      <c r="B964" s="2345"/>
      <c r="C964" s="2345"/>
      <c r="D964" s="2345"/>
      <c r="E964" s="2345"/>
      <c r="F964" s="2345"/>
      <c r="G964" s="2345"/>
      <c r="H964" s="2345"/>
    </row>
    <row r="965" spans="1:8" ht="15.75" customHeight="1">
      <c r="A965" s="2345"/>
      <c r="B965" s="2345"/>
      <c r="C965" s="2345"/>
      <c r="D965" s="2345"/>
      <c r="E965" s="2345"/>
      <c r="F965" s="2345"/>
      <c r="G965" s="2345"/>
      <c r="H965" s="2345"/>
    </row>
    <row r="966" spans="1:8" ht="15.75" customHeight="1">
      <c r="A966" s="2345"/>
      <c r="B966" s="2345"/>
      <c r="C966" s="2345"/>
      <c r="D966" s="2345"/>
      <c r="E966" s="2345"/>
      <c r="F966" s="2345"/>
      <c r="G966" s="2345"/>
      <c r="H966" s="2345"/>
    </row>
    <row r="967" spans="1:8" ht="15.75" customHeight="1">
      <c r="A967" s="2345"/>
      <c r="B967" s="2345"/>
      <c r="C967" s="2345"/>
      <c r="D967" s="2345"/>
      <c r="E967" s="2345"/>
      <c r="F967" s="2345"/>
      <c r="G967" s="2345"/>
      <c r="H967" s="2345"/>
    </row>
    <row r="968" spans="1:8" ht="15.75" customHeight="1">
      <c r="A968" s="2345"/>
      <c r="B968" s="2345"/>
      <c r="C968" s="2345"/>
      <c r="D968" s="2345"/>
      <c r="E968" s="2345"/>
      <c r="F968" s="2345"/>
      <c r="G968" s="2345"/>
      <c r="H968" s="2345"/>
    </row>
    <row r="969" spans="1:8" ht="15.75" customHeight="1">
      <c r="A969" s="2345"/>
      <c r="B969" s="2345"/>
      <c r="C969" s="2345"/>
      <c r="D969" s="2345"/>
      <c r="E969" s="2345"/>
      <c r="F969" s="2345"/>
      <c r="G969" s="2345"/>
      <c r="H969" s="2345"/>
    </row>
    <row r="970" spans="1:8" ht="15.75" customHeight="1">
      <c r="A970" s="2345"/>
      <c r="B970" s="2345"/>
      <c r="C970" s="2345"/>
      <c r="D970" s="2345"/>
      <c r="E970" s="2345"/>
      <c r="F970" s="2345"/>
      <c r="G970" s="2345"/>
      <c r="H970" s="2345"/>
    </row>
    <row r="971" spans="1:8" ht="15.75" customHeight="1">
      <c r="A971" s="2345"/>
      <c r="B971" s="2345"/>
      <c r="C971" s="2345"/>
      <c r="D971" s="2345"/>
      <c r="E971" s="2345"/>
      <c r="F971" s="2345"/>
      <c r="G971" s="2345"/>
      <c r="H971" s="2345"/>
    </row>
    <row r="972" spans="1:8" ht="15.75" customHeight="1">
      <c r="A972" s="2345"/>
      <c r="B972" s="2345"/>
      <c r="C972" s="2345"/>
      <c r="D972" s="2345"/>
      <c r="E972" s="2345"/>
      <c r="F972" s="2345"/>
      <c r="G972" s="2345"/>
      <c r="H972" s="2345"/>
    </row>
    <row r="973" spans="1:8" ht="15.75" customHeight="1">
      <c r="A973" s="2345"/>
      <c r="B973" s="2345"/>
      <c r="C973" s="2345"/>
      <c r="D973" s="2345"/>
      <c r="E973" s="2345"/>
      <c r="F973" s="2345"/>
      <c r="G973" s="2345"/>
      <c r="H973" s="2345"/>
    </row>
    <row r="974" spans="1:8" ht="15.75" customHeight="1">
      <c r="A974" s="2345"/>
      <c r="B974" s="2345"/>
      <c r="C974" s="2345"/>
      <c r="D974" s="2345"/>
      <c r="E974" s="2345"/>
      <c r="F974" s="2345"/>
      <c r="G974" s="2345"/>
      <c r="H974" s="2345"/>
    </row>
    <row r="975" spans="1:8" ht="15.75" customHeight="1">
      <c r="A975" s="2345"/>
      <c r="B975" s="2345"/>
      <c r="C975" s="2345"/>
      <c r="D975" s="2345"/>
      <c r="E975" s="2345"/>
      <c r="F975" s="2345"/>
      <c r="G975" s="2345"/>
      <c r="H975" s="2345"/>
    </row>
    <row r="976" spans="1:8" ht="15.75" customHeight="1">
      <c r="A976" s="2345"/>
      <c r="B976" s="2345"/>
      <c r="C976" s="2345"/>
      <c r="D976" s="2345"/>
      <c r="E976" s="2345"/>
      <c r="F976" s="2345"/>
      <c r="G976" s="2345"/>
      <c r="H976" s="2345"/>
    </row>
    <row r="977" spans="1:8" ht="15.75" customHeight="1">
      <c r="A977" s="2345"/>
      <c r="B977" s="2345"/>
      <c r="C977" s="2345"/>
      <c r="D977" s="2345"/>
      <c r="E977" s="2345"/>
      <c r="F977" s="2345"/>
      <c r="G977" s="2345"/>
      <c r="H977" s="2345"/>
    </row>
    <row r="978" spans="1:8" ht="15.75" customHeight="1">
      <c r="A978" s="2345"/>
      <c r="B978" s="2345"/>
      <c r="C978" s="2345"/>
      <c r="D978" s="2345"/>
      <c r="E978" s="2345"/>
      <c r="F978" s="2345"/>
      <c r="G978" s="2345"/>
      <c r="H978" s="2345"/>
    </row>
    <row r="979" spans="1:8" ht="15.75" customHeight="1">
      <c r="A979" s="2345"/>
      <c r="B979" s="2345"/>
      <c r="C979" s="2345"/>
      <c r="D979" s="2345"/>
      <c r="E979" s="2345"/>
      <c r="F979" s="2345"/>
      <c r="G979" s="2345"/>
      <c r="H979" s="2345"/>
    </row>
    <row r="980" spans="1:8" ht="15.75" customHeight="1">
      <c r="A980" s="2345"/>
      <c r="B980" s="2345"/>
      <c r="C980" s="2345"/>
      <c r="D980" s="2345"/>
      <c r="E980" s="2345"/>
      <c r="F980" s="2345"/>
      <c r="G980" s="2345"/>
      <c r="H980" s="2345"/>
    </row>
    <row r="981" spans="1:8" ht="15.75" customHeight="1">
      <c r="A981" s="2345"/>
      <c r="B981" s="2345"/>
      <c r="C981" s="2345"/>
      <c r="D981" s="2345"/>
      <c r="E981" s="2345"/>
      <c r="F981" s="2345"/>
      <c r="G981" s="2345"/>
      <c r="H981" s="2345"/>
    </row>
    <row r="982" spans="1:8" ht="15.75" customHeight="1">
      <c r="A982" s="2345"/>
      <c r="B982" s="2345"/>
      <c r="C982" s="2345"/>
      <c r="D982" s="2345"/>
      <c r="E982" s="2345"/>
      <c r="F982" s="2345"/>
      <c r="G982" s="2345"/>
      <c r="H982" s="2345"/>
    </row>
    <row r="983" spans="1:8" ht="15.75" customHeight="1">
      <c r="A983" s="2345"/>
      <c r="B983" s="2345"/>
      <c r="C983" s="2345"/>
      <c r="D983" s="2345"/>
      <c r="E983" s="2345"/>
      <c r="F983" s="2345"/>
      <c r="G983" s="2345"/>
      <c r="H983" s="2345"/>
    </row>
    <row r="984" spans="1:8" ht="15.75" customHeight="1">
      <c r="A984" s="2345"/>
      <c r="B984" s="2345"/>
      <c r="C984" s="2345"/>
      <c r="D984" s="2345"/>
      <c r="E984" s="2345"/>
      <c r="F984" s="2345"/>
      <c r="G984" s="2345"/>
      <c r="H984" s="2345"/>
    </row>
    <row r="985" spans="1:8" ht="15.75" customHeight="1">
      <c r="A985" s="2345"/>
      <c r="B985" s="2345"/>
      <c r="C985" s="2345"/>
      <c r="D985" s="2345"/>
      <c r="E985" s="2345"/>
      <c r="F985" s="2345"/>
      <c r="G985" s="2345"/>
      <c r="H985" s="2345"/>
    </row>
    <row r="986" spans="1:8" ht="15.75" customHeight="1">
      <c r="A986" s="2345"/>
      <c r="B986" s="2345"/>
      <c r="C986" s="2345"/>
      <c r="D986" s="2345"/>
      <c r="E986" s="2345"/>
      <c r="F986" s="2345"/>
      <c r="G986" s="2345"/>
      <c r="H986" s="2345"/>
    </row>
    <row r="987" spans="1:8" ht="15.75" customHeight="1">
      <c r="A987" s="2345"/>
      <c r="B987" s="2345"/>
      <c r="C987" s="2345"/>
      <c r="D987" s="2345"/>
      <c r="E987" s="2345"/>
      <c r="F987" s="2345"/>
      <c r="G987" s="2345"/>
      <c r="H987" s="2345"/>
    </row>
    <row r="988" spans="1:8" ht="15.75" customHeight="1">
      <c r="A988" s="2345"/>
      <c r="B988" s="2345"/>
      <c r="C988" s="2345"/>
      <c r="D988" s="2345"/>
      <c r="E988" s="2345"/>
      <c r="F988" s="2345"/>
      <c r="G988" s="2345"/>
      <c r="H988" s="2345"/>
    </row>
    <row r="989" spans="1:8" ht="15.75" customHeight="1">
      <c r="A989" s="2345"/>
      <c r="B989" s="2345"/>
      <c r="C989" s="2345"/>
      <c r="D989" s="2345"/>
      <c r="E989" s="2345"/>
      <c r="F989" s="2345"/>
      <c r="G989" s="2345"/>
      <c r="H989" s="2345"/>
    </row>
    <row r="990" spans="1:8" ht="15.75" customHeight="1">
      <c r="A990" s="2345"/>
      <c r="B990" s="2345"/>
      <c r="C990" s="2345"/>
      <c r="D990" s="2345"/>
      <c r="E990" s="2345"/>
      <c r="F990" s="2345"/>
      <c r="G990" s="2345"/>
      <c r="H990" s="2345"/>
    </row>
    <row r="991" spans="1:8" ht="15.75" customHeight="1">
      <c r="A991" s="2345"/>
      <c r="B991" s="2345"/>
      <c r="C991" s="2345"/>
      <c r="D991" s="2345"/>
      <c r="E991" s="2345"/>
      <c r="F991" s="2345"/>
      <c r="G991" s="2345"/>
      <c r="H991" s="2345"/>
    </row>
    <row r="992" spans="1:8" ht="15.75" customHeight="1">
      <c r="A992" s="2345"/>
    </row>
  </sheetData>
  <mergeCells count="9">
    <mergeCell ref="B70:H70"/>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6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zoomScale="90" zoomScaleNormal="90" workbookViewId="0">
      <selection sqref="A1:F1"/>
    </sheetView>
  </sheetViews>
  <sheetFormatPr defaultRowHeight="14.4"/>
  <cols>
    <col min="1" max="1" width="4.88671875" customWidth="1"/>
    <col min="2" max="2" width="8.44140625" customWidth="1"/>
    <col min="3" max="3" width="44.21875" customWidth="1"/>
    <col min="4" max="4" width="17" customWidth="1"/>
    <col min="5" max="5" width="16.88671875" customWidth="1"/>
    <col min="6" max="6" width="15.77734375" bestFit="1" customWidth="1"/>
    <col min="7" max="7" width="10.77734375" bestFit="1" customWidth="1"/>
    <col min="8" max="8" width="9.44140625" bestFit="1" customWidth="1"/>
    <col min="12" max="14" width="9.109375" style="2511"/>
  </cols>
  <sheetData>
    <row r="1" spans="1:14" ht="15.6">
      <c r="A1" s="3623" t="s">
        <v>1885</v>
      </c>
      <c r="B1" s="3623"/>
      <c r="C1" s="3623"/>
      <c r="D1" s="3623"/>
      <c r="E1" s="3623"/>
      <c r="F1" s="3623"/>
    </row>
    <row r="2" spans="1:14" ht="18" customHeight="1">
      <c r="B2" s="3675" t="s">
        <v>1884</v>
      </c>
      <c r="C2" s="3675"/>
      <c r="D2" s="3675"/>
      <c r="E2" s="3675"/>
      <c r="F2" s="3675"/>
      <c r="G2" s="208"/>
    </row>
    <row r="3" spans="1:14" ht="18" customHeight="1" thickBot="1">
      <c r="B3" s="3673" t="s">
        <v>77</v>
      </c>
      <c r="C3" s="3674"/>
      <c r="D3" s="3674"/>
      <c r="E3" s="3674"/>
      <c r="F3" s="3674"/>
      <c r="G3" s="10"/>
    </row>
    <row r="4" spans="1:14" ht="17.25" customHeight="1" thickTop="1">
      <c r="A4" s="2522"/>
      <c r="B4" s="3669" t="s">
        <v>1883</v>
      </c>
      <c r="C4" s="3671" t="s">
        <v>1882</v>
      </c>
      <c r="D4" s="2573" t="s">
        <v>1881</v>
      </c>
      <c r="E4" s="2572" t="s">
        <v>494</v>
      </c>
      <c r="F4" s="2571" t="s">
        <v>181</v>
      </c>
      <c r="G4" s="3639" t="s">
        <v>776</v>
      </c>
      <c r="H4" s="3640"/>
    </row>
    <row r="5" spans="1:14" ht="18.75" customHeight="1">
      <c r="A5" s="2522"/>
      <c r="B5" s="3670"/>
      <c r="C5" s="3672"/>
      <c r="D5" s="2398" t="s">
        <v>1880</v>
      </c>
      <c r="E5" s="2398" t="s">
        <v>57</v>
      </c>
      <c r="F5" s="2398" t="s">
        <v>57</v>
      </c>
      <c r="G5" s="2496" t="s">
        <v>173</v>
      </c>
      <c r="H5" s="2428" t="s">
        <v>180</v>
      </c>
    </row>
    <row r="6" spans="1:14" s="2563" customFormat="1" ht="31.2">
      <c r="A6" s="2564"/>
      <c r="B6" s="2562">
        <v>1</v>
      </c>
      <c r="C6" s="2561" t="s">
        <v>1879</v>
      </c>
      <c r="D6" s="2570">
        <v>126002.9776765</v>
      </c>
      <c r="E6" s="2560">
        <v>68073.264745599998</v>
      </c>
      <c r="F6" s="2560">
        <v>48635.677950500001</v>
      </c>
      <c r="G6" s="2559">
        <v>-45.974876149061117</v>
      </c>
      <c r="H6" s="2558">
        <v>-28.553921819000717</v>
      </c>
      <c r="L6" s="2549"/>
      <c r="M6" s="2549"/>
      <c r="N6" s="2549"/>
    </row>
    <row r="7" spans="1:14" ht="15.6">
      <c r="A7" s="2522"/>
      <c r="B7" s="2557">
        <v>111</v>
      </c>
      <c r="C7" s="2556" t="s">
        <v>1867</v>
      </c>
      <c r="D7" s="2528">
        <v>50235.8436735</v>
      </c>
      <c r="E7" s="2528">
        <v>30079.296432700001</v>
      </c>
      <c r="F7" s="2528">
        <v>17653.560193599998</v>
      </c>
      <c r="G7" s="2555">
        <v>-40.12383542676087</v>
      </c>
      <c r="H7" s="2554">
        <v>-41.309929794739666</v>
      </c>
      <c r="L7" s="2549"/>
      <c r="M7" s="2549"/>
      <c r="N7" s="2549"/>
    </row>
    <row r="8" spans="1:14" ht="15.6">
      <c r="A8" s="2522"/>
      <c r="B8" s="2553">
        <v>112</v>
      </c>
      <c r="C8" s="2552" t="s">
        <v>1866</v>
      </c>
      <c r="D8" s="2524">
        <v>1.7985450000000001</v>
      </c>
      <c r="E8" s="2524">
        <v>0.79135999999999995</v>
      </c>
      <c r="F8" s="2524">
        <v>2.6604000000000001</v>
      </c>
      <c r="G8" s="2541">
        <v>-55.999988879900144</v>
      </c>
      <c r="H8" s="2565">
        <v>236.18075212292763</v>
      </c>
      <c r="L8" s="2549"/>
      <c r="M8" s="2549"/>
      <c r="N8" s="2549"/>
    </row>
    <row r="9" spans="1:14" ht="15.6">
      <c r="A9" s="2522"/>
      <c r="B9" s="2551">
        <v>113</v>
      </c>
      <c r="C9" s="2550" t="s">
        <v>1865</v>
      </c>
      <c r="D9" s="2519">
        <v>75765.335458000001</v>
      </c>
      <c r="E9" s="2519">
        <v>37993.176952900001</v>
      </c>
      <c r="F9" s="2519">
        <v>30979.457356900002</v>
      </c>
      <c r="G9" s="2539">
        <v>-49.854142764323583</v>
      </c>
      <c r="H9" s="2538">
        <v>-18.460471480694764</v>
      </c>
      <c r="L9" s="2549"/>
      <c r="M9" s="2549"/>
      <c r="N9" s="2549"/>
    </row>
    <row r="10" spans="1:14" s="2563" customFormat="1" ht="36" customHeight="1">
      <c r="A10" s="2564"/>
      <c r="B10" s="2562">
        <v>2</v>
      </c>
      <c r="C10" s="2561" t="s">
        <v>1878</v>
      </c>
      <c r="D10" s="2560">
        <v>1058.8223057</v>
      </c>
      <c r="E10" s="2560">
        <v>1352.9781209</v>
      </c>
      <c r="F10" s="2560">
        <v>2273.2033614000002</v>
      </c>
      <c r="G10" s="2559">
        <v>27.781414654419279</v>
      </c>
      <c r="H10" s="2558">
        <v>68.014790947829013</v>
      </c>
      <c r="L10" s="2549"/>
      <c r="M10" s="2549"/>
      <c r="N10" s="2549"/>
    </row>
    <row r="11" spans="1:14" ht="15.6">
      <c r="A11" s="2522"/>
      <c r="B11" s="2557">
        <v>211</v>
      </c>
      <c r="C11" s="2556" t="s">
        <v>1867</v>
      </c>
      <c r="D11" s="2528">
        <v>1030.1198314000001</v>
      </c>
      <c r="E11" s="2528">
        <v>1202.7646729000001</v>
      </c>
      <c r="F11" s="2528">
        <v>1463.379631</v>
      </c>
      <c r="G11" s="2555">
        <v>16.759685255778866</v>
      </c>
      <c r="H11" s="2554">
        <v>21.667992415476277</v>
      </c>
      <c r="L11" s="2549"/>
      <c r="M11" s="2549"/>
      <c r="N11" s="2549"/>
    </row>
    <row r="12" spans="1:14" ht="15.6">
      <c r="A12" s="2522"/>
      <c r="B12" s="2553">
        <v>212</v>
      </c>
      <c r="C12" s="2552" t="s">
        <v>1866</v>
      </c>
      <c r="D12" s="2524">
        <v>28.702474300000002</v>
      </c>
      <c r="E12" s="2524">
        <v>150.213448</v>
      </c>
      <c r="F12" s="2524">
        <v>808.53349040000001</v>
      </c>
      <c r="G12" s="2541" t="s">
        <v>62</v>
      </c>
      <c r="H12" s="2565" t="s">
        <v>62</v>
      </c>
      <c r="L12" s="2549"/>
      <c r="M12" s="2549"/>
      <c r="N12" s="2549"/>
    </row>
    <row r="13" spans="1:14" s="2563" customFormat="1" ht="15.6">
      <c r="A13" s="2564"/>
      <c r="B13" s="2551">
        <v>213</v>
      </c>
      <c r="C13" s="2550" t="s">
        <v>1865</v>
      </c>
      <c r="D13" s="2519">
        <v>0</v>
      </c>
      <c r="E13" s="2519">
        <v>0</v>
      </c>
      <c r="F13" s="2519">
        <v>1.2902400000000001</v>
      </c>
      <c r="G13" s="2539" t="s">
        <v>62</v>
      </c>
      <c r="H13" s="2538" t="s">
        <v>62</v>
      </c>
      <c r="L13" s="2549"/>
      <c r="M13" s="2549"/>
      <c r="N13" s="2549"/>
    </row>
    <row r="14" spans="1:14" ht="46.8">
      <c r="A14" s="2522"/>
      <c r="B14" s="2562">
        <v>3</v>
      </c>
      <c r="C14" s="2561" t="s">
        <v>1877</v>
      </c>
      <c r="D14" s="2560">
        <v>7868.4069001999997</v>
      </c>
      <c r="E14" s="2560">
        <v>13831.6798289</v>
      </c>
      <c r="F14" s="2560">
        <v>23334.517853500001</v>
      </c>
      <c r="G14" s="2559">
        <v>75.787551461636099</v>
      </c>
      <c r="H14" s="2558">
        <v>68.703426786562176</v>
      </c>
      <c r="L14" s="2549"/>
      <c r="M14" s="2549"/>
      <c r="N14" s="2549"/>
    </row>
    <row r="15" spans="1:14" ht="15.6">
      <c r="A15" s="2522"/>
      <c r="B15" s="2557">
        <v>311</v>
      </c>
      <c r="C15" s="2556" t="s">
        <v>1867</v>
      </c>
      <c r="D15" s="2528">
        <v>5337.9636449</v>
      </c>
      <c r="E15" s="2528">
        <v>10816.984756299998</v>
      </c>
      <c r="F15" s="2528">
        <v>18718.773759599997</v>
      </c>
      <c r="G15" s="2555">
        <v>102.64253329328623</v>
      </c>
      <c r="H15" s="2554">
        <v>73.049830256050427</v>
      </c>
      <c r="L15" s="2549"/>
      <c r="M15" s="2549"/>
      <c r="N15" s="2549"/>
    </row>
    <row r="16" spans="1:14" ht="15.6">
      <c r="A16" s="2522"/>
      <c r="B16" s="2553">
        <v>312</v>
      </c>
      <c r="C16" s="2552" t="s">
        <v>1866</v>
      </c>
      <c r="D16" s="2524">
        <v>17.290719199999998</v>
      </c>
      <c r="E16" s="2524">
        <v>174.64276949999999</v>
      </c>
      <c r="F16" s="2524">
        <v>99.214115800000002</v>
      </c>
      <c r="G16" s="2543" t="s">
        <v>62</v>
      </c>
      <c r="H16" s="2542">
        <v>-43.190252832081889</v>
      </c>
      <c r="L16" s="2549"/>
      <c r="M16" s="2549"/>
      <c r="N16" s="2549"/>
    </row>
    <row r="17" spans="1:14" s="2568" customFormat="1" ht="15.6">
      <c r="A17" s="2569"/>
      <c r="B17" s="2551">
        <v>313</v>
      </c>
      <c r="C17" s="2550" t="s">
        <v>1865</v>
      </c>
      <c r="D17" s="2519">
        <v>2513.1525360000001</v>
      </c>
      <c r="E17" s="2519">
        <v>2840.0523031999996</v>
      </c>
      <c r="F17" s="2519">
        <v>4516.5299781000003</v>
      </c>
      <c r="G17" s="2539">
        <v>13.007557739424037</v>
      </c>
      <c r="H17" s="2538">
        <v>59.029816916084485</v>
      </c>
      <c r="L17" s="2549"/>
      <c r="M17" s="2549"/>
      <c r="N17" s="2549"/>
    </row>
    <row r="18" spans="1:14" ht="15.6">
      <c r="A18" s="2522"/>
      <c r="B18" s="2567">
        <v>4</v>
      </c>
      <c r="C18" s="2566" t="s">
        <v>1876</v>
      </c>
      <c r="D18" s="2560">
        <v>52914.541219800005</v>
      </c>
      <c r="E18" s="2560">
        <v>54258.113843400002</v>
      </c>
      <c r="F18" s="2560">
        <v>52996.846733800005</v>
      </c>
      <c r="G18" s="2559">
        <v>2.5391368660251157</v>
      </c>
      <c r="H18" s="2558">
        <v>-2.3245686594271842</v>
      </c>
      <c r="L18" s="2549"/>
      <c r="M18" s="2549"/>
      <c r="N18" s="2549"/>
    </row>
    <row r="19" spans="1:14" ht="15.6">
      <c r="A19" s="2522"/>
      <c r="B19" s="2557">
        <v>411</v>
      </c>
      <c r="C19" s="2556" t="s">
        <v>1867</v>
      </c>
      <c r="D19" s="2528">
        <v>29748.0165337</v>
      </c>
      <c r="E19" s="2528">
        <v>28287.330498200001</v>
      </c>
      <c r="F19" s="2528">
        <v>27106.839806</v>
      </c>
      <c r="G19" s="2555">
        <v>-4.9101963952630667</v>
      </c>
      <c r="H19" s="2554">
        <v>-4.1732134896048878</v>
      </c>
      <c r="L19" s="2549"/>
      <c r="M19" s="2549"/>
      <c r="N19" s="2549"/>
    </row>
    <row r="20" spans="1:14" ht="15.6">
      <c r="A20" s="2522"/>
      <c r="B20" s="2553">
        <v>412</v>
      </c>
      <c r="C20" s="2552" t="s">
        <v>1866</v>
      </c>
      <c r="D20" s="2524">
        <v>0.81421730000000003</v>
      </c>
      <c r="E20" s="2524">
        <v>11.069479699999999</v>
      </c>
      <c r="F20" s="2524">
        <v>3.8009561000000001</v>
      </c>
      <c r="G20" s="2541" t="s">
        <v>62</v>
      </c>
      <c r="H20" s="2565">
        <v>-65.66273932459535</v>
      </c>
      <c r="L20" s="2549"/>
      <c r="M20" s="2549"/>
      <c r="N20" s="2549"/>
    </row>
    <row r="21" spans="1:14" s="2563" customFormat="1" ht="15.6">
      <c r="A21" s="2564"/>
      <c r="B21" s="2551">
        <v>413</v>
      </c>
      <c r="C21" s="2550" t="s">
        <v>1865</v>
      </c>
      <c r="D21" s="2519">
        <v>23165.7104688</v>
      </c>
      <c r="E21" s="2519">
        <v>25959.713865500002</v>
      </c>
      <c r="F21" s="2519">
        <v>25886.205971700001</v>
      </c>
      <c r="G21" s="2539">
        <v>12.060944128879703</v>
      </c>
      <c r="H21" s="2538">
        <v>-0.28316141765218905</v>
      </c>
      <c r="L21" s="2549"/>
      <c r="M21" s="2549"/>
      <c r="N21" s="2549"/>
    </row>
    <row r="22" spans="1:14" ht="31.2">
      <c r="A22" s="2522"/>
      <c r="B22" s="2562">
        <v>5</v>
      </c>
      <c r="C22" s="2561" t="s">
        <v>1875</v>
      </c>
      <c r="D22" s="2560">
        <v>4658.6877503000005</v>
      </c>
      <c r="E22" s="2560">
        <v>12837.333254499999</v>
      </c>
      <c r="F22" s="2560">
        <v>17504.067321799997</v>
      </c>
      <c r="G22" s="2559">
        <v>175.55685082507034</v>
      </c>
      <c r="H22" s="2558">
        <v>36.352831034156743</v>
      </c>
      <c r="L22" s="2549"/>
      <c r="M22" s="2549"/>
      <c r="N22" s="2549"/>
    </row>
    <row r="23" spans="1:14" ht="15.6">
      <c r="A23" s="2522"/>
      <c r="B23" s="2557">
        <v>511</v>
      </c>
      <c r="C23" s="2556" t="s">
        <v>1867</v>
      </c>
      <c r="D23" s="2528">
        <v>4349.7214084999996</v>
      </c>
      <c r="E23" s="2528">
        <v>11763.94688</v>
      </c>
      <c r="F23" s="2528">
        <v>16878.857508600002</v>
      </c>
      <c r="G23" s="2555">
        <v>170.45288135032064</v>
      </c>
      <c r="H23" s="2554">
        <v>43.479545434669653</v>
      </c>
      <c r="L23" s="2549"/>
      <c r="M23" s="2549"/>
      <c r="N23" s="2549"/>
    </row>
    <row r="24" spans="1:14" ht="15.6">
      <c r="A24" s="2522"/>
      <c r="B24" s="2553">
        <v>512</v>
      </c>
      <c r="C24" s="2552" t="s">
        <v>1866</v>
      </c>
      <c r="D24" s="2524">
        <v>10.690211400000001</v>
      </c>
      <c r="E24" s="2524">
        <v>700.39821700000005</v>
      </c>
      <c r="F24" s="2524">
        <v>70.554921800000002</v>
      </c>
      <c r="G24" s="2541" t="s">
        <v>62</v>
      </c>
      <c r="H24" s="2565">
        <v>-89.92645610918224</v>
      </c>
      <c r="L24" s="2549"/>
      <c r="M24" s="2549"/>
      <c r="N24" s="2549"/>
    </row>
    <row r="25" spans="1:14" s="2563" customFormat="1" ht="15.6">
      <c r="A25" s="2564"/>
      <c r="B25" s="2551">
        <v>513</v>
      </c>
      <c r="C25" s="2550" t="s">
        <v>1865</v>
      </c>
      <c r="D25" s="2519">
        <v>298.2761304</v>
      </c>
      <c r="E25" s="2519">
        <v>372.9881575</v>
      </c>
      <c r="F25" s="2519">
        <v>554.65489129999992</v>
      </c>
      <c r="G25" s="2539">
        <v>25.047940309473727</v>
      </c>
      <c r="H25" s="2538">
        <v>48.705764552323608</v>
      </c>
      <c r="L25" s="2549"/>
      <c r="M25" s="2549"/>
      <c r="N25" s="2549"/>
    </row>
    <row r="26" spans="1:14" ht="31.2">
      <c r="A26" s="2522"/>
      <c r="B26" s="2562">
        <v>6</v>
      </c>
      <c r="C26" s="2561" t="s">
        <v>1874</v>
      </c>
      <c r="D26" s="2560">
        <v>1995.6159915000001</v>
      </c>
      <c r="E26" s="2560">
        <v>1098.1017747999999</v>
      </c>
      <c r="F26" s="2560">
        <v>1155.6939132999998</v>
      </c>
      <c r="G26" s="2559">
        <v>-44.974294680079495</v>
      </c>
      <c r="H26" s="2558">
        <v>5.2446995189029177</v>
      </c>
      <c r="L26" s="2549"/>
      <c r="M26" s="2549"/>
      <c r="N26" s="2549"/>
    </row>
    <row r="27" spans="1:14" ht="15.6">
      <c r="A27" s="2522"/>
      <c r="B27" s="2557">
        <v>611</v>
      </c>
      <c r="C27" s="2556" t="s">
        <v>1867</v>
      </c>
      <c r="D27" s="2528">
        <v>1652.2583356</v>
      </c>
      <c r="E27" s="2528">
        <v>906.38136489999999</v>
      </c>
      <c r="F27" s="2528">
        <v>892.31941870000003</v>
      </c>
      <c r="G27" s="2555">
        <v>-45.142878364063009</v>
      </c>
      <c r="H27" s="2554">
        <v>-1.5514381412234157</v>
      </c>
      <c r="L27" s="2549"/>
      <c r="M27" s="2549"/>
      <c r="N27" s="2549"/>
    </row>
    <row r="28" spans="1:14" ht="15.6">
      <c r="A28" s="2522"/>
      <c r="B28" s="2553">
        <v>612</v>
      </c>
      <c r="C28" s="2552" t="s">
        <v>1866</v>
      </c>
      <c r="D28" s="2524">
        <v>8.9204350999999988</v>
      </c>
      <c r="E28" s="2524">
        <v>3.5587857000000001</v>
      </c>
      <c r="F28" s="2524">
        <v>34.257441499999999</v>
      </c>
      <c r="G28" s="2543">
        <v>-60.105245314771693</v>
      </c>
      <c r="H28" s="2542" t="s">
        <v>62</v>
      </c>
      <c r="L28" s="2549"/>
      <c r="M28" s="2549"/>
      <c r="N28" s="2549"/>
    </row>
    <row r="29" spans="1:14" s="2563" customFormat="1" ht="15.6">
      <c r="A29" s="2564"/>
      <c r="B29" s="2551">
        <v>613</v>
      </c>
      <c r="C29" s="2550" t="s">
        <v>1865</v>
      </c>
      <c r="D29" s="2519">
        <v>334.43722080000003</v>
      </c>
      <c r="E29" s="2519">
        <v>188.16162419999998</v>
      </c>
      <c r="F29" s="2519">
        <v>229.11705309999999</v>
      </c>
      <c r="G29" s="2539">
        <v>-43.737834039553782</v>
      </c>
      <c r="H29" s="2538">
        <v>21.766090229146752</v>
      </c>
      <c r="L29" s="2549"/>
      <c r="M29" s="2549"/>
      <c r="N29" s="2549"/>
    </row>
    <row r="30" spans="1:14" ht="31.2">
      <c r="A30" s="2522"/>
      <c r="B30" s="2562">
        <v>7</v>
      </c>
      <c r="C30" s="2561" t="s">
        <v>1873</v>
      </c>
      <c r="D30" s="2560">
        <v>5513.9935168000002</v>
      </c>
      <c r="E30" s="2560">
        <v>5655.9199493999995</v>
      </c>
      <c r="F30" s="2560">
        <v>6470.0523756000002</v>
      </c>
      <c r="G30" s="2559">
        <v>2.5739318003834999</v>
      </c>
      <c r="H30" s="2558">
        <v>14.394341388908206</v>
      </c>
      <c r="L30" s="2549"/>
      <c r="M30" s="2549"/>
      <c r="N30" s="2549"/>
    </row>
    <row r="31" spans="1:14" ht="15.6">
      <c r="A31" s="2522"/>
      <c r="B31" s="2557">
        <v>711</v>
      </c>
      <c r="C31" s="2556" t="s">
        <v>1867</v>
      </c>
      <c r="D31" s="2528">
        <v>2694.5668525999999</v>
      </c>
      <c r="E31" s="2528">
        <v>2970.1863215999997</v>
      </c>
      <c r="F31" s="2528">
        <v>3198.6007668000002</v>
      </c>
      <c r="G31" s="2555">
        <v>10.228711480439001</v>
      </c>
      <c r="H31" s="2554">
        <v>7.690239616919281</v>
      </c>
      <c r="L31" s="2549"/>
      <c r="M31" s="2549"/>
      <c r="N31" s="2549"/>
    </row>
    <row r="32" spans="1:14" ht="15.6">
      <c r="A32" s="2522"/>
      <c r="B32" s="2553">
        <v>712</v>
      </c>
      <c r="C32" s="2552" t="s">
        <v>1866</v>
      </c>
      <c r="D32" s="2524">
        <v>2.4378822000000002</v>
      </c>
      <c r="E32" s="2524">
        <v>36.108347500000001</v>
      </c>
      <c r="F32" s="2524">
        <v>15.9707045</v>
      </c>
      <c r="G32" s="2543" t="s">
        <v>62</v>
      </c>
      <c r="H32" s="2542">
        <v>-55.770048740114731</v>
      </c>
      <c r="L32" s="2549"/>
      <c r="M32" s="2549"/>
      <c r="N32" s="2549"/>
    </row>
    <row r="33" spans="1:14" s="2563" customFormat="1" ht="15.6">
      <c r="A33" s="2564"/>
      <c r="B33" s="2551">
        <v>713</v>
      </c>
      <c r="C33" s="2550" t="s">
        <v>1865</v>
      </c>
      <c r="D33" s="2519">
        <v>2816.9887819</v>
      </c>
      <c r="E33" s="2519">
        <v>2649.6252804000001</v>
      </c>
      <c r="F33" s="2519">
        <v>3255.4809043</v>
      </c>
      <c r="G33" s="2539">
        <v>-5.9412200210153809</v>
      </c>
      <c r="H33" s="2538">
        <v>22.865709667766197</v>
      </c>
      <c r="L33" s="2549"/>
      <c r="M33" s="2549"/>
      <c r="N33" s="2549"/>
    </row>
    <row r="34" spans="1:14" ht="15.6">
      <c r="A34" s="2522"/>
      <c r="B34" s="2562">
        <v>8</v>
      </c>
      <c r="C34" s="2561" t="s">
        <v>1872</v>
      </c>
      <c r="D34" s="2560">
        <v>17.916657699999998</v>
      </c>
      <c r="E34" s="2560">
        <v>33.304158700000002</v>
      </c>
      <c r="F34" s="2560">
        <v>11.185181099999999</v>
      </c>
      <c r="G34" s="2559">
        <v>85.883769493458615</v>
      </c>
      <c r="H34" s="2558">
        <v>-66.415061852320562</v>
      </c>
      <c r="L34" s="2549"/>
      <c r="M34" s="2549"/>
      <c r="N34" s="2549"/>
    </row>
    <row r="35" spans="1:14" ht="15.6">
      <c r="A35" s="2522"/>
      <c r="B35" s="2557">
        <v>811</v>
      </c>
      <c r="C35" s="2556" t="s">
        <v>1867</v>
      </c>
      <c r="D35" s="2528">
        <v>8.8863095999999988</v>
      </c>
      <c r="E35" s="2528">
        <v>5.7850014999999999</v>
      </c>
      <c r="F35" s="2528">
        <v>1.6119896</v>
      </c>
      <c r="G35" s="2555">
        <v>-34.899843012446915</v>
      </c>
      <c r="H35" s="2554">
        <v>-72.135018461101524</v>
      </c>
      <c r="L35" s="2549"/>
      <c r="M35" s="2549"/>
      <c r="N35" s="2549"/>
    </row>
    <row r="36" spans="1:14" ht="15.6">
      <c r="A36" s="2522"/>
      <c r="B36" s="2553">
        <v>812</v>
      </c>
      <c r="C36" s="2552" t="s">
        <v>1866</v>
      </c>
      <c r="D36" s="2524">
        <v>0</v>
      </c>
      <c r="E36" s="2524">
        <v>5.8995600000000001</v>
      </c>
      <c r="F36" s="2524">
        <v>0</v>
      </c>
      <c r="G36" s="2543" t="s">
        <v>62</v>
      </c>
      <c r="H36" s="2542" t="s">
        <v>62</v>
      </c>
      <c r="L36" s="2549"/>
      <c r="M36" s="2549"/>
      <c r="N36" s="2549"/>
    </row>
    <row r="37" spans="1:14" ht="15.6">
      <c r="A37" s="2522"/>
      <c r="B37" s="2551">
        <v>813</v>
      </c>
      <c r="C37" s="2550" t="s">
        <v>1865</v>
      </c>
      <c r="D37" s="2519">
        <v>9.0303480999999994</v>
      </c>
      <c r="E37" s="2519">
        <v>21.619597199999998</v>
      </c>
      <c r="F37" s="2519">
        <v>9.5731915999999995</v>
      </c>
      <c r="G37" s="2539">
        <v>139.41045196253285</v>
      </c>
      <c r="H37" s="2538">
        <v>-55.719842921032779</v>
      </c>
      <c r="L37" s="2549"/>
      <c r="M37" s="2549"/>
      <c r="N37" s="2549"/>
    </row>
    <row r="38" spans="1:14" ht="16.2" thickBot="1">
      <c r="B38" s="2548" t="s">
        <v>1871</v>
      </c>
      <c r="C38" s="2547" t="s">
        <v>1870</v>
      </c>
      <c r="D38" s="2546">
        <v>200030.96201839999</v>
      </c>
      <c r="E38" s="2546">
        <v>157140.6956762</v>
      </c>
      <c r="F38" s="2546">
        <v>152381.244691</v>
      </c>
      <c r="G38" s="2537">
        <v>-21.441813761938867</v>
      </c>
      <c r="H38" s="2536">
        <v>-3.0287831963065837</v>
      </c>
    </row>
    <row r="39" spans="1:14" ht="15" customHeight="1" thickTop="1" thickBot="1">
      <c r="A39" s="2522"/>
      <c r="B39" s="2545"/>
      <c r="C39" s="2545"/>
      <c r="D39" s="2544"/>
      <c r="E39" s="2544"/>
      <c r="F39" s="2544"/>
      <c r="G39" s="2544"/>
      <c r="H39" s="2544"/>
    </row>
    <row r="40" spans="1:14" ht="15" thickTop="1">
      <c r="A40" s="2522"/>
      <c r="B40" s="3663" t="s">
        <v>1869</v>
      </c>
      <c r="C40" s="3664"/>
      <c r="D40" s="3664"/>
      <c r="E40" s="3664"/>
      <c r="F40" s="3664"/>
      <c r="G40" s="3664"/>
      <c r="H40" s="3665"/>
    </row>
    <row r="41" spans="1:14">
      <c r="A41" s="2522"/>
      <c r="B41" s="3666"/>
      <c r="C41" s="3667"/>
      <c r="D41" s="3667"/>
      <c r="E41" s="3667"/>
      <c r="F41" s="3667"/>
      <c r="G41" s="3667"/>
      <c r="H41" s="3668"/>
      <c r="I41" s="16"/>
      <c r="J41" s="16"/>
      <c r="K41" s="16"/>
    </row>
    <row r="42" spans="1:14" ht="15.6">
      <c r="A42" s="2522"/>
      <c r="B42" s="2526" t="s">
        <v>1867</v>
      </c>
      <c r="C42" s="2525"/>
      <c r="D42" s="2524">
        <v>95057.376589799984</v>
      </c>
      <c r="E42" s="2524">
        <v>86032.675928099998</v>
      </c>
      <c r="F42" s="2524">
        <v>85913.943073900009</v>
      </c>
      <c r="G42" s="2543">
        <v>-9.4939509015109618</v>
      </c>
      <c r="H42" s="2542">
        <v>-0.13800902147832472</v>
      </c>
      <c r="I42" s="16"/>
      <c r="J42" s="16"/>
      <c r="K42" s="16"/>
    </row>
    <row r="43" spans="1:14" ht="15.6">
      <c r="A43" s="2522"/>
      <c r="B43" s="2526" t="s">
        <v>1866</v>
      </c>
      <c r="C43" s="2525"/>
      <c r="D43" s="2524">
        <v>70.654484500000009</v>
      </c>
      <c r="E43" s="2524">
        <v>1082.6819674000001</v>
      </c>
      <c r="F43" s="2524">
        <v>1034.9920301</v>
      </c>
      <c r="G43" s="2541">
        <v>1432.3612861403014</v>
      </c>
      <c r="H43" s="2540">
        <v>-4.4047964901941405</v>
      </c>
      <c r="I43" s="16"/>
      <c r="J43" s="16"/>
      <c r="K43" s="16"/>
    </row>
    <row r="44" spans="1:14" ht="15.6">
      <c r="A44" s="2522"/>
      <c r="B44" s="2521" t="s">
        <v>1865</v>
      </c>
      <c r="C44" s="2520"/>
      <c r="D44" s="2519">
        <v>104902.93094399999</v>
      </c>
      <c r="E44" s="2519">
        <v>70025.337780899994</v>
      </c>
      <c r="F44" s="2519">
        <v>65432.309587000011</v>
      </c>
      <c r="G44" s="2539">
        <v>-33.247491608903282</v>
      </c>
      <c r="H44" s="2538">
        <v>-6.5590946640928127</v>
      </c>
    </row>
    <row r="45" spans="1:14" s="34" customFormat="1" ht="16.2" thickBot="1">
      <c r="B45" s="3661" t="s">
        <v>324</v>
      </c>
      <c r="C45" s="3662"/>
      <c r="D45" s="2517">
        <v>200030.96201829996</v>
      </c>
      <c r="E45" s="2517">
        <v>157140.69567639998</v>
      </c>
      <c r="F45" s="2517">
        <v>152381.24469100003</v>
      </c>
      <c r="G45" s="2537">
        <v>-21.441813761799612</v>
      </c>
      <c r="H45" s="2536">
        <v>-3.0287831964299627</v>
      </c>
      <c r="L45" s="2535"/>
      <c r="M45" s="2535"/>
      <c r="N45" s="2535"/>
    </row>
    <row r="46" spans="1:14" ht="15.75" customHeight="1" thickTop="1" thickBot="1">
      <c r="A46" s="2522"/>
      <c r="B46" s="2534"/>
      <c r="C46" s="2534"/>
      <c r="D46" s="2533"/>
      <c r="E46" s="2533"/>
      <c r="F46" s="2533"/>
      <c r="G46" s="2532"/>
      <c r="H46" s="2532"/>
    </row>
    <row r="47" spans="1:14" ht="15" customHeight="1" thickTop="1">
      <c r="A47" s="2522"/>
      <c r="B47" s="3676" t="s">
        <v>1868</v>
      </c>
      <c r="C47" s="3676"/>
      <c r="D47" s="3676"/>
      <c r="E47" s="3676"/>
      <c r="F47" s="3677"/>
      <c r="G47" s="34"/>
      <c r="H47" s="2531"/>
    </row>
    <row r="48" spans="1:14">
      <c r="A48" s="2522"/>
      <c r="B48" s="3678"/>
      <c r="C48" s="3678"/>
      <c r="D48" s="3678"/>
      <c r="E48" s="3678"/>
      <c r="F48" s="3679"/>
      <c r="H48" s="16"/>
    </row>
    <row r="49" spans="1:8" ht="15.6">
      <c r="A49" s="2522"/>
      <c r="B49" s="2530" t="s">
        <v>1867</v>
      </c>
      <c r="C49" s="2529"/>
      <c r="D49" s="2528">
        <v>47.52133151322024</v>
      </c>
      <c r="E49" s="2528">
        <v>54.748819558026646</v>
      </c>
      <c r="F49" s="2527">
        <v>56.380916987597146</v>
      </c>
      <c r="H49" s="2511"/>
    </row>
    <row r="50" spans="1:8" ht="15.6">
      <c r="A50" s="2522"/>
      <c r="B50" s="2526" t="s">
        <v>1866</v>
      </c>
      <c r="C50" s="2525"/>
      <c r="D50" s="2524">
        <v>3.5321774082922294E-2</v>
      </c>
      <c r="E50" s="2524">
        <v>0.68898891069539903</v>
      </c>
      <c r="F50" s="2523">
        <v>0.67921221683072974</v>
      </c>
      <c r="H50" s="2511"/>
    </row>
    <row r="51" spans="1:8" ht="15.6">
      <c r="A51" s="2522"/>
      <c r="B51" s="2521" t="s">
        <v>1865</v>
      </c>
      <c r="C51" s="2520"/>
      <c r="D51" s="2519">
        <v>52.443346712696844</v>
      </c>
      <c r="E51" s="2519">
        <v>44.562191531277968</v>
      </c>
      <c r="F51" s="2518">
        <v>42.939870795572119</v>
      </c>
      <c r="H51" s="2511"/>
    </row>
    <row r="52" spans="1:8" ht="16.2" thickBot="1">
      <c r="B52" s="3661" t="s">
        <v>324</v>
      </c>
      <c r="C52" s="3662"/>
      <c r="D52" s="2517">
        <v>100</v>
      </c>
      <c r="E52" s="2517">
        <v>100</v>
      </c>
      <c r="F52" s="2516">
        <v>100</v>
      </c>
      <c r="H52" s="480"/>
    </row>
    <row r="53" spans="1:8" ht="15" thickTop="1">
      <c r="B53" s="2515" t="s">
        <v>1864</v>
      </c>
      <c r="D53" s="2514"/>
      <c r="E53" s="2514"/>
      <c r="F53" s="2514"/>
    </row>
    <row r="54" spans="1:8">
      <c r="D54" s="2512"/>
      <c r="E54" s="2512"/>
      <c r="F54" s="2512"/>
    </row>
    <row r="55" spans="1:8">
      <c r="D55" s="2513"/>
      <c r="E55" s="2513"/>
      <c r="F55" s="2513"/>
    </row>
    <row r="56" spans="1:8">
      <c r="D56" s="16"/>
      <c r="E56" s="16"/>
    </row>
    <row r="57" spans="1:8">
      <c r="D57" s="2512"/>
      <c r="E57" s="2512"/>
      <c r="F57" s="2512"/>
    </row>
    <row r="58" spans="1:8">
      <c r="D58" s="16"/>
      <c r="E58" s="16"/>
    </row>
    <row r="59" spans="1:8">
      <c r="D59" s="16"/>
      <c r="E59" s="16"/>
    </row>
    <row r="60" spans="1:8">
      <c r="D60" s="16"/>
      <c r="E60" s="16"/>
    </row>
    <row r="61" spans="1:8">
      <c r="D61" s="16"/>
      <c r="E61" s="16"/>
    </row>
  </sheetData>
  <mergeCells count="10">
    <mergeCell ref="A1:F1"/>
    <mergeCell ref="B2:F2"/>
    <mergeCell ref="G4:H4"/>
    <mergeCell ref="B45:C45"/>
    <mergeCell ref="B47:F48"/>
    <mergeCell ref="B52:C52"/>
    <mergeCell ref="B40:H41"/>
    <mergeCell ref="B4:B5"/>
    <mergeCell ref="C4:C5"/>
    <mergeCell ref="B3:F3"/>
  </mergeCells>
  <pageMargins left="0.75" right="0.75" top="1" bottom="1" header="0.5" footer="0.5"/>
  <pageSetup scale="6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zoomScale="90" zoomScaleNormal="90" workbookViewId="0"/>
  </sheetViews>
  <sheetFormatPr defaultColWidth="9.109375" defaultRowHeight="15.6"/>
  <cols>
    <col min="1" max="1" width="9.109375" style="10"/>
    <col min="2" max="2" width="8.88671875" style="10" customWidth="1"/>
    <col min="3" max="3" width="48.109375" style="10" customWidth="1"/>
    <col min="4" max="4" width="16.44140625" style="10" customWidth="1"/>
    <col min="5" max="5" width="15.5546875" style="10" customWidth="1"/>
    <col min="6" max="6" width="14.77734375" style="10" customWidth="1"/>
    <col min="7" max="7" width="11" style="10" customWidth="1"/>
    <col min="8" max="8" width="9.44140625" style="10" customWidth="1"/>
    <col min="9" max="9" width="10.44140625" style="10" bestFit="1" customWidth="1"/>
    <col min="10" max="16384" width="9.109375" style="10"/>
  </cols>
  <sheetData>
    <row r="1" spans="1:9">
      <c r="B1" s="3623" t="s">
        <v>1890</v>
      </c>
      <c r="C1" s="3623"/>
      <c r="D1" s="3623"/>
      <c r="E1" s="3623"/>
      <c r="F1" s="3623"/>
      <c r="G1" s="3623"/>
      <c r="H1" s="3623"/>
      <c r="I1" s="2602"/>
    </row>
    <row r="2" spans="1:9" ht="18" customHeight="1">
      <c r="B2" s="3675" t="s">
        <v>1889</v>
      </c>
      <c r="C2" s="3675"/>
      <c r="D2" s="3675"/>
      <c r="E2" s="3675"/>
      <c r="F2" s="3675"/>
      <c r="G2" s="3675"/>
      <c r="H2" s="3675"/>
      <c r="I2" s="2601"/>
    </row>
    <row r="3" spans="1:9" ht="16.2" thickBot="1">
      <c r="B3" s="3673" t="s">
        <v>77</v>
      </c>
      <c r="C3" s="3674"/>
      <c r="D3" s="3674"/>
      <c r="E3" s="3674"/>
      <c r="F3" s="3674"/>
      <c r="G3" s="3674"/>
      <c r="H3" s="3674"/>
    </row>
    <row r="4" spans="1:9" ht="16.5" customHeight="1" thickTop="1">
      <c r="A4" s="2584"/>
      <c r="B4" s="3669" t="s">
        <v>1883</v>
      </c>
      <c r="C4" s="3671" t="s">
        <v>1882</v>
      </c>
      <c r="D4" s="3647" t="s">
        <v>57</v>
      </c>
      <c r="E4" s="3648"/>
      <c r="F4" s="3649"/>
      <c r="G4" s="3680" t="s">
        <v>776</v>
      </c>
      <c r="H4" s="3681"/>
    </row>
    <row r="5" spans="1:9" ht="19.5" customHeight="1">
      <c r="A5" s="2584"/>
      <c r="B5" s="3670"/>
      <c r="C5" s="3672"/>
      <c r="D5" s="2430" t="s">
        <v>1673</v>
      </c>
      <c r="E5" s="2430" t="s">
        <v>494</v>
      </c>
      <c r="F5" s="2429" t="s">
        <v>181</v>
      </c>
      <c r="G5" s="2600" t="s">
        <v>173</v>
      </c>
      <c r="H5" s="2599" t="s">
        <v>180</v>
      </c>
    </row>
    <row r="6" spans="1:9" s="2595" customFormat="1" ht="31.2">
      <c r="A6" s="2596"/>
      <c r="B6" s="2562">
        <v>1</v>
      </c>
      <c r="C6" s="2598" t="s">
        <v>1879</v>
      </c>
      <c r="D6" s="2560">
        <v>419907.12356629997</v>
      </c>
      <c r="E6" s="2560">
        <v>352361.42954049999</v>
      </c>
      <c r="F6" s="2560">
        <v>306824.18322830001</v>
      </c>
      <c r="G6" s="2559">
        <v>-16.085865238991371</v>
      </c>
      <c r="H6" s="2558">
        <v>-12.923448054908626</v>
      </c>
    </row>
    <row r="7" spans="1:9">
      <c r="A7" s="2584"/>
      <c r="B7" s="2557">
        <v>111</v>
      </c>
      <c r="C7" s="2556" t="s">
        <v>1867</v>
      </c>
      <c r="D7" s="2528">
        <v>266027.18638879998</v>
      </c>
      <c r="E7" s="2528">
        <v>227726.39713709999</v>
      </c>
      <c r="F7" s="2528">
        <v>185157.7858326</v>
      </c>
      <c r="G7" s="2555">
        <v>-14.397321481167413</v>
      </c>
      <c r="H7" s="2554">
        <v>-18.692875239611361</v>
      </c>
    </row>
    <row r="8" spans="1:9">
      <c r="A8" s="2584"/>
      <c r="B8" s="2553">
        <v>112</v>
      </c>
      <c r="C8" s="2552" t="s">
        <v>1866</v>
      </c>
      <c r="D8" s="2524">
        <v>19079.264721400003</v>
      </c>
      <c r="E8" s="2524">
        <v>14111.375761499999</v>
      </c>
      <c r="F8" s="2597">
        <v>12530.653234200001</v>
      </c>
      <c r="G8" s="2541">
        <v>-26.03815730030643</v>
      </c>
      <c r="H8" s="2565">
        <v>-11.201760579664221</v>
      </c>
    </row>
    <row r="9" spans="1:9">
      <c r="A9" s="2584"/>
      <c r="B9" s="2551">
        <v>113</v>
      </c>
      <c r="C9" s="2550" t="s">
        <v>1865</v>
      </c>
      <c r="D9" s="2519">
        <v>134800.6724561</v>
      </c>
      <c r="E9" s="2519">
        <v>110523.6566419</v>
      </c>
      <c r="F9" s="2519">
        <v>109135.7441615</v>
      </c>
      <c r="G9" s="2539">
        <v>-18.009565806955596</v>
      </c>
      <c r="H9" s="2538">
        <v>-1.2557605516951731</v>
      </c>
    </row>
    <row r="10" spans="1:9" s="2595" customFormat="1" ht="31.5" customHeight="1">
      <c r="A10" s="2596"/>
      <c r="B10" s="2562">
        <v>2</v>
      </c>
      <c r="C10" s="2561" t="s">
        <v>1878</v>
      </c>
      <c r="D10" s="2560">
        <v>504078.82225540001</v>
      </c>
      <c r="E10" s="2560">
        <v>444009.34176090005</v>
      </c>
      <c r="F10" s="2560">
        <v>431440.43847270001</v>
      </c>
      <c r="G10" s="2559">
        <v>-11.916684026861324</v>
      </c>
      <c r="H10" s="2558">
        <v>-2.8307745144174001</v>
      </c>
    </row>
    <row r="11" spans="1:9">
      <c r="A11" s="2584"/>
      <c r="B11" s="2557">
        <v>211</v>
      </c>
      <c r="C11" s="2556" t="s">
        <v>1867</v>
      </c>
      <c r="D11" s="2528">
        <v>135014.565405</v>
      </c>
      <c r="E11" s="2528">
        <v>115199.1145921</v>
      </c>
      <c r="F11" s="2528">
        <v>109756.42809250001</v>
      </c>
      <c r="G11" s="2555">
        <v>-14.67652823490566</v>
      </c>
      <c r="H11" s="2554">
        <v>-4.7245905655365465</v>
      </c>
    </row>
    <row r="12" spans="1:9">
      <c r="A12" s="2584"/>
      <c r="B12" s="2553">
        <v>212</v>
      </c>
      <c r="C12" s="2552" t="s">
        <v>1866</v>
      </c>
      <c r="D12" s="2524">
        <v>34524.563553699998</v>
      </c>
      <c r="E12" s="2524">
        <v>18592.905963099998</v>
      </c>
      <c r="F12" s="2524">
        <v>21078.639728800001</v>
      </c>
      <c r="G12" s="2541">
        <v>-46.145862396840073</v>
      </c>
      <c r="H12" s="2565">
        <v>13.369259063823913</v>
      </c>
    </row>
    <row r="13" spans="1:9">
      <c r="A13" s="2584"/>
      <c r="B13" s="2551">
        <v>213</v>
      </c>
      <c r="C13" s="2550" t="s">
        <v>1865</v>
      </c>
      <c r="D13" s="2519">
        <v>334539.69329670002</v>
      </c>
      <c r="E13" s="2519">
        <v>310217.32120569999</v>
      </c>
      <c r="F13" s="2519">
        <v>300605.37065150001</v>
      </c>
      <c r="G13" s="2539">
        <v>-7.2703994707823068</v>
      </c>
      <c r="H13" s="2538">
        <v>-3.0984570806175116</v>
      </c>
    </row>
    <row r="14" spans="1:9" s="2595" customFormat="1" ht="33.75" customHeight="1">
      <c r="A14" s="2596"/>
      <c r="B14" s="2562">
        <v>3</v>
      </c>
      <c r="C14" s="2561" t="s">
        <v>1877</v>
      </c>
      <c r="D14" s="2560">
        <v>252263.98379279999</v>
      </c>
      <c r="E14" s="2560">
        <v>224108.4719073</v>
      </c>
      <c r="F14" s="2560">
        <v>231426.03380839998</v>
      </c>
      <c r="G14" s="2559">
        <v>-11.161130281929522</v>
      </c>
      <c r="H14" s="2558">
        <v>3.2651875401331631</v>
      </c>
    </row>
    <row r="15" spans="1:9">
      <c r="A15" s="2584"/>
      <c r="B15" s="2557">
        <v>311</v>
      </c>
      <c r="C15" s="2556" t="s">
        <v>1867</v>
      </c>
      <c r="D15" s="2528">
        <v>170350.1432736</v>
      </c>
      <c r="E15" s="2528">
        <v>157324.38856260001</v>
      </c>
      <c r="F15" s="2528">
        <v>151461.65259279998</v>
      </c>
      <c r="G15" s="2555">
        <v>-7.6464594984691487</v>
      </c>
      <c r="H15" s="2554">
        <v>-3.7265270968888764</v>
      </c>
    </row>
    <row r="16" spans="1:9">
      <c r="A16" s="2584"/>
      <c r="B16" s="2553">
        <v>312</v>
      </c>
      <c r="C16" s="2552" t="s">
        <v>1866</v>
      </c>
      <c r="D16" s="2524">
        <v>39746.9371102</v>
      </c>
      <c r="E16" s="2524">
        <v>31541.327663900003</v>
      </c>
      <c r="F16" s="2524">
        <v>39308.013536699997</v>
      </c>
      <c r="G16" s="2541">
        <v>-20.644633380302015</v>
      </c>
      <c r="H16" s="2565">
        <v>24.623839413358617</v>
      </c>
    </row>
    <row r="17" spans="1:8">
      <c r="A17" s="2584"/>
      <c r="B17" s="2551">
        <v>313</v>
      </c>
      <c r="C17" s="2550" t="s">
        <v>1865</v>
      </c>
      <c r="D17" s="2519">
        <v>42166.903408999999</v>
      </c>
      <c r="E17" s="2519">
        <v>35242.755680800001</v>
      </c>
      <c r="F17" s="2519">
        <v>40656.367678900002</v>
      </c>
      <c r="G17" s="2539">
        <v>-16.420811509535994</v>
      </c>
      <c r="H17" s="2538">
        <v>15.360921396533399</v>
      </c>
    </row>
    <row r="18" spans="1:8" s="13" customFormat="1">
      <c r="A18" s="2594"/>
      <c r="B18" s="2567">
        <v>4</v>
      </c>
      <c r="C18" s="2566" t="s">
        <v>1876</v>
      </c>
      <c r="D18" s="2593">
        <v>177754.27100899999</v>
      </c>
      <c r="E18" s="2593">
        <v>151891.5398231</v>
      </c>
      <c r="F18" s="2593">
        <v>148374.60216079999</v>
      </c>
      <c r="G18" s="2559">
        <v>-14.549710135848448</v>
      </c>
      <c r="H18" s="2558">
        <v>-2.3154269595238808</v>
      </c>
    </row>
    <row r="19" spans="1:8">
      <c r="A19" s="2584"/>
      <c r="B19" s="2557">
        <v>411</v>
      </c>
      <c r="C19" s="2556" t="s">
        <v>1867</v>
      </c>
      <c r="D19" s="2528">
        <v>123244.01172730001</v>
      </c>
      <c r="E19" s="2528">
        <v>108432.1534883</v>
      </c>
      <c r="F19" s="2528">
        <v>95480.329974799999</v>
      </c>
      <c r="G19" s="2555">
        <v>-12.018318806250772</v>
      </c>
      <c r="H19" s="2554">
        <v>-11.944633668921389</v>
      </c>
    </row>
    <row r="20" spans="1:8">
      <c r="A20" s="2584"/>
      <c r="B20" s="2553">
        <v>412</v>
      </c>
      <c r="C20" s="2552" t="s">
        <v>1866</v>
      </c>
      <c r="D20" s="2524">
        <v>3949.4383821000001</v>
      </c>
      <c r="E20" s="2524">
        <v>4198.0953790000003</v>
      </c>
      <c r="F20" s="2524">
        <v>2463.7515658000002</v>
      </c>
      <c r="G20" s="2541">
        <v>6.2960090231306332</v>
      </c>
      <c r="H20" s="2565">
        <v>-41.312634817104289</v>
      </c>
    </row>
    <row r="21" spans="1:8">
      <c r="A21" s="2584"/>
      <c r="B21" s="2551">
        <v>413</v>
      </c>
      <c r="C21" s="2550" t="s">
        <v>1865</v>
      </c>
      <c r="D21" s="2519">
        <v>50560.820899699997</v>
      </c>
      <c r="E21" s="2519">
        <v>39261.290955800003</v>
      </c>
      <c r="F21" s="2519">
        <v>50430.520620199997</v>
      </c>
      <c r="G21" s="2539">
        <v>-22.348390992929946</v>
      </c>
      <c r="H21" s="2538">
        <v>28.448452387809176</v>
      </c>
    </row>
    <row r="22" spans="1:8" s="2595" customFormat="1" ht="31.2">
      <c r="A22" s="2596"/>
      <c r="B22" s="2562">
        <v>5</v>
      </c>
      <c r="C22" s="2561" t="s">
        <v>1875</v>
      </c>
      <c r="D22" s="2560">
        <v>304690.28436609998</v>
      </c>
      <c r="E22" s="2560">
        <v>231491.46072029998</v>
      </c>
      <c r="F22" s="2560">
        <v>260549.45399740001</v>
      </c>
      <c r="G22" s="2559">
        <v>-24.024009757346942</v>
      </c>
      <c r="H22" s="2558">
        <v>12.552511953004352</v>
      </c>
    </row>
    <row r="23" spans="1:8">
      <c r="A23" s="2584"/>
      <c r="B23" s="2557">
        <v>511</v>
      </c>
      <c r="C23" s="2556" t="s">
        <v>1867</v>
      </c>
      <c r="D23" s="2528">
        <v>209293.36058559999</v>
      </c>
      <c r="E23" s="2528">
        <v>180774.8108494</v>
      </c>
      <c r="F23" s="2528">
        <v>171354.35219470001</v>
      </c>
      <c r="G23" s="2555">
        <v>-13.626112962401427</v>
      </c>
      <c r="H23" s="2554">
        <v>-5.2111566929244351</v>
      </c>
    </row>
    <row r="24" spans="1:8">
      <c r="A24" s="2584"/>
      <c r="B24" s="2553">
        <v>512</v>
      </c>
      <c r="C24" s="2552" t="s">
        <v>1866</v>
      </c>
      <c r="D24" s="2524">
        <v>38575.718056199999</v>
      </c>
      <c r="E24" s="2524">
        <v>18061.5299553</v>
      </c>
      <c r="F24" s="2524">
        <v>31927.834724700002</v>
      </c>
      <c r="G24" s="2541">
        <v>-53.179018135225355</v>
      </c>
      <c r="H24" s="2565">
        <v>76.772592375714297</v>
      </c>
    </row>
    <row r="25" spans="1:8">
      <c r="A25" s="2584"/>
      <c r="B25" s="2551">
        <v>513</v>
      </c>
      <c r="C25" s="2550" t="s">
        <v>1865</v>
      </c>
      <c r="D25" s="2519">
        <v>56821.205724300002</v>
      </c>
      <c r="E25" s="2519">
        <v>32655.119915700001</v>
      </c>
      <c r="F25" s="2519">
        <v>57267.267077999997</v>
      </c>
      <c r="G25" s="2539">
        <v>-42.530047542206937</v>
      </c>
      <c r="H25" s="2538">
        <v>75.369948803853305</v>
      </c>
    </row>
    <row r="26" spans="1:8" s="2595" customFormat="1" ht="31.2">
      <c r="A26" s="2596"/>
      <c r="B26" s="2562">
        <v>6</v>
      </c>
      <c r="C26" s="2561" t="s">
        <v>1874</v>
      </c>
      <c r="D26" s="2560">
        <v>109265.10380899999</v>
      </c>
      <c r="E26" s="2560">
        <v>81874.440996999998</v>
      </c>
      <c r="F26" s="2560">
        <v>78843.238797399987</v>
      </c>
      <c r="G26" s="2559">
        <v>-25.068079246856367</v>
      </c>
      <c r="H26" s="2558">
        <v>-3.7022569713924258</v>
      </c>
    </row>
    <row r="27" spans="1:8">
      <c r="A27" s="2584"/>
      <c r="B27" s="2557">
        <v>611</v>
      </c>
      <c r="C27" s="2556" t="s">
        <v>1867</v>
      </c>
      <c r="D27" s="2528">
        <v>19473.795869000001</v>
      </c>
      <c r="E27" s="2528">
        <v>19330.6677992</v>
      </c>
      <c r="F27" s="2528">
        <v>15698.9537676</v>
      </c>
      <c r="G27" s="2555">
        <v>-0.73497776582861496</v>
      </c>
      <c r="H27" s="2554">
        <v>-18.7873180033144</v>
      </c>
    </row>
    <row r="28" spans="1:8">
      <c r="A28" s="2584"/>
      <c r="B28" s="2553">
        <v>612</v>
      </c>
      <c r="C28" s="2552" t="s">
        <v>1866</v>
      </c>
      <c r="D28" s="2524">
        <v>34342.4726027</v>
      </c>
      <c r="E28" s="2524">
        <v>25070.036127799998</v>
      </c>
      <c r="F28" s="2524">
        <v>23514.483406599997</v>
      </c>
      <c r="G28" s="2541">
        <v>-26.999909360547914</v>
      </c>
      <c r="H28" s="2565">
        <v>-6.2048283986119168</v>
      </c>
    </row>
    <row r="29" spans="1:8">
      <c r="A29" s="2584"/>
      <c r="B29" s="2551">
        <v>613</v>
      </c>
      <c r="C29" s="2550" t="s">
        <v>1865</v>
      </c>
      <c r="D29" s="2519">
        <v>55448.835337300006</v>
      </c>
      <c r="E29" s="2519">
        <v>37473.737069900002</v>
      </c>
      <c r="F29" s="2519">
        <v>39629.801623300002</v>
      </c>
      <c r="G29" s="2539">
        <v>-32.41744963272167</v>
      </c>
      <c r="H29" s="2538">
        <v>5.7535349340213315</v>
      </c>
    </row>
    <row r="30" spans="1:8" s="2595" customFormat="1" ht="31.2">
      <c r="A30" s="2596"/>
      <c r="B30" s="2562">
        <v>7</v>
      </c>
      <c r="C30" s="2561" t="s">
        <v>1873</v>
      </c>
      <c r="D30" s="2560">
        <v>146785.47197310001</v>
      </c>
      <c r="E30" s="2560">
        <v>117562.91947750001</v>
      </c>
      <c r="F30" s="2560">
        <v>125621.92575539999</v>
      </c>
      <c r="G30" s="2559">
        <v>-19.908341134029495</v>
      </c>
      <c r="H30" s="2558">
        <v>6.8550579670168643</v>
      </c>
    </row>
    <row r="31" spans="1:8">
      <c r="A31" s="2584"/>
      <c r="B31" s="2557">
        <v>711</v>
      </c>
      <c r="C31" s="2556" t="s">
        <v>1867</v>
      </c>
      <c r="D31" s="2528">
        <v>72973.901949300009</v>
      </c>
      <c r="E31" s="2528">
        <v>45068.180742500001</v>
      </c>
      <c r="F31" s="2528">
        <v>43539.960885199995</v>
      </c>
      <c r="G31" s="2555">
        <v>-38.240686685752436</v>
      </c>
      <c r="H31" s="2554">
        <v>-3.3909064713119719</v>
      </c>
    </row>
    <row r="32" spans="1:8">
      <c r="A32" s="2584"/>
      <c r="B32" s="2553">
        <v>712</v>
      </c>
      <c r="C32" s="2552" t="s">
        <v>1866</v>
      </c>
      <c r="D32" s="2524">
        <v>21652.486429099998</v>
      </c>
      <c r="E32" s="2524">
        <v>19962.981558900003</v>
      </c>
      <c r="F32" s="2524">
        <v>18831.219946599998</v>
      </c>
      <c r="G32" s="2541">
        <v>-7.8028215176681677</v>
      </c>
      <c r="H32" s="2565">
        <v>-5.6693014966766597</v>
      </c>
    </row>
    <row r="33" spans="1:9">
      <c r="A33" s="2584"/>
      <c r="B33" s="2551">
        <v>713</v>
      </c>
      <c r="C33" s="2550" t="s">
        <v>1865</v>
      </c>
      <c r="D33" s="2519">
        <v>52159.083594699994</v>
      </c>
      <c r="E33" s="2519">
        <v>52531.7571761</v>
      </c>
      <c r="F33" s="2519">
        <v>63250.744923699996</v>
      </c>
      <c r="G33" s="2539">
        <v>0.7144941124653359</v>
      </c>
      <c r="H33" s="2538">
        <v>20.404776698535287</v>
      </c>
    </row>
    <row r="34" spans="1:9" s="13" customFormat="1">
      <c r="A34" s="2594"/>
      <c r="B34" s="2567">
        <v>8</v>
      </c>
      <c r="C34" s="2566" t="s">
        <v>1872</v>
      </c>
      <c r="D34" s="2593">
        <v>5703.2920539999996</v>
      </c>
      <c r="E34" s="2593">
        <v>8432.1680326999995</v>
      </c>
      <c r="F34" s="2593">
        <v>9905.6548521000004</v>
      </c>
      <c r="G34" s="2559">
        <v>47.847382754774138</v>
      </c>
      <c r="H34" s="2558">
        <v>17.474590327016859</v>
      </c>
    </row>
    <row r="35" spans="1:9">
      <c r="A35" s="2584"/>
      <c r="B35" s="2557">
        <v>811</v>
      </c>
      <c r="C35" s="2556" t="s">
        <v>1867</v>
      </c>
      <c r="D35" s="2528">
        <v>2822.5478439000003</v>
      </c>
      <c r="E35" s="2528">
        <v>3896.3366524000003</v>
      </c>
      <c r="F35" s="2528">
        <v>5476.3706707000001</v>
      </c>
      <c r="G35" s="2555">
        <v>38.04324560239565</v>
      </c>
      <c r="H35" s="2554">
        <v>40.551783874392797</v>
      </c>
    </row>
    <row r="36" spans="1:9">
      <c r="A36" s="2584"/>
      <c r="B36" s="2553">
        <v>812</v>
      </c>
      <c r="C36" s="2552" t="s">
        <v>1866</v>
      </c>
      <c r="D36" s="2524">
        <v>2276.2295411</v>
      </c>
      <c r="E36" s="2524">
        <v>4469.1876469999997</v>
      </c>
      <c r="F36" s="2524">
        <v>4341.1745195000003</v>
      </c>
      <c r="G36" s="2541">
        <v>96.341694293284718</v>
      </c>
      <c r="H36" s="2565">
        <v>-2.8643489065832806</v>
      </c>
    </row>
    <row r="37" spans="1:9">
      <c r="A37" s="2584"/>
      <c r="B37" s="2551">
        <v>813</v>
      </c>
      <c r="C37" s="2550" t="s">
        <v>1865</v>
      </c>
      <c r="D37" s="2519">
        <v>604.51466909999999</v>
      </c>
      <c r="E37" s="2519">
        <v>66.643733299999994</v>
      </c>
      <c r="F37" s="2519">
        <v>88.109661900000006</v>
      </c>
      <c r="G37" s="2539">
        <v>-88.975663171380276</v>
      </c>
      <c r="H37" s="2538">
        <v>32.209973146867533</v>
      </c>
    </row>
    <row r="38" spans="1:9" ht="16.2" thickBot="1">
      <c r="A38" s="2584"/>
      <c r="B38" s="2592" t="s">
        <v>1871</v>
      </c>
      <c r="C38" s="2591" t="s">
        <v>1870</v>
      </c>
      <c r="D38" s="2546">
        <v>1920448.3528256002</v>
      </c>
      <c r="E38" s="2546">
        <v>1611731.7722593001</v>
      </c>
      <c r="F38" s="2546">
        <v>1592985.5310723002</v>
      </c>
      <c r="G38" s="2537">
        <v>-16.075234729019307</v>
      </c>
      <c r="H38" s="2536">
        <v>-1.1631117230332833</v>
      </c>
    </row>
    <row r="39" spans="1:9" s="2583" customFormat="1" ht="16.8" thickTop="1" thickBot="1">
      <c r="B39" s="2590"/>
      <c r="C39" s="2590"/>
      <c r="D39" s="2589"/>
      <c r="E39" s="2589"/>
      <c r="F39" s="2589"/>
      <c r="G39" s="2588"/>
      <c r="H39" s="2588"/>
    </row>
    <row r="40" spans="1:9" s="2583" customFormat="1" ht="15.75" customHeight="1" thickTop="1">
      <c r="A40" s="2584"/>
      <c r="B40" s="3663" t="s">
        <v>1888</v>
      </c>
      <c r="C40" s="3664"/>
      <c r="D40" s="3664"/>
      <c r="E40" s="3664"/>
      <c r="F40" s="3664"/>
      <c r="G40" s="3664"/>
      <c r="H40" s="3665"/>
    </row>
    <row r="41" spans="1:9" ht="15.75" customHeight="1">
      <c r="A41" s="2584"/>
      <c r="B41" s="3666"/>
      <c r="C41" s="3667"/>
      <c r="D41" s="3667"/>
      <c r="E41" s="3667"/>
      <c r="F41" s="3667"/>
      <c r="G41" s="3667"/>
      <c r="H41" s="3668"/>
      <c r="I41" s="2587"/>
    </row>
    <row r="42" spans="1:9">
      <c r="A42" s="2584"/>
      <c r="B42" s="2526" t="s">
        <v>1867</v>
      </c>
      <c r="C42" s="2552"/>
      <c r="D42" s="2524">
        <v>999199.51304250001</v>
      </c>
      <c r="E42" s="2524">
        <v>857752.0498236001</v>
      </c>
      <c r="F42" s="2524">
        <v>777925.83401089988</v>
      </c>
      <c r="G42" s="2543">
        <v>-14.156078077760592</v>
      </c>
      <c r="H42" s="2542">
        <v>-9.3064441908494171</v>
      </c>
      <c r="I42" s="2582"/>
    </row>
    <row r="43" spans="1:9">
      <c r="A43" s="2584"/>
      <c r="B43" s="2526" t="s">
        <v>1866</v>
      </c>
      <c r="C43" s="2552"/>
      <c r="D43" s="2524">
        <v>194147.11039650001</v>
      </c>
      <c r="E43" s="2524">
        <v>136007.44005650003</v>
      </c>
      <c r="F43" s="2524">
        <v>153995.7706629</v>
      </c>
      <c r="G43" s="2541">
        <v>-29.946194007865135</v>
      </c>
      <c r="H43" s="2540">
        <v>13.225990136221434</v>
      </c>
      <c r="I43" s="2582"/>
    </row>
    <row r="44" spans="1:9">
      <c r="A44" s="2584"/>
      <c r="B44" s="2521" t="s">
        <v>1865</v>
      </c>
      <c r="C44" s="2550"/>
      <c r="D44" s="2519">
        <v>727101.72938689997</v>
      </c>
      <c r="E44" s="2519">
        <v>617972.28237919998</v>
      </c>
      <c r="F44" s="2519">
        <v>661063.92639899999</v>
      </c>
      <c r="G44" s="2539">
        <v>-15.008827870581342</v>
      </c>
      <c r="H44" s="2538">
        <v>6.9730706778460494</v>
      </c>
      <c r="I44" s="2582"/>
    </row>
    <row r="45" spans="1:9" ht="16.2" thickBot="1">
      <c r="A45" s="2584"/>
      <c r="B45" s="3661" t="s">
        <v>324</v>
      </c>
      <c r="C45" s="3662"/>
      <c r="D45" s="2517">
        <v>1920448.3528259001</v>
      </c>
      <c r="E45" s="2517">
        <v>1611731.7722593001</v>
      </c>
      <c r="F45" s="2517">
        <v>1592985.5310727998</v>
      </c>
      <c r="G45" s="2537">
        <v>-16.075234729032406</v>
      </c>
      <c r="H45" s="2536">
        <v>-1.1631117230022747</v>
      </c>
      <c r="I45" s="2582"/>
    </row>
    <row r="46" spans="1:9" s="2583" customFormat="1" ht="16.8" thickTop="1" thickBot="1">
      <c r="B46" s="2534"/>
      <c r="C46" s="2534"/>
      <c r="D46" s="2586"/>
      <c r="E46" s="2586"/>
      <c r="F46" s="2586"/>
      <c r="H46" s="10"/>
    </row>
    <row r="47" spans="1:9" ht="15.75" customHeight="1" thickTop="1">
      <c r="A47" s="2584"/>
      <c r="B47" s="3676" t="s">
        <v>1887</v>
      </c>
      <c r="C47" s="3676"/>
      <c r="D47" s="3676"/>
      <c r="E47" s="3676"/>
      <c r="F47" s="3677"/>
      <c r="G47" s="2583"/>
      <c r="H47"/>
      <c r="I47" s="2583"/>
    </row>
    <row r="48" spans="1:9">
      <c r="A48" s="2584"/>
      <c r="B48" s="3678"/>
      <c r="C48" s="3678"/>
      <c r="D48" s="3678"/>
      <c r="E48" s="3678"/>
      <c r="F48" s="3679"/>
      <c r="G48"/>
      <c r="H48"/>
      <c r="I48" s="2583"/>
    </row>
    <row r="49" spans="1:9">
      <c r="A49" s="2584"/>
      <c r="B49" s="2526" t="s">
        <v>1867</v>
      </c>
      <c r="C49" s="2525"/>
      <c r="D49" s="2528">
        <v>52.02949152848597</v>
      </c>
      <c r="E49" s="2528">
        <v>53.219280316179216</v>
      </c>
      <c r="F49" s="2527">
        <v>48.834456988884504</v>
      </c>
      <c r="G49" s="2582"/>
      <c r="H49" s="2585"/>
      <c r="I49" s="2582"/>
    </row>
    <row r="50" spans="1:9">
      <c r="A50" s="2584"/>
      <c r="B50" s="2526" t="s">
        <v>1866</v>
      </c>
      <c r="C50" s="2525"/>
      <c r="D50" s="2524">
        <v>10.109467932882264</v>
      </c>
      <c r="E50" s="2524">
        <v>8.4385902417154028</v>
      </c>
      <c r="F50" s="2523">
        <v>9.6671167225976742</v>
      </c>
      <c r="G50" s="2582"/>
      <c r="H50" s="2582"/>
      <c r="I50" s="2582"/>
    </row>
    <row r="51" spans="1:9">
      <c r="A51" s="2584"/>
      <c r="B51" s="2521" t="s">
        <v>1865</v>
      </c>
      <c r="C51" s="2520"/>
      <c r="D51" s="2519">
        <v>37.861040538631762</v>
      </c>
      <c r="E51" s="2519">
        <v>38.342129442105382</v>
      </c>
      <c r="F51" s="2518">
        <v>41.49842628851782</v>
      </c>
      <c r="G51" s="2585"/>
      <c r="H51" s="2582"/>
      <c r="I51" s="2582"/>
    </row>
    <row r="52" spans="1:9" ht="16.2" thickBot="1">
      <c r="A52" s="2584"/>
      <c r="B52" s="3661" t="s">
        <v>324</v>
      </c>
      <c r="C52" s="3662"/>
      <c r="D52" s="2517">
        <v>100</v>
      </c>
      <c r="E52" s="2517">
        <v>100</v>
      </c>
      <c r="F52" s="2516">
        <v>100</v>
      </c>
      <c r="G52" s="2583"/>
      <c r="H52" s="2582"/>
      <c r="I52" s="2582"/>
    </row>
    <row r="53" spans="1:9" ht="16.2" thickTop="1">
      <c r="B53" s="2515" t="s">
        <v>1886</v>
      </c>
      <c r="D53" s="2581"/>
    </row>
    <row r="55" spans="1:9">
      <c r="D55" s="2580"/>
      <c r="E55" s="2580"/>
      <c r="F55" s="2580"/>
      <c r="G55" s="2580"/>
      <c r="H55" s="2580"/>
    </row>
    <row r="56" spans="1:9">
      <c r="D56" s="2576"/>
      <c r="E56" s="2576"/>
      <c r="F56" s="2576"/>
    </row>
    <row r="57" spans="1:9">
      <c r="D57" s="2579"/>
      <c r="E57" s="2579"/>
      <c r="F57" s="2579"/>
      <c r="G57" s="2578"/>
      <c r="H57" s="2577"/>
    </row>
    <row r="58" spans="1:9">
      <c r="D58" s="2576"/>
      <c r="E58" s="2576"/>
      <c r="F58" s="2576"/>
    </row>
    <row r="59" spans="1:9">
      <c r="D59" s="2575"/>
      <c r="E59" s="2575"/>
      <c r="F59" s="2575"/>
      <c r="G59" s="2574"/>
      <c r="H59" s="2574"/>
    </row>
    <row r="60" spans="1:9">
      <c r="D60" s="2575"/>
      <c r="E60" s="2575"/>
      <c r="F60" s="2575"/>
      <c r="G60" s="2574"/>
      <c r="H60" s="2574"/>
    </row>
    <row r="61" spans="1:9">
      <c r="D61" s="2575"/>
      <c r="E61" s="2575"/>
      <c r="F61" s="2575"/>
      <c r="G61" s="2574"/>
      <c r="H61" s="2574"/>
    </row>
    <row r="62" spans="1:9">
      <c r="D62" s="11"/>
      <c r="E62" s="11"/>
      <c r="F62" s="11"/>
    </row>
  </sheetData>
  <mergeCells count="11">
    <mergeCell ref="B1:H1"/>
    <mergeCell ref="B2:H2"/>
    <mergeCell ref="B4:B5"/>
    <mergeCell ref="C4:C5"/>
    <mergeCell ref="G4:H4"/>
    <mergeCell ref="D4:F4"/>
    <mergeCell ref="B40:H41"/>
    <mergeCell ref="B45:C45"/>
    <mergeCell ref="B52:C52"/>
    <mergeCell ref="B47:F48"/>
    <mergeCell ref="B3:H3"/>
  </mergeCells>
  <pageMargins left="0.75" right="0.64" top="1.25" bottom="1.0900000000000001" header="0.5" footer="0.5"/>
  <pageSetup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70"/>
  <sheetViews>
    <sheetView showGridLines="0" zoomScaleSheetLayoutView="78" workbookViewId="0">
      <selection activeCell="C69" sqref="C69:K69"/>
    </sheetView>
  </sheetViews>
  <sheetFormatPr defaultRowHeight="15.6"/>
  <cols>
    <col min="1" max="1" width="6.44140625" style="19" customWidth="1"/>
    <col min="2" max="2" width="6.33203125" style="35" customWidth="1"/>
    <col min="3" max="3" width="51.6640625" style="19" customWidth="1"/>
    <col min="4" max="4" width="13.6640625" style="19" hidden="1" customWidth="1"/>
    <col min="5" max="9" width="13.6640625" style="19" customWidth="1"/>
    <col min="10" max="10" width="11.88671875" style="19" customWidth="1"/>
    <col min="11" max="11" width="13.109375" style="19" customWidth="1"/>
    <col min="12" max="12" width="17.6640625" style="19" bestFit="1" customWidth="1"/>
    <col min="13" max="13" width="10.5546875" style="19" customWidth="1"/>
    <col min="14" max="14" width="13.44140625" style="19" customWidth="1"/>
    <col min="15" max="15" width="10.33203125" style="19" bestFit="1" customWidth="1"/>
    <col min="16" max="16" width="14.33203125" style="19" customWidth="1"/>
    <col min="17" max="240" width="9.109375" style="19"/>
    <col min="241" max="241" width="6.33203125" style="19" customWidth="1"/>
    <col min="242" max="242" width="69" style="19" customWidth="1"/>
    <col min="243" max="260" width="0" style="19" hidden="1" customWidth="1"/>
    <col min="261" max="262" width="15.33203125" style="19" bestFit="1" customWidth="1"/>
    <col min="263" max="264" width="11.88671875" style="19" bestFit="1" customWidth="1"/>
    <col min="265" max="265" width="15.5546875" style="19" bestFit="1" customWidth="1"/>
    <col min="266" max="266" width="15.6640625" style="19" bestFit="1" customWidth="1"/>
    <col min="267" max="267" width="13.109375" style="19" bestFit="1" customWidth="1"/>
    <col min="268" max="269" width="10.5546875" style="19" bestFit="1" customWidth="1"/>
    <col min="270" max="496" width="9.109375" style="19"/>
    <col min="497" max="497" width="6.33203125" style="19" customWidth="1"/>
    <col min="498" max="498" width="69" style="19" customWidth="1"/>
    <col min="499" max="516" width="0" style="19" hidden="1" customWidth="1"/>
    <col min="517" max="518" width="15.33203125" style="19" bestFit="1" customWidth="1"/>
    <col min="519" max="520" width="11.88671875" style="19" bestFit="1" customWidth="1"/>
    <col min="521" max="521" width="15.5546875" style="19" bestFit="1" customWidth="1"/>
    <col min="522" max="522" width="15.6640625" style="19" bestFit="1" customWidth="1"/>
    <col min="523" max="523" width="13.109375" style="19" bestFit="1" customWidth="1"/>
    <col min="524" max="525" width="10.5546875" style="19" bestFit="1" customWidth="1"/>
    <col min="526" max="752" width="9.109375" style="19"/>
    <col min="753" max="753" width="6.33203125" style="19" customWidth="1"/>
    <col min="754" max="754" width="69" style="19" customWidth="1"/>
    <col min="755" max="772" width="0" style="19" hidden="1" customWidth="1"/>
    <col min="773" max="774" width="15.33203125" style="19" bestFit="1" customWidth="1"/>
    <col min="775" max="776" width="11.88671875" style="19" bestFit="1" customWidth="1"/>
    <col min="777" max="777" width="15.5546875" style="19" bestFit="1" customWidth="1"/>
    <col min="778" max="778" width="15.6640625" style="19" bestFit="1" customWidth="1"/>
    <col min="779" max="779" width="13.109375" style="19" bestFit="1" customWidth="1"/>
    <col min="780" max="781" width="10.5546875" style="19" bestFit="1" customWidth="1"/>
    <col min="782" max="1008" width="9.109375" style="19"/>
    <col min="1009" max="1009" width="6.33203125" style="19" customWidth="1"/>
    <col min="1010" max="1010" width="69" style="19" customWidth="1"/>
    <col min="1011" max="1028" width="0" style="19" hidden="1" customWidth="1"/>
    <col min="1029" max="1030" width="15.33203125" style="19" bestFit="1" customWidth="1"/>
    <col min="1031" max="1032" width="11.88671875" style="19" bestFit="1" customWidth="1"/>
    <col min="1033" max="1033" width="15.5546875" style="19" bestFit="1" customWidth="1"/>
    <col min="1034" max="1034" width="15.6640625" style="19" bestFit="1" customWidth="1"/>
    <col min="1035" max="1035" width="13.109375" style="19" bestFit="1" customWidth="1"/>
    <col min="1036" max="1037" width="10.5546875" style="19" bestFit="1" customWidth="1"/>
    <col min="1038" max="1264" width="9.109375" style="19"/>
    <col min="1265" max="1265" width="6.33203125" style="19" customWidth="1"/>
    <col min="1266" max="1266" width="69" style="19" customWidth="1"/>
    <col min="1267" max="1284" width="0" style="19" hidden="1" customWidth="1"/>
    <col min="1285" max="1286" width="15.33203125" style="19" bestFit="1" customWidth="1"/>
    <col min="1287" max="1288" width="11.88671875" style="19" bestFit="1" customWidth="1"/>
    <col min="1289" max="1289" width="15.5546875" style="19" bestFit="1" customWidth="1"/>
    <col min="1290" max="1290" width="15.6640625" style="19" bestFit="1" customWidth="1"/>
    <col min="1291" max="1291" width="13.109375" style="19" bestFit="1" customWidth="1"/>
    <col min="1292" max="1293" width="10.5546875" style="19" bestFit="1" customWidth="1"/>
    <col min="1294" max="1520" width="9.109375" style="19"/>
    <col min="1521" max="1521" width="6.33203125" style="19" customWidth="1"/>
    <col min="1522" max="1522" width="69" style="19" customWidth="1"/>
    <col min="1523" max="1540" width="0" style="19" hidden="1" customWidth="1"/>
    <col min="1541" max="1542" width="15.33203125" style="19" bestFit="1" customWidth="1"/>
    <col min="1543" max="1544" width="11.88671875" style="19" bestFit="1" customWidth="1"/>
    <col min="1545" max="1545" width="15.5546875" style="19" bestFit="1" customWidth="1"/>
    <col min="1546" max="1546" width="15.6640625" style="19" bestFit="1" customWidth="1"/>
    <col min="1547" max="1547" width="13.109375" style="19" bestFit="1" customWidth="1"/>
    <col min="1548" max="1549" width="10.5546875" style="19" bestFit="1" customWidth="1"/>
    <col min="1550" max="1776" width="9.109375" style="19"/>
    <col min="1777" max="1777" width="6.33203125" style="19" customWidth="1"/>
    <col min="1778" max="1778" width="69" style="19" customWidth="1"/>
    <col min="1779" max="1796" width="0" style="19" hidden="1" customWidth="1"/>
    <col min="1797" max="1798" width="15.33203125" style="19" bestFit="1" customWidth="1"/>
    <col min="1799" max="1800" width="11.88671875" style="19" bestFit="1" customWidth="1"/>
    <col min="1801" max="1801" width="15.5546875" style="19" bestFit="1" customWidth="1"/>
    <col min="1802" max="1802" width="15.6640625" style="19" bestFit="1" customWidth="1"/>
    <col min="1803" max="1803" width="13.109375" style="19" bestFit="1" customWidth="1"/>
    <col min="1804" max="1805" width="10.5546875" style="19" bestFit="1" customWidth="1"/>
    <col min="1806" max="2032" width="9.109375" style="19"/>
    <col min="2033" max="2033" width="6.33203125" style="19" customWidth="1"/>
    <col min="2034" max="2034" width="69" style="19" customWidth="1"/>
    <col min="2035" max="2052" width="0" style="19" hidden="1" customWidth="1"/>
    <col min="2053" max="2054" width="15.33203125" style="19" bestFit="1" customWidth="1"/>
    <col min="2055" max="2056" width="11.88671875" style="19" bestFit="1" customWidth="1"/>
    <col min="2057" max="2057" width="15.5546875" style="19" bestFit="1" customWidth="1"/>
    <col min="2058" max="2058" width="15.6640625" style="19" bestFit="1" customWidth="1"/>
    <col min="2059" max="2059" width="13.109375" style="19" bestFit="1" customWidth="1"/>
    <col min="2060" max="2061" width="10.5546875" style="19" bestFit="1" customWidth="1"/>
    <col min="2062" max="2288" width="9.109375" style="19"/>
    <col min="2289" max="2289" width="6.33203125" style="19" customWidth="1"/>
    <col min="2290" max="2290" width="69" style="19" customWidth="1"/>
    <col min="2291" max="2308" width="0" style="19" hidden="1" customWidth="1"/>
    <col min="2309" max="2310" width="15.33203125" style="19" bestFit="1" customWidth="1"/>
    <col min="2311" max="2312" width="11.88671875" style="19" bestFit="1" customWidth="1"/>
    <col min="2313" max="2313" width="15.5546875" style="19" bestFit="1" customWidth="1"/>
    <col min="2314" max="2314" width="15.6640625" style="19" bestFit="1" customWidth="1"/>
    <col min="2315" max="2315" width="13.109375" style="19" bestFit="1" customWidth="1"/>
    <col min="2316" max="2317" width="10.5546875" style="19" bestFit="1" customWidth="1"/>
    <col min="2318" max="2544" width="9.109375" style="19"/>
    <col min="2545" max="2545" width="6.33203125" style="19" customWidth="1"/>
    <col min="2546" max="2546" width="69" style="19" customWidth="1"/>
    <col min="2547" max="2564" width="0" style="19" hidden="1" customWidth="1"/>
    <col min="2565" max="2566" width="15.33203125" style="19" bestFit="1" customWidth="1"/>
    <col min="2567" max="2568" width="11.88671875" style="19" bestFit="1" customWidth="1"/>
    <col min="2569" max="2569" width="15.5546875" style="19" bestFit="1" customWidth="1"/>
    <col min="2570" max="2570" width="15.6640625" style="19" bestFit="1" customWidth="1"/>
    <col min="2571" max="2571" width="13.109375" style="19" bestFit="1" customWidth="1"/>
    <col min="2572" max="2573" width="10.5546875" style="19" bestFit="1" customWidth="1"/>
    <col min="2574" max="2800" width="9.109375" style="19"/>
    <col min="2801" max="2801" width="6.33203125" style="19" customWidth="1"/>
    <col min="2802" max="2802" width="69" style="19" customWidth="1"/>
    <col min="2803" max="2820" width="0" style="19" hidden="1" customWidth="1"/>
    <col min="2821" max="2822" width="15.33203125" style="19" bestFit="1" customWidth="1"/>
    <col min="2823" max="2824" width="11.88671875" style="19" bestFit="1" customWidth="1"/>
    <col min="2825" max="2825" width="15.5546875" style="19" bestFit="1" customWidth="1"/>
    <col min="2826" max="2826" width="15.6640625" style="19" bestFit="1" customWidth="1"/>
    <col min="2827" max="2827" width="13.109375" style="19" bestFit="1" customWidth="1"/>
    <col min="2828" max="2829" width="10.5546875" style="19" bestFit="1" customWidth="1"/>
    <col min="2830" max="3056" width="9.109375" style="19"/>
    <col min="3057" max="3057" width="6.33203125" style="19" customWidth="1"/>
    <col min="3058" max="3058" width="69" style="19" customWidth="1"/>
    <col min="3059" max="3076" width="0" style="19" hidden="1" customWidth="1"/>
    <col min="3077" max="3078" width="15.33203125" style="19" bestFit="1" customWidth="1"/>
    <col min="3079" max="3080" width="11.88671875" style="19" bestFit="1" customWidth="1"/>
    <col min="3081" max="3081" width="15.5546875" style="19" bestFit="1" customWidth="1"/>
    <col min="3082" max="3082" width="15.6640625" style="19" bestFit="1" customWidth="1"/>
    <col min="3083" max="3083" width="13.109375" style="19" bestFit="1" customWidth="1"/>
    <col min="3084" max="3085" width="10.5546875" style="19" bestFit="1" customWidth="1"/>
    <col min="3086" max="3312" width="9.109375" style="19"/>
    <col min="3313" max="3313" width="6.33203125" style="19" customWidth="1"/>
    <col min="3314" max="3314" width="69" style="19" customWidth="1"/>
    <col min="3315" max="3332" width="0" style="19" hidden="1" customWidth="1"/>
    <col min="3333" max="3334" width="15.33203125" style="19" bestFit="1" customWidth="1"/>
    <col min="3335" max="3336" width="11.88671875" style="19" bestFit="1" customWidth="1"/>
    <col min="3337" max="3337" width="15.5546875" style="19" bestFit="1" customWidth="1"/>
    <col min="3338" max="3338" width="15.6640625" style="19" bestFit="1" customWidth="1"/>
    <col min="3339" max="3339" width="13.109375" style="19" bestFit="1" customWidth="1"/>
    <col min="3340" max="3341" width="10.5546875" style="19" bestFit="1" customWidth="1"/>
    <col min="3342" max="3568" width="9.109375" style="19"/>
    <col min="3569" max="3569" width="6.33203125" style="19" customWidth="1"/>
    <col min="3570" max="3570" width="69" style="19" customWidth="1"/>
    <col min="3571" max="3588" width="0" style="19" hidden="1" customWidth="1"/>
    <col min="3589" max="3590" width="15.33203125" style="19" bestFit="1" customWidth="1"/>
    <col min="3591" max="3592" width="11.88671875" style="19" bestFit="1" customWidth="1"/>
    <col min="3593" max="3593" width="15.5546875" style="19" bestFit="1" customWidth="1"/>
    <col min="3594" max="3594" width="15.6640625" style="19" bestFit="1" customWidth="1"/>
    <col min="3595" max="3595" width="13.109375" style="19" bestFit="1" customWidth="1"/>
    <col min="3596" max="3597" width="10.5546875" style="19" bestFit="1" customWidth="1"/>
    <col min="3598" max="3824" width="9.109375" style="19"/>
    <col min="3825" max="3825" width="6.33203125" style="19" customWidth="1"/>
    <col min="3826" max="3826" width="69" style="19" customWidth="1"/>
    <col min="3827" max="3844" width="0" style="19" hidden="1" customWidth="1"/>
    <col min="3845" max="3846" width="15.33203125" style="19" bestFit="1" customWidth="1"/>
    <col min="3847" max="3848" width="11.88671875" style="19" bestFit="1" customWidth="1"/>
    <col min="3849" max="3849" width="15.5546875" style="19" bestFit="1" customWidth="1"/>
    <col min="3850" max="3850" width="15.6640625" style="19" bestFit="1" customWidth="1"/>
    <col min="3851" max="3851" width="13.109375" style="19" bestFit="1" customWidth="1"/>
    <col min="3852" max="3853" width="10.5546875" style="19" bestFit="1" customWidth="1"/>
    <col min="3854" max="4080" width="9.109375" style="19"/>
    <col min="4081" max="4081" width="6.33203125" style="19" customWidth="1"/>
    <col min="4082" max="4082" width="69" style="19" customWidth="1"/>
    <col min="4083" max="4100" width="0" style="19" hidden="1" customWidth="1"/>
    <col min="4101" max="4102" width="15.33203125" style="19" bestFit="1" customWidth="1"/>
    <col min="4103" max="4104" width="11.88671875" style="19" bestFit="1" customWidth="1"/>
    <col min="4105" max="4105" width="15.5546875" style="19" bestFit="1" customWidth="1"/>
    <col min="4106" max="4106" width="15.6640625" style="19" bestFit="1" customWidth="1"/>
    <col min="4107" max="4107" width="13.109375" style="19" bestFit="1" customWidth="1"/>
    <col min="4108" max="4109" width="10.5546875" style="19" bestFit="1" customWidth="1"/>
    <col min="4110" max="4336" width="9.109375" style="19"/>
    <col min="4337" max="4337" width="6.33203125" style="19" customWidth="1"/>
    <col min="4338" max="4338" width="69" style="19" customWidth="1"/>
    <col min="4339" max="4356" width="0" style="19" hidden="1" customWidth="1"/>
    <col min="4357" max="4358" width="15.33203125" style="19" bestFit="1" customWidth="1"/>
    <col min="4359" max="4360" width="11.88671875" style="19" bestFit="1" customWidth="1"/>
    <col min="4361" max="4361" width="15.5546875" style="19" bestFit="1" customWidth="1"/>
    <col min="4362" max="4362" width="15.6640625" style="19" bestFit="1" customWidth="1"/>
    <col min="4363" max="4363" width="13.109375" style="19" bestFit="1" customWidth="1"/>
    <col min="4364" max="4365" width="10.5546875" style="19" bestFit="1" customWidth="1"/>
    <col min="4366" max="4592" width="9.109375" style="19"/>
    <col min="4593" max="4593" width="6.33203125" style="19" customWidth="1"/>
    <col min="4594" max="4594" width="69" style="19" customWidth="1"/>
    <col min="4595" max="4612" width="0" style="19" hidden="1" customWidth="1"/>
    <col min="4613" max="4614" width="15.33203125" style="19" bestFit="1" customWidth="1"/>
    <col min="4615" max="4616" width="11.88671875" style="19" bestFit="1" customWidth="1"/>
    <col min="4617" max="4617" width="15.5546875" style="19" bestFit="1" customWidth="1"/>
    <col min="4618" max="4618" width="15.6640625" style="19" bestFit="1" customWidth="1"/>
    <col min="4619" max="4619" width="13.109375" style="19" bestFit="1" customWidth="1"/>
    <col min="4620" max="4621" width="10.5546875" style="19" bestFit="1" customWidth="1"/>
    <col min="4622" max="4848" width="9.109375" style="19"/>
    <col min="4849" max="4849" width="6.33203125" style="19" customWidth="1"/>
    <col min="4850" max="4850" width="69" style="19" customWidth="1"/>
    <col min="4851" max="4868" width="0" style="19" hidden="1" customWidth="1"/>
    <col min="4869" max="4870" width="15.33203125" style="19" bestFit="1" customWidth="1"/>
    <col min="4871" max="4872" width="11.88671875" style="19" bestFit="1" customWidth="1"/>
    <col min="4873" max="4873" width="15.5546875" style="19" bestFit="1" customWidth="1"/>
    <col min="4874" max="4874" width="15.6640625" style="19" bestFit="1" customWidth="1"/>
    <col min="4875" max="4875" width="13.109375" style="19" bestFit="1" customWidth="1"/>
    <col min="4876" max="4877" width="10.5546875" style="19" bestFit="1" customWidth="1"/>
    <col min="4878" max="5104" width="9.109375" style="19"/>
    <col min="5105" max="5105" width="6.33203125" style="19" customWidth="1"/>
    <col min="5106" max="5106" width="69" style="19" customWidth="1"/>
    <col min="5107" max="5124" width="0" style="19" hidden="1" customWidth="1"/>
    <col min="5125" max="5126" width="15.33203125" style="19" bestFit="1" customWidth="1"/>
    <col min="5127" max="5128" width="11.88671875" style="19" bestFit="1" customWidth="1"/>
    <col min="5129" max="5129" width="15.5546875" style="19" bestFit="1" customWidth="1"/>
    <col min="5130" max="5130" width="15.6640625" style="19" bestFit="1" customWidth="1"/>
    <col min="5131" max="5131" width="13.109375" style="19" bestFit="1" customWidth="1"/>
    <col min="5132" max="5133" width="10.5546875" style="19" bestFit="1" customWidth="1"/>
    <col min="5134" max="5360" width="9.109375" style="19"/>
    <col min="5361" max="5361" width="6.33203125" style="19" customWidth="1"/>
    <col min="5362" max="5362" width="69" style="19" customWidth="1"/>
    <col min="5363" max="5380" width="0" style="19" hidden="1" customWidth="1"/>
    <col min="5381" max="5382" width="15.33203125" style="19" bestFit="1" customWidth="1"/>
    <col min="5383" max="5384" width="11.88671875" style="19" bestFit="1" customWidth="1"/>
    <col min="5385" max="5385" width="15.5546875" style="19" bestFit="1" customWidth="1"/>
    <col min="5386" max="5386" width="15.6640625" style="19" bestFit="1" customWidth="1"/>
    <col min="5387" max="5387" width="13.109375" style="19" bestFit="1" customWidth="1"/>
    <col min="5388" max="5389" width="10.5546875" style="19" bestFit="1" customWidth="1"/>
    <col min="5390" max="5616" width="9.109375" style="19"/>
    <col min="5617" max="5617" width="6.33203125" style="19" customWidth="1"/>
    <col min="5618" max="5618" width="69" style="19" customWidth="1"/>
    <col min="5619" max="5636" width="0" style="19" hidden="1" customWidth="1"/>
    <col min="5637" max="5638" width="15.33203125" style="19" bestFit="1" customWidth="1"/>
    <col min="5639" max="5640" width="11.88671875" style="19" bestFit="1" customWidth="1"/>
    <col min="5641" max="5641" width="15.5546875" style="19" bestFit="1" customWidth="1"/>
    <col min="5642" max="5642" width="15.6640625" style="19" bestFit="1" customWidth="1"/>
    <col min="5643" max="5643" width="13.109375" style="19" bestFit="1" customWidth="1"/>
    <col min="5644" max="5645" width="10.5546875" style="19" bestFit="1" customWidth="1"/>
    <col min="5646" max="5872" width="9.109375" style="19"/>
    <col min="5873" max="5873" width="6.33203125" style="19" customWidth="1"/>
    <col min="5874" max="5874" width="69" style="19" customWidth="1"/>
    <col min="5875" max="5892" width="0" style="19" hidden="1" customWidth="1"/>
    <col min="5893" max="5894" width="15.33203125" style="19" bestFit="1" customWidth="1"/>
    <col min="5895" max="5896" width="11.88671875" style="19" bestFit="1" customWidth="1"/>
    <col min="5897" max="5897" width="15.5546875" style="19" bestFit="1" customWidth="1"/>
    <col min="5898" max="5898" width="15.6640625" style="19" bestFit="1" customWidth="1"/>
    <col min="5899" max="5899" width="13.109375" style="19" bestFit="1" customWidth="1"/>
    <col min="5900" max="5901" width="10.5546875" style="19" bestFit="1" customWidth="1"/>
    <col min="5902" max="6128" width="9.109375" style="19"/>
    <col min="6129" max="6129" width="6.33203125" style="19" customWidth="1"/>
    <col min="6130" max="6130" width="69" style="19" customWidth="1"/>
    <col min="6131" max="6148" width="0" style="19" hidden="1" customWidth="1"/>
    <col min="6149" max="6150" width="15.33203125" style="19" bestFit="1" customWidth="1"/>
    <col min="6151" max="6152" width="11.88671875" style="19" bestFit="1" customWidth="1"/>
    <col min="6153" max="6153" width="15.5546875" style="19" bestFit="1" customWidth="1"/>
    <col min="6154" max="6154" width="15.6640625" style="19" bestFit="1" customWidth="1"/>
    <col min="6155" max="6155" width="13.109375" style="19" bestFit="1" customWidth="1"/>
    <col min="6156" max="6157" width="10.5546875" style="19" bestFit="1" customWidth="1"/>
    <col min="6158" max="6384" width="9.109375" style="19"/>
    <col min="6385" max="6385" width="6.33203125" style="19" customWidth="1"/>
    <col min="6386" max="6386" width="69" style="19" customWidth="1"/>
    <col min="6387" max="6404" width="0" style="19" hidden="1" customWidth="1"/>
    <col min="6405" max="6406" width="15.33203125" style="19" bestFit="1" customWidth="1"/>
    <col min="6407" max="6408" width="11.88671875" style="19" bestFit="1" customWidth="1"/>
    <col min="6409" max="6409" width="15.5546875" style="19" bestFit="1" customWidth="1"/>
    <col min="6410" max="6410" width="15.6640625" style="19" bestFit="1" customWidth="1"/>
    <col min="6411" max="6411" width="13.109375" style="19" bestFit="1" customWidth="1"/>
    <col min="6412" max="6413" width="10.5546875" style="19" bestFit="1" customWidth="1"/>
    <col min="6414" max="6640" width="9.109375" style="19"/>
    <col min="6641" max="6641" width="6.33203125" style="19" customWidth="1"/>
    <col min="6642" max="6642" width="69" style="19" customWidth="1"/>
    <col min="6643" max="6660" width="0" style="19" hidden="1" customWidth="1"/>
    <col min="6661" max="6662" width="15.33203125" style="19" bestFit="1" customWidth="1"/>
    <col min="6663" max="6664" width="11.88671875" style="19" bestFit="1" customWidth="1"/>
    <col min="6665" max="6665" width="15.5546875" style="19" bestFit="1" customWidth="1"/>
    <col min="6666" max="6666" width="15.6640625" style="19" bestFit="1" customWidth="1"/>
    <col min="6667" max="6667" width="13.109375" style="19" bestFit="1" customWidth="1"/>
    <col min="6668" max="6669" width="10.5546875" style="19" bestFit="1" customWidth="1"/>
    <col min="6670" max="6896" width="9.109375" style="19"/>
    <col min="6897" max="6897" width="6.33203125" style="19" customWidth="1"/>
    <col min="6898" max="6898" width="69" style="19" customWidth="1"/>
    <col min="6899" max="6916" width="0" style="19" hidden="1" customWidth="1"/>
    <col min="6917" max="6918" width="15.33203125" style="19" bestFit="1" customWidth="1"/>
    <col min="6919" max="6920" width="11.88671875" style="19" bestFit="1" customWidth="1"/>
    <col min="6921" max="6921" width="15.5546875" style="19" bestFit="1" customWidth="1"/>
    <col min="6922" max="6922" width="15.6640625" style="19" bestFit="1" customWidth="1"/>
    <col min="6923" max="6923" width="13.109375" style="19" bestFit="1" customWidth="1"/>
    <col min="6924" max="6925" width="10.5546875" style="19" bestFit="1" customWidth="1"/>
    <col min="6926" max="7152" width="9.109375" style="19"/>
    <col min="7153" max="7153" width="6.33203125" style="19" customWidth="1"/>
    <col min="7154" max="7154" width="69" style="19" customWidth="1"/>
    <col min="7155" max="7172" width="0" style="19" hidden="1" customWidth="1"/>
    <col min="7173" max="7174" width="15.33203125" style="19" bestFit="1" customWidth="1"/>
    <col min="7175" max="7176" width="11.88671875" style="19" bestFit="1" customWidth="1"/>
    <col min="7177" max="7177" width="15.5546875" style="19" bestFit="1" customWidth="1"/>
    <col min="7178" max="7178" width="15.6640625" style="19" bestFit="1" customWidth="1"/>
    <col min="7179" max="7179" width="13.109375" style="19" bestFit="1" customWidth="1"/>
    <col min="7180" max="7181" width="10.5546875" style="19" bestFit="1" customWidth="1"/>
    <col min="7182" max="7408" width="9.109375" style="19"/>
    <col min="7409" max="7409" width="6.33203125" style="19" customWidth="1"/>
    <col min="7410" max="7410" width="69" style="19" customWidth="1"/>
    <col min="7411" max="7428" width="0" style="19" hidden="1" customWidth="1"/>
    <col min="7429" max="7430" width="15.33203125" style="19" bestFit="1" customWidth="1"/>
    <col min="7431" max="7432" width="11.88671875" style="19" bestFit="1" customWidth="1"/>
    <col min="7433" max="7433" width="15.5546875" style="19" bestFit="1" customWidth="1"/>
    <col min="7434" max="7434" width="15.6640625" style="19" bestFit="1" customWidth="1"/>
    <col min="7435" max="7435" width="13.109375" style="19" bestFit="1" customWidth="1"/>
    <col min="7436" max="7437" width="10.5546875" style="19" bestFit="1" customWidth="1"/>
    <col min="7438" max="7664" width="9.109375" style="19"/>
    <col min="7665" max="7665" width="6.33203125" style="19" customWidth="1"/>
    <col min="7666" max="7666" width="69" style="19" customWidth="1"/>
    <col min="7667" max="7684" width="0" style="19" hidden="1" customWidth="1"/>
    <col min="7685" max="7686" width="15.33203125" style="19" bestFit="1" customWidth="1"/>
    <col min="7687" max="7688" width="11.88671875" style="19" bestFit="1" customWidth="1"/>
    <col min="7689" max="7689" width="15.5546875" style="19" bestFit="1" customWidth="1"/>
    <col min="7690" max="7690" width="15.6640625" style="19" bestFit="1" customWidth="1"/>
    <col min="7691" max="7691" width="13.109375" style="19" bestFit="1" customWidth="1"/>
    <col min="7692" max="7693" width="10.5546875" style="19" bestFit="1" customWidth="1"/>
    <col min="7694" max="7920" width="9.109375" style="19"/>
    <col min="7921" max="7921" width="6.33203125" style="19" customWidth="1"/>
    <col min="7922" max="7922" width="69" style="19" customWidth="1"/>
    <col min="7923" max="7940" width="0" style="19" hidden="1" customWidth="1"/>
    <col min="7941" max="7942" width="15.33203125" style="19" bestFit="1" customWidth="1"/>
    <col min="7943" max="7944" width="11.88671875" style="19" bestFit="1" customWidth="1"/>
    <col min="7945" max="7945" width="15.5546875" style="19" bestFit="1" customWidth="1"/>
    <col min="7946" max="7946" width="15.6640625" style="19" bestFit="1" customWidth="1"/>
    <col min="7947" max="7947" width="13.109375" style="19" bestFit="1" customWidth="1"/>
    <col min="7948" max="7949" width="10.5546875" style="19" bestFit="1" customWidth="1"/>
    <col min="7950" max="8176" width="9.109375" style="19"/>
    <col min="8177" max="8177" width="6.33203125" style="19" customWidth="1"/>
    <col min="8178" max="8178" width="69" style="19" customWidth="1"/>
    <col min="8179" max="8196" width="0" style="19" hidden="1" customWidth="1"/>
    <col min="8197" max="8198" width="15.33203125" style="19" bestFit="1" customWidth="1"/>
    <col min="8199" max="8200" width="11.88671875" style="19" bestFit="1" customWidth="1"/>
    <col min="8201" max="8201" width="15.5546875" style="19" bestFit="1" customWidth="1"/>
    <col min="8202" max="8202" width="15.6640625" style="19" bestFit="1" customWidth="1"/>
    <col min="8203" max="8203" width="13.109375" style="19" bestFit="1" customWidth="1"/>
    <col min="8204" max="8205" width="10.5546875" style="19" bestFit="1" customWidth="1"/>
    <col min="8206" max="8432" width="9.109375" style="19"/>
    <col min="8433" max="8433" width="6.33203125" style="19" customWidth="1"/>
    <col min="8434" max="8434" width="69" style="19" customWidth="1"/>
    <col min="8435" max="8452" width="0" style="19" hidden="1" customWidth="1"/>
    <col min="8453" max="8454" width="15.33203125" style="19" bestFit="1" customWidth="1"/>
    <col min="8455" max="8456" width="11.88671875" style="19" bestFit="1" customWidth="1"/>
    <col min="8457" max="8457" width="15.5546875" style="19" bestFit="1" customWidth="1"/>
    <col min="8458" max="8458" width="15.6640625" style="19" bestFit="1" customWidth="1"/>
    <col min="8459" max="8459" width="13.109375" style="19" bestFit="1" customWidth="1"/>
    <col min="8460" max="8461" width="10.5546875" style="19" bestFit="1" customWidth="1"/>
    <col min="8462" max="8688" width="9.109375" style="19"/>
    <col min="8689" max="8689" width="6.33203125" style="19" customWidth="1"/>
    <col min="8690" max="8690" width="69" style="19" customWidth="1"/>
    <col min="8691" max="8708" width="0" style="19" hidden="1" customWidth="1"/>
    <col min="8709" max="8710" width="15.33203125" style="19" bestFit="1" customWidth="1"/>
    <col min="8711" max="8712" width="11.88671875" style="19" bestFit="1" customWidth="1"/>
    <col min="8713" max="8713" width="15.5546875" style="19" bestFit="1" customWidth="1"/>
    <col min="8714" max="8714" width="15.6640625" style="19" bestFit="1" customWidth="1"/>
    <col min="8715" max="8715" width="13.109375" style="19" bestFit="1" customWidth="1"/>
    <col min="8716" max="8717" width="10.5546875" style="19" bestFit="1" customWidth="1"/>
    <col min="8718" max="8944" width="9.109375" style="19"/>
    <col min="8945" max="8945" width="6.33203125" style="19" customWidth="1"/>
    <col min="8946" max="8946" width="69" style="19" customWidth="1"/>
    <col min="8947" max="8964" width="0" style="19" hidden="1" customWidth="1"/>
    <col min="8965" max="8966" width="15.33203125" style="19" bestFit="1" customWidth="1"/>
    <col min="8967" max="8968" width="11.88671875" style="19" bestFit="1" customWidth="1"/>
    <col min="8969" max="8969" width="15.5546875" style="19" bestFit="1" customWidth="1"/>
    <col min="8970" max="8970" width="15.6640625" style="19" bestFit="1" customWidth="1"/>
    <col min="8971" max="8971" width="13.109375" style="19" bestFit="1" customWidth="1"/>
    <col min="8972" max="8973" width="10.5546875" style="19" bestFit="1" customWidth="1"/>
    <col min="8974" max="9200" width="9.109375" style="19"/>
    <col min="9201" max="9201" width="6.33203125" style="19" customWidth="1"/>
    <col min="9202" max="9202" width="69" style="19" customWidth="1"/>
    <col min="9203" max="9220" width="0" style="19" hidden="1" customWidth="1"/>
    <col min="9221" max="9222" width="15.33203125" style="19" bestFit="1" customWidth="1"/>
    <col min="9223" max="9224" width="11.88671875" style="19" bestFit="1" customWidth="1"/>
    <col min="9225" max="9225" width="15.5546875" style="19" bestFit="1" customWidth="1"/>
    <col min="9226" max="9226" width="15.6640625" style="19" bestFit="1" customWidth="1"/>
    <col min="9227" max="9227" width="13.109375" style="19" bestFit="1" customWidth="1"/>
    <col min="9228" max="9229" width="10.5546875" style="19" bestFit="1" customWidth="1"/>
    <col min="9230" max="9456" width="9.109375" style="19"/>
    <col min="9457" max="9457" width="6.33203125" style="19" customWidth="1"/>
    <col min="9458" max="9458" width="69" style="19" customWidth="1"/>
    <col min="9459" max="9476" width="0" style="19" hidden="1" customWidth="1"/>
    <col min="9477" max="9478" width="15.33203125" style="19" bestFit="1" customWidth="1"/>
    <col min="9479" max="9480" width="11.88671875" style="19" bestFit="1" customWidth="1"/>
    <col min="9481" max="9481" width="15.5546875" style="19" bestFit="1" customWidth="1"/>
    <col min="9482" max="9482" width="15.6640625" style="19" bestFit="1" customWidth="1"/>
    <col min="9483" max="9483" width="13.109375" style="19" bestFit="1" customWidth="1"/>
    <col min="9484" max="9485" width="10.5546875" style="19" bestFit="1" customWidth="1"/>
    <col min="9486" max="9712" width="9.109375" style="19"/>
    <col min="9713" max="9713" width="6.33203125" style="19" customWidth="1"/>
    <col min="9714" max="9714" width="69" style="19" customWidth="1"/>
    <col min="9715" max="9732" width="0" style="19" hidden="1" customWidth="1"/>
    <col min="9733" max="9734" width="15.33203125" style="19" bestFit="1" customWidth="1"/>
    <col min="9735" max="9736" width="11.88671875" style="19" bestFit="1" customWidth="1"/>
    <col min="9737" max="9737" width="15.5546875" style="19" bestFit="1" customWidth="1"/>
    <col min="9738" max="9738" width="15.6640625" style="19" bestFit="1" customWidth="1"/>
    <col min="9739" max="9739" width="13.109375" style="19" bestFit="1" customWidth="1"/>
    <col min="9740" max="9741" width="10.5546875" style="19" bestFit="1" customWidth="1"/>
    <col min="9742" max="9968" width="9.109375" style="19"/>
    <col min="9969" max="9969" width="6.33203125" style="19" customWidth="1"/>
    <col min="9970" max="9970" width="69" style="19" customWidth="1"/>
    <col min="9971" max="9988" width="0" style="19" hidden="1" customWidth="1"/>
    <col min="9989" max="9990" width="15.33203125" style="19" bestFit="1" customWidth="1"/>
    <col min="9991" max="9992" width="11.88671875" style="19" bestFit="1" customWidth="1"/>
    <col min="9993" max="9993" width="15.5546875" style="19" bestFit="1" customWidth="1"/>
    <col min="9994" max="9994" width="15.6640625" style="19" bestFit="1" customWidth="1"/>
    <col min="9995" max="9995" width="13.109375" style="19" bestFit="1" customWidth="1"/>
    <col min="9996" max="9997" width="10.5546875" style="19" bestFit="1" customWidth="1"/>
    <col min="9998" max="10224" width="9.109375" style="19"/>
    <col min="10225" max="10225" width="6.33203125" style="19" customWidth="1"/>
    <col min="10226" max="10226" width="69" style="19" customWidth="1"/>
    <col min="10227" max="10244" width="0" style="19" hidden="1" customWidth="1"/>
    <col min="10245" max="10246" width="15.33203125" style="19" bestFit="1" customWidth="1"/>
    <col min="10247" max="10248" width="11.88671875" style="19" bestFit="1" customWidth="1"/>
    <col min="10249" max="10249" width="15.5546875" style="19" bestFit="1" customWidth="1"/>
    <col min="10250" max="10250" width="15.6640625" style="19" bestFit="1" customWidth="1"/>
    <col min="10251" max="10251" width="13.109375" style="19" bestFit="1" customWidth="1"/>
    <col min="10252" max="10253" width="10.5546875" style="19" bestFit="1" customWidth="1"/>
    <col min="10254" max="10480" width="9.109375" style="19"/>
    <col min="10481" max="10481" width="6.33203125" style="19" customWidth="1"/>
    <col min="10482" max="10482" width="69" style="19" customWidth="1"/>
    <col min="10483" max="10500" width="0" style="19" hidden="1" customWidth="1"/>
    <col min="10501" max="10502" width="15.33203125" style="19" bestFit="1" customWidth="1"/>
    <col min="10503" max="10504" width="11.88671875" style="19" bestFit="1" customWidth="1"/>
    <col min="10505" max="10505" width="15.5546875" style="19" bestFit="1" customWidth="1"/>
    <col min="10506" max="10506" width="15.6640625" style="19" bestFit="1" customWidth="1"/>
    <col min="10507" max="10507" width="13.109375" style="19" bestFit="1" customWidth="1"/>
    <col min="10508" max="10509" width="10.5546875" style="19" bestFit="1" customWidth="1"/>
    <col min="10510" max="10736" width="9.109375" style="19"/>
    <col min="10737" max="10737" width="6.33203125" style="19" customWidth="1"/>
    <col min="10738" max="10738" width="69" style="19" customWidth="1"/>
    <col min="10739" max="10756" width="0" style="19" hidden="1" customWidth="1"/>
    <col min="10757" max="10758" width="15.33203125" style="19" bestFit="1" customWidth="1"/>
    <col min="10759" max="10760" width="11.88671875" style="19" bestFit="1" customWidth="1"/>
    <col min="10761" max="10761" width="15.5546875" style="19" bestFit="1" customWidth="1"/>
    <col min="10762" max="10762" width="15.6640625" style="19" bestFit="1" customWidth="1"/>
    <col min="10763" max="10763" width="13.109375" style="19" bestFit="1" customWidth="1"/>
    <col min="10764" max="10765" width="10.5546875" style="19" bestFit="1" customWidth="1"/>
    <col min="10766" max="10992" width="9.109375" style="19"/>
    <col min="10993" max="10993" width="6.33203125" style="19" customWidth="1"/>
    <col min="10994" max="10994" width="69" style="19" customWidth="1"/>
    <col min="10995" max="11012" width="0" style="19" hidden="1" customWidth="1"/>
    <col min="11013" max="11014" width="15.33203125" style="19" bestFit="1" customWidth="1"/>
    <col min="11015" max="11016" width="11.88671875" style="19" bestFit="1" customWidth="1"/>
    <col min="11017" max="11017" width="15.5546875" style="19" bestFit="1" customWidth="1"/>
    <col min="11018" max="11018" width="15.6640625" style="19" bestFit="1" customWidth="1"/>
    <col min="11019" max="11019" width="13.109375" style="19" bestFit="1" customWidth="1"/>
    <col min="11020" max="11021" width="10.5546875" style="19" bestFit="1" customWidth="1"/>
    <col min="11022" max="11248" width="9.109375" style="19"/>
    <col min="11249" max="11249" width="6.33203125" style="19" customWidth="1"/>
    <col min="11250" max="11250" width="69" style="19" customWidth="1"/>
    <col min="11251" max="11268" width="0" style="19" hidden="1" customWidth="1"/>
    <col min="11269" max="11270" width="15.33203125" style="19" bestFit="1" customWidth="1"/>
    <col min="11271" max="11272" width="11.88671875" style="19" bestFit="1" customWidth="1"/>
    <col min="11273" max="11273" width="15.5546875" style="19" bestFit="1" customWidth="1"/>
    <col min="11274" max="11274" width="15.6640625" style="19" bestFit="1" customWidth="1"/>
    <col min="11275" max="11275" width="13.109375" style="19" bestFit="1" customWidth="1"/>
    <col min="11276" max="11277" width="10.5546875" style="19" bestFit="1" customWidth="1"/>
    <col min="11278" max="11504" width="9.109375" style="19"/>
    <col min="11505" max="11505" width="6.33203125" style="19" customWidth="1"/>
    <col min="11506" max="11506" width="69" style="19" customWidth="1"/>
    <col min="11507" max="11524" width="0" style="19" hidden="1" customWidth="1"/>
    <col min="11525" max="11526" width="15.33203125" style="19" bestFit="1" customWidth="1"/>
    <col min="11527" max="11528" width="11.88671875" style="19" bestFit="1" customWidth="1"/>
    <col min="11529" max="11529" width="15.5546875" style="19" bestFit="1" customWidth="1"/>
    <col min="11530" max="11530" width="15.6640625" style="19" bestFit="1" customWidth="1"/>
    <col min="11531" max="11531" width="13.109375" style="19" bestFit="1" customWidth="1"/>
    <col min="11532" max="11533" width="10.5546875" style="19" bestFit="1" customWidth="1"/>
    <col min="11534" max="11760" width="9.109375" style="19"/>
    <col min="11761" max="11761" width="6.33203125" style="19" customWidth="1"/>
    <col min="11762" max="11762" width="69" style="19" customWidth="1"/>
    <col min="11763" max="11780" width="0" style="19" hidden="1" customWidth="1"/>
    <col min="11781" max="11782" width="15.33203125" style="19" bestFit="1" customWidth="1"/>
    <col min="11783" max="11784" width="11.88671875" style="19" bestFit="1" customWidth="1"/>
    <col min="11785" max="11785" width="15.5546875" style="19" bestFit="1" customWidth="1"/>
    <col min="11786" max="11786" width="15.6640625" style="19" bestFit="1" customWidth="1"/>
    <col min="11787" max="11787" width="13.109375" style="19" bestFit="1" customWidth="1"/>
    <col min="11788" max="11789" width="10.5546875" style="19" bestFit="1" customWidth="1"/>
    <col min="11790" max="12016" width="9.109375" style="19"/>
    <col min="12017" max="12017" width="6.33203125" style="19" customWidth="1"/>
    <col min="12018" max="12018" width="69" style="19" customWidth="1"/>
    <col min="12019" max="12036" width="0" style="19" hidden="1" customWidth="1"/>
    <col min="12037" max="12038" width="15.33203125" style="19" bestFit="1" customWidth="1"/>
    <col min="12039" max="12040" width="11.88671875" style="19" bestFit="1" customWidth="1"/>
    <col min="12041" max="12041" width="15.5546875" style="19" bestFit="1" customWidth="1"/>
    <col min="12042" max="12042" width="15.6640625" style="19" bestFit="1" customWidth="1"/>
    <col min="12043" max="12043" width="13.109375" style="19" bestFit="1" customWidth="1"/>
    <col min="12044" max="12045" width="10.5546875" style="19" bestFit="1" customWidth="1"/>
    <col min="12046" max="12272" width="9.109375" style="19"/>
    <col min="12273" max="12273" width="6.33203125" style="19" customWidth="1"/>
    <col min="12274" max="12274" width="69" style="19" customWidth="1"/>
    <col min="12275" max="12292" width="0" style="19" hidden="1" customWidth="1"/>
    <col min="12293" max="12294" width="15.33203125" style="19" bestFit="1" customWidth="1"/>
    <col min="12295" max="12296" width="11.88671875" style="19" bestFit="1" customWidth="1"/>
    <col min="12297" max="12297" width="15.5546875" style="19" bestFit="1" customWidth="1"/>
    <col min="12298" max="12298" width="15.6640625" style="19" bestFit="1" customWidth="1"/>
    <col min="12299" max="12299" width="13.109375" style="19" bestFit="1" customWidth="1"/>
    <col min="12300" max="12301" width="10.5546875" style="19" bestFit="1" customWidth="1"/>
    <col min="12302" max="12528" width="9.109375" style="19"/>
    <col min="12529" max="12529" width="6.33203125" style="19" customWidth="1"/>
    <col min="12530" max="12530" width="69" style="19" customWidth="1"/>
    <col min="12531" max="12548" width="0" style="19" hidden="1" customWidth="1"/>
    <col min="12549" max="12550" width="15.33203125" style="19" bestFit="1" customWidth="1"/>
    <col min="12551" max="12552" width="11.88671875" style="19" bestFit="1" customWidth="1"/>
    <col min="12553" max="12553" width="15.5546875" style="19" bestFit="1" customWidth="1"/>
    <col min="12554" max="12554" width="15.6640625" style="19" bestFit="1" customWidth="1"/>
    <col min="12555" max="12555" width="13.109375" style="19" bestFit="1" customWidth="1"/>
    <col min="12556" max="12557" width="10.5546875" style="19" bestFit="1" customWidth="1"/>
    <col min="12558" max="12784" width="9.109375" style="19"/>
    <col min="12785" max="12785" width="6.33203125" style="19" customWidth="1"/>
    <col min="12786" max="12786" width="69" style="19" customWidth="1"/>
    <col min="12787" max="12804" width="0" style="19" hidden="1" customWidth="1"/>
    <col min="12805" max="12806" width="15.33203125" style="19" bestFit="1" customWidth="1"/>
    <col min="12807" max="12808" width="11.88671875" style="19" bestFit="1" customWidth="1"/>
    <col min="12809" max="12809" width="15.5546875" style="19" bestFit="1" customWidth="1"/>
    <col min="12810" max="12810" width="15.6640625" style="19" bestFit="1" customWidth="1"/>
    <col min="12811" max="12811" width="13.109375" style="19" bestFit="1" customWidth="1"/>
    <col min="12812" max="12813" width="10.5546875" style="19" bestFit="1" customWidth="1"/>
    <col min="12814" max="13040" width="9.109375" style="19"/>
    <col min="13041" max="13041" width="6.33203125" style="19" customWidth="1"/>
    <col min="13042" max="13042" width="69" style="19" customWidth="1"/>
    <col min="13043" max="13060" width="0" style="19" hidden="1" customWidth="1"/>
    <col min="13061" max="13062" width="15.33203125" style="19" bestFit="1" customWidth="1"/>
    <col min="13063" max="13064" width="11.88671875" style="19" bestFit="1" customWidth="1"/>
    <col min="13065" max="13065" width="15.5546875" style="19" bestFit="1" customWidth="1"/>
    <col min="13066" max="13066" width="15.6640625" style="19" bestFit="1" customWidth="1"/>
    <col min="13067" max="13067" width="13.109375" style="19" bestFit="1" customWidth="1"/>
    <col min="13068" max="13069" width="10.5546875" style="19" bestFit="1" customWidth="1"/>
    <col min="13070" max="13296" width="9.109375" style="19"/>
    <col min="13297" max="13297" width="6.33203125" style="19" customWidth="1"/>
    <col min="13298" max="13298" width="69" style="19" customWidth="1"/>
    <col min="13299" max="13316" width="0" style="19" hidden="1" customWidth="1"/>
    <col min="13317" max="13318" width="15.33203125" style="19" bestFit="1" customWidth="1"/>
    <col min="13319" max="13320" width="11.88671875" style="19" bestFit="1" customWidth="1"/>
    <col min="13321" max="13321" width="15.5546875" style="19" bestFit="1" customWidth="1"/>
    <col min="13322" max="13322" width="15.6640625" style="19" bestFit="1" customWidth="1"/>
    <col min="13323" max="13323" width="13.109375" style="19" bestFit="1" customWidth="1"/>
    <col min="13324" max="13325" width="10.5546875" style="19" bestFit="1" customWidth="1"/>
    <col min="13326" max="13552" width="9.109375" style="19"/>
    <col min="13553" max="13553" width="6.33203125" style="19" customWidth="1"/>
    <col min="13554" max="13554" width="69" style="19" customWidth="1"/>
    <col min="13555" max="13572" width="0" style="19" hidden="1" customWidth="1"/>
    <col min="13573" max="13574" width="15.33203125" style="19" bestFit="1" customWidth="1"/>
    <col min="13575" max="13576" width="11.88671875" style="19" bestFit="1" customWidth="1"/>
    <col min="13577" max="13577" width="15.5546875" style="19" bestFit="1" customWidth="1"/>
    <col min="13578" max="13578" width="15.6640625" style="19" bestFit="1" customWidth="1"/>
    <col min="13579" max="13579" width="13.109375" style="19" bestFit="1" customWidth="1"/>
    <col min="13580" max="13581" width="10.5546875" style="19" bestFit="1" customWidth="1"/>
    <col min="13582" max="13808" width="9.109375" style="19"/>
    <col min="13809" max="13809" width="6.33203125" style="19" customWidth="1"/>
    <col min="13810" max="13810" width="69" style="19" customWidth="1"/>
    <col min="13811" max="13828" width="0" style="19" hidden="1" customWidth="1"/>
    <col min="13829" max="13830" width="15.33203125" style="19" bestFit="1" customWidth="1"/>
    <col min="13831" max="13832" width="11.88671875" style="19" bestFit="1" customWidth="1"/>
    <col min="13833" max="13833" width="15.5546875" style="19" bestFit="1" customWidth="1"/>
    <col min="13834" max="13834" width="15.6640625" style="19" bestFit="1" customWidth="1"/>
    <col min="13835" max="13835" width="13.109375" style="19" bestFit="1" customWidth="1"/>
    <col min="13836" max="13837" width="10.5546875" style="19" bestFit="1" customWidth="1"/>
    <col min="13838" max="14064" width="9.109375" style="19"/>
    <col min="14065" max="14065" width="6.33203125" style="19" customWidth="1"/>
    <col min="14066" max="14066" width="69" style="19" customWidth="1"/>
    <col min="14067" max="14084" width="0" style="19" hidden="1" customWidth="1"/>
    <col min="14085" max="14086" width="15.33203125" style="19" bestFit="1" customWidth="1"/>
    <col min="14087" max="14088" width="11.88671875" style="19" bestFit="1" customWidth="1"/>
    <col min="14089" max="14089" width="15.5546875" style="19" bestFit="1" customWidth="1"/>
    <col min="14090" max="14090" width="15.6640625" style="19" bestFit="1" customWidth="1"/>
    <col min="14091" max="14091" width="13.109375" style="19" bestFit="1" customWidth="1"/>
    <col min="14092" max="14093" width="10.5546875" style="19" bestFit="1" customWidth="1"/>
    <col min="14094" max="14320" width="9.109375" style="19"/>
    <col min="14321" max="14321" width="6.33203125" style="19" customWidth="1"/>
    <col min="14322" max="14322" width="69" style="19" customWidth="1"/>
    <col min="14323" max="14340" width="0" style="19" hidden="1" customWidth="1"/>
    <col min="14341" max="14342" width="15.33203125" style="19" bestFit="1" customWidth="1"/>
    <col min="14343" max="14344" width="11.88671875" style="19" bestFit="1" customWidth="1"/>
    <col min="14345" max="14345" width="15.5546875" style="19" bestFit="1" customWidth="1"/>
    <col min="14346" max="14346" width="15.6640625" style="19" bestFit="1" customWidth="1"/>
    <col min="14347" max="14347" width="13.109375" style="19" bestFit="1" customWidth="1"/>
    <col min="14348" max="14349" width="10.5546875" style="19" bestFit="1" customWidth="1"/>
    <col min="14350" max="14576" width="9.109375" style="19"/>
    <col min="14577" max="14577" width="6.33203125" style="19" customWidth="1"/>
    <col min="14578" max="14578" width="69" style="19" customWidth="1"/>
    <col min="14579" max="14596" width="0" style="19" hidden="1" customWidth="1"/>
    <col min="14597" max="14598" width="15.33203125" style="19" bestFit="1" customWidth="1"/>
    <col min="14599" max="14600" width="11.88671875" style="19" bestFit="1" customWidth="1"/>
    <col min="14601" max="14601" width="15.5546875" style="19" bestFit="1" customWidth="1"/>
    <col min="14602" max="14602" width="15.6640625" style="19" bestFit="1" customWidth="1"/>
    <col min="14603" max="14603" width="13.109375" style="19" bestFit="1" customWidth="1"/>
    <col min="14604" max="14605" width="10.5546875" style="19" bestFit="1" customWidth="1"/>
    <col min="14606" max="14832" width="9.109375" style="19"/>
    <col min="14833" max="14833" width="6.33203125" style="19" customWidth="1"/>
    <col min="14834" max="14834" width="69" style="19" customWidth="1"/>
    <col min="14835" max="14852" width="0" style="19" hidden="1" customWidth="1"/>
    <col min="14853" max="14854" width="15.33203125" style="19" bestFit="1" customWidth="1"/>
    <col min="14855" max="14856" width="11.88671875" style="19" bestFit="1" customWidth="1"/>
    <col min="14857" max="14857" width="15.5546875" style="19" bestFit="1" customWidth="1"/>
    <col min="14858" max="14858" width="15.6640625" style="19" bestFit="1" customWidth="1"/>
    <col min="14859" max="14859" width="13.109375" style="19" bestFit="1" customWidth="1"/>
    <col min="14860" max="14861" width="10.5546875" style="19" bestFit="1" customWidth="1"/>
    <col min="14862" max="15088" width="9.109375" style="19"/>
    <col min="15089" max="15089" width="6.33203125" style="19" customWidth="1"/>
    <col min="15090" max="15090" width="69" style="19" customWidth="1"/>
    <col min="15091" max="15108" width="0" style="19" hidden="1" customWidth="1"/>
    <col min="15109" max="15110" width="15.33203125" style="19" bestFit="1" customWidth="1"/>
    <col min="15111" max="15112" width="11.88671875" style="19" bestFit="1" customWidth="1"/>
    <col min="15113" max="15113" width="15.5546875" style="19" bestFit="1" customWidth="1"/>
    <col min="15114" max="15114" width="15.6640625" style="19" bestFit="1" customWidth="1"/>
    <col min="15115" max="15115" width="13.109375" style="19" bestFit="1" customWidth="1"/>
    <col min="15116" max="15117" width="10.5546875" style="19" bestFit="1" customWidth="1"/>
    <col min="15118" max="15344" width="9.109375" style="19"/>
    <col min="15345" max="15345" width="6.33203125" style="19" customWidth="1"/>
    <col min="15346" max="15346" width="69" style="19" customWidth="1"/>
    <col min="15347" max="15364" width="0" style="19" hidden="1" customWidth="1"/>
    <col min="15365" max="15366" width="15.33203125" style="19" bestFit="1" customWidth="1"/>
    <col min="15367" max="15368" width="11.88671875" style="19" bestFit="1" customWidth="1"/>
    <col min="15369" max="15369" width="15.5546875" style="19" bestFit="1" customWidth="1"/>
    <col min="15370" max="15370" width="15.6640625" style="19" bestFit="1" customWidth="1"/>
    <col min="15371" max="15371" width="13.109375" style="19" bestFit="1" customWidth="1"/>
    <col min="15372" max="15373" width="10.5546875" style="19" bestFit="1" customWidth="1"/>
    <col min="15374" max="15600" width="9.109375" style="19"/>
    <col min="15601" max="15601" width="6.33203125" style="19" customWidth="1"/>
    <col min="15602" max="15602" width="69" style="19" customWidth="1"/>
    <col min="15603" max="15620" width="0" style="19" hidden="1" customWidth="1"/>
    <col min="15621" max="15622" width="15.33203125" style="19" bestFit="1" customWidth="1"/>
    <col min="15623" max="15624" width="11.88671875" style="19" bestFit="1" customWidth="1"/>
    <col min="15625" max="15625" width="15.5546875" style="19" bestFit="1" customWidth="1"/>
    <col min="15626" max="15626" width="15.6640625" style="19" bestFit="1" customWidth="1"/>
    <col min="15627" max="15627" width="13.109375" style="19" bestFit="1" customWidth="1"/>
    <col min="15628" max="15629" width="10.5546875" style="19" bestFit="1" customWidth="1"/>
    <col min="15630" max="15856" width="9.109375" style="19"/>
    <col min="15857" max="15857" width="6.33203125" style="19" customWidth="1"/>
    <col min="15858" max="15858" width="69" style="19" customWidth="1"/>
    <col min="15859" max="15876" width="0" style="19" hidden="1" customWidth="1"/>
    <col min="15877" max="15878" width="15.33203125" style="19" bestFit="1" customWidth="1"/>
    <col min="15879" max="15880" width="11.88671875" style="19" bestFit="1" customWidth="1"/>
    <col min="15881" max="15881" width="15.5546875" style="19" bestFit="1" customWidth="1"/>
    <col min="15882" max="15882" width="15.6640625" style="19" bestFit="1" customWidth="1"/>
    <col min="15883" max="15883" width="13.109375" style="19" bestFit="1" customWidth="1"/>
    <col min="15884" max="15885" width="10.5546875" style="19" bestFit="1" customWidth="1"/>
    <col min="15886" max="16112" width="9.109375" style="19"/>
    <col min="16113" max="16113" width="6.33203125" style="19" customWidth="1"/>
    <col min="16114" max="16114" width="69" style="19" customWidth="1"/>
    <col min="16115" max="16132" width="0" style="19" hidden="1" customWidth="1"/>
    <col min="16133" max="16134" width="15.33203125" style="19" bestFit="1" customWidth="1"/>
    <col min="16135" max="16136" width="11.88671875" style="19" bestFit="1" customWidth="1"/>
    <col min="16137" max="16137" width="15.5546875" style="19" bestFit="1" customWidth="1"/>
    <col min="16138" max="16138" width="15.6640625" style="19" bestFit="1" customWidth="1"/>
    <col min="16139" max="16139" width="13.109375" style="19" bestFit="1" customWidth="1"/>
    <col min="16140" max="16141" width="10.5546875" style="19" bestFit="1" customWidth="1"/>
    <col min="16142" max="16383" width="9.109375" style="19"/>
    <col min="16384" max="16384" width="9.109375" style="19" customWidth="1"/>
  </cols>
  <sheetData>
    <row r="1" spans="2:15">
      <c r="B1" s="3449" t="s">
        <v>112</v>
      </c>
      <c r="C1" s="3449"/>
      <c r="D1" s="3449"/>
      <c r="E1" s="3449"/>
      <c r="F1" s="3449"/>
      <c r="G1" s="3449"/>
      <c r="H1" s="3449"/>
      <c r="I1" s="3449"/>
      <c r="J1" s="3449"/>
      <c r="L1" s="132"/>
    </row>
    <row r="2" spans="2:15">
      <c r="B2" s="3449" t="s">
        <v>2</v>
      </c>
      <c r="C2" s="3449"/>
      <c r="D2" s="3449"/>
      <c r="E2" s="3449"/>
      <c r="F2" s="3449"/>
      <c r="G2" s="3449"/>
      <c r="H2" s="3449"/>
      <c r="I2" s="3449"/>
      <c r="J2" s="3449"/>
    </row>
    <row r="3" spans="2:15" ht="3.75" customHeight="1" thickBot="1">
      <c r="B3" s="51"/>
      <c r="C3" s="52"/>
      <c r="D3" s="18"/>
      <c r="E3" s="18"/>
    </row>
    <row r="4" spans="2:15" s="1" customFormat="1" ht="16.2" thickTop="1">
      <c r="B4" s="1313"/>
      <c r="C4" s="3452" t="s">
        <v>56</v>
      </c>
      <c r="D4" s="3458" t="s">
        <v>57</v>
      </c>
      <c r="E4" s="3459"/>
      <c r="F4" s="3459"/>
      <c r="G4" s="3459"/>
      <c r="H4" s="3459"/>
      <c r="I4" s="3459"/>
      <c r="J4" s="3460"/>
    </row>
    <row r="5" spans="2:15" s="1" customFormat="1">
      <c r="B5" s="1314"/>
      <c r="C5" s="3453"/>
      <c r="D5" s="1315" t="s">
        <v>58</v>
      </c>
      <c r="E5" s="1088" t="s">
        <v>59</v>
      </c>
      <c r="F5" s="1088" t="s">
        <v>60</v>
      </c>
      <c r="G5" s="1088" t="s">
        <v>61</v>
      </c>
      <c r="H5" s="1088" t="s">
        <v>150</v>
      </c>
      <c r="I5" s="1088" t="s">
        <v>192</v>
      </c>
      <c r="J5" s="1316" t="s">
        <v>214</v>
      </c>
    </row>
    <row r="6" spans="2:15" s="1" customFormat="1">
      <c r="B6" s="446" t="s">
        <v>113</v>
      </c>
      <c r="C6" s="1317" t="s">
        <v>178</v>
      </c>
      <c r="D6" s="3454"/>
      <c r="E6" s="3455"/>
      <c r="F6" s="3455"/>
      <c r="G6" s="3455"/>
      <c r="H6" s="3455"/>
      <c r="I6" s="1318"/>
      <c r="J6" s="1319"/>
    </row>
    <row r="7" spans="2:15" s="1" customFormat="1" ht="20.100000000000001" customHeight="1">
      <c r="B7" s="450"/>
      <c r="C7" s="451" t="s">
        <v>114</v>
      </c>
      <c r="D7" s="452">
        <v>8.589373449756792</v>
      </c>
      <c r="E7" s="452">
        <v>6.3858874966148935</v>
      </c>
      <c r="F7" s="452">
        <v>-2.4232972041280241</v>
      </c>
      <c r="G7" s="452">
        <v>4.4869445374013006</v>
      </c>
      <c r="H7" s="453">
        <v>5.2769976384691901</v>
      </c>
      <c r="I7" s="452">
        <v>2.3125884526589919</v>
      </c>
      <c r="J7" s="455">
        <v>3.5396594018179282</v>
      </c>
    </row>
    <row r="8" spans="2:15" s="1" customFormat="1" ht="20.100000000000001" customHeight="1">
      <c r="B8" s="450"/>
      <c r="C8" s="451" t="s">
        <v>212</v>
      </c>
      <c r="D8" s="452">
        <v>8.9772793542129961</v>
      </c>
      <c r="E8" s="452">
        <v>6.6570559918988454</v>
      </c>
      <c r="F8" s="452">
        <v>-2.3696213419770182</v>
      </c>
      <c r="G8" s="452">
        <v>4.8381498272749335</v>
      </c>
      <c r="H8" s="452">
        <v>5.63131455833327</v>
      </c>
      <c r="I8" s="452">
        <v>1.9525446326432914</v>
      </c>
      <c r="J8" s="455">
        <v>3.8682875245955914</v>
      </c>
    </row>
    <row r="9" spans="2:15" s="1" customFormat="1" ht="20.100000000000001" customHeight="1">
      <c r="B9" s="450"/>
      <c r="C9" s="451" t="s">
        <v>213</v>
      </c>
      <c r="D9" s="452">
        <v>17.980341988174132</v>
      </c>
      <c r="E9" s="452">
        <v>11.660504213340751</v>
      </c>
      <c r="F9" s="452">
        <v>0.77154147455100741</v>
      </c>
      <c r="G9" s="452">
        <v>11.928051909344116</v>
      </c>
      <c r="H9" s="452">
        <v>14.336593954348832</v>
      </c>
      <c r="I9" s="452">
        <v>7.4744424696080669</v>
      </c>
      <c r="J9" s="455">
        <v>6.6619593765510077</v>
      </c>
    </row>
    <row r="10" spans="2:15" s="1" customFormat="1" ht="20.100000000000001" customHeight="1">
      <c r="B10" s="450"/>
      <c r="C10" s="451" t="s">
        <v>168</v>
      </c>
      <c r="D10" s="452">
        <v>17.635047086552987</v>
      </c>
      <c r="E10" s="452">
        <v>12.08205086335623</v>
      </c>
      <c r="F10" s="452">
        <v>0.91851044039119589</v>
      </c>
      <c r="G10" s="452">
        <v>11.212628888572528</v>
      </c>
      <c r="H10" s="452">
        <v>14.387228088524351</v>
      </c>
      <c r="I10" s="452">
        <v>8.1012127535454059</v>
      </c>
      <c r="J10" s="455">
        <v>7.0483731973790986</v>
      </c>
    </row>
    <row r="11" spans="2:15" s="1" customFormat="1" ht="20.100000000000001" customHeight="1">
      <c r="B11" s="450"/>
      <c r="C11" s="451" t="s">
        <v>115</v>
      </c>
      <c r="D11" s="452">
        <v>15.775042161241615</v>
      </c>
      <c r="E11" s="452">
        <v>12.672490663476665</v>
      </c>
      <c r="F11" s="452">
        <v>0.47505516432215789</v>
      </c>
      <c r="G11" s="452">
        <v>10.785486282866374</v>
      </c>
      <c r="H11" s="452">
        <v>12.411657388435881</v>
      </c>
      <c r="I11" s="452">
        <v>10.38828417302704</v>
      </c>
      <c r="J11" s="455">
        <v>8.4839321288228131</v>
      </c>
    </row>
    <row r="12" spans="2:15" s="1" customFormat="1" ht="20.100000000000001" customHeight="1">
      <c r="B12" s="450"/>
      <c r="C12" s="451" t="s">
        <v>167</v>
      </c>
      <c r="D12" s="452">
        <v>37.325054005986033</v>
      </c>
      <c r="E12" s="452">
        <v>41.378740910975395</v>
      </c>
      <c r="F12" s="452">
        <v>30.440281509712939</v>
      </c>
      <c r="G12" s="452">
        <v>35.163597464506452</v>
      </c>
      <c r="H12" s="452">
        <v>37.643848252640169</v>
      </c>
      <c r="I12" s="452">
        <v>31.658684461697291</v>
      </c>
      <c r="J12" s="455">
        <v>30.526313995667859</v>
      </c>
    </row>
    <row r="13" spans="2:15" s="1" customFormat="1" ht="20.100000000000001" customHeight="1">
      <c r="B13" s="450"/>
      <c r="C13" s="451" t="s">
        <v>166</v>
      </c>
      <c r="D13" s="452">
        <v>30.575436397733398</v>
      </c>
      <c r="E13" s="452">
        <v>33.815125682479859</v>
      </c>
      <c r="F13" s="452">
        <v>30.469220522020336</v>
      </c>
      <c r="G13" s="452">
        <v>29.335839459859258</v>
      </c>
      <c r="H13" s="452">
        <v>28.980074990812462</v>
      </c>
      <c r="I13" s="452">
        <v>25.077096584219994</v>
      </c>
      <c r="J13" s="455">
        <v>24.451248223855888</v>
      </c>
      <c r="K13" s="20"/>
      <c r="L13" s="20"/>
      <c r="M13" s="20"/>
      <c r="N13" s="21"/>
      <c r="O13" s="21"/>
    </row>
    <row r="14" spans="2:15" s="1" customFormat="1" ht="20.100000000000001" customHeight="1">
      <c r="B14" s="450"/>
      <c r="C14" s="451" t="s">
        <v>165</v>
      </c>
      <c r="D14" s="452">
        <v>12.984755147834971</v>
      </c>
      <c r="E14" s="452">
        <v>15.303407285649618</v>
      </c>
      <c r="F14" s="452">
        <v>5.7193574720063856</v>
      </c>
      <c r="G14" s="452">
        <v>6.3728471437872249</v>
      </c>
      <c r="H14" s="452">
        <v>6.5837120577979285</v>
      </c>
      <c r="I14" s="452">
        <v>7.407665075912921</v>
      </c>
      <c r="J14" s="455">
        <v>7.6155798457485098</v>
      </c>
      <c r="K14" s="20"/>
      <c r="L14" s="20"/>
      <c r="M14" s="20"/>
      <c r="N14" s="21"/>
      <c r="O14" s="21"/>
    </row>
    <row r="15" spans="2:15" s="1" customFormat="1" ht="20.100000000000001" customHeight="1">
      <c r="B15" s="450"/>
      <c r="C15" s="451" t="s">
        <v>164</v>
      </c>
      <c r="D15" s="452">
        <v>41.673567403259007</v>
      </c>
      <c r="E15" s="452">
        <v>42.116553787210599</v>
      </c>
      <c r="F15" s="452">
        <v>32.159399014125491</v>
      </c>
      <c r="G15" s="452">
        <v>31.522184141227456</v>
      </c>
      <c r="H15" s="452">
        <v>29.626072394009984</v>
      </c>
      <c r="I15" s="452">
        <v>33.785943725319626</v>
      </c>
      <c r="J15" s="455">
        <v>36.152620452315212</v>
      </c>
      <c r="K15" s="20"/>
      <c r="L15" s="20"/>
      <c r="M15" s="20"/>
      <c r="N15" s="21"/>
      <c r="O15" s="21"/>
    </row>
    <row r="16" spans="2:15" s="1" customFormat="1" ht="20.100000000000001" customHeight="1">
      <c r="B16" s="1314"/>
      <c r="C16" s="1096" t="s">
        <v>163</v>
      </c>
      <c r="D16" s="1320">
        <v>3077.144919308957</v>
      </c>
      <c r="E16" s="1321">
        <v>3858.9304023853724</v>
      </c>
      <c r="F16" s="1321">
        <v>3888.7036509138338</v>
      </c>
      <c r="G16" s="1321">
        <v>4352.5502409953961</v>
      </c>
      <c r="H16" s="1321">
        <v>4976.5576957059375</v>
      </c>
      <c r="I16" s="1321">
        <v>5348.5276376383308</v>
      </c>
      <c r="J16" s="1322">
        <v>5704.8443761013987</v>
      </c>
      <c r="K16" s="21"/>
      <c r="L16" s="21"/>
      <c r="M16" s="20"/>
      <c r="N16" s="21"/>
      <c r="O16" s="21"/>
    </row>
    <row r="17" spans="2:26" s="1" customFormat="1" ht="20.100000000000001" customHeight="1">
      <c r="B17" s="2094" t="s">
        <v>63</v>
      </c>
      <c r="C17" s="1089" t="s">
        <v>116</v>
      </c>
      <c r="D17" s="3456"/>
      <c r="E17" s="3457"/>
      <c r="F17" s="3457"/>
      <c r="G17" s="3457"/>
      <c r="H17" s="3457"/>
      <c r="I17" s="1090"/>
      <c r="J17" s="449"/>
      <c r="K17" s="21"/>
      <c r="L17" s="21"/>
      <c r="M17" s="21"/>
      <c r="N17" s="21"/>
      <c r="O17" s="21"/>
    </row>
    <row r="18" spans="2:26" s="1" customFormat="1" ht="20.100000000000001" customHeight="1">
      <c r="B18" s="450"/>
      <c r="C18" s="451" t="s">
        <v>162</v>
      </c>
      <c r="D18" s="1091">
        <v>2.7</v>
      </c>
      <c r="E18" s="1091">
        <v>6.02</v>
      </c>
      <c r="F18" s="1091">
        <v>4.78</v>
      </c>
      <c r="G18" s="1091">
        <v>4.1900000000000004</v>
      </c>
      <c r="H18" s="1091">
        <v>8.08</v>
      </c>
      <c r="I18" s="1091">
        <v>7.44</v>
      </c>
      <c r="J18" s="1092">
        <v>3.57</v>
      </c>
      <c r="K18" s="20"/>
      <c r="L18" s="20"/>
      <c r="M18" s="20"/>
      <c r="N18" s="20"/>
      <c r="O18" s="20"/>
      <c r="P18" s="20"/>
      <c r="Q18" s="20"/>
      <c r="R18" s="20"/>
      <c r="S18" s="20"/>
      <c r="T18" s="20"/>
      <c r="U18" s="20"/>
      <c r="V18" s="20"/>
      <c r="W18" s="23"/>
      <c r="X18" s="23"/>
      <c r="Y18" s="23"/>
    </row>
    <row r="19" spans="2:26" s="1" customFormat="1" ht="20.100000000000001" customHeight="1">
      <c r="B19" s="450"/>
      <c r="C19" s="451" t="s">
        <v>161</v>
      </c>
      <c r="D19" s="1091">
        <v>-0.9</v>
      </c>
      <c r="E19" s="1091">
        <v>6.27</v>
      </c>
      <c r="F19" s="1091">
        <v>5.73</v>
      </c>
      <c r="G19" s="1091">
        <v>5.81</v>
      </c>
      <c r="H19" s="1091">
        <v>6.89</v>
      </c>
      <c r="I19" s="1093">
        <v>7.38</v>
      </c>
      <c r="J19" s="1094">
        <v>4.0999999999999996</v>
      </c>
      <c r="K19" s="20"/>
      <c r="L19" s="20"/>
      <c r="M19" s="20"/>
      <c r="N19" s="20"/>
      <c r="O19" s="20"/>
      <c r="P19" s="20"/>
      <c r="Q19" s="23"/>
      <c r="R19" s="20"/>
      <c r="S19" s="20"/>
      <c r="T19" s="20"/>
      <c r="U19" s="20"/>
      <c r="V19" s="23"/>
      <c r="W19" s="23"/>
      <c r="X19" s="23"/>
    </row>
    <row r="20" spans="2:26" s="1" customFormat="1" ht="20.100000000000001" customHeight="1">
      <c r="B20" s="450"/>
      <c r="C20" s="451" t="s">
        <v>160</v>
      </c>
      <c r="D20" s="1091">
        <v>5.6</v>
      </c>
      <c r="E20" s="1091">
        <v>5.83</v>
      </c>
      <c r="F20" s="1091">
        <v>4.04</v>
      </c>
      <c r="G20" s="1091">
        <v>2.94</v>
      </c>
      <c r="H20" s="1091">
        <v>9.0299999999999994</v>
      </c>
      <c r="I20" s="1093">
        <v>7.48</v>
      </c>
      <c r="J20" s="1094">
        <v>3.15</v>
      </c>
      <c r="K20" s="22"/>
      <c r="L20" s="20"/>
      <c r="M20" s="20"/>
      <c r="N20" s="20"/>
      <c r="O20" s="20"/>
      <c r="P20" s="20"/>
      <c r="Q20" s="23"/>
      <c r="R20" s="20"/>
      <c r="S20" s="20"/>
      <c r="T20" s="20"/>
      <c r="U20" s="20"/>
      <c r="V20" s="23"/>
      <c r="W20" s="23"/>
      <c r="X20" s="23"/>
    </row>
    <row r="21" spans="2:26" s="1" customFormat="1" ht="20.100000000000001" customHeight="1">
      <c r="B21" s="450"/>
      <c r="C21" s="451" t="s">
        <v>117</v>
      </c>
      <c r="D21" s="1091">
        <v>4.5</v>
      </c>
      <c r="E21" s="1091">
        <v>4.6399999999999997</v>
      </c>
      <c r="F21" s="1091">
        <v>6.15</v>
      </c>
      <c r="G21" s="1091">
        <v>3.6</v>
      </c>
      <c r="H21" s="1091">
        <v>6.32</v>
      </c>
      <c r="I21" s="1093">
        <v>7.74</v>
      </c>
      <c r="J21" s="1095">
        <v>5.44</v>
      </c>
      <c r="K21" s="20"/>
      <c r="L21" s="20"/>
      <c r="M21" s="20"/>
      <c r="N21" s="20"/>
      <c r="O21" s="20"/>
      <c r="P21" s="20"/>
      <c r="Q21" s="23"/>
      <c r="R21" s="20"/>
      <c r="S21" s="20"/>
      <c r="T21" s="20"/>
      <c r="U21" s="20"/>
      <c r="V21" s="23"/>
      <c r="W21" s="23"/>
      <c r="X21" s="23"/>
    </row>
    <row r="22" spans="2:26" s="1" customFormat="1" ht="20.100000000000001" customHeight="1">
      <c r="B22" s="450"/>
      <c r="C22" s="451" t="s">
        <v>159</v>
      </c>
      <c r="D22" s="1091">
        <v>0.9</v>
      </c>
      <c r="E22" s="1091">
        <v>5.4</v>
      </c>
      <c r="F22" s="1091">
        <v>5.5999470000000002</v>
      </c>
      <c r="G22" s="1091">
        <v>8.2100000000000009</v>
      </c>
      <c r="H22" s="1091">
        <v>12.74</v>
      </c>
      <c r="I22" s="1093">
        <v>4.9800000000000004</v>
      </c>
      <c r="J22" s="1094">
        <v>4.41</v>
      </c>
      <c r="K22" s="20"/>
      <c r="L22" s="20"/>
      <c r="M22" s="20"/>
      <c r="N22" s="20"/>
      <c r="O22" s="20"/>
      <c r="P22" s="20"/>
      <c r="Q22" s="23"/>
      <c r="R22" s="20"/>
      <c r="S22" s="20"/>
      <c r="T22" s="20"/>
      <c r="U22" s="20"/>
      <c r="V22" s="23"/>
      <c r="W22" s="23"/>
      <c r="X22" s="23"/>
    </row>
    <row r="23" spans="2:26" s="1" customFormat="1" ht="20.100000000000001" customHeight="1">
      <c r="B23" s="450"/>
      <c r="C23" s="451" t="s">
        <v>118</v>
      </c>
      <c r="D23" s="1091">
        <v>2.7</v>
      </c>
      <c r="E23" s="1091">
        <v>6.23</v>
      </c>
      <c r="F23" s="1091">
        <v>6.8681001896922496</v>
      </c>
      <c r="G23" s="1091">
        <v>7.6126039624819102</v>
      </c>
      <c r="H23" s="1091">
        <v>9.51</v>
      </c>
      <c r="I23" s="1093">
        <v>8.4700000000000006</v>
      </c>
      <c r="J23" s="1094">
        <v>3.92</v>
      </c>
      <c r="K23" s="20"/>
      <c r="L23" s="20"/>
      <c r="M23" s="20"/>
      <c r="N23" s="20"/>
      <c r="O23" s="20"/>
      <c r="P23" s="20"/>
      <c r="Q23" s="23"/>
      <c r="R23" s="20"/>
      <c r="S23" s="20"/>
      <c r="T23" s="20"/>
      <c r="U23" s="20"/>
      <c r="V23" s="23"/>
      <c r="W23" s="23"/>
      <c r="X23" s="23"/>
    </row>
    <row r="24" spans="2:26" s="1" customFormat="1" ht="20.100000000000001" customHeight="1">
      <c r="B24" s="450"/>
      <c r="C24" s="451" t="s">
        <v>158</v>
      </c>
      <c r="D24" s="1091">
        <v>13.44</v>
      </c>
      <c r="E24" s="1091">
        <v>9.09</v>
      </c>
      <c r="F24" s="1091">
        <v>7.48</v>
      </c>
      <c r="G24" s="1091">
        <v>2.76</v>
      </c>
      <c r="H24" s="1091">
        <v>9.09</v>
      </c>
      <c r="I24" s="1093">
        <v>8.7100000000000009</v>
      </c>
      <c r="J24" s="1094">
        <v>3.56</v>
      </c>
      <c r="K24" s="20"/>
      <c r="L24" s="20"/>
      <c r="M24" s="20"/>
      <c r="N24" s="20"/>
      <c r="O24" s="20"/>
      <c r="P24" s="20"/>
      <c r="Q24" s="23"/>
      <c r="R24" s="20"/>
      <c r="S24" s="20"/>
      <c r="T24" s="20"/>
      <c r="U24" s="20"/>
      <c r="V24" s="23"/>
      <c r="W24" s="23"/>
      <c r="X24" s="23"/>
    </row>
    <row r="25" spans="2:26" s="1" customFormat="1" ht="20.100000000000001" customHeight="1">
      <c r="B25" s="1314"/>
      <c r="C25" s="1096" t="s">
        <v>119</v>
      </c>
      <c r="D25" s="1097">
        <v>14.44</v>
      </c>
      <c r="E25" s="1097">
        <v>9.26</v>
      </c>
      <c r="F25" s="1097">
        <v>9.49</v>
      </c>
      <c r="G25" s="1097">
        <v>1.6022181696378794</v>
      </c>
      <c r="H25" s="1097">
        <v>6.65</v>
      </c>
      <c r="I25" s="1098">
        <v>9.9</v>
      </c>
      <c r="J25" s="1099">
        <v>5.09</v>
      </c>
      <c r="K25" s="20"/>
      <c r="L25" s="30"/>
      <c r="M25" s="20"/>
      <c r="N25" s="20"/>
      <c r="O25" s="20"/>
      <c r="P25" s="20"/>
      <c r="Q25" s="23"/>
      <c r="R25" s="20"/>
      <c r="S25" s="20"/>
      <c r="T25" s="20"/>
      <c r="U25" s="20"/>
      <c r="V25" s="23"/>
      <c r="W25" s="23"/>
      <c r="X25" s="23"/>
    </row>
    <row r="26" spans="2:26" s="1" customFormat="1" ht="20.100000000000001" customHeight="1">
      <c r="B26" s="2094" t="s">
        <v>64</v>
      </c>
      <c r="C26" s="1089" t="s">
        <v>120</v>
      </c>
      <c r="D26" s="3456"/>
      <c r="E26" s="3457"/>
      <c r="F26" s="3457"/>
      <c r="G26" s="3457"/>
      <c r="H26" s="3457"/>
      <c r="I26" s="448"/>
      <c r="J26" s="449"/>
      <c r="K26" s="21"/>
      <c r="L26" s="21"/>
      <c r="M26" s="21"/>
      <c r="N26" s="21"/>
      <c r="O26" s="21"/>
    </row>
    <row r="27" spans="2:26" s="1" customFormat="1" ht="20.100000000000001" customHeight="1">
      <c r="B27" s="450"/>
      <c r="C27" s="451" t="s">
        <v>121</v>
      </c>
      <c r="D27" s="452">
        <v>4.181528083734193</v>
      </c>
      <c r="E27" s="452">
        <v>19.399999999999999</v>
      </c>
      <c r="F27" s="452">
        <v>0.61743986194144895</v>
      </c>
      <c r="G27" s="453">
        <v>44.432886080439204</v>
      </c>
      <c r="H27" s="453">
        <v>41.741197771734861</v>
      </c>
      <c r="I27" s="453">
        <v>-21.441813761938867</v>
      </c>
      <c r="J27" s="454">
        <v>-3.0291898832550235</v>
      </c>
      <c r="K27" s="21"/>
      <c r="L27" s="26"/>
      <c r="M27" s="26"/>
      <c r="N27" s="28"/>
      <c r="O27" s="28"/>
      <c r="P27" s="28"/>
      <c r="Q27" s="26"/>
      <c r="R27" s="26"/>
      <c r="S27" s="26"/>
      <c r="T27" s="26"/>
      <c r="U27" s="26"/>
      <c r="V27" s="26"/>
      <c r="W27" s="23"/>
      <c r="X27" s="23"/>
      <c r="Y27" s="23"/>
      <c r="Z27" s="23"/>
    </row>
    <row r="28" spans="2:26" s="1" customFormat="1" ht="20.100000000000001" customHeight="1">
      <c r="B28" s="450"/>
      <c r="C28" s="451" t="s">
        <v>122</v>
      </c>
      <c r="D28" s="452">
        <v>27.987895013321491</v>
      </c>
      <c r="E28" s="452">
        <v>13.9</v>
      </c>
      <c r="F28" s="452">
        <v>-15.631354636444028</v>
      </c>
      <c r="G28" s="452">
        <v>28.662958675640525</v>
      </c>
      <c r="H28" s="452">
        <v>24.717633361535896</v>
      </c>
      <c r="I28" s="452">
        <v>-16.075234729019307</v>
      </c>
      <c r="J28" s="455">
        <v>-1.1631117230332833</v>
      </c>
      <c r="K28" s="21"/>
      <c r="L28" s="26"/>
      <c r="M28" s="26"/>
      <c r="N28" s="28"/>
      <c r="O28" s="28"/>
      <c r="P28" s="28"/>
      <c r="Q28" s="26"/>
      <c r="R28" s="26"/>
      <c r="S28" s="26"/>
      <c r="T28" s="26"/>
      <c r="U28" s="26"/>
      <c r="V28" s="23"/>
      <c r="W28" s="23"/>
      <c r="X28" s="23"/>
    </row>
    <row r="29" spans="2:26" s="1" customFormat="1" ht="20.100000000000001" customHeight="1">
      <c r="B29" s="450"/>
      <c r="C29" s="451" t="s">
        <v>123</v>
      </c>
      <c r="D29" s="452">
        <v>82.144719999999893</v>
      </c>
      <c r="E29" s="3369">
        <v>-67.400546433652096</v>
      </c>
      <c r="F29" s="452">
        <v>282.40953906808869</v>
      </c>
      <c r="G29" s="452">
        <v>1.226714971320098</v>
      </c>
      <c r="H29" s="452">
        <v>-252.36275099644453</v>
      </c>
      <c r="I29" s="452">
        <v>285.82324604839982</v>
      </c>
      <c r="J29" s="455">
        <v>502.49108047462909</v>
      </c>
      <c r="K29" s="21"/>
      <c r="L29" s="26"/>
      <c r="M29" s="26"/>
      <c r="N29" s="28"/>
      <c r="O29" s="29"/>
      <c r="P29" s="28"/>
      <c r="Q29" s="26"/>
      <c r="R29" s="26"/>
      <c r="S29" s="26"/>
      <c r="T29" s="26"/>
      <c r="U29" s="26"/>
      <c r="V29" s="23"/>
      <c r="W29" s="23"/>
      <c r="X29" s="23"/>
    </row>
    <row r="30" spans="2:26" s="1" customFormat="1" ht="20.100000000000001" customHeight="1">
      <c r="B30" s="450"/>
      <c r="C30" s="451" t="s">
        <v>124</v>
      </c>
      <c r="D30" s="452">
        <v>-10.1354090317445</v>
      </c>
      <c r="E30" s="452">
        <v>-266.97039985171051</v>
      </c>
      <c r="F30" s="3370">
        <v>-33.763120085891451</v>
      </c>
      <c r="G30" s="452">
        <v>-333.67193453037993</v>
      </c>
      <c r="H30" s="452">
        <v>-623.37652674717344</v>
      </c>
      <c r="I30" s="452">
        <v>-46.566314768402606</v>
      </c>
      <c r="J30" s="455">
        <v>221.33916046924213</v>
      </c>
      <c r="K30" s="21"/>
      <c r="L30" s="26"/>
      <c r="M30" s="26"/>
      <c r="N30" s="28"/>
      <c r="O30" s="28"/>
      <c r="P30" s="28"/>
      <c r="Q30" s="26"/>
      <c r="R30" s="26"/>
      <c r="S30" s="26"/>
      <c r="T30" s="26"/>
      <c r="U30" s="26"/>
      <c r="V30" s="23"/>
      <c r="W30" s="23"/>
      <c r="X30" s="23"/>
    </row>
    <row r="31" spans="2:26" s="1" customFormat="1" ht="20.100000000000001" customHeight="1">
      <c r="B31" s="450"/>
      <c r="C31" s="451" t="s">
        <v>125</v>
      </c>
      <c r="D31" s="452">
        <v>695.45239585422598</v>
      </c>
      <c r="E31" s="452">
        <v>879.36714949666339</v>
      </c>
      <c r="F31" s="452">
        <v>875.02695677699512</v>
      </c>
      <c r="G31" s="452">
        <v>961.05457727377791</v>
      </c>
      <c r="H31" s="452">
        <v>1007.3068741835592</v>
      </c>
      <c r="I31" s="452">
        <v>1240.6864144137053</v>
      </c>
      <c r="J31" s="455">
        <v>1445.3150904247543</v>
      </c>
      <c r="K31" s="21"/>
      <c r="L31" s="26"/>
      <c r="M31" s="26"/>
      <c r="N31" s="28"/>
      <c r="O31" s="28"/>
      <c r="P31" s="28"/>
      <c r="Q31" s="26"/>
      <c r="R31" s="26"/>
      <c r="S31" s="26"/>
      <c r="T31" s="26"/>
      <c r="U31" s="26"/>
      <c r="V31" s="23"/>
      <c r="W31" s="23"/>
      <c r="X31" s="23"/>
    </row>
    <row r="32" spans="2:26" s="1" customFormat="1" ht="20.100000000000001" customHeight="1">
      <c r="B32" s="450"/>
      <c r="C32" s="451" t="s">
        <v>126</v>
      </c>
      <c r="D32" s="452">
        <v>-917.06413770400002</v>
      </c>
      <c r="E32" s="452">
        <v>-1321.4</v>
      </c>
      <c r="F32" s="452">
        <v>-1099.0899476608145</v>
      </c>
      <c r="G32" s="452">
        <v>-1398.71299020938</v>
      </c>
      <c r="H32" s="452">
        <v>-1720.4173908072</v>
      </c>
      <c r="I32" s="452">
        <v>-1454.5910765832</v>
      </c>
      <c r="J32" s="455">
        <v>-1440.6049254520001</v>
      </c>
      <c r="K32" s="21"/>
      <c r="L32" s="26"/>
      <c r="M32" s="26"/>
      <c r="N32" s="28"/>
      <c r="O32" s="28"/>
      <c r="P32" s="28"/>
      <c r="Q32" s="26"/>
      <c r="R32" s="26"/>
      <c r="S32" s="26"/>
      <c r="T32" s="26"/>
      <c r="U32" s="26"/>
      <c r="V32" s="23"/>
      <c r="W32" s="23"/>
      <c r="X32" s="23"/>
    </row>
    <row r="33" spans="2:24" s="1" customFormat="1" ht="20.100000000000001" customHeight="1">
      <c r="B33" s="450"/>
      <c r="C33" s="451" t="s">
        <v>127</v>
      </c>
      <c r="D33" s="452">
        <v>-592.22039300799997</v>
      </c>
      <c r="E33" s="452">
        <v>-855.2</v>
      </c>
      <c r="F33" s="452">
        <v>-665.18592773905584</v>
      </c>
      <c r="G33" s="452">
        <v>-865.23189224500015</v>
      </c>
      <c r="H33" s="452">
        <v>-1044.9304260036999</v>
      </c>
      <c r="I33" s="452">
        <v>-921.16113838509989</v>
      </c>
      <c r="J33" s="455">
        <v>-893.50510945070005</v>
      </c>
      <c r="K33" s="21"/>
      <c r="L33" s="26"/>
      <c r="M33" s="26"/>
      <c r="N33" s="28"/>
      <c r="O33" s="28"/>
      <c r="P33" s="28"/>
      <c r="Q33" s="26"/>
      <c r="R33" s="26"/>
      <c r="S33" s="26"/>
      <c r="T33" s="26"/>
      <c r="U33" s="26"/>
      <c r="V33" s="23"/>
      <c r="W33" s="23"/>
      <c r="X33" s="23"/>
    </row>
    <row r="34" spans="2:24" s="1" customFormat="1" ht="20.100000000000001" customHeight="1">
      <c r="B34" s="450"/>
      <c r="C34" s="451" t="s">
        <v>128</v>
      </c>
      <c r="D34" s="452">
        <v>1079.4000000000001</v>
      </c>
      <c r="E34" s="452">
        <v>1038.9000000000001</v>
      </c>
      <c r="F34" s="452">
        <v>1401.8362572825597</v>
      </c>
      <c r="G34" s="452">
        <v>1399.0253158889254</v>
      </c>
      <c r="H34" s="452">
        <v>1215.8021562667964</v>
      </c>
      <c r="I34" s="452">
        <v>1539.3624085946531</v>
      </c>
      <c r="J34" s="455">
        <v>2041.1027356271454</v>
      </c>
      <c r="K34" s="21"/>
      <c r="L34" s="26"/>
      <c r="M34" s="26"/>
      <c r="N34" s="28"/>
      <c r="O34" s="28"/>
      <c r="P34" s="28"/>
      <c r="Q34" s="26"/>
      <c r="R34" s="26"/>
      <c r="S34" s="26"/>
      <c r="T34" s="26"/>
      <c r="U34" s="26"/>
      <c r="V34" s="23"/>
      <c r="W34" s="23"/>
      <c r="X34" s="23"/>
    </row>
    <row r="35" spans="2:24" s="1" customFormat="1" ht="20.100000000000001" customHeight="1">
      <c r="B35" s="1314"/>
      <c r="C35" s="1096" t="s">
        <v>129</v>
      </c>
      <c r="D35" s="1321">
        <v>10494.2</v>
      </c>
      <c r="E35" s="1321">
        <v>9500</v>
      </c>
      <c r="F35" s="1321">
        <v>11646.060125301652</v>
      </c>
      <c r="G35" s="1321">
        <v>11752.564817615301</v>
      </c>
      <c r="H35" s="1321">
        <v>9512.5745737172074</v>
      </c>
      <c r="I35" s="1321">
        <v>11708.849232483861</v>
      </c>
      <c r="J35" s="1322">
        <v>15270.856917755089</v>
      </c>
      <c r="K35" s="21"/>
      <c r="L35" s="26"/>
      <c r="M35" s="26"/>
      <c r="N35" s="28"/>
      <c r="O35" s="28"/>
      <c r="P35" s="28"/>
      <c r="Q35" s="26"/>
      <c r="R35" s="26"/>
      <c r="S35" s="26"/>
      <c r="T35" s="26"/>
      <c r="U35" s="26"/>
      <c r="V35" s="23"/>
      <c r="W35" s="23"/>
      <c r="X35" s="23"/>
    </row>
    <row r="36" spans="2:24" s="1" customFormat="1" ht="20.100000000000001" customHeight="1">
      <c r="B36" s="446" t="s">
        <v>130</v>
      </c>
      <c r="C36" s="1317" t="s">
        <v>131</v>
      </c>
      <c r="D36" s="3450"/>
      <c r="E36" s="3451"/>
      <c r="F36" s="3451"/>
      <c r="G36" s="3451"/>
      <c r="H36" s="3451"/>
      <c r="I36" s="448"/>
      <c r="J36" s="449"/>
      <c r="K36" s="21"/>
      <c r="L36" s="21"/>
      <c r="M36" s="21"/>
      <c r="N36" s="21"/>
      <c r="O36" s="21"/>
    </row>
    <row r="37" spans="2:24" ht="20.100000000000001" customHeight="1">
      <c r="B37" s="450"/>
      <c r="C37" s="451" t="s">
        <v>132</v>
      </c>
      <c r="D37" s="452">
        <v>15.464970861942859</v>
      </c>
      <c r="E37" s="1451">
        <v>15.759453793198775</v>
      </c>
      <c r="F37" s="1451">
        <v>18.11298716903022</v>
      </c>
      <c r="G37" s="1451">
        <v>22.688864105117208</v>
      </c>
      <c r="H37" s="2090">
        <v>6.8088771873211575</v>
      </c>
      <c r="I37" s="2090">
        <v>11.189551667908606</v>
      </c>
      <c r="J37" s="2091">
        <v>12.963993063712298</v>
      </c>
      <c r="K37" s="18"/>
      <c r="L37" s="22"/>
      <c r="M37" s="22"/>
      <c r="N37" s="22"/>
      <c r="O37" s="22"/>
      <c r="P37" s="22"/>
      <c r="Q37" s="22"/>
    </row>
    <row r="38" spans="2:24" ht="20.100000000000001" customHeight="1">
      <c r="B38" s="450"/>
      <c r="C38" s="451" t="s">
        <v>133</v>
      </c>
      <c r="D38" s="1451">
        <v>13.136690755071939</v>
      </c>
      <c r="E38" s="1451">
        <v>8.5521760108968738</v>
      </c>
      <c r="F38" s="1451">
        <v>17.837938236820122</v>
      </c>
      <c r="G38" s="1451">
        <v>22.821031047069624</v>
      </c>
      <c r="H38" s="1451">
        <v>-9.3008848490015374</v>
      </c>
      <c r="I38" s="1451">
        <v>-0.31279758826304871</v>
      </c>
      <c r="J38" s="1449">
        <v>-1.2792726734461988</v>
      </c>
      <c r="K38" s="18"/>
      <c r="L38" s="22"/>
      <c r="M38" s="18"/>
      <c r="N38" s="18"/>
      <c r="O38" s="18"/>
    </row>
    <row r="39" spans="2:24" ht="20.100000000000001" customHeight="1">
      <c r="B39" s="450"/>
      <c r="C39" s="451" t="s">
        <v>134</v>
      </c>
      <c r="D39" s="1451">
        <v>20.606872992468695</v>
      </c>
      <c r="E39" s="1451">
        <v>24.024514092692769</v>
      </c>
      <c r="F39" s="1451">
        <v>14.03298144657982</v>
      </c>
      <c r="G39" s="1451">
        <v>27.140832311552209</v>
      </c>
      <c r="H39" s="1451">
        <v>14.452707958109718</v>
      </c>
      <c r="I39" s="1451">
        <v>8.7305016999568252</v>
      </c>
      <c r="J39" s="1449">
        <v>6.1079010373112244</v>
      </c>
      <c r="K39" s="18"/>
      <c r="L39" s="22"/>
      <c r="M39" s="18"/>
      <c r="N39" s="18"/>
      <c r="O39" s="18"/>
    </row>
    <row r="40" spans="2:24" ht="20.100000000000001" customHeight="1">
      <c r="B40" s="450"/>
      <c r="C40" s="451" t="s">
        <v>135</v>
      </c>
      <c r="D40" s="1451">
        <v>18.016986120062541</v>
      </c>
      <c r="E40" s="1451">
        <v>19.137670438029708</v>
      </c>
      <c r="F40" s="1451">
        <v>12.597295136434896</v>
      </c>
      <c r="G40" s="1451">
        <v>26.325658755480823</v>
      </c>
      <c r="H40" s="1451">
        <v>13.273008723634755</v>
      </c>
      <c r="I40" s="1451">
        <v>4.5713352647503473</v>
      </c>
      <c r="J40" s="1449">
        <v>6.1008490670734279</v>
      </c>
      <c r="K40" s="18"/>
      <c r="L40" s="22"/>
      <c r="M40" s="18"/>
      <c r="N40" s="18"/>
      <c r="O40" s="18"/>
    </row>
    <row r="41" spans="2:24" ht="20.100000000000001" customHeight="1">
      <c r="B41" s="450"/>
      <c r="C41" s="451" t="s">
        <v>136</v>
      </c>
      <c r="D41" s="1451">
        <v>20.081514957387938</v>
      </c>
      <c r="E41" s="1451">
        <v>-1.5</v>
      </c>
      <c r="F41" s="1451">
        <v>26.722611235071209</v>
      </c>
      <c r="G41" s="1451">
        <v>5.1616685840467813</v>
      </c>
      <c r="H41" s="1451">
        <v>-11.367156637547691</v>
      </c>
      <c r="I41" s="1451">
        <v>10.407289987474936</v>
      </c>
      <c r="J41" s="1449">
        <v>8.3009770590128138</v>
      </c>
      <c r="K41" s="18"/>
      <c r="L41" s="22"/>
      <c r="M41" s="18"/>
      <c r="N41" s="18"/>
      <c r="O41" s="18"/>
    </row>
    <row r="42" spans="2:24" ht="20.100000000000001" customHeight="1">
      <c r="B42" s="450"/>
      <c r="C42" s="451" t="s">
        <v>157</v>
      </c>
      <c r="D42" s="2092">
        <v>0.71033567156063082</v>
      </c>
      <c r="E42" s="2092">
        <v>4.9685157869012704</v>
      </c>
      <c r="F42" s="2092">
        <v>1.2727017155928326</v>
      </c>
      <c r="G42" s="2092">
        <v>4.5516872152678021</v>
      </c>
      <c r="H42" s="2092">
        <v>10.664216608887488</v>
      </c>
      <c r="I42" s="2092">
        <v>6.3519264674719231</v>
      </c>
      <c r="J42" s="2093">
        <v>2.9984952634122766</v>
      </c>
      <c r="K42" s="18"/>
      <c r="L42" s="22"/>
      <c r="M42" s="18"/>
      <c r="N42" s="18"/>
      <c r="O42" s="18"/>
    </row>
    <row r="43" spans="2:24" ht="20.100000000000001" customHeight="1">
      <c r="B43" s="450"/>
      <c r="C43" s="451" t="s">
        <v>156</v>
      </c>
      <c r="D43" s="2092">
        <v>2.1</v>
      </c>
      <c r="E43" s="2092">
        <v>4.7758000000000003</v>
      </c>
      <c r="F43" s="2092">
        <v>2.2574000000000001</v>
      </c>
      <c r="G43" s="2092">
        <v>4.160828767123288</v>
      </c>
      <c r="H43" s="2092">
        <v>10.185529347429092</v>
      </c>
      <c r="I43" s="2092">
        <v>6.9993528876258102</v>
      </c>
      <c r="J43" s="2093">
        <v>3.1934536061868113</v>
      </c>
      <c r="K43" s="18"/>
      <c r="L43" s="22"/>
      <c r="M43" s="18"/>
      <c r="N43" s="18"/>
      <c r="O43" s="18"/>
    </row>
    <row r="44" spans="2:24" ht="20.100000000000001" customHeight="1">
      <c r="B44" s="450"/>
      <c r="C44" s="451" t="s">
        <v>155</v>
      </c>
      <c r="D44" s="2092">
        <v>0.6364510804822362</v>
      </c>
      <c r="E44" s="2092">
        <v>4.5187192718019418</v>
      </c>
      <c r="F44" s="2092">
        <v>0.34559453310159571</v>
      </c>
      <c r="G44" s="2092">
        <v>4.1223589310193738</v>
      </c>
      <c r="H44" s="2092">
        <v>6.992068185213566</v>
      </c>
      <c r="I44" s="2092">
        <v>2.9822601805987938</v>
      </c>
      <c r="J44" s="2093">
        <v>2.9888243327781123</v>
      </c>
      <c r="K44" s="18"/>
      <c r="L44" s="22"/>
      <c r="M44" s="18"/>
      <c r="N44" s="18"/>
      <c r="O44" s="18"/>
    </row>
    <row r="45" spans="2:24" ht="20.100000000000001" customHeight="1">
      <c r="B45" s="450"/>
      <c r="C45" s="451" t="s">
        <v>154</v>
      </c>
      <c r="D45" s="2092">
        <v>6.15</v>
      </c>
      <c r="E45" s="2092">
        <v>6.60176688176995</v>
      </c>
      <c r="F45" s="2092">
        <v>6.0117202188965875</v>
      </c>
      <c r="G45" s="2092">
        <v>4.6500000000000004</v>
      </c>
      <c r="H45" s="2092">
        <v>7.4065960507324</v>
      </c>
      <c r="I45" s="2092">
        <v>7.8602755862174645</v>
      </c>
      <c r="J45" s="2093">
        <v>5.7731872039276091</v>
      </c>
      <c r="K45" s="18"/>
      <c r="L45" s="22"/>
      <c r="M45" s="18"/>
      <c r="N45" s="18"/>
      <c r="O45" s="18"/>
    </row>
    <row r="46" spans="2:24" ht="20.100000000000001" customHeight="1">
      <c r="B46" s="450"/>
      <c r="C46" s="451" t="s">
        <v>153</v>
      </c>
      <c r="D46" s="2092">
        <v>11.33</v>
      </c>
      <c r="E46" s="2092">
        <v>12.134092700177552</v>
      </c>
      <c r="F46" s="2092">
        <v>10.109165203675886</v>
      </c>
      <c r="G46" s="2092">
        <v>8.4348018971758574</v>
      </c>
      <c r="H46" s="2092">
        <v>11.620299693912473</v>
      </c>
      <c r="I46" s="2092">
        <v>12.2968211469067</v>
      </c>
      <c r="J46" s="2093">
        <v>9.9340099482150723</v>
      </c>
      <c r="K46" s="18"/>
      <c r="L46" s="22"/>
      <c r="M46" s="18"/>
      <c r="N46" s="18"/>
      <c r="O46" s="18"/>
    </row>
    <row r="47" spans="2:24" ht="20.100000000000001" customHeight="1">
      <c r="B47" s="450"/>
      <c r="C47" s="451" t="s">
        <v>152</v>
      </c>
      <c r="D47" s="2092">
        <v>9.89</v>
      </c>
      <c r="E47" s="2092">
        <v>9.5652932561843897</v>
      </c>
      <c r="F47" s="2092">
        <v>8.5048589199702214</v>
      </c>
      <c r="G47" s="2092">
        <v>6.864127077806029</v>
      </c>
      <c r="H47" s="2092">
        <v>9.5417696777585999</v>
      </c>
      <c r="I47" s="2092">
        <v>10.025933752681521</v>
      </c>
      <c r="J47" s="2093">
        <v>8.0045287833450143</v>
      </c>
      <c r="K47" s="18"/>
      <c r="L47" s="22"/>
      <c r="M47" s="18"/>
      <c r="N47" s="18"/>
      <c r="O47" s="18"/>
    </row>
    <row r="48" spans="2:24" ht="20.100000000000001" customHeight="1">
      <c r="B48" s="450"/>
      <c r="C48" s="451" t="s">
        <v>137</v>
      </c>
      <c r="D48" s="1451">
        <v>2299.80759813133</v>
      </c>
      <c r="E48" s="1451">
        <v>3235.06</v>
      </c>
      <c r="F48" s="1451">
        <v>3839.7274096063534</v>
      </c>
      <c r="G48" s="1451">
        <v>4662.7293025787203</v>
      </c>
      <c r="H48" s="1451">
        <v>5082.7693021731202</v>
      </c>
      <c r="I48" s="1451">
        <v>5710.0159249078097</v>
      </c>
      <c r="J48" s="1449">
        <v>6452.3864350518197</v>
      </c>
      <c r="K48" s="22"/>
      <c r="L48" s="22"/>
      <c r="M48" s="18"/>
      <c r="N48" s="18"/>
      <c r="O48" s="18"/>
    </row>
    <row r="49" spans="2:18" ht="20.100000000000001" customHeight="1">
      <c r="B49" s="450"/>
      <c r="C49" s="451" t="s">
        <v>138</v>
      </c>
      <c r="D49" s="1451">
        <v>1959</v>
      </c>
      <c r="E49" s="1451">
        <v>2866.19</v>
      </c>
      <c r="F49" s="1451">
        <v>3209.7910302869382</v>
      </c>
      <c r="G49" s="1451">
        <v>4084.8101881419466</v>
      </c>
      <c r="H49" s="1451">
        <v>4621.0956963277404</v>
      </c>
      <c r="I49" s="1451">
        <v>4797.0307469131649</v>
      </c>
      <c r="J49" s="1449">
        <v>5073.9686074380597</v>
      </c>
      <c r="K49" s="42"/>
      <c r="L49" s="42"/>
      <c r="M49" s="18"/>
      <c r="N49" s="18"/>
      <c r="O49" s="18"/>
    </row>
    <row r="50" spans="2:18" ht="20.100000000000001" customHeight="1">
      <c r="B50" s="450"/>
      <c r="C50" s="451" t="s">
        <v>139</v>
      </c>
      <c r="D50" s="1451">
        <v>1582.7</v>
      </c>
      <c r="E50" s="1451">
        <v>1259.02</v>
      </c>
      <c r="F50" s="1451">
        <v>1362.35</v>
      </c>
      <c r="G50" s="1451">
        <v>2883.41</v>
      </c>
      <c r="H50" s="1451">
        <v>2009.47</v>
      </c>
      <c r="I50" s="1451">
        <v>2097.1</v>
      </c>
      <c r="J50" s="1449">
        <v>2240.41</v>
      </c>
      <c r="K50" s="18"/>
      <c r="L50" s="22"/>
      <c r="M50" s="18"/>
      <c r="N50" s="18"/>
      <c r="O50" s="18"/>
    </row>
    <row r="51" spans="2:18" ht="20.100000000000001" customHeight="1">
      <c r="B51" s="450"/>
      <c r="C51" s="451" t="s">
        <v>140</v>
      </c>
      <c r="D51" s="1451">
        <v>60.342604547107037</v>
      </c>
      <c r="E51" s="1451">
        <v>40.620048214164747</v>
      </c>
      <c r="F51" s="1451">
        <v>46.1</v>
      </c>
      <c r="G51" s="1451">
        <v>92.151901481158404</v>
      </c>
      <c r="H51" s="1455">
        <v>57.657207158993394</v>
      </c>
      <c r="I51" s="1455">
        <v>57.633048547938358</v>
      </c>
      <c r="J51" s="1453">
        <v>62.29</v>
      </c>
      <c r="K51" s="18"/>
      <c r="L51" s="22"/>
      <c r="M51" s="18"/>
      <c r="N51" s="18"/>
      <c r="O51" s="18"/>
    </row>
    <row r="52" spans="2:18" s="1" customFormat="1" ht="20.100000000000001" customHeight="1">
      <c r="B52" s="446" t="s">
        <v>141</v>
      </c>
      <c r="C52" s="447" t="s">
        <v>179</v>
      </c>
      <c r="D52" s="3450"/>
      <c r="E52" s="3451"/>
      <c r="F52" s="3451"/>
      <c r="G52" s="3451"/>
      <c r="H52" s="3451"/>
      <c r="I52" s="448"/>
      <c r="J52" s="449"/>
      <c r="K52" s="21"/>
      <c r="L52" s="21"/>
      <c r="M52" s="21"/>
      <c r="N52" s="21"/>
      <c r="O52" s="21"/>
    </row>
    <row r="53" spans="2:18" s="1" customFormat="1" ht="20.100000000000001" customHeight="1">
      <c r="B53" s="450"/>
      <c r="C53" s="451" t="s">
        <v>142</v>
      </c>
      <c r="D53" s="452">
        <v>26.246544164497077</v>
      </c>
      <c r="E53" s="452">
        <v>15.541704232840942</v>
      </c>
      <c r="F53" s="452">
        <v>0.19657912309705239</v>
      </c>
      <c r="G53" s="452">
        <v>16.045987668078169</v>
      </c>
      <c r="H53" s="453">
        <v>14.087654999531907</v>
      </c>
      <c r="I53" s="453">
        <v>-9.287968695922288</v>
      </c>
      <c r="J53" s="454">
        <v>7.1</v>
      </c>
      <c r="K53" s="21"/>
      <c r="L53" s="21"/>
      <c r="M53" s="21"/>
      <c r="N53" s="21"/>
      <c r="O53" s="21"/>
      <c r="P53" s="21"/>
      <c r="Q53" s="21"/>
      <c r="R53" s="21"/>
    </row>
    <row r="54" spans="2:18" s="1" customFormat="1" ht="20.100000000000001" customHeight="1">
      <c r="B54" s="450"/>
      <c r="C54" s="451" t="s">
        <v>143</v>
      </c>
      <c r="D54" s="452">
        <v>39.301618214562019</v>
      </c>
      <c r="E54" s="452">
        <v>2.1316682116536896</v>
      </c>
      <c r="F54" s="452">
        <v>-1.7221736886549053</v>
      </c>
      <c r="G54" s="452">
        <v>9.6526807443117377</v>
      </c>
      <c r="H54" s="452">
        <v>9.4699651367621414</v>
      </c>
      <c r="I54" s="452">
        <v>8.5</v>
      </c>
      <c r="J54" s="455">
        <v>-0.9</v>
      </c>
      <c r="K54" s="21"/>
      <c r="L54" s="21"/>
      <c r="M54" s="21"/>
      <c r="N54" s="27"/>
      <c r="O54" s="27"/>
      <c r="P54" s="27"/>
      <c r="Q54" s="21"/>
      <c r="R54" s="21"/>
    </row>
    <row r="55" spans="2:18" s="1" customFormat="1" ht="20.100000000000001" customHeight="1">
      <c r="B55" s="450"/>
      <c r="C55" s="451" t="s">
        <v>144</v>
      </c>
      <c r="D55" s="452">
        <v>283.71069999999997</v>
      </c>
      <c r="E55" s="452">
        <v>452.97</v>
      </c>
      <c r="F55" s="452">
        <v>613.21</v>
      </c>
      <c r="G55" s="452">
        <v>800.32006738585005</v>
      </c>
      <c r="H55" s="452">
        <v>984.28520000000003</v>
      </c>
      <c r="I55" s="452">
        <v>1129.1036999999999</v>
      </c>
      <c r="J55" s="455">
        <v>1180.9019000000001</v>
      </c>
      <c r="M55" s="21"/>
      <c r="N55" s="21"/>
      <c r="O55" s="21"/>
      <c r="P55" s="21"/>
      <c r="Q55" s="21"/>
      <c r="R55" s="21"/>
    </row>
    <row r="56" spans="2:18" s="1" customFormat="1" ht="20.100000000000001" customHeight="1">
      <c r="B56" s="450"/>
      <c r="C56" s="451" t="s">
        <v>172</v>
      </c>
      <c r="D56" s="452">
        <v>413.97800000000001</v>
      </c>
      <c r="E56" s="452">
        <v>594.92619999999999</v>
      </c>
      <c r="F56" s="452">
        <v>819.6671</v>
      </c>
      <c r="G56" s="452">
        <v>934.14710000000002</v>
      </c>
      <c r="H56" s="452">
        <v>1025.8471</v>
      </c>
      <c r="I56" s="452">
        <v>1170.2487000000001</v>
      </c>
      <c r="J56" s="455">
        <v>1252.3376000000001</v>
      </c>
      <c r="K56" s="26"/>
      <c r="L56" s="20"/>
      <c r="M56" s="20"/>
      <c r="N56" s="21"/>
      <c r="O56" s="21"/>
    </row>
    <row r="57" spans="2:18" s="1" customFormat="1" ht="20.100000000000001" customHeight="1">
      <c r="B57" s="450"/>
      <c r="C57" s="451" t="s">
        <v>145</v>
      </c>
      <c r="D57" s="452">
        <v>19.907983408775323</v>
      </c>
      <c r="E57" s="452">
        <v>21.758928315498217</v>
      </c>
      <c r="F57" s="452">
        <v>21.634780521326025</v>
      </c>
      <c r="G57" s="452">
        <v>22.430743953382265</v>
      </c>
      <c r="H57" s="452">
        <v>22.4</v>
      </c>
      <c r="I57" s="452">
        <v>18.899999999999999</v>
      </c>
      <c r="J57" s="455">
        <f>'A13.Gov.Fin(as percent of GDP)'!G55</f>
        <v>18.979473034108139</v>
      </c>
      <c r="K57" s="21"/>
      <c r="L57" s="21"/>
      <c r="M57" s="20"/>
      <c r="N57" s="21"/>
      <c r="O57" s="21"/>
    </row>
    <row r="58" spans="2:18" s="1" customFormat="1" ht="20.100000000000001" customHeight="1">
      <c r="B58" s="450"/>
      <c r="C58" s="451" t="s">
        <v>146</v>
      </c>
      <c r="D58" s="452">
        <v>16.853749615291651</v>
      </c>
      <c r="E58" s="452">
        <v>18.565185823438306</v>
      </c>
      <c r="F58" s="452">
        <v>20.168453819197403</v>
      </c>
      <c r="G58" s="452">
        <v>19.441873227096316</v>
      </c>
      <c r="H58" s="452">
        <v>19.2</v>
      </c>
      <c r="I58" s="452">
        <v>18.8</v>
      </c>
      <c r="J58" s="455">
        <f>'A13.Gov.Fin(as percent of GDP)'!C55</f>
        <v>16.681293168234273</v>
      </c>
      <c r="K58" s="21"/>
      <c r="L58" s="21"/>
      <c r="M58" s="20"/>
      <c r="N58" s="21"/>
      <c r="O58" s="21"/>
    </row>
    <row r="59" spans="2:18" s="1" customFormat="1" ht="20.100000000000001" customHeight="1">
      <c r="B59" s="450"/>
      <c r="C59" s="451" t="s">
        <v>147</v>
      </c>
      <c r="D59" s="452">
        <v>6.7838663915406174</v>
      </c>
      <c r="E59" s="452">
        <v>6.2598304403385905</v>
      </c>
      <c r="F59" s="452">
        <v>4.8638342486075699</v>
      </c>
      <c r="G59" s="452">
        <v>5.2575177155833792</v>
      </c>
      <c r="H59" s="452">
        <v>4.3</v>
      </c>
      <c r="I59" s="452">
        <v>4.4000000000000004</v>
      </c>
      <c r="J59" s="455">
        <f>'A13.Gov.Fin(as percent of GDP)'!D55</f>
        <v>3.3611166836077038</v>
      </c>
      <c r="K59" s="21"/>
      <c r="L59" s="21"/>
      <c r="M59"/>
      <c r="N59"/>
      <c r="O59" s="21"/>
    </row>
    <row r="60" spans="2:18" s="1" customFormat="1" ht="20.100000000000001" customHeight="1">
      <c r="B60" s="450"/>
      <c r="C60" s="451" t="s">
        <v>148</v>
      </c>
      <c r="D60" s="452">
        <v>9.2199330041210299</v>
      </c>
      <c r="E60" s="452">
        <v>11.73816712838358</v>
      </c>
      <c r="F60" s="452">
        <v>15.769059693090703</v>
      </c>
      <c r="G60" s="452">
        <v>18.387382639443647</v>
      </c>
      <c r="H60" s="452">
        <v>19.8</v>
      </c>
      <c r="I60" s="452">
        <v>21.1</v>
      </c>
      <c r="J60" s="455">
        <f>'A14.Government Debt Position'!F55</f>
        <v>20.699984471916647</v>
      </c>
      <c r="K60" s="21"/>
      <c r="L60" s="21"/>
      <c r="M60" s="21"/>
      <c r="N60" s="21"/>
      <c r="O60" s="21"/>
    </row>
    <row r="61" spans="2:18" s="1" customFormat="1" ht="20.100000000000001" customHeight="1" thickBot="1">
      <c r="B61" s="456"/>
      <c r="C61" s="457" t="s">
        <v>149</v>
      </c>
      <c r="D61" s="458">
        <v>13.453341107605954</v>
      </c>
      <c r="E61" s="458">
        <v>15.41686783550826</v>
      </c>
      <c r="F61" s="458">
        <v>21.07815800793616</v>
      </c>
      <c r="G61" s="458">
        <v>21.474656195725892</v>
      </c>
      <c r="H61" s="458">
        <v>20.6</v>
      </c>
      <c r="I61" s="458">
        <v>21.9</v>
      </c>
      <c r="J61" s="459">
        <v>21.952178139096368</v>
      </c>
      <c r="K61" s="21"/>
      <c r="L61" s="21"/>
      <c r="M61" s="21"/>
      <c r="N61" s="21"/>
      <c r="O61" s="21"/>
    </row>
    <row r="62" spans="2:18" s="1" customFormat="1" ht="20.100000000000001" customHeight="1" thickTop="1">
      <c r="B62" s="43"/>
      <c r="C62" s="44" t="s">
        <v>151</v>
      </c>
      <c r="D62" s="45"/>
      <c r="E62" s="45"/>
      <c r="F62" s="45"/>
      <c r="G62" s="45"/>
      <c r="H62" s="45"/>
      <c r="I62" s="18"/>
      <c r="J62" s="46"/>
      <c r="K62" s="21"/>
      <c r="L62" s="21"/>
      <c r="M62" s="21"/>
      <c r="N62" s="21"/>
      <c r="O62" s="21"/>
    </row>
    <row r="63" spans="2:18" s="1" customFormat="1" ht="20.100000000000001" customHeight="1">
      <c r="B63" s="43"/>
      <c r="C63" s="47" t="s">
        <v>389</v>
      </c>
      <c r="D63" s="18"/>
      <c r="E63" s="18"/>
      <c r="F63" s="18"/>
      <c r="G63" s="18"/>
      <c r="H63" s="18"/>
      <c r="I63" s="18"/>
      <c r="J63" s="18"/>
      <c r="K63" s="21"/>
      <c r="L63" s="21"/>
      <c r="M63" s="21"/>
      <c r="N63" s="21"/>
      <c r="O63" s="21"/>
    </row>
    <row r="64" spans="2:18" ht="20.100000000000001" customHeight="1">
      <c r="C64" s="47" t="s">
        <v>215</v>
      </c>
      <c r="D64" s="48"/>
      <c r="E64" s="48"/>
      <c r="F64" s="48"/>
      <c r="G64" s="48"/>
      <c r="H64" s="48"/>
      <c r="I64" s="48"/>
      <c r="J64" s="49"/>
      <c r="K64" s="18"/>
      <c r="L64" s="18"/>
      <c r="M64" s="18"/>
      <c r="N64" s="18"/>
      <c r="O64" s="18"/>
    </row>
    <row r="65" spans="3:15" ht="20.100000000000001" customHeight="1">
      <c r="C65" s="47" t="s">
        <v>217</v>
      </c>
      <c r="D65" s="48"/>
      <c r="E65" s="48"/>
      <c r="F65" s="48"/>
      <c r="G65" s="48"/>
      <c r="H65" s="48"/>
      <c r="I65" s="48"/>
      <c r="J65" s="49"/>
      <c r="K65" s="18"/>
      <c r="L65" s="18"/>
      <c r="M65" s="18"/>
      <c r="N65" s="18"/>
      <c r="O65" s="18"/>
    </row>
    <row r="66" spans="3:15" ht="20.100000000000001" customHeight="1">
      <c r="C66" s="47" t="s">
        <v>216</v>
      </c>
      <c r="D66" s="48"/>
      <c r="E66" s="48"/>
      <c r="F66" s="48"/>
      <c r="G66" s="48"/>
      <c r="H66" s="48"/>
      <c r="I66" s="48"/>
      <c r="J66" s="49"/>
      <c r="K66" s="18"/>
      <c r="L66" s="18"/>
      <c r="M66" s="18"/>
      <c r="N66" s="18"/>
      <c r="O66" s="18"/>
    </row>
    <row r="67" spans="3:15">
      <c r="C67" s="50" t="s">
        <v>175</v>
      </c>
      <c r="D67" s="18"/>
      <c r="E67" s="22"/>
      <c r="F67" s="22"/>
      <c r="G67" s="22"/>
      <c r="H67" s="18"/>
      <c r="I67" s="18"/>
      <c r="J67" s="18"/>
      <c r="K67" s="18"/>
    </row>
    <row r="68" spans="3:15">
      <c r="C68" s="47" t="s">
        <v>2270</v>
      </c>
      <c r="D68" s="18"/>
      <c r="E68" s="18"/>
      <c r="F68" s="18"/>
      <c r="G68" s="18"/>
      <c r="H68" s="18"/>
      <c r="I68" s="18"/>
      <c r="J68" s="18"/>
      <c r="K68" s="18"/>
    </row>
    <row r="69" spans="3:15">
      <c r="C69" s="3448"/>
      <c r="D69" s="3448"/>
      <c r="E69" s="3448"/>
      <c r="F69" s="3448"/>
      <c r="G69" s="3448"/>
      <c r="H69" s="3448"/>
      <c r="I69" s="3448"/>
      <c r="J69" s="3448"/>
      <c r="K69" s="3448"/>
    </row>
    <row r="70" spans="3:15">
      <c r="C70" s="3448"/>
      <c r="D70" s="3448"/>
      <c r="E70" s="3448"/>
      <c r="F70" s="3448"/>
      <c r="G70" s="3448"/>
      <c r="H70" s="3448"/>
      <c r="I70" s="3448"/>
      <c r="J70" s="3448"/>
      <c r="K70" s="3448"/>
    </row>
  </sheetData>
  <mergeCells count="11">
    <mergeCell ref="C69:K69"/>
    <mergeCell ref="C70:K70"/>
    <mergeCell ref="B1:J1"/>
    <mergeCell ref="B2:J2"/>
    <mergeCell ref="D52:H52"/>
    <mergeCell ref="C4:C5"/>
    <mergeCell ref="D6:H6"/>
    <mergeCell ref="D17:H17"/>
    <mergeCell ref="D26:H26"/>
    <mergeCell ref="D36:H36"/>
    <mergeCell ref="D4:J4"/>
  </mergeCells>
  <pageMargins left="0.7" right="0.27" top="0.44" bottom="0.75" header="0.3" footer="0.3"/>
  <pageSetup paperSize="9" scale="5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5"/>
  <sheetViews>
    <sheetView showGridLines="0" zoomScale="90" zoomScaleNormal="90" workbookViewId="0"/>
  </sheetViews>
  <sheetFormatPr defaultColWidth="14.44140625" defaultRowHeight="15" customHeight="1"/>
  <cols>
    <col min="1" max="1" width="7.5546875" style="2343" customWidth="1"/>
    <col min="2" max="2" width="6.109375" style="2343" customWidth="1"/>
    <col min="3" max="3" width="34.44140625" style="2343" customWidth="1"/>
    <col min="4" max="4" width="13" style="2343" customWidth="1"/>
    <col min="5" max="5" width="11.109375" style="2343" customWidth="1"/>
    <col min="6" max="6" width="11.5546875" style="2343" customWidth="1"/>
    <col min="7" max="7" width="12.109375" style="2343" customWidth="1"/>
    <col min="8" max="8" width="11" style="2343" customWidth="1"/>
    <col min="9" max="9" width="12.44140625" style="2343" customWidth="1"/>
    <col min="10" max="11" width="8.44140625" style="2343" customWidth="1"/>
    <col min="12" max="16384" width="14.44140625" style="2343"/>
  </cols>
  <sheetData>
    <row r="1" spans="1:16" ht="15.75" customHeight="1">
      <c r="A1" s="2346"/>
      <c r="B1" s="3623" t="s">
        <v>1908</v>
      </c>
      <c r="C1" s="3624"/>
      <c r="D1" s="3624"/>
      <c r="E1" s="3624"/>
      <c r="F1" s="3624"/>
      <c r="G1" s="3624"/>
      <c r="H1" s="3624"/>
      <c r="I1" s="3624"/>
      <c r="J1" s="2346"/>
      <c r="K1" s="2346"/>
    </row>
    <row r="2" spans="1:16" ht="15.75" customHeight="1">
      <c r="A2" s="2346"/>
      <c r="B2" s="3623" t="s">
        <v>1907</v>
      </c>
      <c r="C2" s="3624"/>
      <c r="D2" s="3624"/>
      <c r="E2" s="3624"/>
      <c r="F2" s="3624"/>
      <c r="G2" s="3624"/>
      <c r="H2" s="3624"/>
      <c r="I2" s="3624"/>
      <c r="J2" s="2346"/>
      <c r="K2" s="2346"/>
    </row>
    <row r="3" spans="1:16" ht="15.75" customHeight="1">
      <c r="A3" s="2346"/>
      <c r="B3" s="3623" t="s">
        <v>57</v>
      </c>
      <c r="C3" s="3624"/>
      <c r="D3" s="3624"/>
      <c r="E3" s="3624"/>
      <c r="F3" s="3624"/>
      <c r="G3" s="3624"/>
      <c r="H3" s="3624"/>
      <c r="I3" s="3624"/>
      <c r="J3" s="2346"/>
      <c r="K3" s="2346"/>
    </row>
    <row r="4" spans="1:16" ht="15.75" customHeight="1" thickBot="1">
      <c r="A4" s="2346"/>
      <c r="B4" s="3625" t="s">
        <v>1906</v>
      </c>
      <c r="C4" s="3625"/>
      <c r="D4" s="3625"/>
      <c r="E4" s="3625"/>
      <c r="F4" s="3625"/>
      <c r="G4" s="3625"/>
      <c r="H4" s="3625"/>
      <c r="I4" s="3625"/>
      <c r="J4" s="2346"/>
      <c r="K4" s="2346"/>
    </row>
    <row r="5" spans="1:16" ht="33" customHeight="1" thickTop="1">
      <c r="A5" s="2346"/>
      <c r="B5" s="3682" t="s">
        <v>78</v>
      </c>
      <c r="C5" s="3684" t="s">
        <v>1905</v>
      </c>
      <c r="D5" s="3685" t="s">
        <v>206</v>
      </c>
      <c r="E5" s="3655"/>
      <c r="F5" s="3655"/>
      <c r="G5" s="3685" t="s">
        <v>205</v>
      </c>
      <c r="H5" s="3655"/>
      <c r="I5" s="3640"/>
      <c r="J5" s="2346"/>
      <c r="K5" s="2346"/>
    </row>
    <row r="6" spans="1:16" ht="33" customHeight="1">
      <c r="A6" s="2346"/>
      <c r="B6" s="3683"/>
      <c r="C6" s="3646"/>
      <c r="D6" s="2626" t="s">
        <v>173</v>
      </c>
      <c r="E6" s="2626" t="s">
        <v>180</v>
      </c>
      <c r="F6" s="2627" t="s">
        <v>1904</v>
      </c>
      <c r="G6" s="2626" t="s">
        <v>173</v>
      </c>
      <c r="H6" s="2626" t="s">
        <v>180</v>
      </c>
      <c r="I6" s="2625" t="s">
        <v>1904</v>
      </c>
      <c r="J6" s="2346"/>
      <c r="K6" s="2346"/>
    </row>
    <row r="7" spans="1:16" ht="33" customHeight="1">
      <c r="A7" s="2346"/>
      <c r="B7" s="2619">
        <v>1</v>
      </c>
      <c r="C7" s="2624" t="s">
        <v>1903</v>
      </c>
      <c r="D7" s="2623">
        <v>10597.421377299999</v>
      </c>
      <c r="E7" s="2623">
        <v>13681.679292500001</v>
      </c>
      <c r="F7" s="2623">
        <v>29.103852771265437</v>
      </c>
      <c r="G7" s="2623">
        <v>249160.16223620001</v>
      </c>
      <c r="H7" s="2623">
        <v>245761.6908251</v>
      </c>
      <c r="I7" s="2622">
        <v>-1.3639706205835211</v>
      </c>
      <c r="J7" s="2349"/>
      <c r="K7" s="2349"/>
    </row>
    <row r="8" spans="1:16" ht="33" customHeight="1">
      <c r="A8" s="2346"/>
      <c r="B8" s="2619">
        <v>2</v>
      </c>
      <c r="C8" s="2614" t="s">
        <v>1902</v>
      </c>
      <c r="D8" s="2617">
        <v>39333.536323199995</v>
      </c>
      <c r="E8" s="2617">
        <v>31142.524391700001</v>
      </c>
      <c r="F8" s="2617">
        <v>-20.824499135280426</v>
      </c>
      <c r="G8" s="2617">
        <v>186528.467317</v>
      </c>
      <c r="H8" s="2617">
        <v>168298.93704590001</v>
      </c>
      <c r="I8" s="2616">
        <v>-9.7730553053435028</v>
      </c>
      <c r="J8" s="2349"/>
      <c r="K8" s="2349"/>
    </row>
    <row r="9" spans="1:16" s="2360" customFormat="1" ht="33" customHeight="1">
      <c r="A9" s="2365"/>
      <c r="B9" s="2615">
        <v>3</v>
      </c>
      <c r="C9" s="2614" t="s">
        <v>1901</v>
      </c>
      <c r="D9" s="2617">
        <v>36674.853692800003</v>
      </c>
      <c r="E9" s="2617">
        <v>31132.275262900002</v>
      </c>
      <c r="F9" s="2617">
        <v>-15.112748577884904</v>
      </c>
      <c r="G9" s="2617">
        <v>593391.72111580009</v>
      </c>
      <c r="H9" s="2617">
        <v>546438.04046769999</v>
      </c>
      <c r="I9" s="2616">
        <v>-7.9127630159398716</v>
      </c>
      <c r="J9" s="2349"/>
      <c r="K9" s="2349"/>
      <c r="N9" s="2343"/>
    </row>
    <row r="10" spans="1:16" ht="33" customHeight="1">
      <c r="A10" s="2346"/>
      <c r="B10" s="2619">
        <v>4</v>
      </c>
      <c r="C10" s="2614" t="s">
        <v>1900</v>
      </c>
      <c r="D10" s="2617">
        <v>5071.8889653000006</v>
      </c>
      <c r="E10" s="2617">
        <v>5025.3735118999994</v>
      </c>
      <c r="F10" s="2621">
        <v>-0.91712286523311093</v>
      </c>
      <c r="G10" s="2617">
        <v>202282.6161589</v>
      </c>
      <c r="H10" s="2617">
        <v>203636.73896399999</v>
      </c>
      <c r="I10" s="2616">
        <v>0.66942124380884316</v>
      </c>
      <c r="J10" s="2349"/>
      <c r="K10" s="2349"/>
      <c r="O10" s="2360"/>
      <c r="P10" s="2360"/>
    </row>
    <row r="11" spans="1:16" ht="33" customHeight="1">
      <c r="A11" s="2346"/>
      <c r="B11" s="2619">
        <v>5</v>
      </c>
      <c r="C11" s="2614" t="s">
        <v>1899</v>
      </c>
      <c r="D11" s="2617">
        <v>1611.1883507</v>
      </c>
      <c r="E11" s="2617">
        <v>3724.0063233999999</v>
      </c>
      <c r="F11" s="2617">
        <v>131.13413908324628</v>
      </c>
      <c r="G11" s="2617">
        <v>8358.697102600001</v>
      </c>
      <c r="H11" s="2617">
        <v>10613.005168200001</v>
      </c>
      <c r="I11" s="2616">
        <v>26.969610669332546</v>
      </c>
      <c r="J11" s="2349"/>
      <c r="K11" s="2349"/>
    </row>
    <row r="12" spans="1:16" ht="33" customHeight="1">
      <c r="A12" s="2346"/>
      <c r="B12" s="2619">
        <v>6</v>
      </c>
      <c r="C12" s="2614" t="s">
        <v>1898</v>
      </c>
      <c r="D12" s="2617">
        <v>836.12596599999995</v>
      </c>
      <c r="E12" s="2617">
        <v>829.99799539999992</v>
      </c>
      <c r="F12" s="2617">
        <v>-0.73290040606154294</v>
      </c>
      <c r="G12" s="2617">
        <v>26465.9441768</v>
      </c>
      <c r="H12" s="2617">
        <v>22893.132289900001</v>
      </c>
      <c r="I12" s="2616">
        <v>-13.499657760299822</v>
      </c>
      <c r="J12" s="2349"/>
      <c r="K12" s="2349"/>
    </row>
    <row r="13" spans="1:16" ht="33" customHeight="1">
      <c r="A13" s="2346"/>
      <c r="B13" s="2619">
        <v>7</v>
      </c>
      <c r="C13" s="2614" t="s">
        <v>1897</v>
      </c>
      <c r="D13" s="2617">
        <v>18.003883300000002</v>
      </c>
      <c r="E13" s="2617">
        <v>17.137912800000002</v>
      </c>
      <c r="F13" s="2617">
        <v>-4.8099095376828993</v>
      </c>
      <c r="G13" s="2617">
        <v>1470.3605405999999</v>
      </c>
      <c r="H13" s="2617">
        <v>1706.0168195000001</v>
      </c>
      <c r="I13" s="2616">
        <v>16.027108480742935</v>
      </c>
      <c r="J13" s="2349"/>
      <c r="K13" s="2349"/>
    </row>
    <row r="14" spans="1:16" ht="33" customHeight="1">
      <c r="A14" s="2346"/>
      <c r="B14" s="2619">
        <v>8</v>
      </c>
      <c r="C14" s="2614" t="s">
        <v>1896</v>
      </c>
      <c r="D14" s="2617">
        <v>1588.0144286</v>
      </c>
      <c r="E14" s="2617">
        <v>2425.9221760999999</v>
      </c>
      <c r="F14" s="2617">
        <v>52.764492085799432</v>
      </c>
      <c r="G14" s="2617">
        <v>20370.996158800001</v>
      </c>
      <c r="H14" s="2617">
        <v>21905.641916500001</v>
      </c>
      <c r="I14" s="2616">
        <v>7.5334841052289603</v>
      </c>
      <c r="J14" s="2349"/>
      <c r="K14" s="2349"/>
    </row>
    <row r="15" spans="1:16" ht="33" customHeight="1">
      <c r="A15" s="2346"/>
      <c r="B15" s="2619">
        <v>9</v>
      </c>
      <c r="C15" s="2614" t="s">
        <v>1895</v>
      </c>
      <c r="D15" s="2617">
        <v>22041.719558000001</v>
      </c>
      <c r="E15" s="2617">
        <v>24402.798718499998</v>
      </c>
      <c r="F15" s="2617">
        <v>10.711864626927659</v>
      </c>
      <c r="G15" s="2617">
        <v>46612.823196900004</v>
      </c>
      <c r="H15" s="2617">
        <v>45527.423741500003</v>
      </c>
      <c r="I15" s="2616">
        <v>-2.3285426218770389</v>
      </c>
      <c r="J15" s="2349"/>
      <c r="K15" s="2349"/>
    </row>
    <row r="16" spans="1:16" ht="33" customHeight="1">
      <c r="A16" s="2346"/>
      <c r="B16" s="2619">
        <v>10</v>
      </c>
      <c r="C16" s="2614" t="s">
        <v>1894</v>
      </c>
      <c r="D16" s="2617">
        <v>2476.8725953000003</v>
      </c>
      <c r="E16" s="2617">
        <v>2421.0083773000001</v>
      </c>
      <c r="F16" s="2617">
        <v>-2.2554336507257355</v>
      </c>
      <c r="G16" s="2617">
        <v>67743.734918400005</v>
      </c>
      <c r="H16" s="2617">
        <v>70248.789840500001</v>
      </c>
      <c r="I16" s="2616">
        <v>3.6978399923143224</v>
      </c>
      <c r="J16" s="2349"/>
      <c r="K16" s="2349"/>
    </row>
    <row r="17" spans="1:11" ht="33" customHeight="1">
      <c r="A17" s="2346"/>
      <c r="B17" s="2619">
        <v>11</v>
      </c>
      <c r="C17" s="2614" t="s">
        <v>1893</v>
      </c>
      <c r="D17" s="2620">
        <v>1196.0901471</v>
      </c>
      <c r="E17" s="2620">
        <v>1736.2377992000002</v>
      </c>
      <c r="F17" s="2620">
        <v>45.159443325373431</v>
      </c>
      <c r="G17" s="2620">
        <v>30141.004427200001</v>
      </c>
      <c r="H17" s="2620">
        <v>60910.260577400004</v>
      </c>
      <c r="I17" s="2616">
        <v>102.0843755373761</v>
      </c>
      <c r="J17" s="2349"/>
      <c r="K17" s="2349"/>
    </row>
    <row r="18" spans="1:11" ht="33" customHeight="1">
      <c r="A18" s="2346"/>
      <c r="B18" s="2619">
        <v>12</v>
      </c>
      <c r="C18" s="2614" t="s">
        <v>1892</v>
      </c>
      <c r="D18" s="2617">
        <v>5.9152138000000001</v>
      </c>
      <c r="E18" s="2617">
        <v>9.3208206999999987</v>
      </c>
      <c r="F18" s="2617">
        <v>57.573690743012506</v>
      </c>
      <c r="G18" s="2617">
        <v>13210.1663988</v>
      </c>
      <c r="H18" s="2617">
        <v>40343.341561699999</v>
      </c>
      <c r="I18" s="2616">
        <v>205.39616492162244</v>
      </c>
      <c r="J18" s="2349"/>
      <c r="K18" s="2349"/>
    </row>
    <row r="19" spans="1:11" ht="33" customHeight="1">
      <c r="A19" s="2346"/>
      <c r="B19" s="2618">
        <v>13</v>
      </c>
      <c r="C19" s="2421" t="s">
        <v>1891</v>
      </c>
      <c r="D19" s="2617">
        <v>35549.944625099997</v>
      </c>
      <c r="E19" s="2617">
        <v>34350.407004200002</v>
      </c>
      <c r="F19" s="2617">
        <v>-3.3742320376304091</v>
      </c>
      <c r="G19" s="2617">
        <v>154685.43964879998</v>
      </c>
      <c r="H19" s="2617">
        <v>145227.8370457</v>
      </c>
      <c r="I19" s="2616">
        <v>-6.1140871594460684</v>
      </c>
      <c r="J19" s="2349"/>
      <c r="K19" s="2349"/>
    </row>
    <row r="20" spans="1:11" s="2360" customFormat="1" ht="33" customHeight="1">
      <c r="A20" s="2365"/>
      <c r="B20" s="2615">
        <v>14</v>
      </c>
      <c r="C20" s="2614" t="s">
        <v>575</v>
      </c>
      <c r="D20" s="2613">
        <v>139.12054969999008</v>
      </c>
      <c r="E20" s="2613">
        <v>1481.9160337000212</v>
      </c>
      <c r="F20" s="2613" t="s">
        <v>62</v>
      </c>
      <c r="G20" s="2613">
        <v>11309.638862499734</v>
      </c>
      <c r="H20" s="2613">
        <v>9474.6748087003361</v>
      </c>
      <c r="I20" s="2612">
        <v>-16.22478026140811</v>
      </c>
      <c r="J20" s="2349"/>
      <c r="K20" s="2349"/>
    </row>
    <row r="21" spans="1:11" ht="33" customHeight="1" thickBot="1">
      <c r="A21" s="2346"/>
      <c r="B21" s="2441"/>
      <c r="C21" s="2611" t="s">
        <v>327</v>
      </c>
      <c r="D21" s="2609">
        <v>157140.6956762</v>
      </c>
      <c r="E21" s="2609">
        <v>152380.60562029999</v>
      </c>
      <c r="F21" s="2610">
        <v>-3.0291898832550235</v>
      </c>
      <c r="G21" s="2609">
        <v>1611731.7722593001</v>
      </c>
      <c r="H21" s="2609">
        <v>1592985.5310723002</v>
      </c>
      <c r="I21" s="2608">
        <v>-1.1631117230332833</v>
      </c>
      <c r="J21" s="2349"/>
      <c r="K21" s="2349"/>
    </row>
    <row r="22" spans="1:11" ht="23.25" customHeight="1" thickTop="1">
      <c r="A22" s="2346"/>
      <c r="B22" s="2346" t="s">
        <v>1649</v>
      </c>
      <c r="C22" s="2346"/>
      <c r="D22" s="2606"/>
      <c r="E22" s="2606"/>
      <c r="F22" s="2606"/>
      <c r="G22" s="2607"/>
      <c r="H22" s="2607"/>
      <c r="I22" s="2606"/>
      <c r="J22" s="2345"/>
      <c r="K22" s="2345"/>
    </row>
    <row r="23" spans="1:11" ht="15.75" customHeight="1">
      <c r="A23" s="2346"/>
      <c r="B23" s="2346"/>
      <c r="C23" s="2346"/>
      <c r="D23" s="2605"/>
      <c r="E23" s="2605"/>
      <c r="F23" s="2605"/>
      <c r="G23" s="2439"/>
      <c r="H23" s="2439"/>
      <c r="I23" s="2605"/>
      <c r="J23" s="2346"/>
      <c r="K23" s="2346"/>
    </row>
    <row r="24" spans="1:11" ht="15.75" customHeight="1">
      <c r="A24" s="2346"/>
      <c r="B24" s="2346"/>
      <c r="C24" s="2346"/>
      <c r="D24" s="2604"/>
      <c r="E24" s="2604"/>
      <c r="F24" s="2604"/>
      <c r="G24" s="2604"/>
      <c r="H24" s="2604"/>
      <c r="I24" s="2603"/>
      <c r="J24" s="2346"/>
      <c r="K24" s="2346"/>
    </row>
    <row r="25" spans="1:11" ht="15.75" customHeight="1">
      <c r="A25" s="2346"/>
      <c r="B25" s="2346"/>
      <c r="C25" s="2346"/>
      <c r="D25" s="2439"/>
      <c r="E25" s="2439"/>
      <c r="F25" s="2439"/>
      <c r="G25" s="2439"/>
      <c r="H25" s="2439"/>
      <c r="I25" s="2439"/>
      <c r="J25" s="2346"/>
      <c r="K25" s="2346"/>
    </row>
    <row r="26" spans="1:11" ht="15.75" customHeight="1">
      <c r="A26" s="2346"/>
      <c r="B26" s="2346"/>
      <c r="C26" s="2346"/>
      <c r="D26" s="2439"/>
      <c r="E26" s="2439"/>
      <c r="F26" s="2439"/>
      <c r="G26" s="2439"/>
      <c r="H26" s="2439"/>
      <c r="I26" s="2346"/>
      <c r="J26" s="2346"/>
      <c r="K26" s="2346"/>
    </row>
    <row r="27" spans="1:11" ht="15.75" customHeight="1">
      <c r="A27" s="2346"/>
      <c r="B27" s="2346"/>
      <c r="C27" s="2346"/>
      <c r="D27" s="2346"/>
      <c r="E27" s="2346"/>
      <c r="F27" s="2346"/>
      <c r="G27" s="2346"/>
      <c r="H27" s="2346"/>
      <c r="I27" s="2346"/>
      <c r="J27" s="2346"/>
      <c r="K27" s="2346"/>
    </row>
    <row r="28" spans="1:11" ht="15.75" customHeight="1">
      <c r="A28" s="2346"/>
      <c r="B28" s="2346"/>
      <c r="C28" s="2346"/>
      <c r="D28" s="2346"/>
      <c r="E28" s="2346"/>
      <c r="F28" s="2346"/>
      <c r="G28" s="2346"/>
      <c r="H28" s="2346"/>
      <c r="I28" s="2346"/>
      <c r="J28" s="2346"/>
      <c r="K28" s="2346"/>
    </row>
    <row r="29" spans="1:11" ht="15.75" customHeight="1">
      <c r="A29" s="2346"/>
      <c r="B29" s="2346"/>
      <c r="C29" s="2346"/>
      <c r="D29" s="2346"/>
      <c r="E29" s="2346"/>
      <c r="F29" s="2346"/>
      <c r="G29" s="2346"/>
      <c r="H29" s="2346"/>
      <c r="I29" s="2346"/>
      <c r="J29" s="2346"/>
      <c r="K29" s="2346"/>
    </row>
    <row r="30" spans="1:11" ht="15.75" customHeight="1">
      <c r="A30" s="2346"/>
      <c r="B30" s="2346"/>
      <c r="C30" s="2346"/>
      <c r="D30" s="2346"/>
      <c r="E30" s="2346"/>
      <c r="F30" s="2346"/>
      <c r="G30" s="2346"/>
      <c r="H30" s="2346"/>
      <c r="I30" s="2346"/>
      <c r="J30" s="2346"/>
      <c r="K30" s="2346"/>
    </row>
    <row r="31" spans="1:11" ht="15.75" customHeight="1">
      <c r="A31" s="2346"/>
      <c r="B31" s="2346"/>
      <c r="C31" s="2346"/>
      <c r="D31" s="2346"/>
      <c r="E31" s="2346"/>
      <c r="F31" s="2346"/>
      <c r="G31" s="2346"/>
      <c r="H31" s="2346"/>
      <c r="I31" s="2346"/>
      <c r="J31" s="2346"/>
      <c r="K31" s="2346"/>
    </row>
    <row r="32" spans="1:11" ht="15.75" customHeight="1">
      <c r="A32" s="2346"/>
      <c r="B32" s="2346"/>
      <c r="C32" s="2346"/>
      <c r="D32" s="2346"/>
      <c r="E32" s="2346"/>
      <c r="F32" s="2346"/>
      <c r="G32" s="2346"/>
      <c r="H32" s="2346"/>
      <c r="I32" s="2346"/>
      <c r="J32" s="2346"/>
      <c r="K32" s="2346"/>
    </row>
    <row r="33" spans="1:11" ht="15.75" customHeight="1">
      <c r="A33" s="2346"/>
      <c r="B33" s="2346"/>
      <c r="C33" s="2346"/>
      <c r="D33" s="2346"/>
      <c r="E33" s="2346"/>
      <c r="F33" s="2346"/>
      <c r="G33" s="2346"/>
      <c r="H33" s="2346"/>
      <c r="I33" s="2346"/>
      <c r="J33" s="2346"/>
      <c r="K33" s="2346"/>
    </row>
    <row r="34" spans="1:11" ht="15.75" customHeight="1">
      <c r="A34" s="2346"/>
      <c r="B34" s="2346"/>
      <c r="C34" s="2346"/>
      <c r="D34" s="2346"/>
      <c r="E34" s="2346"/>
      <c r="F34" s="2346"/>
      <c r="G34" s="2346"/>
      <c r="H34" s="2346"/>
      <c r="I34" s="2346"/>
      <c r="J34" s="2346"/>
      <c r="K34" s="2346"/>
    </row>
    <row r="35" spans="1:11" ht="15.75" customHeight="1">
      <c r="A35" s="2346"/>
      <c r="B35" s="2346"/>
      <c r="C35" s="2346"/>
      <c r="D35" s="2346"/>
      <c r="E35" s="2346"/>
      <c r="F35" s="2346"/>
      <c r="G35" s="2346"/>
      <c r="H35" s="2346"/>
      <c r="I35" s="2346"/>
      <c r="J35" s="2346"/>
      <c r="K35" s="2346"/>
    </row>
    <row r="36" spans="1:11" ht="15.75" customHeight="1">
      <c r="A36" s="2346"/>
      <c r="B36" s="2346"/>
      <c r="C36" s="2346"/>
      <c r="D36" s="2346"/>
      <c r="E36" s="2346"/>
      <c r="F36" s="2346"/>
      <c r="G36" s="2346"/>
      <c r="H36" s="2346"/>
      <c r="I36" s="2346"/>
      <c r="J36" s="2346"/>
      <c r="K36" s="2346"/>
    </row>
    <row r="37" spans="1:11" ht="15.75" customHeight="1">
      <c r="A37" s="2346"/>
      <c r="B37" s="2346"/>
      <c r="C37" s="2346"/>
      <c r="D37" s="2346"/>
      <c r="E37" s="2346"/>
      <c r="F37" s="2346"/>
      <c r="G37" s="2346"/>
      <c r="H37" s="2346"/>
      <c r="I37" s="2346"/>
      <c r="J37" s="2346"/>
      <c r="K37" s="2346"/>
    </row>
    <row r="38" spans="1:11" ht="15.75" customHeight="1">
      <c r="A38" s="2346"/>
      <c r="B38" s="2346"/>
      <c r="C38" s="2346"/>
      <c r="D38" s="2346"/>
      <c r="E38" s="2346"/>
      <c r="F38" s="2346"/>
      <c r="G38" s="2346"/>
      <c r="H38" s="2346"/>
      <c r="I38" s="2346"/>
      <c r="J38" s="2346"/>
      <c r="K38" s="2346"/>
    </row>
    <row r="39" spans="1:11" ht="15.75" customHeight="1">
      <c r="A39" s="2346"/>
      <c r="B39" s="2346"/>
      <c r="C39" s="2346"/>
      <c r="D39" s="2346"/>
      <c r="E39" s="2346"/>
      <c r="F39" s="2346"/>
      <c r="G39" s="2346"/>
      <c r="H39" s="2346"/>
      <c r="I39" s="2346"/>
      <c r="J39" s="2346"/>
      <c r="K39" s="2346"/>
    </row>
    <row r="40" spans="1:11" ht="15.75" customHeight="1">
      <c r="A40" s="2346"/>
      <c r="B40" s="2346"/>
      <c r="C40" s="2346"/>
      <c r="D40" s="2346"/>
      <c r="E40" s="2346"/>
      <c r="F40" s="2346"/>
      <c r="G40" s="2346"/>
      <c r="H40" s="2346"/>
      <c r="I40" s="2346"/>
      <c r="J40" s="2346"/>
      <c r="K40" s="2346"/>
    </row>
    <row r="41" spans="1:11" ht="15.75" customHeight="1">
      <c r="A41" s="2346"/>
      <c r="B41" s="2346"/>
      <c r="C41" s="2346"/>
      <c r="D41" s="2346"/>
      <c r="E41" s="2346"/>
      <c r="F41" s="2346"/>
      <c r="G41" s="2346"/>
      <c r="H41" s="2346"/>
      <c r="I41" s="2346"/>
      <c r="J41" s="2346"/>
      <c r="K41" s="2346"/>
    </row>
    <row r="42" spans="1:11" ht="15.75" customHeight="1">
      <c r="A42" s="2346"/>
      <c r="B42" s="2346"/>
      <c r="C42" s="2346"/>
      <c r="D42" s="2346"/>
      <c r="E42" s="2346"/>
      <c r="F42" s="2346"/>
      <c r="G42" s="2346"/>
      <c r="H42" s="2346"/>
      <c r="I42" s="2346"/>
      <c r="J42" s="2346"/>
      <c r="K42" s="2346"/>
    </row>
    <row r="43" spans="1:11" ht="15.75" customHeight="1">
      <c r="A43" s="2346"/>
      <c r="B43" s="2346"/>
      <c r="C43" s="2346"/>
      <c r="D43" s="2346"/>
      <c r="E43" s="2346"/>
      <c r="F43" s="2346"/>
      <c r="G43" s="2346"/>
      <c r="H43" s="2346"/>
      <c r="I43" s="2346"/>
      <c r="J43" s="2346"/>
      <c r="K43" s="2346"/>
    </row>
    <row r="44" spans="1:11" ht="15.75" customHeight="1">
      <c r="A44" s="2346"/>
      <c r="B44" s="2346"/>
      <c r="C44" s="2346"/>
      <c r="D44" s="2346"/>
      <c r="E44" s="2346"/>
      <c r="F44" s="2346"/>
      <c r="G44" s="2346"/>
      <c r="H44" s="2346"/>
      <c r="I44" s="2346"/>
      <c r="J44" s="2346"/>
      <c r="K44" s="2346"/>
    </row>
    <row r="45" spans="1:11" ht="15.75" customHeight="1">
      <c r="A45" s="2346"/>
      <c r="B45" s="2346"/>
      <c r="C45" s="2346"/>
      <c r="D45" s="2346"/>
      <c r="E45" s="2346"/>
      <c r="F45" s="2346"/>
      <c r="G45" s="2346"/>
      <c r="H45" s="2346"/>
      <c r="I45" s="2346"/>
      <c r="J45" s="2346"/>
      <c r="K45" s="2346"/>
    </row>
    <row r="46" spans="1:11" ht="15.75" customHeight="1">
      <c r="A46" s="2346"/>
      <c r="B46" s="2346"/>
      <c r="C46" s="2346"/>
      <c r="D46" s="2346"/>
      <c r="E46" s="2346"/>
      <c r="F46" s="2346"/>
      <c r="G46" s="2346"/>
      <c r="H46" s="2346"/>
      <c r="I46" s="2346"/>
      <c r="J46" s="2346"/>
      <c r="K46" s="2346"/>
    </row>
    <row r="47" spans="1:11" ht="15.75" customHeight="1">
      <c r="A47" s="2346"/>
      <c r="B47" s="2346"/>
      <c r="C47" s="2346"/>
      <c r="D47" s="2346"/>
      <c r="E47" s="2346"/>
      <c r="F47" s="2346"/>
      <c r="G47" s="2346"/>
      <c r="H47" s="2346"/>
      <c r="I47" s="2346"/>
      <c r="J47" s="2346"/>
      <c r="K47" s="2346"/>
    </row>
    <row r="48" spans="1:11" ht="15.75" customHeight="1">
      <c r="A48" s="2346"/>
      <c r="B48" s="2346"/>
      <c r="C48" s="2346"/>
      <c r="D48" s="2346"/>
      <c r="E48" s="2346"/>
      <c r="F48" s="2346"/>
      <c r="G48" s="2346"/>
      <c r="H48" s="2346"/>
      <c r="I48" s="2346"/>
      <c r="J48" s="2346"/>
      <c r="K48" s="2346"/>
    </row>
    <row r="49" spans="1:11" ht="15.75" customHeight="1">
      <c r="A49" s="2346"/>
      <c r="B49" s="2346"/>
      <c r="C49" s="2346"/>
      <c r="D49" s="2346"/>
      <c r="E49" s="2346"/>
      <c r="F49" s="2346"/>
      <c r="G49" s="2346"/>
      <c r="H49" s="2346"/>
      <c r="I49" s="2346"/>
      <c r="J49" s="2346"/>
      <c r="K49" s="2346"/>
    </row>
    <row r="50" spans="1:11" ht="15.75" customHeight="1">
      <c r="A50" s="2346"/>
      <c r="B50" s="2346"/>
      <c r="C50" s="2346"/>
      <c r="D50" s="2346"/>
      <c r="E50" s="2346"/>
      <c r="F50" s="2346"/>
      <c r="G50" s="2346"/>
      <c r="H50" s="2346"/>
      <c r="I50" s="2346"/>
      <c r="J50" s="2346"/>
      <c r="K50" s="2346"/>
    </row>
    <row r="51" spans="1:11" ht="15.75" customHeight="1">
      <c r="A51" s="2346"/>
      <c r="B51" s="2346"/>
      <c r="C51" s="2346"/>
      <c r="D51" s="2346"/>
      <c r="E51" s="2346"/>
      <c r="F51" s="2346"/>
      <c r="G51" s="2346"/>
      <c r="H51" s="2346"/>
      <c r="I51" s="2346"/>
      <c r="J51" s="2346"/>
      <c r="K51" s="2346"/>
    </row>
    <row r="52" spans="1:11" ht="15.75" customHeight="1">
      <c r="A52" s="2346"/>
      <c r="B52" s="2346"/>
      <c r="C52" s="2346"/>
      <c r="D52" s="2346"/>
      <c r="E52" s="2346"/>
      <c r="F52" s="2346"/>
      <c r="G52" s="2346"/>
      <c r="H52" s="2346"/>
      <c r="I52" s="2346"/>
      <c r="J52" s="2346"/>
      <c r="K52" s="2346"/>
    </row>
    <row r="53" spans="1:11" ht="15.75" customHeight="1">
      <c r="A53" s="2346"/>
      <c r="B53" s="2346"/>
      <c r="C53" s="2346"/>
      <c r="D53" s="2346"/>
      <c r="E53" s="2346"/>
      <c r="F53" s="2346"/>
      <c r="G53" s="2346"/>
      <c r="H53" s="2346"/>
      <c r="I53" s="2346"/>
      <c r="J53" s="2346"/>
      <c r="K53" s="2346"/>
    </row>
    <row r="54" spans="1:11" ht="15.75" customHeight="1">
      <c r="A54" s="2346"/>
      <c r="B54" s="2346"/>
      <c r="C54" s="2346"/>
      <c r="D54" s="2346"/>
      <c r="E54" s="2346"/>
      <c r="F54" s="2346"/>
      <c r="G54" s="2346"/>
      <c r="H54" s="2346"/>
      <c r="I54" s="2346"/>
      <c r="J54" s="2346"/>
      <c r="K54" s="2346"/>
    </row>
    <row r="55" spans="1:11" ht="15.75" customHeight="1">
      <c r="A55" s="2346"/>
      <c r="B55" s="2346"/>
      <c r="C55" s="2346"/>
      <c r="D55" s="2346"/>
      <c r="E55" s="2346"/>
      <c r="F55" s="2346"/>
      <c r="G55" s="2346"/>
      <c r="H55" s="2346"/>
      <c r="I55" s="2346"/>
      <c r="J55" s="2346"/>
      <c r="K55" s="2346"/>
    </row>
    <row r="56" spans="1:11" ht="15.75" customHeight="1">
      <c r="A56" s="2346"/>
      <c r="B56" s="2346"/>
      <c r="C56" s="2346"/>
      <c r="D56" s="2346"/>
      <c r="E56" s="2346"/>
      <c r="F56" s="2346"/>
      <c r="G56" s="2346"/>
      <c r="H56" s="2346"/>
      <c r="I56" s="2346"/>
      <c r="J56" s="2346"/>
      <c r="K56" s="2346"/>
    </row>
    <row r="57" spans="1:11" ht="15.75" customHeight="1">
      <c r="A57" s="2346"/>
      <c r="B57" s="2346"/>
      <c r="C57" s="2346"/>
      <c r="D57" s="2346"/>
      <c r="E57" s="2346"/>
      <c r="F57" s="2346"/>
      <c r="G57" s="2346"/>
      <c r="H57" s="2346"/>
      <c r="I57" s="2346"/>
      <c r="J57" s="2346"/>
      <c r="K57" s="2346"/>
    </row>
    <row r="58" spans="1:11" ht="15.75" customHeight="1">
      <c r="A58" s="2346"/>
      <c r="B58" s="2346"/>
      <c r="C58" s="2346"/>
      <c r="D58" s="2346"/>
      <c r="E58" s="2346"/>
      <c r="F58" s="2346"/>
      <c r="G58" s="2346"/>
      <c r="H58" s="2346"/>
      <c r="I58" s="2346"/>
      <c r="J58" s="2346"/>
      <c r="K58" s="2346"/>
    </row>
    <row r="59" spans="1:11" ht="15.75" customHeight="1">
      <c r="A59" s="2346"/>
      <c r="B59" s="2346"/>
      <c r="C59" s="2346"/>
      <c r="D59" s="2346"/>
      <c r="E59" s="2346"/>
      <c r="F59" s="2346"/>
      <c r="G59" s="2346"/>
      <c r="H59" s="2346"/>
      <c r="I59" s="2346"/>
      <c r="J59" s="2346"/>
      <c r="K59" s="2346"/>
    </row>
    <row r="60" spans="1:11" ht="15.75" customHeight="1">
      <c r="A60" s="2346"/>
      <c r="B60" s="2346"/>
      <c r="C60" s="2346"/>
      <c r="D60" s="2346"/>
      <c r="E60" s="2346"/>
      <c r="F60" s="2346"/>
      <c r="G60" s="2346"/>
      <c r="H60" s="2346"/>
      <c r="I60" s="2346"/>
      <c r="J60" s="2346"/>
      <c r="K60" s="2346"/>
    </row>
    <row r="61" spans="1:11" ht="15.75" customHeight="1">
      <c r="A61" s="2346"/>
      <c r="B61" s="2346"/>
      <c r="C61" s="2346"/>
      <c r="D61" s="2346"/>
      <c r="E61" s="2346"/>
      <c r="F61" s="2346"/>
      <c r="G61" s="2346"/>
      <c r="H61" s="2346"/>
      <c r="I61" s="2346"/>
      <c r="J61" s="2346"/>
      <c r="K61" s="2346"/>
    </row>
    <row r="62" spans="1:11" ht="15.75" customHeight="1">
      <c r="A62" s="2346"/>
      <c r="B62" s="2346"/>
      <c r="C62" s="2346"/>
      <c r="D62" s="2346"/>
      <c r="E62" s="2346"/>
      <c r="F62" s="2346"/>
      <c r="G62" s="2346"/>
      <c r="H62" s="2346"/>
      <c r="I62" s="2346"/>
      <c r="J62" s="2346"/>
      <c r="K62" s="2346"/>
    </row>
    <row r="63" spans="1:11" ht="15.75" customHeight="1">
      <c r="A63" s="2346"/>
      <c r="B63" s="2346"/>
      <c r="C63" s="2346"/>
      <c r="D63" s="2346"/>
      <c r="E63" s="2346"/>
      <c r="F63" s="2346"/>
      <c r="G63" s="2346"/>
      <c r="H63" s="2346"/>
      <c r="I63" s="2346"/>
      <c r="J63" s="2346"/>
      <c r="K63" s="2346"/>
    </row>
    <row r="64" spans="1:11" ht="15.75" customHeight="1">
      <c r="A64" s="2346"/>
      <c r="B64" s="2346"/>
      <c r="C64" s="2346"/>
      <c r="D64" s="2346"/>
      <c r="E64" s="2346"/>
      <c r="F64" s="2346"/>
      <c r="G64" s="2346"/>
      <c r="H64" s="2346"/>
      <c r="I64" s="2346"/>
      <c r="J64" s="2346"/>
      <c r="K64" s="2346"/>
    </row>
    <row r="65" spans="1:11" ht="15.75" customHeight="1">
      <c r="A65" s="2346"/>
      <c r="B65" s="2346"/>
      <c r="C65" s="2346"/>
      <c r="D65" s="2346"/>
      <c r="E65" s="2346"/>
      <c r="F65" s="2346"/>
      <c r="G65" s="2346"/>
      <c r="H65" s="2346"/>
      <c r="I65" s="2346"/>
      <c r="J65" s="2346"/>
      <c r="K65" s="2346"/>
    </row>
    <row r="66" spans="1:11" ht="15.75" customHeight="1">
      <c r="A66" s="2346"/>
      <c r="B66" s="2346"/>
      <c r="C66" s="2346"/>
      <c r="D66" s="2346"/>
      <c r="E66" s="2346"/>
      <c r="F66" s="2346"/>
      <c r="G66" s="2346"/>
      <c r="H66" s="2346"/>
      <c r="I66" s="2346"/>
      <c r="J66" s="2346"/>
      <c r="K66" s="2346"/>
    </row>
    <row r="67" spans="1:11" ht="15.75" customHeight="1">
      <c r="A67" s="2346"/>
      <c r="B67" s="2346"/>
      <c r="C67" s="2346"/>
      <c r="D67" s="2346"/>
      <c r="E67" s="2346"/>
      <c r="F67" s="2346"/>
      <c r="G67" s="2346"/>
      <c r="H67" s="2346"/>
      <c r="I67" s="2346"/>
      <c r="J67" s="2346"/>
      <c r="K67" s="2346"/>
    </row>
    <row r="68" spans="1:11" ht="15.75" customHeight="1">
      <c r="A68" s="2346"/>
      <c r="B68" s="2346"/>
      <c r="C68" s="2346"/>
      <c r="D68" s="2346"/>
      <c r="E68" s="2346"/>
      <c r="F68" s="2346"/>
      <c r="G68" s="2346"/>
      <c r="H68" s="2346"/>
      <c r="I68" s="2346"/>
      <c r="J68" s="2346"/>
      <c r="K68" s="2346"/>
    </row>
    <row r="69" spans="1:11" ht="15.75" customHeight="1">
      <c r="A69" s="2346"/>
      <c r="B69" s="2346"/>
      <c r="C69" s="2346"/>
      <c r="D69" s="2346"/>
      <c r="E69" s="2346"/>
      <c r="F69" s="2346"/>
      <c r="G69" s="2346"/>
      <c r="H69" s="2346"/>
      <c r="I69" s="2346"/>
      <c r="J69" s="2346"/>
      <c r="K69" s="2346"/>
    </row>
    <row r="70" spans="1:11" ht="15.75" customHeight="1">
      <c r="A70" s="2346"/>
      <c r="B70" s="2346"/>
      <c r="C70" s="2346"/>
      <c r="D70" s="2346"/>
      <c r="E70" s="2346"/>
      <c r="F70" s="2346"/>
      <c r="G70" s="2346"/>
      <c r="H70" s="2346"/>
      <c r="I70" s="2346"/>
      <c r="J70" s="2346"/>
      <c r="K70" s="2346"/>
    </row>
    <row r="71" spans="1:11" ht="15.75" customHeight="1">
      <c r="A71" s="2346"/>
      <c r="B71" s="2346"/>
      <c r="C71" s="2346"/>
      <c r="D71" s="2346"/>
      <c r="E71" s="2346"/>
      <c r="F71" s="2346"/>
      <c r="G71" s="2346"/>
      <c r="H71" s="2346"/>
      <c r="I71" s="2346"/>
      <c r="J71" s="2346"/>
      <c r="K71" s="2346"/>
    </row>
    <row r="72" spans="1:11" ht="15.75" customHeight="1">
      <c r="A72" s="2346"/>
      <c r="B72" s="2346"/>
      <c r="C72" s="2346"/>
      <c r="D72" s="2346"/>
      <c r="E72" s="2346"/>
      <c r="F72" s="2346"/>
      <c r="G72" s="2346"/>
      <c r="H72" s="2346"/>
      <c r="I72" s="2346"/>
      <c r="J72" s="2346"/>
      <c r="K72" s="2346"/>
    </row>
    <row r="73" spans="1:11" ht="15.75" customHeight="1">
      <c r="A73" s="2346"/>
      <c r="B73" s="2346"/>
      <c r="C73" s="2346"/>
      <c r="D73" s="2346"/>
      <c r="E73" s="2346"/>
      <c r="F73" s="2346"/>
      <c r="G73" s="2346"/>
      <c r="H73" s="2346"/>
      <c r="I73" s="2346"/>
      <c r="J73" s="2346"/>
      <c r="K73" s="2346"/>
    </row>
    <row r="74" spans="1:11" ht="15.75" customHeight="1">
      <c r="A74" s="2346"/>
      <c r="B74" s="2346"/>
      <c r="C74" s="2346"/>
      <c r="D74" s="2346"/>
      <c r="E74" s="2346"/>
      <c r="F74" s="2346"/>
      <c r="G74" s="2346"/>
      <c r="H74" s="2346"/>
      <c r="I74" s="2346"/>
      <c r="J74" s="2346"/>
      <c r="K74" s="2346"/>
    </row>
    <row r="75" spans="1:11" ht="15.75" customHeight="1">
      <c r="A75" s="2346"/>
      <c r="B75" s="2346"/>
      <c r="C75" s="2346"/>
      <c r="D75" s="2346"/>
      <c r="E75" s="2346"/>
      <c r="F75" s="2346"/>
      <c r="G75" s="2346"/>
      <c r="H75" s="2346"/>
      <c r="I75" s="2346"/>
      <c r="J75" s="2346"/>
      <c r="K75" s="2346"/>
    </row>
    <row r="76" spans="1:11" ht="15.75" customHeight="1">
      <c r="A76" s="2346"/>
      <c r="B76" s="2346"/>
      <c r="C76" s="2346"/>
      <c r="D76" s="2346"/>
      <c r="E76" s="2346"/>
      <c r="F76" s="2346"/>
      <c r="G76" s="2346"/>
      <c r="H76" s="2346"/>
      <c r="I76" s="2346"/>
      <c r="J76" s="2346"/>
      <c r="K76" s="2346"/>
    </row>
    <row r="77" spans="1:11" ht="15.75" customHeight="1">
      <c r="A77" s="2346"/>
      <c r="B77" s="2346"/>
      <c r="C77" s="2346"/>
      <c r="D77" s="2346"/>
      <c r="E77" s="2346"/>
      <c r="F77" s="2346"/>
      <c r="G77" s="2346"/>
      <c r="H77" s="2346"/>
      <c r="I77" s="2346"/>
      <c r="J77" s="2346"/>
      <c r="K77" s="2346"/>
    </row>
    <row r="78" spans="1:11" ht="15.75" customHeight="1">
      <c r="A78" s="2346"/>
      <c r="B78" s="2346"/>
      <c r="C78" s="2346"/>
      <c r="D78" s="2346"/>
      <c r="E78" s="2346"/>
      <c r="F78" s="2346"/>
      <c r="G78" s="2346"/>
      <c r="H78" s="2346"/>
      <c r="I78" s="2346"/>
      <c r="J78" s="2346"/>
      <c r="K78" s="2346"/>
    </row>
    <row r="79" spans="1:11" ht="15.75" customHeight="1">
      <c r="A79" s="2346"/>
      <c r="B79" s="2346"/>
      <c r="C79" s="2346"/>
      <c r="D79" s="2346"/>
      <c r="E79" s="2346"/>
      <c r="F79" s="2346"/>
      <c r="G79" s="2346"/>
      <c r="H79" s="2346"/>
      <c r="I79" s="2346"/>
      <c r="J79" s="2346"/>
      <c r="K79" s="2346"/>
    </row>
    <row r="80" spans="1:11" ht="15.75" customHeight="1">
      <c r="A80" s="2346"/>
      <c r="B80" s="2346"/>
      <c r="C80" s="2346"/>
      <c r="D80" s="2346"/>
      <c r="E80" s="2346"/>
      <c r="F80" s="2346"/>
      <c r="G80" s="2346"/>
      <c r="H80" s="2346"/>
      <c r="I80" s="2346"/>
      <c r="J80" s="2346"/>
      <c r="K80" s="2346"/>
    </row>
    <row r="81" spans="1:11" ht="15.75" customHeight="1">
      <c r="A81" s="2346"/>
      <c r="B81" s="2346"/>
      <c r="C81" s="2346"/>
      <c r="D81" s="2346"/>
      <c r="E81" s="2346"/>
      <c r="F81" s="2346"/>
      <c r="G81" s="2346"/>
      <c r="H81" s="2346"/>
      <c r="I81" s="2346"/>
      <c r="J81" s="2346"/>
      <c r="K81" s="2346"/>
    </row>
    <row r="82" spans="1:11" ht="15.75" customHeight="1">
      <c r="A82" s="2346"/>
      <c r="B82" s="2346"/>
      <c r="C82" s="2346"/>
      <c r="D82" s="2346"/>
      <c r="E82" s="2346"/>
      <c r="F82" s="2346"/>
      <c r="G82" s="2346"/>
      <c r="H82" s="2346"/>
      <c r="I82" s="2346"/>
      <c r="J82" s="2346"/>
      <c r="K82" s="2346"/>
    </row>
    <row r="83" spans="1:11" ht="15.75" customHeight="1">
      <c r="A83" s="2346"/>
      <c r="B83" s="2346"/>
      <c r="C83" s="2346"/>
      <c r="D83" s="2346"/>
      <c r="E83" s="2346"/>
      <c r="F83" s="2346"/>
      <c r="G83" s="2346"/>
      <c r="H83" s="2346"/>
      <c r="I83" s="2346"/>
      <c r="J83" s="2346"/>
      <c r="K83" s="2346"/>
    </row>
    <row r="84" spans="1:11" ht="15.75" customHeight="1">
      <c r="A84" s="2346"/>
      <c r="B84" s="2346"/>
      <c r="C84" s="2346"/>
      <c r="D84" s="2346"/>
      <c r="E84" s="2346"/>
      <c r="F84" s="2346"/>
      <c r="G84" s="2346"/>
      <c r="H84" s="2346"/>
      <c r="I84" s="2346"/>
      <c r="J84" s="2346"/>
      <c r="K84" s="2346"/>
    </row>
    <row r="85" spans="1:11" ht="15.75" customHeight="1">
      <c r="A85" s="2346"/>
      <c r="B85" s="2346"/>
      <c r="C85" s="2346"/>
      <c r="D85" s="2346"/>
      <c r="E85" s="2346"/>
      <c r="F85" s="2346"/>
      <c r="G85" s="2346"/>
      <c r="H85" s="2346"/>
      <c r="I85" s="2346"/>
      <c r="J85" s="2346"/>
      <c r="K85" s="2346"/>
    </row>
    <row r="86" spans="1:11" ht="15.75" customHeight="1">
      <c r="A86" s="2346"/>
      <c r="B86" s="2346"/>
      <c r="C86" s="2346"/>
      <c r="D86" s="2346"/>
      <c r="E86" s="2346"/>
      <c r="F86" s="2346"/>
      <c r="G86" s="2346"/>
      <c r="H86" s="2346"/>
      <c r="I86" s="2346"/>
      <c r="J86" s="2346"/>
      <c r="K86" s="2346"/>
    </row>
    <row r="87" spans="1:11" ht="15.75" customHeight="1">
      <c r="A87" s="2346"/>
      <c r="B87" s="2346"/>
      <c r="C87" s="2346"/>
      <c r="D87" s="2346"/>
      <c r="E87" s="2346"/>
      <c r="F87" s="2346"/>
      <c r="G87" s="2346"/>
      <c r="H87" s="2346"/>
      <c r="I87" s="2346"/>
      <c r="J87" s="2346"/>
      <c r="K87" s="2346"/>
    </row>
    <row r="88" spans="1:11" ht="15.75" customHeight="1">
      <c r="A88" s="2346"/>
      <c r="B88" s="2346"/>
      <c r="C88" s="2346"/>
      <c r="D88" s="2346"/>
      <c r="E88" s="2346"/>
      <c r="F88" s="2346"/>
      <c r="G88" s="2346"/>
      <c r="H88" s="2346"/>
      <c r="I88" s="2346"/>
      <c r="J88" s="2346"/>
      <c r="K88" s="2346"/>
    </row>
    <row r="89" spans="1:11" ht="15.75" customHeight="1">
      <c r="A89" s="2346"/>
      <c r="B89" s="2346"/>
      <c r="C89" s="2346"/>
      <c r="D89" s="2346"/>
      <c r="E89" s="2346"/>
      <c r="F89" s="2346"/>
      <c r="G89" s="2346"/>
      <c r="H89" s="2346"/>
      <c r="I89" s="2346"/>
      <c r="J89" s="2346"/>
      <c r="K89" s="2346"/>
    </row>
    <row r="90" spans="1:11" ht="15.75" customHeight="1">
      <c r="A90" s="2346"/>
      <c r="B90" s="2346"/>
      <c r="C90" s="2346"/>
      <c r="D90" s="2346"/>
      <c r="E90" s="2346"/>
      <c r="F90" s="2346"/>
      <c r="G90" s="2346"/>
      <c r="H90" s="2346"/>
      <c r="I90" s="2346"/>
      <c r="J90" s="2346"/>
      <c r="K90" s="2346"/>
    </row>
    <row r="91" spans="1:11" ht="15.75" customHeight="1">
      <c r="A91" s="2346"/>
      <c r="B91" s="2346"/>
      <c r="C91" s="2346"/>
      <c r="D91" s="2346"/>
      <c r="E91" s="2346"/>
      <c r="F91" s="2346"/>
      <c r="G91" s="2346"/>
      <c r="H91" s="2346"/>
      <c r="I91" s="2346"/>
      <c r="J91" s="2346"/>
      <c r="K91" s="2346"/>
    </row>
    <row r="92" spans="1:11" ht="15.75" customHeight="1">
      <c r="A92" s="2346"/>
      <c r="B92" s="2346"/>
      <c r="C92" s="2346"/>
      <c r="D92" s="2346"/>
      <c r="E92" s="2346"/>
      <c r="F92" s="2346"/>
      <c r="G92" s="2346"/>
      <c r="H92" s="2346"/>
      <c r="I92" s="2346"/>
      <c r="J92" s="2346"/>
      <c r="K92" s="2346"/>
    </row>
    <row r="93" spans="1:11" ht="15.75" customHeight="1">
      <c r="A93" s="2346"/>
      <c r="B93" s="2346"/>
      <c r="C93" s="2346"/>
      <c r="D93" s="2346"/>
      <c r="E93" s="2346"/>
      <c r="F93" s="2346"/>
      <c r="G93" s="2346"/>
      <c r="H93" s="2346"/>
      <c r="I93" s="2346"/>
      <c r="J93" s="2346"/>
      <c r="K93" s="2346"/>
    </row>
    <row r="94" spans="1:11" ht="15.75" customHeight="1">
      <c r="A94" s="2346"/>
      <c r="B94" s="2346"/>
      <c r="C94" s="2346"/>
      <c r="D94" s="2346"/>
      <c r="E94" s="2346"/>
      <c r="F94" s="2346"/>
      <c r="G94" s="2346"/>
      <c r="H94" s="2346"/>
      <c r="I94" s="2346"/>
      <c r="J94" s="2346"/>
      <c r="K94" s="2346"/>
    </row>
    <row r="95" spans="1:11" ht="15.75" customHeight="1">
      <c r="A95" s="2346"/>
      <c r="B95" s="2346"/>
      <c r="C95" s="2346"/>
      <c r="D95" s="2346"/>
      <c r="E95" s="2346"/>
      <c r="F95" s="2346"/>
      <c r="G95" s="2346"/>
      <c r="H95" s="2346"/>
      <c r="I95" s="2346"/>
      <c r="J95" s="2346"/>
      <c r="K95" s="2346"/>
    </row>
    <row r="96" spans="1:11" ht="15.75" customHeight="1">
      <c r="A96" s="2346"/>
      <c r="B96" s="2346"/>
      <c r="C96" s="2346"/>
      <c r="D96" s="2346"/>
      <c r="E96" s="2346"/>
      <c r="F96" s="2346"/>
      <c r="G96" s="2346"/>
      <c r="H96" s="2346"/>
      <c r="I96" s="2346"/>
      <c r="J96" s="2346"/>
      <c r="K96" s="2346"/>
    </row>
    <row r="97" spans="1:11" ht="15.75" customHeight="1">
      <c r="A97" s="2346"/>
      <c r="B97" s="2346"/>
      <c r="C97" s="2346"/>
      <c r="D97" s="2346"/>
      <c r="E97" s="2346"/>
      <c r="F97" s="2346"/>
      <c r="G97" s="2346"/>
      <c r="H97" s="2346"/>
      <c r="I97" s="2346"/>
      <c r="J97" s="2346"/>
      <c r="K97" s="2346"/>
    </row>
    <row r="98" spans="1:11" ht="15.75" customHeight="1">
      <c r="A98" s="2346"/>
      <c r="B98" s="2346"/>
      <c r="C98" s="2346"/>
      <c r="D98" s="2346"/>
      <c r="E98" s="2346"/>
      <c r="F98" s="2346"/>
      <c r="G98" s="2346"/>
      <c r="H98" s="2346"/>
      <c r="I98" s="2346"/>
      <c r="J98" s="2346"/>
      <c r="K98" s="2346"/>
    </row>
    <row r="99" spans="1:11" ht="15.75" customHeight="1">
      <c r="A99" s="2346"/>
      <c r="B99" s="2346"/>
      <c r="C99" s="2346"/>
      <c r="D99" s="2346"/>
      <c r="E99" s="2346"/>
      <c r="F99" s="2346"/>
      <c r="G99" s="2346"/>
      <c r="H99" s="2346"/>
      <c r="I99" s="2346"/>
      <c r="J99" s="2346"/>
      <c r="K99" s="2346"/>
    </row>
    <row r="100" spans="1:11" ht="15.75" customHeight="1">
      <c r="A100" s="2346"/>
      <c r="B100" s="2346"/>
      <c r="C100" s="2346"/>
      <c r="D100" s="2346"/>
      <c r="E100" s="2346"/>
      <c r="F100" s="2346"/>
      <c r="G100" s="2346"/>
      <c r="H100" s="2346"/>
      <c r="I100" s="2346"/>
      <c r="J100" s="2346"/>
      <c r="K100" s="2346"/>
    </row>
    <row r="101" spans="1:11" ht="15.75" customHeight="1">
      <c r="A101" s="2346"/>
      <c r="B101" s="2346"/>
      <c r="C101" s="2346"/>
      <c r="D101" s="2346"/>
      <c r="E101" s="2346"/>
      <c r="F101" s="2346"/>
      <c r="G101" s="2346"/>
      <c r="H101" s="2346"/>
      <c r="I101" s="2346"/>
      <c r="J101" s="2346"/>
      <c r="K101" s="2346"/>
    </row>
    <row r="102" spans="1:11" ht="15.75" customHeight="1">
      <c r="A102" s="2346"/>
      <c r="B102" s="2346"/>
      <c r="C102" s="2346"/>
      <c r="D102" s="2346"/>
      <c r="E102" s="2346"/>
      <c r="F102" s="2346"/>
      <c r="G102" s="2346"/>
      <c r="H102" s="2346"/>
      <c r="I102" s="2346"/>
      <c r="J102" s="2346"/>
      <c r="K102" s="2346"/>
    </row>
    <row r="103" spans="1:11" ht="15.75" customHeight="1">
      <c r="A103" s="2346"/>
      <c r="B103" s="2346"/>
      <c r="C103" s="2346"/>
      <c r="D103" s="2346"/>
      <c r="E103" s="2346"/>
      <c r="F103" s="2346"/>
      <c r="G103" s="2346"/>
      <c r="H103" s="2346"/>
      <c r="I103" s="2346"/>
      <c r="J103" s="2346"/>
      <c r="K103" s="2346"/>
    </row>
    <row r="104" spans="1:11" ht="15.75" customHeight="1">
      <c r="A104" s="2346"/>
      <c r="B104" s="2346"/>
      <c r="C104" s="2346"/>
      <c r="D104" s="2346"/>
      <c r="E104" s="2346"/>
      <c r="F104" s="2346"/>
      <c r="G104" s="2346"/>
      <c r="H104" s="2346"/>
      <c r="I104" s="2346"/>
      <c r="J104" s="2346"/>
      <c r="K104" s="2346"/>
    </row>
    <row r="105" spans="1:11" ht="15.75" customHeight="1">
      <c r="A105" s="2346"/>
      <c r="B105" s="2346"/>
      <c r="C105" s="2346"/>
      <c r="D105" s="2346"/>
      <c r="E105" s="2346"/>
      <c r="F105" s="2346"/>
      <c r="G105" s="2346"/>
      <c r="H105" s="2346"/>
      <c r="I105" s="2346"/>
      <c r="J105" s="2346"/>
      <c r="K105" s="2346"/>
    </row>
    <row r="106" spans="1:11" ht="15.75" customHeight="1">
      <c r="A106" s="2346"/>
      <c r="B106" s="2346"/>
      <c r="C106" s="2346"/>
      <c r="D106" s="2346"/>
      <c r="E106" s="2346"/>
      <c r="F106" s="2346"/>
      <c r="G106" s="2346"/>
      <c r="H106" s="2346"/>
      <c r="I106" s="2346"/>
      <c r="J106" s="2346"/>
      <c r="K106" s="2346"/>
    </row>
    <row r="107" spans="1:11" ht="15.75" customHeight="1">
      <c r="A107" s="2346"/>
      <c r="B107" s="2346"/>
      <c r="C107" s="2346"/>
      <c r="D107" s="2346"/>
      <c r="E107" s="2346"/>
      <c r="F107" s="2346"/>
      <c r="G107" s="2346"/>
      <c r="H107" s="2346"/>
      <c r="I107" s="2346"/>
      <c r="J107" s="2346"/>
      <c r="K107" s="2346"/>
    </row>
    <row r="108" spans="1:11" ht="15.75" customHeight="1">
      <c r="A108" s="2346"/>
      <c r="B108" s="2346"/>
      <c r="C108" s="2346"/>
      <c r="D108" s="2346"/>
      <c r="E108" s="2346"/>
      <c r="F108" s="2346"/>
      <c r="G108" s="2346"/>
      <c r="H108" s="2346"/>
      <c r="I108" s="2346"/>
      <c r="J108" s="2346"/>
      <c r="K108" s="2346"/>
    </row>
    <row r="109" spans="1:11" ht="15.75" customHeight="1">
      <c r="A109" s="2346"/>
      <c r="B109" s="2346"/>
      <c r="C109" s="2346"/>
      <c r="D109" s="2346"/>
      <c r="E109" s="2346"/>
      <c r="F109" s="2346"/>
      <c r="G109" s="2346"/>
      <c r="H109" s="2346"/>
      <c r="I109" s="2346"/>
      <c r="J109" s="2346"/>
      <c r="K109" s="2346"/>
    </row>
    <row r="110" spans="1:11" ht="15.75" customHeight="1">
      <c r="A110" s="2346"/>
      <c r="B110" s="2346"/>
      <c r="C110" s="2346"/>
      <c r="D110" s="2346"/>
      <c r="E110" s="2346"/>
      <c r="F110" s="2346"/>
      <c r="G110" s="2346"/>
      <c r="H110" s="2346"/>
      <c r="I110" s="2346"/>
      <c r="J110" s="2346"/>
      <c r="K110" s="2346"/>
    </row>
    <row r="111" spans="1:11" ht="15.75" customHeight="1">
      <c r="A111" s="2346"/>
      <c r="B111" s="2346"/>
      <c r="C111" s="2346"/>
      <c r="D111" s="2346"/>
      <c r="E111" s="2346"/>
      <c r="F111" s="2346"/>
      <c r="G111" s="2346"/>
      <c r="H111" s="2346"/>
      <c r="I111" s="2346"/>
      <c r="J111" s="2346"/>
      <c r="K111" s="2346"/>
    </row>
    <row r="112" spans="1:11" ht="15.75" customHeight="1">
      <c r="A112" s="2346"/>
      <c r="B112" s="2346"/>
      <c r="C112" s="2346"/>
      <c r="D112" s="2346"/>
      <c r="E112" s="2346"/>
      <c r="F112" s="2346"/>
      <c r="G112" s="2346"/>
      <c r="H112" s="2346"/>
      <c r="I112" s="2346"/>
      <c r="J112" s="2346"/>
      <c r="K112" s="2346"/>
    </row>
    <row r="113" spans="1:11" ht="15.75" customHeight="1">
      <c r="A113" s="2346"/>
      <c r="B113" s="2346"/>
      <c r="C113" s="2346"/>
      <c r="D113" s="2346"/>
      <c r="E113" s="2346"/>
      <c r="F113" s="2346"/>
      <c r="G113" s="2346"/>
      <c r="H113" s="2346"/>
      <c r="I113" s="2346"/>
      <c r="J113" s="2346"/>
      <c r="K113" s="2346"/>
    </row>
    <row r="114" spans="1:11" ht="15.75" customHeight="1">
      <c r="A114" s="2346"/>
      <c r="B114" s="2346"/>
      <c r="C114" s="2346"/>
      <c r="D114" s="2346"/>
      <c r="E114" s="2346"/>
      <c r="F114" s="2346"/>
      <c r="G114" s="2346"/>
      <c r="H114" s="2346"/>
      <c r="I114" s="2346"/>
      <c r="J114" s="2346"/>
      <c r="K114" s="2346"/>
    </row>
    <row r="115" spans="1:11" ht="15.75" customHeight="1">
      <c r="A115" s="2346"/>
      <c r="B115" s="2346"/>
      <c r="C115" s="2346"/>
      <c r="D115" s="2346"/>
      <c r="E115" s="2346"/>
      <c r="F115" s="2346"/>
      <c r="G115" s="2346"/>
      <c r="H115" s="2346"/>
      <c r="I115" s="2346"/>
      <c r="J115" s="2346"/>
      <c r="K115" s="2346"/>
    </row>
    <row r="116" spans="1:11" ht="15.75" customHeight="1">
      <c r="A116" s="2346"/>
      <c r="B116" s="2346"/>
      <c r="C116" s="2346"/>
      <c r="D116" s="2346"/>
      <c r="E116" s="2346"/>
      <c r="F116" s="2346"/>
      <c r="G116" s="2346"/>
      <c r="H116" s="2346"/>
      <c r="I116" s="2346"/>
      <c r="J116" s="2346"/>
      <c r="K116" s="2346"/>
    </row>
    <row r="117" spans="1:11" ht="15.75" customHeight="1">
      <c r="A117" s="2346"/>
      <c r="B117" s="2346"/>
      <c r="C117" s="2346"/>
      <c r="D117" s="2346"/>
      <c r="E117" s="2346"/>
      <c r="F117" s="2346"/>
      <c r="G117" s="2346"/>
      <c r="H117" s="2346"/>
      <c r="I117" s="2346"/>
      <c r="J117" s="2346"/>
      <c r="K117" s="2346"/>
    </row>
    <row r="118" spans="1:11" ht="15.75" customHeight="1">
      <c r="A118" s="2346"/>
      <c r="B118" s="2346"/>
      <c r="C118" s="2346"/>
      <c r="D118" s="2346"/>
      <c r="E118" s="2346"/>
      <c r="F118" s="2346"/>
      <c r="G118" s="2346"/>
      <c r="H118" s="2346"/>
      <c r="I118" s="2346"/>
      <c r="J118" s="2346"/>
      <c r="K118" s="2346"/>
    </row>
    <row r="119" spans="1:11" ht="15.75" customHeight="1">
      <c r="A119" s="2346"/>
      <c r="B119" s="2346"/>
      <c r="C119" s="2346"/>
      <c r="D119" s="2346"/>
      <c r="E119" s="2346"/>
      <c r="F119" s="2346"/>
      <c r="G119" s="2346"/>
      <c r="H119" s="2346"/>
      <c r="I119" s="2346"/>
      <c r="J119" s="2346"/>
      <c r="K119" s="2346"/>
    </row>
    <row r="120" spans="1:11" ht="15.75" customHeight="1">
      <c r="A120" s="2346"/>
      <c r="B120" s="2346"/>
      <c r="C120" s="2346"/>
      <c r="D120" s="2346"/>
      <c r="E120" s="2346"/>
      <c r="F120" s="2346"/>
      <c r="G120" s="2346"/>
      <c r="H120" s="2346"/>
      <c r="I120" s="2346"/>
      <c r="J120" s="2346"/>
      <c r="K120" s="2346"/>
    </row>
    <row r="121" spans="1:11" ht="15.75" customHeight="1">
      <c r="A121" s="2346"/>
      <c r="B121" s="2346"/>
      <c r="C121" s="2346"/>
      <c r="D121" s="2346"/>
      <c r="E121" s="2346"/>
      <c r="F121" s="2346"/>
      <c r="G121" s="2346"/>
      <c r="H121" s="2346"/>
      <c r="I121" s="2346"/>
      <c r="J121" s="2346"/>
      <c r="K121" s="2346"/>
    </row>
    <row r="122" spans="1:11" ht="15.75" customHeight="1">
      <c r="A122" s="2346"/>
      <c r="B122" s="2346"/>
      <c r="C122" s="2346"/>
      <c r="D122" s="2346"/>
      <c r="E122" s="2346"/>
      <c r="F122" s="2346"/>
      <c r="G122" s="2346"/>
      <c r="H122" s="2346"/>
      <c r="I122" s="2346"/>
      <c r="J122" s="2346"/>
      <c r="K122" s="2346"/>
    </row>
    <row r="123" spans="1:11" ht="15.75" customHeight="1">
      <c r="A123" s="2346"/>
      <c r="B123" s="2346"/>
      <c r="C123" s="2346"/>
      <c r="D123" s="2346"/>
      <c r="E123" s="2346"/>
      <c r="F123" s="2346"/>
      <c r="G123" s="2346"/>
      <c r="H123" s="2346"/>
      <c r="I123" s="2346"/>
      <c r="J123" s="2346"/>
      <c r="K123" s="2346"/>
    </row>
    <row r="124" spans="1:11" ht="15.75" customHeight="1">
      <c r="A124" s="2346"/>
      <c r="B124" s="2346"/>
      <c r="C124" s="2346"/>
      <c r="D124" s="2346"/>
      <c r="E124" s="2346"/>
      <c r="F124" s="2346"/>
      <c r="G124" s="2346"/>
      <c r="H124" s="2346"/>
      <c r="I124" s="2346"/>
      <c r="J124" s="2346"/>
      <c r="K124" s="2346"/>
    </row>
    <row r="125" spans="1:11" ht="15.75" customHeight="1">
      <c r="A125" s="2346"/>
      <c r="B125" s="2346"/>
      <c r="C125" s="2346"/>
      <c r="D125" s="2346"/>
      <c r="E125" s="2346"/>
      <c r="F125" s="2346"/>
      <c r="G125" s="2346"/>
      <c r="H125" s="2346"/>
      <c r="I125" s="2346"/>
      <c r="J125" s="2346"/>
      <c r="K125" s="2346"/>
    </row>
    <row r="126" spans="1:11" ht="15.75" customHeight="1">
      <c r="A126" s="2346"/>
      <c r="B126" s="2346"/>
      <c r="C126" s="2346"/>
      <c r="D126" s="2346"/>
      <c r="E126" s="2346"/>
      <c r="F126" s="2346"/>
      <c r="G126" s="2346"/>
      <c r="H126" s="2346"/>
      <c r="I126" s="2346"/>
      <c r="J126" s="2346"/>
      <c r="K126" s="2346"/>
    </row>
    <row r="127" spans="1:11" ht="15.75" customHeight="1">
      <c r="A127" s="2346"/>
      <c r="B127" s="2346"/>
      <c r="C127" s="2346"/>
      <c r="D127" s="2346"/>
      <c r="E127" s="2346"/>
      <c r="F127" s="2346"/>
      <c r="G127" s="2346"/>
      <c r="H127" s="2346"/>
      <c r="I127" s="2346"/>
      <c r="J127" s="2346"/>
      <c r="K127" s="2346"/>
    </row>
    <row r="128" spans="1:11" ht="15.75" customHeight="1">
      <c r="A128" s="2346"/>
      <c r="B128" s="2346"/>
      <c r="C128" s="2346"/>
      <c r="D128" s="2346"/>
      <c r="E128" s="2346"/>
      <c r="F128" s="2346"/>
      <c r="G128" s="2346"/>
      <c r="H128" s="2346"/>
      <c r="I128" s="2346"/>
      <c r="J128" s="2346"/>
      <c r="K128" s="2346"/>
    </row>
    <row r="129" spans="1:11" ht="15.75" customHeight="1">
      <c r="A129" s="2346"/>
      <c r="B129" s="2346"/>
      <c r="C129" s="2346"/>
      <c r="D129" s="2346"/>
      <c r="E129" s="2346"/>
      <c r="F129" s="2346"/>
      <c r="G129" s="2346"/>
      <c r="H129" s="2346"/>
      <c r="I129" s="2346"/>
      <c r="J129" s="2346"/>
      <c r="K129" s="2346"/>
    </row>
    <row r="130" spans="1:11" ht="15.75" customHeight="1">
      <c r="A130" s="2346"/>
      <c r="B130" s="2346"/>
      <c r="C130" s="2346"/>
      <c r="D130" s="2346"/>
      <c r="E130" s="2346"/>
      <c r="F130" s="2346"/>
      <c r="G130" s="2346"/>
      <c r="H130" s="2346"/>
      <c r="I130" s="2346"/>
      <c r="J130" s="2346"/>
      <c r="K130" s="2346"/>
    </row>
    <row r="131" spans="1:11" ht="15.75" customHeight="1">
      <c r="A131" s="2346"/>
      <c r="B131" s="2346"/>
      <c r="C131" s="2346"/>
      <c r="D131" s="2346"/>
      <c r="E131" s="2346"/>
      <c r="F131" s="2346"/>
      <c r="G131" s="2346"/>
      <c r="H131" s="2346"/>
      <c r="I131" s="2346"/>
      <c r="J131" s="2346"/>
      <c r="K131" s="2346"/>
    </row>
    <row r="132" spans="1:11" ht="15.75" customHeight="1">
      <c r="A132" s="2346"/>
      <c r="B132" s="2346"/>
      <c r="C132" s="2346"/>
      <c r="D132" s="2346"/>
      <c r="E132" s="2346"/>
      <c r="F132" s="2346"/>
      <c r="G132" s="2346"/>
      <c r="H132" s="2346"/>
      <c r="I132" s="2346"/>
      <c r="J132" s="2346"/>
      <c r="K132" s="2346"/>
    </row>
    <row r="133" spans="1:11" ht="15.75" customHeight="1">
      <c r="A133" s="2346"/>
      <c r="B133" s="2346"/>
      <c r="C133" s="2346"/>
      <c r="D133" s="2346"/>
      <c r="E133" s="2346"/>
      <c r="F133" s="2346"/>
      <c r="G133" s="2346"/>
      <c r="H133" s="2346"/>
      <c r="I133" s="2346"/>
      <c r="J133" s="2346"/>
      <c r="K133" s="2346"/>
    </row>
    <row r="134" spans="1:11" ht="15.75" customHeight="1">
      <c r="A134" s="2346"/>
      <c r="B134" s="2346"/>
      <c r="C134" s="2346"/>
      <c r="D134" s="2346"/>
      <c r="E134" s="2346"/>
      <c r="F134" s="2346"/>
      <c r="G134" s="2346"/>
      <c r="H134" s="2346"/>
      <c r="I134" s="2346"/>
      <c r="J134" s="2346"/>
      <c r="K134" s="2346"/>
    </row>
    <row r="135" spans="1:11" ht="15.75" customHeight="1">
      <c r="A135" s="2346"/>
      <c r="B135" s="2346"/>
      <c r="C135" s="2346"/>
      <c r="D135" s="2346"/>
      <c r="E135" s="2346"/>
      <c r="F135" s="2346"/>
      <c r="G135" s="2346"/>
      <c r="H135" s="2346"/>
      <c r="I135" s="2346"/>
      <c r="J135" s="2346"/>
      <c r="K135" s="2346"/>
    </row>
    <row r="136" spans="1:11" ht="15.75" customHeight="1">
      <c r="A136" s="2346"/>
      <c r="B136" s="2346"/>
      <c r="C136" s="2346"/>
      <c r="D136" s="2346"/>
      <c r="E136" s="2346"/>
      <c r="F136" s="2346"/>
      <c r="G136" s="2346"/>
      <c r="H136" s="2346"/>
      <c r="I136" s="2346"/>
      <c r="J136" s="2346"/>
      <c r="K136" s="2346"/>
    </row>
    <row r="137" spans="1:11" ht="15.75" customHeight="1">
      <c r="A137" s="2346"/>
      <c r="B137" s="2346"/>
      <c r="C137" s="2346"/>
      <c r="D137" s="2346"/>
      <c r="E137" s="2346"/>
      <c r="F137" s="2346"/>
      <c r="G137" s="2346"/>
      <c r="H137" s="2346"/>
      <c r="I137" s="2346"/>
      <c r="J137" s="2346"/>
      <c r="K137" s="2346"/>
    </row>
    <row r="138" spans="1:11" ht="15.75" customHeight="1">
      <c r="A138" s="2346"/>
      <c r="B138" s="2346"/>
      <c r="C138" s="2346"/>
      <c r="D138" s="2346"/>
      <c r="E138" s="2346"/>
      <c r="F138" s="2346"/>
      <c r="G138" s="2346"/>
      <c r="H138" s="2346"/>
      <c r="I138" s="2346"/>
      <c r="J138" s="2346"/>
      <c r="K138" s="2346"/>
    </row>
    <row r="139" spans="1:11" ht="15.75" customHeight="1">
      <c r="A139" s="2346"/>
      <c r="B139" s="2346"/>
      <c r="C139" s="2346"/>
      <c r="D139" s="2346"/>
      <c r="E139" s="2346"/>
      <c r="F139" s="2346"/>
      <c r="G139" s="2346"/>
      <c r="H139" s="2346"/>
      <c r="I139" s="2346"/>
      <c r="J139" s="2346"/>
      <c r="K139" s="2346"/>
    </row>
    <row r="140" spans="1:11" ht="15.75" customHeight="1">
      <c r="A140" s="2346"/>
      <c r="B140" s="2346"/>
      <c r="C140" s="2346"/>
      <c r="D140" s="2346"/>
      <c r="E140" s="2346"/>
      <c r="F140" s="2346"/>
      <c r="G140" s="2346"/>
      <c r="H140" s="2346"/>
      <c r="I140" s="2346"/>
      <c r="J140" s="2346"/>
      <c r="K140" s="2346"/>
    </row>
    <row r="141" spans="1:11" ht="15.75" customHeight="1">
      <c r="A141" s="2346"/>
      <c r="B141" s="2346"/>
      <c r="C141" s="2346"/>
      <c r="D141" s="2346"/>
      <c r="E141" s="2346"/>
      <c r="F141" s="2346"/>
      <c r="G141" s="2346"/>
      <c r="H141" s="2346"/>
      <c r="I141" s="2346"/>
      <c r="J141" s="2346"/>
      <c r="K141" s="2346"/>
    </row>
    <row r="142" spans="1:11" ht="15.75" customHeight="1">
      <c r="A142" s="2346"/>
      <c r="B142" s="2346"/>
      <c r="C142" s="2346"/>
      <c r="D142" s="2346"/>
      <c r="E142" s="2346"/>
      <c r="F142" s="2346"/>
      <c r="G142" s="2346"/>
      <c r="H142" s="2346"/>
      <c r="I142" s="2346"/>
      <c r="J142" s="2346"/>
      <c r="K142" s="2346"/>
    </row>
    <row r="143" spans="1:11" ht="15.75" customHeight="1">
      <c r="A143" s="2346"/>
      <c r="B143" s="2346"/>
      <c r="C143" s="2346"/>
      <c r="D143" s="2346"/>
      <c r="E143" s="2346"/>
      <c r="F143" s="2346"/>
      <c r="G143" s="2346"/>
      <c r="H143" s="2346"/>
      <c r="I143" s="2346"/>
      <c r="J143" s="2346"/>
      <c r="K143" s="2346"/>
    </row>
    <row r="144" spans="1:11" ht="15.75" customHeight="1">
      <c r="A144" s="2346"/>
      <c r="B144" s="2346"/>
      <c r="C144" s="2346"/>
      <c r="D144" s="2346"/>
      <c r="E144" s="2346"/>
      <c r="F144" s="2346"/>
      <c r="G144" s="2346"/>
      <c r="H144" s="2346"/>
      <c r="I144" s="2346"/>
      <c r="J144" s="2346"/>
      <c r="K144" s="2346"/>
    </row>
    <row r="145" spans="1:11" ht="15.75" customHeight="1">
      <c r="A145" s="2346"/>
      <c r="B145" s="2346"/>
      <c r="C145" s="2346"/>
      <c r="D145" s="2346"/>
      <c r="E145" s="2346"/>
      <c r="F145" s="2346"/>
      <c r="G145" s="2346"/>
      <c r="H145" s="2346"/>
      <c r="I145" s="2346"/>
      <c r="J145" s="2346"/>
      <c r="K145" s="2346"/>
    </row>
    <row r="146" spans="1:11" ht="15.75" customHeight="1">
      <c r="A146" s="2346"/>
      <c r="B146" s="2346"/>
      <c r="C146" s="2346"/>
      <c r="D146" s="2346"/>
      <c r="E146" s="2346"/>
      <c r="F146" s="2346"/>
      <c r="G146" s="2346"/>
      <c r="H146" s="2346"/>
      <c r="I146" s="2346"/>
      <c r="J146" s="2346"/>
      <c r="K146" s="2346"/>
    </row>
    <row r="147" spans="1:11" ht="15.75" customHeight="1">
      <c r="A147" s="2346"/>
      <c r="B147" s="2346"/>
      <c r="C147" s="2346"/>
      <c r="D147" s="2346"/>
      <c r="E147" s="2346"/>
      <c r="F147" s="2346"/>
      <c r="G147" s="2346"/>
      <c r="H147" s="2346"/>
      <c r="I147" s="2346"/>
      <c r="J147" s="2346"/>
      <c r="K147" s="2346"/>
    </row>
    <row r="148" spans="1:11" ht="15.75" customHeight="1">
      <c r="A148" s="2346"/>
      <c r="B148" s="2346"/>
      <c r="C148" s="2346"/>
      <c r="D148" s="2346"/>
      <c r="E148" s="2346"/>
      <c r="F148" s="2346"/>
      <c r="G148" s="2346"/>
      <c r="H148" s="2346"/>
      <c r="I148" s="2346"/>
      <c r="J148" s="2346"/>
      <c r="K148" s="2346"/>
    </row>
    <row r="149" spans="1:11" ht="15.75" customHeight="1">
      <c r="A149" s="2346"/>
      <c r="B149" s="2346"/>
      <c r="C149" s="2346"/>
      <c r="D149" s="2346"/>
      <c r="E149" s="2346"/>
      <c r="F149" s="2346"/>
      <c r="G149" s="2346"/>
      <c r="H149" s="2346"/>
      <c r="I149" s="2346"/>
      <c r="J149" s="2346"/>
      <c r="K149" s="2346"/>
    </row>
    <row r="150" spans="1:11" ht="15.75" customHeight="1">
      <c r="A150" s="2346"/>
      <c r="B150" s="2346"/>
      <c r="C150" s="2346"/>
      <c r="D150" s="2346"/>
      <c r="E150" s="2346"/>
      <c r="F150" s="2346"/>
      <c r="G150" s="2346"/>
      <c r="H150" s="2346"/>
      <c r="I150" s="2346"/>
      <c r="J150" s="2346"/>
      <c r="K150" s="2346"/>
    </row>
    <row r="151" spans="1:11" ht="15.75" customHeight="1">
      <c r="A151" s="2346"/>
      <c r="B151" s="2346"/>
      <c r="C151" s="2346"/>
      <c r="D151" s="2346"/>
      <c r="E151" s="2346"/>
      <c r="F151" s="2346"/>
      <c r="G151" s="2346"/>
      <c r="H151" s="2346"/>
      <c r="I151" s="2346"/>
      <c r="J151" s="2346"/>
      <c r="K151" s="2346"/>
    </row>
    <row r="152" spans="1:11" ht="15.75" customHeight="1">
      <c r="A152" s="2346"/>
      <c r="B152" s="2346"/>
      <c r="C152" s="2346"/>
      <c r="D152" s="2346"/>
      <c r="E152" s="2346"/>
      <c r="F152" s="2346"/>
      <c r="G152" s="2346"/>
      <c r="H152" s="2346"/>
      <c r="I152" s="2346"/>
      <c r="J152" s="2346"/>
      <c r="K152" s="2346"/>
    </row>
    <row r="153" spans="1:11" ht="15.75" customHeight="1">
      <c r="A153" s="2346"/>
      <c r="B153" s="2346"/>
      <c r="C153" s="2346"/>
      <c r="D153" s="2346"/>
      <c r="E153" s="2346"/>
      <c r="F153" s="2346"/>
      <c r="G153" s="2346"/>
      <c r="H153" s="2346"/>
      <c r="I153" s="2346"/>
      <c r="J153" s="2346"/>
      <c r="K153" s="2346"/>
    </row>
    <row r="154" spans="1:11" ht="15.75" customHeight="1">
      <c r="A154" s="2346"/>
      <c r="B154" s="2346"/>
      <c r="C154" s="2346"/>
      <c r="D154" s="2346"/>
      <c r="E154" s="2346"/>
      <c r="F154" s="2346"/>
      <c r="G154" s="2346"/>
      <c r="H154" s="2346"/>
      <c r="I154" s="2346"/>
      <c r="J154" s="2346"/>
      <c r="K154" s="2346"/>
    </row>
    <row r="155" spans="1:11" ht="15.75" customHeight="1">
      <c r="A155" s="2346"/>
      <c r="B155" s="2346"/>
      <c r="C155" s="2346"/>
      <c r="D155" s="2346"/>
      <c r="E155" s="2346"/>
      <c r="F155" s="2346"/>
      <c r="G155" s="2346"/>
      <c r="H155" s="2346"/>
      <c r="I155" s="2346"/>
      <c r="J155" s="2346"/>
      <c r="K155" s="2346"/>
    </row>
    <row r="156" spans="1:11" ht="15.75" customHeight="1">
      <c r="A156" s="2346"/>
      <c r="B156" s="2346"/>
      <c r="C156" s="2346"/>
      <c r="D156" s="2346"/>
      <c r="E156" s="2346"/>
      <c r="F156" s="2346"/>
      <c r="G156" s="2346"/>
      <c r="H156" s="2346"/>
      <c r="I156" s="2346"/>
      <c r="J156" s="2346"/>
      <c r="K156" s="2346"/>
    </row>
    <row r="157" spans="1:11" ht="15.75" customHeight="1">
      <c r="A157" s="2346"/>
      <c r="B157" s="2346"/>
      <c r="C157" s="2346"/>
      <c r="D157" s="2346"/>
      <c r="E157" s="2346"/>
      <c r="F157" s="2346"/>
      <c r="G157" s="2346"/>
      <c r="H157" s="2346"/>
      <c r="I157" s="2346"/>
      <c r="J157" s="2346"/>
      <c r="K157" s="2346"/>
    </row>
    <row r="158" spans="1:11" ht="15.75" customHeight="1">
      <c r="A158" s="2346"/>
      <c r="B158" s="2346"/>
      <c r="C158" s="2346"/>
      <c r="D158" s="2346"/>
      <c r="E158" s="2346"/>
      <c r="F158" s="2346"/>
      <c r="G158" s="2346"/>
      <c r="H158" s="2346"/>
      <c r="I158" s="2346"/>
      <c r="J158" s="2346"/>
      <c r="K158" s="2346"/>
    </row>
    <row r="159" spans="1:11" ht="15.75" customHeight="1">
      <c r="A159" s="2346"/>
      <c r="B159" s="2346"/>
      <c r="C159" s="2346"/>
      <c r="D159" s="2346"/>
      <c r="E159" s="2346"/>
      <c r="F159" s="2346"/>
      <c r="G159" s="2346"/>
      <c r="H159" s="2346"/>
      <c r="I159" s="2346"/>
      <c r="J159" s="2346"/>
      <c r="K159" s="2346"/>
    </row>
    <row r="160" spans="1:11" ht="15.75" customHeight="1">
      <c r="A160" s="2346"/>
      <c r="B160" s="2346"/>
      <c r="C160" s="2346"/>
      <c r="D160" s="2346"/>
      <c r="E160" s="2346"/>
      <c r="F160" s="2346"/>
      <c r="G160" s="2346"/>
      <c r="H160" s="2346"/>
      <c r="I160" s="2346"/>
      <c r="J160" s="2346"/>
      <c r="K160" s="2346"/>
    </row>
    <row r="161" spans="1:11" ht="15.75" customHeight="1">
      <c r="A161" s="2346"/>
      <c r="B161" s="2346"/>
      <c r="C161" s="2346"/>
      <c r="D161" s="2346"/>
      <c r="E161" s="2346"/>
      <c r="F161" s="2346"/>
      <c r="G161" s="2346"/>
      <c r="H161" s="2346"/>
      <c r="I161" s="2346"/>
      <c r="J161" s="2346"/>
      <c r="K161" s="2346"/>
    </row>
    <row r="162" spans="1:11" ht="15.75" customHeight="1">
      <c r="A162" s="2346"/>
      <c r="B162" s="2346"/>
      <c r="C162" s="2346"/>
      <c r="D162" s="2346"/>
      <c r="E162" s="2346"/>
      <c r="F162" s="2346"/>
      <c r="G162" s="2346"/>
      <c r="H162" s="2346"/>
      <c r="I162" s="2346"/>
      <c r="J162" s="2346"/>
      <c r="K162" s="2346"/>
    </row>
    <row r="163" spans="1:11" ht="15.75" customHeight="1">
      <c r="A163" s="2346"/>
      <c r="B163" s="2346"/>
      <c r="C163" s="2346"/>
      <c r="D163" s="2346"/>
      <c r="E163" s="2346"/>
      <c r="F163" s="2346"/>
      <c r="G163" s="2346"/>
      <c r="H163" s="2346"/>
      <c r="I163" s="2346"/>
      <c r="J163" s="2346"/>
      <c r="K163" s="2346"/>
    </row>
    <row r="164" spans="1:11" ht="15.75" customHeight="1">
      <c r="A164" s="2346"/>
      <c r="B164" s="2346"/>
      <c r="C164" s="2346"/>
      <c r="D164" s="2346"/>
      <c r="E164" s="2346"/>
      <c r="F164" s="2346"/>
      <c r="G164" s="2346"/>
      <c r="H164" s="2346"/>
      <c r="I164" s="2346"/>
      <c r="J164" s="2346"/>
      <c r="K164" s="2346"/>
    </row>
    <row r="165" spans="1:11" ht="15.75" customHeight="1">
      <c r="A165" s="2346"/>
      <c r="B165" s="2346"/>
      <c r="C165" s="2346"/>
      <c r="D165" s="2346"/>
      <c r="E165" s="2346"/>
      <c r="F165" s="2346"/>
      <c r="G165" s="2346"/>
      <c r="H165" s="2346"/>
      <c r="I165" s="2346"/>
      <c r="J165" s="2346"/>
      <c r="K165" s="2346"/>
    </row>
    <row r="166" spans="1:11" ht="15.75" customHeight="1">
      <c r="A166" s="2346"/>
      <c r="B166" s="2346"/>
      <c r="C166" s="2346"/>
      <c r="D166" s="2346"/>
      <c r="E166" s="2346"/>
      <c r="F166" s="2346"/>
      <c r="G166" s="2346"/>
      <c r="H166" s="2346"/>
      <c r="I166" s="2346"/>
      <c r="J166" s="2346"/>
      <c r="K166" s="2346"/>
    </row>
    <row r="167" spans="1:11" ht="15.75" customHeight="1">
      <c r="A167" s="2346"/>
      <c r="B167" s="2346"/>
      <c r="C167" s="2346"/>
      <c r="D167" s="2346"/>
      <c r="E167" s="2346"/>
      <c r="F167" s="2346"/>
      <c r="G167" s="2346"/>
      <c r="H167" s="2346"/>
      <c r="I167" s="2346"/>
      <c r="J167" s="2346"/>
      <c r="K167" s="2346"/>
    </row>
    <row r="168" spans="1:11" ht="15.75" customHeight="1">
      <c r="A168" s="2346"/>
      <c r="B168" s="2346"/>
      <c r="C168" s="2346"/>
      <c r="D168" s="2346"/>
      <c r="E168" s="2346"/>
      <c r="F168" s="2346"/>
      <c r="G168" s="2346"/>
      <c r="H168" s="2346"/>
      <c r="I168" s="2346"/>
      <c r="J168" s="2346"/>
      <c r="K168" s="2346"/>
    </row>
    <row r="169" spans="1:11" ht="15.75" customHeight="1">
      <c r="A169" s="2346"/>
      <c r="B169" s="2346"/>
      <c r="C169" s="2346"/>
      <c r="D169" s="2346"/>
      <c r="E169" s="2346"/>
      <c r="F169" s="2346"/>
      <c r="G169" s="2346"/>
      <c r="H169" s="2346"/>
      <c r="I169" s="2346"/>
      <c r="J169" s="2346"/>
      <c r="K169" s="2346"/>
    </row>
    <row r="170" spans="1:11" ht="15.75" customHeight="1">
      <c r="A170" s="2346"/>
      <c r="B170" s="2346"/>
      <c r="C170" s="2346"/>
      <c r="D170" s="2346"/>
      <c r="E170" s="2346"/>
      <c r="F170" s="2346"/>
      <c r="G170" s="2346"/>
      <c r="H170" s="2346"/>
      <c r="I170" s="2346"/>
      <c r="J170" s="2346"/>
      <c r="K170" s="2346"/>
    </row>
    <row r="171" spans="1:11" ht="15.75" customHeight="1">
      <c r="A171" s="2346"/>
      <c r="B171" s="2346"/>
      <c r="C171" s="2346"/>
      <c r="D171" s="2346"/>
      <c r="E171" s="2346"/>
      <c r="F171" s="2346"/>
      <c r="G171" s="2346"/>
      <c r="H171" s="2346"/>
      <c r="I171" s="2346"/>
      <c r="J171" s="2346"/>
      <c r="K171" s="2346"/>
    </row>
    <row r="172" spans="1:11" ht="15.75" customHeight="1">
      <c r="A172" s="2346"/>
      <c r="B172" s="2346"/>
      <c r="C172" s="2346"/>
      <c r="D172" s="2346"/>
      <c r="E172" s="2346"/>
      <c r="F172" s="2346"/>
      <c r="G172" s="2346"/>
      <c r="H172" s="2346"/>
      <c r="I172" s="2346"/>
      <c r="J172" s="2346"/>
      <c r="K172" s="2346"/>
    </row>
    <row r="173" spans="1:11" ht="15.75" customHeight="1">
      <c r="A173" s="2346"/>
      <c r="B173" s="2346"/>
      <c r="C173" s="2346"/>
      <c r="D173" s="2346"/>
      <c r="E173" s="2346"/>
      <c r="F173" s="2346"/>
      <c r="G173" s="2346"/>
      <c r="H173" s="2346"/>
      <c r="I173" s="2346"/>
      <c r="J173" s="2346"/>
      <c r="K173" s="2346"/>
    </row>
    <row r="174" spans="1:11" ht="15.75" customHeight="1">
      <c r="A174" s="2346"/>
      <c r="B174" s="2346"/>
      <c r="C174" s="2346"/>
      <c r="D174" s="2346"/>
      <c r="E174" s="2346"/>
      <c r="F174" s="2346"/>
      <c r="G174" s="2346"/>
      <c r="H174" s="2346"/>
      <c r="I174" s="2346"/>
      <c r="J174" s="2346"/>
      <c r="K174" s="2346"/>
    </row>
    <row r="175" spans="1:11" ht="15.75" customHeight="1">
      <c r="A175" s="2346"/>
      <c r="B175" s="2346"/>
      <c r="C175" s="2346"/>
      <c r="D175" s="2346"/>
      <c r="E175" s="2346"/>
      <c r="F175" s="2346"/>
      <c r="G175" s="2346"/>
      <c r="H175" s="2346"/>
      <c r="I175" s="2346"/>
      <c r="J175" s="2346"/>
      <c r="K175" s="2346"/>
    </row>
    <row r="176" spans="1:11" ht="15.75" customHeight="1">
      <c r="A176" s="2346"/>
      <c r="B176" s="2346"/>
      <c r="C176" s="2346"/>
      <c r="D176" s="2346"/>
      <c r="E176" s="2346"/>
      <c r="F176" s="2346"/>
      <c r="G176" s="2346"/>
      <c r="H176" s="2346"/>
      <c r="I176" s="2346"/>
      <c r="J176" s="2346"/>
      <c r="K176" s="2346"/>
    </row>
    <row r="177" spans="1:11" ht="15.75" customHeight="1">
      <c r="A177" s="2346"/>
      <c r="B177" s="2346"/>
      <c r="C177" s="2346"/>
      <c r="D177" s="2346"/>
      <c r="E177" s="2346"/>
      <c r="F177" s="2346"/>
      <c r="G177" s="2346"/>
      <c r="H177" s="2346"/>
      <c r="I177" s="2346"/>
      <c r="J177" s="2346"/>
      <c r="K177" s="2346"/>
    </row>
    <row r="178" spans="1:11" ht="15.75" customHeight="1">
      <c r="A178" s="2346"/>
      <c r="B178" s="2346"/>
      <c r="C178" s="2346"/>
      <c r="D178" s="2346"/>
      <c r="E178" s="2346"/>
      <c r="F178" s="2346"/>
      <c r="G178" s="2346"/>
      <c r="H178" s="2346"/>
      <c r="I178" s="2346"/>
      <c r="J178" s="2346"/>
      <c r="K178" s="2346"/>
    </row>
    <row r="179" spans="1:11" ht="15.75" customHeight="1">
      <c r="A179" s="2346"/>
      <c r="B179" s="2346"/>
      <c r="C179" s="2346"/>
      <c r="D179" s="2346"/>
      <c r="E179" s="2346"/>
      <c r="F179" s="2346"/>
      <c r="G179" s="2346"/>
      <c r="H179" s="2346"/>
      <c r="I179" s="2346"/>
      <c r="J179" s="2346"/>
      <c r="K179" s="2346"/>
    </row>
    <row r="180" spans="1:11" ht="15.75" customHeight="1">
      <c r="A180" s="2346"/>
      <c r="B180" s="2346"/>
      <c r="C180" s="2346"/>
      <c r="D180" s="2346"/>
      <c r="E180" s="2346"/>
      <c r="F180" s="2346"/>
      <c r="G180" s="2346"/>
      <c r="H180" s="2346"/>
      <c r="I180" s="2346"/>
      <c r="J180" s="2346"/>
      <c r="K180" s="2346"/>
    </row>
    <row r="181" spans="1:11" ht="15.75" customHeight="1">
      <c r="A181" s="2346"/>
      <c r="B181" s="2346"/>
      <c r="C181" s="2346"/>
      <c r="D181" s="2346"/>
      <c r="E181" s="2346"/>
      <c r="F181" s="2346"/>
      <c r="G181" s="2346"/>
      <c r="H181" s="2346"/>
      <c r="I181" s="2346"/>
      <c r="J181" s="2346"/>
      <c r="K181" s="2346"/>
    </row>
    <row r="182" spans="1:11" ht="15.75" customHeight="1">
      <c r="A182" s="2346"/>
      <c r="B182" s="2346"/>
      <c r="C182" s="2346"/>
      <c r="D182" s="2346"/>
      <c r="E182" s="2346"/>
      <c r="F182" s="2346"/>
      <c r="G182" s="2346"/>
      <c r="H182" s="2346"/>
      <c r="I182" s="2346"/>
      <c r="J182" s="2346"/>
      <c r="K182" s="2346"/>
    </row>
    <row r="183" spans="1:11" ht="15.75" customHeight="1">
      <c r="A183" s="2346"/>
      <c r="B183" s="2346"/>
      <c r="C183" s="2346"/>
      <c r="D183" s="2346"/>
      <c r="E183" s="2346"/>
      <c r="F183" s="2346"/>
      <c r="G183" s="2346"/>
      <c r="H183" s="2346"/>
      <c r="I183" s="2346"/>
      <c r="J183" s="2346"/>
      <c r="K183" s="2346"/>
    </row>
    <row r="184" spans="1:11" ht="15.75" customHeight="1">
      <c r="A184" s="2346"/>
      <c r="B184" s="2346"/>
      <c r="C184" s="2346"/>
      <c r="D184" s="2346"/>
      <c r="E184" s="2346"/>
      <c r="F184" s="2346"/>
      <c r="G184" s="2346"/>
      <c r="H184" s="2346"/>
      <c r="I184" s="2346"/>
      <c r="J184" s="2346"/>
      <c r="K184" s="2346"/>
    </row>
    <row r="185" spans="1:11" ht="15.75" customHeight="1">
      <c r="A185" s="2346"/>
      <c r="B185" s="2346"/>
      <c r="C185" s="2346"/>
      <c r="D185" s="2346"/>
      <c r="E185" s="2346"/>
      <c r="F185" s="2346"/>
      <c r="G185" s="2346"/>
      <c r="H185" s="2346"/>
      <c r="I185" s="2346"/>
      <c r="J185" s="2346"/>
      <c r="K185" s="2346"/>
    </row>
    <row r="186" spans="1:11" ht="15.75" customHeight="1">
      <c r="A186" s="2346"/>
      <c r="B186" s="2346"/>
      <c r="C186" s="2346"/>
      <c r="D186" s="2346"/>
      <c r="E186" s="2346"/>
      <c r="F186" s="2346"/>
      <c r="G186" s="2346"/>
      <c r="H186" s="2346"/>
      <c r="I186" s="2346"/>
      <c r="J186" s="2346"/>
      <c r="K186" s="2346"/>
    </row>
    <row r="187" spans="1:11" ht="15.75" customHeight="1">
      <c r="A187" s="2346"/>
      <c r="B187" s="2346"/>
      <c r="C187" s="2346"/>
      <c r="D187" s="2346"/>
      <c r="E187" s="2346"/>
      <c r="F187" s="2346"/>
      <c r="G187" s="2346"/>
      <c r="H187" s="2346"/>
      <c r="I187" s="2346"/>
      <c r="J187" s="2346"/>
      <c r="K187" s="2346"/>
    </row>
    <row r="188" spans="1:11" ht="15.75" customHeight="1">
      <c r="A188" s="2346"/>
      <c r="B188" s="2346"/>
      <c r="C188" s="2346"/>
      <c r="D188" s="2346"/>
      <c r="E188" s="2346"/>
      <c r="F188" s="2346"/>
      <c r="G188" s="2346"/>
      <c r="H188" s="2346"/>
      <c r="I188" s="2346"/>
      <c r="J188" s="2346"/>
      <c r="K188" s="2346"/>
    </row>
    <row r="189" spans="1:11" ht="15.75" customHeight="1">
      <c r="A189" s="2346"/>
      <c r="B189" s="2346"/>
      <c r="C189" s="2346"/>
      <c r="D189" s="2346"/>
      <c r="E189" s="2346"/>
      <c r="F189" s="2346"/>
      <c r="G189" s="2346"/>
      <c r="H189" s="2346"/>
      <c r="I189" s="2346"/>
      <c r="J189" s="2346"/>
      <c r="K189" s="2346"/>
    </row>
    <row r="190" spans="1:11" ht="15.75" customHeight="1">
      <c r="A190" s="2346"/>
      <c r="B190" s="2346"/>
      <c r="C190" s="2346"/>
      <c r="D190" s="2346"/>
      <c r="E190" s="2346"/>
      <c r="F190" s="2346"/>
      <c r="G190" s="2346"/>
      <c r="H190" s="2346"/>
      <c r="I190" s="2346"/>
      <c r="J190" s="2346"/>
      <c r="K190" s="2346"/>
    </row>
    <row r="191" spans="1:11" ht="15.75" customHeight="1">
      <c r="A191" s="2346"/>
      <c r="B191" s="2346"/>
      <c r="C191" s="2346"/>
      <c r="D191" s="2346"/>
      <c r="E191" s="2346"/>
      <c r="F191" s="2346"/>
      <c r="G191" s="2346"/>
      <c r="H191" s="2346"/>
      <c r="I191" s="2346"/>
      <c r="J191" s="2346"/>
      <c r="K191" s="2346"/>
    </row>
    <row r="192" spans="1:11" ht="15.75" customHeight="1">
      <c r="A192" s="2346"/>
      <c r="B192" s="2346"/>
      <c r="C192" s="2346"/>
      <c r="D192" s="2346"/>
      <c r="E192" s="2346"/>
      <c r="F192" s="2346"/>
      <c r="G192" s="2346"/>
      <c r="H192" s="2346"/>
      <c r="I192" s="2346"/>
      <c r="J192" s="2346"/>
      <c r="K192" s="2346"/>
    </row>
    <row r="193" spans="1:11" ht="15.75" customHeight="1">
      <c r="A193" s="2346"/>
      <c r="B193" s="2346"/>
      <c r="C193" s="2346"/>
      <c r="D193" s="2346"/>
      <c r="E193" s="2346"/>
      <c r="F193" s="2346"/>
      <c r="G193" s="2346"/>
      <c r="H193" s="2346"/>
      <c r="I193" s="2346"/>
      <c r="J193" s="2346"/>
      <c r="K193" s="2346"/>
    </row>
    <row r="194" spans="1:11" ht="15.75" customHeight="1">
      <c r="A194" s="2346"/>
      <c r="B194" s="2346"/>
      <c r="C194" s="2346"/>
      <c r="D194" s="2346"/>
      <c r="E194" s="2346"/>
      <c r="F194" s="2346"/>
      <c r="G194" s="2346"/>
      <c r="H194" s="2346"/>
      <c r="I194" s="2346"/>
      <c r="J194" s="2346"/>
      <c r="K194" s="2346"/>
    </row>
    <row r="195" spans="1:11" ht="15.75" customHeight="1">
      <c r="A195" s="2346"/>
      <c r="B195" s="2346"/>
      <c r="C195" s="2346"/>
      <c r="D195" s="2346"/>
      <c r="E195" s="2346"/>
      <c r="F195" s="2346"/>
      <c r="G195" s="2346"/>
      <c r="H195" s="2346"/>
      <c r="I195" s="2346"/>
      <c r="J195" s="2346"/>
      <c r="K195" s="2346"/>
    </row>
    <row r="196" spans="1:11" ht="15.75" customHeight="1">
      <c r="A196" s="2346"/>
      <c r="B196" s="2346"/>
      <c r="C196" s="2346"/>
      <c r="D196" s="2346"/>
      <c r="E196" s="2346"/>
      <c r="F196" s="2346"/>
      <c r="G196" s="2346"/>
      <c r="H196" s="2346"/>
      <c r="I196" s="2346"/>
      <c r="J196" s="2346"/>
      <c r="K196" s="2346"/>
    </row>
    <row r="197" spans="1:11" ht="15.75" customHeight="1">
      <c r="A197" s="2346"/>
      <c r="B197" s="2346"/>
      <c r="C197" s="2346"/>
      <c r="D197" s="2346"/>
      <c r="E197" s="2346"/>
      <c r="F197" s="2346"/>
      <c r="G197" s="2346"/>
      <c r="H197" s="2346"/>
      <c r="I197" s="2346"/>
      <c r="J197" s="2346"/>
      <c r="K197" s="2346"/>
    </row>
    <row r="198" spans="1:11" ht="15.75" customHeight="1">
      <c r="A198" s="2346"/>
      <c r="B198" s="2346"/>
      <c r="C198" s="2346"/>
      <c r="D198" s="2346"/>
      <c r="E198" s="2346"/>
      <c r="F198" s="2346"/>
      <c r="G198" s="2346"/>
      <c r="H198" s="2346"/>
      <c r="I198" s="2346"/>
      <c r="J198" s="2346"/>
      <c r="K198" s="2346"/>
    </row>
    <row r="199" spans="1:11" ht="15.75" customHeight="1">
      <c r="A199" s="2346"/>
      <c r="B199" s="2346"/>
      <c r="C199" s="2346"/>
      <c r="D199" s="2346"/>
      <c r="E199" s="2346"/>
      <c r="F199" s="2346"/>
      <c r="G199" s="2346"/>
      <c r="H199" s="2346"/>
      <c r="I199" s="2346"/>
      <c r="J199" s="2346"/>
      <c r="K199" s="2346"/>
    </row>
    <row r="200" spans="1:11" ht="15.75" customHeight="1">
      <c r="A200" s="2346"/>
      <c r="B200" s="2346"/>
      <c r="C200" s="2346"/>
      <c r="D200" s="2346"/>
      <c r="E200" s="2346"/>
      <c r="F200" s="2346"/>
      <c r="G200" s="2346"/>
      <c r="H200" s="2346"/>
      <c r="I200" s="2346"/>
      <c r="J200" s="2346"/>
      <c r="K200" s="2346"/>
    </row>
    <row r="201" spans="1:11" ht="15.75" customHeight="1">
      <c r="A201" s="2346"/>
      <c r="B201" s="2346"/>
      <c r="C201" s="2346"/>
      <c r="D201" s="2346"/>
      <c r="E201" s="2346"/>
      <c r="F201" s="2346"/>
      <c r="G201" s="2346"/>
      <c r="H201" s="2346"/>
      <c r="I201" s="2346"/>
      <c r="J201" s="2346"/>
      <c r="K201" s="2346"/>
    </row>
    <row r="202" spans="1:11" ht="15.75" customHeight="1">
      <c r="A202" s="2346"/>
      <c r="B202" s="2346"/>
      <c r="C202" s="2346"/>
      <c r="D202" s="2346"/>
      <c r="E202" s="2346"/>
      <c r="F202" s="2346"/>
      <c r="G202" s="2346"/>
      <c r="H202" s="2346"/>
      <c r="I202" s="2346"/>
      <c r="J202" s="2346"/>
      <c r="K202" s="2346"/>
    </row>
    <row r="203" spans="1:11" ht="15.75" customHeight="1">
      <c r="A203" s="2346"/>
      <c r="B203" s="2346"/>
      <c r="C203" s="2346"/>
      <c r="D203" s="2346"/>
      <c r="E203" s="2346"/>
      <c r="F203" s="2346"/>
      <c r="G203" s="2346"/>
      <c r="H203" s="2346"/>
      <c r="I203" s="2346"/>
      <c r="J203" s="2346"/>
      <c r="K203" s="2346"/>
    </row>
    <row r="204" spans="1:11" ht="15.75" customHeight="1">
      <c r="A204" s="2346"/>
      <c r="B204" s="2346"/>
      <c r="C204" s="2346"/>
      <c r="D204" s="2346"/>
      <c r="E204" s="2346"/>
      <c r="F204" s="2346"/>
      <c r="G204" s="2346"/>
      <c r="H204" s="2346"/>
      <c r="I204" s="2346"/>
      <c r="J204" s="2346"/>
      <c r="K204" s="2346"/>
    </row>
    <row r="205" spans="1:11" ht="15.75" customHeight="1">
      <c r="A205" s="2346"/>
      <c r="B205" s="2346"/>
      <c r="C205" s="2346"/>
      <c r="D205" s="2346"/>
      <c r="E205" s="2346"/>
      <c r="F205" s="2346"/>
      <c r="G205" s="2346"/>
      <c r="H205" s="2346"/>
      <c r="I205" s="2346"/>
      <c r="J205" s="2346"/>
      <c r="K205" s="2346"/>
    </row>
    <row r="206" spans="1:11" ht="15.75" customHeight="1">
      <c r="A206" s="2346"/>
      <c r="B206" s="2346"/>
      <c r="C206" s="2346"/>
      <c r="D206" s="2346"/>
      <c r="E206" s="2346"/>
      <c r="F206" s="2346"/>
      <c r="G206" s="2346"/>
      <c r="H206" s="2346"/>
      <c r="I206" s="2346"/>
      <c r="J206" s="2346"/>
      <c r="K206" s="2346"/>
    </row>
    <row r="207" spans="1:11" ht="15.75" customHeight="1">
      <c r="A207" s="2346"/>
      <c r="B207" s="2346"/>
      <c r="C207" s="2346"/>
      <c r="D207" s="2346"/>
      <c r="E207" s="2346"/>
      <c r="F207" s="2346"/>
      <c r="G207" s="2346"/>
      <c r="H207" s="2346"/>
      <c r="I207" s="2346"/>
      <c r="J207" s="2346"/>
      <c r="K207" s="2346"/>
    </row>
    <row r="208" spans="1:11" ht="15.75" customHeight="1">
      <c r="A208" s="2346"/>
      <c r="B208" s="2346"/>
      <c r="C208" s="2346"/>
      <c r="D208" s="2346"/>
      <c r="E208" s="2346"/>
      <c r="F208" s="2346"/>
      <c r="G208" s="2346"/>
      <c r="H208" s="2346"/>
      <c r="I208" s="2346"/>
      <c r="J208" s="2346"/>
      <c r="K208" s="2346"/>
    </row>
    <row r="209" spans="1:11" ht="15.75" customHeight="1">
      <c r="A209" s="2346"/>
      <c r="B209" s="2346"/>
      <c r="C209" s="2346"/>
      <c r="D209" s="2346"/>
      <c r="E209" s="2346"/>
      <c r="F209" s="2346"/>
      <c r="G209" s="2346"/>
      <c r="H209" s="2346"/>
      <c r="I209" s="2346"/>
      <c r="J209" s="2346"/>
      <c r="K209" s="2346"/>
    </row>
    <row r="210" spans="1:11" ht="15.75" customHeight="1">
      <c r="A210" s="2346"/>
      <c r="B210" s="2346"/>
      <c r="C210" s="2346"/>
      <c r="D210" s="2346"/>
      <c r="E210" s="2346"/>
      <c r="F210" s="2346"/>
      <c r="G210" s="2346"/>
      <c r="H210" s="2346"/>
      <c r="I210" s="2346"/>
      <c r="J210" s="2346"/>
      <c r="K210" s="2346"/>
    </row>
    <row r="211" spans="1:11" ht="15.75" customHeight="1">
      <c r="A211" s="2346"/>
      <c r="B211" s="2346"/>
      <c r="C211" s="2346"/>
      <c r="D211" s="2346"/>
      <c r="E211" s="2346"/>
      <c r="F211" s="2346"/>
      <c r="G211" s="2346"/>
      <c r="H211" s="2346"/>
      <c r="I211" s="2346"/>
      <c r="J211" s="2346"/>
      <c r="K211" s="2346"/>
    </row>
    <row r="212" spans="1:11" ht="15.75" customHeight="1">
      <c r="A212" s="2346"/>
      <c r="B212" s="2346"/>
      <c r="C212" s="2346"/>
      <c r="D212" s="2346"/>
      <c r="E212" s="2346"/>
      <c r="F212" s="2346"/>
      <c r="G212" s="2346"/>
      <c r="H212" s="2346"/>
      <c r="I212" s="2346"/>
      <c r="J212" s="2346"/>
      <c r="K212" s="2346"/>
    </row>
    <row r="213" spans="1:11" ht="15.75" customHeight="1">
      <c r="A213" s="2346"/>
      <c r="B213" s="2346"/>
      <c r="C213" s="2346"/>
      <c r="D213" s="2346"/>
      <c r="E213" s="2346"/>
      <c r="F213" s="2346"/>
      <c r="G213" s="2346"/>
      <c r="H213" s="2346"/>
      <c r="I213" s="2346"/>
      <c r="J213" s="2346"/>
      <c r="K213" s="2346"/>
    </row>
    <row r="214" spans="1:11" ht="15.75" customHeight="1">
      <c r="A214" s="2346"/>
      <c r="B214" s="2346"/>
      <c r="C214" s="2346"/>
      <c r="D214" s="2346"/>
      <c r="E214" s="2346"/>
      <c r="F214" s="2346"/>
      <c r="G214" s="2346"/>
      <c r="H214" s="2346"/>
      <c r="I214" s="2346"/>
      <c r="J214" s="2346"/>
      <c r="K214" s="2346"/>
    </row>
    <row r="215" spans="1:11" ht="15.75" customHeight="1">
      <c r="A215" s="2346"/>
      <c r="B215" s="2346"/>
      <c r="C215" s="2346"/>
      <c r="D215" s="2346"/>
      <c r="E215" s="2346"/>
      <c r="F215" s="2346"/>
      <c r="G215" s="2346"/>
      <c r="H215" s="2346"/>
      <c r="I215" s="2346"/>
      <c r="J215" s="2346"/>
      <c r="K215" s="2346"/>
    </row>
    <row r="216" spans="1:11" ht="15.75" customHeight="1">
      <c r="A216" s="2346"/>
      <c r="B216" s="2346"/>
      <c r="C216" s="2346"/>
      <c r="D216" s="2346"/>
      <c r="E216" s="2346"/>
      <c r="F216" s="2346"/>
      <c r="G216" s="2346"/>
      <c r="H216" s="2346"/>
      <c r="I216" s="2346"/>
      <c r="J216" s="2346"/>
      <c r="K216" s="2346"/>
    </row>
    <row r="217" spans="1:11" ht="15.75" customHeight="1">
      <c r="A217" s="2346"/>
      <c r="B217" s="2346"/>
      <c r="C217" s="2346"/>
      <c r="D217" s="2346"/>
      <c r="E217" s="2346"/>
      <c r="F217" s="2346"/>
      <c r="G217" s="2346"/>
      <c r="H217" s="2346"/>
      <c r="I217" s="2346"/>
      <c r="J217" s="2346"/>
      <c r="K217" s="2346"/>
    </row>
    <row r="218" spans="1:11" ht="15.75" customHeight="1">
      <c r="A218" s="2346"/>
      <c r="B218" s="2346"/>
      <c r="C218" s="2346"/>
      <c r="D218" s="2346"/>
      <c r="E218" s="2346"/>
      <c r="F218" s="2346"/>
      <c r="G218" s="2346"/>
      <c r="H218" s="2346"/>
      <c r="I218" s="2346"/>
      <c r="J218" s="2346"/>
      <c r="K218" s="2346"/>
    </row>
    <row r="219" spans="1:11" ht="15.75" customHeight="1">
      <c r="A219" s="2346"/>
      <c r="B219" s="2346"/>
      <c r="C219" s="2346"/>
      <c r="D219" s="2346"/>
      <c r="E219" s="2346"/>
      <c r="F219" s="2346"/>
      <c r="G219" s="2346"/>
      <c r="H219" s="2346"/>
      <c r="I219" s="2346"/>
      <c r="J219" s="2346"/>
      <c r="K219" s="2346"/>
    </row>
    <row r="220" spans="1:11" ht="15.75" customHeight="1">
      <c r="A220" s="2346"/>
      <c r="B220" s="2346"/>
      <c r="C220" s="2346"/>
      <c r="D220" s="2346"/>
      <c r="E220" s="2346"/>
      <c r="F220" s="2346"/>
      <c r="G220" s="2346"/>
      <c r="H220" s="2346"/>
      <c r="I220" s="2346"/>
      <c r="J220" s="2346"/>
      <c r="K220" s="2346"/>
    </row>
    <row r="221" spans="1:11" ht="15.75" customHeight="1">
      <c r="A221" s="2346"/>
      <c r="B221" s="2346"/>
      <c r="C221" s="2346"/>
      <c r="D221" s="2346"/>
      <c r="E221" s="2346"/>
      <c r="F221" s="2346"/>
      <c r="G221" s="2346"/>
      <c r="H221" s="2346"/>
      <c r="I221" s="2346"/>
      <c r="J221" s="2346"/>
      <c r="K221" s="2346"/>
    </row>
    <row r="222" spans="1:11" ht="15.75" customHeight="1">
      <c r="A222" s="2346"/>
      <c r="B222" s="2346"/>
      <c r="C222" s="2346"/>
      <c r="D222" s="2346"/>
      <c r="E222" s="2346"/>
      <c r="F222" s="2346"/>
      <c r="G222" s="2346"/>
      <c r="H222" s="2346"/>
      <c r="I222" s="2346"/>
      <c r="J222" s="2346"/>
      <c r="K222" s="2346"/>
    </row>
    <row r="223" spans="1:11" ht="15.75" customHeight="1">
      <c r="A223" s="2345"/>
      <c r="B223" s="2345"/>
      <c r="C223" s="2345"/>
      <c r="D223" s="2345"/>
      <c r="E223" s="2345"/>
      <c r="F223" s="2345"/>
      <c r="G223" s="2345"/>
      <c r="H223" s="2345"/>
      <c r="I223" s="2345"/>
      <c r="J223" s="2345"/>
      <c r="K223" s="2345"/>
    </row>
    <row r="224" spans="1:11" ht="15.75" customHeight="1">
      <c r="A224" s="2345"/>
      <c r="B224" s="2345"/>
      <c r="C224" s="2345"/>
      <c r="D224" s="2345"/>
      <c r="E224" s="2345"/>
      <c r="F224" s="2345"/>
      <c r="G224" s="2345"/>
      <c r="H224" s="2345"/>
      <c r="I224" s="2345"/>
      <c r="J224" s="2345"/>
      <c r="K224" s="2345"/>
    </row>
    <row r="225" spans="1:11" ht="15.75" customHeight="1">
      <c r="A225" s="2345"/>
      <c r="B225" s="2345"/>
      <c r="C225" s="2345"/>
      <c r="D225" s="2345"/>
      <c r="E225" s="2345"/>
      <c r="F225" s="2345"/>
      <c r="G225" s="2345"/>
      <c r="H225" s="2345"/>
      <c r="I225" s="2345"/>
      <c r="J225" s="2345"/>
      <c r="K225" s="2345"/>
    </row>
    <row r="226" spans="1:11" ht="15.75" customHeight="1">
      <c r="A226" s="2345"/>
      <c r="B226" s="2345"/>
      <c r="C226" s="2345"/>
      <c r="D226" s="2345"/>
      <c r="E226" s="2345"/>
      <c r="F226" s="2345"/>
      <c r="G226" s="2345"/>
      <c r="H226" s="2345"/>
      <c r="I226" s="2345"/>
      <c r="J226" s="2345"/>
      <c r="K226" s="2345"/>
    </row>
    <row r="227" spans="1:11" ht="15.75" customHeight="1">
      <c r="A227" s="2345"/>
      <c r="B227" s="2345"/>
      <c r="C227" s="2345"/>
      <c r="D227" s="2345"/>
      <c r="E227" s="2345"/>
      <c r="F227" s="2345"/>
      <c r="G227" s="2345"/>
      <c r="H227" s="2345"/>
      <c r="I227" s="2345"/>
      <c r="J227" s="2345"/>
      <c r="K227" s="2345"/>
    </row>
    <row r="228" spans="1:11" ht="15.75" customHeight="1">
      <c r="A228" s="2345"/>
      <c r="B228" s="2345"/>
      <c r="C228" s="2345"/>
      <c r="D228" s="2345"/>
      <c r="E228" s="2345"/>
      <c r="F228" s="2345"/>
      <c r="G228" s="2345"/>
      <c r="H228" s="2345"/>
      <c r="I228" s="2345"/>
      <c r="J228" s="2345"/>
      <c r="K228" s="2345"/>
    </row>
    <row r="229" spans="1:11" ht="15.75" customHeight="1">
      <c r="A229" s="2345"/>
      <c r="B229" s="2345"/>
      <c r="C229" s="2345"/>
      <c r="D229" s="2345"/>
      <c r="E229" s="2345"/>
      <c r="F229" s="2345"/>
      <c r="G229" s="2345"/>
      <c r="H229" s="2345"/>
      <c r="I229" s="2345"/>
      <c r="J229" s="2345"/>
      <c r="K229" s="2345"/>
    </row>
    <row r="230" spans="1:11" ht="15.75" customHeight="1">
      <c r="A230" s="2345"/>
      <c r="B230" s="2345"/>
      <c r="C230" s="2345"/>
      <c r="D230" s="2345"/>
      <c r="E230" s="2345"/>
      <c r="F230" s="2345"/>
      <c r="G230" s="2345"/>
      <c r="H230" s="2345"/>
      <c r="I230" s="2345"/>
      <c r="J230" s="2345"/>
      <c r="K230" s="2345"/>
    </row>
    <row r="231" spans="1:11" ht="15.75" customHeight="1">
      <c r="A231" s="2345"/>
      <c r="B231" s="2345"/>
      <c r="C231" s="2345"/>
      <c r="D231" s="2345"/>
      <c r="E231" s="2345"/>
      <c r="F231" s="2345"/>
      <c r="G231" s="2345"/>
      <c r="H231" s="2345"/>
      <c r="I231" s="2345"/>
      <c r="J231" s="2345"/>
      <c r="K231" s="2345"/>
    </row>
    <row r="232" spans="1:11" ht="15.75" customHeight="1">
      <c r="A232" s="2345"/>
      <c r="B232" s="2345"/>
      <c r="C232" s="2345"/>
      <c r="D232" s="2345"/>
      <c r="E232" s="2345"/>
      <c r="F232" s="2345"/>
      <c r="G232" s="2345"/>
      <c r="H232" s="2345"/>
      <c r="I232" s="2345"/>
      <c r="J232" s="2345"/>
      <c r="K232" s="2345"/>
    </row>
    <row r="233" spans="1:11" ht="15.75" customHeight="1">
      <c r="A233" s="2345"/>
      <c r="B233" s="2345"/>
      <c r="C233" s="2345"/>
      <c r="D233" s="2345"/>
      <c r="E233" s="2345"/>
      <c r="F233" s="2345"/>
      <c r="G233" s="2345"/>
      <c r="H233" s="2345"/>
      <c r="I233" s="2345"/>
      <c r="J233" s="2345"/>
      <c r="K233" s="2345"/>
    </row>
    <row r="234" spans="1:11" ht="15.75" customHeight="1">
      <c r="A234" s="2345"/>
      <c r="B234" s="2345"/>
      <c r="C234" s="2345"/>
      <c r="D234" s="2345"/>
      <c r="E234" s="2345"/>
      <c r="F234" s="2345"/>
      <c r="G234" s="2345"/>
      <c r="H234" s="2345"/>
      <c r="I234" s="2345"/>
      <c r="J234" s="2345"/>
      <c r="K234" s="2345"/>
    </row>
    <row r="235" spans="1:11" ht="15.75" customHeight="1">
      <c r="A235" s="2345"/>
      <c r="B235" s="2345"/>
      <c r="C235" s="2345"/>
      <c r="D235" s="2345"/>
      <c r="E235" s="2345"/>
      <c r="F235" s="2345"/>
      <c r="G235" s="2345"/>
      <c r="H235" s="2345"/>
      <c r="I235" s="2345"/>
      <c r="J235" s="2345"/>
      <c r="K235" s="2345"/>
    </row>
    <row r="236" spans="1:11" ht="15.75" customHeight="1">
      <c r="A236" s="2345"/>
      <c r="B236" s="2345"/>
      <c r="C236" s="2345"/>
      <c r="D236" s="2345"/>
      <c r="E236" s="2345"/>
      <c r="F236" s="2345"/>
      <c r="G236" s="2345"/>
      <c r="H236" s="2345"/>
      <c r="I236" s="2345"/>
      <c r="J236" s="2345"/>
      <c r="K236" s="2345"/>
    </row>
    <row r="237" spans="1:11" ht="15.75" customHeight="1">
      <c r="A237" s="2345"/>
      <c r="B237" s="2345"/>
      <c r="C237" s="2345"/>
      <c r="D237" s="2345"/>
      <c r="E237" s="2345"/>
      <c r="F237" s="2345"/>
      <c r="G237" s="2345"/>
      <c r="H237" s="2345"/>
      <c r="I237" s="2345"/>
      <c r="J237" s="2345"/>
      <c r="K237" s="2345"/>
    </row>
    <row r="238" spans="1:11" ht="15.75" customHeight="1">
      <c r="A238" s="2345"/>
      <c r="B238" s="2345"/>
      <c r="C238" s="2345"/>
      <c r="D238" s="2345"/>
      <c r="E238" s="2345"/>
      <c r="F238" s="2345"/>
      <c r="G238" s="2345"/>
      <c r="H238" s="2345"/>
      <c r="I238" s="2345"/>
      <c r="J238" s="2345"/>
      <c r="K238" s="2345"/>
    </row>
    <row r="239" spans="1:11" ht="15.75" customHeight="1">
      <c r="A239" s="2345"/>
      <c r="B239" s="2345"/>
      <c r="C239" s="2345"/>
      <c r="D239" s="2345"/>
      <c r="E239" s="2345"/>
      <c r="F239" s="2345"/>
      <c r="G239" s="2345"/>
      <c r="H239" s="2345"/>
      <c r="I239" s="2345"/>
      <c r="J239" s="2345"/>
      <c r="K239" s="2345"/>
    </row>
    <row r="240" spans="1:11" ht="15.75" customHeight="1">
      <c r="A240" s="2345"/>
      <c r="B240" s="2345"/>
      <c r="C240" s="2345"/>
      <c r="D240" s="2345"/>
      <c r="E240" s="2345"/>
      <c r="F240" s="2345"/>
      <c r="G240" s="2345"/>
      <c r="H240" s="2345"/>
      <c r="I240" s="2345"/>
      <c r="J240" s="2345"/>
      <c r="K240" s="2345"/>
    </row>
    <row r="241" spans="1:11" ht="15.75" customHeight="1">
      <c r="A241" s="2345"/>
      <c r="B241" s="2345"/>
      <c r="C241" s="2345"/>
      <c r="D241" s="2345"/>
      <c r="E241" s="2345"/>
      <c r="F241" s="2345"/>
      <c r="G241" s="2345"/>
      <c r="H241" s="2345"/>
      <c r="I241" s="2345"/>
      <c r="J241" s="2345"/>
      <c r="K241" s="2345"/>
    </row>
    <row r="242" spans="1:11" ht="15.75" customHeight="1">
      <c r="A242" s="2345"/>
      <c r="B242" s="2345"/>
      <c r="C242" s="2345"/>
      <c r="D242" s="2345"/>
      <c r="E242" s="2345"/>
      <c r="F242" s="2345"/>
      <c r="G242" s="2345"/>
      <c r="H242" s="2345"/>
      <c r="I242" s="2345"/>
      <c r="J242" s="2345"/>
      <c r="K242" s="2345"/>
    </row>
    <row r="243" spans="1:11" ht="15.75" customHeight="1">
      <c r="A243" s="2345"/>
      <c r="B243" s="2345"/>
      <c r="C243" s="2345"/>
      <c r="D243" s="2345"/>
      <c r="E243" s="2345"/>
      <c r="F243" s="2345"/>
      <c r="G243" s="2345"/>
      <c r="H243" s="2345"/>
      <c r="I243" s="2345"/>
      <c r="J243" s="2345"/>
      <c r="K243" s="2345"/>
    </row>
    <row r="244" spans="1:11" ht="15.75" customHeight="1">
      <c r="A244" s="2345"/>
      <c r="B244" s="2345"/>
      <c r="C244" s="2345"/>
      <c r="D244" s="2345"/>
      <c r="E244" s="2345"/>
      <c r="F244" s="2345"/>
      <c r="G244" s="2345"/>
      <c r="H244" s="2345"/>
      <c r="I244" s="2345"/>
      <c r="J244" s="2345"/>
      <c r="K244" s="2345"/>
    </row>
    <row r="245" spans="1:11" ht="15.75" customHeight="1">
      <c r="A245" s="2345"/>
      <c r="B245" s="2345"/>
      <c r="C245" s="2345"/>
      <c r="D245" s="2345"/>
      <c r="E245" s="2345"/>
      <c r="F245" s="2345"/>
      <c r="G245" s="2345"/>
      <c r="H245" s="2345"/>
      <c r="I245" s="2345"/>
      <c r="J245" s="2345"/>
      <c r="K245" s="2345"/>
    </row>
    <row r="246" spans="1:11" ht="15.75" customHeight="1">
      <c r="A246" s="2345"/>
      <c r="B246" s="2345"/>
      <c r="C246" s="2345"/>
      <c r="D246" s="2345"/>
      <c r="E246" s="2345"/>
      <c r="F246" s="2345"/>
      <c r="G246" s="2345"/>
      <c r="H246" s="2345"/>
      <c r="I246" s="2345"/>
      <c r="J246" s="2345"/>
      <c r="K246" s="2345"/>
    </row>
    <row r="247" spans="1:11" ht="15.75" customHeight="1">
      <c r="A247" s="2345"/>
      <c r="B247" s="2345"/>
      <c r="C247" s="2345"/>
      <c r="D247" s="2345"/>
      <c r="E247" s="2345"/>
      <c r="F247" s="2345"/>
      <c r="G247" s="2345"/>
      <c r="H247" s="2345"/>
      <c r="I247" s="2345"/>
      <c r="J247" s="2345"/>
      <c r="K247" s="2345"/>
    </row>
    <row r="248" spans="1:11" ht="15.75" customHeight="1">
      <c r="A248" s="2345"/>
      <c r="B248" s="2345"/>
      <c r="C248" s="2345"/>
      <c r="D248" s="2345"/>
      <c r="E248" s="2345"/>
      <c r="F248" s="2345"/>
      <c r="G248" s="2345"/>
      <c r="H248" s="2345"/>
      <c r="I248" s="2345"/>
      <c r="J248" s="2345"/>
      <c r="K248" s="2345"/>
    </row>
    <row r="249" spans="1:11" ht="15.75" customHeight="1">
      <c r="A249" s="2345"/>
      <c r="B249" s="2345"/>
      <c r="C249" s="2345"/>
      <c r="D249" s="2345"/>
      <c r="E249" s="2345"/>
      <c r="F249" s="2345"/>
      <c r="G249" s="2345"/>
      <c r="H249" s="2345"/>
      <c r="I249" s="2345"/>
      <c r="J249" s="2345"/>
      <c r="K249" s="2345"/>
    </row>
    <row r="250" spans="1:11" ht="15.75" customHeight="1">
      <c r="A250" s="2345"/>
      <c r="B250" s="2345"/>
      <c r="C250" s="2345"/>
      <c r="D250" s="2345"/>
      <c r="E250" s="2345"/>
      <c r="F250" s="2345"/>
      <c r="G250" s="2345"/>
      <c r="H250" s="2345"/>
      <c r="I250" s="2345"/>
      <c r="J250" s="2345"/>
      <c r="K250" s="2345"/>
    </row>
    <row r="251" spans="1:11" ht="15.75" customHeight="1">
      <c r="A251" s="2345"/>
      <c r="B251" s="2345"/>
      <c r="C251" s="2345"/>
      <c r="D251" s="2345"/>
      <c r="E251" s="2345"/>
      <c r="F251" s="2345"/>
      <c r="G251" s="2345"/>
      <c r="H251" s="2345"/>
      <c r="I251" s="2345"/>
      <c r="J251" s="2345"/>
      <c r="K251" s="2345"/>
    </row>
    <row r="252" spans="1:11" ht="15.75" customHeight="1">
      <c r="A252" s="2345"/>
      <c r="B252" s="2345"/>
      <c r="C252" s="2345"/>
      <c r="D252" s="2345"/>
      <c r="E252" s="2345"/>
      <c r="F252" s="2345"/>
      <c r="G252" s="2345"/>
      <c r="H252" s="2345"/>
      <c r="I252" s="2345"/>
      <c r="J252" s="2345"/>
      <c r="K252" s="2345"/>
    </row>
    <row r="253" spans="1:11" ht="15.75" customHeight="1">
      <c r="A253" s="2345"/>
      <c r="B253" s="2345"/>
      <c r="C253" s="2345"/>
      <c r="D253" s="2345"/>
      <c r="E253" s="2345"/>
      <c r="F253" s="2345"/>
      <c r="G253" s="2345"/>
      <c r="H253" s="2345"/>
      <c r="I253" s="2345"/>
      <c r="J253" s="2345"/>
      <c r="K253" s="2345"/>
    </row>
    <row r="254" spans="1:11" ht="15.75" customHeight="1">
      <c r="A254" s="2345"/>
      <c r="B254" s="2345"/>
      <c r="C254" s="2345"/>
      <c r="D254" s="2345"/>
      <c r="E254" s="2345"/>
      <c r="F254" s="2345"/>
      <c r="G254" s="2345"/>
      <c r="H254" s="2345"/>
      <c r="I254" s="2345"/>
      <c r="J254" s="2345"/>
      <c r="K254" s="2345"/>
    </row>
    <row r="255" spans="1:11" ht="15.75" customHeight="1">
      <c r="A255" s="2345"/>
      <c r="B255" s="2345"/>
      <c r="C255" s="2345"/>
      <c r="D255" s="2345"/>
      <c r="E255" s="2345"/>
      <c r="F255" s="2345"/>
      <c r="G255" s="2345"/>
      <c r="H255" s="2345"/>
      <c r="I255" s="2345"/>
      <c r="J255" s="2345"/>
      <c r="K255" s="2345"/>
    </row>
    <row r="256" spans="1:11" ht="15.75" customHeight="1">
      <c r="A256" s="2345"/>
      <c r="B256" s="2345"/>
      <c r="C256" s="2345"/>
      <c r="D256" s="2345"/>
      <c r="E256" s="2345"/>
      <c r="F256" s="2345"/>
      <c r="G256" s="2345"/>
      <c r="H256" s="2345"/>
      <c r="I256" s="2345"/>
      <c r="J256" s="2345"/>
      <c r="K256" s="2345"/>
    </row>
    <row r="257" spans="1:11" ht="15.75" customHeight="1">
      <c r="A257" s="2345"/>
      <c r="B257" s="2345"/>
      <c r="C257" s="2345"/>
      <c r="D257" s="2345"/>
      <c r="E257" s="2345"/>
      <c r="F257" s="2345"/>
      <c r="G257" s="2345"/>
      <c r="H257" s="2345"/>
      <c r="I257" s="2345"/>
      <c r="J257" s="2345"/>
      <c r="K257" s="2345"/>
    </row>
    <row r="258" spans="1:11" ht="15.75" customHeight="1">
      <c r="A258" s="2345"/>
      <c r="B258" s="2345"/>
      <c r="C258" s="2345"/>
      <c r="D258" s="2345"/>
      <c r="E258" s="2345"/>
      <c r="F258" s="2345"/>
      <c r="G258" s="2345"/>
      <c r="H258" s="2345"/>
      <c r="I258" s="2345"/>
      <c r="J258" s="2345"/>
      <c r="K258" s="2345"/>
    </row>
    <row r="259" spans="1:11" ht="15.75" customHeight="1">
      <c r="A259" s="2345"/>
      <c r="B259" s="2345"/>
      <c r="C259" s="2345"/>
      <c r="D259" s="2345"/>
      <c r="E259" s="2345"/>
      <c r="F259" s="2345"/>
      <c r="G259" s="2345"/>
      <c r="H259" s="2345"/>
      <c r="I259" s="2345"/>
      <c r="J259" s="2345"/>
      <c r="K259" s="2345"/>
    </row>
    <row r="260" spans="1:11" ht="15.75" customHeight="1">
      <c r="A260" s="2345"/>
      <c r="B260" s="2345"/>
      <c r="C260" s="2345"/>
      <c r="D260" s="2345"/>
      <c r="E260" s="2345"/>
      <c r="F260" s="2345"/>
      <c r="G260" s="2345"/>
      <c r="H260" s="2345"/>
      <c r="I260" s="2345"/>
      <c r="J260" s="2345"/>
      <c r="K260" s="2345"/>
    </row>
    <row r="261" spans="1:11" ht="15.75" customHeight="1">
      <c r="A261" s="2345"/>
      <c r="B261" s="2345"/>
      <c r="C261" s="2345"/>
      <c r="D261" s="2345"/>
      <c r="E261" s="2345"/>
      <c r="F261" s="2345"/>
      <c r="G261" s="2345"/>
      <c r="H261" s="2345"/>
      <c r="I261" s="2345"/>
      <c r="J261" s="2345"/>
      <c r="K261" s="2345"/>
    </row>
    <row r="262" spans="1:11" ht="15.75" customHeight="1">
      <c r="A262" s="2345"/>
      <c r="B262" s="2345"/>
      <c r="C262" s="2345"/>
      <c r="D262" s="2345"/>
      <c r="E262" s="2345"/>
      <c r="F262" s="2345"/>
      <c r="G262" s="2345"/>
      <c r="H262" s="2345"/>
      <c r="I262" s="2345"/>
      <c r="J262" s="2345"/>
      <c r="K262" s="2345"/>
    </row>
    <row r="263" spans="1:11" ht="15.75" customHeight="1">
      <c r="A263" s="2345"/>
      <c r="B263" s="2345"/>
      <c r="C263" s="2345"/>
      <c r="D263" s="2345"/>
      <c r="E263" s="2345"/>
      <c r="F263" s="2345"/>
      <c r="G263" s="2345"/>
      <c r="H263" s="2345"/>
      <c r="I263" s="2345"/>
      <c r="J263" s="2345"/>
      <c r="K263" s="2345"/>
    </row>
    <row r="264" spans="1:11" ht="15.75" customHeight="1">
      <c r="A264" s="2345"/>
      <c r="B264" s="2345"/>
      <c r="C264" s="2345"/>
      <c r="D264" s="2345"/>
      <c r="E264" s="2345"/>
      <c r="F264" s="2345"/>
      <c r="G264" s="2345"/>
      <c r="H264" s="2345"/>
      <c r="I264" s="2345"/>
      <c r="J264" s="2345"/>
      <c r="K264" s="2345"/>
    </row>
    <row r="265" spans="1:11" ht="15.75" customHeight="1">
      <c r="A265" s="2345"/>
      <c r="B265" s="2345"/>
      <c r="C265" s="2345"/>
      <c r="D265" s="2345"/>
      <c r="E265" s="2345"/>
      <c r="F265" s="2345"/>
      <c r="G265" s="2345"/>
      <c r="H265" s="2345"/>
      <c r="I265" s="2345"/>
      <c r="J265" s="2345"/>
      <c r="K265" s="2345"/>
    </row>
    <row r="266" spans="1:11" ht="15.75" customHeight="1">
      <c r="A266" s="2345"/>
      <c r="B266" s="2345"/>
      <c r="C266" s="2345"/>
      <c r="D266" s="2345"/>
      <c r="E266" s="2345"/>
      <c r="F266" s="2345"/>
      <c r="G266" s="2345"/>
      <c r="H266" s="2345"/>
      <c r="I266" s="2345"/>
      <c r="J266" s="2345"/>
      <c r="K266" s="2345"/>
    </row>
    <row r="267" spans="1:11" ht="15.75" customHeight="1">
      <c r="A267" s="2345"/>
      <c r="B267" s="2345"/>
      <c r="C267" s="2345"/>
      <c r="D267" s="2345"/>
      <c r="E267" s="2345"/>
      <c r="F267" s="2345"/>
      <c r="G267" s="2345"/>
      <c r="H267" s="2345"/>
      <c r="I267" s="2345"/>
      <c r="J267" s="2345"/>
      <c r="K267" s="2345"/>
    </row>
    <row r="268" spans="1:11" ht="15.75" customHeight="1">
      <c r="A268" s="2345"/>
      <c r="B268" s="2345"/>
      <c r="C268" s="2345"/>
      <c r="D268" s="2345"/>
      <c r="E268" s="2345"/>
      <c r="F268" s="2345"/>
      <c r="G268" s="2345"/>
      <c r="H268" s="2345"/>
      <c r="I268" s="2345"/>
      <c r="J268" s="2345"/>
      <c r="K268" s="2345"/>
    </row>
    <row r="269" spans="1:11" ht="15.75" customHeight="1">
      <c r="A269" s="2345"/>
      <c r="B269" s="2345"/>
      <c r="C269" s="2345"/>
      <c r="D269" s="2345"/>
      <c r="E269" s="2345"/>
      <c r="F269" s="2345"/>
      <c r="G269" s="2345"/>
      <c r="H269" s="2345"/>
      <c r="I269" s="2345"/>
      <c r="J269" s="2345"/>
      <c r="K269" s="2345"/>
    </row>
    <row r="270" spans="1:11" ht="15.75" customHeight="1">
      <c r="A270" s="2345"/>
      <c r="B270" s="2345"/>
      <c r="C270" s="2345"/>
      <c r="D270" s="2345"/>
      <c r="E270" s="2345"/>
      <c r="F270" s="2345"/>
      <c r="G270" s="2345"/>
      <c r="H270" s="2345"/>
      <c r="I270" s="2345"/>
      <c r="J270" s="2345"/>
      <c r="K270" s="2345"/>
    </row>
    <row r="271" spans="1:11" ht="15.75" customHeight="1">
      <c r="A271" s="2345"/>
      <c r="B271" s="2345"/>
      <c r="C271" s="2345"/>
      <c r="D271" s="2345"/>
      <c r="E271" s="2345"/>
      <c r="F271" s="2345"/>
      <c r="G271" s="2345"/>
      <c r="H271" s="2345"/>
      <c r="I271" s="2345"/>
      <c r="J271" s="2345"/>
      <c r="K271" s="2345"/>
    </row>
    <row r="272" spans="1:11" ht="15.75" customHeight="1">
      <c r="A272" s="2345"/>
      <c r="B272" s="2345"/>
      <c r="C272" s="2345"/>
      <c r="D272" s="2345"/>
      <c r="E272" s="2345"/>
      <c r="F272" s="2345"/>
      <c r="G272" s="2345"/>
      <c r="H272" s="2345"/>
      <c r="I272" s="2345"/>
      <c r="J272" s="2345"/>
      <c r="K272" s="2345"/>
    </row>
    <row r="273" spans="1:11" ht="15.75" customHeight="1">
      <c r="A273" s="2345"/>
      <c r="B273" s="2345"/>
      <c r="C273" s="2345"/>
      <c r="D273" s="2345"/>
      <c r="E273" s="2345"/>
      <c r="F273" s="2345"/>
      <c r="G273" s="2345"/>
      <c r="H273" s="2345"/>
      <c r="I273" s="2345"/>
      <c r="J273" s="2345"/>
      <c r="K273" s="2345"/>
    </row>
    <row r="274" spans="1:11" ht="15.75" customHeight="1">
      <c r="A274" s="2345"/>
      <c r="B274" s="2345"/>
      <c r="C274" s="2345"/>
      <c r="D274" s="2345"/>
      <c r="E274" s="2345"/>
      <c r="F274" s="2345"/>
      <c r="G274" s="2345"/>
      <c r="H274" s="2345"/>
      <c r="I274" s="2345"/>
      <c r="J274" s="2345"/>
      <c r="K274" s="2345"/>
    </row>
    <row r="275" spans="1:11" ht="15.75" customHeight="1">
      <c r="A275" s="2345"/>
      <c r="B275" s="2345"/>
      <c r="C275" s="2345"/>
      <c r="D275" s="2345"/>
      <c r="E275" s="2345"/>
      <c r="F275" s="2345"/>
      <c r="G275" s="2345"/>
      <c r="H275" s="2345"/>
      <c r="I275" s="2345"/>
      <c r="J275" s="2345"/>
      <c r="K275" s="2345"/>
    </row>
    <row r="276" spans="1:11" ht="15.75" customHeight="1">
      <c r="A276" s="2345"/>
      <c r="B276" s="2345"/>
      <c r="C276" s="2345"/>
      <c r="D276" s="2345"/>
      <c r="E276" s="2345"/>
      <c r="F276" s="2345"/>
      <c r="G276" s="2345"/>
      <c r="H276" s="2345"/>
      <c r="I276" s="2345"/>
      <c r="J276" s="2345"/>
      <c r="K276" s="2345"/>
    </row>
    <row r="277" spans="1:11" ht="15.75" customHeight="1">
      <c r="A277" s="2345"/>
      <c r="B277" s="2345"/>
      <c r="C277" s="2345"/>
      <c r="D277" s="2345"/>
      <c r="E277" s="2345"/>
      <c r="F277" s="2345"/>
      <c r="G277" s="2345"/>
      <c r="H277" s="2345"/>
      <c r="I277" s="2345"/>
      <c r="J277" s="2345"/>
      <c r="K277" s="2345"/>
    </row>
    <row r="278" spans="1:11" ht="15.75" customHeight="1">
      <c r="A278" s="2345"/>
      <c r="B278" s="2345"/>
      <c r="C278" s="2345"/>
      <c r="D278" s="2345"/>
      <c r="E278" s="2345"/>
      <c r="F278" s="2345"/>
      <c r="G278" s="2345"/>
      <c r="H278" s="2345"/>
      <c r="I278" s="2345"/>
      <c r="J278" s="2345"/>
      <c r="K278" s="2345"/>
    </row>
    <row r="279" spans="1:11" ht="15.75" customHeight="1">
      <c r="A279" s="2345"/>
      <c r="B279" s="2345"/>
      <c r="C279" s="2345"/>
      <c r="D279" s="2345"/>
      <c r="E279" s="2345"/>
      <c r="F279" s="2345"/>
      <c r="G279" s="2345"/>
      <c r="H279" s="2345"/>
      <c r="I279" s="2345"/>
      <c r="J279" s="2345"/>
      <c r="K279" s="2345"/>
    </row>
    <row r="280" spans="1:11" ht="15.75" customHeight="1">
      <c r="A280" s="2345"/>
      <c r="B280" s="2345"/>
      <c r="C280" s="2345"/>
      <c r="D280" s="2345"/>
      <c r="E280" s="2345"/>
      <c r="F280" s="2345"/>
      <c r="G280" s="2345"/>
      <c r="H280" s="2345"/>
      <c r="I280" s="2345"/>
      <c r="J280" s="2345"/>
      <c r="K280" s="2345"/>
    </row>
    <row r="281" spans="1:11" ht="15.75" customHeight="1">
      <c r="A281" s="2345"/>
      <c r="B281" s="2345"/>
      <c r="C281" s="2345"/>
      <c r="D281" s="2345"/>
      <c r="E281" s="2345"/>
      <c r="F281" s="2345"/>
      <c r="G281" s="2345"/>
      <c r="H281" s="2345"/>
      <c r="I281" s="2345"/>
      <c r="J281" s="2345"/>
      <c r="K281" s="2345"/>
    </row>
    <row r="282" spans="1:11" ht="15.75" customHeight="1">
      <c r="A282" s="2345"/>
      <c r="B282" s="2345"/>
      <c r="C282" s="2345"/>
      <c r="D282" s="2345"/>
      <c r="E282" s="2345"/>
      <c r="F282" s="2345"/>
      <c r="G282" s="2345"/>
      <c r="H282" s="2345"/>
      <c r="I282" s="2345"/>
      <c r="J282" s="2345"/>
      <c r="K282" s="2345"/>
    </row>
    <row r="283" spans="1:11" ht="15.75" customHeight="1">
      <c r="A283" s="2345"/>
      <c r="B283" s="2345"/>
      <c r="C283" s="2345"/>
      <c r="D283" s="2345"/>
      <c r="E283" s="2345"/>
      <c r="F283" s="2345"/>
      <c r="G283" s="2345"/>
      <c r="H283" s="2345"/>
      <c r="I283" s="2345"/>
      <c r="J283" s="2345"/>
      <c r="K283" s="2345"/>
    </row>
    <row r="284" spans="1:11" ht="15.75" customHeight="1">
      <c r="A284" s="2345"/>
      <c r="B284" s="2345"/>
      <c r="C284" s="2345"/>
      <c r="D284" s="2345"/>
      <c r="E284" s="2345"/>
      <c r="F284" s="2345"/>
      <c r="G284" s="2345"/>
      <c r="H284" s="2345"/>
      <c r="I284" s="2345"/>
      <c r="J284" s="2345"/>
      <c r="K284" s="2345"/>
    </row>
    <row r="285" spans="1:11" ht="15.75" customHeight="1">
      <c r="A285" s="2345"/>
      <c r="B285" s="2345"/>
      <c r="C285" s="2345"/>
      <c r="D285" s="2345"/>
      <c r="E285" s="2345"/>
      <c r="F285" s="2345"/>
      <c r="G285" s="2345"/>
      <c r="H285" s="2345"/>
      <c r="I285" s="2345"/>
      <c r="J285" s="2345"/>
      <c r="K285" s="2345"/>
    </row>
    <row r="286" spans="1:11" ht="15.75" customHeight="1">
      <c r="A286" s="2345"/>
      <c r="B286" s="2345"/>
      <c r="C286" s="2345"/>
      <c r="D286" s="2345"/>
      <c r="E286" s="2345"/>
      <c r="F286" s="2345"/>
      <c r="G286" s="2345"/>
      <c r="H286" s="2345"/>
      <c r="I286" s="2345"/>
      <c r="J286" s="2345"/>
      <c r="K286" s="2345"/>
    </row>
    <row r="287" spans="1:11" ht="15.75" customHeight="1">
      <c r="A287" s="2345"/>
      <c r="B287" s="2345"/>
      <c r="C287" s="2345"/>
      <c r="D287" s="2345"/>
      <c r="E287" s="2345"/>
      <c r="F287" s="2345"/>
      <c r="G287" s="2345"/>
      <c r="H287" s="2345"/>
      <c r="I287" s="2345"/>
      <c r="J287" s="2345"/>
      <c r="K287" s="2345"/>
    </row>
    <row r="288" spans="1:11" ht="15.75" customHeight="1">
      <c r="A288" s="2345"/>
      <c r="B288" s="2345"/>
      <c r="C288" s="2345"/>
      <c r="D288" s="2345"/>
      <c r="E288" s="2345"/>
      <c r="F288" s="2345"/>
      <c r="G288" s="2345"/>
      <c r="H288" s="2345"/>
      <c r="I288" s="2345"/>
      <c r="J288" s="2345"/>
      <c r="K288" s="2345"/>
    </row>
    <row r="289" spans="1:11" ht="15.75" customHeight="1">
      <c r="A289" s="2345"/>
      <c r="B289" s="2345"/>
      <c r="C289" s="2345"/>
      <c r="D289" s="2345"/>
      <c r="E289" s="2345"/>
      <c r="F289" s="2345"/>
      <c r="G289" s="2345"/>
      <c r="H289" s="2345"/>
      <c r="I289" s="2345"/>
      <c r="J289" s="2345"/>
      <c r="K289" s="2345"/>
    </row>
    <row r="290" spans="1:11" ht="15.75" customHeight="1">
      <c r="A290" s="2345"/>
      <c r="B290" s="2345"/>
      <c r="C290" s="2345"/>
      <c r="D290" s="2345"/>
      <c r="E290" s="2345"/>
      <c r="F290" s="2345"/>
      <c r="G290" s="2345"/>
      <c r="H290" s="2345"/>
      <c r="I290" s="2345"/>
      <c r="J290" s="2345"/>
      <c r="K290" s="2345"/>
    </row>
    <row r="291" spans="1:11" ht="15.75" customHeight="1">
      <c r="A291" s="2345"/>
      <c r="B291" s="2345"/>
      <c r="C291" s="2345"/>
      <c r="D291" s="2345"/>
      <c r="E291" s="2345"/>
      <c r="F291" s="2345"/>
      <c r="G291" s="2345"/>
      <c r="H291" s="2345"/>
      <c r="I291" s="2345"/>
      <c r="J291" s="2345"/>
      <c r="K291" s="2345"/>
    </row>
    <row r="292" spans="1:11" ht="15.75" customHeight="1">
      <c r="A292" s="2345"/>
      <c r="B292" s="2345"/>
      <c r="C292" s="2345"/>
      <c r="D292" s="2345"/>
      <c r="E292" s="2345"/>
      <c r="F292" s="2345"/>
      <c r="G292" s="2345"/>
      <c r="H292" s="2345"/>
      <c r="I292" s="2345"/>
      <c r="J292" s="2345"/>
      <c r="K292" s="2345"/>
    </row>
    <row r="293" spans="1:11" ht="15.75" customHeight="1">
      <c r="A293" s="2345"/>
      <c r="B293" s="2345"/>
      <c r="C293" s="2345"/>
      <c r="D293" s="2345"/>
      <c r="E293" s="2345"/>
      <c r="F293" s="2345"/>
      <c r="G293" s="2345"/>
      <c r="H293" s="2345"/>
      <c r="I293" s="2345"/>
      <c r="J293" s="2345"/>
      <c r="K293" s="2345"/>
    </row>
    <row r="294" spans="1:11" ht="15.75" customHeight="1">
      <c r="A294" s="2345"/>
      <c r="B294" s="2345"/>
      <c r="C294" s="2345"/>
      <c r="D294" s="2345"/>
      <c r="E294" s="2345"/>
      <c r="F294" s="2345"/>
      <c r="G294" s="2345"/>
      <c r="H294" s="2345"/>
      <c r="I294" s="2345"/>
      <c r="J294" s="2345"/>
      <c r="K294" s="2345"/>
    </row>
    <row r="295" spans="1:11" ht="15.75" customHeight="1">
      <c r="A295" s="2345"/>
      <c r="B295" s="2345"/>
      <c r="C295" s="2345"/>
      <c r="D295" s="2345"/>
      <c r="E295" s="2345"/>
      <c r="F295" s="2345"/>
      <c r="G295" s="2345"/>
      <c r="H295" s="2345"/>
      <c r="I295" s="2345"/>
      <c r="J295" s="2345"/>
      <c r="K295" s="2345"/>
    </row>
    <row r="296" spans="1:11" ht="15.75" customHeight="1">
      <c r="A296" s="2345"/>
      <c r="B296" s="2345"/>
      <c r="C296" s="2345"/>
      <c r="D296" s="2345"/>
      <c r="E296" s="2345"/>
      <c r="F296" s="2345"/>
      <c r="G296" s="2345"/>
      <c r="H296" s="2345"/>
      <c r="I296" s="2345"/>
      <c r="J296" s="2345"/>
      <c r="K296" s="2345"/>
    </row>
    <row r="297" spans="1:11" ht="15.75" customHeight="1">
      <c r="A297" s="2345"/>
      <c r="B297" s="2345"/>
      <c r="C297" s="2345"/>
      <c r="D297" s="2345"/>
      <c r="E297" s="2345"/>
      <c r="F297" s="2345"/>
      <c r="G297" s="2345"/>
      <c r="H297" s="2345"/>
      <c r="I297" s="2345"/>
      <c r="J297" s="2345"/>
      <c r="K297" s="2345"/>
    </row>
    <row r="298" spans="1:11" ht="15.75" customHeight="1">
      <c r="A298" s="2345"/>
      <c r="B298" s="2345"/>
      <c r="C298" s="2345"/>
      <c r="D298" s="2345"/>
      <c r="E298" s="2345"/>
      <c r="F298" s="2345"/>
      <c r="G298" s="2345"/>
      <c r="H298" s="2345"/>
      <c r="I298" s="2345"/>
      <c r="J298" s="2345"/>
      <c r="K298" s="2345"/>
    </row>
    <row r="299" spans="1:11" ht="15.75" customHeight="1">
      <c r="A299" s="2345"/>
      <c r="B299" s="2345"/>
      <c r="C299" s="2345"/>
      <c r="D299" s="2345"/>
      <c r="E299" s="2345"/>
      <c r="F299" s="2345"/>
      <c r="G299" s="2345"/>
      <c r="H299" s="2345"/>
      <c r="I299" s="2345"/>
      <c r="J299" s="2345"/>
      <c r="K299" s="2345"/>
    </row>
    <row r="300" spans="1:11" ht="15.75" customHeight="1">
      <c r="A300" s="2345"/>
      <c r="B300" s="2345"/>
      <c r="C300" s="2345"/>
      <c r="D300" s="2345"/>
      <c r="E300" s="2345"/>
      <c r="F300" s="2345"/>
      <c r="G300" s="2345"/>
      <c r="H300" s="2345"/>
      <c r="I300" s="2345"/>
      <c r="J300" s="2345"/>
      <c r="K300" s="2345"/>
    </row>
    <row r="301" spans="1:11" ht="15.75" customHeight="1">
      <c r="A301" s="2345"/>
      <c r="B301" s="2345"/>
      <c r="C301" s="2345"/>
      <c r="D301" s="2345"/>
      <c r="E301" s="2345"/>
      <c r="F301" s="2345"/>
      <c r="G301" s="2345"/>
      <c r="H301" s="2345"/>
      <c r="I301" s="2345"/>
      <c r="J301" s="2345"/>
      <c r="K301" s="2345"/>
    </row>
    <row r="302" spans="1:11" ht="15.75" customHeight="1">
      <c r="A302" s="2345"/>
      <c r="B302" s="2345"/>
      <c r="C302" s="2345"/>
      <c r="D302" s="2345"/>
      <c r="E302" s="2345"/>
      <c r="F302" s="2345"/>
      <c r="G302" s="2345"/>
      <c r="H302" s="2345"/>
      <c r="I302" s="2345"/>
      <c r="J302" s="2345"/>
      <c r="K302" s="2345"/>
    </row>
    <row r="303" spans="1:11" ht="15.75" customHeight="1">
      <c r="A303" s="2345"/>
      <c r="B303" s="2345"/>
      <c r="C303" s="2345"/>
      <c r="D303" s="2345"/>
      <c r="E303" s="2345"/>
      <c r="F303" s="2345"/>
      <c r="G303" s="2345"/>
      <c r="H303" s="2345"/>
      <c r="I303" s="2345"/>
      <c r="J303" s="2345"/>
      <c r="K303" s="2345"/>
    </row>
    <row r="304" spans="1:11" ht="15.75" customHeight="1">
      <c r="A304" s="2345"/>
      <c r="B304" s="2345"/>
      <c r="C304" s="2345"/>
      <c r="D304" s="2345"/>
      <c r="E304" s="2345"/>
      <c r="F304" s="2345"/>
      <c r="G304" s="2345"/>
      <c r="H304" s="2345"/>
      <c r="I304" s="2345"/>
      <c r="J304" s="2345"/>
      <c r="K304" s="2345"/>
    </row>
    <row r="305" spans="1:11" ht="15.75" customHeight="1">
      <c r="A305" s="2345"/>
      <c r="B305" s="2345"/>
      <c r="C305" s="2345"/>
      <c r="D305" s="2345"/>
      <c r="E305" s="2345"/>
      <c r="F305" s="2345"/>
      <c r="G305" s="2345"/>
      <c r="H305" s="2345"/>
      <c r="I305" s="2345"/>
      <c r="J305" s="2345"/>
      <c r="K305" s="2345"/>
    </row>
    <row r="306" spans="1:11" ht="15.75" customHeight="1">
      <c r="A306" s="2345"/>
      <c r="B306" s="2345"/>
      <c r="C306" s="2345"/>
      <c r="D306" s="2345"/>
      <c r="E306" s="2345"/>
      <c r="F306" s="2345"/>
      <c r="G306" s="2345"/>
      <c r="H306" s="2345"/>
      <c r="I306" s="2345"/>
      <c r="J306" s="2345"/>
      <c r="K306" s="2345"/>
    </row>
    <row r="307" spans="1:11" ht="15.75" customHeight="1">
      <c r="A307" s="2345"/>
      <c r="B307" s="2345"/>
      <c r="C307" s="2345"/>
      <c r="D307" s="2345"/>
      <c r="E307" s="2345"/>
      <c r="F307" s="2345"/>
      <c r="G307" s="2345"/>
      <c r="H307" s="2345"/>
      <c r="I307" s="2345"/>
      <c r="J307" s="2345"/>
      <c r="K307" s="2345"/>
    </row>
    <row r="308" spans="1:11" ht="15.75" customHeight="1">
      <c r="A308" s="2345"/>
      <c r="B308" s="2345"/>
      <c r="C308" s="2345"/>
      <c r="D308" s="2345"/>
      <c r="E308" s="2345"/>
      <c r="F308" s="2345"/>
      <c r="G308" s="2345"/>
      <c r="H308" s="2345"/>
      <c r="I308" s="2345"/>
      <c r="J308" s="2345"/>
      <c r="K308" s="2345"/>
    </row>
    <row r="309" spans="1:11" ht="15.75" customHeight="1">
      <c r="A309" s="2345"/>
      <c r="B309" s="2345"/>
      <c r="C309" s="2345"/>
      <c r="D309" s="2345"/>
      <c r="E309" s="2345"/>
      <c r="F309" s="2345"/>
      <c r="G309" s="2345"/>
      <c r="H309" s="2345"/>
      <c r="I309" s="2345"/>
      <c r="J309" s="2345"/>
      <c r="K309" s="2345"/>
    </row>
    <row r="310" spans="1:11" ht="15.75" customHeight="1">
      <c r="A310" s="2345"/>
      <c r="B310" s="2345"/>
      <c r="C310" s="2345"/>
      <c r="D310" s="2345"/>
      <c r="E310" s="2345"/>
      <c r="F310" s="2345"/>
      <c r="G310" s="2345"/>
      <c r="H310" s="2345"/>
      <c r="I310" s="2345"/>
      <c r="J310" s="2345"/>
      <c r="K310" s="2345"/>
    </row>
    <row r="311" spans="1:11" ht="15.75" customHeight="1">
      <c r="A311" s="2345"/>
      <c r="B311" s="2345"/>
      <c r="C311" s="2345"/>
      <c r="D311" s="2345"/>
      <c r="E311" s="2345"/>
      <c r="F311" s="2345"/>
      <c r="G311" s="2345"/>
      <c r="H311" s="2345"/>
      <c r="I311" s="2345"/>
      <c r="J311" s="2345"/>
      <c r="K311" s="2345"/>
    </row>
    <row r="312" spans="1:11" ht="15.75" customHeight="1">
      <c r="A312" s="2345"/>
      <c r="B312" s="2345"/>
      <c r="C312" s="2345"/>
      <c r="D312" s="2345"/>
      <c r="E312" s="2345"/>
      <c r="F312" s="2345"/>
      <c r="G312" s="2345"/>
      <c r="H312" s="2345"/>
      <c r="I312" s="2345"/>
      <c r="J312" s="2345"/>
      <c r="K312" s="2345"/>
    </row>
    <row r="313" spans="1:11" ht="15.75" customHeight="1">
      <c r="A313" s="2345"/>
      <c r="B313" s="2345"/>
      <c r="C313" s="2345"/>
      <c r="D313" s="2345"/>
      <c r="E313" s="2345"/>
      <c r="F313" s="2345"/>
      <c r="G313" s="2345"/>
      <c r="H313" s="2345"/>
      <c r="I313" s="2345"/>
      <c r="J313" s="2345"/>
      <c r="K313" s="2345"/>
    </row>
    <row r="314" spans="1:11" ht="15.75" customHeight="1">
      <c r="A314" s="2345"/>
      <c r="B314" s="2345"/>
      <c r="C314" s="2345"/>
      <c r="D314" s="2345"/>
      <c r="E314" s="2345"/>
      <c r="F314" s="2345"/>
      <c r="G314" s="2345"/>
      <c r="H314" s="2345"/>
      <c r="I314" s="2345"/>
      <c r="J314" s="2345"/>
      <c r="K314" s="2345"/>
    </row>
    <row r="315" spans="1:11" ht="15.75" customHeight="1">
      <c r="A315" s="2345"/>
      <c r="B315" s="2345"/>
      <c r="C315" s="2345"/>
      <c r="D315" s="2345"/>
      <c r="E315" s="2345"/>
      <c r="F315" s="2345"/>
      <c r="G315" s="2345"/>
      <c r="H315" s="2345"/>
      <c r="I315" s="2345"/>
      <c r="J315" s="2345"/>
      <c r="K315" s="2345"/>
    </row>
    <row r="316" spans="1:11" ht="15.75" customHeight="1">
      <c r="A316" s="2345"/>
      <c r="B316" s="2345"/>
      <c r="C316" s="2345"/>
      <c r="D316" s="2345"/>
      <c r="E316" s="2345"/>
      <c r="F316" s="2345"/>
      <c r="G316" s="2345"/>
      <c r="H316" s="2345"/>
      <c r="I316" s="2345"/>
      <c r="J316" s="2345"/>
      <c r="K316" s="2345"/>
    </row>
    <row r="317" spans="1:11" ht="15.75" customHeight="1">
      <c r="A317" s="2345"/>
      <c r="B317" s="2345"/>
      <c r="C317" s="2345"/>
      <c r="D317" s="2345"/>
      <c r="E317" s="2345"/>
      <c r="F317" s="2345"/>
      <c r="G317" s="2345"/>
      <c r="H317" s="2345"/>
      <c r="I317" s="2345"/>
      <c r="J317" s="2345"/>
      <c r="K317" s="2345"/>
    </row>
    <row r="318" spans="1:11" ht="15.75" customHeight="1">
      <c r="A318" s="2345"/>
      <c r="B318" s="2345"/>
      <c r="C318" s="2345"/>
      <c r="D318" s="2345"/>
      <c r="E318" s="2345"/>
      <c r="F318" s="2345"/>
      <c r="G318" s="2345"/>
      <c r="H318" s="2345"/>
      <c r="I318" s="2345"/>
      <c r="J318" s="2345"/>
      <c r="K318" s="2345"/>
    </row>
    <row r="319" spans="1:11" ht="15.75" customHeight="1">
      <c r="A319" s="2345"/>
      <c r="B319" s="2345"/>
      <c r="C319" s="2345"/>
      <c r="D319" s="2345"/>
      <c r="E319" s="2345"/>
      <c r="F319" s="2345"/>
      <c r="G319" s="2345"/>
      <c r="H319" s="2345"/>
      <c r="I319" s="2345"/>
      <c r="J319" s="2345"/>
      <c r="K319" s="2345"/>
    </row>
    <row r="320" spans="1:11" ht="15.75" customHeight="1">
      <c r="A320" s="2345"/>
      <c r="B320" s="2345"/>
      <c r="C320" s="2345"/>
      <c r="D320" s="2345"/>
      <c r="E320" s="2345"/>
      <c r="F320" s="2345"/>
      <c r="G320" s="2345"/>
      <c r="H320" s="2345"/>
      <c r="I320" s="2345"/>
      <c r="J320" s="2345"/>
      <c r="K320" s="2345"/>
    </row>
    <row r="321" spans="1:11" ht="15.75" customHeight="1">
      <c r="A321" s="2345"/>
      <c r="B321" s="2345"/>
      <c r="C321" s="2345"/>
      <c r="D321" s="2345"/>
      <c r="E321" s="2345"/>
      <c r="F321" s="2345"/>
      <c r="G321" s="2345"/>
      <c r="H321" s="2345"/>
      <c r="I321" s="2345"/>
      <c r="J321" s="2345"/>
      <c r="K321" s="2345"/>
    </row>
    <row r="322" spans="1:11" ht="15.75" customHeight="1">
      <c r="A322" s="2345"/>
      <c r="B322" s="2345"/>
      <c r="C322" s="2345"/>
      <c r="D322" s="2345"/>
      <c r="E322" s="2345"/>
      <c r="F322" s="2345"/>
      <c r="G322" s="2345"/>
      <c r="H322" s="2345"/>
      <c r="I322" s="2345"/>
      <c r="J322" s="2345"/>
      <c r="K322" s="2345"/>
    </row>
    <row r="323" spans="1:11" ht="15.75" customHeight="1">
      <c r="A323" s="2345"/>
      <c r="B323" s="2345"/>
      <c r="C323" s="2345"/>
      <c r="D323" s="2345"/>
      <c r="E323" s="2345"/>
      <c r="F323" s="2345"/>
      <c r="G323" s="2345"/>
      <c r="H323" s="2345"/>
      <c r="I323" s="2345"/>
      <c r="J323" s="2345"/>
      <c r="K323" s="2345"/>
    </row>
    <row r="324" spans="1:11" ht="15.75" customHeight="1">
      <c r="A324" s="2345"/>
      <c r="B324" s="2345"/>
      <c r="C324" s="2345"/>
      <c r="D324" s="2345"/>
      <c r="E324" s="2345"/>
      <c r="F324" s="2345"/>
      <c r="G324" s="2345"/>
      <c r="H324" s="2345"/>
      <c r="I324" s="2345"/>
      <c r="J324" s="2345"/>
      <c r="K324" s="2345"/>
    </row>
    <row r="325" spans="1:11" ht="15.75" customHeight="1">
      <c r="A325" s="2345"/>
      <c r="B325" s="2345"/>
      <c r="C325" s="2345"/>
      <c r="D325" s="2345"/>
      <c r="E325" s="2345"/>
      <c r="F325" s="2345"/>
      <c r="G325" s="2345"/>
      <c r="H325" s="2345"/>
      <c r="I325" s="2345"/>
      <c r="J325" s="2345"/>
      <c r="K325" s="2345"/>
    </row>
    <row r="326" spans="1:11" ht="15.75" customHeight="1">
      <c r="A326" s="2345"/>
      <c r="B326" s="2345"/>
      <c r="C326" s="2345"/>
      <c r="D326" s="2345"/>
      <c r="E326" s="2345"/>
      <c r="F326" s="2345"/>
      <c r="G326" s="2345"/>
      <c r="H326" s="2345"/>
      <c r="I326" s="2345"/>
      <c r="J326" s="2345"/>
      <c r="K326" s="2345"/>
    </row>
    <row r="327" spans="1:11" ht="15.75" customHeight="1">
      <c r="A327" s="2345"/>
      <c r="B327" s="2345"/>
      <c r="C327" s="2345"/>
      <c r="D327" s="2345"/>
      <c r="E327" s="2345"/>
      <c r="F327" s="2345"/>
      <c r="G327" s="2345"/>
      <c r="H327" s="2345"/>
      <c r="I327" s="2345"/>
      <c r="J327" s="2345"/>
      <c r="K327" s="2345"/>
    </row>
    <row r="328" spans="1:11" ht="15.75" customHeight="1">
      <c r="A328" s="2345"/>
      <c r="B328" s="2345"/>
      <c r="C328" s="2345"/>
      <c r="D328" s="2345"/>
      <c r="E328" s="2345"/>
      <c r="F328" s="2345"/>
      <c r="G328" s="2345"/>
      <c r="H328" s="2345"/>
      <c r="I328" s="2345"/>
      <c r="J328" s="2345"/>
      <c r="K328" s="2345"/>
    </row>
    <row r="329" spans="1:11" ht="15.75" customHeight="1">
      <c r="A329" s="2345"/>
      <c r="B329" s="2345"/>
      <c r="C329" s="2345"/>
      <c r="D329" s="2345"/>
      <c r="E329" s="2345"/>
      <c r="F329" s="2345"/>
      <c r="G329" s="2345"/>
      <c r="H329" s="2345"/>
      <c r="I329" s="2345"/>
      <c r="J329" s="2345"/>
      <c r="K329" s="2345"/>
    </row>
    <row r="330" spans="1:11" ht="15.75" customHeight="1">
      <c r="A330" s="2345"/>
      <c r="B330" s="2345"/>
      <c r="C330" s="2345"/>
      <c r="D330" s="2345"/>
      <c r="E330" s="2345"/>
      <c r="F330" s="2345"/>
      <c r="G330" s="2345"/>
      <c r="H330" s="2345"/>
      <c r="I330" s="2345"/>
      <c r="J330" s="2345"/>
      <c r="K330" s="2345"/>
    </row>
    <row r="331" spans="1:11" ht="15.75" customHeight="1">
      <c r="A331" s="2345"/>
      <c r="B331" s="2345"/>
      <c r="C331" s="2345"/>
      <c r="D331" s="2345"/>
      <c r="E331" s="2345"/>
      <c r="F331" s="2345"/>
      <c r="G331" s="2345"/>
      <c r="H331" s="2345"/>
      <c r="I331" s="2345"/>
      <c r="J331" s="2345"/>
      <c r="K331" s="2345"/>
    </row>
    <row r="332" spans="1:11" ht="15.75" customHeight="1">
      <c r="A332" s="2345"/>
      <c r="B332" s="2345"/>
      <c r="C332" s="2345"/>
      <c r="D332" s="2345"/>
      <c r="E332" s="2345"/>
      <c r="F332" s="2345"/>
      <c r="G332" s="2345"/>
      <c r="H332" s="2345"/>
      <c r="I332" s="2345"/>
      <c r="J332" s="2345"/>
      <c r="K332" s="2345"/>
    </row>
    <row r="333" spans="1:11" ht="15.75" customHeight="1">
      <c r="A333" s="2345"/>
      <c r="B333" s="2345"/>
      <c r="C333" s="2345"/>
      <c r="D333" s="2345"/>
      <c r="E333" s="2345"/>
      <c r="F333" s="2345"/>
      <c r="G333" s="2345"/>
      <c r="H333" s="2345"/>
      <c r="I333" s="2345"/>
      <c r="J333" s="2345"/>
      <c r="K333" s="2345"/>
    </row>
    <row r="334" spans="1:11" ht="15.75" customHeight="1">
      <c r="A334" s="2345"/>
      <c r="B334" s="2345"/>
      <c r="C334" s="2345"/>
      <c r="D334" s="2345"/>
      <c r="E334" s="2345"/>
      <c r="F334" s="2345"/>
      <c r="G334" s="2345"/>
      <c r="H334" s="2345"/>
      <c r="I334" s="2345"/>
      <c r="J334" s="2345"/>
      <c r="K334" s="2345"/>
    </row>
    <row r="335" spans="1:11" ht="15.75" customHeight="1">
      <c r="A335" s="2345"/>
      <c r="B335" s="2345"/>
      <c r="C335" s="2345"/>
      <c r="D335" s="2345"/>
      <c r="E335" s="2345"/>
      <c r="F335" s="2345"/>
      <c r="G335" s="2345"/>
      <c r="H335" s="2345"/>
      <c r="I335" s="2345"/>
      <c r="J335" s="2345"/>
      <c r="K335" s="2345"/>
    </row>
    <row r="336" spans="1:11" ht="15.75" customHeight="1">
      <c r="A336" s="2345"/>
      <c r="B336" s="2345"/>
      <c r="C336" s="2345"/>
      <c r="D336" s="2345"/>
      <c r="E336" s="2345"/>
      <c r="F336" s="2345"/>
      <c r="G336" s="2345"/>
      <c r="H336" s="2345"/>
      <c r="I336" s="2345"/>
      <c r="J336" s="2345"/>
      <c r="K336" s="2345"/>
    </row>
    <row r="337" spans="1:11" ht="15.75" customHeight="1">
      <c r="A337" s="2345"/>
      <c r="B337" s="2345"/>
      <c r="C337" s="2345"/>
      <c r="D337" s="2345"/>
      <c r="E337" s="2345"/>
      <c r="F337" s="2345"/>
      <c r="G337" s="2345"/>
      <c r="H337" s="2345"/>
      <c r="I337" s="2345"/>
      <c r="J337" s="2345"/>
      <c r="K337" s="2345"/>
    </row>
    <row r="338" spans="1:11" ht="15.75" customHeight="1">
      <c r="A338" s="2345"/>
      <c r="B338" s="2345"/>
      <c r="C338" s="2345"/>
      <c r="D338" s="2345"/>
      <c r="E338" s="2345"/>
      <c r="F338" s="2345"/>
      <c r="G338" s="2345"/>
      <c r="H338" s="2345"/>
      <c r="I338" s="2345"/>
      <c r="J338" s="2345"/>
      <c r="K338" s="2345"/>
    </row>
    <row r="339" spans="1:11" ht="15.75" customHeight="1">
      <c r="A339" s="2345"/>
      <c r="B339" s="2345"/>
      <c r="C339" s="2345"/>
      <c r="D339" s="2345"/>
      <c r="E339" s="2345"/>
      <c r="F339" s="2345"/>
      <c r="G339" s="2345"/>
      <c r="H339" s="2345"/>
      <c r="I339" s="2345"/>
      <c r="J339" s="2345"/>
      <c r="K339" s="2345"/>
    </row>
    <row r="340" spans="1:11" ht="15.75" customHeight="1">
      <c r="A340" s="2345"/>
      <c r="B340" s="2345"/>
      <c r="C340" s="2345"/>
      <c r="D340" s="2345"/>
      <c r="E340" s="2345"/>
      <c r="F340" s="2345"/>
      <c r="G340" s="2345"/>
      <c r="H340" s="2345"/>
      <c r="I340" s="2345"/>
      <c r="J340" s="2345"/>
      <c r="K340" s="2345"/>
    </row>
    <row r="341" spans="1:11" ht="15.75" customHeight="1">
      <c r="A341" s="2345"/>
      <c r="B341" s="2345"/>
      <c r="C341" s="2345"/>
      <c r="D341" s="2345"/>
      <c r="E341" s="2345"/>
      <c r="F341" s="2345"/>
      <c r="G341" s="2345"/>
      <c r="H341" s="2345"/>
      <c r="I341" s="2345"/>
      <c r="J341" s="2345"/>
      <c r="K341" s="2345"/>
    </row>
    <row r="342" spans="1:11" ht="15.75" customHeight="1">
      <c r="A342" s="2345"/>
      <c r="B342" s="2345"/>
      <c r="C342" s="2345"/>
      <c r="D342" s="2345"/>
      <c r="E342" s="2345"/>
      <c r="F342" s="2345"/>
      <c r="G342" s="2345"/>
      <c r="H342" s="2345"/>
      <c r="I342" s="2345"/>
      <c r="J342" s="2345"/>
      <c r="K342" s="2345"/>
    </row>
    <row r="343" spans="1:11" ht="15.75" customHeight="1">
      <c r="A343" s="2345"/>
      <c r="B343" s="2345"/>
      <c r="C343" s="2345"/>
      <c r="D343" s="2345"/>
      <c r="E343" s="2345"/>
      <c r="F343" s="2345"/>
      <c r="G343" s="2345"/>
      <c r="H343" s="2345"/>
      <c r="I343" s="2345"/>
      <c r="J343" s="2345"/>
      <c r="K343" s="2345"/>
    </row>
    <row r="344" spans="1:11" ht="15.75" customHeight="1">
      <c r="A344" s="2345"/>
      <c r="B344" s="2345"/>
      <c r="C344" s="2345"/>
      <c r="D344" s="2345"/>
      <c r="E344" s="2345"/>
      <c r="F344" s="2345"/>
      <c r="G344" s="2345"/>
      <c r="H344" s="2345"/>
      <c r="I344" s="2345"/>
      <c r="J344" s="2345"/>
      <c r="K344" s="2345"/>
    </row>
    <row r="345" spans="1:11" ht="15.75" customHeight="1">
      <c r="A345" s="2345"/>
      <c r="B345" s="2345"/>
      <c r="C345" s="2345"/>
      <c r="D345" s="2345"/>
      <c r="E345" s="2345"/>
      <c r="F345" s="2345"/>
      <c r="G345" s="2345"/>
      <c r="H345" s="2345"/>
      <c r="I345" s="2345"/>
      <c r="J345" s="2345"/>
      <c r="K345" s="2345"/>
    </row>
    <row r="346" spans="1:11" ht="15.75" customHeight="1">
      <c r="A346" s="2345"/>
      <c r="B346" s="2345"/>
      <c r="C346" s="2345"/>
      <c r="D346" s="2345"/>
      <c r="E346" s="2345"/>
      <c r="F346" s="2345"/>
      <c r="G346" s="2345"/>
      <c r="H346" s="2345"/>
      <c r="I346" s="2345"/>
      <c r="J346" s="2345"/>
      <c r="K346" s="2345"/>
    </row>
    <row r="347" spans="1:11" ht="15.75" customHeight="1">
      <c r="A347" s="2345"/>
      <c r="B347" s="2345"/>
      <c r="C347" s="2345"/>
      <c r="D347" s="2345"/>
      <c r="E347" s="2345"/>
      <c r="F347" s="2345"/>
      <c r="G347" s="2345"/>
      <c r="H347" s="2345"/>
      <c r="I347" s="2345"/>
      <c r="J347" s="2345"/>
      <c r="K347" s="2345"/>
    </row>
    <row r="348" spans="1:11" ht="15.75" customHeight="1">
      <c r="A348" s="2345"/>
      <c r="B348" s="2345"/>
      <c r="C348" s="2345"/>
      <c r="D348" s="2345"/>
      <c r="E348" s="2345"/>
      <c r="F348" s="2345"/>
      <c r="G348" s="2345"/>
      <c r="H348" s="2345"/>
      <c r="I348" s="2345"/>
      <c r="J348" s="2345"/>
      <c r="K348" s="2345"/>
    </row>
    <row r="349" spans="1:11" ht="15.75" customHeight="1">
      <c r="A349" s="2345"/>
      <c r="B349" s="2345"/>
      <c r="C349" s="2345"/>
      <c r="D349" s="2345"/>
      <c r="E349" s="2345"/>
      <c r="F349" s="2345"/>
      <c r="G349" s="2345"/>
      <c r="H349" s="2345"/>
      <c r="I349" s="2345"/>
      <c r="J349" s="2345"/>
      <c r="K349" s="2345"/>
    </row>
    <row r="350" spans="1:11" ht="15.75" customHeight="1">
      <c r="A350" s="2345"/>
      <c r="B350" s="2345"/>
      <c r="C350" s="2345"/>
      <c r="D350" s="2345"/>
      <c r="E350" s="2345"/>
      <c r="F350" s="2345"/>
      <c r="G350" s="2345"/>
      <c r="H350" s="2345"/>
      <c r="I350" s="2345"/>
      <c r="J350" s="2345"/>
      <c r="K350" s="2345"/>
    </row>
    <row r="351" spans="1:11" ht="15.75" customHeight="1">
      <c r="A351" s="2345"/>
      <c r="B351" s="2345"/>
      <c r="C351" s="2345"/>
      <c r="D351" s="2345"/>
      <c r="E351" s="2345"/>
      <c r="F351" s="2345"/>
      <c r="G351" s="2345"/>
      <c r="H351" s="2345"/>
      <c r="I351" s="2345"/>
      <c r="J351" s="2345"/>
      <c r="K351" s="2345"/>
    </row>
    <row r="352" spans="1:11" ht="15.75" customHeight="1">
      <c r="A352" s="2345"/>
      <c r="B352" s="2345"/>
      <c r="C352" s="2345"/>
      <c r="D352" s="2345"/>
      <c r="E352" s="2345"/>
      <c r="F352" s="2345"/>
      <c r="G352" s="2345"/>
      <c r="H352" s="2345"/>
      <c r="I352" s="2345"/>
      <c r="J352" s="2345"/>
      <c r="K352" s="2345"/>
    </row>
    <row r="353" spans="1:11" ht="15.75" customHeight="1">
      <c r="A353" s="2345"/>
      <c r="B353" s="2345"/>
      <c r="C353" s="2345"/>
      <c r="D353" s="2345"/>
      <c r="E353" s="2345"/>
      <c r="F353" s="2345"/>
      <c r="G353" s="2345"/>
      <c r="H353" s="2345"/>
      <c r="I353" s="2345"/>
      <c r="J353" s="2345"/>
      <c r="K353" s="2345"/>
    </row>
    <row r="354" spans="1:11" ht="15.75" customHeight="1">
      <c r="A354" s="2345"/>
      <c r="B354" s="2345"/>
      <c r="C354" s="2345"/>
      <c r="D354" s="2345"/>
      <c r="E354" s="2345"/>
      <c r="F354" s="2345"/>
      <c r="G354" s="2345"/>
      <c r="H354" s="2345"/>
      <c r="I354" s="2345"/>
      <c r="J354" s="2345"/>
      <c r="K354" s="2345"/>
    </row>
    <row r="355" spans="1:11" ht="15.75" customHeight="1">
      <c r="A355" s="2345"/>
      <c r="B355" s="2345"/>
      <c r="C355" s="2345"/>
      <c r="D355" s="2345"/>
      <c r="E355" s="2345"/>
      <c r="F355" s="2345"/>
      <c r="G355" s="2345"/>
      <c r="H355" s="2345"/>
      <c r="I355" s="2345"/>
      <c r="J355" s="2345"/>
      <c r="K355" s="2345"/>
    </row>
    <row r="356" spans="1:11" ht="15.75" customHeight="1">
      <c r="A356" s="2345"/>
      <c r="B356" s="2345"/>
      <c r="C356" s="2345"/>
      <c r="D356" s="2345"/>
      <c r="E356" s="2345"/>
      <c r="F356" s="2345"/>
      <c r="G356" s="2345"/>
      <c r="H356" s="2345"/>
      <c r="I356" s="2345"/>
      <c r="J356" s="2345"/>
      <c r="K356" s="2345"/>
    </row>
    <row r="357" spans="1:11" ht="15.75" customHeight="1">
      <c r="A357" s="2345"/>
      <c r="B357" s="2345"/>
      <c r="C357" s="2345"/>
      <c r="D357" s="2345"/>
      <c r="E357" s="2345"/>
      <c r="F357" s="2345"/>
      <c r="G357" s="2345"/>
      <c r="H357" s="2345"/>
      <c r="I357" s="2345"/>
      <c r="J357" s="2345"/>
      <c r="K357" s="2345"/>
    </row>
    <row r="358" spans="1:11" ht="15.75" customHeight="1">
      <c r="A358" s="2345"/>
      <c r="B358" s="2345"/>
      <c r="C358" s="2345"/>
      <c r="D358" s="2345"/>
      <c r="E358" s="2345"/>
      <c r="F358" s="2345"/>
      <c r="G358" s="2345"/>
      <c r="H358" s="2345"/>
      <c r="I358" s="2345"/>
      <c r="J358" s="2345"/>
      <c r="K358" s="2345"/>
    </row>
    <row r="359" spans="1:11" ht="15.75" customHeight="1">
      <c r="A359" s="2345"/>
      <c r="B359" s="2345"/>
      <c r="C359" s="2345"/>
      <c r="D359" s="2345"/>
      <c r="E359" s="2345"/>
      <c r="F359" s="2345"/>
      <c r="G359" s="2345"/>
      <c r="H359" s="2345"/>
      <c r="I359" s="2345"/>
      <c r="J359" s="2345"/>
      <c r="K359" s="2345"/>
    </row>
    <row r="360" spans="1:11" ht="15.75" customHeight="1">
      <c r="A360" s="2345"/>
      <c r="B360" s="2345"/>
      <c r="C360" s="2345"/>
      <c r="D360" s="2345"/>
      <c r="E360" s="2345"/>
      <c r="F360" s="2345"/>
      <c r="G360" s="2345"/>
      <c r="H360" s="2345"/>
      <c r="I360" s="2345"/>
      <c r="J360" s="2345"/>
      <c r="K360" s="2345"/>
    </row>
    <row r="361" spans="1:11" ht="15.75" customHeight="1">
      <c r="A361" s="2345"/>
      <c r="B361" s="2345"/>
      <c r="C361" s="2345"/>
      <c r="D361" s="2345"/>
      <c r="E361" s="2345"/>
      <c r="F361" s="2345"/>
      <c r="G361" s="2345"/>
      <c r="H361" s="2345"/>
      <c r="I361" s="2345"/>
      <c r="J361" s="2345"/>
      <c r="K361" s="2345"/>
    </row>
    <row r="362" spans="1:11" ht="15.75" customHeight="1">
      <c r="A362" s="2345"/>
      <c r="B362" s="2345"/>
      <c r="C362" s="2345"/>
      <c r="D362" s="2345"/>
      <c r="E362" s="2345"/>
      <c r="F362" s="2345"/>
      <c r="G362" s="2345"/>
      <c r="H362" s="2345"/>
      <c r="I362" s="2345"/>
      <c r="J362" s="2345"/>
      <c r="K362" s="2345"/>
    </row>
    <row r="363" spans="1:11" ht="15.75" customHeight="1">
      <c r="A363" s="2345"/>
      <c r="B363" s="2345"/>
      <c r="C363" s="2345"/>
      <c r="D363" s="2345"/>
      <c r="E363" s="2345"/>
      <c r="F363" s="2345"/>
      <c r="G363" s="2345"/>
      <c r="H363" s="2345"/>
      <c r="I363" s="2345"/>
      <c r="J363" s="2345"/>
      <c r="K363" s="2345"/>
    </row>
    <row r="364" spans="1:11" ht="15.75" customHeight="1">
      <c r="A364" s="2345"/>
      <c r="B364" s="2345"/>
      <c r="C364" s="2345"/>
      <c r="D364" s="2345"/>
      <c r="E364" s="2345"/>
      <c r="F364" s="2345"/>
      <c r="G364" s="2345"/>
      <c r="H364" s="2345"/>
      <c r="I364" s="2345"/>
      <c r="J364" s="2345"/>
      <c r="K364" s="2345"/>
    </row>
    <row r="365" spans="1:11" ht="15.75" customHeight="1">
      <c r="A365" s="2345"/>
      <c r="B365" s="2345"/>
      <c r="C365" s="2345"/>
      <c r="D365" s="2345"/>
      <c r="E365" s="2345"/>
      <c r="F365" s="2345"/>
      <c r="G365" s="2345"/>
      <c r="H365" s="2345"/>
      <c r="I365" s="2345"/>
      <c r="J365" s="2345"/>
      <c r="K365" s="2345"/>
    </row>
    <row r="366" spans="1:11" ht="15.75" customHeight="1">
      <c r="A366" s="2345"/>
      <c r="B366" s="2345"/>
      <c r="C366" s="2345"/>
      <c r="D366" s="2345"/>
      <c r="E366" s="2345"/>
      <c r="F366" s="2345"/>
      <c r="G366" s="2345"/>
      <c r="H366" s="2345"/>
      <c r="I366" s="2345"/>
      <c r="J366" s="2345"/>
      <c r="K366" s="2345"/>
    </row>
    <row r="367" spans="1:11" ht="15.75" customHeight="1">
      <c r="A367" s="2345"/>
      <c r="B367" s="2345"/>
      <c r="C367" s="2345"/>
      <c r="D367" s="2345"/>
      <c r="E367" s="2345"/>
      <c r="F367" s="2345"/>
      <c r="G367" s="2345"/>
      <c r="H367" s="2345"/>
      <c r="I367" s="2345"/>
      <c r="J367" s="2345"/>
      <c r="K367" s="2345"/>
    </row>
    <row r="368" spans="1:11" ht="15.75" customHeight="1">
      <c r="A368" s="2345"/>
      <c r="B368" s="2345"/>
      <c r="C368" s="2345"/>
      <c r="D368" s="2345"/>
      <c r="E368" s="2345"/>
      <c r="F368" s="2345"/>
      <c r="G368" s="2345"/>
      <c r="H368" s="2345"/>
      <c r="I368" s="2345"/>
      <c r="J368" s="2345"/>
      <c r="K368" s="2345"/>
    </row>
    <row r="369" spans="1:11" ht="15.75" customHeight="1">
      <c r="A369" s="2345"/>
      <c r="B369" s="2345"/>
      <c r="C369" s="2345"/>
      <c r="D369" s="2345"/>
      <c r="E369" s="2345"/>
      <c r="F369" s="2345"/>
      <c r="G369" s="2345"/>
      <c r="H369" s="2345"/>
      <c r="I369" s="2345"/>
      <c r="J369" s="2345"/>
      <c r="K369" s="2345"/>
    </row>
    <row r="370" spans="1:11" ht="15.75" customHeight="1">
      <c r="A370" s="2345"/>
      <c r="B370" s="2345"/>
      <c r="C370" s="2345"/>
      <c r="D370" s="2345"/>
      <c r="E370" s="2345"/>
      <c r="F370" s="2345"/>
      <c r="G370" s="2345"/>
      <c r="H370" s="2345"/>
      <c r="I370" s="2345"/>
      <c r="J370" s="2345"/>
      <c r="K370" s="2345"/>
    </row>
    <row r="371" spans="1:11" ht="15.75" customHeight="1">
      <c r="A371" s="2345"/>
      <c r="B371" s="2345"/>
      <c r="C371" s="2345"/>
      <c r="D371" s="2345"/>
      <c r="E371" s="2345"/>
      <c r="F371" s="2345"/>
      <c r="G371" s="2345"/>
      <c r="H371" s="2345"/>
      <c r="I371" s="2345"/>
      <c r="J371" s="2345"/>
      <c r="K371" s="2345"/>
    </row>
    <row r="372" spans="1:11" ht="15.75" customHeight="1">
      <c r="A372" s="2345"/>
      <c r="B372" s="2345"/>
      <c r="C372" s="2345"/>
      <c r="D372" s="2345"/>
      <c r="E372" s="2345"/>
      <c r="F372" s="2345"/>
      <c r="G372" s="2345"/>
      <c r="H372" s="2345"/>
      <c r="I372" s="2345"/>
      <c r="J372" s="2345"/>
      <c r="K372" s="2345"/>
    </row>
    <row r="373" spans="1:11" ht="15.75" customHeight="1">
      <c r="A373" s="2345"/>
      <c r="B373" s="2345"/>
      <c r="C373" s="2345"/>
      <c r="D373" s="2345"/>
      <c r="E373" s="2345"/>
      <c r="F373" s="2345"/>
      <c r="G373" s="2345"/>
      <c r="H373" s="2345"/>
      <c r="I373" s="2345"/>
      <c r="J373" s="2345"/>
      <c r="K373" s="2345"/>
    </row>
    <row r="374" spans="1:11" ht="15.75" customHeight="1">
      <c r="A374" s="2345"/>
      <c r="B374" s="2345"/>
      <c r="C374" s="2345"/>
      <c r="D374" s="2345"/>
      <c r="E374" s="2345"/>
      <c r="F374" s="2345"/>
      <c r="G374" s="2345"/>
      <c r="H374" s="2345"/>
      <c r="I374" s="2345"/>
      <c r="J374" s="2345"/>
      <c r="K374" s="2345"/>
    </row>
    <row r="375" spans="1:11" ht="15.75" customHeight="1">
      <c r="A375" s="2345"/>
      <c r="B375" s="2345"/>
      <c r="C375" s="2345"/>
      <c r="D375" s="2345"/>
      <c r="E375" s="2345"/>
      <c r="F375" s="2345"/>
      <c r="G375" s="2345"/>
      <c r="H375" s="2345"/>
      <c r="I375" s="2345"/>
      <c r="J375" s="2345"/>
      <c r="K375" s="2345"/>
    </row>
    <row r="376" spans="1:11" ht="15.75" customHeight="1">
      <c r="A376" s="2345"/>
      <c r="B376" s="2345"/>
      <c r="C376" s="2345"/>
      <c r="D376" s="2345"/>
      <c r="E376" s="2345"/>
      <c r="F376" s="2345"/>
      <c r="G376" s="2345"/>
      <c r="H376" s="2345"/>
      <c r="I376" s="2345"/>
      <c r="J376" s="2345"/>
      <c r="K376" s="2345"/>
    </row>
    <row r="377" spans="1:11" ht="15.75" customHeight="1">
      <c r="A377" s="2345"/>
      <c r="B377" s="2345"/>
      <c r="C377" s="2345"/>
      <c r="D377" s="2345"/>
      <c r="E377" s="2345"/>
      <c r="F377" s="2345"/>
      <c r="G377" s="2345"/>
      <c r="H377" s="2345"/>
      <c r="I377" s="2345"/>
      <c r="J377" s="2345"/>
      <c r="K377" s="2345"/>
    </row>
    <row r="378" spans="1:11" ht="15.75" customHeight="1">
      <c r="A378" s="2345"/>
      <c r="B378" s="2345"/>
      <c r="C378" s="2345"/>
      <c r="D378" s="2345"/>
      <c r="E378" s="2345"/>
      <c r="F378" s="2345"/>
      <c r="G378" s="2345"/>
      <c r="H378" s="2345"/>
      <c r="I378" s="2345"/>
      <c r="J378" s="2345"/>
      <c r="K378" s="2345"/>
    </row>
    <row r="379" spans="1:11" ht="15.75" customHeight="1">
      <c r="A379" s="2345"/>
      <c r="B379" s="2345"/>
      <c r="C379" s="2345"/>
      <c r="D379" s="2345"/>
      <c r="E379" s="2345"/>
      <c r="F379" s="2345"/>
      <c r="G379" s="2345"/>
      <c r="H379" s="2345"/>
      <c r="I379" s="2345"/>
      <c r="J379" s="2345"/>
      <c r="K379" s="2345"/>
    </row>
    <row r="380" spans="1:11" ht="15.75" customHeight="1">
      <c r="A380" s="2345"/>
      <c r="B380" s="2345"/>
      <c r="C380" s="2345"/>
      <c r="D380" s="2345"/>
      <c r="E380" s="2345"/>
      <c r="F380" s="2345"/>
      <c r="G380" s="2345"/>
      <c r="H380" s="2345"/>
      <c r="I380" s="2345"/>
      <c r="J380" s="2345"/>
      <c r="K380" s="2345"/>
    </row>
    <row r="381" spans="1:11" ht="15.75" customHeight="1">
      <c r="A381" s="2345"/>
      <c r="B381" s="2345"/>
      <c r="C381" s="2345"/>
      <c r="D381" s="2345"/>
      <c r="E381" s="2345"/>
      <c r="F381" s="2345"/>
      <c r="G381" s="2345"/>
      <c r="H381" s="2345"/>
      <c r="I381" s="2345"/>
      <c r="J381" s="2345"/>
      <c r="K381" s="2345"/>
    </row>
    <row r="382" spans="1:11" ht="15.75" customHeight="1">
      <c r="A382" s="2345"/>
      <c r="B382" s="2345"/>
      <c r="C382" s="2345"/>
      <c r="D382" s="2345"/>
      <c r="E382" s="2345"/>
      <c r="F382" s="2345"/>
      <c r="G382" s="2345"/>
      <c r="H382" s="2345"/>
      <c r="I382" s="2345"/>
      <c r="J382" s="2345"/>
      <c r="K382" s="2345"/>
    </row>
    <row r="383" spans="1:11" ht="15.75" customHeight="1">
      <c r="A383" s="2345"/>
      <c r="B383" s="2345"/>
      <c r="C383" s="2345"/>
      <c r="D383" s="2345"/>
      <c r="E383" s="2345"/>
      <c r="F383" s="2345"/>
      <c r="G383" s="2345"/>
      <c r="H383" s="2345"/>
      <c r="I383" s="2345"/>
      <c r="J383" s="2345"/>
      <c r="K383" s="2345"/>
    </row>
    <row r="384" spans="1:11" ht="15.75" customHeight="1">
      <c r="A384" s="2345"/>
      <c r="B384" s="2345"/>
      <c r="C384" s="2345"/>
      <c r="D384" s="2345"/>
      <c r="E384" s="2345"/>
      <c r="F384" s="2345"/>
      <c r="G384" s="2345"/>
      <c r="H384" s="2345"/>
      <c r="I384" s="2345"/>
      <c r="J384" s="2345"/>
      <c r="K384" s="2345"/>
    </row>
    <row r="385" spans="1:11" ht="15.75" customHeight="1">
      <c r="A385" s="2345"/>
      <c r="B385" s="2345"/>
      <c r="C385" s="2345"/>
      <c r="D385" s="2345"/>
      <c r="E385" s="2345"/>
      <c r="F385" s="2345"/>
      <c r="G385" s="2345"/>
      <c r="H385" s="2345"/>
      <c r="I385" s="2345"/>
      <c r="J385" s="2345"/>
      <c r="K385" s="2345"/>
    </row>
    <row r="386" spans="1:11" ht="15.75" customHeight="1">
      <c r="A386" s="2345"/>
      <c r="B386" s="2345"/>
      <c r="C386" s="2345"/>
      <c r="D386" s="2345"/>
      <c r="E386" s="2345"/>
      <c r="F386" s="2345"/>
      <c r="G386" s="2345"/>
      <c r="H386" s="2345"/>
      <c r="I386" s="2345"/>
      <c r="J386" s="2345"/>
      <c r="K386" s="2345"/>
    </row>
    <row r="387" spans="1:11" ht="15.75" customHeight="1">
      <c r="A387" s="2345"/>
      <c r="B387" s="2345"/>
      <c r="C387" s="2345"/>
      <c r="D387" s="2345"/>
      <c r="E387" s="2345"/>
      <c r="F387" s="2345"/>
      <c r="G387" s="2345"/>
      <c r="H387" s="2345"/>
      <c r="I387" s="2345"/>
      <c r="J387" s="2345"/>
      <c r="K387" s="2345"/>
    </row>
    <row r="388" spans="1:11" ht="15.75" customHeight="1">
      <c r="A388" s="2345"/>
      <c r="B388" s="2345"/>
      <c r="C388" s="2345"/>
      <c r="D388" s="2345"/>
      <c r="E388" s="2345"/>
      <c r="F388" s="2345"/>
      <c r="G388" s="2345"/>
      <c r="H388" s="2345"/>
      <c r="I388" s="2345"/>
      <c r="J388" s="2345"/>
      <c r="K388" s="2345"/>
    </row>
    <row r="389" spans="1:11" ht="15.75" customHeight="1">
      <c r="A389" s="2345"/>
      <c r="B389" s="2345"/>
      <c r="C389" s="2345"/>
      <c r="D389" s="2345"/>
      <c r="E389" s="2345"/>
      <c r="F389" s="2345"/>
      <c r="G389" s="2345"/>
      <c r="H389" s="2345"/>
      <c r="I389" s="2345"/>
      <c r="J389" s="2345"/>
      <c r="K389" s="2345"/>
    </row>
    <row r="390" spans="1:11" ht="15.75" customHeight="1">
      <c r="A390" s="2345"/>
      <c r="B390" s="2345"/>
      <c r="C390" s="2345"/>
      <c r="D390" s="2345"/>
      <c r="E390" s="2345"/>
      <c r="F390" s="2345"/>
      <c r="G390" s="2345"/>
      <c r="H390" s="2345"/>
      <c r="I390" s="2345"/>
      <c r="J390" s="2345"/>
      <c r="K390" s="2345"/>
    </row>
    <row r="391" spans="1:11" ht="15.75" customHeight="1">
      <c r="A391" s="2345"/>
      <c r="B391" s="2345"/>
      <c r="C391" s="2345"/>
      <c r="D391" s="2345"/>
      <c r="E391" s="2345"/>
      <c r="F391" s="2345"/>
      <c r="G391" s="2345"/>
      <c r="H391" s="2345"/>
      <c r="I391" s="2345"/>
      <c r="J391" s="2345"/>
      <c r="K391" s="2345"/>
    </row>
    <row r="392" spans="1:11" ht="15.75" customHeight="1">
      <c r="A392" s="2345"/>
      <c r="B392" s="2345"/>
      <c r="C392" s="2345"/>
      <c r="D392" s="2345"/>
      <c r="E392" s="2345"/>
      <c r="F392" s="2345"/>
      <c r="G392" s="2345"/>
      <c r="H392" s="2345"/>
      <c r="I392" s="2345"/>
      <c r="J392" s="2345"/>
      <c r="K392" s="2345"/>
    </row>
    <row r="393" spans="1:11" ht="15.75" customHeight="1">
      <c r="A393" s="2345"/>
      <c r="B393" s="2345"/>
      <c r="C393" s="2345"/>
      <c r="D393" s="2345"/>
      <c r="E393" s="2345"/>
      <c r="F393" s="2345"/>
      <c r="G393" s="2345"/>
      <c r="H393" s="2345"/>
      <c r="I393" s="2345"/>
      <c r="J393" s="2345"/>
      <c r="K393" s="2345"/>
    </row>
    <row r="394" spans="1:11" ht="15.75" customHeight="1">
      <c r="A394" s="2345"/>
      <c r="B394" s="2345"/>
      <c r="C394" s="2345"/>
      <c r="D394" s="2345"/>
      <c r="E394" s="2345"/>
      <c r="F394" s="2345"/>
      <c r="G394" s="2345"/>
      <c r="H394" s="2345"/>
      <c r="I394" s="2345"/>
      <c r="J394" s="2345"/>
      <c r="K394" s="2345"/>
    </row>
    <row r="395" spans="1:11" ht="15.75" customHeight="1">
      <c r="A395" s="2345"/>
      <c r="B395" s="2345"/>
      <c r="C395" s="2345"/>
      <c r="D395" s="2345"/>
      <c r="E395" s="2345"/>
      <c r="F395" s="2345"/>
      <c r="G395" s="2345"/>
      <c r="H395" s="2345"/>
      <c r="I395" s="2345"/>
      <c r="J395" s="2345"/>
      <c r="K395" s="2345"/>
    </row>
    <row r="396" spans="1:11" ht="15.75" customHeight="1">
      <c r="A396" s="2345"/>
      <c r="B396" s="2345"/>
      <c r="C396" s="2345"/>
      <c r="D396" s="2345"/>
      <c r="E396" s="2345"/>
      <c r="F396" s="2345"/>
      <c r="G396" s="2345"/>
      <c r="H396" s="2345"/>
      <c r="I396" s="2345"/>
      <c r="J396" s="2345"/>
      <c r="K396" s="2345"/>
    </row>
    <row r="397" spans="1:11" ht="15.75" customHeight="1">
      <c r="A397" s="2345"/>
      <c r="B397" s="2345"/>
      <c r="C397" s="2345"/>
      <c r="D397" s="2345"/>
      <c r="E397" s="2345"/>
      <c r="F397" s="2345"/>
      <c r="G397" s="2345"/>
      <c r="H397" s="2345"/>
      <c r="I397" s="2345"/>
      <c r="J397" s="2345"/>
      <c r="K397" s="2345"/>
    </row>
    <row r="398" spans="1:11" ht="15.75" customHeight="1">
      <c r="A398" s="2345"/>
      <c r="B398" s="2345"/>
      <c r="C398" s="2345"/>
      <c r="D398" s="2345"/>
      <c r="E398" s="2345"/>
      <c r="F398" s="2345"/>
      <c r="G398" s="2345"/>
      <c r="H398" s="2345"/>
      <c r="I398" s="2345"/>
      <c r="J398" s="2345"/>
      <c r="K398" s="2345"/>
    </row>
    <row r="399" spans="1:11" ht="15.75" customHeight="1">
      <c r="A399" s="2345"/>
      <c r="B399" s="2345"/>
      <c r="C399" s="2345"/>
      <c r="D399" s="2345"/>
      <c r="E399" s="2345"/>
      <c r="F399" s="2345"/>
      <c r="G399" s="2345"/>
      <c r="H399" s="2345"/>
      <c r="I399" s="2345"/>
      <c r="J399" s="2345"/>
      <c r="K399" s="2345"/>
    </row>
    <row r="400" spans="1:11" ht="15.75" customHeight="1">
      <c r="A400" s="2345"/>
      <c r="B400" s="2345"/>
      <c r="C400" s="2345"/>
      <c r="D400" s="2345"/>
      <c r="E400" s="2345"/>
      <c r="F400" s="2345"/>
      <c r="G400" s="2345"/>
      <c r="H400" s="2345"/>
      <c r="I400" s="2345"/>
      <c r="J400" s="2345"/>
      <c r="K400" s="2345"/>
    </row>
    <row r="401" spans="1:11" ht="15.75" customHeight="1">
      <c r="A401" s="2345"/>
      <c r="B401" s="2345"/>
      <c r="C401" s="2345"/>
      <c r="D401" s="2345"/>
      <c r="E401" s="2345"/>
      <c r="F401" s="2345"/>
      <c r="G401" s="2345"/>
      <c r="H401" s="2345"/>
      <c r="I401" s="2345"/>
      <c r="J401" s="2345"/>
      <c r="K401" s="2345"/>
    </row>
    <row r="402" spans="1:11" ht="15.75" customHeight="1">
      <c r="A402" s="2345"/>
      <c r="B402" s="2345"/>
      <c r="C402" s="2345"/>
      <c r="D402" s="2345"/>
      <c r="E402" s="2345"/>
      <c r="F402" s="2345"/>
      <c r="G402" s="2345"/>
      <c r="H402" s="2345"/>
      <c r="I402" s="2345"/>
      <c r="J402" s="2345"/>
      <c r="K402" s="2345"/>
    </row>
    <row r="403" spans="1:11" ht="15.75" customHeight="1">
      <c r="A403" s="2345"/>
      <c r="B403" s="2345"/>
      <c r="C403" s="2345"/>
      <c r="D403" s="2345"/>
      <c r="E403" s="2345"/>
      <c r="F403" s="2345"/>
      <c r="G403" s="2345"/>
      <c r="H403" s="2345"/>
      <c r="I403" s="2345"/>
      <c r="J403" s="2345"/>
      <c r="K403" s="2345"/>
    </row>
    <row r="404" spans="1:11" ht="15.75" customHeight="1">
      <c r="A404" s="2345"/>
      <c r="B404" s="2345"/>
      <c r="C404" s="2345"/>
      <c r="D404" s="2345"/>
      <c r="E404" s="2345"/>
      <c r="F404" s="2345"/>
      <c r="G404" s="2345"/>
      <c r="H404" s="2345"/>
      <c r="I404" s="2345"/>
      <c r="J404" s="2345"/>
      <c r="K404" s="2345"/>
    </row>
    <row r="405" spans="1:11" ht="15.75" customHeight="1">
      <c r="A405" s="2345"/>
      <c r="B405" s="2345"/>
      <c r="C405" s="2345"/>
      <c r="D405" s="2345"/>
      <c r="E405" s="2345"/>
      <c r="F405" s="2345"/>
      <c r="G405" s="2345"/>
      <c r="H405" s="2345"/>
      <c r="I405" s="2345"/>
      <c r="J405" s="2345"/>
      <c r="K405" s="2345"/>
    </row>
    <row r="406" spans="1:11" ht="15.75" customHeight="1">
      <c r="A406" s="2345"/>
      <c r="B406" s="2345"/>
      <c r="C406" s="2345"/>
      <c r="D406" s="2345"/>
      <c r="E406" s="2345"/>
      <c r="F406" s="2345"/>
      <c r="G406" s="2345"/>
      <c r="H406" s="2345"/>
      <c r="I406" s="2345"/>
      <c r="J406" s="2345"/>
      <c r="K406" s="2345"/>
    </row>
    <row r="407" spans="1:11" ht="15.75" customHeight="1">
      <c r="A407" s="2345"/>
      <c r="B407" s="2345"/>
      <c r="C407" s="2345"/>
      <c r="D407" s="2345"/>
      <c r="E407" s="2345"/>
      <c r="F407" s="2345"/>
      <c r="G407" s="2345"/>
      <c r="H407" s="2345"/>
      <c r="I407" s="2345"/>
      <c r="J407" s="2345"/>
      <c r="K407" s="2345"/>
    </row>
    <row r="408" spans="1:11" ht="15.75" customHeight="1">
      <c r="A408" s="2345"/>
      <c r="B408" s="2345"/>
      <c r="C408" s="2345"/>
      <c r="D408" s="2345"/>
      <c r="E408" s="2345"/>
      <c r="F408" s="2345"/>
      <c r="G408" s="2345"/>
      <c r="H408" s="2345"/>
      <c r="I408" s="2345"/>
      <c r="J408" s="2345"/>
      <c r="K408" s="2345"/>
    </row>
    <row r="409" spans="1:11" ht="15.75" customHeight="1">
      <c r="A409" s="2345"/>
      <c r="B409" s="2345"/>
      <c r="C409" s="2345"/>
      <c r="D409" s="2345"/>
      <c r="E409" s="2345"/>
      <c r="F409" s="2345"/>
      <c r="G409" s="2345"/>
      <c r="H409" s="2345"/>
      <c r="I409" s="2345"/>
      <c r="J409" s="2345"/>
      <c r="K409" s="2345"/>
    </row>
    <row r="410" spans="1:11" ht="15.75" customHeight="1">
      <c r="A410" s="2345"/>
      <c r="B410" s="2345"/>
      <c r="C410" s="2345"/>
      <c r="D410" s="2345"/>
      <c r="E410" s="2345"/>
      <c r="F410" s="2345"/>
      <c r="G410" s="2345"/>
      <c r="H410" s="2345"/>
      <c r="I410" s="2345"/>
      <c r="J410" s="2345"/>
      <c r="K410" s="2345"/>
    </row>
    <row r="411" spans="1:11" ht="15.75" customHeight="1">
      <c r="A411" s="2345"/>
      <c r="B411" s="2345"/>
      <c r="C411" s="2345"/>
      <c r="D411" s="2345"/>
      <c r="E411" s="2345"/>
      <c r="F411" s="2345"/>
      <c r="G411" s="2345"/>
      <c r="H411" s="2345"/>
      <c r="I411" s="2345"/>
      <c r="J411" s="2345"/>
      <c r="K411" s="2345"/>
    </row>
    <row r="412" spans="1:11" ht="15.75" customHeight="1">
      <c r="A412" s="2345"/>
      <c r="B412" s="2345"/>
      <c r="C412" s="2345"/>
      <c r="D412" s="2345"/>
      <c r="E412" s="2345"/>
      <c r="F412" s="2345"/>
      <c r="G412" s="2345"/>
      <c r="H412" s="2345"/>
      <c r="I412" s="2345"/>
      <c r="J412" s="2345"/>
      <c r="K412" s="2345"/>
    </row>
    <row r="413" spans="1:11" ht="15.75" customHeight="1">
      <c r="A413" s="2345"/>
      <c r="B413" s="2345"/>
      <c r="C413" s="2345"/>
      <c r="D413" s="2345"/>
      <c r="E413" s="2345"/>
      <c r="F413" s="2345"/>
      <c r="G413" s="2345"/>
      <c r="H413" s="2345"/>
      <c r="I413" s="2345"/>
      <c r="J413" s="2345"/>
      <c r="K413" s="2345"/>
    </row>
    <row r="414" spans="1:11" ht="15.75" customHeight="1">
      <c r="A414" s="2345"/>
      <c r="B414" s="2345"/>
      <c r="C414" s="2345"/>
      <c r="D414" s="2345"/>
      <c r="E414" s="2345"/>
      <c r="F414" s="2345"/>
      <c r="G414" s="2345"/>
      <c r="H414" s="2345"/>
      <c r="I414" s="2345"/>
      <c r="J414" s="2345"/>
      <c r="K414" s="2345"/>
    </row>
    <row r="415" spans="1:11" ht="15.75" customHeight="1">
      <c r="A415" s="2345"/>
      <c r="B415" s="2345"/>
      <c r="C415" s="2345"/>
      <c r="D415" s="2345"/>
      <c r="E415" s="2345"/>
      <c r="F415" s="2345"/>
      <c r="G415" s="2345"/>
      <c r="H415" s="2345"/>
      <c r="I415" s="2345"/>
      <c r="J415" s="2345"/>
      <c r="K415" s="2345"/>
    </row>
    <row r="416" spans="1:11" ht="15.75" customHeight="1">
      <c r="A416" s="2345"/>
      <c r="B416" s="2345"/>
      <c r="C416" s="2345"/>
      <c r="D416" s="2345"/>
      <c r="E416" s="2345"/>
      <c r="F416" s="2345"/>
      <c r="G416" s="2345"/>
      <c r="H416" s="2345"/>
      <c r="I416" s="2345"/>
      <c r="J416" s="2345"/>
      <c r="K416" s="2345"/>
    </row>
    <row r="417" spans="1:11" ht="15.75" customHeight="1">
      <c r="A417" s="2345"/>
      <c r="B417" s="2345"/>
      <c r="C417" s="2345"/>
      <c r="D417" s="2345"/>
      <c r="E417" s="2345"/>
      <c r="F417" s="2345"/>
      <c r="G417" s="2345"/>
      <c r="H417" s="2345"/>
      <c r="I417" s="2345"/>
      <c r="J417" s="2345"/>
      <c r="K417" s="2345"/>
    </row>
    <row r="418" spans="1:11" ht="15.75" customHeight="1">
      <c r="A418" s="2345"/>
      <c r="B418" s="2345"/>
      <c r="C418" s="2345"/>
      <c r="D418" s="2345"/>
      <c r="E418" s="2345"/>
      <c r="F418" s="2345"/>
      <c r="G418" s="2345"/>
      <c r="H418" s="2345"/>
      <c r="I418" s="2345"/>
      <c r="J418" s="2345"/>
      <c r="K418" s="2345"/>
    </row>
    <row r="419" spans="1:11" ht="15.75" customHeight="1">
      <c r="A419" s="2345"/>
      <c r="B419" s="2345"/>
      <c r="C419" s="2345"/>
      <c r="D419" s="2345"/>
      <c r="E419" s="2345"/>
      <c r="F419" s="2345"/>
      <c r="G419" s="2345"/>
      <c r="H419" s="2345"/>
      <c r="I419" s="2345"/>
      <c r="J419" s="2345"/>
      <c r="K419" s="2345"/>
    </row>
    <row r="420" spans="1:11" ht="15.75" customHeight="1">
      <c r="A420" s="2345"/>
      <c r="B420" s="2345"/>
      <c r="C420" s="2345"/>
      <c r="D420" s="2345"/>
      <c r="E420" s="2345"/>
      <c r="F420" s="2345"/>
      <c r="G420" s="2345"/>
      <c r="H420" s="2345"/>
      <c r="I420" s="2345"/>
      <c r="J420" s="2345"/>
      <c r="K420" s="2345"/>
    </row>
    <row r="421" spans="1:11" ht="15.75" customHeight="1">
      <c r="A421" s="2345"/>
      <c r="B421" s="2345"/>
      <c r="C421" s="2345"/>
      <c r="D421" s="2345"/>
      <c r="E421" s="2345"/>
      <c r="F421" s="2345"/>
      <c r="G421" s="2345"/>
      <c r="H421" s="2345"/>
      <c r="I421" s="2345"/>
      <c r="J421" s="2345"/>
      <c r="K421" s="2345"/>
    </row>
    <row r="422" spans="1:11" ht="15.75" customHeight="1">
      <c r="A422" s="2345"/>
      <c r="B422" s="2345"/>
      <c r="C422" s="2345"/>
      <c r="D422" s="2345"/>
      <c r="E422" s="2345"/>
      <c r="F422" s="2345"/>
      <c r="G422" s="2345"/>
      <c r="H422" s="2345"/>
      <c r="I422" s="2345"/>
      <c r="J422" s="2345"/>
      <c r="K422" s="2345"/>
    </row>
    <row r="423" spans="1:11" ht="15.75" customHeight="1">
      <c r="A423" s="2345"/>
      <c r="B423" s="2345"/>
      <c r="C423" s="2345"/>
      <c r="D423" s="2345"/>
      <c r="E423" s="2345"/>
      <c r="F423" s="2345"/>
      <c r="G423" s="2345"/>
      <c r="H423" s="2345"/>
      <c r="I423" s="2345"/>
      <c r="J423" s="2345"/>
      <c r="K423" s="2345"/>
    </row>
    <row r="424" spans="1:11" ht="15.75" customHeight="1">
      <c r="A424" s="2345"/>
      <c r="B424" s="2345"/>
      <c r="C424" s="2345"/>
      <c r="D424" s="2345"/>
      <c r="E424" s="2345"/>
      <c r="F424" s="2345"/>
      <c r="G424" s="2345"/>
      <c r="H424" s="2345"/>
      <c r="I424" s="2345"/>
      <c r="J424" s="2345"/>
      <c r="K424" s="2345"/>
    </row>
    <row r="425" spans="1:11" ht="15.75" customHeight="1">
      <c r="A425" s="2345"/>
      <c r="B425" s="2345"/>
      <c r="C425" s="2345"/>
      <c r="D425" s="2345"/>
      <c r="E425" s="2345"/>
      <c r="F425" s="2345"/>
      <c r="G425" s="2345"/>
      <c r="H425" s="2345"/>
      <c r="I425" s="2345"/>
      <c r="J425" s="2345"/>
      <c r="K425" s="2345"/>
    </row>
    <row r="426" spans="1:11" ht="15.75" customHeight="1">
      <c r="A426" s="2345"/>
      <c r="B426" s="2345"/>
      <c r="C426" s="2345"/>
      <c r="D426" s="2345"/>
      <c r="E426" s="2345"/>
      <c r="F426" s="2345"/>
      <c r="G426" s="2345"/>
      <c r="H426" s="2345"/>
      <c r="I426" s="2345"/>
      <c r="J426" s="2345"/>
      <c r="K426" s="2345"/>
    </row>
    <row r="427" spans="1:11" ht="15.75" customHeight="1">
      <c r="A427" s="2345"/>
      <c r="B427" s="2345"/>
      <c r="C427" s="2345"/>
      <c r="D427" s="2345"/>
      <c r="E427" s="2345"/>
      <c r="F427" s="2345"/>
      <c r="G427" s="2345"/>
      <c r="H427" s="2345"/>
      <c r="I427" s="2345"/>
      <c r="J427" s="2345"/>
      <c r="K427" s="2345"/>
    </row>
    <row r="428" spans="1:11" ht="15.75" customHeight="1">
      <c r="A428" s="2345"/>
      <c r="B428" s="2345"/>
      <c r="C428" s="2345"/>
      <c r="D428" s="2345"/>
      <c r="E428" s="2345"/>
      <c r="F428" s="2345"/>
      <c r="G428" s="2345"/>
      <c r="H428" s="2345"/>
      <c r="I428" s="2345"/>
      <c r="J428" s="2345"/>
      <c r="K428" s="2345"/>
    </row>
    <row r="429" spans="1:11" ht="15.75" customHeight="1">
      <c r="A429" s="2345"/>
      <c r="B429" s="2345"/>
      <c r="C429" s="2345"/>
      <c r="D429" s="2345"/>
      <c r="E429" s="2345"/>
      <c r="F429" s="2345"/>
      <c r="G429" s="2345"/>
      <c r="H429" s="2345"/>
      <c r="I429" s="2345"/>
      <c r="J429" s="2345"/>
      <c r="K429" s="2345"/>
    </row>
    <row r="430" spans="1:11" ht="15.75" customHeight="1">
      <c r="A430" s="2345"/>
      <c r="B430" s="2345"/>
      <c r="C430" s="2345"/>
      <c r="D430" s="2345"/>
      <c r="E430" s="2345"/>
      <c r="F430" s="2345"/>
      <c r="G430" s="2345"/>
      <c r="H430" s="2345"/>
      <c r="I430" s="2345"/>
      <c r="J430" s="2345"/>
      <c r="K430" s="2345"/>
    </row>
    <row r="431" spans="1:11" ht="15.75" customHeight="1">
      <c r="A431" s="2345"/>
      <c r="B431" s="2345"/>
      <c r="C431" s="2345"/>
      <c r="D431" s="2345"/>
      <c r="E431" s="2345"/>
      <c r="F431" s="2345"/>
      <c r="G431" s="2345"/>
      <c r="H431" s="2345"/>
      <c r="I431" s="2345"/>
      <c r="J431" s="2345"/>
      <c r="K431" s="2345"/>
    </row>
    <row r="432" spans="1:11" ht="15.75" customHeight="1">
      <c r="A432" s="2345"/>
      <c r="B432" s="2345"/>
      <c r="C432" s="2345"/>
      <c r="D432" s="2345"/>
      <c r="E432" s="2345"/>
      <c r="F432" s="2345"/>
      <c r="G432" s="2345"/>
      <c r="H432" s="2345"/>
      <c r="I432" s="2345"/>
      <c r="J432" s="2345"/>
      <c r="K432" s="2345"/>
    </row>
    <row r="433" spans="1:11" ht="15.75" customHeight="1">
      <c r="A433" s="2345"/>
      <c r="B433" s="2345"/>
      <c r="C433" s="2345"/>
      <c r="D433" s="2345"/>
      <c r="E433" s="2345"/>
      <c r="F433" s="2345"/>
      <c r="G433" s="2345"/>
      <c r="H433" s="2345"/>
      <c r="I433" s="2345"/>
      <c r="J433" s="2345"/>
      <c r="K433" s="2345"/>
    </row>
    <row r="434" spans="1:11" ht="15.75" customHeight="1">
      <c r="A434" s="2345"/>
      <c r="B434" s="2345"/>
      <c r="C434" s="2345"/>
      <c r="D434" s="2345"/>
      <c r="E434" s="2345"/>
      <c r="F434" s="2345"/>
      <c r="G434" s="2345"/>
      <c r="H434" s="2345"/>
      <c r="I434" s="2345"/>
      <c r="J434" s="2345"/>
      <c r="K434" s="2345"/>
    </row>
    <row r="435" spans="1:11" ht="15.75" customHeight="1">
      <c r="A435" s="2345"/>
      <c r="B435" s="2345"/>
      <c r="C435" s="2345"/>
      <c r="D435" s="2345"/>
      <c r="E435" s="2345"/>
      <c r="F435" s="2345"/>
      <c r="G435" s="2345"/>
      <c r="H435" s="2345"/>
      <c r="I435" s="2345"/>
      <c r="J435" s="2345"/>
      <c r="K435" s="2345"/>
    </row>
    <row r="436" spans="1:11" ht="15.75" customHeight="1">
      <c r="A436" s="2345"/>
      <c r="B436" s="2345"/>
      <c r="C436" s="2345"/>
      <c r="D436" s="2345"/>
      <c r="E436" s="2345"/>
      <c r="F436" s="2345"/>
      <c r="G436" s="2345"/>
      <c r="H436" s="2345"/>
      <c r="I436" s="2345"/>
      <c r="J436" s="2345"/>
      <c r="K436" s="2345"/>
    </row>
    <row r="437" spans="1:11" ht="15.75" customHeight="1">
      <c r="A437" s="2345"/>
      <c r="B437" s="2345"/>
      <c r="C437" s="2345"/>
      <c r="D437" s="2345"/>
      <c r="E437" s="2345"/>
      <c r="F437" s="2345"/>
      <c r="G437" s="2345"/>
      <c r="H437" s="2345"/>
      <c r="I437" s="2345"/>
      <c r="J437" s="2345"/>
      <c r="K437" s="2345"/>
    </row>
    <row r="438" spans="1:11" ht="15.75" customHeight="1">
      <c r="A438" s="2345"/>
      <c r="B438" s="2345"/>
      <c r="C438" s="2345"/>
      <c r="D438" s="2345"/>
      <c r="E438" s="2345"/>
      <c r="F438" s="2345"/>
      <c r="G438" s="2345"/>
      <c r="H438" s="2345"/>
      <c r="I438" s="2345"/>
      <c r="J438" s="2345"/>
      <c r="K438" s="2345"/>
    </row>
    <row r="439" spans="1:11" ht="15.75" customHeight="1">
      <c r="A439" s="2345"/>
      <c r="B439" s="2345"/>
      <c r="C439" s="2345"/>
      <c r="D439" s="2345"/>
      <c r="E439" s="2345"/>
      <c r="F439" s="2345"/>
      <c r="G439" s="2345"/>
      <c r="H439" s="2345"/>
      <c r="I439" s="2345"/>
      <c r="J439" s="2345"/>
      <c r="K439" s="2345"/>
    </row>
    <row r="440" spans="1:11" ht="15.75" customHeight="1">
      <c r="A440" s="2345"/>
      <c r="B440" s="2345"/>
      <c r="C440" s="2345"/>
      <c r="D440" s="2345"/>
      <c r="E440" s="2345"/>
      <c r="F440" s="2345"/>
      <c r="G440" s="2345"/>
      <c r="H440" s="2345"/>
      <c r="I440" s="2345"/>
      <c r="J440" s="2345"/>
      <c r="K440" s="2345"/>
    </row>
    <row r="441" spans="1:11" ht="15.75" customHeight="1">
      <c r="A441" s="2345"/>
      <c r="B441" s="2345"/>
      <c r="C441" s="2345"/>
      <c r="D441" s="2345"/>
      <c r="E441" s="2345"/>
      <c r="F441" s="2345"/>
      <c r="G441" s="2345"/>
      <c r="H441" s="2345"/>
      <c r="I441" s="2345"/>
      <c r="J441" s="2345"/>
      <c r="K441" s="2345"/>
    </row>
    <row r="442" spans="1:11" ht="15.75" customHeight="1">
      <c r="A442" s="2345"/>
      <c r="B442" s="2345"/>
      <c r="C442" s="2345"/>
      <c r="D442" s="2345"/>
      <c r="E442" s="2345"/>
      <c r="F442" s="2345"/>
      <c r="G442" s="2345"/>
      <c r="H442" s="2345"/>
      <c r="I442" s="2345"/>
      <c r="J442" s="2345"/>
      <c r="K442" s="2345"/>
    </row>
    <row r="443" spans="1:11" ht="15.75" customHeight="1">
      <c r="A443" s="2345"/>
      <c r="B443" s="2345"/>
      <c r="C443" s="2345"/>
      <c r="D443" s="2345"/>
      <c r="E443" s="2345"/>
      <c r="F443" s="2345"/>
      <c r="G443" s="2345"/>
      <c r="H443" s="2345"/>
      <c r="I443" s="2345"/>
      <c r="J443" s="2345"/>
      <c r="K443" s="2345"/>
    </row>
    <row r="444" spans="1:11" ht="15.75" customHeight="1">
      <c r="A444" s="2345"/>
      <c r="B444" s="2345"/>
      <c r="C444" s="2345"/>
      <c r="D444" s="2345"/>
      <c r="E444" s="2345"/>
      <c r="F444" s="2345"/>
      <c r="G444" s="2345"/>
      <c r="H444" s="2345"/>
      <c r="I444" s="2345"/>
      <c r="J444" s="2345"/>
      <c r="K444" s="2345"/>
    </row>
    <row r="445" spans="1:11" ht="15.75" customHeight="1">
      <c r="A445" s="2345"/>
      <c r="B445" s="2345"/>
      <c r="C445" s="2345"/>
      <c r="D445" s="2345"/>
      <c r="E445" s="2345"/>
      <c r="F445" s="2345"/>
      <c r="G445" s="2345"/>
      <c r="H445" s="2345"/>
      <c r="I445" s="2345"/>
      <c r="J445" s="2345"/>
      <c r="K445" s="2345"/>
    </row>
    <row r="446" spans="1:11" ht="15.75" customHeight="1">
      <c r="A446" s="2345"/>
      <c r="B446" s="2345"/>
      <c r="C446" s="2345"/>
      <c r="D446" s="2345"/>
      <c r="E446" s="2345"/>
      <c r="F446" s="2345"/>
      <c r="G446" s="2345"/>
      <c r="H446" s="2345"/>
      <c r="I446" s="2345"/>
      <c r="J446" s="2345"/>
      <c r="K446" s="2345"/>
    </row>
    <row r="447" spans="1:11" ht="15.75" customHeight="1">
      <c r="A447" s="2345"/>
      <c r="B447" s="2345"/>
      <c r="C447" s="2345"/>
      <c r="D447" s="2345"/>
      <c r="E447" s="2345"/>
      <c r="F447" s="2345"/>
      <c r="G447" s="2345"/>
      <c r="H447" s="2345"/>
      <c r="I447" s="2345"/>
      <c r="J447" s="2345"/>
      <c r="K447" s="2345"/>
    </row>
    <row r="448" spans="1:11" ht="15.75" customHeight="1">
      <c r="A448" s="2345"/>
      <c r="B448" s="2345"/>
      <c r="C448" s="2345"/>
      <c r="D448" s="2345"/>
      <c r="E448" s="2345"/>
      <c r="F448" s="2345"/>
      <c r="G448" s="2345"/>
      <c r="H448" s="2345"/>
      <c r="I448" s="2345"/>
      <c r="J448" s="2345"/>
      <c r="K448" s="2345"/>
    </row>
    <row r="449" spans="1:11" ht="15.75" customHeight="1">
      <c r="A449" s="2345"/>
      <c r="B449" s="2345"/>
      <c r="C449" s="2345"/>
      <c r="D449" s="2345"/>
      <c r="E449" s="2345"/>
      <c r="F449" s="2345"/>
      <c r="G449" s="2345"/>
      <c r="H449" s="2345"/>
      <c r="I449" s="2345"/>
      <c r="J449" s="2345"/>
      <c r="K449" s="2345"/>
    </row>
    <row r="450" spans="1:11" ht="15.75" customHeight="1">
      <c r="A450" s="2345"/>
      <c r="B450" s="2345"/>
      <c r="C450" s="2345"/>
      <c r="D450" s="2345"/>
      <c r="E450" s="2345"/>
      <c r="F450" s="2345"/>
      <c r="G450" s="2345"/>
      <c r="H450" s="2345"/>
      <c r="I450" s="2345"/>
      <c r="J450" s="2345"/>
      <c r="K450" s="2345"/>
    </row>
    <row r="451" spans="1:11" ht="15.75" customHeight="1">
      <c r="A451" s="2345"/>
      <c r="B451" s="2345"/>
      <c r="C451" s="2345"/>
      <c r="D451" s="2345"/>
      <c r="E451" s="2345"/>
      <c r="F451" s="2345"/>
      <c r="G451" s="2345"/>
      <c r="H451" s="2345"/>
      <c r="I451" s="2345"/>
      <c r="J451" s="2345"/>
      <c r="K451" s="2345"/>
    </row>
    <row r="452" spans="1:11" ht="15.75" customHeight="1">
      <c r="A452" s="2345"/>
      <c r="B452" s="2345"/>
      <c r="C452" s="2345"/>
      <c r="D452" s="2345"/>
      <c r="E452" s="2345"/>
      <c r="F452" s="2345"/>
      <c r="G452" s="2345"/>
      <c r="H452" s="2345"/>
      <c r="I452" s="2345"/>
      <c r="J452" s="2345"/>
      <c r="K452" s="2345"/>
    </row>
    <row r="453" spans="1:11" ht="15.75" customHeight="1">
      <c r="A453" s="2345"/>
      <c r="B453" s="2345"/>
      <c r="C453" s="2345"/>
      <c r="D453" s="2345"/>
      <c r="E453" s="2345"/>
      <c r="F453" s="2345"/>
      <c r="G453" s="2345"/>
      <c r="H453" s="2345"/>
      <c r="I453" s="2345"/>
      <c r="J453" s="2345"/>
      <c r="K453" s="2345"/>
    </row>
    <row r="454" spans="1:11" ht="15.75" customHeight="1">
      <c r="A454" s="2345"/>
      <c r="B454" s="2345"/>
      <c r="C454" s="2345"/>
      <c r="D454" s="2345"/>
      <c r="E454" s="2345"/>
      <c r="F454" s="2345"/>
      <c r="G454" s="2345"/>
      <c r="H454" s="2345"/>
      <c r="I454" s="2345"/>
      <c r="J454" s="2345"/>
      <c r="K454" s="2345"/>
    </row>
    <row r="455" spans="1:11" ht="15.75" customHeight="1">
      <c r="A455" s="2345"/>
      <c r="B455" s="2345"/>
      <c r="C455" s="2345"/>
      <c r="D455" s="2345"/>
      <c r="E455" s="2345"/>
      <c r="F455" s="2345"/>
      <c r="G455" s="2345"/>
      <c r="H455" s="2345"/>
      <c r="I455" s="2345"/>
      <c r="J455" s="2345"/>
      <c r="K455" s="2345"/>
    </row>
    <row r="456" spans="1:11" ht="15.75" customHeight="1">
      <c r="A456" s="2345"/>
      <c r="B456" s="2345"/>
      <c r="C456" s="2345"/>
      <c r="D456" s="2345"/>
      <c r="E456" s="2345"/>
      <c r="F456" s="2345"/>
      <c r="G456" s="2345"/>
      <c r="H456" s="2345"/>
      <c r="I456" s="2345"/>
      <c r="J456" s="2345"/>
      <c r="K456" s="2345"/>
    </row>
    <row r="457" spans="1:11" ht="15.75" customHeight="1">
      <c r="A457" s="2345"/>
      <c r="B457" s="2345"/>
      <c r="C457" s="2345"/>
      <c r="D457" s="2345"/>
      <c r="E457" s="2345"/>
      <c r="F457" s="2345"/>
      <c r="G457" s="2345"/>
      <c r="H457" s="2345"/>
      <c r="I457" s="2345"/>
      <c r="J457" s="2345"/>
      <c r="K457" s="2345"/>
    </row>
    <row r="458" spans="1:11" ht="15.75" customHeight="1">
      <c r="A458" s="2345"/>
      <c r="B458" s="2345"/>
      <c r="C458" s="2345"/>
      <c r="D458" s="2345"/>
      <c r="E458" s="2345"/>
      <c r="F458" s="2345"/>
      <c r="G458" s="2345"/>
      <c r="H458" s="2345"/>
      <c r="I458" s="2345"/>
      <c r="J458" s="2345"/>
      <c r="K458" s="2345"/>
    </row>
    <row r="459" spans="1:11" ht="15.75" customHeight="1">
      <c r="A459" s="2345"/>
      <c r="B459" s="2345"/>
      <c r="C459" s="2345"/>
      <c r="D459" s="2345"/>
      <c r="E459" s="2345"/>
      <c r="F459" s="2345"/>
      <c r="G459" s="2345"/>
      <c r="H459" s="2345"/>
      <c r="I459" s="2345"/>
      <c r="J459" s="2345"/>
      <c r="K459" s="2345"/>
    </row>
    <row r="460" spans="1:11" ht="15.75" customHeight="1">
      <c r="A460" s="2345"/>
      <c r="B460" s="2345"/>
      <c r="C460" s="2345"/>
      <c r="D460" s="2345"/>
      <c r="E460" s="2345"/>
      <c r="F460" s="2345"/>
      <c r="G460" s="2345"/>
      <c r="H460" s="2345"/>
      <c r="I460" s="2345"/>
      <c r="J460" s="2345"/>
      <c r="K460" s="2345"/>
    </row>
    <row r="461" spans="1:11" ht="15.75" customHeight="1">
      <c r="A461" s="2345"/>
      <c r="B461" s="2345"/>
      <c r="C461" s="2345"/>
      <c r="D461" s="2345"/>
      <c r="E461" s="2345"/>
      <c r="F461" s="2345"/>
      <c r="G461" s="2345"/>
      <c r="H461" s="2345"/>
      <c r="I461" s="2345"/>
      <c r="J461" s="2345"/>
      <c r="K461" s="2345"/>
    </row>
    <row r="462" spans="1:11" ht="15.75" customHeight="1">
      <c r="A462" s="2345"/>
      <c r="B462" s="2345"/>
      <c r="C462" s="2345"/>
      <c r="D462" s="2345"/>
      <c r="E462" s="2345"/>
      <c r="F462" s="2345"/>
      <c r="G462" s="2345"/>
      <c r="H462" s="2345"/>
      <c r="I462" s="2345"/>
      <c r="J462" s="2345"/>
      <c r="K462" s="2345"/>
    </row>
    <row r="463" spans="1:11" ht="15.75" customHeight="1">
      <c r="A463" s="2345"/>
      <c r="B463" s="2345"/>
      <c r="C463" s="2345"/>
      <c r="D463" s="2345"/>
      <c r="E463" s="2345"/>
      <c r="F463" s="2345"/>
      <c r="G463" s="2345"/>
      <c r="H463" s="2345"/>
      <c r="I463" s="2345"/>
      <c r="J463" s="2345"/>
      <c r="K463" s="2345"/>
    </row>
    <row r="464" spans="1:11" ht="15.75" customHeight="1">
      <c r="A464" s="2345"/>
      <c r="B464" s="2345"/>
      <c r="C464" s="2345"/>
      <c r="D464" s="2345"/>
      <c r="E464" s="2345"/>
      <c r="F464" s="2345"/>
      <c r="G464" s="2345"/>
      <c r="H464" s="2345"/>
      <c r="I464" s="2345"/>
      <c r="J464" s="2345"/>
      <c r="K464" s="2345"/>
    </row>
    <row r="465" spans="1:11" ht="15.75" customHeight="1">
      <c r="A465" s="2345"/>
      <c r="B465" s="2345"/>
      <c r="C465" s="2345"/>
      <c r="D465" s="2345"/>
      <c r="E465" s="2345"/>
      <c r="F465" s="2345"/>
      <c r="G465" s="2345"/>
      <c r="H465" s="2345"/>
      <c r="I465" s="2345"/>
      <c r="J465" s="2345"/>
      <c r="K465" s="2345"/>
    </row>
    <row r="466" spans="1:11" ht="15.75" customHeight="1">
      <c r="A466" s="2345"/>
      <c r="B466" s="2345"/>
      <c r="C466" s="2345"/>
      <c r="D466" s="2345"/>
      <c r="E466" s="2345"/>
      <c r="F466" s="2345"/>
      <c r="G466" s="2345"/>
      <c r="H466" s="2345"/>
      <c r="I466" s="2345"/>
      <c r="J466" s="2345"/>
      <c r="K466" s="2345"/>
    </row>
    <row r="467" spans="1:11" ht="15.75" customHeight="1">
      <c r="A467" s="2345"/>
      <c r="B467" s="2345"/>
      <c r="C467" s="2345"/>
      <c r="D467" s="2345"/>
      <c r="E467" s="2345"/>
      <c r="F467" s="2345"/>
      <c r="G467" s="2345"/>
      <c r="H467" s="2345"/>
      <c r="I467" s="2345"/>
      <c r="J467" s="2345"/>
      <c r="K467" s="2345"/>
    </row>
    <row r="468" spans="1:11" ht="15.75" customHeight="1">
      <c r="A468" s="2345"/>
      <c r="B468" s="2345"/>
      <c r="C468" s="2345"/>
      <c r="D468" s="2345"/>
      <c r="E468" s="2345"/>
      <c r="F468" s="2345"/>
      <c r="G468" s="2345"/>
      <c r="H468" s="2345"/>
      <c r="I468" s="2345"/>
      <c r="J468" s="2345"/>
      <c r="K468" s="2345"/>
    </row>
    <row r="469" spans="1:11" ht="15.75" customHeight="1">
      <c r="A469" s="2345"/>
      <c r="B469" s="2345"/>
      <c r="C469" s="2345"/>
      <c r="D469" s="2345"/>
      <c r="E469" s="2345"/>
      <c r="F469" s="2345"/>
      <c r="G469" s="2345"/>
      <c r="H469" s="2345"/>
      <c r="I469" s="2345"/>
      <c r="J469" s="2345"/>
      <c r="K469" s="2345"/>
    </row>
    <row r="470" spans="1:11" ht="15.75" customHeight="1">
      <c r="A470" s="2345"/>
      <c r="B470" s="2345"/>
      <c r="C470" s="2345"/>
      <c r="D470" s="2345"/>
      <c r="E470" s="2345"/>
      <c r="F470" s="2345"/>
      <c r="G470" s="2345"/>
      <c r="H470" s="2345"/>
      <c r="I470" s="2345"/>
      <c r="J470" s="2345"/>
      <c r="K470" s="2345"/>
    </row>
    <row r="471" spans="1:11" ht="15.75" customHeight="1">
      <c r="A471" s="2345"/>
      <c r="B471" s="2345"/>
      <c r="C471" s="2345"/>
      <c r="D471" s="2345"/>
      <c r="E471" s="2345"/>
      <c r="F471" s="2345"/>
      <c r="G471" s="2345"/>
      <c r="H471" s="2345"/>
      <c r="I471" s="2345"/>
      <c r="J471" s="2345"/>
      <c r="K471" s="2345"/>
    </row>
    <row r="472" spans="1:11" ht="15.75" customHeight="1">
      <c r="A472" s="2345"/>
      <c r="B472" s="2345"/>
      <c r="C472" s="2345"/>
      <c r="D472" s="2345"/>
      <c r="E472" s="2345"/>
      <c r="F472" s="2345"/>
      <c r="G472" s="2345"/>
      <c r="H472" s="2345"/>
      <c r="I472" s="2345"/>
      <c r="J472" s="2345"/>
      <c r="K472" s="2345"/>
    </row>
    <row r="473" spans="1:11" ht="15.75" customHeight="1">
      <c r="A473" s="2345"/>
      <c r="B473" s="2345"/>
      <c r="C473" s="2345"/>
      <c r="D473" s="2345"/>
      <c r="E473" s="2345"/>
      <c r="F473" s="2345"/>
      <c r="G473" s="2345"/>
      <c r="H473" s="2345"/>
      <c r="I473" s="2345"/>
      <c r="J473" s="2345"/>
      <c r="K473" s="2345"/>
    </row>
    <row r="474" spans="1:11" ht="15.75" customHeight="1">
      <c r="A474" s="2345"/>
      <c r="B474" s="2345"/>
      <c r="C474" s="2345"/>
      <c r="D474" s="2345"/>
      <c r="E474" s="2345"/>
      <c r="F474" s="2345"/>
      <c r="G474" s="2345"/>
      <c r="H474" s="2345"/>
      <c r="I474" s="2345"/>
      <c r="J474" s="2345"/>
      <c r="K474" s="2345"/>
    </row>
    <row r="475" spans="1:11" ht="15.75" customHeight="1">
      <c r="A475" s="2345"/>
      <c r="B475" s="2345"/>
      <c r="C475" s="2345"/>
      <c r="D475" s="2345"/>
      <c r="E475" s="2345"/>
      <c r="F475" s="2345"/>
      <c r="G475" s="2345"/>
      <c r="H475" s="2345"/>
      <c r="I475" s="2345"/>
      <c r="J475" s="2345"/>
      <c r="K475" s="2345"/>
    </row>
    <row r="476" spans="1:11" ht="15.75" customHeight="1">
      <c r="A476" s="2345"/>
      <c r="B476" s="2345"/>
      <c r="C476" s="2345"/>
      <c r="D476" s="2345"/>
      <c r="E476" s="2345"/>
      <c r="F476" s="2345"/>
      <c r="G476" s="2345"/>
      <c r="H476" s="2345"/>
      <c r="I476" s="2345"/>
      <c r="J476" s="2345"/>
      <c r="K476" s="2345"/>
    </row>
    <row r="477" spans="1:11" ht="15.75" customHeight="1">
      <c r="A477" s="2345"/>
      <c r="B477" s="2345"/>
      <c r="C477" s="2345"/>
      <c r="D477" s="2345"/>
      <c r="E477" s="2345"/>
      <c r="F477" s="2345"/>
      <c r="G477" s="2345"/>
      <c r="H477" s="2345"/>
      <c r="I477" s="2345"/>
      <c r="J477" s="2345"/>
      <c r="K477" s="2345"/>
    </row>
    <row r="478" spans="1:11" ht="15.75" customHeight="1">
      <c r="A478" s="2345"/>
      <c r="B478" s="2345"/>
      <c r="C478" s="2345"/>
      <c r="D478" s="2345"/>
      <c r="E478" s="2345"/>
      <c r="F478" s="2345"/>
      <c r="G478" s="2345"/>
      <c r="H478" s="2345"/>
      <c r="I478" s="2345"/>
      <c r="J478" s="2345"/>
      <c r="K478" s="2345"/>
    </row>
    <row r="479" spans="1:11" ht="15.75" customHeight="1">
      <c r="A479" s="2345"/>
      <c r="B479" s="2345"/>
      <c r="C479" s="2345"/>
      <c r="D479" s="2345"/>
      <c r="E479" s="2345"/>
      <c r="F479" s="2345"/>
      <c r="G479" s="2345"/>
      <c r="H479" s="2345"/>
      <c r="I479" s="2345"/>
      <c r="J479" s="2345"/>
      <c r="K479" s="2345"/>
    </row>
    <row r="480" spans="1:11" ht="15.75" customHeight="1">
      <c r="A480" s="2345"/>
      <c r="B480" s="2345"/>
      <c r="C480" s="2345"/>
      <c r="D480" s="2345"/>
      <c r="E480" s="2345"/>
      <c r="F480" s="2345"/>
      <c r="G480" s="2345"/>
      <c r="H480" s="2345"/>
      <c r="I480" s="2345"/>
      <c r="J480" s="2345"/>
      <c r="K480" s="2345"/>
    </row>
    <row r="481" spans="1:11" ht="15.75" customHeight="1">
      <c r="A481" s="2345"/>
      <c r="B481" s="2345"/>
      <c r="C481" s="2345"/>
      <c r="D481" s="2345"/>
      <c r="E481" s="2345"/>
      <c r="F481" s="2345"/>
      <c r="G481" s="2345"/>
      <c r="H481" s="2345"/>
      <c r="I481" s="2345"/>
      <c r="J481" s="2345"/>
      <c r="K481" s="2345"/>
    </row>
    <row r="482" spans="1:11" ht="15.75" customHeight="1">
      <c r="A482" s="2345"/>
      <c r="B482" s="2345"/>
      <c r="C482" s="2345"/>
      <c r="D482" s="2345"/>
      <c r="E482" s="2345"/>
      <c r="F482" s="2345"/>
      <c r="G482" s="2345"/>
      <c r="H482" s="2345"/>
      <c r="I482" s="2345"/>
      <c r="J482" s="2345"/>
      <c r="K482" s="2345"/>
    </row>
    <row r="483" spans="1:11" ht="15.75" customHeight="1">
      <c r="A483" s="2345"/>
      <c r="B483" s="2345"/>
      <c r="C483" s="2345"/>
      <c r="D483" s="2345"/>
      <c r="E483" s="2345"/>
      <c r="F483" s="2345"/>
      <c r="G483" s="2345"/>
      <c r="H483" s="2345"/>
      <c r="I483" s="2345"/>
      <c r="J483" s="2345"/>
      <c r="K483" s="2345"/>
    </row>
    <row r="484" spans="1:11" ht="15.75" customHeight="1">
      <c r="A484" s="2345"/>
      <c r="B484" s="2345"/>
      <c r="C484" s="2345"/>
      <c r="D484" s="2345"/>
      <c r="E484" s="2345"/>
      <c r="F484" s="2345"/>
      <c r="G484" s="2345"/>
      <c r="H484" s="2345"/>
      <c r="I484" s="2345"/>
      <c r="J484" s="2345"/>
      <c r="K484" s="2345"/>
    </row>
    <row r="485" spans="1:11" ht="15.75" customHeight="1">
      <c r="A485" s="2345"/>
      <c r="B485" s="2345"/>
      <c r="C485" s="2345"/>
      <c r="D485" s="2345"/>
      <c r="E485" s="2345"/>
      <c r="F485" s="2345"/>
      <c r="G485" s="2345"/>
      <c r="H485" s="2345"/>
      <c r="I485" s="2345"/>
      <c r="J485" s="2345"/>
      <c r="K485" s="2345"/>
    </row>
    <row r="486" spans="1:11" ht="15.75" customHeight="1">
      <c r="A486" s="2345"/>
      <c r="B486" s="2345"/>
      <c r="C486" s="2345"/>
      <c r="D486" s="2345"/>
      <c r="E486" s="2345"/>
      <c r="F486" s="2345"/>
      <c r="G486" s="2345"/>
      <c r="H486" s="2345"/>
      <c r="I486" s="2345"/>
      <c r="J486" s="2345"/>
      <c r="K486" s="2345"/>
    </row>
    <row r="487" spans="1:11" ht="15.75" customHeight="1">
      <c r="A487" s="2345"/>
      <c r="B487" s="2345"/>
      <c r="C487" s="2345"/>
      <c r="D487" s="2345"/>
      <c r="E487" s="2345"/>
      <c r="F487" s="2345"/>
      <c r="G487" s="2345"/>
      <c r="H487" s="2345"/>
      <c r="I487" s="2345"/>
      <c r="J487" s="2345"/>
      <c r="K487" s="2345"/>
    </row>
    <row r="488" spans="1:11" ht="15.75" customHeight="1">
      <c r="A488" s="2345"/>
      <c r="B488" s="2345"/>
      <c r="C488" s="2345"/>
      <c r="D488" s="2345"/>
      <c r="E488" s="2345"/>
      <c r="F488" s="2345"/>
      <c r="G488" s="2345"/>
      <c r="H488" s="2345"/>
      <c r="I488" s="2345"/>
      <c r="J488" s="2345"/>
      <c r="K488" s="2345"/>
    </row>
    <row r="489" spans="1:11" ht="15.75" customHeight="1">
      <c r="A489" s="2345"/>
      <c r="B489" s="2345"/>
      <c r="C489" s="2345"/>
      <c r="D489" s="2345"/>
      <c r="E489" s="2345"/>
      <c r="F489" s="2345"/>
      <c r="G489" s="2345"/>
      <c r="H489" s="2345"/>
      <c r="I489" s="2345"/>
      <c r="J489" s="2345"/>
      <c r="K489" s="2345"/>
    </row>
    <row r="490" spans="1:11" ht="15.75" customHeight="1">
      <c r="A490" s="2345"/>
      <c r="B490" s="2345"/>
      <c r="C490" s="2345"/>
      <c r="D490" s="2345"/>
      <c r="E490" s="2345"/>
      <c r="F490" s="2345"/>
      <c r="G490" s="2345"/>
      <c r="H490" s="2345"/>
      <c r="I490" s="2345"/>
      <c r="J490" s="2345"/>
      <c r="K490" s="2345"/>
    </row>
    <row r="491" spans="1:11" ht="15.75" customHeight="1">
      <c r="A491" s="2345"/>
      <c r="B491" s="2345"/>
      <c r="C491" s="2345"/>
      <c r="D491" s="2345"/>
      <c r="E491" s="2345"/>
      <c r="F491" s="2345"/>
      <c r="G491" s="2345"/>
      <c r="H491" s="2345"/>
      <c r="I491" s="2345"/>
      <c r="J491" s="2345"/>
      <c r="K491" s="2345"/>
    </row>
    <row r="492" spans="1:11" ht="15.75" customHeight="1">
      <c r="A492" s="2345"/>
      <c r="B492" s="2345"/>
      <c r="C492" s="2345"/>
      <c r="D492" s="2345"/>
      <c r="E492" s="2345"/>
      <c r="F492" s="2345"/>
      <c r="G492" s="2345"/>
      <c r="H492" s="2345"/>
      <c r="I492" s="2345"/>
      <c r="J492" s="2345"/>
      <c r="K492" s="2345"/>
    </row>
    <row r="493" spans="1:11" ht="15.75" customHeight="1">
      <c r="A493" s="2345"/>
      <c r="B493" s="2345"/>
      <c r="C493" s="2345"/>
      <c r="D493" s="2345"/>
      <c r="E493" s="2345"/>
      <c r="F493" s="2345"/>
      <c r="G493" s="2345"/>
      <c r="H493" s="2345"/>
      <c r="I493" s="2345"/>
      <c r="J493" s="2345"/>
      <c r="K493" s="2345"/>
    </row>
    <row r="494" spans="1:11" ht="15.75" customHeight="1">
      <c r="A494" s="2345"/>
      <c r="B494" s="2345"/>
      <c r="C494" s="2345"/>
      <c r="D494" s="2345"/>
      <c r="E494" s="2345"/>
      <c r="F494" s="2345"/>
      <c r="G494" s="2345"/>
      <c r="H494" s="2345"/>
      <c r="I494" s="2345"/>
      <c r="J494" s="2345"/>
      <c r="K494" s="2345"/>
    </row>
    <row r="495" spans="1:11" ht="15.75" customHeight="1">
      <c r="A495" s="2345"/>
      <c r="B495" s="2345"/>
      <c r="C495" s="2345"/>
      <c r="D495" s="2345"/>
      <c r="E495" s="2345"/>
      <c r="F495" s="2345"/>
      <c r="G495" s="2345"/>
      <c r="H495" s="2345"/>
      <c r="I495" s="2345"/>
      <c r="J495" s="2345"/>
      <c r="K495" s="2345"/>
    </row>
    <row r="496" spans="1:11" ht="15.75" customHeight="1">
      <c r="A496" s="2345"/>
      <c r="B496" s="2345"/>
      <c r="C496" s="2345"/>
      <c r="D496" s="2345"/>
      <c r="E496" s="2345"/>
      <c r="F496" s="2345"/>
      <c r="G496" s="2345"/>
      <c r="H496" s="2345"/>
      <c r="I496" s="2345"/>
      <c r="J496" s="2345"/>
      <c r="K496" s="2345"/>
    </row>
    <row r="497" spans="1:11" ht="15.75" customHeight="1">
      <c r="A497" s="2345"/>
      <c r="B497" s="2345"/>
      <c r="C497" s="2345"/>
      <c r="D497" s="2345"/>
      <c r="E497" s="2345"/>
      <c r="F497" s="2345"/>
      <c r="G497" s="2345"/>
      <c r="H497" s="2345"/>
      <c r="I497" s="2345"/>
      <c r="J497" s="2345"/>
      <c r="K497" s="2345"/>
    </row>
    <row r="498" spans="1:11" ht="15.75" customHeight="1">
      <c r="A498" s="2345"/>
      <c r="B498" s="2345"/>
      <c r="C498" s="2345"/>
      <c r="D498" s="2345"/>
      <c r="E498" s="2345"/>
      <c r="F498" s="2345"/>
      <c r="G498" s="2345"/>
      <c r="H498" s="2345"/>
      <c r="I498" s="2345"/>
      <c r="J498" s="2345"/>
      <c r="K498" s="2345"/>
    </row>
    <row r="499" spans="1:11" ht="15.75" customHeight="1">
      <c r="A499" s="2345"/>
      <c r="B499" s="2345"/>
      <c r="C499" s="2345"/>
      <c r="D499" s="2345"/>
      <c r="E499" s="2345"/>
      <c r="F499" s="2345"/>
      <c r="G499" s="2345"/>
      <c r="H499" s="2345"/>
      <c r="I499" s="2345"/>
      <c r="J499" s="2345"/>
      <c r="K499" s="2345"/>
    </row>
    <row r="500" spans="1:11" ht="15.75" customHeight="1">
      <c r="A500" s="2345"/>
      <c r="B500" s="2345"/>
      <c r="C500" s="2345"/>
      <c r="D500" s="2345"/>
      <c r="E500" s="2345"/>
      <c r="F500" s="2345"/>
      <c r="G500" s="2345"/>
      <c r="H500" s="2345"/>
      <c r="I500" s="2345"/>
      <c r="J500" s="2345"/>
      <c r="K500" s="2345"/>
    </row>
    <row r="501" spans="1:11" ht="15.75" customHeight="1">
      <c r="A501" s="2345"/>
      <c r="B501" s="2345"/>
      <c r="C501" s="2345"/>
      <c r="D501" s="2345"/>
      <c r="E501" s="2345"/>
      <c r="F501" s="2345"/>
      <c r="G501" s="2345"/>
      <c r="H501" s="2345"/>
      <c r="I501" s="2345"/>
      <c r="J501" s="2345"/>
      <c r="K501" s="2345"/>
    </row>
    <row r="502" spans="1:11" ht="15.75" customHeight="1">
      <c r="A502" s="2345"/>
      <c r="B502" s="2345"/>
      <c r="C502" s="2345"/>
      <c r="D502" s="2345"/>
      <c r="E502" s="2345"/>
      <c r="F502" s="2345"/>
      <c r="G502" s="2345"/>
      <c r="H502" s="2345"/>
      <c r="I502" s="2345"/>
      <c r="J502" s="2345"/>
      <c r="K502" s="2345"/>
    </row>
    <row r="503" spans="1:11" ht="15.75" customHeight="1">
      <c r="A503" s="2345"/>
      <c r="B503" s="2345"/>
      <c r="C503" s="2345"/>
      <c r="D503" s="2345"/>
      <c r="E503" s="2345"/>
      <c r="F503" s="2345"/>
      <c r="G503" s="2345"/>
      <c r="H503" s="2345"/>
      <c r="I503" s="2345"/>
      <c r="J503" s="2345"/>
      <c r="K503" s="2345"/>
    </row>
    <row r="504" spans="1:11" ht="15.75" customHeight="1">
      <c r="A504" s="2345"/>
      <c r="B504" s="2345"/>
      <c r="C504" s="2345"/>
      <c r="D504" s="2345"/>
      <c r="E504" s="2345"/>
      <c r="F504" s="2345"/>
      <c r="G504" s="2345"/>
      <c r="H504" s="2345"/>
      <c r="I504" s="2345"/>
      <c r="J504" s="2345"/>
      <c r="K504" s="2345"/>
    </row>
    <row r="505" spans="1:11" ht="15.75" customHeight="1">
      <c r="A505" s="2345"/>
      <c r="B505" s="2345"/>
      <c r="C505" s="2345"/>
      <c r="D505" s="2345"/>
      <c r="E505" s="2345"/>
      <c r="F505" s="2345"/>
      <c r="G505" s="2345"/>
      <c r="H505" s="2345"/>
      <c r="I505" s="2345"/>
      <c r="J505" s="2345"/>
      <c r="K505" s="2345"/>
    </row>
    <row r="506" spans="1:11" ht="15.75" customHeight="1">
      <c r="A506" s="2345"/>
      <c r="B506" s="2345"/>
      <c r="C506" s="2345"/>
      <c r="D506" s="2345"/>
      <c r="E506" s="2345"/>
      <c r="F506" s="2345"/>
      <c r="G506" s="2345"/>
      <c r="H506" s="2345"/>
      <c r="I506" s="2345"/>
      <c r="J506" s="2345"/>
      <c r="K506" s="2345"/>
    </row>
    <row r="507" spans="1:11" ht="15.75" customHeight="1">
      <c r="A507" s="2345"/>
      <c r="B507" s="2345"/>
      <c r="C507" s="2345"/>
      <c r="D507" s="2345"/>
      <c r="E507" s="2345"/>
      <c r="F507" s="2345"/>
      <c r="G507" s="2345"/>
      <c r="H507" s="2345"/>
      <c r="I507" s="2345"/>
      <c r="J507" s="2345"/>
      <c r="K507" s="2345"/>
    </row>
    <row r="508" spans="1:11" ht="15.75" customHeight="1">
      <c r="A508" s="2345"/>
      <c r="B508" s="2345"/>
      <c r="C508" s="2345"/>
      <c r="D508" s="2345"/>
      <c r="E508" s="2345"/>
      <c r="F508" s="2345"/>
      <c r="G508" s="2345"/>
      <c r="H508" s="2345"/>
      <c r="I508" s="2345"/>
      <c r="J508" s="2345"/>
      <c r="K508" s="2345"/>
    </row>
    <row r="509" spans="1:11" ht="15.75" customHeight="1">
      <c r="A509" s="2345"/>
      <c r="B509" s="2345"/>
      <c r="C509" s="2345"/>
      <c r="D509" s="2345"/>
      <c r="E509" s="2345"/>
      <c r="F509" s="2345"/>
      <c r="G509" s="2345"/>
      <c r="H509" s="2345"/>
      <c r="I509" s="2345"/>
      <c r="J509" s="2345"/>
      <c r="K509" s="2345"/>
    </row>
    <row r="510" spans="1:11" ht="15.75" customHeight="1">
      <c r="A510" s="2345"/>
      <c r="B510" s="2345"/>
      <c r="C510" s="2345"/>
      <c r="D510" s="2345"/>
      <c r="E510" s="2345"/>
      <c r="F510" s="2345"/>
      <c r="G510" s="2345"/>
      <c r="H510" s="2345"/>
      <c r="I510" s="2345"/>
      <c r="J510" s="2345"/>
      <c r="K510" s="2345"/>
    </row>
    <row r="511" spans="1:11" ht="15.75" customHeight="1">
      <c r="A511" s="2345"/>
      <c r="B511" s="2345"/>
      <c r="C511" s="2345"/>
      <c r="D511" s="2345"/>
      <c r="E511" s="2345"/>
      <c r="F511" s="2345"/>
      <c r="G511" s="2345"/>
      <c r="H511" s="2345"/>
      <c r="I511" s="2345"/>
      <c r="J511" s="2345"/>
      <c r="K511" s="2345"/>
    </row>
    <row r="512" spans="1:11" ht="15.75" customHeight="1">
      <c r="A512" s="2345"/>
      <c r="B512" s="2345"/>
      <c r="C512" s="2345"/>
      <c r="D512" s="2345"/>
      <c r="E512" s="2345"/>
      <c r="F512" s="2345"/>
      <c r="G512" s="2345"/>
      <c r="H512" s="2345"/>
      <c r="I512" s="2345"/>
      <c r="J512" s="2345"/>
      <c r="K512" s="2345"/>
    </row>
    <row r="513" spans="1:11" ht="15.75" customHeight="1">
      <c r="A513" s="2345"/>
      <c r="B513" s="2345"/>
      <c r="C513" s="2345"/>
      <c r="D513" s="2345"/>
      <c r="E513" s="2345"/>
      <c r="F513" s="2345"/>
      <c r="G513" s="2345"/>
      <c r="H513" s="2345"/>
      <c r="I513" s="2345"/>
      <c r="J513" s="2345"/>
      <c r="K513" s="2345"/>
    </row>
    <row r="514" spans="1:11" ht="15.75" customHeight="1">
      <c r="A514" s="2345"/>
      <c r="B514" s="2345"/>
      <c r="C514" s="2345"/>
      <c r="D514" s="2345"/>
      <c r="E514" s="2345"/>
      <c r="F514" s="2345"/>
      <c r="G514" s="2345"/>
      <c r="H514" s="2345"/>
      <c r="I514" s="2345"/>
      <c r="J514" s="2345"/>
      <c r="K514" s="2345"/>
    </row>
    <row r="515" spans="1:11" ht="15.75" customHeight="1">
      <c r="A515" s="2345"/>
      <c r="B515" s="2345"/>
      <c r="C515" s="2345"/>
      <c r="D515" s="2345"/>
      <c r="E515" s="2345"/>
      <c r="F515" s="2345"/>
      <c r="G515" s="2345"/>
      <c r="H515" s="2345"/>
      <c r="I515" s="2345"/>
      <c r="J515" s="2345"/>
      <c r="K515" s="2345"/>
    </row>
    <row r="516" spans="1:11" ht="15.75" customHeight="1">
      <c r="A516" s="2345"/>
      <c r="B516" s="2345"/>
      <c r="C516" s="2345"/>
      <c r="D516" s="2345"/>
      <c r="E516" s="2345"/>
      <c r="F516" s="2345"/>
      <c r="G516" s="2345"/>
      <c r="H516" s="2345"/>
      <c r="I516" s="2345"/>
      <c r="J516" s="2345"/>
      <c r="K516" s="2345"/>
    </row>
    <row r="517" spans="1:11" ht="15.75" customHeight="1">
      <c r="A517" s="2345"/>
      <c r="B517" s="2345"/>
      <c r="C517" s="2345"/>
      <c r="D517" s="2345"/>
      <c r="E517" s="2345"/>
      <c r="F517" s="2345"/>
      <c r="G517" s="2345"/>
      <c r="H517" s="2345"/>
      <c r="I517" s="2345"/>
      <c r="J517" s="2345"/>
      <c r="K517" s="2345"/>
    </row>
    <row r="518" spans="1:11" ht="15.75" customHeight="1">
      <c r="A518" s="2345"/>
      <c r="B518" s="2345"/>
      <c r="C518" s="2345"/>
      <c r="D518" s="2345"/>
      <c r="E518" s="2345"/>
      <c r="F518" s="2345"/>
      <c r="G518" s="2345"/>
      <c r="H518" s="2345"/>
      <c r="I518" s="2345"/>
      <c r="J518" s="2345"/>
      <c r="K518" s="2345"/>
    </row>
    <row r="519" spans="1:11" ht="15.75" customHeight="1">
      <c r="A519" s="2345"/>
      <c r="B519" s="2345"/>
      <c r="C519" s="2345"/>
      <c r="D519" s="2345"/>
      <c r="E519" s="2345"/>
      <c r="F519" s="2345"/>
      <c r="G519" s="2345"/>
      <c r="H519" s="2345"/>
      <c r="I519" s="2345"/>
      <c r="J519" s="2345"/>
      <c r="K519" s="2345"/>
    </row>
    <row r="520" spans="1:11" ht="15.75" customHeight="1">
      <c r="A520" s="2345"/>
      <c r="B520" s="2345"/>
      <c r="C520" s="2345"/>
      <c r="D520" s="2345"/>
      <c r="E520" s="2345"/>
      <c r="F520" s="2345"/>
      <c r="G520" s="2345"/>
      <c r="H520" s="2345"/>
      <c r="I520" s="2345"/>
      <c r="J520" s="2345"/>
      <c r="K520" s="2345"/>
    </row>
    <row r="521" spans="1:11" ht="15.75" customHeight="1">
      <c r="A521" s="2345"/>
      <c r="B521" s="2345"/>
      <c r="C521" s="2345"/>
      <c r="D521" s="2345"/>
      <c r="E521" s="2345"/>
      <c r="F521" s="2345"/>
      <c r="G521" s="2345"/>
      <c r="H521" s="2345"/>
      <c r="I521" s="2345"/>
      <c r="J521" s="2345"/>
      <c r="K521" s="2345"/>
    </row>
    <row r="522" spans="1:11" ht="15.75" customHeight="1">
      <c r="A522" s="2345"/>
      <c r="B522" s="2345"/>
      <c r="C522" s="2345"/>
      <c r="D522" s="2345"/>
      <c r="E522" s="2345"/>
      <c r="F522" s="2345"/>
      <c r="G522" s="2345"/>
      <c r="H522" s="2345"/>
      <c r="I522" s="2345"/>
      <c r="J522" s="2345"/>
      <c r="K522" s="2345"/>
    </row>
    <row r="523" spans="1:11" ht="15.75" customHeight="1">
      <c r="A523" s="2345"/>
      <c r="B523" s="2345"/>
      <c r="C523" s="2345"/>
      <c r="D523" s="2345"/>
      <c r="E523" s="2345"/>
      <c r="F523" s="2345"/>
      <c r="G523" s="2345"/>
      <c r="H523" s="2345"/>
      <c r="I523" s="2345"/>
      <c r="J523" s="2345"/>
      <c r="K523" s="2345"/>
    </row>
    <row r="524" spans="1:11" ht="15.75" customHeight="1">
      <c r="A524" s="2345"/>
      <c r="B524" s="2345"/>
      <c r="C524" s="2345"/>
      <c r="D524" s="2345"/>
      <c r="E524" s="2345"/>
      <c r="F524" s="2345"/>
      <c r="G524" s="2345"/>
      <c r="H524" s="2345"/>
      <c r="I524" s="2345"/>
      <c r="J524" s="2345"/>
      <c r="K524" s="2345"/>
    </row>
    <row r="525" spans="1:11" ht="15.75" customHeight="1">
      <c r="A525" s="2345"/>
      <c r="B525" s="2345"/>
      <c r="C525" s="2345"/>
      <c r="D525" s="2345"/>
      <c r="E525" s="2345"/>
      <c r="F525" s="2345"/>
      <c r="G525" s="2345"/>
      <c r="H525" s="2345"/>
      <c r="I525" s="2345"/>
      <c r="J525" s="2345"/>
      <c r="K525" s="2345"/>
    </row>
    <row r="526" spans="1:11" ht="15.75" customHeight="1">
      <c r="A526" s="2345"/>
      <c r="B526" s="2345"/>
      <c r="C526" s="2345"/>
      <c r="D526" s="2345"/>
      <c r="E526" s="2345"/>
      <c r="F526" s="2345"/>
      <c r="G526" s="2345"/>
      <c r="H526" s="2345"/>
      <c r="I526" s="2345"/>
      <c r="J526" s="2345"/>
      <c r="K526" s="2345"/>
    </row>
    <row r="527" spans="1:11" ht="15.75" customHeight="1">
      <c r="A527" s="2345"/>
      <c r="B527" s="2345"/>
      <c r="C527" s="2345"/>
      <c r="D527" s="2345"/>
      <c r="E527" s="2345"/>
      <c r="F527" s="2345"/>
      <c r="G527" s="2345"/>
      <c r="H527" s="2345"/>
      <c r="I527" s="2345"/>
      <c r="J527" s="2345"/>
      <c r="K527" s="2345"/>
    </row>
    <row r="528" spans="1:11" ht="15.75" customHeight="1">
      <c r="A528" s="2345"/>
      <c r="B528" s="2345"/>
      <c r="C528" s="2345"/>
      <c r="D528" s="2345"/>
      <c r="E528" s="2345"/>
      <c r="F528" s="2345"/>
      <c r="G528" s="2345"/>
      <c r="H528" s="2345"/>
      <c r="I528" s="2345"/>
      <c r="J528" s="2345"/>
      <c r="K528" s="2345"/>
    </row>
    <row r="529" spans="1:11" ht="15.75" customHeight="1">
      <c r="A529" s="2345"/>
      <c r="B529" s="2345"/>
      <c r="C529" s="2345"/>
      <c r="D529" s="2345"/>
      <c r="E529" s="2345"/>
      <c r="F529" s="2345"/>
      <c r="G529" s="2345"/>
      <c r="H529" s="2345"/>
      <c r="I529" s="2345"/>
      <c r="J529" s="2345"/>
      <c r="K529" s="2345"/>
    </row>
    <row r="530" spans="1:11" ht="15.75" customHeight="1">
      <c r="A530" s="2345"/>
      <c r="B530" s="2345"/>
      <c r="C530" s="2345"/>
      <c r="D530" s="2345"/>
      <c r="E530" s="2345"/>
      <c r="F530" s="2345"/>
      <c r="G530" s="2345"/>
      <c r="H530" s="2345"/>
      <c r="I530" s="2345"/>
      <c r="J530" s="2345"/>
      <c r="K530" s="2345"/>
    </row>
    <row r="531" spans="1:11" ht="15.75" customHeight="1">
      <c r="A531" s="2345"/>
      <c r="B531" s="2345"/>
      <c r="C531" s="2345"/>
      <c r="D531" s="2345"/>
      <c r="E531" s="2345"/>
      <c r="F531" s="2345"/>
      <c r="G531" s="2345"/>
      <c r="H531" s="2345"/>
      <c r="I531" s="2345"/>
      <c r="J531" s="2345"/>
      <c r="K531" s="2345"/>
    </row>
    <row r="532" spans="1:11" ht="15.75" customHeight="1">
      <c r="A532" s="2345"/>
      <c r="B532" s="2345"/>
      <c r="C532" s="2345"/>
      <c r="D532" s="2345"/>
      <c r="E532" s="2345"/>
      <c r="F532" s="2345"/>
      <c r="G532" s="2345"/>
      <c r="H532" s="2345"/>
      <c r="I532" s="2345"/>
      <c r="J532" s="2345"/>
      <c r="K532" s="2345"/>
    </row>
    <row r="533" spans="1:11" ht="15.75" customHeight="1">
      <c r="A533" s="2345"/>
      <c r="B533" s="2345"/>
      <c r="C533" s="2345"/>
      <c r="D533" s="2345"/>
      <c r="E533" s="2345"/>
      <c r="F533" s="2345"/>
      <c r="G533" s="2345"/>
      <c r="H533" s="2345"/>
      <c r="I533" s="2345"/>
      <c r="J533" s="2345"/>
      <c r="K533" s="2345"/>
    </row>
    <row r="534" spans="1:11" ht="15.75" customHeight="1">
      <c r="A534" s="2345"/>
      <c r="B534" s="2345"/>
      <c r="C534" s="2345"/>
      <c r="D534" s="2345"/>
      <c r="E534" s="2345"/>
      <c r="F534" s="2345"/>
      <c r="G534" s="2345"/>
      <c r="H534" s="2345"/>
      <c r="I534" s="2345"/>
      <c r="J534" s="2345"/>
      <c r="K534" s="2345"/>
    </row>
    <row r="535" spans="1:11" ht="15.75" customHeight="1">
      <c r="A535" s="2345"/>
      <c r="B535" s="2345"/>
      <c r="C535" s="2345"/>
      <c r="D535" s="2345"/>
      <c r="E535" s="2345"/>
      <c r="F535" s="2345"/>
      <c r="G535" s="2345"/>
      <c r="H535" s="2345"/>
      <c r="I535" s="2345"/>
      <c r="J535" s="2345"/>
      <c r="K535" s="2345"/>
    </row>
    <row r="536" spans="1:11" ht="15.75" customHeight="1">
      <c r="A536" s="2345"/>
      <c r="B536" s="2345"/>
      <c r="C536" s="2345"/>
      <c r="D536" s="2345"/>
      <c r="E536" s="2345"/>
      <c r="F536" s="2345"/>
      <c r="G536" s="2345"/>
      <c r="H536" s="2345"/>
      <c r="I536" s="2345"/>
      <c r="J536" s="2345"/>
      <c r="K536" s="2345"/>
    </row>
    <row r="537" spans="1:11" ht="15.75" customHeight="1">
      <c r="A537" s="2345"/>
      <c r="B537" s="2345"/>
      <c r="C537" s="2345"/>
      <c r="D537" s="2345"/>
      <c r="E537" s="2345"/>
      <c r="F537" s="2345"/>
      <c r="G537" s="2345"/>
      <c r="H537" s="2345"/>
      <c r="I537" s="2345"/>
      <c r="J537" s="2345"/>
      <c r="K537" s="2345"/>
    </row>
    <row r="538" spans="1:11" ht="15.75" customHeight="1">
      <c r="A538" s="2345"/>
      <c r="B538" s="2345"/>
      <c r="C538" s="2345"/>
      <c r="D538" s="2345"/>
      <c r="E538" s="2345"/>
      <c r="F538" s="2345"/>
      <c r="G538" s="2345"/>
      <c r="H538" s="2345"/>
      <c r="I538" s="2345"/>
      <c r="J538" s="2345"/>
      <c r="K538" s="2345"/>
    </row>
    <row r="539" spans="1:11" ht="15.75" customHeight="1">
      <c r="A539" s="2345"/>
      <c r="B539" s="2345"/>
      <c r="C539" s="2345"/>
      <c r="D539" s="2345"/>
      <c r="E539" s="2345"/>
      <c r="F539" s="2345"/>
      <c r="G539" s="2345"/>
      <c r="H539" s="2345"/>
      <c r="I539" s="2345"/>
      <c r="J539" s="2345"/>
      <c r="K539" s="2345"/>
    </row>
    <row r="540" spans="1:11" ht="15.75" customHeight="1">
      <c r="A540" s="2345"/>
      <c r="B540" s="2345"/>
      <c r="C540" s="2345"/>
      <c r="D540" s="2345"/>
      <c r="E540" s="2345"/>
      <c r="F540" s="2345"/>
      <c r="G540" s="2345"/>
      <c r="H540" s="2345"/>
      <c r="I540" s="2345"/>
      <c r="J540" s="2345"/>
      <c r="K540" s="2345"/>
    </row>
    <row r="541" spans="1:11" ht="15.75" customHeight="1">
      <c r="A541" s="2345"/>
      <c r="B541" s="2345"/>
      <c r="C541" s="2345"/>
      <c r="D541" s="2345"/>
      <c r="E541" s="2345"/>
      <c r="F541" s="2345"/>
      <c r="G541" s="2345"/>
      <c r="H541" s="2345"/>
      <c r="I541" s="2345"/>
      <c r="J541" s="2345"/>
      <c r="K541" s="2345"/>
    </row>
    <row r="542" spans="1:11" ht="15.75" customHeight="1">
      <c r="A542" s="2345"/>
      <c r="B542" s="2345"/>
      <c r="C542" s="2345"/>
      <c r="D542" s="2345"/>
      <c r="E542" s="2345"/>
      <c r="F542" s="2345"/>
      <c r="G542" s="2345"/>
      <c r="H542" s="2345"/>
      <c r="I542" s="2345"/>
      <c r="J542" s="2345"/>
      <c r="K542" s="2345"/>
    </row>
    <row r="543" spans="1:11" ht="15.75" customHeight="1">
      <c r="A543" s="2345"/>
      <c r="B543" s="2345"/>
      <c r="C543" s="2345"/>
      <c r="D543" s="2345"/>
      <c r="E543" s="2345"/>
      <c r="F543" s="2345"/>
      <c r="G543" s="2345"/>
      <c r="H543" s="2345"/>
      <c r="I543" s="2345"/>
      <c r="J543" s="2345"/>
      <c r="K543" s="2345"/>
    </row>
    <row r="544" spans="1:11" ht="15.75" customHeight="1">
      <c r="A544" s="2345"/>
      <c r="B544" s="2345"/>
      <c r="C544" s="2345"/>
      <c r="D544" s="2345"/>
      <c r="E544" s="2345"/>
      <c r="F544" s="2345"/>
      <c r="G544" s="2345"/>
      <c r="H544" s="2345"/>
      <c r="I544" s="2345"/>
      <c r="J544" s="2345"/>
      <c r="K544" s="2345"/>
    </row>
    <row r="545" spans="1:11" ht="15.75" customHeight="1">
      <c r="A545" s="2345"/>
      <c r="B545" s="2345"/>
      <c r="C545" s="2345"/>
      <c r="D545" s="2345"/>
      <c r="E545" s="2345"/>
      <c r="F545" s="2345"/>
      <c r="G545" s="2345"/>
      <c r="H545" s="2345"/>
      <c r="I545" s="2345"/>
      <c r="J545" s="2345"/>
      <c r="K545" s="2345"/>
    </row>
    <row r="546" spans="1:11" ht="15.75" customHeight="1">
      <c r="A546" s="2345"/>
      <c r="B546" s="2345"/>
      <c r="C546" s="2345"/>
      <c r="D546" s="2345"/>
      <c r="E546" s="2345"/>
      <c r="F546" s="2345"/>
      <c r="G546" s="2345"/>
      <c r="H546" s="2345"/>
      <c r="I546" s="2345"/>
      <c r="J546" s="2345"/>
      <c r="K546" s="2345"/>
    </row>
    <row r="547" spans="1:11" ht="15.75" customHeight="1">
      <c r="A547" s="2345"/>
      <c r="B547" s="2345"/>
      <c r="C547" s="2345"/>
      <c r="D547" s="2345"/>
      <c r="E547" s="2345"/>
      <c r="F547" s="2345"/>
      <c r="G547" s="2345"/>
      <c r="H547" s="2345"/>
      <c r="I547" s="2345"/>
      <c r="J547" s="2345"/>
      <c r="K547" s="2345"/>
    </row>
    <row r="548" spans="1:11" ht="15.75" customHeight="1">
      <c r="A548" s="2345"/>
      <c r="B548" s="2345"/>
      <c r="C548" s="2345"/>
      <c r="D548" s="2345"/>
      <c r="E548" s="2345"/>
      <c r="F548" s="2345"/>
      <c r="G548" s="2345"/>
      <c r="H548" s="2345"/>
      <c r="I548" s="2345"/>
      <c r="J548" s="2345"/>
      <c r="K548" s="2345"/>
    </row>
    <row r="549" spans="1:11" ht="15.75" customHeight="1">
      <c r="A549" s="2345"/>
      <c r="B549" s="2345"/>
      <c r="C549" s="2345"/>
      <c r="D549" s="2345"/>
      <c r="E549" s="2345"/>
      <c r="F549" s="2345"/>
      <c r="G549" s="2345"/>
      <c r="H549" s="2345"/>
      <c r="I549" s="2345"/>
      <c r="J549" s="2345"/>
      <c r="K549" s="2345"/>
    </row>
    <row r="550" spans="1:11" ht="15.75" customHeight="1">
      <c r="A550" s="2345"/>
      <c r="B550" s="2345"/>
      <c r="C550" s="2345"/>
      <c r="D550" s="2345"/>
      <c r="E550" s="2345"/>
      <c r="F550" s="2345"/>
      <c r="G550" s="2345"/>
      <c r="H550" s="2345"/>
      <c r="I550" s="2345"/>
      <c r="J550" s="2345"/>
      <c r="K550" s="2345"/>
    </row>
    <row r="551" spans="1:11" ht="15.75" customHeight="1">
      <c r="A551" s="2345"/>
      <c r="B551" s="2345"/>
      <c r="C551" s="2345"/>
      <c r="D551" s="2345"/>
      <c r="E551" s="2345"/>
      <c r="F551" s="2345"/>
      <c r="G551" s="2345"/>
      <c r="H551" s="2345"/>
      <c r="I551" s="2345"/>
      <c r="J551" s="2345"/>
      <c r="K551" s="2345"/>
    </row>
    <row r="552" spans="1:11" ht="15.75" customHeight="1">
      <c r="A552" s="2345"/>
      <c r="B552" s="2345"/>
      <c r="C552" s="2345"/>
      <c r="D552" s="2345"/>
      <c r="E552" s="2345"/>
      <c r="F552" s="2345"/>
      <c r="G552" s="2345"/>
      <c r="H552" s="2345"/>
      <c r="I552" s="2345"/>
      <c r="J552" s="2345"/>
      <c r="K552" s="2345"/>
    </row>
    <row r="553" spans="1:11" ht="15.75" customHeight="1">
      <c r="A553" s="2345"/>
      <c r="B553" s="2345"/>
      <c r="C553" s="2345"/>
      <c r="D553" s="2345"/>
      <c r="E553" s="2345"/>
      <c r="F553" s="2345"/>
      <c r="G553" s="2345"/>
      <c r="H553" s="2345"/>
      <c r="I553" s="2345"/>
      <c r="J553" s="2345"/>
      <c r="K553" s="2345"/>
    </row>
    <row r="554" spans="1:11" ht="15.75" customHeight="1">
      <c r="A554" s="2345"/>
      <c r="B554" s="2345"/>
      <c r="C554" s="2345"/>
      <c r="D554" s="2345"/>
      <c r="E554" s="2345"/>
      <c r="F554" s="2345"/>
      <c r="G554" s="2345"/>
      <c r="H554" s="2345"/>
      <c r="I554" s="2345"/>
      <c r="J554" s="2345"/>
      <c r="K554" s="2345"/>
    </row>
    <row r="555" spans="1:11" ht="15.75" customHeight="1">
      <c r="A555" s="2345"/>
      <c r="B555" s="2345"/>
      <c r="C555" s="2345"/>
      <c r="D555" s="2345"/>
      <c r="E555" s="2345"/>
      <c r="F555" s="2345"/>
      <c r="G555" s="2345"/>
      <c r="H555" s="2345"/>
      <c r="I555" s="2345"/>
      <c r="J555" s="2345"/>
      <c r="K555" s="2345"/>
    </row>
    <row r="556" spans="1:11" ht="15.75" customHeight="1">
      <c r="A556" s="2345"/>
      <c r="B556" s="2345"/>
      <c r="C556" s="2345"/>
      <c r="D556" s="2345"/>
      <c r="E556" s="2345"/>
      <c r="F556" s="2345"/>
      <c r="G556" s="2345"/>
      <c r="H556" s="2345"/>
      <c r="I556" s="2345"/>
      <c r="J556" s="2345"/>
      <c r="K556" s="2345"/>
    </row>
    <row r="557" spans="1:11" ht="15.75" customHeight="1">
      <c r="A557" s="2345"/>
      <c r="B557" s="2345"/>
      <c r="C557" s="2345"/>
      <c r="D557" s="2345"/>
      <c r="E557" s="2345"/>
      <c r="F557" s="2345"/>
      <c r="G557" s="2345"/>
      <c r="H557" s="2345"/>
      <c r="I557" s="2345"/>
      <c r="J557" s="2345"/>
      <c r="K557" s="2345"/>
    </row>
    <row r="558" spans="1:11" ht="15.75" customHeight="1">
      <c r="A558" s="2345"/>
      <c r="B558" s="2345"/>
      <c r="C558" s="2345"/>
      <c r="D558" s="2345"/>
      <c r="E558" s="2345"/>
      <c r="F558" s="2345"/>
      <c r="G558" s="2345"/>
      <c r="H558" s="2345"/>
      <c r="I558" s="2345"/>
      <c r="J558" s="2345"/>
      <c r="K558" s="2345"/>
    </row>
    <row r="559" spans="1:11" ht="15.75" customHeight="1">
      <c r="A559" s="2345"/>
      <c r="B559" s="2345"/>
      <c r="C559" s="2345"/>
      <c r="D559" s="2345"/>
      <c r="E559" s="2345"/>
      <c r="F559" s="2345"/>
      <c r="G559" s="2345"/>
      <c r="H559" s="2345"/>
      <c r="I559" s="2345"/>
      <c r="J559" s="2345"/>
      <c r="K559" s="2345"/>
    </row>
    <row r="560" spans="1:11" ht="15.75" customHeight="1">
      <c r="A560" s="2345"/>
      <c r="B560" s="2345"/>
      <c r="C560" s="2345"/>
      <c r="D560" s="2345"/>
      <c r="E560" s="2345"/>
      <c r="F560" s="2345"/>
      <c r="G560" s="2345"/>
      <c r="H560" s="2345"/>
      <c r="I560" s="2345"/>
      <c r="J560" s="2345"/>
      <c r="K560" s="2345"/>
    </row>
    <row r="561" spans="1:11" ht="15.75" customHeight="1">
      <c r="A561" s="2345"/>
      <c r="B561" s="2345"/>
      <c r="C561" s="2345"/>
      <c r="D561" s="2345"/>
      <c r="E561" s="2345"/>
      <c r="F561" s="2345"/>
      <c r="G561" s="2345"/>
      <c r="H561" s="2345"/>
      <c r="I561" s="2345"/>
      <c r="J561" s="2345"/>
      <c r="K561" s="2345"/>
    </row>
    <row r="562" spans="1:11" ht="15.75" customHeight="1">
      <c r="A562" s="2345"/>
      <c r="B562" s="2345"/>
      <c r="C562" s="2345"/>
      <c r="D562" s="2345"/>
      <c r="E562" s="2345"/>
      <c r="F562" s="2345"/>
      <c r="G562" s="2345"/>
      <c r="H562" s="2345"/>
      <c r="I562" s="2345"/>
      <c r="J562" s="2345"/>
      <c r="K562" s="2345"/>
    </row>
    <row r="563" spans="1:11" ht="15.75" customHeight="1">
      <c r="A563" s="2345"/>
      <c r="B563" s="2345"/>
      <c r="C563" s="2345"/>
      <c r="D563" s="2345"/>
      <c r="E563" s="2345"/>
      <c r="F563" s="2345"/>
      <c r="G563" s="2345"/>
      <c r="H563" s="2345"/>
      <c r="I563" s="2345"/>
      <c r="J563" s="2345"/>
      <c r="K563" s="2345"/>
    </row>
    <row r="564" spans="1:11" ht="15.75" customHeight="1">
      <c r="A564" s="2345"/>
      <c r="B564" s="2345"/>
      <c r="C564" s="2345"/>
      <c r="D564" s="2345"/>
      <c r="E564" s="2345"/>
      <c r="F564" s="2345"/>
      <c r="G564" s="2345"/>
      <c r="H564" s="2345"/>
      <c r="I564" s="2345"/>
      <c r="J564" s="2345"/>
      <c r="K564" s="2345"/>
    </row>
    <row r="565" spans="1:11" ht="15.75" customHeight="1">
      <c r="A565" s="2345"/>
      <c r="B565" s="2345"/>
      <c r="C565" s="2345"/>
      <c r="D565" s="2345"/>
      <c r="E565" s="2345"/>
      <c r="F565" s="2345"/>
      <c r="G565" s="2345"/>
      <c r="H565" s="2345"/>
      <c r="I565" s="2345"/>
      <c r="J565" s="2345"/>
      <c r="K565" s="2345"/>
    </row>
    <row r="566" spans="1:11" ht="15.75" customHeight="1">
      <c r="A566" s="2345"/>
      <c r="B566" s="2345"/>
      <c r="C566" s="2345"/>
      <c r="D566" s="2345"/>
      <c r="E566" s="2345"/>
      <c r="F566" s="2345"/>
      <c r="G566" s="2345"/>
      <c r="H566" s="2345"/>
      <c r="I566" s="2345"/>
      <c r="J566" s="2345"/>
      <c r="K566" s="2345"/>
    </row>
    <row r="567" spans="1:11" ht="15.75" customHeight="1">
      <c r="A567" s="2345"/>
      <c r="B567" s="2345"/>
      <c r="C567" s="2345"/>
      <c r="D567" s="2345"/>
      <c r="E567" s="2345"/>
      <c r="F567" s="2345"/>
      <c r="G567" s="2345"/>
      <c r="H567" s="2345"/>
      <c r="I567" s="2345"/>
      <c r="J567" s="2345"/>
      <c r="K567" s="2345"/>
    </row>
    <row r="568" spans="1:11" ht="15.75" customHeight="1">
      <c r="A568" s="2345"/>
      <c r="B568" s="2345"/>
      <c r="C568" s="2345"/>
      <c r="D568" s="2345"/>
      <c r="E568" s="2345"/>
      <c r="F568" s="2345"/>
      <c r="G568" s="2345"/>
      <c r="H568" s="2345"/>
      <c r="I568" s="2345"/>
      <c r="J568" s="2345"/>
      <c r="K568" s="2345"/>
    </row>
    <row r="569" spans="1:11" ht="15.75" customHeight="1">
      <c r="A569" s="2345"/>
      <c r="B569" s="2345"/>
      <c r="C569" s="2345"/>
      <c r="D569" s="2345"/>
      <c r="E569" s="2345"/>
      <c r="F569" s="2345"/>
      <c r="G569" s="2345"/>
      <c r="H569" s="2345"/>
      <c r="I569" s="2345"/>
      <c r="J569" s="2345"/>
      <c r="K569" s="2345"/>
    </row>
    <row r="570" spans="1:11" ht="15.75" customHeight="1">
      <c r="A570" s="2345"/>
      <c r="B570" s="2345"/>
      <c r="C570" s="2345"/>
      <c r="D570" s="2345"/>
      <c r="E570" s="2345"/>
      <c r="F570" s="2345"/>
      <c r="G570" s="2345"/>
      <c r="H570" s="2345"/>
      <c r="I570" s="2345"/>
      <c r="J570" s="2345"/>
      <c r="K570" s="2345"/>
    </row>
    <row r="571" spans="1:11" ht="15.75" customHeight="1">
      <c r="A571" s="2345"/>
      <c r="B571" s="2345"/>
      <c r="C571" s="2345"/>
      <c r="D571" s="2345"/>
      <c r="E571" s="2345"/>
      <c r="F571" s="2345"/>
      <c r="G571" s="2345"/>
      <c r="H571" s="2345"/>
      <c r="I571" s="2345"/>
      <c r="J571" s="2345"/>
      <c r="K571" s="2345"/>
    </row>
    <row r="572" spans="1:11" ht="15.75" customHeight="1">
      <c r="A572" s="2345"/>
      <c r="B572" s="2345"/>
      <c r="C572" s="2345"/>
      <c r="D572" s="2345"/>
      <c r="E572" s="2345"/>
      <c r="F572" s="2345"/>
      <c r="G572" s="2345"/>
      <c r="H572" s="2345"/>
      <c r="I572" s="2345"/>
      <c r="J572" s="2345"/>
      <c r="K572" s="2345"/>
    </row>
    <row r="573" spans="1:11" ht="15.75" customHeight="1">
      <c r="A573" s="2345"/>
      <c r="B573" s="2345"/>
      <c r="C573" s="2345"/>
      <c r="D573" s="2345"/>
      <c r="E573" s="2345"/>
      <c r="F573" s="2345"/>
      <c r="G573" s="2345"/>
      <c r="H573" s="2345"/>
      <c r="I573" s="2345"/>
      <c r="J573" s="2345"/>
      <c r="K573" s="2345"/>
    </row>
    <row r="574" spans="1:11" ht="15.75" customHeight="1">
      <c r="A574" s="2345"/>
      <c r="B574" s="2345"/>
      <c r="C574" s="2345"/>
      <c r="D574" s="2345"/>
      <c r="E574" s="2345"/>
      <c r="F574" s="2345"/>
      <c r="G574" s="2345"/>
      <c r="H574" s="2345"/>
      <c r="I574" s="2345"/>
      <c r="J574" s="2345"/>
      <c r="K574" s="2345"/>
    </row>
    <row r="575" spans="1:11" ht="15.75" customHeight="1">
      <c r="A575" s="2345"/>
      <c r="B575" s="2345"/>
      <c r="C575" s="2345"/>
      <c r="D575" s="2345"/>
      <c r="E575" s="2345"/>
      <c r="F575" s="2345"/>
      <c r="G575" s="2345"/>
      <c r="H575" s="2345"/>
      <c r="I575" s="2345"/>
      <c r="J575" s="2345"/>
      <c r="K575" s="2345"/>
    </row>
    <row r="576" spans="1:11" ht="15.75" customHeight="1">
      <c r="A576" s="2345"/>
      <c r="B576" s="2345"/>
      <c r="C576" s="2345"/>
      <c r="D576" s="2345"/>
      <c r="E576" s="2345"/>
      <c r="F576" s="2345"/>
      <c r="G576" s="2345"/>
      <c r="H576" s="2345"/>
      <c r="I576" s="2345"/>
      <c r="J576" s="2345"/>
      <c r="K576" s="2345"/>
    </row>
    <row r="577" spans="1:11" ht="15.75" customHeight="1">
      <c r="A577" s="2345"/>
      <c r="B577" s="2345"/>
      <c r="C577" s="2345"/>
      <c r="D577" s="2345"/>
      <c r="E577" s="2345"/>
      <c r="F577" s="2345"/>
      <c r="G577" s="2345"/>
      <c r="H577" s="2345"/>
      <c r="I577" s="2345"/>
      <c r="J577" s="2345"/>
      <c r="K577" s="2345"/>
    </row>
    <row r="578" spans="1:11" ht="15.75" customHeight="1">
      <c r="A578" s="2345"/>
      <c r="B578" s="2345"/>
      <c r="C578" s="2345"/>
      <c r="D578" s="2345"/>
      <c r="E578" s="2345"/>
      <c r="F578" s="2345"/>
      <c r="G578" s="2345"/>
      <c r="H578" s="2345"/>
      <c r="I578" s="2345"/>
      <c r="J578" s="2345"/>
      <c r="K578" s="2345"/>
    </row>
    <row r="579" spans="1:11" ht="15.75" customHeight="1">
      <c r="A579" s="2345"/>
      <c r="B579" s="2345"/>
      <c r="C579" s="2345"/>
      <c r="D579" s="2345"/>
      <c r="E579" s="2345"/>
      <c r="F579" s="2345"/>
      <c r="G579" s="2345"/>
      <c r="H579" s="2345"/>
      <c r="I579" s="2345"/>
      <c r="J579" s="2345"/>
      <c r="K579" s="2345"/>
    </row>
    <row r="580" spans="1:11" ht="15.75" customHeight="1">
      <c r="A580" s="2345"/>
      <c r="B580" s="2345"/>
      <c r="C580" s="2345"/>
      <c r="D580" s="2345"/>
      <c r="E580" s="2345"/>
      <c r="F580" s="2345"/>
      <c r="G580" s="2345"/>
      <c r="H580" s="2345"/>
      <c r="I580" s="2345"/>
      <c r="J580" s="2345"/>
      <c r="K580" s="2345"/>
    </row>
    <row r="581" spans="1:11" ht="15.75" customHeight="1">
      <c r="A581" s="2345"/>
      <c r="B581" s="2345"/>
      <c r="C581" s="2345"/>
      <c r="D581" s="2345"/>
      <c r="E581" s="2345"/>
      <c r="F581" s="2345"/>
      <c r="G581" s="2345"/>
      <c r="H581" s="2345"/>
      <c r="I581" s="2345"/>
      <c r="J581" s="2345"/>
      <c r="K581" s="2345"/>
    </row>
    <row r="582" spans="1:11" ht="15.75" customHeight="1">
      <c r="A582" s="2345"/>
      <c r="B582" s="2345"/>
      <c r="C582" s="2345"/>
      <c r="D582" s="2345"/>
      <c r="E582" s="2345"/>
      <c r="F582" s="2345"/>
      <c r="G582" s="2345"/>
      <c r="H582" s="2345"/>
      <c r="I582" s="2345"/>
      <c r="J582" s="2345"/>
      <c r="K582" s="2345"/>
    </row>
    <row r="583" spans="1:11" ht="15.75" customHeight="1">
      <c r="A583" s="2345"/>
      <c r="B583" s="2345"/>
      <c r="C583" s="2345"/>
      <c r="D583" s="2345"/>
      <c r="E583" s="2345"/>
      <c r="F583" s="2345"/>
      <c r="G583" s="2345"/>
      <c r="H583" s="2345"/>
      <c r="I583" s="2345"/>
      <c r="J583" s="2345"/>
      <c r="K583" s="2345"/>
    </row>
    <row r="584" spans="1:11" ht="15.75" customHeight="1">
      <c r="A584" s="2345"/>
      <c r="B584" s="2345"/>
      <c r="C584" s="2345"/>
      <c r="D584" s="2345"/>
      <c r="E584" s="2345"/>
      <c r="F584" s="2345"/>
      <c r="G584" s="2345"/>
      <c r="H584" s="2345"/>
      <c r="I584" s="2345"/>
      <c r="J584" s="2345"/>
      <c r="K584" s="2345"/>
    </row>
    <row r="585" spans="1:11" ht="15.75" customHeight="1">
      <c r="A585" s="2345"/>
      <c r="B585" s="2345"/>
      <c r="C585" s="2345"/>
      <c r="D585" s="2345"/>
      <c r="E585" s="2345"/>
      <c r="F585" s="2345"/>
      <c r="G585" s="2345"/>
      <c r="H585" s="2345"/>
      <c r="I585" s="2345"/>
      <c r="J585" s="2345"/>
      <c r="K585" s="2345"/>
    </row>
    <row r="586" spans="1:11" ht="15.75" customHeight="1">
      <c r="A586" s="2345"/>
      <c r="B586" s="2345"/>
      <c r="C586" s="2345"/>
      <c r="D586" s="2345"/>
      <c r="E586" s="2345"/>
      <c r="F586" s="2345"/>
      <c r="G586" s="2345"/>
      <c r="H586" s="2345"/>
      <c r="I586" s="2345"/>
      <c r="J586" s="2345"/>
      <c r="K586" s="2345"/>
    </row>
    <row r="587" spans="1:11" ht="15.75" customHeight="1">
      <c r="A587" s="2345"/>
      <c r="B587" s="2345"/>
      <c r="C587" s="2345"/>
      <c r="D587" s="2345"/>
      <c r="E587" s="2345"/>
      <c r="F587" s="2345"/>
      <c r="G587" s="2345"/>
      <c r="H587" s="2345"/>
      <c r="I587" s="2345"/>
      <c r="J587" s="2345"/>
      <c r="K587" s="2345"/>
    </row>
    <row r="588" spans="1:11" ht="15.75" customHeight="1">
      <c r="A588" s="2345"/>
      <c r="B588" s="2345"/>
      <c r="C588" s="2345"/>
      <c r="D588" s="2345"/>
      <c r="E588" s="2345"/>
      <c r="F588" s="2345"/>
      <c r="G588" s="2345"/>
      <c r="H588" s="2345"/>
      <c r="I588" s="2345"/>
      <c r="J588" s="2345"/>
      <c r="K588" s="2345"/>
    </row>
    <row r="589" spans="1:11" ht="15.75" customHeight="1">
      <c r="A589" s="2345"/>
      <c r="B589" s="2345"/>
      <c r="C589" s="2345"/>
      <c r="D589" s="2345"/>
      <c r="E589" s="2345"/>
      <c r="F589" s="2345"/>
      <c r="G589" s="2345"/>
      <c r="H589" s="2345"/>
      <c r="I589" s="2345"/>
      <c r="J589" s="2345"/>
      <c r="K589" s="2345"/>
    </row>
    <row r="590" spans="1:11" ht="15.75" customHeight="1">
      <c r="A590" s="2345"/>
      <c r="B590" s="2345"/>
      <c r="C590" s="2345"/>
      <c r="D590" s="2345"/>
      <c r="E590" s="2345"/>
      <c r="F590" s="2345"/>
      <c r="G590" s="2345"/>
      <c r="H590" s="2345"/>
      <c r="I590" s="2345"/>
      <c r="J590" s="2345"/>
      <c r="K590" s="2345"/>
    </row>
    <row r="591" spans="1:11" ht="15.75" customHeight="1">
      <c r="A591" s="2345"/>
      <c r="B591" s="2345"/>
      <c r="C591" s="2345"/>
      <c r="D591" s="2345"/>
      <c r="E591" s="2345"/>
      <c r="F591" s="2345"/>
      <c r="G591" s="2345"/>
      <c r="H591" s="2345"/>
      <c r="I591" s="2345"/>
      <c r="J591" s="2345"/>
      <c r="K591" s="2345"/>
    </row>
    <row r="592" spans="1:11" ht="15.75" customHeight="1">
      <c r="A592" s="2345"/>
      <c r="B592" s="2345"/>
      <c r="C592" s="2345"/>
      <c r="D592" s="2345"/>
      <c r="E592" s="2345"/>
      <c r="F592" s="2345"/>
      <c r="G592" s="2345"/>
      <c r="H592" s="2345"/>
      <c r="I592" s="2345"/>
      <c r="J592" s="2345"/>
      <c r="K592" s="2345"/>
    </row>
    <row r="593" spans="1:11" ht="15.75" customHeight="1">
      <c r="A593" s="2345"/>
      <c r="B593" s="2345"/>
      <c r="C593" s="2345"/>
      <c r="D593" s="2345"/>
      <c r="E593" s="2345"/>
      <c r="F593" s="2345"/>
      <c r="G593" s="2345"/>
      <c r="H593" s="2345"/>
      <c r="I593" s="2345"/>
      <c r="J593" s="2345"/>
      <c r="K593" s="2345"/>
    </row>
    <row r="594" spans="1:11" ht="15.75" customHeight="1">
      <c r="A594" s="2345"/>
      <c r="B594" s="2345"/>
      <c r="C594" s="2345"/>
      <c r="D594" s="2345"/>
      <c r="E594" s="2345"/>
      <c r="F594" s="2345"/>
      <c r="G594" s="2345"/>
      <c r="H594" s="2345"/>
      <c r="I594" s="2345"/>
      <c r="J594" s="2345"/>
      <c r="K594" s="2345"/>
    </row>
    <row r="595" spans="1:11" ht="15.75" customHeight="1">
      <c r="A595" s="2345"/>
      <c r="B595" s="2345"/>
      <c r="C595" s="2345"/>
      <c r="D595" s="2345"/>
      <c r="E595" s="2345"/>
      <c r="F595" s="2345"/>
      <c r="G595" s="2345"/>
      <c r="H595" s="2345"/>
      <c r="I595" s="2345"/>
      <c r="J595" s="2345"/>
      <c r="K595" s="2345"/>
    </row>
    <row r="596" spans="1:11" ht="15.75" customHeight="1">
      <c r="A596" s="2345"/>
      <c r="B596" s="2345"/>
      <c r="C596" s="2345"/>
      <c r="D596" s="2345"/>
      <c r="E596" s="2345"/>
      <c r="F596" s="2345"/>
      <c r="G596" s="2345"/>
      <c r="H596" s="2345"/>
      <c r="I596" s="2345"/>
      <c r="J596" s="2345"/>
      <c r="K596" s="2345"/>
    </row>
    <row r="597" spans="1:11" ht="15.75" customHeight="1">
      <c r="A597" s="2345"/>
      <c r="B597" s="2345"/>
      <c r="C597" s="2345"/>
      <c r="D597" s="2345"/>
      <c r="E597" s="2345"/>
      <c r="F597" s="2345"/>
      <c r="G597" s="2345"/>
      <c r="H597" s="2345"/>
      <c r="I597" s="2345"/>
      <c r="J597" s="2345"/>
      <c r="K597" s="2345"/>
    </row>
    <row r="598" spans="1:11" ht="15.75" customHeight="1">
      <c r="A598" s="2345"/>
      <c r="B598" s="2345"/>
      <c r="C598" s="2345"/>
      <c r="D598" s="2345"/>
      <c r="E598" s="2345"/>
      <c r="F598" s="2345"/>
      <c r="G598" s="2345"/>
      <c r="H598" s="2345"/>
      <c r="I598" s="2345"/>
      <c r="J598" s="2345"/>
      <c r="K598" s="2345"/>
    </row>
    <row r="599" spans="1:11" ht="15.75" customHeight="1">
      <c r="A599" s="2345"/>
      <c r="B599" s="2345"/>
      <c r="C599" s="2345"/>
      <c r="D599" s="2345"/>
      <c r="E599" s="2345"/>
      <c r="F599" s="2345"/>
      <c r="G599" s="2345"/>
      <c r="H599" s="2345"/>
      <c r="I599" s="2345"/>
      <c r="J599" s="2345"/>
      <c r="K599" s="2345"/>
    </row>
    <row r="600" spans="1:11" ht="15.75" customHeight="1">
      <c r="A600" s="2345"/>
      <c r="B600" s="2345"/>
      <c r="C600" s="2345"/>
      <c r="D600" s="2345"/>
      <c r="E600" s="2345"/>
      <c r="F600" s="2345"/>
      <c r="G600" s="2345"/>
      <c r="H600" s="2345"/>
      <c r="I600" s="2345"/>
      <c r="J600" s="2345"/>
      <c r="K600" s="2345"/>
    </row>
    <row r="601" spans="1:11" ht="15.75" customHeight="1">
      <c r="A601" s="2345"/>
      <c r="B601" s="2345"/>
      <c r="C601" s="2345"/>
      <c r="D601" s="2345"/>
      <c r="E601" s="2345"/>
      <c r="F601" s="2345"/>
      <c r="G601" s="2345"/>
      <c r="H601" s="2345"/>
      <c r="I601" s="2345"/>
      <c r="J601" s="2345"/>
      <c r="K601" s="2345"/>
    </row>
    <row r="602" spans="1:11" ht="15.75" customHeight="1">
      <c r="A602" s="2345"/>
      <c r="B602" s="2345"/>
      <c r="C602" s="2345"/>
      <c r="D602" s="2345"/>
      <c r="E602" s="2345"/>
      <c r="F602" s="2345"/>
      <c r="G602" s="2345"/>
      <c r="H602" s="2345"/>
      <c r="I602" s="2345"/>
      <c r="J602" s="2345"/>
      <c r="K602" s="2345"/>
    </row>
    <row r="603" spans="1:11" ht="15.75" customHeight="1">
      <c r="A603" s="2345"/>
      <c r="B603" s="2345"/>
      <c r="C603" s="2345"/>
      <c r="D603" s="2345"/>
      <c r="E603" s="2345"/>
      <c r="F603" s="2345"/>
      <c r="G603" s="2345"/>
      <c r="H603" s="2345"/>
      <c r="I603" s="2345"/>
      <c r="J603" s="2345"/>
      <c r="K603" s="2345"/>
    </row>
    <row r="604" spans="1:11" ht="15.75" customHeight="1">
      <c r="A604" s="2345"/>
      <c r="B604" s="2345"/>
      <c r="C604" s="2345"/>
      <c r="D604" s="2345"/>
      <c r="E604" s="2345"/>
      <c r="F604" s="2345"/>
      <c r="G604" s="2345"/>
      <c r="H604" s="2345"/>
      <c r="I604" s="2345"/>
      <c r="J604" s="2345"/>
      <c r="K604" s="2345"/>
    </row>
    <row r="605" spans="1:11" ht="15.75" customHeight="1">
      <c r="A605" s="2345"/>
      <c r="B605" s="2345"/>
      <c r="C605" s="2345"/>
      <c r="D605" s="2345"/>
      <c r="E605" s="2345"/>
      <c r="F605" s="2345"/>
      <c r="G605" s="2345"/>
      <c r="H605" s="2345"/>
      <c r="I605" s="2345"/>
      <c r="J605" s="2345"/>
      <c r="K605" s="2345"/>
    </row>
    <row r="606" spans="1:11" ht="15.75" customHeight="1">
      <c r="A606" s="2345"/>
      <c r="B606" s="2345"/>
      <c r="C606" s="2345"/>
      <c r="D606" s="2345"/>
      <c r="E606" s="2345"/>
      <c r="F606" s="2345"/>
      <c r="G606" s="2345"/>
      <c r="H606" s="2345"/>
      <c r="I606" s="2345"/>
      <c r="J606" s="2345"/>
      <c r="K606" s="2345"/>
    </row>
    <row r="607" spans="1:11" ht="15.75" customHeight="1">
      <c r="A607" s="2345"/>
      <c r="B607" s="2345"/>
      <c r="C607" s="2345"/>
      <c r="D607" s="2345"/>
      <c r="E607" s="2345"/>
      <c r="F607" s="2345"/>
      <c r="G607" s="2345"/>
      <c r="H607" s="2345"/>
      <c r="I607" s="2345"/>
      <c r="J607" s="2345"/>
      <c r="K607" s="2345"/>
    </row>
    <row r="608" spans="1:11" ht="15.75" customHeight="1">
      <c r="A608" s="2345"/>
      <c r="B608" s="2345"/>
      <c r="C608" s="2345"/>
      <c r="D608" s="2345"/>
      <c r="E608" s="2345"/>
      <c r="F608" s="2345"/>
      <c r="G608" s="2345"/>
      <c r="H608" s="2345"/>
      <c r="I608" s="2345"/>
      <c r="J608" s="2345"/>
      <c r="K608" s="2345"/>
    </row>
    <row r="609" spans="1:11" ht="15.75" customHeight="1">
      <c r="A609" s="2345"/>
      <c r="B609" s="2345"/>
      <c r="C609" s="2345"/>
      <c r="D609" s="2345"/>
      <c r="E609" s="2345"/>
      <c r="F609" s="2345"/>
      <c r="G609" s="2345"/>
      <c r="H609" s="2345"/>
      <c r="I609" s="2345"/>
      <c r="J609" s="2345"/>
      <c r="K609" s="2345"/>
    </row>
    <row r="610" spans="1:11" ht="15.75" customHeight="1">
      <c r="A610" s="2345"/>
      <c r="B610" s="2345"/>
      <c r="C610" s="2345"/>
      <c r="D610" s="2345"/>
      <c r="E610" s="2345"/>
      <c r="F610" s="2345"/>
      <c r="G610" s="2345"/>
      <c r="H610" s="2345"/>
      <c r="I610" s="2345"/>
      <c r="J610" s="2345"/>
      <c r="K610" s="2345"/>
    </row>
    <row r="611" spans="1:11" ht="15.75" customHeight="1">
      <c r="A611" s="2345"/>
      <c r="B611" s="2345"/>
      <c r="C611" s="2345"/>
      <c r="D611" s="2345"/>
      <c r="E611" s="2345"/>
      <c r="F611" s="2345"/>
      <c r="G611" s="2345"/>
      <c r="H611" s="2345"/>
      <c r="I611" s="2345"/>
      <c r="J611" s="2345"/>
      <c r="K611" s="2345"/>
    </row>
    <row r="612" spans="1:11" ht="15.75" customHeight="1">
      <c r="A612" s="2345"/>
      <c r="B612" s="2345"/>
      <c r="C612" s="2345"/>
      <c r="D612" s="2345"/>
      <c r="E612" s="2345"/>
      <c r="F612" s="2345"/>
      <c r="G612" s="2345"/>
      <c r="H612" s="2345"/>
      <c r="I612" s="2345"/>
      <c r="J612" s="2345"/>
      <c r="K612" s="2345"/>
    </row>
    <row r="613" spans="1:11" ht="15.75" customHeight="1">
      <c r="A613" s="2345"/>
      <c r="B613" s="2345"/>
      <c r="C613" s="2345"/>
      <c r="D613" s="2345"/>
      <c r="E613" s="2345"/>
      <c r="F613" s="2345"/>
      <c r="G613" s="2345"/>
      <c r="H613" s="2345"/>
      <c r="I613" s="2345"/>
      <c r="J613" s="2345"/>
      <c r="K613" s="2345"/>
    </row>
    <row r="614" spans="1:11" ht="15.75" customHeight="1">
      <c r="A614" s="2345"/>
      <c r="B614" s="2345"/>
      <c r="C614" s="2345"/>
      <c r="D614" s="2345"/>
      <c r="E614" s="2345"/>
      <c r="F614" s="2345"/>
      <c r="G614" s="2345"/>
      <c r="H614" s="2345"/>
      <c r="I614" s="2345"/>
      <c r="J614" s="2345"/>
      <c r="K614" s="2345"/>
    </row>
    <row r="615" spans="1:11" ht="15.75" customHeight="1">
      <c r="A615" s="2345"/>
      <c r="B615" s="2345"/>
      <c r="C615" s="2345"/>
      <c r="D615" s="2345"/>
      <c r="E615" s="2345"/>
      <c r="F615" s="2345"/>
      <c r="G615" s="2345"/>
      <c r="H615" s="2345"/>
      <c r="I615" s="2345"/>
      <c r="J615" s="2345"/>
      <c r="K615" s="2345"/>
    </row>
    <row r="616" spans="1:11" ht="15.75" customHeight="1">
      <c r="A616" s="2345"/>
      <c r="B616" s="2345"/>
      <c r="C616" s="2345"/>
      <c r="D616" s="2345"/>
      <c r="E616" s="2345"/>
      <c r="F616" s="2345"/>
      <c r="G616" s="2345"/>
      <c r="H616" s="2345"/>
      <c r="I616" s="2345"/>
      <c r="J616" s="2345"/>
      <c r="K616" s="2345"/>
    </row>
    <row r="617" spans="1:11" ht="15.75" customHeight="1">
      <c r="A617" s="2345"/>
      <c r="B617" s="2345"/>
      <c r="C617" s="2345"/>
      <c r="D617" s="2345"/>
      <c r="E617" s="2345"/>
      <c r="F617" s="2345"/>
      <c r="G617" s="2345"/>
      <c r="H617" s="2345"/>
      <c r="I617" s="2345"/>
      <c r="J617" s="2345"/>
      <c r="K617" s="2345"/>
    </row>
    <row r="618" spans="1:11" ht="15.75" customHeight="1">
      <c r="A618" s="2345"/>
      <c r="B618" s="2345"/>
      <c r="C618" s="2345"/>
      <c r="D618" s="2345"/>
      <c r="E618" s="2345"/>
      <c r="F618" s="2345"/>
      <c r="G618" s="2345"/>
      <c r="H618" s="2345"/>
      <c r="I618" s="2345"/>
      <c r="J618" s="2345"/>
      <c r="K618" s="2345"/>
    </row>
    <row r="619" spans="1:11" ht="15.75" customHeight="1">
      <c r="A619" s="2345"/>
      <c r="B619" s="2345"/>
      <c r="C619" s="2345"/>
      <c r="D619" s="2345"/>
      <c r="E619" s="2345"/>
      <c r="F619" s="2345"/>
      <c r="G619" s="2345"/>
      <c r="H619" s="2345"/>
      <c r="I619" s="2345"/>
      <c r="J619" s="2345"/>
      <c r="K619" s="2345"/>
    </row>
    <row r="620" spans="1:11" ht="15.75" customHeight="1">
      <c r="A620" s="2345"/>
      <c r="B620" s="2345"/>
      <c r="C620" s="2345"/>
      <c r="D620" s="2345"/>
      <c r="E620" s="2345"/>
      <c r="F620" s="2345"/>
      <c r="G620" s="2345"/>
      <c r="H620" s="2345"/>
      <c r="I620" s="2345"/>
      <c r="J620" s="2345"/>
      <c r="K620" s="2345"/>
    </row>
    <row r="621" spans="1:11" ht="15.75" customHeight="1">
      <c r="A621" s="2345"/>
      <c r="B621" s="2345"/>
      <c r="C621" s="2345"/>
      <c r="D621" s="2345"/>
      <c r="E621" s="2345"/>
      <c r="F621" s="2345"/>
      <c r="G621" s="2345"/>
      <c r="H621" s="2345"/>
      <c r="I621" s="2345"/>
      <c r="J621" s="2345"/>
      <c r="K621" s="2345"/>
    </row>
    <row r="622" spans="1:11" ht="15.75" customHeight="1">
      <c r="A622" s="2345"/>
      <c r="B622" s="2345"/>
      <c r="C622" s="2345"/>
      <c r="D622" s="2345"/>
      <c r="E622" s="2345"/>
      <c r="F622" s="2345"/>
      <c r="G622" s="2345"/>
      <c r="H622" s="2345"/>
      <c r="I622" s="2345"/>
      <c r="J622" s="2345"/>
      <c r="K622" s="2345"/>
    </row>
    <row r="623" spans="1:11" ht="15.75" customHeight="1">
      <c r="A623" s="2345"/>
      <c r="B623" s="2345"/>
      <c r="C623" s="2345"/>
      <c r="D623" s="2345"/>
      <c r="E623" s="2345"/>
      <c r="F623" s="2345"/>
      <c r="G623" s="2345"/>
      <c r="H623" s="2345"/>
      <c r="I623" s="2345"/>
      <c r="J623" s="2345"/>
      <c r="K623" s="2345"/>
    </row>
    <row r="624" spans="1:11" ht="15.75" customHeight="1">
      <c r="A624" s="2345"/>
      <c r="B624" s="2345"/>
      <c r="C624" s="2345"/>
      <c r="D624" s="2345"/>
      <c r="E624" s="2345"/>
      <c r="F624" s="2345"/>
      <c r="G624" s="2345"/>
      <c r="H624" s="2345"/>
      <c r="I624" s="2345"/>
      <c r="J624" s="2345"/>
      <c r="K624" s="2345"/>
    </row>
    <row r="625" spans="1:11" ht="15.75" customHeight="1">
      <c r="A625" s="2345"/>
      <c r="B625" s="2345"/>
      <c r="C625" s="2345"/>
      <c r="D625" s="2345"/>
      <c r="E625" s="2345"/>
      <c r="F625" s="2345"/>
      <c r="G625" s="2345"/>
      <c r="H625" s="2345"/>
      <c r="I625" s="2345"/>
      <c r="J625" s="2345"/>
      <c r="K625" s="2345"/>
    </row>
    <row r="626" spans="1:11" ht="15.75" customHeight="1">
      <c r="A626" s="2345"/>
      <c r="B626" s="2345"/>
      <c r="C626" s="2345"/>
      <c r="D626" s="2345"/>
      <c r="E626" s="2345"/>
      <c r="F626" s="2345"/>
      <c r="G626" s="2345"/>
      <c r="H626" s="2345"/>
      <c r="I626" s="2345"/>
      <c r="J626" s="2345"/>
      <c r="K626" s="2345"/>
    </row>
    <row r="627" spans="1:11" ht="15.75" customHeight="1">
      <c r="A627" s="2345"/>
      <c r="B627" s="2345"/>
      <c r="C627" s="2345"/>
      <c r="D627" s="2345"/>
      <c r="E627" s="2345"/>
      <c r="F627" s="2345"/>
      <c r="G627" s="2345"/>
      <c r="H627" s="2345"/>
      <c r="I627" s="2345"/>
      <c r="J627" s="2345"/>
      <c r="K627" s="2345"/>
    </row>
    <row r="628" spans="1:11" ht="15.75" customHeight="1">
      <c r="A628" s="2345"/>
      <c r="B628" s="2345"/>
      <c r="C628" s="2345"/>
      <c r="D628" s="2345"/>
      <c r="E628" s="2345"/>
      <c r="F628" s="2345"/>
      <c r="G628" s="2345"/>
      <c r="H628" s="2345"/>
      <c r="I628" s="2345"/>
      <c r="J628" s="2345"/>
      <c r="K628" s="2345"/>
    </row>
    <row r="629" spans="1:11" ht="15.75" customHeight="1">
      <c r="A629" s="2345"/>
      <c r="B629" s="2345"/>
      <c r="C629" s="2345"/>
      <c r="D629" s="2345"/>
      <c r="E629" s="2345"/>
      <c r="F629" s="2345"/>
      <c r="G629" s="2345"/>
      <c r="H629" s="2345"/>
      <c r="I629" s="2345"/>
      <c r="J629" s="2345"/>
      <c r="K629" s="2345"/>
    </row>
    <row r="630" spans="1:11" ht="15.75" customHeight="1">
      <c r="A630" s="2345"/>
      <c r="B630" s="2345"/>
      <c r="C630" s="2345"/>
      <c r="D630" s="2345"/>
      <c r="E630" s="2345"/>
      <c r="F630" s="2345"/>
      <c r="G630" s="2345"/>
      <c r="H630" s="2345"/>
      <c r="I630" s="2345"/>
      <c r="J630" s="2345"/>
      <c r="K630" s="2345"/>
    </row>
    <row r="631" spans="1:11" ht="15.75" customHeight="1">
      <c r="A631" s="2345"/>
      <c r="B631" s="2345"/>
      <c r="C631" s="2345"/>
      <c r="D631" s="2345"/>
      <c r="E631" s="2345"/>
      <c r="F631" s="2345"/>
      <c r="G631" s="2345"/>
      <c r="H631" s="2345"/>
      <c r="I631" s="2345"/>
      <c r="J631" s="2345"/>
      <c r="K631" s="2345"/>
    </row>
    <row r="632" spans="1:11" ht="15.75" customHeight="1">
      <c r="A632" s="2345"/>
      <c r="B632" s="2345"/>
      <c r="C632" s="2345"/>
      <c r="D632" s="2345"/>
      <c r="E632" s="2345"/>
      <c r="F632" s="2345"/>
      <c r="G632" s="2345"/>
      <c r="H632" s="2345"/>
      <c r="I632" s="2345"/>
      <c r="J632" s="2345"/>
      <c r="K632" s="2345"/>
    </row>
    <row r="633" spans="1:11" ht="15.75" customHeight="1">
      <c r="A633" s="2345"/>
      <c r="B633" s="2345"/>
      <c r="C633" s="2345"/>
      <c r="D633" s="2345"/>
      <c r="E633" s="2345"/>
      <c r="F633" s="2345"/>
      <c r="G633" s="2345"/>
      <c r="H633" s="2345"/>
      <c r="I633" s="2345"/>
      <c r="J633" s="2345"/>
      <c r="K633" s="2345"/>
    </row>
    <row r="634" spans="1:11" ht="15.75" customHeight="1">
      <c r="A634" s="2345"/>
      <c r="B634" s="2345"/>
      <c r="C634" s="2345"/>
      <c r="D634" s="2345"/>
      <c r="E634" s="2345"/>
      <c r="F634" s="2345"/>
      <c r="G634" s="2345"/>
      <c r="H634" s="2345"/>
      <c r="I634" s="2345"/>
      <c r="J634" s="2345"/>
      <c r="K634" s="2345"/>
    </row>
    <row r="635" spans="1:11" ht="15.75" customHeight="1">
      <c r="A635" s="2345"/>
      <c r="B635" s="2345"/>
      <c r="C635" s="2345"/>
      <c r="D635" s="2345"/>
      <c r="E635" s="2345"/>
      <c r="F635" s="2345"/>
      <c r="G635" s="2345"/>
      <c r="H635" s="2345"/>
      <c r="I635" s="2345"/>
      <c r="J635" s="2345"/>
      <c r="K635" s="2345"/>
    </row>
    <row r="636" spans="1:11" ht="15.75" customHeight="1">
      <c r="A636" s="2345"/>
      <c r="B636" s="2345"/>
      <c r="C636" s="2345"/>
      <c r="D636" s="2345"/>
      <c r="E636" s="2345"/>
      <c r="F636" s="2345"/>
      <c r="G636" s="2345"/>
      <c r="H636" s="2345"/>
      <c r="I636" s="2345"/>
      <c r="J636" s="2345"/>
      <c r="K636" s="2345"/>
    </row>
    <row r="637" spans="1:11" ht="15.75" customHeight="1">
      <c r="A637" s="2345"/>
      <c r="B637" s="2345"/>
      <c r="C637" s="2345"/>
      <c r="D637" s="2345"/>
      <c r="E637" s="2345"/>
      <c r="F637" s="2345"/>
      <c r="G637" s="2345"/>
      <c r="H637" s="2345"/>
      <c r="I637" s="2345"/>
      <c r="J637" s="2345"/>
      <c r="K637" s="2345"/>
    </row>
    <row r="638" spans="1:11" ht="15.75" customHeight="1">
      <c r="A638" s="2345"/>
      <c r="B638" s="2345"/>
      <c r="C638" s="2345"/>
      <c r="D638" s="2345"/>
      <c r="E638" s="2345"/>
      <c r="F638" s="2345"/>
      <c r="G638" s="2345"/>
      <c r="H638" s="2345"/>
      <c r="I638" s="2345"/>
      <c r="J638" s="2345"/>
      <c r="K638" s="2345"/>
    </row>
    <row r="639" spans="1:11" ht="15.75" customHeight="1">
      <c r="A639" s="2345"/>
      <c r="B639" s="2345"/>
      <c r="C639" s="2345"/>
      <c r="D639" s="2345"/>
      <c r="E639" s="2345"/>
      <c r="F639" s="2345"/>
      <c r="G639" s="2345"/>
      <c r="H639" s="2345"/>
      <c r="I639" s="2345"/>
      <c r="J639" s="2345"/>
      <c r="K639" s="2345"/>
    </row>
    <row r="640" spans="1:11" ht="15.75" customHeight="1">
      <c r="A640" s="2345"/>
      <c r="B640" s="2345"/>
      <c r="C640" s="2345"/>
      <c r="D640" s="2345"/>
      <c r="E640" s="2345"/>
      <c r="F640" s="2345"/>
      <c r="G640" s="2345"/>
      <c r="H640" s="2345"/>
      <c r="I640" s="2345"/>
      <c r="J640" s="2345"/>
      <c r="K640" s="2345"/>
    </row>
    <row r="641" spans="1:11" ht="15.75" customHeight="1">
      <c r="A641" s="2345"/>
      <c r="B641" s="2345"/>
      <c r="C641" s="2345"/>
      <c r="D641" s="2345"/>
      <c r="E641" s="2345"/>
      <c r="F641" s="2345"/>
      <c r="G641" s="2345"/>
      <c r="H641" s="2345"/>
      <c r="I641" s="2345"/>
      <c r="J641" s="2345"/>
      <c r="K641" s="2345"/>
    </row>
    <row r="642" spans="1:11" ht="15.75" customHeight="1">
      <c r="A642" s="2345"/>
      <c r="B642" s="2345"/>
      <c r="C642" s="2345"/>
      <c r="D642" s="2345"/>
      <c r="E642" s="2345"/>
      <c r="F642" s="2345"/>
      <c r="G642" s="2345"/>
      <c r="H642" s="2345"/>
      <c r="I642" s="2345"/>
      <c r="J642" s="2345"/>
      <c r="K642" s="2345"/>
    </row>
    <row r="643" spans="1:11" ht="15.75" customHeight="1">
      <c r="A643" s="2345"/>
      <c r="B643" s="2345"/>
      <c r="C643" s="2345"/>
      <c r="D643" s="2345"/>
      <c r="E643" s="2345"/>
      <c r="F643" s="2345"/>
      <c r="G643" s="2345"/>
      <c r="H643" s="2345"/>
      <c r="I643" s="2345"/>
      <c r="J643" s="2345"/>
      <c r="K643" s="2345"/>
    </row>
    <row r="644" spans="1:11" ht="15.75" customHeight="1">
      <c r="A644" s="2345"/>
      <c r="B644" s="2345"/>
      <c r="C644" s="2345"/>
      <c r="D644" s="2345"/>
      <c r="E644" s="2345"/>
      <c r="F644" s="2345"/>
      <c r="G644" s="2345"/>
      <c r="H644" s="2345"/>
      <c r="I644" s="2345"/>
      <c r="J644" s="2345"/>
      <c r="K644" s="2345"/>
    </row>
    <row r="645" spans="1:11" ht="15.75" customHeight="1">
      <c r="A645" s="2345"/>
      <c r="B645" s="2345"/>
      <c r="C645" s="2345"/>
      <c r="D645" s="2345"/>
      <c r="E645" s="2345"/>
      <c r="F645" s="2345"/>
      <c r="G645" s="2345"/>
      <c r="H645" s="2345"/>
      <c r="I645" s="2345"/>
      <c r="J645" s="2345"/>
      <c r="K645" s="2345"/>
    </row>
    <row r="646" spans="1:11" ht="15.75" customHeight="1">
      <c r="A646" s="2345"/>
      <c r="B646" s="2345"/>
      <c r="C646" s="2345"/>
      <c r="D646" s="2345"/>
      <c r="E646" s="2345"/>
      <c r="F646" s="2345"/>
      <c r="G646" s="2345"/>
      <c r="H646" s="2345"/>
      <c r="I646" s="2345"/>
      <c r="J646" s="2345"/>
      <c r="K646" s="2345"/>
    </row>
    <row r="647" spans="1:11" ht="15.75" customHeight="1">
      <c r="A647" s="2345"/>
      <c r="B647" s="2345"/>
      <c r="C647" s="2345"/>
      <c r="D647" s="2345"/>
      <c r="E647" s="2345"/>
      <c r="F647" s="2345"/>
      <c r="G647" s="2345"/>
      <c r="H647" s="2345"/>
      <c r="I647" s="2345"/>
      <c r="J647" s="2345"/>
      <c r="K647" s="2345"/>
    </row>
    <row r="648" spans="1:11" ht="15.75" customHeight="1">
      <c r="A648" s="2345"/>
      <c r="B648" s="2345"/>
      <c r="C648" s="2345"/>
      <c r="D648" s="2345"/>
      <c r="E648" s="2345"/>
      <c r="F648" s="2345"/>
      <c r="G648" s="2345"/>
      <c r="H648" s="2345"/>
      <c r="I648" s="2345"/>
      <c r="J648" s="2345"/>
      <c r="K648" s="2345"/>
    </row>
    <row r="649" spans="1:11" ht="15.75" customHeight="1">
      <c r="A649" s="2345"/>
      <c r="B649" s="2345"/>
      <c r="C649" s="2345"/>
      <c r="D649" s="2345"/>
      <c r="E649" s="2345"/>
      <c r="F649" s="2345"/>
      <c r="G649" s="2345"/>
      <c r="H649" s="2345"/>
      <c r="I649" s="2345"/>
      <c r="J649" s="2345"/>
      <c r="K649" s="2345"/>
    </row>
    <row r="650" spans="1:11" ht="15.75" customHeight="1">
      <c r="A650" s="2345"/>
      <c r="B650" s="2345"/>
      <c r="C650" s="2345"/>
      <c r="D650" s="2345"/>
      <c r="E650" s="2345"/>
      <c r="F650" s="2345"/>
      <c r="G650" s="2345"/>
      <c r="H650" s="2345"/>
      <c r="I650" s="2345"/>
      <c r="J650" s="2345"/>
      <c r="K650" s="2345"/>
    </row>
    <row r="651" spans="1:11" ht="15.75" customHeight="1">
      <c r="A651" s="2345"/>
      <c r="B651" s="2345"/>
      <c r="C651" s="2345"/>
      <c r="D651" s="2345"/>
      <c r="E651" s="2345"/>
      <c r="F651" s="2345"/>
      <c r="G651" s="2345"/>
      <c r="H651" s="2345"/>
      <c r="I651" s="2345"/>
      <c r="J651" s="2345"/>
      <c r="K651" s="2345"/>
    </row>
    <row r="652" spans="1:11" ht="15.75" customHeight="1">
      <c r="A652" s="2345"/>
      <c r="B652" s="2345"/>
      <c r="C652" s="2345"/>
      <c r="D652" s="2345"/>
      <c r="E652" s="2345"/>
      <c r="F652" s="2345"/>
      <c r="G652" s="2345"/>
      <c r="H652" s="2345"/>
      <c r="I652" s="2345"/>
      <c r="J652" s="2345"/>
      <c r="K652" s="2345"/>
    </row>
    <row r="653" spans="1:11" ht="15.75" customHeight="1">
      <c r="A653" s="2345"/>
      <c r="B653" s="2345"/>
      <c r="C653" s="2345"/>
      <c r="D653" s="2345"/>
      <c r="E653" s="2345"/>
      <c r="F653" s="2345"/>
      <c r="G653" s="2345"/>
      <c r="H653" s="2345"/>
      <c r="I653" s="2345"/>
      <c r="J653" s="2345"/>
      <c r="K653" s="2345"/>
    </row>
    <row r="654" spans="1:11" ht="15.75" customHeight="1">
      <c r="A654" s="2345"/>
      <c r="B654" s="2345"/>
      <c r="C654" s="2345"/>
      <c r="D654" s="2345"/>
      <c r="E654" s="2345"/>
      <c r="F654" s="2345"/>
      <c r="G654" s="2345"/>
      <c r="H654" s="2345"/>
      <c r="I654" s="2345"/>
      <c r="J654" s="2345"/>
      <c r="K654" s="2345"/>
    </row>
    <row r="655" spans="1:11" ht="15.75" customHeight="1">
      <c r="A655" s="2345"/>
      <c r="B655" s="2345"/>
      <c r="C655" s="2345"/>
      <c r="D655" s="2345"/>
      <c r="E655" s="2345"/>
      <c r="F655" s="2345"/>
      <c r="G655" s="2345"/>
      <c r="H655" s="2345"/>
      <c r="I655" s="2345"/>
      <c r="J655" s="2345"/>
      <c r="K655" s="2345"/>
    </row>
    <row r="656" spans="1:11" ht="15.75" customHeight="1">
      <c r="A656" s="2345"/>
      <c r="B656" s="2345"/>
      <c r="C656" s="2345"/>
      <c r="D656" s="2345"/>
      <c r="E656" s="2345"/>
      <c r="F656" s="2345"/>
      <c r="G656" s="2345"/>
      <c r="H656" s="2345"/>
      <c r="I656" s="2345"/>
      <c r="J656" s="2345"/>
      <c r="K656" s="2345"/>
    </row>
    <row r="657" spans="1:11" ht="15.75" customHeight="1">
      <c r="A657" s="2345"/>
      <c r="B657" s="2345"/>
      <c r="C657" s="2345"/>
      <c r="D657" s="2345"/>
      <c r="E657" s="2345"/>
      <c r="F657" s="2345"/>
      <c r="G657" s="2345"/>
      <c r="H657" s="2345"/>
      <c r="I657" s="2345"/>
      <c r="J657" s="2345"/>
      <c r="K657" s="2345"/>
    </row>
    <row r="658" spans="1:11" ht="15.75" customHeight="1">
      <c r="A658" s="2345"/>
      <c r="B658" s="2345"/>
      <c r="C658" s="2345"/>
      <c r="D658" s="2345"/>
      <c r="E658" s="2345"/>
      <c r="F658" s="2345"/>
      <c r="G658" s="2345"/>
      <c r="H658" s="2345"/>
      <c r="I658" s="2345"/>
      <c r="J658" s="2345"/>
      <c r="K658" s="2345"/>
    </row>
    <row r="659" spans="1:11" ht="15.75" customHeight="1">
      <c r="A659" s="2345"/>
      <c r="B659" s="2345"/>
      <c r="C659" s="2345"/>
      <c r="D659" s="2345"/>
      <c r="E659" s="2345"/>
      <c r="F659" s="2345"/>
      <c r="G659" s="2345"/>
      <c r="H659" s="2345"/>
      <c r="I659" s="2345"/>
      <c r="J659" s="2345"/>
      <c r="K659" s="2345"/>
    </row>
    <row r="660" spans="1:11" ht="15.75" customHeight="1">
      <c r="A660" s="2345"/>
      <c r="B660" s="2345"/>
      <c r="C660" s="2345"/>
      <c r="D660" s="2345"/>
      <c r="E660" s="2345"/>
      <c r="F660" s="2345"/>
      <c r="G660" s="2345"/>
      <c r="H660" s="2345"/>
      <c r="I660" s="2345"/>
      <c r="J660" s="2345"/>
      <c r="K660" s="2345"/>
    </row>
    <row r="661" spans="1:11" ht="15.75" customHeight="1">
      <c r="A661" s="2345"/>
      <c r="B661" s="2345"/>
      <c r="C661" s="2345"/>
      <c r="D661" s="2345"/>
      <c r="E661" s="2345"/>
      <c r="F661" s="2345"/>
      <c r="G661" s="2345"/>
      <c r="H661" s="2345"/>
      <c r="I661" s="2345"/>
      <c r="J661" s="2345"/>
      <c r="K661" s="2345"/>
    </row>
    <row r="662" spans="1:11" ht="15.75" customHeight="1">
      <c r="A662" s="2345"/>
      <c r="B662" s="2345"/>
      <c r="C662" s="2345"/>
      <c r="D662" s="2345"/>
      <c r="E662" s="2345"/>
      <c r="F662" s="2345"/>
      <c r="G662" s="2345"/>
      <c r="H662" s="2345"/>
      <c r="I662" s="2345"/>
      <c r="J662" s="2345"/>
      <c r="K662" s="2345"/>
    </row>
    <row r="663" spans="1:11" ht="15.75" customHeight="1">
      <c r="A663" s="2345"/>
      <c r="B663" s="2345"/>
      <c r="C663" s="2345"/>
      <c r="D663" s="2345"/>
      <c r="E663" s="2345"/>
      <c r="F663" s="2345"/>
      <c r="G663" s="2345"/>
      <c r="H663" s="2345"/>
      <c r="I663" s="2345"/>
      <c r="J663" s="2345"/>
      <c r="K663" s="2345"/>
    </row>
    <row r="664" spans="1:11" ht="15.75" customHeight="1">
      <c r="A664" s="2345"/>
      <c r="B664" s="2345"/>
      <c r="C664" s="2345"/>
      <c r="D664" s="2345"/>
      <c r="E664" s="2345"/>
      <c r="F664" s="2345"/>
      <c r="G664" s="2345"/>
      <c r="H664" s="2345"/>
      <c r="I664" s="2345"/>
      <c r="J664" s="2345"/>
      <c r="K664" s="2345"/>
    </row>
    <row r="665" spans="1:11" ht="15.75" customHeight="1">
      <c r="A665" s="2345"/>
      <c r="B665" s="2345"/>
      <c r="C665" s="2345"/>
      <c r="D665" s="2345"/>
      <c r="E665" s="2345"/>
      <c r="F665" s="2345"/>
      <c r="G665" s="2345"/>
      <c r="H665" s="2345"/>
      <c r="I665" s="2345"/>
      <c r="J665" s="2345"/>
      <c r="K665" s="2345"/>
    </row>
    <row r="666" spans="1:11" ht="15.75" customHeight="1">
      <c r="A666" s="2345"/>
      <c r="B666" s="2345"/>
      <c r="C666" s="2345"/>
      <c r="D666" s="2345"/>
      <c r="E666" s="2345"/>
      <c r="F666" s="2345"/>
      <c r="G666" s="2345"/>
      <c r="H666" s="2345"/>
      <c r="I666" s="2345"/>
      <c r="J666" s="2345"/>
      <c r="K666" s="2345"/>
    </row>
    <row r="667" spans="1:11" ht="15.75" customHeight="1">
      <c r="A667" s="2345"/>
      <c r="B667" s="2345"/>
      <c r="C667" s="2345"/>
      <c r="D667" s="2345"/>
      <c r="E667" s="2345"/>
      <c r="F667" s="2345"/>
      <c r="G667" s="2345"/>
      <c r="H667" s="2345"/>
      <c r="I667" s="2345"/>
      <c r="J667" s="2345"/>
      <c r="K667" s="2345"/>
    </row>
    <row r="668" spans="1:11" ht="15.75" customHeight="1">
      <c r="A668" s="2345"/>
      <c r="B668" s="2345"/>
      <c r="C668" s="2345"/>
      <c r="D668" s="2345"/>
      <c r="E668" s="2345"/>
      <c r="F668" s="2345"/>
      <c r="G668" s="2345"/>
      <c r="H668" s="2345"/>
      <c r="I668" s="2345"/>
      <c r="J668" s="2345"/>
      <c r="K668" s="2345"/>
    </row>
    <row r="669" spans="1:11" ht="15.75" customHeight="1">
      <c r="A669" s="2345"/>
      <c r="B669" s="2345"/>
      <c r="C669" s="2345"/>
      <c r="D669" s="2345"/>
      <c r="E669" s="2345"/>
      <c r="F669" s="2345"/>
      <c r="G669" s="2345"/>
      <c r="H669" s="2345"/>
      <c r="I669" s="2345"/>
      <c r="J669" s="2345"/>
      <c r="K669" s="2345"/>
    </row>
    <row r="670" spans="1:11" ht="15.75" customHeight="1">
      <c r="A670" s="2345"/>
      <c r="B670" s="2345"/>
      <c r="C670" s="2345"/>
      <c r="D670" s="2345"/>
      <c r="E670" s="2345"/>
      <c r="F670" s="2345"/>
      <c r="G670" s="2345"/>
      <c r="H670" s="2345"/>
      <c r="I670" s="2345"/>
      <c r="J670" s="2345"/>
      <c r="K670" s="2345"/>
    </row>
    <row r="671" spans="1:11" ht="15.75" customHeight="1">
      <c r="A671" s="2345"/>
      <c r="B671" s="2345"/>
      <c r="C671" s="2345"/>
      <c r="D671" s="2345"/>
      <c r="E671" s="2345"/>
      <c r="F671" s="2345"/>
      <c r="G671" s="2345"/>
      <c r="H671" s="2345"/>
      <c r="I671" s="2345"/>
      <c r="J671" s="2345"/>
      <c r="K671" s="2345"/>
    </row>
    <row r="672" spans="1:11" ht="15.75" customHeight="1">
      <c r="A672" s="2345"/>
      <c r="B672" s="2345"/>
      <c r="C672" s="2345"/>
      <c r="D672" s="2345"/>
      <c r="E672" s="2345"/>
      <c r="F672" s="2345"/>
      <c r="G672" s="2345"/>
      <c r="H672" s="2345"/>
      <c r="I672" s="2345"/>
      <c r="J672" s="2345"/>
      <c r="K672" s="2345"/>
    </row>
    <row r="673" spans="1:11" ht="15.75" customHeight="1">
      <c r="A673" s="2345"/>
      <c r="B673" s="2345"/>
      <c r="C673" s="2345"/>
      <c r="D673" s="2345"/>
      <c r="E673" s="2345"/>
      <c r="F673" s="2345"/>
      <c r="G673" s="2345"/>
      <c r="H673" s="2345"/>
      <c r="I673" s="2345"/>
      <c r="J673" s="2345"/>
      <c r="K673" s="2345"/>
    </row>
    <row r="674" spans="1:11" ht="15.75" customHeight="1">
      <c r="A674" s="2345"/>
      <c r="B674" s="2345"/>
      <c r="C674" s="2345"/>
      <c r="D674" s="2345"/>
      <c r="E674" s="2345"/>
      <c r="F674" s="2345"/>
      <c r="G674" s="2345"/>
      <c r="H674" s="2345"/>
      <c r="I674" s="2345"/>
      <c r="J674" s="2345"/>
      <c r="K674" s="2345"/>
    </row>
    <row r="675" spans="1:11" ht="15.75" customHeight="1">
      <c r="A675" s="2345"/>
      <c r="B675" s="2345"/>
      <c r="C675" s="2345"/>
      <c r="D675" s="2345"/>
      <c r="E675" s="2345"/>
      <c r="F675" s="2345"/>
      <c r="G675" s="2345"/>
      <c r="H675" s="2345"/>
      <c r="I675" s="2345"/>
      <c r="J675" s="2345"/>
      <c r="K675" s="2345"/>
    </row>
    <row r="676" spans="1:11" ht="15.75" customHeight="1">
      <c r="A676" s="2345"/>
      <c r="B676" s="2345"/>
      <c r="C676" s="2345"/>
      <c r="D676" s="2345"/>
      <c r="E676" s="2345"/>
      <c r="F676" s="2345"/>
      <c r="G676" s="2345"/>
      <c r="H676" s="2345"/>
      <c r="I676" s="2345"/>
      <c r="J676" s="2345"/>
      <c r="K676" s="2345"/>
    </row>
    <row r="677" spans="1:11" ht="15.75" customHeight="1">
      <c r="A677" s="2345"/>
      <c r="B677" s="2345"/>
      <c r="C677" s="2345"/>
      <c r="D677" s="2345"/>
      <c r="E677" s="2345"/>
      <c r="F677" s="2345"/>
      <c r="G677" s="2345"/>
      <c r="H677" s="2345"/>
      <c r="I677" s="2345"/>
      <c r="J677" s="2345"/>
      <c r="K677" s="2345"/>
    </row>
    <row r="678" spans="1:11" ht="15.75" customHeight="1">
      <c r="A678" s="2345"/>
      <c r="B678" s="2345"/>
      <c r="C678" s="2345"/>
      <c r="D678" s="2345"/>
      <c r="E678" s="2345"/>
      <c r="F678" s="2345"/>
      <c r="G678" s="2345"/>
      <c r="H678" s="2345"/>
      <c r="I678" s="2345"/>
      <c r="J678" s="2345"/>
      <c r="K678" s="2345"/>
    </row>
    <row r="679" spans="1:11" ht="15.75" customHeight="1">
      <c r="A679" s="2345"/>
      <c r="B679" s="2345"/>
      <c r="C679" s="2345"/>
      <c r="D679" s="2345"/>
      <c r="E679" s="2345"/>
      <c r="F679" s="2345"/>
      <c r="G679" s="2345"/>
      <c r="H679" s="2345"/>
      <c r="I679" s="2345"/>
      <c r="J679" s="2345"/>
      <c r="K679" s="2345"/>
    </row>
    <row r="680" spans="1:11" ht="15.75" customHeight="1">
      <c r="A680" s="2345"/>
      <c r="B680" s="2345"/>
      <c r="C680" s="2345"/>
      <c r="D680" s="2345"/>
      <c r="E680" s="2345"/>
      <c r="F680" s="2345"/>
      <c r="G680" s="2345"/>
      <c r="H680" s="2345"/>
      <c r="I680" s="2345"/>
      <c r="J680" s="2345"/>
      <c r="K680" s="2345"/>
    </row>
    <row r="681" spans="1:11" ht="15.75" customHeight="1">
      <c r="A681" s="2345"/>
      <c r="B681" s="2345"/>
      <c r="C681" s="2345"/>
      <c r="D681" s="2345"/>
      <c r="E681" s="2345"/>
      <c r="F681" s="2345"/>
      <c r="G681" s="2345"/>
      <c r="H681" s="2345"/>
      <c r="I681" s="2345"/>
      <c r="J681" s="2345"/>
      <c r="K681" s="2345"/>
    </row>
    <row r="682" spans="1:11" ht="15.75" customHeight="1">
      <c r="A682" s="2345"/>
      <c r="B682" s="2345"/>
      <c r="C682" s="2345"/>
      <c r="D682" s="2345"/>
      <c r="E682" s="2345"/>
      <c r="F682" s="2345"/>
      <c r="G682" s="2345"/>
      <c r="H682" s="2345"/>
      <c r="I682" s="2345"/>
      <c r="J682" s="2345"/>
      <c r="K682" s="2345"/>
    </row>
    <row r="683" spans="1:11" ht="15.75" customHeight="1">
      <c r="A683" s="2345"/>
      <c r="B683" s="2345"/>
      <c r="C683" s="2345"/>
      <c r="D683" s="2345"/>
      <c r="E683" s="2345"/>
      <c r="F683" s="2345"/>
      <c r="G683" s="2345"/>
      <c r="H683" s="2345"/>
      <c r="I683" s="2345"/>
      <c r="J683" s="2345"/>
      <c r="K683" s="2345"/>
    </row>
    <row r="684" spans="1:11" ht="15.75" customHeight="1">
      <c r="A684" s="2345"/>
      <c r="B684" s="2345"/>
      <c r="C684" s="2345"/>
      <c r="D684" s="2345"/>
      <c r="E684" s="2345"/>
      <c r="F684" s="2345"/>
      <c r="G684" s="2345"/>
      <c r="H684" s="2345"/>
      <c r="I684" s="2345"/>
      <c r="J684" s="2345"/>
      <c r="K684" s="2345"/>
    </row>
    <row r="685" spans="1:11" ht="15.75" customHeight="1">
      <c r="A685" s="2345"/>
      <c r="B685" s="2345"/>
      <c r="C685" s="2345"/>
      <c r="D685" s="2345"/>
      <c r="E685" s="2345"/>
      <c r="F685" s="2345"/>
      <c r="G685" s="2345"/>
      <c r="H685" s="2345"/>
      <c r="I685" s="2345"/>
      <c r="J685" s="2345"/>
      <c r="K685" s="2345"/>
    </row>
    <row r="686" spans="1:11" ht="15.75" customHeight="1">
      <c r="A686" s="2345"/>
      <c r="B686" s="2345"/>
      <c r="C686" s="2345"/>
      <c r="D686" s="2345"/>
      <c r="E686" s="2345"/>
      <c r="F686" s="2345"/>
      <c r="G686" s="2345"/>
      <c r="H686" s="2345"/>
      <c r="I686" s="2345"/>
      <c r="J686" s="2345"/>
      <c r="K686" s="2345"/>
    </row>
    <row r="687" spans="1:11" ht="15.75" customHeight="1">
      <c r="A687" s="2345"/>
      <c r="B687" s="2345"/>
      <c r="C687" s="2345"/>
      <c r="D687" s="2345"/>
      <c r="E687" s="2345"/>
      <c r="F687" s="2345"/>
      <c r="G687" s="2345"/>
      <c r="H687" s="2345"/>
      <c r="I687" s="2345"/>
      <c r="J687" s="2345"/>
      <c r="K687" s="2345"/>
    </row>
    <row r="688" spans="1:11" ht="15.75" customHeight="1">
      <c r="A688" s="2345"/>
      <c r="B688" s="2345"/>
      <c r="C688" s="2345"/>
      <c r="D688" s="2345"/>
      <c r="E688" s="2345"/>
      <c r="F688" s="2345"/>
      <c r="G688" s="2345"/>
      <c r="H688" s="2345"/>
      <c r="I688" s="2345"/>
      <c r="J688" s="2345"/>
      <c r="K688" s="2345"/>
    </row>
    <row r="689" spans="1:11" ht="15.75" customHeight="1">
      <c r="A689" s="2345"/>
      <c r="B689" s="2345"/>
      <c r="C689" s="2345"/>
      <c r="D689" s="2345"/>
      <c r="E689" s="2345"/>
      <c r="F689" s="2345"/>
      <c r="G689" s="2345"/>
      <c r="H689" s="2345"/>
      <c r="I689" s="2345"/>
      <c r="J689" s="2345"/>
      <c r="K689" s="2345"/>
    </row>
    <row r="690" spans="1:11" ht="15.75" customHeight="1">
      <c r="A690" s="2345"/>
      <c r="B690" s="2345"/>
      <c r="C690" s="2345"/>
      <c r="D690" s="2345"/>
      <c r="E690" s="2345"/>
      <c r="F690" s="2345"/>
      <c r="G690" s="2345"/>
      <c r="H690" s="2345"/>
      <c r="I690" s="2345"/>
      <c r="J690" s="2345"/>
      <c r="K690" s="2345"/>
    </row>
    <row r="691" spans="1:11" ht="15.75" customHeight="1">
      <c r="A691" s="2345"/>
      <c r="B691" s="2345"/>
      <c r="C691" s="2345"/>
      <c r="D691" s="2345"/>
      <c r="E691" s="2345"/>
      <c r="F691" s="2345"/>
      <c r="G691" s="2345"/>
      <c r="H691" s="2345"/>
      <c r="I691" s="2345"/>
      <c r="J691" s="2345"/>
      <c r="K691" s="2345"/>
    </row>
    <row r="692" spans="1:11" ht="15.75" customHeight="1">
      <c r="A692" s="2345"/>
      <c r="B692" s="2345"/>
      <c r="C692" s="2345"/>
      <c r="D692" s="2345"/>
      <c r="E692" s="2345"/>
      <c r="F692" s="2345"/>
      <c r="G692" s="2345"/>
      <c r="H692" s="2345"/>
      <c r="I692" s="2345"/>
      <c r="J692" s="2345"/>
      <c r="K692" s="2345"/>
    </row>
    <row r="693" spans="1:11" ht="15.75" customHeight="1">
      <c r="A693" s="2345"/>
      <c r="B693" s="2345"/>
      <c r="C693" s="2345"/>
      <c r="D693" s="2345"/>
      <c r="E693" s="2345"/>
      <c r="F693" s="2345"/>
      <c r="G693" s="2345"/>
      <c r="H693" s="2345"/>
      <c r="I693" s="2345"/>
      <c r="J693" s="2345"/>
      <c r="K693" s="2345"/>
    </row>
    <row r="694" spans="1:11" ht="15.75" customHeight="1">
      <c r="A694" s="2345"/>
      <c r="B694" s="2345"/>
      <c r="C694" s="2345"/>
      <c r="D694" s="2345"/>
      <c r="E694" s="2345"/>
      <c r="F694" s="2345"/>
      <c r="G694" s="2345"/>
      <c r="H694" s="2345"/>
      <c r="I694" s="2345"/>
      <c r="J694" s="2345"/>
      <c r="K694" s="2345"/>
    </row>
    <row r="695" spans="1:11" ht="15.75" customHeight="1">
      <c r="A695" s="2345"/>
      <c r="B695" s="2345"/>
      <c r="C695" s="2345"/>
      <c r="D695" s="2345"/>
      <c r="E695" s="2345"/>
      <c r="F695" s="2345"/>
      <c r="G695" s="2345"/>
      <c r="H695" s="2345"/>
      <c r="I695" s="2345"/>
      <c r="J695" s="2345"/>
      <c r="K695" s="2345"/>
    </row>
    <row r="696" spans="1:11" ht="15.75" customHeight="1">
      <c r="A696" s="2345"/>
      <c r="B696" s="2345"/>
      <c r="C696" s="2345"/>
      <c r="D696" s="2345"/>
      <c r="E696" s="2345"/>
      <c r="F696" s="2345"/>
      <c r="G696" s="2345"/>
      <c r="H696" s="2345"/>
      <c r="I696" s="2345"/>
      <c r="J696" s="2345"/>
      <c r="K696" s="2345"/>
    </row>
    <row r="697" spans="1:11" ht="15.75" customHeight="1">
      <c r="A697" s="2345"/>
      <c r="B697" s="2345"/>
      <c r="C697" s="2345"/>
      <c r="D697" s="2345"/>
      <c r="E697" s="2345"/>
      <c r="F697" s="2345"/>
      <c r="G697" s="2345"/>
      <c r="H697" s="2345"/>
      <c r="I697" s="2345"/>
      <c r="J697" s="2345"/>
      <c r="K697" s="2345"/>
    </row>
    <row r="698" spans="1:11" ht="15.75" customHeight="1">
      <c r="A698" s="2345"/>
      <c r="B698" s="2345"/>
      <c r="C698" s="2345"/>
      <c r="D698" s="2345"/>
      <c r="E698" s="2345"/>
      <c r="F698" s="2345"/>
      <c r="G698" s="2345"/>
      <c r="H698" s="2345"/>
      <c r="I698" s="2345"/>
      <c r="J698" s="2345"/>
      <c r="K698" s="2345"/>
    </row>
    <row r="699" spans="1:11" ht="15.75" customHeight="1">
      <c r="A699" s="2345"/>
      <c r="B699" s="2345"/>
      <c r="C699" s="2345"/>
      <c r="D699" s="2345"/>
      <c r="E699" s="2345"/>
      <c r="F699" s="2345"/>
      <c r="G699" s="2345"/>
      <c r="H699" s="2345"/>
      <c r="I699" s="2345"/>
      <c r="J699" s="2345"/>
      <c r="K699" s="2345"/>
    </row>
    <row r="700" spans="1:11" ht="15.75" customHeight="1">
      <c r="A700" s="2345"/>
      <c r="B700" s="2345"/>
      <c r="C700" s="2345"/>
      <c r="D700" s="2345"/>
      <c r="E700" s="2345"/>
      <c r="F700" s="2345"/>
      <c r="G700" s="2345"/>
      <c r="H700" s="2345"/>
      <c r="I700" s="2345"/>
      <c r="J700" s="2345"/>
      <c r="K700" s="2345"/>
    </row>
    <row r="701" spans="1:11" ht="15.75" customHeight="1">
      <c r="A701" s="2345"/>
      <c r="B701" s="2345"/>
      <c r="C701" s="2345"/>
      <c r="D701" s="2345"/>
      <c r="E701" s="2345"/>
      <c r="F701" s="2345"/>
      <c r="G701" s="2345"/>
      <c r="H701" s="2345"/>
      <c r="I701" s="2345"/>
      <c r="J701" s="2345"/>
      <c r="K701" s="2345"/>
    </row>
    <row r="702" spans="1:11" ht="15.75" customHeight="1">
      <c r="A702" s="2345"/>
      <c r="B702" s="2345"/>
      <c r="C702" s="2345"/>
      <c r="D702" s="2345"/>
      <c r="E702" s="2345"/>
      <c r="F702" s="2345"/>
      <c r="G702" s="2345"/>
      <c r="H702" s="2345"/>
      <c r="I702" s="2345"/>
      <c r="J702" s="2345"/>
      <c r="K702" s="2345"/>
    </row>
    <row r="703" spans="1:11" ht="15.75" customHeight="1">
      <c r="A703" s="2345"/>
      <c r="B703" s="2345"/>
      <c r="C703" s="2345"/>
      <c r="D703" s="2345"/>
      <c r="E703" s="2345"/>
      <c r="F703" s="2345"/>
      <c r="G703" s="2345"/>
      <c r="H703" s="2345"/>
      <c r="I703" s="2345"/>
      <c r="J703" s="2345"/>
      <c r="K703" s="2345"/>
    </row>
    <row r="704" spans="1:11" ht="15.75" customHeight="1">
      <c r="A704" s="2345"/>
      <c r="B704" s="2345"/>
      <c r="C704" s="2345"/>
      <c r="D704" s="2345"/>
      <c r="E704" s="2345"/>
      <c r="F704" s="2345"/>
      <c r="G704" s="2345"/>
      <c r="H704" s="2345"/>
      <c r="I704" s="2345"/>
      <c r="J704" s="2345"/>
      <c r="K704" s="2345"/>
    </row>
    <row r="705" spans="1:11" ht="15.75" customHeight="1">
      <c r="A705" s="2345"/>
      <c r="B705" s="2345"/>
      <c r="C705" s="2345"/>
      <c r="D705" s="2345"/>
      <c r="E705" s="2345"/>
      <c r="F705" s="2345"/>
      <c r="G705" s="2345"/>
      <c r="H705" s="2345"/>
      <c r="I705" s="2345"/>
      <c r="J705" s="2345"/>
      <c r="K705" s="2345"/>
    </row>
    <row r="706" spans="1:11" ht="15.75" customHeight="1">
      <c r="A706" s="2345"/>
      <c r="B706" s="2345"/>
      <c r="C706" s="2345"/>
      <c r="D706" s="2345"/>
      <c r="E706" s="2345"/>
      <c r="F706" s="2345"/>
      <c r="G706" s="2345"/>
      <c r="H706" s="2345"/>
      <c r="I706" s="2345"/>
      <c r="J706" s="2345"/>
      <c r="K706" s="2345"/>
    </row>
    <row r="707" spans="1:11" ht="15.75" customHeight="1">
      <c r="A707" s="2345"/>
      <c r="B707" s="2345"/>
      <c r="C707" s="2345"/>
      <c r="D707" s="2345"/>
      <c r="E707" s="2345"/>
      <c r="F707" s="2345"/>
      <c r="G707" s="2345"/>
      <c r="H707" s="2345"/>
      <c r="I707" s="2345"/>
      <c r="J707" s="2345"/>
      <c r="K707" s="2345"/>
    </row>
    <row r="708" spans="1:11" ht="15.75" customHeight="1">
      <c r="A708" s="2345"/>
      <c r="B708" s="2345"/>
      <c r="C708" s="2345"/>
      <c r="D708" s="2345"/>
      <c r="E708" s="2345"/>
      <c r="F708" s="2345"/>
      <c r="G708" s="2345"/>
      <c r="H708" s="2345"/>
      <c r="I708" s="2345"/>
      <c r="J708" s="2345"/>
      <c r="K708" s="2345"/>
    </row>
    <row r="709" spans="1:11" ht="15.75" customHeight="1">
      <c r="A709" s="2345"/>
      <c r="B709" s="2345"/>
      <c r="C709" s="2345"/>
      <c r="D709" s="2345"/>
      <c r="E709" s="2345"/>
      <c r="F709" s="2345"/>
      <c r="G709" s="2345"/>
      <c r="H709" s="2345"/>
      <c r="I709" s="2345"/>
      <c r="J709" s="2345"/>
      <c r="K709" s="2345"/>
    </row>
    <row r="710" spans="1:11" ht="15.75" customHeight="1">
      <c r="A710" s="2345"/>
      <c r="B710" s="2345"/>
      <c r="C710" s="2345"/>
      <c r="D710" s="2345"/>
      <c r="E710" s="2345"/>
      <c r="F710" s="2345"/>
      <c r="G710" s="2345"/>
      <c r="H710" s="2345"/>
      <c r="I710" s="2345"/>
      <c r="J710" s="2345"/>
      <c r="K710" s="2345"/>
    </row>
    <row r="711" spans="1:11" ht="15.75" customHeight="1">
      <c r="A711" s="2345"/>
      <c r="B711" s="2345"/>
      <c r="C711" s="2345"/>
      <c r="D711" s="2345"/>
      <c r="E711" s="2345"/>
      <c r="F711" s="2345"/>
      <c r="G711" s="2345"/>
      <c r="H711" s="2345"/>
      <c r="I711" s="2345"/>
      <c r="J711" s="2345"/>
      <c r="K711" s="2345"/>
    </row>
    <row r="712" spans="1:11" ht="15.75" customHeight="1">
      <c r="A712" s="2345"/>
      <c r="B712" s="2345"/>
      <c r="C712" s="2345"/>
      <c r="D712" s="2345"/>
      <c r="E712" s="2345"/>
      <c r="F712" s="2345"/>
      <c r="G712" s="2345"/>
      <c r="H712" s="2345"/>
      <c r="I712" s="2345"/>
      <c r="J712" s="2345"/>
      <c r="K712" s="2345"/>
    </row>
    <row r="713" spans="1:11" ht="15.75" customHeight="1">
      <c r="A713" s="2345"/>
      <c r="B713" s="2345"/>
      <c r="C713" s="2345"/>
      <c r="D713" s="2345"/>
      <c r="E713" s="2345"/>
      <c r="F713" s="2345"/>
      <c r="G713" s="2345"/>
      <c r="H713" s="2345"/>
      <c r="I713" s="2345"/>
      <c r="J713" s="2345"/>
      <c r="K713" s="2345"/>
    </row>
    <row r="714" spans="1:11" ht="15.75" customHeight="1">
      <c r="A714" s="2345"/>
      <c r="B714" s="2345"/>
      <c r="C714" s="2345"/>
      <c r="D714" s="2345"/>
      <c r="E714" s="2345"/>
      <c r="F714" s="2345"/>
      <c r="G714" s="2345"/>
      <c r="H714" s="2345"/>
      <c r="I714" s="2345"/>
      <c r="J714" s="2345"/>
      <c r="K714" s="2345"/>
    </row>
    <row r="715" spans="1:11" ht="15.75" customHeight="1">
      <c r="A715" s="2345"/>
      <c r="B715" s="2345"/>
      <c r="C715" s="2345"/>
      <c r="D715" s="2345"/>
      <c r="E715" s="2345"/>
      <c r="F715" s="2345"/>
      <c r="G715" s="2345"/>
      <c r="H715" s="2345"/>
      <c r="I715" s="2345"/>
      <c r="J715" s="2345"/>
      <c r="K715" s="2345"/>
    </row>
    <row r="716" spans="1:11" ht="15.75" customHeight="1">
      <c r="A716" s="2345"/>
      <c r="B716" s="2345"/>
      <c r="C716" s="2345"/>
      <c r="D716" s="2345"/>
      <c r="E716" s="2345"/>
      <c r="F716" s="2345"/>
      <c r="G716" s="2345"/>
      <c r="H716" s="2345"/>
      <c r="I716" s="2345"/>
      <c r="J716" s="2345"/>
      <c r="K716" s="2345"/>
    </row>
    <row r="717" spans="1:11" ht="15.75" customHeight="1">
      <c r="A717" s="2345"/>
      <c r="B717" s="2345"/>
      <c r="C717" s="2345"/>
      <c r="D717" s="2345"/>
      <c r="E717" s="2345"/>
      <c r="F717" s="2345"/>
      <c r="G717" s="2345"/>
      <c r="H717" s="2345"/>
      <c r="I717" s="2345"/>
      <c r="J717" s="2345"/>
      <c r="K717" s="2345"/>
    </row>
    <row r="718" spans="1:11" ht="15.75" customHeight="1">
      <c r="A718" s="2345"/>
      <c r="B718" s="2345"/>
      <c r="C718" s="2345"/>
      <c r="D718" s="2345"/>
      <c r="E718" s="2345"/>
      <c r="F718" s="2345"/>
      <c r="G718" s="2345"/>
      <c r="H718" s="2345"/>
      <c r="I718" s="2345"/>
      <c r="J718" s="2345"/>
      <c r="K718" s="2345"/>
    </row>
    <row r="719" spans="1:11" ht="15.75" customHeight="1">
      <c r="A719" s="2345"/>
      <c r="B719" s="2345"/>
      <c r="C719" s="2345"/>
      <c r="D719" s="2345"/>
      <c r="E719" s="2345"/>
      <c r="F719" s="2345"/>
      <c r="G719" s="2345"/>
      <c r="H719" s="2345"/>
      <c r="I719" s="2345"/>
      <c r="J719" s="2345"/>
      <c r="K719" s="2345"/>
    </row>
    <row r="720" spans="1:11" ht="15.75" customHeight="1">
      <c r="A720" s="2345"/>
      <c r="B720" s="2345"/>
      <c r="C720" s="2345"/>
      <c r="D720" s="2345"/>
      <c r="E720" s="2345"/>
      <c r="F720" s="2345"/>
      <c r="G720" s="2345"/>
      <c r="H720" s="2345"/>
      <c r="I720" s="2345"/>
      <c r="J720" s="2345"/>
      <c r="K720" s="2345"/>
    </row>
    <row r="721" spans="1:11" ht="15.75" customHeight="1">
      <c r="A721" s="2345"/>
      <c r="B721" s="2345"/>
      <c r="C721" s="2345"/>
      <c r="D721" s="2345"/>
      <c r="E721" s="2345"/>
      <c r="F721" s="2345"/>
      <c r="G721" s="2345"/>
      <c r="H721" s="2345"/>
      <c r="I721" s="2345"/>
      <c r="J721" s="2345"/>
      <c r="K721" s="2345"/>
    </row>
    <row r="722" spans="1:11" ht="15.75" customHeight="1">
      <c r="A722" s="2345"/>
      <c r="B722" s="2345"/>
      <c r="C722" s="2345"/>
      <c r="D722" s="2345"/>
      <c r="E722" s="2345"/>
      <c r="F722" s="2345"/>
      <c r="G722" s="2345"/>
      <c r="H722" s="2345"/>
      <c r="I722" s="2345"/>
      <c r="J722" s="2345"/>
      <c r="K722" s="2345"/>
    </row>
    <row r="723" spans="1:11" ht="15.75" customHeight="1">
      <c r="A723" s="2345"/>
      <c r="B723" s="2345"/>
      <c r="C723" s="2345"/>
      <c r="D723" s="2345"/>
      <c r="E723" s="2345"/>
      <c r="F723" s="2345"/>
      <c r="G723" s="2345"/>
      <c r="H723" s="2345"/>
      <c r="I723" s="2345"/>
      <c r="J723" s="2345"/>
      <c r="K723" s="2345"/>
    </row>
    <row r="724" spans="1:11" ht="15.75" customHeight="1">
      <c r="A724" s="2345"/>
      <c r="B724" s="2345"/>
      <c r="C724" s="2345"/>
      <c r="D724" s="2345"/>
      <c r="E724" s="2345"/>
      <c r="F724" s="2345"/>
      <c r="G724" s="2345"/>
      <c r="H724" s="2345"/>
      <c r="I724" s="2345"/>
      <c r="J724" s="2345"/>
      <c r="K724" s="2345"/>
    </row>
    <row r="725" spans="1:11" ht="15.75" customHeight="1">
      <c r="A725" s="2345"/>
      <c r="B725" s="2345"/>
      <c r="C725" s="2345"/>
      <c r="D725" s="2345"/>
      <c r="E725" s="2345"/>
      <c r="F725" s="2345"/>
      <c r="G725" s="2345"/>
      <c r="H725" s="2345"/>
      <c r="I725" s="2345"/>
      <c r="J725" s="2345"/>
      <c r="K725" s="2345"/>
    </row>
    <row r="726" spans="1:11" ht="15.75" customHeight="1">
      <c r="A726" s="2345"/>
      <c r="B726" s="2345"/>
      <c r="C726" s="2345"/>
      <c r="D726" s="2345"/>
      <c r="E726" s="2345"/>
      <c r="F726" s="2345"/>
      <c r="G726" s="2345"/>
      <c r="H726" s="2345"/>
      <c r="I726" s="2345"/>
      <c r="J726" s="2345"/>
      <c r="K726" s="2345"/>
    </row>
    <row r="727" spans="1:11" ht="15.75" customHeight="1">
      <c r="A727" s="2345"/>
      <c r="B727" s="2345"/>
      <c r="C727" s="2345"/>
      <c r="D727" s="2345"/>
      <c r="E727" s="2345"/>
      <c r="F727" s="2345"/>
      <c r="G727" s="2345"/>
      <c r="H727" s="2345"/>
      <c r="I727" s="2345"/>
      <c r="J727" s="2345"/>
      <c r="K727" s="2345"/>
    </row>
    <row r="728" spans="1:11" ht="15.75" customHeight="1">
      <c r="A728" s="2345"/>
      <c r="B728" s="2345"/>
      <c r="C728" s="2345"/>
      <c r="D728" s="2345"/>
      <c r="E728" s="2345"/>
      <c r="F728" s="2345"/>
      <c r="G728" s="2345"/>
      <c r="H728" s="2345"/>
      <c r="I728" s="2345"/>
      <c r="J728" s="2345"/>
      <c r="K728" s="2345"/>
    </row>
    <row r="729" spans="1:11" ht="15.75" customHeight="1">
      <c r="A729" s="2345"/>
      <c r="B729" s="2345"/>
      <c r="C729" s="2345"/>
      <c r="D729" s="2345"/>
      <c r="E729" s="2345"/>
      <c r="F729" s="2345"/>
      <c r="G729" s="2345"/>
      <c r="H729" s="2345"/>
      <c r="I729" s="2345"/>
      <c r="J729" s="2345"/>
      <c r="K729" s="2345"/>
    </row>
    <row r="730" spans="1:11" ht="15.75" customHeight="1">
      <c r="A730" s="2345"/>
      <c r="B730" s="2345"/>
      <c r="C730" s="2345"/>
      <c r="D730" s="2345"/>
      <c r="E730" s="2345"/>
      <c r="F730" s="2345"/>
      <c r="G730" s="2345"/>
      <c r="H730" s="2345"/>
      <c r="I730" s="2345"/>
      <c r="J730" s="2345"/>
      <c r="K730" s="2345"/>
    </row>
    <row r="731" spans="1:11" ht="15.75" customHeight="1">
      <c r="A731" s="2345"/>
      <c r="B731" s="2345"/>
      <c r="C731" s="2345"/>
      <c r="D731" s="2345"/>
      <c r="E731" s="2345"/>
      <c r="F731" s="2345"/>
      <c r="G731" s="2345"/>
      <c r="H731" s="2345"/>
      <c r="I731" s="2345"/>
      <c r="J731" s="2345"/>
      <c r="K731" s="2345"/>
    </row>
    <row r="732" spans="1:11" ht="15.75" customHeight="1">
      <c r="A732" s="2345"/>
      <c r="B732" s="2345"/>
      <c r="C732" s="2345"/>
      <c r="D732" s="2345"/>
      <c r="E732" s="2345"/>
      <c r="F732" s="2345"/>
      <c r="G732" s="2345"/>
      <c r="H732" s="2345"/>
      <c r="I732" s="2345"/>
      <c r="J732" s="2345"/>
      <c r="K732" s="2345"/>
    </row>
    <row r="733" spans="1:11" ht="15.75" customHeight="1">
      <c r="A733" s="2345"/>
      <c r="B733" s="2345"/>
      <c r="C733" s="2345"/>
      <c r="D733" s="2345"/>
      <c r="E733" s="2345"/>
      <c r="F733" s="2345"/>
      <c r="G733" s="2345"/>
      <c r="H733" s="2345"/>
      <c r="I733" s="2345"/>
      <c r="J733" s="2345"/>
      <c r="K733" s="2345"/>
    </row>
    <row r="734" spans="1:11" ht="15.75" customHeight="1">
      <c r="A734" s="2345"/>
      <c r="B734" s="2345"/>
      <c r="C734" s="2345"/>
      <c r="D734" s="2345"/>
      <c r="E734" s="2345"/>
      <c r="F734" s="2345"/>
      <c r="G734" s="2345"/>
      <c r="H734" s="2345"/>
      <c r="I734" s="2345"/>
      <c r="J734" s="2345"/>
      <c r="K734" s="2345"/>
    </row>
    <row r="735" spans="1:11" ht="15.75" customHeight="1">
      <c r="A735" s="2345"/>
      <c r="B735" s="2345"/>
      <c r="C735" s="2345"/>
      <c r="D735" s="2345"/>
      <c r="E735" s="2345"/>
      <c r="F735" s="2345"/>
      <c r="G735" s="2345"/>
      <c r="H735" s="2345"/>
      <c r="I735" s="2345"/>
      <c r="J735" s="2345"/>
      <c r="K735" s="2345"/>
    </row>
    <row r="736" spans="1:11" ht="15.75" customHeight="1">
      <c r="A736" s="2345"/>
      <c r="B736" s="2345"/>
      <c r="C736" s="2345"/>
      <c r="D736" s="2345"/>
      <c r="E736" s="2345"/>
      <c r="F736" s="2345"/>
      <c r="G736" s="2345"/>
      <c r="H736" s="2345"/>
      <c r="I736" s="2345"/>
      <c r="J736" s="2345"/>
      <c r="K736" s="2345"/>
    </row>
    <row r="737" spans="1:11" ht="15.75" customHeight="1">
      <c r="A737" s="2345"/>
      <c r="B737" s="2345"/>
      <c r="C737" s="2345"/>
      <c r="D737" s="2345"/>
      <c r="E737" s="2345"/>
      <c r="F737" s="2345"/>
      <c r="G737" s="2345"/>
      <c r="H737" s="2345"/>
      <c r="I737" s="2345"/>
      <c r="J737" s="2345"/>
      <c r="K737" s="2345"/>
    </row>
    <row r="738" spans="1:11" ht="15.75" customHeight="1">
      <c r="A738" s="2345"/>
      <c r="B738" s="2345"/>
      <c r="C738" s="2345"/>
      <c r="D738" s="2345"/>
      <c r="E738" s="2345"/>
      <c r="F738" s="2345"/>
      <c r="G738" s="2345"/>
      <c r="H738" s="2345"/>
      <c r="I738" s="2345"/>
      <c r="J738" s="2345"/>
      <c r="K738" s="2345"/>
    </row>
    <row r="739" spans="1:11" ht="15.75" customHeight="1">
      <c r="A739" s="2345"/>
      <c r="B739" s="2345"/>
      <c r="C739" s="2345"/>
      <c r="D739" s="2345"/>
      <c r="E739" s="2345"/>
      <c r="F739" s="2345"/>
      <c r="G739" s="2345"/>
      <c r="H739" s="2345"/>
      <c r="I739" s="2345"/>
      <c r="J739" s="2345"/>
      <c r="K739" s="2345"/>
    </row>
    <row r="740" spans="1:11" ht="15.75" customHeight="1">
      <c r="A740" s="2345"/>
      <c r="B740" s="2345"/>
      <c r="C740" s="2345"/>
      <c r="D740" s="2345"/>
      <c r="E740" s="2345"/>
      <c r="F740" s="2345"/>
      <c r="G740" s="2345"/>
      <c r="H740" s="2345"/>
      <c r="I740" s="2345"/>
      <c r="J740" s="2345"/>
      <c r="K740" s="2345"/>
    </row>
    <row r="741" spans="1:11" ht="15.75" customHeight="1">
      <c r="A741" s="2345"/>
      <c r="B741" s="2345"/>
      <c r="C741" s="2345"/>
      <c r="D741" s="2345"/>
      <c r="E741" s="2345"/>
      <c r="F741" s="2345"/>
      <c r="G741" s="2345"/>
      <c r="H741" s="2345"/>
      <c r="I741" s="2345"/>
      <c r="J741" s="2345"/>
      <c r="K741" s="2345"/>
    </row>
    <row r="742" spans="1:11" ht="15.75" customHeight="1">
      <c r="A742" s="2345"/>
      <c r="B742" s="2345"/>
      <c r="C742" s="2345"/>
      <c r="D742" s="2345"/>
      <c r="E742" s="2345"/>
      <c r="F742" s="2345"/>
      <c r="G742" s="2345"/>
      <c r="H742" s="2345"/>
      <c r="I742" s="2345"/>
      <c r="J742" s="2345"/>
      <c r="K742" s="2345"/>
    </row>
    <row r="743" spans="1:11" ht="15.75" customHeight="1">
      <c r="A743" s="2345"/>
      <c r="B743" s="2345"/>
      <c r="C743" s="2345"/>
      <c r="D743" s="2345"/>
      <c r="E743" s="2345"/>
      <c r="F743" s="2345"/>
      <c r="G743" s="2345"/>
      <c r="H743" s="2345"/>
      <c r="I743" s="2345"/>
      <c r="J743" s="2345"/>
      <c r="K743" s="2345"/>
    </row>
    <row r="744" spans="1:11" ht="15.75" customHeight="1">
      <c r="A744" s="2345"/>
      <c r="B744" s="2345"/>
      <c r="C744" s="2345"/>
      <c r="D744" s="2345"/>
      <c r="E744" s="2345"/>
      <c r="F744" s="2345"/>
      <c r="G744" s="2345"/>
      <c r="H744" s="2345"/>
      <c r="I744" s="2345"/>
      <c r="J744" s="2345"/>
      <c r="K744" s="2345"/>
    </row>
    <row r="745" spans="1:11" ht="15.75" customHeight="1">
      <c r="A745" s="2345"/>
      <c r="B745" s="2345"/>
      <c r="C745" s="2345"/>
      <c r="D745" s="2345"/>
      <c r="E745" s="2345"/>
      <c r="F745" s="2345"/>
      <c r="G745" s="2345"/>
      <c r="H745" s="2345"/>
      <c r="I745" s="2345"/>
      <c r="J745" s="2345"/>
      <c r="K745" s="2345"/>
    </row>
    <row r="746" spans="1:11" ht="15.75" customHeight="1">
      <c r="A746" s="2345"/>
      <c r="B746" s="2345"/>
      <c r="C746" s="2345"/>
      <c r="D746" s="2345"/>
      <c r="E746" s="2345"/>
      <c r="F746" s="2345"/>
      <c r="G746" s="2345"/>
      <c r="H746" s="2345"/>
      <c r="I746" s="2345"/>
      <c r="J746" s="2345"/>
      <c r="K746" s="2345"/>
    </row>
    <row r="747" spans="1:11" ht="15.75" customHeight="1">
      <c r="A747" s="2345"/>
      <c r="B747" s="2345"/>
      <c r="C747" s="2345"/>
      <c r="D747" s="2345"/>
      <c r="E747" s="2345"/>
      <c r="F747" s="2345"/>
      <c r="G747" s="2345"/>
      <c r="H747" s="2345"/>
      <c r="I747" s="2345"/>
      <c r="J747" s="2345"/>
      <c r="K747" s="2345"/>
    </row>
    <row r="748" spans="1:11" ht="15.75" customHeight="1">
      <c r="A748" s="2345"/>
      <c r="B748" s="2345"/>
      <c r="C748" s="2345"/>
      <c r="D748" s="2345"/>
      <c r="E748" s="2345"/>
      <c r="F748" s="2345"/>
      <c r="G748" s="2345"/>
      <c r="H748" s="2345"/>
      <c r="I748" s="2345"/>
      <c r="J748" s="2345"/>
      <c r="K748" s="2345"/>
    </row>
    <row r="749" spans="1:11" ht="15.75" customHeight="1">
      <c r="A749" s="2345"/>
      <c r="B749" s="2345"/>
      <c r="C749" s="2345"/>
      <c r="D749" s="2345"/>
      <c r="E749" s="2345"/>
      <c r="F749" s="2345"/>
      <c r="G749" s="2345"/>
      <c r="H749" s="2345"/>
      <c r="I749" s="2345"/>
      <c r="J749" s="2345"/>
      <c r="K749" s="2345"/>
    </row>
    <row r="750" spans="1:11" ht="15.75" customHeight="1">
      <c r="A750" s="2345"/>
      <c r="B750" s="2345"/>
      <c r="C750" s="2345"/>
      <c r="D750" s="2345"/>
      <c r="E750" s="2345"/>
      <c r="F750" s="2345"/>
      <c r="G750" s="2345"/>
      <c r="H750" s="2345"/>
      <c r="I750" s="2345"/>
      <c r="J750" s="2345"/>
      <c r="K750" s="2345"/>
    </row>
    <row r="751" spans="1:11" ht="15.75" customHeight="1">
      <c r="A751" s="2345"/>
      <c r="B751" s="2345"/>
      <c r="C751" s="2345"/>
      <c r="D751" s="2345"/>
      <c r="E751" s="2345"/>
      <c r="F751" s="2345"/>
      <c r="G751" s="2345"/>
      <c r="H751" s="2345"/>
      <c r="I751" s="2345"/>
      <c r="J751" s="2345"/>
      <c r="K751" s="2345"/>
    </row>
    <row r="752" spans="1:11" ht="15.75" customHeight="1">
      <c r="A752" s="2345"/>
      <c r="B752" s="2345"/>
      <c r="C752" s="2345"/>
      <c r="D752" s="2345"/>
      <c r="E752" s="2345"/>
      <c r="F752" s="2345"/>
      <c r="G752" s="2345"/>
      <c r="H752" s="2345"/>
      <c r="I752" s="2345"/>
      <c r="J752" s="2345"/>
      <c r="K752" s="2345"/>
    </row>
    <row r="753" spans="1:11" ht="15.75" customHeight="1">
      <c r="A753" s="2345"/>
      <c r="B753" s="2345"/>
      <c r="C753" s="2345"/>
      <c r="D753" s="2345"/>
      <c r="E753" s="2345"/>
      <c r="F753" s="2345"/>
      <c r="G753" s="2345"/>
      <c r="H753" s="2345"/>
      <c r="I753" s="2345"/>
      <c r="J753" s="2345"/>
      <c r="K753" s="2345"/>
    </row>
    <row r="754" spans="1:11" ht="15.75" customHeight="1">
      <c r="A754" s="2345"/>
      <c r="B754" s="2345"/>
      <c r="C754" s="2345"/>
      <c r="D754" s="2345"/>
      <c r="E754" s="2345"/>
      <c r="F754" s="2345"/>
      <c r="G754" s="2345"/>
      <c r="H754" s="2345"/>
      <c r="I754" s="2345"/>
      <c r="J754" s="2345"/>
      <c r="K754" s="2345"/>
    </row>
    <row r="755" spans="1:11" ht="15.75" customHeight="1">
      <c r="A755" s="2345"/>
      <c r="B755" s="2345"/>
      <c r="C755" s="2345"/>
      <c r="D755" s="2345"/>
      <c r="E755" s="2345"/>
      <c r="F755" s="2345"/>
      <c r="G755" s="2345"/>
      <c r="H755" s="2345"/>
      <c r="I755" s="2345"/>
      <c r="J755" s="2345"/>
      <c r="K755" s="2345"/>
    </row>
    <row r="756" spans="1:11" ht="15.75" customHeight="1">
      <c r="A756" s="2345"/>
      <c r="B756" s="2345"/>
      <c r="C756" s="2345"/>
      <c r="D756" s="2345"/>
      <c r="E756" s="2345"/>
      <c r="F756" s="2345"/>
      <c r="G756" s="2345"/>
      <c r="H756" s="2345"/>
      <c r="I756" s="2345"/>
      <c r="J756" s="2345"/>
      <c r="K756" s="2345"/>
    </row>
    <row r="757" spans="1:11" ht="15.75" customHeight="1">
      <c r="A757" s="2345"/>
      <c r="B757" s="2345"/>
      <c r="C757" s="2345"/>
      <c r="D757" s="2345"/>
      <c r="E757" s="2345"/>
      <c r="F757" s="2345"/>
      <c r="G757" s="2345"/>
      <c r="H757" s="2345"/>
      <c r="I757" s="2345"/>
      <c r="J757" s="2345"/>
      <c r="K757" s="2345"/>
    </row>
    <row r="758" spans="1:11" ht="15.75" customHeight="1">
      <c r="A758" s="2345"/>
      <c r="B758" s="2345"/>
      <c r="C758" s="2345"/>
      <c r="D758" s="2345"/>
      <c r="E758" s="2345"/>
      <c r="F758" s="2345"/>
      <c r="G758" s="2345"/>
      <c r="H758" s="2345"/>
      <c r="I758" s="2345"/>
      <c r="J758" s="2345"/>
      <c r="K758" s="2345"/>
    </row>
    <row r="759" spans="1:11" ht="15.75" customHeight="1">
      <c r="A759" s="2345"/>
      <c r="B759" s="2345"/>
      <c r="C759" s="2345"/>
      <c r="D759" s="2345"/>
      <c r="E759" s="2345"/>
      <c r="F759" s="2345"/>
      <c r="G759" s="2345"/>
      <c r="H759" s="2345"/>
      <c r="I759" s="2345"/>
      <c r="J759" s="2345"/>
      <c r="K759" s="2345"/>
    </row>
    <row r="760" spans="1:11" ht="15.75" customHeight="1">
      <c r="A760" s="2345"/>
      <c r="B760" s="2345"/>
      <c r="C760" s="2345"/>
      <c r="D760" s="2345"/>
      <c r="E760" s="2345"/>
      <c r="F760" s="2345"/>
      <c r="G760" s="2345"/>
      <c r="H760" s="2345"/>
      <c r="I760" s="2345"/>
      <c r="J760" s="2345"/>
      <c r="K760" s="2345"/>
    </row>
    <row r="761" spans="1:11" ht="15.75" customHeight="1">
      <c r="A761" s="2345"/>
      <c r="B761" s="2345"/>
      <c r="C761" s="2345"/>
      <c r="D761" s="2345"/>
      <c r="E761" s="2345"/>
      <c r="F761" s="2345"/>
      <c r="G761" s="2345"/>
      <c r="H761" s="2345"/>
      <c r="I761" s="2345"/>
      <c r="J761" s="2345"/>
      <c r="K761" s="2345"/>
    </row>
    <row r="762" spans="1:11" ht="15.75" customHeight="1">
      <c r="A762" s="2345"/>
      <c r="B762" s="2345"/>
      <c r="C762" s="2345"/>
      <c r="D762" s="2345"/>
      <c r="E762" s="2345"/>
      <c r="F762" s="2345"/>
      <c r="G762" s="2345"/>
      <c r="H762" s="2345"/>
      <c r="I762" s="2345"/>
      <c r="J762" s="2345"/>
      <c r="K762" s="2345"/>
    </row>
    <row r="763" spans="1:11" ht="15.75" customHeight="1">
      <c r="A763" s="2345"/>
      <c r="B763" s="2345"/>
      <c r="C763" s="2345"/>
      <c r="D763" s="2345"/>
      <c r="E763" s="2345"/>
      <c r="F763" s="2345"/>
      <c r="G763" s="2345"/>
      <c r="H763" s="2345"/>
      <c r="I763" s="2345"/>
      <c r="J763" s="2345"/>
      <c r="K763" s="2345"/>
    </row>
    <row r="764" spans="1:11" ht="15.75" customHeight="1">
      <c r="A764" s="2345"/>
      <c r="B764" s="2345"/>
      <c r="C764" s="2345"/>
      <c r="D764" s="2345"/>
      <c r="E764" s="2345"/>
      <c r="F764" s="2345"/>
      <c r="G764" s="2345"/>
      <c r="H764" s="2345"/>
      <c r="I764" s="2345"/>
      <c r="J764" s="2345"/>
      <c r="K764" s="2345"/>
    </row>
    <row r="765" spans="1:11" ht="15.75" customHeight="1">
      <c r="A765" s="2345"/>
      <c r="B765" s="2345"/>
      <c r="C765" s="2345"/>
      <c r="D765" s="2345"/>
      <c r="E765" s="2345"/>
      <c r="F765" s="2345"/>
      <c r="G765" s="2345"/>
      <c r="H765" s="2345"/>
      <c r="I765" s="2345"/>
      <c r="J765" s="2345"/>
      <c r="K765" s="2345"/>
    </row>
    <row r="766" spans="1:11" ht="15.75" customHeight="1">
      <c r="A766" s="2345"/>
      <c r="B766" s="2345"/>
      <c r="C766" s="2345"/>
      <c r="D766" s="2345"/>
      <c r="E766" s="2345"/>
      <c r="F766" s="2345"/>
      <c r="G766" s="2345"/>
      <c r="H766" s="2345"/>
      <c r="I766" s="2345"/>
      <c r="J766" s="2345"/>
      <c r="K766" s="2345"/>
    </row>
    <row r="767" spans="1:11" ht="15.75" customHeight="1">
      <c r="A767" s="2345"/>
      <c r="B767" s="2345"/>
      <c r="C767" s="2345"/>
      <c r="D767" s="2345"/>
      <c r="E767" s="2345"/>
      <c r="F767" s="2345"/>
      <c r="G767" s="2345"/>
      <c r="H767" s="2345"/>
      <c r="I767" s="2345"/>
      <c r="J767" s="2345"/>
      <c r="K767" s="2345"/>
    </row>
    <row r="768" spans="1:11" ht="15.75" customHeight="1">
      <c r="A768" s="2345"/>
      <c r="B768" s="2345"/>
      <c r="C768" s="2345"/>
      <c r="D768" s="2345"/>
      <c r="E768" s="2345"/>
      <c r="F768" s="2345"/>
      <c r="G768" s="2345"/>
      <c r="H768" s="2345"/>
      <c r="I768" s="2345"/>
      <c r="J768" s="2345"/>
      <c r="K768" s="2345"/>
    </row>
    <row r="769" spans="1:11" ht="15.75" customHeight="1">
      <c r="A769" s="2345"/>
      <c r="B769" s="2345"/>
      <c r="C769" s="2345"/>
      <c r="D769" s="2345"/>
      <c r="E769" s="2345"/>
      <c r="F769" s="2345"/>
      <c r="G769" s="2345"/>
      <c r="H769" s="2345"/>
      <c r="I769" s="2345"/>
      <c r="J769" s="2345"/>
      <c r="K769" s="2345"/>
    </row>
    <row r="770" spans="1:11" ht="15.75" customHeight="1">
      <c r="A770" s="2345"/>
      <c r="B770" s="2345"/>
      <c r="C770" s="2345"/>
      <c r="D770" s="2345"/>
      <c r="E770" s="2345"/>
      <c r="F770" s="2345"/>
      <c r="G770" s="2345"/>
      <c r="H770" s="2345"/>
      <c r="I770" s="2345"/>
      <c r="J770" s="2345"/>
      <c r="K770" s="2345"/>
    </row>
    <row r="771" spans="1:11" ht="15.75" customHeight="1">
      <c r="A771" s="2345"/>
      <c r="B771" s="2345"/>
      <c r="C771" s="2345"/>
      <c r="D771" s="2345"/>
      <c r="E771" s="2345"/>
      <c r="F771" s="2345"/>
      <c r="G771" s="2345"/>
      <c r="H771" s="2345"/>
      <c r="I771" s="2345"/>
      <c r="J771" s="2345"/>
      <c r="K771" s="2345"/>
    </row>
    <row r="772" spans="1:11" ht="15.75" customHeight="1">
      <c r="A772" s="2345"/>
      <c r="B772" s="2345"/>
      <c r="C772" s="2345"/>
      <c r="D772" s="2345"/>
      <c r="E772" s="2345"/>
      <c r="F772" s="2345"/>
      <c r="G772" s="2345"/>
      <c r="H772" s="2345"/>
      <c r="I772" s="2345"/>
      <c r="J772" s="2345"/>
      <c r="K772" s="2345"/>
    </row>
    <row r="773" spans="1:11" ht="15.75" customHeight="1">
      <c r="A773" s="2345"/>
      <c r="B773" s="2345"/>
      <c r="C773" s="2345"/>
      <c r="D773" s="2345"/>
      <c r="E773" s="2345"/>
      <c r="F773" s="2345"/>
      <c r="G773" s="2345"/>
      <c r="H773" s="2345"/>
      <c r="I773" s="2345"/>
      <c r="J773" s="2345"/>
      <c r="K773" s="2345"/>
    </row>
    <row r="774" spans="1:11" ht="15.75" customHeight="1">
      <c r="A774" s="2345"/>
      <c r="B774" s="2345"/>
      <c r="C774" s="2345"/>
      <c r="D774" s="2345"/>
      <c r="E774" s="2345"/>
      <c r="F774" s="2345"/>
      <c r="G774" s="2345"/>
      <c r="H774" s="2345"/>
      <c r="I774" s="2345"/>
      <c r="J774" s="2345"/>
      <c r="K774" s="2345"/>
    </row>
    <row r="775" spans="1:11" ht="15.75" customHeight="1">
      <c r="A775" s="2345"/>
      <c r="B775" s="2345"/>
      <c r="C775" s="2345"/>
      <c r="D775" s="2345"/>
      <c r="E775" s="2345"/>
      <c r="F775" s="2345"/>
      <c r="G775" s="2345"/>
      <c r="H775" s="2345"/>
      <c r="I775" s="2345"/>
      <c r="J775" s="2345"/>
      <c r="K775" s="2345"/>
    </row>
    <row r="776" spans="1:11" ht="15.75" customHeight="1">
      <c r="A776" s="2345"/>
      <c r="B776" s="2345"/>
      <c r="C776" s="2345"/>
      <c r="D776" s="2345"/>
      <c r="E776" s="2345"/>
      <c r="F776" s="2345"/>
      <c r="G776" s="2345"/>
      <c r="H776" s="2345"/>
      <c r="I776" s="2345"/>
      <c r="J776" s="2345"/>
      <c r="K776" s="2345"/>
    </row>
    <row r="777" spans="1:11" ht="15.75" customHeight="1">
      <c r="A777" s="2345"/>
      <c r="B777" s="2345"/>
      <c r="C777" s="2345"/>
      <c r="D777" s="2345"/>
      <c r="E777" s="2345"/>
      <c r="F777" s="2345"/>
      <c r="G777" s="2345"/>
      <c r="H777" s="2345"/>
      <c r="I777" s="2345"/>
      <c r="J777" s="2345"/>
      <c r="K777" s="2345"/>
    </row>
    <row r="778" spans="1:11" ht="15.75" customHeight="1">
      <c r="A778" s="2345"/>
      <c r="B778" s="2345"/>
      <c r="C778" s="2345"/>
      <c r="D778" s="2345"/>
      <c r="E778" s="2345"/>
      <c r="F778" s="2345"/>
      <c r="G778" s="2345"/>
      <c r="H778" s="2345"/>
      <c r="I778" s="2345"/>
      <c r="J778" s="2345"/>
      <c r="K778" s="2345"/>
    </row>
    <row r="779" spans="1:11" ht="15.75" customHeight="1">
      <c r="A779" s="2345"/>
      <c r="B779" s="2345"/>
      <c r="C779" s="2345"/>
      <c r="D779" s="2345"/>
      <c r="E779" s="2345"/>
      <c r="F779" s="2345"/>
      <c r="G779" s="2345"/>
      <c r="H779" s="2345"/>
      <c r="I779" s="2345"/>
      <c r="J779" s="2345"/>
      <c r="K779" s="2345"/>
    </row>
    <row r="780" spans="1:11" ht="15.75" customHeight="1">
      <c r="A780" s="2345"/>
      <c r="B780" s="2345"/>
      <c r="C780" s="2345"/>
      <c r="D780" s="2345"/>
      <c r="E780" s="2345"/>
      <c r="F780" s="2345"/>
      <c r="G780" s="2345"/>
      <c r="H780" s="2345"/>
      <c r="I780" s="2345"/>
      <c r="J780" s="2345"/>
      <c r="K780" s="2345"/>
    </row>
    <row r="781" spans="1:11" ht="15.75" customHeight="1">
      <c r="A781" s="2345"/>
      <c r="B781" s="2345"/>
      <c r="C781" s="2345"/>
      <c r="D781" s="2345"/>
      <c r="E781" s="2345"/>
      <c r="F781" s="2345"/>
      <c r="G781" s="2345"/>
      <c r="H781" s="2345"/>
      <c r="I781" s="2345"/>
      <c r="J781" s="2345"/>
      <c r="K781" s="2345"/>
    </row>
    <row r="782" spans="1:11" ht="15.75" customHeight="1">
      <c r="A782" s="2345"/>
      <c r="B782" s="2345"/>
      <c r="C782" s="2345"/>
      <c r="D782" s="2345"/>
      <c r="E782" s="2345"/>
      <c r="F782" s="2345"/>
      <c r="G782" s="2345"/>
      <c r="H782" s="2345"/>
      <c r="I782" s="2345"/>
      <c r="J782" s="2345"/>
      <c r="K782" s="2345"/>
    </row>
    <row r="783" spans="1:11" ht="15.75" customHeight="1">
      <c r="A783" s="2345"/>
      <c r="B783" s="2345"/>
      <c r="C783" s="2345"/>
      <c r="D783" s="2345"/>
      <c r="E783" s="2345"/>
      <c r="F783" s="2345"/>
      <c r="G783" s="2345"/>
      <c r="H783" s="2345"/>
      <c r="I783" s="2345"/>
      <c r="J783" s="2345"/>
      <c r="K783" s="2345"/>
    </row>
    <row r="784" spans="1:11" ht="15.75" customHeight="1">
      <c r="A784" s="2345"/>
      <c r="B784" s="2345"/>
      <c r="C784" s="2345"/>
      <c r="D784" s="2345"/>
      <c r="E784" s="2345"/>
      <c r="F784" s="2345"/>
      <c r="G784" s="2345"/>
      <c r="H784" s="2345"/>
      <c r="I784" s="2345"/>
      <c r="J784" s="2345"/>
      <c r="K784" s="2345"/>
    </row>
    <row r="785" spans="1:11" ht="15.75" customHeight="1">
      <c r="A785" s="2345"/>
      <c r="B785" s="2345"/>
      <c r="C785" s="2345"/>
      <c r="D785" s="2345"/>
      <c r="E785" s="2345"/>
      <c r="F785" s="2345"/>
      <c r="G785" s="2345"/>
      <c r="H785" s="2345"/>
      <c r="I785" s="2345"/>
      <c r="J785" s="2345"/>
      <c r="K785" s="2345"/>
    </row>
    <row r="786" spans="1:11" ht="15.75" customHeight="1">
      <c r="A786" s="2345"/>
      <c r="B786" s="2345"/>
      <c r="C786" s="2345"/>
      <c r="D786" s="2345"/>
      <c r="E786" s="2345"/>
      <c r="F786" s="2345"/>
      <c r="G786" s="2345"/>
      <c r="H786" s="2345"/>
      <c r="I786" s="2345"/>
      <c r="J786" s="2345"/>
      <c r="K786" s="2345"/>
    </row>
    <row r="787" spans="1:11" ht="15.75" customHeight="1">
      <c r="A787" s="2345"/>
      <c r="B787" s="2345"/>
      <c r="C787" s="2345"/>
      <c r="D787" s="2345"/>
      <c r="E787" s="2345"/>
      <c r="F787" s="2345"/>
      <c r="G787" s="2345"/>
      <c r="H787" s="2345"/>
      <c r="I787" s="2345"/>
      <c r="J787" s="2345"/>
      <c r="K787" s="2345"/>
    </row>
    <row r="788" spans="1:11" ht="15.75" customHeight="1">
      <c r="A788" s="2345"/>
      <c r="B788" s="2345"/>
      <c r="C788" s="2345"/>
      <c r="D788" s="2345"/>
      <c r="E788" s="2345"/>
      <c r="F788" s="2345"/>
      <c r="G788" s="2345"/>
      <c r="H788" s="2345"/>
      <c r="I788" s="2345"/>
      <c r="J788" s="2345"/>
      <c r="K788" s="2345"/>
    </row>
    <row r="789" spans="1:11" ht="15.75" customHeight="1">
      <c r="A789" s="2345"/>
      <c r="B789" s="2345"/>
      <c r="C789" s="2345"/>
      <c r="D789" s="2345"/>
      <c r="E789" s="2345"/>
      <c r="F789" s="2345"/>
      <c r="G789" s="2345"/>
      <c r="H789" s="2345"/>
      <c r="I789" s="2345"/>
      <c r="J789" s="2345"/>
      <c r="K789" s="2345"/>
    </row>
    <row r="790" spans="1:11" ht="15.75" customHeight="1">
      <c r="A790" s="2345"/>
      <c r="B790" s="2345"/>
      <c r="C790" s="2345"/>
      <c r="D790" s="2345"/>
      <c r="E790" s="2345"/>
      <c r="F790" s="2345"/>
      <c r="G790" s="2345"/>
      <c r="H790" s="2345"/>
      <c r="I790" s="2345"/>
      <c r="J790" s="2345"/>
      <c r="K790" s="2345"/>
    </row>
    <row r="791" spans="1:11" ht="15.75" customHeight="1">
      <c r="A791" s="2345"/>
      <c r="B791" s="2345"/>
      <c r="C791" s="2345"/>
      <c r="D791" s="2345"/>
      <c r="E791" s="2345"/>
      <c r="F791" s="2345"/>
      <c r="G791" s="2345"/>
      <c r="H791" s="2345"/>
      <c r="I791" s="2345"/>
      <c r="J791" s="2345"/>
      <c r="K791" s="2345"/>
    </row>
    <row r="792" spans="1:11" ht="15.75" customHeight="1">
      <c r="A792" s="2345"/>
      <c r="B792" s="2345"/>
      <c r="C792" s="2345"/>
      <c r="D792" s="2345"/>
      <c r="E792" s="2345"/>
      <c r="F792" s="2345"/>
      <c r="G792" s="2345"/>
      <c r="H792" s="2345"/>
      <c r="I792" s="2345"/>
      <c r="J792" s="2345"/>
      <c r="K792" s="2345"/>
    </row>
    <row r="793" spans="1:11" ht="15.75" customHeight="1">
      <c r="A793" s="2345"/>
      <c r="B793" s="2345"/>
      <c r="C793" s="2345"/>
      <c r="D793" s="2345"/>
      <c r="E793" s="2345"/>
      <c r="F793" s="2345"/>
      <c r="G793" s="2345"/>
      <c r="H793" s="2345"/>
      <c r="I793" s="2345"/>
      <c r="J793" s="2345"/>
      <c r="K793" s="2345"/>
    </row>
    <row r="794" spans="1:11" ht="15.75" customHeight="1">
      <c r="A794" s="2345"/>
      <c r="B794" s="2345"/>
      <c r="C794" s="2345"/>
      <c r="D794" s="2345"/>
      <c r="E794" s="2345"/>
      <c r="F794" s="2345"/>
      <c r="G794" s="2345"/>
      <c r="H794" s="2345"/>
      <c r="I794" s="2345"/>
      <c r="J794" s="2345"/>
      <c r="K794" s="2345"/>
    </row>
    <row r="795" spans="1:11" ht="15.75" customHeight="1">
      <c r="A795" s="2345"/>
      <c r="B795" s="2345"/>
      <c r="C795" s="2345"/>
      <c r="D795" s="2345"/>
      <c r="E795" s="2345"/>
      <c r="F795" s="2345"/>
      <c r="G795" s="2345"/>
      <c r="H795" s="2345"/>
      <c r="I795" s="2345"/>
      <c r="J795" s="2345"/>
      <c r="K795" s="2345"/>
    </row>
    <row r="796" spans="1:11" ht="15.75" customHeight="1">
      <c r="A796" s="2345"/>
      <c r="B796" s="2345"/>
      <c r="C796" s="2345"/>
      <c r="D796" s="2345"/>
      <c r="E796" s="2345"/>
      <c r="F796" s="2345"/>
      <c r="G796" s="2345"/>
      <c r="H796" s="2345"/>
      <c r="I796" s="2345"/>
      <c r="J796" s="2345"/>
      <c r="K796" s="2345"/>
    </row>
    <row r="797" spans="1:11" ht="15.75" customHeight="1">
      <c r="A797" s="2345"/>
      <c r="B797" s="2345"/>
      <c r="C797" s="2345"/>
      <c r="D797" s="2345"/>
      <c r="E797" s="2345"/>
      <c r="F797" s="2345"/>
      <c r="G797" s="2345"/>
      <c r="H797" s="2345"/>
      <c r="I797" s="2345"/>
      <c r="J797" s="2345"/>
      <c r="K797" s="2345"/>
    </row>
    <row r="798" spans="1:11" ht="15.75" customHeight="1">
      <c r="A798" s="2345"/>
      <c r="B798" s="2345"/>
      <c r="C798" s="2345"/>
      <c r="D798" s="2345"/>
      <c r="E798" s="2345"/>
      <c r="F798" s="2345"/>
      <c r="G798" s="2345"/>
      <c r="H798" s="2345"/>
      <c r="I798" s="2345"/>
      <c r="J798" s="2345"/>
      <c r="K798" s="2345"/>
    </row>
    <row r="799" spans="1:11" ht="15.75" customHeight="1">
      <c r="A799" s="2345"/>
      <c r="B799" s="2345"/>
      <c r="C799" s="2345"/>
      <c r="D799" s="2345"/>
      <c r="E799" s="2345"/>
      <c r="F799" s="2345"/>
      <c r="G799" s="2345"/>
      <c r="H799" s="2345"/>
      <c r="I799" s="2345"/>
      <c r="J799" s="2345"/>
      <c r="K799" s="2345"/>
    </row>
    <row r="800" spans="1:11" ht="15.75" customHeight="1">
      <c r="A800" s="2345"/>
      <c r="B800" s="2345"/>
      <c r="C800" s="2345"/>
      <c r="D800" s="2345"/>
      <c r="E800" s="2345"/>
      <c r="F800" s="2345"/>
      <c r="G800" s="2345"/>
      <c r="H800" s="2345"/>
      <c r="I800" s="2345"/>
      <c r="J800" s="2345"/>
      <c r="K800" s="2345"/>
    </row>
    <row r="801" spans="1:11" ht="15.75" customHeight="1">
      <c r="A801" s="2345"/>
      <c r="B801" s="2345"/>
      <c r="C801" s="2345"/>
      <c r="D801" s="2345"/>
      <c r="E801" s="2345"/>
      <c r="F801" s="2345"/>
      <c r="G801" s="2345"/>
      <c r="H801" s="2345"/>
      <c r="I801" s="2345"/>
      <c r="J801" s="2345"/>
      <c r="K801" s="2345"/>
    </row>
    <row r="802" spans="1:11" ht="15.75" customHeight="1">
      <c r="A802" s="2345"/>
      <c r="B802" s="2345"/>
      <c r="C802" s="2345"/>
      <c r="D802" s="2345"/>
      <c r="E802" s="2345"/>
      <c r="F802" s="2345"/>
      <c r="G802" s="2345"/>
      <c r="H802" s="2345"/>
      <c r="I802" s="2345"/>
      <c r="J802" s="2345"/>
      <c r="K802" s="2345"/>
    </row>
    <row r="803" spans="1:11" ht="15.75" customHeight="1">
      <c r="A803" s="2345"/>
      <c r="B803" s="2345"/>
      <c r="C803" s="2345"/>
      <c r="D803" s="2345"/>
      <c r="E803" s="2345"/>
      <c r="F803" s="2345"/>
      <c r="G803" s="2345"/>
      <c r="H803" s="2345"/>
      <c r="I803" s="2345"/>
      <c r="J803" s="2345"/>
      <c r="K803" s="2345"/>
    </row>
    <row r="804" spans="1:11" ht="15.75" customHeight="1">
      <c r="A804" s="2345"/>
      <c r="B804" s="2345"/>
      <c r="C804" s="2345"/>
      <c r="D804" s="2345"/>
      <c r="E804" s="2345"/>
      <c r="F804" s="2345"/>
      <c r="G804" s="2345"/>
      <c r="H804" s="2345"/>
      <c r="I804" s="2345"/>
      <c r="J804" s="2345"/>
      <c r="K804" s="2345"/>
    </row>
    <row r="805" spans="1:11" ht="15.75" customHeight="1">
      <c r="A805" s="2345"/>
      <c r="B805" s="2345"/>
      <c r="C805" s="2345"/>
      <c r="D805" s="2345"/>
      <c r="E805" s="2345"/>
      <c r="F805" s="2345"/>
      <c r="G805" s="2345"/>
      <c r="H805" s="2345"/>
      <c r="I805" s="2345"/>
      <c r="J805" s="2345"/>
      <c r="K805" s="2345"/>
    </row>
    <row r="806" spans="1:11" ht="15.75" customHeight="1">
      <c r="A806" s="2345"/>
      <c r="B806" s="2345"/>
      <c r="C806" s="2345"/>
      <c r="D806" s="2345"/>
      <c r="E806" s="2345"/>
      <c r="F806" s="2345"/>
      <c r="G806" s="2345"/>
      <c r="H806" s="2345"/>
      <c r="I806" s="2345"/>
      <c r="J806" s="2345"/>
      <c r="K806" s="2345"/>
    </row>
    <row r="807" spans="1:11" ht="15.75" customHeight="1">
      <c r="A807" s="2345"/>
      <c r="B807" s="2345"/>
      <c r="C807" s="2345"/>
      <c r="D807" s="2345"/>
      <c r="E807" s="2345"/>
      <c r="F807" s="2345"/>
      <c r="G807" s="2345"/>
      <c r="H807" s="2345"/>
      <c r="I807" s="2345"/>
      <c r="J807" s="2345"/>
      <c r="K807" s="2345"/>
    </row>
    <row r="808" spans="1:11" ht="15.75" customHeight="1">
      <c r="A808" s="2345"/>
      <c r="B808" s="2345"/>
      <c r="C808" s="2345"/>
      <c r="D808" s="2345"/>
      <c r="E808" s="2345"/>
      <c r="F808" s="2345"/>
      <c r="G808" s="2345"/>
      <c r="H808" s="2345"/>
      <c r="I808" s="2345"/>
      <c r="J808" s="2345"/>
      <c r="K808" s="2345"/>
    </row>
    <row r="809" spans="1:11" ht="15.75" customHeight="1">
      <c r="A809" s="2345"/>
      <c r="B809" s="2345"/>
      <c r="C809" s="2345"/>
      <c r="D809" s="2345"/>
      <c r="E809" s="2345"/>
      <c r="F809" s="2345"/>
      <c r="G809" s="2345"/>
      <c r="H809" s="2345"/>
      <c r="I809" s="2345"/>
      <c r="J809" s="2345"/>
      <c r="K809" s="2345"/>
    </row>
    <row r="810" spans="1:11" ht="15.75" customHeight="1">
      <c r="A810" s="2345"/>
      <c r="B810" s="2345"/>
      <c r="C810" s="2345"/>
      <c r="D810" s="2345"/>
      <c r="E810" s="2345"/>
      <c r="F810" s="2345"/>
      <c r="G810" s="2345"/>
      <c r="H810" s="2345"/>
      <c r="I810" s="2345"/>
      <c r="J810" s="2345"/>
      <c r="K810" s="2345"/>
    </row>
    <row r="811" spans="1:11" ht="15.75" customHeight="1">
      <c r="A811" s="2345"/>
      <c r="B811" s="2345"/>
      <c r="C811" s="2345"/>
      <c r="D811" s="2345"/>
      <c r="E811" s="2345"/>
      <c r="F811" s="2345"/>
      <c r="G811" s="2345"/>
      <c r="H811" s="2345"/>
      <c r="I811" s="2345"/>
      <c r="J811" s="2345"/>
      <c r="K811" s="2345"/>
    </row>
    <row r="812" spans="1:11" ht="15.75" customHeight="1">
      <c r="A812" s="2345"/>
      <c r="B812" s="2345"/>
      <c r="C812" s="2345"/>
      <c r="D812" s="2345"/>
      <c r="E812" s="2345"/>
      <c r="F812" s="2345"/>
      <c r="G812" s="2345"/>
      <c r="H812" s="2345"/>
      <c r="I812" s="2345"/>
      <c r="J812" s="2345"/>
      <c r="K812" s="2345"/>
    </row>
    <row r="813" spans="1:11" ht="15.75" customHeight="1">
      <c r="A813" s="2345"/>
      <c r="B813" s="2345"/>
      <c r="C813" s="2345"/>
      <c r="D813" s="2345"/>
      <c r="E813" s="2345"/>
      <c r="F813" s="2345"/>
      <c r="G813" s="2345"/>
      <c r="H813" s="2345"/>
      <c r="I813" s="2345"/>
      <c r="J813" s="2345"/>
      <c r="K813" s="2345"/>
    </row>
    <row r="814" spans="1:11" ht="15.75" customHeight="1">
      <c r="A814" s="2345"/>
      <c r="B814" s="2345"/>
      <c r="C814" s="2345"/>
      <c r="D814" s="2345"/>
      <c r="E814" s="2345"/>
      <c r="F814" s="2345"/>
      <c r="G814" s="2345"/>
      <c r="H814" s="2345"/>
      <c r="I814" s="2345"/>
      <c r="J814" s="2345"/>
      <c r="K814" s="2345"/>
    </row>
    <row r="815" spans="1:11" ht="15.75" customHeight="1">
      <c r="A815" s="2345"/>
      <c r="B815" s="2345"/>
      <c r="C815" s="2345"/>
      <c r="D815" s="2345"/>
      <c r="E815" s="2345"/>
      <c r="F815" s="2345"/>
      <c r="G815" s="2345"/>
      <c r="H815" s="2345"/>
      <c r="I815" s="2345"/>
      <c r="J815" s="2345"/>
      <c r="K815" s="2345"/>
    </row>
    <row r="816" spans="1:11" ht="15.75" customHeight="1">
      <c r="A816" s="2345"/>
      <c r="B816" s="2345"/>
      <c r="C816" s="2345"/>
      <c r="D816" s="2345"/>
      <c r="E816" s="2345"/>
      <c r="F816" s="2345"/>
      <c r="G816" s="2345"/>
      <c r="H816" s="2345"/>
      <c r="I816" s="2345"/>
      <c r="J816" s="2345"/>
      <c r="K816" s="2345"/>
    </row>
    <row r="817" spans="1:11" ht="15.75" customHeight="1">
      <c r="A817" s="2345"/>
      <c r="B817" s="2345"/>
      <c r="C817" s="2345"/>
      <c r="D817" s="2345"/>
      <c r="E817" s="2345"/>
      <c r="F817" s="2345"/>
      <c r="G817" s="2345"/>
      <c r="H817" s="2345"/>
      <c r="I817" s="2345"/>
      <c r="J817" s="2345"/>
      <c r="K817" s="2345"/>
    </row>
    <row r="818" spans="1:11" ht="15.75" customHeight="1">
      <c r="A818" s="2345"/>
      <c r="B818" s="2345"/>
      <c r="C818" s="2345"/>
      <c r="D818" s="2345"/>
      <c r="E818" s="2345"/>
      <c r="F818" s="2345"/>
      <c r="G818" s="2345"/>
      <c r="H818" s="2345"/>
      <c r="I818" s="2345"/>
      <c r="J818" s="2345"/>
      <c r="K818" s="2345"/>
    </row>
    <row r="819" spans="1:11" ht="15.75" customHeight="1">
      <c r="A819" s="2345"/>
      <c r="B819" s="2345"/>
      <c r="C819" s="2345"/>
      <c r="D819" s="2345"/>
      <c r="E819" s="2345"/>
      <c r="F819" s="2345"/>
      <c r="G819" s="2345"/>
      <c r="H819" s="2345"/>
      <c r="I819" s="2345"/>
      <c r="J819" s="2345"/>
      <c r="K819" s="2345"/>
    </row>
    <row r="820" spans="1:11" ht="15.75" customHeight="1">
      <c r="A820" s="2345"/>
      <c r="B820" s="2345"/>
      <c r="C820" s="2345"/>
      <c r="D820" s="2345"/>
      <c r="E820" s="2345"/>
      <c r="F820" s="2345"/>
      <c r="G820" s="2345"/>
      <c r="H820" s="2345"/>
      <c r="I820" s="2345"/>
      <c r="J820" s="2345"/>
      <c r="K820" s="2345"/>
    </row>
    <row r="821" spans="1:11" ht="15.75" customHeight="1">
      <c r="A821" s="2345"/>
      <c r="B821" s="2345"/>
      <c r="C821" s="2345"/>
      <c r="D821" s="2345"/>
      <c r="E821" s="2345"/>
      <c r="F821" s="2345"/>
      <c r="G821" s="2345"/>
      <c r="H821" s="2345"/>
      <c r="I821" s="2345"/>
      <c r="J821" s="2345"/>
      <c r="K821" s="2345"/>
    </row>
    <row r="822" spans="1:11" ht="15.75" customHeight="1">
      <c r="A822" s="2345"/>
      <c r="B822" s="2345"/>
      <c r="C822" s="2345"/>
      <c r="D822" s="2345"/>
      <c r="E822" s="2345"/>
      <c r="F822" s="2345"/>
      <c r="G822" s="2345"/>
      <c r="H822" s="2345"/>
      <c r="I822" s="2345"/>
      <c r="J822" s="2345"/>
      <c r="K822" s="2345"/>
    </row>
    <row r="823" spans="1:11" ht="15.75" customHeight="1">
      <c r="A823" s="2345"/>
      <c r="B823" s="2345"/>
      <c r="C823" s="2345"/>
      <c r="D823" s="2345"/>
      <c r="E823" s="2345"/>
      <c r="F823" s="2345"/>
      <c r="G823" s="2345"/>
      <c r="H823" s="2345"/>
      <c r="I823" s="2345"/>
      <c r="J823" s="2345"/>
      <c r="K823" s="2345"/>
    </row>
    <row r="824" spans="1:11" ht="15.75" customHeight="1">
      <c r="A824" s="2345"/>
      <c r="B824" s="2345"/>
      <c r="C824" s="2345"/>
      <c r="D824" s="2345"/>
      <c r="E824" s="2345"/>
      <c r="F824" s="2345"/>
      <c r="G824" s="2345"/>
      <c r="H824" s="2345"/>
      <c r="I824" s="2345"/>
      <c r="J824" s="2345"/>
      <c r="K824" s="2345"/>
    </row>
    <row r="825" spans="1:11" ht="15.75" customHeight="1">
      <c r="A825" s="2345"/>
      <c r="B825" s="2345"/>
      <c r="C825" s="2345"/>
      <c r="D825" s="2345"/>
      <c r="E825" s="2345"/>
      <c r="F825" s="2345"/>
      <c r="G825" s="2345"/>
      <c r="H825" s="2345"/>
      <c r="I825" s="2345"/>
      <c r="J825" s="2345"/>
      <c r="K825" s="2345"/>
    </row>
    <row r="826" spans="1:11" ht="15.75" customHeight="1">
      <c r="A826" s="2345"/>
      <c r="B826" s="2345"/>
      <c r="C826" s="2345"/>
      <c r="D826" s="2345"/>
      <c r="E826" s="2345"/>
      <c r="F826" s="2345"/>
      <c r="G826" s="2345"/>
      <c r="H826" s="2345"/>
      <c r="I826" s="2345"/>
      <c r="J826" s="2345"/>
      <c r="K826" s="2345"/>
    </row>
    <row r="827" spans="1:11" ht="15.75" customHeight="1">
      <c r="A827" s="2345"/>
      <c r="B827" s="2345"/>
      <c r="C827" s="2345"/>
      <c r="D827" s="2345"/>
      <c r="E827" s="2345"/>
      <c r="F827" s="2345"/>
      <c r="G827" s="2345"/>
      <c r="H827" s="2345"/>
      <c r="I827" s="2345"/>
      <c r="J827" s="2345"/>
      <c r="K827" s="2345"/>
    </row>
    <row r="828" spans="1:11" ht="15.75" customHeight="1">
      <c r="A828" s="2345"/>
      <c r="B828" s="2345"/>
      <c r="C828" s="2345"/>
      <c r="D828" s="2345"/>
      <c r="E828" s="2345"/>
      <c r="F828" s="2345"/>
      <c r="G828" s="2345"/>
      <c r="H828" s="2345"/>
      <c r="I828" s="2345"/>
      <c r="J828" s="2345"/>
      <c r="K828" s="2345"/>
    </row>
    <row r="829" spans="1:11" ht="15.75" customHeight="1">
      <c r="A829" s="2345"/>
      <c r="B829" s="2345"/>
      <c r="C829" s="2345"/>
      <c r="D829" s="2345"/>
      <c r="E829" s="2345"/>
      <c r="F829" s="2345"/>
      <c r="G829" s="2345"/>
      <c r="H829" s="2345"/>
      <c r="I829" s="2345"/>
      <c r="J829" s="2345"/>
      <c r="K829" s="2345"/>
    </row>
    <row r="830" spans="1:11" ht="15.75" customHeight="1">
      <c r="A830" s="2345"/>
      <c r="B830" s="2345"/>
      <c r="C830" s="2345"/>
      <c r="D830" s="2345"/>
      <c r="E830" s="2345"/>
      <c r="F830" s="2345"/>
      <c r="G830" s="2345"/>
      <c r="H830" s="2345"/>
      <c r="I830" s="2345"/>
      <c r="J830" s="2345"/>
      <c r="K830" s="2345"/>
    </row>
    <row r="831" spans="1:11" ht="15.75" customHeight="1">
      <c r="A831" s="2345"/>
      <c r="B831" s="2345"/>
      <c r="C831" s="2345"/>
      <c r="D831" s="2345"/>
      <c r="E831" s="2345"/>
      <c r="F831" s="2345"/>
      <c r="G831" s="2345"/>
      <c r="H831" s="2345"/>
      <c r="I831" s="2345"/>
      <c r="J831" s="2345"/>
      <c r="K831" s="2345"/>
    </row>
    <row r="832" spans="1:11" ht="15.75" customHeight="1">
      <c r="A832" s="2345"/>
      <c r="B832" s="2345"/>
      <c r="C832" s="2345"/>
      <c r="D832" s="2345"/>
      <c r="E832" s="2345"/>
      <c r="F832" s="2345"/>
      <c r="G832" s="2345"/>
      <c r="H832" s="2345"/>
      <c r="I832" s="2345"/>
      <c r="J832" s="2345"/>
      <c r="K832" s="2345"/>
    </row>
    <row r="833" spans="1:11" ht="15.75" customHeight="1">
      <c r="A833" s="2345"/>
      <c r="B833" s="2345"/>
      <c r="C833" s="2345"/>
      <c r="D833" s="2345"/>
      <c r="E833" s="2345"/>
      <c r="F833" s="2345"/>
      <c r="G833" s="2345"/>
      <c r="H833" s="2345"/>
      <c r="I833" s="2345"/>
      <c r="J833" s="2345"/>
      <c r="K833" s="2345"/>
    </row>
    <row r="834" spans="1:11" ht="15.75" customHeight="1">
      <c r="A834" s="2345"/>
      <c r="B834" s="2345"/>
      <c r="C834" s="2345"/>
      <c r="D834" s="2345"/>
      <c r="E834" s="2345"/>
      <c r="F834" s="2345"/>
      <c r="G834" s="2345"/>
      <c r="H834" s="2345"/>
      <c r="I834" s="2345"/>
      <c r="J834" s="2345"/>
      <c r="K834" s="2345"/>
    </row>
    <row r="835" spans="1:11" ht="15.75" customHeight="1">
      <c r="A835" s="2345"/>
      <c r="B835" s="2345"/>
      <c r="C835" s="2345"/>
      <c r="D835" s="2345"/>
      <c r="E835" s="2345"/>
      <c r="F835" s="2345"/>
      <c r="G835" s="2345"/>
      <c r="H835" s="2345"/>
      <c r="I835" s="2345"/>
      <c r="J835" s="2345"/>
      <c r="K835" s="2345"/>
    </row>
    <row r="836" spans="1:11" ht="15.75" customHeight="1">
      <c r="A836" s="2345"/>
      <c r="B836" s="2345"/>
      <c r="C836" s="2345"/>
      <c r="D836" s="2345"/>
      <c r="E836" s="2345"/>
      <c r="F836" s="2345"/>
      <c r="G836" s="2345"/>
      <c r="H836" s="2345"/>
      <c r="I836" s="2345"/>
      <c r="J836" s="2345"/>
      <c r="K836" s="2345"/>
    </row>
    <row r="837" spans="1:11" ht="15.75" customHeight="1">
      <c r="A837" s="2345"/>
      <c r="B837" s="2345"/>
      <c r="C837" s="2345"/>
      <c r="D837" s="2345"/>
      <c r="E837" s="2345"/>
      <c r="F837" s="2345"/>
      <c r="G837" s="2345"/>
      <c r="H837" s="2345"/>
      <c r="I837" s="2345"/>
      <c r="J837" s="2345"/>
      <c r="K837" s="2345"/>
    </row>
    <row r="838" spans="1:11" ht="15.75" customHeight="1">
      <c r="A838" s="2345"/>
      <c r="B838" s="2345"/>
      <c r="C838" s="2345"/>
      <c r="D838" s="2345"/>
      <c r="E838" s="2345"/>
      <c r="F838" s="2345"/>
      <c r="G838" s="2345"/>
      <c r="H838" s="2345"/>
      <c r="I838" s="2345"/>
      <c r="J838" s="2345"/>
      <c r="K838" s="2345"/>
    </row>
    <row r="839" spans="1:11" ht="15.75" customHeight="1">
      <c r="A839" s="2345"/>
      <c r="B839" s="2345"/>
      <c r="C839" s="2345"/>
      <c r="D839" s="2345"/>
      <c r="E839" s="2345"/>
      <c r="F839" s="2345"/>
      <c r="G839" s="2345"/>
      <c r="H839" s="2345"/>
      <c r="I839" s="2345"/>
      <c r="J839" s="2345"/>
      <c r="K839" s="2345"/>
    </row>
    <row r="840" spans="1:11" ht="15.75" customHeight="1">
      <c r="A840" s="2345"/>
      <c r="B840" s="2345"/>
      <c r="C840" s="2345"/>
      <c r="D840" s="2345"/>
      <c r="E840" s="2345"/>
      <c r="F840" s="2345"/>
      <c r="G840" s="2345"/>
      <c r="H840" s="2345"/>
      <c r="I840" s="2345"/>
      <c r="J840" s="2345"/>
      <c r="K840" s="2345"/>
    </row>
    <row r="841" spans="1:11" ht="15.75" customHeight="1">
      <c r="A841" s="2345"/>
      <c r="B841" s="2345"/>
      <c r="C841" s="2345"/>
      <c r="D841" s="2345"/>
      <c r="E841" s="2345"/>
      <c r="F841" s="2345"/>
      <c r="G841" s="2345"/>
      <c r="H841" s="2345"/>
      <c r="I841" s="2345"/>
      <c r="J841" s="2345"/>
      <c r="K841" s="2345"/>
    </row>
    <row r="842" spans="1:11" ht="15.75" customHeight="1">
      <c r="A842" s="2345"/>
      <c r="B842" s="2345"/>
      <c r="C842" s="2345"/>
      <c r="D842" s="2345"/>
      <c r="E842" s="2345"/>
      <c r="F842" s="2345"/>
      <c r="G842" s="2345"/>
      <c r="H842" s="2345"/>
      <c r="I842" s="2345"/>
      <c r="J842" s="2345"/>
      <c r="K842" s="2345"/>
    </row>
    <row r="843" spans="1:11" ht="15.75" customHeight="1">
      <c r="A843" s="2345"/>
      <c r="B843" s="2345"/>
      <c r="C843" s="2345"/>
      <c r="D843" s="2345"/>
      <c r="E843" s="2345"/>
      <c r="F843" s="2345"/>
      <c r="G843" s="2345"/>
      <c r="H843" s="2345"/>
      <c r="I843" s="2345"/>
      <c r="J843" s="2345"/>
      <c r="K843" s="2345"/>
    </row>
    <row r="844" spans="1:11" ht="15.75" customHeight="1">
      <c r="A844" s="2345"/>
      <c r="B844" s="2345"/>
      <c r="C844" s="2345"/>
      <c r="D844" s="2345"/>
      <c r="E844" s="2345"/>
      <c r="F844" s="2345"/>
      <c r="G844" s="2345"/>
      <c r="H844" s="2345"/>
      <c r="I844" s="2345"/>
      <c r="J844" s="2345"/>
      <c r="K844" s="2345"/>
    </row>
    <row r="845" spans="1:11" ht="15.75" customHeight="1">
      <c r="A845" s="2345"/>
      <c r="B845" s="2345"/>
      <c r="C845" s="2345"/>
      <c r="D845" s="2345"/>
      <c r="E845" s="2345"/>
      <c r="F845" s="2345"/>
      <c r="G845" s="2345"/>
      <c r="H845" s="2345"/>
      <c r="I845" s="2345"/>
      <c r="J845" s="2345"/>
      <c r="K845" s="2345"/>
    </row>
    <row r="846" spans="1:11" ht="15.75" customHeight="1">
      <c r="A846" s="2345"/>
      <c r="B846" s="2345"/>
      <c r="C846" s="2345"/>
      <c r="D846" s="2345"/>
      <c r="E846" s="2345"/>
      <c r="F846" s="2345"/>
      <c r="G846" s="2345"/>
      <c r="H846" s="2345"/>
      <c r="I846" s="2345"/>
      <c r="J846" s="2345"/>
      <c r="K846" s="2345"/>
    </row>
    <row r="847" spans="1:11" ht="15.75" customHeight="1">
      <c r="A847" s="2345"/>
      <c r="B847" s="2345"/>
      <c r="C847" s="2345"/>
      <c r="D847" s="2345"/>
      <c r="E847" s="2345"/>
      <c r="F847" s="2345"/>
      <c r="G847" s="2345"/>
      <c r="H847" s="2345"/>
      <c r="I847" s="2345"/>
      <c r="J847" s="2345"/>
      <c r="K847" s="2345"/>
    </row>
    <row r="848" spans="1:11" ht="15.75" customHeight="1">
      <c r="A848" s="2345"/>
      <c r="B848" s="2345"/>
      <c r="C848" s="2345"/>
      <c r="D848" s="2345"/>
      <c r="E848" s="2345"/>
      <c r="F848" s="2345"/>
      <c r="G848" s="2345"/>
      <c r="H848" s="2345"/>
      <c r="I848" s="2345"/>
      <c r="J848" s="2345"/>
      <c r="K848" s="2345"/>
    </row>
    <row r="849" spans="1:11" ht="15.75" customHeight="1">
      <c r="A849" s="2345"/>
      <c r="B849" s="2345"/>
      <c r="C849" s="2345"/>
      <c r="D849" s="2345"/>
      <c r="E849" s="2345"/>
      <c r="F849" s="2345"/>
      <c r="G849" s="2345"/>
      <c r="H849" s="2345"/>
      <c r="I849" s="2345"/>
      <c r="J849" s="2345"/>
      <c r="K849" s="2345"/>
    </row>
    <row r="850" spans="1:11" ht="15.75" customHeight="1">
      <c r="A850" s="2345"/>
      <c r="B850" s="2345"/>
      <c r="C850" s="2345"/>
      <c r="D850" s="2345"/>
      <c r="E850" s="2345"/>
      <c r="F850" s="2345"/>
      <c r="G850" s="2345"/>
      <c r="H850" s="2345"/>
      <c r="I850" s="2345"/>
      <c r="J850" s="2345"/>
      <c r="K850" s="2345"/>
    </row>
    <row r="851" spans="1:11" ht="15.75" customHeight="1">
      <c r="A851" s="2345"/>
      <c r="B851" s="2345"/>
      <c r="C851" s="2345"/>
      <c r="D851" s="2345"/>
      <c r="E851" s="2345"/>
      <c r="F851" s="2345"/>
      <c r="G851" s="2345"/>
      <c r="H851" s="2345"/>
      <c r="I851" s="2345"/>
      <c r="J851" s="2345"/>
      <c r="K851" s="2345"/>
    </row>
    <row r="852" spans="1:11" ht="15.75" customHeight="1">
      <c r="A852" s="2345"/>
      <c r="B852" s="2345"/>
      <c r="C852" s="2345"/>
      <c r="D852" s="2345"/>
      <c r="E852" s="2345"/>
      <c r="F852" s="2345"/>
      <c r="G852" s="2345"/>
      <c r="H852" s="2345"/>
      <c r="I852" s="2345"/>
      <c r="J852" s="2345"/>
      <c r="K852" s="2345"/>
    </row>
    <row r="853" spans="1:11" ht="15.75" customHeight="1">
      <c r="A853" s="2345"/>
      <c r="B853" s="2345"/>
      <c r="C853" s="2345"/>
      <c r="D853" s="2345"/>
      <c r="E853" s="2345"/>
      <c r="F853" s="2345"/>
      <c r="G853" s="2345"/>
      <c r="H853" s="2345"/>
      <c r="I853" s="2345"/>
      <c r="J853" s="2345"/>
      <c r="K853" s="2345"/>
    </row>
    <row r="854" spans="1:11" ht="15.75" customHeight="1">
      <c r="A854" s="2345"/>
      <c r="B854" s="2345"/>
      <c r="C854" s="2345"/>
      <c r="D854" s="2345"/>
      <c r="E854" s="2345"/>
      <c r="F854" s="2345"/>
      <c r="G854" s="2345"/>
      <c r="H854" s="2345"/>
      <c r="I854" s="2345"/>
      <c r="J854" s="2345"/>
      <c r="K854" s="2345"/>
    </row>
    <row r="855" spans="1:11" ht="15.75" customHeight="1">
      <c r="A855" s="2345"/>
      <c r="B855" s="2345"/>
      <c r="C855" s="2345"/>
      <c r="D855" s="2345"/>
      <c r="E855" s="2345"/>
      <c r="F855" s="2345"/>
      <c r="G855" s="2345"/>
      <c r="H855" s="2345"/>
      <c r="I855" s="2345"/>
      <c r="J855" s="2345"/>
      <c r="K855" s="2345"/>
    </row>
    <row r="856" spans="1:11" ht="15.75" customHeight="1">
      <c r="A856" s="2345"/>
      <c r="B856" s="2345"/>
      <c r="C856" s="2345"/>
      <c r="D856" s="2345"/>
      <c r="E856" s="2345"/>
      <c r="F856" s="2345"/>
      <c r="G856" s="2345"/>
      <c r="H856" s="2345"/>
      <c r="I856" s="2345"/>
      <c r="J856" s="2345"/>
      <c r="K856" s="2345"/>
    </row>
    <row r="857" spans="1:11" ht="15.75" customHeight="1">
      <c r="A857" s="2345"/>
      <c r="B857" s="2345"/>
      <c r="C857" s="2345"/>
      <c r="D857" s="2345"/>
      <c r="E857" s="2345"/>
      <c r="F857" s="2345"/>
      <c r="G857" s="2345"/>
      <c r="H857" s="2345"/>
      <c r="I857" s="2345"/>
      <c r="J857" s="2345"/>
      <c r="K857" s="2345"/>
    </row>
    <row r="858" spans="1:11" ht="15.75" customHeight="1">
      <c r="A858" s="2345"/>
      <c r="B858" s="2345"/>
      <c r="C858" s="2345"/>
      <c r="D858" s="2345"/>
      <c r="E858" s="2345"/>
      <c r="F858" s="2345"/>
      <c r="G858" s="2345"/>
      <c r="H858" s="2345"/>
      <c r="I858" s="2345"/>
      <c r="J858" s="2345"/>
      <c r="K858" s="2345"/>
    </row>
    <row r="859" spans="1:11" ht="15.75" customHeight="1">
      <c r="A859" s="2345"/>
      <c r="B859" s="2345"/>
      <c r="C859" s="2345"/>
      <c r="D859" s="2345"/>
      <c r="E859" s="2345"/>
      <c r="F859" s="2345"/>
      <c r="G859" s="2345"/>
      <c r="H859" s="2345"/>
      <c r="I859" s="2345"/>
      <c r="J859" s="2345"/>
      <c r="K859" s="2345"/>
    </row>
    <row r="860" spans="1:11" ht="15.75" customHeight="1">
      <c r="A860" s="2345"/>
      <c r="B860" s="2345"/>
      <c r="C860" s="2345"/>
      <c r="D860" s="2345"/>
      <c r="E860" s="2345"/>
      <c r="F860" s="2345"/>
      <c r="G860" s="2345"/>
      <c r="H860" s="2345"/>
      <c r="I860" s="2345"/>
      <c r="J860" s="2345"/>
      <c r="K860" s="2345"/>
    </row>
    <row r="861" spans="1:11" ht="15.75" customHeight="1">
      <c r="A861" s="2345"/>
      <c r="B861" s="2345"/>
      <c r="C861" s="2345"/>
      <c r="D861" s="2345"/>
      <c r="E861" s="2345"/>
      <c r="F861" s="2345"/>
      <c r="G861" s="2345"/>
      <c r="H861" s="2345"/>
      <c r="I861" s="2345"/>
      <c r="J861" s="2345"/>
      <c r="K861" s="2345"/>
    </row>
    <row r="862" spans="1:11" ht="15.75" customHeight="1">
      <c r="A862" s="2345"/>
      <c r="B862" s="2345"/>
      <c r="C862" s="2345"/>
      <c r="D862" s="2345"/>
      <c r="E862" s="2345"/>
      <c r="F862" s="2345"/>
      <c r="G862" s="2345"/>
      <c r="H862" s="2345"/>
      <c r="I862" s="2345"/>
      <c r="J862" s="2345"/>
      <c r="K862" s="2345"/>
    </row>
    <row r="863" spans="1:11" ht="15.75" customHeight="1">
      <c r="A863" s="2345"/>
      <c r="B863" s="2345"/>
      <c r="C863" s="2345"/>
      <c r="D863" s="2345"/>
      <c r="E863" s="2345"/>
      <c r="F863" s="2345"/>
      <c r="G863" s="2345"/>
      <c r="H863" s="2345"/>
      <c r="I863" s="2345"/>
      <c r="J863" s="2345"/>
      <c r="K863" s="2345"/>
    </row>
    <row r="864" spans="1:11" ht="15.75" customHeight="1">
      <c r="A864" s="2345"/>
      <c r="B864" s="2345"/>
      <c r="C864" s="2345"/>
      <c r="D864" s="2345"/>
      <c r="E864" s="2345"/>
      <c r="F864" s="2345"/>
      <c r="G864" s="2345"/>
      <c r="H864" s="2345"/>
      <c r="I864" s="2345"/>
      <c r="J864" s="2345"/>
      <c r="K864" s="2345"/>
    </row>
    <row r="865" spans="1:11" ht="15.75" customHeight="1">
      <c r="A865" s="2345"/>
      <c r="B865" s="2345"/>
      <c r="C865" s="2345"/>
      <c r="D865" s="2345"/>
      <c r="E865" s="2345"/>
      <c r="F865" s="2345"/>
      <c r="G865" s="2345"/>
      <c r="H865" s="2345"/>
      <c r="I865" s="2345"/>
      <c r="J865" s="2345"/>
      <c r="K865" s="2345"/>
    </row>
    <row r="866" spans="1:11" ht="15.75" customHeight="1">
      <c r="A866" s="2345"/>
      <c r="B866" s="2345"/>
      <c r="C866" s="2345"/>
      <c r="D866" s="2345"/>
      <c r="E866" s="2345"/>
      <c r="F866" s="2345"/>
      <c r="G866" s="2345"/>
      <c r="H866" s="2345"/>
      <c r="I866" s="2345"/>
      <c r="J866" s="2345"/>
      <c r="K866" s="2345"/>
    </row>
    <row r="867" spans="1:11" ht="15.75" customHeight="1">
      <c r="A867" s="2345"/>
      <c r="B867" s="2345"/>
      <c r="C867" s="2345"/>
      <c r="D867" s="2345"/>
      <c r="E867" s="2345"/>
      <c r="F867" s="2345"/>
      <c r="G867" s="2345"/>
      <c r="H867" s="2345"/>
      <c r="I867" s="2345"/>
      <c r="J867" s="2345"/>
      <c r="K867" s="2345"/>
    </row>
    <row r="868" spans="1:11" ht="15.75" customHeight="1">
      <c r="A868" s="2345"/>
      <c r="B868" s="2345"/>
      <c r="C868" s="2345"/>
      <c r="D868" s="2345"/>
      <c r="E868" s="2345"/>
      <c r="F868" s="2345"/>
      <c r="G868" s="2345"/>
      <c r="H868" s="2345"/>
      <c r="I868" s="2345"/>
      <c r="J868" s="2345"/>
      <c r="K868" s="2345"/>
    </row>
    <row r="869" spans="1:11" ht="15.75" customHeight="1">
      <c r="A869" s="2345"/>
      <c r="B869" s="2345"/>
      <c r="C869" s="2345"/>
      <c r="D869" s="2345"/>
      <c r="E869" s="2345"/>
      <c r="F869" s="2345"/>
      <c r="G869" s="2345"/>
      <c r="H869" s="2345"/>
      <c r="I869" s="2345"/>
      <c r="J869" s="2345"/>
      <c r="K869" s="2345"/>
    </row>
    <row r="870" spans="1:11" ht="15.75" customHeight="1">
      <c r="A870" s="2345"/>
      <c r="B870" s="2345"/>
      <c r="C870" s="2345"/>
      <c r="D870" s="2345"/>
      <c r="E870" s="2345"/>
      <c r="F870" s="2345"/>
      <c r="G870" s="2345"/>
      <c r="H870" s="2345"/>
      <c r="I870" s="2345"/>
      <c r="J870" s="2345"/>
      <c r="K870" s="2345"/>
    </row>
    <row r="871" spans="1:11" ht="15.75" customHeight="1">
      <c r="A871" s="2345"/>
      <c r="B871" s="2345"/>
      <c r="C871" s="2345"/>
      <c r="D871" s="2345"/>
      <c r="E871" s="2345"/>
      <c r="F871" s="2345"/>
      <c r="G871" s="2345"/>
      <c r="H871" s="2345"/>
      <c r="I871" s="2345"/>
      <c r="J871" s="2345"/>
      <c r="K871" s="2345"/>
    </row>
    <row r="872" spans="1:11" ht="15.75" customHeight="1">
      <c r="A872" s="2345"/>
      <c r="B872" s="2345"/>
      <c r="C872" s="2345"/>
      <c r="D872" s="2345"/>
      <c r="E872" s="2345"/>
      <c r="F872" s="2345"/>
      <c r="G872" s="2345"/>
      <c r="H872" s="2345"/>
      <c r="I872" s="2345"/>
      <c r="J872" s="2345"/>
      <c r="K872" s="2345"/>
    </row>
    <row r="873" spans="1:11" ht="15.75" customHeight="1">
      <c r="A873" s="2345"/>
      <c r="B873" s="2345"/>
      <c r="C873" s="2345"/>
      <c r="D873" s="2345"/>
      <c r="E873" s="2345"/>
      <c r="F873" s="2345"/>
      <c r="G873" s="2345"/>
      <c r="H873" s="2345"/>
      <c r="I873" s="2345"/>
      <c r="J873" s="2345"/>
      <c r="K873" s="2345"/>
    </row>
    <row r="874" spans="1:11" ht="15.75" customHeight="1">
      <c r="A874" s="2345"/>
      <c r="B874" s="2345"/>
      <c r="C874" s="2345"/>
      <c r="D874" s="2345"/>
      <c r="E874" s="2345"/>
      <c r="F874" s="2345"/>
      <c r="G874" s="2345"/>
      <c r="H874" s="2345"/>
      <c r="I874" s="2345"/>
      <c r="J874" s="2345"/>
      <c r="K874" s="2345"/>
    </row>
    <row r="875" spans="1:11" ht="15.75" customHeight="1">
      <c r="A875" s="2345"/>
      <c r="B875" s="2345"/>
      <c r="C875" s="2345"/>
      <c r="D875" s="2345"/>
      <c r="E875" s="2345"/>
      <c r="F875" s="2345"/>
      <c r="G875" s="2345"/>
      <c r="H875" s="2345"/>
      <c r="I875" s="2345"/>
      <c r="J875" s="2345"/>
      <c r="K875" s="2345"/>
    </row>
    <row r="876" spans="1:11" ht="15.75" customHeight="1">
      <c r="A876" s="2345"/>
      <c r="B876" s="2345"/>
      <c r="C876" s="2345"/>
      <c r="D876" s="2345"/>
      <c r="E876" s="2345"/>
      <c r="F876" s="2345"/>
      <c r="G876" s="2345"/>
      <c r="H876" s="2345"/>
      <c r="I876" s="2345"/>
      <c r="J876" s="2345"/>
      <c r="K876" s="2345"/>
    </row>
    <row r="877" spans="1:11" ht="15.75" customHeight="1">
      <c r="A877" s="2345"/>
      <c r="B877" s="2345"/>
      <c r="C877" s="2345"/>
      <c r="D877" s="2345"/>
      <c r="E877" s="2345"/>
      <c r="F877" s="2345"/>
      <c r="G877" s="2345"/>
      <c r="H877" s="2345"/>
      <c r="I877" s="2345"/>
      <c r="J877" s="2345"/>
      <c r="K877" s="2345"/>
    </row>
    <row r="878" spans="1:11" ht="15.75" customHeight="1">
      <c r="A878" s="2345"/>
      <c r="B878" s="2345"/>
      <c r="C878" s="2345"/>
      <c r="D878" s="2345"/>
      <c r="E878" s="2345"/>
      <c r="F878" s="2345"/>
      <c r="G878" s="2345"/>
      <c r="H878" s="2345"/>
      <c r="I878" s="2345"/>
      <c r="J878" s="2345"/>
      <c r="K878" s="2345"/>
    </row>
    <row r="879" spans="1:11" ht="15.75" customHeight="1">
      <c r="A879" s="2345"/>
      <c r="B879" s="2345"/>
      <c r="C879" s="2345"/>
      <c r="D879" s="2345"/>
      <c r="E879" s="2345"/>
      <c r="F879" s="2345"/>
      <c r="G879" s="2345"/>
      <c r="H879" s="2345"/>
      <c r="I879" s="2345"/>
      <c r="J879" s="2345"/>
      <c r="K879" s="2345"/>
    </row>
    <row r="880" spans="1:11" ht="15.75" customHeight="1">
      <c r="A880" s="2345"/>
      <c r="B880" s="2345"/>
      <c r="C880" s="2345"/>
      <c r="D880" s="2345"/>
      <c r="E880" s="2345"/>
      <c r="F880" s="2345"/>
      <c r="G880" s="2345"/>
      <c r="H880" s="2345"/>
      <c r="I880" s="2345"/>
      <c r="J880" s="2345"/>
      <c r="K880" s="2345"/>
    </row>
    <row r="881" spans="1:11" ht="15.75" customHeight="1">
      <c r="A881" s="2345"/>
      <c r="B881" s="2345"/>
      <c r="C881" s="2345"/>
      <c r="D881" s="2345"/>
      <c r="E881" s="2345"/>
      <c r="F881" s="2345"/>
      <c r="G881" s="2345"/>
      <c r="H881" s="2345"/>
      <c r="I881" s="2345"/>
      <c r="J881" s="2345"/>
      <c r="K881" s="2345"/>
    </row>
    <row r="882" spans="1:11" ht="15.75" customHeight="1">
      <c r="A882" s="2345"/>
      <c r="B882" s="2345"/>
      <c r="C882" s="2345"/>
      <c r="D882" s="2345"/>
      <c r="E882" s="2345"/>
      <c r="F882" s="2345"/>
      <c r="G882" s="2345"/>
      <c r="H882" s="2345"/>
      <c r="I882" s="2345"/>
      <c r="J882" s="2345"/>
      <c r="K882" s="2345"/>
    </row>
    <row r="883" spans="1:11" ht="15.75" customHeight="1">
      <c r="A883" s="2345"/>
      <c r="B883" s="2345"/>
      <c r="C883" s="2345"/>
      <c r="D883" s="2345"/>
      <c r="E883" s="2345"/>
      <c r="F883" s="2345"/>
      <c r="G883" s="2345"/>
      <c r="H883" s="2345"/>
      <c r="I883" s="2345"/>
      <c r="J883" s="2345"/>
      <c r="K883" s="2345"/>
    </row>
    <row r="884" spans="1:11" ht="15.75" customHeight="1">
      <c r="A884" s="2345"/>
      <c r="B884" s="2345"/>
      <c r="C884" s="2345"/>
      <c r="D884" s="2345"/>
      <c r="E884" s="2345"/>
      <c r="F884" s="2345"/>
      <c r="G884" s="2345"/>
      <c r="H884" s="2345"/>
      <c r="I884" s="2345"/>
      <c r="J884" s="2345"/>
      <c r="K884" s="2345"/>
    </row>
    <row r="885" spans="1:11" ht="15.75" customHeight="1">
      <c r="A885" s="2345"/>
      <c r="B885" s="2345"/>
      <c r="C885" s="2345"/>
      <c r="D885" s="2345"/>
      <c r="E885" s="2345"/>
      <c r="F885" s="2345"/>
      <c r="G885" s="2345"/>
      <c r="H885" s="2345"/>
      <c r="I885" s="2345"/>
      <c r="J885" s="2345"/>
      <c r="K885" s="2345"/>
    </row>
    <row r="886" spans="1:11" ht="15.75" customHeight="1">
      <c r="A886" s="2345"/>
      <c r="B886" s="2345"/>
      <c r="C886" s="2345"/>
      <c r="D886" s="2345"/>
      <c r="E886" s="2345"/>
      <c r="F886" s="2345"/>
      <c r="G886" s="2345"/>
      <c r="H886" s="2345"/>
      <c r="I886" s="2345"/>
      <c r="J886" s="2345"/>
      <c r="K886" s="2345"/>
    </row>
    <row r="887" spans="1:11" ht="15.75" customHeight="1">
      <c r="A887" s="2345"/>
      <c r="B887" s="2345"/>
      <c r="C887" s="2345"/>
      <c r="D887" s="2345"/>
      <c r="E887" s="2345"/>
      <c r="F887" s="2345"/>
      <c r="G887" s="2345"/>
      <c r="H887" s="2345"/>
      <c r="I887" s="2345"/>
      <c r="J887" s="2345"/>
      <c r="K887" s="2345"/>
    </row>
    <row r="888" spans="1:11" ht="15.75" customHeight="1">
      <c r="A888" s="2345"/>
      <c r="B888" s="2345"/>
      <c r="C888" s="2345"/>
      <c r="D888" s="2345"/>
      <c r="E888" s="2345"/>
      <c r="F888" s="2345"/>
      <c r="G888" s="2345"/>
      <c r="H888" s="2345"/>
      <c r="I888" s="2345"/>
      <c r="J888" s="2345"/>
      <c r="K888" s="2345"/>
    </row>
    <row r="889" spans="1:11" ht="15.75" customHeight="1">
      <c r="A889" s="2345"/>
      <c r="B889" s="2345"/>
      <c r="C889" s="2345"/>
      <c r="D889" s="2345"/>
      <c r="E889" s="2345"/>
      <c r="F889" s="2345"/>
      <c r="G889" s="2345"/>
      <c r="H889" s="2345"/>
      <c r="I889" s="2345"/>
      <c r="J889" s="2345"/>
      <c r="K889" s="2345"/>
    </row>
    <row r="890" spans="1:11" ht="15.75" customHeight="1">
      <c r="A890" s="2345"/>
      <c r="B890" s="2345"/>
      <c r="C890" s="2345"/>
      <c r="D890" s="2345"/>
      <c r="E890" s="2345"/>
      <c r="F890" s="2345"/>
      <c r="G890" s="2345"/>
      <c r="H890" s="2345"/>
      <c r="I890" s="2345"/>
      <c r="J890" s="2345"/>
      <c r="K890" s="2345"/>
    </row>
    <row r="891" spans="1:11" ht="15.75" customHeight="1">
      <c r="A891" s="2345"/>
      <c r="B891" s="2345"/>
      <c r="C891" s="2345"/>
      <c r="D891" s="2345"/>
      <c r="E891" s="2345"/>
      <c r="F891" s="2345"/>
      <c r="G891" s="2345"/>
      <c r="H891" s="2345"/>
      <c r="I891" s="2345"/>
      <c r="J891" s="2345"/>
      <c r="K891" s="2345"/>
    </row>
    <row r="892" spans="1:11" ht="15.75" customHeight="1">
      <c r="A892" s="2345"/>
      <c r="B892" s="2345"/>
      <c r="C892" s="2345"/>
      <c r="D892" s="2345"/>
      <c r="E892" s="2345"/>
      <c r="F892" s="2345"/>
      <c r="G892" s="2345"/>
      <c r="H892" s="2345"/>
      <c r="I892" s="2345"/>
      <c r="J892" s="2345"/>
      <c r="K892" s="2345"/>
    </row>
    <row r="893" spans="1:11" ht="15.75" customHeight="1">
      <c r="A893" s="2345"/>
      <c r="B893" s="2345"/>
      <c r="C893" s="2345"/>
      <c r="D893" s="2345"/>
      <c r="E893" s="2345"/>
      <c r="F893" s="2345"/>
      <c r="G893" s="2345"/>
      <c r="H893" s="2345"/>
      <c r="I893" s="2345"/>
      <c r="J893" s="2345"/>
      <c r="K893" s="2345"/>
    </row>
    <row r="894" spans="1:11" ht="15.75" customHeight="1">
      <c r="A894" s="2345"/>
      <c r="B894" s="2345"/>
      <c r="C894" s="2345"/>
      <c r="D894" s="2345"/>
      <c r="E894" s="2345"/>
      <c r="F894" s="2345"/>
      <c r="G894" s="2345"/>
      <c r="H894" s="2345"/>
      <c r="I894" s="2345"/>
      <c r="J894" s="2345"/>
      <c r="K894" s="2345"/>
    </row>
    <row r="895" spans="1:11" ht="15.75" customHeight="1">
      <c r="A895" s="2345"/>
      <c r="B895" s="2345"/>
      <c r="C895" s="2345"/>
      <c r="D895" s="2345"/>
      <c r="E895" s="2345"/>
      <c r="F895" s="2345"/>
      <c r="G895" s="2345"/>
      <c r="H895" s="2345"/>
      <c r="I895" s="2345"/>
      <c r="J895" s="2345"/>
      <c r="K895" s="2345"/>
    </row>
    <row r="896" spans="1:11" ht="15.75" customHeight="1">
      <c r="A896" s="2345"/>
      <c r="B896" s="2345"/>
      <c r="C896" s="2345"/>
      <c r="D896" s="2345"/>
      <c r="E896" s="2345"/>
      <c r="F896" s="2345"/>
      <c r="G896" s="2345"/>
      <c r="H896" s="2345"/>
      <c r="I896" s="2345"/>
      <c r="J896" s="2345"/>
      <c r="K896" s="2345"/>
    </row>
    <row r="897" spans="1:11" ht="15.75" customHeight="1">
      <c r="A897" s="2345"/>
      <c r="B897" s="2345"/>
      <c r="C897" s="2345"/>
      <c r="D897" s="2345"/>
      <c r="E897" s="2345"/>
      <c r="F897" s="2345"/>
      <c r="G897" s="2345"/>
      <c r="H897" s="2345"/>
      <c r="I897" s="2345"/>
      <c r="J897" s="2345"/>
      <c r="K897" s="2345"/>
    </row>
    <row r="898" spans="1:11" ht="15.75" customHeight="1">
      <c r="A898" s="2345"/>
      <c r="B898" s="2345"/>
      <c r="C898" s="2345"/>
      <c r="D898" s="2345"/>
      <c r="E898" s="2345"/>
      <c r="F898" s="2345"/>
      <c r="G898" s="2345"/>
      <c r="H898" s="2345"/>
      <c r="I898" s="2345"/>
      <c r="J898" s="2345"/>
      <c r="K898" s="2345"/>
    </row>
    <row r="899" spans="1:11" ht="15.75" customHeight="1">
      <c r="A899" s="2345"/>
      <c r="B899" s="2345"/>
      <c r="C899" s="2345"/>
      <c r="D899" s="2345"/>
      <c r="E899" s="2345"/>
      <c r="F899" s="2345"/>
      <c r="G899" s="2345"/>
      <c r="H899" s="2345"/>
      <c r="I899" s="2345"/>
      <c r="J899" s="2345"/>
      <c r="K899" s="2345"/>
    </row>
    <row r="900" spans="1:11" ht="15.75" customHeight="1">
      <c r="A900" s="2345"/>
      <c r="B900" s="2345"/>
      <c r="C900" s="2345"/>
      <c r="D900" s="2345"/>
      <c r="E900" s="2345"/>
      <c r="F900" s="2345"/>
      <c r="G900" s="2345"/>
      <c r="H900" s="2345"/>
      <c r="I900" s="2345"/>
      <c r="J900" s="2345"/>
      <c r="K900" s="2345"/>
    </row>
    <row r="901" spans="1:11" ht="15.75" customHeight="1">
      <c r="A901" s="2345"/>
      <c r="B901" s="2345"/>
      <c r="C901" s="2345"/>
      <c r="D901" s="2345"/>
      <c r="E901" s="2345"/>
      <c r="F901" s="2345"/>
      <c r="G901" s="2345"/>
      <c r="H901" s="2345"/>
      <c r="I901" s="2345"/>
      <c r="J901" s="2345"/>
      <c r="K901" s="2345"/>
    </row>
    <row r="902" spans="1:11" ht="15.75" customHeight="1">
      <c r="A902" s="2345"/>
      <c r="B902" s="2345"/>
      <c r="C902" s="2345"/>
      <c r="D902" s="2345"/>
      <c r="E902" s="2345"/>
      <c r="F902" s="2345"/>
      <c r="G902" s="2345"/>
      <c r="H902" s="2345"/>
      <c r="I902" s="2345"/>
      <c r="J902" s="2345"/>
      <c r="K902" s="2345"/>
    </row>
    <row r="903" spans="1:11" ht="15.75" customHeight="1">
      <c r="A903" s="2345"/>
      <c r="B903" s="2345"/>
      <c r="C903" s="2345"/>
      <c r="D903" s="2345"/>
      <c r="E903" s="2345"/>
      <c r="F903" s="2345"/>
      <c r="G903" s="2345"/>
      <c r="H903" s="2345"/>
      <c r="I903" s="2345"/>
      <c r="J903" s="2345"/>
      <c r="K903" s="2345"/>
    </row>
    <row r="904" spans="1:11" ht="15.75" customHeight="1">
      <c r="A904" s="2345"/>
      <c r="B904" s="2345"/>
      <c r="C904" s="2345"/>
      <c r="D904" s="2345"/>
      <c r="E904" s="2345"/>
      <c r="F904" s="2345"/>
      <c r="G904" s="2345"/>
      <c r="H904" s="2345"/>
      <c r="I904" s="2345"/>
      <c r="J904" s="2345"/>
      <c r="K904" s="2345"/>
    </row>
    <row r="905" spans="1:11" ht="15.75" customHeight="1">
      <c r="A905" s="2345"/>
      <c r="B905" s="2345"/>
      <c r="C905" s="2345"/>
      <c r="D905" s="2345"/>
      <c r="E905" s="2345"/>
      <c r="F905" s="2345"/>
      <c r="G905" s="2345"/>
      <c r="H905" s="2345"/>
      <c r="I905" s="2345"/>
      <c r="J905" s="2345"/>
      <c r="K905" s="2345"/>
    </row>
    <row r="906" spans="1:11" ht="15.75" customHeight="1">
      <c r="A906" s="2345"/>
      <c r="B906" s="2345"/>
      <c r="C906" s="2345"/>
      <c r="D906" s="2345"/>
      <c r="E906" s="2345"/>
      <c r="F906" s="2345"/>
      <c r="G906" s="2345"/>
      <c r="H906" s="2345"/>
      <c r="I906" s="2345"/>
      <c r="J906" s="2345"/>
      <c r="K906" s="2345"/>
    </row>
    <row r="907" spans="1:11" ht="15.75" customHeight="1">
      <c r="A907" s="2345"/>
      <c r="B907" s="2345"/>
      <c r="C907" s="2345"/>
      <c r="D907" s="2345"/>
      <c r="E907" s="2345"/>
      <c r="F907" s="2345"/>
      <c r="G907" s="2345"/>
      <c r="H907" s="2345"/>
      <c r="I907" s="2345"/>
      <c r="J907" s="2345"/>
      <c r="K907" s="2345"/>
    </row>
    <row r="908" spans="1:11" ht="15.75" customHeight="1">
      <c r="A908" s="2345"/>
      <c r="B908" s="2345"/>
      <c r="C908" s="2345"/>
      <c r="D908" s="2345"/>
      <c r="E908" s="2345"/>
      <c r="F908" s="2345"/>
      <c r="G908" s="2345"/>
      <c r="H908" s="2345"/>
      <c r="I908" s="2345"/>
      <c r="J908" s="2345"/>
      <c r="K908" s="2345"/>
    </row>
    <row r="909" spans="1:11" ht="15.75" customHeight="1">
      <c r="A909" s="2345"/>
      <c r="B909" s="2345"/>
      <c r="C909" s="2345"/>
      <c r="D909" s="2345"/>
      <c r="E909" s="2345"/>
      <c r="F909" s="2345"/>
      <c r="G909" s="2345"/>
      <c r="H909" s="2345"/>
      <c r="I909" s="2345"/>
      <c r="J909" s="2345"/>
      <c r="K909" s="2345"/>
    </row>
    <row r="910" spans="1:11" ht="15.75" customHeight="1">
      <c r="A910" s="2345"/>
      <c r="B910" s="2345"/>
      <c r="C910" s="2345"/>
      <c r="D910" s="2345"/>
      <c r="E910" s="2345"/>
      <c r="F910" s="2345"/>
      <c r="G910" s="2345"/>
      <c r="H910" s="2345"/>
      <c r="I910" s="2345"/>
      <c r="J910" s="2345"/>
      <c r="K910" s="2345"/>
    </row>
    <row r="911" spans="1:11" ht="15.75" customHeight="1">
      <c r="A911" s="2345"/>
      <c r="B911" s="2345"/>
      <c r="C911" s="2345"/>
      <c r="D911" s="2345"/>
      <c r="E911" s="2345"/>
      <c r="F911" s="2345"/>
      <c r="G911" s="2345"/>
      <c r="H911" s="2345"/>
      <c r="I911" s="2345"/>
      <c r="J911" s="2345"/>
      <c r="K911" s="2345"/>
    </row>
    <row r="912" spans="1:11" ht="15.75" customHeight="1">
      <c r="A912" s="2345"/>
      <c r="B912" s="2345"/>
      <c r="C912" s="2345"/>
      <c r="D912" s="2345"/>
      <c r="E912" s="2345"/>
      <c r="F912" s="2345"/>
      <c r="G912" s="2345"/>
      <c r="H912" s="2345"/>
      <c r="I912" s="2345"/>
      <c r="J912" s="2345"/>
      <c r="K912" s="2345"/>
    </row>
    <row r="913" spans="1:11" ht="15.75" customHeight="1">
      <c r="A913" s="2345"/>
      <c r="B913" s="2345"/>
      <c r="C913" s="2345"/>
      <c r="D913" s="2345"/>
      <c r="E913" s="2345"/>
      <c r="F913" s="2345"/>
      <c r="G913" s="2345"/>
      <c r="H913" s="2345"/>
      <c r="I913" s="2345"/>
      <c r="J913" s="2345"/>
      <c r="K913" s="2345"/>
    </row>
    <row r="914" spans="1:11" ht="15.75" customHeight="1">
      <c r="A914" s="2345"/>
      <c r="B914" s="2345"/>
      <c r="C914" s="2345"/>
      <c r="D914" s="2345"/>
      <c r="E914" s="2345"/>
      <c r="F914" s="2345"/>
      <c r="G914" s="2345"/>
      <c r="H914" s="2345"/>
      <c r="I914" s="2345"/>
      <c r="J914" s="2345"/>
      <c r="K914" s="2345"/>
    </row>
    <row r="915" spans="1:11" ht="15.75" customHeight="1">
      <c r="A915" s="2345"/>
      <c r="B915" s="2345"/>
      <c r="C915" s="2345"/>
      <c r="D915" s="2345"/>
      <c r="E915" s="2345"/>
      <c r="F915" s="2345"/>
      <c r="G915" s="2345"/>
      <c r="H915" s="2345"/>
      <c r="I915" s="2345"/>
      <c r="J915" s="2345"/>
      <c r="K915" s="2345"/>
    </row>
    <row r="916" spans="1:11" ht="15.75" customHeight="1">
      <c r="A916" s="2345"/>
      <c r="B916" s="2345"/>
      <c r="C916" s="2345"/>
      <c r="D916" s="2345"/>
      <c r="E916" s="2345"/>
      <c r="F916" s="2345"/>
      <c r="G916" s="2345"/>
      <c r="H916" s="2345"/>
      <c r="I916" s="2345"/>
      <c r="J916" s="2345"/>
      <c r="K916" s="2345"/>
    </row>
    <row r="917" spans="1:11" ht="15.75" customHeight="1">
      <c r="A917" s="2345"/>
      <c r="B917" s="2345"/>
      <c r="C917" s="2345"/>
      <c r="D917" s="2345"/>
      <c r="E917" s="2345"/>
      <c r="F917" s="2345"/>
      <c r="G917" s="2345"/>
      <c r="H917" s="2345"/>
      <c r="I917" s="2345"/>
      <c r="J917" s="2345"/>
      <c r="K917" s="2345"/>
    </row>
    <row r="918" spans="1:11" ht="15.75" customHeight="1">
      <c r="A918" s="2345"/>
      <c r="B918" s="2345"/>
      <c r="C918" s="2345"/>
      <c r="D918" s="2345"/>
      <c r="E918" s="2345"/>
      <c r="F918" s="2345"/>
      <c r="G918" s="2345"/>
      <c r="H918" s="2345"/>
      <c r="I918" s="2345"/>
      <c r="J918" s="2345"/>
      <c r="K918" s="2345"/>
    </row>
    <row r="919" spans="1:11" ht="15.75" customHeight="1">
      <c r="A919" s="2345"/>
      <c r="B919" s="2345"/>
      <c r="C919" s="2345"/>
      <c r="D919" s="2345"/>
      <c r="E919" s="2345"/>
      <c r="F919" s="2345"/>
      <c r="G919" s="2345"/>
      <c r="H919" s="2345"/>
      <c r="I919" s="2345"/>
      <c r="J919" s="2345"/>
      <c r="K919" s="2345"/>
    </row>
    <row r="920" spans="1:11" ht="15.75" customHeight="1">
      <c r="A920" s="2345"/>
      <c r="B920" s="2345"/>
      <c r="C920" s="2345"/>
      <c r="D920" s="2345"/>
      <c r="E920" s="2345"/>
      <c r="F920" s="2345"/>
      <c r="G920" s="2345"/>
      <c r="H920" s="2345"/>
      <c r="I920" s="2345"/>
      <c r="J920" s="2345"/>
      <c r="K920" s="2345"/>
    </row>
    <row r="921" spans="1:11" ht="15.75" customHeight="1">
      <c r="A921" s="2345"/>
      <c r="B921" s="2345"/>
      <c r="C921" s="2345"/>
      <c r="D921" s="2345"/>
      <c r="E921" s="2345"/>
      <c r="F921" s="2345"/>
      <c r="G921" s="2345"/>
      <c r="H921" s="2345"/>
      <c r="I921" s="2345"/>
      <c r="J921" s="2345"/>
      <c r="K921" s="2345"/>
    </row>
    <row r="922" spans="1:11" ht="15.75" customHeight="1">
      <c r="A922" s="2345"/>
      <c r="B922" s="2345"/>
      <c r="C922" s="2345"/>
      <c r="D922" s="2345"/>
      <c r="E922" s="2345"/>
      <c r="F922" s="2345"/>
      <c r="G922" s="2345"/>
      <c r="H922" s="2345"/>
      <c r="I922" s="2345"/>
      <c r="J922" s="2345"/>
      <c r="K922" s="2345"/>
    </row>
    <row r="923" spans="1:11" ht="15.75" customHeight="1">
      <c r="A923" s="2345"/>
      <c r="B923" s="2345"/>
      <c r="C923" s="2345"/>
      <c r="D923" s="2345"/>
      <c r="E923" s="2345"/>
      <c r="F923" s="2345"/>
      <c r="G923" s="2345"/>
      <c r="H923" s="2345"/>
      <c r="I923" s="2345"/>
      <c r="J923" s="2345"/>
      <c r="K923" s="2345"/>
    </row>
    <row r="924" spans="1:11" ht="15.75" customHeight="1">
      <c r="A924" s="2345"/>
      <c r="B924" s="2345"/>
      <c r="C924" s="2345"/>
      <c r="D924" s="2345"/>
      <c r="E924" s="2345"/>
      <c r="F924" s="2345"/>
      <c r="G924" s="2345"/>
      <c r="H924" s="2345"/>
      <c r="I924" s="2345"/>
      <c r="J924" s="2345"/>
      <c r="K924" s="2345"/>
    </row>
    <row r="925" spans="1:11" ht="15.75" customHeight="1">
      <c r="A925" s="2345"/>
      <c r="B925" s="2345"/>
      <c r="C925" s="2345"/>
      <c r="D925" s="2345"/>
      <c r="E925" s="2345"/>
      <c r="F925" s="2345"/>
      <c r="G925" s="2345"/>
      <c r="H925" s="2345"/>
      <c r="I925" s="2345"/>
      <c r="J925" s="2345"/>
      <c r="K925" s="2345"/>
    </row>
    <row r="926" spans="1:11" ht="15.75" customHeight="1">
      <c r="A926" s="2345"/>
      <c r="B926" s="2345"/>
      <c r="C926" s="2345"/>
      <c r="D926" s="2345"/>
      <c r="E926" s="2345"/>
      <c r="F926" s="2345"/>
      <c r="G926" s="2345"/>
      <c r="H926" s="2345"/>
      <c r="I926" s="2345"/>
      <c r="J926" s="2345"/>
      <c r="K926" s="2345"/>
    </row>
    <row r="927" spans="1:11" ht="15.75" customHeight="1">
      <c r="A927" s="2345"/>
      <c r="B927" s="2345"/>
      <c r="C927" s="2345"/>
      <c r="D927" s="2345"/>
      <c r="E927" s="2345"/>
      <c r="F927" s="2345"/>
      <c r="G927" s="2345"/>
      <c r="H927" s="2345"/>
      <c r="I927" s="2345"/>
      <c r="J927" s="2345"/>
      <c r="K927" s="2345"/>
    </row>
    <row r="928" spans="1:11" ht="15.75" customHeight="1">
      <c r="A928" s="2345"/>
      <c r="B928" s="2345"/>
      <c r="C928" s="2345"/>
      <c r="D928" s="2345"/>
      <c r="E928" s="2345"/>
      <c r="F928" s="2345"/>
      <c r="G928" s="2345"/>
      <c r="H928" s="2345"/>
      <c r="I928" s="2345"/>
      <c r="J928" s="2345"/>
      <c r="K928" s="2345"/>
    </row>
    <row r="929" spans="1:11" ht="15.75" customHeight="1">
      <c r="A929" s="2345"/>
      <c r="B929" s="2345"/>
      <c r="C929" s="2345"/>
      <c r="D929" s="2345"/>
      <c r="E929" s="2345"/>
      <c r="F929" s="2345"/>
      <c r="G929" s="2345"/>
      <c r="H929" s="2345"/>
      <c r="I929" s="2345"/>
      <c r="J929" s="2345"/>
      <c r="K929" s="2345"/>
    </row>
    <row r="930" spans="1:11" ht="15.75" customHeight="1">
      <c r="A930" s="2345"/>
      <c r="B930" s="2345"/>
      <c r="C930" s="2345"/>
      <c r="D930" s="2345"/>
      <c r="E930" s="2345"/>
      <c r="F930" s="2345"/>
      <c r="G930" s="2345"/>
      <c r="H930" s="2345"/>
      <c r="I930" s="2345"/>
      <c r="J930" s="2345"/>
      <c r="K930" s="2345"/>
    </row>
    <row r="931" spans="1:11" ht="15.75" customHeight="1">
      <c r="A931" s="2345"/>
      <c r="B931" s="2345"/>
      <c r="C931" s="2345"/>
      <c r="D931" s="2345"/>
      <c r="E931" s="2345"/>
      <c r="F931" s="2345"/>
      <c r="G931" s="2345"/>
      <c r="H931" s="2345"/>
      <c r="I931" s="2345"/>
      <c r="J931" s="2345"/>
      <c r="K931" s="2345"/>
    </row>
    <row r="932" spans="1:11" ht="15.75" customHeight="1">
      <c r="A932" s="2345"/>
      <c r="B932" s="2345"/>
      <c r="C932" s="2345"/>
      <c r="D932" s="2345"/>
      <c r="E932" s="2345"/>
      <c r="F932" s="2345"/>
      <c r="G932" s="2345"/>
      <c r="H932" s="2345"/>
      <c r="I932" s="2345"/>
      <c r="J932" s="2345"/>
      <c r="K932" s="2345"/>
    </row>
    <row r="933" spans="1:11" ht="15.75" customHeight="1">
      <c r="A933" s="2345"/>
      <c r="B933" s="2345"/>
      <c r="C933" s="2345"/>
      <c r="D933" s="2345"/>
      <c r="E933" s="2345"/>
      <c r="F933" s="2345"/>
      <c r="G933" s="2345"/>
      <c r="H933" s="2345"/>
      <c r="I933" s="2345"/>
      <c r="J933" s="2345"/>
      <c r="K933" s="2345"/>
    </row>
    <row r="934" spans="1:11" ht="15.75" customHeight="1">
      <c r="A934" s="2345"/>
      <c r="B934" s="2345"/>
      <c r="C934" s="2345"/>
      <c r="D934" s="2345"/>
      <c r="E934" s="2345"/>
      <c r="F934" s="2345"/>
      <c r="G934" s="2345"/>
      <c r="H934" s="2345"/>
      <c r="I934" s="2345"/>
      <c r="J934" s="2345"/>
      <c r="K934" s="2345"/>
    </row>
    <row r="935" spans="1:11" ht="15.75" customHeight="1">
      <c r="A935" s="2345"/>
      <c r="B935" s="2345"/>
      <c r="C935" s="2345"/>
      <c r="D935" s="2345"/>
      <c r="E935" s="2345"/>
      <c r="F935" s="2345"/>
      <c r="G935" s="2345"/>
      <c r="H935" s="2345"/>
      <c r="I935" s="2345"/>
      <c r="J935" s="2345"/>
      <c r="K935" s="2345"/>
    </row>
    <row r="936" spans="1:11" ht="15.75" customHeight="1">
      <c r="A936" s="2345"/>
      <c r="B936" s="2345"/>
      <c r="C936" s="2345"/>
      <c r="D936" s="2345"/>
      <c r="E936" s="2345"/>
      <c r="F936" s="2345"/>
      <c r="G936" s="2345"/>
      <c r="H936" s="2345"/>
      <c r="I936" s="2345"/>
      <c r="J936" s="2345"/>
      <c r="K936" s="2345"/>
    </row>
    <row r="937" spans="1:11" ht="15.75" customHeight="1">
      <c r="A937" s="2345"/>
      <c r="B937" s="2345"/>
      <c r="C937" s="2345"/>
      <c r="D937" s="2345"/>
      <c r="E937" s="2345"/>
      <c r="F937" s="2345"/>
      <c r="G937" s="2345"/>
      <c r="H937" s="2345"/>
      <c r="I937" s="2345"/>
      <c r="J937" s="2345"/>
      <c r="K937" s="2345"/>
    </row>
    <row r="938" spans="1:11" ht="15.75" customHeight="1">
      <c r="A938" s="2345"/>
      <c r="B938" s="2345"/>
      <c r="C938" s="2345"/>
      <c r="D938" s="2345"/>
      <c r="E938" s="2345"/>
      <c r="F938" s="2345"/>
      <c r="G938" s="2345"/>
      <c r="H938" s="2345"/>
      <c r="I938" s="2345"/>
      <c r="J938" s="2345"/>
      <c r="K938" s="2345"/>
    </row>
    <row r="939" spans="1:11" ht="15.75" customHeight="1">
      <c r="A939" s="2345"/>
      <c r="B939" s="2345"/>
      <c r="C939" s="2345"/>
      <c r="D939" s="2345"/>
      <c r="E939" s="2345"/>
      <c r="F939" s="2345"/>
      <c r="G939" s="2345"/>
      <c r="H939" s="2345"/>
      <c r="I939" s="2345"/>
      <c r="J939" s="2345"/>
      <c r="K939" s="2345"/>
    </row>
    <row r="940" spans="1:11" ht="15.75" customHeight="1">
      <c r="A940" s="2345"/>
      <c r="B940" s="2345"/>
      <c r="C940" s="2345"/>
      <c r="D940" s="2345"/>
      <c r="E940" s="2345"/>
      <c r="F940" s="2345"/>
      <c r="G940" s="2345"/>
      <c r="H940" s="2345"/>
      <c r="I940" s="2345"/>
      <c r="J940" s="2345"/>
      <c r="K940" s="2345"/>
    </row>
    <row r="941" spans="1:11" ht="15.75" customHeight="1">
      <c r="A941" s="2345"/>
      <c r="B941" s="2345"/>
      <c r="C941" s="2345"/>
      <c r="D941" s="2345"/>
      <c r="E941" s="2345"/>
      <c r="F941" s="2345"/>
      <c r="G941" s="2345"/>
      <c r="H941" s="2345"/>
      <c r="I941" s="2345"/>
      <c r="J941" s="2345"/>
      <c r="K941" s="2345"/>
    </row>
    <row r="942" spans="1:11" ht="15.75" customHeight="1">
      <c r="A942" s="2345"/>
      <c r="B942" s="2345"/>
      <c r="C942" s="2345"/>
      <c r="D942" s="2345"/>
      <c r="E942" s="2345"/>
      <c r="F942" s="2345"/>
      <c r="G942" s="2345"/>
      <c r="H942" s="2345"/>
      <c r="I942" s="2345"/>
      <c r="J942" s="2345"/>
      <c r="K942" s="2345"/>
    </row>
    <row r="943" spans="1:11" ht="15.75" customHeight="1">
      <c r="A943" s="2345"/>
      <c r="B943" s="2345"/>
      <c r="C943" s="2345"/>
      <c r="D943" s="2345"/>
      <c r="E943" s="2345"/>
      <c r="F943" s="2345"/>
      <c r="G943" s="2345"/>
      <c r="H943" s="2345"/>
      <c r="I943" s="2345"/>
      <c r="J943" s="2345"/>
      <c r="K943" s="2345"/>
    </row>
    <row r="944" spans="1:11" ht="15.75" customHeight="1">
      <c r="A944" s="2345"/>
      <c r="B944" s="2345"/>
      <c r="C944" s="2345"/>
      <c r="D944" s="2345"/>
      <c r="E944" s="2345"/>
      <c r="F944" s="2345"/>
      <c r="G944" s="2345"/>
      <c r="H944" s="2345"/>
      <c r="I944" s="2345"/>
      <c r="J944" s="2345"/>
      <c r="K944" s="2345"/>
    </row>
    <row r="945" spans="1:11" ht="15.75" customHeight="1">
      <c r="A945" s="2345"/>
      <c r="B945" s="2345"/>
      <c r="C945" s="2345"/>
      <c r="D945" s="2345"/>
      <c r="E945" s="2345"/>
      <c r="F945" s="2345"/>
      <c r="G945" s="2345"/>
      <c r="H945" s="2345"/>
      <c r="I945" s="2345"/>
      <c r="J945" s="2345"/>
      <c r="K945" s="2345"/>
    </row>
    <row r="946" spans="1:11" ht="15.75" customHeight="1">
      <c r="A946" s="2345"/>
      <c r="B946" s="2345"/>
      <c r="C946" s="2345"/>
      <c r="D946" s="2345"/>
      <c r="E946" s="2345"/>
      <c r="F946" s="2345"/>
      <c r="G946" s="2345"/>
      <c r="H946" s="2345"/>
      <c r="I946" s="2345"/>
      <c r="J946" s="2345"/>
      <c r="K946" s="2345"/>
    </row>
    <row r="947" spans="1:11" ht="15.75" customHeight="1">
      <c r="A947" s="2345"/>
      <c r="B947" s="2345"/>
      <c r="C947" s="2345"/>
      <c r="D947" s="2345"/>
      <c r="E947" s="2345"/>
      <c r="F947" s="2345"/>
      <c r="G947" s="2345"/>
      <c r="H947" s="2345"/>
      <c r="I947" s="2345"/>
      <c r="J947" s="2345"/>
      <c r="K947" s="2345"/>
    </row>
    <row r="948" spans="1:11" ht="15.75" customHeight="1">
      <c r="A948" s="2345"/>
      <c r="B948" s="2345"/>
      <c r="C948" s="2345"/>
      <c r="D948" s="2345"/>
      <c r="E948" s="2345"/>
      <c r="F948" s="2345"/>
      <c r="G948" s="2345"/>
      <c r="H948" s="2345"/>
      <c r="I948" s="2345"/>
      <c r="J948" s="2345"/>
      <c r="K948" s="2345"/>
    </row>
    <row r="949" spans="1:11" ht="15.75" customHeight="1">
      <c r="A949" s="2345"/>
      <c r="B949" s="2345"/>
      <c r="C949" s="2345"/>
      <c r="D949" s="2345"/>
      <c r="E949" s="2345"/>
      <c r="F949" s="2345"/>
      <c r="G949" s="2345"/>
      <c r="H949" s="2345"/>
      <c r="I949" s="2345"/>
      <c r="J949" s="2345"/>
      <c r="K949" s="2345"/>
    </row>
    <row r="950" spans="1:11" ht="15.75" customHeight="1">
      <c r="A950" s="2345"/>
      <c r="B950" s="2345"/>
      <c r="C950" s="2345"/>
      <c r="D950" s="2345"/>
      <c r="E950" s="2345"/>
      <c r="F950" s="2345"/>
      <c r="G950" s="2345"/>
      <c r="H950" s="2345"/>
      <c r="I950" s="2345"/>
      <c r="J950" s="2345"/>
      <c r="K950" s="2345"/>
    </row>
    <row r="951" spans="1:11" ht="15.75" customHeight="1">
      <c r="A951" s="2345"/>
      <c r="B951" s="2345"/>
      <c r="C951" s="2345"/>
      <c r="D951" s="2345"/>
      <c r="E951" s="2345"/>
      <c r="F951" s="2345"/>
      <c r="G951" s="2345"/>
      <c r="H951" s="2345"/>
      <c r="I951" s="2345"/>
      <c r="J951" s="2345"/>
      <c r="K951" s="2345"/>
    </row>
    <row r="952" spans="1:11" ht="15.75" customHeight="1">
      <c r="A952" s="2345"/>
      <c r="B952" s="2345"/>
      <c r="C952" s="2345"/>
      <c r="D952" s="2345"/>
      <c r="E952" s="2345"/>
      <c r="F952" s="2345"/>
      <c r="G952" s="2345"/>
      <c r="H952" s="2345"/>
      <c r="I952" s="2345"/>
      <c r="J952" s="2345"/>
      <c r="K952" s="2345"/>
    </row>
    <row r="953" spans="1:11" ht="15.75" customHeight="1">
      <c r="A953" s="2345"/>
      <c r="B953" s="2345"/>
      <c r="C953" s="2345"/>
      <c r="D953" s="2345"/>
      <c r="E953" s="2345"/>
      <c r="F953" s="2345"/>
      <c r="G953" s="2345"/>
      <c r="H953" s="2345"/>
      <c r="I953" s="2345"/>
      <c r="J953" s="2345"/>
      <c r="K953" s="2345"/>
    </row>
    <row r="954" spans="1:11" ht="15.75" customHeight="1">
      <c r="A954" s="2345"/>
      <c r="B954" s="2345"/>
      <c r="C954" s="2345"/>
      <c r="D954" s="2345"/>
      <c r="E954" s="2345"/>
      <c r="F954" s="2345"/>
      <c r="G954" s="2345"/>
      <c r="H954" s="2345"/>
      <c r="I954" s="2345"/>
      <c r="J954" s="2345"/>
      <c r="K954" s="2345"/>
    </row>
    <row r="955" spans="1:11" ht="15.75" customHeight="1">
      <c r="A955" s="2345"/>
      <c r="B955" s="2345"/>
      <c r="C955" s="2345"/>
      <c r="D955" s="2345"/>
      <c r="E955" s="2345"/>
      <c r="F955" s="2345"/>
      <c r="G955" s="2345"/>
      <c r="H955" s="2345"/>
      <c r="I955" s="2345"/>
      <c r="J955" s="2345"/>
      <c r="K955" s="2345"/>
    </row>
    <row r="956" spans="1:11" ht="15.75" customHeight="1">
      <c r="A956" s="2345"/>
      <c r="B956" s="2345"/>
      <c r="C956" s="2345"/>
      <c r="D956" s="2345"/>
      <c r="E956" s="2345"/>
      <c r="F956" s="2345"/>
      <c r="G956" s="2345"/>
      <c r="H956" s="2345"/>
      <c r="I956" s="2345"/>
      <c r="J956" s="2345"/>
      <c r="K956" s="2345"/>
    </row>
    <row r="957" spans="1:11" ht="15.75" customHeight="1">
      <c r="A957" s="2345"/>
      <c r="B957" s="2345"/>
      <c r="C957" s="2345"/>
      <c r="D957" s="2345"/>
      <c r="E957" s="2345"/>
      <c r="F957" s="2345"/>
      <c r="G957" s="2345"/>
      <c r="H957" s="2345"/>
      <c r="I957" s="2345"/>
      <c r="J957" s="2345"/>
      <c r="K957" s="2345"/>
    </row>
    <row r="958" spans="1:11" ht="15.75" customHeight="1">
      <c r="A958" s="2345"/>
      <c r="B958" s="2345"/>
      <c r="C958" s="2345"/>
      <c r="D958" s="2345"/>
      <c r="E958" s="2345"/>
      <c r="F958" s="2345"/>
      <c r="G958" s="2345"/>
      <c r="H958" s="2345"/>
      <c r="I958" s="2345"/>
      <c r="J958" s="2345"/>
      <c r="K958" s="2345"/>
    </row>
    <row r="959" spans="1:11" ht="15.75" customHeight="1">
      <c r="A959" s="2345"/>
      <c r="B959" s="2345"/>
      <c r="C959" s="2345"/>
      <c r="D959" s="2345"/>
      <c r="E959" s="2345"/>
      <c r="F959" s="2345"/>
      <c r="G959" s="2345"/>
      <c r="H959" s="2345"/>
      <c r="I959" s="2345"/>
      <c r="J959" s="2345"/>
      <c r="K959" s="2345"/>
    </row>
    <row r="960" spans="1:11" ht="15.75" customHeight="1">
      <c r="A960" s="2345"/>
      <c r="B960" s="2345"/>
      <c r="C960" s="2345"/>
      <c r="D960" s="2345"/>
      <c r="E960" s="2345"/>
      <c r="F960" s="2345"/>
      <c r="G960" s="2345"/>
      <c r="H960" s="2345"/>
      <c r="I960" s="2345"/>
      <c r="J960" s="2345"/>
      <c r="K960" s="2345"/>
    </row>
    <row r="961" spans="1:11" ht="15.75" customHeight="1">
      <c r="A961" s="2345"/>
      <c r="B961" s="2345"/>
      <c r="C961" s="2345"/>
      <c r="D961" s="2345"/>
      <c r="E961" s="2345"/>
      <c r="F961" s="2345"/>
      <c r="G961" s="2345"/>
      <c r="H961" s="2345"/>
      <c r="I961" s="2345"/>
      <c r="J961" s="2345"/>
      <c r="K961" s="2345"/>
    </row>
    <row r="962" spans="1:11" ht="15.75" customHeight="1">
      <c r="A962" s="2345"/>
      <c r="B962" s="2345"/>
      <c r="C962" s="2345"/>
      <c r="D962" s="2345"/>
      <c r="E962" s="2345"/>
      <c r="F962" s="2345"/>
      <c r="G962" s="2345"/>
      <c r="H962" s="2345"/>
      <c r="I962" s="2345"/>
      <c r="J962" s="2345"/>
      <c r="K962" s="2345"/>
    </row>
    <row r="963" spans="1:11" ht="15.75" customHeight="1">
      <c r="A963" s="2345"/>
      <c r="B963" s="2345"/>
      <c r="C963" s="2345"/>
      <c r="D963" s="2345"/>
      <c r="E963" s="2345"/>
      <c r="F963" s="2345"/>
      <c r="G963" s="2345"/>
      <c r="H963" s="2345"/>
      <c r="I963" s="2345"/>
      <c r="J963" s="2345"/>
      <c r="K963" s="2345"/>
    </row>
    <row r="964" spans="1:11" ht="15.75" customHeight="1">
      <c r="A964" s="2345"/>
      <c r="B964" s="2345"/>
      <c r="C964" s="2345"/>
      <c r="D964" s="2345"/>
      <c r="E964" s="2345"/>
      <c r="F964" s="2345"/>
      <c r="G964" s="2345"/>
      <c r="H964" s="2345"/>
      <c r="I964" s="2345"/>
      <c r="J964" s="2345"/>
      <c r="K964" s="2345"/>
    </row>
    <row r="965" spans="1:11" ht="15.75" customHeight="1">
      <c r="A965" s="2345"/>
      <c r="B965" s="2345"/>
      <c r="C965" s="2345"/>
      <c r="D965" s="2345"/>
      <c r="E965" s="2345"/>
      <c r="F965" s="2345"/>
      <c r="G965" s="2345"/>
      <c r="H965" s="2345"/>
      <c r="I965" s="2345"/>
      <c r="J965" s="2345"/>
      <c r="K965" s="2345"/>
    </row>
    <row r="966" spans="1:11" ht="15.75" customHeight="1">
      <c r="A966" s="2345"/>
      <c r="B966" s="2345"/>
      <c r="C966" s="2345"/>
      <c r="D966" s="2345"/>
      <c r="E966" s="2345"/>
      <c r="F966" s="2345"/>
      <c r="G966" s="2345"/>
      <c r="H966" s="2345"/>
      <c r="I966" s="2345"/>
      <c r="J966" s="2345"/>
      <c r="K966" s="2345"/>
    </row>
    <row r="967" spans="1:11" ht="15.75" customHeight="1">
      <c r="A967" s="2345"/>
      <c r="B967" s="2345"/>
      <c r="C967" s="2345"/>
      <c r="D967" s="2345"/>
      <c r="E967" s="2345"/>
      <c r="F967" s="2345"/>
      <c r="G967" s="2345"/>
      <c r="H967" s="2345"/>
      <c r="I967" s="2345"/>
      <c r="J967" s="2345"/>
      <c r="K967" s="2345"/>
    </row>
    <row r="968" spans="1:11" ht="15.75" customHeight="1">
      <c r="A968" s="2345"/>
      <c r="B968" s="2345"/>
      <c r="C968" s="2345"/>
      <c r="D968" s="2345"/>
      <c r="E968" s="2345"/>
      <c r="F968" s="2345"/>
      <c r="G968" s="2345"/>
      <c r="H968" s="2345"/>
      <c r="I968" s="2345"/>
      <c r="J968" s="2345"/>
      <c r="K968" s="2345"/>
    </row>
    <row r="969" spans="1:11" ht="15.75" customHeight="1">
      <c r="A969" s="2345"/>
      <c r="B969" s="2345"/>
      <c r="C969" s="2345"/>
      <c r="D969" s="2345"/>
      <c r="E969" s="2345"/>
      <c r="F969" s="2345"/>
      <c r="G969" s="2345"/>
      <c r="H969" s="2345"/>
      <c r="I969" s="2345"/>
      <c r="J969" s="2345"/>
      <c r="K969" s="2345"/>
    </row>
    <row r="970" spans="1:11" ht="15.75" customHeight="1">
      <c r="A970" s="2345"/>
      <c r="B970" s="2345"/>
      <c r="C970" s="2345"/>
      <c r="D970" s="2345"/>
      <c r="E970" s="2345"/>
      <c r="F970" s="2345"/>
      <c r="G970" s="2345"/>
      <c r="H970" s="2345"/>
      <c r="I970" s="2345"/>
      <c r="J970" s="2345"/>
      <c r="K970" s="2345"/>
    </row>
    <row r="971" spans="1:11" ht="15.75" customHeight="1">
      <c r="A971" s="2345"/>
      <c r="B971" s="2345"/>
      <c r="C971" s="2345"/>
      <c r="D971" s="2345"/>
      <c r="E971" s="2345"/>
      <c r="F971" s="2345"/>
      <c r="G971" s="2345"/>
      <c r="H971" s="2345"/>
      <c r="I971" s="2345"/>
      <c r="J971" s="2345"/>
      <c r="K971" s="2345"/>
    </row>
    <row r="972" spans="1:11" ht="15.75" customHeight="1">
      <c r="A972" s="2345"/>
      <c r="B972" s="2345"/>
      <c r="C972" s="2345"/>
      <c r="D972" s="2345"/>
      <c r="E972" s="2345"/>
      <c r="F972" s="2345"/>
      <c r="G972" s="2345"/>
      <c r="H972" s="2345"/>
      <c r="I972" s="2345"/>
      <c r="J972" s="2345"/>
      <c r="K972" s="2345"/>
    </row>
    <row r="973" spans="1:11" ht="15.75" customHeight="1">
      <c r="A973" s="2345"/>
      <c r="B973" s="2345"/>
      <c r="C973" s="2345"/>
      <c r="D973" s="2345"/>
      <c r="E973" s="2345"/>
      <c r="F973" s="2345"/>
      <c r="G973" s="2345"/>
      <c r="H973" s="2345"/>
      <c r="I973" s="2345"/>
      <c r="J973" s="2345"/>
      <c r="K973" s="2345"/>
    </row>
    <row r="974" spans="1:11" ht="15.75" customHeight="1">
      <c r="A974" s="2345"/>
      <c r="B974" s="2345"/>
      <c r="C974" s="2345"/>
      <c r="D974" s="2345"/>
      <c r="E974" s="2345"/>
      <c r="F974" s="2345"/>
      <c r="G974" s="2345"/>
      <c r="H974" s="2345"/>
      <c r="I974" s="2345"/>
      <c r="J974" s="2345"/>
      <c r="K974" s="2345"/>
    </row>
    <row r="975" spans="1:11" ht="15.75" customHeight="1">
      <c r="A975" s="2345"/>
      <c r="B975" s="2345"/>
      <c r="C975" s="2345"/>
      <c r="D975" s="2345"/>
      <c r="E975" s="2345"/>
      <c r="F975" s="2345"/>
      <c r="G975" s="2345"/>
      <c r="H975" s="2345"/>
      <c r="I975" s="2345"/>
      <c r="J975" s="2345"/>
      <c r="K975" s="2345"/>
    </row>
    <row r="976" spans="1:11" ht="15.75" customHeight="1">
      <c r="A976" s="2345"/>
      <c r="B976" s="2345"/>
      <c r="C976" s="2345"/>
      <c r="D976" s="2345"/>
      <c r="E976" s="2345"/>
      <c r="F976" s="2345"/>
      <c r="G976" s="2345"/>
      <c r="H976" s="2345"/>
      <c r="I976" s="2345"/>
      <c r="J976" s="2345"/>
      <c r="K976" s="2345"/>
    </row>
    <row r="977" spans="1:11" ht="15.75" customHeight="1">
      <c r="A977" s="2345"/>
      <c r="B977" s="2345"/>
      <c r="C977" s="2345"/>
      <c r="D977" s="2345"/>
      <c r="E977" s="2345"/>
      <c r="F977" s="2345"/>
      <c r="G977" s="2345"/>
      <c r="H977" s="2345"/>
      <c r="I977" s="2345"/>
      <c r="J977" s="2345"/>
      <c r="K977" s="2345"/>
    </row>
    <row r="978" spans="1:11" ht="15.75" customHeight="1">
      <c r="A978" s="2345"/>
      <c r="B978" s="2345"/>
      <c r="C978" s="2345"/>
      <c r="D978" s="2345"/>
      <c r="E978" s="2345"/>
      <c r="F978" s="2345"/>
      <c r="G978" s="2345"/>
      <c r="H978" s="2345"/>
      <c r="I978" s="2345"/>
      <c r="J978" s="2345"/>
      <c r="K978" s="2345"/>
    </row>
    <row r="979" spans="1:11" ht="15.75" customHeight="1">
      <c r="A979" s="2345"/>
      <c r="B979" s="2345"/>
      <c r="C979" s="2345"/>
      <c r="D979" s="2345"/>
      <c r="E979" s="2345"/>
      <c r="F979" s="2345"/>
      <c r="G979" s="2345"/>
      <c r="H979" s="2345"/>
      <c r="I979" s="2345"/>
      <c r="J979" s="2345"/>
      <c r="K979" s="2345"/>
    </row>
    <row r="980" spans="1:11" ht="15.75" customHeight="1">
      <c r="A980" s="2345"/>
      <c r="B980" s="2345"/>
      <c r="C980" s="2345"/>
      <c r="D980" s="2345"/>
      <c r="E980" s="2345"/>
      <c r="F980" s="2345"/>
      <c r="G980" s="2345"/>
      <c r="H980" s="2345"/>
      <c r="I980" s="2345"/>
      <c r="J980" s="2345"/>
      <c r="K980" s="2345"/>
    </row>
    <row r="981" spans="1:11" ht="15.75" customHeight="1">
      <c r="A981" s="2345"/>
      <c r="B981" s="2345"/>
      <c r="C981" s="2345"/>
      <c r="D981" s="2345"/>
      <c r="E981" s="2345"/>
      <c r="F981" s="2345"/>
      <c r="G981" s="2345"/>
      <c r="H981" s="2345"/>
      <c r="I981" s="2345"/>
      <c r="J981" s="2345"/>
      <c r="K981" s="2345"/>
    </row>
    <row r="982" spans="1:11" ht="15.75" customHeight="1">
      <c r="A982" s="2345"/>
      <c r="B982" s="2345"/>
      <c r="C982" s="2345"/>
      <c r="D982" s="2345"/>
      <c r="E982" s="2345"/>
      <c r="F982" s="2345"/>
      <c r="G982" s="2345"/>
      <c r="H982" s="2345"/>
      <c r="I982" s="2345"/>
      <c r="J982" s="2345"/>
      <c r="K982" s="2345"/>
    </row>
    <row r="983" spans="1:11" ht="15.75" customHeight="1">
      <c r="A983" s="2345"/>
      <c r="B983" s="2345"/>
      <c r="C983" s="2345"/>
      <c r="D983" s="2345"/>
      <c r="E983" s="2345"/>
      <c r="F983" s="2345"/>
      <c r="G983" s="2345"/>
      <c r="H983" s="2345"/>
      <c r="I983" s="2345"/>
      <c r="J983" s="2345"/>
      <c r="K983" s="2345"/>
    </row>
    <row r="984" spans="1:11" ht="15.75" customHeight="1">
      <c r="A984" s="2345"/>
      <c r="B984" s="2345"/>
      <c r="C984" s="2345"/>
      <c r="D984" s="2345"/>
      <c r="E984" s="2345"/>
      <c r="F984" s="2345"/>
      <c r="G984" s="2345"/>
      <c r="H984" s="2345"/>
      <c r="I984" s="2345"/>
      <c r="J984" s="2345"/>
      <c r="K984" s="2345"/>
    </row>
    <row r="985" spans="1:11" ht="15.75" customHeight="1">
      <c r="A985" s="2345"/>
      <c r="B985" s="2345"/>
      <c r="C985" s="2345"/>
      <c r="D985" s="2345"/>
      <c r="E985" s="2345"/>
      <c r="F985" s="2345"/>
      <c r="G985" s="2345"/>
      <c r="H985" s="2345"/>
      <c r="I985" s="2345"/>
      <c r="J985" s="2345"/>
      <c r="K985" s="2345"/>
    </row>
    <row r="986" spans="1:11" ht="15.75" customHeight="1">
      <c r="A986" s="2345"/>
      <c r="B986" s="2345"/>
      <c r="C986" s="2345"/>
      <c r="D986" s="2345"/>
      <c r="E986" s="2345"/>
      <c r="F986" s="2345"/>
      <c r="G986" s="2345"/>
      <c r="H986" s="2345"/>
      <c r="I986" s="2345"/>
      <c r="J986" s="2345"/>
      <c r="K986" s="2345"/>
    </row>
    <row r="987" spans="1:11" ht="15.75" customHeight="1">
      <c r="A987" s="2345"/>
      <c r="B987" s="2345"/>
      <c r="C987" s="2345"/>
      <c r="D987" s="2345"/>
      <c r="E987" s="2345"/>
      <c r="F987" s="2345"/>
      <c r="G987" s="2345"/>
      <c r="H987" s="2345"/>
      <c r="I987" s="2345"/>
      <c r="J987" s="2345"/>
      <c r="K987" s="2345"/>
    </row>
    <row r="988" spans="1:11" ht="15.75" customHeight="1">
      <c r="A988" s="2345"/>
      <c r="B988" s="2345"/>
      <c r="C988" s="2345"/>
      <c r="D988" s="2345"/>
      <c r="E988" s="2345"/>
      <c r="F988" s="2345"/>
      <c r="G988" s="2345"/>
      <c r="H988" s="2345"/>
      <c r="I988" s="2345"/>
      <c r="J988" s="2345"/>
      <c r="K988" s="2345"/>
    </row>
    <row r="989" spans="1:11" ht="15.75" customHeight="1">
      <c r="A989" s="2345"/>
      <c r="B989" s="2345"/>
      <c r="C989" s="2345"/>
      <c r="D989" s="2345"/>
      <c r="E989" s="2345"/>
      <c r="F989" s="2345"/>
      <c r="G989" s="2345"/>
      <c r="H989" s="2345"/>
      <c r="I989" s="2345"/>
      <c r="J989" s="2345"/>
      <c r="K989" s="2345"/>
    </row>
    <row r="990" spans="1:11" ht="15.75" customHeight="1">
      <c r="A990" s="2345"/>
      <c r="B990" s="2345"/>
      <c r="C990" s="2345"/>
      <c r="D990" s="2345"/>
      <c r="E990" s="2345"/>
      <c r="F990" s="2345"/>
      <c r="G990" s="2345"/>
      <c r="H990" s="2345"/>
      <c r="I990" s="2345"/>
      <c r="J990" s="2345"/>
      <c r="K990" s="2345"/>
    </row>
    <row r="991" spans="1:11" ht="15.75" customHeight="1">
      <c r="A991" s="2345"/>
      <c r="B991" s="2345"/>
      <c r="C991" s="2345"/>
      <c r="D991" s="2345"/>
      <c r="E991" s="2345"/>
      <c r="F991" s="2345"/>
      <c r="G991" s="2345"/>
      <c r="H991" s="2345"/>
      <c r="I991" s="2345"/>
      <c r="J991" s="2345"/>
      <c r="K991" s="2345"/>
    </row>
    <row r="992" spans="1:11" ht="15.75" customHeight="1">
      <c r="A992" s="2345"/>
      <c r="B992" s="2345"/>
      <c r="C992" s="2345"/>
      <c r="D992" s="2345"/>
      <c r="E992" s="2345"/>
      <c r="F992" s="2345"/>
      <c r="G992" s="2345"/>
      <c r="H992" s="2345"/>
      <c r="I992" s="2345"/>
      <c r="J992" s="2345"/>
      <c r="K992" s="2345"/>
    </row>
    <row r="993" spans="1:11" ht="15.75" customHeight="1">
      <c r="A993" s="2345"/>
      <c r="B993" s="2345"/>
      <c r="C993" s="2345"/>
      <c r="D993" s="2345"/>
      <c r="E993" s="2345"/>
      <c r="F993" s="2345"/>
      <c r="G993" s="2345"/>
      <c r="H993" s="2345"/>
      <c r="I993" s="2345"/>
      <c r="J993" s="2345"/>
      <c r="K993" s="2345"/>
    </row>
    <row r="994" spans="1:11" ht="15.75" customHeight="1">
      <c r="A994" s="2345"/>
      <c r="B994" s="2345"/>
      <c r="C994" s="2345"/>
      <c r="D994" s="2345"/>
      <c r="E994" s="2345"/>
      <c r="F994" s="2345"/>
      <c r="G994" s="2345"/>
      <c r="H994" s="2345"/>
      <c r="I994" s="2345"/>
      <c r="J994" s="2345"/>
      <c r="K994" s="2345"/>
    </row>
    <row r="995" spans="1:11" ht="15.75" customHeight="1">
      <c r="A995" s="2345"/>
      <c r="B995" s="2345"/>
      <c r="C995" s="2345"/>
      <c r="D995" s="2345"/>
      <c r="E995" s="2345"/>
      <c r="F995" s="2345"/>
      <c r="G995" s="2345"/>
      <c r="H995" s="2345"/>
      <c r="I995" s="2345"/>
      <c r="J995" s="2345"/>
      <c r="K995" s="2345"/>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14.44140625" defaultRowHeight="15" customHeight="1"/>
  <cols>
    <col min="1" max="1" width="6.44140625" style="2343" customWidth="1"/>
    <col min="2" max="2" width="14.77734375" style="2343" customWidth="1"/>
    <col min="3" max="6" width="9.21875" style="2343" hidden="1" customWidth="1"/>
    <col min="7" max="7" width="12.44140625" style="2343" hidden="1" customWidth="1"/>
    <col min="8" max="16" width="13.21875" style="2343" customWidth="1"/>
    <col min="17" max="17" width="13" style="2343" customWidth="1"/>
    <col min="18" max="18" width="12.21875" style="2343" customWidth="1"/>
    <col min="19" max="20" width="13" style="2343" customWidth="1"/>
    <col min="21" max="21" width="17.77734375" style="2343" bestFit="1" customWidth="1"/>
    <col min="22" max="22" width="14.109375" style="2343" bestFit="1" customWidth="1"/>
    <col min="23" max="23" width="10.77734375" style="2343" bestFit="1" customWidth="1"/>
    <col min="24" max="24" width="9.21875" style="2343" bestFit="1" customWidth="1"/>
    <col min="25" max="27" width="8.44140625" style="2343" customWidth="1"/>
    <col min="28" max="16384" width="14.44140625" style="2343"/>
  </cols>
  <sheetData>
    <row r="1" spans="1:35" ht="21" customHeight="1">
      <c r="A1" s="2346"/>
      <c r="B1" s="3623" t="s">
        <v>1912</v>
      </c>
      <c r="C1" s="3623"/>
      <c r="D1" s="3623"/>
      <c r="E1" s="3623"/>
      <c r="F1" s="3623"/>
      <c r="G1" s="3623"/>
      <c r="H1" s="3623"/>
      <c r="I1" s="3623"/>
      <c r="J1" s="3623"/>
      <c r="K1" s="3623"/>
      <c r="L1" s="3623"/>
      <c r="M1" s="3623"/>
      <c r="N1" s="3623"/>
      <c r="O1" s="3623"/>
      <c r="P1" s="3623"/>
      <c r="Q1" s="3623"/>
      <c r="R1" s="3623"/>
      <c r="S1" s="3623"/>
      <c r="T1" s="2346"/>
      <c r="U1" s="2346"/>
      <c r="V1" s="2346"/>
      <c r="W1" s="2346"/>
      <c r="X1" s="2346"/>
      <c r="Y1" s="2346"/>
      <c r="Z1" s="2346"/>
      <c r="AA1" s="2346"/>
    </row>
    <row r="2" spans="1:35" ht="21" customHeight="1">
      <c r="A2" s="2346"/>
      <c r="B2" s="3623" t="s">
        <v>1911</v>
      </c>
      <c r="C2" s="3623"/>
      <c r="D2" s="3623"/>
      <c r="E2" s="3623"/>
      <c r="F2" s="3623"/>
      <c r="G2" s="3623"/>
      <c r="H2" s="3623"/>
      <c r="I2" s="3623"/>
      <c r="J2" s="3623"/>
      <c r="K2" s="3623"/>
      <c r="L2" s="3623"/>
      <c r="M2" s="3623"/>
      <c r="N2" s="3623"/>
      <c r="O2" s="3623"/>
      <c r="P2" s="3623"/>
      <c r="Q2" s="3623"/>
      <c r="R2" s="3623"/>
      <c r="S2" s="3623"/>
      <c r="T2" s="2346"/>
      <c r="U2" s="2346"/>
      <c r="V2" s="2346"/>
      <c r="W2" s="2346"/>
      <c r="X2" s="2346"/>
      <c r="Y2" s="2346"/>
      <c r="Z2" s="2346"/>
      <c r="AA2" s="2346"/>
    </row>
    <row r="3" spans="1:35" ht="21" customHeight="1">
      <c r="A3" s="2346"/>
      <c r="B3" s="2651"/>
      <c r="C3" s="2651"/>
      <c r="D3" s="2651"/>
      <c r="E3" s="2651"/>
      <c r="F3" s="2651"/>
      <c r="G3" s="2651"/>
      <c r="H3" s="2651"/>
      <c r="I3" s="2651"/>
      <c r="J3" s="2651"/>
      <c r="K3" s="2651"/>
      <c r="L3" s="2651"/>
      <c r="M3" s="2651"/>
      <c r="N3" s="2651"/>
      <c r="O3" s="2651"/>
      <c r="P3" s="2346"/>
      <c r="Q3" s="2346"/>
      <c r="R3" s="2346"/>
      <c r="S3" s="2346"/>
      <c r="T3" s="2346"/>
      <c r="U3" s="2346"/>
      <c r="V3" s="2346"/>
      <c r="W3" s="2346"/>
      <c r="X3" s="2346"/>
      <c r="Y3" s="2346"/>
      <c r="Z3" s="2346"/>
      <c r="AA3" s="2346"/>
    </row>
    <row r="4" spans="1:35" ht="15.75" customHeight="1" thickBot="1">
      <c r="A4" s="2346"/>
      <c r="B4" s="3625" t="s">
        <v>77</v>
      </c>
      <c r="C4" s="3625"/>
      <c r="D4" s="3625"/>
      <c r="E4" s="3625"/>
      <c r="F4" s="3625"/>
      <c r="G4" s="3625"/>
      <c r="H4" s="3625"/>
      <c r="I4" s="3625"/>
      <c r="J4" s="3625"/>
      <c r="K4" s="3625"/>
      <c r="L4" s="3625"/>
      <c r="M4" s="3625"/>
      <c r="N4" s="3625"/>
      <c r="O4" s="3625"/>
      <c r="P4" s="3625"/>
      <c r="Q4" s="3625"/>
      <c r="R4" s="3625"/>
      <c r="S4" s="3625"/>
      <c r="T4" s="3625"/>
      <c r="U4" s="2346"/>
      <c r="V4" s="2346"/>
      <c r="W4" s="2346"/>
      <c r="X4" s="2346"/>
      <c r="Y4" s="2346"/>
      <c r="Z4" s="2346"/>
      <c r="AA4" s="2346"/>
    </row>
    <row r="5" spans="1:35" ht="29.25" customHeight="1" thickTop="1">
      <c r="A5" s="2346"/>
      <c r="B5" s="2650" t="s">
        <v>90</v>
      </c>
      <c r="C5" s="2649" t="s">
        <v>259</v>
      </c>
      <c r="D5" s="2649" t="s">
        <v>257</v>
      </c>
      <c r="E5" s="2649" t="s">
        <v>255</v>
      </c>
      <c r="F5" s="2649" t="s">
        <v>253</v>
      </c>
      <c r="G5" s="2648" t="s">
        <v>251</v>
      </c>
      <c r="H5" s="2648" t="s">
        <v>249</v>
      </c>
      <c r="I5" s="2648" t="s">
        <v>247</v>
      </c>
      <c r="J5" s="2647" t="s">
        <v>245</v>
      </c>
      <c r="K5" s="2647" t="s">
        <v>243</v>
      </c>
      <c r="L5" s="2647" t="s">
        <v>241</v>
      </c>
      <c r="M5" s="2646" t="s">
        <v>58</v>
      </c>
      <c r="N5" s="2646" t="s">
        <v>238</v>
      </c>
      <c r="O5" s="2646" t="s">
        <v>59</v>
      </c>
      <c r="P5" s="2646" t="s">
        <v>60</v>
      </c>
      <c r="Q5" s="2646" t="s">
        <v>61</v>
      </c>
      <c r="R5" s="2646" t="s">
        <v>1673</v>
      </c>
      <c r="S5" s="2646" t="s">
        <v>494</v>
      </c>
      <c r="T5" s="2645" t="s">
        <v>181</v>
      </c>
      <c r="U5" s="2346"/>
      <c r="V5" s="2346"/>
      <c r="W5" s="2346"/>
      <c r="X5" s="2346"/>
      <c r="Y5" s="2346"/>
      <c r="Z5" s="2346"/>
      <c r="AA5" s="2346"/>
    </row>
    <row r="6" spans="1:35" ht="29.25" customHeight="1">
      <c r="A6" s="2346"/>
      <c r="B6" s="2644" t="s">
        <v>740</v>
      </c>
      <c r="C6" s="2643">
        <v>957.5</v>
      </c>
      <c r="D6" s="2643">
        <v>2133.8000000000002</v>
      </c>
      <c r="E6" s="2643">
        <v>3417.43</v>
      </c>
      <c r="F6" s="2643">
        <v>3939.5</v>
      </c>
      <c r="G6" s="2643">
        <v>2628.6460000000002</v>
      </c>
      <c r="H6" s="2643">
        <v>3023.9850000000006</v>
      </c>
      <c r="I6" s="2643">
        <v>3350.8</v>
      </c>
      <c r="J6" s="2643">
        <v>5513.3755829999982</v>
      </c>
      <c r="K6" s="2643">
        <v>6551.1244999999999</v>
      </c>
      <c r="L6" s="2643">
        <v>9220.5297679999985</v>
      </c>
      <c r="M6" s="2643">
        <v>6774.6354419999998</v>
      </c>
      <c r="N6" s="2643">
        <v>10222.84742041</v>
      </c>
      <c r="O6" s="2643">
        <v>15961.640973000001</v>
      </c>
      <c r="P6" s="2642">
        <v>14150.708143</v>
      </c>
      <c r="Q6" s="2642">
        <v>9264.1880171004887</v>
      </c>
      <c r="R6" s="2642">
        <v>18858.22994655</v>
      </c>
      <c r="S6" s="2642">
        <v>13372.13045597</v>
      </c>
      <c r="T6" s="2641">
        <v>17299.417383689997</v>
      </c>
      <c r="U6" s="2349"/>
      <c r="V6" s="2349"/>
      <c r="W6" s="2349"/>
      <c r="X6" s="2349"/>
      <c r="Y6" s="2349"/>
      <c r="Z6" s="2346"/>
      <c r="AA6" s="2349"/>
      <c r="AB6" s="2349"/>
      <c r="AC6" s="2349"/>
      <c r="AD6" s="2349"/>
      <c r="AE6" s="2349"/>
      <c r="AF6" s="2349"/>
      <c r="AG6" s="2349"/>
      <c r="AH6" s="2349"/>
      <c r="AI6" s="2349"/>
    </row>
    <row r="7" spans="1:35" ht="29.25" customHeight="1">
      <c r="A7" s="2346"/>
      <c r="B7" s="2638" t="s">
        <v>1910</v>
      </c>
      <c r="C7" s="2637">
        <v>1207.954</v>
      </c>
      <c r="D7" s="2637">
        <v>1655.2090000000001</v>
      </c>
      <c r="E7" s="2637">
        <v>2820.1</v>
      </c>
      <c r="F7" s="2637">
        <v>4235.2</v>
      </c>
      <c r="G7" s="2637">
        <v>4914.0360000000001</v>
      </c>
      <c r="H7" s="2637">
        <v>5135.26</v>
      </c>
      <c r="I7" s="2637">
        <v>3193.1</v>
      </c>
      <c r="J7" s="2637">
        <v>6800.9159080000009</v>
      </c>
      <c r="K7" s="2637">
        <v>6873.778996</v>
      </c>
      <c r="L7" s="2637">
        <v>2674.8709549999999</v>
      </c>
      <c r="M7" s="2637">
        <v>7496.8306839999987</v>
      </c>
      <c r="N7" s="2637">
        <v>10897.021828150004</v>
      </c>
      <c r="O7" s="2637">
        <v>13388.809525999997</v>
      </c>
      <c r="P7" s="2640">
        <v>11499.361484999999</v>
      </c>
      <c r="Q7" s="2640">
        <v>12184.013974</v>
      </c>
      <c r="R7" s="2640">
        <v>17407.179884919999</v>
      </c>
      <c r="S7" s="2640">
        <v>12858.129334790001</v>
      </c>
      <c r="T7" s="2641">
        <v>14842.013580610001</v>
      </c>
      <c r="U7" s="2346"/>
      <c r="V7" s="2349"/>
      <c r="W7" s="2349"/>
      <c r="X7" s="2349"/>
      <c r="Y7" s="2349"/>
      <c r="Z7" s="2346"/>
      <c r="AA7" s="2349"/>
      <c r="AB7" s="2349"/>
      <c r="AC7" s="2349"/>
      <c r="AD7" s="2349"/>
      <c r="AE7" s="2349"/>
      <c r="AF7" s="2349"/>
      <c r="AG7" s="2349"/>
      <c r="AH7" s="2349"/>
    </row>
    <row r="8" spans="1:35" ht="29.25" customHeight="1">
      <c r="A8" s="2346"/>
      <c r="B8" s="2638" t="s">
        <v>738</v>
      </c>
      <c r="C8" s="2637">
        <v>865.71900000000005</v>
      </c>
      <c r="D8" s="2637">
        <v>2411.6</v>
      </c>
      <c r="E8" s="2637">
        <v>1543.5170000000001</v>
      </c>
      <c r="F8" s="2637">
        <v>4145.5</v>
      </c>
      <c r="G8" s="2637">
        <v>4589.3469999999998</v>
      </c>
      <c r="H8" s="2637">
        <v>3823.28</v>
      </c>
      <c r="I8" s="2637">
        <v>2878.5835040000002</v>
      </c>
      <c r="J8" s="2637">
        <v>5499.6267330000001</v>
      </c>
      <c r="K8" s="2637">
        <v>4687.5600000000004</v>
      </c>
      <c r="L8" s="2637">
        <v>1943.2883870000001</v>
      </c>
      <c r="M8" s="2637">
        <v>5574.7615070000002</v>
      </c>
      <c r="N8" s="2637">
        <v>11232.899983620002</v>
      </c>
      <c r="O8" s="2637">
        <v>16730.626994999999</v>
      </c>
      <c r="P8" s="2640">
        <v>10080.376043</v>
      </c>
      <c r="Q8" s="2640">
        <v>12475.614233</v>
      </c>
      <c r="R8" s="2640">
        <v>17904.056726639999</v>
      </c>
      <c r="S8" s="2640">
        <v>8359.8327403200001</v>
      </c>
      <c r="T8" s="2641">
        <v>13436.649121639999</v>
      </c>
      <c r="U8" s="2349"/>
      <c r="V8" s="2349"/>
      <c r="W8" s="2349"/>
      <c r="X8" s="2349"/>
      <c r="Y8" s="2349"/>
      <c r="Z8" s="2346"/>
      <c r="AA8" s="2349"/>
      <c r="AB8" s="2349"/>
      <c r="AC8" s="2349"/>
      <c r="AD8" s="2349"/>
      <c r="AE8" s="2349"/>
      <c r="AF8" s="2349"/>
      <c r="AG8" s="2349"/>
      <c r="AH8" s="2349"/>
    </row>
    <row r="9" spans="1:35" ht="29.25" customHeight="1">
      <c r="A9" s="2346"/>
      <c r="B9" s="2638" t="s">
        <v>737</v>
      </c>
      <c r="C9" s="2637">
        <v>1188.259</v>
      </c>
      <c r="D9" s="2637">
        <v>2065.6999999999998</v>
      </c>
      <c r="E9" s="2637">
        <v>1571.367</v>
      </c>
      <c r="F9" s="2637">
        <v>3894.8</v>
      </c>
      <c r="G9" s="2637">
        <v>2064.913</v>
      </c>
      <c r="H9" s="2637">
        <v>3673.03</v>
      </c>
      <c r="I9" s="2637">
        <v>4227.3</v>
      </c>
      <c r="J9" s="2637">
        <v>4878.9203680000001</v>
      </c>
      <c r="K9" s="2637">
        <v>6661.43</v>
      </c>
      <c r="L9" s="2637">
        <v>1729.7318549999995</v>
      </c>
      <c r="M9" s="2637">
        <v>7059.7193449999995</v>
      </c>
      <c r="N9" s="2637">
        <v>10915.065040760002</v>
      </c>
      <c r="O9" s="2637">
        <v>12548.618104999996</v>
      </c>
      <c r="P9" s="2640">
        <v>10066.474215</v>
      </c>
      <c r="Q9" s="2640">
        <v>10332.102783</v>
      </c>
      <c r="R9" s="2640">
        <v>17229.088230259997</v>
      </c>
      <c r="S9" s="2640">
        <v>8097.1702051699976</v>
      </c>
      <c r="T9" s="2634">
        <v>8264.8360133400001</v>
      </c>
      <c r="U9" s="2346"/>
      <c r="V9" s="2349"/>
      <c r="W9" s="2349"/>
      <c r="X9" s="2349"/>
      <c r="Y9" s="2349"/>
      <c r="Z9" s="2346"/>
      <c r="AA9" s="2349"/>
      <c r="AB9" s="2349"/>
      <c r="AC9" s="2349"/>
      <c r="AD9" s="2349"/>
      <c r="AE9" s="2349"/>
      <c r="AF9" s="2349"/>
      <c r="AG9" s="2349"/>
      <c r="AH9" s="2349"/>
    </row>
    <row r="10" spans="1:35" ht="29.25" customHeight="1">
      <c r="A10" s="2346"/>
      <c r="B10" s="2638" t="s">
        <v>736</v>
      </c>
      <c r="C10" s="2637">
        <v>1661.3610000000001</v>
      </c>
      <c r="D10" s="2637">
        <v>2859.9</v>
      </c>
      <c r="E10" s="2637">
        <v>2301.56</v>
      </c>
      <c r="F10" s="2637">
        <v>4767.3999999999996</v>
      </c>
      <c r="G10" s="2637">
        <v>3784.9839999999999</v>
      </c>
      <c r="H10" s="2637">
        <v>5468.7659999999996</v>
      </c>
      <c r="I10" s="2637">
        <v>3117</v>
      </c>
      <c r="J10" s="2637">
        <v>6215.8037160000003</v>
      </c>
      <c r="K10" s="2637">
        <v>6053</v>
      </c>
      <c r="L10" s="2637">
        <v>6048.7550779999992</v>
      </c>
      <c r="M10" s="2637">
        <v>6728.4490170000017</v>
      </c>
      <c r="N10" s="2637">
        <v>10634.355269159991</v>
      </c>
      <c r="O10" s="2637">
        <v>14508.155257999999</v>
      </c>
      <c r="P10" s="2640">
        <v>13362.637471</v>
      </c>
      <c r="Q10" s="2640">
        <v>17550.468602000001</v>
      </c>
      <c r="R10" s="2640">
        <v>20943.49528431</v>
      </c>
      <c r="S10" s="2640">
        <v>7508.0858103700002</v>
      </c>
      <c r="T10" s="2634">
        <v>9814.8406705500001</v>
      </c>
      <c r="U10" s="2346"/>
      <c r="V10" s="2349"/>
      <c r="W10" s="2349"/>
      <c r="X10" s="2349"/>
      <c r="Y10" s="2349"/>
      <c r="Z10" s="2346"/>
      <c r="AA10" s="2349"/>
      <c r="AB10" s="2349"/>
      <c r="AC10" s="2349"/>
      <c r="AD10" s="2349"/>
      <c r="AE10" s="2349"/>
      <c r="AF10" s="2349"/>
      <c r="AG10" s="2349"/>
      <c r="AH10" s="2349"/>
    </row>
    <row r="11" spans="1:35" ht="29.25" customHeight="1">
      <c r="A11" s="2346"/>
      <c r="B11" s="2638" t="s">
        <v>735</v>
      </c>
      <c r="C11" s="2637">
        <v>1643.9849999999999</v>
      </c>
      <c r="D11" s="2637">
        <v>3805.5</v>
      </c>
      <c r="E11" s="2637">
        <v>2016.8240000000001</v>
      </c>
      <c r="F11" s="2637">
        <v>4917.8</v>
      </c>
      <c r="G11" s="2637">
        <v>4026.84</v>
      </c>
      <c r="H11" s="2637">
        <v>5113.1090000000004</v>
      </c>
      <c r="I11" s="2637">
        <v>3147.6299930000009</v>
      </c>
      <c r="J11" s="2637">
        <v>7250.6900829999995</v>
      </c>
      <c r="K11" s="2637">
        <v>6521.12</v>
      </c>
      <c r="L11" s="2637">
        <v>5194.9025220000003</v>
      </c>
      <c r="M11" s="2637">
        <v>6554.5328209999998</v>
      </c>
      <c r="N11" s="2637">
        <v>9930.5714264500002</v>
      </c>
      <c r="O11" s="2637">
        <v>15977.455362000001</v>
      </c>
      <c r="P11" s="2640">
        <v>14151.708198</v>
      </c>
      <c r="Q11" s="2640">
        <v>21200.208146000001</v>
      </c>
      <c r="R11" s="2640">
        <v>18563.928331919997</v>
      </c>
      <c r="S11" s="2640">
        <v>10361.584719030001</v>
      </c>
      <c r="T11" s="2634">
        <v>12591.649716059999</v>
      </c>
      <c r="U11" s="2349"/>
      <c r="V11" s="2349"/>
      <c r="W11" s="2349"/>
      <c r="X11" s="2349"/>
      <c r="Y11" s="2349"/>
      <c r="Z11" s="2346"/>
      <c r="AA11" s="2349"/>
      <c r="AB11" s="2349"/>
      <c r="AC11" s="2349"/>
      <c r="AD11" s="2349"/>
      <c r="AE11" s="2349"/>
      <c r="AF11" s="2349"/>
      <c r="AG11" s="2349"/>
      <c r="AH11" s="2349"/>
    </row>
    <row r="12" spans="1:35" ht="29.25" customHeight="1">
      <c r="A12" s="2346"/>
      <c r="B12" s="2638" t="s">
        <v>734</v>
      </c>
      <c r="C12" s="2637">
        <v>716.98099999999999</v>
      </c>
      <c r="D12" s="2637">
        <v>2962.1</v>
      </c>
      <c r="E12" s="2637">
        <v>2007.5</v>
      </c>
      <c r="F12" s="2637">
        <v>5107.5</v>
      </c>
      <c r="G12" s="2637">
        <v>5404.0780000000004</v>
      </c>
      <c r="H12" s="2637">
        <v>5923.4</v>
      </c>
      <c r="I12" s="2637">
        <v>3693.2007319999998</v>
      </c>
      <c r="J12" s="2636">
        <v>7103.7186680000004</v>
      </c>
      <c r="K12" s="2636">
        <v>5399.75</v>
      </c>
      <c r="L12" s="2636">
        <v>5664.3699710000001</v>
      </c>
      <c r="M12" s="2636">
        <v>9021.8687930000015</v>
      </c>
      <c r="N12" s="2636">
        <v>10744.747126419987</v>
      </c>
      <c r="O12" s="2636">
        <v>14058.7</v>
      </c>
      <c r="P12" s="2635">
        <v>14351.673253000001</v>
      </c>
      <c r="Q12" s="2635">
        <v>21127.620878999998</v>
      </c>
      <c r="R12" s="2635">
        <v>17265.4445772</v>
      </c>
      <c r="S12" s="2635">
        <v>11227.62359067</v>
      </c>
      <c r="T12" s="2634">
        <v>11930.67682022</v>
      </c>
      <c r="U12" s="2349"/>
      <c r="V12" s="2349"/>
      <c r="W12" s="2349"/>
      <c r="X12" s="2349"/>
      <c r="Y12" s="2349"/>
      <c r="Z12" s="2346"/>
      <c r="AA12" s="2349"/>
      <c r="AB12" s="2349"/>
      <c r="AC12" s="2349"/>
      <c r="AD12" s="2349"/>
      <c r="AE12" s="2349"/>
      <c r="AF12" s="2349"/>
      <c r="AG12" s="2349"/>
      <c r="AH12" s="2349"/>
    </row>
    <row r="13" spans="1:35" ht="29.25" customHeight="1">
      <c r="A13" s="2346"/>
      <c r="B13" s="2638" t="s">
        <v>733</v>
      </c>
      <c r="C13" s="2637">
        <v>1428.479</v>
      </c>
      <c r="D13" s="2637">
        <v>1963.1</v>
      </c>
      <c r="E13" s="2637">
        <v>2480.0949999999998</v>
      </c>
      <c r="F13" s="2637">
        <v>3755.8</v>
      </c>
      <c r="G13" s="2637">
        <v>4548.1769999999997</v>
      </c>
      <c r="H13" s="2637">
        <v>5524.5529999999999</v>
      </c>
      <c r="I13" s="2637">
        <v>2894.6</v>
      </c>
      <c r="J13" s="2636">
        <v>6370.2816669999984</v>
      </c>
      <c r="K13" s="2636">
        <v>7039.43</v>
      </c>
      <c r="L13" s="2636">
        <v>7382.366038000001</v>
      </c>
      <c r="M13" s="2636">
        <v>7526.0486350000019</v>
      </c>
      <c r="N13" s="2636">
        <v>14545.606895260007</v>
      </c>
      <c r="O13" s="2636">
        <v>12063.57144</v>
      </c>
      <c r="P13" s="2635">
        <v>14823.957399000001</v>
      </c>
      <c r="Q13" s="2635">
        <v>17229.759377999999</v>
      </c>
      <c r="R13" s="2635">
        <v>18860.804115319999</v>
      </c>
      <c r="S13" s="2635">
        <v>13333.109410370002</v>
      </c>
      <c r="T13" s="2634">
        <v>10110.535076639999</v>
      </c>
      <c r="U13" s="2349"/>
      <c r="V13" s="2349"/>
      <c r="W13" s="2349"/>
      <c r="X13" s="2349"/>
      <c r="Y13" s="2349"/>
      <c r="Z13" s="2346"/>
      <c r="AA13" s="2349"/>
      <c r="AB13" s="2349"/>
      <c r="AC13" s="2349"/>
      <c r="AD13" s="2349"/>
      <c r="AE13" s="2349"/>
      <c r="AF13" s="2349"/>
      <c r="AG13" s="2349"/>
      <c r="AH13" s="2349"/>
    </row>
    <row r="14" spans="1:35" ht="29.25" customHeight="1">
      <c r="A14" s="2346"/>
      <c r="B14" s="2638" t="s">
        <v>732</v>
      </c>
      <c r="C14" s="2637">
        <v>2052.8530000000001</v>
      </c>
      <c r="D14" s="2637">
        <v>3442.1</v>
      </c>
      <c r="E14" s="2637">
        <v>3768.18</v>
      </c>
      <c r="F14" s="2637">
        <v>4382.1000000000004</v>
      </c>
      <c r="G14" s="2637">
        <v>4505.9769999999999</v>
      </c>
      <c r="H14" s="2637">
        <v>4638.701</v>
      </c>
      <c r="I14" s="2637">
        <v>3614.0764290000002</v>
      </c>
      <c r="J14" s="2636">
        <v>7574.0239679999995</v>
      </c>
      <c r="K14" s="2636">
        <v>6503.97</v>
      </c>
      <c r="L14" s="2636">
        <v>6771.428519000001</v>
      </c>
      <c r="M14" s="2636">
        <v>9922.8314289999998</v>
      </c>
      <c r="N14" s="2636">
        <v>15617.396315309961</v>
      </c>
      <c r="O14" s="2636">
        <v>13564.03491</v>
      </c>
      <c r="P14" s="2635">
        <v>6442.289812</v>
      </c>
      <c r="Q14" s="2635">
        <v>17913.921123</v>
      </c>
      <c r="R14" s="2635">
        <v>20492.961564009998</v>
      </c>
      <c r="S14" s="2635">
        <v>16552.148745620001</v>
      </c>
      <c r="T14" s="2634">
        <v>12728.258836409999</v>
      </c>
      <c r="U14" s="2349"/>
      <c r="V14" s="2349"/>
      <c r="W14" s="2349"/>
      <c r="X14" s="2349"/>
      <c r="Y14" s="2349"/>
      <c r="Z14" s="2346"/>
      <c r="AA14" s="2349"/>
      <c r="AB14" s="2349"/>
      <c r="AC14" s="2349"/>
      <c r="AD14" s="2349"/>
      <c r="AE14" s="2349"/>
      <c r="AF14" s="2349"/>
      <c r="AG14" s="2349"/>
      <c r="AH14" s="2349"/>
    </row>
    <row r="15" spans="1:35" ht="29.25" customHeight="1">
      <c r="A15" s="2346"/>
      <c r="B15" s="2638" t="s">
        <v>731</v>
      </c>
      <c r="C15" s="2637">
        <v>2714.8429999999998</v>
      </c>
      <c r="D15" s="2637">
        <v>3420.2</v>
      </c>
      <c r="E15" s="2637">
        <v>3495.0349999999999</v>
      </c>
      <c r="F15" s="2637">
        <v>3427.2</v>
      </c>
      <c r="G15" s="2637">
        <v>3263.9209999999998</v>
      </c>
      <c r="H15" s="2637">
        <v>5139.5680000000002</v>
      </c>
      <c r="I15" s="2637">
        <v>3358.2392350000009</v>
      </c>
      <c r="J15" s="2636">
        <v>5302.3272899999984</v>
      </c>
      <c r="K15" s="2636">
        <v>4403.9783417999997</v>
      </c>
      <c r="L15" s="2636">
        <v>5899.4462929999991</v>
      </c>
      <c r="M15" s="2636">
        <v>8227.5991320000012</v>
      </c>
      <c r="N15" s="2636">
        <v>15113.348652860001</v>
      </c>
      <c r="O15" s="2636">
        <v>13444.679898</v>
      </c>
      <c r="P15" s="2635">
        <v>2588.987114</v>
      </c>
      <c r="Q15" s="2635">
        <v>15807.049102999999</v>
      </c>
      <c r="R15" s="2635">
        <v>16414.491136149998</v>
      </c>
      <c r="S15" s="2635">
        <v>17926.094411990001</v>
      </c>
      <c r="T15" s="2634">
        <v>10996.9844787</v>
      </c>
      <c r="U15" s="2349"/>
      <c r="V15" s="2349"/>
      <c r="W15" s="2349"/>
      <c r="X15" s="2349"/>
      <c r="Y15" s="2349"/>
      <c r="Z15" s="2346"/>
      <c r="AA15" s="2349"/>
      <c r="AB15" s="2349"/>
      <c r="AC15" s="2349"/>
      <c r="AD15" s="2349"/>
      <c r="AE15" s="2349"/>
      <c r="AF15" s="2349"/>
      <c r="AG15" s="2349"/>
      <c r="AH15" s="2349"/>
    </row>
    <row r="16" spans="1:35" ht="29.25" customHeight="1">
      <c r="A16" s="2346"/>
      <c r="B16" s="2638" t="s">
        <v>730</v>
      </c>
      <c r="C16" s="2637">
        <v>1711.2</v>
      </c>
      <c r="D16" s="2637">
        <v>2205.73</v>
      </c>
      <c r="E16" s="2637">
        <v>3452.1</v>
      </c>
      <c r="F16" s="2637">
        <v>3016.2</v>
      </c>
      <c r="G16" s="2637">
        <v>4066.7150000000001</v>
      </c>
      <c r="H16" s="2637">
        <v>5497.3729999999996</v>
      </c>
      <c r="I16" s="2637">
        <v>3799.3208210000007</v>
      </c>
      <c r="J16" s="2636">
        <v>5892.2001649999993</v>
      </c>
      <c r="K16" s="2636">
        <v>7150.5194390000006</v>
      </c>
      <c r="L16" s="2636">
        <v>7405.3902679999992</v>
      </c>
      <c r="M16" s="2636">
        <v>11514.789676</v>
      </c>
      <c r="N16" s="2636">
        <v>16104.892137779936</v>
      </c>
      <c r="O16" s="2636">
        <v>15458.06367</v>
      </c>
      <c r="P16" s="2635">
        <v>8608.621024</v>
      </c>
      <c r="Q16" s="2635">
        <v>18172.572454000001</v>
      </c>
      <c r="R16" s="2635">
        <v>16938.78459662</v>
      </c>
      <c r="S16" s="2635">
        <v>18875.160294759997</v>
      </c>
      <c r="T16" s="2634">
        <v>15114.76097548</v>
      </c>
      <c r="U16" s="2639"/>
      <c r="V16" s="2349"/>
      <c r="W16" s="2349"/>
      <c r="X16" s="2349"/>
      <c r="Y16" s="2349"/>
      <c r="Z16" s="2346"/>
      <c r="AA16" s="2349"/>
      <c r="AB16" s="2349"/>
      <c r="AC16" s="2349"/>
      <c r="AD16" s="2349"/>
      <c r="AE16" s="2349"/>
      <c r="AF16" s="2349"/>
      <c r="AG16" s="2349"/>
      <c r="AH16" s="2349"/>
    </row>
    <row r="17" spans="1:34" ht="29.25" customHeight="1">
      <c r="A17" s="2346"/>
      <c r="B17" s="2638" t="s">
        <v>729</v>
      </c>
      <c r="C17" s="2637">
        <v>1571.796</v>
      </c>
      <c r="D17" s="2637">
        <v>3091.4349999999999</v>
      </c>
      <c r="E17" s="2637">
        <v>4253.0950000000003</v>
      </c>
      <c r="F17" s="2637">
        <v>2113.92</v>
      </c>
      <c r="G17" s="2637">
        <v>3970.4189999999999</v>
      </c>
      <c r="H17" s="2637">
        <v>7717.93</v>
      </c>
      <c r="I17" s="2637">
        <v>4485.5208590000002</v>
      </c>
      <c r="J17" s="2636">
        <v>6628.0436819999995</v>
      </c>
      <c r="K17" s="2636">
        <v>10623.366395999999</v>
      </c>
      <c r="L17" s="2636">
        <v>10266.200000000001</v>
      </c>
      <c r="M17" s="2636">
        <v>8599.8682250000002</v>
      </c>
      <c r="N17" s="2636">
        <v>15974.142931410008</v>
      </c>
      <c r="O17" s="2636">
        <v>14519.526403</v>
      </c>
      <c r="P17" s="2635">
        <v>12862.926868</v>
      </c>
      <c r="Q17" s="2635">
        <v>17284.582073000001</v>
      </c>
      <c r="R17" s="2635">
        <v>12653.541154389999</v>
      </c>
      <c r="S17" s="2635">
        <v>15948.768668799981</v>
      </c>
      <c r="T17" s="2634">
        <v>14630.332879760001</v>
      </c>
      <c r="U17" s="2346"/>
      <c r="V17" s="2349"/>
      <c r="W17" s="2349"/>
      <c r="X17" s="2349"/>
      <c r="Y17" s="2349"/>
      <c r="Z17" s="2346"/>
      <c r="AA17" s="2349"/>
      <c r="AB17" s="2349"/>
      <c r="AC17" s="2349"/>
      <c r="AD17" s="2349"/>
      <c r="AE17" s="2349"/>
      <c r="AF17" s="2349"/>
      <c r="AG17" s="2349"/>
      <c r="AH17" s="2349"/>
    </row>
    <row r="18" spans="1:34" ht="29.25" customHeight="1" thickBot="1">
      <c r="A18" s="2346"/>
      <c r="B18" s="2633" t="s">
        <v>324</v>
      </c>
      <c r="C18" s="2632">
        <v>17720.93</v>
      </c>
      <c r="D18" s="2632">
        <v>32016.374</v>
      </c>
      <c r="E18" s="2632">
        <v>33126.803</v>
      </c>
      <c r="F18" s="2632">
        <v>47702.92</v>
      </c>
      <c r="G18" s="2632">
        <v>47768.053000000007</v>
      </c>
      <c r="H18" s="2632">
        <v>60678.955000000002</v>
      </c>
      <c r="I18" s="2632">
        <v>41759.371572999997</v>
      </c>
      <c r="J18" s="2632">
        <v>75029.927830999994</v>
      </c>
      <c r="K18" s="2632">
        <v>78469.027672800003</v>
      </c>
      <c r="L18" s="2632">
        <v>70201.279653999998</v>
      </c>
      <c r="M18" s="2632">
        <v>95001.934706</v>
      </c>
      <c r="N18" s="2632">
        <v>151932.8950275899</v>
      </c>
      <c r="O18" s="2632">
        <v>172223.88253999999</v>
      </c>
      <c r="P18" s="2631">
        <v>132989.72102500001</v>
      </c>
      <c r="Q18" s="2631">
        <v>190542.10076510051</v>
      </c>
      <c r="R18" s="2631">
        <v>213532.00554829001</v>
      </c>
      <c r="S18" s="2631">
        <v>154419.83838785999</v>
      </c>
      <c r="T18" s="2630">
        <v>151760.95555310001</v>
      </c>
      <c r="U18" s="2349"/>
      <c r="V18" s="2349"/>
      <c r="W18" s="2349"/>
      <c r="X18" s="2349"/>
      <c r="Y18" s="2349"/>
      <c r="Z18" s="2346"/>
      <c r="AA18" s="2349"/>
      <c r="AB18" s="2349"/>
      <c r="AC18" s="2349"/>
      <c r="AD18" s="2349"/>
      <c r="AE18" s="2349"/>
      <c r="AF18" s="2349"/>
      <c r="AG18" s="2349"/>
      <c r="AH18" s="2349"/>
    </row>
    <row r="19" spans="1:34" ht="25.5" customHeight="1" thickTop="1">
      <c r="A19" s="2346"/>
      <c r="B19" s="3686" t="s">
        <v>1909</v>
      </c>
      <c r="C19" s="3651"/>
      <c r="D19" s="3651"/>
      <c r="E19" s="3651"/>
      <c r="F19" s="3651"/>
      <c r="G19" s="3651"/>
      <c r="H19" s="3651"/>
      <c r="I19" s="3651"/>
      <c r="J19" s="3651"/>
      <c r="K19" s="3651"/>
      <c r="L19" s="3651"/>
      <c r="M19" s="3651"/>
      <c r="N19" s="3651"/>
      <c r="O19" s="3651"/>
      <c r="P19" s="2346"/>
      <c r="Q19" s="2346"/>
      <c r="R19" s="2346"/>
      <c r="S19" s="2346"/>
      <c r="T19" s="2346"/>
      <c r="U19" s="2346"/>
      <c r="V19" s="2349"/>
      <c r="W19" s="2349"/>
      <c r="X19" s="2349"/>
      <c r="Y19" s="2349"/>
      <c r="Z19" s="2346"/>
      <c r="AA19" s="2349"/>
      <c r="AB19" s="2349"/>
      <c r="AC19" s="2349"/>
      <c r="AD19" s="2349"/>
      <c r="AE19" s="2349"/>
      <c r="AF19" s="2349"/>
      <c r="AG19" s="2349"/>
      <c r="AH19" s="2349"/>
    </row>
    <row r="20" spans="1:34" ht="21" customHeight="1">
      <c r="A20" s="2346"/>
      <c r="B20" s="3687" t="s">
        <v>1676</v>
      </c>
      <c r="C20" s="3624"/>
      <c r="D20" s="3624"/>
      <c r="E20" s="3624"/>
      <c r="F20" s="3624"/>
      <c r="G20" s="3624"/>
      <c r="H20" s="3624"/>
      <c r="I20" s="3624"/>
      <c r="J20" s="3624"/>
      <c r="K20" s="3624"/>
      <c r="L20" s="3624"/>
      <c r="M20" s="3624"/>
      <c r="N20" s="3624"/>
      <c r="O20" s="3624"/>
      <c r="P20" s="2346"/>
      <c r="Q20" s="2349"/>
      <c r="R20" s="2349"/>
      <c r="S20" s="2346"/>
      <c r="T20" s="2346"/>
      <c r="U20" s="2346"/>
      <c r="V20" s="2349"/>
      <c r="W20" s="2349"/>
      <c r="X20" s="2349"/>
      <c r="Y20" s="2349"/>
      <c r="Z20" s="2346"/>
      <c r="AA20" s="2349"/>
      <c r="AB20" s="2349"/>
      <c r="AC20" s="2349"/>
      <c r="AD20" s="2349"/>
      <c r="AE20" s="2349"/>
      <c r="AF20" s="2349"/>
      <c r="AG20" s="2349"/>
      <c r="AH20" s="2349"/>
    </row>
    <row r="21" spans="1:34" ht="21" customHeight="1">
      <c r="A21" s="2346"/>
      <c r="B21" s="2346"/>
      <c r="C21" s="2346"/>
      <c r="D21" s="2346"/>
      <c r="E21" s="2346"/>
      <c r="F21" s="2346"/>
      <c r="G21" s="2346"/>
      <c r="H21" s="2346"/>
      <c r="I21" s="2346"/>
      <c r="J21" s="2346"/>
      <c r="K21" s="2346"/>
      <c r="L21" s="2346"/>
      <c r="M21" s="2346"/>
      <c r="N21" s="2346"/>
      <c r="O21" s="2346"/>
      <c r="P21" s="2346"/>
      <c r="Q21" s="2346"/>
      <c r="R21" s="2346"/>
      <c r="S21" s="2346"/>
      <c r="T21" s="2346"/>
      <c r="U21" s="2346"/>
      <c r="V21" s="2346"/>
      <c r="W21" s="2346"/>
      <c r="X21" s="2346"/>
      <c r="Y21" s="2346"/>
      <c r="Z21" s="2346"/>
      <c r="AA21" s="2346"/>
    </row>
    <row r="22" spans="1:34" ht="21" customHeight="1">
      <c r="A22" s="2346"/>
      <c r="B22" s="2346"/>
      <c r="C22" s="2346"/>
      <c r="D22" s="2346"/>
      <c r="E22" s="2346"/>
      <c r="F22" s="2346"/>
      <c r="G22" s="2346"/>
      <c r="H22" s="2346"/>
      <c r="I22" s="2346"/>
      <c r="J22" s="2346"/>
      <c r="K22" s="2346"/>
      <c r="L22" s="2346"/>
      <c r="M22" s="2346"/>
      <c r="N22" s="2346"/>
      <c r="O22" s="2346"/>
      <c r="P22" s="2349"/>
      <c r="Q22" s="2346"/>
      <c r="R22" s="2349"/>
      <c r="S22" s="2349"/>
      <c r="T22" s="2349"/>
      <c r="U22" s="2346"/>
      <c r="V22" s="2346"/>
      <c r="W22" s="2346"/>
      <c r="X22" s="2346"/>
      <c r="Y22" s="2346"/>
      <c r="Z22" s="2346"/>
      <c r="AA22" s="2346"/>
    </row>
    <row r="23" spans="1:34" ht="21" customHeight="1">
      <c r="A23" s="2346"/>
      <c r="B23" s="2346"/>
      <c r="C23" s="2346"/>
      <c r="D23" s="2346"/>
      <c r="E23" s="2346"/>
      <c r="F23" s="2346"/>
      <c r="G23" s="2346"/>
      <c r="H23" s="2346"/>
      <c r="I23" s="2346"/>
      <c r="J23" s="2346"/>
      <c r="K23" s="2346"/>
      <c r="L23" s="2346"/>
      <c r="M23" s="2346"/>
      <c r="N23" s="2346"/>
      <c r="O23" s="2346"/>
      <c r="P23" s="2346"/>
      <c r="Q23" s="2346"/>
      <c r="R23" s="2346"/>
      <c r="S23" s="2349"/>
      <c r="T23" s="2349"/>
      <c r="U23" s="2346"/>
      <c r="V23" s="2346"/>
      <c r="W23" s="2346"/>
      <c r="X23" s="2346"/>
      <c r="Y23" s="2346"/>
      <c r="Z23" s="2346"/>
      <c r="AA23" s="2346"/>
    </row>
    <row r="24" spans="1:34" ht="21" customHeight="1">
      <c r="A24" s="2346"/>
      <c r="B24" s="2346"/>
      <c r="C24" s="2346"/>
      <c r="D24" s="2346"/>
      <c r="E24" s="2346"/>
      <c r="F24" s="2346"/>
      <c r="G24" s="2346"/>
      <c r="H24" s="2346"/>
      <c r="I24" s="2346"/>
      <c r="J24" s="2346"/>
      <c r="K24" s="2346"/>
      <c r="L24" s="2346"/>
      <c r="M24" s="2346"/>
      <c r="N24" s="2346"/>
      <c r="O24" s="2346"/>
      <c r="P24" s="2349"/>
      <c r="Q24" s="2346"/>
      <c r="R24" s="2349"/>
      <c r="S24" s="2349"/>
      <c r="T24" s="2349"/>
      <c r="U24" s="2629"/>
      <c r="V24" s="2628"/>
      <c r="W24" s="2346"/>
      <c r="X24" s="2346"/>
      <c r="Y24" s="2346"/>
      <c r="Z24" s="2346"/>
      <c r="AA24" s="2346"/>
    </row>
    <row r="25" spans="1:34" ht="21" customHeight="1">
      <c r="A25" s="2346"/>
      <c r="B25" s="2346"/>
      <c r="C25" s="2346"/>
      <c r="D25" s="2346"/>
      <c r="E25" s="2346"/>
      <c r="F25" s="2346"/>
      <c r="G25" s="2346"/>
      <c r="H25" s="2346"/>
      <c r="I25" s="2346"/>
      <c r="J25" s="2346"/>
      <c r="K25" s="2346"/>
      <c r="L25" s="2346"/>
      <c r="M25" s="2346"/>
      <c r="N25" s="2346"/>
      <c r="O25" s="2346"/>
      <c r="P25" s="2349"/>
      <c r="Q25" s="2349"/>
      <c r="R25" s="2346"/>
      <c r="S25" s="2349"/>
      <c r="T25" s="2349"/>
      <c r="U25" s="2346"/>
      <c r="V25" s="2346"/>
      <c r="W25" s="2346"/>
      <c r="X25" s="2346"/>
      <c r="Y25" s="2346"/>
      <c r="Z25" s="2346"/>
      <c r="AA25" s="2346"/>
    </row>
    <row r="26" spans="1:34" ht="21" customHeight="1">
      <c r="A26" s="2346"/>
      <c r="B26" s="2346"/>
      <c r="C26" s="2346"/>
      <c r="D26" s="2346"/>
      <c r="E26" s="2346"/>
      <c r="F26" s="2346"/>
      <c r="G26" s="2346"/>
      <c r="H26" s="2346"/>
      <c r="I26" s="2346"/>
      <c r="J26" s="2346"/>
      <c r="K26" s="2346"/>
      <c r="L26" s="2346"/>
      <c r="M26" s="2346"/>
      <c r="N26" s="2346"/>
      <c r="O26" s="2346"/>
      <c r="P26" s="2346"/>
      <c r="Q26" s="2346"/>
      <c r="R26" s="2346"/>
      <c r="S26" s="2346"/>
      <c r="T26" s="2346"/>
      <c r="U26" s="2346"/>
      <c r="V26" s="2346"/>
      <c r="W26" s="2346"/>
      <c r="X26" s="2346"/>
      <c r="Y26" s="2346"/>
      <c r="Z26" s="2346"/>
      <c r="AA26" s="2346"/>
    </row>
    <row r="27" spans="1:34" ht="21" customHeight="1">
      <c r="A27" s="2346"/>
      <c r="B27" s="2346"/>
      <c r="C27" s="2346"/>
      <c r="D27" s="2346"/>
      <c r="E27" s="2346"/>
      <c r="F27" s="2346"/>
      <c r="G27" s="2346"/>
      <c r="H27" s="2346"/>
      <c r="I27" s="2346"/>
      <c r="J27" s="2346"/>
      <c r="K27" s="2346"/>
      <c r="L27" s="2346"/>
      <c r="M27" s="2346"/>
      <c r="N27" s="2346"/>
      <c r="O27" s="2346"/>
      <c r="P27" s="2346"/>
      <c r="Q27" s="2346"/>
      <c r="R27" s="2346"/>
      <c r="S27" s="2346"/>
      <c r="T27" s="2346"/>
      <c r="U27" s="2346"/>
      <c r="V27" s="2346"/>
      <c r="W27" s="2346"/>
      <c r="X27" s="2346"/>
      <c r="Y27" s="2346"/>
      <c r="Z27" s="2346"/>
      <c r="AA27" s="2346"/>
    </row>
    <row r="28" spans="1:34" ht="21" customHeight="1">
      <c r="A28" s="2346"/>
      <c r="B28" s="2346"/>
      <c r="C28" s="2346"/>
      <c r="D28" s="2346"/>
      <c r="E28" s="2346"/>
      <c r="F28" s="2346"/>
      <c r="G28" s="2346"/>
      <c r="H28" s="2346"/>
      <c r="I28" s="2346"/>
      <c r="J28" s="2346"/>
      <c r="K28" s="2346"/>
      <c r="L28" s="2346"/>
      <c r="M28" s="2346"/>
      <c r="N28" s="2346"/>
      <c r="O28" s="2346"/>
      <c r="P28" s="2346"/>
      <c r="Q28" s="2346"/>
      <c r="R28" s="2346"/>
      <c r="S28" s="2346"/>
      <c r="T28" s="2346"/>
      <c r="U28" s="2346"/>
      <c r="V28" s="2346"/>
      <c r="W28" s="2346"/>
      <c r="X28" s="2346"/>
      <c r="Y28" s="2346"/>
      <c r="Z28" s="2346"/>
      <c r="AA28" s="2346"/>
    </row>
    <row r="29" spans="1:34" ht="21" customHeight="1">
      <c r="A29" s="2346"/>
      <c r="B29" s="2346"/>
      <c r="C29" s="2346"/>
      <c r="D29" s="2346"/>
      <c r="E29" s="2346"/>
      <c r="F29" s="2346"/>
      <c r="G29" s="2346"/>
      <c r="H29" s="2346"/>
      <c r="I29" s="2346"/>
      <c r="J29" s="2346"/>
      <c r="K29" s="2346"/>
      <c r="L29" s="2346"/>
      <c r="M29" s="2346"/>
      <c r="N29" s="2346"/>
      <c r="O29" s="2346"/>
      <c r="P29" s="2346"/>
      <c r="Q29" s="2346"/>
      <c r="R29" s="2346"/>
      <c r="S29" s="2346"/>
      <c r="T29" s="2346"/>
      <c r="U29" s="2346"/>
      <c r="V29" s="2346"/>
      <c r="W29" s="2346"/>
      <c r="X29" s="2346"/>
      <c r="Y29" s="2346"/>
      <c r="Z29" s="2346"/>
      <c r="AA29" s="2346"/>
    </row>
    <row r="30" spans="1:34" ht="21" customHeight="1">
      <c r="A30" s="2346"/>
      <c r="B30" s="2346"/>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row>
    <row r="31" spans="1:34" ht="21" customHeight="1">
      <c r="A31" s="2346"/>
      <c r="B31" s="2346"/>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row>
    <row r="32" spans="1:34" ht="21" customHeight="1">
      <c r="A32" s="2346"/>
      <c r="B32" s="2346"/>
      <c r="C32" s="2346"/>
      <c r="D32" s="2346"/>
      <c r="E32" s="2346"/>
      <c r="F32" s="2346"/>
      <c r="G32" s="2346"/>
      <c r="H32" s="2346"/>
      <c r="I32" s="2346"/>
      <c r="J32" s="2346"/>
      <c r="K32" s="2346"/>
      <c r="L32" s="2346"/>
      <c r="M32" s="2346"/>
      <c r="N32" s="2346"/>
      <c r="O32" s="2346"/>
      <c r="P32" s="2346"/>
      <c r="Q32" s="2346"/>
      <c r="R32" s="2346"/>
      <c r="S32" s="2346"/>
      <c r="T32" s="2346"/>
      <c r="U32" s="2346"/>
      <c r="V32" s="2346"/>
      <c r="W32" s="2346"/>
      <c r="X32" s="2346"/>
      <c r="Y32" s="2346"/>
      <c r="Z32" s="2346"/>
      <c r="AA32" s="2346"/>
    </row>
    <row r="33" spans="1:27" ht="21" customHeight="1">
      <c r="A33" s="2346"/>
      <c r="B33" s="2346"/>
      <c r="C33" s="2346"/>
      <c r="D33" s="2346"/>
      <c r="E33" s="2346"/>
      <c r="F33" s="2346"/>
      <c r="G33" s="2346"/>
      <c r="H33" s="2346"/>
      <c r="I33" s="2346"/>
      <c r="J33" s="2346"/>
      <c r="K33" s="2346"/>
      <c r="L33" s="2346"/>
      <c r="M33" s="2346"/>
      <c r="N33" s="2346"/>
      <c r="O33" s="2346"/>
      <c r="P33" s="2346"/>
      <c r="Q33" s="2346"/>
      <c r="R33" s="2346"/>
      <c r="S33" s="2346"/>
      <c r="T33" s="2346"/>
      <c r="U33" s="2346"/>
      <c r="V33" s="2346"/>
      <c r="W33" s="2346"/>
      <c r="X33" s="2346"/>
      <c r="Y33" s="2346"/>
      <c r="Z33" s="2346"/>
      <c r="AA33" s="2346"/>
    </row>
    <row r="34" spans="1:27" ht="21" customHeight="1">
      <c r="A34" s="2346"/>
      <c r="B34" s="2346"/>
      <c r="C34" s="2346"/>
      <c r="D34" s="2346"/>
      <c r="E34" s="2346"/>
      <c r="F34" s="2346"/>
      <c r="G34" s="2346"/>
      <c r="H34" s="2346"/>
      <c r="I34" s="2346"/>
      <c r="J34" s="2346"/>
      <c r="K34" s="2346"/>
      <c r="L34" s="2346"/>
      <c r="M34" s="2346"/>
      <c r="N34" s="2346"/>
      <c r="O34" s="2346"/>
      <c r="P34" s="2346"/>
      <c r="Q34" s="2346"/>
      <c r="R34" s="2346"/>
      <c r="S34" s="2346"/>
      <c r="T34" s="2346"/>
      <c r="U34" s="2346"/>
      <c r="V34" s="2346"/>
      <c r="W34" s="2346"/>
      <c r="X34" s="2346"/>
      <c r="Y34" s="2346"/>
      <c r="Z34" s="2346"/>
      <c r="AA34" s="2346"/>
    </row>
    <row r="35" spans="1:27" ht="21" customHeight="1">
      <c r="A35" s="2346"/>
      <c r="B35" s="2346"/>
      <c r="C35" s="2346"/>
      <c r="D35" s="2346"/>
      <c r="E35" s="2346"/>
      <c r="F35" s="2346"/>
      <c r="G35" s="2346"/>
      <c r="H35" s="2346"/>
      <c r="I35" s="2346"/>
      <c r="J35" s="2346"/>
      <c r="K35" s="2346"/>
      <c r="L35" s="2346"/>
      <c r="M35" s="2346"/>
      <c r="N35" s="2346"/>
      <c r="O35" s="2346"/>
      <c r="P35" s="2346"/>
      <c r="Q35" s="2346"/>
      <c r="R35" s="2346"/>
      <c r="S35" s="2346"/>
      <c r="T35" s="2346"/>
      <c r="U35" s="2346"/>
      <c r="V35" s="2346"/>
      <c r="W35" s="2346"/>
      <c r="X35" s="2346"/>
      <c r="Y35" s="2346"/>
      <c r="Z35" s="2346"/>
      <c r="AA35" s="2346"/>
    </row>
    <row r="36" spans="1:27" ht="21" customHeight="1">
      <c r="A36" s="2346"/>
      <c r="B36" s="2346"/>
      <c r="C36" s="2346"/>
      <c r="D36" s="2346"/>
      <c r="E36" s="2346"/>
      <c r="F36" s="2346"/>
      <c r="G36" s="2346"/>
      <c r="H36" s="2346"/>
      <c r="I36" s="2346"/>
      <c r="J36" s="2346"/>
      <c r="K36" s="2346"/>
      <c r="L36" s="2346"/>
      <c r="M36" s="2346"/>
      <c r="N36" s="2346"/>
      <c r="O36" s="2346"/>
      <c r="P36" s="2346"/>
      <c r="Q36" s="2346"/>
      <c r="R36" s="2346"/>
      <c r="S36" s="2346"/>
      <c r="T36" s="2346"/>
      <c r="U36" s="2346"/>
      <c r="V36" s="2346"/>
      <c r="W36" s="2346"/>
      <c r="X36" s="2346"/>
      <c r="Y36" s="2346"/>
      <c r="Z36" s="2346"/>
      <c r="AA36" s="2346"/>
    </row>
    <row r="37" spans="1:27" ht="21" customHeight="1">
      <c r="A37" s="2346"/>
      <c r="B37" s="2346"/>
      <c r="C37" s="2346"/>
      <c r="D37" s="2346"/>
      <c r="E37" s="2346"/>
      <c r="F37" s="2346"/>
      <c r="G37" s="2346"/>
      <c r="H37" s="2346"/>
      <c r="I37" s="2346"/>
      <c r="J37" s="2346"/>
      <c r="K37" s="2346"/>
      <c r="L37" s="2346"/>
      <c r="M37" s="2346"/>
      <c r="N37" s="2346"/>
      <c r="O37" s="2346"/>
      <c r="P37" s="2346"/>
      <c r="Q37" s="2346"/>
      <c r="R37" s="2346"/>
      <c r="S37" s="2346"/>
      <c r="T37" s="2346"/>
      <c r="U37" s="2346"/>
      <c r="V37" s="2346"/>
      <c r="W37" s="2346"/>
      <c r="X37" s="2346"/>
      <c r="Y37" s="2346"/>
      <c r="Z37" s="2346"/>
      <c r="AA37" s="2346"/>
    </row>
    <row r="38" spans="1:27" ht="21" customHeight="1">
      <c r="A38" s="2346"/>
      <c r="B38" s="2346"/>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6"/>
      <c r="Y38" s="2346"/>
      <c r="Z38" s="2346"/>
      <c r="AA38" s="2346"/>
    </row>
    <row r="39" spans="1:27" ht="21" customHeight="1">
      <c r="A39" s="2346"/>
      <c r="B39" s="2346"/>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6"/>
      <c r="Y39" s="2346"/>
      <c r="Z39" s="2346"/>
      <c r="AA39" s="2346"/>
    </row>
    <row r="40" spans="1:27" ht="21" customHeight="1">
      <c r="A40" s="2346"/>
      <c r="B40" s="2346"/>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row>
    <row r="41" spans="1:27" ht="21" customHeight="1">
      <c r="A41" s="2346"/>
      <c r="B41" s="2346"/>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6"/>
      <c r="Y41" s="2346"/>
      <c r="Z41" s="2346"/>
      <c r="AA41" s="2346"/>
    </row>
    <row r="42" spans="1:27" ht="21" customHeight="1">
      <c r="A42" s="2346"/>
      <c r="B42" s="2346"/>
      <c r="C42" s="2346"/>
      <c r="D42" s="2346"/>
      <c r="E42" s="2346"/>
      <c r="F42" s="2346"/>
      <c r="G42" s="2346"/>
      <c r="H42" s="2346"/>
      <c r="I42" s="2346"/>
      <c r="J42" s="2346"/>
      <c r="K42" s="2346"/>
      <c r="L42" s="2346"/>
      <c r="M42" s="2346"/>
      <c r="N42" s="2346"/>
      <c r="O42" s="2346"/>
      <c r="P42" s="2346"/>
      <c r="Q42" s="2346"/>
      <c r="R42" s="2346"/>
      <c r="S42" s="2346"/>
      <c r="T42" s="2346"/>
      <c r="U42" s="2346"/>
      <c r="V42" s="2346"/>
      <c r="W42" s="2346"/>
      <c r="X42" s="2346"/>
      <c r="Y42" s="2346"/>
      <c r="Z42" s="2346"/>
      <c r="AA42" s="2346"/>
    </row>
    <row r="43" spans="1:27" ht="21" customHeight="1">
      <c r="A43" s="2346"/>
      <c r="B43" s="2346"/>
      <c r="C43" s="2346"/>
      <c r="D43" s="2346"/>
      <c r="E43" s="2346"/>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row>
    <row r="44" spans="1:27" ht="21" customHeight="1">
      <c r="A44" s="2346"/>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row>
    <row r="45" spans="1:27" ht="21" customHeight="1">
      <c r="A45" s="2346"/>
      <c r="B45" s="2346"/>
      <c r="C45" s="2346"/>
      <c r="D45" s="2346"/>
      <c r="E45" s="2346"/>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row>
    <row r="46" spans="1:27" ht="21" customHeight="1">
      <c r="A46" s="2346"/>
      <c r="B46" s="2346"/>
      <c r="C46" s="2346"/>
      <c r="D46" s="2346"/>
      <c r="E46" s="2346"/>
      <c r="F46" s="2346"/>
      <c r="G46" s="2346"/>
      <c r="H46" s="2346"/>
      <c r="I46" s="2346"/>
      <c r="J46" s="2346"/>
      <c r="K46" s="2346"/>
      <c r="L46" s="2346"/>
      <c r="M46" s="2346"/>
      <c r="N46" s="2346"/>
      <c r="O46" s="2346"/>
      <c r="P46" s="2346"/>
      <c r="Q46" s="2346"/>
      <c r="R46" s="2346"/>
      <c r="S46" s="2346"/>
      <c r="T46" s="2346"/>
      <c r="U46" s="2346"/>
      <c r="V46" s="2346"/>
      <c r="W46" s="2346"/>
      <c r="X46" s="2346"/>
      <c r="Y46" s="2346"/>
      <c r="Z46" s="2346"/>
      <c r="AA46" s="2346"/>
    </row>
    <row r="47" spans="1:27" ht="21" customHeight="1">
      <c r="A47" s="2346"/>
      <c r="B47" s="2346"/>
      <c r="C47" s="2346"/>
      <c r="D47" s="2346"/>
      <c r="E47" s="2346"/>
      <c r="F47" s="2346"/>
      <c r="G47" s="2346"/>
      <c r="H47" s="2346"/>
      <c r="I47" s="2346"/>
      <c r="J47" s="2346"/>
      <c r="K47" s="2346"/>
      <c r="L47" s="2346"/>
      <c r="M47" s="2346"/>
      <c r="N47" s="2346"/>
      <c r="O47" s="2346"/>
      <c r="P47" s="2346"/>
      <c r="Q47" s="2346"/>
      <c r="R47" s="2346"/>
      <c r="S47" s="2346"/>
      <c r="T47" s="2346"/>
      <c r="U47" s="2346"/>
      <c r="V47" s="2346"/>
      <c r="W47" s="2346"/>
      <c r="X47" s="2346"/>
      <c r="Y47" s="2346"/>
      <c r="Z47" s="2346"/>
      <c r="AA47" s="2346"/>
    </row>
    <row r="48" spans="1:27" ht="21" customHeight="1">
      <c r="A48" s="2346"/>
      <c r="B48" s="2346"/>
      <c r="C48" s="2346"/>
      <c r="D48" s="2346"/>
      <c r="E48" s="2346"/>
      <c r="F48" s="2346"/>
      <c r="G48" s="2346"/>
      <c r="H48" s="2346"/>
      <c r="I48" s="2346"/>
      <c r="J48" s="2346"/>
      <c r="K48" s="2346"/>
      <c r="L48" s="2346"/>
      <c r="M48" s="2346"/>
      <c r="N48" s="2346"/>
      <c r="O48" s="2346"/>
      <c r="P48" s="2346"/>
      <c r="Q48" s="2346"/>
      <c r="R48" s="2346"/>
      <c r="S48" s="2346"/>
      <c r="T48" s="2346"/>
      <c r="U48" s="2346"/>
      <c r="V48" s="2346"/>
      <c r="W48" s="2346"/>
      <c r="X48" s="2346"/>
      <c r="Y48" s="2346"/>
      <c r="Z48" s="2346"/>
      <c r="AA48" s="2346"/>
    </row>
    <row r="49" spans="1:27" ht="21" customHeight="1">
      <c r="A49" s="2346"/>
      <c r="B49" s="2346"/>
      <c r="C49" s="2346"/>
      <c r="D49" s="2346"/>
      <c r="E49" s="2346"/>
      <c r="F49" s="2346"/>
      <c r="G49" s="2346"/>
      <c r="H49" s="2346"/>
      <c r="I49" s="2346"/>
      <c r="J49" s="2346"/>
      <c r="K49" s="2346"/>
      <c r="L49" s="2346"/>
      <c r="M49" s="2346"/>
      <c r="N49" s="2346"/>
      <c r="O49" s="2346"/>
      <c r="P49" s="2346"/>
      <c r="Q49" s="2346"/>
      <c r="R49" s="2346"/>
      <c r="S49" s="2346"/>
      <c r="T49" s="2346"/>
      <c r="U49" s="2346"/>
      <c r="V49" s="2346"/>
      <c r="W49" s="2346"/>
      <c r="X49" s="2346"/>
      <c r="Y49" s="2346"/>
      <c r="Z49" s="2346"/>
      <c r="AA49" s="2346"/>
    </row>
    <row r="50" spans="1:27" ht="21" customHeight="1">
      <c r="A50" s="2346"/>
      <c r="B50" s="2346"/>
      <c r="C50" s="2346"/>
      <c r="D50" s="2346"/>
      <c r="E50" s="2346"/>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row>
    <row r="51" spans="1:27" ht="21" customHeight="1">
      <c r="A51" s="2346"/>
      <c r="B51" s="2346"/>
      <c r="C51" s="2346"/>
      <c r="D51" s="2346"/>
      <c r="E51" s="2346"/>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2346"/>
    </row>
    <row r="52" spans="1:27" ht="21" customHeight="1">
      <c r="A52" s="2346"/>
      <c r="B52" s="2346"/>
      <c r="C52" s="2346"/>
      <c r="D52" s="2346"/>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row>
    <row r="53" spans="1:27" ht="21" customHeight="1">
      <c r="A53" s="2346"/>
      <c r="B53" s="2346"/>
      <c r="C53" s="2346"/>
      <c r="D53" s="2346"/>
      <c r="E53" s="2346"/>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row>
    <row r="54" spans="1:27" ht="21" customHeight="1">
      <c r="A54" s="2346"/>
      <c r="B54" s="2346"/>
      <c r="C54" s="2346"/>
      <c r="D54" s="2346"/>
      <c r="E54" s="2346"/>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row>
    <row r="55" spans="1:27" ht="21" customHeight="1">
      <c r="A55" s="2346"/>
      <c r="B55" s="2346"/>
      <c r="C55" s="2346"/>
      <c r="D55" s="2346"/>
      <c r="E55" s="2346"/>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row>
    <row r="56" spans="1:27" ht="21" customHeight="1">
      <c r="A56" s="2346"/>
      <c r="B56" s="2346"/>
      <c r="C56" s="2346"/>
      <c r="D56" s="2346"/>
      <c r="E56" s="2346"/>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row>
    <row r="57" spans="1:27" ht="21" customHeight="1">
      <c r="A57" s="2346"/>
      <c r="B57" s="2346"/>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row>
    <row r="58" spans="1:27" ht="21" customHeight="1">
      <c r="A58" s="2346"/>
      <c r="B58" s="2346"/>
      <c r="C58" s="2346"/>
      <c r="D58" s="2346"/>
      <c r="E58" s="2346"/>
      <c r="F58" s="2346"/>
      <c r="G58" s="2346"/>
      <c r="H58" s="2346"/>
      <c r="I58" s="2346"/>
      <c r="J58" s="2346"/>
      <c r="K58" s="2346"/>
      <c r="L58" s="2346"/>
      <c r="M58" s="2346"/>
      <c r="N58" s="2346"/>
      <c r="O58" s="2346"/>
      <c r="P58" s="2346"/>
      <c r="Q58" s="2346"/>
      <c r="R58" s="2346"/>
      <c r="S58" s="2346"/>
      <c r="T58" s="2346"/>
      <c r="U58" s="2346"/>
      <c r="V58" s="2346"/>
      <c r="W58" s="2346"/>
      <c r="X58" s="2346"/>
      <c r="Y58" s="2346"/>
      <c r="Z58" s="2346"/>
      <c r="AA58" s="2346"/>
    </row>
    <row r="59" spans="1:27" ht="21" customHeight="1">
      <c r="A59" s="2346"/>
      <c r="B59" s="2346"/>
      <c r="C59" s="2346"/>
      <c r="D59" s="2346"/>
      <c r="E59" s="2346"/>
      <c r="F59" s="2346"/>
      <c r="G59" s="2346"/>
      <c r="H59" s="2346"/>
      <c r="I59" s="2346"/>
      <c r="J59" s="2346"/>
      <c r="K59" s="2346"/>
      <c r="L59" s="2346"/>
      <c r="M59" s="2346"/>
      <c r="N59" s="2346"/>
      <c r="O59" s="2346"/>
      <c r="P59" s="2346"/>
      <c r="Q59" s="2346"/>
      <c r="R59" s="2346"/>
      <c r="S59" s="2346"/>
      <c r="T59" s="2346"/>
      <c r="U59" s="2346"/>
      <c r="V59" s="2346"/>
      <c r="W59" s="2346"/>
      <c r="X59" s="2346"/>
      <c r="Y59" s="2346"/>
      <c r="Z59" s="2346"/>
      <c r="AA59" s="2346"/>
    </row>
    <row r="60" spans="1:27" ht="21" customHeight="1">
      <c r="A60" s="2346"/>
      <c r="B60" s="2346"/>
      <c r="C60" s="2346"/>
      <c r="D60" s="2346"/>
      <c r="E60" s="2346"/>
      <c r="F60" s="2346"/>
      <c r="G60" s="2346"/>
      <c r="H60" s="2346"/>
      <c r="I60" s="2346"/>
      <c r="J60" s="2346"/>
      <c r="K60" s="2346"/>
      <c r="L60" s="2346"/>
      <c r="M60" s="2346"/>
      <c r="N60" s="2346"/>
      <c r="O60" s="2346"/>
      <c r="P60" s="2346"/>
      <c r="Q60" s="2346"/>
      <c r="R60" s="2346"/>
      <c r="S60" s="2346"/>
      <c r="T60" s="2346"/>
      <c r="U60" s="2346"/>
      <c r="V60" s="2346"/>
      <c r="W60" s="2346"/>
      <c r="X60" s="2346"/>
      <c r="Y60" s="2346"/>
      <c r="Z60" s="2346"/>
      <c r="AA60" s="2346"/>
    </row>
    <row r="61" spans="1:27" ht="21" customHeight="1">
      <c r="A61" s="2346"/>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row>
    <row r="62" spans="1:27" ht="21" customHeight="1">
      <c r="A62" s="2346"/>
      <c r="B62" s="2346"/>
      <c r="C62" s="2346"/>
      <c r="D62" s="2346"/>
      <c r="E62" s="2346"/>
      <c r="F62" s="2346"/>
      <c r="G62" s="2346"/>
      <c r="H62" s="2346"/>
      <c r="I62" s="2346"/>
      <c r="J62" s="2346"/>
      <c r="K62" s="2346"/>
      <c r="L62" s="2346"/>
      <c r="M62" s="2346"/>
      <c r="N62" s="2346"/>
      <c r="O62" s="2346"/>
      <c r="P62" s="2346"/>
      <c r="Q62" s="2346"/>
      <c r="R62" s="2346"/>
      <c r="S62" s="2346"/>
      <c r="T62" s="2346"/>
      <c r="U62" s="2346"/>
      <c r="V62" s="2346"/>
      <c r="W62" s="2346"/>
      <c r="X62" s="2346"/>
      <c r="Y62" s="2346"/>
      <c r="Z62" s="2346"/>
      <c r="AA62" s="2346"/>
    </row>
    <row r="63" spans="1:27" ht="21" customHeight="1">
      <c r="A63" s="2346"/>
      <c r="B63" s="2346"/>
      <c r="C63" s="2346"/>
      <c r="D63" s="2346"/>
      <c r="E63" s="2346"/>
      <c r="F63" s="2346"/>
      <c r="G63" s="2346"/>
      <c r="H63" s="2346"/>
      <c r="I63" s="2346"/>
      <c r="J63" s="2346"/>
      <c r="K63" s="2346"/>
      <c r="L63" s="2346"/>
      <c r="M63" s="2346"/>
      <c r="N63" s="2346"/>
      <c r="O63" s="2346"/>
      <c r="P63" s="2346"/>
      <c r="Q63" s="2346"/>
      <c r="R63" s="2346"/>
      <c r="S63" s="2346"/>
      <c r="T63" s="2346"/>
      <c r="U63" s="2346"/>
      <c r="V63" s="2346"/>
      <c r="W63" s="2346"/>
      <c r="X63" s="2346"/>
      <c r="Y63" s="2346"/>
      <c r="Z63" s="2346"/>
      <c r="AA63" s="2346"/>
    </row>
    <row r="64" spans="1:27" ht="21" customHeight="1">
      <c r="A64" s="2346"/>
      <c r="B64" s="2346"/>
      <c r="C64" s="2346"/>
      <c r="D64" s="2346"/>
      <c r="E64" s="2346"/>
      <c r="F64" s="2346"/>
      <c r="G64" s="2346"/>
      <c r="H64" s="2346"/>
      <c r="I64" s="2346"/>
      <c r="J64" s="2346"/>
      <c r="K64" s="2346"/>
      <c r="L64" s="2346"/>
      <c r="M64" s="2346"/>
      <c r="N64" s="2346"/>
      <c r="O64" s="2346"/>
      <c r="P64" s="2346"/>
      <c r="Q64" s="2346"/>
      <c r="R64" s="2346"/>
      <c r="S64" s="2346"/>
      <c r="T64" s="2346"/>
      <c r="U64" s="2346"/>
      <c r="V64" s="2346"/>
      <c r="W64" s="2346"/>
      <c r="X64" s="2346"/>
      <c r="Y64" s="2346"/>
      <c r="Z64" s="2346"/>
      <c r="AA64" s="2346"/>
    </row>
    <row r="65" spans="1:27" ht="21" customHeight="1">
      <c r="A65" s="2346"/>
      <c r="B65" s="2346"/>
      <c r="C65" s="2346"/>
      <c r="D65" s="2346"/>
      <c r="E65" s="2346"/>
      <c r="F65" s="2346"/>
      <c r="G65" s="2346"/>
      <c r="H65" s="2346"/>
      <c r="I65" s="2346"/>
      <c r="J65" s="2346"/>
      <c r="K65" s="2346"/>
      <c r="L65" s="2346"/>
      <c r="M65" s="2346"/>
      <c r="N65" s="2346"/>
      <c r="O65" s="2346"/>
      <c r="P65" s="2346"/>
      <c r="Q65" s="2346"/>
      <c r="R65" s="2346"/>
      <c r="S65" s="2346"/>
      <c r="T65" s="2346"/>
      <c r="U65" s="2346"/>
      <c r="V65" s="2346"/>
      <c r="W65" s="2346"/>
      <c r="X65" s="2346"/>
      <c r="Y65" s="2346"/>
      <c r="Z65" s="2346"/>
      <c r="AA65" s="2346"/>
    </row>
    <row r="66" spans="1:27" ht="21" customHeight="1">
      <c r="A66" s="2346"/>
      <c r="B66" s="2346"/>
      <c r="C66" s="2346"/>
      <c r="D66" s="2346"/>
      <c r="E66" s="2346"/>
      <c r="F66" s="2346"/>
      <c r="G66" s="2346"/>
      <c r="H66" s="2346"/>
      <c r="I66" s="2346"/>
      <c r="J66" s="2346"/>
      <c r="K66" s="2346"/>
      <c r="L66" s="2346"/>
      <c r="M66" s="2346"/>
      <c r="N66" s="2346"/>
      <c r="O66" s="2346"/>
      <c r="P66" s="2346"/>
      <c r="Q66" s="2346"/>
      <c r="R66" s="2346"/>
      <c r="S66" s="2346"/>
      <c r="T66" s="2346"/>
      <c r="U66" s="2346"/>
      <c r="V66" s="2346"/>
      <c r="W66" s="2346"/>
      <c r="X66" s="2346"/>
      <c r="Y66" s="2346"/>
      <c r="Z66" s="2346"/>
      <c r="AA66" s="2346"/>
    </row>
    <row r="67" spans="1:27" ht="21" customHeight="1">
      <c r="A67" s="2346"/>
      <c r="B67" s="2346"/>
      <c r="C67" s="2346"/>
      <c r="D67" s="2346"/>
      <c r="E67" s="2346"/>
      <c r="F67" s="2346"/>
      <c r="G67" s="2346"/>
      <c r="H67" s="2346"/>
      <c r="I67" s="2346"/>
      <c r="J67" s="2346"/>
      <c r="K67" s="2346"/>
      <c r="L67" s="2346"/>
      <c r="M67" s="2346"/>
      <c r="N67" s="2346"/>
      <c r="O67" s="2346"/>
      <c r="P67" s="2346"/>
      <c r="Q67" s="2346"/>
      <c r="R67" s="2346"/>
      <c r="S67" s="2346"/>
      <c r="T67" s="2346"/>
      <c r="U67" s="2346"/>
      <c r="V67" s="2346"/>
      <c r="W67" s="2346"/>
      <c r="X67" s="2346"/>
      <c r="Y67" s="2346"/>
      <c r="Z67" s="2346"/>
      <c r="AA67" s="2346"/>
    </row>
    <row r="68" spans="1:27" ht="21" customHeight="1">
      <c r="A68" s="2346"/>
      <c r="B68" s="2346"/>
      <c r="C68" s="2346"/>
      <c r="D68" s="2346"/>
      <c r="E68" s="2346"/>
      <c r="F68" s="2346"/>
      <c r="G68" s="2346"/>
      <c r="H68" s="2346"/>
      <c r="I68" s="2346"/>
      <c r="J68" s="2346"/>
      <c r="K68" s="2346"/>
      <c r="L68" s="2346"/>
      <c r="M68" s="2346"/>
      <c r="N68" s="2346"/>
      <c r="O68" s="2346"/>
      <c r="P68" s="2346"/>
      <c r="Q68" s="2346"/>
      <c r="R68" s="2346"/>
      <c r="S68" s="2346"/>
      <c r="T68" s="2346"/>
      <c r="U68" s="2346"/>
      <c r="V68" s="2346"/>
      <c r="W68" s="2346"/>
      <c r="X68" s="2346"/>
      <c r="Y68" s="2346"/>
      <c r="Z68" s="2346"/>
      <c r="AA68" s="2346"/>
    </row>
    <row r="69" spans="1:27" ht="21" customHeight="1">
      <c r="A69" s="2346"/>
      <c r="B69" s="2346"/>
      <c r="C69" s="2346"/>
      <c r="D69" s="2346"/>
      <c r="E69" s="2346"/>
      <c r="F69" s="2346"/>
      <c r="G69" s="2346"/>
      <c r="H69" s="2346"/>
      <c r="I69" s="2346"/>
      <c r="J69" s="2346"/>
      <c r="K69" s="2346"/>
      <c r="L69" s="2346"/>
      <c r="M69" s="2346"/>
      <c r="N69" s="2346"/>
      <c r="O69" s="2346"/>
      <c r="P69" s="2346"/>
      <c r="Q69" s="2346"/>
      <c r="R69" s="2346"/>
      <c r="S69" s="2346"/>
      <c r="T69" s="2346"/>
      <c r="U69" s="2346"/>
      <c r="V69" s="2346"/>
      <c r="W69" s="2346"/>
      <c r="X69" s="2346"/>
      <c r="Y69" s="2346"/>
      <c r="Z69" s="2346"/>
      <c r="AA69" s="2346"/>
    </row>
    <row r="70" spans="1:27" ht="21" customHeight="1">
      <c r="A70" s="2346"/>
      <c r="B70" s="2346"/>
      <c r="C70" s="2346"/>
      <c r="D70" s="2346"/>
      <c r="E70" s="2346"/>
      <c r="F70" s="2346"/>
      <c r="G70" s="2346"/>
      <c r="H70" s="2346"/>
      <c r="I70" s="2346"/>
      <c r="J70" s="2346"/>
      <c r="K70" s="2346"/>
      <c r="L70" s="2346"/>
      <c r="M70" s="2346"/>
      <c r="N70" s="2346"/>
      <c r="O70" s="2346"/>
      <c r="P70" s="2346"/>
      <c r="Q70" s="2346"/>
      <c r="R70" s="2346"/>
      <c r="S70" s="2346"/>
      <c r="T70" s="2346"/>
      <c r="U70" s="2346"/>
      <c r="V70" s="2346"/>
      <c r="W70" s="2346"/>
      <c r="X70" s="2346"/>
      <c r="Y70" s="2346"/>
      <c r="Z70" s="2346"/>
      <c r="AA70" s="2346"/>
    </row>
    <row r="71" spans="1:27" ht="21" customHeight="1">
      <c r="A71" s="2346"/>
      <c r="B71" s="2346"/>
      <c r="C71" s="2346"/>
      <c r="D71" s="2346"/>
      <c r="E71" s="2346"/>
      <c r="F71" s="2346"/>
      <c r="G71" s="2346"/>
      <c r="H71" s="2346"/>
      <c r="I71" s="2346"/>
      <c r="J71" s="2346"/>
      <c r="K71" s="2346"/>
      <c r="L71" s="2346"/>
      <c r="M71" s="2346"/>
      <c r="N71" s="2346"/>
      <c r="O71" s="2346"/>
      <c r="P71" s="2346"/>
      <c r="Q71" s="2346"/>
      <c r="R71" s="2346"/>
      <c r="S71" s="2346"/>
      <c r="T71" s="2346"/>
      <c r="U71" s="2346"/>
      <c r="V71" s="2346"/>
      <c r="W71" s="2346"/>
      <c r="X71" s="2346"/>
      <c r="Y71" s="2346"/>
      <c r="Z71" s="2346"/>
      <c r="AA71" s="2346"/>
    </row>
    <row r="72" spans="1:27" ht="21" customHeight="1">
      <c r="A72" s="2346"/>
      <c r="B72" s="2346"/>
      <c r="C72" s="2346"/>
      <c r="D72" s="2346"/>
      <c r="E72" s="2346"/>
      <c r="F72" s="2346"/>
      <c r="G72" s="2346"/>
      <c r="H72" s="2346"/>
      <c r="I72" s="2346"/>
      <c r="J72" s="2346"/>
      <c r="K72" s="2346"/>
      <c r="L72" s="2346"/>
      <c r="M72" s="2346"/>
      <c r="N72" s="2346"/>
      <c r="O72" s="2346"/>
      <c r="P72" s="2346"/>
      <c r="Q72" s="2346"/>
      <c r="R72" s="2346"/>
      <c r="S72" s="2346"/>
      <c r="T72" s="2346"/>
      <c r="U72" s="2346"/>
      <c r="V72" s="2346"/>
      <c r="W72" s="2346"/>
      <c r="X72" s="2346"/>
      <c r="Y72" s="2346"/>
      <c r="Z72" s="2346"/>
      <c r="AA72" s="2346"/>
    </row>
    <row r="73" spans="1:27" ht="21" customHeight="1">
      <c r="A73" s="2346"/>
      <c r="B73" s="2346"/>
      <c r="C73" s="2346"/>
      <c r="D73" s="2346"/>
      <c r="E73" s="2346"/>
      <c r="F73" s="2346"/>
      <c r="G73" s="2346"/>
      <c r="H73" s="2346"/>
      <c r="I73" s="2346"/>
      <c r="J73" s="2346"/>
      <c r="K73" s="2346"/>
      <c r="L73" s="2346"/>
      <c r="M73" s="2346"/>
      <c r="N73" s="2346"/>
      <c r="O73" s="2346"/>
      <c r="P73" s="2346"/>
      <c r="Q73" s="2346"/>
      <c r="R73" s="2346"/>
      <c r="S73" s="2346"/>
      <c r="T73" s="2346"/>
      <c r="U73" s="2346"/>
      <c r="V73" s="2346"/>
      <c r="W73" s="2346"/>
      <c r="X73" s="2346"/>
      <c r="Y73" s="2346"/>
      <c r="Z73" s="2346"/>
      <c r="AA73" s="2346"/>
    </row>
    <row r="74" spans="1:27" ht="21" customHeight="1">
      <c r="A74" s="2346"/>
      <c r="B74" s="2346"/>
      <c r="C74" s="2346"/>
      <c r="D74" s="2346"/>
      <c r="E74" s="2346"/>
      <c r="F74" s="2346"/>
      <c r="G74" s="2346"/>
      <c r="H74" s="2346"/>
      <c r="I74" s="2346"/>
      <c r="J74" s="2346"/>
      <c r="K74" s="2346"/>
      <c r="L74" s="2346"/>
      <c r="M74" s="2346"/>
      <c r="N74" s="2346"/>
      <c r="O74" s="2346"/>
      <c r="P74" s="2346"/>
      <c r="Q74" s="2346"/>
      <c r="R74" s="2346"/>
      <c r="S74" s="2346"/>
      <c r="T74" s="2346"/>
      <c r="U74" s="2346"/>
      <c r="V74" s="2346"/>
      <c r="W74" s="2346"/>
      <c r="X74" s="2346"/>
      <c r="Y74" s="2346"/>
      <c r="Z74" s="2346"/>
      <c r="AA74" s="2346"/>
    </row>
    <row r="75" spans="1:27" ht="21" customHeight="1">
      <c r="A75" s="2346"/>
      <c r="B75" s="2346"/>
      <c r="C75" s="2346"/>
      <c r="D75" s="2346"/>
      <c r="E75" s="2346"/>
      <c r="F75" s="2346"/>
      <c r="G75" s="2346"/>
      <c r="H75" s="2346"/>
      <c r="I75" s="2346"/>
      <c r="J75" s="2346"/>
      <c r="K75" s="2346"/>
      <c r="L75" s="2346"/>
      <c r="M75" s="2346"/>
      <c r="N75" s="2346"/>
      <c r="O75" s="2346"/>
      <c r="P75" s="2346"/>
      <c r="Q75" s="2346"/>
      <c r="R75" s="2346"/>
      <c r="S75" s="2346"/>
      <c r="T75" s="2346"/>
      <c r="U75" s="2346"/>
      <c r="V75" s="2346"/>
      <c r="W75" s="2346"/>
      <c r="X75" s="2346"/>
      <c r="Y75" s="2346"/>
      <c r="Z75" s="2346"/>
      <c r="AA75" s="2346"/>
    </row>
    <row r="76" spans="1:27" ht="21" customHeight="1">
      <c r="A76" s="2346"/>
      <c r="B76" s="2346"/>
      <c r="C76" s="2346"/>
      <c r="D76" s="2346"/>
      <c r="E76" s="2346"/>
      <c r="F76" s="2346"/>
      <c r="G76" s="2346"/>
      <c r="H76" s="2346"/>
      <c r="I76" s="2346"/>
      <c r="J76" s="2346"/>
      <c r="K76" s="2346"/>
      <c r="L76" s="2346"/>
      <c r="M76" s="2346"/>
      <c r="N76" s="2346"/>
      <c r="O76" s="2346"/>
      <c r="P76" s="2346"/>
      <c r="Q76" s="2346"/>
      <c r="R76" s="2346"/>
      <c r="S76" s="2346"/>
      <c r="T76" s="2346"/>
      <c r="U76" s="2346"/>
      <c r="V76" s="2346"/>
      <c r="W76" s="2346"/>
      <c r="X76" s="2346"/>
      <c r="Y76" s="2346"/>
      <c r="Z76" s="2346"/>
      <c r="AA76" s="2346"/>
    </row>
    <row r="77" spans="1:27" ht="21" customHeight="1">
      <c r="A77" s="2346"/>
      <c r="B77" s="2346"/>
      <c r="C77" s="2346"/>
      <c r="D77" s="2346"/>
      <c r="E77" s="2346"/>
      <c r="F77" s="2346"/>
      <c r="G77" s="2346"/>
      <c r="H77" s="2346"/>
      <c r="I77" s="2346"/>
      <c r="J77" s="2346"/>
      <c r="K77" s="2346"/>
      <c r="L77" s="2346"/>
      <c r="M77" s="2346"/>
      <c r="N77" s="2346"/>
      <c r="O77" s="2346"/>
      <c r="P77" s="2346"/>
      <c r="Q77" s="2346"/>
      <c r="R77" s="2346"/>
      <c r="S77" s="2346"/>
      <c r="T77" s="2346"/>
      <c r="U77" s="2346"/>
      <c r="V77" s="2346"/>
      <c r="W77" s="2346"/>
      <c r="X77" s="2346"/>
      <c r="Y77" s="2346"/>
      <c r="Z77" s="2346"/>
      <c r="AA77" s="2346"/>
    </row>
    <row r="78" spans="1:27" ht="21" customHeight="1">
      <c r="A78" s="2346"/>
      <c r="B78" s="2346"/>
      <c r="C78" s="2346"/>
      <c r="D78" s="2346"/>
      <c r="E78" s="2346"/>
      <c r="F78" s="2346"/>
      <c r="G78" s="2346"/>
      <c r="H78" s="2346"/>
      <c r="I78" s="2346"/>
      <c r="J78" s="2346"/>
      <c r="K78" s="2346"/>
      <c r="L78" s="2346"/>
      <c r="M78" s="2346"/>
      <c r="N78" s="2346"/>
      <c r="O78" s="2346"/>
      <c r="P78" s="2346"/>
      <c r="Q78" s="2346"/>
      <c r="R78" s="2346"/>
      <c r="S78" s="2346"/>
      <c r="T78" s="2346"/>
      <c r="U78" s="2346"/>
      <c r="V78" s="2346"/>
      <c r="W78" s="2346"/>
      <c r="X78" s="2346"/>
      <c r="Y78" s="2346"/>
      <c r="Z78" s="2346"/>
      <c r="AA78" s="2346"/>
    </row>
    <row r="79" spans="1:27" ht="21" customHeight="1">
      <c r="A79" s="2346"/>
      <c r="B79" s="2346"/>
      <c r="C79" s="2346"/>
      <c r="D79" s="2346"/>
      <c r="E79" s="2346"/>
      <c r="F79" s="2346"/>
      <c r="G79" s="2346"/>
      <c r="H79" s="2346"/>
      <c r="I79" s="2346"/>
      <c r="J79" s="2346"/>
      <c r="K79" s="2346"/>
      <c r="L79" s="2346"/>
      <c r="M79" s="2346"/>
      <c r="N79" s="2346"/>
      <c r="O79" s="2346"/>
      <c r="P79" s="2346"/>
      <c r="Q79" s="2346"/>
      <c r="R79" s="2346"/>
      <c r="S79" s="2346"/>
      <c r="T79" s="2346"/>
      <c r="U79" s="2346"/>
      <c r="V79" s="2346"/>
      <c r="W79" s="2346"/>
      <c r="X79" s="2346"/>
      <c r="Y79" s="2346"/>
      <c r="Z79" s="2346"/>
      <c r="AA79" s="2346"/>
    </row>
    <row r="80" spans="1:27" ht="21" customHeight="1">
      <c r="A80" s="2346"/>
      <c r="B80" s="2346"/>
      <c r="C80" s="2346"/>
      <c r="D80" s="2346"/>
      <c r="E80" s="2346"/>
      <c r="F80" s="2346"/>
      <c r="G80" s="2346"/>
      <c r="H80" s="2346"/>
      <c r="I80" s="2346"/>
      <c r="J80" s="2346"/>
      <c r="K80" s="2346"/>
      <c r="L80" s="2346"/>
      <c r="M80" s="2346"/>
      <c r="N80" s="2346"/>
      <c r="O80" s="2346"/>
      <c r="P80" s="2346"/>
      <c r="Q80" s="2346"/>
      <c r="R80" s="2346"/>
      <c r="S80" s="2346"/>
      <c r="T80" s="2346"/>
      <c r="U80" s="2346"/>
      <c r="V80" s="2346"/>
      <c r="W80" s="2346"/>
      <c r="X80" s="2346"/>
      <c r="Y80" s="2346"/>
      <c r="Z80" s="2346"/>
      <c r="AA80" s="2346"/>
    </row>
    <row r="81" spans="1:27" ht="21" customHeight="1">
      <c r="A81" s="2346"/>
      <c r="B81" s="2346"/>
      <c r="C81" s="2346"/>
      <c r="D81" s="2346"/>
      <c r="E81" s="2346"/>
      <c r="F81" s="2346"/>
      <c r="G81" s="2346"/>
      <c r="H81" s="2346"/>
      <c r="I81" s="2346"/>
      <c r="J81" s="2346"/>
      <c r="K81" s="2346"/>
      <c r="L81" s="2346"/>
      <c r="M81" s="2346"/>
      <c r="N81" s="2346"/>
      <c r="O81" s="2346"/>
      <c r="P81" s="2346"/>
      <c r="Q81" s="2346"/>
      <c r="R81" s="2346"/>
      <c r="S81" s="2346"/>
      <c r="T81" s="2346"/>
      <c r="U81" s="2346"/>
      <c r="V81" s="2346"/>
      <c r="W81" s="2346"/>
      <c r="X81" s="2346"/>
      <c r="Y81" s="2346"/>
      <c r="Z81" s="2346"/>
      <c r="AA81" s="2346"/>
    </row>
    <row r="82" spans="1:27" ht="21" customHeight="1">
      <c r="A82" s="2346"/>
      <c r="B82" s="2346"/>
      <c r="C82" s="2346"/>
      <c r="D82" s="2346"/>
      <c r="E82" s="2346"/>
      <c r="F82" s="2346"/>
      <c r="G82" s="2346"/>
      <c r="H82" s="2346"/>
      <c r="I82" s="2346"/>
      <c r="J82" s="2346"/>
      <c r="K82" s="2346"/>
      <c r="L82" s="2346"/>
      <c r="M82" s="2346"/>
      <c r="N82" s="2346"/>
      <c r="O82" s="2346"/>
      <c r="P82" s="2346"/>
      <c r="Q82" s="2346"/>
      <c r="R82" s="2346"/>
      <c r="S82" s="2346"/>
      <c r="T82" s="2346"/>
      <c r="U82" s="2346"/>
      <c r="V82" s="2346"/>
      <c r="W82" s="2346"/>
      <c r="X82" s="2346"/>
      <c r="Y82" s="2346"/>
      <c r="Z82" s="2346"/>
      <c r="AA82" s="2346"/>
    </row>
    <row r="83" spans="1:27" ht="21" customHeight="1">
      <c r="A83" s="2346"/>
      <c r="B83" s="2346"/>
      <c r="C83" s="2346"/>
      <c r="D83" s="2346"/>
      <c r="E83" s="2346"/>
      <c r="F83" s="2346"/>
      <c r="G83" s="2346"/>
      <c r="H83" s="2346"/>
      <c r="I83" s="2346"/>
      <c r="J83" s="2346"/>
      <c r="K83" s="2346"/>
      <c r="L83" s="2346"/>
      <c r="M83" s="2346"/>
      <c r="N83" s="2346"/>
      <c r="O83" s="2346"/>
      <c r="P83" s="2346"/>
      <c r="Q83" s="2346"/>
      <c r="R83" s="2346"/>
      <c r="S83" s="2346"/>
      <c r="T83" s="2346"/>
      <c r="U83" s="2346"/>
      <c r="V83" s="2346"/>
      <c r="W83" s="2346"/>
      <c r="X83" s="2346"/>
      <c r="Y83" s="2346"/>
      <c r="Z83" s="2346"/>
      <c r="AA83" s="2346"/>
    </row>
    <row r="84" spans="1:27" ht="21" customHeigh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row>
    <row r="85" spans="1:27" ht="21" customHeight="1">
      <c r="A85" s="2346"/>
      <c r="B85" s="2346"/>
      <c r="C85" s="2346"/>
      <c r="D85" s="2346"/>
      <c r="E85" s="2346"/>
      <c r="F85" s="2346"/>
      <c r="G85" s="2346"/>
      <c r="H85" s="2346"/>
      <c r="I85" s="2346"/>
      <c r="J85" s="2346"/>
      <c r="K85" s="2346"/>
      <c r="L85" s="2346"/>
      <c r="M85" s="2346"/>
      <c r="N85" s="2346"/>
      <c r="O85" s="2346"/>
      <c r="P85" s="2346"/>
      <c r="Q85" s="2346"/>
      <c r="R85" s="2346"/>
      <c r="S85" s="2346"/>
      <c r="T85" s="2346"/>
      <c r="U85" s="2346"/>
      <c r="V85" s="2346"/>
      <c r="W85" s="2346"/>
      <c r="X85" s="2346"/>
      <c r="Y85" s="2346"/>
      <c r="Z85" s="2346"/>
      <c r="AA85" s="2346"/>
    </row>
    <row r="86" spans="1:27" ht="21" customHeight="1">
      <c r="A86" s="2346"/>
      <c r="B86" s="2346"/>
      <c r="C86" s="2346"/>
      <c r="D86" s="2346"/>
      <c r="E86" s="2346"/>
      <c r="F86" s="2346"/>
      <c r="G86" s="2346"/>
      <c r="H86" s="2346"/>
      <c r="I86" s="2346"/>
      <c r="J86" s="2346"/>
      <c r="K86" s="2346"/>
      <c r="L86" s="2346"/>
      <c r="M86" s="2346"/>
      <c r="N86" s="2346"/>
      <c r="O86" s="2346"/>
      <c r="P86" s="2346"/>
      <c r="Q86" s="2346"/>
      <c r="R86" s="2346"/>
      <c r="S86" s="2346"/>
      <c r="T86" s="2346"/>
      <c r="U86" s="2346"/>
      <c r="V86" s="2346"/>
      <c r="W86" s="2346"/>
      <c r="X86" s="2346"/>
      <c r="Y86" s="2346"/>
      <c r="Z86" s="2346"/>
      <c r="AA86" s="2346"/>
    </row>
    <row r="87" spans="1:27" ht="21" customHeight="1">
      <c r="A87" s="2346"/>
      <c r="B87" s="2346"/>
      <c r="C87" s="2346"/>
      <c r="D87" s="2346"/>
      <c r="E87" s="2346"/>
      <c r="F87" s="2346"/>
      <c r="G87" s="2346"/>
      <c r="H87" s="2346"/>
      <c r="I87" s="2346"/>
      <c r="J87" s="2346"/>
      <c r="K87" s="2346"/>
      <c r="L87" s="2346"/>
      <c r="M87" s="2346"/>
      <c r="N87" s="2346"/>
      <c r="O87" s="2346"/>
      <c r="P87" s="2346"/>
      <c r="Q87" s="2346"/>
      <c r="R87" s="2346"/>
      <c r="S87" s="2346"/>
      <c r="T87" s="2346"/>
      <c r="U87" s="2346"/>
      <c r="V87" s="2346"/>
      <c r="W87" s="2346"/>
      <c r="X87" s="2346"/>
      <c r="Y87" s="2346"/>
      <c r="Z87" s="2346"/>
      <c r="AA87" s="2346"/>
    </row>
    <row r="88" spans="1:27" ht="21" customHeight="1">
      <c r="A88" s="2346"/>
      <c r="B88" s="2346"/>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c r="AA88" s="2346"/>
    </row>
    <row r="89" spans="1:27" ht="21" customHeight="1">
      <c r="A89" s="2346"/>
      <c r="B89" s="2346"/>
      <c r="C89" s="2346"/>
      <c r="D89" s="2346"/>
      <c r="E89" s="2346"/>
      <c r="F89" s="2346"/>
      <c r="G89" s="2346"/>
      <c r="H89" s="2346"/>
      <c r="I89" s="2346"/>
      <c r="J89" s="2346"/>
      <c r="K89" s="2346"/>
      <c r="L89" s="2346"/>
      <c r="M89" s="2346"/>
      <c r="N89" s="2346"/>
      <c r="O89" s="2346"/>
      <c r="P89" s="2346"/>
      <c r="Q89" s="2346"/>
      <c r="R89" s="2346"/>
      <c r="S89" s="2346"/>
      <c r="T89" s="2346"/>
      <c r="U89" s="2346"/>
      <c r="V89" s="2346"/>
      <c r="W89" s="2346"/>
      <c r="X89" s="2346"/>
      <c r="Y89" s="2346"/>
      <c r="Z89" s="2346"/>
      <c r="AA89" s="2346"/>
    </row>
    <row r="90" spans="1:27" ht="21" customHeight="1">
      <c r="A90" s="2346"/>
      <c r="B90" s="2346"/>
      <c r="C90" s="2346"/>
      <c r="D90" s="2346"/>
      <c r="E90" s="2346"/>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row>
    <row r="91" spans="1:27" ht="21" customHeight="1">
      <c r="A91" s="2346"/>
      <c r="B91" s="2346"/>
      <c r="C91" s="2346"/>
      <c r="D91" s="2346"/>
      <c r="E91" s="2346"/>
      <c r="F91" s="2346"/>
      <c r="G91" s="2346"/>
      <c r="H91" s="2346"/>
      <c r="I91" s="2346"/>
      <c r="J91" s="2346"/>
      <c r="K91" s="2346"/>
      <c r="L91" s="2346"/>
      <c r="M91" s="2346"/>
      <c r="N91" s="2346"/>
      <c r="O91" s="2346"/>
      <c r="P91" s="2346"/>
      <c r="Q91" s="2346"/>
      <c r="R91" s="2346"/>
      <c r="S91" s="2346"/>
      <c r="T91" s="2346"/>
      <c r="U91" s="2346"/>
      <c r="V91" s="2346"/>
      <c r="W91" s="2346"/>
      <c r="X91" s="2346"/>
      <c r="Y91" s="2346"/>
      <c r="Z91" s="2346"/>
      <c r="AA91" s="2346"/>
    </row>
    <row r="92" spans="1:27" ht="21" customHeight="1">
      <c r="A92" s="2346"/>
      <c r="B92" s="2346"/>
      <c r="C92" s="2346"/>
      <c r="D92" s="2346"/>
      <c r="E92" s="2346"/>
      <c r="F92" s="2346"/>
      <c r="G92" s="2346"/>
      <c r="H92" s="2346"/>
      <c r="I92" s="2346"/>
      <c r="J92" s="2346"/>
      <c r="K92" s="2346"/>
      <c r="L92" s="2346"/>
      <c r="M92" s="2346"/>
      <c r="N92" s="2346"/>
      <c r="O92" s="2346"/>
      <c r="P92" s="2346"/>
      <c r="Q92" s="2346"/>
      <c r="R92" s="2346"/>
      <c r="S92" s="2346"/>
      <c r="T92" s="2346"/>
      <c r="U92" s="2346"/>
      <c r="V92" s="2346"/>
      <c r="W92" s="2346"/>
      <c r="X92" s="2346"/>
      <c r="Y92" s="2346"/>
      <c r="Z92" s="2346"/>
      <c r="AA92" s="2346"/>
    </row>
    <row r="93" spans="1:27" ht="21" customHeight="1">
      <c r="A93" s="2346"/>
      <c r="B93" s="2346"/>
      <c r="C93" s="2346"/>
      <c r="D93" s="2346"/>
      <c r="E93" s="2346"/>
      <c r="F93" s="2346"/>
      <c r="G93" s="2346"/>
      <c r="H93" s="2346"/>
      <c r="I93" s="2346"/>
      <c r="J93" s="2346"/>
      <c r="K93" s="2346"/>
      <c r="L93" s="2346"/>
      <c r="M93" s="2346"/>
      <c r="N93" s="2346"/>
      <c r="O93" s="2346"/>
      <c r="P93" s="2346"/>
      <c r="Q93" s="2346"/>
      <c r="R93" s="2346"/>
      <c r="S93" s="2346"/>
      <c r="T93" s="2346"/>
      <c r="U93" s="2346"/>
      <c r="V93" s="2346"/>
      <c r="W93" s="2346"/>
      <c r="X93" s="2346"/>
      <c r="Y93" s="2346"/>
      <c r="Z93" s="2346"/>
      <c r="AA93" s="2346"/>
    </row>
    <row r="94" spans="1:27" ht="21" customHeight="1">
      <c r="A94" s="2346"/>
      <c r="B94" s="2346"/>
      <c r="C94" s="2346"/>
      <c r="D94" s="2346"/>
      <c r="E94" s="2346"/>
      <c r="F94" s="2346"/>
      <c r="G94" s="2346"/>
      <c r="H94" s="2346"/>
      <c r="I94" s="2346"/>
      <c r="J94" s="2346"/>
      <c r="K94" s="2346"/>
      <c r="L94" s="2346"/>
      <c r="M94" s="2346"/>
      <c r="N94" s="2346"/>
      <c r="O94" s="2346"/>
      <c r="P94" s="2346"/>
      <c r="Q94" s="2346"/>
      <c r="R94" s="2346"/>
      <c r="S94" s="2346"/>
      <c r="T94" s="2346"/>
      <c r="U94" s="2346"/>
      <c r="V94" s="2346"/>
      <c r="W94" s="2346"/>
      <c r="X94" s="2346"/>
      <c r="Y94" s="2346"/>
      <c r="Z94" s="2346"/>
      <c r="AA94" s="2346"/>
    </row>
    <row r="95" spans="1:27" ht="21" customHeight="1">
      <c r="A95" s="2346"/>
      <c r="B95" s="2346"/>
      <c r="C95" s="2346"/>
      <c r="D95" s="2346"/>
      <c r="E95" s="2346"/>
      <c r="F95" s="2346"/>
      <c r="G95" s="2346"/>
      <c r="H95" s="2346"/>
      <c r="I95" s="2346"/>
      <c r="J95" s="2346"/>
      <c r="K95" s="2346"/>
      <c r="L95" s="2346"/>
      <c r="M95" s="2346"/>
      <c r="N95" s="2346"/>
      <c r="O95" s="2346"/>
      <c r="P95" s="2346"/>
      <c r="Q95" s="2346"/>
      <c r="R95" s="2346"/>
      <c r="S95" s="2346"/>
      <c r="T95" s="2346"/>
      <c r="U95" s="2346"/>
      <c r="V95" s="2346"/>
      <c r="W95" s="2346"/>
      <c r="X95" s="2346"/>
      <c r="Y95" s="2346"/>
      <c r="Z95" s="2346"/>
      <c r="AA95" s="2346"/>
    </row>
    <row r="96" spans="1:27" ht="21" customHeight="1">
      <c r="A96" s="2346"/>
      <c r="B96" s="2346"/>
      <c r="C96" s="2346"/>
      <c r="D96" s="2346"/>
      <c r="E96" s="2346"/>
      <c r="F96" s="2346"/>
      <c r="G96" s="2346"/>
      <c r="H96" s="2346"/>
      <c r="I96" s="2346"/>
      <c r="J96" s="2346"/>
      <c r="K96" s="2346"/>
      <c r="L96" s="2346"/>
      <c r="M96" s="2346"/>
      <c r="N96" s="2346"/>
      <c r="O96" s="2346"/>
      <c r="P96" s="2346"/>
      <c r="Q96" s="2346"/>
      <c r="R96" s="2346"/>
      <c r="S96" s="2346"/>
      <c r="T96" s="2346"/>
      <c r="U96" s="2346"/>
      <c r="V96" s="2346"/>
      <c r="W96" s="2346"/>
      <c r="X96" s="2346"/>
      <c r="Y96" s="2346"/>
      <c r="Z96" s="2346"/>
      <c r="AA96" s="2346"/>
    </row>
    <row r="97" spans="1:27" ht="21" customHeight="1">
      <c r="A97" s="2346"/>
      <c r="B97" s="2346"/>
      <c r="C97" s="2346"/>
      <c r="D97" s="2346"/>
      <c r="E97" s="2346"/>
      <c r="F97" s="2346"/>
      <c r="G97" s="2346"/>
      <c r="H97" s="2346"/>
      <c r="I97" s="2346"/>
      <c r="J97" s="2346"/>
      <c r="K97" s="2346"/>
      <c r="L97" s="2346"/>
      <c r="M97" s="2346"/>
      <c r="N97" s="2346"/>
      <c r="O97" s="2346"/>
      <c r="P97" s="2346"/>
      <c r="Q97" s="2346"/>
      <c r="R97" s="2346"/>
      <c r="S97" s="2346"/>
      <c r="T97" s="2346"/>
      <c r="U97" s="2346"/>
      <c r="V97" s="2346"/>
      <c r="W97" s="2346"/>
      <c r="X97" s="2346"/>
      <c r="Y97" s="2346"/>
      <c r="Z97" s="2346"/>
      <c r="AA97" s="2346"/>
    </row>
    <row r="98" spans="1:27" ht="21" customHeight="1">
      <c r="A98" s="2346"/>
      <c r="B98" s="2346"/>
      <c r="C98" s="2346"/>
      <c r="D98" s="2346"/>
      <c r="E98" s="2346"/>
      <c r="F98" s="2346"/>
      <c r="G98" s="2346"/>
      <c r="H98" s="2346"/>
      <c r="I98" s="2346"/>
      <c r="J98" s="2346"/>
      <c r="K98" s="2346"/>
      <c r="L98" s="2346"/>
      <c r="M98" s="2346"/>
      <c r="N98" s="2346"/>
      <c r="O98" s="2346"/>
      <c r="P98" s="2346"/>
      <c r="Q98" s="2346"/>
      <c r="R98" s="2346"/>
      <c r="S98" s="2346"/>
      <c r="T98" s="2346"/>
      <c r="U98" s="2346"/>
      <c r="V98" s="2346"/>
      <c r="W98" s="2346"/>
      <c r="X98" s="2346"/>
      <c r="Y98" s="2346"/>
      <c r="Z98" s="2346"/>
      <c r="AA98" s="2346"/>
    </row>
    <row r="99" spans="1:27" ht="21" customHeight="1">
      <c r="A99" s="2346"/>
      <c r="B99" s="2346"/>
      <c r="C99" s="2346"/>
      <c r="D99" s="2346"/>
      <c r="E99" s="2346"/>
      <c r="F99" s="2346"/>
      <c r="G99" s="2346"/>
      <c r="H99" s="2346"/>
      <c r="I99" s="2346"/>
      <c r="J99" s="2346"/>
      <c r="K99" s="2346"/>
      <c r="L99" s="2346"/>
      <c r="M99" s="2346"/>
      <c r="N99" s="2346"/>
      <c r="O99" s="2346"/>
      <c r="P99" s="2346"/>
      <c r="Q99" s="2346"/>
      <c r="R99" s="2346"/>
      <c r="S99" s="2346"/>
      <c r="T99" s="2346"/>
      <c r="U99" s="2346"/>
      <c r="V99" s="2346"/>
      <c r="W99" s="2346"/>
      <c r="X99" s="2346"/>
      <c r="Y99" s="2346"/>
      <c r="Z99" s="2346"/>
      <c r="AA99" s="2346"/>
    </row>
    <row r="100" spans="1:27" ht="21" customHeight="1">
      <c r="A100" s="2346"/>
      <c r="B100" s="2346"/>
      <c r="C100" s="2346"/>
      <c r="D100" s="2346"/>
      <c r="E100" s="2346"/>
      <c r="F100" s="2346"/>
      <c r="G100" s="2346"/>
      <c r="H100" s="2346"/>
      <c r="I100" s="2346"/>
      <c r="J100" s="2346"/>
      <c r="K100" s="2346"/>
      <c r="L100" s="2346"/>
      <c r="M100" s="2346"/>
      <c r="N100" s="2346"/>
      <c r="O100" s="2346"/>
      <c r="P100" s="2346"/>
      <c r="Q100" s="2346"/>
      <c r="R100" s="2346"/>
      <c r="S100" s="2346"/>
      <c r="T100" s="2346"/>
      <c r="U100" s="2346"/>
      <c r="V100" s="2346"/>
      <c r="W100" s="2346"/>
      <c r="X100" s="2346"/>
      <c r="Y100" s="2346"/>
      <c r="Z100" s="2346"/>
      <c r="AA100" s="2346"/>
    </row>
    <row r="101" spans="1:27" ht="21" customHeight="1">
      <c r="A101" s="2346"/>
      <c r="B101" s="2346"/>
      <c r="C101" s="2346"/>
      <c r="D101" s="2346"/>
      <c r="E101" s="2346"/>
      <c r="F101" s="2346"/>
      <c r="G101" s="2346"/>
      <c r="H101" s="2346"/>
      <c r="I101" s="2346"/>
      <c r="J101" s="2346"/>
      <c r="K101" s="2346"/>
      <c r="L101" s="2346"/>
      <c r="M101" s="2346"/>
      <c r="N101" s="2346"/>
      <c r="O101" s="2346"/>
      <c r="P101" s="2346"/>
      <c r="Q101" s="2346"/>
      <c r="R101" s="2346"/>
      <c r="S101" s="2346"/>
      <c r="T101" s="2346"/>
      <c r="U101" s="2346"/>
      <c r="V101" s="2346"/>
      <c r="W101" s="2346"/>
      <c r="X101" s="2346"/>
      <c r="Y101" s="2346"/>
      <c r="Z101" s="2346"/>
      <c r="AA101" s="2346"/>
    </row>
    <row r="102" spans="1:27" ht="21" customHeight="1">
      <c r="A102" s="2346"/>
      <c r="B102" s="2346"/>
      <c r="C102" s="2346"/>
      <c r="D102" s="2346"/>
      <c r="E102" s="2346"/>
      <c r="F102" s="2346"/>
      <c r="G102" s="2346"/>
      <c r="H102" s="2346"/>
      <c r="I102" s="2346"/>
      <c r="J102" s="2346"/>
      <c r="K102" s="2346"/>
      <c r="L102" s="2346"/>
      <c r="M102" s="2346"/>
      <c r="N102" s="2346"/>
      <c r="O102" s="2346"/>
      <c r="P102" s="2346"/>
      <c r="Q102" s="2346"/>
      <c r="R102" s="2346"/>
      <c r="S102" s="2346"/>
      <c r="T102" s="2346"/>
      <c r="U102" s="2346"/>
      <c r="V102" s="2346"/>
      <c r="W102" s="2346"/>
      <c r="X102" s="2346"/>
      <c r="Y102" s="2346"/>
      <c r="Z102" s="2346"/>
      <c r="AA102" s="2346"/>
    </row>
    <row r="103" spans="1:27" ht="21" customHeight="1">
      <c r="A103" s="2346"/>
      <c r="B103" s="2346"/>
      <c r="C103" s="2346"/>
      <c r="D103" s="2346"/>
      <c r="E103" s="2346"/>
      <c r="F103" s="2346"/>
      <c r="G103" s="2346"/>
      <c r="H103" s="2346"/>
      <c r="I103" s="2346"/>
      <c r="J103" s="2346"/>
      <c r="K103" s="2346"/>
      <c r="L103" s="2346"/>
      <c r="M103" s="2346"/>
      <c r="N103" s="2346"/>
      <c r="O103" s="2346"/>
      <c r="P103" s="2346"/>
      <c r="Q103" s="2346"/>
      <c r="R103" s="2346"/>
      <c r="S103" s="2346"/>
      <c r="T103" s="2346"/>
      <c r="U103" s="2346"/>
      <c r="V103" s="2346"/>
      <c r="W103" s="2346"/>
      <c r="X103" s="2346"/>
      <c r="Y103" s="2346"/>
      <c r="Z103" s="2346"/>
      <c r="AA103" s="2346"/>
    </row>
    <row r="104" spans="1:27" ht="21" customHeight="1">
      <c r="A104" s="2346"/>
      <c r="B104" s="2346"/>
      <c r="C104" s="2346"/>
      <c r="D104" s="2346"/>
      <c r="E104" s="2346"/>
      <c r="F104" s="2346"/>
      <c r="G104" s="2346"/>
      <c r="H104" s="2346"/>
      <c r="I104" s="2346"/>
      <c r="J104" s="2346"/>
      <c r="K104" s="2346"/>
      <c r="L104" s="2346"/>
      <c r="M104" s="2346"/>
      <c r="N104" s="2346"/>
      <c r="O104" s="2346"/>
      <c r="P104" s="2346"/>
      <c r="Q104" s="2346"/>
      <c r="R104" s="2346"/>
      <c r="S104" s="2346"/>
      <c r="T104" s="2346"/>
      <c r="U104" s="2346"/>
      <c r="V104" s="2346"/>
      <c r="W104" s="2346"/>
      <c r="X104" s="2346"/>
      <c r="Y104" s="2346"/>
      <c r="Z104" s="2346"/>
      <c r="AA104" s="2346"/>
    </row>
    <row r="105" spans="1:27" ht="21" customHeight="1">
      <c r="A105" s="2346"/>
      <c r="B105" s="2346"/>
      <c r="C105" s="2346"/>
      <c r="D105" s="2346"/>
      <c r="E105" s="2346"/>
      <c r="F105" s="2346"/>
      <c r="G105" s="2346"/>
      <c r="H105" s="2346"/>
      <c r="I105" s="2346"/>
      <c r="J105" s="2346"/>
      <c r="K105" s="2346"/>
      <c r="L105" s="2346"/>
      <c r="M105" s="2346"/>
      <c r="N105" s="2346"/>
      <c r="O105" s="2346"/>
      <c r="P105" s="2346"/>
      <c r="Q105" s="2346"/>
      <c r="R105" s="2346"/>
      <c r="S105" s="2346"/>
      <c r="T105" s="2346"/>
      <c r="U105" s="2346"/>
      <c r="V105" s="2346"/>
      <c r="W105" s="2346"/>
      <c r="X105" s="2346"/>
      <c r="Y105" s="2346"/>
      <c r="Z105" s="2346"/>
      <c r="AA105" s="2346"/>
    </row>
    <row r="106" spans="1:27" ht="21" customHeight="1">
      <c r="A106" s="2346"/>
      <c r="B106" s="2346"/>
      <c r="C106" s="2346"/>
      <c r="D106" s="2346"/>
      <c r="E106" s="2346"/>
      <c r="F106" s="2346"/>
      <c r="G106" s="2346"/>
      <c r="H106" s="2346"/>
      <c r="I106" s="2346"/>
      <c r="J106" s="2346"/>
      <c r="K106" s="2346"/>
      <c r="L106" s="2346"/>
      <c r="M106" s="2346"/>
      <c r="N106" s="2346"/>
      <c r="O106" s="2346"/>
      <c r="P106" s="2346"/>
      <c r="Q106" s="2346"/>
      <c r="R106" s="2346"/>
      <c r="S106" s="2346"/>
      <c r="T106" s="2346"/>
      <c r="U106" s="2346"/>
      <c r="V106" s="2346"/>
      <c r="W106" s="2346"/>
      <c r="X106" s="2346"/>
      <c r="Y106" s="2346"/>
      <c r="Z106" s="2346"/>
      <c r="AA106" s="2346"/>
    </row>
    <row r="107" spans="1:27" ht="21" customHeight="1">
      <c r="A107" s="2346"/>
      <c r="B107" s="2346"/>
      <c r="C107" s="2346"/>
      <c r="D107" s="2346"/>
      <c r="E107" s="2346"/>
      <c r="F107" s="2346"/>
      <c r="G107" s="2346"/>
      <c r="H107" s="2346"/>
      <c r="I107" s="2346"/>
      <c r="J107" s="2346"/>
      <c r="K107" s="2346"/>
      <c r="L107" s="2346"/>
      <c r="M107" s="2346"/>
      <c r="N107" s="2346"/>
      <c r="O107" s="2346"/>
      <c r="P107" s="2346"/>
      <c r="Q107" s="2346"/>
      <c r="R107" s="2346"/>
      <c r="S107" s="2346"/>
      <c r="T107" s="2346"/>
      <c r="U107" s="2346"/>
      <c r="V107" s="2346"/>
      <c r="W107" s="2346"/>
      <c r="X107" s="2346"/>
      <c r="Y107" s="2346"/>
      <c r="Z107" s="2346"/>
      <c r="AA107" s="2346"/>
    </row>
    <row r="108" spans="1:27" ht="21" customHeight="1">
      <c r="A108" s="2346"/>
      <c r="B108" s="2346"/>
      <c r="C108" s="2346"/>
      <c r="D108" s="2346"/>
      <c r="E108" s="2346"/>
      <c r="F108" s="2346"/>
      <c r="G108" s="2346"/>
      <c r="H108" s="2346"/>
      <c r="I108" s="2346"/>
      <c r="J108" s="2346"/>
      <c r="K108" s="2346"/>
      <c r="L108" s="2346"/>
      <c r="M108" s="2346"/>
      <c r="N108" s="2346"/>
      <c r="O108" s="2346"/>
      <c r="P108" s="2346"/>
      <c r="Q108" s="2346"/>
      <c r="R108" s="2346"/>
      <c r="S108" s="2346"/>
      <c r="T108" s="2346"/>
      <c r="U108" s="2346"/>
      <c r="V108" s="2346"/>
      <c r="W108" s="2346"/>
      <c r="X108" s="2346"/>
      <c r="Y108" s="2346"/>
      <c r="Z108" s="2346"/>
      <c r="AA108" s="2346"/>
    </row>
    <row r="109" spans="1:27" ht="21" customHeight="1">
      <c r="A109" s="2346"/>
      <c r="B109" s="2346"/>
      <c r="C109" s="2346"/>
      <c r="D109" s="2346"/>
      <c r="E109" s="2346"/>
      <c r="F109" s="2346"/>
      <c r="G109" s="2346"/>
      <c r="H109" s="2346"/>
      <c r="I109" s="2346"/>
      <c r="J109" s="2346"/>
      <c r="K109" s="2346"/>
      <c r="L109" s="2346"/>
      <c r="M109" s="2346"/>
      <c r="N109" s="2346"/>
      <c r="O109" s="2346"/>
      <c r="P109" s="2346"/>
      <c r="Q109" s="2346"/>
      <c r="R109" s="2346"/>
      <c r="S109" s="2346"/>
      <c r="T109" s="2346"/>
      <c r="U109" s="2346"/>
      <c r="V109" s="2346"/>
      <c r="W109" s="2346"/>
      <c r="X109" s="2346"/>
      <c r="Y109" s="2346"/>
      <c r="Z109" s="2346"/>
      <c r="AA109" s="2346"/>
    </row>
    <row r="110" spans="1:27" ht="21" customHeight="1">
      <c r="A110" s="2346"/>
      <c r="B110" s="2346"/>
      <c r="C110" s="2346"/>
      <c r="D110" s="2346"/>
      <c r="E110" s="2346"/>
      <c r="F110" s="2346"/>
      <c r="G110" s="2346"/>
      <c r="H110" s="2346"/>
      <c r="I110" s="2346"/>
      <c r="J110" s="2346"/>
      <c r="K110" s="2346"/>
      <c r="L110" s="2346"/>
      <c r="M110" s="2346"/>
      <c r="N110" s="2346"/>
      <c r="O110" s="2346"/>
      <c r="P110" s="2346"/>
      <c r="Q110" s="2346"/>
      <c r="R110" s="2346"/>
      <c r="S110" s="2346"/>
      <c r="T110" s="2346"/>
      <c r="U110" s="2346"/>
      <c r="V110" s="2346"/>
      <c r="W110" s="2346"/>
      <c r="X110" s="2346"/>
      <c r="Y110" s="2346"/>
      <c r="Z110" s="2346"/>
      <c r="AA110" s="2346"/>
    </row>
    <row r="111" spans="1:27" ht="21" customHeight="1">
      <c r="A111" s="2346"/>
      <c r="B111" s="2346"/>
      <c r="C111" s="2346"/>
      <c r="D111" s="2346"/>
      <c r="E111" s="2346"/>
      <c r="F111" s="2346"/>
      <c r="G111" s="2346"/>
      <c r="H111" s="2346"/>
      <c r="I111" s="2346"/>
      <c r="J111" s="2346"/>
      <c r="K111" s="2346"/>
      <c r="L111" s="2346"/>
      <c r="M111" s="2346"/>
      <c r="N111" s="2346"/>
      <c r="O111" s="2346"/>
      <c r="P111" s="2346"/>
      <c r="Q111" s="2346"/>
      <c r="R111" s="2346"/>
      <c r="S111" s="2346"/>
      <c r="T111" s="2346"/>
      <c r="U111" s="2346"/>
      <c r="V111" s="2346"/>
      <c r="W111" s="2346"/>
      <c r="X111" s="2346"/>
      <c r="Y111" s="2346"/>
      <c r="Z111" s="2346"/>
      <c r="AA111" s="2346"/>
    </row>
    <row r="112" spans="1:27" ht="21" customHeight="1">
      <c r="A112" s="2346"/>
      <c r="B112" s="2346"/>
      <c r="C112" s="2346"/>
      <c r="D112" s="2346"/>
      <c r="E112" s="2346"/>
      <c r="F112" s="2346"/>
      <c r="G112" s="2346"/>
      <c r="H112" s="2346"/>
      <c r="I112" s="2346"/>
      <c r="J112" s="2346"/>
      <c r="K112" s="2346"/>
      <c r="L112" s="2346"/>
      <c r="M112" s="2346"/>
      <c r="N112" s="2346"/>
      <c r="O112" s="2346"/>
      <c r="P112" s="2346"/>
      <c r="Q112" s="2346"/>
      <c r="R112" s="2346"/>
      <c r="S112" s="2346"/>
      <c r="T112" s="2346"/>
      <c r="U112" s="2346"/>
      <c r="V112" s="2346"/>
      <c r="W112" s="2346"/>
      <c r="X112" s="2346"/>
      <c r="Y112" s="2346"/>
      <c r="Z112" s="2346"/>
      <c r="AA112" s="2346"/>
    </row>
    <row r="113" spans="1:27" ht="21" customHeight="1">
      <c r="A113" s="2346"/>
      <c r="B113" s="2346"/>
      <c r="C113" s="2346"/>
      <c r="D113" s="2346"/>
      <c r="E113" s="2346"/>
      <c r="F113" s="2346"/>
      <c r="G113" s="2346"/>
      <c r="H113" s="2346"/>
      <c r="I113" s="2346"/>
      <c r="J113" s="2346"/>
      <c r="K113" s="2346"/>
      <c r="L113" s="2346"/>
      <c r="M113" s="2346"/>
      <c r="N113" s="2346"/>
      <c r="O113" s="2346"/>
      <c r="P113" s="2346"/>
      <c r="Q113" s="2346"/>
      <c r="R113" s="2346"/>
      <c r="S113" s="2346"/>
      <c r="T113" s="2346"/>
      <c r="U113" s="2346"/>
      <c r="V113" s="2346"/>
      <c r="W113" s="2346"/>
      <c r="X113" s="2346"/>
      <c r="Y113" s="2346"/>
      <c r="Z113" s="2346"/>
      <c r="AA113" s="2346"/>
    </row>
    <row r="114" spans="1:27" ht="21" customHeight="1">
      <c r="A114" s="2346"/>
      <c r="B114" s="2346"/>
      <c r="C114" s="2346"/>
      <c r="D114" s="2346"/>
      <c r="E114" s="2346"/>
      <c r="F114" s="2346"/>
      <c r="G114" s="2346"/>
      <c r="H114" s="2346"/>
      <c r="I114" s="2346"/>
      <c r="J114" s="2346"/>
      <c r="K114" s="2346"/>
      <c r="L114" s="2346"/>
      <c r="M114" s="2346"/>
      <c r="N114" s="2346"/>
      <c r="O114" s="2346"/>
      <c r="P114" s="2346"/>
      <c r="Q114" s="2346"/>
      <c r="R114" s="2346"/>
      <c r="S114" s="2346"/>
      <c r="T114" s="2346"/>
      <c r="U114" s="2346"/>
      <c r="V114" s="2346"/>
      <c r="W114" s="2346"/>
      <c r="X114" s="2346"/>
      <c r="Y114" s="2346"/>
      <c r="Z114" s="2346"/>
      <c r="AA114" s="2346"/>
    </row>
    <row r="115" spans="1:27" ht="21" customHeight="1">
      <c r="A115" s="2346"/>
      <c r="B115" s="2346"/>
      <c r="C115" s="2346"/>
      <c r="D115" s="2346"/>
      <c r="E115" s="2346"/>
      <c r="F115" s="2346"/>
      <c r="G115" s="2346"/>
      <c r="H115" s="2346"/>
      <c r="I115" s="2346"/>
      <c r="J115" s="2346"/>
      <c r="K115" s="2346"/>
      <c r="L115" s="2346"/>
      <c r="M115" s="2346"/>
      <c r="N115" s="2346"/>
      <c r="O115" s="2346"/>
      <c r="P115" s="2346"/>
      <c r="Q115" s="2346"/>
      <c r="R115" s="2346"/>
      <c r="S115" s="2346"/>
      <c r="T115" s="2346"/>
      <c r="U115" s="2346"/>
      <c r="V115" s="2346"/>
      <c r="W115" s="2346"/>
      <c r="X115" s="2346"/>
      <c r="Y115" s="2346"/>
      <c r="Z115" s="2346"/>
      <c r="AA115" s="2346"/>
    </row>
    <row r="116" spans="1:27" ht="21" customHeight="1">
      <c r="A116" s="2346"/>
      <c r="B116" s="2346"/>
      <c r="C116" s="2346"/>
      <c r="D116" s="2346"/>
      <c r="E116" s="2346"/>
      <c r="F116" s="2346"/>
      <c r="G116" s="2346"/>
      <c r="H116" s="2346"/>
      <c r="I116" s="2346"/>
      <c r="J116" s="2346"/>
      <c r="K116" s="2346"/>
      <c r="L116" s="2346"/>
      <c r="M116" s="2346"/>
      <c r="N116" s="2346"/>
      <c r="O116" s="2346"/>
      <c r="P116" s="2346"/>
      <c r="Q116" s="2346"/>
      <c r="R116" s="2346"/>
      <c r="S116" s="2346"/>
      <c r="T116" s="2346"/>
      <c r="U116" s="2346"/>
      <c r="V116" s="2346"/>
      <c r="W116" s="2346"/>
      <c r="X116" s="2346"/>
      <c r="Y116" s="2346"/>
      <c r="Z116" s="2346"/>
      <c r="AA116" s="2346"/>
    </row>
    <row r="117" spans="1:27" ht="21" customHeight="1">
      <c r="A117" s="2346"/>
      <c r="B117" s="2346"/>
      <c r="C117" s="2346"/>
      <c r="D117" s="2346"/>
      <c r="E117" s="2346"/>
      <c r="F117" s="2346"/>
      <c r="G117" s="2346"/>
      <c r="H117" s="2346"/>
      <c r="I117" s="2346"/>
      <c r="J117" s="2346"/>
      <c r="K117" s="2346"/>
      <c r="L117" s="2346"/>
      <c r="M117" s="2346"/>
      <c r="N117" s="2346"/>
      <c r="O117" s="2346"/>
      <c r="P117" s="2346"/>
      <c r="Q117" s="2346"/>
      <c r="R117" s="2346"/>
      <c r="S117" s="2346"/>
      <c r="T117" s="2346"/>
      <c r="U117" s="2346"/>
      <c r="V117" s="2346"/>
      <c r="W117" s="2346"/>
      <c r="X117" s="2346"/>
      <c r="Y117" s="2346"/>
      <c r="Z117" s="2346"/>
      <c r="AA117" s="2346"/>
    </row>
    <row r="118" spans="1:27" ht="21" customHeight="1">
      <c r="A118" s="2346"/>
      <c r="B118" s="2346"/>
      <c r="C118" s="2346"/>
      <c r="D118" s="2346"/>
      <c r="E118" s="2346"/>
      <c r="F118" s="2346"/>
      <c r="G118" s="2346"/>
      <c r="H118" s="2346"/>
      <c r="I118" s="2346"/>
      <c r="J118" s="2346"/>
      <c r="K118" s="2346"/>
      <c r="L118" s="2346"/>
      <c r="M118" s="2346"/>
      <c r="N118" s="2346"/>
      <c r="O118" s="2346"/>
      <c r="P118" s="2346"/>
      <c r="Q118" s="2346"/>
      <c r="R118" s="2346"/>
      <c r="S118" s="2346"/>
      <c r="T118" s="2346"/>
      <c r="U118" s="2346"/>
      <c r="V118" s="2346"/>
      <c r="W118" s="2346"/>
      <c r="X118" s="2346"/>
      <c r="Y118" s="2346"/>
      <c r="Z118" s="2346"/>
      <c r="AA118" s="2346"/>
    </row>
    <row r="119" spans="1:27" ht="21" customHeight="1">
      <c r="A119" s="2346"/>
      <c r="B119" s="2346"/>
      <c r="C119" s="2346"/>
      <c r="D119" s="2346"/>
      <c r="E119" s="2346"/>
      <c r="F119" s="2346"/>
      <c r="G119" s="2346"/>
      <c r="H119" s="2346"/>
      <c r="I119" s="2346"/>
      <c r="J119" s="2346"/>
      <c r="K119" s="2346"/>
      <c r="L119" s="2346"/>
      <c r="M119" s="2346"/>
      <c r="N119" s="2346"/>
      <c r="O119" s="2346"/>
      <c r="P119" s="2346"/>
      <c r="Q119" s="2346"/>
      <c r="R119" s="2346"/>
      <c r="S119" s="2346"/>
      <c r="T119" s="2346"/>
      <c r="U119" s="2346"/>
      <c r="V119" s="2346"/>
      <c r="W119" s="2346"/>
      <c r="X119" s="2346"/>
      <c r="Y119" s="2346"/>
      <c r="Z119" s="2346"/>
      <c r="AA119" s="2346"/>
    </row>
    <row r="120" spans="1:27" ht="21" customHeight="1">
      <c r="A120" s="2346"/>
      <c r="B120" s="2346"/>
      <c r="C120" s="2346"/>
      <c r="D120" s="2346"/>
      <c r="E120" s="2346"/>
      <c r="F120" s="2346"/>
      <c r="G120" s="2346"/>
      <c r="H120" s="2346"/>
      <c r="I120" s="2346"/>
      <c r="J120" s="2346"/>
      <c r="K120" s="2346"/>
      <c r="L120" s="2346"/>
      <c r="M120" s="2346"/>
      <c r="N120" s="2346"/>
      <c r="O120" s="2346"/>
      <c r="P120" s="2346"/>
      <c r="Q120" s="2346"/>
      <c r="R120" s="2346"/>
      <c r="S120" s="2346"/>
      <c r="T120" s="2346"/>
      <c r="U120" s="2346"/>
      <c r="V120" s="2346"/>
      <c r="W120" s="2346"/>
      <c r="X120" s="2346"/>
      <c r="Y120" s="2346"/>
      <c r="Z120" s="2346"/>
      <c r="AA120" s="2346"/>
    </row>
    <row r="121" spans="1:27" ht="21" customHeight="1">
      <c r="A121" s="2346"/>
      <c r="B121" s="2346"/>
      <c r="C121" s="2346"/>
      <c r="D121" s="2346"/>
      <c r="E121" s="2346"/>
      <c r="F121" s="2346"/>
      <c r="G121" s="2346"/>
      <c r="H121" s="2346"/>
      <c r="I121" s="2346"/>
      <c r="J121" s="2346"/>
      <c r="K121" s="2346"/>
      <c r="L121" s="2346"/>
      <c r="M121" s="2346"/>
      <c r="N121" s="2346"/>
      <c r="O121" s="2346"/>
      <c r="P121" s="2346"/>
      <c r="Q121" s="2346"/>
      <c r="R121" s="2346"/>
      <c r="S121" s="2346"/>
      <c r="T121" s="2346"/>
      <c r="U121" s="2346"/>
      <c r="V121" s="2346"/>
      <c r="W121" s="2346"/>
      <c r="X121" s="2346"/>
      <c r="Y121" s="2346"/>
      <c r="Z121" s="2346"/>
      <c r="AA121" s="2346"/>
    </row>
    <row r="122" spans="1:27" ht="21" customHeight="1">
      <c r="A122" s="2346"/>
      <c r="B122" s="2346"/>
      <c r="C122" s="2346"/>
      <c r="D122" s="2346"/>
      <c r="E122" s="2346"/>
      <c r="F122" s="2346"/>
      <c r="G122" s="2346"/>
      <c r="H122" s="2346"/>
      <c r="I122" s="2346"/>
      <c r="J122" s="2346"/>
      <c r="K122" s="2346"/>
      <c r="L122" s="2346"/>
      <c r="M122" s="2346"/>
      <c r="N122" s="2346"/>
      <c r="O122" s="2346"/>
      <c r="P122" s="2346"/>
      <c r="Q122" s="2346"/>
      <c r="R122" s="2346"/>
      <c r="S122" s="2346"/>
      <c r="T122" s="2346"/>
      <c r="U122" s="2346"/>
      <c r="V122" s="2346"/>
      <c r="W122" s="2346"/>
      <c r="X122" s="2346"/>
      <c r="Y122" s="2346"/>
      <c r="Z122" s="2346"/>
      <c r="AA122" s="2346"/>
    </row>
    <row r="123" spans="1:27" ht="21" customHeight="1">
      <c r="A123" s="2346"/>
      <c r="B123" s="2346"/>
      <c r="C123" s="2346"/>
      <c r="D123" s="2346"/>
      <c r="E123" s="2346"/>
      <c r="F123" s="2346"/>
      <c r="G123" s="2346"/>
      <c r="H123" s="2346"/>
      <c r="I123" s="2346"/>
      <c r="J123" s="2346"/>
      <c r="K123" s="2346"/>
      <c r="L123" s="2346"/>
      <c r="M123" s="2346"/>
      <c r="N123" s="2346"/>
      <c r="O123" s="2346"/>
      <c r="P123" s="2346"/>
      <c r="Q123" s="2346"/>
      <c r="R123" s="2346"/>
      <c r="S123" s="2346"/>
      <c r="T123" s="2346"/>
      <c r="U123" s="2346"/>
      <c r="V123" s="2346"/>
      <c r="W123" s="2346"/>
      <c r="X123" s="2346"/>
      <c r="Y123" s="2346"/>
      <c r="Z123" s="2346"/>
      <c r="AA123" s="2346"/>
    </row>
    <row r="124" spans="1:27" ht="21" customHeight="1">
      <c r="A124" s="2346"/>
      <c r="B124" s="2346"/>
      <c r="C124" s="2346"/>
      <c r="D124" s="2346"/>
      <c r="E124" s="2346"/>
      <c r="F124" s="2346"/>
      <c r="G124" s="2346"/>
      <c r="H124" s="2346"/>
      <c r="I124" s="2346"/>
      <c r="J124" s="2346"/>
      <c r="K124" s="2346"/>
      <c r="L124" s="2346"/>
      <c r="M124" s="2346"/>
      <c r="N124" s="2346"/>
      <c r="O124" s="2346"/>
      <c r="P124" s="2346"/>
      <c r="Q124" s="2346"/>
      <c r="R124" s="2346"/>
      <c r="S124" s="2346"/>
      <c r="T124" s="2346"/>
      <c r="U124" s="2346"/>
      <c r="V124" s="2346"/>
      <c r="W124" s="2346"/>
      <c r="X124" s="2346"/>
      <c r="Y124" s="2346"/>
      <c r="Z124" s="2346"/>
      <c r="AA124" s="2346"/>
    </row>
    <row r="125" spans="1:27" ht="21" customHeight="1">
      <c r="A125" s="2346"/>
      <c r="B125" s="2346"/>
      <c r="C125" s="2346"/>
      <c r="D125" s="2346"/>
      <c r="E125" s="2346"/>
      <c r="F125" s="2346"/>
      <c r="G125" s="2346"/>
      <c r="H125" s="2346"/>
      <c r="I125" s="2346"/>
      <c r="J125" s="2346"/>
      <c r="K125" s="2346"/>
      <c r="L125" s="2346"/>
      <c r="M125" s="2346"/>
      <c r="N125" s="2346"/>
      <c r="O125" s="2346"/>
      <c r="P125" s="2346"/>
      <c r="Q125" s="2346"/>
      <c r="R125" s="2346"/>
      <c r="S125" s="2346"/>
      <c r="T125" s="2346"/>
      <c r="U125" s="2346"/>
      <c r="V125" s="2346"/>
      <c r="W125" s="2346"/>
      <c r="X125" s="2346"/>
      <c r="Y125" s="2346"/>
      <c r="Z125" s="2346"/>
      <c r="AA125" s="2346"/>
    </row>
    <row r="126" spans="1:27" ht="21" customHeight="1">
      <c r="A126" s="2346"/>
      <c r="B126" s="2346"/>
      <c r="C126" s="2346"/>
      <c r="D126" s="2346"/>
      <c r="E126" s="2346"/>
      <c r="F126" s="2346"/>
      <c r="G126" s="2346"/>
      <c r="H126" s="2346"/>
      <c r="I126" s="2346"/>
      <c r="J126" s="2346"/>
      <c r="K126" s="2346"/>
      <c r="L126" s="2346"/>
      <c r="M126" s="2346"/>
      <c r="N126" s="2346"/>
      <c r="O126" s="2346"/>
      <c r="P126" s="2346"/>
      <c r="Q126" s="2346"/>
      <c r="R126" s="2346"/>
      <c r="S126" s="2346"/>
      <c r="T126" s="2346"/>
      <c r="U126" s="2346"/>
      <c r="V126" s="2346"/>
      <c r="W126" s="2346"/>
      <c r="X126" s="2346"/>
      <c r="Y126" s="2346"/>
      <c r="Z126" s="2346"/>
      <c r="AA126" s="2346"/>
    </row>
    <row r="127" spans="1:27" ht="21" customHeight="1">
      <c r="A127" s="2346"/>
      <c r="B127" s="2346"/>
      <c r="C127" s="2346"/>
      <c r="D127" s="2346"/>
      <c r="E127" s="2346"/>
      <c r="F127" s="2346"/>
      <c r="G127" s="2346"/>
      <c r="H127" s="2346"/>
      <c r="I127" s="2346"/>
      <c r="J127" s="2346"/>
      <c r="K127" s="2346"/>
      <c r="L127" s="2346"/>
      <c r="M127" s="2346"/>
      <c r="N127" s="2346"/>
      <c r="O127" s="2346"/>
      <c r="P127" s="2346"/>
      <c r="Q127" s="2346"/>
      <c r="R127" s="2346"/>
      <c r="S127" s="2346"/>
      <c r="T127" s="2346"/>
      <c r="U127" s="2346"/>
      <c r="V127" s="2346"/>
      <c r="W127" s="2346"/>
      <c r="X127" s="2346"/>
      <c r="Y127" s="2346"/>
      <c r="Z127" s="2346"/>
      <c r="AA127" s="2346"/>
    </row>
    <row r="128" spans="1:27" ht="21" customHeight="1">
      <c r="A128" s="2346"/>
      <c r="B128" s="2346"/>
      <c r="C128" s="2346"/>
      <c r="D128" s="2346"/>
      <c r="E128" s="2346"/>
      <c r="F128" s="2346"/>
      <c r="G128" s="2346"/>
      <c r="H128" s="2346"/>
      <c r="I128" s="2346"/>
      <c r="J128" s="2346"/>
      <c r="K128" s="2346"/>
      <c r="L128" s="2346"/>
      <c r="M128" s="2346"/>
      <c r="N128" s="2346"/>
      <c r="O128" s="2346"/>
      <c r="P128" s="2346"/>
      <c r="Q128" s="2346"/>
      <c r="R128" s="2346"/>
      <c r="S128" s="2346"/>
      <c r="T128" s="2346"/>
      <c r="U128" s="2346"/>
      <c r="V128" s="2346"/>
      <c r="W128" s="2346"/>
      <c r="X128" s="2346"/>
      <c r="Y128" s="2346"/>
      <c r="Z128" s="2346"/>
      <c r="AA128" s="2346"/>
    </row>
    <row r="129" spans="1:27" ht="21" customHeight="1">
      <c r="A129" s="2346"/>
      <c r="B129" s="2346"/>
      <c r="C129" s="2346"/>
      <c r="D129" s="2346"/>
      <c r="E129" s="2346"/>
      <c r="F129" s="2346"/>
      <c r="G129" s="2346"/>
      <c r="H129" s="2346"/>
      <c r="I129" s="2346"/>
      <c r="J129" s="2346"/>
      <c r="K129" s="2346"/>
      <c r="L129" s="2346"/>
      <c r="M129" s="2346"/>
      <c r="N129" s="2346"/>
      <c r="O129" s="2346"/>
      <c r="P129" s="2346"/>
      <c r="Q129" s="2346"/>
      <c r="R129" s="2346"/>
      <c r="S129" s="2346"/>
      <c r="T129" s="2346"/>
      <c r="U129" s="2346"/>
      <c r="V129" s="2346"/>
      <c r="W129" s="2346"/>
      <c r="X129" s="2346"/>
      <c r="Y129" s="2346"/>
      <c r="Z129" s="2346"/>
      <c r="AA129" s="2346"/>
    </row>
    <row r="130" spans="1:27" ht="21" customHeight="1">
      <c r="A130" s="2346"/>
      <c r="B130" s="2346"/>
      <c r="C130" s="2346"/>
      <c r="D130" s="2346"/>
      <c r="E130" s="2346"/>
      <c r="F130" s="2346"/>
      <c r="G130" s="2346"/>
      <c r="H130" s="2346"/>
      <c r="I130" s="2346"/>
      <c r="J130" s="2346"/>
      <c r="K130" s="2346"/>
      <c r="L130" s="2346"/>
      <c r="M130" s="2346"/>
      <c r="N130" s="2346"/>
      <c r="O130" s="2346"/>
      <c r="P130" s="2346"/>
      <c r="Q130" s="2346"/>
      <c r="R130" s="2346"/>
      <c r="S130" s="2346"/>
      <c r="T130" s="2346"/>
      <c r="U130" s="2346"/>
      <c r="V130" s="2346"/>
      <c r="W130" s="2346"/>
      <c r="X130" s="2346"/>
      <c r="Y130" s="2346"/>
      <c r="Z130" s="2346"/>
      <c r="AA130" s="2346"/>
    </row>
    <row r="131" spans="1:27" ht="21" customHeight="1">
      <c r="A131" s="2346"/>
      <c r="B131" s="2346"/>
      <c r="C131" s="2346"/>
      <c r="D131" s="2346"/>
      <c r="E131" s="2346"/>
      <c r="F131" s="2346"/>
      <c r="G131" s="2346"/>
      <c r="H131" s="2346"/>
      <c r="I131" s="2346"/>
      <c r="J131" s="2346"/>
      <c r="K131" s="2346"/>
      <c r="L131" s="2346"/>
      <c r="M131" s="2346"/>
      <c r="N131" s="2346"/>
      <c r="O131" s="2346"/>
      <c r="P131" s="2346"/>
      <c r="Q131" s="2346"/>
      <c r="R131" s="2346"/>
      <c r="S131" s="2346"/>
      <c r="T131" s="2346"/>
      <c r="U131" s="2346"/>
      <c r="V131" s="2346"/>
      <c r="W131" s="2346"/>
      <c r="X131" s="2346"/>
      <c r="Y131" s="2346"/>
      <c r="Z131" s="2346"/>
      <c r="AA131" s="2346"/>
    </row>
    <row r="132" spans="1:27" ht="21" customHeight="1">
      <c r="A132" s="2346"/>
      <c r="B132" s="2346"/>
      <c r="C132" s="2346"/>
      <c r="D132" s="2346"/>
      <c r="E132" s="2346"/>
      <c r="F132" s="2346"/>
      <c r="G132" s="2346"/>
      <c r="H132" s="2346"/>
      <c r="I132" s="2346"/>
      <c r="J132" s="2346"/>
      <c r="K132" s="2346"/>
      <c r="L132" s="2346"/>
      <c r="M132" s="2346"/>
      <c r="N132" s="2346"/>
      <c r="O132" s="2346"/>
      <c r="P132" s="2346"/>
      <c r="Q132" s="2346"/>
      <c r="R132" s="2346"/>
      <c r="S132" s="2346"/>
      <c r="T132" s="2346"/>
      <c r="U132" s="2346"/>
      <c r="V132" s="2346"/>
      <c r="W132" s="2346"/>
      <c r="X132" s="2346"/>
      <c r="Y132" s="2346"/>
      <c r="Z132" s="2346"/>
      <c r="AA132" s="2346"/>
    </row>
    <row r="133" spans="1:27" ht="21" customHeight="1">
      <c r="A133" s="2346"/>
      <c r="B133" s="2346"/>
      <c r="C133" s="2346"/>
      <c r="D133" s="2346"/>
      <c r="E133" s="2346"/>
      <c r="F133" s="2346"/>
      <c r="G133" s="2346"/>
      <c r="H133" s="2346"/>
      <c r="I133" s="2346"/>
      <c r="J133" s="2346"/>
      <c r="K133" s="2346"/>
      <c r="L133" s="2346"/>
      <c r="M133" s="2346"/>
      <c r="N133" s="2346"/>
      <c r="O133" s="2346"/>
      <c r="P133" s="2346"/>
      <c r="Q133" s="2346"/>
      <c r="R133" s="2346"/>
      <c r="S133" s="2346"/>
      <c r="T133" s="2346"/>
      <c r="U133" s="2346"/>
      <c r="V133" s="2346"/>
      <c r="W133" s="2346"/>
      <c r="X133" s="2346"/>
      <c r="Y133" s="2346"/>
      <c r="Z133" s="2346"/>
      <c r="AA133" s="2346"/>
    </row>
    <row r="134" spans="1:27" ht="21" customHeight="1">
      <c r="A134" s="2346"/>
      <c r="B134" s="2346"/>
      <c r="C134" s="2346"/>
      <c r="D134" s="2346"/>
      <c r="E134" s="2346"/>
      <c r="F134" s="2346"/>
      <c r="G134" s="2346"/>
      <c r="H134" s="2346"/>
      <c r="I134" s="2346"/>
      <c r="J134" s="2346"/>
      <c r="K134" s="2346"/>
      <c r="L134" s="2346"/>
      <c r="M134" s="2346"/>
      <c r="N134" s="2346"/>
      <c r="O134" s="2346"/>
      <c r="P134" s="2346"/>
      <c r="Q134" s="2346"/>
      <c r="R134" s="2346"/>
      <c r="S134" s="2346"/>
      <c r="T134" s="2346"/>
      <c r="U134" s="2346"/>
      <c r="V134" s="2346"/>
      <c r="W134" s="2346"/>
      <c r="X134" s="2346"/>
      <c r="Y134" s="2346"/>
      <c r="Z134" s="2346"/>
      <c r="AA134" s="2346"/>
    </row>
    <row r="135" spans="1:27" ht="21" customHeight="1">
      <c r="A135" s="2346"/>
      <c r="B135" s="2346"/>
      <c r="C135" s="2346"/>
      <c r="D135" s="2346"/>
      <c r="E135" s="2346"/>
      <c r="F135" s="2346"/>
      <c r="G135" s="2346"/>
      <c r="H135" s="2346"/>
      <c r="I135" s="2346"/>
      <c r="J135" s="2346"/>
      <c r="K135" s="2346"/>
      <c r="L135" s="2346"/>
      <c r="M135" s="2346"/>
      <c r="N135" s="2346"/>
      <c r="O135" s="2346"/>
      <c r="P135" s="2346"/>
      <c r="Q135" s="2346"/>
      <c r="R135" s="2346"/>
      <c r="S135" s="2346"/>
      <c r="T135" s="2346"/>
      <c r="U135" s="2346"/>
      <c r="V135" s="2346"/>
      <c r="W135" s="2346"/>
      <c r="X135" s="2346"/>
      <c r="Y135" s="2346"/>
      <c r="Z135" s="2346"/>
      <c r="AA135" s="2346"/>
    </row>
    <row r="136" spans="1:27" ht="21" customHeight="1">
      <c r="A136" s="2346"/>
      <c r="B136" s="2346"/>
      <c r="C136" s="2346"/>
      <c r="D136" s="2346"/>
      <c r="E136" s="2346"/>
      <c r="F136" s="2346"/>
      <c r="G136" s="2346"/>
      <c r="H136" s="2346"/>
      <c r="I136" s="2346"/>
      <c r="J136" s="2346"/>
      <c r="K136" s="2346"/>
      <c r="L136" s="2346"/>
      <c r="M136" s="2346"/>
      <c r="N136" s="2346"/>
      <c r="O136" s="2346"/>
      <c r="P136" s="2346"/>
      <c r="Q136" s="2346"/>
      <c r="R136" s="2346"/>
      <c r="S136" s="2346"/>
      <c r="T136" s="2346"/>
      <c r="U136" s="2346"/>
      <c r="V136" s="2346"/>
      <c r="W136" s="2346"/>
      <c r="X136" s="2346"/>
      <c r="Y136" s="2346"/>
      <c r="Z136" s="2346"/>
      <c r="AA136" s="2346"/>
    </row>
    <row r="137" spans="1:27" ht="21" customHeight="1">
      <c r="A137" s="2346"/>
      <c r="B137" s="2346"/>
      <c r="C137" s="2346"/>
      <c r="D137" s="2346"/>
      <c r="E137" s="2346"/>
      <c r="F137" s="2346"/>
      <c r="G137" s="2346"/>
      <c r="H137" s="2346"/>
      <c r="I137" s="2346"/>
      <c r="J137" s="2346"/>
      <c r="K137" s="2346"/>
      <c r="L137" s="2346"/>
      <c r="M137" s="2346"/>
      <c r="N137" s="2346"/>
      <c r="O137" s="2346"/>
      <c r="P137" s="2346"/>
      <c r="Q137" s="2346"/>
      <c r="R137" s="2346"/>
      <c r="S137" s="2346"/>
      <c r="T137" s="2346"/>
      <c r="U137" s="2346"/>
      <c r="V137" s="2346"/>
      <c r="W137" s="2346"/>
      <c r="X137" s="2346"/>
      <c r="Y137" s="2346"/>
      <c r="Z137" s="2346"/>
      <c r="AA137" s="2346"/>
    </row>
    <row r="138" spans="1:27" ht="21" customHeight="1">
      <c r="A138" s="2346"/>
      <c r="B138" s="2346"/>
      <c r="C138" s="2346"/>
      <c r="D138" s="2346"/>
      <c r="E138" s="2346"/>
      <c r="F138" s="2346"/>
      <c r="G138" s="2346"/>
      <c r="H138" s="2346"/>
      <c r="I138" s="2346"/>
      <c r="J138" s="2346"/>
      <c r="K138" s="2346"/>
      <c r="L138" s="2346"/>
      <c r="M138" s="2346"/>
      <c r="N138" s="2346"/>
      <c r="O138" s="2346"/>
      <c r="P138" s="2346"/>
      <c r="Q138" s="2346"/>
      <c r="R138" s="2346"/>
      <c r="S138" s="2346"/>
      <c r="T138" s="2346"/>
      <c r="U138" s="2346"/>
      <c r="V138" s="2346"/>
      <c r="W138" s="2346"/>
      <c r="X138" s="2346"/>
      <c r="Y138" s="2346"/>
      <c r="Z138" s="2346"/>
      <c r="AA138" s="2346"/>
    </row>
    <row r="139" spans="1:27" ht="21" customHeight="1">
      <c r="A139" s="2346"/>
      <c r="B139" s="2346"/>
      <c r="C139" s="2346"/>
      <c r="D139" s="2346"/>
      <c r="E139" s="2346"/>
      <c r="F139" s="2346"/>
      <c r="G139" s="2346"/>
      <c r="H139" s="2346"/>
      <c r="I139" s="2346"/>
      <c r="J139" s="2346"/>
      <c r="K139" s="2346"/>
      <c r="L139" s="2346"/>
      <c r="M139" s="2346"/>
      <c r="N139" s="2346"/>
      <c r="O139" s="2346"/>
      <c r="P139" s="2346"/>
      <c r="Q139" s="2346"/>
      <c r="R139" s="2346"/>
      <c r="S139" s="2346"/>
      <c r="T139" s="2346"/>
      <c r="U139" s="2346"/>
      <c r="V139" s="2346"/>
      <c r="W139" s="2346"/>
      <c r="X139" s="2346"/>
      <c r="Y139" s="2346"/>
      <c r="Z139" s="2346"/>
      <c r="AA139" s="2346"/>
    </row>
    <row r="140" spans="1:27" ht="21" customHeight="1">
      <c r="A140" s="2346"/>
      <c r="B140" s="2346"/>
      <c r="C140" s="2346"/>
      <c r="D140" s="2346"/>
      <c r="E140" s="2346"/>
      <c r="F140" s="2346"/>
      <c r="G140" s="2346"/>
      <c r="H140" s="2346"/>
      <c r="I140" s="2346"/>
      <c r="J140" s="2346"/>
      <c r="K140" s="2346"/>
      <c r="L140" s="2346"/>
      <c r="M140" s="2346"/>
      <c r="N140" s="2346"/>
      <c r="O140" s="2346"/>
      <c r="P140" s="2346"/>
      <c r="Q140" s="2346"/>
      <c r="R140" s="2346"/>
      <c r="S140" s="2346"/>
      <c r="T140" s="2346"/>
      <c r="U140" s="2346"/>
      <c r="V140" s="2346"/>
      <c r="W140" s="2346"/>
      <c r="X140" s="2346"/>
      <c r="Y140" s="2346"/>
      <c r="Z140" s="2346"/>
      <c r="AA140" s="2346"/>
    </row>
    <row r="141" spans="1:27" ht="21" customHeight="1">
      <c r="A141" s="2346"/>
      <c r="B141" s="2346"/>
      <c r="C141" s="2346"/>
      <c r="D141" s="2346"/>
      <c r="E141" s="2346"/>
      <c r="F141" s="2346"/>
      <c r="G141" s="2346"/>
      <c r="H141" s="2346"/>
      <c r="I141" s="2346"/>
      <c r="J141" s="2346"/>
      <c r="K141" s="2346"/>
      <c r="L141" s="2346"/>
      <c r="M141" s="2346"/>
      <c r="N141" s="2346"/>
      <c r="O141" s="2346"/>
      <c r="P141" s="2346"/>
      <c r="Q141" s="2346"/>
      <c r="R141" s="2346"/>
      <c r="S141" s="2346"/>
      <c r="T141" s="2346"/>
      <c r="U141" s="2346"/>
      <c r="V141" s="2346"/>
      <c r="W141" s="2346"/>
      <c r="X141" s="2346"/>
      <c r="Y141" s="2346"/>
      <c r="Z141" s="2346"/>
      <c r="AA141" s="2346"/>
    </row>
    <row r="142" spans="1:27" ht="21" customHeight="1">
      <c r="A142" s="2346"/>
      <c r="B142" s="2346"/>
      <c r="C142" s="2346"/>
      <c r="D142" s="2346"/>
      <c r="E142" s="2346"/>
      <c r="F142" s="2346"/>
      <c r="G142" s="2346"/>
      <c r="H142" s="2346"/>
      <c r="I142" s="2346"/>
      <c r="J142" s="2346"/>
      <c r="K142" s="2346"/>
      <c r="L142" s="2346"/>
      <c r="M142" s="2346"/>
      <c r="N142" s="2346"/>
      <c r="O142" s="2346"/>
      <c r="P142" s="2346"/>
      <c r="Q142" s="2346"/>
      <c r="R142" s="2346"/>
      <c r="S142" s="2346"/>
      <c r="T142" s="2346"/>
      <c r="U142" s="2346"/>
      <c r="V142" s="2346"/>
      <c r="W142" s="2346"/>
      <c r="X142" s="2346"/>
      <c r="Y142" s="2346"/>
      <c r="Z142" s="2346"/>
      <c r="AA142" s="2346"/>
    </row>
    <row r="143" spans="1:27" ht="21" customHeight="1">
      <c r="A143" s="2346"/>
      <c r="B143" s="2346"/>
      <c r="C143" s="2346"/>
      <c r="D143" s="2346"/>
      <c r="E143" s="2346"/>
      <c r="F143" s="2346"/>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row>
    <row r="144" spans="1:27" ht="21" customHeight="1">
      <c r="A144" s="2346"/>
      <c r="B144" s="2346"/>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row>
    <row r="145" spans="1:27" ht="21" customHeight="1">
      <c r="A145" s="2346"/>
      <c r="B145" s="2346"/>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row>
    <row r="146" spans="1:27" ht="21" customHeight="1">
      <c r="A146" s="2346"/>
      <c r="B146" s="2346"/>
      <c r="C146" s="2346"/>
      <c r="D146" s="2346"/>
      <c r="E146" s="2346"/>
      <c r="F146" s="2346"/>
      <c r="G146" s="2346"/>
      <c r="H146" s="2346"/>
      <c r="I146" s="2346"/>
      <c r="J146" s="2346"/>
      <c r="K146" s="2346"/>
      <c r="L146" s="2346"/>
      <c r="M146" s="2346"/>
      <c r="N146" s="2346"/>
      <c r="O146" s="2346"/>
      <c r="P146" s="2346"/>
      <c r="Q146" s="2346"/>
      <c r="R146" s="2346"/>
      <c r="S146" s="2346"/>
      <c r="T146" s="2346"/>
      <c r="U146" s="2346"/>
      <c r="V146" s="2346"/>
      <c r="W146" s="2346"/>
      <c r="X146" s="2346"/>
      <c r="Y146" s="2346"/>
      <c r="Z146" s="2346"/>
      <c r="AA146" s="2346"/>
    </row>
    <row r="147" spans="1:27" ht="21" customHeight="1">
      <c r="A147" s="2346"/>
      <c r="B147" s="2346"/>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row>
    <row r="148" spans="1:27" ht="21" customHeight="1">
      <c r="A148" s="2346"/>
      <c r="B148" s="2346"/>
      <c r="C148" s="2346"/>
      <c r="D148" s="2346"/>
      <c r="E148" s="2346"/>
      <c r="F148" s="2346"/>
      <c r="G148" s="2346"/>
      <c r="H148" s="2346"/>
      <c r="I148" s="2346"/>
      <c r="J148" s="2346"/>
      <c r="K148" s="2346"/>
      <c r="L148" s="2346"/>
      <c r="M148" s="2346"/>
      <c r="N148" s="2346"/>
      <c r="O148" s="2346"/>
      <c r="P148" s="2346"/>
      <c r="Q148" s="2346"/>
      <c r="R148" s="2346"/>
      <c r="S148" s="2346"/>
      <c r="T148" s="2346"/>
      <c r="U148" s="2346"/>
      <c r="V148" s="2346"/>
      <c r="W148" s="2346"/>
      <c r="X148" s="2346"/>
      <c r="Y148" s="2346"/>
      <c r="Z148" s="2346"/>
      <c r="AA148" s="2346"/>
    </row>
    <row r="149" spans="1:27" ht="21" customHeight="1">
      <c r="A149" s="2346"/>
      <c r="B149" s="2346"/>
      <c r="C149" s="2346"/>
      <c r="D149" s="2346"/>
      <c r="E149" s="2346"/>
      <c r="F149" s="2346"/>
      <c r="G149" s="2346"/>
      <c r="H149" s="2346"/>
      <c r="I149" s="2346"/>
      <c r="J149" s="2346"/>
      <c r="K149" s="2346"/>
      <c r="L149" s="2346"/>
      <c r="M149" s="2346"/>
      <c r="N149" s="2346"/>
      <c r="O149" s="2346"/>
      <c r="P149" s="2346"/>
      <c r="Q149" s="2346"/>
      <c r="R149" s="2346"/>
      <c r="S149" s="2346"/>
      <c r="T149" s="2346"/>
      <c r="U149" s="2346"/>
      <c r="V149" s="2346"/>
      <c r="W149" s="2346"/>
      <c r="X149" s="2346"/>
      <c r="Y149" s="2346"/>
      <c r="Z149" s="2346"/>
      <c r="AA149" s="2346"/>
    </row>
    <row r="150" spans="1:27" ht="21" customHeight="1">
      <c r="A150" s="2346"/>
      <c r="B150" s="2346"/>
      <c r="C150" s="2346"/>
      <c r="D150" s="2346"/>
      <c r="E150" s="2346"/>
      <c r="F150" s="2346"/>
      <c r="G150" s="2346"/>
      <c r="H150" s="2346"/>
      <c r="I150" s="2346"/>
      <c r="J150" s="2346"/>
      <c r="K150" s="2346"/>
      <c r="L150" s="2346"/>
      <c r="M150" s="2346"/>
      <c r="N150" s="2346"/>
      <c r="O150" s="2346"/>
      <c r="P150" s="2346"/>
      <c r="Q150" s="2346"/>
      <c r="R150" s="2346"/>
      <c r="S150" s="2346"/>
      <c r="T150" s="2346"/>
      <c r="U150" s="2346"/>
      <c r="V150" s="2346"/>
      <c r="W150" s="2346"/>
      <c r="X150" s="2346"/>
      <c r="Y150" s="2346"/>
      <c r="Z150" s="2346"/>
      <c r="AA150" s="2346"/>
    </row>
    <row r="151" spans="1:27" ht="21" customHeight="1">
      <c r="A151" s="2346"/>
      <c r="B151" s="2346"/>
      <c r="C151" s="2346"/>
      <c r="D151" s="2346"/>
      <c r="E151" s="2346"/>
      <c r="F151" s="2346"/>
      <c r="G151" s="2346"/>
      <c r="H151" s="2346"/>
      <c r="I151" s="2346"/>
      <c r="J151" s="2346"/>
      <c r="K151" s="2346"/>
      <c r="L151" s="2346"/>
      <c r="M151" s="2346"/>
      <c r="N151" s="2346"/>
      <c r="O151" s="2346"/>
      <c r="P151" s="2346"/>
      <c r="Q151" s="2346"/>
      <c r="R151" s="2346"/>
      <c r="S151" s="2346"/>
      <c r="T151" s="2346"/>
      <c r="U151" s="2346"/>
      <c r="V151" s="2346"/>
      <c r="W151" s="2346"/>
      <c r="X151" s="2346"/>
      <c r="Y151" s="2346"/>
      <c r="Z151" s="2346"/>
      <c r="AA151" s="2346"/>
    </row>
    <row r="152" spans="1:27" ht="21" customHeight="1">
      <c r="A152" s="2346"/>
      <c r="B152" s="2346"/>
      <c r="C152" s="2346"/>
      <c r="D152" s="2346"/>
      <c r="E152" s="2346"/>
      <c r="F152" s="2346"/>
      <c r="G152" s="2346"/>
      <c r="H152" s="2346"/>
      <c r="I152" s="2346"/>
      <c r="J152" s="2346"/>
      <c r="K152" s="2346"/>
      <c r="L152" s="2346"/>
      <c r="M152" s="2346"/>
      <c r="N152" s="2346"/>
      <c r="O152" s="2346"/>
      <c r="P152" s="2346"/>
      <c r="Q152" s="2346"/>
      <c r="R152" s="2346"/>
      <c r="S152" s="2346"/>
      <c r="T152" s="2346"/>
      <c r="U152" s="2346"/>
      <c r="V152" s="2346"/>
      <c r="W152" s="2346"/>
      <c r="X152" s="2346"/>
      <c r="Y152" s="2346"/>
      <c r="Z152" s="2346"/>
      <c r="AA152" s="2346"/>
    </row>
    <row r="153" spans="1:27" ht="21" customHeight="1">
      <c r="A153" s="2346"/>
      <c r="B153" s="2346"/>
      <c r="C153" s="2346"/>
      <c r="D153" s="2346"/>
      <c r="E153" s="2346"/>
      <c r="F153" s="2346"/>
      <c r="G153" s="2346"/>
      <c r="H153" s="2346"/>
      <c r="I153" s="2346"/>
      <c r="J153" s="2346"/>
      <c r="K153" s="2346"/>
      <c r="L153" s="2346"/>
      <c r="M153" s="2346"/>
      <c r="N153" s="2346"/>
      <c r="O153" s="2346"/>
      <c r="P153" s="2346"/>
      <c r="Q153" s="2346"/>
      <c r="R153" s="2346"/>
      <c r="S153" s="2346"/>
      <c r="T153" s="2346"/>
      <c r="U153" s="2346"/>
      <c r="V153" s="2346"/>
      <c r="W153" s="2346"/>
      <c r="X153" s="2346"/>
      <c r="Y153" s="2346"/>
      <c r="Z153" s="2346"/>
      <c r="AA153" s="2346"/>
    </row>
    <row r="154" spans="1:27" ht="21" customHeight="1">
      <c r="A154" s="2346"/>
      <c r="B154" s="2346"/>
      <c r="C154" s="2346"/>
      <c r="D154" s="2346"/>
      <c r="E154" s="2346"/>
      <c r="F154" s="2346"/>
      <c r="G154" s="2346"/>
      <c r="H154" s="2346"/>
      <c r="I154" s="2346"/>
      <c r="J154" s="2346"/>
      <c r="K154" s="2346"/>
      <c r="L154" s="2346"/>
      <c r="M154" s="2346"/>
      <c r="N154" s="2346"/>
      <c r="O154" s="2346"/>
      <c r="P154" s="2346"/>
      <c r="Q154" s="2346"/>
      <c r="R154" s="2346"/>
      <c r="S154" s="2346"/>
      <c r="T154" s="2346"/>
      <c r="U154" s="2346"/>
      <c r="V154" s="2346"/>
      <c r="W154" s="2346"/>
      <c r="X154" s="2346"/>
      <c r="Y154" s="2346"/>
      <c r="Z154" s="2346"/>
      <c r="AA154" s="2346"/>
    </row>
    <row r="155" spans="1:27" ht="21" customHeight="1">
      <c r="A155" s="2346"/>
      <c r="B155" s="2346"/>
      <c r="C155" s="2346"/>
      <c r="D155" s="2346"/>
      <c r="E155" s="2346"/>
      <c r="F155" s="2346"/>
      <c r="G155" s="2346"/>
      <c r="H155" s="2346"/>
      <c r="I155" s="2346"/>
      <c r="J155" s="2346"/>
      <c r="K155" s="2346"/>
      <c r="L155" s="2346"/>
      <c r="M155" s="2346"/>
      <c r="N155" s="2346"/>
      <c r="O155" s="2346"/>
      <c r="P155" s="2346"/>
      <c r="Q155" s="2346"/>
      <c r="R155" s="2346"/>
      <c r="S155" s="2346"/>
      <c r="T155" s="2346"/>
      <c r="U155" s="2346"/>
      <c r="V155" s="2346"/>
      <c r="W155" s="2346"/>
      <c r="X155" s="2346"/>
      <c r="Y155" s="2346"/>
      <c r="Z155" s="2346"/>
      <c r="AA155" s="2346"/>
    </row>
    <row r="156" spans="1:27" ht="21" customHeight="1">
      <c r="A156" s="2346"/>
      <c r="B156" s="2346"/>
      <c r="C156" s="2346"/>
      <c r="D156" s="2346"/>
      <c r="E156" s="2346"/>
      <c r="F156" s="2346"/>
      <c r="G156" s="2346"/>
      <c r="H156" s="2346"/>
      <c r="I156" s="2346"/>
      <c r="J156" s="2346"/>
      <c r="K156" s="2346"/>
      <c r="L156" s="2346"/>
      <c r="M156" s="2346"/>
      <c r="N156" s="2346"/>
      <c r="O156" s="2346"/>
      <c r="P156" s="2346"/>
      <c r="Q156" s="2346"/>
      <c r="R156" s="2346"/>
      <c r="S156" s="2346"/>
      <c r="T156" s="2346"/>
      <c r="U156" s="2346"/>
      <c r="V156" s="2346"/>
      <c r="W156" s="2346"/>
      <c r="X156" s="2346"/>
      <c r="Y156" s="2346"/>
      <c r="Z156" s="2346"/>
      <c r="AA156" s="2346"/>
    </row>
    <row r="157" spans="1:27" ht="21" customHeight="1">
      <c r="A157" s="2346"/>
      <c r="B157" s="2346"/>
      <c r="C157" s="2346"/>
      <c r="D157" s="2346"/>
      <c r="E157" s="2346"/>
      <c r="F157" s="2346"/>
      <c r="G157" s="2346"/>
      <c r="H157" s="2346"/>
      <c r="I157" s="2346"/>
      <c r="J157" s="2346"/>
      <c r="K157" s="2346"/>
      <c r="L157" s="2346"/>
      <c r="M157" s="2346"/>
      <c r="N157" s="2346"/>
      <c r="O157" s="2346"/>
      <c r="P157" s="2346"/>
      <c r="Q157" s="2346"/>
      <c r="R157" s="2346"/>
      <c r="S157" s="2346"/>
      <c r="T157" s="2346"/>
      <c r="U157" s="2346"/>
      <c r="V157" s="2346"/>
      <c r="W157" s="2346"/>
      <c r="X157" s="2346"/>
      <c r="Y157" s="2346"/>
      <c r="Z157" s="2346"/>
      <c r="AA157" s="2346"/>
    </row>
    <row r="158" spans="1:27" ht="21" customHeight="1">
      <c r="A158" s="2346"/>
      <c r="B158" s="2346"/>
      <c r="C158" s="2346"/>
      <c r="D158" s="2346"/>
      <c r="E158" s="2346"/>
      <c r="F158" s="2346"/>
      <c r="G158" s="2346"/>
      <c r="H158" s="2346"/>
      <c r="I158" s="2346"/>
      <c r="J158" s="2346"/>
      <c r="K158" s="2346"/>
      <c r="L158" s="2346"/>
      <c r="M158" s="2346"/>
      <c r="N158" s="2346"/>
      <c r="O158" s="2346"/>
      <c r="P158" s="2346"/>
      <c r="Q158" s="2346"/>
      <c r="R158" s="2346"/>
      <c r="S158" s="2346"/>
      <c r="T158" s="2346"/>
      <c r="U158" s="2346"/>
      <c r="V158" s="2346"/>
      <c r="W158" s="2346"/>
      <c r="X158" s="2346"/>
      <c r="Y158" s="2346"/>
      <c r="Z158" s="2346"/>
      <c r="AA158" s="2346"/>
    </row>
    <row r="159" spans="1:27" ht="21" customHeight="1">
      <c r="A159" s="2346"/>
      <c r="B159" s="2346"/>
      <c r="C159" s="2346"/>
      <c r="D159" s="2346"/>
      <c r="E159" s="2346"/>
      <c r="F159" s="2346"/>
      <c r="G159" s="2346"/>
      <c r="H159" s="2346"/>
      <c r="I159" s="2346"/>
      <c r="J159" s="2346"/>
      <c r="K159" s="2346"/>
      <c r="L159" s="2346"/>
      <c r="M159" s="2346"/>
      <c r="N159" s="2346"/>
      <c r="O159" s="2346"/>
      <c r="P159" s="2346"/>
      <c r="Q159" s="2346"/>
      <c r="R159" s="2346"/>
      <c r="S159" s="2346"/>
      <c r="T159" s="2346"/>
      <c r="U159" s="2346"/>
      <c r="V159" s="2346"/>
      <c r="W159" s="2346"/>
      <c r="X159" s="2346"/>
      <c r="Y159" s="2346"/>
      <c r="Z159" s="2346"/>
      <c r="AA159" s="2346"/>
    </row>
    <row r="160" spans="1:27" ht="21" customHeight="1">
      <c r="A160" s="2346"/>
      <c r="B160" s="2346"/>
      <c r="C160" s="2346"/>
      <c r="D160" s="2346"/>
      <c r="E160" s="2346"/>
      <c r="F160" s="2346"/>
      <c r="G160" s="2346"/>
      <c r="H160" s="2346"/>
      <c r="I160" s="2346"/>
      <c r="J160" s="2346"/>
      <c r="K160" s="2346"/>
      <c r="L160" s="2346"/>
      <c r="M160" s="2346"/>
      <c r="N160" s="2346"/>
      <c r="O160" s="2346"/>
      <c r="P160" s="2346"/>
      <c r="Q160" s="2346"/>
      <c r="R160" s="2346"/>
      <c r="S160" s="2346"/>
      <c r="T160" s="2346"/>
      <c r="U160" s="2346"/>
      <c r="V160" s="2346"/>
      <c r="W160" s="2346"/>
      <c r="X160" s="2346"/>
      <c r="Y160" s="2346"/>
      <c r="Z160" s="2346"/>
      <c r="AA160" s="2346"/>
    </row>
    <row r="161" spans="1:27" ht="21" customHeight="1">
      <c r="A161" s="2346"/>
      <c r="B161" s="2346"/>
      <c r="C161" s="2346"/>
      <c r="D161" s="2346"/>
      <c r="E161" s="2346"/>
      <c r="F161" s="2346"/>
      <c r="G161" s="2346"/>
      <c r="H161" s="2346"/>
      <c r="I161" s="2346"/>
      <c r="J161" s="2346"/>
      <c r="K161" s="2346"/>
      <c r="L161" s="2346"/>
      <c r="M161" s="2346"/>
      <c r="N161" s="2346"/>
      <c r="O161" s="2346"/>
      <c r="P161" s="2346"/>
      <c r="Q161" s="2346"/>
      <c r="R161" s="2346"/>
      <c r="S161" s="2346"/>
      <c r="T161" s="2346"/>
      <c r="U161" s="2346"/>
      <c r="V161" s="2346"/>
      <c r="W161" s="2346"/>
      <c r="X161" s="2346"/>
      <c r="Y161" s="2346"/>
      <c r="Z161" s="2346"/>
      <c r="AA161" s="2346"/>
    </row>
    <row r="162" spans="1:27" ht="21" customHeight="1">
      <c r="A162" s="2346"/>
      <c r="B162" s="2346"/>
      <c r="C162" s="2346"/>
      <c r="D162" s="2346"/>
      <c r="E162" s="2346"/>
      <c r="F162" s="2346"/>
      <c r="G162" s="2346"/>
      <c r="H162" s="2346"/>
      <c r="I162" s="2346"/>
      <c r="J162" s="2346"/>
      <c r="K162" s="2346"/>
      <c r="L162" s="2346"/>
      <c r="M162" s="2346"/>
      <c r="N162" s="2346"/>
      <c r="O162" s="2346"/>
      <c r="P162" s="2346"/>
      <c r="Q162" s="2346"/>
      <c r="R162" s="2346"/>
      <c r="S162" s="2346"/>
      <c r="T162" s="2346"/>
      <c r="U162" s="2346"/>
      <c r="V162" s="2346"/>
      <c r="W162" s="2346"/>
      <c r="X162" s="2346"/>
      <c r="Y162" s="2346"/>
      <c r="Z162" s="2346"/>
      <c r="AA162" s="2346"/>
    </row>
    <row r="163" spans="1:27" ht="21" customHeight="1">
      <c r="A163" s="2346"/>
      <c r="B163" s="2346"/>
      <c r="C163" s="2346"/>
      <c r="D163" s="2346"/>
      <c r="E163" s="2346"/>
      <c r="F163" s="2346"/>
      <c r="G163" s="2346"/>
      <c r="H163" s="2346"/>
      <c r="I163" s="2346"/>
      <c r="J163" s="2346"/>
      <c r="K163" s="2346"/>
      <c r="L163" s="2346"/>
      <c r="M163" s="2346"/>
      <c r="N163" s="2346"/>
      <c r="O163" s="2346"/>
      <c r="P163" s="2346"/>
      <c r="Q163" s="2346"/>
      <c r="R163" s="2346"/>
      <c r="S163" s="2346"/>
      <c r="T163" s="2346"/>
      <c r="U163" s="2346"/>
      <c r="V163" s="2346"/>
      <c r="W163" s="2346"/>
      <c r="X163" s="2346"/>
      <c r="Y163" s="2346"/>
      <c r="Z163" s="2346"/>
      <c r="AA163" s="2346"/>
    </row>
    <row r="164" spans="1:27" ht="21" customHeight="1">
      <c r="A164" s="2346"/>
      <c r="B164" s="2346"/>
      <c r="C164" s="2346"/>
      <c r="D164" s="2346"/>
      <c r="E164" s="2346"/>
      <c r="F164" s="2346"/>
      <c r="G164" s="2346"/>
      <c r="H164" s="2346"/>
      <c r="I164" s="2346"/>
      <c r="J164" s="2346"/>
      <c r="K164" s="2346"/>
      <c r="L164" s="2346"/>
      <c r="M164" s="2346"/>
      <c r="N164" s="2346"/>
      <c r="O164" s="2346"/>
      <c r="P164" s="2346"/>
      <c r="Q164" s="2346"/>
      <c r="R164" s="2346"/>
      <c r="S164" s="2346"/>
      <c r="T164" s="2346"/>
      <c r="U164" s="2346"/>
      <c r="V164" s="2346"/>
      <c r="W164" s="2346"/>
      <c r="X164" s="2346"/>
      <c r="Y164" s="2346"/>
      <c r="Z164" s="2346"/>
      <c r="AA164" s="2346"/>
    </row>
    <row r="165" spans="1:27" ht="21" customHeight="1">
      <c r="A165" s="2346"/>
      <c r="B165" s="2346"/>
      <c r="C165" s="2346"/>
      <c r="D165" s="2346"/>
      <c r="E165" s="2346"/>
      <c r="F165" s="2346"/>
      <c r="G165" s="2346"/>
      <c r="H165" s="2346"/>
      <c r="I165" s="2346"/>
      <c r="J165" s="2346"/>
      <c r="K165" s="2346"/>
      <c r="L165" s="2346"/>
      <c r="M165" s="2346"/>
      <c r="N165" s="2346"/>
      <c r="O165" s="2346"/>
      <c r="P165" s="2346"/>
      <c r="Q165" s="2346"/>
      <c r="R165" s="2346"/>
      <c r="S165" s="2346"/>
      <c r="T165" s="2346"/>
      <c r="U165" s="2346"/>
      <c r="V165" s="2346"/>
      <c r="W165" s="2346"/>
      <c r="X165" s="2346"/>
      <c r="Y165" s="2346"/>
      <c r="Z165" s="2346"/>
      <c r="AA165" s="2346"/>
    </row>
    <row r="166" spans="1:27" ht="21" customHeight="1">
      <c r="A166" s="2346"/>
      <c r="B166" s="2346"/>
      <c r="C166" s="2346"/>
      <c r="D166" s="2346"/>
      <c r="E166" s="2346"/>
      <c r="F166" s="2346"/>
      <c r="G166" s="2346"/>
      <c r="H166" s="2346"/>
      <c r="I166" s="2346"/>
      <c r="J166" s="2346"/>
      <c r="K166" s="2346"/>
      <c r="L166" s="2346"/>
      <c r="M166" s="2346"/>
      <c r="N166" s="2346"/>
      <c r="O166" s="2346"/>
      <c r="P166" s="2346"/>
      <c r="Q166" s="2346"/>
      <c r="R166" s="2346"/>
      <c r="S166" s="2346"/>
      <c r="T166" s="2346"/>
      <c r="U166" s="2346"/>
      <c r="V166" s="2346"/>
      <c r="W166" s="2346"/>
      <c r="X166" s="2346"/>
      <c r="Y166" s="2346"/>
      <c r="Z166" s="2346"/>
      <c r="AA166" s="2346"/>
    </row>
    <row r="167" spans="1:27" ht="21" customHeight="1">
      <c r="A167" s="2346"/>
      <c r="B167" s="2346"/>
      <c r="C167" s="2346"/>
      <c r="D167" s="2346"/>
      <c r="E167" s="2346"/>
      <c r="F167" s="2346"/>
      <c r="G167" s="2346"/>
      <c r="H167" s="2346"/>
      <c r="I167" s="2346"/>
      <c r="J167" s="2346"/>
      <c r="K167" s="2346"/>
      <c r="L167" s="2346"/>
      <c r="M167" s="2346"/>
      <c r="N167" s="2346"/>
      <c r="O167" s="2346"/>
      <c r="P167" s="2346"/>
      <c r="Q167" s="2346"/>
      <c r="R167" s="2346"/>
      <c r="S167" s="2346"/>
      <c r="T167" s="2346"/>
      <c r="U167" s="2346"/>
      <c r="V167" s="2346"/>
      <c r="W167" s="2346"/>
      <c r="X167" s="2346"/>
      <c r="Y167" s="2346"/>
      <c r="Z167" s="2346"/>
      <c r="AA167" s="2346"/>
    </row>
    <row r="168" spans="1:27" ht="21" customHeight="1">
      <c r="A168" s="2346"/>
      <c r="B168" s="2346"/>
      <c r="C168" s="2346"/>
      <c r="D168" s="2346"/>
      <c r="E168" s="2346"/>
      <c r="F168" s="2346"/>
      <c r="G168" s="2346"/>
      <c r="H168" s="2346"/>
      <c r="I168" s="2346"/>
      <c r="J168" s="2346"/>
      <c r="K168" s="2346"/>
      <c r="L168" s="2346"/>
      <c r="M168" s="2346"/>
      <c r="N168" s="2346"/>
      <c r="O168" s="2346"/>
      <c r="P168" s="2346"/>
      <c r="Q168" s="2346"/>
      <c r="R168" s="2346"/>
      <c r="S168" s="2346"/>
      <c r="T168" s="2346"/>
      <c r="U168" s="2346"/>
      <c r="V168" s="2346"/>
      <c r="W168" s="2346"/>
      <c r="X168" s="2346"/>
      <c r="Y168" s="2346"/>
      <c r="Z168" s="2346"/>
      <c r="AA168" s="2346"/>
    </row>
    <row r="169" spans="1:27" ht="21" customHeight="1">
      <c r="A169" s="2346"/>
      <c r="B169" s="2346"/>
      <c r="C169" s="2346"/>
      <c r="D169" s="2346"/>
      <c r="E169" s="2346"/>
      <c r="F169" s="2346"/>
      <c r="G169" s="2346"/>
      <c r="H169" s="2346"/>
      <c r="I169" s="2346"/>
      <c r="J169" s="2346"/>
      <c r="K169" s="2346"/>
      <c r="L169" s="2346"/>
      <c r="M169" s="2346"/>
      <c r="N169" s="2346"/>
      <c r="O169" s="2346"/>
      <c r="P169" s="2346"/>
      <c r="Q169" s="2346"/>
      <c r="R169" s="2346"/>
      <c r="S169" s="2346"/>
      <c r="T169" s="2346"/>
      <c r="U169" s="2346"/>
      <c r="V169" s="2346"/>
      <c r="W169" s="2346"/>
      <c r="X169" s="2346"/>
      <c r="Y169" s="2346"/>
      <c r="Z169" s="2346"/>
      <c r="AA169" s="2346"/>
    </row>
    <row r="170" spans="1:27" ht="21" customHeight="1">
      <c r="A170" s="2346"/>
      <c r="B170" s="2346"/>
      <c r="C170" s="2346"/>
      <c r="D170" s="2346"/>
      <c r="E170" s="2346"/>
      <c r="F170" s="2346"/>
      <c r="G170" s="2346"/>
      <c r="H170" s="2346"/>
      <c r="I170" s="2346"/>
      <c r="J170" s="2346"/>
      <c r="K170" s="2346"/>
      <c r="L170" s="2346"/>
      <c r="M170" s="2346"/>
      <c r="N170" s="2346"/>
      <c r="O170" s="2346"/>
      <c r="P170" s="2346"/>
      <c r="Q170" s="2346"/>
      <c r="R170" s="2346"/>
      <c r="S170" s="2346"/>
      <c r="T170" s="2346"/>
      <c r="U170" s="2346"/>
      <c r="V170" s="2346"/>
      <c r="W170" s="2346"/>
      <c r="X170" s="2346"/>
      <c r="Y170" s="2346"/>
      <c r="Z170" s="2346"/>
      <c r="AA170" s="2346"/>
    </row>
    <row r="171" spans="1:27" ht="21" customHeight="1">
      <c r="A171" s="2346"/>
      <c r="B171" s="2346"/>
      <c r="C171" s="2346"/>
      <c r="D171" s="2346"/>
      <c r="E171" s="2346"/>
      <c r="F171" s="2346"/>
      <c r="G171" s="2346"/>
      <c r="H171" s="2346"/>
      <c r="I171" s="2346"/>
      <c r="J171" s="2346"/>
      <c r="K171" s="2346"/>
      <c r="L171" s="2346"/>
      <c r="M171" s="2346"/>
      <c r="N171" s="2346"/>
      <c r="O171" s="2346"/>
      <c r="P171" s="2346"/>
      <c r="Q171" s="2346"/>
      <c r="R171" s="2346"/>
      <c r="S171" s="2346"/>
      <c r="T171" s="2346"/>
      <c r="U171" s="2346"/>
      <c r="V171" s="2346"/>
      <c r="W171" s="2346"/>
      <c r="X171" s="2346"/>
      <c r="Y171" s="2346"/>
      <c r="Z171" s="2346"/>
      <c r="AA171" s="2346"/>
    </row>
    <row r="172" spans="1:27" ht="21" customHeight="1">
      <c r="A172" s="2346"/>
      <c r="B172" s="2346"/>
      <c r="C172" s="2346"/>
      <c r="D172" s="2346"/>
      <c r="E172" s="2346"/>
      <c r="F172" s="2346"/>
      <c r="G172" s="2346"/>
      <c r="H172" s="2346"/>
      <c r="I172" s="2346"/>
      <c r="J172" s="2346"/>
      <c r="K172" s="2346"/>
      <c r="L172" s="2346"/>
      <c r="M172" s="2346"/>
      <c r="N172" s="2346"/>
      <c r="O172" s="2346"/>
      <c r="P172" s="2346"/>
      <c r="Q172" s="2346"/>
      <c r="R172" s="2346"/>
      <c r="S172" s="2346"/>
      <c r="T172" s="2346"/>
      <c r="U172" s="2346"/>
      <c r="V172" s="2346"/>
      <c r="W172" s="2346"/>
      <c r="X172" s="2346"/>
      <c r="Y172" s="2346"/>
      <c r="Z172" s="2346"/>
      <c r="AA172" s="2346"/>
    </row>
    <row r="173" spans="1:27" ht="21" customHeight="1">
      <c r="A173" s="2346"/>
      <c r="B173" s="2346"/>
      <c r="C173" s="2346"/>
      <c r="D173" s="2346"/>
      <c r="E173" s="2346"/>
      <c r="F173" s="2346"/>
      <c r="G173" s="2346"/>
      <c r="H173" s="2346"/>
      <c r="I173" s="2346"/>
      <c r="J173" s="2346"/>
      <c r="K173" s="2346"/>
      <c r="L173" s="2346"/>
      <c r="M173" s="2346"/>
      <c r="N173" s="2346"/>
      <c r="O173" s="2346"/>
      <c r="P173" s="2346"/>
      <c r="Q173" s="2346"/>
      <c r="R173" s="2346"/>
      <c r="S173" s="2346"/>
      <c r="T173" s="2346"/>
      <c r="U173" s="2346"/>
      <c r="V173" s="2346"/>
      <c r="W173" s="2346"/>
      <c r="X173" s="2346"/>
      <c r="Y173" s="2346"/>
      <c r="Z173" s="2346"/>
      <c r="AA173" s="2346"/>
    </row>
    <row r="174" spans="1:27" ht="21" customHeight="1">
      <c r="A174" s="2346"/>
      <c r="B174" s="2346"/>
      <c r="C174" s="2346"/>
      <c r="D174" s="2346"/>
      <c r="E174" s="2346"/>
      <c r="F174" s="2346"/>
      <c r="G174" s="2346"/>
      <c r="H174" s="2346"/>
      <c r="I174" s="2346"/>
      <c r="J174" s="2346"/>
      <c r="K174" s="2346"/>
      <c r="L174" s="2346"/>
      <c r="M174" s="2346"/>
      <c r="N174" s="2346"/>
      <c r="O174" s="2346"/>
      <c r="P174" s="2346"/>
      <c r="Q174" s="2346"/>
      <c r="R174" s="2346"/>
      <c r="S174" s="2346"/>
      <c r="T174" s="2346"/>
      <c r="U174" s="2346"/>
      <c r="V174" s="2346"/>
      <c r="W174" s="2346"/>
      <c r="X174" s="2346"/>
      <c r="Y174" s="2346"/>
      <c r="Z174" s="2346"/>
      <c r="AA174" s="2346"/>
    </row>
    <row r="175" spans="1:27" ht="21" customHeight="1">
      <c r="A175" s="2346"/>
      <c r="B175" s="2346"/>
      <c r="C175" s="2346"/>
      <c r="D175" s="2346"/>
      <c r="E175" s="2346"/>
      <c r="F175" s="2346"/>
      <c r="G175" s="2346"/>
      <c r="H175" s="2346"/>
      <c r="I175" s="2346"/>
      <c r="J175" s="2346"/>
      <c r="K175" s="2346"/>
      <c r="L175" s="2346"/>
      <c r="M175" s="2346"/>
      <c r="N175" s="2346"/>
      <c r="O175" s="2346"/>
      <c r="P175" s="2346"/>
      <c r="Q175" s="2346"/>
      <c r="R175" s="2346"/>
      <c r="S175" s="2346"/>
      <c r="T175" s="2346"/>
      <c r="U175" s="2346"/>
      <c r="V175" s="2346"/>
      <c r="W175" s="2346"/>
      <c r="X175" s="2346"/>
      <c r="Y175" s="2346"/>
      <c r="Z175" s="2346"/>
      <c r="AA175" s="2346"/>
    </row>
    <row r="176" spans="1:27" ht="21" customHeight="1">
      <c r="A176" s="2346"/>
      <c r="B176" s="2346"/>
      <c r="C176" s="2346"/>
      <c r="D176" s="2346"/>
      <c r="E176" s="2346"/>
      <c r="F176" s="2346"/>
      <c r="G176" s="2346"/>
      <c r="H176" s="2346"/>
      <c r="I176" s="2346"/>
      <c r="J176" s="2346"/>
      <c r="K176" s="2346"/>
      <c r="L176" s="2346"/>
      <c r="M176" s="2346"/>
      <c r="N176" s="2346"/>
      <c r="O176" s="2346"/>
      <c r="P176" s="2346"/>
      <c r="Q176" s="2346"/>
      <c r="R176" s="2346"/>
      <c r="S176" s="2346"/>
      <c r="T176" s="2346"/>
      <c r="U176" s="2346"/>
      <c r="V176" s="2346"/>
      <c r="W176" s="2346"/>
      <c r="X176" s="2346"/>
      <c r="Y176" s="2346"/>
      <c r="Z176" s="2346"/>
      <c r="AA176" s="2346"/>
    </row>
    <row r="177" spans="1:27" ht="21" customHeight="1">
      <c r="A177" s="2346"/>
      <c r="B177" s="2346"/>
      <c r="C177" s="2346"/>
      <c r="D177" s="2346"/>
      <c r="E177" s="2346"/>
      <c r="F177" s="2346"/>
      <c r="G177" s="2346"/>
      <c r="H177" s="2346"/>
      <c r="I177" s="2346"/>
      <c r="J177" s="2346"/>
      <c r="K177" s="2346"/>
      <c r="L177" s="2346"/>
      <c r="M177" s="2346"/>
      <c r="N177" s="2346"/>
      <c r="O177" s="2346"/>
      <c r="P177" s="2346"/>
      <c r="Q177" s="2346"/>
      <c r="R177" s="2346"/>
      <c r="S177" s="2346"/>
      <c r="T177" s="2346"/>
      <c r="U177" s="2346"/>
      <c r="V177" s="2346"/>
      <c r="W177" s="2346"/>
      <c r="X177" s="2346"/>
      <c r="Y177" s="2346"/>
      <c r="Z177" s="2346"/>
      <c r="AA177" s="2346"/>
    </row>
    <row r="178" spans="1:27" ht="21" customHeight="1">
      <c r="A178" s="2346"/>
      <c r="B178" s="2346"/>
      <c r="C178" s="2346"/>
      <c r="D178" s="2346"/>
      <c r="E178" s="2346"/>
      <c r="F178" s="2346"/>
      <c r="G178" s="2346"/>
      <c r="H178" s="2346"/>
      <c r="I178" s="2346"/>
      <c r="J178" s="2346"/>
      <c r="K178" s="2346"/>
      <c r="L178" s="2346"/>
      <c r="M178" s="2346"/>
      <c r="N178" s="2346"/>
      <c r="O178" s="2346"/>
      <c r="P178" s="2346"/>
      <c r="Q178" s="2346"/>
      <c r="R178" s="2346"/>
      <c r="S178" s="2346"/>
      <c r="T178" s="2346"/>
      <c r="U178" s="2346"/>
      <c r="V178" s="2346"/>
      <c r="W178" s="2346"/>
      <c r="X178" s="2346"/>
      <c r="Y178" s="2346"/>
      <c r="Z178" s="2346"/>
      <c r="AA178" s="2346"/>
    </row>
    <row r="179" spans="1:27" ht="21" customHeight="1">
      <c r="A179" s="2346"/>
      <c r="B179" s="2346"/>
      <c r="C179" s="2346"/>
      <c r="D179" s="2346"/>
      <c r="E179" s="2346"/>
      <c r="F179" s="2346"/>
      <c r="G179" s="2346"/>
      <c r="H179" s="2346"/>
      <c r="I179" s="2346"/>
      <c r="J179" s="2346"/>
      <c r="K179" s="2346"/>
      <c r="L179" s="2346"/>
      <c r="M179" s="2346"/>
      <c r="N179" s="2346"/>
      <c r="O179" s="2346"/>
      <c r="P179" s="2346"/>
      <c r="Q179" s="2346"/>
      <c r="R179" s="2346"/>
      <c r="S179" s="2346"/>
      <c r="T179" s="2346"/>
      <c r="U179" s="2346"/>
      <c r="V179" s="2346"/>
      <c r="W179" s="2346"/>
      <c r="X179" s="2346"/>
      <c r="Y179" s="2346"/>
      <c r="Z179" s="2346"/>
      <c r="AA179" s="2346"/>
    </row>
    <row r="180" spans="1:27" ht="21" customHeight="1">
      <c r="A180" s="2346"/>
      <c r="B180" s="2346"/>
      <c r="C180" s="2346"/>
      <c r="D180" s="2346"/>
      <c r="E180" s="2346"/>
      <c r="F180" s="2346"/>
      <c r="G180" s="2346"/>
      <c r="H180" s="2346"/>
      <c r="I180" s="2346"/>
      <c r="J180" s="2346"/>
      <c r="K180" s="2346"/>
      <c r="L180" s="2346"/>
      <c r="M180" s="2346"/>
      <c r="N180" s="2346"/>
      <c r="O180" s="2346"/>
      <c r="P180" s="2346"/>
      <c r="Q180" s="2346"/>
      <c r="R180" s="2346"/>
      <c r="S180" s="2346"/>
      <c r="T180" s="2346"/>
      <c r="U180" s="2346"/>
      <c r="V180" s="2346"/>
      <c r="W180" s="2346"/>
      <c r="X180" s="2346"/>
      <c r="Y180" s="2346"/>
      <c r="Z180" s="2346"/>
      <c r="AA180" s="2346"/>
    </row>
    <row r="181" spans="1:27" ht="21" customHeight="1">
      <c r="A181" s="2346"/>
      <c r="B181" s="2346"/>
      <c r="C181" s="2346"/>
      <c r="D181" s="2346"/>
      <c r="E181" s="2346"/>
      <c r="F181" s="2346"/>
      <c r="G181" s="2346"/>
      <c r="H181" s="2346"/>
      <c r="I181" s="2346"/>
      <c r="J181" s="2346"/>
      <c r="K181" s="2346"/>
      <c r="L181" s="2346"/>
      <c r="M181" s="2346"/>
      <c r="N181" s="2346"/>
      <c r="O181" s="2346"/>
      <c r="P181" s="2346"/>
      <c r="Q181" s="2346"/>
      <c r="R181" s="2346"/>
      <c r="S181" s="2346"/>
      <c r="T181" s="2346"/>
      <c r="U181" s="2346"/>
      <c r="V181" s="2346"/>
      <c r="W181" s="2346"/>
      <c r="X181" s="2346"/>
      <c r="Y181" s="2346"/>
      <c r="Z181" s="2346"/>
      <c r="AA181" s="2346"/>
    </row>
    <row r="182" spans="1:27" ht="21" customHeight="1">
      <c r="A182" s="2346"/>
      <c r="B182" s="2346"/>
      <c r="C182" s="2346"/>
      <c r="D182" s="2346"/>
      <c r="E182" s="2346"/>
      <c r="F182" s="2346"/>
      <c r="G182" s="2346"/>
      <c r="H182" s="2346"/>
      <c r="I182" s="2346"/>
      <c r="J182" s="2346"/>
      <c r="K182" s="2346"/>
      <c r="L182" s="2346"/>
      <c r="M182" s="2346"/>
      <c r="N182" s="2346"/>
      <c r="O182" s="2346"/>
      <c r="P182" s="2346"/>
      <c r="Q182" s="2346"/>
      <c r="R182" s="2346"/>
      <c r="S182" s="2346"/>
      <c r="T182" s="2346"/>
      <c r="U182" s="2346"/>
      <c r="V182" s="2346"/>
      <c r="W182" s="2346"/>
      <c r="X182" s="2346"/>
      <c r="Y182" s="2346"/>
      <c r="Z182" s="2346"/>
      <c r="AA182" s="2346"/>
    </row>
    <row r="183" spans="1:27" ht="21" customHeight="1">
      <c r="A183" s="2346"/>
      <c r="B183" s="2346"/>
      <c r="C183" s="2346"/>
      <c r="D183" s="2346"/>
      <c r="E183" s="2346"/>
      <c r="F183" s="2346"/>
      <c r="G183" s="2346"/>
      <c r="H183" s="2346"/>
      <c r="I183" s="2346"/>
      <c r="J183" s="2346"/>
      <c r="K183" s="2346"/>
      <c r="L183" s="2346"/>
      <c r="M183" s="2346"/>
      <c r="N183" s="2346"/>
      <c r="O183" s="2346"/>
      <c r="P183" s="2346"/>
      <c r="Q183" s="2346"/>
      <c r="R183" s="2346"/>
      <c r="S183" s="2346"/>
      <c r="T183" s="2346"/>
      <c r="U183" s="2346"/>
      <c r="V183" s="2346"/>
      <c r="W183" s="2346"/>
      <c r="X183" s="2346"/>
      <c r="Y183" s="2346"/>
      <c r="Z183" s="2346"/>
      <c r="AA183" s="2346"/>
    </row>
    <row r="184" spans="1:27" ht="21" customHeight="1">
      <c r="A184" s="2346"/>
      <c r="B184" s="2346"/>
      <c r="C184" s="2346"/>
      <c r="D184" s="2346"/>
      <c r="E184" s="2346"/>
      <c r="F184" s="2346"/>
      <c r="G184" s="2346"/>
      <c r="H184" s="2346"/>
      <c r="I184" s="2346"/>
      <c r="J184" s="2346"/>
      <c r="K184" s="2346"/>
      <c r="L184" s="2346"/>
      <c r="M184" s="2346"/>
      <c r="N184" s="2346"/>
      <c r="O184" s="2346"/>
      <c r="P184" s="2346"/>
      <c r="Q184" s="2346"/>
      <c r="R184" s="2346"/>
      <c r="S184" s="2346"/>
      <c r="T184" s="2346"/>
      <c r="U184" s="2346"/>
      <c r="V184" s="2346"/>
      <c r="W184" s="2346"/>
      <c r="X184" s="2346"/>
      <c r="Y184" s="2346"/>
      <c r="Z184" s="2346"/>
      <c r="AA184" s="2346"/>
    </row>
    <row r="185" spans="1:27" ht="21" customHeight="1">
      <c r="A185" s="2346"/>
      <c r="B185" s="2346"/>
      <c r="C185" s="2346"/>
      <c r="D185" s="2346"/>
      <c r="E185" s="2346"/>
      <c r="F185" s="2346"/>
      <c r="G185" s="2346"/>
      <c r="H185" s="2346"/>
      <c r="I185" s="2346"/>
      <c r="J185" s="2346"/>
      <c r="K185" s="2346"/>
      <c r="L185" s="2346"/>
      <c r="M185" s="2346"/>
      <c r="N185" s="2346"/>
      <c r="O185" s="2346"/>
      <c r="P185" s="2346"/>
      <c r="Q185" s="2346"/>
      <c r="R185" s="2346"/>
      <c r="S185" s="2346"/>
      <c r="T185" s="2346"/>
      <c r="U185" s="2346"/>
      <c r="V185" s="2346"/>
      <c r="W185" s="2346"/>
      <c r="X185" s="2346"/>
      <c r="Y185" s="2346"/>
      <c r="Z185" s="2346"/>
      <c r="AA185" s="2346"/>
    </row>
    <row r="186" spans="1:27" ht="21" customHeight="1">
      <c r="A186" s="2346"/>
      <c r="B186" s="2346"/>
      <c r="C186" s="2346"/>
      <c r="D186" s="2346"/>
      <c r="E186" s="2346"/>
      <c r="F186" s="2346"/>
      <c r="G186" s="2346"/>
      <c r="H186" s="2346"/>
      <c r="I186" s="2346"/>
      <c r="J186" s="2346"/>
      <c r="K186" s="2346"/>
      <c r="L186" s="2346"/>
      <c r="M186" s="2346"/>
      <c r="N186" s="2346"/>
      <c r="O186" s="2346"/>
      <c r="P186" s="2346"/>
      <c r="Q186" s="2346"/>
      <c r="R186" s="2346"/>
      <c r="S186" s="2346"/>
      <c r="T186" s="2346"/>
      <c r="U186" s="2346"/>
      <c r="V186" s="2346"/>
      <c r="W186" s="2346"/>
      <c r="X186" s="2346"/>
      <c r="Y186" s="2346"/>
      <c r="Z186" s="2346"/>
      <c r="AA186" s="2346"/>
    </row>
    <row r="187" spans="1:27" ht="21" customHeight="1">
      <c r="A187" s="2346"/>
      <c r="B187" s="2346"/>
      <c r="C187" s="2346"/>
      <c r="D187" s="2346"/>
      <c r="E187" s="2346"/>
      <c r="F187" s="2346"/>
      <c r="G187" s="2346"/>
      <c r="H187" s="2346"/>
      <c r="I187" s="2346"/>
      <c r="J187" s="2346"/>
      <c r="K187" s="2346"/>
      <c r="L187" s="2346"/>
      <c r="M187" s="2346"/>
      <c r="N187" s="2346"/>
      <c r="O187" s="2346"/>
      <c r="P187" s="2346"/>
      <c r="Q187" s="2346"/>
      <c r="R187" s="2346"/>
      <c r="S187" s="2346"/>
      <c r="T187" s="2346"/>
      <c r="U187" s="2346"/>
      <c r="V187" s="2346"/>
      <c r="W187" s="2346"/>
      <c r="X187" s="2346"/>
      <c r="Y187" s="2346"/>
      <c r="Z187" s="2346"/>
      <c r="AA187" s="2346"/>
    </row>
    <row r="188" spans="1:27" ht="21" customHeight="1">
      <c r="A188" s="2346"/>
      <c r="B188" s="2346"/>
      <c r="C188" s="2346"/>
      <c r="D188" s="2346"/>
      <c r="E188" s="2346"/>
      <c r="F188" s="2346"/>
      <c r="G188" s="2346"/>
      <c r="H188" s="2346"/>
      <c r="I188" s="2346"/>
      <c r="J188" s="2346"/>
      <c r="K188" s="2346"/>
      <c r="L188" s="2346"/>
      <c r="M188" s="2346"/>
      <c r="N188" s="2346"/>
      <c r="O188" s="2346"/>
      <c r="P188" s="2346"/>
      <c r="Q188" s="2346"/>
      <c r="R188" s="2346"/>
      <c r="S188" s="2346"/>
      <c r="T188" s="2346"/>
      <c r="U188" s="2346"/>
      <c r="V188" s="2346"/>
      <c r="W188" s="2346"/>
      <c r="X188" s="2346"/>
      <c r="Y188" s="2346"/>
      <c r="Z188" s="2346"/>
      <c r="AA188" s="2346"/>
    </row>
    <row r="189" spans="1:27" ht="21" customHeight="1">
      <c r="A189" s="2346"/>
      <c r="B189" s="2346"/>
      <c r="C189" s="2346"/>
      <c r="D189" s="2346"/>
      <c r="E189" s="2346"/>
      <c r="F189" s="2346"/>
      <c r="G189" s="2346"/>
      <c r="H189" s="2346"/>
      <c r="I189" s="2346"/>
      <c r="J189" s="2346"/>
      <c r="K189" s="2346"/>
      <c r="L189" s="2346"/>
      <c r="M189" s="2346"/>
      <c r="N189" s="2346"/>
      <c r="O189" s="2346"/>
      <c r="P189" s="2346"/>
      <c r="Q189" s="2346"/>
      <c r="R189" s="2346"/>
      <c r="S189" s="2346"/>
      <c r="T189" s="2346"/>
      <c r="U189" s="2346"/>
      <c r="V189" s="2346"/>
      <c r="W189" s="2346"/>
      <c r="X189" s="2346"/>
      <c r="Y189" s="2346"/>
      <c r="Z189" s="2346"/>
      <c r="AA189" s="2346"/>
    </row>
    <row r="190" spans="1:27" ht="21" customHeight="1">
      <c r="A190" s="2346"/>
      <c r="B190" s="2346"/>
      <c r="C190" s="2346"/>
      <c r="D190" s="2346"/>
      <c r="E190" s="2346"/>
      <c r="F190" s="2346"/>
      <c r="G190" s="2346"/>
      <c r="H190" s="2346"/>
      <c r="I190" s="2346"/>
      <c r="J190" s="2346"/>
      <c r="K190" s="2346"/>
      <c r="L190" s="2346"/>
      <c r="M190" s="2346"/>
      <c r="N190" s="2346"/>
      <c r="O190" s="2346"/>
      <c r="P190" s="2346"/>
      <c r="Q190" s="2346"/>
      <c r="R190" s="2346"/>
      <c r="S190" s="2346"/>
      <c r="T190" s="2346"/>
      <c r="U190" s="2346"/>
      <c r="V190" s="2346"/>
      <c r="W190" s="2346"/>
      <c r="X190" s="2346"/>
      <c r="Y190" s="2346"/>
      <c r="Z190" s="2346"/>
      <c r="AA190" s="2346"/>
    </row>
    <row r="191" spans="1:27" ht="21" customHeight="1">
      <c r="A191" s="2346"/>
      <c r="B191" s="2346"/>
      <c r="C191" s="2346"/>
      <c r="D191" s="2346"/>
      <c r="E191" s="2346"/>
      <c r="F191" s="2346"/>
      <c r="G191" s="2346"/>
      <c r="H191" s="2346"/>
      <c r="I191" s="2346"/>
      <c r="J191" s="2346"/>
      <c r="K191" s="2346"/>
      <c r="L191" s="2346"/>
      <c r="M191" s="2346"/>
      <c r="N191" s="2346"/>
      <c r="O191" s="2346"/>
      <c r="P191" s="2346"/>
      <c r="Q191" s="2346"/>
      <c r="R191" s="2346"/>
      <c r="S191" s="2346"/>
      <c r="T191" s="2346"/>
      <c r="U191" s="2346"/>
      <c r="V191" s="2346"/>
      <c r="W191" s="2346"/>
      <c r="X191" s="2346"/>
      <c r="Y191" s="2346"/>
      <c r="Z191" s="2346"/>
      <c r="AA191" s="2346"/>
    </row>
    <row r="192" spans="1:27" ht="21" customHeight="1">
      <c r="A192" s="2346"/>
      <c r="B192" s="2346"/>
      <c r="C192" s="2346"/>
      <c r="D192" s="2346"/>
      <c r="E192" s="2346"/>
      <c r="F192" s="2346"/>
      <c r="G192" s="2346"/>
      <c r="H192" s="2346"/>
      <c r="I192" s="2346"/>
      <c r="J192" s="2346"/>
      <c r="K192" s="2346"/>
      <c r="L192" s="2346"/>
      <c r="M192" s="2346"/>
      <c r="N192" s="2346"/>
      <c r="O192" s="2346"/>
      <c r="P192" s="2346"/>
      <c r="Q192" s="2346"/>
      <c r="R192" s="2346"/>
      <c r="S192" s="2346"/>
      <c r="T192" s="2346"/>
      <c r="U192" s="2346"/>
      <c r="V192" s="2346"/>
      <c r="W192" s="2346"/>
      <c r="X192" s="2346"/>
      <c r="Y192" s="2346"/>
      <c r="Z192" s="2346"/>
      <c r="AA192" s="2346"/>
    </row>
    <row r="193" spans="1:27" ht="21" customHeight="1">
      <c r="A193" s="2346"/>
      <c r="B193" s="2346"/>
      <c r="C193" s="2346"/>
      <c r="D193" s="2346"/>
      <c r="E193" s="2346"/>
      <c r="F193" s="2346"/>
      <c r="G193" s="2346"/>
      <c r="H193" s="2346"/>
      <c r="I193" s="2346"/>
      <c r="J193" s="2346"/>
      <c r="K193" s="2346"/>
      <c r="L193" s="2346"/>
      <c r="M193" s="2346"/>
      <c r="N193" s="2346"/>
      <c r="O193" s="2346"/>
      <c r="P193" s="2346"/>
      <c r="Q193" s="2346"/>
      <c r="R193" s="2346"/>
      <c r="S193" s="2346"/>
      <c r="T193" s="2346"/>
      <c r="U193" s="2346"/>
      <c r="V193" s="2346"/>
      <c r="W193" s="2346"/>
      <c r="X193" s="2346"/>
      <c r="Y193" s="2346"/>
      <c r="Z193" s="2346"/>
      <c r="AA193" s="2346"/>
    </row>
    <row r="194" spans="1:27" ht="21" customHeight="1">
      <c r="A194" s="2346"/>
      <c r="B194" s="2346"/>
      <c r="C194" s="2346"/>
      <c r="D194" s="2346"/>
      <c r="E194" s="2346"/>
      <c r="F194" s="2346"/>
      <c r="G194" s="2346"/>
      <c r="H194" s="2346"/>
      <c r="I194" s="2346"/>
      <c r="J194" s="2346"/>
      <c r="K194" s="2346"/>
      <c r="L194" s="2346"/>
      <c r="M194" s="2346"/>
      <c r="N194" s="2346"/>
      <c r="O194" s="2346"/>
      <c r="P194" s="2346"/>
      <c r="Q194" s="2346"/>
      <c r="R194" s="2346"/>
      <c r="S194" s="2346"/>
      <c r="T194" s="2346"/>
      <c r="U194" s="2346"/>
      <c r="V194" s="2346"/>
      <c r="W194" s="2346"/>
      <c r="X194" s="2346"/>
      <c r="Y194" s="2346"/>
      <c r="Z194" s="2346"/>
      <c r="AA194" s="2346"/>
    </row>
    <row r="195" spans="1:27" ht="21" customHeight="1">
      <c r="A195" s="2346"/>
      <c r="B195" s="2346"/>
      <c r="C195" s="2346"/>
      <c r="D195" s="2346"/>
      <c r="E195" s="2346"/>
      <c r="F195" s="2346"/>
      <c r="G195" s="2346"/>
      <c r="H195" s="2346"/>
      <c r="I195" s="2346"/>
      <c r="J195" s="2346"/>
      <c r="K195" s="2346"/>
      <c r="L195" s="2346"/>
      <c r="M195" s="2346"/>
      <c r="N195" s="2346"/>
      <c r="O195" s="2346"/>
      <c r="P195" s="2346"/>
      <c r="Q195" s="2346"/>
      <c r="R195" s="2346"/>
      <c r="S195" s="2346"/>
      <c r="T195" s="2346"/>
      <c r="U195" s="2346"/>
      <c r="V195" s="2346"/>
      <c r="W195" s="2346"/>
      <c r="X195" s="2346"/>
      <c r="Y195" s="2346"/>
      <c r="Z195" s="2346"/>
      <c r="AA195" s="2346"/>
    </row>
    <row r="196" spans="1:27" ht="21" customHeight="1">
      <c r="A196" s="2346"/>
      <c r="B196" s="2346"/>
      <c r="C196" s="2346"/>
      <c r="D196" s="2346"/>
      <c r="E196" s="2346"/>
      <c r="F196" s="2346"/>
      <c r="G196" s="2346"/>
      <c r="H196" s="2346"/>
      <c r="I196" s="2346"/>
      <c r="J196" s="2346"/>
      <c r="K196" s="2346"/>
      <c r="L196" s="2346"/>
      <c r="M196" s="2346"/>
      <c r="N196" s="2346"/>
      <c r="O196" s="2346"/>
      <c r="P196" s="2346"/>
      <c r="Q196" s="2346"/>
      <c r="R196" s="2346"/>
      <c r="S196" s="2346"/>
      <c r="T196" s="2346"/>
      <c r="U196" s="2346"/>
      <c r="V196" s="2346"/>
      <c r="W196" s="2346"/>
      <c r="X196" s="2346"/>
      <c r="Y196" s="2346"/>
      <c r="Z196" s="2346"/>
      <c r="AA196" s="2346"/>
    </row>
    <row r="197" spans="1:27" ht="21" customHeight="1">
      <c r="A197" s="2346"/>
      <c r="B197" s="2346"/>
      <c r="C197" s="2346"/>
      <c r="D197" s="2346"/>
      <c r="E197" s="2346"/>
      <c r="F197" s="2346"/>
      <c r="G197" s="2346"/>
      <c r="H197" s="2346"/>
      <c r="I197" s="2346"/>
      <c r="J197" s="2346"/>
      <c r="K197" s="2346"/>
      <c r="L197" s="2346"/>
      <c r="M197" s="2346"/>
      <c r="N197" s="2346"/>
      <c r="O197" s="2346"/>
      <c r="P197" s="2346"/>
      <c r="Q197" s="2346"/>
      <c r="R197" s="2346"/>
      <c r="S197" s="2346"/>
      <c r="T197" s="2346"/>
      <c r="U197" s="2346"/>
      <c r="V197" s="2346"/>
      <c r="W197" s="2346"/>
      <c r="X197" s="2346"/>
      <c r="Y197" s="2346"/>
      <c r="Z197" s="2346"/>
      <c r="AA197" s="2346"/>
    </row>
    <row r="198" spans="1:27" ht="21" customHeight="1">
      <c r="A198" s="2346"/>
      <c r="B198" s="2346"/>
      <c r="C198" s="2346"/>
      <c r="D198" s="2346"/>
      <c r="E198" s="2346"/>
      <c r="F198" s="2346"/>
      <c r="G198" s="2346"/>
      <c r="H198" s="2346"/>
      <c r="I198" s="2346"/>
      <c r="J198" s="2346"/>
      <c r="K198" s="2346"/>
      <c r="L198" s="2346"/>
      <c r="M198" s="2346"/>
      <c r="N198" s="2346"/>
      <c r="O198" s="2346"/>
      <c r="P198" s="2346"/>
      <c r="Q198" s="2346"/>
      <c r="R198" s="2346"/>
      <c r="S198" s="2346"/>
      <c r="T198" s="2346"/>
      <c r="U198" s="2346"/>
      <c r="V198" s="2346"/>
      <c r="W198" s="2346"/>
      <c r="X198" s="2346"/>
      <c r="Y198" s="2346"/>
      <c r="Z198" s="2346"/>
      <c r="AA198" s="2346"/>
    </row>
    <row r="199" spans="1:27" ht="21" customHeight="1">
      <c r="A199" s="2346"/>
      <c r="B199" s="2346"/>
      <c r="C199" s="2346"/>
      <c r="D199" s="2346"/>
      <c r="E199" s="2346"/>
      <c r="F199" s="2346"/>
      <c r="G199" s="2346"/>
      <c r="H199" s="2346"/>
      <c r="I199" s="2346"/>
      <c r="J199" s="2346"/>
      <c r="K199" s="2346"/>
      <c r="L199" s="2346"/>
      <c r="M199" s="2346"/>
      <c r="N199" s="2346"/>
      <c r="O199" s="2346"/>
      <c r="P199" s="2346"/>
      <c r="Q199" s="2346"/>
      <c r="R199" s="2346"/>
      <c r="S199" s="2346"/>
      <c r="T199" s="2346"/>
      <c r="U199" s="2346"/>
      <c r="V199" s="2346"/>
      <c r="W199" s="2346"/>
      <c r="X199" s="2346"/>
      <c r="Y199" s="2346"/>
      <c r="Z199" s="2346"/>
      <c r="AA199" s="2346"/>
    </row>
    <row r="200" spans="1:27" ht="21" customHeight="1">
      <c r="A200" s="2346"/>
      <c r="B200" s="2346"/>
      <c r="C200" s="2346"/>
      <c r="D200" s="2346"/>
      <c r="E200" s="2346"/>
      <c r="F200" s="2346"/>
      <c r="G200" s="2346"/>
      <c r="H200" s="2346"/>
      <c r="I200" s="2346"/>
      <c r="J200" s="2346"/>
      <c r="K200" s="2346"/>
      <c r="L200" s="2346"/>
      <c r="M200" s="2346"/>
      <c r="N200" s="2346"/>
      <c r="O200" s="2346"/>
      <c r="P200" s="2346"/>
      <c r="Q200" s="2346"/>
      <c r="R200" s="2346"/>
      <c r="S200" s="2346"/>
      <c r="T200" s="2346"/>
      <c r="U200" s="2346"/>
      <c r="V200" s="2346"/>
      <c r="W200" s="2346"/>
      <c r="X200" s="2346"/>
      <c r="Y200" s="2346"/>
      <c r="Z200" s="2346"/>
      <c r="AA200" s="2346"/>
    </row>
    <row r="201" spans="1:27" ht="21" customHeight="1">
      <c r="A201" s="2346"/>
      <c r="B201" s="2346"/>
      <c r="C201" s="2346"/>
      <c r="D201" s="2346"/>
      <c r="E201" s="2346"/>
      <c r="F201" s="2346"/>
      <c r="G201" s="2346"/>
      <c r="H201" s="2346"/>
      <c r="I201" s="2346"/>
      <c r="J201" s="2346"/>
      <c r="K201" s="2346"/>
      <c r="L201" s="2346"/>
      <c r="M201" s="2346"/>
      <c r="N201" s="2346"/>
      <c r="O201" s="2346"/>
      <c r="P201" s="2346"/>
      <c r="Q201" s="2346"/>
      <c r="R201" s="2346"/>
      <c r="S201" s="2346"/>
      <c r="T201" s="2346"/>
      <c r="U201" s="2346"/>
      <c r="V201" s="2346"/>
      <c r="W201" s="2346"/>
      <c r="X201" s="2346"/>
      <c r="Y201" s="2346"/>
      <c r="Z201" s="2346"/>
      <c r="AA201" s="2346"/>
    </row>
    <row r="202" spans="1:27" ht="21" customHeight="1">
      <c r="A202" s="2346"/>
      <c r="B202" s="2346"/>
      <c r="C202" s="2346"/>
      <c r="D202" s="2346"/>
      <c r="E202" s="2346"/>
      <c r="F202" s="2346"/>
      <c r="G202" s="2346"/>
      <c r="H202" s="2346"/>
      <c r="I202" s="2346"/>
      <c r="J202" s="2346"/>
      <c r="K202" s="2346"/>
      <c r="L202" s="2346"/>
      <c r="M202" s="2346"/>
      <c r="N202" s="2346"/>
      <c r="O202" s="2346"/>
      <c r="P202" s="2346"/>
      <c r="Q202" s="2346"/>
      <c r="R202" s="2346"/>
      <c r="S202" s="2346"/>
      <c r="T202" s="2346"/>
      <c r="U202" s="2346"/>
      <c r="V202" s="2346"/>
      <c r="W202" s="2346"/>
      <c r="X202" s="2346"/>
      <c r="Y202" s="2346"/>
      <c r="Z202" s="2346"/>
      <c r="AA202" s="2346"/>
    </row>
    <row r="203" spans="1:27" ht="21" customHeight="1">
      <c r="A203" s="2346"/>
      <c r="B203" s="2346"/>
      <c r="C203" s="2346"/>
      <c r="D203" s="2346"/>
      <c r="E203" s="2346"/>
      <c r="F203" s="2346"/>
      <c r="G203" s="2346"/>
      <c r="H203" s="2346"/>
      <c r="I203" s="2346"/>
      <c r="J203" s="2346"/>
      <c r="K203" s="2346"/>
      <c r="L203" s="2346"/>
      <c r="M203" s="2346"/>
      <c r="N203" s="2346"/>
      <c r="O203" s="2346"/>
      <c r="P203" s="2346"/>
      <c r="Q203" s="2346"/>
      <c r="R203" s="2346"/>
      <c r="S203" s="2346"/>
      <c r="T203" s="2346"/>
      <c r="U203" s="2346"/>
      <c r="V203" s="2346"/>
      <c r="W203" s="2346"/>
      <c r="X203" s="2346"/>
      <c r="Y203" s="2346"/>
      <c r="Z203" s="2346"/>
      <c r="AA203" s="2346"/>
    </row>
    <row r="204" spans="1:27" ht="21" customHeight="1">
      <c r="A204" s="2346"/>
      <c r="B204" s="2346"/>
      <c r="C204" s="2346"/>
      <c r="D204" s="2346"/>
      <c r="E204" s="2346"/>
      <c r="F204" s="2346"/>
      <c r="G204" s="2346"/>
      <c r="H204" s="2346"/>
      <c r="I204" s="2346"/>
      <c r="J204" s="2346"/>
      <c r="K204" s="2346"/>
      <c r="L204" s="2346"/>
      <c r="M204" s="2346"/>
      <c r="N204" s="2346"/>
      <c r="O204" s="2346"/>
      <c r="P204" s="2346"/>
      <c r="Q204" s="2346"/>
      <c r="R204" s="2346"/>
      <c r="S204" s="2346"/>
      <c r="T204" s="2346"/>
      <c r="U204" s="2346"/>
      <c r="V204" s="2346"/>
      <c r="W204" s="2346"/>
      <c r="X204" s="2346"/>
      <c r="Y204" s="2346"/>
      <c r="Z204" s="2346"/>
      <c r="AA204" s="2346"/>
    </row>
    <row r="205" spans="1:27" ht="21" customHeight="1">
      <c r="A205" s="2346"/>
      <c r="B205" s="2346"/>
      <c r="C205" s="2346"/>
      <c r="D205" s="2346"/>
      <c r="E205" s="2346"/>
      <c r="F205" s="2346"/>
      <c r="G205" s="2346"/>
      <c r="H205" s="2346"/>
      <c r="I205" s="2346"/>
      <c r="J205" s="2346"/>
      <c r="K205" s="2346"/>
      <c r="L205" s="2346"/>
      <c r="M205" s="2346"/>
      <c r="N205" s="2346"/>
      <c r="O205" s="2346"/>
      <c r="P205" s="2346"/>
      <c r="Q205" s="2346"/>
      <c r="R205" s="2346"/>
      <c r="S205" s="2346"/>
      <c r="T205" s="2346"/>
      <c r="U205" s="2346"/>
      <c r="V205" s="2346"/>
      <c r="W205" s="2346"/>
      <c r="X205" s="2346"/>
      <c r="Y205" s="2346"/>
      <c r="Z205" s="2346"/>
      <c r="AA205" s="2346"/>
    </row>
    <row r="206" spans="1:27" ht="21" customHeight="1">
      <c r="A206" s="2346"/>
      <c r="B206" s="2346"/>
      <c r="C206" s="2346"/>
      <c r="D206" s="2346"/>
      <c r="E206" s="2346"/>
      <c r="F206" s="2346"/>
      <c r="G206" s="2346"/>
      <c r="H206" s="2346"/>
      <c r="I206" s="2346"/>
      <c r="J206" s="2346"/>
      <c r="K206" s="2346"/>
      <c r="L206" s="2346"/>
      <c r="M206" s="2346"/>
      <c r="N206" s="2346"/>
      <c r="O206" s="2346"/>
      <c r="P206" s="2346"/>
      <c r="Q206" s="2346"/>
      <c r="R206" s="2346"/>
      <c r="S206" s="2346"/>
      <c r="T206" s="2346"/>
      <c r="U206" s="2346"/>
      <c r="V206" s="2346"/>
      <c r="W206" s="2346"/>
      <c r="X206" s="2346"/>
      <c r="Y206" s="2346"/>
      <c r="Z206" s="2346"/>
      <c r="AA206" s="2346"/>
    </row>
    <row r="207" spans="1:27" ht="21" customHeight="1">
      <c r="A207" s="2346"/>
      <c r="B207" s="2346"/>
      <c r="C207" s="2346"/>
      <c r="D207" s="2346"/>
      <c r="E207" s="2346"/>
      <c r="F207" s="2346"/>
      <c r="G207" s="2346"/>
      <c r="H207" s="2346"/>
      <c r="I207" s="2346"/>
      <c r="J207" s="2346"/>
      <c r="K207" s="2346"/>
      <c r="L207" s="2346"/>
      <c r="M207" s="2346"/>
      <c r="N207" s="2346"/>
      <c r="O207" s="2346"/>
      <c r="P207" s="2346"/>
      <c r="Q207" s="2346"/>
      <c r="R207" s="2346"/>
      <c r="S207" s="2346"/>
      <c r="T207" s="2346"/>
      <c r="U207" s="2346"/>
      <c r="V207" s="2346"/>
      <c r="W207" s="2346"/>
      <c r="X207" s="2346"/>
      <c r="Y207" s="2346"/>
      <c r="Z207" s="2346"/>
      <c r="AA207" s="2346"/>
    </row>
    <row r="208" spans="1:27" ht="21" customHeight="1">
      <c r="A208" s="2346"/>
      <c r="B208" s="2346"/>
      <c r="C208" s="2346"/>
      <c r="D208" s="2346"/>
      <c r="E208" s="2346"/>
      <c r="F208" s="2346"/>
      <c r="G208" s="2346"/>
      <c r="H208" s="2346"/>
      <c r="I208" s="2346"/>
      <c r="J208" s="2346"/>
      <c r="K208" s="2346"/>
      <c r="L208" s="2346"/>
      <c r="M208" s="2346"/>
      <c r="N208" s="2346"/>
      <c r="O208" s="2346"/>
      <c r="P208" s="2346"/>
      <c r="Q208" s="2346"/>
      <c r="R208" s="2346"/>
      <c r="S208" s="2346"/>
      <c r="T208" s="2346"/>
      <c r="U208" s="2346"/>
      <c r="V208" s="2346"/>
      <c r="W208" s="2346"/>
      <c r="X208" s="2346"/>
      <c r="Y208" s="2346"/>
      <c r="Z208" s="2346"/>
      <c r="AA208" s="2346"/>
    </row>
    <row r="209" spans="1:27" ht="21" customHeight="1">
      <c r="A209" s="2346"/>
      <c r="B209" s="2346"/>
      <c r="C209" s="2346"/>
      <c r="D209" s="2346"/>
      <c r="E209" s="2346"/>
      <c r="F209" s="2346"/>
      <c r="G209" s="2346"/>
      <c r="H209" s="2346"/>
      <c r="I209" s="2346"/>
      <c r="J209" s="2346"/>
      <c r="K209" s="2346"/>
      <c r="L209" s="2346"/>
      <c r="M209" s="2346"/>
      <c r="N209" s="2346"/>
      <c r="O209" s="2346"/>
      <c r="P209" s="2346"/>
      <c r="Q209" s="2346"/>
      <c r="R209" s="2346"/>
      <c r="S209" s="2346"/>
      <c r="T209" s="2346"/>
      <c r="U209" s="2346"/>
      <c r="V209" s="2346"/>
      <c r="W209" s="2346"/>
      <c r="X209" s="2346"/>
      <c r="Y209" s="2346"/>
      <c r="Z209" s="2346"/>
      <c r="AA209" s="2346"/>
    </row>
    <row r="210" spans="1:27" ht="21" customHeight="1">
      <c r="A210" s="2346"/>
      <c r="B210" s="2346"/>
      <c r="C210" s="2346"/>
      <c r="D210" s="2346"/>
      <c r="E210" s="2346"/>
      <c r="F210" s="2346"/>
      <c r="G210" s="2346"/>
      <c r="H210" s="2346"/>
      <c r="I210" s="2346"/>
      <c r="J210" s="2346"/>
      <c r="K210" s="2346"/>
      <c r="L210" s="2346"/>
      <c r="M210" s="2346"/>
      <c r="N210" s="2346"/>
      <c r="O210" s="2346"/>
      <c r="P210" s="2346"/>
      <c r="Q210" s="2346"/>
      <c r="R210" s="2346"/>
      <c r="S210" s="2346"/>
      <c r="T210" s="2346"/>
      <c r="U210" s="2346"/>
      <c r="V210" s="2346"/>
      <c r="W210" s="2346"/>
      <c r="X210" s="2346"/>
      <c r="Y210" s="2346"/>
      <c r="Z210" s="2346"/>
      <c r="AA210" s="2346"/>
    </row>
    <row r="211" spans="1:27" ht="21" customHeight="1">
      <c r="A211" s="2346"/>
      <c r="B211" s="2346"/>
      <c r="C211" s="2346"/>
      <c r="D211" s="2346"/>
      <c r="E211" s="2346"/>
      <c r="F211" s="2346"/>
      <c r="G211" s="2346"/>
      <c r="H211" s="2346"/>
      <c r="I211" s="2346"/>
      <c r="J211" s="2346"/>
      <c r="K211" s="2346"/>
      <c r="L211" s="2346"/>
      <c r="M211" s="2346"/>
      <c r="N211" s="2346"/>
      <c r="O211" s="2346"/>
      <c r="P211" s="2346"/>
      <c r="Q211" s="2346"/>
      <c r="R211" s="2346"/>
      <c r="S211" s="2346"/>
      <c r="T211" s="2346"/>
      <c r="U211" s="2346"/>
      <c r="V211" s="2346"/>
      <c r="W211" s="2346"/>
      <c r="X211" s="2346"/>
      <c r="Y211" s="2346"/>
      <c r="Z211" s="2346"/>
      <c r="AA211" s="2346"/>
    </row>
    <row r="212" spans="1:27" ht="21" customHeight="1">
      <c r="A212" s="2346"/>
      <c r="B212" s="2346"/>
      <c r="C212" s="2346"/>
      <c r="D212" s="2346"/>
      <c r="E212" s="2346"/>
      <c r="F212" s="2346"/>
      <c r="G212" s="2346"/>
      <c r="H212" s="2346"/>
      <c r="I212" s="2346"/>
      <c r="J212" s="2346"/>
      <c r="K212" s="2346"/>
      <c r="L212" s="2346"/>
      <c r="M212" s="2346"/>
      <c r="N212" s="2346"/>
      <c r="O212" s="2346"/>
      <c r="P212" s="2346"/>
      <c r="Q212" s="2346"/>
      <c r="R212" s="2346"/>
      <c r="S212" s="2346"/>
      <c r="T212" s="2346"/>
      <c r="U212" s="2346"/>
      <c r="V212" s="2346"/>
      <c r="W212" s="2346"/>
      <c r="X212" s="2346"/>
      <c r="Y212" s="2346"/>
      <c r="Z212" s="2346"/>
      <c r="AA212" s="2346"/>
    </row>
    <row r="213" spans="1:27" ht="21" customHeight="1">
      <c r="A213" s="2346"/>
      <c r="B213" s="2346"/>
      <c r="C213" s="2346"/>
      <c r="D213" s="2346"/>
      <c r="E213" s="2346"/>
      <c r="F213" s="2346"/>
      <c r="G213" s="2346"/>
      <c r="H213" s="2346"/>
      <c r="I213" s="2346"/>
      <c r="J213" s="2346"/>
      <c r="K213" s="2346"/>
      <c r="L213" s="2346"/>
      <c r="M213" s="2346"/>
      <c r="N213" s="2346"/>
      <c r="O213" s="2346"/>
      <c r="P213" s="2346"/>
      <c r="Q213" s="2346"/>
      <c r="R213" s="2346"/>
      <c r="S213" s="2346"/>
      <c r="T213" s="2346"/>
      <c r="U213" s="2346"/>
      <c r="V213" s="2346"/>
      <c r="W213" s="2346"/>
      <c r="X213" s="2346"/>
      <c r="Y213" s="2346"/>
      <c r="Z213" s="2346"/>
      <c r="AA213" s="2346"/>
    </row>
    <row r="214" spans="1:27" ht="21" customHeight="1">
      <c r="A214" s="2346"/>
      <c r="B214" s="2346"/>
      <c r="C214" s="2346"/>
      <c r="D214" s="2346"/>
      <c r="E214" s="2346"/>
      <c r="F214" s="2346"/>
      <c r="G214" s="2346"/>
      <c r="H214" s="2346"/>
      <c r="I214" s="2346"/>
      <c r="J214" s="2346"/>
      <c r="K214" s="2346"/>
      <c r="L214" s="2346"/>
      <c r="M214" s="2346"/>
      <c r="N214" s="2346"/>
      <c r="O214" s="2346"/>
      <c r="P214" s="2346"/>
      <c r="Q214" s="2346"/>
      <c r="R214" s="2346"/>
      <c r="S214" s="2346"/>
      <c r="T214" s="2346"/>
      <c r="U214" s="2346"/>
      <c r="V214" s="2346"/>
      <c r="W214" s="2346"/>
      <c r="X214" s="2346"/>
      <c r="Y214" s="2346"/>
      <c r="Z214" s="2346"/>
      <c r="AA214" s="2346"/>
    </row>
    <row r="215" spans="1:27" ht="21" customHeight="1">
      <c r="A215" s="2346"/>
      <c r="B215" s="2346"/>
      <c r="C215" s="2346"/>
      <c r="D215" s="2346"/>
      <c r="E215" s="2346"/>
      <c r="F215" s="2346"/>
      <c r="G215" s="2346"/>
      <c r="H215" s="2346"/>
      <c r="I215" s="2346"/>
      <c r="J215" s="2346"/>
      <c r="K215" s="2346"/>
      <c r="L215" s="2346"/>
      <c r="M215" s="2346"/>
      <c r="N215" s="2346"/>
      <c r="O215" s="2346"/>
      <c r="P215" s="2346"/>
      <c r="Q215" s="2346"/>
      <c r="R215" s="2346"/>
      <c r="S215" s="2346"/>
      <c r="T215" s="2346"/>
      <c r="U215" s="2346"/>
      <c r="V215" s="2346"/>
      <c r="W215" s="2346"/>
      <c r="X215" s="2346"/>
      <c r="Y215" s="2346"/>
      <c r="Z215" s="2346"/>
      <c r="AA215" s="2346"/>
    </row>
    <row r="216" spans="1:27" ht="21" customHeight="1">
      <c r="A216" s="2346"/>
      <c r="B216" s="2346"/>
      <c r="C216" s="2346"/>
      <c r="D216" s="2346"/>
      <c r="E216" s="2346"/>
      <c r="F216" s="2346"/>
      <c r="G216" s="2346"/>
      <c r="H216" s="2346"/>
      <c r="I216" s="2346"/>
      <c r="J216" s="2346"/>
      <c r="K216" s="2346"/>
      <c r="L216" s="2346"/>
      <c r="M216" s="2346"/>
      <c r="N216" s="2346"/>
      <c r="O216" s="2346"/>
      <c r="P216" s="2346"/>
      <c r="Q216" s="2346"/>
      <c r="R216" s="2346"/>
      <c r="S216" s="2346"/>
      <c r="T216" s="2346"/>
      <c r="U216" s="2346"/>
      <c r="V216" s="2346"/>
      <c r="W216" s="2346"/>
      <c r="X216" s="2346"/>
      <c r="Y216" s="2346"/>
      <c r="Z216" s="2346"/>
      <c r="AA216" s="2346"/>
    </row>
    <row r="217" spans="1:27" ht="21" customHeight="1">
      <c r="A217" s="2346"/>
      <c r="B217" s="2346"/>
      <c r="C217" s="2346"/>
      <c r="D217" s="2346"/>
      <c r="E217" s="2346"/>
      <c r="F217" s="2346"/>
      <c r="G217" s="2346"/>
      <c r="H217" s="2346"/>
      <c r="I217" s="2346"/>
      <c r="J217" s="2346"/>
      <c r="K217" s="2346"/>
      <c r="L217" s="2346"/>
      <c r="M217" s="2346"/>
      <c r="N217" s="2346"/>
      <c r="O217" s="2346"/>
      <c r="P217" s="2346"/>
      <c r="Q217" s="2346"/>
      <c r="R217" s="2346"/>
      <c r="S217" s="2346"/>
      <c r="T217" s="2346"/>
      <c r="U217" s="2346"/>
      <c r="V217" s="2346"/>
      <c r="W217" s="2346"/>
      <c r="X217" s="2346"/>
      <c r="Y217" s="2346"/>
      <c r="Z217" s="2346"/>
      <c r="AA217" s="2346"/>
    </row>
    <row r="218" spans="1:27" ht="21" customHeight="1">
      <c r="A218" s="2346"/>
      <c r="B218" s="2346"/>
      <c r="C218" s="2346"/>
      <c r="D218" s="2346"/>
      <c r="E218" s="2346"/>
      <c r="F218" s="2346"/>
      <c r="G218" s="2346"/>
      <c r="H218" s="2346"/>
      <c r="I218" s="2346"/>
      <c r="J218" s="2346"/>
      <c r="K218" s="2346"/>
      <c r="L218" s="2346"/>
      <c r="M218" s="2346"/>
      <c r="N218" s="2346"/>
      <c r="O218" s="2346"/>
      <c r="P218" s="2346"/>
      <c r="Q218" s="2346"/>
      <c r="R218" s="2346"/>
      <c r="S218" s="2346"/>
      <c r="T218" s="2346"/>
      <c r="U218" s="2346"/>
      <c r="V218" s="2346"/>
      <c r="W218" s="2346"/>
      <c r="X218" s="2346"/>
      <c r="Y218" s="2346"/>
      <c r="Z218" s="2346"/>
      <c r="AA218" s="2346"/>
    </row>
    <row r="219" spans="1:27" ht="21" customHeight="1">
      <c r="A219" s="2346"/>
      <c r="B219" s="2346"/>
      <c r="C219" s="2346"/>
      <c r="D219" s="2346"/>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2346"/>
    </row>
    <row r="220" spans="1:27" ht="21" customHeight="1">
      <c r="A220" s="2346"/>
      <c r="B220" s="2346"/>
      <c r="C220" s="2346"/>
      <c r="D220" s="2346"/>
      <c r="E220" s="2346"/>
      <c r="F220" s="2346"/>
      <c r="G220" s="2346"/>
      <c r="H220" s="2346"/>
      <c r="I220" s="2346"/>
      <c r="J220" s="2346"/>
      <c r="K220" s="2346"/>
      <c r="L220" s="2346"/>
      <c r="M220" s="2346"/>
      <c r="N220" s="2346"/>
      <c r="O220" s="2346"/>
      <c r="P220" s="2346"/>
      <c r="Q220" s="2346"/>
      <c r="R220" s="2346"/>
      <c r="S220" s="2346"/>
      <c r="T220" s="2346"/>
      <c r="U220" s="2346"/>
      <c r="V220" s="2346"/>
      <c r="W220" s="2346"/>
      <c r="X220" s="2346"/>
      <c r="Y220" s="2346"/>
      <c r="Z220" s="2346"/>
      <c r="AA220" s="2346"/>
    </row>
    <row r="221" spans="1:27" ht="15.75" customHeight="1">
      <c r="A221" s="2345"/>
      <c r="B221" s="2345"/>
      <c r="C221" s="2345"/>
      <c r="D221" s="2345"/>
      <c r="E221" s="2345"/>
      <c r="F221" s="2345"/>
      <c r="G221" s="2345"/>
      <c r="H221" s="2345"/>
      <c r="I221" s="2345"/>
      <c r="J221" s="2345"/>
      <c r="K221" s="2345"/>
      <c r="L221" s="2345"/>
      <c r="M221" s="2345"/>
      <c r="N221" s="2345"/>
      <c r="O221" s="2345"/>
      <c r="P221" s="2345"/>
      <c r="Q221" s="2345"/>
      <c r="R221" s="2345"/>
      <c r="S221" s="2345"/>
      <c r="T221" s="2345"/>
      <c r="U221" s="2345"/>
      <c r="V221" s="2345"/>
      <c r="W221" s="2345"/>
      <c r="X221" s="2345"/>
      <c r="Y221" s="2345"/>
      <c r="Z221" s="2345"/>
      <c r="AA221" s="2345"/>
    </row>
    <row r="222" spans="1:27" ht="15.75" customHeight="1">
      <c r="A222" s="2345"/>
      <c r="B222" s="2345"/>
      <c r="C222" s="2345"/>
      <c r="D222" s="2345"/>
      <c r="E222" s="2345"/>
      <c r="F222" s="2345"/>
      <c r="G222" s="2345"/>
      <c r="H222" s="2345"/>
      <c r="I222" s="2345"/>
      <c r="J222" s="2345"/>
      <c r="K222" s="2345"/>
      <c r="L222" s="2345"/>
      <c r="M222" s="2345"/>
      <c r="N222" s="2345"/>
      <c r="O222" s="2345"/>
      <c r="P222" s="2345"/>
      <c r="Q222" s="2345"/>
      <c r="R222" s="2345"/>
      <c r="S222" s="2345"/>
      <c r="T222" s="2345"/>
      <c r="U222" s="2345"/>
      <c r="V222" s="2345"/>
      <c r="W222" s="2345"/>
      <c r="X222" s="2345"/>
      <c r="Y222" s="2345"/>
      <c r="Z222" s="2345"/>
      <c r="AA222" s="2345"/>
    </row>
    <row r="223" spans="1:27" ht="15.75" customHeight="1">
      <c r="A223" s="2345"/>
      <c r="B223" s="2345"/>
      <c r="C223" s="2345"/>
      <c r="D223" s="2345"/>
      <c r="E223" s="2345"/>
      <c r="F223" s="2345"/>
      <c r="G223" s="2345"/>
      <c r="H223" s="2345"/>
      <c r="I223" s="2345"/>
      <c r="J223" s="2345"/>
      <c r="K223" s="2345"/>
      <c r="L223" s="2345"/>
      <c r="M223" s="2345"/>
      <c r="N223" s="2345"/>
      <c r="O223" s="2345"/>
      <c r="P223" s="2345"/>
      <c r="Q223" s="2345"/>
      <c r="R223" s="2345"/>
      <c r="S223" s="2345"/>
      <c r="T223" s="2345"/>
      <c r="U223" s="2345"/>
      <c r="V223" s="2345"/>
      <c r="W223" s="2345"/>
      <c r="X223" s="2345"/>
      <c r="Y223" s="2345"/>
      <c r="Z223" s="2345"/>
      <c r="AA223" s="2345"/>
    </row>
    <row r="224" spans="1:27" ht="15.75" customHeight="1">
      <c r="A224" s="2345"/>
      <c r="B224" s="2345"/>
      <c r="C224" s="2345"/>
      <c r="D224" s="2345"/>
      <c r="E224" s="2345"/>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row>
    <row r="225" spans="1:27" ht="15.75" customHeight="1">
      <c r="A225" s="2345"/>
      <c r="B225" s="2345"/>
      <c r="C225" s="2345"/>
      <c r="D225" s="2345"/>
      <c r="E225" s="2345"/>
      <c r="F225" s="2345"/>
      <c r="G225" s="2345"/>
      <c r="H225" s="2345"/>
      <c r="I225" s="2345"/>
      <c r="J225" s="2345"/>
      <c r="K225" s="2345"/>
      <c r="L225" s="2345"/>
      <c r="M225" s="2345"/>
      <c r="N225" s="2345"/>
      <c r="O225" s="2345"/>
      <c r="P225" s="2345"/>
      <c r="Q225" s="2345"/>
      <c r="R225" s="2345"/>
      <c r="S225" s="2345"/>
      <c r="T225" s="2345"/>
      <c r="U225" s="2345"/>
      <c r="V225" s="2345"/>
      <c r="W225" s="2345"/>
      <c r="X225" s="2345"/>
      <c r="Y225" s="2345"/>
      <c r="Z225" s="2345"/>
      <c r="AA225" s="2345"/>
    </row>
    <row r="226" spans="1:27" ht="15.75" customHeight="1">
      <c r="A226" s="2345"/>
      <c r="B226" s="2345"/>
      <c r="C226" s="2345"/>
      <c r="D226" s="2345"/>
      <c r="E226" s="2345"/>
      <c r="F226" s="2345"/>
      <c r="G226" s="2345"/>
      <c r="H226" s="2345"/>
      <c r="I226" s="2345"/>
      <c r="J226" s="2345"/>
      <c r="K226" s="2345"/>
      <c r="L226" s="2345"/>
      <c r="M226" s="2345"/>
      <c r="N226" s="2345"/>
      <c r="O226" s="2345"/>
      <c r="P226" s="2345"/>
      <c r="Q226" s="2345"/>
      <c r="R226" s="2345"/>
      <c r="S226" s="2345"/>
      <c r="T226" s="2345"/>
      <c r="U226" s="2345"/>
      <c r="V226" s="2345"/>
      <c r="W226" s="2345"/>
      <c r="X226" s="2345"/>
      <c r="Y226" s="2345"/>
      <c r="Z226" s="2345"/>
      <c r="AA226" s="2345"/>
    </row>
    <row r="227" spans="1:27" ht="15.75" customHeight="1">
      <c r="A227" s="2345"/>
      <c r="B227" s="2345"/>
      <c r="C227" s="2345"/>
      <c r="D227" s="2345"/>
      <c r="E227" s="2345"/>
      <c r="F227" s="2345"/>
      <c r="G227" s="2345"/>
      <c r="H227" s="2345"/>
      <c r="I227" s="2345"/>
      <c r="J227" s="2345"/>
      <c r="K227" s="2345"/>
      <c r="L227" s="2345"/>
      <c r="M227" s="2345"/>
      <c r="N227" s="2345"/>
      <c r="O227" s="2345"/>
      <c r="P227" s="2345"/>
      <c r="Q227" s="2345"/>
      <c r="R227" s="2345"/>
      <c r="S227" s="2345"/>
      <c r="T227" s="2345"/>
      <c r="U227" s="2345"/>
      <c r="V227" s="2345"/>
      <c r="W227" s="2345"/>
      <c r="X227" s="2345"/>
      <c r="Y227" s="2345"/>
      <c r="Z227" s="2345"/>
      <c r="AA227" s="2345"/>
    </row>
    <row r="228" spans="1:27" ht="15.75" customHeight="1">
      <c r="A228" s="2345"/>
      <c r="B228" s="2345"/>
      <c r="C228" s="2345"/>
      <c r="D228" s="2345"/>
      <c r="E228" s="2345"/>
      <c r="F228" s="2345"/>
      <c r="G228" s="2345"/>
      <c r="H228" s="2345"/>
      <c r="I228" s="2345"/>
      <c r="J228" s="2345"/>
      <c r="K228" s="2345"/>
      <c r="L228" s="2345"/>
      <c r="M228" s="2345"/>
      <c r="N228" s="2345"/>
      <c r="O228" s="2345"/>
      <c r="P228" s="2345"/>
      <c r="Q228" s="2345"/>
      <c r="R228" s="2345"/>
      <c r="S228" s="2345"/>
      <c r="T228" s="2345"/>
      <c r="U228" s="2345"/>
      <c r="V228" s="2345"/>
      <c r="W228" s="2345"/>
      <c r="X228" s="2345"/>
      <c r="Y228" s="2345"/>
      <c r="Z228" s="2345"/>
      <c r="AA228" s="2345"/>
    </row>
    <row r="229" spans="1:27" ht="15.75" customHeight="1">
      <c r="A229" s="2345"/>
      <c r="B229" s="2345"/>
      <c r="C229" s="2345"/>
      <c r="D229" s="2345"/>
      <c r="E229" s="2345"/>
      <c r="F229" s="2345"/>
      <c r="G229" s="2345"/>
      <c r="H229" s="2345"/>
      <c r="I229" s="2345"/>
      <c r="J229" s="2345"/>
      <c r="K229" s="2345"/>
      <c r="L229" s="2345"/>
      <c r="M229" s="2345"/>
      <c r="N229" s="2345"/>
      <c r="O229" s="2345"/>
      <c r="P229" s="2345"/>
      <c r="Q229" s="2345"/>
      <c r="R229" s="2345"/>
      <c r="S229" s="2345"/>
      <c r="T229" s="2345"/>
      <c r="U229" s="2345"/>
      <c r="V229" s="2345"/>
      <c r="W229" s="2345"/>
      <c r="X229" s="2345"/>
      <c r="Y229" s="2345"/>
      <c r="Z229" s="2345"/>
      <c r="AA229" s="2345"/>
    </row>
    <row r="230" spans="1:27" ht="15.75" customHeight="1">
      <c r="A230" s="2345"/>
      <c r="B230" s="2345"/>
      <c r="C230" s="2345"/>
      <c r="D230" s="2345"/>
      <c r="E230" s="2345"/>
      <c r="F230" s="2345"/>
      <c r="G230" s="2345"/>
      <c r="H230" s="2345"/>
      <c r="I230" s="2345"/>
      <c r="J230" s="2345"/>
      <c r="K230" s="2345"/>
      <c r="L230" s="2345"/>
      <c r="M230" s="2345"/>
      <c r="N230" s="2345"/>
      <c r="O230" s="2345"/>
      <c r="P230" s="2345"/>
      <c r="Q230" s="2345"/>
      <c r="R230" s="2345"/>
      <c r="S230" s="2345"/>
      <c r="T230" s="2345"/>
      <c r="U230" s="2345"/>
      <c r="V230" s="2345"/>
      <c r="W230" s="2345"/>
      <c r="X230" s="2345"/>
      <c r="Y230" s="2345"/>
      <c r="Z230" s="2345"/>
      <c r="AA230" s="2345"/>
    </row>
    <row r="231" spans="1:27" ht="15.75" customHeight="1">
      <c r="A231" s="2345"/>
      <c r="B231" s="2345"/>
      <c r="C231" s="2345"/>
      <c r="D231" s="2345"/>
      <c r="E231" s="2345"/>
      <c r="F231" s="2345"/>
      <c r="G231" s="2345"/>
      <c r="H231" s="2345"/>
      <c r="I231" s="2345"/>
      <c r="J231" s="2345"/>
      <c r="K231" s="2345"/>
      <c r="L231" s="2345"/>
      <c r="M231" s="2345"/>
      <c r="N231" s="2345"/>
      <c r="O231" s="2345"/>
      <c r="P231" s="2345"/>
      <c r="Q231" s="2345"/>
      <c r="R231" s="2345"/>
      <c r="S231" s="2345"/>
      <c r="T231" s="2345"/>
      <c r="U231" s="2345"/>
      <c r="V231" s="2345"/>
      <c r="W231" s="2345"/>
      <c r="X231" s="2345"/>
      <c r="Y231" s="2345"/>
      <c r="Z231" s="2345"/>
      <c r="AA231" s="2345"/>
    </row>
    <row r="232" spans="1:27" ht="15.75" customHeight="1">
      <c r="A232" s="2345"/>
      <c r="B232" s="2345"/>
      <c r="C232" s="2345"/>
      <c r="D232" s="2345"/>
      <c r="E232" s="2345"/>
      <c r="F232" s="2345"/>
      <c r="G232" s="2345"/>
      <c r="H232" s="2345"/>
      <c r="I232" s="2345"/>
      <c r="J232" s="2345"/>
      <c r="K232" s="2345"/>
      <c r="L232" s="2345"/>
      <c r="M232" s="2345"/>
      <c r="N232" s="2345"/>
      <c r="O232" s="2345"/>
      <c r="P232" s="2345"/>
      <c r="Q232" s="2345"/>
      <c r="R232" s="2345"/>
      <c r="S232" s="2345"/>
      <c r="T232" s="2345"/>
      <c r="U232" s="2345"/>
      <c r="V232" s="2345"/>
      <c r="W232" s="2345"/>
      <c r="X232" s="2345"/>
      <c r="Y232" s="2345"/>
      <c r="Z232" s="2345"/>
      <c r="AA232" s="2345"/>
    </row>
    <row r="233" spans="1:27" ht="15.75" customHeight="1">
      <c r="A233" s="2345"/>
      <c r="B233" s="2345"/>
      <c r="C233" s="2345"/>
      <c r="D233" s="2345"/>
      <c r="E233" s="2345"/>
      <c r="F233" s="2345"/>
      <c r="G233" s="2345"/>
      <c r="H233" s="2345"/>
      <c r="I233" s="2345"/>
      <c r="J233" s="2345"/>
      <c r="K233" s="2345"/>
      <c r="L233" s="2345"/>
      <c r="M233" s="2345"/>
      <c r="N233" s="2345"/>
      <c r="O233" s="2345"/>
      <c r="P233" s="2345"/>
      <c r="Q233" s="2345"/>
      <c r="R233" s="2345"/>
      <c r="S233" s="2345"/>
      <c r="T233" s="2345"/>
      <c r="U233" s="2345"/>
      <c r="V233" s="2345"/>
      <c r="W233" s="2345"/>
      <c r="X233" s="2345"/>
      <c r="Y233" s="2345"/>
      <c r="Z233" s="2345"/>
      <c r="AA233" s="2345"/>
    </row>
    <row r="234" spans="1:27" ht="15.75" customHeight="1">
      <c r="A234" s="2345"/>
      <c r="B234" s="2345"/>
      <c r="C234" s="2345"/>
      <c r="D234" s="2345"/>
      <c r="E234" s="2345"/>
      <c r="F234" s="2345"/>
      <c r="G234" s="2345"/>
      <c r="H234" s="2345"/>
      <c r="I234" s="2345"/>
      <c r="J234" s="2345"/>
      <c r="K234" s="2345"/>
      <c r="L234" s="2345"/>
      <c r="M234" s="2345"/>
      <c r="N234" s="2345"/>
      <c r="O234" s="2345"/>
      <c r="P234" s="2345"/>
      <c r="Q234" s="2345"/>
      <c r="R234" s="2345"/>
      <c r="S234" s="2345"/>
      <c r="T234" s="2345"/>
      <c r="U234" s="2345"/>
      <c r="V234" s="2345"/>
      <c r="W234" s="2345"/>
      <c r="X234" s="2345"/>
      <c r="Y234" s="2345"/>
      <c r="Z234" s="2345"/>
      <c r="AA234" s="2345"/>
    </row>
    <row r="235" spans="1:27" ht="15.75" customHeight="1">
      <c r="A235" s="2345"/>
      <c r="B235" s="2345"/>
      <c r="C235" s="2345"/>
      <c r="D235" s="2345"/>
      <c r="E235" s="2345"/>
      <c r="F235" s="2345"/>
      <c r="G235" s="2345"/>
      <c r="H235" s="2345"/>
      <c r="I235" s="2345"/>
      <c r="J235" s="2345"/>
      <c r="K235" s="2345"/>
      <c r="L235" s="2345"/>
      <c r="M235" s="2345"/>
      <c r="N235" s="2345"/>
      <c r="O235" s="2345"/>
      <c r="P235" s="2345"/>
      <c r="Q235" s="2345"/>
      <c r="R235" s="2345"/>
      <c r="S235" s="2345"/>
      <c r="T235" s="2345"/>
      <c r="U235" s="2345"/>
      <c r="V235" s="2345"/>
      <c r="W235" s="2345"/>
      <c r="X235" s="2345"/>
      <c r="Y235" s="2345"/>
      <c r="Z235" s="2345"/>
      <c r="AA235" s="2345"/>
    </row>
    <row r="236" spans="1:27" ht="15.75" customHeight="1">
      <c r="A236" s="2345"/>
      <c r="B236" s="2345"/>
      <c r="C236" s="2345"/>
      <c r="D236" s="2345"/>
      <c r="E236" s="2345"/>
      <c r="F236" s="2345"/>
      <c r="G236" s="2345"/>
      <c r="H236" s="2345"/>
      <c r="I236" s="2345"/>
      <c r="J236" s="2345"/>
      <c r="K236" s="2345"/>
      <c r="L236" s="2345"/>
      <c r="M236" s="2345"/>
      <c r="N236" s="2345"/>
      <c r="O236" s="2345"/>
      <c r="P236" s="2345"/>
      <c r="Q236" s="2345"/>
      <c r="R236" s="2345"/>
      <c r="S236" s="2345"/>
      <c r="T236" s="2345"/>
      <c r="U236" s="2345"/>
      <c r="V236" s="2345"/>
      <c r="W236" s="2345"/>
      <c r="X236" s="2345"/>
      <c r="Y236" s="2345"/>
      <c r="Z236" s="2345"/>
      <c r="AA236" s="2345"/>
    </row>
    <row r="237" spans="1:27" ht="15.75" customHeight="1">
      <c r="A237" s="2345"/>
      <c r="B237" s="2345"/>
      <c r="C237" s="2345"/>
      <c r="D237" s="2345"/>
      <c r="E237" s="2345"/>
      <c r="F237" s="2345"/>
      <c r="G237" s="2345"/>
      <c r="H237" s="2345"/>
      <c r="I237" s="2345"/>
      <c r="J237" s="2345"/>
      <c r="K237" s="2345"/>
      <c r="L237" s="2345"/>
      <c r="M237" s="2345"/>
      <c r="N237" s="2345"/>
      <c r="O237" s="2345"/>
      <c r="P237" s="2345"/>
      <c r="Q237" s="2345"/>
      <c r="R237" s="2345"/>
      <c r="S237" s="2345"/>
      <c r="T237" s="2345"/>
      <c r="U237" s="2345"/>
      <c r="V237" s="2345"/>
      <c r="W237" s="2345"/>
      <c r="X237" s="2345"/>
      <c r="Y237" s="2345"/>
      <c r="Z237" s="2345"/>
      <c r="AA237" s="2345"/>
    </row>
    <row r="238" spans="1:27" ht="15.75" customHeight="1">
      <c r="A238" s="2345"/>
      <c r="B238" s="2345"/>
      <c r="C238" s="2345"/>
      <c r="D238" s="2345"/>
      <c r="E238" s="2345"/>
      <c r="F238" s="2345"/>
      <c r="G238" s="2345"/>
      <c r="H238" s="2345"/>
      <c r="I238" s="2345"/>
      <c r="J238" s="2345"/>
      <c r="K238" s="2345"/>
      <c r="L238" s="2345"/>
      <c r="M238" s="2345"/>
      <c r="N238" s="2345"/>
      <c r="O238" s="2345"/>
      <c r="P238" s="2345"/>
      <c r="Q238" s="2345"/>
      <c r="R238" s="2345"/>
      <c r="S238" s="2345"/>
      <c r="T238" s="2345"/>
      <c r="U238" s="2345"/>
      <c r="V238" s="2345"/>
      <c r="W238" s="2345"/>
      <c r="X238" s="2345"/>
      <c r="Y238" s="2345"/>
      <c r="Z238" s="2345"/>
      <c r="AA238" s="2345"/>
    </row>
    <row r="239" spans="1:27" ht="15.75" customHeight="1">
      <c r="A239" s="2345"/>
      <c r="B239" s="2345"/>
      <c r="C239" s="2345"/>
      <c r="D239" s="2345"/>
      <c r="E239" s="2345"/>
      <c r="F239" s="2345"/>
      <c r="G239" s="2345"/>
      <c r="H239" s="2345"/>
      <c r="I239" s="2345"/>
      <c r="J239" s="2345"/>
      <c r="K239" s="2345"/>
      <c r="L239" s="2345"/>
      <c r="M239" s="2345"/>
      <c r="N239" s="2345"/>
      <c r="O239" s="2345"/>
      <c r="P239" s="2345"/>
      <c r="Q239" s="2345"/>
      <c r="R239" s="2345"/>
      <c r="S239" s="2345"/>
      <c r="T239" s="2345"/>
      <c r="U239" s="2345"/>
      <c r="V239" s="2345"/>
      <c r="W239" s="2345"/>
      <c r="X239" s="2345"/>
      <c r="Y239" s="2345"/>
      <c r="Z239" s="2345"/>
      <c r="AA239" s="2345"/>
    </row>
    <row r="240" spans="1:27" ht="15.75" customHeight="1">
      <c r="A240" s="2345"/>
      <c r="B240" s="2345"/>
      <c r="C240" s="2345"/>
      <c r="D240" s="2345"/>
      <c r="E240" s="2345"/>
      <c r="F240" s="2345"/>
      <c r="G240" s="2345"/>
      <c r="H240" s="2345"/>
      <c r="I240" s="2345"/>
      <c r="J240" s="2345"/>
      <c r="K240" s="2345"/>
      <c r="L240" s="2345"/>
      <c r="M240" s="2345"/>
      <c r="N240" s="2345"/>
      <c r="O240" s="2345"/>
      <c r="P240" s="2345"/>
      <c r="Q240" s="2345"/>
      <c r="R240" s="2345"/>
      <c r="S240" s="2345"/>
      <c r="T240" s="2345"/>
      <c r="U240" s="2345"/>
      <c r="V240" s="2345"/>
      <c r="W240" s="2345"/>
      <c r="X240" s="2345"/>
      <c r="Y240" s="2345"/>
      <c r="Z240" s="2345"/>
      <c r="AA240" s="2345"/>
    </row>
    <row r="241" spans="1:27" ht="15.75" customHeight="1">
      <c r="A241" s="2345"/>
      <c r="B241" s="2345"/>
      <c r="C241" s="2345"/>
      <c r="D241" s="2345"/>
      <c r="E241" s="2345"/>
      <c r="F241" s="2345"/>
      <c r="G241" s="2345"/>
      <c r="H241" s="2345"/>
      <c r="I241" s="2345"/>
      <c r="J241" s="2345"/>
      <c r="K241" s="2345"/>
      <c r="L241" s="2345"/>
      <c r="M241" s="2345"/>
      <c r="N241" s="2345"/>
      <c r="O241" s="2345"/>
      <c r="P241" s="2345"/>
      <c r="Q241" s="2345"/>
      <c r="R241" s="2345"/>
      <c r="S241" s="2345"/>
      <c r="T241" s="2345"/>
      <c r="U241" s="2345"/>
      <c r="V241" s="2345"/>
      <c r="W241" s="2345"/>
      <c r="X241" s="2345"/>
      <c r="Y241" s="2345"/>
      <c r="Z241" s="2345"/>
      <c r="AA241" s="2345"/>
    </row>
    <row r="242" spans="1:27" ht="15.75" customHeight="1">
      <c r="A242" s="2345"/>
      <c r="B242" s="2345"/>
      <c r="C242" s="2345"/>
      <c r="D242" s="2345"/>
      <c r="E242" s="2345"/>
      <c r="F242" s="2345"/>
      <c r="G242" s="2345"/>
      <c r="H242" s="2345"/>
      <c r="I242" s="2345"/>
      <c r="J242" s="2345"/>
      <c r="K242" s="2345"/>
      <c r="L242" s="2345"/>
      <c r="M242" s="2345"/>
      <c r="N242" s="2345"/>
      <c r="O242" s="2345"/>
      <c r="P242" s="2345"/>
      <c r="Q242" s="2345"/>
      <c r="R242" s="2345"/>
      <c r="S242" s="2345"/>
      <c r="T242" s="2345"/>
      <c r="U242" s="2345"/>
      <c r="V242" s="2345"/>
      <c r="W242" s="2345"/>
      <c r="X242" s="2345"/>
      <c r="Y242" s="2345"/>
      <c r="Z242" s="2345"/>
      <c r="AA242" s="2345"/>
    </row>
    <row r="243" spans="1:27" ht="15.75" customHeight="1">
      <c r="A243" s="2345"/>
      <c r="B243" s="2345"/>
      <c r="C243" s="2345"/>
      <c r="D243" s="2345"/>
      <c r="E243" s="2345"/>
      <c r="F243" s="2345"/>
      <c r="G243" s="2345"/>
      <c r="H243" s="2345"/>
      <c r="I243" s="2345"/>
      <c r="J243" s="2345"/>
      <c r="K243" s="2345"/>
      <c r="L243" s="2345"/>
      <c r="M243" s="2345"/>
      <c r="N243" s="2345"/>
      <c r="O243" s="2345"/>
      <c r="P243" s="2345"/>
      <c r="Q243" s="2345"/>
      <c r="R243" s="2345"/>
      <c r="S243" s="2345"/>
      <c r="T243" s="2345"/>
      <c r="U243" s="2345"/>
      <c r="V243" s="2345"/>
      <c r="W243" s="2345"/>
      <c r="X243" s="2345"/>
      <c r="Y243" s="2345"/>
      <c r="Z243" s="2345"/>
      <c r="AA243" s="2345"/>
    </row>
    <row r="244" spans="1:27" ht="15.75" customHeight="1">
      <c r="A244" s="2345"/>
      <c r="B244" s="2345"/>
      <c r="C244" s="2345"/>
      <c r="D244" s="2345"/>
      <c r="E244" s="2345"/>
      <c r="F244" s="2345"/>
      <c r="G244" s="2345"/>
      <c r="H244" s="2345"/>
      <c r="I244" s="2345"/>
      <c r="J244" s="2345"/>
      <c r="K244" s="2345"/>
      <c r="L244" s="2345"/>
      <c r="M244" s="2345"/>
      <c r="N244" s="2345"/>
      <c r="O244" s="2345"/>
      <c r="P244" s="2345"/>
      <c r="Q244" s="2345"/>
      <c r="R244" s="2345"/>
      <c r="S244" s="2345"/>
      <c r="T244" s="2345"/>
      <c r="U244" s="2345"/>
      <c r="V244" s="2345"/>
      <c r="W244" s="2345"/>
      <c r="X244" s="2345"/>
      <c r="Y244" s="2345"/>
      <c r="Z244" s="2345"/>
      <c r="AA244" s="2345"/>
    </row>
    <row r="245" spans="1:27" ht="15.75" customHeight="1">
      <c r="A245" s="2345"/>
      <c r="B245" s="2345"/>
      <c r="C245" s="2345"/>
      <c r="D245" s="2345"/>
      <c r="E245" s="2345"/>
      <c r="F245" s="2345"/>
      <c r="G245" s="2345"/>
      <c r="H245" s="2345"/>
      <c r="I245" s="2345"/>
      <c r="J245" s="2345"/>
      <c r="K245" s="2345"/>
      <c r="L245" s="2345"/>
      <c r="M245" s="2345"/>
      <c r="N245" s="2345"/>
      <c r="O245" s="2345"/>
      <c r="P245" s="2345"/>
      <c r="Q245" s="2345"/>
      <c r="R245" s="2345"/>
      <c r="S245" s="2345"/>
      <c r="T245" s="2345"/>
      <c r="U245" s="2345"/>
      <c r="V245" s="2345"/>
      <c r="W245" s="2345"/>
      <c r="X245" s="2345"/>
      <c r="Y245" s="2345"/>
      <c r="Z245" s="2345"/>
      <c r="AA245" s="2345"/>
    </row>
    <row r="246" spans="1:27" ht="15.75" customHeight="1">
      <c r="A246" s="2345"/>
      <c r="B246" s="2345"/>
      <c r="C246" s="2345"/>
      <c r="D246" s="2345"/>
      <c r="E246" s="2345"/>
      <c r="F246" s="2345"/>
      <c r="G246" s="2345"/>
      <c r="H246" s="2345"/>
      <c r="I246" s="2345"/>
      <c r="J246" s="2345"/>
      <c r="K246" s="2345"/>
      <c r="L246" s="2345"/>
      <c r="M246" s="2345"/>
      <c r="N246" s="2345"/>
      <c r="O246" s="2345"/>
      <c r="P246" s="2345"/>
      <c r="Q246" s="2345"/>
      <c r="R246" s="2345"/>
      <c r="S246" s="2345"/>
      <c r="T246" s="2345"/>
      <c r="U246" s="2345"/>
      <c r="V246" s="2345"/>
      <c r="W246" s="2345"/>
      <c r="X246" s="2345"/>
      <c r="Y246" s="2345"/>
      <c r="Z246" s="2345"/>
      <c r="AA246" s="2345"/>
    </row>
    <row r="247" spans="1:27" ht="15.75" customHeight="1">
      <c r="A247" s="2345"/>
      <c r="B247" s="2345"/>
      <c r="C247" s="2345"/>
      <c r="D247" s="2345"/>
      <c r="E247" s="2345"/>
      <c r="F247" s="2345"/>
      <c r="G247" s="2345"/>
      <c r="H247" s="2345"/>
      <c r="I247" s="2345"/>
      <c r="J247" s="2345"/>
      <c r="K247" s="2345"/>
      <c r="L247" s="2345"/>
      <c r="M247" s="2345"/>
      <c r="N247" s="2345"/>
      <c r="O247" s="2345"/>
      <c r="P247" s="2345"/>
      <c r="Q247" s="2345"/>
      <c r="R247" s="2345"/>
      <c r="S247" s="2345"/>
      <c r="T247" s="2345"/>
      <c r="U247" s="2345"/>
      <c r="V247" s="2345"/>
      <c r="W247" s="2345"/>
      <c r="X247" s="2345"/>
      <c r="Y247" s="2345"/>
      <c r="Z247" s="2345"/>
      <c r="AA247" s="2345"/>
    </row>
    <row r="248" spans="1:27" ht="15.75" customHeight="1">
      <c r="A248" s="2345"/>
      <c r="B248" s="2345"/>
      <c r="C248" s="2345"/>
      <c r="D248" s="2345"/>
      <c r="E248" s="2345"/>
      <c r="F248" s="2345"/>
      <c r="G248" s="2345"/>
      <c r="H248" s="2345"/>
      <c r="I248" s="2345"/>
      <c r="J248" s="2345"/>
      <c r="K248" s="2345"/>
      <c r="L248" s="2345"/>
      <c r="M248" s="2345"/>
      <c r="N248" s="2345"/>
      <c r="O248" s="2345"/>
      <c r="P248" s="2345"/>
      <c r="Q248" s="2345"/>
      <c r="R248" s="2345"/>
      <c r="S248" s="2345"/>
      <c r="T248" s="2345"/>
      <c r="U248" s="2345"/>
      <c r="V248" s="2345"/>
      <c r="W248" s="2345"/>
      <c r="X248" s="2345"/>
      <c r="Y248" s="2345"/>
      <c r="Z248" s="2345"/>
      <c r="AA248" s="2345"/>
    </row>
    <row r="249" spans="1:27" ht="15.75" customHeight="1">
      <c r="A249" s="2345"/>
      <c r="B249" s="2345"/>
      <c r="C249" s="2345"/>
      <c r="D249" s="2345"/>
      <c r="E249" s="2345"/>
      <c r="F249" s="2345"/>
      <c r="G249" s="2345"/>
      <c r="H249" s="2345"/>
      <c r="I249" s="2345"/>
      <c r="J249" s="2345"/>
      <c r="K249" s="2345"/>
      <c r="L249" s="2345"/>
      <c r="M249" s="2345"/>
      <c r="N249" s="2345"/>
      <c r="O249" s="2345"/>
      <c r="P249" s="2345"/>
      <c r="Q249" s="2345"/>
      <c r="R249" s="2345"/>
      <c r="S249" s="2345"/>
      <c r="T249" s="2345"/>
      <c r="U249" s="2345"/>
      <c r="V249" s="2345"/>
      <c r="W249" s="2345"/>
      <c r="X249" s="2345"/>
      <c r="Y249" s="2345"/>
      <c r="Z249" s="2345"/>
      <c r="AA249" s="2345"/>
    </row>
    <row r="250" spans="1:27" ht="15.75" customHeight="1">
      <c r="A250" s="2345"/>
      <c r="B250" s="2345"/>
      <c r="C250" s="2345"/>
      <c r="D250" s="2345"/>
      <c r="E250" s="2345"/>
      <c r="F250" s="2345"/>
      <c r="G250" s="2345"/>
      <c r="H250" s="2345"/>
      <c r="I250" s="2345"/>
      <c r="J250" s="2345"/>
      <c r="K250" s="2345"/>
      <c r="L250" s="2345"/>
      <c r="M250" s="2345"/>
      <c r="N250" s="2345"/>
      <c r="O250" s="2345"/>
      <c r="P250" s="2345"/>
      <c r="Q250" s="2345"/>
      <c r="R250" s="2345"/>
      <c r="S250" s="2345"/>
      <c r="T250" s="2345"/>
      <c r="U250" s="2345"/>
      <c r="V250" s="2345"/>
      <c r="W250" s="2345"/>
      <c r="X250" s="2345"/>
      <c r="Y250" s="2345"/>
      <c r="Z250" s="2345"/>
      <c r="AA250" s="2345"/>
    </row>
    <row r="251" spans="1:27" ht="15.75" customHeight="1">
      <c r="A251" s="2345"/>
      <c r="B251" s="2345"/>
      <c r="C251" s="2345"/>
      <c r="D251" s="2345"/>
      <c r="E251" s="2345"/>
      <c r="F251" s="2345"/>
      <c r="G251" s="2345"/>
      <c r="H251" s="2345"/>
      <c r="I251" s="2345"/>
      <c r="J251" s="2345"/>
      <c r="K251" s="2345"/>
      <c r="L251" s="2345"/>
      <c r="M251" s="2345"/>
      <c r="N251" s="2345"/>
      <c r="O251" s="2345"/>
      <c r="P251" s="2345"/>
      <c r="Q251" s="2345"/>
      <c r="R251" s="2345"/>
      <c r="S251" s="2345"/>
      <c r="T251" s="2345"/>
      <c r="U251" s="2345"/>
      <c r="V251" s="2345"/>
      <c r="W251" s="2345"/>
      <c r="X251" s="2345"/>
      <c r="Y251" s="2345"/>
      <c r="Z251" s="2345"/>
      <c r="AA251" s="2345"/>
    </row>
    <row r="252" spans="1:27" ht="15.75" customHeight="1">
      <c r="A252" s="2345"/>
      <c r="B252" s="2345"/>
      <c r="C252" s="2345"/>
      <c r="D252" s="2345"/>
      <c r="E252" s="2345"/>
      <c r="F252" s="2345"/>
      <c r="G252" s="2345"/>
      <c r="H252" s="2345"/>
      <c r="I252" s="2345"/>
      <c r="J252" s="2345"/>
      <c r="K252" s="2345"/>
      <c r="L252" s="2345"/>
      <c r="M252" s="2345"/>
      <c r="N252" s="2345"/>
      <c r="O252" s="2345"/>
      <c r="P252" s="2345"/>
      <c r="Q252" s="2345"/>
      <c r="R252" s="2345"/>
      <c r="S252" s="2345"/>
      <c r="T252" s="2345"/>
      <c r="U252" s="2345"/>
      <c r="V252" s="2345"/>
      <c r="W252" s="2345"/>
      <c r="X252" s="2345"/>
      <c r="Y252" s="2345"/>
      <c r="Z252" s="2345"/>
      <c r="AA252" s="2345"/>
    </row>
    <row r="253" spans="1:27" ht="15.75" customHeight="1">
      <c r="A253" s="2345"/>
      <c r="B253" s="2345"/>
      <c r="C253" s="2345"/>
      <c r="D253" s="2345"/>
      <c r="E253" s="2345"/>
      <c r="F253" s="2345"/>
      <c r="G253" s="2345"/>
      <c r="H253" s="2345"/>
      <c r="I253" s="2345"/>
      <c r="J253" s="2345"/>
      <c r="K253" s="2345"/>
      <c r="L253" s="2345"/>
      <c r="M253" s="2345"/>
      <c r="N253" s="2345"/>
      <c r="O253" s="2345"/>
      <c r="P253" s="2345"/>
      <c r="Q253" s="2345"/>
      <c r="R253" s="2345"/>
      <c r="S253" s="2345"/>
      <c r="T253" s="2345"/>
      <c r="U253" s="2345"/>
      <c r="V253" s="2345"/>
      <c r="W253" s="2345"/>
      <c r="X253" s="2345"/>
      <c r="Y253" s="2345"/>
      <c r="Z253" s="2345"/>
      <c r="AA253" s="2345"/>
    </row>
    <row r="254" spans="1:27" ht="15.75" customHeight="1">
      <c r="A254" s="2345"/>
      <c r="B254" s="2345"/>
      <c r="C254" s="2345"/>
      <c r="D254" s="2345"/>
      <c r="E254" s="2345"/>
      <c r="F254" s="2345"/>
      <c r="G254" s="2345"/>
      <c r="H254" s="2345"/>
      <c r="I254" s="2345"/>
      <c r="J254" s="2345"/>
      <c r="K254" s="2345"/>
      <c r="L254" s="2345"/>
      <c r="M254" s="2345"/>
      <c r="N254" s="2345"/>
      <c r="O254" s="2345"/>
      <c r="P254" s="2345"/>
      <c r="Q254" s="2345"/>
      <c r="R254" s="2345"/>
      <c r="S254" s="2345"/>
      <c r="T254" s="2345"/>
      <c r="U254" s="2345"/>
      <c r="V254" s="2345"/>
      <c r="W254" s="2345"/>
      <c r="X254" s="2345"/>
      <c r="Y254" s="2345"/>
      <c r="Z254" s="2345"/>
      <c r="AA254" s="2345"/>
    </row>
    <row r="255" spans="1:27" ht="15.75" customHeight="1">
      <c r="A255" s="2345"/>
      <c r="B255" s="2345"/>
      <c r="C255" s="2345"/>
      <c r="D255" s="2345"/>
      <c r="E255" s="2345"/>
      <c r="F255" s="2345"/>
      <c r="G255" s="2345"/>
      <c r="H255" s="2345"/>
      <c r="I255" s="2345"/>
      <c r="J255" s="2345"/>
      <c r="K255" s="2345"/>
      <c r="L255" s="2345"/>
      <c r="M255" s="2345"/>
      <c r="N255" s="2345"/>
      <c r="O255" s="2345"/>
      <c r="P255" s="2345"/>
      <c r="Q255" s="2345"/>
      <c r="R255" s="2345"/>
      <c r="S255" s="2345"/>
      <c r="T255" s="2345"/>
      <c r="U255" s="2345"/>
      <c r="V255" s="2345"/>
      <c r="W255" s="2345"/>
      <c r="X255" s="2345"/>
      <c r="Y255" s="2345"/>
      <c r="Z255" s="2345"/>
      <c r="AA255" s="2345"/>
    </row>
    <row r="256" spans="1:27" ht="15.75" customHeight="1">
      <c r="A256" s="2345"/>
      <c r="B256" s="2345"/>
      <c r="C256" s="2345"/>
      <c r="D256" s="2345"/>
      <c r="E256" s="2345"/>
      <c r="F256" s="2345"/>
      <c r="G256" s="2345"/>
      <c r="H256" s="2345"/>
      <c r="I256" s="2345"/>
      <c r="J256" s="2345"/>
      <c r="K256" s="2345"/>
      <c r="L256" s="2345"/>
      <c r="M256" s="2345"/>
      <c r="N256" s="2345"/>
      <c r="O256" s="2345"/>
      <c r="P256" s="2345"/>
      <c r="Q256" s="2345"/>
      <c r="R256" s="2345"/>
      <c r="S256" s="2345"/>
      <c r="T256" s="2345"/>
      <c r="U256" s="2345"/>
      <c r="V256" s="2345"/>
      <c r="W256" s="2345"/>
      <c r="X256" s="2345"/>
      <c r="Y256" s="2345"/>
      <c r="Z256" s="2345"/>
      <c r="AA256" s="2345"/>
    </row>
    <row r="257" spans="1:27" ht="15.75" customHeight="1">
      <c r="A257" s="2345"/>
      <c r="B257" s="2345"/>
      <c r="C257" s="2345"/>
      <c r="D257" s="2345"/>
      <c r="E257" s="2345"/>
      <c r="F257" s="2345"/>
      <c r="G257" s="2345"/>
      <c r="H257" s="2345"/>
      <c r="I257" s="2345"/>
      <c r="J257" s="2345"/>
      <c r="K257" s="2345"/>
      <c r="L257" s="2345"/>
      <c r="M257" s="2345"/>
      <c r="N257" s="2345"/>
      <c r="O257" s="2345"/>
      <c r="P257" s="2345"/>
      <c r="Q257" s="2345"/>
      <c r="R257" s="2345"/>
      <c r="S257" s="2345"/>
      <c r="T257" s="2345"/>
      <c r="U257" s="2345"/>
      <c r="V257" s="2345"/>
      <c r="W257" s="2345"/>
      <c r="X257" s="2345"/>
      <c r="Y257" s="2345"/>
      <c r="Z257" s="2345"/>
      <c r="AA257" s="2345"/>
    </row>
    <row r="258" spans="1:27" ht="15.75" customHeight="1">
      <c r="A258" s="2345"/>
      <c r="B258" s="2345"/>
      <c r="C258" s="2345"/>
      <c r="D258" s="2345"/>
      <c r="E258" s="2345"/>
      <c r="F258" s="2345"/>
      <c r="G258" s="2345"/>
      <c r="H258" s="2345"/>
      <c r="I258" s="2345"/>
      <c r="J258" s="2345"/>
      <c r="K258" s="2345"/>
      <c r="L258" s="2345"/>
      <c r="M258" s="2345"/>
      <c r="N258" s="2345"/>
      <c r="O258" s="2345"/>
      <c r="P258" s="2345"/>
      <c r="Q258" s="2345"/>
      <c r="R258" s="2345"/>
      <c r="S258" s="2345"/>
      <c r="T258" s="2345"/>
      <c r="U258" s="2345"/>
      <c r="V258" s="2345"/>
      <c r="W258" s="2345"/>
      <c r="X258" s="2345"/>
      <c r="Y258" s="2345"/>
      <c r="Z258" s="2345"/>
      <c r="AA258" s="2345"/>
    </row>
    <row r="259" spans="1:27" ht="15.75" customHeight="1">
      <c r="A259" s="2345"/>
      <c r="B259" s="2345"/>
      <c r="C259" s="2345"/>
      <c r="D259" s="2345"/>
      <c r="E259" s="2345"/>
      <c r="F259" s="2345"/>
      <c r="G259" s="2345"/>
      <c r="H259" s="2345"/>
      <c r="I259" s="2345"/>
      <c r="J259" s="2345"/>
      <c r="K259" s="2345"/>
      <c r="L259" s="2345"/>
      <c r="M259" s="2345"/>
      <c r="N259" s="2345"/>
      <c r="O259" s="2345"/>
      <c r="P259" s="2345"/>
      <c r="Q259" s="2345"/>
      <c r="R259" s="2345"/>
      <c r="S259" s="2345"/>
      <c r="T259" s="2345"/>
      <c r="U259" s="2345"/>
      <c r="V259" s="2345"/>
      <c r="W259" s="2345"/>
      <c r="X259" s="2345"/>
      <c r="Y259" s="2345"/>
      <c r="Z259" s="2345"/>
      <c r="AA259" s="2345"/>
    </row>
    <row r="260" spans="1:27" ht="15.75" customHeight="1">
      <c r="A260" s="2345"/>
      <c r="B260" s="2345"/>
      <c r="C260" s="2345"/>
      <c r="D260" s="2345"/>
      <c r="E260" s="2345"/>
      <c r="F260" s="2345"/>
      <c r="G260" s="2345"/>
      <c r="H260" s="2345"/>
      <c r="I260" s="2345"/>
      <c r="J260" s="2345"/>
      <c r="K260" s="2345"/>
      <c r="L260" s="2345"/>
      <c r="M260" s="2345"/>
      <c r="N260" s="2345"/>
      <c r="O260" s="2345"/>
      <c r="P260" s="2345"/>
      <c r="Q260" s="2345"/>
      <c r="R260" s="2345"/>
      <c r="S260" s="2345"/>
      <c r="T260" s="2345"/>
      <c r="U260" s="2345"/>
      <c r="V260" s="2345"/>
      <c r="W260" s="2345"/>
      <c r="X260" s="2345"/>
      <c r="Y260" s="2345"/>
      <c r="Z260" s="2345"/>
      <c r="AA260" s="2345"/>
    </row>
    <row r="261" spans="1:27" ht="15.75" customHeight="1">
      <c r="A261" s="2345"/>
      <c r="B261" s="2345"/>
      <c r="C261" s="2345"/>
      <c r="D261" s="2345"/>
      <c r="E261" s="2345"/>
      <c r="F261" s="2345"/>
      <c r="G261" s="2345"/>
      <c r="H261" s="2345"/>
      <c r="I261" s="2345"/>
      <c r="J261" s="2345"/>
      <c r="K261" s="2345"/>
      <c r="L261" s="2345"/>
      <c r="M261" s="2345"/>
      <c r="N261" s="2345"/>
      <c r="O261" s="2345"/>
      <c r="P261" s="2345"/>
      <c r="Q261" s="2345"/>
      <c r="R261" s="2345"/>
      <c r="S261" s="2345"/>
      <c r="T261" s="2345"/>
      <c r="U261" s="2345"/>
      <c r="V261" s="2345"/>
      <c r="W261" s="2345"/>
      <c r="X261" s="2345"/>
      <c r="Y261" s="2345"/>
      <c r="Z261" s="2345"/>
      <c r="AA261" s="2345"/>
    </row>
    <row r="262" spans="1:27" ht="15.75" customHeight="1">
      <c r="A262" s="2345"/>
      <c r="B262" s="2345"/>
      <c r="C262" s="2345"/>
      <c r="D262" s="2345"/>
      <c r="E262" s="2345"/>
      <c r="F262" s="2345"/>
      <c r="G262" s="2345"/>
      <c r="H262" s="2345"/>
      <c r="I262" s="2345"/>
      <c r="J262" s="2345"/>
      <c r="K262" s="2345"/>
      <c r="L262" s="2345"/>
      <c r="M262" s="2345"/>
      <c r="N262" s="2345"/>
      <c r="O262" s="2345"/>
      <c r="P262" s="2345"/>
      <c r="Q262" s="2345"/>
      <c r="R262" s="2345"/>
      <c r="S262" s="2345"/>
      <c r="T262" s="2345"/>
      <c r="U262" s="2345"/>
      <c r="V262" s="2345"/>
      <c r="W262" s="2345"/>
      <c r="X262" s="2345"/>
      <c r="Y262" s="2345"/>
      <c r="Z262" s="2345"/>
      <c r="AA262" s="2345"/>
    </row>
    <row r="263" spans="1:27" ht="15.75" customHeight="1">
      <c r="A263" s="2345"/>
      <c r="B263" s="2345"/>
      <c r="C263" s="2345"/>
      <c r="D263" s="2345"/>
      <c r="E263" s="2345"/>
      <c r="F263" s="2345"/>
      <c r="G263" s="2345"/>
      <c r="H263" s="2345"/>
      <c r="I263" s="2345"/>
      <c r="J263" s="2345"/>
      <c r="K263" s="2345"/>
      <c r="L263" s="2345"/>
      <c r="M263" s="2345"/>
      <c r="N263" s="2345"/>
      <c r="O263" s="2345"/>
      <c r="P263" s="2345"/>
      <c r="Q263" s="2345"/>
      <c r="R263" s="2345"/>
      <c r="S263" s="2345"/>
      <c r="T263" s="2345"/>
      <c r="U263" s="2345"/>
      <c r="V263" s="2345"/>
      <c r="W263" s="2345"/>
      <c r="X263" s="2345"/>
      <c r="Y263" s="2345"/>
      <c r="Z263" s="2345"/>
      <c r="AA263" s="2345"/>
    </row>
    <row r="264" spans="1:27" ht="15.75" customHeight="1">
      <c r="A264" s="2345"/>
      <c r="B264" s="2345"/>
      <c r="C264" s="2345"/>
      <c r="D264" s="2345"/>
      <c r="E264" s="2345"/>
      <c r="F264" s="2345"/>
      <c r="G264" s="2345"/>
      <c r="H264" s="2345"/>
      <c r="I264" s="2345"/>
      <c r="J264" s="2345"/>
      <c r="K264" s="2345"/>
      <c r="L264" s="2345"/>
      <c r="M264" s="2345"/>
      <c r="N264" s="2345"/>
      <c r="O264" s="2345"/>
      <c r="P264" s="2345"/>
      <c r="Q264" s="2345"/>
      <c r="R264" s="2345"/>
      <c r="S264" s="2345"/>
      <c r="T264" s="2345"/>
      <c r="U264" s="2345"/>
      <c r="V264" s="2345"/>
      <c r="W264" s="2345"/>
      <c r="X264" s="2345"/>
      <c r="Y264" s="2345"/>
      <c r="Z264" s="2345"/>
      <c r="AA264" s="2345"/>
    </row>
    <row r="265" spans="1:27" ht="15.75" customHeight="1">
      <c r="A265" s="2345"/>
      <c r="B265" s="2345"/>
      <c r="C265" s="2345"/>
      <c r="D265" s="2345"/>
      <c r="E265" s="2345"/>
      <c r="F265" s="2345"/>
      <c r="G265" s="2345"/>
      <c r="H265" s="2345"/>
      <c r="I265" s="2345"/>
      <c r="J265" s="2345"/>
      <c r="K265" s="2345"/>
      <c r="L265" s="2345"/>
      <c r="M265" s="2345"/>
      <c r="N265" s="2345"/>
      <c r="O265" s="2345"/>
      <c r="P265" s="2345"/>
      <c r="Q265" s="2345"/>
      <c r="R265" s="2345"/>
      <c r="S265" s="2345"/>
      <c r="T265" s="2345"/>
      <c r="U265" s="2345"/>
      <c r="V265" s="2345"/>
      <c r="W265" s="2345"/>
      <c r="X265" s="2345"/>
      <c r="Y265" s="2345"/>
      <c r="Z265" s="2345"/>
      <c r="AA265" s="2345"/>
    </row>
    <row r="266" spans="1:27" ht="15.75" customHeight="1">
      <c r="A266" s="2345"/>
      <c r="B266" s="2345"/>
      <c r="C266" s="2345"/>
      <c r="D266" s="2345"/>
      <c r="E266" s="2345"/>
      <c r="F266" s="2345"/>
      <c r="G266" s="2345"/>
      <c r="H266" s="2345"/>
      <c r="I266" s="2345"/>
      <c r="J266" s="2345"/>
      <c r="K266" s="2345"/>
      <c r="L266" s="2345"/>
      <c r="M266" s="2345"/>
      <c r="N266" s="2345"/>
      <c r="O266" s="2345"/>
      <c r="P266" s="2345"/>
      <c r="Q266" s="2345"/>
      <c r="R266" s="2345"/>
      <c r="S266" s="2345"/>
      <c r="T266" s="2345"/>
      <c r="U266" s="2345"/>
      <c r="V266" s="2345"/>
      <c r="W266" s="2345"/>
      <c r="X266" s="2345"/>
      <c r="Y266" s="2345"/>
      <c r="Z266" s="2345"/>
      <c r="AA266" s="2345"/>
    </row>
    <row r="267" spans="1:27" ht="15.75" customHeight="1">
      <c r="A267" s="2345"/>
      <c r="B267" s="2345"/>
      <c r="C267" s="2345"/>
      <c r="D267" s="2345"/>
      <c r="E267" s="2345"/>
      <c r="F267" s="2345"/>
      <c r="G267" s="2345"/>
      <c r="H267" s="2345"/>
      <c r="I267" s="2345"/>
      <c r="J267" s="2345"/>
      <c r="K267" s="2345"/>
      <c r="L267" s="2345"/>
      <c r="M267" s="2345"/>
      <c r="N267" s="2345"/>
      <c r="O267" s="2345"/>
      <c r="P267" s="2345"/>
      <c r="Q267" s="2345"/>
      <c r="R267" s="2345"/>
      <c r="S267" s="2345"/>
      <c r="T267" s="2345"/>
      <c r="U267" s="2345"/>
      <c r="V267" s="2345"/>
      <c r="W267" s="2345"/>
      <c r="X267" s="2345"/>
      <c r="Y267" s="2345"/>
      <c r="Z267" s="2345"/>
      <c r="AA267" s="2345"/>
    </row>
    <row r="268" spans="1:27" ht="15.75" customHeight="1">
      <c r="A268" s="2345"/>
      <c r="B268" s="2345"/>
      <c r="C268" s="2345"/>
      <c r="D268" s="2345"/>
      <c r="E268" s="2345"/>
      <c r="F268" s="2345"/>
      <c r="G268" s="2345"/>
      <c r="H268" s="2345"/>
      <c r="I268" s="2345"/>
      <c r="J268" s="2345"/>
      <c r="K268" s="2345"/>
      <c r="L268" s="2345"/>
      <c r="M268" s="2345"/>
      <c r="N268" s="2345"/>
      <c r="O268" s="2345"/>
      <c r="P268" s="2345"/>
      <c r="Q268" s="2345"/>
      <c r="R268" s="2345"/>
      <c r="S268" s="2345"/>
      <c r="T268" s="2345"/>
      <c r="U268" s="2345"/>
      <c r="V268" s="2345"/>
      <c r="W268" s="2345"/>
      <c r="X268" s="2345"/>
      <c r="Y268" s="2345"/>
      <c r="Z268" s="2345"/>
      <c r="AA268" s="2345"/>
    </row>
    <row r="269" spans="1:27" ht="15.75" customHeight="1">
      <c r="A269" s="2345"/>
      <c r="B269" s="2345"/>
      <c r="C269" s="2345"/>
      <c r="D269" s="2345"/>
      <c r="E269" s="2345"/>
      <c r="F269" s="2345"/>
      <c r="G269" s="2345"/>
      <c r="H269" s="2345"/>
      <c r="I269" s="2345"/>
      <c r="J269" s="2345"/>
      <c r="K269" s="2345"/>
      <c r="L269" s="2345"/>
      <c r="M269" s="2345"/>
      <c r="N269" s="2345"/>
      <c r="O269" s="2345"/>
      <c r="P269" s="2345"/>
      <c r="Q269" s="2345"/>
      <c r="R269" s="2345"/>
      <c r="S269" s="2345"/>
      <c r="T269" s="2345"/>
      <c r="U269" s="2345"/>
      <c r="V269" s="2345"/>
      <c r="W269" s="2345"/>
      <c r="X269" s="2345"/>
      <c r="Y269" s="2345"/>
      <c r="Z269" s="2345"/>
      <c r="AA269" s="2345"/>
    </row>
    <row r="270" spans="1:27" ht="15.75" customHeight="1">
      <c r="A270" s="2345"/>
      <c r="B270" s="2345"/>
      <c r="C270" s="2345"/>
      <c r="D270" s="2345"/>
      <c r="E270" s="2345"/>
      <c r="F270" s="2345"/>
      <c r="G270" s="2345"/>
      <c r="H270" s="2345"/>
      <c r="I270" s="2345"/>
      <c r="J270" s="2345"/>
      <c r="K270" s="2345"/>
      <c r="L270" s="2345"/>
      <c r="M270" s="2345"/>
      <c r="N270" s="2345"/>
      <c r="O270" s="2345"/>
      <c r="P270" s="2345"/>
      <c r="Q270" s="2345"/>
      <c r="R270" s="2345"/>
      <c r="S270" s="2345"/>
      <c r="T270" s="2345"/>
      <c r="U270" s="2345"/>
      <c r="V270" s="2345"/>
      <c r="W270" s="2345"/>
      <c r="X270" s="2345"/>
      <c r="Y270" s="2345"/>
      <c r="Z270" s="2345"/>
      <c r="AA270" s="2345"/>
    </row>
    <row r="271" spans="1:27" ht="15.75" customHeight="1">
      <c r="A271" s="2345"/>
      <c r="B271" s="2345"/>
      <c r="C271" s="2345"/>
      <c r="D271" s="2345"/>
      <c r="E271" s="2345"/>
      <c r="F271" s="2345"/>
      <c r="G271" s="2345"/>
      <c r="H271" s="2345"/>
      <c r="I271" s="2345"/>
      <c r="J271" s="2345"/>
      <c r="K271" s="2345"/>
      <c r="L271" s="2345"/>
      <c r="M271" s="2345"/>
      <c r="N271" s="2345"/>
      <c r="O271" s="2345"/>
      <c r="P271" s="2345"/>
      <c r="Q271" s="2345"/>
      <c r="R271" s="2345"/>
      <c r="S271" s="2345"/>
      <c r="T271" s="2345"/>
      <c r="U271" s="2345"/>
      <c r="V271" s="2345"/>
      <c r="W271" s="2345"/>
      <c r="X271" s="2345"/>
      <c r="Y271" s="2345"/>
      <c r="Z271" s="2345"/>
      <c r="AA271" s="2345"/>
    </row>
    <row r="272" spans="1:27" ht="15.75" customHeight="1">
      <c r="A272" s="2345"/>
      <c r="B272" s="2345"/>
      <c r="C272" s="2345"/>
      <c r="D272" s="2345"/>
      <c r="E272" s="2345"/>
      <c r="F272" s="2345"/>
      <c r="G272" s="2345"/>
      <c r="H272" s="2345"/>
      <c r="I272" s="2345"/>
      <c r="J272" s="2345"/>
      <c r="K272" s="2345"/>
      <c r="L272" s="2345"/>
      <c r="M272" s="2345"/>
      <c r="N272" s="2345"/>
      <c r="O272" s="2345"/>
      <c r="P272" s="2345"/>
      <c r="Q272" s="2345"/>
      <c r="R272" s="2345"/>
      <c r="S272" s="2345"/>
      <c r="T272" s="2345"/>
      <c r="U272" s="2345"/>
      <c r="V272" s="2345"/>
      <c r="W272" s="2345"/>
      <c r="X272" s="2345"/>
      <c r="Y272" s="2345"/>
      <c r="Z272" s="2345"/>
      <c r="AA272" s="2345"/>
    </row>
    <row r="273" spans="1:27" ht="15.75" customHeight="1">
      <c r="A273" s="2345"/>
      <c r="B273" s="2345"/>
      <c r="C273" s="2345"/>
      <c r="D273" s="2345"/>
      <c r="E273" s="2345"/>
      <c r="F273" s="2345"/>
      <c r="G273" s="2345"/>
      <c r="H273" s="2345"/>
      <c r="I273" s="2345"/>
      <c r="J273" s="2345"/>
      <c r="K273" s="2345"/>
      <c r="L273" s="2345"/>
      <c r="M273" s="2345"/>
      <c r="N273" s="2345"/>
      <c r="O273" s="2345"/>
      <c r="P273" s="2345"/>
      <c r="Q273" s="2345"/>
      <c r="R273" s="2345"/>
      <c r="S273" s="2345"/>
      <c r="T273" s="2345"/>
      <c r="U273" s="2345"/>
      <c r="V273" s="2345"/>
      <c r="W273" s="2345"/>
      <c r="X273" s="2345"/>
      <c r="Y273" s="2345"/>
      <c r="Z273" s="2345"/>
      <c r="AA273" s="2345"/>
    </row>
    <row r="274" spans="1:27" ht="15.75" customHeight="1">
      <c r="A274" s="2345"/>
      <c r="B274" s="2345"/>
      <c r="C274" s="2345"/>
      <c r="D274" s="2345"/>
      <c r="E274" s="2345"/>
      <c r="F274" s="2345"/>
      <c r="G274" s="2345"/>
      <c r="H274" s="2345"/>
      <c r="I274" s="2345"/>
      <c r="J274" s="2345"/>
      <c r="K274" s="2345"/>
      <c r="L274" s="2345"/>
      <c r="M274" s="2345"/>
      <c r="N274" s="2345"/>
      <c r="O274" s="2345"/>
      <c r="P274" s="2345"/>
      <c r="Q274" s="2345"/>
      <c r="R274" s="2345"/>
      <c r="S274" s="2345"/>
      <c r="T274" s="2345"/>
      <c r="U274" s="2345"/>
      <c r="V274" s="2345"/>
      <c r="W274" s="2345"/>
      <c r="X274" s="2345"/>
      <c r="Y274" s="2345"/>
      <c r="Z274" s="2345"/>
      <c r="AA274" s="2345"/>
    </row>
    <row r="275" spans="1:27" ht="15.75" customHeight="1">
      <c r="A275" s="2345"/>
      <c r="B275" s="2345"/>
      <c r="C275" s="2345"/>
      <c r="D275" s="2345"/>
      <c r="E275" s="2345"/>
      <c r="F275" s="2345"/>
      <c r="G275" s="2345"/>
      <c r="H275" s="2345"/>
      <c r="I275" s="2345"/>
      <c r="J275" s="2345"/>
      <c r="K275" s="2345"/>
      <c r="L275" s="2345"/>
      <c r="M275" s="2345"/>
      <c r="N275" s="2345"/>
      <c r="O275" s="2345"/>
      <c r="P275" s="2345"/>
      <c r="Q275" s="2345"/>
      <c r="R275" s="2345"/>
      <c r="S275" s="2345"/>
      <c r="T275" s="2345"/>
      <c r="U275" s="2345"/>
      <c r="V275" s="2345"/>
      <c r="W275" s="2345"/>
      <c r="X275" s="2345"/>
      <c r="Y275" s="2345"/>
      <c r="Z275" s="2345"/>
      <c r="AA275" s="2345"/>
    </row>
    <row r="276" spans="1:27" ht="15.75" customHeight="1">
      <c r="A276" s="2345"/>
      <c r="B276" s="2345"/>
      <c r="C276" s="2345"/>
      <c r="D276" s="2345"/>
      <c r="E276" s="2345"/>
      <c r="F276" s="2345"/>
      <c r="G276" s="2345"/>
      <c r="H276" s="2345"/>
      <c r="I276" s="2345"/>
      <c r="J276" s="2345"/>
      <c r="K276" s="2345"/>
      <c r="L276" s="2345"/>
      <c r="M276" s="2345"/>
      <c r="N276" s="2345"/>
      <c r="O276" s="2345"/>
      <c r="P276" s="2345"/>
      <c r="Q276" s="2345"/>
      <c r="R276" s="2345"/>
      <c r="S276" s="2345"/>
      <c r="T276" s="2345"/>
      <c r="U276" s="2345"/>
      <c r="V276" s="2345"/>
      <c r="W276" s="2345"/>
      <c r="X276" s="2345"/>
      <c r="Y276" s="2345"/>
      <c r="Z276" s="2345"/>
      <c r="AA276" s="2345"/>
    </row>
    <row r="277" spans="1:27" ht="15.75" customHeight="1">
      <c r="A277" s="2345"/>
      <c r="B277" s="2345"/>
      <c r="C277" s="2345"/>
      <c r="D277" s="2345"/>
      <c r="E277" s="2345"/>
      <c r="F277" s="2345"/>
      <c r="G277" s="2345"/>
      <c r="H277" s="2345"/>
      <c r="I277" s="2345"/>
      <c r="J277" s="2345"/>
      <c r="K277" s="2345"/>
      <c r="L277" s="2345"/>
      <c r="M277" s="2345"/>
      <c r="N277" s="2345"/>
      <c r="O277" s="2345"/>
      <c r="P277" s="2345"/>
      <c r="Q277" s="2345"/>
      <c r="R277" s="2345"/>
      <c r="S277" s="2345"/>
      <c r="T277" s="2345"/>
      <c r="U277" s="2345"/>
      <c r="V277" s="2345"/>
      <c r="W277" s="2345"/>
      <c r="X277" s="2345"/>
      <c r="Y277" s="2345"/>
      <c r="Z277" s="2345"/>
      <c r="AA277" s="2345"/>
    </row>
    <row r="278" spans="1:27" ht="15.75" customHeight="1">
      <c r="A278" s="2345"/>
      <c r="B278" s="2345"/>
      <c r="C278" s="2345"/>
      <c r="D278" s="2345"/>
      <c r="E278" s="2345"/>
      <c r="F278" s="2345"/>
      <c r="G278" s="2345"/>
      <c r="H278" s="2345"/>
      <c r="I278" s="2345"/>
      <c r="J278" s="2345"/>
      <c r="K278" s="2345"/>
      <c r="L278" s="2345"/>
      <c r="M278" s="2345"/>
      <c r="N278" s="2345"/>
      <c r="O278" s="2345"/>
      <c r="P278" s="2345"/>
      <c r="Q278" s="2345"/>
      <c r="R278" s="2345"/>
      <c r="S278" s="2345"/>
      <c r="T278" s="2345"/>
      <c r="U278" s="2345"/>
      <c r="V278" s="2345"/>
      <c r="W278" s="2345"/>
      <c r="X278" s="2345"/>
      <c r="Y278" s="2345"/>
      <c r="Z278" s="2345"/>
      <c r="AA278" s="2345"/>
    </row>
    <row r="279" spans="1:27" ht="15.75" customHeight="1">
      <c r="A279" s="2345"/>
      <c r="B279" s="2345"/>
      <c r="C279" s="2345"/>
      <c r="D279" s="2345"/>
      <c r="E279" s="2345"/>
      <c r="F279" s="2345"/>
      <c r="G279" s="2345"/>
      <c r="H279" s="2345"/>
      <c r="I279" s="2345"/>
      <c r="J279" s="2345"/>
      <c r="K279" s="2345"/>
      <c r="L279" s="2345"/>
      <c r="M279" s="2345"/>
      <c r="N279" s="2345"/>
      <c r="O279" s="2345"/>
      <c r="P279" s="2345"/>
      <c r="Q279" s="2345"/>
      <c r="R279" s="2345"/>
      <c r="S279" s="2345"/>
      <c r="T279" s="2345"/>
      <c r="U279" s="2345"/>
      <c r="V279" s="2345"/>
      <c r="W279" s="2345"/>
      <c r="X279" s="2345"/>
      <c r="Y279" s="2345"/>
      <c r="Z279" s="2345"/>
      <c r="AA279" s="2345"/>
    </row>
    <row r="280" spans="1:27" ht="15.75" customHeight="1">
      <c r="A280" s="2345"/>
      <c r="B280" s="2345"/>
      <c r="C280" s="2345"/>
      <c r="D280" s="2345"/>
      <c r="E280" s="2345"/>
      <c r="F280" s="2345"/>
      <c r="G280" s="2345"/>
      <c r="H280" s="2345"/>
      <c r="I280" s="2345"/>
      <c r="J280" s="2345"/>
      <c r="K280" s="2345"/>
      <c r="L280" s="2345"/>
      <c r="M280" s="2345"/>
      <c r="N280" s="2345"/>
      <c r="O280" s="2345"/>
      <c r="P280" s="2345"/>
      <c r="Q280" s="2345"/>
      <c r="R280" s="2345"/>
      <c r="S280" s="2345"/>
      <c r="T280" s="2345"/>
      <c r="U280" s="2345"/>
      <c r="V280" s="2345"/>
      <c r="W280" s="2345"/>
      <c r="X280" s="2345"/>
      <c r="Y280" s="2345"/>
      <c r="Z280" s="2345"/>
      <c r="AA280" s="2345"/>
    </row>
    <row r="281" spans="1:27" ht="15.75" customHeight="1">
      <c r="A281" s="2345"/>
      <c r="B281" s="2345"/>
      <c r="C281" s="2345"/>
      <c r="D281" s="2345"/>
      <c r="E281" s="2345"/>
      <c r="F281" s="2345"/>
      <c r="G281" s="2345"/>
      <c r="H281" s="2345"/>
      <c r="I281" s="2345"/>
      <c r="J281" s="2345"/>
      <c r="K281" s="2345"/>
      <c r="L281" s="2345"/>
      <c r="M281" s="2345"/>
      <c r="N281" s="2345"/>
      <c r="O281" s="2345"/>
      <c r="P281" s="2345"/>
      <c r="Q281" s="2345"/>
      <c r="R281" s="2345"/>
      <c r="S281" s="2345"/>
      <c r="T281" s="2345"/>
      <c r="U281" s="2345"/>
      <c r="V281" s="2345"/>
      <c r="W281" s="2345"/>
      <c r="X281" s="2345"/>
      <c r="Y281" s="2345"/>
      <c r="Z281" s="2345"/>
      <c r="AA281" s="2345"/>
    </row>
    <row r="282" spans="1:27" ht="15.75" customHeight="1">
      <c r="A282" s="2345"/>
      <c r="B282" s="2345"/>
      <c r="C282" s="2345"/>
      <c r="D282" s="2345"/>
      <c r="E282" s="2345"/>
      <c r="F282" s="2345"/>
      <c r="G282" s="2345"/>
      <c r="H282" s="2345"/>
      <c r="I282" s="2345"/>
      <c r="J282" s="2345"/>
      <c r="K282" s="2345"/>
      <c r="L282" s="2345"/>
      <c r="M282" s="2345"/>
      <c r="N282" s="2345"/>
      <c r="O282" s="2345"/>
      <c r="P282" s="2345"/>
      <c r="Q282" s="2345"/>
      <c r="R282" s="2345"/>
      <c r="S282" s="2345"/>
      <c r="T282" s="2345"/>
      <c r="U282" s="2345"/>
      <c r="V282" s="2345"/>
      <c r="W282" s="2345"/>
      <c r="X282" s="2345"/>
      <c r="Y282" s="2345"/>
      <c r="Z282" s="2345"/>
      <c r="AA282" s="2345"/>
    </row>
    <row r="283" spans="1:27" ht="15.75" customHeight="1">
      <c r="A283" s="2345"/>
      <c r="B283" s="2345"/>
      <c r="C283" s="2345"/>
      <c r="D283" s="2345"/>
      <c r="E283" s="2345"/>
      <c r="F283" s="2345"/>
      <c r="G283" s="2345"/>
      <c r="H283" s="2345"/>
      <c r="I283" s="2345"/>
      <c r="J283" s="2345"/>
      <c r="K283" s="2345"/>
      <c r="L283" s="2345"/>
      <c r="M283" s="2345"/>
      <c r="N283" s="2345"/>
      <c r="O283" s="2345"/>
      <c r="P283" s="2345"/>
      <c r="Q283" s="2345"/>
      <c r="R283" s="2345"/>
      <c r="S283" s="2345"/>
      <c r="T283" s="2345"/>
      <c r="U283" s="2345"/>
      <c r="V283" s="2345"/>
      <c r="W283" s="2345"/>
      <c r="X283" s="2345"/>
      <c r="Y283" s="2345"/>
      <c r="Z283" s="2345"/>
      <c r="AA283" s="2345"/>
    </row>
    <row r="284" spans="1:27" ht="15.75" customHeight="1">
      <c r="A284" s="2345"/>
      <c r="B284" s="2345"/>
      <c r="C284" s="2345"/>
      <c r="D284" s="2345"/>
      <c r="E284" s="2345"/>
      <c r="F284" s="2345"/>
      <c r="G284" s="2345"/>
      <c r="H284" s="2345"/>
      <c r="I284" s="2345"/>
      <c r="J284" s="2345"/>
      <c r="K284" s="2345"/>
      <c r="L284" s="2345"/>
      <c r="M284" s="2345"/>
      <c r="N284" s="2345"/>
      <c r="O284" s="2345"/>
      <c r="P284" s="2345"/>
      <c r="Q284" s="2345"/>
      <c r="R284" s="2345"/>
      <c r="S284" s="2345"/>
      <c r="T284" s="2345"/>
      <c r="U284" s="2345"/>
      <c r="V284" s="2345"/>
      <c r="W284" s="2345"/>
      <c r="X284" s="2345"/>
      <c r="Y284" s="2345"/>
      <c r="Z284" s="2345"/>
      <c r="AA284" s="2345"/>
    </row>
    <row r="285" spans="1:27" ht="15.75" customHeight="1">
      <c r="A285" s="2345"/>
      <c r="B285" s="2345"/>
      <c r="C285" s="2345"/>
      <c r="D285" s="2345"/>
      <c r="E285" s="2345"/>
      <c r="F285" s="2345"/>
      <c r="G285" s="2345"/>
      <c r="H285" s="2345"/>
      <c r="I285" s="2345"/>
      <c r="J285" s="2345"/>
      <c r="K285" s="2345"/>
      <c r="L285" s="2345"/>
      <c r="M285" s="2345"/>
      <c r="N285" s="2345"/>
      <c r="O285" s="2345"/>
      <c r="P285" s="2345"/>
      <c r="Q285" s="2345"/>
      <c r="R285" s="2345"/>
      <c r="S285" s="2345"/>
      <c r="T285" s="2345"/>
      <c r="U285" s="2345"/>
      <c r="V285" s="2345"/>
      <c r="W285" s="2345"/>
      <c r="X285" s="2345"/>
      <c r="Y285" s="2345"/>
      <c r="Z285" s="2345"/>
      <c r="AA285" s="2345"/>
    </row>
    <row r="286" spans="1:27" ht="15.75" customHeight="1">
      <c r="A286" s="2345"/>
      <c r="B286" s="2345"/>
      <c r="C286" s="2345"/>
      <c r="D286" s="2345"/>
      <c r="E286" s="2345"/>
      <c r="F286" s="2345"/>
      <c r="G286" s="2345"/>
      <c r="H286" s="2345"/>
      <c r="I286" s="2345"/>
      <c r="J286" s="2345"/>
      <c r="K286" s="2345"/>
      <c r="L286" s="2345"/>
      <c r="M286" s="2345"/>
      <c r="N286" s="2345"/>
      <c r="O286" s="2345"/>
      <c r="P286" s="2345"/>
      <c r="Q286" s="2345"/>
      <c r="R286" s="2345"/>
      <c r="S286" s="2345"/>
      <c r="T286" s="2345"/>
      <c r="U286" s="2345"/>
      <c r="V286" s="2345"/>
      <c r="W286" s="2345"/>
      <c r="X286" s="2345"/>
      <c r="Y286" s="2345"/>
      <c r="Z286" s="2345"/>
      <c r="AA286" s="2345"/>
    </row>
    <row r="287" spans="1:27" ht="15.75" customHeight="1">
      <c r="A287" s="2345"/>
      <c r="B287" s="2345"/>
      <c r="C287" s="2345"/>
      <c r="D287" s="2345"/>
      <c r="E287" s="2345"/>
      <c r="F287" s="2345"/>
      <c r="G287" s="2345"/>
      <c r="H287" s="2345"/>
      <c r="I287" s="2345"/>
      <c r="J287" s="2345"/>
      <c r="K287" s="2345"/>
      <c r="L287" s="2345"/>
      <c r="M287" s="2345"/>
      <c r="N287" s="2345"/>
      <c r="O287" s="2345"/>
      <c r="P287" s="2345"/>
      <c r="Q287" s="2345"/>
      <c r="R287" s="2345"/>
      <c r="S287" s="2345"/>
      <c r="T287" s="2345"/>
      <c r="U287" s="2345"/>
      <c r="V287" s="2345"/>
      <c r="W287" s="2345"/>
      <c r="X287" s="2345"/>
      <c r="Y287" s="2345"/>
      <c r="Z287" s="2345"/>
      <c r="AA287" s="2345"/>
    </row>
    <row r="288" spans="1:27" ht="15.75" customHeight="1">
      <c r="A288" s="2345"/>
      <c r="B288" s="2345"/>
      <c r="C288" s="2345"/>
      <c r="D288" s="2345"/>
      <c r="E288" s="2345"/>
      <c r="F288" s="2345"/>
      <c r="G288" s="2345"/>
      <c r="H288" s="2345"/>
      <c r="I288" s="2345"/>
      <c r="J288" s="2345"/>
      <c r="K288" s="2345"/>
      <c r="L288" s="2345"/>
      <c r="M288" s="2345"/>
      <c r="N288" s="2345"/>
      <c r="O288" s="2345"/>
      <c r="P288" s="2345"/>
      <c r="Q288" s="2345"/>
      <c r="R288" s="2345"/>
      <c r="S288" s="2345"/>
      <c r="T288" s="2345"/>
      <c r="U288" s="2345"/>
      <c r="V288" s="2345"/>
      <c r="W288" s="2345"/>
      <c r="X288" s="2345"/>
      <c r="Y288" s="2345"/>
      <c r="Z288" s="2345"/>
      <c r="AA288" s="2345"/>
    </row>
    <row r="289" spans="1:27" ht="15.75" customHeight="1">
      <c r="A289" s="2345"/>
      <c r="B289" s="2345"/>
      <c r="C289" s="2345"/>
      <c r="D289" s="2345"/>
      <c r="E289" s="2345"/>
      <c r="F289" s="2345"/>
      <c r="G289" s="2345"/>
      <c r="H289" s="2345"/>
      <c r="I289" s="2345"/>
      <c r="J289" s="2345"/>
      <c r="K289" s="2345"/>
      <c r="L289" s="2345"/>
      <c r="M289" s="2345"/>
      <c r="N289" s="2345"/>
      <c r="O289" s="2345"/>
      <c r="P289" s="2345"/>
      <c r="Q289" s="2345"/>
      <c r="R289" s="2345"/>
      <c r="S289" s="2345"/>
      <c r="T289" s="2345"/>
      <c r="U289" s="2345"/>
      <c r="V289" s="2345"/>
      <c r="W289" s="2345"/>
      <c r="X289" s="2345"/>
      <c r="Y289" s="2345"/>
      <c r="Z289" s="2345"/>
      <c r="AA289" s="2345"/>
    </row>
    <row r="290" spans="1:27" ht="15.75" customHeight="1">
      <c r="A290" s="2345"/>
      <c r="B290" s="2345"/>
      <c r="C290" s="2345"/>
      <c r="D290" s="2345"/>
      <c r="E290" s="2345"/>
      <c r="F290" s="2345"/>
      <c r="G290" s="2345"/>
      <c r="H290" s="2345"/>
      <c r="I290" s="2345"/>
      <c r="J290" s="2345"/>
      <c r="K290" s="2345"/>
      <c r="L290" s="2345"/>
      <c r="M290" s="2345"/>
      <c r="N290" s="2345"/>
      <c r="O290" s="2345"/>
      <c r="P290" s="2345"/>
      <c r="Q290" s="2345"/>
      <c r="R290" s="2345"/>
      <c r="S290" s="2345"/>
      <c r="T290" s="2345"/>
      <c r="U290" s="2345"/>
      <c r="V290" s="2345"/>
      <c r="W290" s="2345"/>
      <c r="X290" s="2345"/>
      <c r="Y290" s="2345"/>
      <c r="Z290" s="2345"/>
      <c r="AA290" s="2345"/>
    </row>
    <row r="291" spans="1:27" ht="15.75" customHeight="1">
      <c r="A291" s="2345"/>
      <c r="B291" s="2345"/>
      <c r="C291" s="2345"/>
      <c r="D291" s="2345"/>
      <c r="E291" s="2345"/>
      <c r="F291" s="2345"/>
      <c r="G291" s="2345"/>
      <c r="H291" s="2345"/>
      <c r="I291" s="2345"/>
      <c r="J291" s="2345"/>
      <c r="K291" s="2345"/>
      <c r="L291" s="2345"/>
      <c r="M291" s="2345"/>
      <c r="N291" s="2345"/>
      <c r="O291" s="2345"/>
      <c r="P291" s="2345"/>
      <c r="Q291" s="2345"/>
      <c r="R291" s="2345"/>
      <c r="S291" s="2345"/>
      <c r="T291" s="2345"/>
      <c r="U291" s="2345"/>
      <c r="V291" s="2345"/>
      <c r="W291" s="2345"/>
      <c r="X291" s="2345"/>
      <c r="Y291" s="2345"/>
      <c r="Z291" s="2345"/>
      <c r="AA291" s="2345"/>
    </row>
    <row r="292" spans="1:27" ht="15.75" customHeight="1">
      <c r="A292" s="2345"/>
      <c r="B292" s="2345"/>
      <c r="C292" s="2345"/>
      <c r="D292" s="2345"/>
      <c r="E292" s="2345"/>
      <c r="F292" s="2345"/>
      <c r="G292" s="2345"/>
      <c r="H292" s="2345"/>
      <c r="I292" s="2345"/>
      <c r="J292" s="2345"/>
      <c r="K292" s="2345"/>
      <c r="L292" s="2345"/>
      <c r="M292" s="2345"/>
      <c r="N292" s="2345"/>
      <c r="O292" s="2345"/>
      <c r="P292" s="2345"/>
      <c r="Q292" s="2345"/>
      <c r="R292" s="2345"/>
      <c r="S292" s="2345"/>
      <c r="T292" s="2345"/>
      <c r="U292" s="2345"/>
      <c r="V292" s="2345"/>
      <c r="W292" s="2345"/>
      <c r="X292" s="2345"/>
      <c r="Y292" s="2345"/>
      <c r="Z292" s="2345"/>
      <c r="AA292" s="2345"/>
    </row>
    <row r="293" spans="1:27" ht="15.75" customHeight="1">
      <c r="A293" s="2345"/>
      <c r="B293" s="2345"/>
      <c r="C293" s="2345"/>
      <c r="D293" s="2345"/>
      <c r="E293" s="2345"/>
      <c r="F293" s="2345"/>
      <c r="G293" s="2345"/>
      <c r="H293" s="2345"/>
      <c r="I293" s="2345"/>
      <c r="J293" s="2345"/>
      <c r="K293" s="2345"/>
      <c r="L293" s="2345"/>
      <c r="M293" s="2345"/>
      <c r="N293" s="2345"/>
      <c r="O293" s="2345"/>
      <c r="P293" s="2345"/>
      <c r="Q293" s="2345"/>
      <c r="R293" s="2345"/>
      <c r="S293" s="2345"/>
      <c r="T293" s="2345"/>
      <c r="U293" s="2345"/>
      <c r="V293" s="2345"/>
      <c r="W293" s="2345"/>
      <c r="X293" s="2345"/>
      <c r="Y293" s="2345"/>
      <c r="Z293" s="2345"/>
      <c r="AA293" s="2345"/>
    </row>
    <row r="294" spans="1:27" ht="15.75" customHeight="1">
      <c r="A294" s="2345"/>
      <c r="B294" s="2345"/>
      <c r="C294" s="2345"/>
      <c r="D294" s="2345"/>
      <c r="E294" s="2345"/>
      <c r="F294" s="2345"/>
      <c r="G294" s="2345"/>
      <c r="H294" s="2345"/>
      <c r="I294" s="2345"/>
      <c r="J294" s="2345"/>
      <c r="K294" s="2345"/>
      <c r="L294" s="2345"/>
      <c r="M294" s="2345"/>
      <c r="N294" s="2345"/>
      <c r="O294" s="2345"/>
      <c r="P294" s="2345"/>
      <c r="Q294" s="2345"/>
      <c r="R294" s="2345"/>
      <c r="S294" s="2345"/>
      <c r="T294" s="2345"/>
      <c r="U294" s="2345"/>
      <c r="V294" s="2345"/>
      <c r="W294" s="2345"/>
      <c r="X294" s="2345"/>
      <c r="Y294" s="2345"/>
      <c r="Z294" s="2345"/>
      <c r="AA294" s="2345"/>
    </row>
    <row r="295" spans="1:27" ht="15.75" customHeight="1">
      <c r="A295" s="2345"/>
      <c r="B295" s="2345"/>
      <c r="C295" s="2345"/>
      <c r="D295" s="2345"/>
      <c r="E295" s="2345"/>
      <c r="F295" s="2345"/>
      <c r="G295" s="2345"/>
      <c r="H295" s="2345"/>
      <c r="I295" s="2345"/>
      <c r="J295" s="2345"/>
      <c r="K295" s="2345"/>
      <c r="L295" s="2345"/>
      <c r="M295" s="2345"/>
      <c r="N295" s="2345"/>
      <c r="O295" s="2345"/>
      <c r="P295" s="2345"/>
      <c r="Q295" s="2345"/>
      <c r="R295" s="2345"/>
      <c r="S295" s="2345"/>
      <c r="T295" s="2345"/>
      <c r="U295" s="2345"/>
      <c r="V295" s="2345"/>
      <c r="W295" s="2345"/>
      <c r="X295" s="2345"/>
      <c r="Y295" s="2345"/>
      <c r="Z295" s="2345"/>
      <c r="AA295" s="2345"/>
    </row>
    <row r="296" spans="1:27" ht="15.75" customHeight="1">
      <c r="A296" s="2345"/>
      <c r="B296" s="2345"/>
      <c r="C296" s="2345"/>
      <c r="D296" s="2345"/>
      <c r="E296" s="2345"/>
      <c r="F296" s="2345"/>
      <c r="G296" s="2345"/>
      <c r="H296" s="2345"/>
      <c r="I296" s="2345"/>
      <c r="J296" s="2345"/>
      <c r="K296" s="2345"/>
      <c r="L296" s="2345"/>
      <c r="M296" s="2345"/>
      <c r="N296" s="2345"/>
      <c r="O296" s="2345"/>
      <c r="P296" s="2345"/>
      <c r="Q296" s="2345"/>
      <c r="R296" s="2345"/>
      <c r="S296" s="2345"/>
      <c r="T296" s="2345"/>
      <c r="U296" s="2345"/>
      <c r="V296" s="2345"/>
      <c r="W296" s="2345"/>
      <c r="X296" s="2345"/>
      <c r="Y296" s="2345"/>
      <c r="Z296" s="2345"/>
      <c r="AA296" s="2345"/>
    </row>
    <row r="297" spans="1:27" ht="15.75" customHeight="1">
      <c r="A297" s="2345"/>
      <c r="B297" s="2345"/>
      <c r="C297" s="2345"/>
      <c r="D297" s="2345"/>
      <c r="E297" s="2345"/>
      <c r="F297" s="2345"/>
      <c r="G297" s="2345"/>
      <c r="H297" s="2345"/>
      <c r="I297" s="2345"/>
      <c r="J297" s="2345"/>
      <c r="K297" s="2345"/>
      <c r="L297" s="2345"/>
      <c r="M297" s="2345"/>
      <c r="N297" s="2345"/>
      <c r="O297" s="2345"/>
      <c r="P297" s="2345"/>
      <c r="Q297" s="2345"/>
      <c r="R297" s="2345"/>
      <c r="S297" s="2345"/>
      <c r="T297" s="2345"/>
      <c r="U297" s="2345"/>
      <c r="V297" s="2345"/>
      <c r="W297" s="2345"/>
      <c r="X297" s="2345"/>
      <c r="Y297" s="2345"/>
      <c r="Z297" s="2345"/>
      <c r="AA297" s="2345"/>
    </row>
    <row r="298" spans="1:27" ht="15.75" customHeight="1">
      <c r="A298" s="2345"/>
      <c r="B298" s="2345"/>
      <c r="C298" s="2345"/>
      <c r="D298" s="2345"/>
      <c r="E298" s="2345"/>
      <c r="F298" s="2345"/>
      <c r="G298" s="2345"/>
      <c r="H298" s="2345"/>
      <c r="I298" s="2345"/>
      <c r="J298" s="2345"/>
      <c r="K298" s="2345"/>
      <c r="L298" s="2345"/>
      <c r="M298" s="2345"/>
      <c r="N298" s="2345"/>
      <c r="O298" s="2345"/>
      <c r="P298" s="2345"/>
      <c r="Q298" s="2345"/>
      <c r="R298" s="2345"/>
      <c r="S298" s="2345"/>
      <c r="T298" s="2345"/>
      <c r="U298" s="2345"/>
      <c r="V298" s="2345"/>
      <c r="W298" s="2345"/>
      <c r="X298" s="2345"/>
      <c r="Y298" s="2345"/>
      <c r="Z298" s="2345"/>
      <c r="AA298" s="2345"/>
    </row>
    <row r="299" spans="1:27" ht="15.75" customHeight="1">
      <c r="A299" s="2345"/>
      <c r="B299" s="2345"/>
      <c r="C299" s="2345"/>
      <c r="D299" s="2345"/>
      <c r="E299" s="2345"/>
      <c r="F299" s="2345"/>
      <c r="G299" s="2345"/>
      <c r="H299" s="2345"/>
      <c r="I299" s="2345"/>
      <c r="J299" s="2345"/>
      <c r="K299" s="2345"/>
      <c r="L299" s="2345"/>
      <c r="M299" s="2345"/>
      <c r="N299" s="2345"/>
      <c r="O299" s="2345"/>
      <c r="P299" s="2345"/>
      <c r="Q299" s="2345"/>
      <c r="R299" s="2345"/>
      <c r="S299" s="2345"/>
      <c r="T299" s="2345"/>
      <c r="U299" s="2345"/>
      <c r="V299" s="2345"/>
      <c r="W299" s="2345"/>
      <c r="X299" s="2345"/>
      <c r="Y299" s="2345"/>
      <c r="Z299" s="2345"/>
      <c r="AA299" s="2345"/>
    </row>
    <row r="300" spans="1:27" ht="15.75" customHeight="1">
      <c r="A300" s="2345"/>
      <c r="B300" s="2345"/>
      <c r="C300" s="2345"/>
      <c r="D300" s="2345"/>
      <c r="E300" s="2345"/>
      <c r="F300" s="2345"/>
      <c r="G300" s="2345"/>
      <c r="H300" s="2345"/>
      <c r="I300" s="2345"/>
      <c r="J300" s="2345"/>
      <c r="K300" s="2345"/>
      <c r="L300" s="2345"/>
      <c r="M300" s="2345"/>
      <c r="N300" s="2345"/>
      <c r="O300" s="2345"/>
      <c r="P300" s="2345"/>
      <c r="Q300" s="2345"/>
      <c r="R300" s="2345"/>
      <c r="S300" s="2345"/>
      <c r="T300" s="2345"/>
      <c r="U300" s="2345"/>
      <c r="V300" s="2345"/>
      <c r="W300" s="2345"/>
      <c r="X300" s="2345"/>
      <c r="Y300" s="2345"/>
      <c r="Z300" s="2345"/>
      <c r="AA300" s="2345"/>
    </row>
    <row r="301" spans="1:27" ht="15.75" customHeight="1">
      <c r="A301" s="2345"/>
      <c r="B301" s="2345"/>
      <c r="C301" s="2345"/>
      <c r="D301" s="2345"/>
      <c r="E301" s="2345"/>
      <c r="F301" s="2345"/>
      <c r="G301" s="2345"/>
      <c r="H301" s="2345"/>
      <c r="I301" s="2345"/>
      <c r="J301" s="2345"/>
      <c r="K301" s="2345"/>
      <c r="L301" s="2345"/>
      <c r="M301" s="2345"/>
      <c r="N301" s="2345"/>
      <c r="O301" s="2345"/>
      <c r="P301" s="2345"/>
      <c r="Q301" s="2345"/>
      <c r="R301" s="2345"/>
      <c r="S301" s="2345"/>
      <c r="T301" s="2345"/>
      <c r="U301" s="2345"/>
      <c r="V301" s="2345"/>
      <c r="W301" s="2345"/>
      <c r="X301" s="2345"/>
      <c r="Y301" s="2345"/>
      <c r="Z301" s="2345"/>
      <c r="AA301" s="2345"/>
    </row>
    <row r="302" spans="1:27" ht="15.75" customHeight="1">
      <c r="A302" s="2345"/>
      <c r="B302" s="2345"/>
      <c r="C302" s="2345"/>
      <c r="D302" s="2345"/>
      <c r="E302" s="2345"/>
      <c r="F302" s="2345"/>
      <c r="G302" s="2345"/>
      <c r="H302" s="2345"/>
      <c r="I302" s="2345"/>
      <c r="J302" s="2345"/>
      <c r="K302" s="2345"/>
      <c r="L302" s="2345"/>
      <c r="M302" s="2345"/>
      <c r="N302" s="2345"/>
      <c r="O302" s="2345"/>
      <c r="P302" s="2345"/>
      <c r="Q302" s="2345"/>
      <c r="R302" s="2345"/>
      <c r="S302" s="2345"/>
      <c r="T302" s="2345"/>
      <c r="U302" s="2345"/>
      <c r="V302" s="2345"/>
      <c r="W302" s="2345"/>
      <c r="X302" s="2345"/>
      <c r="Y302" s="2345"/>
      <c r="Z302" s="2345"/>
      <c r="AA302" s="2345"/>
    </row>
    <row r="303" spans="1:27" ht="15.75" customHeight="1">
      <c r="A303" s="2345"/>
      <c r="B303" s="2345"/>
      <c r="C303" s="2345"/>
      <c r="D303" s="2345"/>
      <c r="E303" s="2345"/>
      <c r="F303" s="2345"/>
      <c r="G303" s="2345"/>
      <c r="H303" s="2345"/>
      <c r="I303" s="2345"/>
      <c r="J303" s="2345"/>
      <c r="K303" s="2345"/>
      <c r="L303" s="2345"/>
      <c r="M303" s="2345"/>
      <c r="N303" s="2345"/>
      <c r="O303" s="2345"/>
      <c r="P303" s="2345"/>
      <c r="Q303" s="2345"/>
      <c r="R303" s="2345"/>
      <c r="S303" s="2345"/>
      <c r="T303" s="2345"/>
      <c r="U303" s="2345"/>
      <c r="V303" s="2345"/>
      <c r="W303" s="2345"/>
      <c r="X303" s="2345"/>
      <c r="Y303" s="2345"/>
      <c r="Z303" s="2345"/>
      <c r="AA303" s="2345"/>
    </row>
    <row r="304" spans="1:27" ht="15.75" customHeight="1">
      <c r="A304" s="2345"/>
      <c r="B304" s="2345"/>
      <c r="C304" s="2345"/>
      <c r="D304" s="2345"/>
      <c r="E304" s="2345"/>
      <c r="F304" s="2345"/>
      <c r="G304" s="2345"/>
      <c r="H304" s="2345"/>
      <c r="I304" s="2345"/>
      <c r="J304" s="2345"/>
      <c r="K304" s="2345"/>
      <c r="L304" s="2345"/>
      <c r="M304" s="2345"/>
      <c r="N304" s="2345"/>
      <c r="O304" s="2345"/>
      <c r="P304" s="2345"/>
      <c r="Q304" s="2345"/>
      <c r="R304" s="2345"/>
      <c r="S304" s="2345"/>
      <c r="T304" s="2345"/>
      <c r="U304" s="2345"/>
      <c r="V304" s="2345"/>
      <c r="W304" s="2345"/>
      <c r="X304" s="2345"/>
      <c r="Y304" s="2345"/>
      <c r="Z304" s="2345"/>
      <c r="AA304" s="2345"/>
    </row>
    <row r="305" spans="1:27" ht="15.75" customHeight="1">
      <c r="A305" s="2345"/>
      <c r="B305" s="2345"/>
      <c r="C305" s="2345"/>
      <c r="D305" s="2345"/>
      <c r="E305" s="2345"/>
      <c r="F305" s="2345"/>
      <c r="G305" s="2345"/>
      <c r="H305" s="2345"/>
      <c r="I305" s="2345"/>
      <c r="J305" s="2345"/>
      <c r="K305" s="2345"/>
      <c r="L305" s="2345"/>
      <c r="M305" s="2345"/>
      <c r="N305" s="2345"/>
      <c r="O305" s="2345"/>
      <c r="P305" s="2345"/>
      <c r="Q305" s="2345"/>
      <c r="R305" s="2345"/>
      <c r="S305" s="2345"/>
      <c r="T305" s="2345"/>
      <c r="U305" s="2345"/>
      <c r="V305" s="2345"/>
      <c r="W305" s="2345"/>
      <c r="X305" s="2345"/>
      <c r="Y305" s="2345"/>
      <c r="Z305" s="2345"/>
      <c r="AA305" s="2345"/>
    </row>
    <row r="306" spans="1:27" ht="15.75" customHeight="1">
      <c r="A306" s="2345"/>
      <c r="B306" s="2345"/>
      <c r="C306" s="2345"/>
      <c r="D306" s="2345"/>
      <c r="E306" s="2345"/>
      <c r="F306" s="2345"/>
      <c r="G306" s="2345"/>
      <c r="H306" s="2345"/>
      <c r="I306" s="2345"/>
      <c r="J306" s="2345"/>
      <c r="K306" s="2345"/>
      <c r="L306" s="2345"/>
      <c r="M306" s="2345"/>
      <c r="N306" s="2345"/>
      <c r="O306" s="2345"/>
      <c r="P306" s="2345"/>
      <c r="Q306" s="2345"/>
      <c r="R306" s="2345"/>
      <c r="S306" s="2345"/>
      <c r="T306" s="2345"/>
      <c r="U306" s="2345"/>
      <c r="V306" s="2345"/>
      <c r="W306" s="2345"/>
      <c r="X306" s="2345"/>
      <c r="Y306" s="2345"/>
      <c r="Z306" s="2345"/>
      <c r="AA306" s="2345"/>
    </row>
    <row r="307" spans="1:27" ht="15.75" customHeight="1">
      <c r="A307" s="2345"/>
      <c r="B307" s="2345"/>
      <c r="C307" s="2345"/>
      <c r="D307" s="2345"/>
      <c r="E307" s="2345"/>
      <c r="F307" s="2345"/>
      <c r="G307" s="2345"/>
      <c r="H307" s="2345"/>
      <c r="I307" s="2345"/>
      <c r="J307" s="2345"/>
      <c r="K307" s="2345"/>
      <c r="L307" s="2345"/>
      <c r="M307" s="2345"/>
      <c r="N307" s="2345"/>
      <c r="O307" s="2345"/>
      <c r="P307" s="2345"/>
      <c r="Q307" s="2345"/>
      <c r="R307" s="2345"/>
      <c r="S307" s="2345"/>
      <c r="T307" s="2345"/>
      <c r="U307" s="2345"/>
      <c r="V307" s="2345"/>
      <c r="W307" s="2345"/>
      <c r="X307" s="2345"/>
      <c r="Y307" s="2345"/>
      <c r="Z307" s="2345"/>
      <c r="AA307" s="2345"/>
    </row>
    <row r="308" spans="1:27" ht="15.75" customHeight="1">
      <c r="A308" s="2345"/>
      <c r="B308" s="2345"/>
      <c r="C308" s="2345"/>
      <c r="D308" s="2345"/>
      <c r="E308" s="2345"/>
      <c r="F308" s="2345"/>
      <c r="G308" s="2345"/>
      <c r="H308" s="2345"/>
      <c r="I308" s="2345"/>
      <c r="J308" s="2345"/>
      <c r="K308" s="2345"/>
      <c r="L308" s="2345"/>
      <c r="M308" s="2345"/>
      <c r="N308" s="2345"/>
      <c r="O308" s="2345"/>
      <c r="P308" s="2345"/>
      <c r="Q308" s="2345"/>
      <c r="R308" s="2345"/>
      <c r="S308" s="2345"/>
      <c r="T308" s="2345"/>
      <c r="U308" s="2345"/>
      <c r="V308" s="2345"/>
      <c r="W308" s="2345"/>
      <c r="X308" s="2345"/>
      <c r="Y308" s="2345"/>
      <c r="Z308" s="2345"/>
      <c r="AA308" s="2345"/>
    </row>
    <row r="309" spans="1:27" ht="15.75" customHeight="1">
      <c r="A309" s="2345"/>
      <c r="B309" s="2345"/>
      <c r="C309" s="2345"/>
      <c r="D309" s="2345"/>
      <c r="E309" s="2345"/>
      <c r="F309" s="2345"/>
      <c r="G309" s="2345"/>
      <c r="H309" s="2345"/>
      <c r="I309" s="2345"/>
      <c r="J309" s="2345"/>
      <c r="K309" s="2345"/>
      <c r="L309" s="2345"/>
      <c r="M309" s="2345"/>
      <c r="N309" s="2345"/>
      <c r="O309" s="2345"/>
      <c r="P309" s="2345"/>
      <c r="Q309" s="2345"/>
      <c r="R309" s="2345"/>
      <c r="S309" s="2345"/>
      <c r="T309" s="2345"/>
      <c r="U309" s="2345"/>
      <c r="V309" s="2345"/>
      <c r="W309" s="2345"/>
      <c r="X309" s="2345"/>
      <c r="Y309" s="2345"/>
      <c r="Z309" s="2345"/>
      <c r="AA309" s="2345"/>
    </row>
    <row r="310" spans="1:27" ht="15.75" customHeight="1">
      <c r="A310" s="2345"/>
      <c r="B310" s="2345"/>
      <c r="C310" s="2345"/>
      <c r="D310" s="2345"/>
      <c r="E310" s="2345"/>
      <c r="F310" s="2345"/>
      <c r="G310" s="2345"/>
      <c r="H310" s="2345"/>
      <c r="I310" s="2345"/>
      <c r="J310" s="2345"/>
      <c r="K310" s="2345"/>
      <c r="L310" s="2345"/>
      <c r="M310" s="2345"/>
      <c r="N310" s="2345"/>
      <c r="O310" s="2345"/>
      <c r="P310" s="2345"/>
      <c r="Q310" s="2345"/>
      <c r="R310" s="2345"/>
      <c r="S310" s="2345"/>
      <c r="T310" s="2345"/>
      <c r="U310" s="2345"/>
      <c r="V310" s="2345"/>
      <c r="W310" s="2345"/>
      <c r="X310" s="2345"/>
      <c r="Y310" s="2345"/>
      <c r="Z310" s="2345"/>
      <c r="AA310" s="2345"/>
    </row>
    <row r="311" spans="1:27" ht="15.75" customHeight="1">
      <c r="A311" s="2345"/>
      <c r="B311" s="2345"/>
      <c r="C311" s="2345"/>
      <c r="D311" s="2345"/>
      <c r="E311" s="2345"/>
      <c r="F311" s="2345"/>
      <c r="G311" s="2345"/>
      <c r="H311" s="2345"/>
      <c r="I311" s="2345"/>
      <c r="J311" s="2345"/>
      <c r="K311" s="2345"/>
      <c r="L311" s="2345"/>
      <c r="M311" s="2345"/>
      <c r="N311" s="2345"/>
      <c r="O311" s="2345"/>
      <c r="P311" s="2345"/>
      <c r="Q311" s="2345"/>
      <c r="R311" s="2345"/>
      <c r="S311" s="2345"/>
      <c r="T311" s="2345"/>
      <c r="U311" s="2345"/>
      <c r="V311" s="2345"/>
      <c r="W311" s="2345"/>
      <c r="X311" s="2345"/>
      <c r="Y311" s="2345"/>
      <c r="Z311" s="2345"/>
      <c r="AA311" s="2345"/>
    </row>
    <row r="312" spans="1:27" ht="15.75" customHeight="1">
      <c r="A312" s="2345"/>
      <c r="B312" s="2345"/>
      <c r="C312" s="2345"/>
      <c r="D312" s="2345"/>
      <c r="E312" s="2345"/>
      <c r="F312" s="2345"/>
      <c r="G312" s="2345"/>
      <c r="H312" s="2345"/>
      <c r="I312" s="2345"/>
      <c r="J312" s="2345"/>
      <c r="K312" s="2345"/>
      <c r="L312" s="2345"/>
      <c r="M312" s="2345"/>
      <c r="N312" s="2345"/>
      <c r="O312" s="2345"/>
      <c r="P312" s="2345"/>
      <c r="Q312" s="2345"/>
      <c r="R312" s="2345"/>
      <c r="S312" s="2345"/>
      <c r="T312" s="2345"/>
      <c r="U312" s="2345"/>
      <c r="V312" s="2345"/>
      <c r="W312" s="2345"/>
      <c r="X312" s="2345"/>
      <c r="Y312" s="2345"/>
      <c r="Z312" s="2345"/>
      <c r="AA312" s="2345"/>
    </row>
    <row r="313" spans="1:27" ht="15.75" customHeight="1">
      <c r="A313" s="2345"/>
      <c r="B313" s="2345"/>
      <c r="C313" s="2345"/>
      <c r="D313" s="2345"/>
      <c r="E313" s="2345"/>
      <c r="F313" s="2345"/>
      <c r="G313" s="2345"/>
      <c r="H313" s="2345"/>
      <c r="I313" s="2345"/>
      <c r="J313" s="2345"/>
      <c r="K313" s="2345"/>
      <c r="L313" s="2345"/>
      <c r="M313" s="2345"/>
      <c r="N313" s="2345"/>
      <c r="O313" s="2345"/>
      <c r="P313" s="2345"/>
      <c r="Q313" s="2345"/>
      <c r="R313" s="2345"/>
      <c r="S313" s="2345"/>
      <c r="T313" s="2345"/>
      <c r="U313" s="2345"/>
      <c r="V313" s="2345"/>
      <c r="W313" s="2345"/>
      <c r="X313" s="2345"/>
      <c r="Y313" s="2345"/>
      <c r="Z313" s="2345"/>
      <c r="AA313" s="2345"/>
    </row>
    <row r="314" spans="1:27" ht="15.75" customHeight="1">
      <c r="A314" s="2345"/>
      <c r="B314" s="2345"/>
      <c r="C314" s="2345"/>
      <c r="D314" s="2345"/>
      <c r="E314" s="2345"/>
      <c r="F314" s="2345"/>
      <c r="G314" s="2345"/>
      <c r="H314" s="2345"/>
      <c r="I314" s="2345"/>
      <c r="J314" s="2345"/>
      <c r="K314" s="2345"/>
      <c r="L314" s="2345"/>
      <c r="M314" s="2345"/>
      <c r="N314" s="2345"/>
      <c r="O314" s="2345"/>
      <c r="P314" s="2345"/>
      <c r="Q314" s="2345"/>
      <c r="R314" s="2345"/>
      <c r="S314" s="2345"/>
      <c r="T314" s="2345"/>
      <c r="U314" s="2345"/>
      <c r="V314" s="2345"/>
      <c r="W314" s="2345"/>
      <c r="X314" s="2345"/>
      <c r="Y314" s="2345"/>
      <c r="Z314" s="2345"/>
      <c r="AA314" s="2345"/>
    </row>
    <row r="315" spans="1:27" ht="15.75" customHeight="1">
      <c r="A315" s="2345"/>
      <c r="B315" s="2345"/>
      <c r="C315" s="2345"/>
      <c r="D315" s="2345"/>
      <c r="E315" s="2345"/>
      <c r="F315" s="2345"/>
      <c r="G315" s="2345"/>
      <c r="H315" s="2345"/>
      <c r="I315" s="2345"/>
      <c r="J315" s="2345"/>
      <c r="K315" s="2345"/>
      <c r="L315" s="2345"/>
      <c r="M315" s="2345"/>
      <c r="N315" s="2345"/>
      <c r="O315" s="2345"/>
      <c r="P315" s="2345"/>
      <c r="Q315" s="2345"/>
      <c r="R315" s="2345"/>
      <c r="S315" s="2345"/>
      <c r="T315" s="2345"/>
      <c r="U315" s="2345"/>
      <c r="V315" s="2345"/>
      <c r="W315" s="2345"/>
      <c r="X315" s="2345"/>
      <c r="Y315" s="2345"/>
      <c r="Z315" s="2345"/>
      <c r="AA315" s="2345"/>
    </row>
    <row r="316" spans="1:27" ht="15.75" customHeight="1">
      <c r="A316" s="2345"/>
      <c r="B316" s="2345"/>
      <c r="C316" s="2345"/>
      <c r="D316" s="2345"/>
      <c r="E316" s="2345"/>
      <c r="F316" s="2345"/>
      <c r="G316" s="2345"/>
      <c r="H316" s="2345"/>
      <c r="I316" s="2345"/>
      <c r="J316" s="2345"/>
      <c r="K316" s="2345"/>
      <c r="L316" s="2345"/>
      <c r="M316" s="2345"/>
      <c r="N316" s="2345"/>
      <c r="O316" s="2345"/>
      <c r="P316" s="2345"/>
      <c r="Q316" s="2345"/>
      <c r="R316" s="2345"/>
      <c r="S316" s="2345"/>
      <c r="T316" s="2345"/>
      <c r="U316" s="2345"/>
      <c r="V316" s="2345"/>
      <c r="W316" s="2345"/>
      <c r="X316" s="2345"/>
      <c r="Y316" s="2345"/>
      <c r="Z316" s="2345"/>
      <c r="AA316" s="2345"/>
    </row>
    <row r="317" spans="1:27" ht="15.75" customHeight="1">
      <c r="A317" s="2345"/>
      <c r="B317" s="2345"/>
      <c r="C317" s="2345"/>
      <c r="D317" s="2345"/>
      <c r="E317" s="2345"/>
      <c r="F317" s="2345"/>
      <c r="G317" s="2345"/>
      <c r="H317" s="2345"/>
      <c r="I317" s="2345"/>
      <c r="J317" s="2345"/>
      <c r="K317" s="2345"/>
      <c r="L317" s="2345"/>
      <c r="M317" s="2345"/>
      <c r="N317" s="2345"/>
      <c r="O317" s="2345"/>
      <c r="P317" s="2345"/>
      <c r="Q317" s="2345"/>
      <c r="R317" s="2345"/>
      <c r="S317" s="2345"/>
      <c r="T317" s="2345"/>
      <c r="U317" s="2345"/>
      <c r="V317" s="2345"/>
      <c r="W317" s="2345"/>
      <c r="X317" s="2345"/>
      <c r="Y317" s="2345"/>
      <c r="Z317" s="2345"/>
      <c r="AA317" s="2345"/>
    </row>
    <row r="318" spans="1:27" ht="15.75" customHeight="1">
      <c r="A318" s="2345"/>
      <c r="B318" s="2345"/>
      <c r="C318" s="2345"/>
      <c r="D318" s="2345"/>
      <c r="E318" s="2345"/>
      <c r="F318" s="2345"/>
      <c r="G318" s="2345"/>
      <c r="H318" s="2345"/>
      <c r="I318" s="2345"/>
      <c r="J318" s="2345"/>
      <c r="K318" s="2345"/>
      <c r="L318" s="2345"/>
      <c r="M318" s="2345"/>
      <c r="N318" s="2345"/>
      <c r="O318" s="2345"/>
      <c r="P318" s="2345"/>
      <c r="Q318" s="2345"/>
      <c r="R318" s="2345"/>
      <c r="S318" s="2345"/>
      <c r="T318" s="2345"/>
      <c r="U318" s="2345"/>
      <c r="V318" s="2345"/>
      <c r="W318" s="2345"/>
      <c r="X318" s="2345"/>
      <c r="Y318" s="2345"/>
      <c r="Z318" s="2345"/>
      <c r="AA318" s="2345"/>
    </row>
    <row r="319" spans="1:27" ht="15.75" customHeight="1">
      <c r="A319" s="2345"/>
      <c r="B319" s="2345"/>
      <c r="C319" s="2345"/>
      <c r="D319" s="2345"/>
      <c r="E319" s="2345"/>
      <c r="F319" s="2345"/>
      <c r="G319" s="2345"/>
      <c r="H319" s="2345"/>
      <c r="I319" s="2345"/>
      <c r="J319" s="2345"/>
      <c r="K319" s="2345"/>
      <c r="L319" s="2345"/>
      <c r="M319" s="2345"/>
      <c r="N319" s="2345"/>
      <c r="O319" s="2345"/>
      <c r="P319" s="2345"/>
      <c r="Q319" s="2345"/>
      <c r="R319" s="2345"/>
      <c r="S319" s="2345"/>
      <c r="T319" s="2345"/>
      <c r="U319" s="2345"/>
      <c r="V319" s="2345"/>
      <c r="W319" s="2345"/>
      <c r="X319" s="2345"/>
      <c r="Y319" s="2345"/>
      <c r="Z319" s="2345"/>
      <c r="AA319" s="2345"/>
    </row>
    <row r="320" spans="1:27" ht="15.75" customHeight="1">
      <c r="A320" s="2345"/>
      <c r="B320" s="2345"/>
      <c r="C320" s="2345"/>
      <c r="D320" s="2345"/>
      <c r="E320" s="2345"/>
      <c r="F320" s="2345"/>
      <c r="G320" s="2345"/>
      <c r="H320" s="2345"/>
      <c r="I320" s="2345"/>
      <c r="J320" s="2345"/>
      <c r="K320" s="2345"/>
      <c r="L320" s="2345"/>
      <c r="M320" s="2345"/>
      <c r="N320" s="2345"/>
      <c r="O320" s="2345"/>
      <c r="P320" s="2345"/>
      <c r="Q320" s="2345"/>
      <c r="R320" s="2345"/>
      <c r="S320" s="2345"/>
      <c r="T320" s="2345"/>
      <c r="U320" s="2345"/>
      <c r="V320" s="2345"/>
      <c r="W320" s="2345"/>
      <c r="X320" s="2345"/>
      <c r="Y320" s="2345"/>
      <c r="Z320" s="2345"/>
      <c r="AA320" s="2345"/>
    </row>
    <row r="321" spans="1:27" ht="15.75" customHeight="1">
      <c r="A321" s="2345"/>
      <c r="B321" s="2345"/>
      <c r="C321" s="2345"/>
      <c r="D321" s="2345"/>
      <c r="E321" s="2345"/>
      <c r="F321" s="2345"/>
      <c r="G321" s="2345"/>
      <c r="H321" s="2345"/>
      <c r="I321" s="2345"/>
      <c r="J321" s="2345"/>
      <c r="K321" s="2345"/>
      <c r="L321" s="2345"/>
      <c r="M321" s="2345"/>
      <c r="N321" s="2345"/>
      <c r="O321" s="2345"/>
      <c r="P321" s="2345"/>
      <c r="Q321" s="2345"/>
      <c r="R321" s="2345"/>
      <c r="S321" s="2345"/>
      <c r="T321" s="2345"/>
      <c r="U321" s="2345"/>
      <c r="V321" s="2345"/>
      <c r="W321" s="2345"/>
      <c r="X321" s="2345"/>
      <c r="Y321" s="2345"/>
      <c r="Z321" s="2345"/>
      <c r="AA321" s="2345"/>
    </row>
    <row r="322" spans="1:27" ht="15.75" customHeight="1">
      <c r="A322" s="2345"/>
      <c r="B322" s="2345"/>
      <c r="C322" s="2345"/>
      <c r="D322" s="2345"/>
      <c r="E322" s="2345"/>
      <c r="F322" s="2345"/>
      <c r="G322" s="2345"/>
      <c r="H322" s="2345"/>
      <c r="I322" s="2345"/>
      <c r="J322" s="2345"/>
      <c r="K322" s="2345"/>
      <c r="L322" s="2345"/>
      <c r="M322" s="2345"/>
      <c r="N322" s="2345"/>
      <c r="O322" s="2345"/>
      <c r="P322" s="2345"/>
      <c r="Q322" s="2345"/>
      <c r="R322" s="2345"/>
      <c r="S322" s="2345"/>
      <c r="T322" s="2345"/>
      <c r="U322" s="2345"/>
      <c r="V322" s="2345"/>
      <c r="W322" s="2345"/>
      <c r="X322" s="2345"/>
      <c r="Y322" s="2345"/>
      <c r="Z322" s="2345"/>
      <c r="AA322" s="2345"/>
    </row>
    <row r="323" spans="1:27" ht="15.75" customHeight="1">
      <c r="A323" s="2345"/>
      <c r="B323" s="2345"/>
      <c r="C323" s="2345"/>
      <c r="D323" s="2345"/>
      <c r="E323" s="2345"/>
      <c r="F323" s="2345"/>
      <c r="G323" s="2345"/>
      <c r="H323" s="2345"/>
      <c r="I323" s="2345"/>
      <c r="J323" s="2345"/>
      <c r="K323" s="2345"/>
      <c r="L323" s="2345"/>
      <c r="M323" s="2345"/>
      <c r="N323" s="2345"/>
      <c r="O323" s="2345"/>
      <c r="P323" s="2345"/>
      <c r="Q323" s="2345"/>
      <c r="R323" s="2345"/>
      <c r="S323" s="2345"/>
      <c r="T323" s="2345"/>
      <c r="U323" s="2345"/>
      <c r="V323" s="2345"/>
      <c r="W323" s="2345"/>
      <c r="X323" s="2345"/>
      <c r="Y323" s="2345"/>
      <c r="Z323" s="2345"/>
      <c r="AA323" s="2345"/>
    </row>
    <row r="324" spans="1:27" ht="15.75" customHeight="1">
      <c r="A324" s="2345"/>
      <c r="B324" s="2345"/>
      <c r="C324" s="2345"/>
      <c r="D324" s="2345"/>
      <c r="E324" s="2345"/>
      <c r="F324" s="2345"/>
      <c r="G324" s="2345"/>
      <c r="H324" s="2345"/>
      <c r="I324" s="2345"/>
      <c r="J324" s="2345"/>
      <c r="K324" s="2345"/>
      <c r="L324" s="2345"/>
      <c r="M324" s="2345"/>
      <c r="N324" s="2345"/>
      <c r="O324" s="2345"/>
      <c r="P324" s="2345"/>
      <c r="Q324" s="2345"/>
      <c r="R324" s="2345"/>
      <c r="S324" s="2345"/>
      <c r="T324" s="2345"/>
      <c r="U324" s="2345"/>
      <c r="V324" s="2345"/>
      <c r="W324" s="2345"/>
      <c r="X324" s="2345"/>
      <c r="Y324" s="2345"/>
      <c r="Z324" s="2345"/>
      <c r="AA324" s="2345"/>
    </row>
    <row r="325" spans="1:27" ht="15.75" customHeight="1">
      <c r="A325" s="2345"/>
      <c r="B325" s="2345"/>
      <c r="C325" s="2345"/>
      <c r="D325" s="2345"/>
      <c r="E325" s="2345"/>
      <c r="F325" s="2345"/>
      <c r="G325" s="2345"/>
      <c r="H325" s="2345"/>
      <c r="I325" s="2345"/>
      <c r="J325" s="2345"/>
      <c r="K325" s="2345"/>
      <c r="L325" s="2345"/>
      <c r="M325" s="2345"/>
      <c r="N325" s="2345"/>
      <c r="O325" s="2345"/>
      <c r="P325" s="2345"/>
      <c r="Q325" s="2345"/>
      <c r="R325" s="2345"/>
      <c r="S325" s="2345"/>
      <c r="T325" s="2345"/>
      <c r="U325" s="2345"/>
      <c r="V325" s="2345"/>
      <c r="W325" s="2345"/>
      <c r="X325" s="2345"/>
      <c r="Y325" s="2345"/>
      <c r="Z325" s="2345"/>
      <c r="AA325" s="2345"/>
    </row>
    <row r="326" spans="1:27" ht="15.75" customHeight="1">
      <c r="A326" s="2345"/>
      <c r="B326" s="2345"/>
      <c r="C326" s="2345"/>
      <c r="D326" s="2345"/>
      <c r="E326" s="2345"/>
      <c r="F326" s="2345"/>
      <c r="G326" s="2345"/>
      <c r="H326" s="2345"/>
      <c r="I326" s="2345"/>
      <c r="J326" s="2345"/>
      <c r="K326" s="2345"/>
      <c r="L326" s="2345"/>
      <c r="M326" s="2345"/>
      <c r="N326" s="2345"/>
      <c r="O326" s="2345"/>
      <c r="P326" s="2345"/>
      <c r="Q326" s="2345"/>
      <c r="R326" s="2345"/>
      <c r="S326" s="2345"/>
      <c r="T326" s="2345"/>
      <c r="U326" s="2345"/>
      <c r="V326" s="2345"/>
      <c r="W326" s="2345"/>
      <c r="X326" s="2345"/>
      <c r="Y326" s="2345"/>
      <c r="Z326" s="2345"/>
      <c r="AA326" s="2345"/>
    </row>
    <row r="327" spans="1:27" ht="15.75" customHeight="1">
      <c r="A327" s="2345"/>
      <c r="B327" s="2345"/>
      <c r="C327" s="2345"/>
      <c r="D327" s="2345"/>
      <c r="E327" s="2345"/>
      <c r="F327" s="2345"/>
      <c r="G327" s="2345"/>
      <c r="H327" s="2345"/>
      <c r="I327" s="2345"/>
      <c r="J327" s="2345"/>
      <c r="K327" s="2345"/>
      <c r="L327" s="2345"/>
      <c r="M327" s="2345"/>
      <c r="N327" s="2345"/>
      <c r="O327" s="2345"/>
      <c r="P327" s="2345"/>
      <c r="Q327" s="2345"/>
      <c r="R327" s="2345"/>
      <c r="S327" s="2345"/>
      <c r="T327" s="2345"/>
      <c r="U327" s="2345"/>
      <c r="V327" s="2345"/>
      <c r="W327" s="2345"/>
      <c r="X327" s="2345"/>
      <c r="Y327" s="2345"/>
      <c r="Z327" s="2345"/>
      <c r="AA327" s="2345"/>
    </row>
    <row r="328" spans="1:27" ht="15.75" customHeight="1">
      <c r="A328" s="2345"/>
      <c r="B328" s="2345"/>
      <c r="C328" s="2345"/>
      <c r="D328" s="2345"/>
      <c r="E328" s="2345"/>
      <c r="F328" s="2345"/>
      <c r="G328" s="2345"/>
      <c r="H328" s="2345"/>
      <c r="I328" s="2345"/>
      <c r="J328" s="2345"/>
      <c r="K328" s="2345"/>
      <c r="L328" s="2345"/>
      <c r="M328" s="2345"/>
      <c r="N328" s="2345"/>
      <c r="O328" s="2345"/>
      <c r="P328" s="2345"/>
      <c r="Q328" s="2345"/>
      <c r="R328" s="2345"/>
      <c r="S328" s="2345"/>
      <c r="T328" s="2345"/>
      <c r="U328" s="2345"/>
      <c r="V328" s="2345"/>
      <c r="W328" s="2345"/>
      <c r="X328" s="2345"/>
      <c r="Y328" s="2345"/>
      <c r="Z328" s="2345"/>
      <c r="AA328" s="2345"/>
    </row>
    <row r="329" spans="1:27" ht="15.75" customHeight="1">
      <c r="A329" s="2345"/>
      <c r="B329" s="2345"/>
      <c r="C329" s="2345"/>
      <c r="D329" s="2345"/>
      <c r="E329" s="2345"/>
      <c r="F329" s="2345"/>
      <c r="G329" s="2345"/>
      <c r="H329" s="2345"/>
      <c r="I329" s="2345"/>
      <c r="J329" s="2345"/>
      <c r="K329" s="2345"/>
      <c r="L329" s="2345"/>
      <c r="M329" s="2345"/>
      <c r="N329" s="2345"/>
      <c r="O329" s="2345"/>
      <c r="P329" s="2345"/>
      <c r="Q329" s="2345"/>
      <c r="R329" s="2345"/>
      <c r="S329" s="2345"/>
      <c r="T329" s="2345"/>
      <c r="U329" s="2345"/>
      <c r="V329" s="2345"/>
      <c r="W329" s="2345"/>
      <c r="X329" s="2345"/>
      <c r="Y329" s="2345"/>
      <c r="Z329" s="2345"/>
      <c r="AA329" s="2345"/>
    </row>
    <row r="330" spans="1:27" ht="15.75" customHeight="1">
      <c r="A330" s="2345"/>
      <c r="B330" s="2345"/>
      <c r="C330" s="2345"/>
      <c r="D330" s="2345"/>
      <c r="E330" s="2345"/>
      <c r="F330" s="2345"/>
      <c r="G330" s="2345"/>
      <c r="H330" s="2345"/>
      <c r="I330" s="2345"/>
      <c r="J330" s="2345"/>
      <c r="K330" s="2345"/>
      <c r="L330" s="2345"/>
      <c r="M330" s="2345"/>
      <c r="N330" s="2345"/>
      <c r="O330" s="2345"/>
      <c r="P330" s="2345"/>
      <c r="Q330" s="2345"/>
      <c r="R330" s="2345"/>
      <c r="S330" s="2345"/>
      <c r="T330" s="2345"/>
      <c r="U330" s="2345"/>
      <c r="V330" s="2345"/>
      <c r="W330" s="2345"/>
      <c r="X330" s="2345"/>
      <c r="Y330" s="2345"/>
      <c r="Z330" s="2345"/>
      <c r="AA330" s="2345"/>
    </row>
    <row r="331" spans="1:27" ht="15.75" customHeight="1">
      <c r="A331" s="2345"/>
      <c r="B331" s="2345"/>
      <c r="C331" s="2345"/>
      <c r="D331" s="2345"/>
      <c r="E331" s="2345"/>
      <c r="F331" s="2345"/>
      <c r="G331" s="2345"/>
      <c r="H331" s="2345"/>
      <c r="I331" s="2345"/>
      <c r="J331" s="2345"/>
      <c r="K331" s="2345"/>
      <c r="L331" s="2345"/>
      <c r="M331" s="2345"/>
      <c r="N331" s="2345"/>
      <c r="O331" s="2345"/>
      <c r="P331" s="2345"/>
      <c r="Q331" s="2345"/>
      <c r="R331" s="2345"/>
      <c r="S331" s="2345"/>
      <c r="T331" s="2345"/>
      <c r="U331" s="2345"/>
      <c r="V331" s="2345"/>
      <c r="W331" s="2345"/>
      <c r="X331" s="2345"/>
      <c r="Y331" s="2345"/>
      <c r="Z331" s="2345"/>
      <c r="AA331" s="2345"/>
    </row>
    <row r="332" spans="1:27" ht="15.75" customHeight="1">
      <c r="A332" s="2345"/>
      <c r="B332" s="2345"/>
      <c r="C332" s="2345"/>
      <c r="D332" s="2345"/>
      <c r="E332" s="2345"/>
      <c r="F332" s="2345"/>
      <c r="G332" s="2345"/>
      <c r="H332" s="2345"/>
      <c r="I332" s="2345"/>
      <c r="J332" s="2345"/>
      <c r="K332" s="2345"/>
      <c r="L332" s="2345"/>
      <c r="M332" s="2345"/>
      <c r="N332" s="2345"/>
      <c r="O332" s="2345"/>
      <c r="P332" s="2345"/>
      <c r="Q332" s="2345"/>
      <c r="R332" s="2345"/>
      <c r="S332" s="2345"/>
      <c r="T332" s="2345"/>
      <c r="U332" s="2345"/>
      <c r="V332" s="2345"/>
      <c r="W332" s="2345"/>
      <c r="X332" s="2345"/>
      <c r="Y332" s="2345"/>
      <c r="Z332" s="2345"/>
      <c r="AA332" s="2345"/>
    </row>
    <row r="333" spans="1:27" ht="15.75" customHeight="1">
      <c r="A333" s="2345"/>
      <c r="B333" s="2345"/>
      <c r="C333" s="2345"/>
      <c r="D333" s="2345"/>
      <c r="E333" s="2345"/>
      <c r="F333" s="2345"/>
      <c r="G333" s="2345"/>
      <c r="H333" s="2345"/>
      <c r="I333" s="2345"/>
      <c r="J333" s="2345"/>
      <c r="K333" s="2345"/>
      <c r="L333" s="2345"/>
      <c r="M333" s="2345"/>
      <c r="N333" s="2345"/>
      <c r="O333" s="2345"/>
      <c r="P333" s="2345"/>
      <c r="Q333" s="2345"/>
      <c r="R333" s="2345"/>
      <c r="S333" s="2345"/>
      <c r="T333" s="2345"/>
      <c r="U333" s="2345"/>
      <c r="V333" s="2345"/>
      <c r="W333" s="2345"/>
      <c r="X333" s="2345"/>
      <c r="Y333" s="2345"/>
      <c r="Z333" s="2345"/>
      <c r="AA333" s="2345"/>
    </row>
    <row r="334" spans="1:27" ht="15.75" customHeight="1">
      <c r="A334" s="2345"/>
      <c r="B334" s="2345"/>
      <c r="C334" s="2345"/>
      <c r="D334" s="2345"/>
      <c r="E334" s="2345"/>
      <c r="F334" s="2345"/>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5"/>
    </row>
    <row r="335" spans="1:27" ht="15.75" customHeight="1">
      <c r="A335" s="2345"/>
      <c r="B335" s="2345"/>
      <c r="C335" s="2345"/>
      <c r="D335" s="2345"/>
      <c r="E335" s="2345"/>
      <c r="F335" s="2345"/>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5"/>
    </row>
    <row r="336" spans="1:27" ht="15.75" customHeight="1">
      <c r="A336" s="2345"/>
      <c r="B336" s="2345"/>
      <c r="C336" s="2345"/>
      <c r="D336" s="2345"/>
      <c r="E336" s="2345"/>
      <c r="F336" s="2345"/>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5"/>
    </row>
    <row r="337" spans="1:27" ht="15.75" customHeight="1">
      <c r="A337" s="2345"/>
      <c r="B337" s="2345"/>
      <c r="C337" s="2345"/>
      <c r="D337" s="2345"/>
      <c r="E337" s="2345"/>
      <c r="F337" s="2345"/>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5"/>
    </row>
    <row r="338" spans="1:27" ht="15.75" customHeight="1">
      <c r="A338" s="2345"/>
      <c r="B338" s="2345"/>
      <c r="C338" s="2345"/>
      <c r="D338" s="2345"/>
      <c r="E338" s="2345"/>
      <c r="F338" s="2345"/>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5"/>
    </row>
    <row r="339" spans="1:27" ht="15.75" customHeight="1">
      <c r="A339" s="2345"/>
      <c r="B339" s="2345"/>
      <c r="C339" s="2345"/>
      <c r="D339" s="2345"/>
      <c r="E339" s="2345"/>
      <c r="F339" s="2345"/>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5"/>
    </row>
    <row r="340" spans="1:27" ht="15.75" customHeight="1">
      <c r="A340" s="2345"/>
      <c r="B340" s="2345"/>
      <c r="C340" s="2345"/>
      <c r="D340" s="2345"/>
      <c r="E340" s="2345"/>
      <c r="F340" s="2345"/>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5"/>
    </row>
    <row r="341" spans="1:27" ht="15.75" customHeight="1">
      <c r="A341" s="2345"/>
      <c r="B341" s="2345"/>
      <c r="C341" s="2345"/>
      <c r="D341" s="2345"/>
      <c r="E341" s="2345"/>
      <c r="F341" s="2345"/>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5"/>
    </row>
    <row r="342" spans="1:27" ht="15.75" customHeight="1">
      <c r="A342" s="2345"/>
      <c r="B342" s="2345"/>
      <c r="C342" s="2345"/>
      <c r="D342" s="2345"/>
      <c r="E342" s="2345"/>
      <c r="F342" s="2345"/>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5"/>
    </row>
    <row r="343" spans="1:27" ht="15.75" customHeight="1">
      <c r="A343" s="2345"/>
      <c r="B343" s="2345"/>
      <c r="C343" s="2345"/>
      <c r="D343" s="2345"/>
      <c r="E343" s="2345"/>
      <c r="F343" s="2345"/>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5"/>
    </row>
    <row r="344" spans="1:27" ht="15.75" customHeight="1">
      <c r="A344" s="2345"/>
      <c r="B344" s="2345"/>
      <c r="C344" s="2345"/>
      <c r="D344" s="2345"/>
      <c r="E344" s="2345"/>
      <c r="F344" s="2345"/>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5"/>
    </row>
    <row r="345" spans="1:27" ht="15.75" customHeight="1">
      <c r="A345" s="2345"/>
      <c r="B345" s="2345"/>
      <c r="C345" s="2345"/>
      <c r="D345" s="2345"/>
      <c r="E345" s="2345"/>
      <c r="F345" s="2345"/>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5"/>
    </row>
    <row r="346" spans="1:27" ht="15.75" customHeight="1">
      <c r="A346" s="2345"/>
      <c r="B346" s="2345"/>
      <c r="C346" s="2345"/>
      <c r="D346" s="2345"/>
      <c r="E346" s="2345"/>
      <c r="F346" s="2345"/>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5"/>
    </row>
    <row r="347" spans="1:27" ht="15.75" customHeight="1">
      <c r="A347" s="2345"/>
      <c r="B347" s="2345"/>
      <c r="C347" s="2345"/>
      <c r="D347" s="2345"/>
      <c r="E347" s="2345"/>
      <c r="F347" s="2345"/>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5"/>
    </row>
    <row r="348" spans="1:27" ht="15.75" customHeight="1">
      <c r="A348" s="2345"/>
      <c r="B348" s="2345"/>
      <c r="C348" s="2345"/>
      <c r="D348" s="2345"/>
      <c r="E348" s="2345"/>
      <c r="F348" s="2345"/>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5"/>
    </row>
    <row r="349" spans="1:27" ht="15.75" customHeight="1">
      <c r="A349" s="2345"/>
      <c r="B349" s="2345"/>
      <c r="C349" s="2345"/>
      <c r="D349" s="2345"/>
      <c r="E349" s="2345"/>
      <c r="F349" s="2345"/>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5"/>
    </row>
    <row r="350" spans="1:27" ht="15.75" customHeight="1">
      <c r="A350" s="2345"/>
      <c r="B350" s="2345"/>
      <c r="C350" s="2345"/>
      <c r="D350" s="2345"/>
      <c r="E350" s="2345"/>
      <c r="F350" s="2345"/>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5"/>
    </row>
    <row r="351" spans="1:27" ht="15.75" customHeight="1">
      <c r="A351" s="2345"/>
      <c r="B351" s="2345"/>
      <c r="C351" s="2345"/>
      <c r="D351" s="2345"/>
      <c r="E351" s="2345"/>
      <c r="F351" s="2345"/>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5"/>
    </row>
    <row r="352" spans="1:27" ht="15.75" customHeight="1">
      <c r="A352" s="2345"/>
      <c r="B352" s="2345"/>
      <c r="C352" s="2345"/>
      <c r="D352" s="2345"/>
      <c r="E352" s="2345"/>
      <c r="F352" s="2345"/>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5"/>
    </row>
    <row r="353" spans="1:27" ht="15.75" customHeight="1">
      <c r="A353" s="2345"/>
      <c r="B353" s="2345"/>
      <c r="C353" s="2345"/>
      <c r="D353" s="2345"/>
      <c r="E353" s="2345"/>
      <c r="F353" s="2345"/>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5"/>
    </row>
    <row r="354" spans="1:27" ht="15.75" customHeight="1">
      <c r="A354" s="2345"/>
      <c r="B354" s="2345"/>
      <c r="C354" s="2345"/>
      <c r="D354" s="2345"/>
      <c r="E354" s="2345"/>
      <c r="F354" s="2345"/>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5"/>
    </row>
    <row r="355" spans="1:27" ht="15.75" customHeight="1">
      <c r="A355" s="2345"/>
      <c r="B355" s="2345"/>
      <c r="C355" s="2345"/>
      <c r="D355" s="2345"/>
      <c r="E355" s="2345"/>
      <c r="F355" s="2345"/>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5"/>
    </row>
    <row r="356" spans="1:27" ht="15.75" customHeight="1">
      <c r="A356" s="2345"/>
      <c r="B356" s="2345"/>
      <c r="C356" s="2345"/>
      <c r="D356" s="2345"/>
      <c r="E356" s="2345"/>
      <c r="F356" s="2345"/>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5"/>
    </row>
    <row r="357" spans="1:27" ht="15.75" customHeight="1">
      <c r="A357" s="2345"/>
      <c r="B357" s="2345"/>
      <c r="C357" s="2345"/>
      <c r="D357" s="2345"/>
      <c r="E357" s="2345"/>
      <c r="F357" s="2345"/>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5"/>
    </row>
    <row r="358" spans="1:27" ht="15.75" customHeight="1">
      <c r="A358" s="2345"/>
      <c r="B358" s="2345"/>
      <c r="C358" s="2345"/>
      <c r="D358" s="2345"/>
      <c r="E358" s="2345"/>
      <c r="F358" s="2345"/>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5"/>
    </row>
    <row r="359" spans="1:27" ht="15.75" customHeight="1">
      <c r="A359" s="2345"/>
      <c r="B359" s="2345"/>
      <c r="C359" s="2345"/>
      <c r="D359" s="2345"/>
      <c r="E359" s="2345"/>
      <c r="F359" s="2345"/>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5"/>
    </row>
    <row r="360" spans="1:27" ht="15.75" customHeight="1">
      <c r="A360" s="2345"/>
      <c r="B360" s="2345"/>
      <c r="C360" s="2345"/>
      <c r="D360" s="2345"/>
      <c r="E360" s="2345"/>
      <c r="F360" s="2345"/>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5"/>
    </row>
    <row r="361" spans="1:27" ht="15.75" customHeight="1">
      <c r="A361" s="2345"/>
      <c r="B361" s="2345"/>
      <c r="C361" s="2345"/>
      <c r="D361" s="2345"/>
      <c r="E361" s="2345"/>
      <c r="F361" s="2345"/>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5"/>
    </row>
    <row r="362" spans="1:27" ht="15.75" customHeight="1">
      <c r="A362" s="2345"/>
      <c r="B362" s="2345"/>
      <c r="C362" s="2345"/>
      <c r="D362" s="2345"/>
      <c r="E362" s="2345"/>
      <c r="F362" s="2345"/>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5"/>
    </row>
    <row r="363" spans="1:27" ht="15.75" customHeight="1">
      <c r="A363" s="2345"/>
      <c r="B363" s="2345"/>
      <c r="C363" s="2345"/>
      <c r="D363" s="2345"/>
      <c r="E363" s="2345"/>
      <c r="F363" s="2345"/>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5"/>
    </row>
    <row r="364" spans="1:27" ht="15.75" customHeight="1">
      <c r="A364" s="2345"/>
      <c r="B364" s="2345"/>
      <c r="C364" s="2345"/>
      <c r="D364" s="2345"/>
      <c r="E364" s="2345"/>
      <c r="F364" s="2345"/>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5"/>
    </row>
    <row r="365" spans="1:27" ht="15.75" customHeight="1">
      <c r="A365" s="2345"/>
      <c r="B365" s="2345"/>
      <c r="C365" s="2345"/>
      <c r="D365" s="2345"/>
      <c r="E365" s="2345"/>
      <c r="F365" s="2345"/>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5"/>
    </row>
    <row r="366" spans="1:27" ht="15.75" customHeight="1">
      <c r="A366" s="2345"/>
      <c r="B366" s="2345"/>
      <c r="C366" s="2345"/>
      <c r="D366" s="2345"/>
      <c r="E366" s="2345"/>
      <c r="F366" s="2345"/>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5"/>
    </row>
    <row r="367" spans="1:27" ht="15.75" customHeight="1">
      <c r="A367" s="2345"/>
      <c r="B367" s="2345"/>
      <c r="C367" s="2345"/>
      <c r="D367" s="2345"/>
      <c r="E367" s="2345"/>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row>
    <row r="368" spans="1:27" ht="15.75" customHeight="1">
      <c r="A368" s="2345"/>
      <c r="B368" s="2345"/>
      <c r="C368" s="2345"/>
      <c r="D368" s="2345"/>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row>
    <row r="369" spans="1:27" ht="15.75" customHeight="1">
      <c r="A369" s="2345"/>
      <c r="B369" s="2345"/>
      <c r="C369" s="2345"/>
      <c r="D369" s="2345"/>
      <c r="E369" s="2345"/>
      <c r="F369" s="2345"/>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5"/>
    </row>
    <row r="370" spans="1:27" ht="15.75" customHeight="1">
      <c r="A370" s="2345"/>
      <c r="B370" s="2345"/>
      <c r="C370" s="2345"/>
      <c r="D370" s="2345"/>
      <c r="E370" s="2345"/>
      <c r="F370" s="2345"/>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5"/>
    </row>
    <row r="371" spans="1:27" ht="15.75" customHeight="1">
      <c r="A371" s="2345"/>
      <c r="B371" s="2345"/>
      <c r="C371" s="2345"/>
      <c r="D371" s="2345"/>
      <c r="E371" s="2345"/>
      <c r="F371" s="2345"/>
      <c r="G371" s="2345"/>
      <c r="H371" s="2345"/>
      <c r="I371" s="2345"/>
      <c r="J371" s="2345"/>
      <c r="K371" s="2345"/>
      <c r="L371" s="2345"/>
      <c r="M371" s="2345"/>
      <c r="N371" s="2345"/>
      <c r="O371" s="2345"/>
      <c r="P371" s="2345"/>
      <c r="Q371" s="2345"/>
      <c r="R371" s="2345"/>
      <c r="S371" s="2345"/>
      <c r="T371" s="2345"/>
      <c r="U371" s="2345"/>
      <c r="V371" s="2345"/>
      <c r="W371" s="2345"/>
      <c r="X371" s="2345"/>
      <c r="Y371" s="2345"/>
      <c r="Z371" s="2345"/>
      <c r="AA371" s="2345"/>
    </row>
    <row r="372" spans="1:27" ht="15.75" customHeight="1">
      <c r="A372" s="2345"/>
      <c r="B372" s="2345"/>
      <c r="C372" s="2345"/>
      <c r="D372" s="2345"/>
      <c r="E372" s="2345"/>
      <c r="F372" s="2345"/>
      <c r="G372" s="2345"/>
      <c r="H372" s="2345"/>
      <c r="I372" s="2345"/>
      <c r="J372" s="2345"/>
      <c r="K372" s="2345"/>
      <c r="L372" s="2345"/>
      <c r="M372" s="2345"/>
      <c r="N372" s="2345"/>
      <c r="O372" s="2345"/>
      <c r="P372" s="2345"/>
      <c r="Q372" s="2345"/>
      <c r="R372" s="2345"/>
      <c r="S372" s="2345"/>
      <c r="T372" s="2345"/>
      <c r="U372" s="2345"/>
      <c r="V372" s="2345"/>
      <c r="W372" s="2345"/>
      <c r="X372" s="2345"/>
      <c r="Y372" s="2345"/>
      <c r="Z372" s="2345"/>
      <c r="AA372" s="2345"/>
    </row>
    <row r="373" spans="1:27" ht="15.75" customHeight="1">
      <c r="A373" s="2345"/>
      <c r="B373" s="2345"/>
      <c r="C373" s="2345"/>
      <c r="D373" s="2345"/>
      <c r="E373" s="2345"/>
      <c r="F373" s="2345"/>
      <c r="G373" s="2345"/>
      <c r="H373" s="2345"/>
      <c r="I373" s="2345"/>
      <c r="J373" s="2345"/>
      <c r="K373" s="2345"/>
      <c r="L373" s="2345"/>
      <c r="M373" s="2345"/>
      <c r="N373" s="2345"/>
      <c r="O373" s="2345"/>
      <c r="P373" s="2345"/>
      <c r="Q373" s="2345"/>
      <c r="R373" s="2345"/>
      <c r="S373" s="2345"/>
      <c r="T373" s="2345"/>
      <c r="U373" s="2345"/>
      <c r="V373" s="2345"/>
      <c r="W373" s="2345"/>
      <c r="X373" s="2345"/>
      <c r="Y373" s="2345"/>
      <c r="Z373" s="2345"/>
      <c r="AA373" s="2345"/>
    </row>
    <row r="374" spans="1:27" ht="15.75" customHeight="1">
      <c r="A374" s="2345"/>
      <c r="B374" s="2345"/>
      <c r="C374" s="2345"/>
      <c r="D374" s="2345"/>
      <c r="E374" s="2345"/>
      <c r="F374" s="2345"/>
      <c r="G374" s="2345"/>
      <c r="H374" s="2345"/>
      <c r="I374" s="2345"/>
      <c r="J374" s="2345"/>
      <c r="K374" s="2345"/>
      <c r="L374" s="2345"/>
      <c r="M374" s="2345"/>
      <c r="N374" s="2345"/>
      <c r="O374" s="2345"/>
      <c r="P374" s="2345"/>
      <c r="Q374" s="2345"/>
      <c r="R374" s="2345"/>
      <c r="S374" s="2345"/>
      <c r="T374" s="2345"/>
      <c r="U374" s="2345"/>
      <c r="V374" s="2345"/>
      <c r="W374" s="2345"/>
      <c r="X374" s="2345"/>
      <c r="Y374" s="2345"/>
      <c r="Z374" s="2345"/>
      <c r="AA374" s="2345"/>
    </row>
    <row r="375" spans="1:27" ht="15.75" customHeight="1">
      <c r="A375" s="2345"/>
      <c r="B375" s="2345"/>
      <c r="C375" s="2345"/>
      <c r="D375" s="2345"/>
      <c r="E375" s="2345"/>
      <c r="F375" s="2345"/>
      <c r="G375" s="2345"/>
      <c r="H375" s="2345"/>
      <c r="I375" s="2345"/>
      <c r="J375" s="2345"/>
      <c r="K375" s="2345"/>
      <c r="L375" s="2345"/>
      <c r="M375" s="2345"/>
      <c r="N375" s="2345"/>
      <c r="O375" s="2345"/>
      <c r="P375" s="2345"/>
      <c r="Q375" s="2345"/>
      <c r="R375" s="2345"/>
      <c r="S375" s="2345"/>
      <c r="T375" s="2345"/>
      <c r="U375" s="2345"/>
      <c r="V375" s="2345"/>
      <c r="W375" s="2345"/>
      <c r="X375" s="2345"/>
      <c r="Y375" s="2345"/>
      <c r="Z375" s="2345"/>
      <c r="AA375" s="2345"/>
    </row>
    <row r="376" spans="1:27" ht="15.75" customHeight="1">
      <c r="A376" s="2345"/>
      <c r="B376" s="2345"/>
      <c r="C376" s="2345"/>
      <c r="D376" s="2345"/>
      <c r="E376" s="2345"/>
      <c r="F376" s="2345"/>
      <c r="G376" s="2345"/>
      <c r="H376" s="2345"/>
      <c r="I376" s="2345"/>
      <c r="J376" s="2345"/>
      <c r="K376" s="2345"/>
      <c r="L376" s="2345"/>
      <c r="M376" s="2345"/>
      <c r="N376" s="2345"/>
      <c r="O376" s="2345"/>
      <c r="P376" s="2345"/>
      <c r="Q376" s="2345"/>
      <c r="R376" s="2345"/>
      <c r="S376" s="2345"/>
      <c r="T376" s="2345"/>
      <c r="U376" s="2345"/>
      <c r="V376" s="2345"/>
      <c r="W376" s="2345"/>
      <c r="X376" s="2345"/>
      <c r="Y376" s="2345"/>
      <c r="Z376" s="2345"/>
      <c r="AA376" s="2345"/>
    </row>
    <row r="377" spans="1:27" ht="15.75" customHeight="1">
      <c r="A377" s="2345"/>
      <c r="B377" s="2345"/>
      <c r="C377" s="2345"/>
      <c r="D377" s="2345"/>
      <c r="E377" s="2345"/>
      <c r="F377" s="2345"/>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row>
    <row r="378" spans="1:27" ht="15.75" customHeight="1">
      <c r="A378" s="2345"/>
      <c r="B378" s="2345"/>
      <c r="C378" s="2345"/>
      <c r="D378" s="2345"/>
      <c r="E378" s="2345"/>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row>
    <row r="379" spans="1:27" ht="15.75" customHeight="1">
      <c r="A379" s="2345"/>
      <c r="B379" s="2345"/>
      <c r="C379" s="2345"/>
      <c r="D379" s="2345"/>
      <c r="E379" s="2345"/>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row>
    <row r="380" spans="1:27" ht="15.75" customHeight="1">
      <c r="A380" s="2345"/>
      <c r="B380" s="2345"/>
      <c r="C380" s="2345"/>
      <c r="D380" s="2345"/>
      <c r="E380" s="2345"/>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row>
    <row r="381" spans="1:27" ht="15.75" customHeight="1">
      <c r="A381" s="2345"/>
      <c r="B381" s="2345"/>
      <c r="C381" s="2345"/>
      <c r="D381" s="2345"/>
      <c r="E381" s="2345"/>
      <c r="F381" s="2345"/>
      <c r="G381" s="2345"/>
      <c r="H381" s="2345"/>
      <c r="I381" s="2345"/>
      <c r="J381" s="2345"/>
      <c r="K381" s="2345"/>
      <c r="L381" s="2345"/>
      <c r="M381" s="2345"/>
      <c r="N381" s="2345"/>
      <c r="O381" s="2345"/>
      <c r="P381" s="2345"/>
      <c r="Q381" s="2345"/>
      <c r="R381" s="2345"/>
      <c r="S381" s="2345"/>
      <c r="T381" s="2345"/>
      <c r="U381" s="2345"/>
      <c r="V381" s="2345"/>
      <c r="W381" s="2345"/>
      <c r="X381" s="2345"/>
      <c r="Y381" s="2345"/>
      <c r="Z381" s="2345"/>
      <c r="AA381" s="2345"/>
    </row>
    <row r="382" spans="1:27" ht="15.75" customHeight="1">
      <c r="A382" s="2345"/>
      <c r="B382" s="2345"/>
      <c r="C382" s="2345"/>
      <c r="D382" s="2345"/>
      <c r="E382" s="2345"/>
      <c r="F382" s="2345"/>
      <c r="G382" s="2345"/>
      <c r="H382" s="2345"/>
      <c r="I382" s="2345"/>
      <c r="J382" s="2345"/>
      <c r="K382" s="2345"/>
      <c r="L382" s="2345"/>
      <c r="M382" s="2345"/>
      <c r="N382" s="2345"/>
      <c r="O382" s="2345"/>
      <c r="P382" s="2345"/>
      <c r="Q382" s="2345"/>
      <c r="R382" s="2345"/>
      <c r="S382" s="2345"/>
      <c r="T382" s="2345"/>
      <c r="U382" s="2345"/>
      <c r="V382" s="2345"/>
      <c r="W382" s="2345"/>
      <c r="X382" s="2345"/>
      <c r="Y382" s="2345"/>
      <c r="Z382" s="2345"/>
      <c r="AA382" s="2345"/>
    </row>
    <row r="383" spans="1:27" ht="15.75" customHeight="1">
      <c r="A383" s="2345"/>
      <c r="B383" s="2345"/>
      <c r="C383" s="2345"/>
      <c r="D383" s="2345"/>
      <c r="E383" s="2345"/>
      <c r="F383" s="2345"/>
      <c r="G383" s="2345"/>
      <c r="H383" s="2345"/>
      <c r="I383" s="2345"/>
      <c r="J383" s="2345"/>
      <c r="K383" s="2345"/>
      <c r="L383" s="2345"/>
      <c r="M383" s="2345"/>
      <c r="N383" s="2345"/>
      <c r="O383" s="2345"/>
      <c r="P383" s="2345"/>
      <c r="Q383" s="2345"/>
      <c r="R383" s="2345"/>
      <c r="S383" s="2345"/>
      <c r="T383" s="2345"/>
      <c r="U383" s="2345"/>
      <c r="V383" s="2345"/>
      <c r="W383" s="2345"/>
      <c r="X383" s="2345"/>
      <c r="Y383" s="2345"/>
      <c r="Z383" s="2345"/>
      <c r="AA383" s="2345"/>
    </row>
    <row r="384" spans="1:27" ht="15.75" customHeight="1">
      <c r="A384" s="2345"/>
      <c r="B384" s="2345"/>
      <c r="C384" s="2345"/>
      <c r="D384" s="2345"/>
      <c r="E384" s="2345"/>
      <c r="F384" s="2345"/>
      <c r="G384" s="2345"/>
      <c r="H384" s="2345"/>
      <c r="I384" s="2345"/>
      <c r="J384" s="2345"/>
      <c r="K384" s="2345"/>
      <c r="L384" s="2345"/>
      <c r="M384" s="2345"/>
      <c r="N384" s="2345"/>
      <c r="O384" s="2345"/>
      <c r="P384" s="2345"/>
      <c r="Q384" s="2345"/>
      <c r="R384" s="2345"/>
      <c r="S384" s="2345"/>
      <c r="T384" s="2345"/>
      <c r="U384" s="2345"/>
      <c r="V384" s="2345"/>
      <c r="W384" s="2345"/>
      <c r="X384" s="2345"/>
      <c r="Y384" s="2345"/>
      <c r="Z384" s="2345"/>
      <c r="AA384" s="2345"/>
    </row>
    <row r="385" spans="1:27" ht="15.75" customHeight="1">
      <c r="A385" s="2345"/>
      <c r="B385" s="2345"/>
      <c r="C385" s="2345"/>
      <c r="D385" s="2345"/>
      <c r="E385" s="2345"/>
      <c r="F385" s="2345"/>
      <c r="G385" s="2345"/>
      <c r="H385" s="2345"/>
      <c r="I385" s="2345"/>
      <c r="J385" s="2345"/>
      <c r="K385" s="2345"/>
      <c r="L385" s="2345"/>
      <c r="M385" s="2345"/>
      <c r="N385" s="2345"/>
      <c r="O385" s="2345"/>
      <c r="P385" s="2345"/>
      <c r="Q385" s="2345"/>
      <c r="R385" s="2345"/>
      <c r="S385" s="2345"/>
      <c r="T385" s="2345"/>
      <c r="U385" s="2345"/>
      <c r="V385" s="2345"/>
      <c r="W385" s="2345"/>
      <c r="X385" s="2345"/>
      <c r="Y385" s="2345"/>
      <c r="Z385" s="2345"/>
      <c r="AA385" s="2345"/>
    </row>
    <row r="386" spans="1:27" ht="15.75" customHeight="1">
      <c r="A386" s="2345"/>
      <c r="B386" s="2345"/>
      <c r="C386" s="2345"/>
      <c r="D386" s="2345"/>
      <c r="E386" s="2345"/>
      <c r="F386" s="2345"/>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row>
    <row r="387" spans="1:27" ht="15.75" customHeight="1">
      <c r="A387" s="2345"/>
      <c r="B387" s="2345"/>
      <c r="C387" s="2345"/>
      <c r="D387" s="2345"/>
      <c r="E387" s="2345"/>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row>
    <row r="388" spans="1:27" ht="15.75" customHeight="1">
      <c r="A388" s="2345"/>
      <c r="B388" s="2345"/>
      <c r="C388" s="2345"/>
      <c r="D388" s="2345"/>
      <c r="E388" s="2345"/>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row>
    <row r="389" spans="1:27" ht="15.75" customHeight="1">
      <c r="A389" s="2345"/>
      <c r="B389" s="2345"/>
      <c r="C389" s="2345"/>
      <c r="D389" s="2345"/>
      <c r="E389" s="2345"/>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row>
    <row r="390" spans="1:27" ht="15.75" customHeight="1">
      <c r="A390" s="2345"/>
      <c r="B390" s="2345"/>
      <c r="C390" s="2345"/>
      <c r="D390" s="2345"/>
      <c r="E390" s="2345"/>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row>
    <row r="391" spans="1:27" ht="15.75" customHeight="1">
      <c r="A391" s="2345"/>
      <c r="B391" s="2345"/>
      <c r="C391" s="2345"/>
      <c r="D391" s="2345"/>
      <c r="E391" s="2345"/>
      <c r="F391" s="2345"/>
      <c r="G391" s="2345"/>
      <c r="H391" s="2345"/>
      <c r="I391" s="2345"/>
      <c r="J391" s="2345"/>
      <c r="K391" s="2345"/>
      <c r="L391" s="2345"/>
      <c r="M391" s="2345"/>
      <c r="N391" s="2345"/>
      <c r="O391" s="2345"/>
      <c r="P391" s="2345"/>
      <c r="Q391" s="2345"/>
      <c r="R391" s="2345"/>
      <c r="S391" s="2345"/>
      <c r="T391" s="2345"/>
      <c r="U391" s="2345"/>
      <c r="V391" s="2345"/>
      <c r="W391" s="2345"/>
      <c r="X391" s="2345"/>
      <c r="Y391" s="2345"/>
      <c r="Z391" s="2345"/>
      <c r="AA391" s="2345"/>
    </row>
    <row r="392" spans="1:27" ht="15.75" customHeight="1">
      <c r="A392" s="2345"/>
      <c r="B392" s="2345"/>
      <c r="C392" s="2345"/>
      <c r="D392" s="2345"/>
      <c r="E392" s="2345"/>
      <c r="F392" s="2345"/>
      <c r="G392" s="2345"/>
      <c r="H392" s="2345"/>
      <c r="I392" s="2345"/>
      <c r="J392" s="2345"/>
      <c r="K392" s="2345"/>
      <c r="L392" s="2345"/>
      <c r="M392" s="2345"/>
      <c r="N392" s="2345"/>
      <c r="O392" s="2345"/>
      <c r="P392" s="2345"/>
      <c r="Q392" s="2345"/>
      <c r="R392" s="2345"/>
      <c r="S392" s="2345"/>
      <c r="T392" s="2345"/>
      <c r="U392" s="2345"/>
      <c r="V392" s="2345"/>
      <c r="W392" s="2345"/>
      <c r="X392" s="2345"/>
      <c r="Y392" s="2345"/>
      <c r="Z392" s="2345"/>
      <c r="AA392" s="2345"/>
    </row>
    <row r="393" spans="1:27" ht="15.75" customHeight="1">
      <c r="A393" s="2345"/>
      <c r="B393" s="2345"/>
      <c r="C393" s="2345"/>
      <c r="D393" s="2345"/>
      <c r="E393" s="2345"/>
      <c r="F393" s="2345"/>
      <c r="G393" s="2345"/>
      <c r="H393" s="2345"/>
      <c r="I393" s="2345"/>
      <c r="J393" s="2345"/>
      <c r="K393" s="2345"/>
      <c r="L393" s="2345"/>
      <c r="M393" s="2345"/>
      <c r="N393" s="2345"/>
      <c r="O393" s="2345"/>
      <c r="P393" s="2345"/>
      <c r="Q393" s="2345"/>
      <c r="R393" s="2345"/>
      <c r="S393" s="2345"/>
      <c r="T393" s="2345"/>
      <c r="U393" s="2345"/>
      <c r="V393" s="2345"/>
      <c r="W393" s="2345"/>
      <c r="X393" s="2345"/>
      <c r="Y393" s="2345"/>
      <c r="Z393" s="2345"/>
      <c r="AA393" s="2345"/>
    </row>
    <row r="394" spans="1:27" ht="15.75" customHeight="1">
      <c r="A394" s="2345"/>
      <c r="B394" s="2345"/>
      <c r="C394" s="2345"/>
      <c r="D394" s="2345"/>
      <c r="E394" s="2345"/>
      <c r="F394" s="2345"/>
      <c r="G394" s="2345"/>
      <c r="H394" s="2345"/>
      <c r="I394" s="2345"/>
      <c r="J394" s="2345"/>
      <c r="K394" s="2345"/>
      <c r="L394" s="2345"/>
      <c r="M394" s="2345"/>
      <c r="N394" s="2345"/>
      <c r="O394" s="2345"/>
      <c r="P394" s="2345"/>
      <c r="Q394" s="2345"/>
      <c r="R394" s="2345"/>
      <c r="S394" s="2345"/>
      <c r="T394" s="2345"/>
      <c r="U394" s="2345"/>
      <c r="V394" s="2345"/>
      <c r="W394" s="2345"/>
      <c r="X394" s="2345"/>
      <c r="Y394" s="2345"/>
      <c r="Z394" s="2345"/>
      <c r="AA394" s="2345"/>
    </row>
    <row r="395" spans="1:27" ht="15.75" customHeight="1">
      <c r="A395" s="2345"/>
      <c r="B395" s="2345"/>
      <c r="C395" s="2345"/>
      <c r="D395" s="2345"/>
      <c r="E395" s="2345"/>
      <c r="F395" s="2345"/>
      <c r="G395" s="2345"/>
      <c r="H395" s="2345"/>
      <c r="I395" s="2345"/>
      <c r="J395" s="2345"/>
      <c r="K395" s="2345"/>
      <c r="L395" s="2345"/>
      <c r="M395" s="2345"/>
      <c r="N395" s="2345"/>
      <c r="O395" s="2345"/>
      <c r="P395" s="2345"/>
      <c r="Q395" s="2345"/>
      <c r="R395" s="2345"/>
      <c r="S395" s="2345"/>
      <c r="T395" s="2345"/>
      <c r="U395" s="2345"/>
      <c r="V395" s="2345"/>
      <c r="W395" s="2345"/>
      <c r="X395" s="2345"/>
      <c r="Y395" s="2345"/>
      <c r="Z395" s="2345"/>
      <c r="AA395" s="2345"/>
    </row>
    <row r="396" spans="1:27" ht="15.75" customHeight="1">
      <c r="A396" s="2345"/>
      <c r="B396" s="2345"/>
      <c r="C396" s="2345"/>
      <c r="D396" s="2345"/>
      <c r="E396" s="2345"/>
      <c r="F396" s="2345"/>
      <c r="G396" s="2345"/>
      <c r="H396" s="2345"/>
      <c r="I396" s="2345"/>
      <c r="J396" s="2345"/>
      <c r="K396" s="2345"/>
      <c r="L396" s="2345"/>
      <c r="M396" s="2345"/>
      <c r="N396" s="2345"/>
      <c r="O396" s="2345"/>
      <c r="P396" s="2345"/>
      <c r="Q396" s="2345"/>
      <c r="R396" s="2345"/>
      <c r="S396" s="2345"/>
      <c r="T396" s="2345"/>
      <c r="U396" s="2345"/>
      <c r="V396" s="2345"/>
      <c r="W396" s="2345"/>
      <c r="X396" s="2345"/>
      <c r="Y396" s="2345"/>
      <c r="Z396" s="2345"/>
      <c r="AA396" s="2345"/>
    </row>
    <row r="397" spans="1:27" ht="15.75" customHeight="1">
      <c r="A397" s="2345"/>
      <c r="B397" s="2345"/>
      <c r="C397" s="2345"/>
      <c r="D397" s="2345"/>
      <c r="E397" s="2345"/>
      <c r="F397" s="2345"/>
      <c r="G397" s="2345"/>
      <c r="H397" s="2345"/>
      <c r="I397" s="2345"/>
      <c r="J397" s="2345"/>
      <c r="K397" s="2345"/>
      <c r="L397" s="2345"/>
      <c r="M397" s="2345"/>
      <c r="N397" s="2345"/>
      <c r="O397" s="2345"/>
      <c r="P397" s="2345"/>
      <c r="Q397" s="2345"/>
      <c r="R397" s="2345"/>
      <c r="S397" s="2345"/>
      <c r="T397" s="2345"/>
      <c r="U397" s="2345"/>
      <c r="V397" s="2345"/>
      <c r="W397" s="2345"/>
      <c r="X397" s="2345"/>
      <c r="Y397" s="2345"/>
      <c r="Z397" s="2345"/>
      <c r="AA397" s="2345"/>
    </row>
    <row r="398" spans="1:27" ht="15.75" customHeight="1">
      <c r="A398" s="2345"/>
      <c r="B398" s="2345"/>
      <c r="C398" s="2345"/>
      <c r="D398" s="2345"/>
      <c r="E398" s="2345"/>
      <c r="F398" s="2345"/>
      <c r="G398" s="2345"/>
      <c r="H398" s="2345"/>
      <c r="I398" s="2345"/>
      <c r="J398" s="2345"/>
      <c r="K398" s="2345"/>
      <c r="L398" s="2345"/>
      <c r="M398" s="2345"/>
      <c r="N398" s="2345"/>
      <c r="O398" s="2345"/>
      <c r="P398" s="2345"/>
      <c r="Q398" s="2345"/>
      <c r="R398" s="2345"/>
      <c r="S398" s="2345"/>
      <c r="T398" s="2345"/>
      <c r="U398" s="2345"/>
      <c r="V398" s="2345"/>
      <c r="W398" s="2345"/>
      <c r="X398" s="2345"/>
      <c r="Y398" s="2345"/>
      <c r="Z398" s="2345"/>
      <c r="AA398" s="2345"/>
    </row>
    <row r="399" spans="1:27" ht="15.75" customHeight="1">
      <c r="A399" s="2345"/>
      <c r="B399" s="2345"/>
      <c r="C399" s="2345"/>
      <c r="D399" s="2345"/>
      <c r="E399" s="2345"/>
      <c r="F399" s="2345"/>
      <c r="G399" s="2345"/>
      <c r="H399" s="2345"/>
      <c r="I399" s="2345"/>
      <c r="J399" s="2345"/>
      <c r="K399" s="2345"/>
      <c r="L399" s="2345"/>
      <c r="M399" s="2345"/>
      <c r="N399" s="2345"/>
      <c r="O399" s="2345"/>
      <c r="P399" s="2345"/>
      <c r="Q399" s="2345"/>
      <c r="R399" s="2345"/>
      <c r="S399" s="2345"/>
      <c r="T399" s="2345"/>
      <c r="U399" s="2345"/>
      <c r="V399" s="2345"/>
      <c r="W399" s="2345"/>
      <c r="X399" s="2345"/>
      <c r="Y399" s="2345"/>
      <c r="Z399" s="2345"/>
      <c r="AA399" s="2345"/>
    </row>
    <row r="400" spans="1:27" ht="15.75" customHeight="1">
      <c r="A400" s="2345"/>
      <c r="B400" s="2345"/>
      <c r="C400" s="2345"/>
      <c r="D400" s="2345"/>
      <c r="E400" s="2345"/>
      <c r="F400" s="2345"/>
      <c r="G400" s="2345"/>
      <c r="H400" s="2345"/>
      <c r="I400" s="2345"/>
      <c r="J400" s="2345"/>
      <c r="K400" s="2345"/>
      <c r="L400" s="2345"/>
      <c r="M400" s="2345"/>
      <c r="N400" s="2345"/>
      <c r="O400" s="2345"/>
      <c r="P400" s="2345"/>
      <c r="Q400" s="2345"/>
      <c r="R400" s="2345"/>
      <c r="S400" s="2345"/>
      <c r="T400" s="2345"/>
      <c r="U400" s="2345"/>
      <c r="V400" s="2345"/>
      <c r="W400" s="2345"/>
      <c r="X400" s="2345"/>
      <c r="Y400" s="2345"/>
      <c r="Z400" s="2345"/>
      <c r="AA400" s="2345"/>
    </row>
    <row r="401" spans="1:27" ht="15.75" customHeight="1">
      <c r="A401" s="2345"/>
      <c r="B401" s="2345"/>
      <c r="C401" s="2345"/>
      <c r="D401" s="2345"/>
      <c r="E401" s="2345"/>
      <c r="F401" s="2345"/>
      <c r="G401" s="2345"/>
      <c r="H401" s="2345"/>
      <c r="I401" s="2345"/>
      <c r="J401" s="2345"/>
      <c r="K401" s="2345"/>
      <c r="L401" s="2345"/>
      <c r="M401" s="2345"/>
      <c r="N401" s="2345"/>
      <c r="O401" s="2345"/>
      <c r="P401" s="2345"/>
      <c r="Q401" s="2345"/>
      <c r="R401" s="2345"/>
      <c r="S401" s="2345"/>
      <c r="T401" s="2345"/>
      <c r="U401" s="2345"/>
      <c r="V401" s="2345"/>
      <c r="W401" s="2345"/>
      <c r="X401" s="2345"/>
      <c r="Y401" s="2345"/>
      <c r="Z401" s="2345"/>
      <c r="AA401" s="2345"/>
    </row>
    <row r="402" spans="1:27" ht="15.75" customHeight="1">
      <c r="A402" s="2345"/>
      <c r="B402" s="2345"/>
      <c r="C402" s="2345"/>
      <c r="D402" s="2345"/>
      <c r="E402" s="2345"/>
      <c r="F402" s="2345"/>
      <c r="G402" s="2345"/>
      <c r="H402" s="2345"/>
      <c r="I402" s="2345"/>
      <c r="J402" s="2345"/>
      <c r="K402" s="2345"/>
      <c r="L402" s="2345"/>
      <c r="M402" s="2345"/>
      <c r="N402" s="2345"/>
      <c r="O402" s="2345"/>
      <c r="P402" s="2345"/>
      <c r="Q402" s="2345"/>
      <c r="R402" s="2345"/>
      <c r="S402" s="2345"/>
      <c r="T402" s="2345"/>
      <c r="U402" s="2345"/>
      <c r="V402" s="2345"/>
      <c r="W402" s="2345"/>
      <c r="X402" s="2345"/>
      <c r="Y402" s="2345"/>
      <c r="Z402" s="2345"/>
      <c r="AA402" s="2345"/>
    </row>
    <row r="403" spans="1:27" ht="15.75" customHeight="1">
      <c r="A403" s="2345"/>
      <c r="B403" s="2345"/>
      <c r="C403" s="2345"/>
      <c r="D403" s="2345"/>
      <c r="E403" s="2345"/>
      <c r="F403" s="2345"/>
      <c r="G403" s="2345"/>
      <c r="H403" s="2345"/>
      <c r="I403" s="2345"/>
      <c r="J403" s="2345"/>
      <c r="K403" s="2345"/>
      <c r="L403" s="2345"/>
      <c r="M403" s="2345"/>
      <c r="N403" s="2345"/>
      <c r="O403" s="2345"/>
      <c r="P403" s="2345"/>
      <c r="Q403" s="2345"/>
      <c r="R403" s="2345"/>
      <c r="S403" s="2345"/>
      <c r="T403" s="2345"/>
      <c r="U403" s="2345"/>
      <c r="V403" s="2345"/>
      <c r="W403" s="2345"/>
      <c r="X403" s="2345"/>
      <c r="Y403" s="2345"/>
      <c r="Z403" s="2345"/>
      <c r="AA403" s="2345"/>
    </row>
    <row r="404" spans="1:27" ht="15.75" customHeight="1">
      <c r="A404" s="2345"/>
      <c r="B404" s="2345"/>
      <c r="C404" s="2345"/>
      <c r="D404" s="2345"/>
      <c r="E404" s="2345"/>
      <c r="F404" s="2345"/>
      <c r="G404" s="2345"/>
      <c r="H404" s="2345"/>
      <c r="I404" s="2345"/>
      <c r="J404" s="2345"/>
      <c r="K404" s="2345"/>
      <c r="L404" s="2345"/>
      <c r="M404" s="2345"/>
      <c r="N404" s="2345"/>
      <c r="O404" s="2345"/>
      <c r="P404" s="2345"/>
      <c r="Q404" s="2345"/>
      <c r="R404" s="2345"/>
      <c r="S404" s="2345"/>
      <c r="T404" s="2345"/>
      <c r="U404" s="2345"/>
      <c r="V404" s="2345"/>
      <c r="W404" s="2345"/>
      <c r="X404" s="2345"/>
      <c r="Y404" s="2345"/>
      <c r="Z404" s="2345"/>
      <c r="AA404" s="2345"/>
    </row>
    <row r="405" spans="1:27" ht="15.75" customHeight="1">
      <c r="A405" s="2345"/>
      <c r="B405" s="2345"/>
      <c r="C405" s="2345"/>
      <c r="D405" s="2345"/>
      <c r="E405" s="2345"/>
      <c r="F405" s="2345"/>
      <c r="G405" s="2345"/>
      <c r="H405" s="2345"/>
      <c r="I405" s="2345"/>
      <c r="J405" s="2345"/>
      <c r="K405" s="2345"/>
      <c r="L405" s="2345"/>
      <c r="M405" s="2345"/>
      <c r="N405" s="2345"/>
      <c r="O405" s="2345"/>
      <c r="P405" s="2345"/>
      <c r="Q405" s="2345"/>
      <c r="R405" s="2345"/>
      <c r="S405" s="2345"/>
      <c r="T405" s="2345"/>
      <c r="U405" s="2345"/>
      <c r="V405" s="2345"/>
      <c r="W405" s="2345"/>
      <c r="X405" s="2345"/>
      <c r="Y405" s="2345"/>
      <c r="Z405" s="2345"/>
      <c r="AA405" s="2345"/>
    </row>
    <row r="406" spans="1:27" ht="15.75" customHeight="1">
      <c r="A406" s="2345"/>
      <c r="B406" s="2345"/>
      <c r="C406" s="2345"/>
      <c r="D406" s="2345"/>
      <c r="E406" s="2345"/>
      <c r="F406" s="2345"/>
      <c r="G406" s="2345"/>
      <c r="H406" s="2345"/>
      <c r="I406" s="2345"/>
      <c r="J406" s="2345"/>
      <c r="K406" s="2345"/>
      <c r="L406" s="2345"/>
      <c r="M406" s="2345"/>
      <c r="N406" s="2345"/>
      <c r="O406" s="2345"/>
      <c r="P406" s="2345"/>
      <c r="Q406" s="2345"/>
      <c r="R406" s="2345"/>
      <c r="S406" s="2345"/>
      <c r="T406" s="2345"/>
      <c r="U406" s="2345"/>
      <c r="V406" s="2345"/>
      <c r="W406" s="2345"/>
      <c r="X406" s="2345"/>
      <c r="Y406" s="2345"/>
      <c r="Z406" s="2345"/>
      <c r="AA406" s="2345"/>
    </row>
    <row r="407" spans="1:27" ht="15.75" customHeight="1">
      <c r="A407" s="2345"/>
      <c r="B407" s="2345"/>
      <c r="C407" s="2345"/>
      <c r="D407" s="2345"/>
      <c r="E407" s="2345"/>
      <c r="F407" s="2345"/>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row>
    <row r="408" spans="1:27" ht="15.75" customHeight="1">
      <c r="A408" s="2345"/>
      <c r="B408" s="2345"/>
      <c r="C408" s="2345"/>
      <c r="D408" s="2345"/>
      <c r="E408" s="2345"/>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row>
    <row r="409" spans="1:27" ht="15.75" customHeight="1">
      <c r="A409" s="2345"/>
      <c r="B409" s="2345"/>
      <c r="C409" s="2345"/>
      <c r="D409" s="2345"/>
      <c r="E409" s="2345"/>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row>
    <row r="410" spans="1:27" ht="15.75" customHeight="1">
      <c r="A410" s="2345"/>
      <c r="B410" s="2345"/>
      <c r="C410" s="2345"/>
      <c r="D410" s="2345"/>
      <c r="E410" s="2345"/>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row>
    <row r="411" spans="1:27" ht="15.75" customHeight="1">
      <c r="A411" s="2345"/>
      <c r="B411" s="2345"/>
      <c r="C411" s="2345"/>
      <c r="D411" s="2345"/>
      <c r="E411" s="2345"/>
      <c r="F411" s="2345"/>
      <c r="G411" s="2345"/>
      <c r="H411" s="2345"/>
      <c r="I411" s="2345"/>
      <c r="J411" s="2345"/>
      <c r="K411" s="2345"/>
      <c r="L411" s="2345"/>
      <c r="M411" s="2345"/>
      <c r="N411" s="2345"/>
      <c r="O411" s="2345"/>
      <c r="P411" s="2345"/>
      <c r="Q411" s="2345"/>
      <c r="R411" s="2345"/>
      <c r="S411" s="2345"/>
      <c r="T411" s="2345"/>
      <c r="U411" s="2345"/>
      <c r="V411" s="2345"/>
      <c r="W411" s="2345"/>
      <c r="X411" s="2345"/>
      <c r="Y411" s="2345"/>
      <c r="Z411" s="2345"/>
      <c r="AA411" s="2345"/>
    </row>
    <row r="412" spans="1:27" ht="15.75" customHeight="1">
      <c r="A412" s="2345"/>
      <c r="B412" s="2345"/>
      <c r="C412" s="2345"/>
      <c r="D412" s="2345"/>
      <c r="E412" s="2345"/>
      <c r="F412" s="2345"/>
      <c r="G412" s="2345"/>
      <c r="H412" s="2345"/>
      <c r="I412" s="2345"/>
      <c r="J412" s="2345"/>
      <c r="K412" s="2345"/>
      <c r="L412" s="2345"/>
      <c r="M412" s="2345"/>
      <c r="N412" s="2345"/>
      <c r="O412" s="2345"/>
      <c r="P412" s="2345"/>
      <c r="Q412" s="2345"/>
      <c r="R412" s="2345"/>
      <c r="S412" s="2345"/>
      <c r="T412" s="2345"/>
      <c r="U412" s="2345"/>
      <c r="V412" s="2345"/>
      <c r="W412" s="2345"/>
      <c r="X412" s="2345"/>
      <c r="Y412" s="2345"/>
      <c r="Z412" s="2345"/>
      <c r="AA412" s="2345"/>
    </row>
    <row r="413" spans="1:27" ht="15.75" customHeight="1">
      <c r="A413" s="2345"/>
      <c r="B413" s="2345"/>
      <c r="C413" s="2345"/>
      <c r="D413" s="2345"/>
      <c r="E413" s="2345"/>
      <c r="F413" s="2345"/>
      <c r="G413" s="2345"/>
      <c r="H413" s="2345"/>
      <c r="I413" s="2345"/>
      <c r="J413" s="2345"/>
      <c r="K413" s="2345"/>
      <c r="L413" s="2345"/>
      <c r="M413" s="2345"/>
      <c r="N413" s="2345"/>
      <c r="O413" s="2345"/>
      <c r="P413" s="2345"/>
      <c r="Q413" s="2345"/>
      <c r="R413" s="2345"/>
      <c r="S413" s="2345"/>
      <c r="T413" s="2345"/>
      <c r="U413" s="2345"/>
      <c r="V413" s="2345"/>
      <c r="W413" s="2345"/>
      <c r="X413" s="2345"/>
      <c r="Y413" s="2345"/>
      <c r="Z413" s="2345"/>
      <c r="AA413" s="2345"/>
    </row>
    <row r="414" spans="1:27" ht="15.75" customHeight="1">
      <c r="A414" s="2345"/>
      <c r="B414" s="2345"/>
      <c r="C414" s="2345"/>
      <c r="D414" s="2345"/>
      <c r="E414" s="2345"/>
      <c r="F414" s="2345"/>
      <c r="G414" s="2345"/>
      <c r="H414" s="2345"/>
      <c r="I414" s="2345"/>
      <c r="J414" s="2345"/>
      <c r="K414" s="2345"/>
      <c r="L414" s="2345"/>
      <c r="M414" s="2345"/>
      <c r="N414" s="2345"/>
      <c r="O414" s="2345"/>
      <c r="P414" s="2345"/>
      <c r="Q414" s="2345"/>
      <c r="R414" s="2345"/>
      <c r="S414" s="2345"/>
      <c r="T414" s="2345"/>
      <c r="U414" s="2345"/>
      <c r="V414" s="2345"/>
      <c r="W414" s="2345"/>
      <c r="X414" s="2345"/>
      <c r="Y414" s="2345"/>
      <c r="Z414" s="2345"/>
      <c r="AA414" s="2345"/>
    </row>
    <row r="415" spans="1:27" ht="15.75" customHeight="1">
      <c r="A415" s="2345"/>
      <c r="B415" s="2345"/>
      <c r="C415" s="2345"/>
      <c r="D415" s="2345"/>
      <c r="E415" s="2345"/>
      <c r="F415" s="2345"/>
      <c r="G415" s="2345"/>
      <c r="H415" s="2345"/>
      <c r="I415" s="2345"/>
      <c r="J415" s="2345"/>
      <c r="K415" s="2345"/>
      <c r="L415" s="2345"/>
      <c r="M415" s="2345"/>
      <c r="N415" s="2345"/>
      <c r="O415" s="2345"/>
      <c r="P415" s="2345"/>
      <c r="Q415" s="2345"/>
      <c r="R415" s="2345"/>
      <c r="S415" s="2345"/>
      <c r="T415" s="2345"/>
      <c r="U415" s="2345"/>
      <c r="V415" s="2345"/>
      <c r="W415" s="2345"/>
      <c r="X415" s="2345"/>
      <c r="Y415" s="2345"/>
      <c r="Z415" s="2345"/>
      <c r="AA415" s="2345"/>
    </row>
    <row r="416" spans="1:27" ht="15.75" customHeight="1">
      <c r="A416" s="2345"/>
      <c r="B416" s="2345"/>
      <c r="C416" s="2345"/>
      <c r="D416" s="2345"/>
      <c r="E416" s="2345"/>
      <c r="F416" s="2345"/>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row>
    <row r="417" spans="1:27" ht="15.75" customHeight="1">
      <c r="A417" s="2345"/>
      <c r="B417" s="2345"/>
      <c r="C417" s="2345"/>
      <c r="D417" s="2345"/>
      <c r="E417" s="2345"/>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row>
    <row r="418" spans="1:27" ht="15.75" customHeight="1">
      <c r="A418" s="2345"/>
      <c r="B418" s="2345"/>
      <c r="C418" s="2345"/>
      <c r="D418" s="2345"/>
      <c r="E418" s="2345"/>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row>
    <row r="419" spans="1:27" ht="15.75" customHeight="1">
      <c r="A419" s="2345"/>
      <c r="B419" s="2345"/>
      <c r="C419" s="2345"/>
      <c r="D419" s="2345"/>
      <c r="E419" s="2345"/>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row>
    <row r="420" spans="1:27" ht="15.75" customHeight="1">
      <c r="A420" s="2345"/>
      <c r="B420" s="2345"/>
      <c r="C420" s="2345"/>
      <c r="D420" s="2345"/>
      <c r="E420" s="2345"/>
      <c r="F420" s="2345"/>
      <c r="G420" s="2345"/>
      <c r="H420" s="2345"/>
      <c r="I420" s="2345"/>
      <c r="J420" s="2345"/>
      <c r="K420" s="2345"/>
      <c r="L420" s="2345"/>
      <c r="M420" s="2345"/>
      <c r="N420" s="2345"/>
      <c r="O420" s="2345"/>
      <c r="P420" s="2345"/>
      <c r="Q420" s="2345"/>
      <c r="R420" s="2345"/>
      <c r="S420" s="2345"/>
      <c r="T420" s="2345"/>
      <c r="U420" s="2345"/>
      <c r="V420" s="2345"/>
      <c r="W420" s="2345"/>
      <c r="X420" s="2345"/>
      <c r="Y420" s="2345"/>
      <c r="Z420" s="2345"/>
      <c r="AA420" s="2345"/>
    </row>
    <row r="421" spans="1:27" ht="15.75" customHeight="1">
      <c r="A421" s="2345"/>
      <c r="B421" s="2345"/>
      <c r="C421" s="2345"/>
      <c r="D421" s="2345"/>
      <c r="E421" s="2345"/>
      <c r="F421" s="2345"/>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row>
    <row r="422" spans="1:27" ht="15.75" customHeight="1">
      <c r="A422" s="2345"/>
      <c r="B422" s="2345"/>
      <c r="C422" s="2345"/>
      <c r="D422" s="2345"/>
      <c r="E422" s="2345"/>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row>
    <row r="423" spans="1:27" ht="15.75" customHeight="1">
      <c r="A423" s="2345"/>
      <c r="B423" s="2345"/>
      <c r="C423" s="2345"/>
      <c r="D423" s="2345"/>
      <c r="E423" s="2345"/>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row>
    <row r="424" spans="1:27" ht="15.75" customHeight="1">
      <c r="A424" s="2345"/>
      <c r="B424" s="2345"/>
      <c r="C424" s="2345"/>
      <c r="D424" s="2345"/>
      <c r="E424" s="2345"/>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row>
    <row r="425" spans="1:27" ht="15.75" customHeight="1">
      <c r="A425" s="2345"/>
      <c r="B425" s="2345"/>
      <c r="C425" s="2345"/>
      <c r="D425" s="2345"/>
      <c r="E425" s="2345"/>
      <c r="F425" s="2345"/>
      <c r="G425" s="2345"/>
      <c r="H425" s="2345"/>
      <c r="I425" s="2345"/>
      <c r="J425" s="2345"/>
      <c r="K425" s="2345"/>
      <c r="L425" s="2345"/>
      <c r="M425" s="2345"/>
      <c r="N425" s="2345"/>
      <c r="O425" s="2345"/>
      <c r="P425" s="2345"/>
      <c r="Q425" s="2345"/>
      <c r="R425" s="2345"/>
      <c r="S425" s="2345"/>
      <c r="T425" s="2345"/>
      <c r="U425" s="2345"/>
      <c r="V425" s="2345"/>
      <c r="W425" s="2345"/>
      <c r="X425" s="2345"/>
      <c r="Y425" s="2345"/>
      <c r="Z425" s="2345"/>
      <c r="AA425" s="2345"/>
    </row>
    <row r="426" spans="1:27" ht="15.75" customHeight="1">
      <c r="A426" s="2345"/>
      <c r="B426" s="2345"/>
      <c r="C426" s="2345"/>
      <c r="D426" s="2345"/>
      <c r="E426" s="2345"/>
      <c r="F426" s="2345"/>
      <c r="G426" s="2345"/>
      <c r="H426" s="2345"/>
      <c r="I426" s="2345"/>
      <c r="J426" s="2345"/>
      <c r="K426" s="2345"/>
      <c r="L426" s="2345"/>
      <c r="M426" s="2345"/>
      <c r="N426" s="2345"/>
      <c r="O426" s="2345"/>
      <c r="P426" s="2345"/>
      <c r="Q426" s="2345"/>
      <c r="R426" s="2345"/>
      <c r="S426" s="2345"/>
      <c r="T426" s="2345"/>
      <c r="U426" s="2345"/>
      <c r="V426" s="2345"/>
      <c r="W426" s="2345"/>
      <c r="X426" s="2345"/>
      <c r="Y426" s="2345"/>
      <c r="Z426" s="2345"/>
      <c r="AA426" s="2345"/>
    </row>
    <row r="427" spans="1:27" ht="15.75" customHeight="1">
      <c r="A427" s="2345"/>
      <c r="B427" s="2345"/>
      <c r="C427" s="2345"/>
      <c r="D427" s="2345"/>
      <c r="E427" s="2345"/>
      <c r="F427" s="2345"/>
      <c r="G427" s="2345"/>
      <c r="H427" s="2345"/>
      <c r="I427" s="2345"/>
      <c r="J427" s="2345"/>
      <c r="K427" s="2345"/>
      <c r="L427" s="2345"/>
      <c r="M427" s="2345"/>
      <c r="N427" s="2345"/>
      <c r="O427" s="2345"/>
      <c r="P427" s="2345"/>
      <c r="Q427" s="2345"/>
      <c r="R427" s="2345"/>
      <c r="S427" s="2345"/>
      <c r="T427" s="2345"/>
      <c r="U427" s="2345"/>
      <c r="V427" s="2345"/>
      <c r="W427" s="2345"/>
      <c r="X427" s="2345"/>
      <c r="Y427" s="2345"/>
      <c r="Z427" s="2345"/>
      <c r="AA427" s="2345"/>
    </row>
    <row r="428" spans="1:27" ht="15.75" customHeight="1">
      <c r="A428" s="2345"/>
      <c r="B428" s="2345"/>
      <c r="C428" s="2345"/>
      <c r="D428" s="2345"/>
      <c r="E428" s="2345"/>
      <c r="F428" s="2345"/>
      <c r="G428" s="2345"/>
      <c r="H428" s="2345"/>
      <c r="I428" s="2345"/>
      <c r="J428" s="2345"/>
      <c r="K428" s="2345"/>
      <c r="L428" s="2345"/>
      <c r="M428" s="2345"/>
      <c r="N428" s="2345"/>
      <c r="O428" s="2345"/>
      <c r="P428" s="2345"/>
      <c r="Q428" s="2345"/>
      <c r="R428" s="2345"/>
      <c r="S428" s="2345"/>
      <c r="T428" s="2345"/>
      <c r="U428" s="2345"/>
      <c r="V428" s="2345"/>
      <c r="W428" s="2345"/>
      <c r="X428" s="2345"/>
      <c r="Y428" s="2345"/>
      <c r="Z428" s="2345"/>
      <c r="AA428" s="2345"/>
    </row>
    <row r="429" spans="1:27" ht="15.75" customHeight="1">
      <c r="A429" s="2345"/>
      <c r="B429" s="2345"/>
      <c r="C429" s="2345"/>
      <c r="D429" s="2345"/>
      <c r="E429" s="2345"/>
      <c r="F429" s="2345"/>
      <c r="G429" s="2345"/>
      <c r="H429" s="2345"/>
      <c r="I429" s="2345"/>
      <c r="J429" s="2345"/>
      <c r="K429" s="2345"/>
      <c r="L429" s="2345"/>
      <c r="M429" s="2345"/>
      <c r="N429" s="2345"/>
      <c r="O429" s="2345"/>
      <c r="P429" s="2345"/>
      <c r="Q429" s="2345"/>
      <c r="R429" s="2345"/>
      <c r="S429" s="2345"/>
      <c r="T429" s="2345"/>
      <c r="U429" s="2345"/>
      <c r="V429" s="2345"/>
      <c r="W429" s="2345"/>
      <c r="X429" s="2345"/>
      <c r="Y429" s="2345"/>
      <c r="Z429" s="2345"/>
      <c r="AA429" s="2345"/>
    </row>
    <row r="430" spans="1:27" ht="15.75" customHeight="1">
      <c r="A430" s="2345"/>
      <c r="B430" s="2345"/>
      <c r="C430" s="2345"/>
      <c r="D430" s="2345"/>
      <c r="E430" s="2345"/>
      <c r="F430" s="2345"/>
      <c r="G430" s="2345"/>
      <c r="H430" s="2345"/>
      <c r="I430" s="2345"/>
      <c r="J430" s="2345"/>
      <c r="K430" s="2345"/>
      <c r="L430" s="2345"/>
      <c r="M430" s="2345"/>
      <c r="N430" s="2345"/>
      <c r="O430" s="2345"/>
      <c r="P430" s="2345"/>
      <c r="Q430" s="2345"/>
      <c r="R430" s="2345"/>
      <c r="S430" s="2345"/>
      <c r="T430" s="2345"/>
      <c r="U430" s="2345"/>
      <c r="V430" s="2345"/>
      <c r="W430" s="2345"/>
      <c r="X430" s="2345"/>
      <c r="Y430" s="2345"/>
      <c r="Z430" s="2345"/>
      <c r="AA430" s="2345"/>
    </row>
    <row r="431" spans="1:27" ht="15.75" customHeight="1">
      <c r="A431" s="2345"/>
      <c r="B431" s="2345"/>
      <c r="C431" s="2345"/>
      <c r="D431" s="2345"/>
      <c r="E431" s="2345"/>
      <c r="F431" s="2345"/>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row>
    <row r="432" spans="1:27" ht="15.75" customHeight="1">
      <c r="A432" s="2345"/>
      <c r="B432" s="2345"/>
      <c r="C432" s="2345"/>
      <c r="D432" s="2345"/>
      <c r="E432" s="2345"/>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row>
    <row r="433" spans="1:27" ht="15.75" customHeight="1">
      <c r="A433" s="2345"/>
      <c r="B433" s="2345"/>
      <c r="C433" s="2345"/>
      <c r="D433" s="2345"/>
      <c r="E433" s="2345"/>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row>
    <row r="434" spans="1:27" ht="15.75" customHeight="1">
      <c r="A434" s="2345"/>
      <c r="B434" s="2345"/>
      <c r="C434" s="2345"/>
      <c r="D434" s="2345"/>
      <c r="E434" s="2345"/>
      <c r="F434" s="2345"/>
      <c r="G434" s="2345"/>
      <c r="H434" s="2345"/>
      <c r="I434" s="2345"/>
      <c r="J434" s="2345"/>
      <c r="K434" s="2345"/>
      <c r="L434" s="2345"/>
      <c r="M434" s="2345"/>
      <c r="N434" s="2345"/>
      <c r="O434" s="2345"/>
      <c r="P434" s="2345"/>
      <c r="Q434" s="2345"/>
      <c r="R434" s="2345"/>
      <c r="S434" s="2345"/>
      <c r="T434" s="2345"/>
      <c r="U434" s="2345"/>
      <c r="V434" s="2345"/>
      <c r="W434" s="2345"/>
      <c r="X434" s="2345"/>
      <c r="Y434" s="2345"/>
      <c r="Z434" s="2345"/>
      <c r="AA434" s="2345"/>
    </row>
    <row r="435" spans="1:27" ht="15.75" customHeight="1">
      <c r="A435" s="2345"/>
      <c r="B435" s="2345"/>
      <c r="C435" s="2345"/>
      <c r="D435" s="2345"/>
      <c r="E435" s="2345"/>
      <c r="F435" s="2345"/>
      <c r="G435" s="2345"/>
      <c r="H435" s="2345"/>
      <c r="I435" s="2345"/>
      <c r="J435" s="2345"/>
      <c r="K435" s="2345"/>
      <c r="L435" s="2345"/>
      <c r="M435" s="2345"/>
      <c r="N435" s="2345"/>
      <c r="O435" s="2345"/>
      <c r="P435" s="2345"/>
      <c r="Q435" s="2345"/>
      <c r="R435" s="2345"/>
      <c r="S435" s="2345"/>
      <c r="T435" s="2345"/>
      <c r="U435" s="2345"/>
      <c r="V435" s="2345"/>
      <c r="W435" s="2345"/>
      <c r="X435" s="2345"/>
      <c r="Y435" s="2345"/>
      <c r="Z435" s="2345"/>
      <c r="AA435" s="2345"/>
    </row>
    <row r="436" spans="1:27" ht="15.75" customHeight="1">
      <c r="A436" s="2345"/>
      <c r="B436" s="2345"/>
      <c r="C436" s="2345"/>
      <c r="D436" s="2345"/>
      <c r="E436" s="2345"/>
      <c r="F436" s="2345"/>
      <c r="G436" s="2345"/>
      <c r="H436" s="2345"/>
      <c r="I436" s="2345"/>
      <c r="J436" s="2345"/>
      <c r="K436" s="2345"/>
      <c r="L436" s="2345"/>
      <c r="M436" s="2345"/>
      <c r="N436" s="2345"/>
      <c r="O436" s="2345"/>
      <c r="P436" s="2345"/>
      <c r="Q436" s="2345"/>
      <c r="R436" s="2345"/>
      <c r="S436" s="2345"/>
      <c r="T436" s="2345"/>
      <c r="U436" s="2345"/>
      <c r="V436" s="2345"/>
      <c r="W436" s="2345"/>
      <c r="X436" s="2345"/>
      <c r="Y436" s="2345"/>
      <c r="Z436" s="2345"/>
      <c r="AA436" s="2345"/>
    </row>
    <row r="437" spans="1:27" ht="15.75" customHeight="1">
      <c r="A437" s="2345"/>
      <c r="B437" s="2345"/>
      <c r="C437" s="2345"/>
      <c r="D437" s="2345"/>
      <c r="E437" s="2345"/>
      <c r="F437" s="2345"/>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row>
    <row r="438" spans="1:27" ht="15.75" customHeight="1">
      <c r="A438" s="2345"/>
      <c r="B438" s="2345"/>
      <c r="C438" s="2345"/>
      <c r="D438" s="2345"/>
      <c r="E438" s="2345"/>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row>
    <row r="439" spans="1:27" ht="15.75" customHeight="1">
      <c r="A439" s="2345"/>
      <c r="B439" s="2345"/>
      <c r="C439" s="2345"/>
      <c r="D439" s="2345"/>
      <c r="E439" s="2345"/>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row>
    <row r="440" spans="1:27" ht="15.75" customHeight="1">
      <c r="A440" s="2345"/>
      <c r="B440" s="2345"/>
      <c r="C440" s="2345"/>
      <c r="D440" s="2345"/>
      <c r="E440" s="2345"/>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row>
    <row r="441" spans="1:27" ht="15.75" customHeight="1">
      <c r="A441" s="2345"/>
      <c r="B441" s="2345"/>
      <c r="C441" s="2345"/>
      <c r="D441" s="2345"/>
      <c r="E441" s="2345"/>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row>
    <row r="442" spans="1:27" ht="15.75" customHeight="1">
      <c r="A442" s="2345"/>
      <c r="B442" s="2345"/>
      <c r="C442" s="2345"/>
      <c r="D442" s="2345"/>
      <c r="E442" s="2345"/>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row>
    <row r="443" spans="1:27" ht="15.75" customHeight="1">
      <c r="A443" s="2345"/>
      <c r="B443" s="2345"/>
      <c r="C443" s="2345"/>
      <c r="D443" s="2345"/>
      <c r="E443" s="2345"/>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row>
    <row r="444" spans="1:27" ht="15.75" customHeight="1">
      <c r="A444" s="2345"/>
      <c r="B444" s="2345"/>
      <c r="C444" s="2345"/>
      <c r="D444" s="2345"/>
      <c r="E444" s="2345"/>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row>
    <row r="445" spans="1:27" ht="15.75" customHeight="1">
      <c r="A445" s="2345"/>
      <c r="B445" s="2345"/>
      <c r="C445" s="2345"/>
      <c r="D445" s="2345"/>
      <c r="E445" s="2345"/>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row>
    <row r="446" spans="1:27" ht="15.75" customHeight="1">
      <c r="A446" s="2345"/>
      <c r="B446" s="2345"/>
      <c r="C446" s="2345"/>
      <c r="D446" s="2345"/>
      <c r="E446" s="2345"/>
      <c r="F446" s="2345"/>
      <c r="G446" s="2345"/>
      <c r="H446" s="2345"/>
      <c r="I446" s="2345"/>
      <c r="J446" s="2345"/>
      <c r="K446" s="2345"/>
      <c r="L446" s="2345"/>
      <c r="M446" s="2345"/>
      <c r="N446" s="2345"/>
      <c r="O446" s="2345"/>
      <c r="P446" s="2345"/>
      <c r="Q446" s="2345"/>
      <c r="R446" s="2345"/>
      <c r="S446" s="2345"/>
      <c r="T446" s="2345"/>
      <c r="U446" s="2345"/>
      <c r="V446" s="2345"/>
      <c r="W446" s="2345"/>
      <c r="X446" s="2345"/>
      <c r="Y446" s="2345"/>
      <c r="Z446" s="2345"/>
      <c r="AA446" s="2345"/>
    </row>
    <row r="447" spans="1:27" ht="15.75" customHeight="1">
      <c r="A447" s="2345"/>
      <c r="B447" s="2345"/>
      <c r="C447" s="2345"/>
      <c r="D447" s="2345"/>
      <c r="E447" s="2345"/>
      <c r="F447" s="2345"/>
      <c r="G447" s="2345"/>
      <c r="H447" s="2345"/>
      <c r="I447" s="2345"/>
      <c r="J447" s="2345"/>
      <c r="K447" s="2345"/>
      <c r="L447" s="2345"/>
      <c r="M447" s="2345"/>
      <c r="N447" s="2345"/>
      <c r="O447" s="2345"/>
      <c r="P447" s="2345"/>
      <c r="Q447" s="2345"/>
      <c r="R447" s="2345"/>
      <c r="S447" s="2345"/>
      <c r="T447" s="2345"/>
      <c r="U447" s="2345"/>
      <c r="V447" s="2345"/>
      <c r="W447" s="2345"/>
      <c r="X447" s="2345"/>
      <c r="Y447" s="2345"/>
      <c r="Z447" s="2345"/>
      <c r="AA447" s="2345"/>
    </row>
    <row r="448" spans="1:27" ht="15.75" customHeight="1">
      <c r="A448" s="2345"/>
      <c r="B448" s="2345"/>
      <c r="C448" s="2345"/>
      <c r="D448" s="2345"/>
      <c r="E448" s="2345"/>
      <c r="F448" s="2345"/>
      <c r="G448" s="2345"/>
      <c r="H448" s="2345"/>
      <c r="I448" s="2345"/>
      <c r="J448" s="2345"/>
      <c r="K448" s="2345"/>
      <c r="L448" s="2345"/>
      <c r="M448" s="2345"/>
      <c r="N448" s="2345"/>
      <c r="O448" s="2345"/>
      <c r="P448" s="2345"/>
      <c r="Q448" s="2345"/>
      <c r="R448" s="2345"/>
      <c r="S448" s="2345"/>
      <c r="T448" s="2345"/>
      <c r="U448" s="2345"/>
      <c r="V448" s="2345"/>
      <c r="W448" s="2345"/>
      <c r="X448" s="2345"/>
      <c r="Y448" s="2345"/>
      <c r="Z448" s="2345"/>
      <c r="AA448" s="2345"/>
    </row>
    <row r="449" spans="1:27" ht="15.75" customHeight="1">
      <c r="A449" s="2345"/>
      <c r="B449" s="2345"/>
      <c r="C449" s="2345"/>
      <c r="D449" s="2345"/>
      <c r="E449" s="2345"/>
      <c r="F449" s="2345"/>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row>
    <row r="450" spans="1:27" ht="15.75" customHeight="1">
      <c r="A450" s="2345"/>
      <c r="B450" s="2345"/>
      <c r="C450" s="2345"/>
      <c r="D450" s="2345"/>
      <c r="E450" s="2345"/>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row>
    <row r="451" spans="1:27" ht="15.75" customHeight="1">
      <c r="A451" s="2345"/>
      <c r="B451" s="2345"/>
      <c r="C451" s="2345"/>
      <c r="D451" s="2345"/>
      <c r="E451" s="2345"/>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row>
    <row r="452" spans="1:27" ht="15.75" customHeight="1">
      <c r="A452" s="2345"/>
      <c r="B452" s="2345"/>
      <c r="C452" s="2345"/>
      <c r="D452" s="2345"/>
      <c r="E452" s="2345"/>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row>
    <row r="453" spans="1:27" ht="15.75" customHeight="1">
      <c r="A453" s="2345"/>
      <c r="B453" s="2345"/>
      <c r="C453" s="2345"/>
      <c r="D453" s="2345"/>
      <c r="E453" s="2345"/>
      <c r="F453" s="2345"/>
      <c r="G453" s="2345"/>
      <c r="H453" s="2345"/>
      <c r="I453" s="2345"/>
      <c r="J453" s="2345"/>
      <c r="K453" s="2345"/>
      <c r="L453" s="2345"/>
      <c r="M453" s="2345"/>
      <c r="N453" s="2345"/>
      <c r="O453" s="2345"/>
      <c r="P453" s="2345"/>
      <c r="Q453" s="2345"/>
      <c r="R453" s="2345"/>
      <c r="S453" s="2345"/>
      <c r="T453" s="2345"/>
      <c r="U453" s="2345"/>
      <c r="V453" s="2345"/>
      <c r="W453" s="2345"/>
      <c r="X453" s="2345"/>
      <c r="Y453" s="2345"/>
      <c r="Z453" s="2345"/>
      <c r="AA453" s="2345"/>
    </row>
    <row r="454" spans="1:27" ht="15.75" customHeight="1">
      <c r="A454" s="2345"/>
      <c r="B454" s="2345"/>
      <c r="C454" s="2345"/>
      <c r="D454" s="2345"/>
      <c r="E454" s="2345"/>
      <c r="F454" s="2345"/>
      <c r="G454" s="2345"/>
      <c r="H454" s="2345"/>
      <c r="I454" s="2345"/>
      <c r="J454" s="2345"/>
      <c r="K454" s="2345"/>
      <c r="L454" s="2345"/>
      <c r="M454" s="2345"/>
      <c r="N454" s="2345"/>
      <c r="O454" s="2345"/>
      <c r="P454" s="2345"/>
      <c r="Q454" s="2345"/>
      <c r="R454" s="2345"/>
      <c r="S454" s="2345"/>
      <c r="T454" s="2345"/>
      <c r="U454" s="2345"/>
      <c r="V454" s="2345"/>
      <c r="W454" s="2345"/>
      <c r="X454" s="2345"/>
      <c r="Y454" s="2345"/>
      <c r="Z454" s="2345"/>
      <c r="AA454" s="2345"/>
    </row>
    <row r="455" spans="1:27" ht="15.75" customHeight="1">
      <c r="A455" s="2345"/>
      <c r="B455" s="2345"/>
      <c r="C455" s="2345"/>
      <c r="D455" s="2345"/>
      <c r="E455" s="2345"/>
      <c r="F455" s="2345"/>
      <c r="G455" s="2345"/>
      <c r="H455" s="2345"/>
      <c r="I455" s="2345"/>
      <c r="J455" s="2345"/>
      <c r="K455" s="2345"/>
      <c r="L455" s="2345"/>
      <c r="M455" s="2345"/>
      <c r="N455" s="2345"/>
      <c r="O455" s="2345"/>
      <c r="P455" s="2345"/>
      <c r="Q455" s="2345"/>
      <c r="R455" s="2345"/>
      <c r="S455" s="2345"/>
      <c r="T455" s="2345"/>
      <c r="U455" s="2345"/>
      <c r="V455" s="2345"/>
      <c r="W455" s="2345"/>
      <c r="X455" s="2345"/>
      <c r="Y455" s="2345"/>
      <c r="Z455" s="2345"/>
      <c r="AA455" s="2345"/>
    </row>
    <row r="456" spans="1:27" ht="15.75" customHeight="1">
      <c r="A456" s="2345"/>
      <c r="B456" s="2345"/>
      <c r="C456" s="2345"/>
      <c r="D456" s="2345"/>
      <c r="E456" s="2345"/>
      <c r="F456" s="2345"/>
      <c r="G456" s="2345"/>
      <c r="H456" s="2345"/>
      <c r="I456" s="2345"/>
      <c r="J456" s="2345"/>
      <c r="K456" s="2345"/>
      <c r="L456" s="2345"/>
      <c r="M456" s="2345"/>
      <c r="N456" s="2345"/>
      <c r="O456" s="2345"/>
      <c r="P456" s="2345"/>
      <c r="Q456" s="2345"/>
      <c r="R456" s="2345"/>
      <c r="S456" s="2345"/>
      <c r="T456" s="2345"/>
      <c r="U456" s="2345"/>
      <c r="V456" s="2345"/>
      <c r="W456" s="2345"/>
      <c r="X456" s="2345"/>
      <c r="Y456" s="2345"/>
      <c r="Z456" s="2345"/>
      <c r="AA456" s="2345"/>
    </row>
    <row r="457" spans="1:27" ht="15.75" customHeight="1">
      <c r="A457" s="2345"/>
      <c r="B457" s="2345"/>
      <c r="C457" s="2345"/>
      <c r="D457" s="2345"/>
      <c r="E457" s="2345"/>
      <c r="F457" s="2345"/>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row>
    <row r="458" spans="1:27" ht="15.75" customHeight="1">
      <c r="A458" s="2345"/>
      <c r="B458" s="2345"/>
      <c r="C458" s="2345"/>
      <c r="D458" s="2345"/>
      <c r="E458" s="2345"/>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row>
    <row r="459" spans="1:27" ht="15.75" customHeight="1">
      <c r="A459" s="2345"/>
      <c r="B459" s="2345"/>
      <c r="C459" s="2345"/>
      <c r="D459" s="2345"/>
      <c r="E459" s="2345"/>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row>
    <row r="460" spans="1:27" ht="15.75" customHeight="1">
      <c r="A460" s="2345"/>
      <c r="B460" s="2345"/>
      <c r="C460" s="2345"/>
      <c r="D460" s="2345"/>
      <c r="E460" s="2345"/>
      <c r="F460" s="2345"/>
      <c r="G460" s="2345"/>
      <c r="H460" s="2345"/>
      <c r="I460" s="2345"/>
      <c r="J460" s="2345"/>
      <c r="K460" s="2345"/>
      <c r="L460" s="2345"/>
      <c r="M460" s="2345"/>
      <c r="N460" s="2345"/>
      <c r="O460" s="2345"/>
      <c r="P460" s="2345"/>
      <c r="Q460" s="2345"/>
      <c r="R460" s="2345"/>
      <c r="S460" s="2345"/>
      <c r="T460" s="2345"/>
      <c r="U460" s="2345"/>
      <c r="V460" s="2345"/>
      <c r="W460" s="2345"/>
      <c r="X460" s="2345"/>
      <c r="Y460" s="2345"/>
      <c r="Z460" s="2345"/>
      <c r="AA460" s="2345"/>
    </row>
    <row r="461" spans="1:27" ht="15.75" customHeight="1">
      <c r="A461" s="2345"/>
      <c r="B461" s="2345"/>
      <c r="C461" s="2345"/>
      <c r="D461" s="2345"/>
      <c r="E461" s="2345"/>
      <c r="F461" s="2345"/>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row>
    <row r="462" spans="1:27" ht="15.75" customHeight="1">
      <c r="A462" s="2345"/>
      <c r="B462" s="2345"/>
      <c r="C462" s="2345"/>
      <c r="D462" s="2345"/>
      <c r="E462" s="2345"/>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row>
    <row r="463" spans="1:27" ht="15.75" customHeight="1">
      <c r="A463" s="2345"/>
      <c r="B463" s="2345"/>
      <c r="C463" s="2345"/>
      <c r="D463" s="2345"/>
      <c r="E463" s="2345"/>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row>
    <row r="464" spans="1:27" ht="15.75" customHeight="1">
      <c r="A464" s="2345"/>
      <c r="B464" s="2345"/>
      <c r="C464" s="2345"/>
      <c r="D464" s="2345"/>
      <c r="E464" s="2345"/>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row>
    <row r="465" spans="1:27" ht="15.75" customHeight="1">
      <c r="A465" s="2345"/>
      <c r="B465" s="2345"/>
      <c r="C465" s="2345"/>
      <c r="D465" s="2345"/>
      <c r="E465" s="2345"/>
      <c r="F465" s="2345"/>
      <c r="G465" s="2345"/>
      <c r="H465" s="2345"/>
      <c r="I465" s="2345"/>
      <c r="J465" s="2345"/>
      <c r="K465" s="2345"/>
      <c r="L465" s="2345"/>
      <c r="M465" s="2345"/>
      <c r="N465" s="2345"/>
      <c r="O465" s="2345"/>
      <c r="P465" s="2345"/>
      <c r="Q465" s="2345"/>
      <c r="R465" s="2345"/>
      <c r="S465" s="2345"/>
      <c r="T465" s="2345"/>
      <c r="U465" s="2345"/>
      <c r="V465" s="2345"/>
      <c r="W465" s="2345"/>
      <c r="X465" s="2345"/>
      <c r="Y465" s="2345"/>
      <c r="Z465" s="2345"/>
      <c r="AA465" s="2345"/>
    </row>
    <row r="466" spans="1:27" ht="15.75" customHeight="1">
      <c r="A466" s="2345"/>
      <c r="B466" s="2345"/>
      <c r="C466" s="2345"/>
      <c r="D466" s="2345"/>
      <c r="E466" s="2345"/>
      <c r="F466" s="2345"/>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row>
    <row r="467" spans="1:27" ht="15.75" customHeight="1">
      <c r="A467" s="2345"/>
      <c r="B467" s="2345"/>
      <c r="C467" s="2345"/>
      <c r="D467" s="2345"/>
      <c r="E467" s="2345"/>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row>
    <row r="468" spans="1:27" ht="15.75" customHeight="1">
      <c r="A468" s="2345"/>
      <c r="B468" s="2345"/>
      <c r="C468" s="2345"/>
      <c r="D468" s="2345"/>
      <c r="E468" s="2345"/>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row>
    <row r="469" spans="1:27" ht="15.75" customHeight="1">
      <c r="A469" s="2345"/>
      <c r="B469" s="2345"/>
      <c r="C469" s="2345"/>
      <c r="D469" s="2345"/>
      <c r="E469" s="2345"/>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row>
    <row r="470" spans="1:27" ht="15.75" customHeight="1">
      <c r="A470" s="2345"/>
      <c r="B470" s="2345"/>
      <c r="C470" s="2345"/>
      <c r="D470" s="2345"/>
      <c r="E470" s="2345"/>
      <c r="F470" s="2345"/>
      <c r="G470" s="2345"/>
      <c r="H470" s="2345"/>
      <c r="I470" s="2345"/>
      <c r="J470" s="2345"/>
      <c r="K470" s="2345"/>
      <c r="L470" s="2345"/>
      <c r="M470" s="2345"/>
      <c r="N470" s="2345"/>
      <c r="O470" s="2345"/>
      <c r="P470" s="2345"/>
      <c r="Q470" s="2345"/>
      <c r="R470" s="2345"/>
      <c r="S470" s="2345"/>
      <c r="T470" s="2345"/>
      <c r="U470" s="2345"/>
      <c r="V470" s="2345"/>
      <c r="W470" s="2345"/>
      <c r="X470" s="2345"/>
      <c r="Y470" s="2345"/>
      <c r="Z470" s="2345"/>
      <c r="AA470" s="2345"/>
    </row>
    <row r="471" spans="1:27" ht="15.75" customHeight="1">
      <c r="A471" s="2345"/>
      <c r="B471" s="2345"/>
      <c r="C471" s="2345"/>
      <c r="D471" s="2345"/>
      <c r="E471" s="2345"/>
      <c r="F471" s="2345"/>
      <c r="G471" s="2345"/>
      <c r="H471" s="2345"/>
      <c r="I471" s="2345"/>
      <c r="J471" s="2345"/>
      <c r="K471" s="2345"/>
      <c r="L471" s="2345"/>
      <c r="M471" s="2345"/>
      <c r="N471" s="2345"/>
      <c r="O471" s="2345"/>
      <c r="P471" s="2345"/>
      <c r="Q471" s="2345"/>
      <c r="R471" s="2345"/>
      <c r="S471" s="2345"/>
      <c r="T471" s="2345"/>
      <c r="U471" s="2345"/>
      <c r="V471" s="2345"/>
      <c r="W471" s="2345"/>
      <c r="X471" s="2345"/>
      <c r="Y471" s="2345"/>
      <c r="Z471" s="2345"/>
      <c r="AA471" s="2345"/>
    </row>
    <row r="472" spans="1:27" ht="15.75" customHeight="1">
      <c r="A472" s="2345"/>
      <c r="B472" s="2345"/>
      <c r="C472" s="2345"/>
      <c r="D472" s="2345"/>
      <c r="E472" s="2345"/>
      <c r="F472" s="2345"/>
      <c r="G472" s="2345"/>
      <c r="H472" s="2345"/>
      <c r="I472" s="2345"/>
      <c r="J472" s="2345"/>
      <c r="K472" s="2345"/>
      <c r="L472" s="2345"/>
      <c r="M472" s="2345"/>
      <c r="N472" s="2345"/>
      <c r="O472" s="2345"/>
      <c r="P472" s="2345"/>
      <c r="Q472" s="2345"/>
      <c r="R472" s="2345"/>
      <c r="S472" s="2345"/>
      <c r="T472" s="2345"/>
      <c r="U472" s="2345"/>
      <c r="V472" s="2345"/>
      <c r="W472" s="2345"/>
      <c r="X472" s="2345"/>
      <c r="Y472" s="2345"/>
      <c r="Z472" s="2345"/>
      <c r="AA472" s="2345"/>
    </row>
    <row r="473" spans="1:27" ht="15.75" customHeight="1">
      <c r="A473" s="2345"/>
      <c r="B473" s="2345"/>
      <c r="C473" s="2345"/>
      <c r="D473" s="2345"/>
      <c r="E473" s="2345"/>
      <c r="F473" s="2345"/>
      <c r="G473" s="2345"/>
      <c r="H473" s="2345"/>
      <c r="I473" s="2345"/>
      <c r="J473" s="2345"/>
      <c r="K473" s="2345"/>
      <c r="L473" s="2345"/>
      <c r="M473" s="2345"/>
      <c r="N473" s="2345"/>
      <c r="O473" s="2345"/>
      <c r="P473" s="2345"/>
      <c r="Q473" s="2345"/>
      <c r="R473" s="2345"/>
      <c r="S473" s="2345"/>
      <c r="T473" s="2345"/>
      <c r="U473" s="2345"/>
      <c r="V473" s="2345"/>
      <c r="W473" s="2345"/>
      <c r="X473" s="2345"/>
      <c r="Y473" s="2345"/>
      <c r="Z473" s="2345"/>
      <c r="AA473" s="2345"/>
    </row>
    <row r="474" spans="1:27" ht="15.75" customHeight="1">
      <c r="A474" s="2345"/>
      <c r="B474" s="2345"/>
      <c r="C474" s="2345"/>
      <c r="D474" s="2345"/>
      <c r="E474" s="2345"/>
      <c r="F474" s="2345"/>
      <c r="G474" s="2345"/>
      <c r="H474" s="2345"/>
      <c r="I474" s="2345"/>
      <c r="J474" s="2345"/>
      <c r="K474" s="2345"/>
      <c r="L474" s="2345"/>
      <c r="M474" s="2345"/>
      <c r="N474" s="2345"/>
      <c r="O474" s="2345"/>
      <c r="P474" s="2345"/>
      <c r="Q474" s="2345"/>
      <c r="R474" s="2345"/>
      <c r="S474" s="2345"/>
      <c r="T474" s="2345"/>
      <c r="U474" s="2345"/>
      <c r="V474" s="2345"/>
      <c r="W474" s="2345"/>
      <c r="X474" s="2345"/>
      <c r="Y474" s="2345"/>
      <c r="Z474" s="2345"/>
      <c r="AA474" s="2345"/>
    </row>
    <row r="475" spans="1:27" ht="15.75" customHeight="1">
      <c r="A475" s="2345"/>
      <c r="B475" s="2345"/>
      <c r="C475" s="2345"/>
      <c r="D475" s="2345"/>
      <c r="E475" s="2345"/>
      <c r="F475" s="2345"/>
      <c r="G475" s="2345"/>
      <c r="H475" s="2345"/>
      <c r="I475" s="2345"/>
      <c r="J475" s="2345"/>
      <c r="K475" s="2345"/>
      <c r="L475" s="2345"/>
      <c r="M475" s="2345"/>
      <c r="N475" s="2345"/>
      <c r="O475" s="2345"/>
      <c r="P475" s="2345"/>
      <c r="Q475" s="2345"/>
      <c r="R475" s="2345"/>
      <c r="S475" s="2345"/>
      <c r="T475" s="2345"/>
      <c r="U475" s="2345"/>
      <c r="V475" s="2345"/>
      <c r="W475" s="2345"/>
      <c r="X475" s="2345"/>
      <c r="Y475" s="2345"/>
      <c r="Z475" s="2345"/>
      <c r="AA475" s="2345"/>
    </row>
    <row r="476" spans="1:27" ht="15.75" customHeight="1">
      <c r="A476" s="2345"/>
      <c r="B476" s="2345"/>
      <c r="C476" s="2345"/>
      <c r="D476" s="2345"/>
      <c r="E476" s="2345"/>
      <c r="F476" s="2345"/>
      <c r="G476" s="2345"/>
      <c r="H476" s="2345"/>
      <c r="I476" s="2345"/>
      <c r="J476" s="2345"/>
      <c r="K476" s="2345"/>
      <c r="L476" s="2345"/>
      <c r="M476" s="2345"/>
      <c r="N476" s="2345"/>
      <c r="O476" s="2345"/>
      <c r="P476" s="2345"/>
      <c r="Q476" s="2345"/>
      <c r="R476" s="2345"/>
      <c r="S476" s="2345"/>
      <c r="T476" s="2345"/>
      <c r="U476" s="2345"/>
      <c r="V476" s="2345"/>
      <c r="W476" s="2345"/>
      <c r="X476" s="2345"/>
      <c r="Y476" s="2345"/>
      <c r="Z476" s="2345"/>
      <c r="AA476" s="2345"/>
    </row>
    <row r="477" spans="1:27" ht="15.75" customHeight="1">
      <c r="A477" s="2345"/>
      <c r="B477" s="2345"/>
      <c r="C477" s="2345"/>
      <c r="D477" s="2345"/>
      <c r="E477" s="2345"/>
      <c r="F477" s="2345"/>
      <c r="G477" s="2345"/>
      <c r="H477" s="2345"/>
      <c r="I477" s="2345"/>
      <c r="J477" s="2345"/>
      <c r="K477" s="2345"/>
      <c r="L477" s="2345"/>
      <c r="M477" s="2345"/>
      <c r="N477" s="2345"/>
      <c r="O477" s="2345"/>
      <c r="P477" s="2345"/>
      <c r="Q477" s="2345"/>
      <c r="R477" s="2345"/>
      <c r="S477" s="2345"/>
      <c r="T477" s="2345"/>
      <c r="U477" s="2345"/>
      <c r="V477" s="2345"/>
      <c r="W477" s="2345"/>
      <c r="X477" s="2345"/>
      <c r="Y477" s="2345"/>
      <c r="Z477" s="2345"/>
      <c r="AA477" s="2345"/>
    </row>
    <row r="478" spans="1:27" ht="15.75" customHeight="1">
      <c r="A478" s="2345"/>
      <c r="B478" s="2345"/>
      <c r="C478" s="2345"/>
      <c r="D478" s="2345"/>
      <c r="E478" s="2345"/>
      <c r="F478" s="2345"/>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5"/>
    </row>
    <row r="479" spans="1:27" ht="15.75" customHeight="1">
      <c r="A479" s="2345"/>
      <c r="B479" s="2345"/>
      <c r="C479" s="2345"/>
      <c r="D479" s="2345"/>
      <c r="E479" s="2345"/>
      <c r="F479" s="2345"/>
      <c r="G479" s="2345"/>
      <c r="H479" s="2345"/>
      <c r="I479" s="2345"/>
      <c r="J479" s="2345"/>
      <c r="K479" s="2345"/>
      <c r="L479" s="2345"/>
      <c r="M479" s="2345"/>
      <c r="N479" s="2345"/>
      <c r="O479" s="2345"/>
      <c r="P479" s="2345"/>
      <c r="Q479" s="2345"/>
      <c r="R479" s="2345"/>
      <c r="S479" s="2345"/>
      <c r="T479" s="2345"/>
      <c r="U479" s="2345"/>
      <c r="V479" s="2345"/>
      <c r="W479" s="2345"/>
      <c r="X479" s="2345"/>
      <c r="Y479" s="2345"/>
      <c r="Z479" s="2345"/>
      <c r="AA479" s="2345"/>
    </row>
    <row r="480" spans="1:27" ht="15.75" customHeight="1">
      <c r="A480" s="2345"/>
      <c r="B480" s="2345"/>
      <c r="C480" s="2345"/>
      <c r="D480" s="2345"/>
      <c r="E480" s="2345"/>
      <c r="F480" s="2345"/>
      <c r="G480" s="2345"/>
      <c r="H480" s="2345"/>
      <c r="I480" s="2345"/>
      <c r="J480" s="2345"/>
      <c r="K480" s="2345"/>
      <c r="L480" s="2345"/>
      <c r="M480" s="2345"/>
      <c r="N480" s="2345"/>
      <c r="O480" s="2345"/>
      <c r="P480" s="2345"/>
      <c r="Q480" s="2345"/>
      <c r="R480" s="2345"/>
      <c r="S480" s="2345"/>
      <c r="T480" s="2345"/>
      <c r="U480" s="2345"/>
      <c r="V480" s="2345"/>
      <c r="W480" s="2345"/>
      <c r="X480" s="2345"/>
      <c r="Y480" s="2345"/>
      <c r="Z480" s="2345"/>
      <c r="AA480" s="2345"/>
    </row>
    <row r="481" spans="1:27" ht="15.75" customHeight="1">
      <c r="A481" s="2345"/>
      <c r="B481" s="2345"/>
      <c r="C481" s="2345"/>
      <c r="D481" s="2345"/>
      <c r="E481" s="2345"/>
      <c r="F481" s="2345"/>
      <c r="G481" s="2345"/>
      <c r="H481" s="2345"/>
      <c r="I481" s="2345"/>
      <c r="J481" s="2345"/>
      <c r="K481" s="2345"/>
      <c r="L481" s="2345"/>
      <c r="M481" s="2345"/>
      <c r="N481" s="2345"/>
      <c r="O481" s="2345"/>
      <c r="P481" s="2345"/>
      <c r="Q481" s="2345"/>
      <c r="R481" s="2345"/>
      <c r="S481" s="2345"/>
      <c r="T481" s="2345"/>
      <c r="U481" s="2345"/>
      <c r="V481" s="2345"/>
      <c r="W481" s="2345"/>
      <c r="X481" s="2345"/>
      <c r="Y481" s="2345"/>
      <c r="Z481" s="2345"/>
      <c r="AA481" s="2345"/>
    </row>
    <row r="482" spans="1:27" ht="15.75" customHeight="1">
      <c r="A482" s="2345"/>
      <c r="B482" s="2345"/>
      <c r="C482" s="2345"/>
      <c r="D482" s="2345"/>
      <c r="E482" s="2345"/>
      <c r="F482" s="2345"/>
      <c r="G482" s="2345"/>
      <c r="H482" s="2345"/>
      <c r="I482" s="2345"/>
      <c r="J482" s="2345"/>
      <c r="K482" s="2345"/>
      <c r="L482" s="2345"/>
      <c r="M482" s="2345"/>
      <c r="N482" s="2345"/>
      <c r="O482" s="2345"/>
      <c r="P482" s="2345"/>
      <c r="Q482" s="2345"/>
      <c r="R482" s="2345"/>
      <c r="S482" s="2345"/>
      <c r="T482" s="2345"/>
      <c r="U482" s="2345"/>
      <c r="V482" s="2345"/>
      <c r="W482" s="2345"/>
      <c r="X482" s="2345"/>
      <c r="Y482" s="2345"/>
      <c r="Z482" s="2345"/>
      <c r="AA482" s="2345"/>
    </row>
    <row r="483" spans="1:27" ht="15.75" customHeight="1">
      <c r="A483" s="2345"/>
      <c r="B483" s="2345"/>
      <c r="C483" s="2345"/>
      <c r="D483" s="2345"/>
      <c r="E483" s="2345"/>
      <c r="F483" s="2345"/>
      <c r="G483" s="2345"/>
      <c r="H483" s="2345"/>
      <c r="I483" s="2345"/>
      <c r="J483" s="2345"/>
      <c r="K483" s="2345"/>
      <c r="L483" s="2345"/>
      <c r="M483" s="2345"/>
      <c r="N483" s="2345"/>
      <c r="O483" s="2345"/>
      <c r="P483" s="2345"/>
      <c r="Q483" s="2345"/>
      <c r="R483" s="2345"/>
      <c r="S483" s="2345"/>
      <c r="T483" s="2345"/>
      <c r="U483" s="2345"/>
      <c r="V483" s="2345"/>
      <c r="W483" s="2345"/>
      <c r="X483" s="2345"/>
      <c r="Y483" s="2345"/>
      <c r="Z483" s="2345"/>
      <c r="AA483" s="2345"/>
    </row>
    <row r="484" spans="1:27" ht="15.75" customHeight="1">
      <c r="A484" s="2345"/>
      <c r="B484" s="2345"/>
      <c r="C484" s="2345"/>
      <c r="D484" s="2345"/>
      <c r="E484" s="2345"/>
      <c r="F484" s="2345"/>
      <c r="G484" s="2345"/>
      <c r="H484" s="2345"/>
      <c r="I484" s="2345"/>
      <c r="J484" s="2345"/>
      <c r="K484" s="2345"/>
      <c r="L484" s="2345"/>
      <c r="M484" s="2345"/>
      <c r="N484" s="2345"/>
      <c r="O484" s="2345"/>
      <c r="P484" s="2345"/>
      <c r="Q484" s="2345"/>
      <c r="R484" s="2345"/>
      <c r="S484" s="2345"/>
      <c r="T484" s="2345"/>
      <c r="U484" s="2345"/>
      <c r="V484" s="2345"/>
      <c r="W484" s="2345"/>
      <c r="X484" s="2345"/>
      <c r="Y484" s="2345"/>
      <c r="Z484" s="2345"/>
      <c r="AA484" s="2345"/>
    </row>
    <row r="485" spans="1:27" ht="15.75" customHeight="1">
      <c r="A485" s="2345"/>
      <c r="B485" s="2345"/>
      <c r="C485" s="2345"/>
      <c r="D485" s="2345"/>
      <c r="E485" s="2345"/>
      <c r="F485" s="2345"/>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5"/>
    </row>
    <row r="486" spans="1:27" ht="15.75" customHeight="1">
      <c r="A486" s="2345"/>
      <c r="B486" s="2345"/>
      <c r="C486" s="2345"/>
      <c r="D486" s="2345"/>
      <c r="E486" s="2345"/>
      <c r="F486" s="2345"/>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5"/>
    </row>
    <row r="487" spans="1:27" ht="15.75" customHeight="1">
      <c r="A487" s="2345"/>
      <c r="B487" s="2345"/>
      <c r="C487" s="2345"/>
      <c r="D487" s="2345"/>
      <c r="E487" s="2345"/>
      <c r="F487" s="2345"/>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2345"/>
    </row>
    <row r="488" spans="1:27" ht="15.75" customHeight="1">
      <c r="A488" s="2345"/>
      <c r="B488" s="2345"/>
      <c r="C488" s="2345"/>
      <c r="D488" s="2345"/>
      <c r="E488" s="2345"/>
      <c r="F488" s="2345"/>
      <c r="G488" s="2345"/>
      <c r="H488" s="2345"/>
      <c r="I488" s="2345"/>
      <c r="J488" s="2345"/>
      <c r="K488" s="2345"/>
      <c r="L488" s="2345"/>
      <c r="M488" s="2345"/>
      <c r="N488" s="2345"/>
      <c r="O488" s="2345"/>
      <c r="P488" s="2345"/>
      <c r="Q488" s="2345"/>
      <c r="R488" s="2345"/>
      <c r="S488" s="2345"/>
      <c r="T488" s="2345"/>
      <c r="U488" s="2345"/>
      <c r="V488" s="2345"/>
      <c r="W488" s="2345"/>
      <c r="X488" s="2345"/>
      <c r="Y488" s="2345"/>
      <c r="Z488" s="2345"/>
      <c r="AA488" s="2345"/>
    </row>
    <row r="489" spans="1:27" ht="15.75" customHeight="1">
      <c r="A489" s="2345"/>
      <c r="B489" s="2345"/>
      <c r="C489" s="2345"/>
      <c r="D489" s="2345"/>
      <c r="E489" s="2345"/>
      <c r="F489" s="2345"/>
      <c r="G489" s="2345"/>
      <c r="H489" s="2345"/>
      <c r="I489" s="2345"/>
      <c r="J489" s="2345"/>
      <c r="K489" s="2345"/>
      <c r="L489" s="2345"/>
      <c r="M489" s="2345"/>
      <c r="N489" s="2345"/>
      <c r="O489" s="2345"/>
      <c r="P489" s="2345"/>
      <c r="Q489" s="2345"/>
      <c r="R489" s="2345"/>
      <c r="S489" s="2345"/>
      <c r="T489" s="2345"/>
      <c r="U489" s="2345"/>
      <c r="V489" s="2345"/>
      <c r="W489" s="2345"/>
      <c r="X489" s="2345"/>
      <c r="Y489" s="2345"/>
      <c r="Z489" s="2345"/>
      <c r="AA489" s="2345"/>
    </row>
    <row r="490" spans="1:27" ht="15.75" customHeight="1">
      <c r="A490" s="2345"/>
      <c r="B490" s="2345"/>
      <c r="C490" s="2345"/>
      <c r="D490" s="2345"/>
      <c r="E490" s="2345"/>
      <c r="F490" s="2345"/>
      <c r="G490" s="2345"/>
      <c r="H490" s="2345"/>
      <c r="I490" s="2345"/>
      <c r="J490" s="2345"/>
      <c r="K490" s="2345"/>
      <c r="L490" s="2345"/>
      <c r="M490" s="2345"/>
      <c r="N490" s="2345"/>
      <c r="O490" s="2345"/>
      <c r="P490" s="2345"/>
      <c r="Q490" s="2345"/>
      <c r="R490" s="2345"/>
      <c r="S490" s="2345"/>
      <c r="T490" s="2345"/>
      <c r="U490" s="2345"/>
      <c r="V490" s="2345"/>
      <c r="W490" s="2345"/>
      <c r="X490" s="2345"/>
      <c r="Y490" s="2345"/>
      <c r="Z490" s="2345"/>
      <c r="AA490" s="2345"/>
    </row>
    <row r="491" spans="1:27" ht="15.75" customHeight="1">
      <c r="A491" s="2345"/>
      <c r="B491" s="2345"/>
      <c r="C491" s="2345"/>
      <c r="D491" s="2345"/>
      <c r="E491" s="2345"/>
      <c r="F491" s="2345"/>
      <c r="G491" s="2345"/>
      <c r="H491" s="2345"/>
      <c r="I491" s="2345"/>
      <c r="J491" s="2345"/>
      <c r="K491" s="2345"/>
      <c r="L491" s="2345"/>
      <c r="M491" s="2345"/>
      <c r="N491" s="2345"/>
      <c r="O491" s="2345"/>
      <c r="P491" s="2345"/>
      <c r="Q491" s="2345"/>
      <c r="R491" s="2345"/>
      <c r="S491" s="2345"/>
      <c r="T491" s="2345"/>
      <c r="U491" s="2345"/>
      <c r="V491" s="2345"/>
      <c r="W491" s="2345"/>
      <c r="X491" s="2345"/>
      <c r="Y491" s="2345"/>
      <c r="Z491" s="2345"/>
      <c r="AA491" s="2345"/>
    </row>
    <row r="492" spans="1:27" ht="15.75" customHeight="1">
      <c r="A492" s="2345"/>
      <c r="B492" s="2345"/>
      <c r="C492" s="2345"/>
      <c r="D492" s="2345"/>
      <c r="E492" s="2345"/>
      <c r="F492" s="2345"/>
      <c r="G492" s="2345"/>
      <c r="H492" s="2345"/>
      <c r="I492" s="2345"/>
      <c r="J492" s="2345"/>
      <c r="K492" s="2345"/>
      <c r="L492" s="2345"/>
      <c r="M492" s="2345"/>
      <c r="N492" s="2345"/>
      <c r="O492" s="2345"/>
      <c r="P492" s="2345"/>
      <c r="Q492" s="2345"/>
      <c r="R492" s="2345"/>
      <c r="S492" s="2345"/>
      <c r="T492" s="2345"/>
      <c r="U492" s="2345"/>
      <c r="V492" s="2345"/>
      <c r="W492" s="2345"/>
      <c r="X492" s="2345"/>
      <c r="Y492" s="2345"/>
      <c r="Z492" s="2345"/>
      <c r="AA492" s="2345"/>
    </row>
    <row r="493" spans="1:27" ht="15.75" customHeight="1">
      <c r="A493" s="2345"/>
      <c r="B493" s="2345"/>
      <c r="C493" s="2345"/>
      <c r="D493" s="2345"/>
      <c r="E493" s="2345"/>
      <c r="F493" s="2345"/>
      <c r="G493" s="2345"/>
      <c r="H493" s="2345"/>
      <c r="I493" s="2345"/>
      <c r="J493" s="2345"/>
      <c r="K493" s="2345"/>
      <c r="L493" s="2345"/>
      <c r="M493" s="2345"/>
      <c r="N493" s="2345"/>
      <c r="O493" s="2345"/>
      <c r="P493" s="2345"/>
      <c r="Q493" s="2345"/>
      <c r="R493" s="2345"/>
      <c r="S493" s="2345"/>
      <c r="T493" s="2345"/>
      <c r="U493" s="2345"/>
      <c r="V493" s="2345"/>
      <c r="W493" s="2345"/>
      <c r="X493" s="2345"/>
      <c r="Y493" s="2345"/>
      <c r="Z493" s="2345"/>
      <c r="AA493" s="2345"/>
    </row>
    <row r="494" spans="1:27" ht="15.75" customHeight="1">
      <c r="A494" s="2345"/>
      <c r="B494" s="2345"/>
      <c r="C494" s="2345"/>
      <c r="D494" s="2345"/>
      <c r="E494" s="2345"/>
      <c r="F494" s="2345"/>
      <c r="G494" s="2345"/>
      <c r="H494" s="2345"/>
      <c r="I494" s="2345"/>
      <c r="J494" s="2345"/>
      <c r="K494" s="2345"/>
      <c r="L494" s="2345"/>
      <c r="M494" s="2345"/>
      <c r="N494" s="2345"/>
      <c r="O494" s="2345"/>
      <c r="P494" s="2345"/>
      <c r="Q494" s="2345"/>
      <c r="R494" s="2345"/>
      <c r="S494" s="2345"/>
      <c r="T494" s="2345"/>
      <c r="U494" s="2345"/>
      <c r="V494" s="2345"/>
      <c r="W494" s="2345"/>
      <c r="X494" s="2345"/>
      <c r="Y494" s="2345"/>
      <c r="Z494" s="2345"/>
      <c r="AA494" s="2345"/>
    </row>
    <row r="495" spans="1:27" ht="15.75" customHeight="1">
      <c r="A495" s="2345"/>
      <c r="B495" s="2345"/>
      <c r="C495" s="2345"/>
      <c r="D495" s="2345"/>
      <c r="E495" s="2345"/>
      <c r="F495" s="2345"/>
      <c r="G495" s="2345"/>
      <c r="H495" s="2345"/>
      <c r="I495" s="2345"/>
      <c r="J495" s="2345"/>
      <c r="K495" s="2345"/>
      <c r="L495" s="2345"/>
      <c r="M495" s="2345"/>
      <c r="N495" s="2345"/>
      <c r="O495" s="2345"/>
      <c r="P495" s="2345"/>
      <c r="Q495" s="2345"/>
      <c r="R495" s="2345"/>
      <c r="S495" s="2345"/>
      <c r="T495" s="2345"/>
      <c r="U495" s="2345"/>
      <c r="V495" s="2345"/>
      <c r="W495" s="2345"/>
      <c r="X495" s="2345"/>
      <c r="Y495" s="2345"/>
      <c r="Z495" s="2345"/>
      <c r="AA495" s="2345"/>
    </row>
    <row r="496" spans="1:27" ht="15.75" customHeight="1">
      <c r="A496" s="2345"/>
      <c r="B496" s="2345"/>
      <c r="C496" s="2345"/>
      <c r="D496" s="2345"/>
      <c r="E496" s="2345"/>
      <c r="F496" s="2345"/>
      <c r="G496" s="2345"/>
      <c r="H496" s="2345"/>
      <c r="I496" s="2345"/>
      <c r="J496" s="2345"/>
      <c r="K496" s="2345"/>
      <c r="L496" s="2345"/>
      <c r="M496" s="2345"/>
      <c r="N496" s="2345"/>
      <c r="O496" s="2345"/>
      <c r="P496" s="2345"/>
      <c r="Q496" s="2345"/>
      <c r="R496" s="2345"/>
      <c r="S496" s="2345"/>
      <c r="T496" s="2345"/>
      <c r="U496" s="2345"/>
      <c r="V496" s="2345"/>
      <c r="W496" s="2345"/>
      <c r="X496" s="2345"/>
      <c r="Y496" s="2345"/>
      <c r="Z496" s="2345"/>
      <c r="AA496" s="2345"/>
    </row>
    <row r="497" spans="1:27" ht="15.75" customHeight="1">
      <c r="A497" s="2345"/>
      <c r="B497" s="2345"/>
      <c r="C497" s="2345"/>
      <c r="D497" s="2345"/>
      <c r="E497" s="2345"/>
      <c r="F497" s="2345"/>
      <c r="G497" s="2345"/>
      <c r="H497" s="2345"/>
      <c r="I497" s="2345"/>
      <c r="J497" s="2345"/>
      <c r="K497" s="2345"/>
      <c r="L497" s="2345"/>
      <c r="M497" s="2345"/>
      <c r="N497" s="2345"/>
      <c r="O497" s="2345"/>
      <c r="P497" s="2345"/>
      <c r="Q497" s="2345"/>
      <c r="R497" s="2345"/>
      <c r="S497" s="2345"/>
      <c r="T497" s="2345"/>
      <c r="U497" s="2345"/>
      <c r="V497" s="2345"/>
      <c r="W497" s="2345"/>
      <c r="X497" s="2345"/>
      <c r="Y497" s="2345"/>
      <c r="Z497" s="2345"/>
      <c r="AA497" s="2345"/>
    </row>
    <row r="498" spans="1:27" ht="15.75" customHeight="1">
      <c r="A498" s="2345"/>
      <c r="B498" s="2345"/>
      <c r="C498" s="2345"/>
      <c r="D498" s="2345"/>
      <c r="E498" s="2345"/>
      <c r="F498" s="2345"/>
      <c r="G498" s="2345"/>
      <c r="H498" s="2345"/>
      <c r="I498" s="2345"/>
      <c r="J498" s="2345"/>
      <c r="K498" s="2345"/>
      <c r="L498" s="2345"/>
      <c r="M498" s="2345"/>
      <c r="N498" s="2345"/>
      <c r="O498" s="2345"/>
      <c r="P498" s="2345"/>
      <c r="Q498" s="2345"/>
      <c r="R498" s="2345"/>
      <c r="S498" s="2345"/>
      <c r="T498" s="2345"/>
      <c r="U498" s="2345"/>
      <c r="V498" s="2345"/>
      <c r="W498" s="2345"/>
      <c r="X498" s="2345"/>
      <c r="Y498" s="2345"/>
      <c r="Z498" s="2345"/>
      <c r="AA498" s="2345"/>
    </row>
    <row r="499" spans="1:27" ht="15.75" customHeight="1">
      <c r="A499" s="2345"/>
      <c r="B499" s="2345"/>
      <c r="C499" s="2345"/>
      <c r="D499" s="2345"/>
      <c r="E499" s="2345"/>
      <c r="F499" s="2345"/>
      <c r="G499" s="2345"/>
      <c r="H499" s="2345"/>
      <c r="I499" s="2345"/>
      <c r="J499" s="2345"/>
      <c r="K499" s="2345"/>
      <c r="L499" s="2345"/>
      <c r="M499" s="2345"/>
      <c r="N499" s="2345"/>
      <c r="O499" s="2345"/>
      <c r="P499" s="2345"/>
      <c r="Q499" s="2345"/>
      <c r="R499" s="2345"/>
      <c r="S499" s="2345"/>
      <c r="T499" s="2345"/>
      <c r="U499" s="2345"/>
      <c r="V499" s="2345"/>
      <c r="W499" s="2345"/>
      <c r="X499" s="2345"/>
      <c r="Y499" s="2345"/>
      <c r="Z499" s="2345"/>
      <c r="AA499" s="2345"/>
    </row>
    <row r="500" spans="1:27" ht="15.75" customHeight="1">
      <c r="A500" s="2345"/>
      <c r="B500" s="2345"/>
      <c r="C500" s="2345"/>
      <c r="D500" s="2345"/>
      <c r="E500" s="2345"/>
      <c r="F500" s="2345"/>
      <c r="G500" s="2345"/>
      <c r="H500" s="2345"/>
      <c r="I500" s="2345"/>
      <c r="J500" s="2345"/>
      <c r="K500" s="2345"/>
      <c r="L500" s="2345"/>
      <c r="M500" s="2345"/>
      <c r="N500" s="2345"/>
      <c r="O500" s="2345"/>
      <c r="P500" s="2345"/>
      <c r="Q500" s="2345"/>
      <c r="R500" s="2345"/>
      <c r="S500" s="2345"/>
      <c r="T500" s="2345"/>
      <c r="U500" s="2345"/>
      <c r="V500" s="2345"/>
      <c r="W500" s="2345"/>
      <c r="X500" s="2345"/>
      <c r="Y500" s="2345"/>
      <c r="Z500" s="2345"/>
      <c r="AA500" s="2345"/>
    </row>
    <row r="501" spans="1:27" ht="15.75" customHeight="1">
      <c r="A501" s="2345"/>
      <c r="B501" s="2345"/>
      <c r="C501" s="2345"/>
      <c r="D501" s="2345"/>
      <c r="E501" s="2345"/>
      <c r="F501" s="2345"/>
      <c r="G501" s="2345"/>
      <c r="H501" s="2345"/>
      <c r="I501" s="2345"/>
      <c r="J501" s="2345"/>
      <c r="K501" s="2345"/>
      <c r="L501" s="2345"/>
      <c r="M501" s="2345"/>
      <c r="N501" s="2345"/>
      <c r="O501" s="2345"/>
      <c r="P501" s="2345"/>
      <c r="Q501" s="2345"/>
      <c r="R501" s="2345"/>
      <c r="S501" s="2345"/>
      <c r="T501" s="2345"/>
      <c r="U501" s="2345"/>
      <c r="V501" s="2345"/>
      <c r="W501" s="2345"/>
      <c r="X501" s="2345"/>
      <c r="Y501" s="2345"/>
      <c r="Z501" s="2345"/>
      <c r="AA501" s="2345"/>
    </row>
    <row r="502" spans="1:27" ht="15.75" customHeight="1">
      <c r="A502" s="2345"/>
      <c r="B502" s="2345"/>
      <c r="C502" s="2345"/>
      <c r="D502" s="2345"/>
      <c r="E502" s="2345"/>
      <c r="F502" s="2345"/>
      <c r="G502" s="2345"/>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5"/>
    </row>
    <row r="503" spans="1:27" ht="15.75" customHeight="1">
      <c r="A503" s="2345"/>
      <c r="B503" s="2345"/>
      <c r="C503" s="2345"/>
      <c r="D503" s="2345"/>
      <c r="E503" s="2345"/>
      <c r="F503" s="2345"/>
      <c r="G503" s="2345"/>
      <c r="H503" s="2345"/>
      <c r="I503" s="2345"/>
      <c r="J503" s="2345"/>
      <c r="K503" s="2345"/>
      <c r="L503" s="2345"/>
      <c r="M503" s="2345"/>
      <c r="N503" s="2345"/>
      <c r="O503" s="2345"/>
      <c r="P503" s="2345"/>
      <c r="Q503" s="2345"/>
      <c r="R503" s="2345"/>
      <c r="S503" s="2345"/>
      <c r="T503" s="2345"/>
      <c r="U503" s="2345"/>
      <c r="V503" s="2345"/>
      <c r="W503" s="2345"/>
      <c r="X503" s="2345"/>
      <c r="Y503" s="2345"/>
      <c r="Z503" s="2345"/>
      <c r="AA503" s="2345"/>
    </row>
    <row r="504" spans="1:27" ht="15.75" customHeight="1">
      <c r="A504" s="2345"/>
      <c r="B504" s="2345"/>
      <c r="C504" s="2345"/>
      <c r="D504" s="2345"/>
      <c r="E504" s="2345"/>
      <c r="F504" s="2345"/>
      <c r="G504" s="2345"/>
      <c r="H504" s="2345"/>
      <c r="I504" s="2345"/>
      <c r="J504" s="2345"/>
      <c r="K504" s="2345"/>
      <c r="L504" s="2345"/>
      <c r="M504" s="2345"/>
      <c r="N504" s="2345"/>
      <c r="O504" s="2345"/>
      <c r="P504" s="2345"/>
      <c r="Q504" s="2345"/>
      <c r="R504" s="2345"/>
      <c r="S504" s="2345"/>
      <c r="T504" s="2345"/>
      <c r="U504" s="2345"/>
      <c r="V504" s="2345"/>
      <c r="W504" s="2345"/>
      <c r="X504" s="2345"/>
      <c r="Y504" s="2345"/>
      <c r="Z504" s="2345"/>
      <c r="AA504" s="2345"/>
    </row>
    <row r="505" spans="1:27" ht="15.75" customHeight="1">
      <c r="A505" s="2345"/>
      <c r="B505" s="2345"/>
      <c r="C505" s="2345"/>
      <c r="D505" s="2345"/>
      <c r="E505" s="2345"/>
      <c r="F505" s="2345"/>
      <c r="G505" s="2345"/>
      <c r="H505" s="2345"/>
      <c r="I505" s="2345"/>
      <c r="J505" s="2345"/>
      <c r="K505" s="2345"/>
      <c r="L505" s="2345"/>
      <c r="M505" s="2345"/>
      <c r="N505" s="2345"/>
      <c r="O505" s="2345"/>
      <c r="P505" s="2345"/>
      <c r="Q505" s="2345"/>
      <c r="R505" s="2345"/>
      <c r="S505" s="2345"/>
      <c r="T505" s="2345"/>
      <c r="U505" s="2345"/>
      <c r="V505" s="2345"/>
      <c r="W505" s="2345"/>
      <c r="X505" s="2345"/>
      <c r="Y505" s="2345"/>
      <c r="Z505" s="2345"/>
      <c r="AA505" s="2345"/>
    </row>
    <row r="506" spans="1:27" ht="15.75" customHeight="1">
      <c r="A506" s="2345"/>
      <c r="B506" s="2345"/>
      <c r="C506" s="2345"/>
      <c r="D506" s="2345"/>
      <c r="E506" s="2345"/>
      <c r="F506" s="2345"/>
      <c r="G506" s="2345"/>
      <c r="H506" s="2345"/>
      <c r="I506" s="2345"/>
      <c r="J506" s="2345"/>
      <c r="K506" s="2345"/>
      <c r="L506" s="2345"/>
      <c r="M506" s="2345"/>
      <c r="N506" s="2345"/>
      <c r="O506" s="2345"/>
      <c r="P506" s="2345"/>
      <c r="Q506" s="2345"/>
      <c r="R506" s="2345"/>
      <c r="S506" s="2345"/>
      <c r="T506" s="2345"/>
      <c r="U506" s="2345"/>
      <c r="V506" s="2345"/>
      <c r="W506" s="2345"/>
      <c r="X506" s="2345"/>
      <c r="Y506" s="2345"/>
      <c r="Z506" s="2345"/>
      <c r="AA506" s="2345"/>
    </row>
    <row r="507" spans="1:27" ht="15.75" customHeight="1">
      <c r="A507" s="2345"/>
      <c r="B507" s="2345"/>
      <c r="C507" s="2345"/>
      <c r="D507" s="2345"/>
      <c r="E507" s="2345"/>
      <c r="F507" s="2345"/>
      <c r="G507" s="2345"/>
      <c r="H507" s="2345"/>
      <c r="I507" s="2345"/>
      <c r="J507" s="2345"/>
      <c r="K507" s="2345"/>
      <c r="L507" s="2345"/>
      <c r="M507" s="2345"/>
      <c r="N507" s="2345"/>
      <c r="O507" s="2345"/>
      <c r="P507" s="2345"/>
      <c r="Q507" s="2345"/>
      <c r="R507" s="2345"/>
      <c r="S507" s="2345"/>
      <c r="T507" s="2345"/>
      <c r="U507" s="2345"/>
      <c r="V507" s="2345"/>
      <c r="W507" s="2345"/>
      <c r="X507" s="2345"/>
      <c r="Y507" s="2345"/>
      <c r="Z507" s="2345"/>
      <c r="AA507" s="2345"/>
    </row>
    <row r="508" spans="1:27" ht="15.75" customHeight="1">
      <c r="A508" s="2345"/>
      <c r="B508" s="2345"/>
      <c r="C508" s="2345"/>
      <c r="D508" s="2345"/>
      <c r="E508" s="2345"/>
      <c r="F508" s="2345"/>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5"/>
    </row>
    <row r="509" spans="1:27" ht="15.75" customHeight="1">
      <c r="A509" s="2345"/>
      <c r="B509" s="2345"/>
      <c r="C509" s="2345"/>
      <c r="D509" s="2345"/>
      <c r="E509" s="2345"/>
      <c r="F509" s="2345"/>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5"/>
    </row>
    <row r="510" spans="1:27" ht="15.75" customHeight="1">
      <c r="A510" s="2345"/>
      <c r="B510" s="2345"/>
      <c r="C510" s="2345"/>
      <c r="D510" s="2345"/>
      <c r="E510" s="2345"/>
      <c r="F510" s="2345"/>
      <c r="G510" s="2345"/>
      <c r="H510" s="2345"/>
      <c r="I510" s="2345"/>
      <c r="J510" s="2345"/>
      <c r="K510" s="2345"/>
      <c r="L510" s="2345"/>
      <c r="M510" s="2345"/>
      <c r="N510" s="2345"/>
      <c r="O510" s="2345"/>
      <c r="P510" s="2345"/>
      <c r="Q510" s="2345"/>
      <c r="R510" s="2345"/>
      <c r="S510" s="2345"/>
      <c r="T510" s="2345"/>
      <c r="U510" s="2345"/>
      <c r="V510" s="2345"/>
      <c r="W510" s="2345"/>
      <c r="X510" s="2345"/>
      <c r="Y510" s="2345"/>
      <c r="Z510" s="2345"/>
      <c r="AA510" s="2345"/>
    </row>
    <row r="511" spans="1:27" ht="15.75" customHeight="1">
      <c r="A511" s="2345"/>
      <c r="B511" s="2345"/>
      <c r="C511" s="2345"/>
      <c r="D511" s="2345"/>
      <c r="E511" s="2345"/>
      <c r="F511" s="2345"/>
      <c r="G511" s="2345"/>
      <c r="H511" s="2345"/>
      <c r="I511" s="2345"/>
      <c r="J511" s="2345"/>
      <c r="K511" s="2345"/>
      <c r="L511" s="2345"/>
      <c r="M511" s="2345"/>
      <c r="N511" s="2345"/>
      <c r="O511" s="2345"/>
      <c r="P511" s="2345"/>
      <c r="Q511" s="2345"/>
      <c r="R511" s="2345"/>
      <c r="S511" s="2345"/>
      <c r="T511" s="2345"/>
      <c r="U511" s="2345"/>
      <c r="V511" s="2345"/>
      <c r="W511" s="2345"/>
      <c r="X511" s="2345"/>
      <c r="Y511" s="2345"/>
      <c r="Z511" s="2345"/>
      <c r="AA511" s="2345"/>
    </row>
    <row r="512" spans="1:27" ht="15.75" customHeight="1">
      <c r="A512" s="2345"/>
      <c r="B512" s="2345"/>
      <c r="C512" s="2345"/>
      <c r="D512" s="2345"/>
      <c r="E512" s="2345"/>
      <c r="F512" s="2345"/>
      <c r="G512" s="2345"/>
      <c r="H512" s="2345"/>
      <c r="I512" s="2345"/>
      <c r="J512" s="2345"/>
      <c r="K512" s="2345"/>
      <c r="L512" s="2345"/>
      <c r="M512" s="2345"/>
      <c r="N512" s="2345"/>
      <c r="O512" s="2345"/>
      <c r="P512" s="2345"/>
      <c r="Q512" s="2345"/>
      <c r="R512" s="2345"/>
      <c r="S512" s="2345"/>
      <c r="T512" s="2345"/>
      <c r="U512" s="2345"/>
      <c r="V512" s="2345"/>
      <c r="W512" s="2345"/>
      <c r="X512" s="2345"/>
      <c r="Y512" s="2345"/>
      <c r="Z512" s="2345"/>
      <c r="AA512" s="2345"/>
    </row>
    <row r="513" spans="1:27" ht="15.75" customHeight="1">
      <c r="A513" s="2345"/>
      <c r="B513" s="2345"/>
      <c r="C513" s="2345"/>
      <c r="D513" s="2345"/>
      <c r="E513" s="2345"/>
      <c r="F513" s="2345"/>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5"/>
    </row>
    <row r="514" spans="1:27" ht="15.75" customHeight="1">
      <c r="A514" s="2345"/>
      <c r="B514" s="2345"/>
      <c r="C514" s="2345"/>
      <c r="D514" s="2345"/>
      <c r="E514" s="2345"/>
      <c r="F514" s="2345"/>
      <c r="G514" s="2345"/>
      <c r="H514" s="2345"/>
      <c r="I514" s="2345"/>
      <c r="J514" s="2345"/>
      <c r="K514" s="2345"/>
      <c r="L514" s="2345"/>
      <c r="M514" s="2345"/>
      <c r="N514" s="2345"/>
      <c r="O514" s="2345"/>
      <c r="P514" s="2345"/>
      <c r="Q514" s="2345"/>
      <c r="R514" s="2345"/>
      <c r="S514" s="2345"/>
      <c r="T514" s="2345"/>
      <c r="U514" s="2345"/>
      <c r="V514" s="2345"/>
      <c r="W514" s="2345"/>
      <c r="X514" s="2345"/>
      <c r="Y514" s="2345"/>
      <c r="Z514" s="2345"/>
      <c r="AA514" s="2345"/>
    </row>
    <row r="515" spans="1:27" ht="15.75" customHeight="1">
      <c r="A515" s="2345"/>
      <c r="B515" s="2345"/>
      <c r="C515" s="2345"/>
      <c r="D515" s="2345"/>
      <c r="E515" s="2345"/>
      <c r="F515" s="2345"/>
      <c r="G515" s="2345"/>
      <c r="H515" s="2345"/>
      <c r="I515" s="2345"/>
      <c r="J515" s="2345"/>
      <c r="K515" s="2345"/>
      <c r="L515" s="2345"/>
      <c r="M515" s="2345"/>
      <c r="N515" s="2345"/>
      <c r="O515" s="2345"/>
      <c r="P515" s="2345"/>
      <c r="Q515" s="2345"/>
      <c r="R515" s="2345"/>
      <c r="S515" s="2345"/>
      <c r="T515" s="2345"/>
      <c r="U515" s="2345"/>
      <c r="V515" s="2345"/>
      <c r="W515" s="2345"/>
      <c r="X515" s="2345"/>
      <c r="Y515" s="2345"/>
      <c r="Z515" s="2345"/>
      <c r="AA515" s="2345"/>
    </row>
    <row r="516" spans="1:27" ht="15.75" customHeight="1">
      <c r="A516" s="2345"/>
      <c r="B516" s="2345"/>
      <c r="C516" s="2345"/>
      <c r="D516" s="2345"/>
      <c r="E516" s="2345"/>
      <c r="F516" s="2345"/>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2345"/>
    </row>
    <row r="517" spans="1:27" ht="15.75" customHeight="1">
      <c r="A517" s="2345"/>
      <c r="B517" s="2345"/>
      <c r="C517" s="2345"/>
      <c r="D517" s="2345"/>
      <c r="E517" s="2345"/>
      <c r="F517" s="2345"/>
      <c r="G517" s="2345"/>
      <c r="H517" s="2345"/>
      <c r="I517" s="2345"/>
      <c r="J517" s="2345"/>
      <c r="K517" s="2345"/>
      <c r="L517" s="2345"/>
      <c r="M517" s="2345"/>
      <c r="N517" s="2345"/>
      <c r="O517" s="2345"/>
      <c r="P517" s="2345"/>
      <c r="Q517" s="2345"/>
      <c r="R517" s="2345"/>
      <c r="S517" s="2345"/>
      <c r="T517" s="2345"/>
      <c r="U517" s="2345"/>
      <c r="V517" s="2345"/>
      <c r="W517" s="2345"/>
      <c r="X517" s="2345"/>
      <c r="Y517" s="2345"/>
      <c r="Z517" s="2345"/>
      <c r="AA517" s="2345"/>
    </row>
    <row r="518" spans="1:27" ht="15.75" customHeight="1">
      <c r="A518" s="2345"/>
      <c r="B518" s="2345"/>
      <c r="C518" s="2345"/>
      <c r="D518" s="2345"/>
      <c r="E518" s="2345"/>
      <c r="F518" s="2345"/>
      <c r="G518" s="2345"/>
      <c r="H518" s="2345"/>
      <c r="I518" s="2345"/>
      <c r="J518" s="2345"/>
      <c r="K518" s="2345"/>
      <c r="L518" s="2345"/>
      <c r="M518" s="2345"/>
      <c r="N518" s="2345"/>
      <c r="O518" s="2345"/>
      <c r="P518" s="2345"/>
      <c r="Q518" s="2345"/>
      <c r="R518" s="2345"/>
      <c r="S518" s="2345"/>
      <c r="T518" s="2345"/>
      <c r="U518" s="2345"/>
      <c r="V518" s="2345"/>
      <c r="W518" s="2345"/>
      <c r="X518" s="2345"/>
      <c r="Y518" s="2345"/>
      <c r="Z518" s="2345"/>
      <c r="AA518" s="2345"/>
    </row>
    <row r="519" spans="1:27" ht="15.75" customHeight="1">
      <c r="A519" s="2345"/>
      <c r="B519" s="2345"/>
      <c r="C519" s="2345"/>
      <c r="D519" s="2345"/>
      <c r="E519" s="2345"/>
      <c r="F519" s="2345"/>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5"/>
    </row>
    <row r="520" spans="1:27" ht="15.75" customHeight="1">
      <c r="A520" s="2345"/>
      <c r="B520" s="2345"/>
      <c r="C520" s="2345"/>
      <c r="D520" s="2345"/>
      <c r="E520" s="2345"/>
      <c r="F520" s="2345"/>
      <c r="G520" s="2345"/>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5"/>
    </row>
    <row r="521" spans="1:27" ht="15.75" customHeight="1">
      <c r="A521" s="2345"/>
      <c r="B521" s="2345"/>
      <c r="C521" s="2345"/>
      <c r="D521" s="2345"/>
      <c r="E521" s="2345"/>
      <c r="F521" s="2345"/>
      <c r="G521" s="2345"/>
      <c r="H521" s="2345"/>
      <c r="I521" s="2345"/>
      <c r="J521" s="2345"/>
      <c r="K521" s="2345"/>
      <c r="L521" s="2345"/>
      <c r="M521" s="2345"/>
      <c r="N521" s="2345"/>
      <c r="O521" s="2345"/>
      <c r="P521" s="2345"/>
      <c r="Q521" s="2345"/>
      <c r="R521" s="2345"/>
      <c r="S521" s="2345"/>
      <c r="T521" s="2345"/>
      <c r="U521" s="2345"/>
      <c r="V521" s="2345"/>
      <c r="W521" s="2345"/>
      <c r="X521" s="2345"/>
      <c r="Y521" s="2345"/>
      <c r="Z521" s="2345"/>
      <c r="AA521" s="2345"/>
    </row>
    <row r="522" spans="1:27" ht="15.75" customHeight="1">
      <c r="A522" s="2345"/>
      <c r="B522" s="2345"/>
      <c r="C522" s="2345"/>
      <c r="D522" s="2345"/>
      <c r="E522" s="2345"/>
      <c r="F522" s="2345"/>
      <c r="G522" s="2345"/>
      <c r="H522" s="2345"/>
      <c r="I522" s="2345"/>
      <c r="J522" s="2345"/>
      <c r="K522" s="2345"/>
      <c r="L522" s="2345"/>
      <c r="M522" s="2345"/>
      <c r="N522" s="2345"/>
      <c r="O522" s="2345"/>
      <c r="P522" s="2345"/>
      <c r="Q522" s="2345"/>
      <c r="R522" s="2345"/>
      <c r="S522" s="2345"/>
      <c r="T522" s="2345"/>
      <c r="U522" s="2345"/>
      <c r="V522" s="2345"/>
      <c r="W522" s="2345"/>
      <c r="X522" s="2345"/>
      <c r="Y522" s="2345"/>
      <c r="Z522" s="2345"/>
      <c r="AA522" s="2345"/>
    </row>
    <row r="523" spans="1:27" ht="15.75" customHeight="1">
      <c r="A523" s="2345"/>
      <c r="B523" s="2345"/>
      <c r="C523" s="2345"/>
      <c r="D523" s="2345"/>
      <c r="E523" s="2345"/>
      <c r="F523" s="2345"/>
      <c r="G523" s="2345"/>
      <c r="H523" s="2345"/>
      <c r="I523" s="2345"/>
      <c r="J523" s="2345"/>
      <c r="K523" s="2345"/>
      <c r="L523" s="2345"/>
      <c r="M523" s="2345"/>
      <c r="N523" s="2345"/>
      <c r="O523" s="2345"/>
      <c r="P523" s="2345"/>
      <c r="Q523" s="2345"/>
      <c r="R523" s="2345"/>
      <c r="S523" s="2345"/>
      <c r="T523" s="2345"/>
      <c r="U523" s="2345"/>
      <c r="V523" s="2345"/>
      <c r="W523" s="2345"/>
      <c r="X523" s="2345"/>
      <c r="Y523" s="2345"/>
      <c r="Z523" s="2345"/>
      <c r="AA523" s="2345"/>
    </row>
    <row r="524" spans="1:27" ht="15.75" customHeight="1">
      <c r="A524" s="2345"/>
      <c r="B524" s="2345"/>
      <c r="C524" s="2345"/>
      <c r="D524" s="2345"/>
      <c r="E524" s="2345"/>
      <c r="F524" s="2345"/>
      <c r="G524" s="2345"/>
      <c r="H524" s="2345"/>
      <c r="I524" s="2345"/>
      <c r="J524" s="2345"/>
      <c r="K524" s="2345"/>
      <c r="L524" s="2345"/>
      <c r="M524" s="2345"/>
      <c r="N524" s="2345"/>
      <c r="O524" s="2345"/>
      <c r="P524" s="2345"/>
      <c r="Q524" s="2345"/>
      <c r="R524" s="2345"/>
      <c r="S524" s="2345"/>
      <c r="T524" s="2345"/>
      <c r="U524" s="2345"/>
      <c r="V524" s="2345"/>
      <c r="W524" s="2345"/>
      <c r="X524" s="2345"/>
      <c r="Y524" s="2345"/>
      <c r="Z524" s="2345"/>
      <c r="AA524" s="2345"/>
    </row>
    <row r="525" spans="1:27" ht="15.75" customHeight="1">
      <c r="A525" s="2345"/>
      <c r="B525" s="2345"/>
      <c r="C525" s="2345"/>
      <c r="D525" s="2345"/>
      <c r="E525" s="2345"/>
      <c r="F525" s="2345"/>
      <c r="G525" s="2345"/>
      <c r="H525" s="2345"/>
      <c r="I525" s="2345"/>
      <c r="J525" s="2345"/>
      <c r="K525" s="2345"/>
      <c r="L525" s="2345"/>
      <c r="M525" s="2345"/>
      <c r="N525" s="2345"/>
      <c r="O525" s="2345"/>
      <c r="P525" s="2345"/>
      <c r="Q525" s="2345"/>
      <c r="R525" s="2345"/>
      <c r="S525" s="2345"/>
      <c r="T525" s="2345"/>
      <c r="U525" s="2345"/>
      <c r="V525" s="2345"/>
      <c r="W525" s="2345"/>
      <c r="X525" s="2345"/>
      <c r="Y525" s="2345"/>
      <c r="Z525" s="2345"/>
      <c r="AA525" s="2345"/>
    </row>
    <row r="526" spans="1:27" ht="15.75" customHeight="1">
      <c r="A526" s="2345"/>
      <c r="B526" s="2345"/>
      <c r="C526" s="2345"/>
      <c r="D526" s="2345"/>
      <c r="E526" s="2345"/>
      <c r="F526" s="2345"/>
      <c r="G526" s="2345"/>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5"/>
    </row>
    <row r="527" spans="1:27" ht="15.75" customHeight="1">
      <c r="A527" s="2345"/>
      <c r="B527" s="2345"/>
      <c r="C527" s="2345"/>
      <c r="D527" s="2345"/>
      <c r="E527" s="2345"/>
      <c r="F527" s="2345"/>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5"/>
    </row>
    <row r="528" spans="1:27" ht="15.75" customHeight="1">
      <c r="A528" s="2345"/>
      <c r="B528" s="2345"/>
      <c r="C528" s="2345"/>
      <c r="D528" s="2345"/>
      <c r="E528" s="2345"/>
      <c r="F528" s="2345"/>
      <c r="G528" s="2345"/>
      <c r="H528" s="2345"/>
      <c r="I528" s="2345"/>
      <c r="J528" s="2345"/>
      <c r="K528" s="2345"/>
      <c r="L528" s="2345"/>
      <c r="M528" s="2345"/>
      <c r="N528" s="2345"/>
      <c r="O528" s="2345"/>
      <c r="P528" s="2345"/>
      <c r="Q528" s="2345"/>
      <c r="R528" s="2345"/>
      <c r="S528" s="2345"/>
      <c r="T528" s="2345"/>
      <c r="U528" s="2345"/>
      <c r="V528" s="2345"/>
      <c r="W528" s="2345"/>
      <c r="X528" s="2345"/>
      <c r="Y528" s="2345"/>
      <c r="Z528" s="2345"/>
      <c r="AA528" s="2345"/>
    </row>
    <row r="529" spans="1:27" ht="15.75" customHeight="1">
      <c r="A529" s="2345"/>
      <c r="B529" s="2345"/>
      <c r="C529" s="2345"/>
      <c r="D529" s="2345"/>
      <c r="E529" s="2345"/>
      <c r="F529" s="2345"/>
      <c r="G529" s="2345"/>
      <c r="H529" s="2345"/>
      <c r="I529" s="2345"/>
      <c r="J529" s="2345"/>
      <c r="K529" s="2345"/>
      <c r="L529" s="2345"/>
      <c r="M529" s="2345"/>
      <c r="N529" s="2345"/>
      <c r="O529" s="2345"/>
      <c r="P529" s="2345"/>
      <c r="Q529" s="2345"/>
      <c r="R529" s="2345"/>
      <c r="S529" s="2345"/>
      <c r="T529" s="2345"/>
      <c r="U529" s="2345"/>
      <c r="V529" s="2345"/>
      <c r="W529" s="2345"/>
      <c r="X529" s="2345"/>
      <c r="Y529" s="2345"/>
      <c r="Z529" s="2345"/>
      <c r="AA529" s="2345"/>
    </row>
    <row r="530" spans="1:27" ht="15.75" customHeight="1">
      <c r="A530" s="2345"/>
      <c r="B530" s="2345"/>
      <c r="C530" s="2345"/>
      <c r="D530" s="2345"/>
      <c r="E530" s="2345"/>
      <c r="F530" s="2345"/>
      <c r="G530" s="2345"/>
      <c r="H530" s="2345"/>
      <c r="I530" s="2345"/>
      <c r="J530" s="2345"/>
      <c r="K530" s="2345"/>
      <c r="L530" s="2345"/>
      <c r="M530" s="2345"/>
      <c r="N530" s="2345"/>
      <c r="O530" s="2345"/>
      <c r="P530" s="2345"/>
      <c r="Q530" s="2345"/>
      <c r="R530" s="2345"/>
      <c r="S530" s="2345"/>
      <c r="T530" s="2345"/>
      <c r="U530" s="2345"/>
      <c r="V530" s="2345"/>
      <c r="W530" s="2345"/>
      <c r="X530" s="2345"/>
      <c r="Y530" s="2345"/>
      <c r="Z530" s="2345"/>
      <c r="AA530" s="2345"/>
    </row>
    <row r="531" spans="1:27" ht="15.75" customHeight="1">
      <c r="A531" s="2345"/>
      <c r="B531" s="2345"/>
      <c r="C531" s="2345"/>
      <c r="D531" s="2345"/>
      <c r="E531" s="2345"/>
      <c r="F531" s="2345"/>
      <c r="G531" s="2345"/>
      <c r="H531" s="2345"/>
      <c r="I531" s="2345"/>
      <c r="J531" s="2345"/>
      <c r="K531" s="2345"/>
      <c r="L531" s="2345"/>
      <c r="M531" s="2345"/>
      <c r="N531" s="2345"/>
      <c r="O531" s="2345"/>
      <c r="P531" s="2345"/>
      <c r="Q531" s="2345"/>
      <c r="R531" s="2345"/>
      <c r="S531" s="2345"/>
      <c r="T531" s="2345"/>
      <c r="U531" s="2345"/>
      <c r="V531" s="2345"/>
      <c r="W531" s="2345"/>
      <c r="X531" s="2345"/>
      <c r="Y531" s="2345"/>
      <c r="Z531" s="2345"/>
      <c r="AA531" s="2345"/>
    </row>
    <row r="532" spans="1:27" ht="15.75" customHeight="1">
      <c r="A532" s="2345"/>
      <c r="B532" s="2345"/>
      <c r="C532" s="2345"/>
      <c r="D532" s="2345"/>
      <c r="E532" s="2345"/>
      <c r="F532" s="2345"/>
      <c r="G532" s="2345"/>
      <c r="H532" s="2345"/>
      <c r="I532" s="2345"/>
      <c r="J532" s="2345"/>
      <c r="K532" s="2345"/>
      <c r="L532" s="2345"/>
      <c r="M532" s="2345"/>
      <c r="N532" s="2345"/>
      <c r="O532" s="2345"/>
      <c r="P532" s="2345"/>
      <c r="Q532" s="2345"/>
      <c r="R532" s="2345"/>
      <c r="S532" s="2345"/>
      <c r="T532" s="2345"/>
      <c r="U532" s="2345"/>
      <c r="V532" s="2345"/>
      <c r="W532" s="2345"/>
      <c r="X532" s="2345"/>
      <c r="Y532" s="2345"/>
      <c r="Z532" s="2345"/>
      <c r="AA532" s="2345"/>
    </row>
    <row r="533" spans="1:27" ht="15.75" customHeight="1">
      <c r="A533" s="2345"/>
      <c r="B533" s="2345"/>
      <c r="C533" s="2345"/>
      <c r="D533" s="2345"/>
      <c r="E533" s="2345"/>
      <c r="F533" s="2345"/>
      <c r="G533" s="2345"/>
      <c r="H533" s="2345"/>
      <c r="I533" s="2345"/>
      <c r="J533" s="2345"/>
      <c r="K533" s="2345"/>
      <c r="L533" s="2345"/>
      <c r="M533" s="2345"/>
      <c r="N533" s="2345"/>
      <c r="O533" s="2345"/>
      <c r="P533" s="2345"/>
      <c r="Q533" s="2345"/>
      <c r="R533" s="2345"/>
      <c r="S533" s="2345"/>
      <c r="T533" s="2345"/>
      <c r="U533" s="2345"/>
      <c r="V533" s="2345"/>
      <c r="W533" s="2345"/>
      <c r="X533" s="2345"/>
      <c r="Y533" s="2345"/>
      <c r="Z533" s="2345"/>
      <c r="AA533" s="2345"/>
    </row>
    <row r="534" spans="1:27" ht="15.75" customHeight="1">
      <c r="A534" s="2345"/>
      <c r="B534" s="2345"/>
      <c r="C534" s="2345"/>
      <c r="D534" s="2345"/>
      <c r="E534" s="2345"/>
      <c r="F534" s="2345"/>
      <c r="G534" s="2345"/>
      <c r="H534" s="2345"/>
      <c r="I534" s="2345"/>
      <c r="J534" s="2345"/>
      <c r="K534" s="2345"/>
      <c r="L534" s="2345"/>
      <c r="M534" s="2345"/>
      <c r="N534" s="2345"/>
      <c r="O534" s="2345"/>
      <c r="P534" s="2345"/>
      <c r="Q534" s="2345"/>
      <c r="R534" s="2345"/>
      <c r="S534" s="2345"/>
      <c r="T534" s="2345"/>
      <c r="U534" s="2345"/>
      <c r="V534" s="2345"/>
      <c r="W534" s="2345"/>
      <c r="X534" s="2345"/>
      <c r="Y534" s="2345"/>
      <c r="Z534" s="2345"/>
      <c r="AA534" s="2345"/>
    </row>
    <row r="535" spans="1:27" ht="15.75" customHeight="1">
      <c r="A535" s="2345"/>
      <c r="B535" s="2345"/>
      <c r="C535" s="2345"/>
      <c r="D535" s="2345"/>
      <c r="E535" s="2345"/>
      <c r="F535" s="2345"/>
      <c r="G535" s="2345"/>
      <c r="H535" s="2345"/>
      <c r="I535" s="2345"/>
      <c r="J535" s="2345"/>
      <c r="K535" s="2345"/>
      <c r="L535" s="2345"/>
      <c r="M535" s="2345"/>
      <c r="N535" s="2345"/>
      <c r="O535" s="2345"/>
      <c r="P535" s="2345"/>
      <c r="Q535" s="2345"/>
      <c r="R535" s="2345"/>
      <c r="S535" s="2345"/>
      <c r="T535" s="2345"/>
      <c r="U535" s="2345"/>
      <c r="V535" s="2345"/>
      <c r="W535" s="2345"/>
      <c r="X535" s="2345"/>
      <c r="Y535" s="2345"/>
      <c r="Z535" s="2345"/>
      <c r="AA535" s="2345"/>
    </row>
    <row r="536" spans="1:27" ht="15.75" customHeight="1">
      <c r="A536" s="2345"/>
      <c r="B536" s="2345"/>
      <c r="C536" s="2345"/>
      <c r="D536" s="2345"/>
      <c r="E536" s="2345"/>
      <c r="F536" s="2345"/>
      <c r="G536" s="2345"/>
      <c r="H536" s="2345"/>
      <c r="I536" s="2345"/>
      <c r="J536" s="2345"/>
      <c r="K536" s="2345"/>
      <c r="L536" s="2345"/>
      <c r="M536" s="2345"/>
      <c r="N536" s="2345"/>
      <c r="O536" s="2345"/>
      <c r="P536" s="2345"/>
      <c r="Q536" s="2345"/>
      <c r="R536" s="2345"/>
      <c r="S536" s="2345"/>
      <c r="T536" s="2345"/>
      <c r="U536" s="2345"/>
      <c r="V536" s="2345"/>
      <c r="W536" s="2345"/>
      <c r="X536" s="2345"/>
      <c r="Y536" s="2345"/>
      <c r="Z536" s="2345"/>
      <c r="AA536" s="2345"/>
    </row>
    <row r="537" spans="1:27" ht="15.75" customHeight="1">
      <c r="A537" s="2345"/>
      <c r="B537" s="2345"/>
      <c r="C537" s="2345"/>
      <c r="D537" s="2345"/>
      <c r="E537" s="2345"/>
      <c r="F537" s="2345"/>
      <c r="G537" s="2345"/>
      <c r="H537" s="2345"/>
      <c r="I537" s="2345"/>
      <c r="J537" s="2345"/>
      <c r="K537" s="2345"/>
      <c r="L537" s="2345"/>
      <c r="M537" s="2345"/>
      <c r="N537" s="2345"/>
      <c r="O537" s="2345"/>
      <c r="P537" s="2345"/>
      <c r="Q537" s="2345"/>
      <c r="R537" s="2345"/>
      <c r="S537" s="2345"/>
      <c r="T537" s="2345"/>
      <c r="U537" s="2345"/>
      <c r="V537" s="2345"/>
      <c r="W537" s="2345"/>
      <c r="X537" s="2345"/>
      <c r="Y537" s="2345"/>
      <c r="Z537" s="2345"/>
      <c r="AA537" s="2345"/>
    </row>
    <row r="538" spans="1:27" ht="15.75" customHeight="1">
      <c r="A538" s="2345"/>
      <c r="B538" s="2345"/>
      <c r="C538" s="2345"/>
      <c r="D538" s="2345"/>
      <c r="E538" s="2345"/>
      <c r="F538" s="2345"/>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5"/>
    </row>
    <row r="539" spans="1:27" ht="15.75" customHeight="1">
      <c r="A539" s="2345"/>
      <c r="B539" s="2345"/>
      <c r="C539" s="2345"/>
      <c r="D539" s="2345"/>
      <c r="E539" s="2345"/>
      <c r="F539" s="2345"/>
      <c r="G539" s="2345"/>
      <c r="H539" s="2345"/>
      <c r="I539" s="2345"/>
      <c r="J539" s="2345"/>
      <c r="K539" s="2345"/>
      <c r="L539" s="2345"/>
      <c r="M539" s="2345"/>
      <c r="N539" s="2345"/>
      <c r="O539" s="2345"/>
      <c r="P539" s="2345"/>
      <c r="Q539" s="2345"/>
      <c r="R539" s="2345"/>
      <c r="S539" s="2345"/>
      <c r="T539" s="2345"/>
      <c r="U539" s="2345"/>
      <c r="V539" s="2345"/>
      <c r="W539" s="2345"/>
      <c r="X539" s="2345"/>
      <c r="Y539" s="2345"/>
      <c r="Z539" s="2345"/>
      <c r="AA539" s="2345"/>
    </row>
    <row r="540" spans="1:27" ht="15.75" customHeight="1">
      <c r="A540" s="2345"/>
      <c r="B540" s="2345"/>
      <c r="C540" s="2345"/>
      <c r="D540" s="2345"/>
      <c r="E540" s="2345"/>
      <c r="F540" s="2345"/>
      <c r="G540" s="2345"/>
      <c r="H540" s="2345"/>
      <c r="I540" s="2345"/>
      <c r="J540" s="2345"/>
      <c r="K540" s="2345"/>
      <c r="L540" s="2345"/>
      <c r="M540" s="2345"/>
      <c r="N540" s="2345"/>
      <c r="O540" s="2345"/>
      <c r="P540" s="2345"/>
      <c r="Q540" s="2345"/>
      <c r="R540" s="2345"/>
      <c r="S540" s="2345"/>
      <c r="T540" s="2345"/>
      <c r="U540" s="2345"/>
      <c r="V540" s="2345"/>
      <c r="W540" s="2345"/>
      <c r="X540" s="2345"/>
      <c r="Y540" s="2345"/>
      <c r="Z540" s="2345"/>
      <c r="AA540" s="2345"/>
    </row>
    <row r="541" spans="1:27" ht="15.75" customHeight="1">
      <c r="A541" s="2345"/>
      <c r="B541" s="2345"/>
      <c r="C541" s="2345"/>
      <c r="D541" s="2345"/>
      <c r="E541" s="2345"/>
      <c r="F541" s="2345"/>
      <c r="G541" s="2345"/>
      <c r="H541" s="2345"/>
      <c r="I541" s="2345"/>
      <c r="J541" s="2345"/>
      <c r="K541" s="2345"/>
      <c r="L541" s="2345"/>
      <c r="M541" s="2345"/>
      <c r="N541" s="2345"/>
      <c r="O541" s="2345"/>
      <c r="P541" s="2345"/>
      <c r="Q541" s="2345"/>
      <c r="R541" s="2345"/>
      <c r="S541" s="2345"/>
      <c r="T541" s="2345"/>
      <c r="U541" s="2345"/>
      <c r="V541" s="2345"/>
      <c r="W541" s="2345"/>
      <c r="X541" s="2345"/>
      <c r="Y541" s="2345"/>
      <c r="Z541" s="2345"/>
      <c r="AA541" s="2345"/>
    </row>
    <row r="542" spans="1:27" ht="15.75" customHeight="1">
      <c r="A542" s="2345"/>
      <c r="B542" s="2345"/>
      <c r="C542" s="2345"/>
      <c r="D542" s="2345"/>
      <c r="E542" s="2345"/>
      <c r="F542" s="2345"/>
      <c r="G542" s="2345"/>
      <c r="H542" s="2345"/>
      <c r="I542" s="2345"/>
      <c r="J542" s="2345"/>
      <c r="K542" s="2345"/>
      <c r="L542" s="2345"/>
      <c r="M542" s="2345"/>
      <c r="N542" s="2345"/>
      <c r="O542" s="2345"/>
      <c r="P542" s="2345"/>
      <c r="Q542" s="2345"/>
      <c r="R542" s="2345"/>
      <c r="S542" s="2345"/>
      <c r="T542" s="2345"/>
      <c r="U542" s="2345"/>
      <c r="V542" s="2345"/>
      <c r="W542" s="2345"/>
      <c r="X542" s="2345"/>
      <c r="Y542" s="2345"/>
      <c r="Z542" s="2345"/>
      <c r="AA542" s="2345"/>
    </row>
    <row r="543" spans="1:27" ht="15.75" customHeight="1">
      <c r="A543" s="2345"/>
      <c r="B543" s="2345"/>
      <c r="C543" s="2345"/>
      <c r="D543" s="2345"/>
      <c r="E543" s="2345"/>
      <c r="F543" s="2345"/>
      <c r="G543" s="2345"/>
      <c r="H543" s="2345"/>
      <c r="I543" s="2345"/>
      <c r="J543" s="2345"/>
      <c r="K543" s="2345"/>
      <c r="L543" s="2345"/>
      <c r="M543" s="2345"/>
      <c r="N543" s="2345"/>
      <c r="O543" s="2345"/>
      <c r="P543" s="2345"/>
      <c r="Q543" s="2345"/>
      <c r="R543" s="2345"/>
      <c r="S543" s="2345"/>
      <c r="T543" s="2345"/>
      <c r="U543" s="2345"/>
      <c r="V543" s="2345"/>
      <c r="W543" s="2345"/>
      <c r="X543" s="2345"/>
      <c r="Y543" s="2345"/>
      <c r="Z543" s="2345"/>
      <c r="AA543" s="2345"/>
    </row>
    <row r="544" spans="1:27" ht="15.75" customHeight="1">
      <c r="A544" s="2345"/>
      <c r="B544" s="2345"/>
      <c r="C544" s="2345"/>
      <c r="D544" s="2345"/>
      <c r="E544" s="2345"/>
      <c r="F544" s="2345"/>
      <c r="G544" s="2345"/>
      <c r="H544" s="2345"/>
      <c r="I544" s="2345"/>
      <c r="J544" s="2345"/>
      <c r="K544" s="2345"/>
      <c r="L544" s="2345"/>
      <c r="M544" s="2345"/>
      <c r="N544" s="2345"/>
      <c r="O544" s="2345"/>
      <c r="P544" s="2345"/>
      <c r="Q544" s="2345"/>
      <c r="R544" s="2345"/>
      <c r="S544" s="2345"/>
      <c r="T544" s="2345"/>
      <c r="U544" s="2345"/>
      <c r="V544" s="2345"/>
      <c r="W544" s="2345"/>
      <c r="X544" s="2345"/>
      <c r="Y544" s="2345"/>
      <c r="Z544" s="2345"/>
      <c r="AA544" s="2345"/>
    </row>
    <row r="545" spans="1:27" ht="15.75" customHeight="1">
      <c r="A545" s="2345"/>
      <c r="B545" s="2345"/>
      <c r="C545" s="2345"/>
      <c r="D545" s="2345"/>
      <c r="E545" s="2345"/>
      <c r="F545" s="2345"/>
      <c r="G545" s="2345"/>
      <c r="H545" s="2345"/>
      <c r="I545" s="2345"/>
      <c r="J545" s="2345"/>
      <c r="K545" s="2345"/>
      <c r="L545" s="2345"/>
      <c r="M545" s="2345"/>
      <c r="N545" s="2345"/>
      <c r="O545" s="2345"/>
      <c r="P545" s="2345"/>
      <c r="Q545" s="2345"/>
      <c r="R545" s="2345"/>
      <c r="S545" s="2345"/>
      <c r="T545" s="2345"/>
      <c r="U545" s="2345"/>
      <c r="V545" s="2345"/>
      <c r="W545" s="2345"/>
      <c r="X545" s="2345"/>
      <c r="Y545" s="2345"/>
      <c r="Z545" s="2345"/>
      <c r="AA545" s="2345"/>
    </row>
    <row r="546" spans="1:27" ht="15.75" customHeight="1">
      <c r="A546" s="2345"/>
      <c r="B546" s="2345"/>
      <c r="C546" s="2345"/>
      <c r="D546" s="2345"/>
      <c r="E546" s="2345"/>
      <c r="F546" s="2345"/>
      <c r="G546" s="2345"/>
      <c r="H546" s="2345"/>
      <c r="I546" s="2345"/>
      <c r="J546" s="2345"/>
      <c r="K546" s="2345"/>
      <c r="L546" s="2345"/>
      <c r="M546" s="2345"/>
      <c r="N546" s="2345"/>
      <c r="O546" s="2345"/>
      <c r="P546" s="2345"/>
      <c r="Q546" s="2345"/>
      <c r="R546" s="2345"/>
      <c r="S546" s="2345"/>
      <c r="T546" s="2345"/>
      <c r="U546" s="2345"/>
      <c r="V546" s="2345"/>
      <c r="W546" s="2345"/>
      <c r="X546" s="2345"/>
      <c r="Y546" s="2345"/>
      <c r="Z546" s="2345"/>
      <c r="AA546" s="2345"/>
    </row>
    <row r="547" spans="1:27" ht="15.75" customHeight="1">
      <c r="A547" s="2345"/>
      <c r="B547" s="2345"/>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row>
    <row r="548" spans="1:27" ht="15.75" customHeight="1">
      <c r="A548" s="2345"/>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row>
    <row r="549" spans="1:27" ht="15.75" customHeight="1">
      <c r="A549" s="2345"/>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row>
    <row r="550" spans="1:27" ht="15.75" customHeight="1">
      <c r="A550" s="2345"/>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row>
    <row r="551" spans="1:27" ht="15.75" customHeight="1">
      <c r="A551" s="2345"/>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row>
    <row r="552" spans="1:27" ht="15.75" customHeight="1">
      <c r="A552" s="2345"/>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row>
    <row r="553" spans="1:27" ht="15.75" customHeight="1">
      <c r="A553" s="2345"/>
      <c r="B553" s="2345"/>
      <c r="C553" s="2345"/>
      <c r="D553" s="2345"/>
      <c r="E553" s="2345"/>
      <c r="F553" s="2345"/>
      <c r="G553" s="2345"/>
      <c r="H553" s="2345"/>
      <c r="I553" s="2345"/>
      <c r="J553" s="2345"/>
      <c r="K553" s="2345"/>
      <c r="L553" s="2345"/>
      <c r="M553" s="2345"/>
      <c r="N553" s="2345"/>
      <c r="O553" s="2345"/>
      <c r="P553" s="2345"/>
      <c r="Q553" s="2345"/>
      <c r="R553" s="2345"/>
      <c r="S553" s="2345"/>
      <c r="T553" s="2345"/>
      <c r="U553" s="2345"/>
      <c r="V553" s="2345"/>
      <c r="W553" s="2345"/>
      <c r="X553" s="2345"/>
      <c r="Y553" s="2345"/>
      <c r="Z553" s="2345"/>
      <c r="AA553" s="2345"/>
    </row>
    <row r="554" spans="1:27" ht="15.75" customHeight="1">
      <c r="A554" s="2345"/>
      <c r="B554" s="2345"/>
      <c r="C554" s="2345"/>
      <c r="D554" s="2345"/>
      <c r="E554" s="2345"/>
      <c r="F554" s="2345"/>
      <c r="G554" s="2345"/>
      <c r="H554" s="2345"/>
      <c r="I554" s="2345"/>
      <c r="J554" s="2345"/>
      <c r="K554" s="2345"/>
      <c r="L554" s="2345"/>
      <c r="M554" s="2345"/>
      <c r="N554" s="2345"/>
      <c r="O554" s="2345"/>
      <c r="P554" s="2345"/>
      <c r="Q554" s="2345"/>
      <c r="R554" s="2345"/>
      <c r="S554" s="2345"/>
      <c r="T554" s="2345"/>
      <c r="U554" s="2345"/>
      <c r="V554" s="2345"/>
      <c r="W554" s="2345"/>
      <c r="X554" s="2345"/>
      <c r="Y554" s="2345"/>
      <c r="Z554" s="2345"/>
      <c r="AA554" s="2345"/>
    </row>
    <row r="555" spans="1:27" ht="15.75" customHeight="1">
      <c r="A555" s="2345"/>
      <c r="B555" s="2345"/>
      <c r="C555" s="2345"/>
      <c r="D555" s="2345"/>
      <c r="E555" s="2345"/>
      <c r="F555" s="2345"/>
      <c r="G555" s="2345"/>
      <c r="H555" s="2345"/>
      <c r="I555" s="2345"/>
      <c r="J555" s="2345"/>
      <c r="K555" s="2345"/>
      <c r="L555" s="2345"/>
      <c r="M555" s="2345"/>
      <c r="N555" s="2345"/>
      <c r="O555" s="2345"/>
      <c r="P555" s="2345"/>
      <c r="Q555" s="2345"/>
      <c r="R555" s="2345"/>
      <c r="S555" s="2345"/>
      <c r="T555" s="2345"/>
      <c r="U555" s="2345"/>
      <c r="V555" s="2345"/>
      <c r="W555" s="2345"/>
      <c r="X555" s="2345"/>
      <c r="Y555" s="2345"/>
      <c r="Z555" s="2345"/>
      <c r="AA555" s="2345"/>
    </row>
    <row r="556" spans="1:27" ht="15.75" customHeight="1">
      <c r="A556" s="2345"/>
      <c r="B556" s="2345"/>
      <c r="C556" s="2345"/>
      <c r="D556" s="2345"/>
      <c r="E556" s="2345"/>
      <c r="F556" s="2345"/>
      <c r="G556" s="2345"/>
      <c r="H556" s="2345"/>
      <c r="I556" s="2345"/>
      <c r="J556" s="2345"/>
      <c r="K556" s="2345"/>
      <c r="L556" s="2345"/>
      <c r="M556" s="2345"/>
      <c r="N556" s="2345"/>
      <c r="O556" s="2345"/>
      <c r="P556" s="2345"/>
      <c r="Q556" s="2345"/>
      <c r="R556" s="2345"/>
      <c r="S556" s="2345"/>
      <c r="T556" s="2345"/>
      <c r="U556" s="2345"/>
      <c r="V556" s="2345"/>
      <c r="W556" s="2345"/>
      <c r="X556" s="2345"/>
      <c r="Y556" s="2345"/>
      <c r="Z556" s="2345"/>
      <c r="AA556" s="2345"/>
    </row>
    <row r="557" spans="1:27" ht="15.75" customHeight="1">
      <c r="A557" s="2345"/>
      <c r="B557" s="2345"/>
      <c r="C557" s="2345"/>
      <c r="D557" s="2345"/>
      <c r="E557" s="2345"/>
      <c r="F557" s="2345"/>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5"/>
    </row>
    <row r="558" spans="1:27" ht="15.75" customHeight="1">
      <c r="A558" s="2345"/>
      <c r="B558" s="2345"/>
      <c r="C558" s="2345"/>
      <c r="D558" s="2345"/>
      <c r="E558" s="2345"/>
      <c r="F558" s="2345"/>
      <c r="G558" s="2345"/>
      <c r="H558" s="2345"/>
      <c r="I558" s="2345"/>
      <c r="J558" s="2345"/>
      <c r="K558" s="2345"/>
      <c r="L558" s="2345"/>
      <c r="M558" s="2345"/>
      <c r="N558" s="2345"/>
      <c r="O558" s="2345"/>
      <c r="P558" s="2345"/>
      <c r="Q558" s="2345"/>
      <c r="R558" s="2345"/>
      <c r="S558" s="2345"/>
      <c r="T558" s="2345"/>
      <c r="U558" s="2345"/>
      <c r="V558" s="2345"/>
      <c r="W558" s="2345"/>
      <c r="X558" s="2345"/>
      <c r="Y558" s="2345"/>
      <c r="Z558" s="2345"/>
      <c r="AA558" s="2345"/>
    </row>
    <row r="559" spans="1:27" ht="15.75" customHeight="1">
      <c r="A559" s="2345"/>
      <c r="B559" s="2345"/>
      <c r="C559" s="2345"/>
      <c r="D559" s="2345"/>
      <c r="E559" s="2345"/>
      <c r="F559" s="2345"/>
      <c r="G559" s="2345"/>
      <c r="H559" s="2345"/>
      <c r="I559" s="2345"/>
      <c r="J559" s="2345"/>
      <c r="K559" s="2345"/>
      <c r="L559" s="2345"/>
      <c r="M559" s="2345"/>
      <c r="N559" s="2345"/>
      <c r="O559" s="2345"/>
      <c r="P559" s="2345"/>
      <c r="Q559" s="2345"/>
      <c r="R559" s="2345"/>
      <c r="S559" s="2345"/>
      <c r="T559" s="2345"/>
      <c r="U559" s="2345"/>
      <c r="V559" s="2345"/>
      <c r="W559" s="2345"/>
      <c r="X559" s="2345"/>
      <c r="Y559" s="2345"/>
      <c r="Z559" s="2345"/>
      <c r="AA559" s="2345"/>
    </row>
    <row r="560" spans="1:27" ht="15.75" customHeight="1">
      <c r="A560" s="2345"/>
      <c r="B560" s="2345"/>
      <c r="C560" s="2345"/>
      <c r="D560" s="2345"/>
      <c r="E560" s="2345"/>
      <c r="F560" s="2345"/>
      <c r="G560" s="2345"/>
      <c r="H560" s="2345"/>
      <c r="I560" s="2345"/>
      <c r="J560" s="2345"/>
      <c r="K560" s="2345"/>
      <c r="L560" s="2345"/>
      <c r="M560" s="2345"/>
      <c r="N560" s="2345"/>
      <c r="O560" s="2345"/>
      <c r="P560" s="2345"/>
      <c r="Q560" s="2345"/>
      <c r="R560" s="2345"/>
      <c r="S560" s="2345"/>
      <c r="T560" s="2345"/>
      <c r="U560" s="2345"/>
      <c r="V560" s="2345"/>
      <c r="W560" s="2345"/>
      <c r="X560" s="2345"/>
      <c r="Y560" s="2345"/>
      <c r="Z560" s="2345"/>
      <c r="AA560" s="2345"/>
    </row>
    <row r="561" spans="1:27" ht="15.75" customHeight="1">
      <c r="A561" s="2345"/>
      <c r="B561" s="2345"/>
      <c r="C561" s="2345"/>
      <c r="D561" s="2345"/>
      <c r="E561" s="2345"/>
      <c r="F561" s="2345"/>
      <c r="G561" s="2345"/>
      <c r="H561" s="2345"/>
      <c r="I561" s="2345"/>
      <c r="J561" s="2345"/>
      <c r="K561" s="2345"/>
      <c r="L561" s="2345"/>
      <c r="M561" s="2345"/>
      <c r="N561" s="2345"/>
      <c r="O561" s="2345"/>
      <c r="P561" s="2345"/>
      <c r="Q561" s="2345"/>
      <c r="R561" s="2345"/>
      <c r="S561" s="2345"/>
      <c r="T561" s="2345"/>
      <c r="U561" s="2345"/>
      <c r="V561" s="2345"/>
      <c r="W561" s="2345"/>
      <c r="X561" s="2345"/>
      <c r="Y561" s="2345"/>
      <c r="Z561" s="2345"/>
      <c r="AA561" s="2345"/>
    </row>
    <row r="562" spans="1:27" ht="15.75" customHeight="1">
      <c r="A562" s="2345"/>
      <c r="B562" s="2345"/>
      <c r="C562" s="2345"/>
      <c r="D562" s="2345"/>
      <c r="E562" s="2345"/>
      <c r="F562" s="2345"/>
      <c r="G562" s="2345"/>
      <c r="H562" s="2345"/>
      <c r="I562" s="2345"/>
      <c r="J562" s="2345"/>
      <c r="K562" s="2345"/>
      <c r="L562" s="2345"/>
      <c r="M562" s="2345"/>
      <c r="N562" s="2345"/>
      <c r="O562" s="2345"/>
      <c r="P562" s="2345"/>
      <c r="Q562" s="2345"/>
      <c r="R562" s="2345"/>
      <c r="S562" s="2345"/>
      <c r="T562" s="2345"/>
      <c r="U562" s="2345"/>
      <c r="V562" s="2345"/>
      <c r="W562" s="2345"/>
      <c r="X562" s="2345"/>
      <c r="Y562" s="2345"/>
      <c r="Z562" s="2345"/>
      <c r="AA562" s="2345"/>
    </row>
    <row r="563" spans="1:27" ht="15.75" customHeight="1">
      <c r="A563" s="2345"/>
      <c r="B563" s="2345"/>
      <c r="C563" s="2345"/>
      <c r="D563" s="2345"/>
      <c r="E563" s="2345"/>
      <c r="F563" s="2345"/>
      <c r="G563" s="2345"/>
      <c r="H563" s="2345"/>
      <c r="I563" s="2345"/>
      <c r="J563" s="2345"/>
      <c r="K563" s="2345"/>
      <c r="L563" s="2345"/>
      <c r="M563" s="2345"/>
      <c r="N563" s="2345"/>
      <c r="O563" s="2345"/>
      <c r="P563" s="2345"/>
      <c r="Q563" s="2345"/>
      <c r="R563" s="2345"/>
      <c r="S563" s="2345"/>
      <c r="T563" s="2345"/>
      <c r="U563" s="2345"/>
      <c r="V563" s="2345"/>
      <c r="W563" s="2345"/>
      <c r="X563" s="2345"/>
      <c r="Y563" s="2345"/>
      <c r="Z563" s="2345"/>
      <c r="AA563" s="2345"/>
    </row>
    <row r="564" spans="1:27" ht="15.75" customHeight="1">
      <c r="A564" s="2345"/>
      <c r="B564" s="2345"/>
      <c r="C564" s="2345"/>
      <c r="D564" s="2345"/>
      <c r="E564" s="2345"/>
      <c r="F564" s="2345"/>
      <c r="G564" s="2345"/>
      <c r="H564" s="2345"/>
      <c r="I564" s="2345"/>
      <c r="J564" s="2345"/>
      <c r="K564" s="2345"/>
      <c r="L564" s="2345"/>
      <c r="M564" s="2345"/>
      <c r="N564" s="2345"/>
      <c r="O564" s="2345"/>
      <c r="P564" s="2345"/>
      <c r="Q564" s="2345"/>
      <c r="R564" s="2345"/>
      <c r="S564" s="2345"/>
      <c r="T564" s="2345"/>
      <c r="U564" s="2345"/>
      <c r="V564" s="2345"/>
      <c r="W564" s="2345"/>
      <c r="X564" s="2345"/>
      <c r="Y564" s="2345"/>
      <c r="Z564" s="2345"/>
      <c r="AA564" s="2345"/>
    </row>
    <row r="565" spans="1:27" ht="15.75" customHeight="1">
      <c r="A565" s="2345"/>
      <c r="B565" s="2345"/>
      <c r="C565" s="2345"/>
      <c r="D565" s="2345"/>
      <c r="E565" s="2345"/>
      <c r="F565" s="2345"/>
      <c r="G565" s="2345"/>
      <c r="H565" s="2345"/>
      <c r="I565" s="2345"/>
      <c r="J565" s="2345"/>
      <c r="K565" s="2345"/>
      <c r="L565" s="2345"/>
      <c r="M565" s="2345"/>
      <c r="N565" s="2345"/>
      <c r="O565" s="2345"/>
      <c r="P565" s="2345"/>
      <c r="Q565" s="2345"/>
      <c r="R565" s="2345"/>
      <c r="S565" s="2345"/>
      <c r="T565" s="2345"/>
      <c r="U565" s="2345"/>
      <c r="V565" s="2345"/>
      <c r="W565" s="2345"/>
      <c r="X565" s="2345"/>
      <c r="Y565" s="2345"/>
      <c r="Z565" s="2345"/>
      <c r="AA565" s="2345"/>
    </row>
    <row r="566" spans="1:27" ht="15.75" customHeight="1">
      <c r="A566" s="2345"/>
      <c r="B566" s="2345"/>
      <c r="C566" s="2345"/>
      <c r="D566" s="2345"/>
      <c r="E566" s="2345"/>
      <c r="F566" s="2345"/>
      <c r="G566" s="2345"/>
      <c r="H566" s="2345"/>
      <c r="I566" s="2345"/>
      <c r="J566" s="2345"/>
      <c r="K566" s="2345"/>
      <c r="L566" s="2345"/>
      <c r="M566" s="2345"/>
      <c r="N566" s="2345"/>
      <c r="O566" s="2345"/>
      <c r="P566" s="2345"/>
      <c r="Q566" s="2345"/>
      <c r="R566" s="2345"/>
      <c r="S566" s="2345"/>
      <c r="T566" s="2345"/>
      <c r="U566" s="2345"/>
      <c r="V566" s="2345"/>
      <c r="W566" s="2345"/>
      <c r="X566" s="2345"/>
      <c r="Y566" s="2345"/>
      <c r="Z566" s="2345"/>
      <c r="AA566" s="2345"/>
    </row>
    <row r="567" spans="1:27" ht="15.75" customHeight="1">
      <c r="A567" s="2345"/>
      <c r="B567" s="2345"/>
      <c r="C567" s="2345"/>
      <c r="D567" s="2345"/>
      <c r="E567" s="2345"/>
      <c r="F567" s="2345"/>
      <c r="G567" s="2345"/>
      <c r="H567" s="2345"/>
      <c r="I567" s="2345"/>
      <c r="J567" s="2345"/>
      <c r="K567" s="2345"/>
      <c r="L567" s="2345"/>
      <c r="M567" s="2345"/>
      <c r="N567" s="2345"/>
      <c r="O567" s="2345"/>
      <c r="P567" s="2345"/>
      <c r="Q567" s="2345"/>
      <c r="R567" s="2345"/>
      <c r="S567" s="2345"/>
      <c r="T567" s="2345"/>
      <c r="U567" s="2345"/>
      <c r="V567" s="2345"/>
      <c r="W567" s="2345"/>
      <c r="X567" s="2345"/>
      <c r="Y567" s="2345"/>
      <c r="Z567" s="2345"/>
      <c r="AA567" s="2345"/>
    </row>
    <row r="568" spans="1:27" ht="15.75" customHeight="1">
      <c r="A568" s="2345"/>
      <c r="B568" s="2345"/>
      <c r="C568" s="2345"/>
      <c r="D568" s="2345"/>
      <c r="E568" s="2345"/>
      <c r="F568" s="2345"/>
      <c r="G568" s="2345"/>
      <c r="H568" s="2345"/>
      <c r="I568" s="2345"/>
      <c r="J568" s="2345"/>
      <c r="K568" s="2345"/>
      <c r="L568" s="2345"/>
      <c r="M568" s="2345"/>
      <c r="N568" s="2345"/>
      <c r="O568" s="2345"/>
      <c r="P568" s="2345"/>
      <c r="Q568" s="2345"/>
      <c r="R568" s="2345"/>
      <c r="S568" s="2345"/>
      <c r="T568" s="2345"/>
      <c r="U568" s="2345"/>
      <c r="V568" s="2345"/>
      <c r="W568" s="2345"/>
      <c r="X568" s="2345"/>
      <c r="Y568" s="2345"/>
      <c r="Z568" s="2345"/>
      <c r="AA568" s="2345"/>
    </row>
    <row r="569" spans="1:27" ht="15.75" customHeight="1">
      <c r="A569" s="2345"/>
      <c r="B569" s="2345"/>
      <c r="C569" s="2345"/>
      <c r="D569" s="2345"/>
      <c r="E569" s="2345"/>
      <c r="F569" s="2345"/>
      <c r="G569" s="2345"/>
      <c r="H569" s="2345"/>
      <c r="I569" s="2345"/>
      <c r="J569" s="2345"/>
      <c r="K569" s="2345"/>
      <c r="L569" s="2345"/>
      <c r="M569" s="2345"/>
      <c r="N569" s="2345"/>
      <c r="O569" s="2345"/>
      <c r="P569" s="2345"/>
      <c r="Q569" s="2345"/>
      <c r="R569" s="2345"/>
      <c r="S569" s="2345"/>
      <c r="T569" s="2345"/>
      <c r="U569" s="2345"/>
      <c r="V569" s="2345"/>
      <c r="W569" s="2345"/>
      <c r="X569" s="2345"/>
      <c r="Y569" s="2345"/>
      <c r="Z569" s="2345"/>
      <c r="AA569" s="2345"/>
    </row>
    <row r="570" spans="1:27" ht="15.75" customHeight="1">
      <c r="A570" s="2345"/>
      <c r="B570" s="2345"/>
      <c r="C570" s="2345"/>
      <c r="D570" s="2345"/>
      <c r="E570" s="2345"/>
      <c r="F570" s="2345"/>
      <c r="G570" s="2345"/>
      <c r="H570" s="2345"/>
      <c r="I570" s="2345"/>
      <c r="J570" s="2345"/>
      <c r="K570" s="2345"/>
      <c r="L570" s="2345"/>
      <c r="M570" s="2345"/>
      <c r="N570" s="2345"/>
      <c r="O570" s="2345"/>
      <c r="P570" s="2345"/>
      <c r="Q570" s="2345"/>
      <c r="R570" s="2345"/>
      <c r="S570" s="2345"/>
      <c r="T570" s="2345"/>
      <c r="U570" s="2345"/>
      <c r="V570" s="2345"/>
      <c r="W570" s="2345"/>
      <c r="X570" s="2345"/>
      <c r="Y570" s="2345"/>
      <c r="Z570" s="2345"/>
      <c r="AA570" s="2345"/>
    </row>
    <row r="571" spans="1:27" ht="15.75" customHeight="1">
      <c r="A571" s="2345"/>
      <c r="B571" s="2345"/>
      <c r="C571" s="2345"/>
      <c r="D571" s="2345"/>
      <c r="E571" s="2345"/>
      <c r="F571" s="2345"/>
      <c r="G571" s="2345"/>
      <c r="H571" s="2345"/>
      <c r="I571" s="2345"/>
      <c r="J571" s="2345"/>
      <c r="K571" s="2345"/>
      <c r="L571" s="2345"/>
      <c r="M571" s="2345"/>
      <c r="N571" s="2345"/>
      <c r="O571" s="2345"/>
      <c r="P571" s="2345"/>
      <c r="Q571" s="2345"/>
      <c r="R571" s="2345"/>
      <c r="S571" s="2345"/>
      <c r="T571" s="2345"/>
      <c r="U571" s="2345"/>
      <c r="V571" s="2345"/>
      <c r="W571" s="2345"/>
      <c r="X571" s="2345"/>
      <c r="Y571" s="2345"/>
      <c r="Z571" s="2345"/>
      <c r="AA571" s="2345"/>
    </row>
    <row r="572" spans="1:27" ht="15.75" customHeight="1">
      <c r="A572" s="2345"/>
      <c r="B572" s="2345"/>
      <c r="C572" s="2345"/>
      <c r="D572" s="2345"/>
      <c r="E572" s="2345"/>
      <c r="F572" s="2345"/>
      <c r="G572" s="2345"/>
      <c r="H572" s="2345"/>
      <c r="I572" s="2345"/>
      <c r="J572" s="2345"/>
      <c r="K572" s="2345"/>
      <c r="L572" s="2345"/>
      <c r="M572" s="2345"/>
      <c r="N572" s="2345"/>
      <c r="O572" s="2345"/>
      <c r="P572" s="2345"/>
      <c r="Q572" s="2345"/>
      <c r="R572" s="2345"/>
      <c r="S572" s="2345"/>
      <c r="T572" s="2345"/>
      <c r="U572" s="2345"/>
      <c r="V572" s="2345"/>
      <c r="W572" s="2345"/>
      <c r="X572" s="2345"/>
      <c r="Y572" s="2345"/>
      <c r="Z572" s="2345"/>
      <c r="AA572" s="2345"/>
    </row>
    <row r="573" spans="1:27" ht="15.75" customHeight="1">
      <c r="A573" s="2345"/>
      <c r="B573" s="2345"/>
      <c r="C573" s="2345"/>
      <c r="D573" s="2345"/>
      <c r="E573" s="2345"/>
      <c r="F573" s="2345"/>
      <c r="G573" s="2345"/>
      <c r="H573" s="2345"/>
      <c r="I573" s="2345"/>
      <c r="J573" s="2345"/>
      <c r="K573" s="2345"/>
      <c r="L573" s="2345"/>
      <c r="M573" s="2345"/>
      <c r="N573" s="2345"/>
      <c r="O573" s="2345"/>
      <c r="P573" s="2345"/>
      <c r="Q573" s="2345"/>
      <c r="R573" s="2345"/>
      <c r="S573" s="2345"/>
      <c r="T573" s="2345"/>
      <c r="U573" s="2345"/>
      <c r="V573" s="2345"/>
      <c r="W573" s="2345"/>
      <c r="X573" s="2345"/>
      <c r="Y573" s="2345"/>
      <c r="Z573" s="2345"/>
      <c r="AA573" s="2345"/>
    </row>
    <row r="574" spans="1:27" ht="15.75" customHeight="1">
      <c r="A574" s="2345"/>
      <c r="B574" s="2345"/>
      <c r="C574" s="2345"/>
      <c r="D574" s="2345"/>
      <c r="E574" s="2345"/>
      <c r="F574" s="2345"/>
      <c r="G574" s="2345"/>
      <c r="H574" s="2345"/>
      <c r="I574" s="2345"/>
      <c r="J574" s="2345"/>
      <c r="K574" s="2345"/>
      <c r="L574" s="2345"/>
      <c r="M574" s="2345"/>
      <c r="N574" s="2345"/>
      <c r="O574" s="2345"/>
      <c r="P574" s="2345"/>
      <c r="Q574" s="2345"/>
      <c r="R574" s="2345"/>
      <c r="S574" s="2345"/>
      <c r="T574" s="2345"/>
      <c r="U574" s="2345"/>
      <c r="V574" s="2345"/>
      <c r="W574" s="2345"/>
      <c r="X574" s="2345"/>
      <c r="Y574" s="2345"/>
      <c r="Z574" s="2345"/>
      <c r="AA574" s="2345"/>
    </row>
    <row r="575" spans="1:27" ht="15.75" customHeight="1">
      <c r="A575" s="2345"/>
      <c r="B575" s="2345"/>
      <c r="C575" s="2345"/>
      <c r="D575" s="2345"/>
      <c r="E575" s="2345"/>
      <c r="F575" s="2345"/>
      <c r="G575" s="2345"/>
      <c r="H575" s="2345"/>
      <c r="I575" s="2345"/>
      <c r="J575" s="2345"/>
      <c r="K575" s="2345"/>
      <c r="L575" s="2345"/>
      <c r="M575" s="2345"/>
      <c r="N575" s="2345"/>
      <c r="O575" s="2345"/>
      <c r="P575" s="2345"/>
      <c r="Q575" s="2345"/>
      <c r="R575" s="2345"/>
      <c r="S575" s="2345"/>
      <c r="T575" s="2345"/>
      <c r="U575" s="2345"/>
      <c r="V575" s="2345"/>
      <c r="W575" s="2345"/>
      <c r="X575" s="2345"/>
      <c r="Y575" s="2345"/>
      <c r="Z575" s="2345"/>
      <c r="AA575" s="2345"/>
    </row>
    <row r="576" spans="1:27" ht="15.75" customHeight="1">
      <c r="A576" s="2345"/>
      <c r="B576" s="2345"/>
      <c r="C576" s="2345"/>
      <c r="D576" s="2345"/>
      <c r="E576" s="2345"/>
      <c r="F576" s="2345"/>
      <c r="G576" s="2345"/>
      <c r="H576" s="2345"/>
      <c r="I576" s="2345"/>
      <c r="J576" s="2345"/>
      <c r="K576" s="2345"/>
      <c r="L576" s="2345"/>
      <c r="M576" s="2345"/>
      <c r="N576" s="2345"/>
      <c r="O576" s="2345"/>
      <c r="P576" s="2345"/>
      <c r="Q576" s="2345"/>
      <c r="R576" s="2345"/>
      <c r="S576" s="2345"/>
      <c r="T576" s="2345"/>
      <c r="U576" s="2345"/>
      <c r="V576" s="2345"/>
      <c r="W576" s="2345"/>
      <c r="X576" s="2345"/>
      <c r="Y576" s="2345"/>
      <c r="Z576" s="2345"/>
      <c r="AA576" s="2345"/>
    </row>
    <row r="577" spans="1:27" ht="15.75" customHeight="1">
      <c r="A577" s="2345"/>
      <c r="B577" s="2345"/>
      <c r="C577" s="2345"/>
      <c r="D577" s="2345"/>
      <c r="E577" s="2345"/>
      <c r="F577" s="2345"/>
      <c r="G577" s="2345"/>
      <c r="H577" s="2345"/>
      <c r="I577" s="2345"/>
      <c r="J577" s="2345"/>
      <c r="K577" s="2345"/>
      <c r="L577" s="2345"/>
      <c r="M577" s="2345"/>
      <c r="N577" s="2345"/>
      <c r="O577" s="2345"/>
      <c r="P577" s="2345"/>
      <c r="Q577" s="2345"/>
      <c r="R577" s="2345"/>
      <c r="S577" s="2345"/>
      <c r="T577" s="2345"/>
      <c r="U577" s="2345"/>
      <c r="V577" s="2345"/>
      <c r="W577" s="2345"/>
      <c r="X577" s="2345"/>
      <c r="Y577" s="2345"/>
      <c r="Z577" s="2345"/>
      <c r="AA577" s="2345"/>
    </row>
    <row r="578" spans="1:27" ht="15.75" customHeight="1">
      <c r="A578" s="2345"/>
      <c r="B578" s="2345"/>
      <c r="C578" s="2345"/>
      <c r="D578" s="2345"/>
      <c r="E578" s="2345"/>
      <c r="F578" s="2345"/>
      <c r="G578" s="2345"/>
      <c r="H578" s="2345"/>
      <c r="I578" s="2345"/>
      <c r="J578" s="2345"/>
      <c r="K578" s="2345"/>
      <c r="L578" s="2345"/>
      <c r="M578" s="2345"/>
      <c r="N578" s="2345"/>
      <c r="O578" s="2345"/>
      <c r="P578" s="2345"/>
      <c r="Q578" s="2345"/>
      <c r="R578" s="2345"/>
      <c r="S578" s="2345"/>
      <c r="T578" s="2345"/>
      <c r="U578" s="2345"/>
      <c r="V578" s="2345"/>
      <c r="W578" s="2345"/>
      <c r="X578" s="2345"/>
      <c r="Y578" s="2345"/>
      <c r="Z578" s="2345"/>
      <c r="AA578" s="2345"/>
    </row>
    <row r="579" spans="1:27" ht="15.75" customHeight="1">
      <c r="A579" s="2345"/>
      <c r="B579" s="2345"/>
      <c r="C579" s="2345"/>
      <c r="D579" s="2345"/>
      <c r="E579" s="2345"/>
      <c r="F579" s="2345"/>
      <c r="G579" s="2345"/>
      <c r="H579" s="2345"/>
      <c r="I579" s="2345"/>
      <c r="J579" s="2345"/>
      <c r="K579" s="2345"/>
      <c r="L579" s="2345"/>
      <c r="M579" s="2345"/>
      <c r="N579" s="2345"/>
      <c r="O579" s="2345"/>
      <c r="P579" s="2345"/>
      <c r="Q579" s="2345"/>
      <c r="R579" s="2345"/>
      <c r="S579" s="2345"/>
      <c r="T579" s="2345"/>
      <c r="U579" s="2345"/>
      <c r="V579" s="2345"/>
      <c r="W579" s="2345"/>
      <c r="X579" s="2345"/>
      <c r="Y579" s="2345"/>
      <c r="Z579" s="2345"/>
      <c r="AA579" s="2345"/>
    </row>
    <row r="580" spans="1:27" ht="15.75" customHeight="1">
      <c r="A580" s="2345"/>
      <c r="B580" s="2345"/>
      <c r="C580" s="2345"/>
      <c r="D580" s="2345"/>
      <c r="E580" s="2345"/>
      <c r="F580" s="2345"/>
      <c r="G580" s="2345"/>
      <c r="H580" s="2345"/>
      <c r="I580" s="2345"/>
      <c r="J580" s="2345"/>
      <c r="K580" s="2345"/>
      <c r="L580" s="2345"/>
      <c r="M580" s="2345"/>
      <c r="N580" s="2345"/>
      <c r="O580" s="2345"/>
      <c r="P580" s="2345"/>
      <c r="Q580" s="2345"/>
      <c r="R580" s="2345"/>
      <c r="S580" s="2345"/>
      <c r="T580" s="2345"/>
      <c r="U580" s="2345"/>
      <c r="V580" s="2345"/>
      <c r="W580" s="2345"/>
      <c r="X580" s="2345"/>
      <c r="Y580" s="2345"/>
      <c r="Z580" s="2345"/>
      <c r="AA580" s="2345"/>
    </row>
    <row r="581" spans="1:27" ht="15.75" customHeight="1">
      <c r="A581" s="2345"/>
      <c r="B581" s="2345"/>
      <c r="C581" s="2345"/>
      <c r="D581" s="2345"/>
      <c r="E581" s="2345"/>
      <c r="F581" s="2345"/>
      <c r="G581" s="2345"/>
      <c r="H581" s="2345"/>
      <c r="I581" s="2345"/>
      <c r="J581" s="2345"/>
      <c r="K581" s="2345"/>
      <c r="L581" s="2345"/>
      <c r="M581" s="2345"/>
      <c r="N581" s="2345"/>
      <c r="O581" s="2345"/>
      <c r="P581" s="2345"/>
      <c r="Q581" s="2345"/>
      <c r="R581" s="2345"/>
      <c r="S581" s="2345"/>
      <c r="T581" s="2345"/>
      <c r="U581" s="2345"/>
      <c r="V581" s="2345"/>
      <c r="W581" s="2345"/>
      <c r="X581" s="2345"/>
      <c r="Y581" s="2345"/>
      <c r="Z581" s="2345"/>
      <c r="AA581" s="2345"/>
    </row>
    <row r="582" spans="1:27" ht="15.75" customHeight="1">
      <c r="A582" s="2345"/>
      <c r="B582" s="2345"/>
      <c r="C582" s="2345"/>
      <c r="D582" s="2345"/>
      <c r="E582" s="2345"/>
      <c r="F582" s="2345"/>
      <c r="G582" s="2345"/>
      <c r="H582" s="2345"/>
      <c r="I582" s="2345"/>
      <c r="J582" s="2345"/>
      <c r="K582" s="2345"/>
      <c r="L582" s="2345"/>
      <c r="M582" s="2345"/>
      <c r="N582" s="2345"/>
      <c r="O582" s="2345"/>
      <c r="P582" s="2345"/>
      <c r="Q582" s="2345"/>
      <c r="R582" s="2345"/>
      <c r="S582" s="2345"/>
      <c r="T582" s="2345"/>
      <c r="U582" s="2345"/>
      <c r="V582" s="2345"/>
      <c r="W582" s="2345"/>
      <c r="X582" s="2345"/>
      <c r="Y582" s="2345"/>
      <c r="Z582" s="2345"/>
      <c r="AA582" s="2345"/>
    </row>
    <row r="583" spans="1:27" ht="15.75" customHeight="1">
      <c r="A583" s="2345"/>
      <c r="B583" s="2345"/>
      <c r="C583" s="2345"/>
      <c r="D583" s="2345"/>
      <c r="E583" s="2345"/>
      <c r="F583" s="2345"/>
      <c r="G583" s="2345"/>
      <c r="H583" s="2345"/>
      <c r="I583" s="2345"/>
      <c r="J583" s="2345"/>
      <c r="K583" s="2345"/>
      <c r="L583" s="2345"/>
      <c r="M583" s="2345"/>
      <c r="N583" s="2345"/>
      <c r="O583" s="2345"/>
      <c r="P583" s="2345"/>
      <c r="Q583" s="2345"/>
      <c r="R583" s="2345"/>
      <c r="S583" s="2345"/>
      <c r="T583" s="2345"/>
      <c r="U583" s="2345"/>
      <c r="V583" s="2345"/>
      <c r="W583" s="2345"/>
      <c r="X583" s="2345"/>
      <c r="Y583" s="2345"/>
      <c r="Z583" s="2345"/>
      <c r="AA583" s="2345"/>
    </row>
    <row r="584" spans="1:27" ht="15.75" customHeight="1">
      <c r="A584" s="2345"/>
      <c r="B584" s="2345"/>
      <c r="C584" s="2345"/>
      <c r="D584" s="2345"/>
      <c r="E584" s="2345"/>
      <c r="F584" s="2345"/>
      <c r="G584" s="2345"/>
      <c r="H584" s="2345"/>
      <c r="I584" s="2345"/>
      <c r="J584" s="2345"/>
      <c r="K584" s="2345"/>
      <c r="L584" s="2345"/>
      <c r="M584" s="2345"/>
      <c r="N584" s="2345"/>
      <c r="O584" s="2345"/>
      <c r="P584" s="2345"/>
      <c r="Q584" s="2345"/>
      <c r="R584" s="2345"/>
      <c r="S584" s="2345"/>
      <c r="T584" s="2345"/>
      <c r="U584" s="2345"/>
      <c r="V584" s="2345"/>
      <c r="W584" s="2345"/>
      <c r="X584" s="2345"/>
      <c r="Y584" s="2345"/>
      <c r="Z584" s="2345"/>
      <c r="AA584" s="2345"/>
    </row>
    <row r="585" spans="1:27" ht="15.75" customHeight="1">
      <c r="A585" s="2345"/>
      <c r="B585" s="2345"/>
      <c r="C585" s="2345"/>
      <c r="D585" s="2345"/>
      <c r="E585" s="2345"/>
      <c r="F585" s="2345"/>
      <c r="G585" s="2345"/>
      <c r="H585" s="2345"/>
      <c r="I585" s="2345"/>
      <c r="J585" s="2345"/>
      <c r="K585" s="2345"/>
      <c r="L585" s="2345"/>
      <c r="M585" s="2345"/>
      <c r="N585" s="2345"/>
      <c r="O585" s="2345"/>
      <c r="P585" s="2345"/>
      <c r="Q585" s="2345"/>
      <c r="R585" s="2345"/>
      <c r="S585" s="2345"/>
      <c r="T585" s="2345"/>
      <c r="U585" s="2345"/>
      <c r="V585" s="2345"/>
      <c r="W585" s="2345"/>
      <c r="X585" s="2345"/>
      <c r="Y585" s="2345"/>
      <c r="Z585" s="2345"/>
      <c r="AA585" s="2345"/>
    </row>
    <row r="586" spans="1:27" ht="15.75" customHeight="1">
      <c r="A586" s="2345"/>
      <c r="B586" s="2345"/>
      <c r="C586" s="2345"/>
      <c r="D586" s="2345"/>
      <c r="E586" s="2345"/>
      <c r="F586" s="2345"/>
      <c r="G586" s="2345"/>
      <c r="H586" s="2345"/>
      <c r="I586" s="2345"/>
      <c r="J586" s="2345"/>
      <c r="K586" s="2345"/>
      <c r="L586" s="2345"/>
      <c r="M586" s="2345"/>
      <c r="N586" s="2345"/>
      <c r="O586" s="2345"/>
      <c r="P586" s="2345"/>
      <c r="Q586" s="2345"/>
      <c r="R586" s="2345"/>
      <c r="S586" s="2345"/>
      <c r="T586" s="2345"/>
      <c r="U586" s="2345"/>
      <c r="V586" s="2345"/>
      <c r="W586" s="2345"/>
      <c r="X586" s="2345"/>
      <c r="Y586" s="2345"/>
      <c r="Z586" s="2345"/>
      <c r="AA586" s="2345"/>
    </row>
    <row r="587" spans="1:27" ht="15.75" customHeight="1">
      <c r="A587" s="2345"/>
      <c r="B587" s="2345"/>
      <c r="C587" s="2345"/>
      <c r="D587" s="2345"/>
      <c r="E587" s="2345"/>
      <c r="F587" s="2345"/>
      <c r="G587" s="2345"/>
      <c r="H587" s="2345"/>
      <c r="I587" s="2345"/>
      <c r="J587" s="2345"/>
      <c r="K587" s="2345"/>
      <c r="L587" s="2345"/>
      <c r="M587" s="2345"/>
      <c r="N587" s="2345"/>
      <c r="O587" s="2345"/>
      <c r="P587" s="2345"/>
      <c r="Q587" s="2345"/>
      <c r="R587" s="2345"/>
      <c r="S587" s="2345"/>
      <c r="T587" s="2345"/>
      <c r="U587" s="2345"/>
      <c r="V587" s="2345"/>
      <c r="W587" s="2345"/>
      <c r="X587" s="2345"/>
      <c r="Y587" s="2345"/>
      <c r="Z587" s="2345"/>
      <c r="AA587" s="2345"/>
    </row>
    <row r="588" spans="1:27" ht="15.75" customHeight="1">
      <c r="A588" s="2345"/>
      <c r="B588" s="2345"/>
      <c r="C588" s="2345"/>
      <c r="D588" s="2345"/>
      <c r="E588" s="2345"/>
      <c r="F588" s="2345"/>
      <c r="G588" s="2345"/>
      <c r="H588" s="2345"/>
      <c r="I588" s="2345"/>
      <c r="J588" s="2345"/>
      <c r="K588" s="2345"/>
      <c r="L588" s="2345"/>
      <c r="M588" s="2345"/>
      <c r="N588" s="2345"/>
      <c r="O588" s="2345"/>
      <c r="P588" s="2345"/>
      <c r="Q588" s="2345"/>
      <c r="R588" s="2345"/>
      <c r="S588" s="2345"/>
      <c r="T588" s="2345"/>
      <c r="U588" s="2345"/>
      <c r="V588" s="2345"/>
      <c r="W588" s="2345"/>
      <c r="X588" s="2345"/>
      <c r="Y588" s="2345"/>
      <c r="Z588" s="2345"/>
      <c r="AA588" s="2345"/>
    </row>
    <row r="589" spans="1:27" ht="15.75" customHeight="1">
      <c r="A589" s="2345"/>
      <c r="B589" s="2345"/>
      <c r="C589" s="2345"/>
      <c r="D589" s="2345"/>
      <c r="E589" s="2345"/>
      <c r="F589" s="2345"/>
      <c r="G589" s="2345"/>
      <c r="H589" s="2345"/>
      <c r="I589" s="2345"/>
      <c r="J589" s="2345"/>
      <c r="K589" s="2345"/>
      <c r="L589" s="2345"/>
      <c r="M589" s="2345"/>
      <c r="N589" s="2345"/>
      <c r="O589" s="2345"/>
      <c r="P589" s="2345"/>
      <c r="Q589" s="2345"/>
      <c r="R589" s="2345"/>
      <c r="S589" s="2345"/>
      <c r="T589" s="2345"/>
      <c r="U589" s="2345"/>
      <c r="V589" s="2345"/>
      <c r="W589" s="2345"/>
      <c r="X589" s="2345"/>
      <c r="Y589" s="2345"/>
      <c r="Z589" s="2345"/>
      <c r="AA589" s="2345"/>
    </row>
    <row r="590" spans="1:27" ht="15.75" customHeight="1">
      <c r="A590" s="2345"/>
      <c r="B590" s="2345"/>
      <c r="C590" s="2345"/>
      <c r="D590" s="2345"/>
      <c r="E590" s="2345"/>
      <c r="F590" s="2345"/>
      <c r="G590" s="2345"/>
      <c r="H590" s="2345"/>
      <c r="I590" s="2345"/>
      <c r="J590" s="2345"/>
      <c r="K590" s="2345"/>
      <c r="L590" s="2345"/>
      <c r="M590" s="2345"/>
      <c r="N590" s="2345"/>
      <c r="O590" s="2345"/>
      <c r="P590" s="2345"/>
      <c r="Q590" s="2345"/>
      <c r="R590" s="2345"/>
      <c r="S590" s="2345"/>
      <c r="T590" s="2345"/>
      <c r="U590" s="2345"/>
      <c r="V590" s="2345"/>
      <c r="W590" s="2345"/>
      <c r="X590" s="2345"/>
      <c r="Y590" s="2345"/>
      <c r="Z590" s="2345"/>
      <c r="AA590" s="2345"/>
    </row>
    <row r="591" spans="1:27" ht="15.75" customHeight="1">
      <c r="A591" s="2345"/>
      <c r="B591" s="2345"/>
      <c r="C591" s="2345"/>
      <c r="D591" s="2345"/>
      <c r="E591" s="2345"/>
      <c r="F591" s="2345"/>
      <c r="G591" s="2345"/>
      <c r="H591" s="2345"/>
      <c r="I591" s="2345"/>
      <c r="J591" s="2345"/>
      <c r="K591" s="2345"/>
      <c r="L591" s="2345"/>
      <c r="M591" s="2345"/>
      <c r="N591" s="2345"/>
      <c r="O591" s="2345"/>
      <c r="P591" s="2345"/>
      <c r="Q591" s="2345"/>
      <c r="R591" s="2345"/>
      <c r="S591" s="2345"/>
      <c r="T591" s="2345"/>
      <c r="U591" s="2345"/>
      <c r="V591" s="2345"/>
      <c r="W591" s="2345"/>
      <c r="X591" s="2345"/>
      <c r="Y591" s="2345"/>
      <c r="Z591" s="2345"/>
      <c r="AA591" s="2345"/>
    </row>
    <row r="592" spans="1:27" ht="15.75" customHeight="1">
      <c r="A592" s="2345"/>
      <c r="B592" s="2345"/>
      <c r="C592" s="2345"/>
      <c r="D592" s="2345"/>
      <c r="E592" s="2345"/>
      <c r="F592" s="2345"/>
      <c r="G592" s="2345"/>
      <c r="H592" s="2345"/>
      <c r="I592" s="2345"/>
      <c r="J592" s="2345"/>
      <c r="K592" s="2345"/>
      <c r="L592" s="2345"/>
      <c r="M592" s="2345"/>
      <c r="N592" s="2345"/>
      <c r="O592" s="2345"/>
      <c r="P592" s="2345"/>
      <c r="Q592" s="2345"/>
      <c r="R592" s="2345"/>
      <c r="S592" s="2345"/>
      <c r="T592" s="2345"/>
      <c r="U592" s="2345"/>
      <c r="V592" s="2345"/>
      <c r="W592" s="2345"/>
      <c r="X592" s="2345"/>
      <c r="Y592" s="2345"/>
      <c r="Z592" s="2345"/>
      <c r="AA592" s="2345"/>
    </row>
    <row r="593" spans="1:27" ht="15.75" customHeight="1">
      <c r="A593" s="2345"/>
      <c r="B593" s="2345"/>
      <c r="C593" s="2345"/>
      <c r="D593" s="2345"/>
      <c r="E593" s="2345"/>
      <c r="F593" s="2345"/>
      <c r="G593" s="2345"/>
      <c r="H593" s="2345"/>
      <c r="I593" s="2345"/>
      <c r="J593" s="2345"/>
      <c r="K593" s="2345"/>
      <c r="L593" s="2345"/>
      <c r="M593" s="2345"/>
      <c r="N593" s="2345"/>
      <c r="O593" s="2345"/>
      <c r="P593" s="2345"/>
      <c r="Q593" s="2345"/>
      <c r="R593" s="2345"/>
      <c r="S593" s="2345"/>
      <c r="T593" s="2345"/>
      <c r="U593" s="2345"/>
      <c r="V593" s="2345"/>
      <c r="W593" s="2345"/>
      <c r="X593" s="2345"/>
      <c r="Y593" s="2345"/>
      <c r="Z593" s="2345"/>
      <c r="AA593" s="2345"/>
    </row>
    <row r="594" spans="1:27" ht="15.75" customHeight="1">
      <c r="A594" s="2345"/>
      <c r="B594" s="2345"/>
      <c r="C594" s="2345"/>
      <c r="D594" s="2345"/>
      <c r="E594" s="2345"/>
      <c r="F594" s="2345"/>
      <c r="G594" s="2345"/>
      <c r="H594" s="2345"/>
      <c r="I594" s="2345"/>
      <c r="J594" s="2345"/>
      <c r="K594" s="2345"/>
      <c r="L594" s="2345"/>
      <c r="M594" s="2345"/>
      <c r="N594" s="2345"/>
      <c r="O594" s="2345"/>
      <c r="P594" s="2345"/>
      <c r="Q594" s="2345"/>
      <c r="R594" s="2345"/>
      <c r="S594" s="2345"/>
      <c r="T594" s="2345"/>
      <c r="U594" s="2345"/>
      <c r="V594" s="2345"/>
      <c r="W594" s="2345"/>
      <c r="X594" s="2345"/>
      <c r="Y594" s="2345"/>
      <c r="Z594" s="2345"/>
      <c r="AA594" s="2345"/>
    </row>
    <row r="595" spans="1:27" ht="15.75" customHeight="1">
      <c r="A595" s="2345"/>
      <c r="B595" s="2345"/>
      <c r="C595" s="2345"/>
      <c r="D595" s="2345"/>
      <c r="E595" s="2345"/>
      <c r="F595" s="2345"/>
      <c r="G595" s="2345"/>
      <c r="H595" s="2345"/>
      <c r="I595" s="2345"/>
      <c r="J595" s="2345"/>
      <c r="K595" s="2345"/>
      <c r="L595" s="2345"/>
      <c r="M595" s="2345"/>
      <c r="N595" s="2345"/>
      <c r="O595" s="2345"/>
      <c r="P595" s="2345"/>
      <c r="Q595" s="2345"/>
      <c r="R595" s="2345"/>
      <c r="S595" s="2345"/>
      <c r="T595" s="2345"/>
      <c r="U595" s="2345"/>
      <c r="V595" s="2345"/>
      <c r="W595" s="2345"/>
      <c r="X595" s="2345"/>
      <c r="Y595" s="2345"/>
      <c r="Z595" s="2345"/>
      <c r="AA595" s="2345"/>
    </row>
    <row r="596" spans="1:27" ht="15.75" customHeight="1">
      <c r="A596" s="2345"/>
      <c r="B596" s="2345"/>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row>
    <row r="597" spans="1:27" ht="15.75" customHeight="1">
      <c r="A597" s="234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row>
    <row r="598" spans="1:27" ht="15.75" customHeight="1">
      <c r="A598" s="234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row>
    <row r="599" spans="1:27" ht="15.75" customHeight="1">
      <c r="A599" s="234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row>
    <row r="600" spans="1:27" ht="15.75" customHeight="1">
      <c r="A600" s="234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row>
    <row r="601" spans="1:27" ht="15.75" customHeight="1">
      <c r="A601" s="234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row>
    <row r="602" spans="1:27" ht="15.75" customHeight="1">
      <c r="A602" s="2345"/>
      <c r="B602" s="2345"/>
      <c r="C602" s="2345"/>
      <c r="D602" s="2345"/>
      <c r="E602" s="2345"/>
      <c r="F602" s="2345"/>
      <c r="G602" s="2345"/>
      <c r="H602" s="2345"/>
      <c r="I602" s="2345"/>
      <c r="J602" s="2345"/>
      <c r="K602" s="2345"/>
      <c r="L602" s="2345"/>
      <c r="M602" s="2345"/>
      <c r="N602" s="2345"/>
      <c r="O602" s="2345"/>
      <c r="P602" s="2345"/>
      <c r="Q602" s="2345"/>
      <c r="R602" s="2345"/>
      <c r="S602" s="2345"/>
      <c r="T602" s="2345"/>
      <c r="U602" s="2345"/>
      <c r="V602" s="2345"/>
      <c r="W602" s="2345"/>
      <c r="X602" s="2345"/>
      <c r="Y602" s="2345"/>
      <c r="Z602" s="2345"/>
      <c r="AA602" s="2345"/>
    </row>
    <row r="603" spans="1:27" ht="15.75" customHeight="1">
      <c r="A603" s="2345"/>
      <c r="B603" s="2345"/>
      <c r="C603" s="2345"/>
      <c r="D603" s="2345"/>
      <c r="E603" s="2345"/>
      <c r="F603" s="2345"/>
      <c r="G603" s="2345"/>
      <c r="H603" s="2345"/>
      <c r="I603" s="2345"/>
      <c r="J603" s="2345"/>
      <c r="K603" s="2345"/>
      <c r="L603" s="2345"/>
      <c r="M603" s="2345"/>
      <c r="N603" s="2345"/>
      <c r="O603" s="2345"/>
      <c r="P603" s="2345"/>
      <c r="Q603" s="2345"/>
      <c r="R603" s="2345"/>
      <c r="S603" s="2345"/>
      <c r="T603" s="2345"/>
      <c r="U603" s="2345"/>
      <c r="V603" s="2345"/>
      <c r="W603" s="2345"/>
      <c r="X603" s="2345"/>
      <c r="Y603" s="2345"/>
      <c r="Z603" s="2345"/>
      <c r="AA603" s="2345"/>
    </row>
    <row r="604" spans="1:27" ht="15.75" customHeight="1">
      <c r="A604" s="2345"/>
      <c r="B604" s="2345"/>
      <c r="C604" s="2345"/>
      <c r="D604" s="2345"/>
      <c r="E604" s="2345"/>
      <c r="F604" s="2345"/>
      <c r="G604" s="2345"/>
      <c r="H604" s="2345"/>
      <c r="I604" s="2345"/>
      <c r="J604" s="2345"/>
      <c r="K604" s="2345"/>
      <c r="L604" s="2345"/>
      <c r="M604" s="2345"/>
      <c r="N604" s="2345"/>
      <c r="O604" s="2345"/>
      <c r="P604" s="2345"/>
      <c r="Q604" s="2345"/>
      <c r="R604" s="2345"/>
      <c r="S604" s="2345"/>
      <c r="T604" s="2345"/>
      <c r="U604" s="2345"/>
      <c r="V604" s="2345"/>
      <c r="W604" s="2345"/>
      <c r="X604" s="2345"/>
      <c r="Y604" s="2345"/>
      <c r="Z604" s="2345"/>
      <c r="AA604" s="2345"/>
    </row>
    <row r="605" spans="1:27" ht="15.75" customHeight="1">
      <c r="A605" s="2345"/>
      <c r="B605" s="2345"/>
      <c r="C605" s="2345"/>
      <c r="D605" s="2345"/>
      <c r="E605" s="2345"/>
      <c r="F605" s="2345"/>
      <c r="G605" s="2345"/>
      <c r="H605" s="2345"/>
      <c r="I605" s="2345"/>
      <c r="J605" s="2345"/>
      <c r="K605" s="2345"/>
      <c r="L605" s="2345"/>
      <c r="M605" s="2345"/>
      <c r="N605" s="2345"/>
      <c r="O605" s="2345"/>
      <c r="P605" s="2345"/>
      <c r="Q605" s="2345"/>
      <c r="R605" s="2345"/>
      <c r="S605" s="2345"/>
      <c r="T605" s="2345"/>
      <c r="U605" s="2345"/>
      <c r="V605" s="2345"/>
      <c r="W605" s="2345"/>
      <c r="X605" s="2345"/>
      <c r="Y605" s="2345"/>
      <c r="Z605" s="2345"/>
      <c r="AA605" s="2345"/>
    </row>
    <row r="606" spans="1:27" ht="15.75" customHeight="1">
      <c r="A606" s="2345"/>
      <c r="B606" s="2345"/>
      <c r="C606" s="2345"/>
      <c r="D606" s="2345"/>
      <c r="E606" s="2345"/>
      <c r="F606" s="2345"/>
      <c r="G606" s="2345"/>
      <c r="H606" s="2345"/>
      <c r="I606" s="2345"/>
      <c r="J606" s="2345"/>
      <c r="K606" s="2345"/>
      <c r="L606" s="2345"/>
      <c r="M606" s="2345"/>
      <c r="N606" s="2345"/>
      <c r="O606" s="2345"/>
      <c r="P606" s="2345"/>
      <c r="Q606" s="2345"/>
      <c r="R606" s="2345"/>
      <c r="S606" s="2345"/>
      <c r="T606" s="2345"/>
      <c r="U606" s="2345"/>
      <c r="V606" s="2345"/>
      <c r="W606" s="2345"/>
      <c r="X606" s="2345"/>
      <c r="Y606" s="2345"/>
      <c r="Z606" s="2345"/>
      <c r="AA606" s="2345"/>
    </row>
    <row r="607" spans="1:27" ht="15.75" customHeight="1">
      <c r="A607" s="2345"/>
      <c r="B607" s="2345"/>
      <c r="C607" s="2345"/>
      <c r="D607" s="2345"/>
      <c r="E607" s="2345"/>
      <c r="F607" s="2345"/>
      <c r="G607" s="2345"/>
      <c r="H607" s="2345"/>
      <c r="I607" s="2345"/>
      <c r="J607" s="2345"/>
      <c r="K607" s="2345"/>
      <c r="L607" s="2345"/>
      <c r="M607" s="2345"/>
      <c r="N607" s="2345"/>
      <c r="O607" s="2345"/>
      <c r="P607" s="2345"/>
      <c r="Q607" s="2345"/>
      <c r="R607" s="2345"/>
      <c r="S607" s="2345"/>
      <c r="T607" s="2345"/>
      <c r="U607" s="2345"/>
      <c r="V607" s="2345"/>
      <c r="W607" s="2345"/>
      <c r="X607" s="2345"/>
      <c r="Y607" s="2345"/>
      <c r="Z607" s="2345"/>
      <c r="AA607" s="2345"/>
    </row>
    <row r="608" spans="1:27" ht="15.75" customHeight="1">
      <c r="A608" s="2345"/>
      <c r="B608" s="2345"/>
      <c r="C608" s="2345"/>
      <c r="D608" s="2345"/>
      <c r="E608" s="2345"/>
      <c r="F608" s="2345"/>
      <c r="G608" s="2345"/>
      <c r="H608" s="2345"/>
      <c r="I608" s="2345"/>
      <c r="J608" s="2345"/>
      <c r="K608" s="2345"/>
      <c r="L608" s="2345"/>
      <c r="M608" s="2345"/>
      <c r="N608" s="2345"/>
      <c r="O608" s="2345"/>
      <c r="P608" s="2345"/>
      <c r="Q608" s="2345"/>
      <c r="R608" s="2345"/>
      <c r="S608" s="2345"/>
      <c r="T608" s="2345"/>
      <c r="U608" s="2345"/>
      <c r="V608" s="2345"/>
      <c r="W608" s="2345"/>
      <c r="X608" s="2345"/>
      <c r="Y608" s="2345"/>
      <c r="Z608" s="2345"/>
      <c r="AA608" s="2345"/>
    </row>
    <row r="609" spans="1:27" ht="15.75" customHeight="1">
      <c r="A609" s="2345"/>
      <c r="B609" s="2345"/>
      <c r="C609" s="2345"/>
      <c r="D609" s="2345"/>
      <c r="E609" s="2345"/>
      <c r="F609" s="2345"/>
      <c r="G609" s="2345"/>
      <c r="H609" s="2345"/>
      <c r="I609" s="2345"/>
      <c r="J609" s="2345"/>
      <c r="K609" s="2345"/>
      <c r="L609" s="2345"/>
      <c r="M609" s="2345"/>
      <c r="N609" s="2345"/>
      <c r="O609" s="2345"/>
      <c r="P609" s="2345"/>
      <c r="Q609" s="2345"/>
      <c r="R609" s="2345"/>
      <c r="S609" s="2345"/>
      <c r="T609" s="2345"/>
      <c r="U609" s="2345"/>
      <c r="V609" s="2345"/>
      <c r="W609" s="2345"/>
      <c r="X609" s="2345"/>
      <c r="Y609" s="2345"/>
      <c r="Z609" s="2345"/>
      <c r="AA609" s="2345"/>
    </row>
    <row r="610" spans="1:27" ht="15.75" customHeight="1">
      <c r="A610" s="2345"/>
      <c r="B610" s="2345"/>
      <c r="C610" s="2345"/>
      <c r="D610" s="2345"/>
      <c r="E610" s="2345"/>
      <c r="F610" s="2345"/>
      <c r="G610" s="2345"/>
      <c r="H610" s="2345"/>
      <c r="I610" s="2345"/>
      <c r="J610" s="2345"/>
      <c r="K610" s="2345"/>
      <c r="L610" s="2345"/>
      <c r="M610" s="2345"/>
      <c r="N610" s="2345"/>
      <c r="O610" s="2345"/>
      <c r="P610" s="2345"/>
      <c r="Q610" s="2345"/>
      <c r="R610" s="2345"/>
      <c r="S610" s="2345"/>
      <c r="T610" s="2345"/>
      <c r="U610" s="2345"/>
      <c r="V610" s="2345"/>
      <c r="W610" s="2345"/>
      <c r="X610" s="2345"/>
      <c r="Y610" s="2345"/>
      <c r="Z610" s="2345"/>
      <c r="AA610" s="2345"/>
    </row>
    <row r="611" spans="1:27" ht="15.75" customHeight="1">
      <c r="A611" s="2345"/>
      <c r="B611" s="2345"/>
      <c r="C611" s="2345"/>
      <c r="D611" s="2345"/>
      <c r="E611" s="2345"/>
      <c r="F611" s="2345"/>
      <c r="G611" s="2345"/>
      <c r="H611" s="2345"/>
      <c r="I611" s="2345"/>
      <c r="J611" s="2345"/>
      <c r="K611" s="2345"/>
      <c r="L611" s="2345"/>
      <c r="M611" s="2345"/>
      <c r="N611" s="2345"/>
      <c r="O611" s="2345"/>
      <c r="P611" s="2345"/>
      <c r="Q611" s="2345"/>
      <c r="R611" s="2345"/>
      <c r="S611" s="2345"/>
      <c r="T611" s="2345"/>
      <c r="U611" s="2345"/>
      <c r="V611" s="2345"/>
      <c r="W611" s="2345"/>
      <c r="X611" s="2345"/>
      <c r="Y611" s="2345"/>
      <c r="Z611" s="2345"/>
      <c r="AA611" s="2345"/>
    </row>
    <row r="612" spans="1:27" ht="15.75" customHeight="1">
      <c r="A612" s="2345"/>
      <c r="B612" s="2345"/>
      <c r="C612" s="2345"/>
      <c r="D612" s="2345"/>
      <c r="E612" s="2345"/>
      <c r="F612" s="2345"/>
      <c r="G612" s="2345"/>
      <c r="H612" s="2345"/>
      <c r="I612" s="2345"/>
      <c r="J612" s="2345"/>
      <c r="K612" s="2345"/>
      <c r="L612" s="2345"/>
      <c r="M612" s="2345"/>
      <c r="N612" s="2345"/>
      <c r="O612" s="2345"/>
      <c r="P612" s="2345"/>
      <c r="Q612" s="2345"/>
      <c r="R612" s="2345"/>
      <c r="S612" s="2345"/>
      <c r="T612" s="2345"/>
      <c r="U612" s="2345"/>
      <c r="V612" s="2345"/>
      <c r="W612" s="2345"/>
      <c r="X612" s="2345"/>
      <c r="Y612" s="2345"/>
      <c r="Z612" s="2345"/>
      <c r="AA612" s="2345"/>
    </row>
    <row r="613" spans="1:27" ht="15.75" customHeight="1">
      <c r="A613" s="2345"/>
      <c r="B613" s="2345"/>
      <c r="C613" s="2345"/>
      <c r="D613" s="2345"/>
      <c r="E613" s="2345"/>
      <c r="F613" s="2345"/>
      <c r="G613" s="2345"/>
      <c r="H613" s="2345"/>
      <c r="I613" s="2345"/>
      <c r="J613" s="2345"/>
      <c r="K613" s="2345"/>
      <c r="L613" s="2345"/>
      <c r="M613" s="2345"/>
      <c r="N613" s="2345"/>
      <c r="O613" s="2345"/>
      <c r="P613" s="2345"/>
      <c r="Q613" s="2345"/>
      <c r="R613" s="2345"/>
      <c r="S613" s="2345"/>
      <c r="T613" s="2345"/>
      <c r="U613" s="2345"/>
      <c r="V613" s="2345"/>
      <c r="W613" s="2345"/>
      <c r="X613" s="2345"/>
      <c r="Y613" s="2345"/>
      <c r="Z613" s="2345"/>
      <c r="AA613" s="2345"/>
    </row>
    <row r="614" spans="1:27" ht="15.75" customHeight="1">
      <c r="A614" s="2345"/>
      <c r="B614" s="2345"/>
      <c r="C614" s="2345"/>
      <c r="D614" s="2345"/>
      <c r="E614" s="2345"/>
      <c r="F614" s="2345"/>
      <c r="G614" s="2345"/>
      <c r="H614" s="2345"/>
      <c r="I614" s="2345"/>
      <c r="J614" s="2345"/>
      <c r="K614" s="2345"/>
      <c r="L614" s="2345"/>
      <c r="M614" s="2345"/>
      <c r="N614" s="2345"/>
      <c r="O614" s="2345"/>
      <c r="P614" s="2345"/>
      <c r="Q614" s="2345"/>
      <c r="R614" s="2345"/>
      <c r="S614" s="2345"/>
      <c r="T614" s="2345"/>
      <c r="U614" s="2345"/>
      <c r="V614" s="2345"/>
      <c r="W614" s="2345"/>
      <c r="X614" s="2345"/>
      <c r="Y614" s="2345"/>
      <c r="Z614" s="2345"/>
      <c r="AA614" s="2345"/>
    </row>
    <row r="615" spans="1:27" ht="15.75" customHeight="1">
      <c r="A615" s="2345"/>
      <c r="B615" s="2345"/>
      <c r="C615" s="2345"/>
      <c r="D615" s="2345"/>
      <c r="E615" s="2345"/>
      <c r="F615" s="2345"/>
      <c r="G615" s="2345"/>
      <c r="H615" s="2345"/>
      <c r="I615" s="2345"/>
      <c r="J615" s="2345"/>
      <c r="K615" s="2345"/>
      <c r="L615" s="2345"/>
      <c r="M615" s="2345"/>
      <c r="N615" s="2345"/>
      <c r="O615" s="2345"/>
      <c r="P615" s="2345"/>
      <c r="Q615" s="2345"/>
      <c r="R615" s="2345"/>
      <c r="S615" s="2345"/>
      <c r="T615" s="2345"/>
      <c r="U615" s="2345"/>
      <c r="V615" s="2345"/>
      <c r="W615" s="2345"/>
      <c r="X615" s="2345"/>
      <c r="Y615" s="2345"/>
      <c r="Z615" s="2345"/>
      <c r="AA615" s="2345"/>
    </row>
    <row r="616" spans="1:27" ht="15.75" customHeight="1">
      <c r="A616" s="2345"/>
      <c r="B616" s="2345"/>
      <c r="C616" s="2345"/>
      <c r="D616" s="2345"/>
      <c r="E616" s="2345"/>
      <c r="F616" s="2345"/>
      <c r="G616" s="2345"/>
      <c r="H616" s="2345"/>
      <c r="I616" s="2345"/>
      <c r="J616" s="2345"/>
      <c r="K616" s="2345"/>
      <c r="L616" s="2345"/>
      <c r="M616" s="2345"/>
      <c r="N616" s="2345"/>
      <c r="O616" s="2345"/>
      <c r="P616" s="2345"/>
      <c r="Q616" s="2345"/>
      <c r="R616" s="2345"/>
      <c r="S616" s="2345"/>
      <c r="T616" s="2345"/>
      <c r="U616" s="2345"/>
      <c r="V616" s="2345"/>
      <c r="W616" s="2345"/>
      <c r="X616" s="2345"/>
      <c r="Y616" s="2345"/>
      <c r="Z616" s="2345"/>
      <c r="AA616" s="2345"/>
    </row>
    <row r="617" spans="1:27" ht="15.75" customHeight="1">
      <c r="A617" s="2345"/>
      <c r="B617" s="2345"/>
      <c r="C617" s="2345"/>
      <c r="D617" s="2345"/>
      <c r="E617" s="2345"/>
      <c r="F617" s="2345"/>
      <c r="G617" s="2345"/>
      <c r="H617" s="2345"/>
      <c r="I617" s="2345"/>
      <c r="J617" s="2345"/>
      <c r="K617" s="2345"/>
      <c r="L617" s="2345"/>
      <c r="M617" s="2345"/>
      <c r="N617" s="2345"/>
      <c r="O617" s="2345"/>
      <c r="P617" s="2345"/>
      <c r="Q617" s="2345"/>
      <c r="R617" s="2345"/>
      <c r="S617" s="2345"/>
      <c r="T617" s="2345"/>
      <c r="U617" s="2345"/>
      <c r="V617" s="2345"/>
      <c r="W617" s="2345"/>
      <c r="X617" s="2345"/>
      <c r="Y617" s="2345"/>
      <c r="Z617" s="2345"/>
      <c r="AA617" s="2345"/>
    </row>
    <row r="618" spans="1:27" ht="15.75" customHeight="1">
      <c r="A618" s="2345"/>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row>
    <row r="619" spans="1:27" ht="15.75" customHeight="1">
      <c r="A619" s="2345"/>
      <c r="B619" s="2345"/>
      <c r="C619" s="2345"/>
      <c r="D619" s="2345"/>
      <c r="E619" s="2345"/>
      <c r="F619" s="2345"/>
      <c r="G619" s="2345"/>
      <c r="H619" s="2345"/>
      <c r="I619" s="2345"/>
      <c r="J619" s="2345"/>
      <c r="K619" s="2345"/>
      <c r="L619" s="2345"/>
      <c r="M619" s="2345"/>
      <c r="N619" s="2345"/>
      <c r="O619" s="2345"/>
      <c r="P619" s="2345"/>
      <c r="Q619" s="2345"/>
      <c r="R619" s="2345"/>
      <c r="S619" s="2345"/>
      <c r="T619" s="2345"/>
      <c r="U619" s="2345"/>
      <c r="V619" s="2345"/>
      <c r="W619" s="2345"/>
      <c r="X619" s="2345"/>
      <c r="Y619" s="2345"/>
      <c r="Z619" s="2345"/>
      <c r="AA619" s="2345"/>
    </row>
    <row r="620" spans="1:27" ht="15.75" customHeight="1">
      <c r="A620" s="2345"/>
      <c r="B620" s="2345"/>
      <c r="C620" s="2345"/>
      <c r="D620" s="2345"/>
      <c r="E620" s="2345"/>
      <c r="F620" s="2345"/>
      <c r="G620" s="2345"/>
      <c r="H620" s="2345"/>
      <c r="I620" s="2345"/>
      <c r="J620" s="2345"/>
      <c r="K620" s="2345"/>
      <c r="L620" s="2345"/>
      <c r="M620" s="2345"/>
      <c r="N620" s="2345"/>
      <c r="O620" s="2345"/>
      <c r="P620" s="2345"/>
      <c r="Q620" s="2345"/>
      <c r="R620" s="2345"/>
      <c r="S620" s="2345"/>
      <c r="T620" s="2345"/>
      <c r="U620" s="2345"/>
      <c r="V620" s="2345"/>
      <c r="W620" s="2345"/>
      <c r="X620" s="2345"/>
      <c r="Y620" s="2345"/>
      <c r="Z620" s="2345"/>
      <c r="AA620" s="2345"/>
    </row>
    <row r="621" spans="1:27" ht="15.75" customHeight="1">
      <c r="A621" s="2345"/>
      <c r="B621" s="2345"/>
      <c r="C621" s="2345"/>
      <c r="D621" s="2345"/>
      <c r="E621" s="2345"/>
      <c r="F621" s="2345"/>
      <c r="G621" s="2345"/>
      <c r="H621" s="2345"/>
      <c r="I621" s="2345"/>
      <c r="J621" s="2345"/>
      <c r="K621" s="2345"/>
      <c r="L621" s="2345"/>
      <c r="M621" s="2345"/>
      <c r="N621" s="2345"/>
      <c r="O621" s="2345"/>
      <c r="P621" s="2345"/>
      <c r="Q621" s="2345"/>
      <c r="R621" s="2345"/>
      <c r="S621" s="2345"/>
      <c r="T621" s="2345"/>
      <c r="U621" s="2345"/>
      <c r="V621" s="2345"/>
      <c r="W621" s="2345"/>
      <c r="X621" s="2345"/>
      <c r="Y621" s="2345"/>
      <c r="Z621" s="2345"/>
      <c r="AA621" s="2345"/>
    </row>
    <row r="622" spans="1:27" ht="15.75" customHeight="1">
      <c r="A622" s="2345"/>
      <c r="B622" s="2345"/>
      <c r="C622" s="2345"/>
      <c r="D622" s="2345"/>
      <c r="E622" s="2345"/>
      <c r="F622" s="2345"/>
      <c r="G622" s="2345"/>
      <c r="H622" s="2345"/>
      <c r="I622" s="2345"/>
      <c r="J622" s="2345"/>
      <c r="K622" s="2345"/>
      <c r="L622" s="2345"/>
      <c r="M622" s="2345"/>
      <c r="N622" s="2345"/>
      <c r="O622" s="2345"/>
      <c r="P622" s="2345"/>
      <c r="Q622" s="2345"/>
      <c r="R622" s="2345"/>
      <c r="S622" s="2345"/>
      <c r="T622" s="2345"/>
      <c r="U622" s="2345"/>
      <c r="V622" s="2345"/>
      <c r="W622" s="2345"/>
      <c r="X622" s="2345"/>
      <c r="Y622" s="2345"/>
      <c r="Z622" s="2345"/>
      <c r="AA622" s="2345"/>
    </row>
    <row r="623" spans="1:27" ht="15.75" customHeight="1">
      <c r="A623" s="2345"/>
      <c r="B623" s="2345"/>
      <c r="C623" s="2345"/>
      <c r="D623" s="2345"/>
      <c r="E623" s="2345"/>
      <c r="F623" s="2345"/>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5"/>
    </row>
    <row r="624" spans="1:27" ht="15.75" customHeight="1">
      <c r="A624" s="2345"/>
      <c r="B624" s="2345"/>
      <c r="C624" s="2345"/>
      <c r="D624" s="2345"/>
      <c r="E624" s="2345"/>
      <c r="F624" s="2345"/>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5"/>
    </row>
    <row r="625" spans="1:27" ht="15.75" customHeight="1">
      <c r="A625" s="2345"/>
      <c r="B625" s="2345"/>
      <c r="C625" s="2345"/>
      <c r="D625" s="2345"/>
      <c r="E625" s="2345"/>
      <c r="F625" s="2345"/>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5"/>
    </row>
    <row r="626" spans="1:27" ht="15.75" customHeight="1">
      <c r="A626" s="2345"/>
      <c r="B626" s="2345"/>
      <c r="C626" s="2345"/>
      <c r="D626" s="2345"/>
      <c r="E626" s="2345"/>
      <c r="F626" s="2345"/>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5"/>
    </row>
    <row r="627" spans="1:27" ht="15.75" customHeight="1">
      <c r="A627" s="2345"/>
      <c r="B627" s="2345"/>
      <c r="C627" s="2345"/>
      <c r="D627" s="2345"/>
      <c r="E627" s="2345"/>
      <c r="F627" s="2345"/>
      <c r="G627" s="2345"/>
      <c r="H627" s="2345"/>
      <c r="I627" s="2345"/>
      <c r="J627" s="2345"/>
      <c r="K627" s="2345"/>
      <c r="L627" s="2345"/>
      <c r="M627" s="2345"/>
      <c r="N627" s="2345"/>
      <c r="O627" s="2345"/>
      <c r="P627" s="2345"/>
      <c r="Q627" s="2345"/>
      <c r="R627" s="2345"/>
      <c r="S627" s="2345"/>
      <c r="T627" s="2345"/>
      <c r="U627" s="2345"/>
      <c r="V627" s="2345"/>
      <c r="W627" s="2345"/>
      <c r="X627" s="2345"/>
      <c r="Y627" s="2345"/>
      <c r="Z627" s="2345"/>
      <c r="AA627" s="2345"/>
    </row>
    <row r="628" spans="1:27" ht="15.75" customHeight="1">
      <c r="A628" s="2345"/>
      <c r="B628" s="2345"/>
      <c r="C628" s="2345"/>
      <c r="D628" s="2345"/>
      <c r="E628" s="2345"/>
      <c r="F628" s="2345"/>
      <c r="G628" s="2345"/>
      <c r="H628" s="2345"/>
      <c r="I628" s="2345"/>
      <c r="J628" s="2345"/>
      <c r="K628" s="2345"/>
      <c r="L628" s="2345"/>
      <c r="M628" s="2345"/>
      <c r="N628" s="2345"/>
      <c r="O628" s="2345"/>
      <c r="P628" s="2345"/>
      <c r="Q628" s="2345"/>
      <c r="R628" s="2345"/>
      <c r="S628" s="2345"/>
      <c r="T628" s="2345"/>
      <c r="U628" s="2345"/>
      <c r="V628" s="2345"/>
      <c r="W628" s="2345"/>
      <c r="X628" s="2345"/>
      <c r="Y628" s="2345"/>
      <c r="Z628" s="2345"/>
      <c r="AA628" s="2345"/>
    </row>
    <row r="629" spans="1:27" ht="15.75" customHeight="1">
      <c r="A629" s="2345"/>
      <c r="B629" s="2345"/>
      <c r="C629" s="2345"/>
      <c r="D629" s="2345"/>
      <c r="E629" s="2345"/>
      <c r="F629" s="2345"/>
      <c r="G629" s="2345"/>
      <c r="H629" s="2345"/>
      <c r="I629" s="2345"/>
      <c r="J629" s="2345"/>
      <c r="K629" s="2345"/>
      <c r="L629" s="2345"/>
      <c r="M629" s="2345"/>
      <c r="N629" s="2345"/>
      <c r="O629" s="2345"/>
      <c r="P629" s="2345"/>
      <c r="Q629" s="2345"/>
      <c r="R629" s="2345"/>
      <c r="S629" s="2345"/>
      <c r="T629" s="2345"/>
      <c r="U629" s="2345"/>
      <c r="V629" s="2345"/>
      <c r="W629" s="2345"/>
      <c r="X629" s="2345"/>
      <c r="Y629" s="2345"/>
      <c r="Z629" s="2345"/>
      <c r="AA629" s="2345"/>
    </row>
    <row r="630" spans="1:27" ht="15.75" customHeight="1">
      <c r="A630" s="2345"/>
      <c r="B630" s="2345"/>
      <c r="C630" s="2345"/>
      <c r="D630" s="2345"/>
      <c r="E630" s="2345"/>
      <c r="F630" s="2345"/>
      <c r="G630" s="2345"/>
      <c r="H630" s="2345"/>
      <c r="I630" s="2345"/>
      <c r="J630" s="2345"/>
      <c r="K630" s="2345"/>
      <c r="L630" s="2345"/>
      <c r="M630" s="2345"/>
      <c r="N630" s="2345"/>
      <c r="O630" s="2345"/>
      <c r="P630" s="2345"/>
      <c r="Q630" s="2345"/>
      <c r="R630" s="2345"/>
      <c r="S630" s="2345"/>
      <c r="T630" s="2345"/>
      <c r="U630" s="2345"/>
      <c r="V630" s="2345"/>
      <c r="W630" s="2345"/>
      <c r="X630" s="2345"/>
      <c r="Y630" s="2345"/>
      <c r="Z630" s="2345"/>
      <c r="AA630" s="2345"/>
    </row>
    <row r="631" spans="1:27" ht="15.75" customHeight="1">
      <c r="A631" s="2345"/>
      <c r="B631" s="2345"/>
      <c r="C631" s="2345"/>
      <c r="D631" s="2345"/>
      <c r="E631" s="2345"/>
      <c r="F631" s="2345"/>
      <c r="G631" s="2345"/>
      <c r="H631" s="2345"/>
      <c r="I631" s="2345"/>
      <c r="J631" s="2345"/>
      <c r="K631" s="2345"/>
      <c r="L631" s="2345"/>
      <c r="M631" s="2345"/>
      <c r="N631" s="2345"/>
      <c r="O631" s="2345"/>
      <c r="P631" s="2345"/>
      <c r="Q631" s="2345"/>
      <c r="R631" s="2345"/>
      <c r="S631" s="2345"/>
      <c r="T631" s="2345"/>
      <c r="U631" s="2345"/>
      <c r="V631" s="2345"/>
      <c r="W631" s="2345"/>
      <c r="X631" s="2345"/>
      <c r="Y631" s="2345"/>
      <c r="Z631" s="2345"/>
      <c r="AA631" s="2345"/>
    </row>
    <row r="632" spans="1:27" ht="15.75" customHeight="1">
      <c r="A632" s="2345"/>
      <c r="B632" s="2345"/>
      <c r="C632" s="2345"/>
      <c r="D632" s="2345"/>
      <c r="E632" s="2345"/>
      <c r="F632" s="2345"/>
      <c r="G632" s="2345"/>
      <c r="H632" s="2345"/>
      <c r="I632" s="2345"/>
      <c r="J632" s="2345"/>
      <c r="K632" s="2345"/>
      <c r="L632" s="2345"/>
      <c r="M632" s="2345"/>
      <c r="N632" s="2345"/>
      <c r="O632" s="2345"/>
      <c r="P632" s="2345"/>
      <c r="Q632" s="2345"/>
      <c r="R632" s="2345"/>
      <c r="S632" s="2345"/>
      <c r="T632" s="2345"/>
      <c r="U632" s="2345"/>
      <c r="V632" s="2345"/>
      <c r="W632" s="2345"/>
      <c r="X632" s="2345"/>
      <c r="Y632" s="2345"/>
      <c r="Z632" s="2345"/>
      <c r="AA632" s="2345"/>
    </row>
    <row r="633" spans="1:27" ht="15.75" customHeight="1">
      <c r="A633" s="2345"/>
      <c r="B633" s="2345"/>
      <c r="C633" s="2345"/>
      <c r="D633" s="2345"/>
      <c r="E633" s="2345"/>
      <c r="F633" s="2345"/>
      <c r="G633" s="2345"/>
      <c r="H633" s="2345"/>
      <c r="I633" s="2345"/>
      <c r="J633" s="2345"/>
      <c r="K633" s="2345"/>
      <c r="L633" s="2345"/>
      <c r="M633" s="2345"/>
      <c r="N633" s="2345"/>
      <c r="O633" s="2345"/>
      <c r="P633" s="2345"/>
      <c r="Q633" s="2345"/>
      <c r="R633" s="2345"/>
      <c r="S633" s="2345"/>
      <c r="T633" s="2345"/>
      <c r="U633" s="2345"/>
      <c r="V633" s="2345"/>
      <c r="W633" s="2345"/>
      <c r="X633" s="2345"/>
      <c r="Y633" s="2345"/>
      <c r="Z633" s="2345"/>
      <c r="AA633" s="2345"/>
    </row>
    <row r="634" spans="1:27" ht="15.75" customHeight="1">
      <c r="A634" s="2345"/>
      <c r="B634" s="2345"/>
      <c r="C634" s="2345"/>
      <c r="D634" s="2345"/>
      <c r="E634" s="2345"/>
      <c r="F634" s="2345"/>
      <c r="G634" s="2345"/>
      <c r="H634" s="2345"/>
      <c r="I634" s="2345"/>
      <c r="J634" s="2345"/>
      <c r="K634" s="2345"/>
      <c r="L634" s="2345"/>
      <c r="M634" s="2345"/>
      <c r="N634" s="2345"/>
      <c r="O634" s="2345"/>
      <c r="P634" s="2345"/>
      <c r="Q634" s="2345"/>
      <c r="R634" s="2345"/>
      <c r="S634" s="2345"/>
      <c r="T634" s="2345"/>
      <c r="U634" s="2345"/>
      <c r="V634" s="2345"/>
      <c r="W634" s="2345"/>
      <c r="X634" s="2345"/>
      <c r="Y634" s="2345"/>
      <c r="Z634" s="2345"/>
      <c r="AA634" s="2345"/>
    </row>
    <row r="635" spans="1:27" ht="15.75" customHeight="1">
      <c r="A635" s="2345"/>
      <c r="B635" s="2345"/>
      <c r="C635" s="2345"/>
      <c r="D635" s="2345"/>
      <c r="E635" s="2345"/>
      <c r="F635" s="2345"/>
      <c r="G635" s="2345"/>
      <c r="H635" s="2345"/>
      <c r="I635" s="2345"/>
      <c r="J635" s="2345"/>
      <c r="K635" s="2345"/>
      <c r="L635" s="2345"/>
      <c r="M635" s="2345"/>
      <c r="N635" s="2345"/>
      <c r="O635" s="2345"/>
      <c r="P635" s="2345"/>
      <c r="Q635" s="2345"/>
      <c r="R635" s="2345"/>
      <c r="S635" s="2345"/>
      <c r="T635" s="2345"/>
      <c r="U635" s="2345"/>
      <c r="V635" s="2345"/>
      <c r="W635" s="2345"/>
      <c r="X635" s="2345"/>
      <c r="Y635" s="2345"/>
      <c r="Z635" s="2345"/>
      <c r="AA635" s="2345"/>
    </row>
    <row r="636" spans="1:27" ht="15.75" customHeight="1">
      <c r="A636" s="2345"/>
      <c r="B636" s="2345"/>
      <c r="C636" s="2345"/>
      <c r="D636" s="2345"/>
      <c r="E636" s="2345"/>
      <c r="F636" s="2345"/>
      <c r="G636" s="2345"/>
      <c r="H636" s="2345"/>
      <c r="I636" s="2345"/>
      <c r="J636" s="2345"/>
      <c r="K636" s="2345"/>
      <c r="L636" s="2345"/>
      <c r="M636" s="2345"/>
      <c r="N636" s="2345"/>
      <c r="O636" s="2345"/>
      <c r="P636" s="2345"/>
      <c r="Q636" s="2345"/>
      <c r="R636" s="2345"/>
      <c r="S636" s="2345"/>
      <c r="T636" s="2345"/>
      <c r="U636" s="2345"/>
      <c r="V636" s="2345"/>
      <c r="W636" s="2345"/>
      <c r="X636" s="2345"/>
      <c r="Y636" s="2345"/>
      <c r="Z636" s="2345"/>
      <c r="AA636" s="2345"/>
    </row>
    <row r="637" spans="1:27" ht="15.75" customHeight="1">
      <c r="A637" s="2345"/>
      <c r="B637" s="2345"/>
      <c r="C637" s="2345"/>
      <c r="D637" s="2345"/>
      <c r="E637" s="2345"/>
      <c r="F637" s="2345"/>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5"/>
    </row>
    <row r="638" spans="1:27" ht="15.75" customHeight="1">
      <c r="A638" s="2345"/>
      <c r="B638" s="2345"/>
      <c r="C638" s="2345"/>
      <c r="D638" s="2345"/>
      <c r="E638" s="2345"/>
      <c r="F638" s="2345"/>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5"/>
    </row>
    <row r="639" spans="1:27" ht="15.75" customHeight="1">
      <c r="A639" s="2345"/>
      <c r="B639" s="2345"/>
      <c r="C639" s="2345"/>
      <c r="D639" s="2345"/>
      <c r="E639" s="2345"/>
      <c r="F639" s="2345"/>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5"/>
    </row>
    <row r="640" spans="1:27" ht="15.75" customHeight="1">
      <c r="A640" s="2345"/>
      <c r="B640" s="2345"/>
      <c r="C640" s="2345"/>
      <c r="D640" s="2345"/>
      <c r="E640" s="2345"/>
      <c r="F640" s="2345"/>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5"/>
    </row>
    <row r="641" spans="1:27" ht="15.75" customHeight="1">
      <c r="A641" s="2345"/>
      <c r="B641" s="2345"/>
      <c r="C641" s="2345"/>
      <c r="D641" s="2345"/>
      <c r="E641" s="2345"/>
      <c r="F641" s="2345"/>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5"/>
    </row>
    <row r="642" spans="1:27" ht="15.75" customHeight="1">
      <c r="A642" s="2345"/>
      <c r="B642" s="2345"/>
      <c r="C642" s="2345"/>
      <c r="D642" s="2345"/>
      <c r="E642" s="2345"/>
      <c r="F642" s="2345"/>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5"/>
    </row>
    <row r="643" spans="1:27" ht="15.75" customHeight="1">
      <c r="A643" s="2345"/>
      <c r="B643" s="2345"/>
      <c r="C643" s="2345"/>
      <c r="D643" s="2345"/>
      <c r="E643" s="2345"/>
      <c r="F643" s="2345"/>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5"/>
    </row>
    <row r="644" spans="1:27" ht="15.75" customHeight="1">
      <c r="A644" s="2345"/>
      <c r="B644" s="2345"/>
      <c r="C644" s="2345"/>
      <c r="D644" s="2345"/>
      <c r="E644" s="2345"/>
      <c r="F644" s="2345"/>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5"/>
    </row>
    <row r="645" spans="1:27" ht="15.75" customHeight="1">
      <c r="A645" s="2345"/>
      <c r="B645" s="2345"/>
      <c r="C645" s="2345"/>
      <c r="D645" s="2345"/>
      <c r="E645" s="2345"/>
      <c r="F645" s="2345"/>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5"/>
    </row>
    <row r="646" spans="1:27" ht="15.75" customHeight="1">
      <c r="A646" s="2345"/>
      <c r="B646" s="2345"/>
      <c r="C646" s="2345"/>
      <c r="D646" s="2345"/>
      <c r="E646" s="2345"/>
      <c r="F646" s="2345"/>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5"/>
    </row>
    <row r="647" spans="1:27" ht="15.75" customHeight="1">
      <c r="A647" s="2345"/>
      <c r="B647" s="2345"/>
      <c r="C647" s="2345"/>
      <c r="D647" s="2345"/>
      <c r="E647" s="2345"/>
      <c r="F647" s="2345"/>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5"/>
    </row>
    <row r="648" spans="1:27" ht="15.75" customHeight="1">
      <c r="A648" s="2345"/>
      <c r="B648" s="2345"/>
      <c r="C648" s="2345"/>
      <c r="D648" s="2345"/>
      <c r="E648" s="2345"/>
      <c r="F648" s="2345"/>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5"/>
    </row>
    <row r="649" spans="1:27" ht="15.75" customHeight="1">
      <c r="A649" s="2345"/>
      <c r="B649" s="2345"/>
      <c r="C649" s="2345"/>
      <c r="D649" s="2345"/>
      <c r="E649" s="2345"/>
      <c r="F649" s="2345"/>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5"/>
    </row>
    <row r="650" spans="1:27" ht="15.75" customHeight="1">
      <c r="A650" s="2345"/>
      <c r="B650" s="2345"/>
      <c r="C650" s="2345"/>
      <c r="D650" s="2345"/>
      <c r="E650" s="2345"/>
      <c r="F650" s="2345"/>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5"/>
    </row>
    <row r="651" spans="1:27" ht="15.75" customHeight="1">
      <c r="A651" s="2345"/>
      <c r="B651" s="2345"/>
      <c r="C651" s="2345"/>
      <c r="D651" s="2345"/>
      <c r="E651" s="2345"/>
      <c r="F651" s="2345"/>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5"/>
    </row>
    <row r="652" spans="1:27" ht="15.75" customHeight="1">
      <c r="A652" s="2345"/>
      <c r="B652" s="2345"/>
      <c r="C652" s="2345"/>
      <c r="D652" s="2345"/>
      <c r="E652" s="2345"/>
      <c r="F652" s="2345"/>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5"/>
    </row>
    <row r="653" spans="1:27" ht="15.75" customHeight="1">
      <c r="A653" s="2345"/>
      <c r="B653" s="2345"/>
      <c r="C653" s="2345"/>
      <c r="D653" s="2345"/>
      <c r="E653" s="2345"/>
      <c r="F653" s="2345"/>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5"/>
    </row>
    <row r="654" spans="1:27" ht="15.75" customHeight="1">
      <c r="A654" s="2345"/>
      <c r="B654" s="2345"/>
      <c r="C654" s="2345"/>
      <c r="D654" s="2345"/>
      <c r="E654" s="2345"/>
      <c r="F654" s="2345"/>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5"/>
    </row>
    <row r="655" spans="1:27" ht="15.75" customHeight="1">
      <c r="A655" s="2345"/>
      <c r="B655" s="2345"/>
      <c r="C655" s="2345"/>
      <c r="D655" s="2345"/>
      <c r="E655" s="2345"/>
      <c r="F655" s="2345"/>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5"/>
    </row>
    <row r="656" spans="1:27" ht="15.75" customHeight="1">
      <c r="A656" s="2345"/>
      <c r="B656" s="2345"/>
      <c r="C656" s="2345"/>
      <c r="D656" s="2345"/>
      <c r="E656" s="2345"/>
      <c r="F656" s="2345"/>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5"/>
    </row>
    <row r="657" spans="1:27" ht="15.75" customHeight="1">
      <c r="A657" s="2345"/>
      <c r="B657" s="2345"/>
      <c r="C657" s="2345"/>
      <c r="D657" s="2345"/>
      <c r="E657" s="2345"/>
      <c r="F657" s="2345"/>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5"/>
    </row>
    <row r="658" spans="1:27" ht="15.75" customHeight="1">
      <c r="A658" s="2345"/>
      <c r="B658" s="2345"/>
      <c r="C658" s="2345"/>
      <c r="D658" s="2345"/>
      <c r="E658" s="2345"/>
      <c r="F658" s="2345"/>
      <c r="G658" s="2345"/>
      <c r="H658" s="2345"/>
      <c r="I658" s="2345"/>
      <c r="J658" s="2345"/>
      <c r="K658" s="2345"/>
      <c r="L658" s="2345"/>
      <c r="M658" s="2345"/>
      <c r="N658" s="2345"/>
      <c r="O658" s="2345"/>
      <c r="P658" s="2345"/>
      <c r="Q658" s="2345"/>
      <c r="R658" s="2345"/>
      <c r="S658" s="2345"/>
      <c r="T658" s="2345"/>
      <c r="U658" s="2345"/>
      <c r="V658" s="2345"/>
      <c r="W658" s="2345"/>
      <c r="X658" s="2345"/>
      <c r="Y658" s="2345"/>
      <c r="Z658" s="2345"/>
      <c r="AA658" s="2345"/>
    </row>
    <row r="659" spans="1:27" ht="15.75" customHeight="1">
      <c r="A659" s="2345"/>
      <c r="B659" s="2345"/>
      <c r="C659" s="2345"/>
      <c r="D659" s="2345"/>
      <c r="E659" s="2345"/>
      <c r="F659" s="2345"/>
      <c r="G659" s="2345"/>
      <c r="H659" s="2345"/>
      <c r="I659" s="2345"/>
      <c r="J659" s="2345"/>
      <c r="K659" s="2345"/>
      <c r="L659" s="2345"/>
      <c r="M659" s="2345"/>
      <c r="N659" s="2345"/>
      <c r="O659" s="2345"/>
      <c r="P659" s="2345"/>
      <c r="Q659" s="2345"/>
      <c r="R659" s="2345"/>
      <c r="S659" s="2345"/>
      <c r="T659" s="2345"/>
      <c r="U659" s="2345"/>
      <c r="V659" s="2345"/>
      <c r="W659" s="2345"/>
      <c r="X659" s="2345"/>
      <c r="Y659" s="2345"/>
      <c r="Z659" s="2345"/>
      <c r="AA659" s="2345"/>
    </row>
    <row r="660" spans="1:27" ht="15.75" customHeight="1">
      <c r="A660" s="2345"/>
      <c r="B660" s="2345"/>
      <c r="C660" s="2345"/>
      <c r="D660" s="2345"/>
      <c r="E660" s="2345"/>
      <c r="F660" s="2345"/>
      <c r="G660" s="2345"/>
      <c r="H660" s="2345"/>
      <c r="I660" s="2345"/>
      <c r="J660" s="2345"/>
      <c r="K660" s="2345"/>
      <c r="L660" s="2345"/>
      <c r="M660" s="2345"/>
      <c r="N660" s="2345"/>
      <c r="O660" s="2345"/>
      <c r="P660" s="2345"/>
      <c r="Q660" s="2345"/>
      <c r="R660" s="2345"/>
      <c r="S660" s="2345"/>
      <c r="T660" s="2345"/>
      <c r="U660" s="2345"/>
      <c r="V660" s="2345"/>
      <c r="W660" s="2345"/>
      <c r="X660" s="2345"/>
      <c r="Y660" s="2345"/>
      <c r="Z660" s="2345"/>
      <c r="AA660" s="2345"/>
    </row>
    <row r="661" spans="1:27" ht="15.75" customHeight="1">
      <c r="A661" s="2345"/>
      <c r="B661" s="2345"/>
      <c r="C661" s="2345"/>
      <c r="D661" s="2345"/>
      <c r="E661" s="2345"/>
      <c r="F661" s="2345"/>
      <c r="G661" s="2345"/>
      <c r="H661" s="2345"/>
      <c r="I661" s="2345"/>
      <c r="J661" s="2345"/>
      <c r="K661" s="2345"/>
      <c r="L661" s="2345"/>
      <c r="M661" s="2345"/>
      <c r="N661" s="2345"/>
      <c r="O661" s="2345"/>
      <c r="P661" s="2345"/>
      <c r="Q661" s="2345"/>
      <c r="R661" s="2345"/>
      <c r="S661" s="2345"/>
      <c r="T661" s="2345"/>
      <c r="U661" s="2345"/>
      <c r="V661" s="2345"/>
      <c r="W661" s="2345"/>
      <c r="X661" s="2345"/>
      <c r="Y661" s="2345"/>
      <c r="Z661" s="2345"/>
      <c r="AA661" s="2345"/>
    </row>
    <row r="662" spans="1:27" ht="15.75" customHeight="1">
      <c r="A662" s="2345"/>
      <c r="B662" s="2345"/>
      <c r="C662" s="2345"/>
      <c r="D662" s="2345"/>
      <c r="E662" s="2345"/>
      <c r="F662" s="2345"/>
      <c r="G662" s="2345"/>
      <c r="H662" s="2345"/>
      <c r="I662" s="2345"/>
      <c r="J662" s="2345"/>
      <c r="K662" s="2345"/>
      <c r="L662" s="2345"/>
      <c r="M662" s="2345"/>
      <c r="N662" s="2345"/>
      <c r="O662" s="2345"/>
      <c r="P662" s="2345"/>
      <c r="Q662" s="2345"/>
      <c r="R662" s="2345"/>
      <c r="S662" s="2345"/>
      <c r="T662" s="2345"/>
      <c r="U662" s="2345"/>
      <c r="V662" s="2345"/>
      <c r="W662" s="2345"/>
      <c r="X662" s="2345"/>
      <c r="Y662" s="2345"/>
      <c r="Z662" s="2345"/>
      <c r="AA662" s="2345"/>
    </row>
    <row r="663" spans="1:27" ht="15.75" customHeight="1">
      <c r="A663" s="2345"/>
      <c r="B663" s="2345"/>
      <c r="C663" s="2345"/>
      <c r="D663" s="2345"/>
      <c r="E663" s="2345"/>
      <c r="F663" s="2345"/>
      <c r="G663" s="2345"/>
      <c r="H663" s="2345"/>
      <c r="I663" s="2345"/>
      <c r="J663" s="2345"/>
      <c r="K663" s="2345"/>
      <c r="L663" s="2345"/>
      <c r="M663" s="2345"/>
      <c r="N663" s="2345"/>
      <c r="O663" s="2345"/>
      <c r="P663" s="2345"/>
      <c r="Q663" s="2345"/>
      <c r="R663" s="2345"/>
      <c r="S663" s="2345"/>
      <c r="T663" s="2345"/>
      <c r="U663" s="2345"/>
      <c r="V663" s="2345"/>
      <c r="W663" s="2345"/>
      <c r="X663" s="2345"/>
      <c r="Y663" s="2345"/>
      <c r="Z663" s="2345"/>
      <c r="AA663" s="2345"/>
    </row>
    <row r="664" spans="1:27" ht="15.75" customHeight="1">
      <c r="A664" s="2345"/>
      <c r="B664" s="2345"/>
      <c r="C664" s="2345"/>
      <c r="D664" s="2345"/>
      <c r="E664" s="2345"/>
      <c r="F664" s="2345"/>
      <c r="G664" s="2345"/>
      <c r="H664" s="2345"/>
      <c r="I664" s="2345"/>
      <c r="J664" s="2345"/>
      <c r="K664" s="2345"/>
      <c r="L664" s="2345"/>
      <c r="M664" s="2345"/>
      <c r="N664" s="2345"/>
      <c r="O664" s="2345"/>
      <c r="P664" s="2345"/>
      <c r="Q664" s="2345"/>
      <c r="R664" s="2345"/>
      <c r="S664" s="2345"/>
      <c r="T664" s="2345"/>
      <c r="U664" s="2345"/>
      <c r="V664" s="2345"/>
      <c r="W664" s="2345"/>
      <c r="X664" s="2345"/>
      <c r="Y664" s="2345"/>
      <c r="Z664" s="2345"/>
      <c r="AA664" s="2345"/>
    </row>
    <row r="665" spans="1:27" ht="15.75" customHeight="1">
      <c r="A665" s="2345"/>
      <c r="B665" s="2345"/>
      <c r="C665" s="2345"/>
      <c r="D665" s="2345"/>
      <c r="E665" s="2345"/>
      <c r="F665" s="2345"/>
      <c r="G665" s="2345"/>
      <c r="H665" s="2345"/>
      <c r="I665" s="2345"/>
      <c r="J665" s="2345"/>
      <c r="K665" s="2345"/>
      <c r="L665" s="2345"/>
      <c r="M665" s="2345"/>
      <c r="N665" s="2345"/>
      <c r="O665" s="2345"/>
      <c r="P665" s="2345"/>
      <c r="Q665" s="2345"/>
      <c r="R665" s="2345"/>
      <c r="S665" s="2345"/>
      <c r="T665" s="2345"/>
      <c r="U665" s="2345"/>
      <c r="V665" s="2345"/>
      <c r="W665" s="2345"/>
      <c r="X665" s="2345"/>
      <c r="Y665" s="2345"/>
      <c r="Z665" s="2345"/>
      <c r="AA665" s="2345"/>
    </row>
    <row r="666" spans="1:27" ht="15.75" customHeight="1">
      <c r="A666" s="2345"/>
      <c r="B666" s="2345"/>
      <c r="C666" s="2345"/>
      <c r="D666" s="2345"/>
      <c r="E666" s="2345"/>
      <c r="F666" s="2345"/>
      <c r="G666" s="2345"/>
      <c r="H666" s="2345"/>
      <c r="I666" s="2345"/>
      <c r="J666" s="2345"/>
      <c r="K666" s="2345"/>
      <c r="L666" s="2345"/>
      <c r="M666" s="2345"/>
      <c r="N666" s="2345"/>
      <c r="O666" s="2345"/>
      <c r="P666" s="2345"/>
      <c r="Q666" s="2345"/>
      <c r="R666" s="2345"/>
      <c r="S666" s="2345"/>
      <c r="T666" s="2345"/>
      <c r="U666" s="2345"/>
      <c r="V666" s="2345"/>
      <c r="W666" s="2345"/>
      <c r="X666" s="2345"/>
      <c r="Y666" s="2345"/>
      <c r="Z666" s="2345"/>
      <c r="AA666" s="2345"/>
    </row>
    <row r="667" spans="1:27" ht="15.75" customHeight="1">
      <c r="A667" s="2345"/>
      <c r="B667" s="2345"/>
      <c r="C667" s="2345"/>
      <c r="D667" s="2345"/>
      <c r="E667" s="2345"/>
      <c r="F667" s="2345"/>
      <c r="G667" s="2345"/>
      <c r="H667" s="2345"/>
      <c r="I667" s="2345"/>
      <c r="J667" s="2345"/>
      <c r="K667" s="2345"/>
      <c r="L667" s="2345"/>
      <c r="M667" s="2345"/>
      <c r="N667" s="2345"/>
      <c r="O667" s="2345"/>
      <c r="P667" s="2345"/>
      <c r="Q667" s="2345"/>
      <c r="R667" s="2345"/>
      <c r="S667" s="2345"/>
      <c r="T667" s="2345"/>
      <c r="U667" s="2345"/>
      <c r="V667" s="2345"/>
      <c r="W667" s="2345"/>
      <c r="X667" s="2345"/>
      <c r="Y667" s="2345"/>
      <c r="Z667" s="2345"/>
      <c r="AA667" s="2345"/>
    </row>
    <row r="668" spans="1:27" ht="15.75" customHeight="1">
      <c r="A668" s="2345"/>
      <c r="B668" s="2345"/>
      <c r="C668" s="2345"/>
      <c r="D668" s="2345"/>
      <c r="E668" s="2345"/>
      <c r="F668" s="2345"/>
      <c r="G668" s="2345"/>
      <c r="H668" s="2345"/>
      <c r="I668" s="2345"/>
      <c r="J668" s="2345"/>
      <c r="K668" s="2345"/>
      <c r="L668" s="2345"/>
      <c r="M668" s="2345"/>
      <c r="N668" s="2345"/>
      <c r="O668" s="2345"/>
      <c r="P668" s="2345"/>
      <c r="Q668" s="2345"/>
      <c r="R668" s="2345"/>
      <c r="S668" s="2345"/>
      <c r="T668" s="2345"/>
      <c r="U668" s="2345"/>
      <c r="V668" s="2345"/>
      <c r="W668" s="2345"/>
      <c r="X668" s="2345"/>
      <c r="Y668" s="2345"/>
      <c r="Z668" s="2345"/>
      <c r="AA668" s="2345"/>
    </row>
    <row r="669" spans="1:27" ht="15.75" customHeight="1">
      <c r="A669" s="2345"/>
      <c r="B669" s="2345"/>
      <c r="C669" s="2345"/>
      <c r="D669" s="2345"/>
      <c r="E669" s="2345"/>
      <c r="F669" s="2345"/>
      <c r="G669" s="2345"/>
      <c r="H669" s="2345"/>
      <c r="I669" s="2345"/>
      <c r="J669" s="2345"/>
      <c r="K669" s="2345"/>
      <c r="L669" s="2345"/>
      <c r="M669" s="2345"/>
      <c r="N669" s="2345"/>
      <c r="O669" s="2345"/>
      <c r="P669" s="2345"/>
      <c r="Q669" s="2345"/>
      <c r="R669" s="2345"/>
      <c r="S669" s="2345"/>
      <c r="T669" s="2345"/>
      <c r="U669" s="2345"/>
      <c r="V669" s="2345"/>
      <c r="W669" s="2345"/>
      <c r="X669" s="2345"/>
      <c r="Y669" s="2345"/>
      <c r="Z669" s="2345"/>
      <c r="AA669" s="2345"/>
    </row>
    <row r="670" spans="1:27" ht="15.75" customHeight="1">
      <c r="A670" s="2345"/>
      <c r="B670" s="2345"/>
      <c r="C670" s="2345"/>
      <c r="D670" s="2345"/>
      <c r="E670" s="2345"/>
      <c r="F670" s="2345"/>
      <c r="G670" s="2345"/>
      <c r="H670" s="2345"/>
      <c r="I670" s="2345"/>
      <c r="J670" s="2345"/>
      <c r="K670" s="2345"/>
      <c r="L670" s="2345"/>
      <c r="M670" s="2345"/>
      <c r="N670" s="2345"/>
      <c r="O670" s="2345"/>
      <c r="P670" s="2345"/>
      <c r="Q670" s="2345"/>
      <c r="R670" s="2345"/>
      <c r="S670" s="2345"/>
      <c r="T670" s="2345"/>
      <c r="U670" s="2345"/>
      <c r="V670" s="2345"/>
      <c r="W670" s="2345"/>
      <c r="X670" s="2345"/>
      <c r="Y670" s="2345"/>
      <c r="Z670" s="2345"/>
      <c r="AA670" s="2345"/>
    </row>
    <row r="671" spans="1:27" ht="15.75" customHeight="1">
      <c r="A671" s="2345"/>
      <c r="B671" s="2345"/>
      <c r="C671" s="2345"/>
      <c r="D671" s="2345"/>
      <c r="E671" s="2345"/>
      <c r="F671" s="2345"/>
      <c r="G671" s="2345"/>
      <c r="H671" s="2345"/>
      <c r="I671" s="2345"/>
      <c r="J671" s="2345"/>
      <c r="K671" s="2345"/>
      <c r="L671" s="2345"/>
      <c r="M671" s="2345"/>
      <c r="N671" s="2345"/>
      <c r="O671" s="2345"/>
      <c r="P671" s="2345"/>
      <c r="Q671" s="2345"/>
      <c r="R671" s="2345"/>
      <c r="S671" s="2345"/>
      <c r="T671" s="2345"/>
      <c r="U671" s="2345"/>
      <c r="V671" s="2345"/>
      <c r="W671" s="2345"/>
      <c r="X671" s="2345"/>
      <c r="Y671" s="2345"/>
      <c r="Z671" s="2345"/>
      <c r="AA671" s="2345"/>
    </row>
    <row r="672" spans="1:27" ht="15.75" customHeight="1">
      <c r="A672" s="2345"/>
      <c r="B672" s="2345"/>
      <c r="C672" s="2345"/>
      <c r="D672" s="2345"/>
      <c r="E672" s="2345"/>
      <c r="F672" s="2345"/>
      <c r="G672" s="2345"/>
      <c r="H672" s="2345"/>
      <c r="I672" s="2345"/>
      <c r="J672" s="2345"/>
      <c r="K672" s="2345"/>
      <c r="L672" s="2345"/>
      <c r="M672" s="2345"/>
      <c r="N672" s="2345"/>
      <c r="O672" s="2345"/>
      <c r="P672" s="2345"/>
      <c r="Q672" s="2345"/>
      <c r="R672" s="2345"/>
      <c r="S672" s="2345"/>
      <c r="T672" s="2345"/>
      <c r="U672" s="2345"/>
      <c r="V672" s="2345"/>
      <c r="W672" s="2345"/>
      <c r="X672" s="2345"/>
      <c r="Y672" s="2345"/>
      <c r="Z672" s="2345"/>
      <c r="AA672" s="2345"/>
    </row>
    <row r="673" spans="1:27" ht="15.75" customHeight="1">
      <c r="A673" s="2345"/>
      <c r="B673" s="2345"/>
      <c r="C673" s="2345"/>
      <c r="D673" s="2345"/>
      <c r="E673" s="2345"/>
      <c r="F673" s="2345"/>
      <c r="G673" s="2345"/>
      <c r="H673" s="2345"/>
      <c r="I673" s="2345"/>
      <c r="J673" s="2345"/>
      <c r="K673" s="2345"/>
      <c r="L673" s="2345"/>
      <c r="M673" s="2345"/>
      <c r="N673" s="2345"/>
      <c r="O673" s="2345"/>
      <c r="P673" s="2345"/>
      <c r="Q673" s="2345"/>
      <c r="R673" s="2345"/>
      <c r="S673" s="2345"/>
      <c r="T673" s="2345"/>
      <c r="U673" s="2345"/>
      <c r="V673" s="2345"/>
      <c r="W673" s="2345"/>
      <c r="X673" s="2345"/>
      <c r="Y673" s="2345"/>
      <c r="Z673" s="2345"/>
      <c r="AA673" s="2345"/>
    </row>
    <row r="674" spans="1:27" ht="15.75" customHeight="1">
      <c r="A674" s="2345"/>
      <c r="B674" s="2345"/>
      <c r="C674" s="2345"/>
      <c r="D674" s="2345"/>
      <c r="E674" s="2345"/>
      <c r="F674" s="2345"/>
      <c r="G674" s="2345"/>
      <c r="H674" s="2345"/>
      <c r="I674" s="2345"/>
      <c r="J674" s="2345"/>
      <c r="K674" s="2345"/>
      <c r="L674" s="2345"/>
      <c r="M674" s="2345"/>
      <c r="N674" s="2345"/>
      <c r="O674" s="2345"/>
      <c r="P674" s="2345"/>
      <c r="Q674" s="2345"/>
      <c r="R674" s="2345"/>
      <c r="S674" s="2345"/>
      <c r="T674" s="2345"/>
      <c r="U674" s="2345"/>
      <c r="V674" s="2345"/>
      <c r="W674" s="2345"/>
      <c r="X674" s="2345"/>
      <c r="Y674" s="2345"/>
      <c r="Z674" s="2345"/>
      <c r="AA674" s="2345"/>
    </row>
    <row r="675" spans="1:27" ht="15.75" customHeight="1">
      <c r="A675" s="2345"/>
      <c r="B675" s="2345"/>
      <c r="C675" s="2345"/>
      <c r="D675" s="2345"/>
      <c r="E675" s="2345"/>
      <c r="F675" s="2345"/>
      <c r="G675" s="2345"/>
      <c r="H675" s="2345"/>
      <c r="I675" s="2345"/>
      <c r="J675" s="2345"/>
      <c r="K675" s="2345"/>
      <c r="L675" s="2345"/>
      <c r="M675" s="2345"/>
      <c r="N675" s="2345"/>
      <c r="O675" s="2345"/>
      <c r="P675" s="2345"/>
      <c r="Q675" s="2345"/>
      <c r="R675" s="2345"/>
      <c r="S675" s="2345"/>
      <c r="T675" s="2345"/>
      <c r="U675" s="2345"/>
      <c r="V675" s="2345"/>
      <c r="W675" s="2345"/>
      <c r="X675" s="2345"/>
      <c r="Y675" s="2345"/>
      <c r="Z675" s="2345"/>
      <c r="AA675" s="2345"/>
    </row>
    <row r="676" spans="1:27" ht="15.75" customHeight="1">
      <c r="A676" s="2345"/>
      <c r="B676" s="2345"/>
      <c r="C676" s="2345"/>
      <c r="D676" s="2345"/>
      <c r="E676" s="2345"/>
      <c r="F676" s="2345"/>
      <c r="G676" s="2345"/>
      <c r="H676" s="2345"/>
      <c r="I676" s="2345"/>
      <c r="J676" s="2345"/>
      <c r="K676" s="2345"/>
      <c r="L676" s="2345"/>
      <c r="M676" s="2345"/>
      <c r="N676" s="2345"/>
      <c r="O676" s="2345"/>
      <c r="P676" s="2345"/>
      <c r="Q676" s="2345"/>
      <c r="R676" s="2345"/>
      <c r="S676" s="2345"/>
      <c r="T676" s="2345"/>
      <c r="U676" s="2345"/>
      <c r="V676" s="2345"/>
      <c r="W676" s="2345"/>
      <c r="X676" s="2345"/>
      <c r="Y676" s="2345"/>
      <c r="Z676" s="2345"/>
      <c r="AA676" s="2345"/>
    </row>
    <row r="677" spans="1:27" ht="15.75" customHeight="1">
      <c r="A677" s="2345"/>
      <c r="B677" s="2345"/>
      <c r="C677" s="2345"/>
      <c r="D677" s="2345"/>
      <c r="E677" s="2345"/>
      <c r="F677" s="2345"/>
      <c r="G677" s="2345"/>
      <c r="H677" s="2345"/>
      <c r="I677" s="2345"/>
      <c r="J677" s="2345"/>
      <c r="K677" s="2345"/>
      <c r="L677" s="2345"/>
      <c r="M677" s="2345"/>
      <c r="N677" s="2345"/>
      <c r="O677" s="2345"/>
      <c r="P677" s="2345"/>
      <c r="Q677" s="2345"/>
      <c r="R677" s="2345"/>
      <c r="S677" s="2345"/>
      <c r="T677" s="2345"/>
      <c r="U677" s="2345"/>
      <c r="V677" s="2345"/>
      <c r="W677" s="2345"/>
      <c r="X677" s="2345"/>
      <c r="Y677" s="2345"/>
      <c r="Z677" s="2345"/>
      <c r="AA677" s="2345"/>
    </row>
    <row r="678" spans="1:27" ht="15.75" customHeight="1">
      <c r="A678" s="2345"/>
      <c r="B678" s="2345"/>
      <c r="C678" s="2345"/>
      <c r="D678" s="2345"/>
      <c r="E678" s="2345"/>
      <c r="F678" s="2345"/>
      <c r="G678" s="2345"/>
      <c r="H678" s="2345"/>
      <c r="I678" s="2345"/>
      <c r="J678" s="2345"/>
      <c r="K678" s="2345"/>
      <c r="L678" s="2345"/>
      <c r="M678" s="2345"/>
      <c r="N678" s="2345"/>
      <c r="O678" s="2345"/>
      <c r="P678" s="2345"/>
      <c r="Q678" s="2345"/>
      <c r="R678" s="2345"/>
      <c r="S678" s="2345"/>
      <c r="T678" s="2345"/>
      <c r="U678" s="2345"/>
      <c r="V678" s="2345"/>
      <c r="W678" s="2345"/>
      <c r="X678" s="2345"/>
      <c r="Y678" s="2345"/>
      <c r="Z678" s="2345"/>
      <c r="AA678" s="2345"/>
    </row>
    <row r="679" spans="1:27" ht="15.75" customHeight="1">
      <c r="A679" s="2345"/>
      <c r="B679" s="2345"/>
      <c r="C679" s="2345"/>
      <c r="D679" s="2345"/>
      <c r="E679" s="2345"/>
      <c r="F679" s="2345"/>
      <c r="G679" s="2345"/>
      <c r="H679" s="2345"/>
      <c r="I679" s="2345"/>
      <c r="J679" s="2345"/>
      <c r="K679" s="2345"/>
      <c r="L679" s="2345"/>
      <c r="M679" s="2345"/>
      <c r="N679" s="2345"/>
      <c r="O679" s="2345"/>
      <c r="P679" s="2345"/>
      <c r="Q679" s="2345"/>
      <c r="R679" s="2345"/>
      <c r="S679" s="2345"/>
      <c r="T679" s="2345"/>
      <c r="U679" s="2345"/>
      <c r="V679" s="2345"/>
      <c r="W679" s="2345"/>
      <c r="X679" s="2345"/>
      <c r="Y679" s="2345"/>
      <c r="Z679" s="2345"/>
      <c r="AA679" s="2345"/>
    </row>
    <row r="680" spans="1:27" ht="15.75" customHeight="1">
      <c r="A680" s="2345"/>
      <c r="B680" s="2345"/>
      <c r="C680" s="2345"/>
      <c r="D680" s="2345"/>
      <c r="E680" s="2345"/>
      <c r="F680" s="2345"/>
      <c r="G680" s="2345"/>
      <c r="H680" s="2345"/>
      <c r="I680" s="2345"/>
      <c r="J680" s="2345"/>
      <c r="K680" s="2345"/>
      <c r="L680" s="2345"/>
      <c r="M680" s="2345"/>
      <c r="N680" s="2345"/>
      <c r="O680" s="2345"/>
      <c r="P680" s="2345"/>
      <c r="Q680" s="2345"/>
      <c r="R680" s="2345"/>
      <c r="S680" s="2345"/>
      <c r="T680" s="2345"/>
      <c r="U680" s="2345"/>
      <c r="V680" s="2345"/>
      <c r="W680" s="2345"/>
      <c r="X680" s="2345"/>
      <c r="Y680" s="2345"/>
      <c r="Z680" s="2345"/>
      <c r="AA680" s="2345"/>
    </row>
    <row r="681" spans="1:27" ht="15.75" customHeight="1">
      <c r="A681" s="2345"/>
      <c r="B681" s="2345"/>
      <c r="C681" s="2345"/>
      <c r="D681" s="2345"/>
      <c r="E681" s="2345"/>
      <c r="F681" s="2345"/>
      <c r="G681" s="2345"/>
      <c r="H681" s="2345"/>
      <c r="I681" s="2345"/>
      <c r="J681" s="2345"/>
      <c r="K681" s="2345"/>
      <c r="L681" s="2345"/>
      <c r="M681" s="2345"/>
      <c r="N681" s="2345"/>
      <c r="O681" s="2345"/>
      <c r="P681" s="2345"/>
      <c r="Q681" s="2345"/>
      <c r="R681" s="2345"/>
      <c r="S681" s="2345"/>
      <c r="T681" s="2345"/>
      <c r="U681" s="2345"/>
      <c r="V681" s="2345"/>
      <c r="W681" s="2345"/>
      <c r="X681" s="2345"/>
      <c r="Y681" s="2345"/>
      <c r="Z681" s="2345"/>
      <c r="AA681" s="2345"/>
    </row>
    <row r="682" spans="1:27" ht="15.75" customHeight="1">
      <c r="A682" s="2345"/>
      <c r="B682" s="2345"/>
      <c r="C682" s="2345"/>
      <c r="D682" s="2345"/>
      <c r="E682" s="2345"/>
      <c r="F682" s="2345"/>
      <c r="G682" s="2345"/>
      <c r="H682" s="2345"/>
      <c r="I682" s="2345"/>
      <c r="J682" s="2345"/>
      <c r="K682" s="2345"/>
      <c r="L682" s="2345"/>
      <c r="M682" s="2345"/>
      <c r="N682" s="2345"/>
      <c r="O682" s="2345"/>
      <c r="P682" s="2345"/>
      <c r="Q682" s="2345"/>
      <c r="R682" s="2345"/>
      <c r="S682" s="2345"/>
      <c r="T682" s="2345"/>
      <c r="U682" s="2345"/>
      <c r="V682" s="2345"/>
      <c r="W682" s="2345"/>
      <c r="X682" s="2345"/>
      <c r="Y682" s="2345"/>
      <c r="Z682" s="2345"/>
      <c r="AA682" s="2345"/>
    </row>
    <row r="683" spans="1:27" ht="15.75" customHeight="1">
      <c r="A683" s="2345"/>
      <c r="B683" s="2345"/>
      <c r="C683" s="2345"/>
      <c r="D683" s="2345"/>
      <c r="E683" s="2345"/>
      <c r="F683" s="2345"/>
      <c r="G683" s="2345"/>
      <c r="H683" s="2345"/>
      <c r="I683" s="2345"/>
      <c r="J683" s="2345"/>
      <c r="K683" s="2345"/>
      <c r="L683" s="2345"/>
      <c r="M683" s="2345"/>
      <c r="N683" s="2345"/>
      <c r="O683" s="2345"/>
      <c r="P683" s="2345"/>
      <c r="Q683" s="2345"/>
      <c r="R683" s="2345"/>
      <c r="S683" s="2345"/>
      <c r="T683" s="2345"/>
      <c r="U683" s="2345"/>
      <c r="V683" s="2345"/>
      <c r="W683" s="2345"/>
      <c r="X683" s="2345"/>
      <c r="Y683" s="2345"/>
      <c r="Z683" s="2345"/>
      <c r="AA683" s="2345"/>
    </row>
    <row r="684" spans="1:27" ht="15.75" customHeight="1">
      <c r="A684" s="2345"/>
      <c r="B684" s="2345"/>
      <c r="C684" s="2345"/>
      <c r="D684" s="2345"/>
      <c r="E684" s="2345"/>
      <c r="F684" s="2345"/>
      <c r="G684" s="2345"/>
      <c r="H684" s="2345"/>
      <c r="I684" s="2345"/>
      <c r="J684" s="2345"/>
      <c r="K684" s="2345"/>
      <c r="L684" s="2345"/>
      <c r="M684" s="2345"/>
      <c r="N684" s="2345"/>
      <c r="O684" s="2345"/>
      <c r="P684" s="2345"/>
      <c r="Q684" s="2345"/>
      <c r="R684" s="2345"/>
      <c r="S684" s="2345"/>
      <c r="T684" s="2345"/>
      <c r="U684" s="2345"/>
      <c r="V684" s="2345"/>
      <c r="W684" s="2345"/>
      <c r="X684" s="2345"/>
      <c r="Y684" s="2345"/>
      <c r="Z684" s="2345"/>
      <c r="AA684" s="2345"/>
    </row>
    <row r="685" spans="1:27" ht="15.75" customHeight="1">
      <c r="A685" s="2345"/>
      <c r="B685" s="2345"/>
      <c r="C685" s="2345"/>
      <c r="D685" s="2345"/>
      <c r="E685" s="2345"/>
      <c r="F685" s="2345"/>
      <c r="G685" s="2345"/>
      <c r="H685" s="2345"/>
      <c r="I685" s="2345"/>
      <c r="J685" s="2345"/>
      <c r="K685" s="2345"/>
      <c r="L685" s="2345"/>
      <c r="M685" s="2345"/>
      <c r="N685" s="2345"/>
      <c r="O685" s="2345"/>
      <c r="P685" s="2345"/>
      <c r="Q685" s="2345"/>
      <c r="R685" s="2345"/>
      <c r="S685" s="2345"/>
      <c r="T685" s="2345"/>
      <c r="U685" s="2345"/>
      <c r="V685" s="2345"/>
      <c r="W685" s="2345"/>
      <c r="X685" s="2345"/>
      <c r="Y685" s="2345"/>
      <c r="Z685" s="2345"/>
      <c r="AA685" s="2345"/>
    </row>
    <row r="686" spans="1:27" ht="15.75" customHeight="1">
      <c r="A686" s="2345"/>
      <c r="B686" s="2345"/>
      <c r="C686" s="2345"/>
      <c r="D686" s="2345"/>
      <c r="E686" s="2345"/>
      <c r="F686" s="2345"/>
      <c r="G686" s="2345"/>
      <c r="H686" s="2345"/>
      <c r="I686" s="2345"/>
      <c r="J686" s="2345"/>
      <c r="K686" s="2345"/>
      <c r="L686" s="2345"/>
      <c r="M686" s="2345"/>
      <c r="N686" s="2345"/>
      <c r="O686" s="2345"/>
      <c r="P686" s="2345"/>
      <c r="Q686" s="2345"/>
      <c r="R686" s="2345"/>
      <c r="S686" s="2345"/>
      <c r="T686" s="2345"/>
      <c r="U686" s="2345"/>
      <c r="V686" s="2345"/>
      <c r="W686" s="2345"/>
      <c r="X686" s="2345"/>
      <c r="Y686" s="2345"/>
      <c r="Z686" s="2345"/>
      <c r="AA686" s="2345"/>
    </row>
    <row r="687" spans="1:27" ht="15.75" customHeight="1">
      <c r="A687" s="2345"/>
      <c r="B687" s="2345"/>
      <c r="C687" s="2345"/>
      <c r="D687" s="2345"/>
      <c r="E687" s="2345"/>
      <c r="F687" s="2345"/>
      <c r="G687" s="2345"/>
      <c r="H687" s="2345"/>
      <c r="I687" s="2345"/>
      <c r="J687" s="2345"/>
      <c r="K687" s="2345"/>
      <c r="L687" s="2345"/>
      <c r="M687" s="2345"/>
      <c r="N687" s="2345"/>
      <c r="O687" s="2345"/>
      <c r="P687" s="2345"/>
      <c r="Q687" s="2345"/>
      <c r="R687" s="2345"/>
      <c r="S687" s="2345"/>
      <c r="T687" s="2345"/>
      <c r="U687" s="2345"/>
      <c r="V687" s="2345"/>
      <c r="W687" s="2345"/>
      <c r="X687" s="2345"/>
      <c r="Y687" s="2345"/>
      <c r="Z687" s="2345"/>
      <c r="AA687" s="2345"/>
    </row>
    <row r="688" spans="1:27" ht="15.75" customHeight="1">
      <c r="A688" s="2345"/>
      <c r="B688" s="2345"/>
      <c r="C688" s="2345"/>
      <c r="D688" s="2345"/>
      <c r="E688" s="2345"/>
      <c r="F688" s="2345"/>
      <c r="G688" s="2345"/>
      <c r="H688" s="2345"/>
      <c r="I688" s="2345"/>
      <c r="J688" s="2345"/>
      <c r="K688" s="2345"/>
      <c r="L688" s="2345"/>
      <c r="M688" s="2345"/>
      <c r="N688" s="2345"/>
      <c r="O688" s="2345"/>
      <c r="P688" s="2345"/>
      <c r="Q688" s="2345"/>
      <c r="R688" s="2345"/>
      <c r="S688" s="2345"/>
      <c r="T688" s="2345"/>
      <c r="U688" s="2345"/>
      <c r="V688" s="2345"/>
      <c r="W688" s="2345"/>
      <c r="X688" s="2345"/>
      <c r="Y688" s="2345"/>
      <c r="Z688" s="2345"/>
      <c r="AA688" s="2345"/>
    </row>
    <row r="689" spans="1:27" ht="15.75" customHeight="1">
      <c r="A689" s="2345"/>
      <c r="B689" s="2345"/>
      <c r="C689" s="2345"/>
      <c r="D689" s="2345"/>
      <c r="E689" s="2345"/>
      <c r="F689" s="2345"/>
      <c r="G689" s="2345"/>
      <c r="H689" s="2345"/>
      <c r="I689" s="2345"/>
      <c r="J689" s="2345"/>
      <c r="K689" s="2345"/>
      <c r="L689" s="2345"/>
      <c r="M689" s="2345"/>
      <c r="N689" s="2345"/>
      <c r="O689" s="2345"/>
      <c r="P689" s="2345"/>
      <c r="Q689" s="2345"/>
      <c r="R689" s="2345"/>
      <c r="S689" s="2345"/>
      <c r="T689" s="2345"/>
      <c r="U689" s="2345"/>
      <c r="V689" s="2345"/>
      <c r="W689" s="2345"/>
      <c r="X689" s="2345"/>
      <c r="Y689" s="2345"/>
      <c r="Z689" s="2345"/>
      <c r="AA689" s="2345"/>
    </row>
    <row r="690" spans="1:27" ht="15.75" customHeight="1">
      <c r="A690" s="2345"/>
      <c r="B690" s="2345"/>
      <c r="C690" s="2345"/>
      <c r="D690" s="2345"/>
      <c r="E690" s="2345"/>
      <c r="F690" s="2345"/>
      <c r="G690" s="2345"/>
      <c r="H690" s="2345"/>
      <c r="I690" s="2345"/>
      <c r="J690" s="2345"/>
      <c r="K690" s="2345"/>
      <c r="L690" s="2345"/>
      <c r="M690" s="2345"/>
      <c r="N690" s="2345"/>
      <c r="O690" s="2345"/>
      <c r="P690" s="2345"/>
      <c r="Q690" s="2345"/>
      <c r="R690" s="2345"/>
      <c r="S690" s="2345"/>
      <c r="T690" s="2345"/>
      <c r="U690" s="2345"/>
      <c r="V690" s="2345"/>
      <c r="W690" s="2345"/>
      <c r="X690" s="2345"/>
      <c r="Y690" s="2345"/>
      <c r="Z690" s="2345"/>
      <c r="AA690" s="2345"/>
    </row>
    <row r="691" spans="1:27" ht="15.75" customHeight="1">
      <c r="A691" s="2345"/>
      <c r="B691" s="2345"/>
      <c r="C691" s="2345"/>
      <c r="D691" s="2345"/>
      <c r="E691" s="2345"/>
      <c r="F691" s="2345"/>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5"/>
    </row>
    <row r="692" spans="1:27" ht="15.75" customHeight="1">
      <c r="A692" s="2345"/>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row>
    <row r="693" spans="1:27" ht="15.75" customHeight="1">
      <c r="A693" s="2345"/>
      <c r="B693" s="2345"/>
      <c r="C693" s="2345"/>
      <c r="D693" s="2345"/>
      <c r="E693" s="2345"/>
      <c r="F693" s="2345"/>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5"/>
    </row>
    <row r="694" spans="1:27" ht="15.75" customHeight="1">
      <c r="A694" s="2345"/>
      <c r="B694" s="2345"/>
      <c r="C694" s="2345"/>
      <c r="D694" s="2345"/>
      <c r="E694" s="2345"/>
      <c r="F694" s="2345"/>
      <c r="G694" s="2345"/>
      <c r="H694" s="2345"/>
      <c r="I694" s="2345"/>
      <c r="J694" s="2345"/>
      <c r="K694" s="2345"/>
      <c r="L694" s="2345"/>
      <c r="M694" s="2345"/>
      <c r="N694" s="2345"/>
      <c r="O694" s="2345"/>
      <c r="P694" s="2345"/>
      <c r="Q694" s="2345"/>
      <c r="R694" s="2345"/>
      <c r="S694" s="2345"/>
      <c r="T694" s="2345"/>
      <c r="U694" s="2345"/>
      <c r="V694" s="2345"/>
      <c r="W694" s="2345"/>
      <c r="X694" s="2345"/>
      <c r="Y694" s="2345"/>
      <c r="Z694" s="2345"/>
      <c r="AA694" s="2345"/>
    </row>
    <row r="695" spans="1:27" ht="15.75" customHeight="1">
      <c r="A695" s="2345"/>
      <c r="B695" s="2345"/>
      <c r="C695" s="2345"/>
      <c r="D695" s="2345"/>
      <c r="E695" s="2345"/>
      <c r="F695" s="2345"/>
      <c r="G695" s="2345"/>
      <c r="H695" s="2345"/>
      <c r="I695" s="2345"/>
      <c r="J695" s="2345"/>
      <c r="K695" s="2345"/>
      <c r="L695" s="2345"/>
      <c r="M695" s="2345"/>
      <c r="N695" s="2345"/>
      <c r="O695" s="2345"/>
      <c r="P695" s="2345"/>
      <c r="Q695" s="2345"/>
      <c r="R695" s="2345"/>
      <c r="S695" s="2345"/>
      <c r="T695" s="2345"/>
      <c r="U695" s="2345"/>
      <c r="V695" s="2345"/>
      <c r="W695" s="2345"/>
      <c r="X695" s="2345"/>
      <c r="Y695" s="2345"/>
      <c r="Z695" s="2345"/>
      <c r="AA695" s="2345"/>
    </row>
    <row r="696" spans="1:27" ht="15.75" customHeight="1">
      <c r="A696" s="2345"/>
      <c r="B696" s="2345"/>
      <c r="C696" s="2345"/>
      <c r="D696" s="2345"/>
      <c r="E696" s="2345"/>
      <c r="F696" s="2345"/>
      <c r="G696" s="2345"/>
      <c r="H696" s="2345"/>
      <c r="I696" s="2345"/>
      <c r="J696" s="2345"/>
      <c r="K696" s="2345"/>
      <c r="L696" s="2345"/>
      <c r="M696" s="2345"/>
      <c r="N696" s="2345"/>
      <c r="O696" s="2345"/>
      <c r="P696" s="2345"/>
      <c r="Q696" s="2345"/>
      <c r="R696" s="2345"/>
      <c r="S696" s="2345"/>
      <c r="T696" s="2345"/>
      <c r="U696" s="2345"/>
      <c r="V696" s="2345"/>
      <c r="W696" s="2345"/>
      <c r="X696" s="2345"/>
      <c r="Y696" s="2345"/>
      <c r="Z696" s="2345"/>
      <c r="AA696" s="2345"/>
    </row>
    <row r="697" spans="1:27" ht="15.75" customHeight="1">
      <c r="A697" s="2345"/>
      <c r="B697" s="2345"/>
      <c r="C697" s="2345"/>
      <c r="D697" s="2345"/>
      <c r="E697" s="2345"/>
      <c r="F697" s="2345"/>
      <c r="G697" s="2345"/>
      <c r="H697" s="2345"/>
      <c r="I697" s="2345"/>
      <c r="J697" s="2345"/>
      <c r="K697" s="2345"/>
      <c r="L697" s="2345"/>
      <c r="M697" s="2345"/>
      <c r="N697" s="2345"/>
      <c r="O697" s="2345"/>
      <c r="P697" s="2345"/>
      <c r="Q697" s="2345"/>
      <c r="R697" s="2345"/>
      <c r="S697" s="2345"/>
      <c r="T697" s="2345"/>
      <c r="U697" s="2345"/>
      <c r="V697" s="2345"/>
      <c r="W697" s="2345"/>
      <c r="X697" s="2345"/>
      <c r="Y697" s="2345"/>
      <c r="Z697" s="2345"/>
      <c r="AA697" s="2345"/>
    </row>
    <row r="698" spans="1:27" ht="15.75" customHeight="1">
      <c r="A698" s="2345"/>
      <c r="B698" s="2345"/>
      <c r="C698" s="2345"/>
      <c r="D698" s="2345"/>
      <c r="E698" s="2345"/>
      <c r="F698" s="2345"/>
      <c r="G698" s="2345"/>
      <c r="H698" s="2345"/>
      <c r="I698" s="2345"/>
      <c r="J698" s="2345"/>
      <c r="K698" s="2345"/>
      <c r="L698" s="2345"/>
      <c r="M698" s="2345"/>
      <c r="N698" s="2345"/>
      <c r="O698" s="2345"/>
      <c r="P698" s="2345"/>
      <c r="Q698" s="2345"/>
      <c r="R698" s="2345"/>
      <c r="S698" s="2345"/>
      <c r="T698" s="2345"/>
      <c r="U698" s="2345"/>
      <c r="V698" s="2345"/>
      <c r="W698" s="2345"/>
      <c r="X698" s="2345"/>
      <c r="Y698" s="2345"/>
      <c r="Z698" s="2345"/>
      <c r="AA698" s="2345"/>
    </row>
    <row r="699" spans="1:27" ht="15.75" customHeight="1">
      <c r="A699" s="2345"/>
      <c r="B699" s="2345"/>
      <c r="C699" s="2345"/>
      <c r="D699" s="2345"/>
      <c r="E699" s="2345"/>
      <c r="F699" s="2345"/>
      <c r="G699" s="2345"/>
      <c r="H699" s="2345"/>
      <c r="I699" s="2345"/>
      <c r="J699" s="2345"/>
      <c r="K699" s="2345"/>
      <c r="L699" s="2345"/>
      <c r="M699" s="2345"/>
      <c r="N699" s="2345"/>
      <c r="O699" s="2345"/>
      <c r="P699" s="2345"/>
      <c r="Q699" s="2345"/>
      <c r="R699" s="2345"/>
      <c r="S699" s="2345"/>
      <c r="T699" s="2345"/>
      <c r="U699" s="2345"/>
      <c r="V699" s="2345"/>
      <c r="W699" s="2345"/>
      <c r="X699" s="2345"/>
      <c r="Y699" s="2345"/>
      <c r="Z699" s="2345"/>
      <c r="AA699" s="2345"/>
    </row>
    <row r="700" spans="1:27" ht="15.75" customHeight="1">
      <c r="A700" s="2345"/>
      <c r="B700" s="2345"/>
      <c r="C700" s="2345"/>
      <c r="D700" s="2345"/>
      <c r="E700" s="2345"/>
      <c r="F700" s="2345"/>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5"/>
    </row>
    <row r="701" spans="1:27" ht="15.75" customHeight="1">
      <c r="A701" s="2345"/>
      <c r="B701" s="2345"/>
      <c r="C701" s="2345"/>
      <c r="D701" s="2345"/>
      <c r="E701" s="2345"/>
      <c r="F701" s="2345"/>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5"/>
    </row>
    <row r="702" spans="1:27" ht="15.75" customHeight="1">
      <c r="A702" s="2345"/>
      <c r="B702" s="2345"/>
      <c r="C702" s="2345"/>
      <c r="D702" s="2345"/>
      <c r="E702" s="2345"/>
      <c r="F702" s="2345"/>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5"/>
    </row>
    <row r="703" spans="1:27" ht="15.75" customHeight="1">
      <c r="A703" s="2345"/>
      <c r="B703" s="2345"/>
      <c r="C703" s="2345"/>
      <c r="D703" s="2345"/>
      <c r="E703" s="2345"/>
      <c r="F703" s="2345"/>
      <c r="G703" s="2345"/>
      <c r="H703" s="2345"/>
      <c r="I703" s="2345"/>
      <c r="J703" s="2345"/>
      <c r="K703" s="2345"/>
      <c r="L703" s="2345"/>
      <c r="M703" s="2345"/>
      <c r="N703" s="2345"/>
      <c r="O703" s="2345"/>
      <c r="P703" s="2345"/>
      <c r="Q703" s="2345"/>
      <c r="R703" s="2345"/>
      <c r="S703" s="2345"/>
      <c r="T703" s="2345"/>
      <c r="U703" s="2345"/>
      <c r="V703" s="2345"/>
      <c r="W703" s="2345"/>
      <c r="X703" s="2345"/>
      <c r="Y703" s="2345"/>
      <c r="Z703" s="2345"/>
      <c r="AA703" s="2345"/>
    </row>
    <row r="704" spans="1:27" ht="15.75" customHeight="1">
      <c r="A704" s="2345"/>
      <c r="B704" s="2345"/>
      <c r="C704" s="2345"/>
      <c r="D704" s="2345"/>
      <c r="E704" s="2345"/>
      <c r="F704" s="2345"/>
      <c r="G704" s="2345"/>
      <c r="H704" s="2345"/>
      <c r="I704" s="2345"/>
      <c r="J704" s="2345"/>
      <c r="K704" s="2345"/>
      <c r="L704" s="2345"/>
      <c r="M704" s="2345"/>
      <c r="N704" s="2345"/>
      <c r="O704" s="2345"/>
      <c r="P704" s="2345"/>
      <c r="Q704" s="2345"/>
      <c r="R704" s="2345"/>
      <c r="S704" s="2345"/>
      <c r="T704" s="2345"/>
      <c r="U704" s="2345"/>
      <c r="V704" s="2345"/>
      <c r="W704" s="2345"/>
      <c r="X704" s="2345"/>
      <c r="Y704" s="2345"/>
      <c r="Z704" s="2345"/>
      <c r="AA704" s="2345"/>
    </row>
    <row r="705" spans="1:27" ht="15.75" customHeight="1">
      <c r="A705" s="2345"/>
      <c r="B705" s="2345"/>
      <c r="C705" s="2345"/>
      <c r="D705" s="2345"/>
      <c r="E705" s="2345"/>
      <c r="F705" s="2345"/>
      <c r="G705" s="2345"/>
      <c r="H705" s="2345"/>
      <c r="I705" s="2345"/>
      <c r="J705" s="2345"/>
      <c r="K705" s="2345"/>
      <c r="L705" s="2345"/>
      <c r="M705" s="2345"/>
      <c r="N705" s="2345"/>
      <c r="O705" s="2345"/>
      <c r="P705" s="2345"/>
      <c r="Q705" s="2345"/>
      <c r="R705" s="2345"/>
      <c r="S705" s="2345"/>
      <c r="T705" s="2345"/>
      <c r="U705" s="2345"/>
      <c r="V705" s="2345"/>
      <c r="W705" s="2345"/>
      <c r="X705" s="2345"/>
      <c r="Y705" s="2345"/>
      <c r="Z705" s="2345"/>
      <c r="AA705" s="2345"/>
    </row>
    <row r="706" spans="1:27" ht="15.75" customHeight="1">
      <c r="A706" s="2345"/>
      <c r="B706" s="2345"/>
      <c r="C706" s="2345"/>
      <c r="D706" s="2345"/>
      <c r="E706" s="2345"/>
      <c r="F706" s="2345"/>
      <c r="G706" s="2345"/>
      <c r="H706" s="2345"/>
      <c r="I706" s="2345"/>
      <c r="J706" s="2345"/>
      <c r="K706" s="2345"/>
      <c r="L706" s="2345"/>
      <c r="M706" s="2345"/>
      <c r="N706" s="2345"/>
      <c r="O706" s="2345"/>
      <c r="P706" s="2345"/>
      <c r="Q706" s="2345"/>
      <c r="R706" s="2345"/>
      <c r="S706" s="2345"/>
      <c r="T706" s="2345"/>
      <c r="U706" s="2345"/>
      <c r="V706" s="2345"/>
      <c r="W706" s="2345"/>
      <c r="X706" s="2345"/>
      <c r="Y706" s="2345"/>
      <c r="Z706" s="2345"/>
      <c r="AA706" s="2345"/>
    </row>
    <row r="707" spans="1:27" ht="15.75" customHeight="1">
      <c r="A707" s="2345"/>
      <c r="B707" s="2345"/>
      <c r="C707" s="2345"/>
      <c r="D707" s="2345"/>
      <c r="E707" s="2345"/>
      <c r="F707" s="2345"/>
      <c r="G707" s="2345"/>
      <c r="H707" s="2345"/>
      <c r="I707" s="2345"/>
      <c r="J707" s="2345"/>
      <c r="K707" s="2345"/>
      <c r="L707" s="2345"/>
      <c r="M707" s="2345"/>
      <c r="N707" s="2345"/>
      <c r="O707" s="2345"/>
      <c r="P707" s="2345"/>
      <c r="Q707" s="2345"/>
      <c r="R707" s="2345"/>
      <c r="S707" s="2345"/>
      <c r="T707" s="2345"/>
      <c r="U707" s="2345"/>
      <c r="V707" s="2345"/>
      <c r="W707" s="2345"/>
      <c r="X707" s="2345"/>
      <c r="Y707" s="2345"/>
      <c r="Z707" s="2345"/>
      <c r="AA707" s="2345"/>
    </row>
    <row r="708" spans="1:27" ht="15.75" customHeight="1">
      <c r="A708" s="2345"/>
      <c r="B708" s="2345"/>
      <c r="C708" s="2345"/>
      <c r="D708" s="2345"/>
      <c r="E708" s="2345"/>
      <c r="F708" s="2345"/>
      <c r="G708" s="2345"/>
      <c r="H708" s="2345"/>
      <c r="I708" s="2345"/>
      <c r="J708" s="2345"/>
      <c r="K708" s="2345"/>
      <c r="L708" s="2345"/>
      <c r="M708" s="2345"/>
      <c r="N708" s="2345"/>
      <c r="O708" s="2345"/>
      <c r="P708" s="2345"/>
      <c r="Q708" s="2345"/>
      <c r="R708" s="2345"/>
      <c r="S708" s="2345"/>
      <c r="T708" s="2345"/>
      <c r="U708" s="2345"/>
      <c r="V708" s="2345"/>
      <c r="W708" s="2345"/>
      <c r="X708" s="2345"/>
      <c r="Y708" s="2345"/>
      <c r="Z708" s="2345"/>
      <c r="AA708" s="2345"/>
    </row>
    <row r="709" spans="1:27" ht="15.75" customHeight="1">
      <c r="A709" s="2345"/>
      <c r="B709" s="2345"/>
      <c r="C709" s="2345"/>
      <c r="D709" s="2345"/>
      <c r="E709" s="2345"/>
      <c r="F709" s="2345"/>
      <c r="G709" s="2345"/>
      <c r="H709" s="2345"/>
      <c r="I709" s="2345"/>
      <c r="J709" s="2345"/>
      <c r="K709" s="2345"/>
      <c r="L709" s="2345"/>
      <c r="M709" s="2345"/>
      <c r="N709" s="2345"/>
      <c r="O709" s="2345"/>
      <c r="P709" s="2345"/>
      <c r="Q709" s="2345"/>
      <c r="R709" s="2345"/>
      <c r="S709" s="2345"/>
      <c r="T709" s="2345"/>
      <c r="U709" s="2345"/>
      <c r="V709" s="2345"/>
      <c r="W709" s="2345"/>
      <c r="X709" s="2345"/>
      <c r="Y709" s="2345"/>
      <c r="Z709" s="2345"/>
      <c r="AA709" s="2345"/>
    </row>
    <row r="710" spans="1:27" ht="15.75" customHeight="1">
      <c r="A710" s="2345"/>
      <c r="B710" s="2345"/>
      <c r="C710" s="2345"/>
      <c r="D710" s="2345"/>
      <c r="E710" s="2345"/>
      <c r="F710" s="2345"/>
      <c r="G710" s="2345"/>
      <c r="H710" s="2345"/>
      <c r="I710" s="2345"/>
      <c r="J710" s="2345"/>
      <c r="K710" s="2345"/>
      <c r="L710" s="2345"/>
      <c r="M710" s="2345"/>
      <c r="N710" s="2345"/>
      <c r="O710" s="2345"/>
      <c r="P710" s="2345"/>
      <c r="Q710" s="2345"/>
      <c r="R710" s="2345"/>
      <c r="S710" s="2345"/>
      <c r="T710" s="2345"/>
      <c r="U710" s="2345"/>
      <c r="V710" s="2345"/>
      <c r="W710" s="2345"/>
      <c r="X710" s="2345"/>
      <c r="Y710" s="2345"/>
      <c r="Z710" s="2345"/>
      <c r="AA710" s="2345"/>
    </row>
    <row r="711" spans="1:27" ht="15.75" customHeight="1">
      <c r="A711" s="2345"/>
      <c r="B711" s="2345"/>
      <c r="C711" s="2345"/>
      <c r="D711" s="2345"/>
      <c r="E711" s="2345"/>
      <c r="F711" s="2345"/>
      <c r="G711" s="2345"/>
      <c r="H711" s="2345"/>
      <c r="I711" s="2345"/>
      <c r="J711" s="2345"/>
      <c r="K711" s="2345"/>
      <c r="L711" s="2345"/>
      <c r="M711" s="2345"/>
      <c r="N711" s="2345"/>
      <c r="O711" s="2345"/>
      <c r="P711" s="2345"/>
      <c r="Q711" s="2345"/>
      <c r="R711" s="2345"/>
      <c r="S711" s="2345"/>
      <c r="T711" s="2345"/>
      <c r="U711" s="2345"/>
      <c r="V711" s="2345"/>
      <c r="W711" s="2345"/>
      <c r="X711" s="2345"/>
      <c r="Y711" s="2345"/>
      <c r="Z711" s="2345"/>
      <c r="AA711" s="2345"/>
    </row>
    <row r="712" spans="1:27" ht="15.75" customHeight="1">
      <c r="A712" s="2345"/>
      <c r="B712" s="2345"/>
      <c r="C712" s="2345"/>
      <c r="D712" s="2345"/>
      <c r="E712" s="2345"/>
      <c r="F712" s="2345"/>
      <c r="G712" s="2345"/>
      <c r="H712" s="2345"/>
      <c r="I712" s="2345"/>
      <c r="J712" s="2345"/>
      <c r="K712" s="2345"/>
      <c r="L712" s="2345"/>
      <c r="M712" s="2345"/>
      <c r="N712" s="2345"/>
      <c r="O712" s="2345"/>
      <c r="P712" s="2345"/>
      <c r="Q712" s="2345"/>
      <c r="R712" s="2345"/>
      <c r="S712" s="2345"/>
      <c r="T712" s="2345"/>
      <c r="U712" s="2345"/>
      <c r="V712" s="2345"/>
      <c r="W712" s="2345"/>
      <c r="X712" s="2345"/>
      <c r="Y712" s="2345"/>
      <c r="Z712" s="2345"/>
      <c r="AA712" s="2345"/>
    </row>
    <row r="713" spans="1:27" ht="15.75" customHeight="1">
      <c r="A713" s="2345"/>
      <c r="B713" s="2345"/>
      <c r="C713" s="2345"/>
      <c r="D713" s="2345"/>
      <c r="E713" s="2345"/>
      <c r="F713" s="2345"/>
      <c r="G713" s="2345"/>
      <c r="H713" s="2345"/>
      <c r="I713" s="2345"/>
      <c r="J713" s="2345"/>
      <c r="K713" s="2345"/>
      <c r="L713" s="2345"/>
      <c r="M713" s="2345"/>
      <c r="N713" s="2345"/>
      <c r="O713" s="2345"/>
      <c r="P713" s="2345"/>
      <c r="Q713" s="2345"/>
      <c r="R713" s="2345"/>
      <c r="S713" s="2345"/>
      <c r="T713" s="2345"/>
      <c r="U713" s="2345"/>
      <c r="V713" s="2345"/>
      <c r="W713" s="2345"/>
      <c r="X713" s="2345"/>
      <c r="Y713" s="2345"/>
      <c r="Z713" s="2345"/>
      <c r="AA713" s="2345"/>
    </row>
    <row r="714" spans="1:27" ht="15.75" customHeight="1">
      <c r="A714" s="2345"/>
      <c r="B714" s="2345"/>
      <c r="C714" s="2345"/>
      <c r="D714" s="2345"/>
      <c r="E714" s="2345"/>
      <c r="F714" s="2345"/>
      <c r="G714" s="2345"/>
      <c r="H714" s="2345"/>
      <c r="I714" s="2345"/>
      <c r="J714" s="2345"/>
      <c r="K714" s="2345"/>
      <c r="L714" s="2345"/>
      <c r="M714" s="2345"/>
      <c r="N714" s="2345"/>
      <c r="O714" s="2345"/>
      <c r="P714" s="2345"/>
      <c r="Q714" s="2345"/>
      <c r="R714" s="2345"/>
      <c r="S714" s="2345"/>
      <c r="T714" s="2345"/>
      <c r="U714" s="2345"/>
      <c r="V714" s="2345"/>
      <c r="W714" s="2345"/>
      <c r="X714" s="2345"/>
      <c r="Y714" s="2345"/>
      <c r="Z714" s="2345"/>
      <c r="AA714" s="2345"/>
    </row>
    <row r="715" spans="1:27" ht="15.75" customHeight="1">
      <c r="A715" s="2345"/>
      <c r="B715" s="2345"/>
      <c r="C715" s="2345"/>
      <c r="D715" s="2345"/>
      <c r="E715" s="2345"/>
      <c r="F715" s="2345"/>
      <c r="G715" s="2345"/>
      <c r="H715" s="2345"/>
      <c r="I715" s="2345"/>
      <c r="J715" s="2345"/>
      <c r="K715" s="2345"/>
      <c r="L715" s="2345"/>
      <c r="M715" s="2345"/>
      <c r="N715" s="2345"/>
      <c r="O715" s="2345"/>
      <c r="P715" s="2345"/>
      <c r="Q715" s="2345"/>
      <c r="R715" s="2345"/>
      <c r="S715" s="2345"/>
      <c r="T715" s="2345"/>
      <c r="U715" s="2345"/>
      <c r="V715" s="2345"/>
      <c r="W715" s="2345"/>
      <c r="X715" s="2345"/>
      <c r="Y715" s="2345"/>
      <c r="Z715" s="2345"/>
      <c r="AA715" s="2345"/>
    </row>
    <row r="716" spans="1:27" ht="15.75" customHeight="1">
      <c r="A716" s="2345"/>
      <c r="B716" s="2345"/>
      <c r="C716" s="2345"/>
      <c r="D716" s="2345"/>
      <c r="E716" s="2345"/>
      <c r="F716" s="2345"/>
      <c r="G716" s="2345"/>
      <c r="H716" s="2345"/>
      <c r="I716" s="2345"/>
      <c r="J716" s="2345"/>
      <c r="K716" s="2345"/>
      <c r="L716" s="2345"/>
      <c r="M716" s="2345"/>
      <c r="N716" s="2345"/>
      <c r="O716" s="2345"/>
      <c r="P716" s="2345"/>
      <c r="Q716" s="2345"/>
      <c r="R716" s="2345"/>
      <c r="S716" s="2345"/>
      <c r="T716" s="2345"/>
      <c r="U716" s="2345"/>
      <c r="V716" s="2345"/>
      <c r="W716" s="2345"/>
      <c r="X716" s="2345"/>
      <c r="Y716" s="2345"/>
      <c r="Z716" s="2345"/>
      <c r="AA716" s="2345"/>
    </row>
    <row r="717" spans="1:27" ht="15.75" customHeight="1">
      <c r="A717" s="2345"/>
      <c r="B717" s="2345"/>
      <c r="C717" s="2345"/>
      <c r="D717" s="2345"/>
      <c r="E717" s="2345"/>
      <c r="F717" s="2345"/>
      <c r="G717" s="2345"/>
      <c r="H717" s="2345"/>
      <c r="I717" s="2345"/>
      <c r="J717" s="2345"/>
      <c r="K717" s="2345"/>
      <c r="L717" s="2345"/>
      <c r="M717" s="2345"/>
      <c r="N717" s="2345"/>
      <c r="O717" s="2345"/>
      <c r="P717" s="2345"/>
      <c r="Q717" s="2345"/>
      <c r="R717" s="2345"/>
      <c r="S717" s="2345"/>
      <c r="T717" s="2345"/>
      <c r="U717" s="2345"/>
      <c r="V717" s="2345"/>
      <c r="W717" s="2345"/>
      <c r="X717" s="2345"/>
      <c r="Y717" s="2345"/>
      <c r="Z717" s="2345"/>
      <c r="AA717" s="2345"/>
    </row>
    <row r="718" spans="1:27" ht="15.75" customHeight="1">
      <c r="A718" s="2345"/>
      <c r="B718" s="2345"/>
      <c r="C718" s="2345"/>
      <c r="D718" s="2345"/>
      <c r="E718" s="2345"/>
      <c r="F718" s="2345"/>
      <c r="G718" s="2345"/>
      <c r="H718" s="2345"/>
      <c r="I718" s="2345"/>
      <c r="J718" s="2345"/>
      <c r="K718" s="2345"/>
      <c r="L718" s="2345"/>
      <c r="M718" s="2345"/>
      <c r="N718" s="2345"/>
      <c r="O718" s="2345"/>
      <c r="P718" s="2345"/>
      <c r="Q718" s="2345"/>
      <c r="R718" s="2345"/>
      <c r="S718" s="2345"/>
      <c r="T718" s="2345"/>
      <c r="U718" s="2345"/>
      <c r="V718" s="2345"/>
      <c r="W718" s="2345"/>
      <c r="X718" s="2345"/>
      <c r="Y718" s="2345"/>
      <c r="Z718" s="2345"/>
      <c r="AA718" s="2345"/>
    </row>
    <row r="719" spans="1:27" ht="15.75" customHeight="1">
      <c r="A719" s="2345"/>
      <c r="B719" s="2345"/>
      <c r="C719" s="2345"/>
      <c r="D719" s="2345"/>
      <c r="E719" s="2345"/>
      <c r="F719" s="2345"/>
      <c r="G719" s="2345"/>
      <c r="H719" s="2345"/>
      <c r="I719" s="2345"/>
      <c r="J719" s="2345"/>
      <c r="K719" s="2345"/>
      <c r="L719" s="2345"/>
      <c r="M719" s="2345"/>
      <c r="N719" s="2345"/>
      <c r="O719" s="2345"/>
      <c r="P719" s="2345"/>
      <c r="Q719" s="2345"/>
      <c r="R719" s="2345"/>
      <c r="S719" s="2345"/>
      <c r="T719" s="2345"/>
      <c r="U719" s="2345"/>
      <c r="V719" s="2345"/>
      <c r="W719" s="2345"/>
      <c r="X719" s="2345"/>
      <c r="Y719" s="2345"/>
      <c r="Z719" s="2345"/>
      <c r="AA719" s="2345"/>
    </row>
    <row r="720" spans="1:27" ht="15.75" customHeight="1">
      <c r="A720" s="2345"/>
      <c r="B720" s="2345"/>
      <c r="C720" s="2345"/>
      <c r="D720" s="2345"/>
      <c r="E720" s="2345"/>
      <c r="F720" s="2345"/>
      <c r="G720" s="2345"/>
      <c r="H720" s="2345"/>
      <c r="I720" s="2345"/>
      <c r="J720" s="2345"/>
      <c r="K720" s="2345"/>
      <c r="L720" s="2345"/>
      <c r="M720" s="2345"/>
      <c r="N720" s="2345"/>
      <c r="O720" s="2345"/>
      <c r="P720" s="2345"/>
      <c r="Q720" s="2345"/>
      <c r="R720" s="2345"/>
      <c r="S720" s="2345"/>
      <c r="T720" s="2345"/>
      <c r="U720" s="2345"/>
      <c r="V720" s="2345"/>
      <c r="W720" s="2345"/>
      <c r="X720" s="2345"/>
      <c r="Y720" s="2345"/>
      <c r="Z720" s="2345"/>
      <c r="AA720" s="2345"/>
    </row>
    <row r="721" spans="1:27" ht="15.75" customHeight="1">
      <c r="A721" s="2345"/>
      <c r="B721" s="2345"/>
      <c r="C721" s="2345"/>
      <c r="D721" s="2345"/>
      <c r="E721" s="2345"/>
      <c r="F721" s="2345"/>
      <c r="G721" s="2345"/>
      <c r="H721" s="2345"/>
      <c r="I721" s="2345"/>
      <c r="J721" s="2345"/>
      <c r="K721" s="2345"/>
      <c r="L721" s="2345"/>
      <c r="M721" s="2345"/>
      <c r="N721" s="2345"/>
      <c r="O721" s="2345"/>
      <c r="P721" s="2345"/>
      <c r="Q721" s="2345"/>
      <c r="R721" s="2345"/>
      <c r="S721" s="2345"/>
      <c r="T721" s="2345"/>
      <c r="U721" s="2345"/>
      <c r="V721" s="2345"/>
      <c r="W721" s="2345"/>
      <c r="X721" s="2345"/>
      <c r="Y721" s="2345"/>
      <c r="Z721" s="2345"/>
      <c r="AA721" s="2345"/>
    </row>
    <row r="722" spans="1:27" ht="15.75" customHeight="1">
      <c r="A722" s="2345"/>
      <c r="B722" s="2345"/>
      <c r="C722" s="2345"/>
      <c r="D722" s="2345"/>
      <c r="E722" s="2345"/>
      <c r="F722" s="2345"/>
      <c r="G722" s="2345"/>
      <c r="H722" s="2345"/>
      <c r="I722" s="2345"/>
      <c r="J722" s="2345"/>
      <c r="K722" s="2345"/>
      <c r="L722" s="2345"/>
      <c r="M722" s="2345"/>
      <c r="N722" s="2345"/>
      <c r="O722" s="2345"/>
      <c r="P722" s="2345"/>
      <c r="Q722" s="2345"/>
      <c r="R722" s="2345"/>
      <c r="S722" s="2345"/>
      <c r="T722" s="2345"/>
      <c r="U722" s="2345"/>
      <c r="V722" s="2345"/>
      <c r="W722" s="2345"/>
      <c r="X722" s="2345"/>
      <c r="Y722" s="2345"/>
      <c r="Z722" s="2345"/>
      <c r="AA722" s="2345"/>
    </row>
    <row r="723" spans="1:27" ht="15.75" customHeight="1">
      <c r="A723" s="2345"/>
      <c r="B723" s="2345"/>
      <c r="C723" s="2345"/>
      <c r="D723" s="2345"/>
      <c r="E723" s="2345"/>
      <c r="F723" s="2345"/>
      <c r="G723" s="2345"/>
      <c r="H723" s="2345"/>
      <c r="I723" s="2345"/>
      <c r="J723" s="2345"/>
      <c r="K723" s="2345"/>
      <c r="L723" s="2345"/>
      <c r="M723" s="2345"/>
      <c r="N723" s="2345"/>
      <c r="O723" s="2345"/>
      <c r="P723" s="2345"/>
      <c r="Q723" s="2345"/>
      <c r="R723" s="2345"/>
      <c r="S723" s="2345"/>
      <c r="T723" s="2345"/>
      <c r="U723" s="2345"/>
      <c r="V723" s="2345"/>
      <c r="W723" s="2345"/>
      <c r="X723" s="2345"/>
      <c r="Y723" s="2345"/>
      <c r="Z723" s="2345"/>
      <c r="AA723" s="2345"/>
    </row>
    <row r="724" spans="1:27" ht="15.75" customHeight="1">
      <c r="A724" s="2345"/>
      <c r="B724" s="2345"/>
      <c r="C724" s="2345"/>
      <c r="D724" s="2345"/>
      <c r="E724" s="2345"/>
      <c r="F724" s="2345"/>
      <c r="G724" s="2345"/>
      <c r="H724" s="2345"/>
      <c r="I724" s="2345"/>
      <c r="J724" s="2345"/>
      <c r="K724" s="2345"/>
      <c r="L724" s="2345"/>
      <c r="M724" s="2345"/>
      <c r="N724" s="2345"/>
      <c r="O724" s="2345"/>
      <c r="P724" s="2345"/>
      <c r="Q724" s="2345"/>
      <c r="R724" s="2345"/>
      <c r="S724" s="2345"/>
      <c r="T724" s="2345"/>
      <c r="U724" s="2345"/>
      <c r="V724" s="2345"/>
      <c r="W724" s="2345"/>
      <c r="X724" s="2345"/>
      <c r="Y724" s="2345"/>
      <c r="Z724" s="2345"/>
      <c r="AA724" s="2345"/>
    </row>
    <row r="725" spans="1:27" ht="15.75" customHeight="1">
      <c r="A725" s="2345"/>
      <c r="B725" s="2345"/>
      <c r="C725" s="2345"/>
      <c r="D725" s="2345"/>
      <c r="E725" s="2345"/>
      <c r="F725" s="2345"/>
      <c r="G725" s="2345"/>
      <c r="H725" s="2345"/>
      <c r="I725" s="2345"/>
      <c r="J725" s="2345"/>
      <c r="K725" s="2345"/>
      <c r="L725" s="2345"/>
      <c r="M725" s="2345"/>
      <c r="N725" s="2345"/>
      <c r="O725" s="2345"/>
      <c r="P725" s="2345"/>
      <c r="Q725" s="2345"/>
      <c r="R725" s="2345"/>
      <c r="S725" s="2345"/>
      <c r="T725" s="2345"/>
      <c r="U725" s="2345"/>
      <c r="V725" s="2345"/>
      <c r="W725" s="2345"/>
      <c r="X725" s="2345"/>
      <c r="Y725" s="2345"/>
      <c r="Z725" s="2345"/>
      <c r="AA725" s="2345"/>
    </row>
    <row r="726" spans="1:27" ht="15.75" customHeight="1">
      <c r="A726" s="2345"/>
      <c r="B726" s="2345"/>
      <c r="C726" s="2345"/>
      <c r="D726" s="2345"/>
      <c r="E726" s="2345"/>
      <c r="F726" s="2345"/>
      <c r="G726" s="2345"/>
      <c r="H726" s="2345"/>
      <c r="I726" s="2345"/>
      <c r="J726" s="2345"/>
      <c r="K726" s="2345"/>
      <c r="L726" s="2345"/>
      <c r="M726" s="2345"/>
      <c r="N726" s="2345"/>
      <c r="O726" s="2345"/>
      <c r="P726" s="2345"/>
      <c r="Q726" s="2345"/>
      <c r="R726" s="2345"/>
      <c r="S726" s="2345"/>
      <c r="T726" s="2345"/>
      <c r="U726" s="2345"/>
      <c r="V726" s="2345"/>
      <c r="W726" s="2345"/>
      <c r="X726" s="2345"/>
      <c r="Y726" s="2345"/>
      <c r="Z726" s="2345"/>
      <c r="AA726" s="2345"/>
    </row>
    <row r="727" spans="1:27" ht="15.75" customHeight="1">
      <c r="A727" s="2345"/>
      <c r="B727" s="2345"/>
      <c r="C727" s="2345"/>
      <c r="D727" s="2345"/>
      <c r="E727" s="2345"/>
      <c r="F727" s="2345"/>
      <c r="G727" s="2345"/>
      <c r="H727" s="2345"/>
      <c r="I727" s="2345"/>
      <c r="J727" s="2345"/>
      <c r="K727" s="2345"/>
      <c r="L727" s="2345"/>
      <c r="M727" s="2345"/>
      <c r="N727" s="2345"/>
      <c r="O727" s="2345"/>
      <c r="P727" s="2345"/>
      <c r="Q727" s="2345"/>
      <c r="R727" s="2345"/>
      <c r="S727" s="2345"/>
      <c r="T727" s="2345"/>
      <c r="U727" s="2345"/>
      <c r="V727" s="2345"/>
      <c r="W727" s="2345"/>
      <c r="X727" s="2345"/>
      <c r="Y727" s="2345"/>
      <c r="Z727" s="2345"/>
      <c r="AA727" s="2345"/>
    </row>
    <row r="728" spans="1:27" ht="15.75" customHeight="1">
      <c r="A728" s="2345"/>
      <c r="B728" s="2345"/>
      <c r="C728" s="2345"/>
      <c r="D728" s="2345"/>
      <c r="E728" s="2345"/>
      <c r="F728" s="2345"/>
      <c r="G728" s="2345"/>
      <c r="H728" s="2345"/>
      <c r="I728" s="2345"/>
      <c r="J728" s="2345"/>
      <c r="K728" s="2345"/>
      <c r="L728" s="2345"/>
      <c r="M728" s="2345"/>
      <c r="N728" s="2345"/>
      <c r="O728" s="2345"/>
      <c r="P728" s="2345"/>
      <c r="Q728" s="2345"/>
      <c r="R728" s="2345"/>
      <c r="S728" s="2345"/>
      <c r="T728" s="2345"/>
      <c r="U728" s="2345"/>
      <c r="V728" s="2345"/>
      <c r="W728" s="2345"/>
      <c r="X728" s="2345"/>
      <c r="Y728" s="2345"/>
      <c r="Z728" s="2345"/>
      <c r="AA728" s="2345"/>
    </row>
    <row r="729" spans="1:27" ht="15.75" customHeight="1">
      <c r="A729" s="2345"/>
      <c r="B729" s="2345"/>
      <c r="C729" s="2345"/>
      <c r="D729" s="2345"/>
      <c r="E729" s="2345"/>
      <c r="F729" s="2345"/>
      <c r="G729" s="2345"/>
      <c r="H729" s="2345"/>
      <c r="I729" s="2345"/>
      <c r="J729" s="2345"/>
      <c r="K729" s="2345"/>
      <c r="L729" s="2345"/>
      <c r="M729" s="2345"/>
      <c r="N729" s="2345"/>
      <c r="O729" s="2345"/>
      <c r="P729" s="2345"/>
      <c r="Q729" s="2345"/>
      <c r="R729" s="2345"/>
      <c r="S729" s="2345"/>
      <c r="T729" s="2345"/>
      <c r="U729" s="2345"/>
      <c r="V729" s="2345"/>
      <c r="W729" s="2345"/>
      <c r="X729" s="2345"/>
      <c r="Y729" s="2345"/>
      <c r="Z729" s="2345"/>
      <c r="AA729" s="2345"/>
    </row>
    <row r="730" spans="1:27" ht="15.75" customHeight="1">
      <c r="A730" s="2345"/>
      <c r="B730" s="2345"/>
      <c r="C730" s="2345"/>
      <c r="D730" s="2345"/>
      <c r="E730" s="2345"/>
      <c r="F730" s="2345"/>
      <c r="G730" s="2345"/>
      <c r="H730" s="2345"/>
      <c r="I730" s="2345"/>
      <c r="J730" s="2345"/>
      <c r="K730" s="2345"/>
      <c r="L730" s="2345"/>
      <c r="M730" s="2345"/>
      <c r="N730" s="2345"/>
      <c r="O730" s="2345"/>
      <c r="P730" s="2345"/>
      <c r="Q730" s="2345"/>
      <c r="R730" s="2345"/>
      <c r="S730" s="2345"/>
      <c r="T730" s="2345"/>
      <c r="U730" s="2345"/>
      <c r="V730" s="2345"/>
      <c r="W730" s="2345"/>
      <c r="X730" s="2345"/>
      <c r="Y730" s="2345"/>
      <c r="Z730" s="2345"/>
      <c r="AA730" s="2345"/>
    </row>
    <row r="731" spans="1:27" ht="15.75" customHeight="1">
      <c r="A731" s="2345"/>
      <c r="B731" s="2345"/>
      <c r="C731" s="2345"/>
      <c r="D731" s="2345"/>
      <c r="E731" s="2345"/>
      <c r="F731" s="2345"/>
      <c r="G731" s="2345"/>
      <c r="H731" s="2345"/>
      <c r="I731" s="2345"/>
      <c r="J731" s="2345"/>
      <c r="K731" s="2345"/>
      <c r="L731" s="2345"/>
      <c r="M731" s="2345"/>
      <c r="N731" s="2345"/>
      <c r="O731" s="2345"/>
      <c r="P731" s="2345"/>
      <c r="Q731" s="2345"/>
      <c r="R731" s="2345"/>
      <c r="S731" s="2345"/>
      <c r="T731" s="2345"/>
      <c r="U731" s="2345"/>
      <c r="V731" s="2345"/>
      <c r="W731" s="2345"/>
      <c r="X731" s="2345"/>
      <c r="Y731" s="2345"/>
      <c r="Z731" s="2345"/>
      <c r="AA731" s="2345"/>
    </row>
    <row r="732" spans="1:27" ht="15.75" customHeight="1">
      <c r="A732" s="2345"/>
      <c r="B732" s="2345"/>
      <c r="C732" s="2345"/>
      <c r="D732" s="2345"/>
      <c r="E732" s="2345"/>
      <c r="F732" s="2345"/>
      <c r="G732" s="2345"/>
      <c r="H732" s="2345"/>
      <c r="I732" s="2345"/>
      <c r="J732" s="2345"/>
      <c r="K732" s="2345"/>
      <c r="L732" s="2345"/>
      <c r="M732" s="2345"/>
      <c r="N732" s="2345"/>
      <c r="O732" s="2345"/>
      <c r="P732" s="2345"/>
      <c r="Q732" s="2345"/>
      <c r="R732" s="2345"/>
      <c r="S732" s="2345"/>
      <c r="T732" s="2345"/>
      <c r="U732" s="2345"/>
      <c r="V732" s="2345"/>
      <c r="W732" s="2345"/>
      <c r="X732" s="2345"/>
      <c r="Y732" s="2345"/>
      <c r="Z732" s="2345"/>
      <c r="AA732" s="2345"/>
    </row>
    <row r="733" spans="1:27" ht="15.75" customHeight="1">
      <c r="A733" s="2345"/>
      <c r="B733" s="2345"/>
      <c r="C733" s="2345"/>
      <c r="D733" s="2345"/>
      <c r="E733" s="2345"/>
      <c r="F733" s="2345"/>
      <c r="G733" s="2345"/>
      <c r="H733" s="2345"/>
      <c r="I733" s="2345"/>
      <c r="J733" s="2345"/>
      <c r="K733" s="2345"/>
      <c r="L733" s="2345"/>
      <c r="M733" s="2345"/>
      <c r="N733" s="2345"/>
      <c r="O733" s="2345"/>
      <c r="P733" s="2345"/>
      <c r="Q733" s="2345"/>
      <c r="R733" s="2345"/>
      <c r="S733" s="2345"/>
      <c r="T733" s="2345"/>
      <c r="U733" s="2345"/>
      <c r="V733" s="2345"/>
      <c r="W733" s="2345"/>
      <c r="X733" s="2345"/>
      <c r="Y733" s="2345"/>
      <c r="Z733" s="2345"/>
      <c r="AA733" s="2345"/>
    </row>
    <row r="734" spans="1:27" ht="15.75" customHeight="1">
      <c r="A734" s="2345"/>
      <c r="B734" s="2345"/>
      <c r="C734" s="2345"/>
      <c r="D734" s="2345"/>
      <c r="E734" s="2345"/>
      <c r="F734" s="2345"/>
      <c r="G734" s="2345"/>
      <c r="H734" s="2345"/>
      <c r="I734" s="2345"/>
      <c r="J734" s="2345"/>
      <c r="K734" s="2345"/>
      <c r="L734" s="2345"/>
      <c r="M734" s="2345"/>
      <c r="N734" s="2345"/>
      <c r="O734" s="2345"/>
      <c r="P734" s="2345"/>
      <c r="Q734" s="2345"/>
      <c r="R734" s="2345"/>
      <c r="S734" s="2345"/>
      <c r="T734" s="2345"/>
      <c r="U734" s="2345"/>
      <c r="V734" s="2345"/>
      <c r="W734" s="2345"/>
      <c r="X734" s="2345"/>
      <c r="Y734" s="2345"/>
      <c r="Z734" s="2345"/>
      <c r="AA734" s="2345"/>
    </row>
    <row r="735" spans="1:27" ht="15.75" customHeight="1">
      <c r="A735" s="2345"/>
      <c r="B735" s="2345"/>
      <c r="C735" s="2345"/>
      <c r="D735" s="2345"/>
      <c r="E735" s="2345"/>
      <c r="F735" s="2345"/>
      <c r="G735" s="2345"/>
      <c r="H735" s="2345"/>
      <c r="I735" s="2345"/>
      <c r="J735" s="2345"/>
      <c r="K735" s="2345"/>
      <c r="L735" s="2345"/>
      <c r="M735" s="2345"/>
      <c r="N735" s="2345"/>
      <c r="O735" s="2345"/>
      <c r="P735" s="2345"/>
      <c r="Q735" s="2345"/>
      <c r="R735" s="2345"/>
      <c r="S735" s="2345"/>
      <c r="T735" s="2345"/>
      <c r="U735" s="2345"/>
      <c r="V735" s="2345"/>
      <c r="W735" s="2345"/>
      <c r="X735" s="2345"/>
      <c r="Y735" s="2345"/>
      <c r="Z735" s="2345"/>
      <c r="AA735" s="2345"/>
    </row>
    <row r="736" spans="1:27" ht="15.75" customHeight="1">
      <c r="A736" s="2345"/>
      <c r="B736" s="2345"/>
      <c r="C736" s="2345"/>
      <c r="D736" s="2345"/>
      <c r="E736" s="2345"/>
      <c r="F736" s="2345"/>
      <c r="G736" s="2345"/>
      <c r="H736" s="2345"/>
      <c r="I736" s="2345"/>
      <c r="J736" s="2345"/>
      <c r="K736" s="2345"/>
      <c r="L736" s="2345"/>
      <c r="M736" s="2345"/>
      <c r="N736" s="2345"/>
      <c r="O736" s="2345"/>
      <c r="P736" s="2345"/>
      <c r="Q736" s="2345"/>
      <c r="R736" s="2345"/>
      <c r="S736" s="2345"/>
      <c r="T736" s="2345"/>
      <c r="U736" s="2345"/>
      <c r="V736" s="2345"/>
      <c r="W736" s="2345"/>
      <c r="X736" s="2345"/>
      <c r="Y736" s="2345"/>
      <c r="Z736" s="2345"/>
      <c r="AA736" s="2345"/>
    </row>
    <row r="737" spans="1:27" ht="15.75" customHeight="1">
      <c r="A737" s="2345"/>
      <c r="B737" s="2345"/>
      <c r="C737" s="2345"/>
      <c r="D737" s="2345"/>
      <c r="E737" s="2345"/>
      <c r="F737" s="2345"/>
      <c r="G737" s="2345"/>
      <c r="H737" s="2345"/>
      <c r="I737" s="2345"/>
      <c r="J737" s="2345"/>
      <c r="K737" s="2345"/>
      <c r="L737" s="2345"/>
      <c r="M737" s="2345"/>
      <c r="N737" s="2345"/>
      <c r="O737" s="2345"/>
      <c r="P737" s="2345"/>
      <c r="Q737" s="2345"/>
      <c r="R737" s="2345"/>
      <c r="S737" s="2345"/>
      <c r="T737" s="2345"/>
      <c r="U737" s="2345"/>
      <c r="V737" s="2345"/>
      <c r="W737" s="2345"/>
      <c r="X737" s="2345"/>
      <c r="Y737" s="2345"/>
      <c r="Z737" s="2345"/>
      <c r="AA737" s="2345"/>
    </row>
    <row r="738" spans="1:27" ht="15.75" customHeight="1">
      <c r="A738" s="2345"/>
      <c r="B738" s="2345"/>
      <c r="C738" s="2345"/>
      <c r="D738" s="2345"/>
      <c r="E738" s="2345"/>
      <c r="F738" s="2345"/>
      <c r="G738" s="2345"/>
      <c r="H738" s="2345"/>
      <c r="I738" s="2345"/>
      <c r="J738" s="2345"/>
      <c r="K738" s="2345"/>
      <c r="L738" s="2345"/>
      <c r="M738" s="2345"/>
      <c r="N738" s="2345"/>
      <c r="O738" s="2345"/>
      <c r="P738" s="2345"/>
      <c r="Q738" s="2345"/>
      <c r="R738" s="2345"/>
      <c r="S738" s="2345"/>
      <c r="T738" s="2345"/>
      <c r="U738" s="2345"/>
      <c r="V738" s="2345"/>
      <c r="W738" s="2345"/>
      <c r="X738" s="2345"/>
      <c r="Y738" s="2345"/>
      <c r="Z738" s="2345"/>
      <c r="AA738" s="2345"/>
    </row>
    <row r="739" spans="1:27" ht="15.75" customHeight="1">
      <c r="A739" s="2345"/>
      <c r="B739" s="2345"/>
      <c r="C739" s="2345"/>
      <c r="D739" s="2345"/>
      <c r="E739" s="2345"/>
      <c r="F739" s="2345"/>
      <c r="G739" s="2345"/>
      <c r="H739" s="2345"/>
      <c r="I739" s="2345"/>
      <c r="J739" s="2345"/>
      <c r="K739" s="2345"/>
      <c r="L739" s="2345"/>
      <c r="M739" s="2345"/>
      <c r="N739" s="2345"/>
      <c r="O739" s="2345"/>
      <c r="P739" s="2345"/>
      <c r="Q739" s="2345"/>
      <c r="R739" s="2345"/>
      <c r="S739" s="2345"/>
      <c r="T739" s="2345"/>
      <c r="U739" s="2345"/>
      <c r="V739" s="2345"/>
      <c r="W739" s="2345"/>
      <c r="X739" s="2345"/>
      <c r="Y739" s="2345"/>
      <c r="Z739" s="2345"/>
      <c r="AA739" s="2345"/>
    </row>
    <row r="740" spans="1:27" ht="15.75" customHeight="1">
      <c r="A740" s="2345"/>
      <c r="B740" s="2345"/>
      <c r="C740" s="2345"/>
      <c r="D740" s="2345"/>
      <c r="E740" s="2345"/>
      <c r="F740" s="2345"/>
      <c r="G740" s="2345"/>
      <c r="H740" s="2345"/>
      <c r="I740" s="2345"/>
      <c r="J740" s="2345"/>
      <c r="K740" s="2345"/>
      <c r="L740" s="2345"/>
      <c r="M740" s="2345"/>
      <c r="N740" s="2345"/>
      <c r="O740" s="2345"/>
      <c r="P740" s="2345"/>
      <c r="Q740" s="2345"/>
      <c r="R740" s="2345"/>
      <c r="S740" s="2345"/>
      <c r="T740" s="2345"/>
      <c r="U740" s="2345"/>
      <c r="V740" s="2345"/>
      <c r="W740" s="2345"/>
      <c r="X740" s="2345"/>
      <c r="Y740" s="2345"/>
      <c r="Z740" s="2345"/>
      <c r="AA740" s="2345"/>
    </row>
    <row r="741" spans="1:27" ht="15.75" customHeight="1">
      <c r="A741" s="2345"/>
      <c r="B741" s="2345"/>
      <c r="C741" s="2345"/>
      <c r="D741" s="2345"/>
      <c r="E741" s="2345"/>
      <c r="F741" s="2345"/>
      <c r="G741" s="2345"/>
      <c r="H741" s="2345"/>
      <c r="I741" s="2345"/>
      <c r="J741" s="2345"/>
      <c r="K741" s="2345"/>
      <c r="L741" s="2345"/>
      <c r="M741" s="2345"/>
      <c r="N741" s="2345"/>
      <c r="O741" s="2345"/>
      <c r="P741" s="2345"/>
      <c r="Q741" s="2345"/>
      <c r="R741" s="2345"/>
      <c r="S741" s="2345"/>
      <c r="T741" s="2345"/>
      <c r="U741" s="2345"/>
      <c r="V741" s="2345"/>
      <c r="W741" s="2345"/>
      <c r="X741" s="2345"/>
      <c r="Y741" s="2345"/>
      <c r="Z741" s="2345"/>
      <c r="AA741" s="2345"/>
    </row>
    <row r="742" spans="1:27" ht="15.75" customHeight="1">
      <c r="A742" s="2345"/>
      <c r="B742" s="2345"/>
      <c r="C742" s="2345"/>
      <c r="D742" s="2345"/>
      <c r="E742" s="2345"/>
      <c r="F742" s="2345"/>
      <c r="G742" s="2345"/>
      <c r="H742" s="2345"/>
      <c r="I742" s="2345"/>
      <c r="J742" s="2345"/>
      <c r="K742" s="2345"/>
      <c r="L742" s="2345"/>
      <c r="M742" s="2345"/>
      <c r="N742" s="2345"/>
      <c r="O742" s="2345"/>
      <c r="P742" s="2345"/>
      <c r="Q742" s="2345"/>
      <c r="R742" s="2345"/>
      <c r="S742" s="2345"/>
      <c r="T742" s="2345"/>
      <c r="U742" s="2345"/>
      <c r="V742" s="2345"/>
      <c r="W742" s="2345"/>
      <c r="X742" s="2345"/>
      <c r="Y742" s="2345"/>
      <c r="Z742" s="2345"/>
      <c r="AA742" s="2345"/>
    </row>
    <row r="743" spans="1:27" ht="15.75" customHeight="1">
      <c r="A743" s="2345"/>
      <c r="B743" s="2345"/>
      <c r="C743" s="2345"/>
      <c r="D743" s="2345"/>
      <c r="E743" s="2345"/>
      <c r="F743" s="2345"/>
      <c r="G743" s="2345"/>
      <c r="H743" s="2345"/>
      <c r="I743" s="2345"/>
      <c r="J743" s="2345"/>
      <c r="K743" s="2345"/>
      <c r="L743" s="2345"/>
      <c r="M743" s="2345"/>
      <c r="N743" s="2345"/>
      <c r="O743" s="2345"/>
      <c r="P743" s="2345"/>
      <c r="Q743" s="2345"/>
      <c r="R743" s="2345"/>
      <c r="S743" s="2345"/>
      <c r="T743" s="2345"/>
      <c r="U743" s="2345"/>
      <c r="V743" s="2345"/>
      <c r="W743" s="2345"/>
      <c r="X743" s="2345"/>
      <c r="Y743" s="2345"/>
      <c r="Z743" s="2345"/>
      <c r="AA743" s="2345"/>
    </row>
    <row r="744" spans="1:27" ht="15.75" customHeight="1">
      <c r="A744" s="2345"/>
      <c r="B744" s="2345"/>
      <c r="C744" s="2345"/>
      <c r="D744" s="2345"/>
      <c r="E744" s="2345"/>
      <c r="F744" s="2345"/>
      <c r="G744" s="2345"/>
      <c r="H744" s="2345"/>
      <c r="I744" s="2345"/>
      <c r="J744" s="2345"/>
      <c r="K744" s="2345"/>
      <c r="L744" s="2345"/>
      <c r="M744" s="2345"/>
      <c r="N744" s="2345"/>
      <c r="O744" s="2345"/>
      <c r="P744" s="2345"/>
      <c r="Q744" s="2345"/>
      <c r="R744" s="2345"/>
      <c r="S744" s="2345"/>
      <c r="T744" s="2345"/>
      <c r="U744" s="2345"/>
      <c r="V744" s="2345"/>
      <c r="W744" s="2345"/>
      <c r="X744" s="2345"/>
      <c r="Y744" s="2345"/>
      <c r="Z744" s="2345"/>
      <c r="AA744" s="2345"/>
    </row>
    <row r="745" spans="1:27" ht="15.75" customHeight="1">
      <c r="A745" s="2345"/>
      <c r="B745" s="2345"/>
      <c r="C745" s="2345"/>
      <c r="D745" s="2345"/>
      <c r="E745" s="2345"/>
      <c r="F745" s="2345"/>
      <c r="G745" s="2345"/>
      <c r="H745" s="2345"/>
      <c r="I745" s="2345"/>
      <c r="J745" s="2345"/>
      <c r="K745" s="2345"/>
      <c r="L745" s="2345"/>
      <c r="M745" s="2345"/>
      <c r="N745" s="2345"/>
      <c r="O745" s="2345"/>
      <c r="P745" s="2345"/>
      <c r="Q745" s="2345"/>
      <c r="R745" s="2345"/>
      <c r="S745" s="2345"/>
      <c r="T745" s="2345"/>
      <c r="U745" s="2345"/>
      <c r="V745" s="2345"/>
      <c r="W745" s="2345"/>
      <c r="X745" s="2345"/>
      <c r="Y745" s="2345"/>
      <c r="Z745" s="2345"/>
      <c r="AA745" s="2345"/>
    </row>
    <row r="746" spans="1:27" ht="15.75" customHeight="1">
      <c r="A746" s="2345"/>
      <c r="B746" s="2345"/>
      <c r="C746" s="2345"/>
      <c r="D746" s="2345"/>
      <c r="E746" s="2345"/>
      <c r="F746" s="2345"/>
      <c r="G746" s="2345"/>
      <c r="H746" s="2345"/>
      <c r="I746" s="2345"/>
      <c r="J746" s="2345"/>
      <c r="K746" s="2345"/>
      <c r="L746" s="2345"/>
      <c r="M746" s="2345"/>
      <c r="N746" s="2345"/>
      <c r="O746" s="2345"/>
      <c r="P746" s="2345"/>
      <c r="Q746" s="2345"/>
      <c r="R746" s="2345"/>
      <c r="S746" s="2345"/>
      <c r="T746" s="2345"/>
      <c r="U746" s="2345"/>
      <c r="V746" s="2345"/>
      <c r="W746" s="2345"/>
      <c r="X746" s="2345"/>
      <c r="Y746" s="2345"/>
      <c r="Z746" s="2345"/>
      <c r="AA746" s="2345"/>
    </row>
    <row r="747" spans="1:27" ht="15.75" customHeight="1">
      <c r="A747" s="2345"/>
      <c r="B747" s="2345"/>
      <c r="C747" s="2345"/>
      <c r="D747" s="2345"/>
      <c r="E747" s="2345"/>
      <c r="F747" s="2345"/>
      <c r="G747" s="2345"/>
      <c r="H747" s="2345"/>
      <c r="I747" s="2345"/>
      <c r="J747" s="2345"/>
      <c r="K747" s="2345"/>
      <c r="L747" s="2345"/>
      <c r="M747" s="2345"/>
      <c r="N747" s="2345"/>
      <c r="O747" s="2345"/>
      <c r="P747" s="2345"/>
      <c r="Q747" s="2345"/>
      <c r="R747" s="2345"/>
      <c r="S747" s="2345"/>
      <c r="T747" s="2345"/>
      <c r="U747" s="2345"/>
      <c r="V747" s="2345"/>
      <c r="W747" s="2345"/>
      <c r="X747" s="2345"/>
      <c r="Y747" s="2345"/>
      <c r="Z747" s="2345"/>
      <c r="AA747" s="2345"/>
    </row>
    <row r="748" spans="1:27" ht="15.75" customHeight="1">
      <c r="A748" s="2345"/>
      <c r="B748" s="2345"/>
      <c r="C748" s="2345"/>
      <c r="D748" s="2345"/>
      <c r="E748" s="2345"/>
      <c r="F748" s="2345"/>
      <c r="G748" s="2345"/>
      <c r="H748" s="2345"/>
      <c r="I748" s="2345"/>
      <c r="J748" s="2345"/>
      <c r="K748" s="2345"/>
      <c r="L748" s="2345"/>
      <c r="M748" s="2345"/>
      <c r="N748" s="2345"/>
      <c r="O748" s="2345"/>
      <c r="P748" s="2345"/>
      <c r="Q748" s="2345"/>
      <c r="R748" s="2345"/>
      <c r="S748" s="2345"/>
      <c r="T748" s="2345"/>
      <c r="U748" s="2345"/>
      <c r="V748" s="2345"/>
      <c r="W748" s="2345"/>
      <c r="X748" s="2345"/>
      <c r="Y748" s="2345"/>
      <c r="Z748" s="2345"/>
      <c r="AA748" s="2345"/>
    </row>
    <row r="749" spans="1:27" ht="15.75" customHeight="1">
      <c r="A749" s="2345"/>
      <c r="B749" s="2345"/>
      <c r="C749" s="2345"/>
      <c r="D749" s="2345"/>
      <c r="E749" s="2345"/>
      <c r="F749" s="2345"/>
      <c r="G749" s="2345"/>
      <c r="H749" s="2345"/>
      <c r="I749" s="2345"/>
      <c r="J749" s="2345"/>
      <c r="K749" s="2345"/>
      <c r="L749" s="2345"/>
      <c r="M749" s="2345"/>
      <c r="N749" s="2345"/>
      <c r="O749" s="2345"/>
      <c r="P749" s="2345"/>
      <c r="Q749" s="2345"/>
      <c r="R749" s="2345"/>
      <c r="S749" s="2345"/>
      <c r="T749" s="2345"/>
      <c r="U749" s="2345"/>
      <c r="V749" s="2345"/>
      <c r="W749" s="2345"/>
      <c r="X749" s="2345"/>
      <c r="Y749" s="2345"/>
      <c r="Z749" s="2345"/>
      <c r="AA749" s="2345"/>
    </row>
    <row r="750" spans="1:27" ht="15.75" customHeight="1">
      <c r="A750" s="2345"/>
      <c r="B750" s="2345"/>
      <c r="C750" s="2345"/>
      <c r="D750" s="2345"/>
      <c r="E750" s="2345"/>
      <c r="F750" s="2345"/>
      <c r="G750" s="2345"/>
      <c r="H750" s="2345"/>
      <c r="I750" s="2345"/>
      <c r="J750" s="2345"/>
      <c r="K750" s="2345"/>
      <c r="L750" s="2345"/>
      <c r="M750" s="2345"/>
      <c r="N750" s="2345"/>
      <c r="O750" s="2345"/>
      <c r="P750" s="2345"/>
      <c r="Q750" s="2345"/>
      <c r="R750" s="2345"/>
      <c r="S750" s="2345"/>
      <c r="T750" s="2345"/>
      <c r="U750" s="2345"/>
      <c r="V750" s="2345"/>
      <c r="W750" s="2345"/>
      <c r="X750" s="2345"/>
      <c r="Y750" s="2345"/>
      <c r="Z750" s="2345"/>
      <c r="AA750" s="2345"/>
    </row>
    <row r="751" spans="1:27" ht="15.75" customHeight="1">
      <c r="A751" s="2345"/>
      <c r="B751" s="2345"/>
      <c r="C751" s="2345"/>
      <c r="D751" s="2345"/>
      <c r="E751" s="2345"/>
      <c r="F751" s="2345"/>
      <c r="G751" s="2345"/>
      <c r="H751" s="2345"/>
      <c r="I751" s="2345"/>
      <c r="J751" s="2345"/>
      <c r="K751" s="2345"/>
      <c r="L751" s="2345"/>
      <c r="M751" s="2345"/>
      <c r="N751" s="2345"/>
      <c r="O751" s="2345"/>
      <c r="P751" s="2345"/>
      <c r="Q751" s="2345"/>
      <c r="R751" s="2345"/>
      <c r="S751" s="2345"/>
      <c r="T751" s="2345"/>
      <c r="U751" s="2345"/>
      <c r="V751" s="2345"/>
      <c r="W751" s="2345"/>
      <c r="X751" s="2345"/>
      <c r="Y751" s="2345"/>
      <c r="Z751" s="2345"/>
      <c r="AA751" s="2345"/>
    </row>
    <row r="752" spans="1:27" ht="15.75" customHeight="1">
      <c r="A752" s="2345"/>
      <c r="B752" s="2345"/>
      <c r="C752" s="2345"/>
      <c r="D752" s="2345"/>
      <c r="E752" s="2345"/>
      <c r="F752" s="2345"/>
      <c r="G752" s="2345"/>
      <c r="H752" s="2345"/>
      <c r="I752" s="2345"/>
      <c r="J752" s="2345"/>
      <c r="K752" s="2345"/>
      <c r="L752" s="2345"/>
      <c r="M752" s="2345"/>
      <c r="N752" s="2345"/>
      <c r="O752" s="2345"/>
      <c r="P752" s="2345"/>
      <c r="Q752" s="2345"/>
      <c r="R752" s="2345"/>
      <c r="S752" s="2345"/>
      <c r="T752" s="2345"/>
      <c r="U752" s="2345"/>
      <c r="V752" s="2345"/>
      <c r="W752" s="2345"/>
      <c r="X752" s="2345"/>
      <c r="Y752" s="2345"/>
      <c r="Z752" s="2345"/>
      <c r="AA752" s="2345"/>
    </row>
    <row r="753" spans="1:27" ht="15.75" customHeight="1">
      <c r="A753" s="2345"/>
      <c r="B753" s="2345"/>
      <c r="C753" s="2345"/>
      <c r="D753" s="2345"/>
      <c r="E753" s="2345"/>
      <c r="F753" s="2345"/>
      <c r="G753" s="2345"/>
      <c r="H753" s="2345"/>
      <c r="I753" s="2345"/>
      <c r="J753" s="2345"/>
      <c r="K753" s="2345"/>
      <c r="L753" s="2345"/>
      <c r="M753" s="2345"/>
      <c r="N753" s="2345"/>
      <c r="O753" s="2345"/>
      <c r="P753" s="2345"/>
      <c r="Q753" s="2345"/>
      <c r="R753" s="2345"/>
      <c r="S753" s="2345"/>
      <c r="T753" s="2345"/>
      <c r="U753" s="2345"/>
      <c r="V753" s="2345"/>
      <c r="W753" s="2345"/>
      <c r="X753" s="2345"/>
      <c r="Y753" s="2345"/>
      <c r="Z753" s="2345"/>
      <c r="AA753" s="2345"/>
    </row>
    <row r="754" spans="1:27" ht="15.75" customHeight="1">
      <c r="A754" s="2345"/>
      <c r="B754" s="2345"/>
      <c r="C754" s="2345"/>
      <c r="D754" s="2345"/>
      <c r="E754" s="2345"/>
      <c r="F754" s="2345"/>
      <c r="G754" s="2345"/>
      <c r="H754" s="2345"/>
      <c r="I754" s="2345"/>
      <c r="J754" s="2345"/>
      <c r="K754" s="2345"/>
      <c r="L754" s="2345"/>
      <c r="M754" s="2345"/>
      <c r="N754" s="2345"/>
      <c r="O754" s="2345"/>
      <c r="P754" s="2345"/>
      <c r="Q754" s="2345"/>
      <c r="R754" s="2345"/>
      <c r="S754" s="2345"/>
      <c r="T754" s="2345"/>
      <c r="U754" s="2345"/>
      <c r="V754" s="2345"/>
      <c r="W754" s="2345"/>
      <c r="X754" s="2345"/>
      <c r="Y754" s="2345"/>
      <c r="Z754" s="2345"/>
      <c r="AA754" s="2345"/>
    </row>
    <row r="755" spans="1:27" ht="15.75" customHeight="1">
      <c r="A755" s="2345"/>
      <c r="B755" s="2345"/>
      <c r="C755" s="2345"/>
      <c r="D755" s="2345"/>
      <c r="E755" s="2345"/>
      <c r="F755" s="2345"/>
      <c r="G755" s="2345"/>
      <c r="H755" s="2345"/>
      <c r="I755" s="2345"/>
      <c r="J755" s="2345"/>
      <c r="K755" s="2345"/>
      <c r="L755" s="2345"/>
      <c r="M755" s="2345"/>
      <c r="N755" s="2345"/>
      <c r="O755" s="2345"/>
      <c r="P755" s="2345"/>
      <c r="Q755" s="2345"/>
      <c r="R755" s="2345"/>
      <c r="S755" s="2345"/>
      <c r="T755" s="2345"/>
      <c r="U755" s="2345"/>
      <c r="V755" s="2345"/>
      <c r="W755" s="2345"/>
      <c r="X755" s="2345"/>
      <c r="Y755" s="2345"/>
      <c r="Z755" s="2345"/>
      <c r="AA755" s="2345"/>
    </row>
    <row r="756" spans="1:27" ht="15.75" customHeight="1">
      <c r="A756" s="2345"/>
      <c r="B756" s="2345"/>
      <c r="C756" s="2345"/>
      <c r="D756" s="2345"/>
      <c r="E756" s="2345"/>
      <c r="F756" s="2345"/>
      <c r="G756" s="2345"/>
      <c r="H756" s="2345"/>
      <c r="I756" s="2345"/>
      <c r="J756" s="2345"/>
      <c r="K756" s="2345"/>
      <c r="L756" s="2345"/>
      <c r="M756" s="2345"/>
      <c r="N756" s="2345"/>
      <c r="O756" s="2345"/>
      <c r="P756" s="2345"/>
      <c r="Q756" s="2345"/>
      <c r="R756" s="2345"/>
      <c r="S756" s="2345"/>
      <c r="T756" s="2345"/>
      <c r="U756" s="2345"/>
      <c r="V756" s="2345"/>
      <c r="W756" s="2345"/>
      <c r="X756" s="2345"/>
      <c r="Y756" s="2345"/>
      <c r="Z756" s="2345"/>
      <c r="AA756" s="2345"/>
    </row>
    <row r="757" spans="1:27" ht="15.75" customHeight="1">
      <c r="A757" s="2345"/>
      <c r="B757" s="2345"/>
      <c r="C757" s="2345"/>
      <c r="D757" s="2345"/>
      <c r="E757" s="2345"/>
      <c r="F757" s="2345"/>
      <c r="G757" s="2345"/>
      <c r="H757" s="2345"/>
      <c r="I757" s="2345"/>
      <c r="J757" s="2345"/>
      <c r="K757" s="2345"/>
      <c r="L757" s="2345"/>
      <c r="M757" s="2345"/>
      <c r="N757" s="2345"/>
      <c r="O757" s="2345"/>
      <c r="P757" s="2345"/>
      <c r="Q757" s="2345"/>
      <c r="R757" s="2345"/>
      <c r="S757" s="2345"/>
      <c r="T757" s="2345"/>
      <c r="U757" s="2345"/>
      <c r="V757" s="2345"/>
      <c r="W757" s="2345"/>
      <c r="X757" s="2345"/>
      <c r="Y757" s="2345"/>
      <c r="Z757" s="2345"/>
      <c r="AA757" s="2345"/>
    </row>
    <row r="758" spans="1:27" ht="15.75" customHeight="1">
      <c r="A758" s="2345"/>
      <c r="B758" s="2345"/>
      <c r="C758" s="2345"/>
      <c r="D758" s="2345"/>
      <c r="E758" s="2345"/>
      <c r="F758" s="2345"/>
      <c r="G758" s="2345"/>
      <c r="H758" s="2345"/>
      <c r="I758" s="2345"/>
      <c r="J758" s="2345"/>
      <c r="K758" s="2345"/>
      <c r="L758" s="2345"/>
      <c r="M758" s="2345"/>
      <c r="N758" s="2345"/>
      <c r="O758" s="2345"/>
      <c r="P758" s="2345"/>
      <c r="Q758" s="2345"/>
      <c r="R758" s="2345"/>
      <c r="S758" s="2345"/>
      <c r="T758" s="2345"/>
      <c r="U758" s="2345"/>
      <c r="V758" s="2345"/>
      <c r="W758" s="2345"/>
      <c r="X758" s="2345"/>
      <c r="Y758" s="2345"/>
      <c r="Z758" s="2345"/>
      <c r="AA758" s="2345"/>
    </row>
    <row r="759" spans="1:27" ht="15.75" customHeight="1">
      <c r="A759" s="2345"/>
      <c r="B759" s="2345"/>
      <c r="C759" s="2345"/>
      <c r="D759" s="2345"/>
      <c r="E759" s="2345"/>
      <c r="F759" s="2345"/>
      <c r="G759" s="2345"/>
      <c r="H759" s="2345"/>
      <c r="I759" s="2345"/>
      <c r="J759" s="2345"/>
      <c r="K759" s="2345"/>
      <c r="L759" s="2345"/>
      <c r="M759" s="2345"/>
      <c r="N759" s="2345"/>
      <c r="O759" s="2345"/>
      <c r="P759" s="2345"/>
      <c r="Q759" s="2345"/>
      <c r="R759" s="2345"/>
      <c r="S759" s="2345"/>
      <c r="T759" s="2345"/>
      <c r="U759" s="2345"/>
      <c r="V759" s="2345"/>
      <c r="W759" s="2345"/>
      <c r="X759" s="2345"/>
      <c r="Y759" s="2345"/>
      <c r="Z759" s="2345"/>
      <c r="AA759" s="2345"/>
    </row>
    <row r="760" spans="1:27" ht="15.75" customHeight="1">
      <c r="A760" s="2345"/>
      <c r="B760" s="2345"/>
      <c r="C760" s="2345"/>
      <c r="D760" s="2345"/>
      <c r="E760" s="2345"/>
      <c r="F760" s="2345"/>
      <c r="G760" s="2345"/>
      <c r="H760" s="2345"/>
      <c r="I760" s="2345"/>
      <c r="J760" s="2345"/>
      <c r="K760" s="2345"/>
      <c r="L760" s="2345"/>
      <c r="M760" s="2345"/>
      <c r="N760" s="2345"/>
      <c r="O760" s="2345"/>
      <c r="P760" s="2345"/>
      <c r="Q760" s="2345"/>
      <c r="R760" s="2345"/>
      <c r="S760" s="2345"/>
      <c r="T760" s="2345"/>
      <c r="U760" s="2345"/>
      <c r="V760" s="2345"/>
      <c r="W760" s="2345"/>
      <c r="X760" s="2345"/>
      <c r="Y760" s="2345"/>
      <c r="Z760" s="2345"/>
      <c r="AA760" s="2345"/>
    </row>
    <row r="761" spans="1:27" ht="15.75" customHeight="1">
      <c r="A761" s="2345"/>
      <c r="B761" s="2345"/>
      <c r="C761" s="2345"/>
      <c r="D761" s="2345"/>
      <c r="E761" s="2345"/>
      <c r="F761" s="2345"/>
      <c r="G761" s="2345"/>
      <c r="H761" s="2345"/>
      <c r="I761" s="2345"/>
      <c r="J761" s="2345"/>
      <c r="K761" s="2345"/>
      <c r="L761" s="2345"/>
      <c r="M761" s="2345"/>
      <c r="N761" s="2345"/>
      <c r="O761" s="2345"/>
      <c r="P761" s="2345"/>
      <c r="Q761" s="2345"/>
      <c r="R761" s="2345"/>
      <c r="S761" s="2345"/>
      <c r="T761" s="2345"/>
      <c r="U761" s="2345"/>
      <c r="V761" s="2345"/>
      <c r="W761" s="2345"/>
      <c r="X761" s="2345"/>
      <c r="Y761" s="2345"/>
      <c r="Z761" s="2345"/>
      <c r="AA761" s="2345"/>
    </row>
    <row r="762" spans="1:27" ht="15.75" customHeight="1">
      <c r="A762" s="2345"/>
      <c r="B762" s="2345"/>
      <c r="C762" s="2345"/>
      <c r="D762" s="2345"/>
      <c r="E762" s="2345"/>
      <c r="F762" s="2345"/>
      <c r="G762" s="2345"/>
      <c r="H762" s="2345"/>
      <c r="I762" s="2345"/>
      <c r="J762" s="2345"/>
      <c r="K762" s="2345"/>
      <c r="L762" s="2345"/>
      <c r="M762" s="2345"/>
      <c r="N762" s="2345"/>
      <c r="O762" s="2345"/>
      <c r="P762" s="2345"/>
      <c r="Q762" s="2345"/>
      <c r="R762" s="2345"/>
      <c r="S762" s="2345"/>
      <c r="T762" s="2345"/>
      <c r="U762" s="2345"/>
      <c r="V762" s="2345"/>
      <c r="W762" s="2345"/>
      <c r="X762" s="2345"/>
      <c r="Y762" s="2345"/>
      <c r="Z762" s="2345"/>
      <c r="AA762" s="2345"/>
    </row>
    <row r="763" spans="1:27" ht="15.75" customHeight="1">
      <c r="A763" s="2345"/>
      <c r="B763" s="2345"/>
      <c r="C763" s="2345"/>
      <c r="D763" s="2345"/>
      <c r="E763" s="2345"/>
      <c r="F763" s="2345"/>
      <c r="G763" s="2345"/>
      <c r="H763" s="2345"/>
      <c r="I763" s="2345"/>
      <c r="J763" s="2345"/>
      <c r="K763" s="2345"/>
      <c r="L763" s="2345"/>
      <c r="M763" s="2345"/>
      <c r="N763" s="2345"/>
      <c r="O763" s="2345"/>
      <c r="P763" s="2345"/>
      <c r="Q763" s="2345"/>
      <c r="R763" s="2345"/>
      <c r="S763" s="2345"/>
      <c r="T763" s="2345"/>
      <c r="U763" s="2345"/>
      <c r="V763" s="2345"/>
      <c r="W763" s="2345"/>
      <c r="X763" s="2345"/>
      <c r="Y763" s="2345"/>
      <c r="Z763" s="2345"/>
      <c r="AA763" s="2345"/>
    </row>
    <row r="764" spans="1:27" ht="15.75" customHeight="1">
      <c r="A764" s="2345"/>
      <c r="B764" s="2345"/>
      <c r="C764" s="2345"/>
      <c r="D764" s="2345"/>
      <c r="E764" s="2345"/>
      <c r="F764" s="2345"/>
      <c r="G764" s="2345"/>
      <c r="H764" s="2345"/>
      <c r="I764" s="2345"/>
      <c r="J764" s="2345"/>
      <c r="K764" s="2345"/>
      <c r="L764" s="2345"/>
      <c r="M764" s="2345"/>
      <c r="N764" s="2345"/>
      <c r="O764" s="2345"/>
      <c r="P764" s="2345"/>
      <c r="Q764" s="2345"/>
      <c r="R764" s="2345"/>
      <c r="S764" s="2345"/>
      <c r="T764" s="2345"/>
      <c r="U764" s="2345"/>
      <c r="V764" s="2345"/>
      <c r="W764" s="2345"/>
      <c r="X764" s="2345"/>
      <c r="Y764" s="2345"/>
      <c r="Z764" s="2345"/>
      <c r="AA764" s="2345"/>
    </row>
    <row r="765" spans="1:27" ht="15.75" customHeight="1">
      <c r="A765" s="2345"/>
      <c r="B765" s="2345"/>
      <c r="C765" s="2345"/>
      <c r="D765" s="2345"/>
      <c r="E765" s="2345"/>
      <c r="F765" s="2345"/>
      <c r="G765" s="2345"/>
      <c r="H765" s="2345"/>
      <c r="I765" s="2345"/>
      <c r="J765" s="2345"/>
      <c r="K765" s="2345"/>
      <c r="L765" s="2345"/>
      <c r="M765" s="2345"/>
      <c r="N765" s="2345"/>
      <c r="O765" s="2345"/>
      <c r="P765" s="2345"/>
      <c r="Q765" s="2345"/>
      <c r="R765" s="2345"/>
      <c r="S765" s="2345"/>
      <c r="T765" s="2345"/>
      <c r="U765" s="2345"/>
      <c r="V765" s="2345"/>
      <c r="W765" s="2345"/>
      <c r="X765" s="2345"/>
      <c r="Y765" s="2345"/>
      <c r="Z765" s="2345"/>
      <c r="AA765" s="2345"/>
    </row>
    <row r="766" spans="1:27" ht="15.75" customHeight="1">
      <c r="A766" s="2345"/>
      <c r="B766" s="2345"/>
      <c r="C766" s="2345"/>
      <c r="D766" s="2345"/>
      <c r="E766" s="2345"/>
      <c r="F766" s="2345"/>
      <c r="G766" s="2345"/>
      <c r="H766" s="2345"/>
      <c r="I766" s="2345"/>
      <c r="J766" s="2345"/>
      <c r="K766" s="2345"/>
      <c r="L766" s="2345"/>
      <c r="M766" s="2345"/>
      <c r="N766" s="2345"/>
      <c r="O766" s="2345"/>
      <c r="P766" s="2345"/>
      <c r="Q766" s="2345"/>
      <c r="R766" s="2345"/>
      <c r="S766" s="2345"/>
      <c r="T766" s="2345"/>
      <c r="U766" s="2345"/>
      <c r="V766" s="2345"/>
      <c r="W766" s="2345"/>
      <c r="X766" s="2345"/>
      <c r="Y766" s="2345"/>
      <c r="Z766" s="2345"/>
      <c r="AA766" s="2345"/>
    </row>
    <row r="767" spans="1:27" ht="15.75" customHeight="1">
      <c r="A767" s="2345"/>
      <c r="B767" s="2345"/>
      <c r="C767" s="2345"/>
      <c r="D767" s="2345"/>
      <c r="E767" s="2345"/>
      <c r="F767" s="2345"/>
      <c r="G767" s="2345"/>
      <c r="H767" s="2345"/>
      <c r="I767" s="2345"/>
      <c r="J767" s="2345"/>
      <c r="K767" s="2345"/>
      <c r="L767" s="2345"/>
      <c r="M767" s="2345"/>
      <c r="N767" s="2345"/>
      <c r="O767" s="2345"/>
      <c r="P767" s="2345"/>
      <c r="Q767" s="2345"/>
      <c r="R767" s="2345"/>
      <c r="S767" s="2345"/>
      <c r="T767" s="2345"/>
      <c r="U767" s="2345"/>
      <c r="V767" s="2345"/>
      <c r="W767" s="2345"/>
      <c r="X767" s="2345"/>
      <c r="Y767" s="2345"/>
      <c r="Z767" s="2345"/>
      <c r="AA767" s="2345"/>
    </row>
    <row r="768" spans="1:27" ht="15.75" customHeight="1">
      <c r="A768" s="2345"/>
      <c r="B768" s="2345"/>
      <c r="C768" s="2345"/>
      <c r="D768" s="2345"/>
      <c r="E768" s="2345"/>
      <c r="F768" s="2345"/>
      <c r="G768" s="2345"/>
      <c r="H768" s="2345"/>
      <c r="I768" s="2345"/>
      <c r="J768" s="2345"/>
      <c r="K768" s="2345"/>
      <c r="L768" s="2345"/>
      <c r="M768" s="2345"/>
      <c r="N768" s="2345"/>
      <c r="O768" s="2345"/>
      <c r="P768" s="2345"/>
      <c r="Q768" s="2345"/>
      <c r="R768" s="2345"/>
      <c r="S768" s="2345"/>
      <c r="T768" s="2345"/>
      <c r="U768" s="2345"/>
      <c r="V768" s="2345"/>
      <c r="W768" s="2345"/>
      <c r="X768" s="2345"/>
      <c r="Y768" s="2345"/>
      <c r="Z768" s="2345"/>
      <c r="AA768" s="2345"/>
    </row>
    <row r="769" spans="1:27" ht="15.75" customHeight="1">
      <c r="A769" s="2345"/>
      <c r="B769" s="2345"/>
      <c r="C769" s="2345"/>
      <c r="D769" s="2345"/>
      <c r="E769" s="2345"/>
      <c r="F769" s="2345"/>
      <c r="G769" s="2345"/>
      <c r="H769" s="2345"/>
      <c r="I769" s="2345"/>
      <c r="J769" s="2345"/>
      <c r="K769" s="2345"/>
      <c r="L769" s="2345"/>
      <c r="M769" s="2345"/>
      <c r="N769" s="2345"/>
      <c r="O769" s="2345"/>
      <c r="P769" s="2345"/>
      <c r="Q769" s="2345"/>
      <c r="R769" s="2345"/>
      <c r="S769" s="2345"/>
      <c r="T769" s="2345"/>
      <c r="U769" s="2345"/>
      <c r="V769" s="2345"/>
      <c r="W769" s="2345"/>
      <c r="X769" s="2345"/>
      <c r="Y769" s="2345"/>
      <c r="Z769" s="2345"/>
      <c r="AA769" s="2345"/>
    </row>
    <row r="770" spans="1:27" ht="15.75" customHeight="1">
      <c r="A770" s="2345"/>
      <c r="B770" s="2345"/>
      <c r="C770" s="2345"/>
      <c r="D770" s="2345"/>
      <c r="E770" s="2345"/>
      <c r="F770" s="2345"/>
      <c r="G770" s="2345"/>
      <c r="H770" s="2345"/>
      <c r="I770" s="2345"/>
      <c r="J770" s="2345"/>
      <c r="K770" s="2345"/>
      <c r="L770" s="2345"/>
      <c r="M770" s="2345"/>
      <c r="N770" s="2345"/>
      <c r="O770" s="2345"/>
      <c r="P770" s="2345"/>
      <c r="Q770" s="2345"/>
      <c r="R770" s="2345"/>
      <c r="S770" s="2345"/>
      <c r="T770" s="2345"/>
      <c r="U770" s="2345"/>
      <c r="V770" s="2345"/>
      <c r="W770" s="2345"/>
      <c r="X770" s="2345"/>
      <c r="Y770" s="2345"/>
      <c r="Z770" s="2345"/>
      <c r="AA770" s="2345"/>
    </row>
    <row r="771" spans="1:27" ht="15.75" customHeight="1">
      <c r="A771" s="2345"/>
      <c r="B771" s="2345"/>
      <c r="C771" s="2345"/>
      <c r="D771" s="2345"/>
      <c r="E771" s="2345"/>
      <c r="F771" s="2345"/>
      <c r="G771" s="2345"/>
      <c r="H771" s="2345"/>
      <c r="I771" s="2345"/>
      <c r="J771" s="2345"/>
      <c r="K771" s="2345"/>
      <c r="L771" s="2345"/>
      <c r="M771" s="2345"/>
      <c r="N771" s="2345"/>
      <c r="O771" s="2345"/>
      <c r="P771" s="2345"/>
      <c r="Q771" s="2345"/>
      <c r="R771" s="2345"/>
      <c r="S771" s="2345"/>
      <c r="T771" s="2345"/>
      <c r="U771" s="2345"/>
      <c r="V771" s="2345"/>
      <c r="W771" s="2345"/>
      <c r="X771" s="2345"/>
      <c r="Y771" s="2345"/>
      <c r="Z771" s="2345"/>
      <c r="AA771" s="2345"/>
    </row>
    <row r="772" spans="1:27" ht="15.75" customHeight="1">
      <c r="A772" s="2345"/>
      <c r="B772" s="2345"/>
      <c r="C772" s="2345"/>
      <c r="D772" s="2345"/>
      <c r="E772" s="2345"/>
      <c r="F772" s="2345"/>
      <c r="G772" s="2345"/>
      <c r="H772" s="2345"/>
      <c r="I772" s="2345"/>
      <c r="J772" s="2345"/>
      <c r="K772" s="2345"/>
      <c r="L772" s="2345"/>
      <c r="M772" s="2345"/>
      <c r="N772" s="2345"/>
      <c r="O772" s="2345"/>
      <c r="P772" s="2345"/>
      <c r="Q772" s="2345"/>
      <c r="R772" s="2345"/>
      <c r="S772" s="2345"/>
      <c r="T772" s="2345"/>
      <c r="U772" s="2345"/>
      <c r="V772" s="2345"/>
      <c r="W772" s="2345"/>
      <c r="X772" s="2345"/>
      <c r="Y772" s="2345"/>
      <c r="Z772" s="2345"/>
      <c r="AA772" s="2345"/>
    </row>
    <row r="773" spans="1:27" ht="15.75" customHeight="1">
      <c r="A773" s="2345"/>
      <c r="B773" s="2345"/>
      <c r="C773" s="2345"/>
      <c r="D773" s="2345"/>
      <c r="E773" s="2345"/>
      <c r="F773" s="2345"/>
      <c r="G773" s="2345"/>
      <c r="H773" s="2345"/>
      <c r="I773" s="2345"/>
      <c r="J773" s="2345"/>
      <c r="K773" s="2345"/>
      <c r="L773" s="2345"/>
      <c r="M773" s="2345"/>
      <c r="N773" s="2345"/>
      <c r="O773" s="2345"/>
      <c r="P773" s="2345"/>
      <c r="Q773" s="2345"/>
      <c r="R773" s="2345"/>
      <c r="S773" s="2345"/>
      <c r="T773" s="2345"/>
      <c r="U773" s="2345"/>
      <c r="V773" s="2345"/>
      <c r="W773" s="2345"/>
      <c r="X773" s="2345"/>
      <c r="Y773" s="2345"/>
      <c r="Z773" s="2345"/>
      <c r="AA773" s="2345"/>
    </row>
    <row r="774" spans="1:27" ht="15.75" customHeight="1">
      <c r="A774" s="2345"/>
      <c r="B774" s="2345"/>
      <c r="C774" s="2345"/>
      <c r="D774" s="2345"/>
      <c r="E774" s="2345"/>
      <c r="F774" s="2345"/>
      <c r="G774" s="2345"/>
      <c r="H774" s="2345"/>
      <c r="I774" s="2345"/>
      <c r="J774" s="2345"/>
      <c r="K774" s="2345"/>
      <c r="L774" s="2345"/>
      <c r="M774" s="2345"/>
      <c r="N774" s="2345"/>
      <c r="O774" s="2345"/>
      <c r="P774" s="2345"/>
      <c r="Q774" s="2345"/>
      <c r="R774" s="2345"/>
      <c r="S774" s="2345"/>
      <c r="T774" s="2345"/>
      <c r="U774" s="2345"/>
      <c r="V774" s="2345"/>
      <c r="W774" s="2345"/>
      <c r="X774" s="2345"/>
      <c r="Y774" s="2345"/>
      <c r="Z774" s="2345"/>
      <c r="AA774" s="2345"/>
    </row>
    <row r="775" spans="1:27" ht="15.75" customHeight="1">
      <c r="A775" s="2345"/>
      <c r="B775" s="2345"/>
      <c r="C775" s="2345"/>
      <c r="D775" s="2345"/>
      <c r="E775" s="2345"/>
      <c r="F775" s="2345"/>
      <c r="G775" s="2345"/>
      <c r="H775" s="2345"/>
      <c r="I775" s="2345"/>
      <c r="J775" s="2345"/>
      <c r="K775" s="2345"/>
      <c r="L775" s="2345"/>
      <c r="M775" s="2345"/>
      <c r="N775" s="2345"/>
      <c r="O775" s="2345"/>
      <c r="P775" s="2345"/>
      <c r="Q775" s="2345"/>
      <c r="R775" s="2345"/>
      <c r="S775" s="2345"/>
      <c r="T775" s="2345"/>
      <c r="U775" s="2345"/>
      <c r="V775" s="2345"/>
      <c r="W775" s="2345"/>
      <c r="X775" s="2345"/>
      <c r="Y775" s="2345"/>
      <c r="Z775" s="2345"/>
      <c r="AA775" s="2345"/>
    </row>
    <row r="776" spans="1:27" ht="15.75" customHeight="1">
      <c r="A776" s="2345"/>
      <c r="B776" s="2345"/>
      <c r="C776" s="2345"/>
      <c r="D776" s="2345"/>
      <c r="E776" s="2345"/>
      <c r="F776" s="2345"/>
      <c r="G776" s="2345"/>
      <c r="H776" s="2345"/>
      <c r="I776" s="2345"/>
      <c r="J776" s="2345"/>
      <c r="K776" s="2345"/>
      <c r="L776" s="2345"/>
      <c r="M776" s="2345"/>
      <c r="N776" s="2345"/>
      <c r="O776" s="2345"/>
      <c r="P776" s="2345"/>
      <c r="Q776" s="2345"/>
      <c r="R776" s="2345"/>
      <c r="S776" s="2345"/>
      <c r="T776" s="2345"/>
      <c r="U776" s="2345"/>
      <c r="V776" s="2345"/>
      <c r="W776" s="2345"/>
      <c r="X776" s="2345"/>
      <c r="Y776" s="2345"/>
      <c r="Z776" s="2345"/>
      <c r="AA776" s="2345"/>
    </row>
    <row r="777" spans="1:27" ht="15.75" customHeight="1">
      <c r="A777" s="2345"/>
      <c r="B777" s="2345"/>
      <c r="C777" s="2345"/>
      <c r="D777" s="2345"/>
      <c r="E777" s="2345"/>
      <c r="F777" s="2345"/>
      <c r="G777" s="2345"/>
      <c r="H777" s="2345"/>
      <c r="I777" s="2345"/>
      <c r="J777" s="2345"/>
      <c r="K777" s="2345"/>
      <c r="L777" s="2345"/>
      <c r="M777" s="2345"/>
      <c r="N777" s="2345"/>
      <c r="O777" s="2345"/>
      <c r="P777" s="2345"/>
      <c r="Q777" s="2345"/>
      <c r="R777" s="2345"/>
      <c r="S777" s="2345"/>
      <c r="T777" s="2345"/>
      <c r="U777" s="2345"/>
      <c r="V777" s="2345"/>
      <c r="W777" s="2345"/>
      <c r="X777" s="2345"/>
      <c r="Y777" s="2345"/>
      <c r="Z777" s="2345"/>
      <c r="AA777" s="2345"/>
    </row>
    <row r="778" spans="1:27" ht="15.75" customHeight="1">
      <c r="A778" s="2345"/>
      <c r="B778" s="2345"/>
      <c r="C778" s="2345"/>
      <c r="D778" s="2345"/>
      <c r="E778" s="2345"/>
      <c r="F778" s="2345"/>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5"/>
    </row>
    <row r="779" spans="1:27" ht="15.75" customHeight="1">
      <c r="A779" s="2345"/>
      <c r="B779" s="2345"/>
      <c r="C779" s="2345"/>
      <c r="D779" s="2345"/>
      <c r="E779" s="2345"/>
      <c r="F779" s="2345"/>
      <c r="G779" s="2345"/>
      <c r="H779" s="2345"/>
      <c r="I779" s="2345"/>
      <c r="J779" s="2345"/>
      <c r="K779" s="2345"/>
      <c r="L779" s="2345"/>
      <c r="M779" s="2345"/>
      <c r="N779" s="2345"/>
      <c r="O779" s="2345"/>
      <c r="P779" s="2345"/>
      <c r="Q779" s="2345"/>
      <c r="R779" s="2345"/>
      <c r="S779" s="2345"/>
      <c r="T779" s="2345"/>
      <c r="U779" s="2345"/>
      <c r="V779" s="2345"/>
      <c r="W779" s="2345"/>
      <c r="X779" s="2345"/>
      <c r="Y779" s="2345"/>
      <c r="Z779" s="2345"/>
      <c r="AA779" s="2345"/>
    </row>
    <row r="780" spans="1:27" ht="15.75" customHeight="1">
      <c r="A780" s="2345"/>
      <c r="B780" s="2345"/>
      <c r="C780" s="2345"/>
      <c r="D780" s="2345"/>
      <c r="E780" s="2345"/>
      <c r="F780" s="2345"/>
      <c r="G780" s="2345"/>
      <c r="H780" s="2345"/>
      <c r="I780" s="2345"/>
      <c r="J780" s="2345"/>
      <c r="K780" s="2345"/>
      <c r="L780" s="2345"/>
      <c r="M780" s="2345"/>
      <c r="N780" s="2345"/>
      <c r="O780" s="2345"/>
      <c r="P780" s="2345"/>
      <c r="Q780" s="2345"/>
      <c r="R780" s="2345"/>
      <c r="S780" s="2345"/>
      <c r="T780" s="2345"/>
      <c r="U780" s="2345"/>
      <c r="V780" s="2345"/>
      <c r="W780" s="2345"/>
      <c r="X780" s="2345"/>
      <c r="Y780" s="2345"/>
      <c r="Z780" s="2345"/>
      <c r="AA780" s="2345"/>
    </row>
    <row r="781" spans="1:27" ht="15.75" customHeight="1">
      <c r="A781" s="2345"/>
      <c r="B781" s="2345"/>
      <c r="C781" s="2345"/>
      <c r="D781" s="2345"/>
      <c r="E781" s="2345"/>
      <c r="F781" s="2345"/>
      <c r="G781" s="2345"/>
      <c r="H781" s="2345"/>
      <c r="I781" s="2345"/>
      <c r="J781" s="2345"/>
      <c r="K781" s="2345"/>
      <c r="L781" s="2345"/>
      <c r="M781" s="2345"/>
      <c r="N781" s="2345"/>
      <c r="O781" s="2345"/>
      <c r="P781" s="2345"/>
      <c r="Q781" s="2345"/>
      <c r="R781" s="2345"/>
      <c r="S781" s="2345"/>
      <c r="T781" s="2345"/>
      <c r="U781" s="2345"/>
      <c r="V781" s="2345"/>
      <c r="W781" s="2345"/>
      <c r="X781" s="2345"/>
      <c r="Y781" s="2345"/>
      <c r="Z781" s="2345"/>
      <c r="AA781" s="2345"/>
    </row>
    <row r="782" spans="1:27" ht="15.75" customHeight="1">
      <c r="A782" s="2345"/>
      <c r="B782" s="2345"/>
      <c r="C782" s="2345"/>
      <c r="D782" s="2345"/>
      <c r="E782" s="2345"/>
      <c r="F782" s="2345"/>
      <c r="G782" s="2345"/>
      <c r="H782" s="2345"/>
      <c r="I782" s="2345"/>
      <c r="J782" s="2345"/>
      <c r="K782" s="2345"/>
      <c r="L782" s="2345"/>
      <c r="M782" s="2345"/>
      <c r="N782" s="2345"/>
      <c r="O782" s="2345"/>
      <c r="P782" s="2345"/>
      <c r="Q782" s="2345"/>
      <c r="R782" s="2345"/>
      <c r="S782" s="2345"/>
      <c r="T782" s="2345"/>
      <c r="U782" s="2345"/>
      <c r="V782" s="2345"/>
      <c r="W782" s="2345"/>
      <c r="X782" s="2345"/>
      <c r="Y782" s="2345"/>
      <c r="Z782" s="2345"/>
      <c r="AA782" s="2345"/>
    </row>
    <row r="783" spans="1:27" ht="15.75" customHeight="1">
      <c r="A783" s="2345"/>
      <c r="B783" s="2345"/>
      <c r="C783" s="2345"/>
      <c r="D783" s="2345"/>
      <c r="E783" s="2345"/>
      <c r="F783" s="2345"/>
      <c r="G783" s="2345"/>
      <c r="H783" s="2345"/>
      <c r="I783" s="2345"/>
      <c r="J783" s="2345"/>
      <c r="K783" s="2345"/>
      <c r="L783" s="2345"/>
      <c r="M783" s="2345"/>
      <c r="N783" s="2345"/>
      <c r="O783" s="2345"/>
      <c r="P783" s="2345"/>
      <c r="Q783" s="2345"/>
      <c r="R783" s="2345"/>
      <c r="S783" s="2345"/>
      <c r="T783" s="2345"/>
      <c r="U783" s="2345"/>
      <c r="V783" s="2345"/>
      <c r="W783" s="2345"/>
      <c r="X783" s="2345"/>
      <c r="Y783" s="2345"/>
      <c r="Z783" s="2345"/>
      <c r="AA783" s="2345"/>
    </row>
    <row r="784" spans="1:27" ht="15.75" customHeight="1">
      <c r="A784" s="2345"/>
      <c r="B784" s="2345"/>
      <c r="C784" s="2345"/>
      <c r="D784" s="2345"/>
      <c r="E784" s="2345"/>
      <c r="F784" s="2345"/>
      <c r="G784" s="2345"/>
      <c r="H784" s="2345"/>
      <c r="I784" s="2345"/>
      <c r="J784" s="2345"/>
      <c r="K784" s="2345"/>
      <c r="L784" s="2345"/>
      <c r="M784" s="2345"/>
      <c r="N784" s="2345"/>
      <c r="O784" s="2345"/>
      <c r="P784" s="2345"/>
      <c r="Q784" s="2345"/>
      <c r="R784" s="2345"/>
      <c r="S784" s="2345"/>
      <c r="T784" s="2345"/>
      <c r="U784" s="2345"/>
      <c r="V784" s="2345"/>
      <c r="W784" s="2345"/>
      <c r="X784" s="2345"/>
      <c r="Y784" s="2345"/>
      <c r="Z784" s="2345"/>
      <c r="AA784" s="2345"/>
    </row>
    <row r="785" spans="1:27" ht="15.75" customHeight="1">
      <c r="A785" s="2345"/>
      <c r="B785" s="2345"/>
      <c r="C785" s="2345"/>
      <c r="D785" s="2345"/>
      <c r="E785" s="2345"/>
      <c r="F785" s="2345"/>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5"/>
    </row>
    <row r="786" spans="1:27" ht="15.75" customHeight="1">
      <c r="A786" s="2345"/>
      <c r="B786" s="2345"/>
      <c r="C786" s="2345"/>
      <c r="D786" s="2345"/>
      <c r="E786" s="2345"/>
      <c r="F786" s="2345"/>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5"/>
    </row>
    <row r="787" spans="1:27" ht="15.75" customHeight="1">
      <c r="A787" s="2345"/>
      <c r="B787" s="2345"/>
      <c r="C787" s="2345"/>
      <c r="D787" s="2345"/>
      <c r="E787" s="2345"/>
      <c r="F787" s="2345"/>
      <c r="G787" s="2345"/>
      <c r="H787" s="2345"/>
      <c r="I787" s="2345"/>
      <c r="J787" s="2345"/>
      <c r="K787" s="2345"/>
      <c r="L787" s="2345"/>
      <c r="M787" s="2345"/>
      <c r="N787" s="2345"/>
      <c r="O787" s="2345"/>
      <c r="P787" s="2345"/>
      <c r="Q787" s="2345"/>
      <c r="R787" s="2345"/>
      <c r="S787" s="2345"/>
      <c r="T787" s="2345"/>
      <c r="U787" s="2345"/>
      <c r="V787" s="2345"/>
      <c r="W787" s="2345"/>
      <c r="X787" s="2345"/>
      <c r="Y787" s="2345"/>
      <c r="Z787" s="2345"/>
      <c r="AA787" s="2345"/>
    </row>
    <row r="788" spans="1:27" ht="15.75" customHeight="1">
      <c r="A788" s="2345"/>
      <c r="B788" s="2345"/>
      <c r="C788" s="2345"/>
      <c r="D788" s="2345"/>
      <c r="E788" s="2345"/>
      <c r="F788" s="2345"/>
      <c r="G788" s="2345"/>
      <c r="H788" s="2345"/>
      <c r="I788" s="2345"/>
      <c r="J788" s="2345"/>
      <c r="K788" s="2345"/>
      <c r="L788" s="2345"/>
      <c r="M788" s="2345"/>
      <c r="N788" s="2345"/>
      <c r="O788" s="2345"/>
      <c r="P788" s="2345"/>
      <c r="Q788" s="2345"/>
      <c r="R788" s="2345"/>
      <c r="S788" s="2345"/>
      <c r="T788" s="2345"/>
      <c r="U788" s="2345"/>
      <c r="V788" s="2345"/>
      <c r="W788" s="2345"/>
      <c r="X788" s="2345"/>
      <c r="Y788" s="2345"/>
      <c r="Z788" s="2345"/>
      <c r="AA788" s="2345"/>
    </row>
    <row r="789" spans="1:27" ht="15.75" customHeight="1">
      <c r="A789" s="2345"/>
      <c r="B789" s="2345"/>
      <c r="C789" s="2345"/>
      <c r="D789" s="2345"/>
      <c r="E789" s="2345"/>
      <c r="F789" s="2345"/>
      <c r="G789" s="2345"/>
      <c r="H789" s="2345"/>
      <c r="I789" s="2345"/>
      <c r="J789" s="2345"/>
      <c r="K789" s="2345"/>
      <c r="L789" s="2345"/>
      <c r="M789" s="2345"/>
      <c r="N789" s="2345"/>
      <c r="O789" s="2345"/>
      <c r="P789" s="2345"/>
      <c r="Q789" s="2345"/>
      <c r="R789" s="2345"/>
      <c r="S789" s="2345"/>
      <c r="T789" s="2345"/>
      <c r="U789" s="2345"/>
      <c r="V789" s="2345"/>
      <c r="W789" s="2345"/>
      <c r="X789" s="2345"/>
      <c r="Y789" s="2345"/>
      <c r="Z789" s="2345"/>
      <c r="AA789" s="2345"/>
    </row>
    <row r="790" spans="1:27" ht="15.75" customHeight="1">
      <c r="A790" s="2345"/>
      <c r="B790" s="2345"/>
      <c r="C790" s="2345"/>
      <c r="D790" s="2345"/>
      <c r="E790" s="2345"/>
      <c r="F790" s="2345"/>
      <c r="G790" s="2345"/>
      <c r="H790" s="2345"/>
      <c r="I790" s="2345"/>
      <c r="J790" s="2345"/>
      <c r="K790" s="2345"/>
      <c r="L790" s="2345"/>
      <c r="M790" s="2345"/>
      <c r="N790" s="2345"/>
      <c r="O790" s="2345"/>
      <c r="P790" s="2345"/>
      <c r="Q790" s="2345"/>
      <c r="R790" s="2345"/>
      <c r="S790" s="2345"/>
      <c r="T790" s="2345"/>
      <c r="U790" s="2345"/>
      <c r="V790" s="2345"/>
      <c r="W790" s="2345"/>
      <c r="X790" s="2345"/>
      <c r="Y790" s="2345"/>
      <c r="Z790" s="2345"/>
      <c r="AA790" s="2345"/>
    </row>
    <row r="791" spans="1:27" ht="15.75" customHeight="1">
      <c r="A791" s="2345"/>
      <c r="B791" s="2345"/>
      <c r="C791" s="2345"/>
      <c r="D791" s="2345"/>
      <c r="E791" s="2345"/>
      <c r="F791" s="2345"/>
      <c r="G791" s="2345"/>
      <c r="H791" s="2345"/>
      <c r="I791" s="2345"/>
      <c r="J791" s="2345"/>
      <c r="K791" s="2345"/>
      <c r="L791" s="2345"/>
      <c r="M791" s="2345"/>
      <c r="N791" s="2345"/>
      <c r="O791" s="2345"/>
      <c r="P791" s="2345"/>
      <c r="Q791" s="2345"/>
      <c r="R791" s="2345"/>
      <c r="S791" s="2345"/>
      <c r="T791" s="2345"/>
      <c r="U791" s="2345"/>
      <c r="V791" s="2345"/>
      <c r="W791" s="2345"/>
      <c r="X791" s="2345"/>
      <c r="Y791" s="2345"/>
      <c r="Z791" s="2345"/>
      <c r="AA791" s="2345"/>
    </row>
    <row r="792" spans="1:27" ht="15.75" customHeight="1">
      <c r="A792" s="2345"/>
      <c r="B792" s="2345"/>
      <c r="C792" s="2345"/>
      <c r="D792" s="2345"/>
      <c r="E792" s="2345"/>
      <c r="F792" s="2345"/>
      <c r="G792" s="2345"/>
      <c r="H792" s="2345"/>
      <c r="I792" s="2345"/>
      <c r="J792" s="2345"/>
      <c r="K792" s="2345"/>
      <c r="L792" s="2345"/>
      <c r="M792" s="2345"/>
      <c r="N792" s="2345"/>
      <c r="O792" s="2345"/>
      <c r="P792" s="2345"/>
      <c r="Q792" s="2345"/>
      <c r="R792" s="2345"/>
      <c r="S792" s="2345"/>
      <c r="T792" s="2345"/>
      <c r="U792" s="2345"/>
      <c r="V792" s="2345"/>
      <c r="W792" s="2345"/>
      <c r="X792" s="2345"/>
      <c r="Y792" s="2345"/>
      <c r="Z792" s="2345"/>
      <c r="AA792" s="2345"/>
    </row>
    <row r="793" spans="1:27" ht="15.75" customHeight="1">
      <c r="A793" s="2345"/>
      <c r="B793" s="2345"/>
      <c r="C793" s="2345"/>
      <c r="D793" s="2345"/>
      <c r="E793" s="2345"/>
      <c r="F793" s="2345"/>
      <c r="G793" s="2345"/>
      <c r="H793" s="2345"/>
      <c r="I793" s="2345"/>
      <c r="J793" s="2345"/>
      <c r="K793" s="2345"/>
      <c r="L793" s="2345"/>
      <c r="M793" s="2345"/>
      <c r="N793" s="2345"/>
      <c r="O793" s="2345"/>
      <c r="P793" s="2345"/>
      <c r="Q793" s="2345"/>
      <c r="R793" s="2345"/>
      <c r="S793" s="2345"/>
      <c r="T793" s="2345"/>
      <c r="U793" s="2345"/>
      <c r="V793" s="2345"/>
      <c r="W793" s="2345"/>
      <c r="X793" s="2345"/>
      <c r="Y793" s="2345"/>
      <c r="Z793" s="2345"/>
      <c r="AA793" s="2345"/>
    </row>
    <row r="794" spans="1:27" ht="15.75" customHeight="1">
      <c r="A794" s="2345"/>
      <c r="B794" s="2345"/>
      <c r="C794" s="2345"/>
      <c r="D794" s="2345"/>
      <c r="E794" s="2345"/>
      <c r="F794" s="2345"/>
      <c r="G794" s="2345"/>
      <c r="H794" s="2345"/>
      <c r="I794" s="2345"/>
      <c r="J794" s="2345"/>
      <c r="K794" s="2345"/>
      <c r="L794" s="2345"/>
      <c r="M794" s="2345"/>
      <c r="N794" s="2345"/>
      <c r="O794" s="2345"/>
      <c r="P794" s="2345"/>
      <c r="Q794" s="2345"/>
      <c r="R794" s="2345"/>
      <c r="S794" s="2345"/>
      <c r="T794" s="2345"/>
      <c r="U794" s="2345"/>
      <c r="V794" s="2345"/>
      <c r="W794" s="2345"/>
      <c r="X794" s="2345"/>
      <c r="Y794" s="2345"/>
      <c r="Z794" s="2345"/>
      <c r="AA794" s="2345"/>
    </row>
    <row r="795" spans="1:27" ht="15.75" customHeight="1">
      <c r="A795" s="2345"/>
      <c r="B795" s="2345"/>
      <c r="C795" s="2345"/>
      <c r="D795" s="2345"/>
      <c r="E795" s="2345"/>
      <c r="F795" s="2345"/>
      <c r="G795" s="2345"/>
      <c r="H795" s="2345"/>
      <c r="I795" s="2345"/>
      <c r="J795" s="2345"/>
      <c r="K795" s="2345"/>
      <c r="L795" s="2345"/>
      <c r="M795" s="2345"/>
      <c r="N795" s="2345"/>
      <c r="O795" s="2345"/>
      <c r="P795" s="2345"/>
      <c r="Q795" s="2345"/>
      <c r="R795" s="2345"/>
      <c r="S795" s="2345"/>
      <c r="T795" s="2345"/>
      <c r="U795" s="2345"/>
      <c r="V795" s="2345"/>
      <c r="W795" s="2345"/>
      <c r="X795" s="2345"/>
      <c r="Y795" s="2345"/>
      <c r="Z795" s="2345"/>
      <c r="AA795" s="2345"/>
    </row>
    <row r="796" spans="1:27" ht="15.75" customHeight="1">
      <c r="A796" s="2345"/>
      <c r="B796" s="2345"/>
      <c r="C796" s="2345"/>
      <c r="D796" s="2345"/>
      <c r="E796" s="2345"/>
      <c r="F796" s="2345"/>
      <c r="G796" s="2345"/>
      <c r="H796" s="2345"/>
      <c r="I796" s="2345"/>
      <c r="J796" s="2345"/>
      <c r="K796" s="2345"/>
      <c r="L796" s="2345"/>
      <c r="M796" s="2345"/>
      <c r="N796" s="2345"/>
      <c r="O796" s="2345"/>
      <c r="P796" s="2345"/>
      <c r="Q796" s="2345"/>
      <c r="R796" s="2345"/>
      <c r="S796" s="2345"/>
      <c r="T796" s="2345"/>
      <c r="U796" s="2345"/>
      <c r="V796" s="2345"/>
      <c r="W796" s="2345"/>
      <c r="X796" s="2345"/>
      <c r="Y796" s="2345"/>
      <c r="Z796" s="2345"/>
      <c r="AA796" s="2345"/>
    </row>
    <row r="797" spans="1:27" ht="15.75" customHeight="1">
      <c r="A797" s="2345"/>
      <c r="B797" s="2345"/>
      <c r="C797" s="2345"/>
      <c r="D797" s="2345"/>
      <c r="E797" s="2345"/>
      <c r="F797" s="2345"/>
      <c r="G797" s="2345"/>
      <c r="H797" s="2345"/>
      <c r="I797" s="2345"/>
      <c r="J797" s="2345"/>
      <c r="K797" s="2345"/>
      <c r="L797" s="2345"/>
      <c r="M797" s="2345"/>
      <c r="N797" s="2345"/>
      <c r="O797" s="2345"/>
      <c r="P797" s="2345"/>
      <c r="Q797" s="2345"/>
      <c r="R797" s="2345"/>
      <c r="S797" s="2345"/>
      <c r="T797" s="2345"/>
      <c r="U797" s="2345"/>
      <c r="V797" s="2345"/>
      <c r="W797" s="2345"/>
      <c r="X797" s="2345"/>
      <c r="Y797" s="2345"/>
      <c r="Z797" s="2345"/>
      <c r="AA797" s="2345"/>
    </row>
    <row r="798" spans="1:27" ht="15.75" customHeight="1">
      <c r="A798" s="2345"/>
      <c r="B798" s="2345"/>
      <c r="C798" s="2345"/>
      <c r="D798" s="2345"/>
      <c r="E798" s="2345"/>
      <c r="F798" s="2345"/>
      <c r="G798" s="2345"/>
      <c r="H798" s="2345"/>
      <c r="I798" s="2345"/>
      <c r="J798" s="2345"/>
      <c r="K798" s="2345"/>
      <c r="L798" s="2345"/>
      <c r="M798" s="2345"/>
      <c r="N798" s="2345"/>
      <c r="O798" s="2345"/>
      <c r="P798" s="2345"/>
      <c r="Q798" s="2345"/>
      <c r="R798" s="2345"/>
      <c r="S798" s="2345"/>
      <c r="T798" s="2345"/>
      <c r="U798" s="2345"/>
      <c r="V798" s="2345"/>
      <c r="W798" s="2345"/>
      <c r="X798" s="2345"/>
      <c r="Y798" s="2345"/>
      <c r="Z798" s="2345"/>
      <c r="AA798" s="2345"/>
    </row>
    <row r="799" spans="1:27" ht="15.75" customHeight="1">
      <c r="A799" s="2345"/>
      <c r="B799" s="2345"/>
      <c r="C799" s="2345"/>
      <c r="D799" s="2345"/>
      <c r="E799" s="2345"/>
      <c r="F799" s="2345"/>
      <c r="G799" s="2345"/>
      <c r="H799" s="2345"/>
      <c r="I799" s="2345"/>
      <c r="J799" s="2345"/>
      <c r="K799" s="2345"/>
      <c r="L799" s="2345"/>
      <c r="M799" s="2345"/>
      <c r="N799" s="2345"/>
      <c r="O799" s="2345"/>
      <c r="P799" s="2345"/>
      <c r="Q799" s="2345"/>
      <c r="R799" s="2345"/>
      <c r="S799" s="2345"/>
      <c r="T799" s="2345"/>
      <c r="U799" s="2345"/>
      <c r="V799" s="2345"/>
      <c r="W799" s="2345"/>
      <c r="X799" s="2345"/>
      <c r="Y799" s="2345"/>
      <c r="Z799" s="2345"/>
      <c r="AA799" s="2345"/>
    </row>
    <row r="800" spans="1:27" ht="15.75" customHeight="1">
      <c r="A800" s="2345"/>
      <c r="B800" s="2345"/>
      <c r="C800" s="2345"/>
      <c r="D800" s="2345"/>
      <c r="E800" s="2345"/>
      <c r="F800" s="2345"/>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5"/>
    </row>
    <row r="801" spans="1:27" ht="15.75" customHeight="1">
      <c r="A801" s="2345"/>
      <c r="B801" s="2345"/>
      <c r="C801" s="2345"/>
      <c r="D801" s="2345"/>
      <c r="E801" s="2345"/>
      <c r="F801" s="2345"/>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5"/>
    </row>
    <row r="802" spans="1:27" ht="15.75" customHeight="1">
      <c r="A802" s="2345"/>
      <c r="B802" s="2345"/>
      <c r="C802" s="2345"/>
      <c r="D802" s="2345"/>
      <c r="E802" s="2345"/>
      <c r="F802" s="2345"/>
      <c r="G802" s="2345"/>
      <c r="H802" s="2345"/>
      <c r="I802" s="2345"/>
      <c r="J802" s="2345"/>
      <c r="K802" s="2345"/>
      <c r="L802" s="2345"/>
      <c r="M802" s="2345"/>
      <c r="N802" s="2345"/>
      <c r="O802" s="2345"/>
      <c r="P802" s="2345"/>
      <c r="Q802" s="2345"/>
      <c r="R802" s="2345"/>
      <c r="S802" s="2345"/>
      <c r="T802" s="2345"/>
      <c r="U802" s="2345"/>
      <c r="V802" s="2345"/>
      <c r="W802" s="2345"/>
      <c r="X802" s="2345"/>
      <c r="Y802" s="2345"/>
      <c r="Z802" s="2345"/>
      <c r="AA802" s="2345"/>
    </row>
    <row r="803" spans="1:27" ht="15.75" customHeight="1">
      <c r="A803" s="2345"/>
      <c r="B803" s="2345"/>
      <c r="C803" s="2345"/>
      <c r="D803" s="2345"/>
      <c r="E803" s="2345"/>
      <c r="F803" s="2345"/>
      <c r="G803" s="2345"/>
      <c r="H803" s="2345"/>
      <c r="I803" s="2345"/>
      <c r="J803" s="2345"/>
      <c r="K803" s="2345"/>
      <c r="L803" s="2345"/>
      <c r="M803" s="2345"/>
      <c r="N803" s="2345"/>
      <c r="O803" s="2345"/>
      <c r="P803" s="2345"/>
      <c r="Q803" s="2345"/>
      <c r="R803" s="2345"/>
      <c r="S803" s="2345"/>
      <c r="T803" s="2345"/>
      <c r="U803" s="2345"/>
      <c r="V803" s="2345"/>
      <c r="W803" s="2345"/>
      <c r="X803" s="2345"/>
      <c r="Y803" s="2345"/>
      <c r="Z803" s="2345"/>
      <c r="AA803" s="2345"/>
    </row>
    <row r="804" spans="1:27" ht="15.75" customHeight="1">
      <c r="A804" s="2345"/>
      <c r="B804" s="2345"/>
      <c r="C804" s="2345"/>
      <c r="D804" s="2345"/>
      <c r="E804" s="2345"/>
      <c r="F804" s="2345"/>
      <c r="G804" s="2345"/>
      <c r="H804" s="2345"/>
      <c r="I804" s="2345"/>
      <c r="J804" s="2345"/>
      <c r="K804" s="2345"/>
      <c r="L804" s="2345"/>
      <c r="M804" s="2345"/>
      <c r="N804" s="2345"/>
      <c r="O804" s="2345"/>
      <c r="P804" s="2345"/>
      <c r="Q804" s="2345"/>
      <c r="R804" s="2345"/>
      <c r="S804" s="2345"/>
      <c r="T804" s="2345"/>
      <c r="U804" s="2345"/>
      <c r="V804" s="2345"/>
      <c r="W804" s="2345"/>
      <c r="X804" s="2345"/>
      <c r="Y804" s="2345"/>
      <c r="Z804" s="2345"/>
      <c r="AA804" s="2345"/>
    </row>
    <row r="805" spans="1:27" ht="15.75" customHeight="1">
      <c r="A805" s="2345"/>
      <c r="B805" s="2345"/>
      <c r="C805" s="2345"/>
      <c r="D805" s="2345"/>
      <c r="E805" s="2345"/>
      <c r="F805" s="2345"/>
      <c r="G805" s="2345"/>
      <c r="H805" s="2345"/>
      <c r="I805" s="2345"/>
      <c r="J805" s="2345"/>
      <c r="K805" s="2345"/>
      <c r="L805" s="2345"/>
      <c r="M805" s="2345"/>
      <c r="N805" s="2345"/>
      <c r="O805" s="2345"/>
      <c r="P805" s="2345"/>
      <c r="Q805" s="2345"/>
      <c r="R805" s="2345"/>
      <c r="S805" s="2345"/>
      <c r="T805" s="2345"/>
      <c r="U805" s="2345"/>
      <c r="V805" s="2345"/>
      <c r="W805" s="2345"/>
      <c r="X805" s="2345"/>
      <c r="Y805" s="2345"/>
      <c r="Z805" s="2345"/>
      <c r="AA805" s="2345"/>
    </row>
    <row r="806" spans="1:27" ht="15.75" customHeight="1">
      <c r="A806" s="2345"/>
      <c r="B806" s="2345"/>
      <c r="C806" s="2345"/>
      <c r="D806" s="2345"/>
      <c r="E806" s="2345"/>
      <c r="F806" s="2345"/>
      <c r="G806" s="2345"/>
      <c r="H806" s="2345"/>
      <c r="I806" s="2345"/>
      <c r="J806" s="2345"/>
      <c r="K806" s="2345"/>
      <c r="L806" s="2345"/>
      <c r="M806" s="2345"/>
      <c r="N806" s="2345"/>
      <c r="O806" s="2345"/>
      <c r="P806" s="2345"/>
      <c r="Q806" s="2345"/>
      <c r="R806" s="2345"/>
      <c r="S806" s="2345"/>
      <c r="T806" s="2345"/>
      <c r="U806" s="2345"/>
      <c r="V806" s="2345"/>
      <c r="W806" s="2345"/>
      <c r="X806" s="2345"/>
      <c r="Y806" s="2345"/>
      <c r="Z806" s="2345"/>
      <c r="AA806" s="2345"/>
    </row>
    <row r="807" spans="1:27" ht="15.75" customHeight="1">
      <c r="A807" s="2345"/>
      <c r="B807" s="2345"/>
      <c r="C807" s="2345"/>
      <c r="D807" s="2345"/>
      <c r="E807" s="2345"/>
      <c r="F807" s="2345"/>
      <c r="G807" s="2345"/>
      <c r="H807" s="2345"/>
      <c r="I807" s="2345"/>
      <c r="J807" s="2345"/>
      <c r="K807" s="2345"/>
      <c r="L807" s="2345"/>
      <c r="M807" s="2345"/>
      <c r="N807" s="2345"/>
      <c r="O807" s="2345"/>
      <c r="P807" s="2345"/>
      <c r="Q807" s="2345"/>
      <c r="R807" s="2345"/>
      <c r="S807" s="2345"/>
      <c r="T807" s="2345"/>
      <c r="U807" s="2345"/>
      <c r="V807" s="2345"/>
      <c r="W807" s="2345"/>
      <c r="X807" s="2345"/>
      <c r="Y807" s="2345"/>
      <c r="Z807" s="2345"/>
      <c r="AA807" s="2345"/>
    </row>
    <row r="808" spans="1:27" ht="15.75" customHeight="1">
      <c r="A808" s="2345"/>
      <c r="B808" s="2345"/>
      <c r="C808" s="2345"/>
      <c r="D808" s="2345"/>
      <c r="E808" s="2345"/>
      <c r="F808" s="2345"/>
      <c r="G808" s="2345"/>
      <c r="H808" s="2345"/>
      <c r="I808" s="2345"/>
      <c r="J808" s="2345"/>
      <c r="K808" s="2345"/>
      <c r="L808" s="2345"/>
      <c r="M808" s="2345"/>
      <c r="N808" s="2345"/>
      <c r="O808" s="2345"/>
      <c r="P808" s="2345"/>
      <c r="Q808" s="2345"/>
      <c r="R808" s="2345"/>
      <c r="S808" s="2345"/>
      <c r="T808" s="2345"/>
      <c r="U808" s="2345"/>
      <c r="V808" s="2345"/>
      <c r="W808" s="2345"/>
      <c r="X808" s="2345"/>
      <c r="Y808" s="2345"/>
      <c r="Z808" s="2345"/>
      <c r="AA808" s="2345"/>
    </row>
    <row r="809" spans="1:27" ht="15.75" customHeight="1">
      <c r="A809" s="2345"/>
      <c r="B809" s="2345"/>
      <c r="C809" s="2345"/>
      <c r="D809" s="2345"/>
      <c r="E809" s="2345"/>
      <c r="F809" s="2345"/>
      <c r="G809" s="2345"/>
      <c r="H809" s="2345"/>
      <c r="I809" s="2345"/>
      <c r="J809" s="2345"/>
      <c r="K809" s="2345"/>
      <c r="L809" s="2345"/>
      <c r="M809" s="2345"/>
      <c r="N809" s="2345"/>
      <c r="O809" s="2345"/>
      <c r="P809" s="2345"/>
      <c r="Q809" s="2345"/>
      <c r="R809" s="2345"/>
      <c r="S809" s="2345"/>
      <c r="T809" s="2345"/>
      <c r="U809" s="2345"/>
      <c r="V809" s="2345"/>
      <c r="W809" s="2345"/>
      <c r="X809" s="2345"/>
      <c r="Y809" s="2345"/>
      <c r="Z809" s="2345"/>
      <c r="AA809" s="2345"/>
    </row>
    <row r="810" spans="1:27" ht="15.75" customHeight="1">
      <c r="A810" s="2345"/>
      <c r="B810" s="2345"/>
      <c r="C810" s="2345"/>
      <c r="D810" s="2345"/>
      <c r="E810" s="2345"/>
      <c r="F810" s="2345"/>
      <c r="G810" s="2345"/>
      <c r="H810" s="2345"/>
      <c r="I810" s="2345"/>
      <c r="J810" s="2345"/>
      <c r="K810" s="2345"/>
      <c r="L810" s="2345"/>
      <c r="M810" s="2345"/>
      <c r="N810" s="2345"/>
      <c r="O810" s="2345"/>
      <c r="P810" s="2345"/>
      <c r="Q810" s="2345"/>
      <c r="R810" s="2345"/>
      <c r="S810" s="2345"/>
      <c r="T810" s="2345"/>
      <c r="U810" s="2345"/>
      <c r="V810" s="2345"/>
      <c r="W810" s="2345"/>
      <c r="X810" s="2345"/>
      <c r="Y810" s="2345"/>
      <c r="Z810" s="2345"/>
      <c r="AA810" s="2345"/>
    </row>
    <row r="811" spans="1:27" ht="15.75" customHeight="1">
      <c r="A811" s="2345"/>
      <c r="B811" s="2345"/>
      <c r="C811" s="2345"/>
      <c r="D811" s="2345"/>
      <c r="E811" s="2345"/>
      <c r="F811" s="2345"/>
      <c r="G811" s="2345"/>
      <c r="H811" s="2345"/>
      <c r="I811" s="2345"/>
      <c r="J811" s="2345"/>
      <c r="K811" s="2345"/>
      <c r="L811" s="2345"/>
      <c r="M811" s="2345"/>
      <c r="N811" s="2345"/>
      <c r="O811" s="2345"/>
      <c r="P811" s="2345"/>
      <c r="Q811" s="2345"/>
      <c r="R811" s="2345"/>
      <c r="S811" s="2345"/>
      <c r="T811" s="2345"/>
      <c r="U811" s="2345"/>
      <c r="V811" s="2345"/>
      <c r="W811" s="2345"/>
      <c r="X811" s="2345"/>
      <c r="Y811" s="2345"/>
      <c r="Z811" s="2345"/>
      <c r="AA811" s="2345"/>
    </row>
    <row r="812" spans="1:27" ht="15.75" customHeight="1">
      <c r="A812" s="2345"/>
      <c r="B812" s="2345"/>
      <c r="C812" s="2345"/>
      <c r="D812" s="2345"/>
      <c r="E812" s="2345"/>
      <c r="F812" s="2345"/>
      <c r="G812" s="2345"/>
      <c r="H812" s="2345"/>
      <c r="I812" s="2345"/>
      <c r="J812" s="2345"/>
      <c r="K812" s="2345"/>
      <c r="L812" s="2345"/>
      <c r="M812" s="2345"/>
      <c r="N812" s="2345"/>
      <c r="O812" s="2345"/>
      <c r="P812" s="2345"/>
      <c r="Q812" s="2345"/>
      <c r="R812" s="2345"/>
      <c r="S812" s="2345"/>
      <c r="T812" s="2345"/>
      <c r="U812" s="2345"/>
      <c r="V812" s="2345"/>
      <c r="W812" s="2345"/>
      <c r="X812" s="2345"/>
      <c r="Y812" s="2345"/>
      <c r="Z812" s="2345"/>
      <c r="AA812" s="2345"/>
    </row>
    <row r="813" spans="1:27" ht="15.75" customHeight="1">
      <c r="A813" s="2345"/>
      <c r="B813" s="2345"/>
      <c r="C813" s="2345"/>
      <c r="D813" s="2345"/>
      <c r="E813" s="2345"/>
      <c r="F813" s="2345"/>
      <c r="G813" s="2345"/>
      <c r="H813" s="2345"/>
      <c r="I813" s="2345"/>
      <c r="J813" s="2345"/>
      <c r="K813" s="2345"/>
      <c r="L813" s="2345"/>
      <c r="M813" s="2345"/>
      <c r="N813" s="2345"/>
      <c r="O813" s="2345"/>
      <c r="P813" s="2345"/>
      <c r="Q813" s="2345"/>
      <c r="R813" s="2345"/>
      <c r="S813" s="2345"/>
      <c r="T813" s="2345"/>
      <c r="U813" s="2345"/>
      <c r="V813" s="2345"/>
      <c r="W813" s="2345"/>
      <c r="X813" s="2345"/>
      <c r="Y813" s="2345"/>
      <c r="Z813" s="2345"/>
      <c r="AA813" s="2345"/>
    </row>
    <row r="814" spans="1:27" ht="15.75" customHeight="1">
      <c r="A814" s="2345"/>
      <c r="B814" s="2345"/>
      <c r="C814" s="2345"/>
      <c r="D814" s="2345"/>
      <c r="E814" s="2345"/>
      <c r="F814" s="2345"/>
      <c r="G814" s="2345"/>
      <c r="H814" s="2345"/>
      <c r="I814" s="2345"/>
      <c r="J814" s="2345"/>
      <c r="K814" s="2345"/>
      <c r="L814" s="2345"/>
      <c r="M814" s="2345"/>
      <c r="N814" s="2345"/>
      <c r="O814" s="2345"/>
      <c r="P814" s="2345"/>
      <c r="Q814" s="2345"/>
      <c r="R814" s="2345"/>
      <c r="S814" s="2345"/>
      <c r="T814" s="2345"/>
      <c r="U814" s="2345"/>
      <c r="V814" s="2345"/>
      <c r="W814" s="2345"/>
      <c r="X814" s="2345"/>
      <c r="Y814" s="2345"/>
      <c r="Z814" s="2345"/>
      <c r="AA814" s="2345"/>
    </row>
    <row r="815" spans="1:27" ht="15.75" customHeight="1">
      <c r="A815" s="2345"/>
      <c r="B815" s="2345"/>
      <c r="C815" s="2345"/>
      <c r="D815" s="2345"/>
      <c r="E815" s="2345"/>
      <c r="F815" s="2345"/>
      <c r="G815" s="2345"/>
      <c r="H815" s="2345"/>
      <c r="I815" s="2345"/>
      <c r="J815" s="2345"/>
      <c r="K815" s="2345"/>
      <c r="L815" s="2345"/>
      <c r="M815" s="2345"/>
      <c r="N815" s="2345"/>
      <c r="O815" s="2345"/>
      <c r="P815" s="2345"/>
      <c r="Q815" s="2345"/>
      <c r="R815" s="2345"/>
      <c r="S815" s="2345"/>
      <c r="T815" s="2345"/>
      <c r="U815" s="2345"/>
      <c r="V815" s="2345"/>
      <c r="W815" s="2345"/>
      <c r="X815" s="2345"/>
      <c r="Y815" s="2345"/>
      <c r="Z815" s="2345"/>
      <c r="AA815" s="2345"/>
    </row>
    <row r="816" spans="1:27" ht="15.75" customHeight="1">
      <c r="A816" s="2345"/>
      <c r="B816" s="2345"/>
      <c r="C816" s="2345"/>
      <c r="D816" s="2345"/>
      <c r="E816" s="2345"/>
      <c r="F816" s="2345"/>
      <c r="G816" s="2345"/>
      <c r="H816" s="2345"/>
      <c r="I816" s="2345"/>
      <c r="J816" s="2345"/>
      <c r="K816" s="2345"/>
      <c r="L816" s="2345"/>
      <c r="M816" s="2345"/>
      <c r="N816" s="2345"/>
      <c r="O816" s="2345"/>
      <c r="P816" s="2345"/>
      <c r="Q816" s="2345"/>
      <c r="R816" s="2345"/>
      <c r="S816" s="2345"/>
      <c r="T816" s="2345"/>
      <c r="U816" s="2345"/>
      <c r="V816" s="2345"/>
      <c r="W816" s="2345"/>
      <c r="X816" s="2345"/>
      <c r="Y816" s="2345"/>
      <c r="Z816" s="2345"/>
      <c r="AA816" s="2345"/>
    </row>
    <row r="817" spans="1:27" ht="15.75" customHeight="1">
      <c r="A817" s="2345"/>
      <c r="B817" s="2345"/>
      <c r="C817" s="2345"/>
      <c r="D817" s="2345"/>
      <c r="E817" s="2345"/>
      <c r="F817" s="2345"/>
      <c r="G817" s="2345"/>
      <c r="H817" s="2345"/>
      <c r="I817" s="2345"/>
      <c r="J817" s="2345"/>
      <c r="K817" s="2345"/>
      <c r="L817" s="2345"/>
      <c r="M817" s="2345"/>
      <c r="N817" s="2345"/>
      <c r="O817" s="2345"/>
      <c r="P817" s="2345"/>
      <c r="Q817" s="2345"/>
      <c r="R817" s="2345"/>
      <c r="S817" s="2345"/>
      <c r="T817" s="2345"/>
      <c r="U817" s="2345"/>
      <c r="V817" s="2345"/>
      <c r="W817" s="2345"/>
      <c r="X817" s="2345"/>
      <c r="Y817" s="2345"/>
      <c r="Z817" s="2345"/>
      <c r="AA817" s="2345"/>
    </row>
    <row r="818" spans="1:27" ht="15.75" customHeight="1">
      <c r="A818" s="2345"/>
      <c r="B818" s="2345"/>
      <c r="C818" s="2345"/>
      <c r="D818" s="2345"/>
      <c r="E818" s="2345"/>
      <c r="F818" s="2345"/>
      <c r="G818" s="2345"/>
      <c r="H818" s="2345"/>
      <c r="I818" s="2345"/>
      <c r="J818" s="2345"/>
      <c r="K818" s="2345"/>
      <c r="L818" s="2345"/>
      <c r="M818" s="2345"/>
      <c r="N818" s="2345"/>
      <c r="O818" s="2345"/>
      <c r="P818" s="2345"/>
      <c r="Q818" s="2345"/>
      <c r="R818" s="2345"/>
      <c r="S818" s="2345"/>
      <c r="T818" s="2345"/>
      <c r="U818" s="2345"/>
      <c r="V818" s="2345"/>
      <c r="W818" s="2345"/>
      <c r="X818" s="2345"/>
      <c r="Y818" s="2345"/>
      <c r="Z818" s="2345"/>
      <c r="AA818" s="2345"/>
    </row>
    <row r="819" spans="1:27" ht="15.75" customHeight="1">
      <c r="A819" s="2345"/>
      <c r="B819" s="2345"/>
      <c r="C819" s="2345"/>
      <c r="D819" s="2345"/>
      <c r="E819" s="2345"/>
      <c r="F819" s="2345"/>
      <c r="G819" s="2345"/>
      <c r="H819" s="2345"/>
      <c r="I819" s="2345"/>
      <c r="J819" s="2345"/>
      <c r="K819" s="2345"/>
      <c r="L819" s="2345"/>
      <c r="M819" s="2345"/>
      <c r="N819" s="2345"/>
      <c r="O819" s="2345"/>
      <c r="P819" s="2345"/>
      <c r="Q819" s="2345"/>
      <c r="R819" s="2345"/>
      <c r="S819" s="2345"/>
      <c r="T819" s="2345"/>
      <c r="U819" s="2345"/>
      <c r="V819" s="2345"/>
      <c r="W819" s="2345"/>
      <c r="X819" s="2345"/>
      <c r="Y819" s="2345"/>
      <c r="Z819" s="2345"/>
      <c r="AA819" s="2345"/>
    </row>
    <row r="820" spans="1:27" ht="15.75" customHeight="1">
      <c r="A820" s="2345"/>
      <c r="B820" s="2345"/>
      <c r="C820" s="2345"/>
      <c r="D820" s="2345"/>
      <c r="E820" s="2345"/>
      <c r="F820" s="2345"/>
      <c r="G820" s="2345"/>
      <c r="H820" s="2345"/>
      <c r="I820" s="2345"/>
      <c r="J820" s="2345"/>
      <c r="K820" s="2345"/>
      <c r="L820" s="2345"/>
      <c r="M820" s="2345"/>
      <c r="N820" s="2345"/>
      <c r="O820" s="2345"/>
      <c r="P820" s="2345"/>
      <c r="Q820" s="2345"/>
      <c r="R820" s="2345"/>
      <c r="S820" s="2345"/>
      <c r="T820" s="2345"/>
      <c r="U820" s="2345"/>
      <c r="V820" s="2345"/>
      <c r="W820" s="2345"/>
      <c r="X820" s="2345"/>
      <c r="Y820" s="2345"/>
      <c r="Z820" s="2345"/>
      <c r="AA820" s="2345"/>
    </row>
    <row r="821" spans="1:27" ht="15.75" customHeight="1">
      <c r="A821" s="2345"/>
      <c r="B821" s="2345"/>
      <c r="C821" s="2345"/>
      <c r="D821" s="2345"/>
      <c r="E821" s="2345"/>
      <c r="F821" s="2345"/>
      <c r="G821" s="2345"/>
      <c r="H821" s="2345"/>
      <c r="I821" s="2345"/>
      <c r="J821" s="2345"/>
      <c r="K821" s="2345"/>
      <c r="L821" s="2345"/>
      <c r="M821" s="2345"/>
      <c r="N821" s="2345"/>
      <c r="O821" s="2345"/>
      <c r="P821" s="2345"/>
      <c r="Q821" s="2345"/>
      <c r="R821" s="2345"/>
      <c r="S821" s="2345"/>
      <c r="T821" s="2345"/>
      <c r="U821" s="2345"/>
      <c r="V821" s="2345"/>
      <c r="W821" s="2345"/>
      <c r="X821" s="2345"/>
      <c r="Y821" s="2345"/>
      <c r="Z821" s="2345"/>
      <c r="AA821" s="2345"/>
    </row>
    <row r="822" spans="1:27" ht="15.75" customHeight="1">
      <c r="A822" s="2345"/>
      <c r="B822" s="2345"/>
      <c r="C822" s="2345"/>
      <c r="D822" s="2345"/>
      <c r="E822" s="2345"/>
      <c r="F822" s="2345"/>
      <c r="G822" s="2345"/>
      <c r="H822" s="2345"/>
      <c r="I822" s="2345"/>
      <c r="J822" s="2345"/>
      <c r="K822" s="2345"/>
      <c r="L822" s="2345"/>
      <c r="M822" s="2345"/>
      <c r="N822" s="2345"/>
      <c r="O822" s="2345"/>
      <c r="P822" s="2345"/>
      <c r="Q822" s="2345"/>
      <c r="R822" s="2345"/>
      <c r="S822" s="2345"/>
      <c r="T822" s="2345"/>
      <c r="U822" s="2345"/>
      <c r="V822" s="2345"/>
      <c r="W822" s="2345"/>
      <c r="X822" s="2345"/>
      <c r="Y822" s="2345"/>
      <c r="Z822" s="2345"/>
      <c r="AA822" s="2345"/>
    </row>
    <row r="823" spans="1:27" ht="15.75" customHeight="1">
      <c r="A823" s="2345"/>
      <c r="B823" s="2345"/>
      <c r="C823" s="2345"/>
      <c r="D823" s="2345"/>
      <c r="E823" s="2345"/>
      <c r="F823" s="2345"/>
      <c r="G823" s="2345"/>
      <c r="H823" s="2345"/>
      <c r="I823" s="2345"/>
      <c r="J823" s="2345"/>
      <c r="K823" s="2345"/>
      <c r="L823" s="2345"/>
      <c r="M823" s="2345"/>
      <c r="N823" s="2345"/>
      <c r="O823" s="2345"/>
      <c r="P823" s="2345"/>
      <c r="Q823" s="2345"/>
      <c r="R823" s="2345"/>
      <c r="S823" s="2345"/>
      <c r="T823" s="2345"/>
      <c r="U823" s="2345"/>
      <c r="V823" s="2345"/>
      <c r="W823" s="2345"/>
      <c r="X823" s="2345"/>
      <c r="Y823" s="2345"/>
      <c r="Z823" s="2345"/>
      <c r="AA823" s="2345"/>
    </row>
    <row r="824" spans="1:27" ht="15.75" customHeight="1">
      <c r="A824" s="2345"/>
      <c r="B824" s="2345"/>
      <c r="C824" s="2345"/>
      <c r="D824" s="2345"/>
      <c r="E824" s="2345"/>
      <c r="F824" s="2345"/>
      <c r="G824" s="2345"/>
      <c r="H824" s="2345"/>
      <c r="I824" s="2345"/>
      <c r="J824" s="2345"/>
      <c r="K824" s="2345"/>
      <c r="L824" s="2345"/>
      <c r="M824" s="2345"/>
      <c r="N824" s="2345"/>
      <c r="O824" s="2345"/>
      <c r="P824" s="2345"/>
      <c r="Q824" s="2345"/>
      <c r="R824" s="2345"/>
      <c r="S824" s="2345"/>
      <c r="T824" s="2345"/>
      <c r="U824" s="2345"/>
      <c r="V824" s="2345"/>
      <c r="W824" s="2345"/>
      <c r="X824" s="2345"/>
      <c r="Y824" s="2345"/>
      <c r="Z824" s="2345"/>
      <c r="AA824" s="2345"/>
    </row>
    <row r="825" spans="1:27" ht="15.75" customHeight="1">
      <c r="A825" s="2345"/>
      <c r="B825" s="2345"/>
      <c r="C825" s="2345"/>
      <c r="D825" s="2345"/>
      <c r="E825" s="2345"/>
      <c r="F825" s="2345"/>
      <c r="G825" s="2345"/>
      <c r="H825" s="2345"/>
      <c r="I825" s="2345"/>
      <c r="J825" s="2345"/>
      <c r="K825" s="2345"/>
      <c r="L825" s="2345"/>
      <c r="M825" s="2345"/>
      <c r="N825" s="2345"/>
      <c r="O825" s="2345"/>
      <c r="P825" s="2345"/>
      <c r="Q825" s="2345"/>
      <c r="R825" s="2345"/>
      <c r="S825" s="2345"/>
      <c r="T825" s="2345"/>
      <c r="U825" s="2345"/>
      <c r="V825" s="2345"/>
      <c r="W825" s="2345"/>
      <c r="X825" s="2345"/>
      <c r="Y825" s="2345"/>
      <c r="Z825" s="2345"/>
      <c r="AA825" s="2345"/>
    </row>
    <row r="826" spans="1:27" ht="15.75" customHeight="1">
      <c r="A826" s="2345"/>
      <c r="B826" s="2345"/>
      <c r="C826" s="2345"/>
      <c r="D826" s="2345"/>
      <c r="E826" s="2345"/>
      <c r="F826" s="2345"/>
      <c r="G826" s="2345"/>
      <c r="H826" s="2345"/>
      <c r="I826" s="2345"/>
      <c r="J826" s="2345"/>
      <c r="K826" s="2345"/>
      <c r="L826" s="2345"/>
      <c r="M826" s="2345"/>
      <c r="N826" s="2345"/>
      <c r="O826" s="2345"/>
      <c r="P826" s="2345"/>
      <c r="Q826" s="2345"/>
      <c r="R826" s="2345"/>
      <c r="S826" s="2345"/>
      <c r="T826" s="2345"/>
      <c r="U826" s="2345"/>
      <c r="V826" s="2345"/>
      <c r="W826" s="2345"/>
      <c r="X826" s="2345"/>
      <c r="Y826" s="2345"/>
      <c r="Z826" s="2345"/>
      <c r="AA826" s="2345"/>
    </row>
    <row r="827" spans="1:27" ht="15.75" customHeight="1">
      <c r="A827" s="2345"/>
      <c r="B827" s="2345"/>
      <c r="C827" s="2345"/>
      <c r="D827" s="2345"/>
      <c r="E827" s="2345"/>
      <c r="F827" s="2345"/>
      <c r="G827" s="2345"/>
      <c r="H827" s="2345"/>
      <c r="I827" s="2345"/>
      <c r="J827" s="2345"/>
      <c r="K827" s="2345"/>
      <c r="L827" s="2345"/>
      <c r="M827" s="2345"/>
      <c r="N827" s="2345"/>
      <c r="O827" s="2345"/>
      <c r="P827" s="2345"/>
      <c r="Q827" s="2345"/>
      <c r="R827" s="2345"/>
      <c r="S827" s="2345"/>
      <c r="T827" s="2345"/>
      <c r="U827" s="2345"/>
      <c r="V827" s="2345"/>
      <c r="W827" s="2345"/>
      <c r="X827" s="2345"/>
      <c r="Y827" s="2345"/>
      <c r="Z827" s="2345"/>
      <c r="AA827" s="2345"/>
    </row>
    <row r="828" spans="1:27" ht="15.75" customHeight="1">
      <c r="A828" s="2345"/>
      <c r="B828" s="2345"/>
      <c r="C828" s="2345"/>
      <c r="D828" s="2345"/>
      <c r="E828" s="2345"/>
      <c r="F828" s="2345"/>
      <c r="G828" s="2345"/>
      <c r="H828" s="2345"/>
      <c r="I828" s="2345"/>
      <c r="J828" s="2345"/>
      <c r="K828" s="2345"/>
      <c r="L828" s="2345"/>
      <c r="M828" s="2345"/>
      <c r="N828" s="2345"/>
      <c r="O828" s="2345"/>
      <c r="P828" s="2345"/>
      <c r="Q828" s="2345"/>
      <c r="R828" s="2345"/>
      <c r="S828" s="2345"/>
      <c r="T828" s="2345"/>
      <c r="U828" s="2345"/>
      <c r="V828" s="2345"/>
      <c r="W828" s="2345"/>
      <c r="X828" s="2345"/>
      <c r="Y828" s="2345"/>
      <c r="Z828" s="2345"/>
      <c r="AA828" s="2345"/>
    </row>
    <row r="829" spans="1:27" ht="15.75" customHeight="1">
      <c r="A829" s="2345"/>
      <c r="B829" s="2345"/>
      <c r="C829" s="2345"/>
      <c r="D829" s="2345"/>
      <c r="E829" s="2345"/>
      <c r="F829" s="2345"/>
      <c r="G829" s="2345"/>
      <c r="H829" s="2345"/>
      <c r="I829" s="2345"/>
      <c r="J829" s="2345"/>
      <c r="K829" s="2345"/>
      <c r="L829" s="2345"/>
      <c r="M829" s="2345"/>
      <c r="N829" s="2345"/>
      <c r="O829" s="2345"/>
      <c r="P829" s="2345"/>
      <c r="Q829" s="2345"/>
      <c r="R829" s="2345"/>
      <c r="S829" s="2345"/>
      <c r="T829" s="2345"/>
      <c r="U829" s="2345"/>
      <c r="V829" s="2345"/>
      <c r="W829" s="2345"/>
      <c r="X829" s="2345"/>
      <c r="Y829" s="2345"/>
      <c r="Z829" s="2345"/>
      <c r="AA829" s="2345"/>
    </row>
    <row r="830" spans="1:27" ht="15.75" customHeight="1">
      <c r="A830" s="2345"/>
      <c r="B830" s="2345"/>
      <c r="C830" s="2345"/>
      <c r="D830" s="2345"/>
      <c r="E830" s="2345"/>
      <c r="F830" s="2345"/>
      <c r="G830" s="2345"/>
      <c r="H830" s="2345"/>
      <c r="I830" s="2345"/>
      <c r="J830" s="2345"/>
      <c r="K830" s="2345"/>
      <c r="L830" s="2345"/>
      <c r="M830" s="2345"/>
      <c r="N830" s="2345"/>
      <c r="O830" s="2345"/>
      <c r="P830" s="2345"/>
      <c r="Q830" s="2345"/>
      <c r="R830" s="2345"/>
      <c r="S830" s="2345"/>
      <c r="T830" s="2345"/>
      <c r="U830" s="2345"/>
      <c r="V830" s="2345"/>
      <c r="W830" s="2345"/>
      <c r="X830" s="2345"/>
      <c r="Y830" s="2345"/>
      <c r="Z830" s="2345"/>
      <c r="AA830" s="2345"/>
    </row>
    <row r="831" spans="1:27" ht="15.75" customHeight="1">
      <c r="A831" s="2345"/>
      <c r="B831" s="2345"/>
      <c r="C831" s="2345"/>
      <c r="D831" s="2345"/>
      <c r="E831" s="2345"/>
      <c r="F831" s="2345"/>
      <c r="G831" s="2345"/>
      <c r="H831" s="2345"/>
      <c r="I831" s="2345"/>
      <c r="J831" s="2345"/>
      <c r="K831" s="2345"/>
      <c r="L831" s="2345"/>
      <c r="M831" s="2345"/>
      <c r="N831" s="2345"/>
      <c r="O831" s="2345"/>
      <c r="P831" s="2345"/>
      <c r="Q831" s="2345"/>
      <c r="R831" s="2345"/>
      <c r="S831" s="2345"/>
      <c r="T831" s="2345"/>
      <c r="U831" s="2345"/>
      <c r="V831" s="2345"/>
      <c r="W831" s="2345"/>
      <c r="X831" s="2345"/>
      <c r="Y831" s="2345"/>
      <c r="Z831" s="2345"/>
      <c r="AA831" s="2345"/>
    </row>
    <row r="832" spans="1:27" ht="15.75" customHeight="1">
      <c r="A832" s="2345"/>
      <c r="B832" s="2345"/>
      <c r="C832" s="2345"/>
      <c r="D832" s="2345"/>
      <c r="E832" s="2345"/>
      <c r="F832" s="2345"/>
      <c r="G832" s="2345"/>
      <c r="H832" s="2345"/>
      <c r="I832" s="2345"/>
      <c r="J832" s="2345"/>
      <c r="K832" s="2345"/>
      <c r="L832" s="2345"/>
      <c r="M832" s="2345"/>
      <c r="N832" s="2345"/>
      <c r="O832" s="2345"/>
      <c r="P832" s="2345"/>
      <c r="Q832" s="2345"/>
      <c r="R832" s="2345"/>
      <c r="S832" s="2345"/>
      <c r="T832" s="2345"/>
      <c r="U832" s="2345"/>
      <c r="V832" s="2345"/>
      <c r="W832" s="2345"/>
      <c r="X832" s="2345"/>
      <c r="Y832" s="2345"/>
      <c r="Z832" s="2345"/>
      <c r="AA832" s="2345"/>
    </row>
    <row r="833" spans="1:27" ht="15.75" customHeight="1">
      <c r="A833" s="2345"/>
      <c r="B833" s="2345"/>
      <c r="C833" s="2345"/>
      <c r="D833" s="2345"/>
      <c r="E833" s="2345"/>
      <c r="F833" s="2345"/>
      <c r="G833" s="2345"/>
      <c r="H833" s="2345"/>
      <c r="I833" s="2345"/>
      <c r="J833" s="2345"/>
      <c r="K833" s="2345"/>
      <c r="L833" s="2345"/>
      <c r="M833" s="2345"/>
      <c r="N833" s="2345"/>
      <c r="O833" s="2345"/>
      <c r="P833" s="2345"/>
      <c r="Q833" s="2345"/>
      <c r="R833" s="2345"/>
      <c r="S833" s="2345"/>
      <c r="T833" s="2345"/>
      <c r="U833" s="2345"/>
      <c r="V833" s="2345"/>
      <c r="W833" s="2345"/>
      <c r="X833" s="2345"/>
      <c r="Y833" s="2345"/>
      <c r="Z833" s="2345"/>
      <c r="AA833" s="2345"/>
    </row>
    <row r="834" spans="1:27" ht="15.75" customHeight="1">
      <c r="A834" s="2345"/>
      <c r="B834" s="2345"/>
      <c r="C834" s="2345"/>
      <c r="D834" s="2345"/>
      <c r="E834" s="2345"/>
      <c r="F834" s="2345"/>
      <c r="G834" s="2345"/>
      <c r="H834" s="2345"/>
      <c r="I834" s="2345"/>
      <c r="J834" s="2345"/>
      <c r="K834" s="2345"/>
      <c r="L834" s="2345"/>
      <c r="M834" s="2345"/>
      <c r="N834" s="2345"/>
      <c r="O834" s="2345"/>
      <c r="P834" s="2345"/>
      <c r="Q834" s="2345"/>
      <c r="R834" s="2345"/>
      <c r="S834" s="2345"/>
      <c r="T834" s="2345"/>
      <c r="U834" s="2345"/>
      <c r="V834" s="2345"/>
      <c r="W834" s="2345"/>
      <c r="X834" s="2345"/>
      <c r="Y834" s="2345"/>
      <c r="Z834" s="2345"/>
      <c r="AA834" s="2345"/>
    </row>
    <row r="835" spans="1:27" ht="15.75" customHeight="1">
      <c r="A835" s="2345"/>
      <c r="B835" s="2345"/>
      <c r="C835" s="2345"/>
      <c r="D835" s="2345"/>
      <c r="E835" s="2345"/>
      <c r="F835" s="2345"/>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5"/>
    </row>
    <row r="836" spans="1:27" ht="15.75" customHeight="1">
      <c r="A836" s="2345"/>
      <c r="B836" s="2345"/>
      <c r="C836" s="2345"/>
      <c r="D836" s="2345"/>
      <c r="E836" s="2345"/>
      <c r="F836" s="2345"/>
      <c r="G836" s="2345"/>
      <c r="H836" s="2345"/>
      <c r="I836" s="2345"/>
      <c r="J836" s="2345"/>
      <c r="K836" s="2345"/>
      <c r="L836" s="2345"/>
      <c r="M836" s="2345"/>
      <c r="N836" s="2345"/>
      <c r="O836" s="2345"/>
      <c r="P836" s="2345"/>
      <c r="Q836" s="2345"/>
      <c r="R836" s="2345"/>
      <c r="S836" s="2345"/>
      <c r="T836" s="2345"/>
      <c r="U836" s="2345"/>
      <c r="V836" s="2345"/>
      <c r="W836" s="2345"/>
      <c r="X836" s="2345"/>
      <c r="Y836" s="2345"/>
      <c r="Z836" s="2345"/>
      <c r="AA836" s="2345"/>
    </row>
    <row r="837" spans="1:27" ht="15.75" customHeight="1">
      <c r="A837" s="2345"/>
      <c r="B837" s="2345"/>
      <c r="C837" s="2345"/>
      <c r="D837" s="2345"/>
      <c r="E837" s="2345"/>
      <c r="F837" s="2345"/>
      <c r="G837" s="2345"/>
      <c r="H837" s="2345"/>
      <c r="I837" s="2345"/>
      <c r="J837" s="2345"/>
      <c r="K837" s="2345"/>
      <c r="L837" s="2345"/>
      <c r="M837" s="2345"/>
      <c r="N837" s="2345"/>
      <c r="O837" s="2345"/>
      <c r="P837" s="2345"/>
      <c r="Q837" s="2345"/>
      <c r="R837" s="2345"/>
      <c r="S837" s="2345"/>
      <c r="T837" s="2345"/>
      <c r="U837" s="2345"/>
      <c r="V837" s="2345"/>
      <c r="W837" s="2345"/>
      <c r="X837" s="2345"/>
      <c r="Y837" s="2345"/>
      <c r="Z837" s="2345"/>
      <c r="AA837" s="2345"/>
    </row>
    <row r="838" spans="1:27" ht="15.75" customHeight="1">
      <c r="A838" s="2345"/>
      <c r="B838" s="2345"/>
      <c r="C838" s="2345"/>
      <c r="D838" s="2345"/>
      <c r="E838" s="2345"/>
      <c r="F838" s="2345"/>
      <c r="G838" s="2345"/>
      <c r="H838" s="2345"/>
      <c r="I838" s="2345"/>
      <c r="J838" s="2345"/>
      <c r="K838" s="2345"/>
      <c r="L838" s="2345"/>
      <c r="M838" s="2345"/>
      <c r="N838" s="2345"/>
      <c r="O838" s="2345"/>
      <c r="P838" s="2345"/>
      <c r="Q838" s="2345"/>
      <c r="R838" s="2345"/>
      <c r="S838" s="2345"/>
      <c r="T838" s="2345"/>
      <c r="U838" s="2345"/>
      <c r="V838" s="2345"/>
      <c r="W838" s="2345"/>
      <c r="X838" s="2345"/>
      <c r="Y838" s="2345"/>
      <c r="Z838" s="2345"/>
      <c r="AA838" s="2345"/>
    </row>
    <row r="839" spans="1:27" ht="15.75" customHeight="1">
      <c r="A839" s="2345"/>
      <c r="B839" s="2345"/>
      <c r="C839" s="2345"/>
      <c r="D839" s="2345"/>
      <c r="E839" s="2345"/>
      <c r="F839" s="2345"/>
      <c r="G839" s="2345"/>
      <c r="H839" s="2345"/>
      <c r="I839" s="2345"/>
      <c r="J839" s="2345"/>
      <c r="K839" s="2345"/>
      <c r="L839" s="2345"/>
      <c r="M839" s="2345"/>
      <c r="N839" s="2345"/>
      <c r="O839" s="2345"/>
      <c r="P839" s="2345"/>
      <c r="Q839" s="2345"/>
      <c r="R839" s="2345"/>
      <c r="S839" s="2345"/>
      <c r="T839" s="2345"/>
      <c r="U839" s="2345"/>
      <c r="V839" s="2345"/>
      <c r="W839" s="2345"/>
      <c r="X839" s="2345"/>
      <c r="Y839" s="2345"/>
      <c r="Z839" s="2345"/>
      <c r="AA839" s="2345"/>
    </row>
    <row r="840" spans="1:27" ht="15.75" customHeight="1">
      <c r="A840" s="2345"/>
      <c r="B840" s="2345"/>
      <c r="C840" s="2345"/>
      <c r="D840" s="2345"/>
      <c r="E840" s="2345"/>
      <c r="F840" s="2345"/>
      <c r="G840" s="2345"/>
      <c r="H840" s="2345"/>
      <c r="I840" s="2345"/>
      <c r="J840" s="2345"/>
      <c r="K840" s="2345"/>
      <c r="L840" s="2345"/>
      <c r="M840" s="2345"/>
      <c r="N840" s="2345"/>
      <c r="O840" s="2345"/>
      <c r="P840" s="2345"/>
      <c r="Q840" s="2345"/>
      <c r="R840" s="2345"/>
      <c r="S840" s="2345"/>
      <c r="T840" s="2345"/>
      <c r="U840" s="2345"/>
      <c r="V840" s="2345"/>
      <c r="W840" s="2345"/>
      <c r="X840" s="2345"/>
      <c r="Y840" s="2345"/>
      <c r="Z840" s="2345"/>
      <c r="AA840" s="2345"/>
    </row>
    <row r="841" spans="1:27" ht="15.75" customHeight="1">
      <c r="A841" s="2345"/>
      <c r="B841" s="2345"/>
      <c r="C841" s="2345"/>
      <c r="D841" s="2345"/>
      <c r="E841" s="2345"/>
      <c r="F841" s="2345"/>
      <c r="G841" s="2345"/>
      <c r="H841" s="2345"/>
      <c r="I841" s="2345"/>
      <c r="J841" s="2345"/>
      <c r="K841" s="2345"/>
      <c r="L841" s="2345"/>
      <c r="M841" s="2345"/>
      <c r="N841" s="2345"/>
      <c r="O841" s="2345"/>
      <c r="P841" s="2345"/>
      <c r="Q841" s="2345"/>
      <c r="R841" s="2345"/>
      <c r="S841" s="2345"/>
      <c r="T841" s="2345"/>
      <c r="U841" s="2345"/>
      <c r="V841" s="2345"/>
      <c r="W841" s="2345"/>
      <c r="X841" s="2345"/>
      <c r="Y841" s="2345"/>
      <c r="Z841" s="2345"/>
      <c r="AA841" s="2345"/>
    </row>
    <row r="842" spans="1:27" ht="15.75" customHeight="1">
      <c r="A842" s="2345"/>
      <c r="B842" s="2345"/>
      <c r="C842" s="2345"/>
      <c r="D842" s="2345"/>
      <c r="E842" s="2345"/>
      <c r="F842" s="2345"/>
      <c r="G842" s="2345"/>
      <c r="H842" s="2345"/>
      <c r="I842" s="2345"/>
      <c r="J842" s="2345"/>
      <c r="K842" s="2345"/>
      <c r="L842" s="2345"/>
      <c r="M842" s="2345"/>
      <c r="N842" s="2345"/>
      <c r="O842" s="2345"/>
      <c r="P842" s="2345"/>
      <c r="Q842" s="2345"/>
      <c r="R842" s="2345"/>
      <c r="S842" s="2345"/>
      <c r="T842" s="2345"/>
      <c r="U842" s="2345"/>
      <c r="V842" s="2345"/>
      <c r="W842" s="2345"/>
      <c r="X842" s="2345"/>
      <c r="Y842" s="2345"/>
      <c r="Z842" s="2345"/>
      <c r="AA842" s="2345"/>
    </row>
    <row r="843" spans="1:27" ht="15.75" customHeight="1">
      <c r="A843" s="2345"/>
      <c r="B843" s="2345"/>
      <c r="C843" s="2345"/>
      <c r="D843" s="2345"/>
      <c r="E843" s="2345"/>
      <c r="F843" s="2345"/>
      <c r="G843" s="2345"/>
      <c r="H843" s="2345"/>
      <c r="I843" s="2345"/>
      <c r="J843" s="2345"/>
      <c r="K843" s="2345"/>
      <c r="L843" s="2345"/>
      <c r="M843" s="2345"/>
      <c r="N843" s="2345"/>
      <c r="O843" s="2345"/>
      <c r="P843" s="2345"/>
      <c r="Q843" s="2345"/>
      <c r="R843" s="2345"/>
      <c r="S843" s="2345"/>
      <c r="T843" s="2345"/>
      <c r="U843" s="2345"/>
      <c r="V843" s="2345"/>
      <c r="W843" s="2345"/>
      <c r="X843" s="2345"/>
      <c r="Y843" s="2345"/>
      <c r="Z843" s="2345"/>
      <c r="AA843" s="2345"/>
    </row>
    <row r="844" spans="1:27" ht="15.75" customHeight="1">
      <c r="A844" s="2345"/>
      <c r="B844" s="2345"/>
      <c r="C844" s="2345"/>
      <c r="D844" s="2345"/>
      <c r="E844" s="2345"/>
      <c r="F844" s="2345"/>
      <c r="G844" s="2345"/>
      <c r="H844" s="2345"/>
      <c r="I844" s="2345"/>
      <c r="J844" s="2345"/>
      <c r="K844" s="2345"/>
      <c r="L844" s="2345"/>
      <c r="M844" s="2345"/>
      <c r="N844" s="2345"/>
      <c r="O844" s="2345"/>
      <c r="P844" s="2345"/>
      <c r="Q844" s="2345"/>
      <c r="R844" s="2345"/>
      <c r="S844" s="2345"/>
      <c r="T844" s="2345"/>
      <c r="U844" s="2345"/>
      <c r="V844" s="2345"/>
      <c r="W844" s="2345"/>
      <c r="X844" s="2345"/>
      <c r="Y844" s="2345"/>
      <c r="Z844" s="2345"/>
      <c r="AA844" s="2345"/>
    </row>
    <row r="845" spans="1:27" ht="15.75" customHeight="1">
      <c r="A845" s="2345"/>
      <c r="B845" s="2345"/>
      <c r="C845" s="2345"/>
      <c r="D845" s="2345"/>
      <c r="E845" s="2345"/>
      <c r="F845" s="2345"/>
      <c r="G845" s="2345"/>
      <c r="H845" s="2345"/>
      <c r="I845" s="2345"/>
      <c r="J845" s="2345"/>
      <c r="K845" s="2345"/>
      <c r="L845" s="2345"/>
      <c r="M845" s="2345"/>
      <c r="N845" s="2345"/>
      <c r="O845" s="2345"/>
      <c r="P845" s="2345"/>
      <c r="Q845" s="2345"/>
      <c r="R845" s="2345"/>
      <c r="S845" s="2345"/>
      <c r="T845" s="2345"/>
      <c r="U845" s="2345"/>
      <c r="V845" s="2345"/>
      <c r="W845" s="2345"/>
      <c r="X845" s="2345"/>
      <c r="Y845" s="2345"/>
      <c r="Z845" s="2345"/>
      <c r="AA845" s="2345"/>
    </row>
    <row r="846" spans="1:27" ht="15.75" customHeight="1">
      <c r="A846" s="2345"/>
      <c r="B846" s="2345"/>
      <c r="C846" s="2345"/>
      <c r="D846" s="2345"/>
      <c r="E846" s="2345"/>
      <c r="F846" s="2345"/>
      <c r="G846" s="2345"/>
      <c r="H846" s="2345"/>
      <c r="I846" s="2345"/>
      <c r="J846" s="2345"/>
      <c r="K846" s="2345"/>
      <c r="L846" s="2345"/>
      <c r="M846" s="2345"/>
      <c r="N846" s="2345"/>
      <c r="O846" s="2345"/>
      <c r="P846" s="2345"/>
      <c r="Q846" s="2345"/>
      <c r="R846" s="2345"/>
      <c r="S846" s="2345"/>
      <c r="T846" s="2345"/>
      <c r="U846" s="2345"/>
      <c r="V846" s="2345"/>
      <c r="W846" s="2345"/>
      <c r="X846" s="2345"/>
      <c r="Y846" s="2345"/>
      <c r="Z846" s="2345"/>
      <c r="AA846" s="2345"/>
    </row>
    <row r="847" spans="1:27" ht="15.75" customHeight="1">
      <c r="A847" s="2345"/>
      <c r="B847" s="2345"/>
      <c r="C847" s="2345"/>
      <c r="D847" s="2345"/>
      <c r="E847" s="2345"/>
      <c r="F847" s="2345"/>
      <c r="G847" s="2345"/>
      <c r="H847" s="2345"/>
      <c r="I847" s="2345"/>
      <c r="J847" s="2345"/>
      <c r="K847" s="2345"/>
      <c r="L847" s="2345"/>
      <c r="M847" s="2345"/>
      <c r="N847" s="2345"/>
      <c r="O847" s="2345"/>
      <c r="P847" s="2345"/>
      <c r="Q847" s="2345"/>
      <c r="R847" s="2345"/>
      <c r="S847" s="2345"/>
      <c r="T847" s="2345"/>
      <c r="U847" s="2345"/>
      <c r="V847" s="2345"/>
      <c r="W847" s="2345"/>
      <c r="X847" s="2345"/>
      <c r="Y847" s="2345"/>
      <c r="Z847" s="2345"/>
      <c r="AA847" s="2345"/>
    </row>
    <row r="848" spans="1:27" ht="15.75" customHeight="1">
      <c r="A848" s="2345"/>
      <c r="B848" s="2345"/>
      <c r="C848" s="2345"/>
      <c r="D848" s="2345"/>
      <c r="E848" s="2345"/>
      <c r="F848" s="2345"/>
      <c r="G848" s="2345"/>
      <c r="H848" s="2345"/>
      <c r="I848" s="2345"/>
      <c r="J848" s="2345"/>
      <c r="K848" s="2345"/>
      <c r="L848" s="2345"/>
      <c r="M848" s="2345"/>
      <c r="N848" s="2345"/>
      <c r="O848" s="2345"/>
      <c r="P848" s="2345"/>
      <c r="Q848" s="2345"/>
      <c r="R848" s="2345"/>
      <c r="S848" s="2345"/>
      <c r="T848" s="2345"/>
      <c r="U848" s="2345"/>
      <c r="V848" s="2345"/>
      <c r="W848" s="2345"/>
      <c r="X848" s="2345"/>
      <c r="Y848" s="2345"/>
      <c r="Z848" s="2345"/>
      <c r="AA848" s="2345"/>
    </row>
    <row r="849" spans="1:27" ht="15.75" customHeight="1">
      <c r="A849" s="2345"/>
      <c r="B849" s="2345"/>
      <c r="C849" s="2345"/>
      <c r="D849" s="2345"/>
      <c r="E849" s="2345"/>
      <c r="F849" s="2345"/>
      <c r="G849" s="2345"/>
      <c r="H849" s="2345"/>
      <c r="I849" s="2345"/>
      <c r="J849" s="2345"/>
      <c r="K849" s="2345"/>
      <c r="L849" s="2345"/>
      <c r="M849" s="2345"/>
      <c r="N849" s="2345"/>
      <c r="O849" s="2345"/>
      <c r="P849" s="2345"/>
      <c r="Q849" s="2345"/>
      <c r="R849" s="2345"/>
      <c r="S849" s="2345"/>
      <c r="T849" s="2345"/>
      <c r="U849" s="2345"/>
      <c r="V849" s="2345"/>
      <c r="W849" s="2345"/>
      <c r="X849" s="2345"/>
      <c r="Y849" s="2345"/>
      <c r="Z849" s="2345"/>
      <c r="AA849" s="2345"/>
    </row>
    <row r="850" spans="1:27" ht="15.75" customHeight="1">
      <c r="A850" s="2345"/>
      <c r="B850" s="2345"/>
      <c r="C850" s="2345"/>
      <c r="D850" s="2345"/>
      <c r="E850" s="2345"/>
      <c r="F850" s="2345"/>
      <c r="G850" s="2345"/>
      <c r="H850" s="2345"/>
      <c r="I850" s="2345"/>
      <c r="J850" s="2345"/>
      <c r="K850" s="2345"/>
      <c r="L850" s="2345"/>
      <c r="M850" s="2345"/>
      <c r="N850" s="2345"/>
      <c r="O850" s="2345"/>
      <c r="P850" s="2345"/>
      <c r="Q850" s="2345"/>
      <c r="R850" s="2345"/>
      <c r="S850" s="2345"/>
      <c r="T850" s="2345"/>
      <c r="U850" s="2345"/>
      <c r="V850" s="2345"/>
      <c r="W850" s="2345"/>
      <c r="X850" s="2345"/>
      <c r="Y850" s="2345"/>
      <c r="Z850" s="2345"/>
      <c r="AA850" s="2345"/>
    </row>
    <row r="851" spans="1:27" ht="15.75" customHeight="1">
      <c r="A851" s="2345"/>
      <c r="B851" s="2345"/>
      <c r="C851" s="2345"/>
      <c r="D851" s="2345"/>
      <c r="E851" s="2345"/>
      <c r="F851" s="2345"/>
      <c r="G851" s="2345"/>
      <c r="H851" s="2345"/>
      <c r="I851" s="2345"/>
      <c r="J851" s="2345"/>
      <c r="K851" s="2345"/>
      <c r="L851" s="2345"/>
      <c r="M851" s="2345"/>
      <c r="N851" s="2345"/>
      <c r="O851" s="2345"/>
      <c r="P851" s="2345"/>
      <c r="Q851" s="2345"/>
      <c r="R851" s="2345"/>
      <c r="S851" s="2345"/>
      <c r="T851" s="2345"/>
      <c r="U851" s="2345"/>
      <c r="V851" s="2345"/>
      <c r="W851" s="2345"/>
      <c r="X851" s="2345"/>
      <c r="Y851" s="2345"/>
      <c r="Z851" s="2345"/>
      <c r="AA851" s="2345"/>
    </row>
    <row r="852" spans="1:27" ht="15.75" customHeight="1">
      <c r="A852" s="2345"/>
      <c r="B852" s="2345"/>
      <c r="C852" s="2345"/>
      <c r="D852" s="2345"/>
      <c r="E852" s="2345"/>
      <c r="F852" s="2345"/>
      <c r="G852" s="2345"/>
      <c r="H852" s="2345"/>
      <c r="I852" s="2345"/>
      <c r="J852" s="2345"/>
      <c r="K852" s="2345"/>
      <c r="L852" s="2345"/>
      <c r="M852" s="2345"/>
      <c r="N852" s="2345"/>
      <c r="O852" s="2345"/>
      <c r="P852" s="2345"/>
      <c r="Q852" s="2345"/>
      <c r="R852" s="2345"/>
      <c r="S852" s="2345"/>
      <c r="T852" s="2345"/>
      <c r="U852" s="2345"/>
      <c r="V852" s="2345"/>
      <c r="W852" s="2345"/>
      <c r="X852" s="2345"/>
      <c r="Y852" s="2345"/>
      <c r="Z852" s="2345"/>
      <c r="AA852" s="2345"/>
    </row>
    <row r="853" spans="1:27" ht="15.75" customHeight="1">
      <c r="A853" s="2345"/>
      <c r="B853" s="2345"/>
      <c r="C853" s="2345"/>
      <c r="D853" s="2345"/>
      <c r="E853" s="2345"/>
      <c r="F853" s="2345"/>
      <c r="G853" s="2345"/>
      <c r="H853" s="2345"/>
      <c r="I853" s="2345"/>
      <c r="J853" s="2345"/>
      <c r="K853" s="2345"/>
      <c r="L853" s="2345"/>
      <c r="M853" s="2345"/>
      <c r="N853" s="2345"/>
      <c r="O853" s="2345"/>
      <c r="P853" s="2345"/>
      <c r="Q853" s="2345"/>
      <c r="R853" s="2345"/>
      <c r="S853" s="2345"/>
      <c r="T853" s="2345"/>
      <c r="U853" s="2345"/>
      <c r="V853" s="2345"/>
      <c r="W853" s="2345"/>
      <c r="X853" s="2345"/>
      <c r="Y853" s="2345"/>
      <c r="Z853" s="2345"/>
      <c r="AA853" s="2345"/>
    </row>
    <row r="854" spans="1:27" ht="15.75" customHeight="1">
      <c r="A854" s="2345"/>
      <c r="B854" s="2345"/>
      <c r="C854" s="2345"/>
      <c r="D854" s="2345"/>
      <c r="E854" s="2345"/>
      <c r="F854" s="2345"/>
      <c r="G854" s="2345"/>
      <c r="H854" s="2345"/>
      <c r="I854" s="2345"/>
      <c r="J854" s="2345"/>
      <c r="K854" s="2345"/>
      <c r="L854" s="2345"/>
      <c r="M854" s="2345"/>
      <c r="N854" s="2345"/>
      <c r="O854" s="2345"/>
      <c r="P854" s="2345"/>
      <c r="Q854" s="2345"/>
      <c r="R854" s="2345"/>
      <c r="S854" s="2345"/>
      <c r="T854" s="2345"/>
      <c r="U854" s="2345"/>
      <c r="V854" s="2345"/>
      <c r="W854" s="2345"/>
      <c r="X854" s="2345"/>
      <c r="Y854" s="2345"/>
      <c r="Z854" s="2345"/>
      <c r="AA854" s="2345"/>
    </row>
    <row r="855" spans="1:27" ht="15.75" customHeight="1">
      <c r="A855" s="2345"/>
      <c r="B855" s="2345"/>
      <c r="C855" s="2345"/>
      <c r="D855" s="2345"/>
      <c r="E855" s="2345"/>
      <c r="F855" s="2345"/>
      <c r="G855" s="2345"/>
      <c r="H855" s="2345"/>
      <c r="I855" s="2345"/>
      <c r="J855" s="2345"/>
      <c r="K855" s="2345"/>
      <c r="L855" s="2345"/>
      <c r="M855" s="2345"/>
      <c r="N855" s="2345"/>
      <c r="O855" s="2345"/>
      <c r="P855" s="2345"/>
      <c r="Q855" s="2345"/>
      <c r="R855" s="2345"/>
      <c r="S855" s="2345"/>
      <c r="T855" s="2345"/>
      <c r="U855" s="2345"/>
      <c r="V855" s="2345"/>
      <c r="W855" s="2345"/>
      <c r="X855" s="2345"/>
      <c r="Y855" s="2345"/>
      <c r="Z855" s="2345"/>
      <c r="AA855" s="2345"/>
    </row>
    <row r="856" spans="1:27" ht="15.75" customHeight="1">
      <c r="A856" s="2345"/>
      <c r="B856" s="2345"/>
      <c r="C856" s="2345"/>
      <c r="D856" s="2345"/>
      <c r="E856" s="2345"/>
      <c r="F856" s="2345"/>
      <c r="G856" s="2345"/>
      <c r="H856" s="2345"/>
      <c r="I856" s="2345"/>
      <c r="J856" s="2345"/>
      <c r="K856" s="2345"/>
      <c r="L856" s="2345"/>
      <c r="M856" s="2345"/>
      <c r="N856" s="2345"/>
      <c r="O856" s="2345"/>
      <c r="P856" s="2345"/>
      <c r="Q856" s="2345"/>
      <c r="R856" s="2345"/>
      <c r="S856" s="2345"/>
      <c r="T856" s="2345"/>
      <c r="U856" s="2345"/>
      <c r="V856" s="2345"/>
      <c r="W856" s="2345"/>
      <c r="X856" s="2345"/>
      <c r="Y856" s="2345"/>
      <c r="Z856" s="2345"/>
      <c r="AA856" s="2345"/>
    </row>
    <row r="857" spans="1:27" ht="15.75" customHeight="1">
      <c r="A857" s="2345"/>
      <c r="B857" s="2345"/>
      <c r="C857" s="2345"/>
      <c r="D857" s="2345"/>
      <c r="E857" s="2345"/>
      <c r="F857" s="2345"/>
      <c r="G857" s="2345"/>
      <c r="H857" s="2345"/>
      <c r="I857" s="2345"/>
      <c r="J857" s="2345"/>
      <c r="K857" s="2345"/>
      <c r="L857" s="2345"/>
      <c r="M857" s="2345"/>
      <c r="N857" s="2345"/>
      <c r="O857" s="2345"/>
      <c r="P857" s="2345"/>
      <c r="Q857" s="2345"/>
      <c r="R857" s="2345"/>
      <c r="S857" s="2345"/>
      <c r="T857" s="2345"/>
      <c r="U857" s="2345"/>
      <c r="V857" s="2345"/>
      <c r="W857" s="2345"/>
      <c r="X857" s="2345"/>
      <c r="Y857" s="2345"/>
      <c r="Z857" s="2345"/>
      <c r="AA857" s="2345"/>
    </row>
    <row r="858" spans="1:27" ht="15.75" customHeight="1">
      <c r="A858" s="2345"/>
      <c r="B858" s="2345"/>
      <c r="C858" s="2345"/>
      <c r="D858" s="2345"/>
      <c r="E858" s="2345"/>
      <c r="F858" s="2345"/>
      <c r="G858" s="2345"/>
      <c r="H858" s="2345"/>
      <c r="I858" s="2345"/>
      <c r="J858" s="2345"/>
      <c r="K858" s="2345"/>
      <c r="L858" s="2345"/>
      <c r="M858" s="2345"/>
      <c r="N858" s="2345"/>
      <c r="O858" s="2345"/>
      <c r="P858" s="2345"/>
      <c r="Q858" s="2345"/>
      <c r="R858" s="2345"/>
      <c r="S858" s="2345"/>
      <c r="T858" s="2345"/>
      <c r="U858" s="2345"/>
      <c r="V858" s="2345"/>
      <c r="W858" s="2345"/>
      <c r="X858" s="2345"/>
      <c r="Y858" s="2345"/>
      <c r="Z858" s="2345"/>
      <c r="AA858" s="2345"/>
    </row>
    <row r="859" spans="1:27" ht="15.75" customHeight="1">
      <c r="A859" s="2345"/>
      <c r="B859" s="2345"/>
      <c r="C859" s="2345"/>
      <c r="D859" s="2345"/>
      <c r="E859" s="2345"/>
      <c r="F859" s="2345"/>
      <c r="G859" s="2345"/>
      <c r="H859" s="2345"/>
      <c r="I859" s="2345"/>
      <c r="J859" s="2345"/>
      <c r="K859" s="2345"/>
      <c r="L859" s="2345"/>
      <c r="M859" s="2345"/>
      <c r="N859" s="2345"/>
      <c r="O859" s="2345"/>
      <c r="P859" s="2345"/>
      <c r="Q859" s="2345"/>
      <c r="R859" s="2345"/>
      <c r="S859" s="2345"/>
      <c r="T859" s="2345"/>
      <c r="U859" s="2345"/>
      <c r="V859" s="2345"/>
      <c r="W859" s="2345"/>
      <c r="X859" s="2345"/>
      <c r="Y859" s="2345"/>
      <c r="Z859" s="2345"/>
      <c r="AA859" s="2345"/>
    </row>
    <row r="860" spans="1:27" ht="15.75" customHeight="1">
      <c r="A860" s="2345"/>
      <c r="B860" s="2345"/>
      <c r="C860" s="2345"/>
      <c r="D860" s="2345"/>
      <c r="E860" s="2345"/>
      <c r="F860" s="2345"/>
      <c r="G860" s="2345"/>
      <c r="H860" s="2345"/>
      <c r="I860" s="2345"/>
      <c r="J860" s="2345"/>
      <c r="K860" s="2345"/>
      <c r="L860" s="2345"/>
      <c r="M860" s="2345"/>
      <c r="N860" s="2345"/>
      <c r="O860" s="2345"/>
      <c r="P860" s="2345"/>
      <c r="Q860" s="2345"/>
      <c r="R860" s="2345"/>
      <c r="S860" s="2345"/>
      <c r="T860" s="2345"/>
      <c r="U860" s="2345"/>
      <c r="V860" s="2345"/>
      <c r="W860" s="2345"/>
      <c r="X860" s="2345"/>
      <c r="Y860" s="2345"/>
      <c r="Z860" s="2345"/>
      <c r="AA860" s="2345"/>
    </row>
    <row r="861" spans="1:27" ht="15.75" customHeight="1">
      <c r="A861" s="2345"/>
      <c r="B861" s="2345"/>
      <c r="C861" s="2345"/>
      <c r="D861" s="2345"/>
      <c r="E861" s="2345"/>
      <c r="F861" s="2345"/>
      <c r="G861" s="2345"/>
      <c r="H861" s="2345"/>
      <c r="I861" s="2345"/>
      <c r="J861" s="2345"/>
      <c r="K861" s="2345"/>
      <c r="L861" s="2345"/>
      <c r="M861" s="2345"/>
      <c r="N861" s="2345"/>
      <c r="O861" s="2345"/>
      <c r="P861" s="2345"/>
      <c r="Q861" s="2345"/>
      <c r="R861" s="2345"/>
      <c r="S861" s="2345"/>
      <c r="T861" s="2345"/>
      <c r="U861" s="2345"/>
      <c r="V861" s="2345"/>
      <c r="W861" s="2345"/>
      <c r="X861" s="2345"/>
      <c r="Y861" s="2345"/>
      <c r="Z861" s="2345"/>
      <c r="AA861" s="2345"/>
    </row>
    <row r="862" spans="1:27" ht="15.75" customHeight="1">
      <c r="A862" s="2345"/>
      <c r="B862" s="2345"/>
      <c r="C862" s="2345"/>
      <c r="D862" s="2345"/>
      <c r="E862" s="2345"/>
      <c r="F862" s="2345"/>
      <c r="G862" s="2345"/>
      <c r="H862" s="2345"/>
      <c r="I862" s="2345"/>
      <c r="J862" s="2345"/>
      <c r="K862" s="2345"/>
      <c r="L862" s="2345"/>
      <c r="M862" s="2345"/>
      <c r="N862" s="2345"/>
      <c r="O862" s="2345"/>
      <c r="P862" s="2345"/>
      <c r="Q862" s="2345"/>
      <c r="R862" s="2345"/>
      <c r="S862" s="2345"/>
      <c r="T862" s="2345"/>
      <c r="U862" s="2345"/>
      <c r="V862" s="2345"/>
      <c r="W862" s="2345"/>
      <c r="X862" s="2345"/>
      <c r="Y862" s="2345"/>
      <c r="Z862" s="2345"/>
      <c r="AA862" s="2345"/>
    </row>
    <row r="863" spans="1:27" ht="15.75" customHeight="1">
      <c r="A863" s="2345"/>
      <c r="B863" s="2345"/>
      <c r="C863" s="2345"/>
      <c r="D863" s="2345"/>
      <c r="E863" s="2345"/>
      <c r="F863" s="2345"/>
      <c r="G863" s="2345"/>
      <c r="H863" s="2345"/>
      <c r="I863" s="2345"/>
      <c r="J863" s="2345"/>
      <c r="K863" s="2345"/>
      <c r="L863" s="2345"/>
      <c r="M863" s="2345"/>
      <c r="N863" s="2345"/>
      <c r="O863" s="2345"/>
      <c r="P863" s="2345"/>
      <c r="Q863" s="2345"/>
      <c r="R863" s="2345"/>
      <c r="S863" s="2345"/>
      <c r="T863" s="2345"/>
      <c r="U863" s="2345"/>
      <c r="V863" s="2345"/>
      <c r="W863" s="2345"/>
      <c r="X863" s="2345"/>
      <c r="Y863" s="2345"/>
      <c r="Z863" s="2345"/>
      <c r="AA863" s="2345"/>
    </row>
    <row r="864" spans="1:27" ht="15.75" customHeight="1">
      <c r="A864" s="2345"/>
      <c r="B864" s="2345"/>
      <c r="C864" s="2345"/>
      <c r="D864" s="2345"/>
      <c r="E864" s="2345"/>
      <c r="F864" s="2345"/>
      <c r="G864" s="2345"/>
      <c r="H864" s="2345"/>
      <c r="I864" s="2345"/>
      <c r="J864" s="2345"/>
      <c r="K864" s="2345"/>
      <c r="L864" s="2345"/>
      <c r="M864" s="2345"/>
      <c r="N864" s="2345"/>
      <c r="O864" s="2345"/>
      <c r="P864" s="2345"/>
      <c r="Q864" s="2345"/>
      <c r="R864" s="2345"/>
      <c r="S864" s="2345"/>
      <c r="T864" s="2345"/>
      <c r="U864" s="2345"/>
      <c r="V864" s="2345"/>
      <c r="W864" s="2345"/>
      <c r="X864" s="2345"/>
      <c r="Y864" s="2345"/>
      <c r="Z864" s="2345"/>
      <c r="AA864" s="2345"/>
    </row>
    <row r="865" spans="1:27" ht="15.75" customHeight="1">
      <c r="A865" s="2345"/>
      <c r="B865" s="2345"/>
      <c r="C865" s="2345"/>
      <c r="D865" s="2345"/>
      <c r="E865" s="2345"/>
      <c r="F865" s="2345"/>
      <c r="G865" s="2345"/>
      <c r="H865" s="2345"/>
      <c r="I865" s="2345"/>
      <c r="J865" s="2345"/>
      <c r="K865" s="2345"/>
      <c r="L865" s="2345"/>
      <c r="M865" s="2345"/>
      <c r="N865" s="2345"/>
      <c r="O865" s="2345"/>
      <c r="P865" s="2345"/>
      <c r="Q865" s="2345"/>
      <c r="R865" s="2345"/>
      <c r="S865" s="2345"/>
      <c r="T865" s="2345"/>
      <c r="U865" s="2345"/>
      <c r="V865" s="2345"/>
      <c r="W865" s="2345"/>
      <c r="X865" s="2345"/>
      <c r="Y865" s="2345"/>
      <c r="Z865" s="2345"/>
      <c r="AA865" s="2345"/>
    </row>
    <row r="866" spans="1:27" ht="15.75" customHeight="1">
      <c r="A866" s="2345"/>
      <c r="B866" s="2345"/>
      <c r="C866" s="2345"/>
      <c r="D866" s="2345"/>
      <c r="E866" s="2345"/>
      <c r="F866" s="2345"/>
      <c r="G866" s="2345"/>
      <c r="H866" s="2345"/>
      <c r="I866" s="2345"/>
      <c r="J866" s="2345"/>
      <c r="K866" s="2345"/>
      <c r="L866" s="2345"/>
      <c r="M866" s="2345"/>
      <c r="N866" s="2345"/>
      <c r="O866" s="2345"/>
      <c r="P866" s="2345"/>
      <c r="Q866" s="2345"/>
      <c r="R866" s="2345"/>
      <c r="S866" s="2345"/>
      <c r="T866" s="2345"/>
      <c r="U866" s="2345"/>
      <c r="V866" s="2345"/>
      <c r="W866" s="2345"/>
      <c r="X866" s="2345"/>
      <c r="Y866" s="2345"/>
      <c r="Z866" s="2345"/>
      <c r="AA866" s="2345"/>
    </row>
    <row r="867" spans="1:27" ht="15.75" customHeight="1">
      <c r="A867" s="2345"/>
      <c r="B867" s="2345"/>
      <c r="C867" s="2345"/>
      <c r="D867" s="2345"/>
      <c r="E867" s="2345"/>
      <c r="F867" s="2345"/>
      <c r="G867" s="2345"/>
      <c r="H867" s="2345"/>
      <c r="I867" s="2345"/>
      <c r="J867" s="2345"/>
      <c r="K867" s="2345"/>
      <c r="L867" s="2345"/>
      <c r="M867" s="2345"/>
      <c r="N867" s="2345"/>
      <c r="O867" s="2345"/>
      <c r="P867" s="2345"/>
      <c r="Q867" s="2345"/>
      <c r="R867" s="2345"/>
      <c r="S867" s="2345"/>
      <c r="T867" s="2345"/>
      <c r="U867" s="2345"/>
      <c r="V867" s="2345"/>
      <c r="W867" s="2345"/>
      <c r="X867" s="2345"/>
      <c r="Y867" s="2345"/>
      <c r="Z867" s="2345"/>
      <c r="AA867" s="2345"/>
    </row>
    <row r="868" spans="1:27" ht="15.75" customHeight="1">
      <c r="A868" s="2345"/>
      <c r="B868" s="2345"/>
      <c r="C868" s="2345"/>
      <c r="D868" s="2345"/>
      <c r="E868" s="2345"/>
      <c r="F868" s="2345"/>
      <c r="G868" s="2345"/>
      <c r="H868" s="2345"/>
      <c r="I868" s="2345"/>
      <c r="J868" s="2345"/>
      <c r="K868" s="2345"/>
      <c r="L868" s="2345"/>
      <c r="M868" s="2345"/>
      <c r="N868" s="2345"/>
      <c r="O868" s="2345"/>
      <c r="P868" s="2345"/>
      <c r="Q868" s="2345"/>
      <c r="R868" s="2345"/>
      <c r="S868" s="2345"/>
      <c r="T868" s="2345"/>
      <c r="U868" s="2345"/>
      <c r="V868" s="2345"/>
      <c r="W868" s="2345"/>
      <c r="X868" s="2345"/>
      <c r="Y868" s="2345"/>
      <c r="Z868" s="2345"/>
      <c r="AA868" s="2345"/>
    </row>
    <row r="869" spans="1:27" ht="15.75" customHeight="1">
      <c r="A869" s="2345"/>
      <c r="B869" s="2345"/>
      <c r="C869" s="2345"/>
      <c r="D869" s="2345"/>
      <c r="E869" s="2345"/>
      <c r="F869" s="2345"/>
      <c r="G869" s="2345"/>
      <c r="H869" s="2345"/>
      <c r="I869" s="2345"/>
      <c r="J869" s="2345"/>
      <c r="K869" s="2345"/>
      <c r="L869" s="2345"/>
      <c r="M869" s="2345"/>
      <c r="N869" s="2345"/>
      <c r="O869" s="2345"/>
      <c r="P869" s="2345"/>
      <c r="Q869" s="2345"/>
      <c r="R869" s="2345"/>
      <c r="S869" s="2345"/>
      <c r="T869" s="2345"/>
      <c r="U869" s="2345"/>
      <c r="V869" s="2345"/>
      <c r="W869" s="2345"/>
      <c r="X869" s="2345"/>
      <c r="Y869" s="2345"/>
      <c r="Z869" s="2345"/>
      <c r="AA869" s="2345"/>
    </row>
    <row r="870" spans="1:27" ht="15.75" customHeight="1">
      <c r="A870" s="2345"/>
      <c r="B870" s="2345"/>
      <c r="C870" s="2345"/>
      <c r="D870" s="2345"/>
      <c r="E870" s="2345"/>
      <c r="F870" s="2345"/>
      <c r="G870" s="2345"/>
      <c r="H870" s="2345"/>
      <c r="I870" s="2345"/>
      <c r="J870" s="2345"/>
      <c r="K870" s="2345"/>
      <c r="L870" s="2345"/>
      <c r="M870" s="2345"/>
      <c r="N870" s="2345"/>
      <c r="O870" s="2345"/>
      <c r="P870" s="2345"/>
      <c r="Q870" s="2345"/>
      <c r="R870" s="2345"/>
      <c r="S870" s="2345"/>
      <c r="T870" s="2345"/>
      <c r="U870" s="2345"/>
      <c r="V870" s="2345"/>
      <c r="W870" s="2345"/>
      <c r="X870" s="2345"/>
      <c r="Y870" s="2345"/>
      <c r="Z870" s="2345"/>
      <c r="AA870" s="2345"/>
    </row>
    <row r="871" spans="1:27" ht="15.75" customHeight="1">
      <c r="A871" s="2345"/>
      <c r="B871" s="2345"/>
      <c r="C871" s="2345"/>
      <c r="D871" s="2345"/>
      <c r="E871" s="2345"/>
      <c r="F871" s="2345"/>
      <c r="G871" s="2345"/>
      <c r="H871" s="2345"/>
      <c r="I871" s="2345"/>
      <c r="J871" s="2345"/>
      <c r="K871" s="2345"/>
      <c r="L871" s="2345"/>
      <c r="M871" s="2345"/>
      <c r="N871" s="2345"/>
      <c r="O871" s="2345"/>
      <c r="P871" s="2345"/>
      <c r="Q871" s="2345"/>
      <c r="R871" s="2345"/>
      <c r="S871" s="2345"/>
      <c r="T871" s="2345"/>
      <c r="U871" s="2345"/>
      <c r="V871" s="2345"/>
      <c r="W871" s="2345"/>
      <c r="X871" s="2345"/>
      <c r="Y871" s="2345"/>
      <c r="Z871" s="2345"/>
      <c r="AA871" s="2345"/>
    </row>
    <row r="872" spans="1:27" ht="15.75" customHeight="1">
      <c r="A872" s="2345"/>
      <c r="B872" s="2345"/>
      <c r="C872" s="2345"/>
      <c r="D872" s="2345"/>
      <c r="E872" s="2345"/>
      <c r="F872" s="2345"/>
      <c r="G872" s="2345"/>
      <c r="H872" s="2345"/>
      <c r="I872" s="2345"/>
      <c r="J872" s="2345"/>
      <c r="K872" s="2345"/>
      <c r="L872" s="2345"/>
      <c r="M872" s="2345"/>
      <c r="N872" s="2345"/>
      <c r="O872" s="2345"/>
      <c r="P872" s="2345"/>
      <c r="Q872" s="2345"/>
      <c r="R872" s="2345"/>
      <c r="S872" s="2345"/>
      <c r="T872" s="2345"/>
      <c r="U872" s="2345"/>
      <c r="V872" s="2345"/>
      <c r="W872" s="2345"/>
      <c r="X872" s="2345"/>
      <c r="Y872" s="2345"/>
      <c r="Z872" s="2345"/>
      <c r="AA872" s="2345"/>
    </row>
    <row r="873" spans="1:27" ht="15.75" customHeight="1">
      <c r="A873" s="2345"/>
      <c r="B873" s="2345"/>
      <c r="C873" s="2345"/>
      <c r="D873" s="2345"/>
      <c r="E873" s="2345"/>
      <c r="F873" s="2345"/>
      <c r="G873" s="2345"/>
      <c r="H873" s="2345"/>
      <c r="I873" s="2345"/>
      <c r="J873" s="2345"/>
      <c r="K873" s="2345"/>
      <c r="L873" s="2345"/>
      <c r="M873" s="2345"/>
      <c r="N873" s="2345"/>
      <c r="O873" s="2345"/>
      <c r="P873" s="2345"/>
      <c r="Q873" s="2345"/>
      <c r="R873" s="2345"/>
      <c r="S873" s="2345"/>
      <c r="T873" s="2345"/>
      <c r="U873" s="2345"/>
      <c r="V873" s="2345"/>
      <c r="W873" s="2345"/>
      <c r="X873" s="2345"/>
      <c r="Y873" s="2345"/>
      <c r="Z873" s="2345"/>
      <c r="AA873" s="2345"/>
    </row>
    <row r="874" spans="1:27" ht="15.75" customHeight="1">
      <c r="A874" s="2345"/>
      <c r="B874" s="2345"/>
      <c r="C874" s="2345"/>
      <c r="D874" s="2345"/>
      <c r="E874" s="2345"/>
      <c r="F874" s="2345"/>
      <c r="G874" s="2345"/>
      <c r="H874" s="2345"/>
      <c r="I874" s="2345"/>
      <c r="J874" s="2345"/>
      <c r="K874" s="2345"/>
      <c r="L874" s="2345"/>
      <c r="M874" s="2345"/>
      <c r="N874" s="2345"/>
      <c r="O874" s="2345"/>
      <c r="P874" s="2345"/>
      <c r="Q874" s="2345"/>
      <c r="R874" s="2345"/>
      <c r="S874" s="2345"/>
      <c r="T874" s="2345"/>
      <c r="U874" s="2345"/>
      <c r="V874" s="2345"/>
      <c r="W874" s="2345"/>
      <c r="X874" s="2345"/>
      <c r="Y874" s="2345"/>
      <c r="Z874" s="2345"/>
      <c r="AA874" s="2345"/>
    </row>
    <row r="875" spans="1:27" ht="15.75" customHeight="1">
      <c r="A875" s="2345"/>
      <c r="B875" s="2345"/>
      <c r="C875" s="2345"/>
      <c r="D875" s="2345"/>
      <c r="E875" s="2345"/>
      <c r="F875" s="2345"/>
      <c r="G875" s="2345"/>
      <c r="H875" s="2345"/>
      <c r="I875" s="2345"/>
      <c r="J875" s="2345"/>
      <c r="K875" s="2345"/>
      <c r="L875" s="2345"/>
      <c r="M875" s="2345"/>
      <c r="N875" s="2345"/>
      <c r="O875" s="2345"/>
      <c r="P875" s="2345"/>
      <c r="Q875" s="2345"/>
      <c r="R875" s="2345"/>
      <c r="S875" s="2345"/>
      <c r="T875" s="2345"/>
      <c r="U875" s="2345"/>
      <c r="V875" s="2345"/>
      <c r="W875" s="2345"/>
      <c r="X875" s="2345"/>
      <c r="Y875" s="2345"/>
      <c r="Z875" s="2345"/>
      <c r="AA875" s="2345"/>
    </row>
    <row r="876" spans="1:27" ht="15.75" customHeight="1">
      <c r="A876" s="2345"/>
      <c r="B876" s="2345"/>
      <c r="C876" s="2345"/>
      <c r="D876" s="2345"/>
      <c r="E876" s="2345"/>
      <c r="F876" s="2345"/>
      <c r="G876" s="2345"/>
      <c r="H876" s="2345"/>
      <c r="I876" s="2345"/>
      <c r="J876" s="2345"/>
      <c r="K876" s="2345"/>
      <c r="L876" s="2345"/>
      <c r="M876" s="2345"/>
      <c r="N876" s="2345"/>
      <c r="O876" s="2345"/>
      <c r="P876" s="2345"/>
      <c r="Q876" s="2345"/>
      <c r="R876" s="2345"/>
      <c r="S876" s="2345"/>
      <c r="T876" s="2345"/>
      <c r="U876" s="2345"/>
      <c r="V876" s="2345"/>
      <c r="W876" s="2345"/>
      <c r="X876" s="2345"/>
      <c r="Y876" s="2345"/>
      <c r="Z876" s="2345"/>
      <c r="AA876" s="2345"/>
    </row>
    <row r="877" spans="1:27" ht="15.75" customHeight="1">
      <c r="A877" s="2345"/>
      <c r="B877" s="2345"/>
      <c r="C877" s="2345"/>
      <c r="D877" s="2345"/>
      <c r="E877" s="2345"/>
      <c r="F877" s="2345"/>
      <c r="G877" s="2345"/>
      <c r="H877" s="2345"/>
      <c r="I877" s="2345"/>
      <c r="J877" s="2345"/>
      <c r="K877" s="2345"/>
      <c r="L877" s="2345"/>
      <c r="M877" s="2345"/>
      <c r="N877" s="2345"/>
      <c r="O877" s="2345"/>
      <c r="P877" s="2345"/>
      <c r="Q877" s="2345"/>
      <c r="R877" s="2345"/>
      <c r="S877" s="2345"/>
      <c r="T877" s="2345"/>
      <c r="U877" s="2345"/>
      <c r="V877" s="2345"/>
      <c r="W877" s="2345"/>
      <c r="X877" s="2345"/>
      <c r="Y877" s="2345"/>
      <c r="Z877" s="2345"/>
      <c r="AA877" s="2345"/>
    </row>
    <row r="878" spans="1:27" ht="15.75" customHeight="1">
      <c r="A878" s="2345"/>
      <c r="B878" s="2345"/>
      <c r="C878" s="2345"/>
      <c r="D878" s="2345"/>
      <c r="E878" s="2345"/>
      <c r="F878" s="2345"/>
      <c r="G878" s="2345"/>
      <c r="H878" s="2345"/>
      <c r="I878" s="2345"/>
      <c r="J878" s="2345"/>
      <c r="K878" s="2345"/>
      <c r="L878" s="2345"/>
      <c r="M878" s="2345"/>
      <c r="N878" s="2345"/>
      <c r="O878" s="2345"/>
      <c r="P878" s="2345"/>
      <c r="Q878" s="2345"/>
      <c r="R878" s="2345"/>
      <c r="S878" s="2345"/>
      <c r="T878" s="2345"/>
      <c r="U878" s="2345"/>
      <c r="V878" s="2345"/>
      <c r="W878" s="2345"/>
      <c r="X878" s="2345"/>
      <c r="Y878" s="2345"/>
      <c r="Z878" s="2345"/>
      <c r="AA878" s="2345"/>
    </row>
    <row r="879" spans="1:27" ht="15.75" customHeight="1">
      <c r="A879" s="2345"/>
      <c r="B879" s="2345"/>
      <c r="C879" s="2345"/>
      <c r="D879" s="2345"/>
      <c r="E879" s="2345"/>
      <c r="F879" s="2345"/>
      <c r="G879" s="2345"/>
      <c r="H879" s="2345"/>
      <c r="I879" s="2345"/>
      <c r="J879" s="2345"/>
      <c r="K879" s="2345"/>
      <c r="L879" s="2345"/>
      <c r="M879" s="2345"/>
      <c r="N879" s="2345"/>
      <c r="O879" s="2345"/>
      <c r="P879" s="2345"/>
      <c r="Q879" s="2345"/>
      <c r="R879" s="2345"/>
      <c r="S879" s="2345"/>
      <c r="T879" s="2345"/>
      <c r="U879" s="2345"/>
      <c r="V879" s="2345"/>
      <c r="W879" s="2345"/>
      <c r="X879" s="2345"/>
      <c r="Y879" s="2345"/>
      <c r="Z879" s="2345"/>
      <c r="AA879" s="2345"/>
    </row>
    <row r="880" spans="1:27" ht="15.75" customHeight="1">
      <c r="A880" s="2345"/>
      <c r="B880" s="2345"/>
      <c r="C880" s="2345"/>
      <c r="D880" s="2345"/>
      <c r="E880" s="2345"/>
      <c r="F880" s="2345"/>
      <c r="G880" s="2345"/>
      <c r="H880" s="2345"/>
      <c r="I880" s="2345"/>
      <c r="J880" s="2345"/>
      <c r="K880" s="2345"/>
      <c r="L880" s="2345"/>
      <c r="M880" s="2345"/>
      <c r="N880" s="2345"/>
      <c r="O880" s="2345"/>
      <c r="P880" s="2345"/>
      <c r="Q880" s="2345"/>
      <c r="R880" s="2345"/>
      <c r="S880" s="2345"/>
      <c r="T880" s="2345"/>
      <c r="U880" s="2345"/>
      <c r="V880" s="2345"/>
      <c r="W880" s="2345"/>
      <c r="X880" s="2345"/>
      <c r="Y880" s="2345"/>
      <c r="Z880" s="2345"/>
      <c r="AA880" s="2345"/>
    </row>
    <row r="881" spans="1:27" ht="15.75" customHeight="1">
      <c r="A881" s="2345"/>
      <c r="B881" s="2345"/>
      <c r="C881" s="2345"/>
      <c r="D881" s="2345"/>
      <c r="E881" s="2345"/>
      <c r="F881" s="2345"/>
      <c r="G881" s="2345"/>
      <c r="H881" s="2345"/>
      <c r="I881" s="2345"/>
      <c r="J881" s="2345"/>
      <c r="K881" s="2345"/>
      <c r="L881" s="2345"/>
      <c r="M881" s="2345"/>
      <c r="N881" s="2345"/>
      <c r="O881" s="2345"/>
      <c r="P881" s="2345"/>
      <c r="Q881" s="2345"/>
      <c r="R881" s="2345"/>
      <c r="S881" s="2345"/>
      <c r="T881" s="2345"/>
      <c r="U881" s="2345"/>
      <c r="V881" s="2345"/>
      <c r="W881" s="2345"/>
      <c r="X881" s="2345"/>
      <c r="Y881" s="2345"/>
      <c r="Z881" s="2345"/>
      <c r="AA881" s="2345"/>
    </row>
    <row r="882" spans="1:27" ht="15.75" customHeight="1">
      <c r="A882" s="2345"/>
      <c r="B882" s="2345"/>
      <c r="C882" s="2345"/>
      <c r="D882" s="2345"/>
      <c r="E882" s="2345"/>
      <c r="F882" s="2345"/>
      <c r="G882" s="2345"/>
      <c r="H882" s="2345"/>
      <c r="I882" s="2345"/>
      <c r="J882" s="2345"/>
      <c r="K882" s="2345"/>
      <c r="L882" s="2345"/>
      <c r="M882" s="2345"/>
      <c r="N882" s="2345"/>
      <c r="O882" s="2345"/>
      <c r="P882" s="2345"/>
      <c r="Q882" s="2345"/>
      <c r="R882" s="2345"/>
      <c r="S882" s="2345"/>
      <c r="T882" s="2345"/>
      <c r="U882" s="2345"/>
      <c r="V882" s="2345"/>
      <c r="W882" s="2345"/>
      <c r="X882" s="2345"/>
      <c r="Y882" s="2345"/>
      <c r="Z882" s="2345"/>
      <c r="AA882" s="2345"/>
    </row>
    <row r="883" spans="1:27" ht="15.75" customHeight="1">
      <c r="A883" s="2345"/>
      <c r="B883" s="2345"/>
      <c r="C883" s="2345"/>
      <c r="D883" s="2345"/>
      <c r="E883" s="2345"/>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row>
    <row r="884" spans="1:27" ht="15.75" customHeight="1">
      <c r="A884" s="2345"/>
      <c r="B884" s="2345"/>
      <c r="C884" s="2345"/>
      <c r="D884" s="2345"/>
      <c r="E884" s="2345"/>
      <c r="F884" s="2345"/>
      <c r="G884" s="2345"/>
      <c r="H884" s="2345"/>
      <c r="I884" s="2345"/>
      <c r="J884" s="2345"/>
      <c r="K884" s="2345"/>
      <c r="L884" s="2345"/>
      <c r="M884" s="2345"/>
      <c r="N884" s="2345"/>
      <c r="O884" s="2345"/>
      <c r="P884" s="2345"/>
      <c r="Q884" s="2345"/>
      <c r="R884" s="2345"/>
      <c r="S884" s="2345"/>
      <c r="T884" s="2345"/>
      <c r="U884" s="2345"/>
      <c r="V884" s="2345"/>
      <c r="W884" s="2345"/>
      <c r="X884" s="2345"/>
      <c r="Y884" s="2345"/>
      <c r="Z884" s="2345"/>
      <c r="AA884" s="2345"/>
    </row>
    <row r="885" spans="1:27" ht="15.75" customHeight="1">
      <c r="A885" s="2345"/>
      <c r="B885" s="2345"/>
      <c r="C885" s="2345"/>
      <c r="D885" s="2345"/>
      <c r="E885" s="2345"/>
      <c r="F885" s="2345"/>
      <c r="G885" s="2345"/>
      <c r="H885" s="2345"/>
      <c r="I885" s="2345"/>
      <c r="J885" s="2345"/>
      <c r="K885" s="2345"/>
      <c r="L885" s="2345"/>
      <c r="M885" s="2345"/>
      <c r="N885" s="2345"/>
      <c r="O885" s="2345"/>
      <c r="P885" s="2345"/>
      <c r="Q885" s="2345"/>
      <c r="R885" s="2345"/>
      <c r="S885" s="2345"/>
      <c r="T885" s="2345"/>
      <c r="U885" s="2345"/>
      <c r="V885" s="2345"/>
      <c r="W885" s="2345"/>
      <c r="X885" s="2345"/>
      <c r="Y885" s="2345"/>
      <c r="Z885" s="2345"/>
      <c r="AA885" s="2345"/>
    </row>
    <row r="886" spans="1:27" ht="15.75" customHeight="1">
      <c r="A886" s="2345"/>
      <c r="B886" s="2345"/>
      <c r="C886" s="2345"/>
      <c r="D886" s="2345"/>
      <c r="E886" s="2345"/>
      <c r="F886" s="2345"/>
      <c r="G886" s="2345"/>
      <c r="H886" s="2345"/>
      <c r="I886" s="2345"/>
      <c r="J886" s="2345"/>
      <c r="K886" s="2345"/>
      <c r="L886" s="2345"/>
      <c r="M886" s="2345"/>
      <c r="N886" s="2345"/>
      <c r="O886" s="2345"/>
      <c r="P886" s="2345"/>
      <c r="Q886" s="2345"/>
      <c r="R886" s="2345"/>
      <c r="S886" s="2345"/>
      <c r="T886" s="2345"/>
      <c r="U886" s="2345"/>
      <c r="V886" s="2345"/>
      <c r="W886" s="2345"/>
      <c r="X886" s="2345"/>
      <c r="Y886" s="2345"/>
      <c r="Z886" s="2345"/>
      <c r="AA886" s="2345"/>
    </row>
    <row r="887" spans="1:27" ht="15.75" customHeight="1">
      <c r="A887" s="2345"/>
      <c r="B887" s="2345"/>
      <c r="C887" s="2345"/>
      <c r="D887" s="2345"/>
      <c r="E887" s="2345"/>
      <c r="F887" s="2345"/>
      <c r="G887" s="2345"/>
      <c r="H887" s="2345"/>
      <c r="I887" s="2345"/>
      <c r="J887" s="2345"/>
      <c r="K887" s="2345"/>
      <c r="L887" s="2345"/>
      <c r="M887" s="2345"/>
      <c r="N887" s="2345"/>
      <c r="O887" s="2345"/>
      <c r="P887" s="2345"/>
      <c r="Q887" s="2345"/>
      <c r="R887" s="2345"/>
      <c r="S887" s="2345"/>
      <c r="T887" s="2345"/>
      <c r="U887" s="2345"/>
      <c r="V887" s="2345"/>
      <c r="W887" s="2345"/>
      <c r="X887" s="2345"/>
      <c r="Y887" s="2345"/>
      <c r="Z887" s="2345"/>
      <c r="AA887" s="2345"/>
    </row>
    <row r="888" spans="1:27" ht="15.75" customHeight="1">
      <c r="A888" s="2345"/>
      <c r="B888" s="2345"/>
      <c r="C888" s="2345"/>
      <c r="D888" s="2345"/>
      <c r="E888" s="2345"/>
      <c r="F888" s="2345"/>
      <c r="G888" s="2345"/>
      <c r="H888" s="2345"/>
      <c r="I888" s="2345"/>
      <c r="J888" s="2345"/>
      <c r="K888" s="2345"/>
      <c r="L888" s="2345"/>
      <c r="M888" s="2345"/>
      <c r="N888" s="2345"/>
      <c r="O888" s="2345"/>
      <c r="P888" s="2345"/>
      <c r="Q888" s="2345"/>
      <c r="R888" s="2345"/>
      <c r="S888" s="2345"/>
      <c r="T888" s="2345"/>
      <c r="U888" s="2345"/>
      <c r="V888" s="2345"/>
      <c r="W888" s="2345"/>
      <c r="X888" s="2345"/>
      <c r="Y888" s="2345"/>
      <c r="Z888" s="2345"/>
      <c r="AA888" s="2345"/>
    </row>
    <row r="889" spans="1:27" ht="15.75" customHeight="1">
      <c r="A889" s="2345"/>
      <c r="B889" s="2345"/>
      <c r="C889" s="2345"/>
      <c r="D889" s="2345"/>
      <c r="E889" s="2345"/>
      <c r="F889" s="2345"/>
      <c r="G889" s="2345"/>
      <c r="H889" s="2345"/>
      <c r="I889" s="2345"/>
      <c r="J889" s="2345"/>
      <c r="K889" s="2345"/>
      <c r="L889" s="2345"/>
      <c r="M889" s="2345"/>
      <c r="N889" s="2345"/>
      <c r="O889" s="2345"/>
      <c r="P889" s="2345"/>
      <c r="Q889" s="2345"/>
      <c r="R889" s="2345"/>
      <c r="S889" s="2345"/>
      <c r="T889" s="2345"/>
      <c r="U889" s="2345"/>
      <c r="V889" s="2345"/>
      <c r="W889" s="2345"/>
      <c r="X889" s="2345"/>
      <c r="Y889" s="2345"/>
      <c r="Z889" s="2345"/>
      <c r="AA889" s="2345"/>
    </row>
    <row r="890" spans="1:27" ht="15.75" customHeight="1">
      <c r="A890" s="2345"/>
      <c r="B890" s="2345"/>
      <c r="C890" s="2345"/>
      <c r="D890" s="2345"/>
      <c r="E890" s="2345"/>
      <c r="F890" s="2345"/>
      <c r="G890" s="2345"/>
      <c r="H890" s="2345"/>
      <c r="I890" s="2345"/>
      <c r="J890" s="2345"/>
      <c r="K890" s="2345"/>
      <c r="L890" s="2345"/>
      <c r="M890" s="2345"/>
      <c r="N890" s="2345"/>
      <c r="O890" s="2345"/>
      <c r="P890" s="2345"/>
      <c r="Q890" s="2345"/>
      <c r="R890" s="2345"/>
      <c r="S890" s="2345"/>
      <c r="T890" s="2345"/>
      <c r="U890" s="2345"/>
      <c r="V890" s="2345"/>
      <c r="W890" s="2345"/>
      <c r="X890" s="2345"/>
      <c r="Y890" s="2345"/>
      <c r="Z890" s="2345"/>
      <c r="AA890" s="2345"/>
    </row>
    <row r="891" spans="1:27" ht="15.75" customHeight="1">
      <c r="A891" s="2345"/>
      <c r="B891" s="2345"/>
      <c r="C891" s="2345"/>
      <c r="D891" s="2345"/>
      <c r="E891" s="2345"/>
      <c r="F891" s="2345"/>
      <c r="G891" s="2345"/>
      <c r="H891" s="2345"/>
      <c r="I891" s="2345"/>
      <c r="J891" s="2345"/>
      <c r="K891" s="2345"/>
      <c r="L891" s="2345"/>
      <c r="M891" s="2345"/>
      <c r="N891" s="2345"/>
      <c r="O891" s="2345"/>
      <c r="P891" s="2345"/>
      <c r="Q891" s="2345"/>
      <c r="R891" s="2345"/>
      <c r="S891" s="2345"/>
      <c r="T891" s="2345"/>
      <c r="U891" s="2345"/>
      <c r="V891" s="2345"/>
      <c r="W891" s="2345"/>
      <c r="X891" s="2345"/>
      <c r="Y891" s="2345"/>
      <c r="Z891" s="2345"/>
      <c r="AA891" s="2345"/>
    </row>
    <row r="892" spans="1:27" ht="15.75" customHeight="1">
      <c r="A892" s="2345"/>
      <c r="B892" s="2345"/>
      <c r="C892" s="2345"/>
      <c r="D892" s="2345"/>
      <c r="E892" s="2345"/>
      <c r="F892" s="2345"/>
      <c r="G892" s="2345"/>
      <c r="H892" s="2345"/>
      <c r="I892" s="2345"/>
      <c r="J892" s="2345"/>
      <c r="K892" s="2345"/>
      <c r="L892" s="2345"/>
      <c r="M892" s="2345"/>
      <c r="N892" s="2345"/>
      <c r="O892" s="2345"/>
      <c r="P892" s="2345"/>
      <c r="Q892" s="2345"/>
      <c r="R892" s="2345"/>
      <c r="S892" s="2345"/>
      <c r="T892" s="2345"/>
      <c r="U892" s="2345"/>
      <c r="V892" s="2345"/>
      <c r="W892" s="2345"/>
      <c r="X892" s="2345"/>
      <c r="Y892" s="2345"/>
      <c r="Z892" s="2345"/>
      <c r="AA892" s="2345"/>
    </row>
    <row r="893" spans="1:27" ht="15.75" customHeight="1">
      <c r="A893" s="2345"/>
      <c r="B893" s="2345"/>
      <c r="C893" s="2345"/>
      <c r="D893" s="2345"/>
      <c r="E893" s="2345"/>
      <c r="F893" s="2345"/>
      <c r="G893" s="2345"/>
      <c r="H893" s="2345"/>
      <c r="I893" s="2345"/>
      <c r="J893" s="2345"/>
      <c r="K893" s="2345"/>
      <c r="L893" s="2345"/>
      <c r="M893" s="2345"/>
      <c r="N893" s="2345"/>
      <c r="O893" s="2345"/>
      <c r="P893" s="2345"/>
      <c r="Q893" s="2345"/>
      <c r="R893" s="2345"/>
      <c r="S893" s="2345"/>
      <c r="T893" s="2345"/>
      <c r="U893" s="2345"/>
      <c r="V893" s="2345"/>
      <c r="W893" s="2345"/>
      <c r="X893" s="2345"/>
      <c r="Y893" s="2345"/>
      <c r="Z893" s="2345"/>
      <c r="AA893" s="2345"/>
    </row>
    <row r="894" spans="1:27" ht="15.75" customHeight="1">
      <c r="A894" s="2345"/>
      <c r="B894" s="2345"/>
      <c r="C894" s="2345"/>
      <c r="D894" s="2345"/>
      <c r="E894" s="2345"/>
      <c r="F894" s="2345"/>
      <c r="G894" s="2345"/>
      <c r="H894" s="2345"/>
      <c r="I894" s="2345"/>
      <c r="J894" s="2345"/>
      <c r="K894" s="2345"/>
      <c r="L894" s="2345"/>
      <c r="M894" s="2345"/>
      <c r="N894" s="2345"/>
      <c r="O894" s="2345"/>
      <c r="P894" s="2345"/>
      <c r="Q894" s="2345"/>
      <c r="R894" s="2345"/>
      <c r="S894" s="2345"/>
      <c r="T894" s="2345"/>
      <c r="U894" s="2345"/>
      <c r="V894" s="2345"/>
      <c r="W894" s="2345"/>
      <c r="X894" s="2345"/>
      <c r="Y894" s="2345"/>
      <c r="Z894" s="2345"/>
      <c r="AA894" s="2345"/>
    </row>
    <row r="895" spans="1:27" ht="15.75" customHeight="1">
      <c r="A895" s="2345"/>
      <c r="B895" s="2345"/>
      <c r="C895" s="2345"/>
      <c r="D895" s="2345"/>
      <c r="E895" s="2345"/>
      <c r="F895" s="2345"/>
      <c r="G895" s="2345"/>
      <c r="H895" s="2345"/>
      <c r="I895" s="2345"/>
      <c r="J895" s="2345"/>
      <c r="K895" s="2345"/>
      <c r="L895" s="2345"/>
      <c r="M895" s="2345"/>
      <c r="N895" s="2345"/>
      <c r="O895" s="2345"/>
      <c r="P895" s="2345"/>
      <c r="Q895" s="2345"/>
      <c r="R895" s="2345"/>
      <c r="S895" s="2345"/>
      <c r="T895" s="2345"/>
      <c r="U895" s="2345"/>
      <c r="V895" s="2345"/>
      <c r="W895" s="2345"/>
      <c r="X895" s="2345"/>
      <c r="Y895" s="2345"/>
      <c r="Z895" s="2345"/>
      <c r="AA895" s="2345"/>
    </row>
    <row r="896" spans="1:27" ht="15.75" customHeight="1">
      <c r="A896" s="2345"/>
      <c r="B896" s="2345"/>
      <c r="C896" s="2345"/>
      <c r="D896" s="2345"/>
      <c r="E896" s="2345"/>
      <c r="F896" s="2345"/>
      <c r="G896" s="2345"/>
      <c r="H896" s="2345"/>
      <c r="I896" s="2345"/>
      <c r="J896" s="2345"/>
      <c r="K896" s="2345"/>
      <c r="L896" s="2345"/>
      <c r="M896" s="2345"/>
      <c r="N896" s="2345"/>
      <c r="O896" s="2345"/>
      <c r="P896" s="2345"/>
      <c r="Q896" s="2345"/>
      <c r="R896" s="2345"/>
      <c r="S896" s="2345"/>
      <c r="T896" s="2345"/>
      <c r="U896" s="2345"/>
      <c r="V896" s="2345"/>
      <c r="W896" s="2345"/>
      <c r="X896" s="2345"/>
      <c r="Y896" s="2345"/>
      <c r="Z896" s="2345"/>
      <c r="AA896" s="2345"/>
    </row>
    <row r="897" spans="1:27" ht="15.75" customHeight="1">
      <c r="A897" s="2345"/>
      <c r="B897" s="2345"/>
      <c r="C897" s="2345"/>
      <c r="D897" s="2345"/>
      <c r="E897" s="2345"/>
      <c r="F897" s="2345"/>
      <c r="G897" s="2345"/>
      <c r="H897" s="2345"/>
      <c r="I897" s="2345"/>
      <c r="J897" s="2345"/>
      <c r="K897" s="2345"/>
      <c r="L897" s="2345"/>
      <c r="M897" s="2345"/>
      <c r="N897" s="2345"/>
      <c r="O897" s="2345"/>
      <c r="P897" s="2345"/>
      <c r="Q897" s="2345"/>
      <c r="R897" s="2345"/>
      <c r="S897" s="2345"/>
      <c r="T897" s="2345"/>
      <c r="U897" s="2345"/>
      <c r="V897" s="2345"/>
      <c r="W897" s="2345"/>
      <c r="X897" s="2345"/>
      <c r="Y897" s="2345"/>
      <c r="Z897" s="2345"/>
      <c r="AA897" s="2345"/>
    </row>
    <row r="898" spans="1:27" ht="15.75" customHeight="1">
      <c r="A898" s="2345"/>
      <c r="B898" s="2345"/>
      <c r="C898" s="2345"/>
      <c r="D898" s="2345"/>
      <c r="E898" s="2345"/>
      <c r="F898" s="2345"/>
      <c r="G898" s="2345"/>
      <c r="H898" s="2345"/>
      <c r="I898" s="2345"/>
      <c r="J898" s="2345"/>
      <c r="K898" s="2345"/>
      <c r="L898" s="2345"/>
      <c r="M898" s="2345"/>
      <c r="N898" s="2345"/>
      <c r="O898" s="2345"/>
      <c r="P898" s="2345"/>
      <c r="Q898" s="2345"/>
      <c r="R898" s="2345"/>
      <c r="S898" s="2345"/>
      <c r="T898" s="2345"/>
      <c r="U898" s="2345"/>
      <c r="V898" s="2345"/>
      <c r="W898" s="2345"/>
      <c r="X898" s="2345"/>
      <c r="Y898" s="2345"/>
      <c r="Z898" s="2345"/>
      <c r="AA898" s="2345"/>
    </row>
    <row r="899" spans="1:27" ht="15.75" customHeight="1">
      <c r="A899" s="2345"/>
      <c r="B899" s="2345"/>
      <c r="C899" s="2345"/>
      <c r="D899" s="2345"/>
      <c r="E899" s="2345"/>
      <c r="F899" s="2345"/>
      <c r="G899" s="2345"/>
      <c r="H899" s="2345"/>
      <c r="I899" s="2345"/>
      <c r="J899" s="2345"/>
      <c r="K899" s="2345"/>
      <c r="L899" s="2345"/>
      <c r="M899" s="2345"/>
      <c r="N899" s="2345"/>
      <c r="O899" s="2345"/>
      <c r="P899" s="2345"/>
      <c r="Q899" s="2345"/>
      <c r="R899" s="2345"/>
      <c r="S899" s="2345"/>
      <c r="T899" s="2345"/>
      <c r="U899" s="2345"/>
      <c r="V899" s="2345"/>
      <c r="W899" s="2345"/>
      <c r="X899" s="2345"/>
      <c r="Y899" s="2345"/>
      <c r="Z899" s="2345"/>
      <c r="AA899" s="2345"/>
    </row>
    <row r="900" spans="1:27" ht="15.75" customHeight="1">
      <c r="A900" s="2345"/>
      <c r="B900" s="2345"/>
      <c r="C900" s="2345"/>
      <c r="D900" s="2345"/>
      <c r="E900" s="2345"/>
      <c r="F900" s="2345"/>
      <c r="G900" s="2345"/>
      <c r="H900" s="2345"/>
      <c r="I900" s="2345"/>
      <c r="J900" s="2345"/>
      <c r="K900" s="2345"/>
      <c r="L900" s="2345"/>
      <c r="M900" s="2345"/>
      <c r="N900" s="2345"/>
      <c r="O900" s="2345"/>
      <c r="P900" s="2345"/>
      <c r="Q900" s="2345"/>
      <c r="R900" s="2345"/>
      <c r="S900" s="2345"/>
      <c r="T900" s="2345"/>
      <c r="U900" s="2345"/>
      <c r="V900" s="2345"/>
      <c r="W900" s="2345"/>
      <c r="X900" s="2345"/>
      <c r="Y900" s="2345"/>
      <c r="Z900" s="2345"/>
      <c r="AA900" s="2345"/>
    </row>
    <row r="901" spans="1:27" ht="15.75" customHeight="1">
      <c r="A901" s="2345"/>
      <c r="B901" s="2345"/>
      <c r="C901" s="2345"/>
      <c r="D901" s="2345"/>
      <c r="E901" s="2345"/>
      <c r="F901" s="2345"/>
      <c r="G901" s="2345"/>
      <c r="H901" s="2345"/>
      <c r="I901" s="2345"/>
      <c r="J901" s="2345"/>
      <c r="K901" s="2345"/>
      <c r="L901" s="2345"/>
      <c r="M901" s="2345"/>
      <c r="N901" s="2345"/>
      <c r="O901" s="2345"/>
      <c r="P901" s="2345"/>
      <c r="Q901" s="2345"/>
      <c r="R901" s="2345"/>
      <c r="S901" s="2345"/>
      <c r="T901" s="2345"/>
      <c r="U901" s="2345"/>
      <c r="V901" s="2345"/>
      <c r="W901" s="2345"/>
      <c r="X901" s="2345"/>
      <c r="Y901" s="2345"/>
      <c r="Z901" s="2345"/>
      <c r="AA901" s="2345"/>
    </row>
    <row r="902" spans="1:27" ht="15.75" customHeight="1">
      <c r="A902" s="2345"/>
      <c r="B902" s="2345"/>
      <c r="C902" s="2345"/>
      <c r="D902" s="2345"/>
      <c r="E902" s="2345"/>
      <c r="F902" s="2345"/>
      <c r="G902" s="2345"/>
      <c r="H902" s="2345"/>
      <c r="I902" s="2345"/>
      <c r="J902" s="2345"/>
      <c r="K902" s="2345"/>
      <c r="L902" s="2345"/>
      <c r="M902" s="2345"/>
      <c r="N902" s="2345"/>
      <c r="O902" s="2345"/>
      <c r="P902" s="2345"/>
      <c r="Q902" s="2345"/>
      <c r="R902" s="2345"/>
      <c r="S902" s="2345"/>
      <c r="T902" s="2345"/>
      <c r="U902" s="2345"/>
      <c r="V902" s="2345"/>
      <c r="W902" s="2345"/>
      <c r="X902" s="2345"/>
      <c r="Y902" s="2345"/>
      <c r="Z902" s="2345"/>
      <c r="AA902" s="2345"/>
    </row>
    <row r="903" spans="1:27" ht="15.75" customHeight="1">
      <c r="A903" s="2345"/>
      <c r="B903" s="2345"/>
      <c r="C903" s="2345"/>
      <c r="D903" s="2345"/>
      <c r="E903" s="2345"/>
      <c r="F903" s="2345"/>
      <c r="G903" s="2345"/>
      <c r="H903" s="2345"/>
      <c r="I903" s="2345"/>
      <c r="J903" s="2345"/>
      <c r="K903" s="2345"/>
      <c r="L903" s="2345"/>
      <c r="M903" s="2345"/>
      <c r="N903" s="2345"/>
      <c r="O903" s="2345"/>
      <c r="P903" s="2345"/>
      <c r="Q903" s="2345"/>
      <c r="R903" s="2345"/>
      <c r="S903" s="2345"/>
      <c r="T903" s="2345"/>
      <c r="U903" s="2345"/>
      <c r="V903" s="2345"/>
      <c r="W903" s="2345"/>
      <c r="X903" s="2345"/>
      <c r="Y903" s="2345"/>
      <c r="Z903" s="2345"/>
      <c r="AA903" s="2345"/>
    </row>
    <row r="904" spans="1:27" ht="15.75" customHeight="1">
      <c r="A904" s="2345"/>
      <c r="B904" s="2345"/>
      <c r="C904" s="2345"/>
      <c r="D904" s="2345"/>
      <c r="E904" s="2345"/>
      <c r="F904" s="2345"/>
      <c r="G904" s="2345"/>
      <c r="H904" s="2345"/>
      <c r="I904" s="2345"/>
      <c r="J904" s="2345"/>
      <c r="K904" s="2345"/>
      <c r="L904" s="2345"/>
      <c r="M904" s="2345"/>
      <c r="N904" s="2345"/>
      <c r="O904" s="2345"/>
      <c r="P904" s="2345"/>
      <c r="Q904" s="2345"/>
      <c r="R904" s="2345"/>
      <c r="S904" s="2345"/>
      <c r="T904" s="2345"/>
      <c r="U904" s="2345"/>
      <c r="V904" s="2345"/>
      <c r="W904" s="2345"/>
      <c r="X904" s="2345"/>
      <c r="Y904" s="2345"/>
      <c r="Z904" s="2345"/>
      <c r="AA904" s="2345"/>
    </row>
    <row r="905" spans="1:27" ht="15.75" customHeight="1">
      <c r="A905" s="2345"/>
      <c r="B905" s="2345"/>
      <c r="C905" s="2345"/>
      <c r="D905" s="2345"/>
      <c r="E905" s="2345"/>
      <c r="F905" s="2345"/>
      <c r="G905" s="2345"/>
      <c r="H905" s="2345"/>
      <c r="I905" s="2345"/>
      <c r="J905" s="2345"/>
      <c r="K905" s="2345"/>
      <c r="L905" s="2345"/>
      <c r="M905" s="2345"/>
      <c r="N905" s="2345"/>
      <c r="O905" s="2345"/>
      <c r="P905" s="2345"/>
      <c r="Q905" s="2345"/>
      <c r="R905" s="2345"/>
      <c r="S905" s="2345"/>
      <c r="T905" s="2345"/>
      <c r="U905" s="2345"/>
      <c r="V905" s="2345"/>
      <c r="W905" s="2345"/>
      <c r="X905" s="2345"/>
      <c r="Y905" s="2345"/>
      <c r="Z905" s="2345"/>
      <c r="AA905" s="2345"/>
    </row>
    <row r="906" spans="1:27" ht="15.75" customHeight="1">
      <c r="A906" s="2345"/>
      <c r="B906" s="2345"/>
      <c r="C906" s="2345"/>
      <c r="D906" s="2345"/>
      <c r="E906" s="2345"/>
      <c r="F906" s="2345"/>
      <c r="G906" s="2345"/>
      <c r="H906" s="2345"/>
      <c r="I906" s="2345"/>
      <c r="J906" s="2345"/>
      <c r="K906" s="2345"/>
      <c r="L906" s="2345"/>
      <c r="M906" s="2345"/>
      <c r="N906" s="2345"/>
      <c r="O906" s="2345"/>
      <c r="P906" s="2345"/>
      <c r="Q906" s="2345"/>
      <c r="R906" s="2345"/>
      <c r="S906" s="2345"/>
      <c r="T906" s="2345"/>
      <c r="U906" s="2345"/>
      <c r="V906" s="2345"/>
      <c r="W906" s="2345"/>
      <c r="X906" s="2345"/>
      <c r="Y906" s="2345"/>
      <c r="Z906" s="2345"/>
      <c r="AA906" s="2345"/>
    </row>
    <row r="907" spans="1:27" ht="15.75" customHeight="1">
      <c r="A907" s="2345"/>
      <c r="B907" s="2345"/>
      <c r="C907" s="2345"/>
      <c r="D907" s="2345"/>
      <c r="E907" s="2345"/>
      <c r="F907" s="2345"/>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5"/>
    </row>
    <row r="908" spans="1:27" ht="15.75" customHeight="1">
      <c r="A908" s="2345"/>
      <c r="B908" s="2345"/>
      <c r="C908" s="2345"/>
      <c r="D908" s="2345"/>
      <c r="E908" s="2345"/>
      <c r="F908" s="2345"/>
      <c r="G908" s="2345"/>
      <c r="H908" s="2345"/>
      <c r="I908" s="2345"/>
      <c r="J908" s="2345"/>
      <c r="K908" s="2345"/>
      <c r="L908" s="2345"/>
      <c r="M908" s="2345"/>
      <c r="N908" s="2345"/>
      <c r="O908" s="2345"/>
      <c r="P908" s="2345"/>
      <c r="Q908" s="2345"/>
      <c r="R908" s="2345"/>
      <c r="S908" s="2345"/>
      <c r="T908" s="2345"/>
      <c r="U908" s="2345"/>
      <c r="V908" s="2345"/>
      <c r="W908" s="2345"/>
      <c r="X908" s="2345"/>
      <c r="Y908" s="2345"/>
      <c r="Z908" s="2345"/>
      <c r="AA908" s="2345"/>
    </row>
    <row r="909" spans="1:27" ht="15.75" customHeight="1">
      <c r="A909" s="2345"/>
      <c r="B909" s="2345"/>
      <c r="C909" s="2345"/>
      <c r="D909" s="2345"/>
      <c r="E909" s="2345"/>
      <c r="F909" s="2345"/>
      <c r="G909" s="2345"/>
      <c r="H909" s="2345"/>
      <c r="I909" s="2345"/>
      <c r="J909" s="2345"/>
      <c r="K909" s="2345"/>
      <c r="L909" s="2345"/>
      <c r="M909" s="2345"/>
      <c r="N909" s="2345"/>
      <c r="O909" s="2345"/>
      <c r="P909" s="2345"/>
      <c r="Q909" s="2345"/>
      <c r="R909" s="2345"/>
      <c r="S909" s="2345"/>
      <c r="T909" s="2345"/>
      <c r="U909" s="2345"/>
      <c r="V909" s="2345"/>
      <c r="W909" s="2345"/>
      <c r="X909" s="2345"/>
      <c r="Y909" s="2345"/>
      <c r="Z909" s="2345"/>
      <c r="AA909" s="2345"/>
    </row>
    <row r="910" spans="1:27" ht="15.75" customHeight="1">
      <c r="A910" s="2345"/>
      <c r="B910" s="2345"/>
      <c r="C910" s="2345"/>
      <c r="D910" s="2345"/>
      <c r="E910" s="2345"/>
      <c r="F910" s="2345"/>
      <c r="G910" s="2345"/>
      <c r="H910" s="2345"/>
      <c r="I910" s="2345"/>
      <c r="J910" s="2345"/>
      <c r="K910" s="2345"/>
      <c r="L910" s="2345"/>
      <c r="M910" s="2345"/>
      <c r="N910" s="2345"/>
      <c r="O910" s="2345"/>
      <c r="P910" s="2345"/>
      <c r="Q910" s="2345"/>
      <c r="R910" s="2345"/>
      <c r="S910" s="2345"/>
      <c r="T910" s="2345"/>
      <c r="U910" s="2345"/>
      <c r="V910" s="2345"/>
      <c r="W910" s="2345"/>
      <c r="X910" s="2345"/>
      <c r="Y910" s="2345"/>
      <c r="Z910" s="2345"/>
      <c r="AA910" s="2345"/>
    </row>
    <row r="911" spans="1:27" ht="15.75" customHeight="1">
      <c r="A911" s="2345"/>
      <c r="B911" s="2345"/>
      <c r="C911" s="2345"/>
      <c r="D911" s="2345"/>
      <c r="E911" s="2345"/>
      <c r="F911" s="2345"/>
      <c r="G911" s="2345"/>
      <c r="H911" s="2345"/>
      <c r="I911" s="2345"/>
      <c r="J911" s="2345"/>
      <c r="K911" s="2345"/>
      <c r="L911" s="2345"/>
      <c r="M911" s="2345"/>
      <c r="N911" s="2345"/>
      <c r="O911" s="2345"/>
      <c r="P911" s="2345"/>
      <c r="Q911" s="2345"/>
      <c r="R911" s="2345"/>
      <c r="S911" s="2345"/>
      <c r="T911" s="2345"/>
      <c r="U911" s="2345"/>
      <c r="V911" s="2345"/>
      <c r="W911" s="2345"/>
      <c r="X911" s="2345"/>
      <c r="Y911" s="2345"/>
      <c r="Z911" s="2345"/>
      <c r="AA911" s="2345"/>
    </row>
    <row r="912" spans="1:27" ht="15.75" customHeight="1">
      <c r="A912" s="2345"/>
      <c r="B912" s="2345"/>
      <c r="C912" s="2345"/>
      <c r="D912" s="2345"/>
      <c r="E912" s="2345"/>
      <c r="F912" s="2345"/>
      <c r="G912" s="2345"/>
      <c r="H912" s="2345"/>
      <c r="I912" s="2345"/>
      <c r="J912" s="2345"/>
      <c r="K912" s="2345"/>
      <c r="L912" s="2345"/>
      <c r="M912" s="2345"/>
      <c r="N912" s="2345"/>
      <c r="O912" s="2345"/>
      <c r="P912" s="2345"/>
      <c r="Q912" s="2345"/>
      <c r="R912" s="2345"/>
      <c r="S912" s="2345"/>
      <c r="T912" s="2345"/>
      <c r="U912" s="2345"/>
      <c r="V912" s="2345"/>
      <c r="W912" s="2345"/>
      <c r="X912" s="2345"/>
      <c r="Y912" s="2345"/>
      <c r="Z912" s="2345"/>
      <c r="AA912" s="2345"/>
    </row>
    <row r="913" spans="1:27" ht="15.75" customHeight="1">
      <c r="A913" s="2345"/>
      <c r="B913" s="2345"/>
      <c r="C913" s="2345"/>
      <c r="D913" s="2345"/>
      <c r="E913" s="2345"/>
      <c r="F913" s="2345"/>
      <c r="G913" s="2345"/>
      <c r="H913" s="2345"/>
      <c r="I913" s="2345"/>
      <c r="J913" s="2345"/>
      <c r="K913" s="2345"/>
      <c r="L913" s="2345"/>
      <c r="M913" s="2345"/>
      <c r="N913" s="2345"/>
      <c r="O913" s="2345"/>
      <c r="P913" s="2345"/>
      <c r="Q913" s="2345"/>
      <c r="R913" s="2345"/>
      <c r="S913" s="2345"/>
      <c r="T913" s="2345"/>
      <c r="U913" s="2345"/>
      <c r="V913" s="2345"/>
      <c r="W913" s="2345"/>
      <c r="X913" s="2345"/>
      <c r="Y913" s="2345"/>
      <c r="Z913" s="2345"/>
      <c r="AA913" s="2345"/>
    </row>
    <row r="914" spans="1:27" ht="15.75" customHeight="1">
      <c r="A914" s="2345"/>
      <c r="B914" s="2345"/>
      <c r="C914" s="2345"/>
      <c r="D914" s="2345"/>
      <c r="E914" s="2345"/>
      <c r="F914" s="2345"/>
      <c r="G914" s="2345"/>
      <c r="H914" s="2345"/>
      <c r="I914" s="2345"/>
      <c r="J914" s="2345"/>
      <c r="K914" s="2345"/>
      <c r="L914" s="2345"/>
      <c r="M914" s="2345"/>
      <c r="N914" s="2345"/>
      <c r="O914" s="2345"/>
      <c r="P914" s="2345"/>
      <c r="Q914" s="2345"/>
      <c r="R914" s="2345"/>
      <c r="S914" s="2345"/>
      <c r="T914" s="2345"/>
      <c r="U914" s="2345"/>
      <c r="V914" s="2345"/>
      <c r="W914" s="2345"/>
      <c r="X914" s="2345"/>
      <c r="Y914" s="2345"/>
      <c r="Z914" s="2345"/>
      <c r="AA914" s="2345"/>
    </row>
    <row r="915" spans="1:27" ht="15.75" customHeight="1">
      <c r="A915" s="2345"/>
      <c r="B915" s="2345"/>
      <c r="C915" s="2345"/>
      <c r="D915" s="2345"/>
      <c r="E915" s="2345"/>
      <c r="F915" s="2345"/>
      <c r="G915" s="2345"/>
      <c r="H915" s="2345"/>
      <c r="I915" s="2345"/>
      <c r="J915" s="2345"/>
      <c r="K915" s="2345"/>
      <c r="L915" s="2345"/>
      <c r="M915" s="2345"/>
      <c r="N915" s="2345"/>
      <c r="O915" s="2345"/>
      <c r="P915" s="2345"/>
      <c r="Q915" s="2345"/>
      <c r="R915" s="2345"/>
      <c r="S915" s="2345"/>
      <c r="T915" s="2345"/>
      <c r="U915" s="2345"/>
      <c r="V915" s="2345"/>
      <c r="W915" s="2345"/>
      <c r="X915" s="2345"/>
      <c r="Y915" s="2345"/>
      <c r="Z915" s="2345"/>
      <c r="AA915" s="2345"/>
    </row>
    <row r="916" spans="1:27" ht="15.75" customHeight="1">
      <c r="A916" s="2345"/>
      <c r="B916" s="2345"/>
      <c r="C916" s="2345"/>
      <c r="D916" s="2345"/>
      <c r="E916" s="2345"/>
      <c r="F916" s="2345"/>
      <c r="G916" s="2345"/>
      <c r="H916" s="2345"/>
      <c r="I916" s="2345"/>
      <c r="J916" s="2345"/>
      <c r="K916" s="2345"/>
      <c r="L916" s="2345"/>
      <c r="M916" s="2345"/>
      <c r="N916" s="2345"/>
      <c r="O916" s="2345"/>
      <c r="P916" s="2345"/>
      <c r="Q916" s="2345"/>
      <c r="R916" s="2345"/>
      <c r="S916" s="2345"/>
      <c r="T916" s="2345"/>
      <c r="U916" s="2345"/>
      <c r="V916" s="2345"/>
      <c r="W916" s="2345"/>
      <c r="X916" s="2345"/>
      <c r="Y916" s="2345"/>
      <c r="Z916" s="2345"/>
      <c r="AA916" s="2345"/>
    </row>
    <row r="917" spans="1:27" ht="15.75" customHeight="1">
      <c r="A917" s="2345"/>
      <c r="B917" s="2345"/>
      <c r="C917" s="2345"/>
      <c r="D917" s="2345"/>
      <c r="E917" s="2345"/>
      <c r="F917" s="2345"/>
      <c r="G917" s="2345"/>
      <c r="H917" s="2345"/>
      <c r="I917" s="2345"/>
      <c r="J917" s="2345"/>
      <c r="K917" s="2345"/>
      <c r="L917" s="2345"/>
      <c r="M917" s="2345"/>
      <c r="N917" s="2345"/>
      <c r="O917" s="2345"/>
      <c r="P917" s="2345"/>
      <c r="Q917" s="2345"/>
      <c r="R917" s="2345"/>
      <c r="S917" s="2345"/>
      <c r="T917" s="2345"/>
      <c r="U917" s="2345"/>
      <c r="V917" s="2345"/>
      <c r="W917" s="2345"/>
      <c r="X917" s="2345"/>
      <c r="Y917" s="2345"/>
      <c r="Z917" s="2345"/>
      <c r="AA917" s="2345"/>
    </row>
    <row r="918" spans="1:27" ht="15.75" customHeight="1">
      <c r="A918" s="2345"/>
      <c r="B918" s="2345"/>
      <c r="C918" s="2345"/>
      <c r="D918" s="2345"/>
      <c r="E918" s="2345"/>
      <c r="F918" s="2345"/>
      <c r="G918" s="2345"/>
      <c r="H918" s="2345"/>
      <c r="I918" s="2345"/>
      <c r="J918" s="2345"/>
      <c r="K918" s="2345"/>
      <c r="L918" s="2345"/>
      <c r="M918" s="2345"/>
      <c r="N918" s="2345"/>
      <c r="O918" s="2345"/>
      <c r="P918" s="2345"/>
      <c r="Q918" s="2345"/>
      <c r="R918" s="2345"/>
      <c r="S918" s="2345"/>
      <c r="T918" s="2345"/>
      <c r="U918" s="2345"/>
      <c r="V918" s="2345"/>
      <c r="W918" s="2345"/>
      <c r="X918" s="2345"/>
      <c r="Y918" s="2345"/>
      <c r="Z918" s="2345"/>
      <c r="AA918" s="2345"/>
    </row>
    <row r="919" spans="1:27" ht="15.75" customHeight="1">
      <c r="A919" s="2345"/>
      <c r="B919" s="2345"/>
      <c r="C919" s="2345"/>
      <c r="D919" s="2345"/>
      <c r="E919" s="2345"/>
      <c r="F919" s="2345"/>
      <c r="G919" s="2345"/>
      <c r="H919" s="2345"/>
      <c r="I919" s="2345"/>
      <c r="J919" s="2345"/>
      <c r="K919" s="2345"/>
      <c r="L919" s="2345"/>
      <c r="M919" s="2345"/>
      <c r="N919" s="2345"/>
      <c r="O919" s="2345"/>
      <c r="P919" s="2345"/>
      <c r="Q919" s="2345"/>
      <c r="R919" s="2345"/>
      <c r="S919" s="2345"/>
      <c r="T919" s="2345"/>
      <c r="U919" s="2345"/>
      <c r="V919" s="2345"/>
      <c r="W919" s="2345"/>
      <c r="X919" s="2345"/>
      <c r="Y919" s="2345"/>
      <c r="Z919" s="2345"/>
      <c r="AA919" s="2345"/>
    </row>
    <row r="920" spans="1:27" ht="15.75" customHeight="1">
      <c r="A920" s="2345"/>
      <c r="B920" s="2345"/>
      <c r="C920" s="2345"/>
      <c r="D920" s="2345"/>
      <c r="E920" s="2345"/>
      <c r="F920" s="2345"/>
      <c r="G920" s="2345"/>
      <c r="H920" s="2345"/>
      <c r="I920" s="2345"/>
      <c r="J920" s="2345"/>
      <c r="K920" s="2345"/>
      <c r="L920" s="2345"/>
      <c r="M920" s="2345"/>
      <c r="N920" s="2345"/>
      <c r="O920" s="2345"/>
      <c r="P920" s="2345"/>
      <c r="Q920" s="2345"/>
      <c r="R920" s="2345"/>
      <c r="S920" s="2345"/>
      <c r="T920" s="2345"/>
      <c r="U920" s="2345"/>
      <c r="V920" s="2345"/>
      <c r="W920" s="2345"/>
      <c r="X920" s="2345"/>
      <c r="Y920" s="2345"/>
      <c r="Z920" s="2345"/>
      <c r="AA920" s="2345"/>
    </row>
    <row r="921" spans="1:27" ht="15.75" customHeight="1">
      <c r="A921" s="2345"/>
      <c r="B921" s="2345"/>
      <c r="C921" s="2345"/>
      <c r="D921" s="2345"/>
      <c r="E921" s="2345"/>
      <c r="F921" s="2345"/>
      <c r="G921" s="2345"/>
      <c r="H921" s="2345"/>
      <c r="I921" s="2345"/>
      <c r="J921" s="2345"/>
      <c r="K921" s="2345"/>
      <c r="L921" s="2345"/>
      <c r="M921" s="2345"/>
      <c r="N921" s="2345"/>
      <c r="O921" s="2345"/>
      <c r="P921" s="2345"/>
      <c r="Q921" s="2345"/>
      <c r="R921" s="2345"/>
      <c r="S921" s="2345"/>
      <c r="T921" s="2345"/>
      <c r="U921" s="2345"/>
      <c r="V921" s="2345"/>
      <c r="W921" s="2345"/>
      <c r="X921" s="2345"/>
      <c r="Y921" s="2345"/>
      <c r="Z921" s="2345"/>
      <c r="AA921" s="2345"/>
    </row>
    <row r="922" spans="1:27" ht="15.75" customHeight="1">
      <c r="A922" s="2345"/>
      <c r="B922" s="2345"/>
      <c r="C922" s="2345"/>
      <c r="D922" s="2345"/>
      <c r="E922" s="2345"/>
      <c r="F922" s="2345"/>
      <c r="G922" s="2345"/>
      <c r="H922" s="2345"/>
      <c r="I922" s="2345"/>
      <c r="J922" s="2345"/>
      <c r="K922" s="2345"/>
      <c r="L922" s="2345"/>
      <c r="M922" s="2345"/>
      <c r="N922" s="2345"/>
      <c r="O922" s="2345"/>
      <c r="P922" s="2345"/>
      <c r="Q922" s="2345"/>
      <c r="R922" s="2345"/>
      <c r="S922" s="2345"/>
      <c r="T922" s="2345"/>
      <c r="U922" s="2345"/>
      <c r="V922" s="2345"/>
      <c r="W922" s="2345"/>
      <c r="X922" s="2345"/>
      <c r="Y922" s="2345"/>
      <c r="Z922" s="2345"/>
      <c r="AA922" s="2345"/>
    </row>
    <row r="923" spans="1:27" ht="15.75" customHeight="1">
      <c r="A923" s="2345"/>
      <c r="B923" s="2345"/>
      <c r="C923" s="2345"/>
      <c r="D923" s="2345"/>
      <c r="E923" s="2345"/>
      <c r="F923" s="2345"/>
      <c r="G923" s="2345"/>
      <c r="H923" s="2345"/>
      <c r="I923" s="2345"/>
      <c r="J923" s="2345"/>
      <c r="K923" s="2345"/>
      <c r="L923" s="2345"/>
      <c r="M923" s="2345"/>
      <c r="N923" s="2345"/>
      <c r="O923" s="2345"/>
      <c r="P923" s="2345"/>
      <c r="Q923" s="2345"/>
      <c r="R923" s="2345"/>
      <c r="S923" s="2345"/>
      <c r="T923" s="2345"/>
      <c r="U923" s="2345"/>
      <c r="V923" s="2345"/>
      <c r="W923" s="2345"/>
      <c r="X923" s="2345"/>
      <c r="Y923" s="2345"/>
      <c r="Z923" s="2345"/>
      <c r="AA923" s="2345"/>
    </row>
    <row r="924" spans="1:27" ht="15.75" customHeight="1">
      <c r="A924" s="2345"/>
      <c r="B924" s="2345"/>
      <c r="C924" s="2345"/>
      <c r="D924" s="2345"/>
      <c r="E924" s="2345"/>
      <c r="F924" s="2345"/>
      <c r="G924" s="2345"/>
      <c r="H924" s="2345"/>
      <c r="I924" s="2345"/>
      <c r="J924" s="2345"/>
      <c r="K924" s="2345"/>
      <c r="L924" s="2345"/>
      <c r="M924" s="2345"/>
      <c r="N924" s="2345"/>
      <c r="O924" s="2345"/>
      <c r="P924" s="2345"/>
      <c r="Q924" s="2345"/>
      <c r="R924" s="2345"/>
      <c r="S924" s="2345"/>
      <c r="T924" s="2345"/>
      <c r="U924" s="2345"/>
      <c r="V924" s="2345"/>
      <c r="W924" s="2345"/>
      <c r="X924" s="2345"/>
      <c r="Y924" s="2345"/>
      <c r="Z924" s="2345"/>
      <c r="AA924" s="2345"/>
    </row>
    <row r="925" spans="1:27" ht="15.75" customHeight="1">
      <c r="A925" s="2345"/>
      <c r="B925" s="2345"/>
      <c r="C925" s="2345"/>
      <c r="D925" s="2345"/>
      <c r="E925" s="2345"/>
      <c r="F925" s="2345"/>
      <c r="G925" s="2345"/>
      <c r="H925" s="2345"/>
      <c r="I925" s="2345"/>
      <c r="J925" s="2345"/>
      <c r="K925" s="2345"/>
      <c r="L925" s="2345"/>
      <c r="M925" s="2345"/>
      <c r="N925" s="2345"/>
      <c r="O925" s="2345"/>
      <c r="P925" s="2345"/>
      <c r="Q925" s="2345"/>
      <c r="R925" s="2345"/>
      <c r="S925" s="2345"/>
      <c r="T925" s="2345"/>
      <c r="U925" s="2345"/>
      <c r="V925" s="2345"/>
      <c r="W925" s="2345"/>
      <c r="X925" s="2345"/>
      <c r="Y925" s="2345"/>
      <c r="Z925" s="2345"/>
      <c r="AA925" s="2345"/>
    </row>
    <row r="926" spans="1:27" ht="15.75" customHeight="1">
      <c r="A926" s="2345"/>
      <c r="B926" s="2345"/>
      <c r="C926" s="2345"/>
      <c r="D926" s="2345"/>
      <c r="E926" s="2345"/>
      <c r="F926" s="2345"/>
      <c r="G926" s="2345"/>
      <c r="H926" s="2345"/>
      <c r="I926" s="2345"/>
      <c r="J926" s="2345"/>
      <c r="K926" s="2345"/>
      <c r="L926" s="2345"/>
      <c r="M926" s="2345"/>
      <c r="N926" s="2345"/>
      <c r="O926" s="2345"/>
      <c r="P926" s="2345"/>
      <c r="Q926" s="2345"/>
      <c r="R926" s="2345"/>
      <c r="S926" s="2345"/>
      <c r="T926" s="2345"/>
      <c r="U926" s="2345"/>
      <c r="V926" s="2345"/>
      <c r="W926" s="2345"/>
      <c r="X926" s="2345"/>
      <c r="Y926" s="2345"/>
      <c r="Z926" s="2345"/>
      <c r="AA926" s="2345"/>
    </row>
    <row r="927" spans="1:27" ht="15.75" customHeight="1">
      <c r="A927" s="2345"/>
      <c r="B927" s="2345"/>
      <c r="C927" s="2345"/>
      <c r="D927" s="2345"/>
      <c r="E927" s="2345"/>
      <c r="F927" s="2345"/>
      <c r="G927" s="2345"/>
      <c r="H927" s="2345"/>
      <c r="I927" s="2345"/>
      <c r="J927" s="2345"/>
      <c r="K927" s="2345"/>
      <c r="L927" s="2345"/>
      <c r="M927" s="2345"/>
      <c r="N927" s="2345"/>
      <c r="O927" s="2345"/>
      <c r="P927" s="2345"/>
      <c r="Q927" s="2345"/>
      <c r="R927" s="2345"/>
      <c r="S927" s="2345"/>
      <c r="T927" s="2345"/>
      <c r="U927" s="2345"/>
      <c r="V927" s="2345"/>
      <c r="W927" s="2345"/>
      <c r="X927" s="2345"/>
      <c r="Y927" s="2345"/>
      <c r="Z927" s="2345"/>
      <c r="AA927" s="2345"/>
    </row>
    <row r="928" spans="1:27" ht="15.75" customHeight="1">
      <c r="A928" s="2345"/>
      <c r="B928" s="2345"/>
      <c r="C928" s="2345"/>
      <c r="D928" s="2345"/>
      <c r="E928" s="2345"/>
      <c r="F928" s="2345"/>
      <c r="G928" s="2345"/>
      <c r="H928" s="2345"/>
      <c r="I928" s="2345"/>
      <c r="J928" s="2345"/>
      <c r="K928" s="2345"/>
      <c r="L928" s="2345"/>
      <c r="M928" s="2345"/>
      <c r="N928" s="2345"/>
      <c r="O928" s="2345"/>
      <c r="P928" s="2345"/>
      <c r="Q928" s="2345"/>
      <c r="R928" s="2345"/>
      <c r="S928" s="2345"/>
      <c r="T928" s="2345"/>
      <c r="U928" s="2345"/>
      <c r="V928" s="2345"/>
      <c r="W928" s="2345"/>
      <c r="X928" s="2345"/>
      <c r="Y928" s="2345"/>
      <c r="Z928" s="2345"/>
      <c r="AA928" s="2345"/>
    </row>
    <row r="929" spans="1:27" ht="15.75" customHeight="1">
      <c r="A929" s="2345"/>
      <c r="B929" s="2345"/>
      <c r="C929" s="2345"/>
      <c r="D929" s="2345"/>
      <c r="E929" s="2345"/>
      <c r="F929" s="2345"/>
      <c r="G929" s="2345"/>
      <c r="H929" s="2345"/>
      <c r="I929" s="2345"/>
      <c r="J929" s="2345"/>
      <c r="K929" s="2345"/>
      <c r="L929" s="2345"/>
      <c r="M929" s="2345"/>
      <c r="N929" s="2345"/>
      <c r="O929" s="2345"/>
      <c r="P929" s="2345"/>
      <c r="Q929" s="2345"/>
      <c r="R929" s="2345"/>
      <c r="S929" s="2345"/>
      <c r="T929" s="2345"/>
      <c r="U929" s="2345"/>
      <c r="V929" s="2345"/>
      <c r="W929" s="2345"/>
      <c r="X929" s="2345"/>
      <c r="Y929" s="2345"/>
      <c r="Z929" s="2345"/>
      <c r="AA929" s="2345"/>
    </row>
    <row r="930" spans="1:27" ht="15.75" customHeight="1">
      <c r="A930" s="2345"/>
      <c r="B930" s="2345"/>
      <c r="C930" s="2345"/>
      <c r="D930" s="2345"/>
      <c r="E930" s="2345"/>
      <c r="F930" s="2345"/>
      <c r="G930" s="2345"/>
      <c r="H930" s="2345"/>
      <c r="I930" s="2345"/>
      <c r="J930" s="2345"/>
      <c r="K930" s="2345"/>
      <c r="L930" s="2345"/>
      <c r="M930" s="2345"/>
      <c r="N930" s="2345"/>
      <c r="O930" s="2345"/>
      <c r="P930" s="2345"/>
      <c r="Q930" s="2345"/>
      <c r="R930" s="2345"/>
      <c r="S930" s="2345"/>
      <c r="T930" s="2345"/>
      <c r="U930" s="2345"/>
      <c r="V930" s="2345"/>
      <c r="W930" s="2345"/>
      <c r="X930" s="2345"/>
      <c r="Y930" s="2345"/>
      <c r="Z930" s="2345"/>
      <c r="AA930" s="2345"/>
    </row>
    <row r="931" spans="1:27" ht="15.75" customHeight="1">
      <c r="A931" s="2345"/>
      <c r="B931" s="2345"/>
      <c r="C931" s="2345"/>
      <c r="D931" s="2345"/>
      <c r="E931" s="2345"/>
      <c r="F931" s="2345"/>
      <c r="G931" s="2345"/>
      <c r="H931" s="2345"/>
      <c r="I931" s="2345"/>
      <c r="J931" s="2345"/>
      <c r="K931" s="2345"/>
      <c r="L931" s="2345"/>
      <c r="M931" s="2345"/>
      <c r="N931" s="2345"/>
      <c r="O931" s="2345"/>
      <c r="P931" s="2345"/>
      <c r="Q931" s="2345"/>
      <c r="R931" s="2345"/>
      <c r="S931" s="2345"/>
      <c r="T931" s="2345"/>
      <c r="U931" s="2345"/>
      <c r="V931" s="2345"/>
      <c r="W931" s="2345"/>
      <c r="X931" s="2345"/>
      <c r="Y931" s="2345"/>
      <c r="Z931" s="2345"/>
      <c r="AA931" s="2345"/>
    </row>
    <row r="932" spans="1:27" ht="15.75" customHeight="1">
      <c r="A932" s="2345"/>
      <c r="B932" s="2345"/>
      <c r="C932" s="2345"/>
      <c r="D932" s="2345"/>
      <c r="E932" s="2345"/>
      <c r="F932" s="2345"/>
      <c r="G932" s="2345"/>
      <c r="H932" s="2345"/>
      <c r="I932" s="2345"/>
      <c r="J932" s="2345"/>
      <c r="K932" s="2345"/>
      <c r="L932" s="2345"/>
      <c r="M932" s="2345"/>
      <c r="N932" s="2345"/>
      <c r="O932" s="2345"/>
      <c r="P932" s="2345"/>
      <c r="Q932" s="2345"/>
      <c r="R932" s="2345"/>
      <c r="S932" s="2345"/>
      <c r="T932" s="2345"/>
      <c r="U932" s="2345"/>
      <c r="V932" s="2345"/>
      <c r="W932" s="2345"/>
      <c r="X932" s="2345"/>
      <c r="Y932" s="2345"/>
      <c r="Z932" s="2345"/>
      <c r="AA932" s="2345"/>
    </row>
    <row r="933" spans="1:27" ht="15.75" customHeight="1">
      <c r="A933" s="2345"/>
      <c r="B933" s="2345"/>
      <c r="C933" s="2345"/>
      <c r="D933" s="2345"/>
      <c r="E933" s="2345"/>
      <c r="F933" s="2345"/>
      <c r="G933" s="2345"/>
      <c r="H933" s="2345"/>
      <c r="I933" s="2345"/>
      <c r="J933" s="2345"/>
      <c r="K933" s="2345"/>
      <c r="L933" s="2345"/>
      <c r="M933" s="2345"/>
      <c r="N933" s="2345"/>
      <c r="O933" s="2345"/>
      <c r="P933" s="2345"/>
      <c r="Q933" s="2345"/>
      <c r="R933" s="2345"/>
      <c r="S933" s="2345"/>
      <c r="T933" s="2345"/>
      <c r="U933" s="2345"/>
      <c r="V933" s="2345"/>
      <c r="W933" s="2345"/>
      <c r="X933" s="2345"/>
      <c r="Y933" s="2345"/>
      <c r="Z933" s="2345"/>
      <c r="AA933" s="2345"/>
    </row>
    <row r="934" spans="1:27" ht="15.75" customHeight="1">
      <c r="A934" s="2345"/>
      <c r="B934" s="2345"/>
      <c r="C934" s="2345"/>
      <c r="D934" s="2345"/>
      <c r="E934" s="2345"/>
      <c r="F934" s="2345"/>
      <c r="G934" s="2345"/>
      <c r="H934" s="2345"/>
      <c r="I934" s="2345"/>
      <c r="J934" s="2345"/>
      <c r="K934" s="2345"/>
      <c r="L934" s="2345"/>
      <c r="M934" s="2345"/>
      <c r="N934" s="2345"/>
      <c r="O934" s="2345"/>
      <c r="P934" s="2345"/>
      <c r="Q934" s="2345"/>
      <c r="R934" s="2345"/>
      <c r="S934" s="2345"/>
      <c r="T934" s="2345"/>
      <c r="U934" s="2345"/>
      <c r="V934" s="2345"/>
      <c r="W934" s="2345"/>
      <c r="X934" s="2345"/>
      <c r="Y934" s="2345"/>
      <c r="Z934" s="2345"/>
      <c r="AA934" s="2345"/>
    </row>
    <row r="935" spans="1:27" ht="15.75" customHeight="1">
      <c r="A935" s="2345"/>
      <c r="B935" s="2345"/>
      <c r="C935" s="2345"/>
      <c r="D935" s="2345"/>
      <c r="E935" s="2345"/>
      <c r="F935" s="2345"/>
      <c r="G935" s="2345"/>
      <c r="H935" s="2345"/>
      <c r="I935" s="2345"/>
      <c r="J935" s="2345"/>
      <c r="K935" s="2345"/>
      <c r="L935" s="2345"/>
      <c r="M935" s="2345"/>
      <c r="N935" s="2345"/>
      <c r="O935" s="2345"/>
      <c r="P935" s="2345"/>
      <c r="Q935" s="2345"/>
      <c r="R935" s="2345"/>
      <c r="S935" s="2345"/>
      <c r="T935" s="2345"/>
      <c r="U935" s="2345"/>
      <c r="V935" s="2345"/>
      <c r="W935" s="2345"/>
      <c r="X935" s="2345"/>
      <c r="Y935" s="2345"/>
      <c r="Z935" s="2345"/>
      <c r="AA935" s="2345"/>
    </row>
    <row r="936" spans="1:27" ht="15.75" customHeight="1">
      <c r="A936" s="2345"/>
      <c r="B936" s="2345"/>
      <c r="C936" s="2345"/>
      <c r="D936" s="2345"/>
      <c r="E936" s="2345"/>
      <c r="F936" s="2345"/>
      <c r="G936" s="2345"/>
      <c r="H936" s="2345"/>
      <c r="I936" s="2345"/>
      <c r="J936" s="2345"/>
      <c r="K936" s="2345"/>
      <c r="L936" s="2345"/>
      <c r="M936" s="2345"/>
      <c r="N936" s="2345"/>
      <c r="O936" s="2345"/>
      <c r="P936" s="2345"/>
      <c r="Q936" s="2345"/>
      <c r="R936" s="2345"/>
      <c r="S936" s="2345"/>
      <c r="T936" s="2345"/>
      <c r="U936" s="2345"/>
      <c r="V936" s="2345"/>
      <c r="W936" s="2345"/>
      <c r="X936" s="2345"/>
      <c r="Y936" s="2345"/>
      <c r="Z936" s="2345"/>
      <c r="AA936" s="2345"/>
    </row>
    <row r="937" spans="1:27" ht="15.75" customHeight="1">
      <c r="A937" s="2345"/>
      <c r="B937" s="2345"/>
      <c r="C937" s="2345"/>
      <c r="D937" s="2345"/>
      <c r="E937" s="2345"/>
      <c r="F937" s="2345"/>
      <c r="G937" s="2345"/>
      <c r="H937" s="2345"/>
      <c r="I937" s="2345"/>
      <c r="J937" s="2345"/>
      <c r="K937" s="2345"/>
      <c r="L937" s="2345"/>
      <c r="M937" s="2345"/>
      <c r="N937" s="2345"/>
      <c r="O937" s="2345"/>
      <c r="P937" s="2345"/>
      <c r="Q937" s="2345"/>
      <c r="R937" s="2345"/>
      <c r="S937" s="2345"/>
      <c r="T937" s="2345"/>
      <c r="U937" s="2345"/>
      <c r="V937" s="2345"/>
      <c r="W937" s="2345"/>
      <c r="X937" s="2345"/>
      <c r="Y937" s="2345"/>
      <c r="Z937" s="2345"/>
      <c r="AA937" s="2345"/>
    </row>
    <row r="938" spans="1:27" ht="15.75" customHeight="1">
      <c r="A938" s="2345"/>
      <c r="B938" s="2345"/>
      <c r="C938" s="2345"/>
      <c r="D938" s="2345"/>
      <c r="E938" s="2345"/>
      <c r="F938" s="2345"/>
      <c r="G938" s="2345"/>
      <c r="H938" s="2345"/>
      <c r="I938" s="2345"/>
      <c r="J938" s="2345"/>
      <c r="K938" s="2345"/>
      <c r="L938" s="2345"/>
      <c r="M938" s="2345"/>
      <c r="N938" s="2345"/>
      <c r="O938" s="2345"/>
      <c r="P938" s="2345"/>
      <c r="Q938" s="2345"/>
      <c r="R938" s="2345"/>
      <c r="S938" s="2345"/>
      <c r="T938" s="2345"/>
      <c r="U938" s="2345"/>
      <c r="V938" s="2345"/>
      <c r="W938" s="2345"/>
      <c r="X938" s="2345"/>
      <c r="Y938" s="2345"/>
      <c r="Z938" s="2345"/>
      <c r="AA938" s="2345"/>
    </row>
    <row r="939" spans="1:27" ht="15.75" customHeight="1">
      <c r="A939" s="2345"/>
      <c r="B939" s="2345"/>
      <c r="C939" s="2345"/>
      <c r="D939" s="2345"/>
      <c r="E939" s="2345"/>
      <c r="F939" s="2345"/>
      <c r="G939" s="2345"/>
      <c r="H939" s="2345"/>
      <c r="I939" s="2345"/>
      <c r="J939" s="2345"/>
      <c r="K939" s="2345"/>
      <c r="L939" s="2345"/>
      <c r="M939" s="2345"/>
      <c r="N939" s="2345"/>
      <c r="O939" s="2345"/>
      <c r="P939" s="2345"/>
      <c r="Q939" s="2345"/>
      <c r="R939" s="2345"/>
      <c r="S939" s="2345"/>
      <c r="T939" s="2345"/>
      <c r="U939" s="2345"/>
      <c r="V939" s="2345"/>
      <c r="W939" s="2345"/>
      <c r="X939" s="2345"/>
      <c r="Y939" s="2345"/>
      <c r="Z939" s="2345"/>
      <c r="AA939" s="2345"/>
    </row>
    <row r="940" spans="1:27" ht="15.75" customHeight="1">
      <c r="A940" s="2345"/>
      <c r="B940" s="2345"/>
      <c r="C940" s="2345"/>
      <c r="D940" s="2345"/>
      <c r="E940" s="2345"/>
      <c r="F940" s="2345"/>
      <c r="G940" s="2345"/>
      <c r="H940" s="2345"/>
      <c r="I940" s="2345"/>
      <c r="J940" s="2345"/>
      <c r="K940" s="2345"/>
      <c r="L940" s="2345"/>
      <c r="M940" s="2345"/>
      <c r="N940" s="2345"/>
      <c r="O940" s="2345"/>
      <c r="P940" s="2345"/>
      <c r="Q940" s="2345"/>
      <c r="R940" s="2345"/>
      <c r="S940" s="2345"/>
      <c r="T940" s="2345"/>
      <c r="U940" s="2345"/>
      <c r="V940" s="2345"/>
      <c r="W940" s="2345"/>
      <c r="X940" s="2345"/>
      <c r="Y940" s="2345"/>
      <c r="Z940" s="2345"/>
      <c r="AA940" s="2345"/>
    </row>
    <row r="941" spans="1:27" ht="15.75" customHeight="1">
      <c r="A941" s="2345"/>
      <c r="B941" s="2345"/>
      <c r="C941" s="2345"/>
      <c r="D941" s="2345"/>
      <c r="E941" s="2345"/>
      <c r="F941" s="2345"/>
      <c r="G941" s="2345"/>
      <c r="H941" s="2345"/>
      <c r="I941" s="2345"/>
      <c r="J941" s="2345"/>
      <c r="K941" s="2345"/>
      <c r="L941" s="2345"/>
      <c r="M941" s="2345"/>
      <c r="N941" s="2345"/>
      <c r="O941" s="2345"/>
      <c r="P941" s="2345"/>
      <c r="Q941" s="2345"/>
      <c r="R941" s="2345"/>
      <c r="S941" s="2345"/>
      <c r="T941" s="2345"/>
      <c r="U941" s="2345"/>
      <c r="V941" s="2345"/>
      <c r="W941" s="2345"/>
      <c r="X941" s="2345"/>
      <c r="Y941" s="2345"/>
      <c r="Z941" s="2345"/>
      <c r="AA941" s="2345"/>
    </row>
    <row r="942" spans="1:27" ht="15.75" customHeight="1">
      <c r="A942" s="2345"/>
      <c r="B942" s="2345"/>
      <c r="C942" s="2345"/>
      <c r="D942" s="2345"/>
      <c r="E942" s="2345"/>
      <c r="F942" s="2345"/>
      <c r="G942" s="2345"/>
      <c r="H942" s="2345"/>
      <c r="I942" s="2345"/>
      <c r="J942" s="2345"/>
      <c r="K942" s="2345"/>
      <c r="L942" s="2345"/>
      <c r="M942" s="2345"/>
      <c r="N942" s="2345"/>
      <c r="O942" s="2345"/>
      <c r="P942" s="2345"/>
      <c r="Q942" s="2345"/>
      <c r="R942" s="2345"/>
      <c r="S942" s="2345"/>
      <c r="T942" s="2345"/>
      <c r="U942" s="2345"/>
      <c r="V942" s="2345"/>
      <c r="W942" s="2345"/>
      <c r="X942" s="2345"/>
      <c r="Y942" s="2345"/>
      <c r="Z942" s="2345"/>
      <c r="AA942" s="2345"/>
    </row>
    <row r="943" spans="1:27" ht="15.75" customHeight="1">
      <c r="A943" s="2345"/>
      <c r="B943" s="2345"/>
      <c r="C943" s="2345"/>
      <c r="D943" s="2345"/>
      <c r="E943" s="2345"/>
      <c r="F943" s="2345"/>
      <c r="G943" s="2345"/>
      <c r="H943" s="2345"/>
      <c r="I943" s="2345"/>
      <c r="J943" s="2345"/>
      <c r="K943" s="2345"/>
      <c r="L943" s="2345"/>
      <c r="M943" s="2345"/>
      <c r="N943" s="2345"/>
      <c r="O943" s="2345"/>
      <c r="P943" s="2345"/>
      <c r="Q943" s="2345"/>
      <c r="R943" s="2345"/>
      <c r="S943" s="2345"/>
      <c r="T943" s="2345"/>
      <c r="U943" s="2345"/>
      <c r="V943" s="2345"/>
      <c r="W943" s="2345"/>
      <c r="X943" s="2345"/>
      <c r="Y943" s="2345"/>
      <c r="Z943" s="2345"/>
      <c r="AA943" s="2345"/>
    </row>
    <row r="944" spans="1:27" ht="15.75" customHeight="1">
      <c r="A944" s="2345"/>
      <c r="B944" s="2345"/>
      <c r="C944" s="2345"/>
      <c r="D944" s="2345"/>
      <c r="E944" s="2345"/>
      <c r="F944" s="2345"/>
      <c r="G944" s="2345"/>
      <c r="H944" s="2345"/>
      <c r="I944" s="2345"/>
      <c r="J944" s="2345"/>
      <c r="K944" s="2345"/>
      <c r="L944" s="2345"/>
      <c r="M944" s="2345"/>
      <c r="N944" s="2345"/>
      <c r="O944" s="2345"/>
      <c r="P944" s="2345"/>
      <c r="Q944" s="2345"/>
      <c r="R944" s="2345"/>
      <c r="S944" s="2345"/>
      <c r="T944" s="2345"/>
      <c r="U944" s="2345"/>
      <c r="V944" s="2345"/>
      <c r="W944" s="2345"/>
      <c r="X944" s="2345"/>
      <c r="Y944" s="2345"/>
      <c r="Z944" s="2345"/>
      <c r="AA944" s="2345"/>
    </row>
    <row r="945" spans="1:27" ht="15.75" customHeight="1">
      <c r="A945" s="2345"/>
      <c r="B945" s="2345"/>
      <c r="C945" s="2345"/>
      <c r="D945" s="2345"/>
      <c r="E945" s="2345"/>
      <c r="F945" s="2345"/>
      <c r="G945" s="2345"/>
      <c r="H945" s="2345"/>
      <c r="I945" s="2345"/>
      <c r="J945" s="2345"/>
      <c r="K945" s="2345"/>
      <c r="L945" s="2345"/>
      <c r="M945" s="2345"/>
      <c r="N945" s="2345"/>
      <c r="O945" s="2345"/>
      <c r="P945" s="2345"/>
      <c r="Q945" s="2345"/>
      <c r="R945" s="2345"/>
      <c r="S945" s="2345"/>
      <c r="T945" s="2345"/>
      <c r="U945" s="2345"/>
      <c r="V945" s="2345"/>
      <c r="W945" s="2345"/>
      <c r="X945" s="2345"/>
      <c r="Y945" s="2345"/>
      <c r="Z945" s="2345"/>
      <c r="AA945" s="2345"/>
    </row>
    <row r="946" spans="1:27" ht="15.75" customHeight="1">
      <c r="A946" s="2345"/>
      <c r="B946" s="2345"/>
      <c r="C946" s="2345"/>
      <c r="D946" s="2345"/>
      <c r="E946" s="2345"/>
      <c r="F946" s="2345"/>
      <c r="G946" s="2345"/>
      <c r="H946" s="2345"/>
      <c r="I946" s="2345"/>
      <c r="J946" s="2345"/>
      <c r="K946" s="2345"/>
      <c r="L946" s="2345"/>
      <c r="M946" s="2345"/>
      <c r="N946" s="2345"/>
      <c r="O946" s="2345"/>
      <c r="P946" s="2345"/>
      <c r="Q946" s="2345"/>
      <c r="R946" s="2345"/>
      <c r="S946" s="2345"/>
      <c r="T946" s="2345"/>
      <c r="U946" s="2345"/>
      <c r="V946" s="2345"/>
      <c r="W946" s="2345"/>
      <c r="X946" s="2345"/>
      <c r="Y946" s="2345"/>
      <c r="Z946" s="2345"/>
      <c r="AA946" s="2345"/>
    </row>
    <row r="947" spans="1:27" ht="15.75" customHeight="1">
      <c r="A947" s="2345"/>
      <c r="B947" s="2345"/>
      <c r="C947" s="2345"/>
      <c r="D947" s="2345"/>
      <c r="E947" s="2345"/>
      <c r="F947" s="2345"/>
      <c r="G947" s="2345"/>
      <c r="H947" s="2345"/>
      <c r="I947" s="2345"/>
      <c r="J947" s="2345"/>
      <c r="K947" s="2345"/>
      <c r="L947" s="2345"/>
      <c r="M947" s="2345"/>
      <c r="N947" s="2345"/>
      <c r="O947" s="2345"/>
      <c r="P947" s="2345"/>
      <c r="Q947" s="2345"/>
      <c r="R947" s="2345"/>
      <c r="S947" s="2345"/>
      <c r="T947" s="2345"/>
      <c r="U947" s="2345"/>
      <c r="V947" s="2345"/>
      <c r="W947" s="2345"/>
      <c r="X947" s="2345"/>
      <c r="Y947" s="2345"/>
      <c r="Z947" s="2345"/>
      <c r="AA947" s="2345"/>
    </row>
    <row r="948" spans="1:27" ht="15.75" customHeight="1">
      <c r="A948" s="2345"/>
      <c r="B948" s="2345"/>
      <c r="C948" s="2345"/>
      <c r="D948" s="2345"/>
      <c r="E948" s="2345"/>
      <c r="F948" s="2345"/>
      <c r="G948" s="2345"/>
      <c r="H948" s="2345"/>
      <c r="I948" s="2345"/>
      <c r="J948" s="2345"/>
      <c r="K948" s="2345"/>
      <c r="L948" s="2345"/>
      <c r="M948" s="2345"/>
      <c r="N948" s="2345"/>
      <c r="O948" s="2345"/>
      <c r="P948" s="2345"/>
      <c r="Q948" s="2345"/>
      <c r="R948" s="2345"/>
      <c r="S948" s="2345"/>
      <c r="T948" s="2345"/>
      <c r="U948" s="2345"/>
      <c r="V948" s="2345"/>
      <c r="W948" s="2345"/>
      <c r="X948" s="2345"/>
      <c r="Y948" s="2345"/>
      <c r="Z948" s="2345"/>
      <c r="AA948" s="2345"/>
    </row>
    <row r="949" spans="1:27" ht="15.75" customHeight="1">
      <c r="A949" s="2345"/>
      <c r="B949" s="2345"/>
      <c r="C949" s="2345"/>
      <c r="D949" s="2345"/>
      <c r="E949" s="2345"/>
      <c r="F949" s="2345"/>
      <c r="G949" s="2345"/>
      <c r="H949" s="2345"/>
      <c r="I949" s="2345"/>
      <c r="J949" s="2345"/>
      <c r="K949" s="2345"/>
      <c r="L949" s="2345"/>
      <c r="M949" s="2345"/>
      <c r="N949" s="2345"/>
      <c r="O949" s="2345"/>
      <c r="P949" s="2345"/>
      <c r="Q949" s="2345"/>
      <c r="R949" s="2345"/>
      <c r="S949" s="2345"/>
      <c r="T949" s="2345"/>
      <c r="U949" s="2345"/>
      <c r="V949" s="2345"/>
      <c r="W949" s="2345"/>
      <c r="X949" s="2345"/>
      <c r="Y949" s="2345"/>
      <c r="Z949" s="2345"/>
      <c r="AA949" s="2345"/>
    </row>
    <row r="950" spans="1:27" ht="15.75" customHeight="1">
      <c r="A950" s="2345"/>
      <c r="B950" s="2345"/>
      <c r="C950" s="2345"/>
      <c r="D950" s="2345"/>
      <c r="E950" s="2345"/>
      <c r="F950" s="2345"/>
      <c r="G950" s="2345"/>
      <c r="H950" s="2345"/>
      <c r="I950" s="2345"/>
      <c r="J950" s="2345"/>
      <c r="K950" s="2345"/>
      <c r="L950" s="2345"/>
      <c r="M950" s="2345"/>
      <c r="N950" s="2345"/>
      <c r="O950" s="2345"/>
      <c r="P950" s="2345"/>
      <c r="Q950" s="2345"/>
      <c r="R950" s="2345"/>
      <c r="S950" s="2345"/>
      <c r="T950" s="2345"/>
      <c r="U950" s="2345"/>
      <c r="V950" s="2345"/>
      <c r="W950" s="2345"/>
      <c r="X950" s="2345"/>
      <c r="Y950" s="2345"/>
      <c r="Z950" s="2345"/>
      <c r="AA950" s="2345"/>
    </row>
    <row r="951" spans="1:27" ht="15.75" customHeight="1">
      <c r="A951" s="2345"/>
      <c r="B951" s="2345"/>
      <c r="C951" s="2345"/>
      <c r="D951" s="2345"/>
      <c r="E951" s="2345"/>
      <c r="F951" s="2345"/>
      <c r="G951" s="2345"/>
      <c r="H951" s="2345"/>
      <c r="I951" s="2345"/>
      <c r="J951" s="2345"/>
      <c r="K951" s="2345"/>
      <c r="L951" s="2345"/>
      <c r="M951" s="2345"/>
      <c r="N951" s="2345"/>
      <c r="O951" s="2345"/>
      <c r="P951" s="2345"/>
      <c r="Q951" s="2345"/>
      <c r="R951" s="2345"/>
      <c r="S951" s="2345"/>
      <c r="T951" s="2345"/>
      <c r="U951" s="2345"/>
      <c r="V951" s="2345"/>
      <c r="W951" s="2345"/>
      <c r="X951" s="2345"/>
      <c r="Y951" s="2345"/>
      <c r="Z951" s="2345"/>
      <c r="AA951" s="2345"/>
    </row>
    <row r="952" spans="1:27" ht="15.75" customHeight="1">
      <c r="A952" s="2345"/>
      <c r="B952" s="2345"/>
      <c r="C952" s="2345"/>
      <c r="D952" s="2345"/>
      <c r="E952" s="2345"/>
      <c r="F952" s="2345"/>
      <c r="G952" s="2345"/>
      <c r="H952" s="2345"/>
      <c r="I952" s="2345"/>
      <c r="J952" s="2345"/>
      <c r="K952" s="2345"/>
      <c r="L952" s="2345"/>
      <c r="M952" s="2345"/>
      <c r="N952" s="2345"/>
      <c r="O952" s="2345"/>
      <c r="P952" s="2345"/>
      <c r="Q952" s="2345"/>
      <c r="R952" s="2345"/>
      <c r="S952" s="2345"/>
      <c r="T952" s="2345"/>
      <c r="U952" s="2345"/>
      <c r="V952" s="2345"/>
      <c r="W952" s="2345"/>
      <c r="X952" s="2345"/>
      <c r="Y952" s="2345"/>
      <c r="Z952" s="2345"/>
      <c r="AA952" s="2345"/>
    </row>
    <row r="953" spans="1:27" ht="15.75" customHeight="1">
      <c r="A953" s="2345"/>
      <c r="B953" s="2345"/>
      <c r="C953" s="2345"/>
      <c r="D953" s="2345"/>
      <c r="E953" s="2345"/>
      <c r="F953" s="2345"/>
      <c r="G953" s="2345"/>
      <c r="H953" s="2345"/>
      <c r="I953" s="2345"/>
      <c r="J953" s="2345"/>
      <c r="K953" s="2345"/>
      <c r="L953" s="2345"/>
      <c r="M953" s="2345"/>
      <c r="N953" s="2345"/>
      <c r="O953" s="2345"/>
      <c r="P953" s="2345"/>
      <c r="Q953" s="2345"/>
      <c r="R953" s="2345"/>
      <c r="S953" s="2345"/>
      <c r="T953" s="2345"/>
      <c r="U953" s="2345"/>
      <c r="V953" s="2345"/>
      <c r="W953" s="2345"/>
      <c r="X953" s="2345"/>
      <c r="Y953" s="2345"/>
      <c r="Z953" s="2345"/>
      <c r="AA953" s="2345"/>
    </row>
    <row r="954" spans="1:27" ht="15.75" customHeight="1">
      <c r="A954" s="2345"/>
      <c r="B954" s="2345"/>
      <c r="C954" s="2345"/>
      <c r="D954" s="2345"/>
      <c r="E954" s="2345"/>
      <c r="F954" s="2345"/>
      <c r="G954" s="2345"/>
      <c r="H954" s="2345"/>
      <c r="I954" s="2345"/>
      <c r="J954" s="2345"/>
      <c r="K954" s="2345"/>
      <c r="L954" s="2345"/>
      <c r="M954" s="2345"/>
      <c r="N954" s="2345"/>
      <c r="O954" s="2345"/>
      <c r="P954" s="2345"/>
      <c r="Q954" s="2345"/>
      <c r="R954" s="2345"/>
      <c r="S954" s="2345"/>
      <c r="T954" s="2345"/>
      <c r="U954" s="2345"/>
      <c r="V954" s="2345"/>
      <c r="W954" s="2345"/>
      <c r="X954" s="2345"/>
      <c r="Y954" s="2345"/>
      <c r="Z954" s="2345"/>
      <c r="AA954" s="2345"/>
    </row>
    <row r="955" spans="1:27" ht="15.75" customHeight="1">
      <c r="A955" s="2345"/>
      <c r="B955" s="2345"/>
      <c r="C955" s="2345"/>
      <c r="D955" s="2345"/>
      <c r="E955" s="2345"/>
      <c r="F955" s="2345"/>
      <c r="G955" s="2345"/>
      <c r="H955" s="2345"/>
      <c r="I955" s="2345"/>
      <c r="J955" s="2345"/>
      <c r="K955" s="2345"/>
      <c r="L955" s="2345"/>
      <c r="M955" s="2345"/>
      <c r="N955" s="2345"/>
      <c r="O955" s="2345"/>
      <c r="P955" s="2345"/>
      <c r="Q955" s="2345"/>
      <c r="R955" s="2345"/>
      <c r="S955" s="2345"/>
      <c r="T955" s="2345"/>
      <c r="U955" s="2345"/>
      <c r="V955" s="2345"/>
      <c r="W955" s="2345"/>
      <c r="X955" s="2345"/>
      <c r="Y955" s="2345"/>
      <c r="Z955" s="2345"/>
      <c r="AA955" s="2345"/>
    </row>
    <row r="956" spans="1:27" ht="15.75" customHeight="1">
      <c r="A956" s="2345"/>
      <c r="B956" s="2345"/>
      <c r="C956" s="2345"/>
      <c r="D956" s="2345"/>
      <c r="E956" s="2345"/>
      <c r="F956" s="2345"/>
      <c r="G956" s="2345"/>
      <c r="H956" s="2345"/>
      <c r="I956" s="2345"/>
      <c r="J956" s="2345"/>
      <c r="K956" s="2345"/>
      <c r="L956" s="2345"/>
      <c r="M956" s="2345"/>
      <c r="N956" s="2345"/>
      <c r="O956" s="2345"/>
      <c r="P956" s="2345"/>
      <c r="Q956" s="2345"/>
      <c r="R956" s="2345"/>
      <c r="S956" s="2345"/>
      <c r="T956" s="2345"/>
      <c r="U956" s="2345"/>
      <c r="V956" s="2345"/>
      <c r="W956" s="2345"/>
      <c r="X956" s="2345"/>
      <c r="Y956" s="2345"/>
      <c r="Z956" s="2345"/>
      <c r="AA956" s="2345"/>
    </row>
    <row r="957" spans="1:27" ht="15.75" customHeight="1">
      <c r="A957" s="2345"/>
      <c r="B957" s="2345"/>
      <c r="C957" s="2345"/>
      <c r="D957" s="2345"/>
      <c r="E957" s="2345"/>
      <c r="F957" s="2345"/>
      <c r="G957" s="2345"/>
      <c r="H957" s="2345"/>
      <c r="I957" s="2345"/>
      <c r="J957" s="2345"/>
      <c r="K957" s="2345"/>
      <c r="L957" s="2345"/>
      <c r="M957" s="2345"/>
      <c r="N957" s="2345"/>
      <c r="O957" s="2345"/>
      <c r="P957" s="2345"/>
      <c r="Q957" s="2345"/>
      <c r="R957" s="2345"/>
      <c r="S957" s="2345"/>
      <c r="T957" s="2345"/>
      <c r="U957" s="2345"/>
      <c r="V957" s="2345"/>
      <c r="W957" s="2345"/>
      <c r="X957" s="2345"/>
      <c r="Y957" s="2345"/>
      <c r="Z957" s="2345"/>
      <c r="AA957" s="2345"/>
    </row>
    <row r="958" spans="1:27" ht="15.75" customHeight="1">
      <c r="A958" s="2345"/>
      <c r="B958" s="2345"/>
      <c r="C958" s="2345"/>
      <c r="D958" s="2345"/>
      <c r="E958" s="2345"/>
      <c r="F958" s="2345"/>
      <c r="G958" s="2345"/>
      <c r="H958" s="2345"/>
      <c r="I958" s="2345"/>
      <c r="J958" s="2345"/>
      <c r="K958" s="2345"/>
      <c r="L958" s="2345"/>
      <c r="M958" s="2345"/>
      <c r="N958" s="2345"/>
      <c r="O958" s="2345"/>
      <c r="P958" s="2345"/>
      <c r="Q958" s="2345"/>
      <c r="R958" s="2345"/>
      <c r="S958" s="2345"/>
      <c r="T958" s="2345"/>
      <c r="U958" s="2345"/>
      <c r="V958" s="2345"/>
      <c r="W958" s="2345"/>
      <c r="X958" s="2345"/>
      <c r="Y958" s="2345"/>
      <c r="Z958" s="2345"/>
      <c r="AA958" s="2345"/>
    </row>
    <row r="959" spans="1:27" ht="15.75" customHeight="1">
      <c r="A959" s="2345"/>
      <c r="B959" s="2345"/>
      <c r="C959" s="2345"/>
      <c r="D959" s="2345"/>
      <c r="E959" s="2345"/>
      <c r="F959" s="2345"/>
      <c r="G959" s="2345"/>
      <c r="H959" s="2345"/>
      <c r="I959" s="2345"/>
      <c r="J959" s="2345"/>
      <c r="K959" s="2345"/>
      <c r="L959" s="2345"/>
      <c r="M959" s="2345"/>
      <c r="N959" s="2345"/>
      <c r="O959" s="2345"/>
      <c r="P959" s="2345"/>
      <c r="Q959" s="2345"/>
      <c r="R959" s="2345"/>
      <c r="S959" s="2345"/>
      <c r="T959" s="2345"/>
      <c r="U959" s="2345"/>
      <c r="V959" s="2345"/>
      <c r="W959" s="2345"/>
      <c r="X959" s="2345"/>
      <c r="Y959" s="2345"/>
      <c r="Z959" s="2345"/>
      <c r="AA959" s="2345"/>
    </row>
    <row r="960" spans="1:27" ht="15.75" customHeight="1">
      <c r="A960" s="2345"/>
      <c r="B960" s="2345"/>
      <c r="C960" s="2345"/>
      <c r="D960" s="2345"/>
      <c r="E960" s="2345"/>
      <c r="F960" s="2345"/>
      <c r="G960" s="2345"/>
      <c r="H960" s="2345"/>
      <c r="I960" s="2345"/>
      <c r="J960" s="2345"/>
      <c r="K960" s="2345"/>
      <c r="L960" s="2345"/>
      <c r="M960" s="2345"/>
      <c r="N960" s="2345"/>
      <c r="O960" s="2345"/>
      <c r="P960" s="2345"/>
      <c r="Q960" s="2345"/>
      <c r="R960" s="2345"/>
      <c r="S960" s="2345"/>
      <c r="T960" s="2345"/>
      <c r="U960" s="2345"/>
      <c r="V960" s="2345"/>
      <c r="W960" s="2345"/>
      <c r="X960" s="2345"/>
      <c r="Y960" s="2345"/>
      <c r="Z960" s="2345"/>
      <c r="AA960" s="2345"/>
    </row>
    <row r="961" spans="1:27" ht="15.75" customHeight="1">
      <c r="A961" s="2345"/>
      <c r="B961" s="2345"/>
      <c r="C961" s="2345"/>
      <c r="D961" s="2345"/>
      <c r="E961" s="2345"/>
      <c r="F961" s="2345"/>
      <c r="G961" s="2345"/>
      <c r="H961" s="2345"/>
      <c r="I961" s="2345"/>
      <c r="J961" s="2345"/>
      <c r="K961" s="2345"/>
      <c r="L961" s="2345"/>
      <c r="M961" s="2345"/>
      <c r="N961" s="2345"/>
      <c r="O961" s="2345"/>
      <c r="P961" s="2345"/>
      <c r="Q961" s="2345"/>
      <c r="R961" s="2345"/>
      <c r="S961" s="2345"/>
      <c r="T961" s="2345"/>
      <c r="U961" s="2345"/>
      <c r="V961" s="2345"/>
      <c r="W961" s="2345"/>
      <c r="X961" s="2345"/>
      <c r="Y961" s="2345"/>
      <c r="Z961" s="2345"/>
      <c r="AA961" s="2345"/>
    </row>
    <row r="962" spans="1:27" ht="15.75" customHeight="1">
      <c r="A962" s="2345"/>
      <c r="B962" s="2345"/>
      <c r="C962" s="2345"/>
      <c r="D962" s="2345"/>
      <c r="E962" s="2345"/>
      <c r="F962" s="2345"/>
      <c r="G962" s="2345"/>
      <c r="H962" s="2345"/>
      <c r="I962" s="2345"/>
      <c r="J962" s="2345"/>
      <c r="K962" s="2345"/>
      <c r="L962" s="2345"/>
      <c r="M962" s="2345"/>
      <c r="N962" s="2345"/>
      <c r="O962" s="2345"/>
      <c r="P962" s="2345"/>
      <c r="Q962" s="2345"/>
      <c r="R962" s="2345"/>
      <c r="S962" s="2345"/>
      <c r="T962" s="2345"/>
      <c r="U962" s="2345"/>
      <c r="V962" s="2345"/>
      <c r="W962" s="2345"/>
      <c r="X962" s="2345"/>
      <c r="Y962" s="2345"/>
      <c r="Z962" s="2345"/>
      <c r="AA962" s="2345"/>
    </row>
    <row r="963" spans="1:27" ht="15.75" customHeight="1">
      <c r="A963" s="2345"/>
      <c r="B963" s="2345"/>
      <c r="C963" s="2345"/>
      <c r="D963" s="2345"/>
      <c r="E963" s="2345"/>
      <c r="F963" s="2345"/>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5"/>
    </row>
    <row r="964" spans="1:27" ht="15.75" customHeight="1">
      <c r="A964" s="2345"/>
      <c r="B964" s="2345"/>
      <c r="C964" s="2345"/>
      <c r="D964" s="2345"/>
      <c r="E964" s="2345"/>
      <c r="F964" s="2345"/>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5"/>
    </row>
    <row r="965" spans="1:27" ht="15.75" customHeight="1">
      <c r="A965" s="2345"/>
      <c r="B965" s="2345"/>
      <c r="C965" s="2345"/>
      <c r="D965" s="2345"/>
      <c r="E965" s="2345"/>
      <c r="F965" s="2345"/>
      <c r="G965" s="2345"/>
      <c r="H965" s="2345"/>
      <c r="I965" s="2345"/>
      <c r="J965" s="2345"/>
      <c r="K965" s="2345"/>
      <c r="L965" s="2345"/>
      <c r="M965" s="2345"/>
      <c r="N965" s="2345"/>
      <c r="O965" s="2345"/>
      <c r="P965" s="2345"/>
      <c r="Q965" s="2345"/>
      <c r="R965" s="2345"/>
      <c r="S965" s="2345"/>
      <c r="T965" s="2345"/>
      <c r="U965" s="2345"/>
      <c r="V965" s="2345"/>
      <c r="W965" s="2345"/>
      <c r="X965" s="2345"/>
      <c r="Y965" s="2345"/>
      <c r="Z965" s="2345"/>
      <c r="AA965" s="2345"/>
    </row>
    <row r="966" spans="1:27" ht="15.75" customHeight="1">
      <c r="A966" s="2345"/>
      <c r="B966" s="2345"/>
      <c r="C966" s="2345"/>
      <c r="D966" s="2345"/>
      <c r="E966" s="2345"/>
      <c r="F966" s="2345"/>
      <c r="G966" s="2345"/>
      <c r="H966" s="2345"/>
      <c r="I966" s="2345"/>
      <c r="J966" s="2345"/>
      <c r="K966" s="2345"/>
      <c r="L966" s="2345"/>
      <c r="M966" s="2345"/>
      <c r="N966" s="2345"/>
      <c r="O966" s="2345"/>
      <c r="P966" s="2345"/>
      <c r="Q966" s="2345"/>
      <c r="R966" s="2345"/>
      <c r="S966" s="2345"/>
      <c r="T966" s="2345"/>
      <c r="U966" s="2345"/>
      <c r="V966" s="2345"/>
      <c r="W966" s="2345"/>
      <c r="X966" s="2345"/>
      <c r="Y966" s="2345"/>
      <c r="Z966" s="2345"/>
      <c r="AA966" s="2345"/>
    </row>
    <row r="967" spans="1:27" ht="15.75" customHeight="1">
      <c r="A967" s="2345"/>
      <c r="B967" s="2345"/>
      <c r="C967" s="2345"/>
      <c r="D967" s="2345"/>
      <c r="E967" s="2345"/>
      <c r="F967" s="2345"/>
      <c r="G967" s="2345"/>
      <c r="H967" s="2345"/>
      <c r="I967" s="2345"/>
      <c r="J967" s="2345"/>
      <c r="K967" s="2345"/>
      <c r="L967" s="2345"/>
      <c r="M967" s="2345"/>
      <c r="N967" s="2345"/>
      <c r="O967" s="2345"/>
      <c r="P967" s="2345"/>
      <c r="Q967" s="2345"/>
      <c r="R967" s="2345"/>
      <c r="S967" s="2345"/>
      <c r="T967" s="2345"/>
      <c r="U967" s="2345"/>
      <c r="V967" s="2345"/>
      <c r="W967" s="2345"/>
      <c r="X967" s="2345"/>
      <c r="Y967" s="2345"/>
      <c r="Z967" s="2345"/>
      <c r="AA967" s="2345"/>
    </row>
    <row r="968" spans="1:27" ht="15.75" customHeight="1">
      <c r="A968" s="2345"/>
      <c r="B968" s="2345"/>
      <c r="C968" s="2345"/>
      <c r="D968" s="2345"/>
      <c r="E968" s="2345"/>
      <c r="F968" s="2345"/>
      <c r="G968" s="2345"/>
      <c r="H968" s="2345"/>
      <c r="I968" s="2345"/>
      <c r="J968" s="2345"/>
      <c r="K968" s="2345"/>
      <c r="L968" s="2345"/>
      <c r="M968" s="2345"/>
      <c r="N968" s="2345"/>
      <c r="O968" s="2345"/>
      <c r="P968" s="2345"/>
      <c r="Q968" s="2345"/>
      <c r="R968" s="2345"/>
      <c r="S968" s="2345"/>
      <c r="T968" s="2345"/>
      <c r="U968" s="2345"/>
      <c r="V968" s="2345"/>
      <c r="W968" s="2345"/>
      <c r="X968" s="2345"/>
      <c r="Y968" s="2345"/>
      <c r="Z968" s="2345"/>
      <c r="AA968" s="2345"/>
    </row>
    <row r="969" spans="1:27" ht="15.75" customHeight="1">
      <c r="A969" s="2345"/>
      <c r="B969" s="2345"/>
      <c r="C969" s="2345"/>
      <c r="D969" s="2345"/>
      <c r="E969" s="2345"/>
      <c r="F969" s="2345"/>
      <c r="G969" s="2345"/>
      <c r="H969" s="2345"/>
      <c r="I969" s="2345"/>
      <c r="J969" s="2345"/>
      <c r="K969" s="2345"/>
      <c r="L969" s="2345"/>
      <c r="M969" s="2345"/>
      <c r="N969" s="2345"/>
      <c r="O969" s="2345"/>
      <c r="P969" s="2345"/>
      <c r="Q969" s="2345"/>
      <c r="R969" s="2345"/>
      <c r="S969" s="2345"/>
      <c r="T969" s="2345"/>
      <c r="U969" s="2345"/>
      <c r="V969" s="2345"/>
      <c r="W969" s="2345"/>
      <c r="X969" s="2345"/>
      <c r="Y969" s="2345"/>
      <c r="Z969" s="2345"/>
      <c r="AA969" s="2345"/>
    </row>
    <row r="970" spans="1:27" ht="15.75" customHeight="1">
      <c r="A970" s="2345"/>
      <c r="B970" s="2345"/>
      <c r="C970" s="2345"/>
      <c r="D970" s="2345"/>
      <c r="E970" s="2345"/>
      <c r="F970" s="2345"/>
      <c r="G970" s="2345"/>
      <c r="H970" s="2345"/>
      <c r="I970" s="2345"/>
      <c r="J970" s="2345"/>
      <c r="K970" s="2345"/>
      <c r="L970" s="2345"/>
      <c r="M970" s="2345"/>
      <c r="N970" s="2345"/>
      <c r="O970" s="2345"/>
      <c r="P970" s="2345"/>
      <c r="Q970" s="2345"/>
      <c r="R970" s="2345"/>
      <c r="S970" s="2345"/>
      <c r="T970" s="2345"/>
      <c r="U970" s="2345"/>
      <c r="V970" s="2345"/>
      <c r="W970" s="2345"/>
      <c r="X970" s="2345"/>
      <c r="Y970" s="2345"/>
      <c r="Z970" s="2345"/>
      <c r="AA970" s="2345"/>
    </row>
    <row r="971" spans="1:27" ht="15.75" customHeight="1">
      <c r="A971" s="2345"/>
      <c r="B971" s="2345"/>
      <c r="C971" s="2345"/>
      <c r="D971" s="2345"/>
      <c r="E971" s="2345"/>
      <c r="F971" s="2345"/>
      <c r="G971" s="2345"/>
      <c r="H971" s="2345"/>
      <c r="I971" s="2345"/>
      <c r="J971" s="2345"/>
      <c r="K971" s="2345"/>
      <c r="L971" s="2345"/>
      <c r="M971" s="2345"/>
      <c r="N971" s="2345"/>
      <c r="O971" s="2345"/>
      <c r="P971" s="2345"/>
      <c r="Q971" s="2345"/>
      <c r="R971" s="2345"/>
      <c r="S971" s="2345"/>
      <c r="T971" s="2345"/>
      <c r="U971" s="2345"/>
      <c r="V971" s="2345"/>
      <c r="W971" s="2345"/>
      <c r="X971" s="2345"/>
      <c r="Y971" s="2345"/>
      <c r="Z971" s="2345"/>
      <c r="AA971" s="2345"/>
    </row>
    <row r="972" spans="1:27" ht="15.75" customHeight="1">
      <c r="A972" s="2345"/>
      <c r="B972" s="2345"/>
      <c r="C972" s="2345"/>
      <c r="D972" s="2345"/>
      <c r="E972" s="2345"/>
      <c r="F972" s="2345"/>
      <c r="G972" s="2345"/>
      <c r="H972" s="2345"/>
      <c r="I972" s="2345"/>
      <c r="J972" s="2345"/>
      <c r="K972" s="2345"/>
      <c r="L972" s="2345"/>
      <c r="M972" s="2345"/>
      <c r="N972" s="2345"/>
      <c r="O972" s="2345"/>
      <c r="P972" s="2345"/>
      <c r="Q972" s="2345"/>
      <c r="R972" s="2345"/>
      <c r="S972" s="2345"/>
      <c r="T972" s="2345"/>
      <c r="U972" s="2345"/>
      <c r="V972" s="2345"/>
      <c r="W972" s="2345"/>
      <c r="X972" s="2345"/>
      <c r="Y972" s="2345"/>
      <c r="Z972" s="2345"/>
      <c r="AA972" s="2345"/>
    </row>
    <row r="973" spans="1:27" ht="15.75" customHeight="1">
      <c r="A973" s="2345"/>
      <c r="B973" s="2345"/>
      <c r="C973" s="2345"/>
      <c r="D973" s="2345"/>
      <c r="E973" s="2345"/>
      <c r="F973" s="2345"/>
      <c r="G973" s="2345"/>
      <c r="H973" s="2345"/>
      <c r="I973" s="2345"/>
      <c r="J973" s="2345"/>
      <c r="K973" s="2345"/>
      <c r="L973" s="2345"/>
      <c r="M973" s="2345"/>
      <c r="N973" s="2345"/>
      <c r="O973" s="2345"/>
      <c r="P973" s="2345"/>
      <c r="Q973" s="2345"/>
      <c r="R973" s="2345"/>
      <c r="S973" s="2345"/>
      <c r="T973" s="2345"/>
      <c r="U973" s="2345"/>
      <c r="V973" s="2345"/>
      <c r="W973" s="2345"/>
      <c r="X973" s="2345"/>
      <c r="Y973" s="2345"/>
      <c r="Z973" s="2345"/>
      <c r="AA973" s="2345"/>
    </row>
    <row r="974" spans="1:27" ht="15.75" customHeight="1">
      <c r="A974" s="2345"/>
      <c r="B974" s="2345"/>
      <c r="C974" s="2345"/>
      <c r="D974" s="2345"/>
      <c r="E974" s="2345"/>
      <c r="F974" s="2345"/>
      <c r="G974" s="2345"/>
      <c r="H974" s="2345"/>
      <c r="I974" s="2345"/>
      <c r="J974" s="2345"/>
      <c r="K974" s="2345"/>
      <c r="L974" s="2345"/>
      <c r="M974" s="2345"/>
      <c r="N974" s="2345"/>
      <c r="O974" s="2345"/>
      <c r="P974" s="2345"/>
      <c r="Q974" s="2345"/>
      <c r="R974" s="2345"/>
      <c r="S974" s="2345"/>
      <c r="T974" s="2345"/>
      <c r="U974" s="2345"/>
      <c r="V974" s="2345"/>
      <c r="W974" s="2345"/>
      <c r="X974" s="2345"/>
      <c r="Y974" s="2345"/>
      <c r="Z974" s="2345"/>
      <c r="AA974" s="2345"/>
    </row>
    <row r="975" spans="1:27" ht="15.75" customHeight="1">
      <c r="A975" s="2345"/>
      <c r="B975" s="2345"/>
      <c r="C975" s="2345"/>
      <c r="D975" s="2345"/>
      <c r="E975" s="2345"/>
      <c r="F975" s="2345"/>
      <c r="G975" s="2345"/>
      <c r="H975" s="2345"/>
      <c r="I975" s="2345"/>
      <c r="J975" s="2345"/>
      <c r="K975" s="2345"/>
      <c r="L975" s="2345"/>
      <c r="M975" s="2345"/>
      <c r="N975" s="2345"/>
      <c r="O975" s="2345"/>
      <c r="P975" s="2345"/>
      <c r="Q975" s="2345"/>
      <c r="R975" s="2345"/>
      <c r="S975" s="2345"/>
      <c r="T975" s="2345"/>
      <c r="U975" s="2345"/>
      <c r="V975" s="2345"/>
      <c r="W975" s="2345"/>
      <c r="X975" s="2345"/>
      <c r="Y975" s="2345"/>
      <c r="Z975" s="2345"/>
      <c r="AA975" s="2345"/>
    </row>
    <row r="976" spans="1:27" ht="15.75" customHeight="1">
      <c r="A976" s="2345"/>
      <c r="B976" s="2345"/>
      <c r="C976" s="2345"/>
      <c r="D976" s="2345"/>
      <c r="E976" s="2345"/>
      <c r="F976" s="2345"/>
      <c r="G976" s="2345"/>
      <c r="H976" s="2345"/>
      <c r="I976" s="2345"/>
      <c r="J976" s="2345"/>
      <c r="K976" s="2345"/>
      <c r="L976" s="2345"/>
      <c r="M976" s="2345"/>
      <c r="N976" s="2345"/>
      <c r="O976" s="2345"/>
      <c r="P976" s="2345"/>
      <c r="Q976" s="2345"/>
      <c r="R976" s="2345"/>
      <c r="S976" s="2345"/>
      <c r="T976" s="2345"/>
      <c r="U976" s="2345"/>
      <c r="V976" s="2345"/>
      <c r="W976" s="2345"/>
      <c r="X976" s="2345"/>
      <c r="Y976" s="2345"/>
      <c r="Z976" s="2345"/>
      <c r="AA976" s="2345"/>
    </row>
    <row r="977" spans="1:27" ht="15.75" customHeight="1">
      <c r="A977" s="2345"/>
      <c r="B977" s="2345"/>
      <c r="C977" s="2345"/>
      <c r="D977" s="2345"/>
      <c r="E977" s="2345"/>
      <c r="F977" s="2345"/>
      <c r="G977" s="2345"/>
      <c r="H977" s="2345"/>
      <c r="I977" s="2345"/>
      <c r="J977" s="2345"/>
      <c r="K977" s="2345"/>
      <c r="L977" s="2345"/>
      <c r="M977" s="2345"/>
      <c r="N977" s="2345"/>
      <c r="O977" s="2345"/>
      <c r="P977" s="2345"/>
      <c r="Q977" s="2345"/>
      <c r="R977" s="2345"/>
      <c r="S977" s="2345"/>
      <c r="T977" s="2345"/>
      <c r="U977" s="2345"/>
      <c r="V977" s="2345"/>
      <c r="W977" s="2345"/>
      <c r="X977" s="2345"/>
      <c r="Y977" s="2345"/>
      <c r="Z977" s="2345"/>
      <c r="AA977" s="2345"/>
    </row>
    <row r="978" spans="1:27" ht="15.75" customHeight="1">
      <c r="A978" s="2345"/>
      <c r="B978" s="2345"/>
      <c r="C978" s="2345"/>
      <c r="D978" s="2345"/>
      <c r="E978" s="2345"/>
      <c r="F978" s="2345"/>
      <c r="G978" s="2345"/>
      <c r="H978" s="2345"/>
      <c r="I978" s="2345"/>
      <c r="J978" s="2345"/>
      <c r="K978" s="2345"/>
      <c r="L978" s="2345"/>
      <c r="M978" s="2345"/>
      <c r="N978" s="2345"/>
      <c r="O978" s="2345"/>
      <c r="P978" s="2345"/>
      <c r="Q978" s="2345"/>
      <c r="R978" s="2345"/>
      <c r="S978" s="2345"/>
      <c r="T978" s="2345"/>
      <c r="U978" s="2345"/>
      <c r="V978" s="2345"/>
      <c r="W978" s="2345"/>
      <c r="X978" s="2345"/>
      <c r="Y978" s="2345"/>
      <c r="Z978" s="2345"/>
      <c r="AA978" s="2345"/>
    </row>
    <row r="979" spans="1:27" ht="15.75" customHeight="1">
      <c r="A979" s="2345"/>
      <c r="B979" s="2345"/>
      <c r="C979" s="2345"/>
      <c r="D979" s="2345"/>
      <c r="E979" s="2345"/>
      <c r="F979" s="2345"/>
      <c r="G979" s="2345"/>
      <c r="H979" s="2345"/>
      <c r="I979" s="2345"/>
      <c r="J979" s="2345"/>
      <c r="K979" s="2345"/>
      <c r="L979" s="2345"/>
      <c r="M979" s="2345"/>
      <c r="N979" s="2345"/>
      <c r="O979" s="2345"/>
      <c r="P979" s="2345"/>
      <c r="Q979" s="2345"/>
      <c r="R979" s="2345"/>
      <c r="S979" s="2345"/>
      <c r="T979" s="2345"/>
      <c r="U979" s="2345"/>
      <c r="V979" s="2345"/>
      <c r="W979" s="2345"/>
      <c r="X979" s="2345"/>
      <c r="Y979" s="2345"/>
      <c r="Z979" s="2345"/>
      <c r="AA979" s="2345"/>
    </row>
    <row r="980" spans="1:27" ht="15.75" customHeight="1">
      <c r="A980" s="2345"/>
      <c r="B980" s="2345"/>
      <c r="C980" s="2345"/>
      <c r="D980" s="2345"/>
      <c r="E980" s="2345"/>
      <c r="F980" s="2345"/>
      <c r="G980" s="2345"/>
      <c r="H980" s="2345"/>
      <c r="I980" s="2345"/>
      <c r="J980" s="2345"/>
      <c r="K980" s="2345"/>
      <c r="L980" s="2345"/>
      <c r="M980" s="2345"/>
      <c r="N980" s="2345"/>
      <c r="O980" s="2345"/>
      <c r="P980" s="2345"/>
      <c r="Q980" s="2345"/>
      <c r="R980" s="2345"/>
      <c r="S980" s="2345"/>
      <c r="T980" s="2345"/>
      <c r="U980" s="2345"/>
      <c r="V980" s="2345"/>
      <c r="W980" s="2345"/>
      <c r="X980" s="2345"/>
      <c r="Y980" s="2345"/>
      <c r="Z980" s="2345"/>
      <c r="AA980" s="2345"/>
    </row>
    <row r="981" spans="1:27" ht="15.75" customHeight="1">
      <c r="A981" s="2345"/>
      <c r="B981" s="2345"/>
      <c r="C981" s="2345"/>
      <c r="D981" s="2345"/>
      <c r="E981" s="2345"/>
      <c r="F981" s="2345"/>
      <c r="G981" s="2345"/>
      <c r="H981" s="2345"/>
      <c r="I981" s="2345"/>
      <c r="J981" s="2345"/>
      <c r="K981" s="2345"/>
      <c r="L981" s="2345"/>
      <c r="M981" s="2345"/>
      <c r="N981" s="2345"/>
      <c r="O981" s="2345"/>
      <c r="P981" s="2345"/>
      <c r="Q981" s="2345"/>
      <c r="R981" s="2345"/>
      <c r="S981" s="2345"/>
      <c r="T981" s="2345"/>
      <c r="U981" s="2345"/>
      <c r="V981" s="2345"/>
      <c r="W981" s="2345"/>
      <c r="X981" s="2345"/>
      <c r="Y981" s="2345"/>
      <c r="Z981" s="2345"/>
      <c r="AA981" s="2345"/>
    </row>
    <row r="982" spans="1:27" ht="15.75" customHeight="1">
      <c r="A982" s="2345"/>
      <c r="B982" s="2345"/>
      <c r="C982" s="2345"/>
      <c r="D982" s="2345"/>
      <c r="E982" s="2345"/>
      <c r="F982" s="2345"/>
      <c r="G982" s="2345"/>
      <c r="H982" s="2345"/>
      <c r="I982" s="2345"/>
      <c r="J982" s="2345"/>
      <c r="K982" s="2345"/>
      <c r="L982" s="2345"/>
      <c r="M982" s="2345"/>
      <c r="N982" s="2345"/>
      <c r="O982" s="2345"/>
      <c r="P982" s="2345"/>
      <c r="Q982" s="2345"/>
      <c r="R982" s="2345"/>
      <c r="S982" s="2345"/>
      <c r="T982" s="2345"/>
      <c r="U982" s="2345"/>
      <c r="V982" s="2345"/>
      <c r="W982" s="2345"/>
      <c r="X982" s="2345"/>
      <c r="Y982" s="2345"/>
      <c r="Z982" s="2345"/>
      <c r="AA982" s="2345"/>
    </row>
    <row r="983" spans="1:27" ht="15.75" customHeight="1">
      <c r="A983" s="2345"/>
      <c r="B983" s="2345"/>
      <c r="C983" s="2345"/>
      <c r="D983" s="2345"/>
      <c r="E983" s="2345"/>
      <c r="F983" s="2345"/>
      <c r="G983" s="2345"/>
      <c r="H983" s="2345"/>
      <c r="I983" s="2345"/>
      <c r="J983" s="2345"/>
      <c r="K983" s="2345"/>
      <c r="L983" s="2345"/>
      <c r="M983" s="2345"/>
      <c r="N983" s="2345"/>
      <c r="O983" s="2345"/>
      <c r="P983" s="2345"/>
      <c r="Q983" s="2345"/>
      <c r="R983" s="2345"/>
      <c r="S983" s="2345"/>
      <c r="T983" s="2345"/>
      <c r="U983" s="2345"/>
      <c r="V983" s="2345"/>
      <c r="W983" s="2345"/>
      <c r="X983" s="2345"/>
      <c r="Y983" s="2345"/>
      <c r="Z983" s="2345"/>
      <c r="AA983" s="2345"/>
    </row>
    <row r="984" spans="1:27" ht="15.75" customHeight="1">
      <c r="A984" s="2345"/>
      <c r="B984" s="2345"/>
      <c r="C984" s="2345"/>
      <c r="D984" s="2345"/>
      <c r="E984" s="2345"/>
      <c r="F984" s="2345"/>
      <c r="G984" s="2345"/>
      <c r="H984" s="2345"/>
      <c r="I984" s="2345"/>
      <c r="J984" s="2345"/>
      <c r="K984" s="2345"/>
      <c r="L984" s="2345"/>
      <c r="M984" s="2345"/>
      <c r="N984" s="2345"/>
      <c r="O984" s="2345"/>
      <c r="P984" s="2345"/>
      <c r="Q984" s="2345"/>
      <c r="R984" s="2345"/>
      <c r="S984" s="2345"/>
      <c r="T984" s="2345"/>
      <c r="U984" s="2345"/>
      <c r="V984" s="2345"/>
      <c r="W984" s="2345"/>
      <c r="X984" s="2345"/>
      <c r="Y984" s="2345"/>
      <c r="Z984" s="2345"/>
      <c r="AA984" s="2345"/>
    </row>
    <row r="985" spans="1:27" ht="15.75" customHeight="1">
      <c r="A985" s="2345"/>
      <c r="B985" s="2345"/>
      <c r="C985" s="2345"/>
      <c r="D985" s="2345"/>
      <c r="E985" s="2345"/>
      <c r="F985" s="2345"/>
      <c r="G985" s="2345"/>
      <c r="H985" s="2345"/>
      <c r="I985" s="2345"/>
      <c r="J985" s="2345"/>
      <c r="K985" s="2345"/>
      <c r="L985" s="2345"/>
      <c r="M985" s="2345"/>
      <c r="N985" s="2345"/>
      <c r="O985" s="2345"/>
      <c r="P985" s="2345"/>
      <c r="Q985" s="2345"/>
      <c r="R985" s="2345"/>
      <c r="S985" s="2345"/>
      <c r="T985" s="2345"/>
      <c r="U985" s="2345"/>
      <c r="V985" s="2345"/>
      <c r="W985" s="2345"/>
      <c r="X985" s="2345"/>
      <c r="Y985" s="2345"/>
      <c r="Z985" s="2345"/>
      <c r="AA985" s="2345"/>
    </row>
    <row r="986" spans="1:27" ht="15.75" customHeight="1">
      <c r="A986" s="2345"/>
      <c r="B986" s="2345"/>
      <c r="C986" s="2345"/>
      <c r="D986" s="2345"/>
      <c r="E986" s="2345"/>
      <c r="F986" s="2345"/>
      <c r="G986" s="2345"/>
      <c r="H986" s="2345"/>
      <c r="I986" s="2345"/>
      <c r="J986" s="2345"/>
      <c r="K986" s="2345"/>
      <c r="L986" s="2345"/>
      <c r="M986" s="2345"/>
      <c r="N986" s="2345"/>
      <c r="O986" s="2345"/>
      <c r="P986" s="2345"/>
      <c r="Q986" s="2345"/>
      <c r="R986" s="2345"/>
      <c r="S986" s="2345"/>
      <c r="T986" s="2345"/>
      <c r="U986" s="2345"/>
      <c r="V986" s="2345"/>
      <c r="W986" s="2345"/>
      <c r="X986" s="2345"/>
      <c r="Y986" s="2345"/>
      <c r="Z986" s="2345"/>
      <c r="AA986" s="2345"/>
    </row>
    <row r="987" spans="1:27" ht="15.75" customHeight="1">
      <c r="A987" s="2345"/>
      <c r="B987" s="2345"/>
      <c r="C987" s="2345"/>
      <c r="D987" s="2345"/>
      <c r="E987" s="2345"/>
      <c r="F987" s="2345"/>
      <c r="G987" s="2345"/>
      <c r="H987" s="2345"/>
      <c r="I987" s="2345"/>
      <c r="J987" s="2345"/>
      <c r="K987" s="2345"/>
      <c r="L987" s="2345"/>
      <c r="M987" s="2345"/>
      <c r="N987" s="2345"/>
      <c r="O987" s="2345"/>
      <c r="P987" s="2345"/>
      <c r="Q987" s="2345"/>
      <c r="R987" s="2345"/>
      <c r="S987" s="2345"/>
      <c r="T987" s="2345"/>
      <c r="U987" s="2345"/>
      <c r="V987" s="2345"/>
      <c r="W987" s="2345"/>
      <c r="X987" s="2345"/>
      <c r="Y987" s="2345"/>
      <c r="Z987" s="2345"/>
      <c r="AA987" s="2345"/>
    </row>
    <row r="988" spans="1:27" ht="15.75" customHeight="1">
      <c r="A988" s="2345"/>
      <c r="B988" s="2345"/>
      <c r="C988" s="2345"/>
      <c r="D988" s="2345"/>
      <c r="E988" s="2345"/>
      <c r="F988" s="2345"/>
      <c r="G988" s="2345"/>
      <c r="H988" s="2345"/>
      <c r="I988" s="2345"/>
      <c r="J988" s="2345"/>
      <c r="K988" s="2345"/>
      <c r="L988" s="2345"/>
      <c r="M988" s="2345"/>
      <c r="N988" s="2345"/>
      <c r="O988" s="2345"/>
      <c r="P988" s="2345"/>
      <c r="Q988" s="2345"/>
      <c r="R988" s="2345"/>
      <c r="S988" s="2345"/>
      <c r="T988" s="2345"/>
      <c r="U988" s="2345"/>
      <c r="V988" s="2345"/>
      <c r="W988" s="2345"/>
      <c r="X988" s="2345"/>
      <c r="Y988" s="2345"/>
      <c r="Z988" s="2345"/>
      <c r="AA988" s="2345"/>
    </row>
    <row r="989" spans="1:27" ht="15.75" customHeight="1">
      <c r="A989" s="2345"/>
      <c r="B989" s="2345"/>
      <c r="C989" s="2345"/>
      <c r="D989" s="2345"/>
      <c r="E989" s="2345"/>
      <c r="F989" s="2345"/>
      <c r="G989" s="2345"/>
      <c r="H989" s="2345"/>
      <c r="I989" s="2345"/>
      <c r="J989" s="2345"/>
      <c r="K989" s="2345"/>
      <c r="L989" s="2345"/>
      <c r="M989" s="2345"/>
      <c r="N989" s="2345"/>
      <c r="O989" s="2345"/>
      <c r="P989" s="2345"/>
      <c r="Q989" s="2345"/>
      <c r="R989" s="2345"/>
      <c r="S989" s="2345"/>
      <c r="T989" s="2345"/>
      <c r="U989" s="2345"/>
      <c r="V989" s="2345"/>
      <c r="W989" s="2345"/>
      <c r="X989" s="2345"/>
      <c r="Y989" s="2345"/>
      <c r="Z989" s="2345"/>
      <c r="AA989" s="2345"/>
    </row>
    <row r="990" spans="1:27" ht="15.75" customHeight="1">
      <c r="A990" s="2345"/>
      <c r="B990" s="2345"/>
      <c r="C990" s="2345"/>
      <c r="D990" s="2345"/>
      <c r="E990" s="2345"/>
      <c r="F990" s="2345"/>
      <c r="G990" s="2345"/>
      <c r="H990" s="2345"/>
      <c r="I990" s="2345"/>
      <c r="J990" s="2345"/>
      <c r="K990" s="2345"/>
      <c r="L990" s="2345"/>
      <c r="M990" s="2345"/>
      <c r="N990" s="2345"/>
      <c r="O990" s="2345"/>
      <c r="P990" s="2345"/>
      <c r="Q990" s="2345"/>
      <c r="R990" s="2345"/>
      <c r="S990" s="2345"/>
      <c r="T990" s="2345"/>
      <c r="U990" s="2345"/>
      <c r="V990" s="2345"/>
      <c r="W990" s="2345"/>
      <c r="X990" s="2345"/>
      <c r="Y990" s="2345"/>
      <c r="Z990" s="2345"/>
      <c r="AA990" s="2345"/>
    </row>
    <row r="991" spans="1:27" ht="15.75" customHeight="1">
      <c r="A991" s="2345"/>
      <c r="B991" s="2345"/>
      <c r="C991" s="2345"/>
      <c r="D991" s="2345"/>
      <c r="E991" s="2345"/>
      <c r="F991" s="2345"/>
      <c r="G991" s="2345"/>
      <c r="H991" s="2345"/>
      <c r="I991" s="2345"/>
      <c r="J991" s="2345"/>
      <c r="K991" s="2345"/>
      <c r="L991" s="2345"/>
      <c r="M991" s="2345"/>
      <c r="N991" s="2345"/>
      <c r="O991" s="2345"/>
      <c r="P991" s="2345"/>
      <c r="Q991" s="2345"/>
      <c r="R991" s="2345"/>
      <c r="S991" s="2345"/>
      <c r="T991" s="2345"/>
      <c r="U991" s="2345"/>
      <c r="V991" s="2345"/>
      <c r="W991" s="2345"/>
      <c r="X991" s="2345"/>
      <c r="Y991" s="2345"/>
      <c r="Z991" s="2345"/>
      <c r="AA991" s="2345"/>
    </row>
    <row r="992" spans="1:27" ht="15.75" customHeight="1">
      <c r="A992" s="2345"/>
      <c r="B992" s="2345"/>
      <c r="C992" s="2345"/>
      <c r="D992" s="2345"/>
      <c r="E992" s="2345"/>
      <c r="F992" s="2345"/>
      <c r="G992" s="2345"/>
      <c r="H992" s="2345"/>
      <c r="I992" s="2345"/>
      <c r="J992" s="2345"/>
      <c r="K992" s="2345"/>
      <c r="L992" s="2345"/>
      <c r="M992" s="2345"/>
      <c r="N992" s="2345"/>
      <c r="O992" s="2345"/>
      <c r="P992" s="2345"/>
      <c r="Q992" s="2345"/>
      <c r="R992" s="2345"/>
      <c r="S992" s="2345"/>
      <c r="T992" s="2345"/>
      <c r="U992" s="2345"/>
      <c r="V992" s="2345"/>
      <c r="W992" s="2345"/>
      <c r="X992" s="2345"/>
      <c r="Y992" s="2345"/>
      <c r="Z992" s="2345"/>
      <c r="AA992" s="2345"/>
    </row>
    <row r="993" spans="1:27" ht="15.75" customHeight="1">
      <c r="A993" s="2345"/>
      <c r="B993" s="2345"/>
      <c r="C993" s="2345"/>
      <c r="D993" s="2345"/>
      <c r="E993" s="2345"/>
      <c r="F993" s="2345"/>
      <c r="G993" s="2345"/>
      <c r="H993" s="2345"/>
      <c r="I993" s="2345"/>
      <c r="J993" s="2345"/>
      <c r="K993" s="2345"/>
      <c r="L993" s="2345"/>
      <c r="M993" s="2345"/>
      <c r="N993" s="2345"/>
      <c r="O993" s="2345"/>
      <c r="P993" s="2345"/>
      <c r="Q993" s="2345"/>
      <c r="R993" s="2345"/>
      <c r="S993" s="2345"/>
      <c r="T993" s="2345"/>
      <c r="U993" s="2345"/>
      <c r="V993" s="2345"/>
      <c r="W993" s="2345"/>
      <c r="X993" s="2345"/>
      <c r="Y993" s="2345"/>
      <c r="Z993" s="2345"/>
      <c r="AA993" s="2345"/>
    </row>
    <row r="994" spans="1:27" ht="15.75" customHeight="1">
      <c r="A994" s="2345"/>
      <c r="B994" s="2345"/>
      <c r="C994" s="2345"/>
      <c r="D994" s="2345"/>
      <c r="E994" s="2345"/>
      <c r="F994" s="2345"/>
      <c r="G994" s="2345"/>
      <c r="H994" s="2345"/>
      <c r="I994" s="2345"/>
      <c r="J994" s="2345"/>
      <c r="K994" s="2345"/>
      <c r="L994" s="2345"/>
      <c r="M994" s="2345"/>
      <c r="N994" s="2345"/>
      <c r="O994" s="2345"/>
      <c r="P994" s="2345"/>
      <c r="Q994" s="2345"/>
      <c r="R994" s="2345"/>
      <c r="S994" s="2345"/>
      <c r="T994" s="2345"/>
      <c r="U994" s="2345"/>
      <c r="V994" s="2345"/>
      <c r="W994" s="2345"/>
      <c r="X994" s="2345"/>
      <c r="Y994" s="2345"/>
      <c r="Z994" s="2345"/>
      <c r="AA994" s="2345"/>
    </row>
    <row r="995" spans="1:27" ht="15.75" customHeight="1">
      <c r="A995" s="2345"/>
      <c r="B995" s="2345"/>
      <c r="C995" s="2345"/>
      <c r="D995" s="2345"/>
      <c r="E995" s="2345"/>
      <c r="F995" s="2345"/>
      <c r="G995" s="2345"/>
      <c r="H995" s="2345"/>
      <c r="I995" s="2345"/>
      <c r="J995" s="2345"/>
      <c r="K995" s="2345"/>
      <c r="L995" s="2345"/>
      <c r="M995" s="2345"/>
      <c r="N995" s="2345"/>
      <c r="O995" s="2345"/>
      <c r="P995" s="2345"/>
      <c r="Q995" s="2345"/>
      <c r="R995" s="2345"/>
      <c r="S995" s="2345"/>
      <c r="T995" s="2345"/>
      <c r="U995" s="2345"/>
      <c r="V995" s="2345"/>
      <c r="W995" s="2345"/>
      <c r="X995" s="2345"/>
      <c r="Y995" s="2345"/>
      <c r="Z995" s="2345"/>
      <c r="AA995" s="2345"/>
    </row>
    <row r="996" spans="1:27" ht="15.75" customHeight="1">
      <c r="A996" s="2345"/>
      <c r="B996" s="2345"/>
      <c r="C996" s="2345"/>
      <c r="D996" s="2345"/>
      <c r="E996" s="2345"/>
      <c r="F996" s="2345"/>
      <c r="G996" s="2345"/>
      <c r="H996" s="2345"/>
      <c r="I996" s="2345"/>
      <c r="J996" s="2345"/>
      <c r="K996" s="2345"/>
      <c r="L996" s="2345"/>
      <c r="M996" s="2345"/>
      <c r="N996" s="2345"/>
      <c r="O996" s="2345"/>
      <c r="P996" s="2345"/>
      <c r="Q996" s="2345"/>
      <c r="R996" s="2345"/>
      <c r="S996" s="2345"/>
      <c r="T996" s="2345"/>
      <c r="U996" s="2345"/>
      <c r="V996" s="2345"/>
      <c r="W996" s="2345"/>
      <c r="X996" s="2345"/>
      <c r="Y996" s="2345"/>
      <c r="Z996" s="2345"/>
      <c r="AA996" s="2345"/>
    </row>
    <row r="997" spans="1:27" ht="15.75" customHeight="1">
      <c r="A997" s="2345"/>
      <c r="B997" s="2345"/>
      <c r="C997" s="2345"/>
      <c r="D997" s="2345"/>
      <c r="E997" s="2345"/>
      <c r="F997" s="2345"/>
      <c r="G997" s="2345"/>
      <c r="H997" s="2345"/>
      <c r="I997" s="2345"/>
      <c r="J997" s="2345"/>
      <c r="K997" s="2345"/>
      <c r="L997" s="2345"/>
      <c r="M997" s="2345"/>
      <c r="N997" s="2345"/>
      <c r="O997" s="2345"/>
      <c r="P997" s="2345"/>
      <c r="Q997" s="2345"/>
      <c r="R997" s="2345"/>
      <c r="S997" s="2345"/>
      <c r="T997" s="2345"/>
      <c r="U997" s="2345"/>
      <c r="V997" s="2345"/>
      <c r="W997" s="2345"/>
      <c r="X997" s="2345"/>
      <c r="Y997" s="2345"/>
      <c r="Z997" s="2345"/>
      <c r="AA997" s="2345"/>
    </row>
    <row r="998" spans="1:27" ht="15.75" customHeight="1">
      <c r="A998" s="2345"/>
      <c r="B998" s="2345"/>
      <c r="C998" s="2345"/>
      <c r="D998" s="2345"/>
      <c r="E998" s="2345"/>
      <c r="F998" s="2345"/>
      <c r="G998" s="2345"/>
      <c r="H998" s="2345"/>
      <c r="I998" s="2345"/>
      <c r="J998" s="2345"/>
      <c r="K998" s="2345"/>
      <c r="L998" s="2345"/>
      <c r="M998" s="2345"/>
      <c r="N998" s="2345"/>
      <c r="O998" s="2345"/>
      <c r="P998" s="2345"/>
      <c r="Q998" s="2345"/>
      <c r="R998" s="2345"/>
      <c r="S998" s="2345"/>
      <c r="T998" s="2345"/>
      <c r="U998" s="2345"/>
      <c r="V998" s="2345"/>
      <c r="W998" s="2345"/>
      <c r="X998" s="2345"/>
      <c r="Y998" s="2345"/>
      <c r="Z998" s="2345"/>
      <c r="AA998" s="2345"/>
    </row>
    <row r="999" spans="1:27" ht="15.75" customHeight="1">
      <c r="A999" s="2345"/>
      <c r="B999" s="2345"/>
      <c r="C999" s="2345"/>
      <c r="D999" s="2345"/>
      <c r="E999" s="2345"/>
      <c r="F999" s="2345"/>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5"/>
    </row>
    <row r="1000" spans="1:27" ht="15.75" customHeight="1">
      <c r="A1000" s="2345"/>
      <c r="B1000" s="2345"/>
      <c r="C1000" s="2345"/>
      <c r="D1000" s="2345"/>
      <c r="E1000" s="2345"/>
      <c r="F1000" s="2345"/>
      <c r="G1000" s="2345"/>
      <c r="H1000" s="2345"/>
      <c r="I1000" s="2345"/>
      <c r="J1000" s="2345"/>
      <c r="K1000" s="2345"/>
      <c r="L1000" s="2345"/>
      <c r="M1000" s="2345"/>
      <c r="N1000" s="2345"/>
      <c r="O1000" s="2345"/>
      <c r="P1000" s="2345"/>
      <c r="Q1000" s="2345"/>
      <c r="R1000" s="2345"/>
      <c r="S1000" s="2345"/>
      <c r="T1000" s="2345"/>
      <c r="U1000" s="2345"/>
      <c r="V1000" s="2345"/>
      <c r="W1000" s="2345"/>
      <c r="X1000" s="2345"/>
      <c r="Y1000" s="2345"/>
      <c r="Z1000" s="2345"/>
      <c r="AA1000" s="2345"/>
    </row>
  </sheetData>
  <mergeCells count="5">
    <mergeCell ref="B19:O19"/>
    <mergeCell ref="B20:O20"/>
    <mergeCell ref="B1:S1"/>
    <mergeCell ref="B2:S2"/>
    <mergeCell ref="B4:T4"/>
  </mergeCells>
  <pageMargins left="0.39370078740157483" right="0.39370078740157483" top="0.51181102362204722" bottom="0.51181102362204722" header="0" footer="0"/>
  <pageSetup scale="6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showGridLines="0" workbookViewId="0">
      <selection activeCell="M9" sqref="M9"/>
    </sheetView>
  </sheetViews>
  <sheetFormatPr defaultColWidth="14.44140625" defaultRowHeight="15" customHeight="1"/>
  <cols>
    <col min="1" max="1" width="5.88671875" style="2431" customWidth="1"/>
    <col min="2" max="2" width="12.109375" style="2431" customWidth="1"/>
    <col min="3" max="3" width="11.44140625" style="2431" customWidth="1"/>
    <col min="4" max="11" width="8.44140625" style="2431" customWidth="1"/>
    <col min="12" max="12" width="9.109375" style="2431" customWidth="1"/>
    <col min="13" max="13" width="11.88671875" style="2431" bestFit="1" customWidth="1"/>
    <col min="14" max="17" width="11.44140625" style="2431" customWidth="1"/>
    <col min="18" max="20" width="10.44140625" style="2431" customWidth="1"/>
    <col min="21" max="22" width="11.44140625" style="2431" customWidth="1"/>
    <col min="23" max="24" width="10.44140625" style="2431" customWidth="1"/>
    <col min="25" max="25" width="11.44140625" style="2431" customWidth="1"/>
    <col min="26" max="28" width="10.44140625" style="2431" customWidth="1"/>
    <col min="29" max="31" width="9.109375" style="2431" customWidth="1"/>
    <col min="32" max="16384" width="14.44140625" style="2431"/>
  </cols>
  <sheetData>
    <row r="1" spans="1:31" ht="15.75" customHeight="1">
      <c r="A1" s="2346"/>
      <c r="B1" s="3623" t="s">
        <v>1919</v>
      </c>
      <c r="C1" s="3652"/>
      <c r="D1" s="3652"/>
      <c r="E1" s="3652"/>
      <c r="F1" s="3652"/>
      <c r="G1" s="3652"/>
      <c r="H1" s="3652"/>
      <c r="I1" s="3652"/>
      <c r="J1" s="3652"/>
      <c r="K1" s="3652"/>
      <c r="L1" s="2346"/>
      <c r="M1" s="2346"/>
      <c r="N1" s="2346"/>
      <c r="O1" s="2346"/>
      <c r="P1" s="2346"/>
      <c r="Q1" s="2346"/>
      <c r="R1" s="2346"/>
      <c r="S1" s="2346"/>
      <c r="T1" s="2346"/>
      <c r="U1" s="2346"/>
      <c r="V1" s="2346"/>
      <c r="W1" s="2346"/>
      <c r="X1" s="2346"/>
      <c r="Y1" s="2346"/>
      <c r="Z1" s="2346"/>
      <c r="AA1" s="2346"/>
      <c r="AB1" s="2346"/>
      <c r="AC1" s="2346"/>
      <c r="AD1" s="2346"/>
      <c r="AE1" s="2346"/>
    </row>
    <row r="2" spans="1:31" ht="15.75" customHeight="1">
      <c r="A2" s="2346"/>
      <c r="B2" s="3623" t="s">
        <v>19</v>
      </c>
      <c r="C2" s="3652"/>
      <c r="D2" s="3652"/>
      <c r="E2" s="3652"/>
      <c r="F2" s="3652"/>
      <c r="G2" s="3652"/>
      <c r="H2" s="3652"/>
      <c r="I2" s="3652"/>
      <c r="J2" s="3652"/>
      <c r="K2" s="3652"/>
      <c r="L2" s="2346"/>
      <c r="M2" s="2346"/>
      <c r="N2" s="2346"/>
      <c r="O2" s="2346"/>
      <c r="P2" s="2346"/>
      <c r="Q2" s="2346"/>
      <c r="R2" s="2346"/>
      <c r="S2" s="2346"/>
      <c r="T2" s="2346"/>
      <c r="U2" s="2346"/>
      <c r="V2" s="2346"/>
      <c r="W2" s="2346"/>
      <c r="X2" s="2346"/>
      <c r="Y2" s="2346"/>
      <c r="Z2" s="2346"/>
      <c r="AA2" s="2346"/>
      <c r="AB2" s="2346"/>
      <c r="AC2" s="2346"/>
      <c r="AD2" s="2346"/>
      <c r="AE2" s="2346"/>
    </row>
    <row r="3" spans="1:31" ht="15.75" customHeight="1">
      <c r="A3" s="2346"/>
      <c r="B3" s="3623" t="s">
        <v>1918</v>
      </c>
      <c r="C3" s="3652"/>
      <c r="D3" s="3652"/>
      <c r="E3" s="3652"/>
      <c r="F3" s="3652"/>
      <c r="G3" s="3652"/>
      <c r="H3" s="3652"/>
      <c r="I3" s="3652"/>
      <c r="J3" s="3652"/>
      <c r="K3" s="3652"/>
      <c r="L3" s="2346"/>
      <c r="M3" s="2346"/>
      <c r="N3" s="2346"/>
      <c r="O3" s="2346"/>
      <c r="P3" s="2346"/>
      <c r="Q3" s="2346"/>
      <c r="R3" s="2346"/>
      <c r="S3" s="2346"/>
      <c r="T3" s="2346"/>
      <c r="U3" s="2346"/>
      <c r="V3" s="2346"/>
      <c r="W3" s="2346"/>
      <c r="X3" s="2346"/>
      <c r="Y3" s="2346"/>
      <c r="Z3" s="2346"/>
      <c r="AA3" s="2346"/>
      <c r="AB3" s="2346"/>
      <c r="AC3" s="2346"/>
      <c r="AD3" s="2346"/>
      <c r="AE3" s="2346"/>
    </row>
    <row r="4" spans="1:31" ht="15.75" customHeight="1" thickBot="1">
      <c r="A4" s="2346"/>
      <c r="B4" s="2346"/>
      <c r="C4" s="2346"/>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row>
    <row r="5" spans="1:31" ht="24.75" customHeight="1" thickTop="1">
      <c r="A5" s="2346"/>
      <c r="B5" s="3690" t="s">
        <v>90</v>
      </c>
      <c r="C5" s="3692" t="s">
        <v>1917</v>
      </c>
      <c r="D5" s="3655"/>
      <c r="E5" s="3693"/>
      <c r="F5" s="3692" t="s">
        <v>1916</v>
      </c>
      <c r="G5" s="3655"/>
      <c r="H5" s="3693"/>
      <c r="I5" s="3692" t="s">
        <v>1915</v>
      </c>
      <c r="J5" s="3655"/>
      <c r="K5" s="3640"/>
      <c r="L5" s="2346"/>
      <c r="M5" s="2346"/>
      <c r="N5" s="2346"/>
      <c r="O5" s="2346"/>
      <c r="P5" s="2346"/>
      <c r="Q5" s="2346"/>
      <c r="R5" s="2346"/>
      <c r="S5" s="2346"/>
      <c r="T5" s="2346"/>
      <c r="U5" s="2346"/>
      <c r="V5" s="2346"/>
      <c r="W5" s="2346"/>
      <c r="X5" s="2346"/>
      <c r="Y5" s="2346"/>
      <c r="Z5" s="2346"/>
      <c r="AA5" s="2346"/>
      <c r="AB5" s="2346"/>
      <c r="AC5" s="2346"/>
      <c r="AD5" s="2346"/>
      <c r="AE5" s="2346"/>
    </row>
    <row r="6" spans="1:31" ht="24.75" customHeight="1">
      <c r="A6" s="2346"/>
      <c r="B6" s="3691"/>
      <c r="C6" s="3372" t="s">
        <v>173</v>
      </c>
      <c r="D6" s="3688" t="s">
        <v>180</v>
      </c>
      <c r="E6" s="3694"/>
      <c r="F6" s="3372" t="s">
        <v>173</v>
      </c>
      <c r="G6" s="3688" t="s">
        <v>180</v>
      </c>
      <c r="H6" s="3694"/>
      <c r="I6" s="3372" t="s">
        <v>173</v>
      </c>
      <c r="J6" s="3688" t="s">
        <v>180</v>
      </c>
      <c r="K6" s="3689"/>
      <c r="L6" s="2346"/>
      <c r="M6" s="2346"/>
      <c r="N6" s="2346"/>
      <c r="O6" s="2346"/>
      <c r="P6" s="2346"/>
      <c r="Q6" s="2346"/>
      <c r="R6" s="2346"/>
      <c r="S6" s="2346"/>
      <c r="T6" s="2346"/>
      <c r="U6" s="2346"/>
      <c r="V6" s="2346"/>
      <c r="W6" s="2346"/>
      <c r="X6" s="2346"/>
      <c r="Y6" s="2346"/>
      <c r="Z6" s="2346"/>
      <c r="AA6" s="2346"/>
      <c r="AB6" s="2346"/>
      <c r="AC6" s="2346"/>
      <c r="AD6" s="2346"/>
      <c r="AE6" s="2346"/>
    </row>
    <row r="7" spans="1:31" ht="31.5" customHeight="1">
      <c r="A7" s="2346"/>
      <c r="B7" s="3628"/>
      <c r="C7" s="2669" t="s">
        <v>741</v>
      </c>
      <c r="D7" s="2669" t="s">
        <v>741</v>
      </c>
      <c r="E7" s="2669" t="s">
        <v>1914</v>
      </c>
      <c r="F7" s="2669" t="s">
        <v>741</v>
      </c>
      <c r="G7" s="2669" t="s">
        <v>741</v>
      </c>
      <c r="H7" s="2669" t="s">
        <v>1914</v>
      </c>
      <c r="I7" s="2668" t="s">
        <v>741</v>
      </c>
      <c r="J7" s="2668" t="s">
        <v>741</v>
      </c>
      <c r="K7" s="3439" t="s">
        <v>776</v>
      </c>
      <c r="L7" s="2346"/>
      <c r="M7" s="2346"/>
      <c r="N7" s="2346"/>
      <c r="O7" s="2346"/>
      <c r="P7" s="2346"/>
      <c r="Q7" s="2346"/>
      <c r="R7" s="2346"/>
      <c r="S7" s="2346"/>
      <c r="T7" s="2346"/>
      <c r="U7" s="2346"/>
      <c r="V7" s="2346"/>
      <c r="W7" s="2346"/>
      <c r="X7" s="2346"/>
      <c r="Y7" s="2346"/>
      <c r="Z7" s="2346"/>
      <c r="AA7" s="2346"/>
      <c r="AB7" s="2346"/>
      <c r="AC7" s="2346"/>
      <c r="AD7" s="2346"/>
      <c r="AE7" s="2346"/>
    </row>
    <row r="8" spans="1:31" ht="24.75" customHeight="1">
      <c r="A8" s="2346"/>
      <c r="B8" s="2663" t="s">
        <v>367</v>
      </c>
      <c r="C8" s="2662">
        <v>99.736929641964878</v>
      </c>
      <c r="D8" s="2662">
        <v>103.44807244767971</v>
      </c>
      <c r="E8" s="2662">
        <v>3.7209314734643062</v>
      </c>
      <c r="F8" s="2662">
        <v>104.74126383019352</v>
      </c>
      <c r="G8" s="2662">
        <v>95.691849122008762</v>
      </c>
      <c r="H8" s="2662">
        <v>-8.6397799465697371</v>
      </c>
      <c r="I8" s="2662">
        <v>95.222194190494349</v>
      </c>
      <c r="J8" s="2661">
        <v>108.10541691568905</v>
      </c>
      <c r="K8" s="2655">
        <v>13.529642784140727</v>
      </c>
      <c r="L8" s="2346"/>
      <c r="M8" s="2350"/>
      <c r="N8" s="2350"/>
      <c r="O8" s="2350"/>
      <c r="P8" s="2350"/>
      <c r="Q8" s="2350"/>
      <c r="R8" s="2350"/>
      <c r="S8" s="2350"/>
      <c r="T8" s="2350"/>
      <c r="U8" s="2350"/>
      <c r="V8" s="2350"/>
      <c r="W8" s="2350"/>
      <c r="X8" s="2350"/>
      <c r="Y8" s="2350"/>
      <c r="Z8" s="2350"/>
      <c r="AA8" s="2350"/>
      <c r="AB8" s="2350"/>
      <c r="AC8" s="2439"/>
      <c r="AD8" s="2439"/>
      <c r="AE8" s="2439"/>
    </row>
    <row r="9" spans="1:31" ht="24.75" customHeight="1">
      <c r="A9" s="2346"/>
      <c r="B9" s="2659" t="s">
        <v>1913</v>
      </c>
      <c r="C9" s="2657">
        <v>100.79439576161062</v>
      </c>
      <c r="D9" s="2657">
        <v>103.85668284135438</v>
      </c>
      <c r="E9" s="2657">
        <v>3.0381521280075985</v>
      </c>
      <c r="F9" s="2657">
        <v>103.03547001029375</v>
      </c>
      <c r="G9" s="2657">
        <v>96.84684485782364</v>
      </c>
      <c r="H9" s="2657">
        <v>-6.0063055488093875</v>
      </c>
      <c r="I9" s="2657">
        <v>97.824948778843606</v>
      </c>
      <c r="J9" s="2656">
        <v>107.23806541536955</v>
      </c>
      <c r="K9" s="2655">
        <v>9.6224089601176352</v>
      </c>
      <c r="L9" s="2667"/>
      <c r="M9" s="2439"/>
      <c r="N9" s="2350"/>
      <c r="O9" s="2350"/>
      <c r="P9" s="2350"/>
      <c r="Q9" s="2350"/>
      <c r="R9" s="2350"/>
      <c r="S9" s="2350"/>
      <c r="T9" s="2350"/>
      <c r="U9" s="2350"/>
      <c r="V9" s="2350"/>
      <c r="W9" s="2350"/>
      <c r="X9" s="2350"/>
      <c r="Y9" s="2350"/>
      <c r="Z9" s="2350"/>
      <c r="AA9" s="2350"/>
      <c r="AB9" s="2350"/>
      <c r="AC9" s="2346"/>
      <c r="AD9" s="2346"/>
      <c r="AE9" s="2346"/>
    </row>
    <row r="10" spans="1:31" ht="24.75" customHeight="1">
      <c r="A10" s="2346"/>
      <c r="B10" s="2658" t="s">
        <v>365</v>
      </c>
      <c r="C10" s="2666">
        <v>98.262778553262763</v>
      </c>
      <c r="D10" s="2666">
        <v>102.42553504027869</v>
      </c>
      <c r="E10" s="2666">
        <v>4.2363512901882006</v>
      </c>
      <c r="F10" s="2666">
        <v>102.31699428508524</v>
      </c>
      <c r="G10" s="2666">
        <v>98.02351935548441</v>
      </c>
      <c r="H10" s="2666">
        <v>-4.1962481009146462</v>
      </c>
      <c r="I10" s="2666">
        <v>96.03759301164942</v>
      </c>
      <c r="J10" s="2665">
        <v>104.49077498312448</v>
      </c>
      <c r="K10" s="2664">
        <v>8.801951096847759</v>
      </c>
      <c r="L10" s="2346"/>
      <c r="M10" s="2439"/>
      <c r="N10" s="2350"/>
      <c r="O10" s="2350"/>
      <c r="P10" s="2350"/>
      <c r="Q10" s="2350"/>
      <c r="R10" s="2350"/>
      <c r="S10" s="2350"/>
      <c r="T10" s="2350"/>
      <c r="U10" s="2350"/>
      <c r="V10" s="2350"/>
      <c r="W10" s="2350"/>
      <c r="X10" s="2350"/>
      <c r="Y10" s="2350"/>
      <c r="Z10" s="2350"/>
      <c r="AA10" s="2350"/>
      <c r="AB10" s="2350"/>
      <c r="AC10" s="2346"/>
      <c r="AD10" s="2346"/>
      <c r="AE10" s="2346"/>
    </row>
    <row r="11" spans="1:31" ht="24.75" customHeight="1">
      <c r="A11" s="2346"/>
      <c r="B11" s="2663" t="s">
        <v>364</v>
      </c>
      <c r="C11" s="2662">
        <v>99.498240635856661</v>
      </c>
      <c r="D11" s="2662">
        <v>103.4609213889582</v>
      </c>
      <c r="E11" s="2662">
        <v>3.9826641433833521</v>
      </c>
      <c r="F11" s="2662">
        <v>101.80162836190081</v>
      </c>
      <c r="G11" s="2662">
        <v>98.282748385515291</v>
      </c>
      <c r="H11" s="2662">
        <v>-3.4566048038799924</v>
      </c>
      <c r="I11" s="2662">
        <v>97.737376343474892</v>
      </c>
      <c r="J11" s="2661">
        <v>105.26864896281843</v>
      </c>
      <c r="K11" s="2660">
        <v>7.7056218420235245</v>
      </c>
      <c r="L11" s="2346"/>
      <c r="M11" s="2350"/>
      <c r="N11" s="2350"/>
      <c r="O11" s="2350"/>
      <c r="P11" s="2350"/>
      <c r="Q11" s="2350"/>
      <c r="R11" s="2350"/>
      <c r="S11" s="2350"/>
      <c r="T11" s="2350"/>
      <c r="U11" s="2350"/>
      <c r="V11" s="2350"/>
      <c r="W11" s="2350"/>
      <c r="X11" s="2350"/>
      <c r="Y11" s="2350"/>
      <c r="Z11" s="2350"/>
      <c r="AA11" s="2350"/>
      <c r="AB11" s="2350"/>
      <c r="AC11" s="2346"/>
      <c r="AD11" s="2346"/>
      <c r="AE11" s="2346"/>
    </row>
    <row r="12" spans="1:31" ht="24.75" customHeight="1">
      <c r="A12" s="2346"/>
      <c r="B12" s="2659" t="s">
        <v>363</v>
      </c>
      <c r="C12" s="2657">
        <v>99.74391664403187</v>
      </c>
      <c r="D12" s="2657">
        <v>103.86158363381756</v>
      </c>
      <c r="E12" s="2657">
        <v>4.1282387220474837</v>
      </c>
      <c r="F12" s="2657">
        <v>100.6571352448464</v>
      </c>
      <c r="G12" s="2657">
        <v>97.369123268754905</v>
      </c>
      <c r="H12" s="2657">
        <v>-3.2665463487446478</v>
      </c>
      <c r="I12" s="2657">
        <v>99.092743302704619</v>
      </c>
      <c r="J12" s="2656">
        <v>106.66788417837797</v>
      </c>
      <c r="K12" s="2655">
        <v>7.6444960783183857</v>
      </c>
      <c r="L12" s="2346"/>
      <c r="M12" s="2350"/>
      <c r="N12" s="2350"/>
      <c r="O12" s="2350"/>
      <c r="P12" s="2350"/>
      <c r="Q12" s="2350"/>
      <c r="R12" s="2350"/>
      <c r="S12" s="2350"/>
      <c r="T12" s="2350"/>
      <c r="U12" s="2350"/>
      <c r="V12" s="2350"/>
      <c r="W12" s="2350"/>
      <c r="X12" s="2350"/>
      <c r="Y12" s="2350"/>
      <c r="Z12" s="2350"/>
      <c r="AA12" s="2350"/>
      <c r="AB12" s="2350"/>
      <c r="AC12" s="2346"/>
      <c r="AD12" s="2346"/>
      <c r="AE12" s="2346"/>
    </row>
    <row r="13" spans="1:31" ht="24.75" customHeight="1">
      <c r="A13" s="2346"/>
      <c r="B13" s="2658" t="s">
        <v>362</v>
      </c>
      <c r="C13" s="2666">
        <v>99.201871356611576</v>
      </c>
      <c r="D13" s="2666">
        <v>104.84545029617772</v>
      </c>
      <c r="E13" s="2666">
        <v>5.6889843532069717</v>
      </c>
      <c r="F13" s="2666">
        <v>99.142565046092287</v>
      </c>
      <c r="G13" s="2666">
        <v>96.361246430080186</v>
      </c>
      <c r="H13" s="2666">
        <v>-2.8053728635314634</v>
      </c>
      <c r="I13" s="2666">
        <v>100.059819221433</v>
      </c>
      <c r="J13" s="2656">
        <v>108.8045808667011</v>
      </c>
      <c r="K13" s="2664">
        <v>8.7395337242373916</v>
      </c>
      <c r="L13" s="2346"/>
      <c r="M13" s="2350"/>
      <c r="N13" s="2350"/>
      <c r="O13" s="2350"/>
      <c r="P13" s="2350"/>
      <c r="Q13" s="2350"/>
      <c r="R13" s="2350"/>
      <c r="S13" s="2350"/>
      <c r="T13" s="2350"/>
      <c r="U13" s="2350"/>
      <c r="V13" s="2350"/>
      <c r="W13" s="2350"/>
      <c r="X13" s="2350"/>
      <c r="Y13" s="2350"/>
      <c r="Z13" s="2350"/>
      <c r="AA13" s="2350"/>
      <c r="AB13" s="2350"/>
      <c r="AC13" s="2346"/>
      <c r="AD13" s="2346"/>
      <c r="AE13" s="2346"/>
    </row>
    <row r="14" spans="1:31" ht="24.75" customHeight="1">
      <c r="A14" s="2346"/>
      <c r="B14" s="2663" t="s">
        <v>361</v>
      </c>
      <c r="C14" s="2662">
        <v>98.831156591110528</v>
      </c>
      <c r="D14" s="2662">
        <v>104.33941527834379</v>
      </c>
      <c r="E14" s="2662">
        <v>5.5734030413327362</v>
      </c>
      <c r="F14" s="2662">
        <v>100.41494397617301</v>
      </c>
      <c r="G14" s="2662">
        <v>96.419788330274699</v>
      </c>
      <c r="H14" s="2662">
        <v>-3.9786464919467579</v>
      </c>
      <c r="I14" s="2662">
        <v>98.422757288558273</v>
      </c>
      <c r="J14" s="2661">
        <v>108.21369460067817</v>
      </c>
      <c r="K14" s="2660">
        <v>9.9478388757333605</v>
      </c>
      <c r="L14" s="2346"/>
      <c r="M14" s="2350"/>
      <c r="N14" s="2350"/>
      <c r="O14" s="2350"/>
      <c r="P14" s="2350"/>
      <c r="Q14" s="2350"/>
      <c r="R14" s="2350"/>
      <c r="S14" s="2350"/>
      <c r="T14" s="2350"/>
      <c r="U14" s="2350"/>
      <c r="V14" s="2350"/>
      <c r="W14" s="2350"/>
      <c r="X14" s="2350"/>
      <c r="Y14" s="2350"/>
      <c r="Z14" s="2350"/>
      <c r="AA14" s="2350"/>
      <c r="AB14" s="2350"/>
      <c r="AC14" s="2346"/>
      <c r="AD14" s="2346"/>
      <c r="AE14" s="2346"/>
    </row>
    <row r="15" spans="1:31" ht="24.75" customHeight="1">
      <c r="A15" s="2346"/>
      <c r="B15" s="2659" t="s">
        <v>360</v>
      </c>
      <c r="C15" s="2657">
        <v>98.787639624963234</v>
      </c>
      <c r="D15" s="2657">
        <v>104.82763422696803</v>
      </c>
      <c r="E15" s="2657">
        <v>6.1141197673463932</v>
      </c>
      <c r="F15" s="2657">
        <v>99.599122303375921</v>
      </c>
      <c r="G15" s="2657">
        <v>96.347085788364154</v>
      </c>
      <c r="H15" s="2657">
        <v>-3.2651256756120461</v>
      </c>
      <c r="I15" s="2657">
        <v>99.185251175265449</v>
      </c>
      <c r="J15" s="2656">
        <v>108.80208090282278</v>
      </c>
      <c r="K15" s="2655">
        <v>9.6958263588644797</v>
      </c>
      <c r="L15" s="2346"/>
      <c r="M15" s="2350"/>
      <c r="N15" s="2350"/>
      <c r="O15" s="2350"/>
      <c r="P15" s="2350"/>
      <c r="Q15" s="2350"/>
      <c r="R15" s="2350"/>
      <c r="S15" s="2350"/>
      <c r="T15" s="2350"/>
      <c r="U15" s="2350"/>
      <c r="V15" s="2350"/>
      <c r="W15" s="2350"/>
      <c r="X15" s="2350"/>
      <c r="Y15" s="2350"/>
      <c r="Z15" s="2350"/>
      <c r="AA15" s="2350"/>
      <c r="AB15" s="2350"/>
      <c r="AC15" s="2346"/>
      <c r="AD15" s="2346"/>
      <c r="AE15" s="2346"/>
    </row>
    <row r="16" spans="1:31" ht="24.75" customHeight="1">
      <c r="A16" s="2346"/>
      <c r="B16" s="2658" t="s">
        <v>359</v>
      </c>
      <c r="C16" s="2666">
        <v>99.832970797931168</v>
      </c>
      <c r="D16" s="2666">
        <v>105.58646914246802</v>
      </c>
      <c r="E16" s="2666">
        <v>5.7631244453120845</v>
      </c>
      <c r="F16" s="2666">
        <v>98.716742679858896</v>
      </c>
      <c r="G16" s="2666">
        <v>96.437492729733975</v>
      </c>
      <c r="H16" s="2666">
        <v>-2.3088788064215104</v>
      </c>
      <c r="I16" s="2666">
        <v>101.13073840137963</v>
      </c>
      <c r="J16" s="2665">
        <v>109.48694968498823</v>
      </c>
      <c r="K16" s="2664">
        <v>8.2627808475435938</v>
      </c>
      <c r="L16" s="2346"/>
      <c r="M16" s="2350"/>
      <c r="N16" s="2439"/>
      <c r="O16" s="2350"/>
      <c r="P16" s="2350"/>
      <c r="Q16" s="2350"/>
      <c r="R16" s="2350"/>
      <c r="S16" s="2350"/>
      <c r="T16" s="2350"/>
      <c r="U16" s="2350"/>
      <c r="V16" s="2350"/>
      <c r="W16" s="2350"/>
      <c r="X16" s="2350"/>
      <c r="Y16" s="2350"/>
      <c r="Z16" s="2350"/>
      <c r="AA16" s="2350"/>
      <c r="AB16" s="2350"/>
      <c r="AC16" s="2346"/>
      <c r="AD16" s="2346"/>
      <c r="AE16" s="2346"/>
    </row>
    <row r="17" spans="1:31" ht="24.75" customHeight="1">
      <c r="A17" s="2346"/>
      <c r="B17" s="2663" t="s">
        <v>358</v>
      </c>
      <c r="C17" s="2662">
        <v>100.88031351730652</v>
      </c>
      <c r="D17" s="2662">
        <v>104.82183281438346</v>
      </c>
      <c r="E17" s="2662">
        <v>3.9071243532572408</v>
      </c>
      <c r="F17" s="2662">
        <v>98.139606863103722</v>
      </c>
      <c r="G17" s="2662">
        <v>97.88773736666441</v>
      </c>
      <c r="H17" s="2662">
        <v>-0.25664408539015637</v>
      </c>
      <c r="I17" s="2662">
        <v>102.79266113020591</v>
      </c>
      <c r="J17" s="2661">
        <v>107.0837222661972</v>
      </c>
      <c r="K17" s="2660">
        <v>4.174481999795554</v>
      </c>
      <c r="L17" s="2346"/>
      <c r="M17" s="2350"/>
      <c r="N17" s="2439"/>
      <c r="O17" s="2350"/>
      <c r="P17" s="2350"/>
      <c r="Q17" s="2350"/>
      <c r="R17" s="2350"/>
      <c r="S17" s="2350"/>
      <c r="T17" s="2350"/>
      <c r="U17" s="2350"/>
      <c r="V17" s="2350"/>
      <c r="W17" s="2350"/>
      <c r="X17" s="2350"/>
      <c r="Y17" s="2350"/>
      <c r="Z17" s="2350"/>
      <c r="AA17" s="2350"/>
      <c r="AB17" s="2350"/>
      <c r="AC17" s="2346"/>
      <c r="AD17" s="2346"/>
      <c r="AE17" s="2346"/>
    </row>
    <row r="18" spans="1:31" ht="24.75" customHeight="1">
      <c r="A18" s="2346"/>
      <c r="B18" s="2659" t="s">
        <v>357</v>
      </c>
      <c r="C18" s="2657">
        <v>102.06789159800718</v>
      </c>
      <c r="D18" s="2657">
        <v>106.8723167050065</v>
      </c>
      <c r="E18" s="2657">
        <v>4.7070876372380388</v>
      </c>
      <c r="F18" s="2657">
        <v>96.203209962995345</v>
      </c>
      <c r="G18" s="2657">
        <v>97.028593802349519</v>
      </c>
      <c r="H18" s="2657">
        <v>0.85795873097338493</v>
      </c>
      <c r="I18" s="2657">
        <v>106.09613924240958</v>
      </c>
      <c r="J18" s="2656">
        <v>110.14517733062171</v>
      </c>
      <c r="K18" s="2655">
        <v>3.8163858903111025</v>
      </c>
      <c r="L18" s="2346"/>
      <c r="M18" s="2350"/>
      <c r="N18" s="2350"/>
      <c r="O18" s="2350"/>
      <c r="P18" s="2350"/>
      <c r="Q18" s="2350"/>
      <c r="R18" s="2350"/>
      <c r="S18" s="2350"/>
      <c r="T18" s="2350"/>
      <c r="U18" s="2350"/>
      <c r="V18" s="2350"/>
      <c r="W18" s="2350"/>
      <c r="X18" s="2350"/>
      <c r="Y18" s="2350"/>
      <c r="Z18" s="2350"/>
      <c r="AA18" s="2350"/>
      <c r="AB18" s="2350"/>
      <c r="AC18" s="2346"/>
      <c r="AD18" s="2346"/>
      <c r="AE18" s="2346"/>
    </row>
    <row r="19" spans="1:31" ht="24.75" customHeight="1">
      <c r="A19" s="2346"/>
      <c r="B19" s="2658" t="s">
        <v>368</v>
      </c>
      <c r="C19" s="2657">
        <v>102.36189527734284</v>
      </c>
      <c r="D19" s="2657">
        <v>104.51915841205293</v>
      </c>
      <c r="E19" s="2657">
        <v>2.1074865103514639</v>
      </c>
      <c r="F19" s="2657">
        <v>95.242746050608332</v>
      </c>
      <c r="G19" s="2657">
        <v>95.65424906958016</v>
      </c>
      <c r="H19" s="2657">
        <v>0.4320570710478755</v>
      </c>
      <c r="I19" s="2657">
        <v>107.47474167003928</v>
      </c>
      <c r="J19" s="2656">
        <v>109.26765870695857</v>
      </c>
      <c r="K19" s="2655">
        <v>1.66822176918906</v>
      </c>
      <c r="L19" s="2346"/>
      <c r="M19" s="2350"/>
      <c r="N19" s="2350"/>
      <c r="O19" s="2350"/>
      <c r="P19" s="2350"/>
      <c r="Q19" s="2350"/>
      <c r="R19" s="2350"/>
      <c r="S19" s="2350"/>
      <c r="T19" s="2350"/>
      <c r="U19" s="2350"/>
      <c r="V19" s="2350"/>
      <c r="W19" s="2350"/>
      <c r="X19" s="2350"/>
      <c r="Y19" s="2350"/>
      <c r="Z19" s="2350"/>
      <c r="AA19" s="2350"/>
      <c r="AB19" s="2350"/>
      <c r="AC19" s="2346"/>
      <c r="AD19" s="2346"/>
      <c r="AE19" s="2346"/>
    </row>
    <row r="20" spans="1:31" ht="24.75" customHeight="1" thickBot="1">
      <c r="A20" s="2346"/>
      <c r="B20" s="2654" t="s">
        <v>728</v>
      </c>
      <c r="C20" s="2653">
        <v>100</v>
      </c>
      <c r="D20" s="2653">
        <v>104.4054226856241</v>
      </c>
      <c r="E20" s="2653">
        <v>4.4139723220946561</v>
      </c>
      <c r="F20" s="2653">
        <v>100.00095238454394</v>
      </c>
      <c r="G20" s="2653">
        <v>96.862523208886159</v>
      </c>
      <c r="H20" s="2653">
        <v>-3.0741780724832566</v>
      </c>
      <c r="I20" s="2653">
        <v>100.08974697970484</v>
      </c>
      <c r="J20" s="2653">
        <v>107.79788790119561</v>
      </c>
      <c r="K20" s="3440">
        <v>7.8007658522602137</v>
      </c>
      <c r="L20" s="2346"/>
      <c r="M20" s="2350"/>
      <c r="N20" s="2350"/>
      <c r="O20" s="2350"/>
      <c r="P20" s="2350"/>
      <c r="Q20" s="2350"/>
      <c r="R20" s="2350"/>
      <c r="S20" s="2350"/>
      <c r="T20" s="2350"/>
      <c r="U20" s="2350"/>
      <c r="V20" s="2350"/>
      <c r="W20" s="2350"/>
      <c r="X20" s="2350"/>
      <c r="Y20" s="2350"/>
      <c r="Z20" s="2350"/>
      <c r="AA20" s="2350"/>
      <c r="AB20" s="2350"/>
      <c r="AC20" s="2346"/>
      <c r="AD20" s="2346"/>
      <c r="AE20" s="2346"/>
    </row>
    <row r="21" spans="1:31" ht="15.75" customHeight="1" thickTop="1">
      <c r="A21" s="2346"/>
      <c r="B21" s="2652"/>
      <c r="C21" s="2439"/>
      <c r="D21" s="2439"/>
      <c r="E21" s="2439"/>
      <c r="F21" s="2439"/>
      <c r="G21" s="2439"/>
      <c r="H21" s="2439"/>
      <c r="I21" s="2439"/>
      <c r="J21" s="2439"/>
      <c r="K21" s="2439"/>
      <c r="L21" s="2346"/>
      <c r="M21" s="2346"/>
      <c r="N21" s="2346"/>
      <c r="O21" s="2346"/>
      <c r="P21" s="2346"/>
      <c r="Q21" s="2346"/>
      <c r="R21" s="2346"/>
      <c r="S21" s="2346"/>
      <c r="T21" s="2346"/>
      <c r="U21" s="2346"/>
      <c r="V21" s="2346"/>
      <c r="W21" s="2346"/>
      <c r="X21" s="2346"/>
      <c r="Y21" s="2346"/>
      <c r="Z21" s="2346"/>
      <c r="AA21" s="2346"/>
      <c r="AB21" s="2346"/>
      <c r="AC21" s="2346"/>
      <c r="AD21" s="2346"/>
      <c r="AE21" s="2346"/>
    </row>
    <row r="22" spans="1:31" ht="15.75" customHeight="1">
      <c r="A22" s="2346"/>
      <c r="B22" s="2652"/>
      <c r="C22" s="2439"/>
      <c r="D22" s="2439"/>
      <c r="E22" s="2439"/>
      <c r="F22" s="2439"/>
      <c r="G22" s="2439"/>
      <c r="H22" s="2439"/>
      <c r="I22" s="2439"/>
      <c r="J22" s="2439"/>
      <c r="K22" s="2439"/>
      <c r="L22" s="2346"/>
      <c r="M22" s="2346"/>
      <c r="N22" s="2346"/>
      <c r="O22" s="2346"/>
      <c r="P22" s="2346"/>
      <c r="Q22" s="2346"/>
      <c r="R22" s="2346"/>
      <c r="S22" s="2346"/>
      <c r="T22" s="2346"/>
      <c r="U22" s="2346"/>
      <c r="V22" s="2346"/>
      <c r="W22" s="2346"/>
      <c r="X22" s="2346"/>
      <c r="Y22" s="2346"/>
      <c r="Z22" s="2346"/>
      <c r="AA22" s="2346"/>
      <c r="AB22" s="2346"/>
      <c r="AC22" s="2346"/>
      <c r="AD22" s="2346"/>
      <c r="AE22" s="2346"/>
    </row>
    <row r="23" spans="1:31" ht="15.75" customHeight="1">
      <c r="A23" s="2346"/>
      <c r="B23" s="2346"/>
      <c r="C23" s="2346"/>
      <c r="D23" s="2346"/>
      <c r="E23" s="2346"/>
      <c r="F23" s="2346"/>
      <c r="G23" s="2346"/>
      <c r="H23" s="2346"/>
      <c r="I23" s="2346"/>
      <c r="J23" s="2346"/>
      <c r="K23" s="2346"/>
      <c r="L23" s="2346"/>
      <c r="M23" s="2346"/>
      <c r="N23" s="2346"/>
      <c r="O23" s="2346"/>
      <c r="P23" s="2346"/>
      <c r="Q23" s="2346"/>
      <c r="R23" s="2346"/>
      <c r="S23" s="2346"/>
      <c r="T23" s="2346"/>
      <c r="U23" s="2346"/>
      <c r="V23" s="2346"/>
      <c r="W23" s="2346"/>
      <c r="X23" s="2346"/>
      <c r="Y23" s="2346"/>
      <c r="Z23" s="2346"/>
      <c r="AA23" s="2346"/>
      <c r="AB23" s="2346"/>
      <c r="AC23" s="2346"/>
      <c r="AD23" s="2346"/>
      <c r="AE23" s="2346"/>
    </row>
    <row r="24" spans="1:31" ht="15.75" customHeight="1">
      <c r="A24" s="2346"/>
      <c r="B24" s="2346"/>
      <c r="C24" s="2439"/>
      <c r="D24" s="2439"/>
      <c r="E24" s="2346"/>
      <c r="F24" s="2346"/>
      <c r="G24" s="2346"/>
      <c r="H24" s="2346"/>
      <c r="I24" s="2346"/>
      <c r="J24" s="2346"/>
      <c r="K24" s="2346"/>
      <c r="L24" s="2346"/>
      <c r="M24" s="2346"/>
      <c r="N24" s="2346"/>
      <c r="O24" s="2346"/>
      <c r="P24" s="2346"/>
      <c r="Q24" s="2346"/>
      <c r="R24" s="2346"/>
      <c r="S24" s="2346"/>
      <c r="T24" s="2346"/>
      <c r="U24" s="2346"/>
      <c r="V24" s="2346"/>
      <c r="W24" s="2346"/>
      <c r="X24" s="2346"/>
      <c r="Y24" s="2346"/>
      <c r="Z24" s="2346"/>
      <c r="AA24" s="2346"/>
      <c r="AB24" s="2346"/>
      <c r="AC24" s="2346"/>
      <c r="AD24" s="2346"/>
      <c r="AE24" s="2346"/>
    </row>
    <row r="25" spans="1:31" ht="15.75" customHeight="1">
      <c r="A25" s="2346"/>
      <c r="B25" s="2346"/>
      <c r="C25" s="2439"/>
      <c r="D25" s="2346"/>
      <c r="E25" s="2346"/>
      <c r="F25" s="2346"/>
      <c r="G25" s="2346"/>
      <c r="H25" s="2346"/>
      <c r="I25" s="2346"/>
      <c r="J25" s="2346"/>
      <c r="K25" s="2346"/>
      <c r="L25" s="2346"/>
      <c r="M25" s="2346"/>
      <c r="N25" s="2346"/>
      <c r="O25" s="2346"/>
      <c r="P25" s="2346"/>
      <c r="Q25" s="2346"/>
      <c r="R25" s="2346"/>
      <c r="S25" s="2346"/>
      <c r="T25" s="2346"/>
      <c r="U25" s="2346"/>
      <c r="V25" s="2346"/>
      <c r="W25" s="2346"/>
      <c r="X25" s="2346"/>
      <c r="Y25" s="2346"/>
      <c r="Z25" s="2346"/>
      <c r="AA25" s="2346"/>
      <c r="AB25" s="2346"/>
      <c r="AC25" s="2346"/>
      <c r="AD25" s="2346"/>
      <c r="AE25" s="2346"/>
    </row>
    <row r="26" spans="1:31" ht="15.75" customHeight="1">
      <c r="A26" s="2346"/>
      <c r="B26" s="2346"/>
      <c r="C26" s="2346"/>
      <c r="D26" s="2346"/>
      <c r="E26" s="2346"/>
      <c r="F26" s="2346"/>
      <c r="G26" s="2346"/>
      <c r="H26" s="2346"/>
      <c r="I26" s="2346"/>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6"/>
    </row>
    <row r="27" spans="1:31" ht="15.75" customHeight="1">
      <c r="A27" s="2346"/>
      <c r="B27" s="2346"/>
      <c r="C27" s="2346"/>
      <c r="D27" s="2346"/>
      <c r="E27" s="2346"/>
      <c r="F27" s="2346"/>
      <c r="G27" s="2346"/>
      <c r="H27" s="2346"/>
      <c r="I27" s="2346"/>
      <c r="J27" s="2346"/>
      <c r="K27" s="2346"/>
      <c r="L27" s="2346"/>
      <c r="M27" s="2346"/>
      <c r="N27" s="2346"/>
      <c r="O27" s="2346"/>
      <c r="P27" s="2346"/>
      <c r="Q27" s="2346"/>
      <c r="R27" s="2346"/>
      <c r="S27" s="2346"/>
      <c r="T27" s="2346"/>
      <c r="U27" s="2346"/>
      <c r="V27" s="2346"/>
      <c r="W27" s="2346"/>
      <c r="X27" s="2346"/>
      <c r="Y27" s="2346"/>
      <c r="Z27" s="2346"/>
      <c r="AA27" s="2346"/>
      <c r="AB27" s="2346"/>
      <c r="AC27" s="2346"/>
      <c r="AD27" s="2346"/>
      <c r="AE27" s="2346"/>
    </row>
    <row r="28" spans="1:31" ht="15.75" customHeight="1">
      <c r="A28" s="2346"/>
      <c r="B28" s="2346"/>
      <c r="C28" s="2346"/>
      <c r="D28" s="2346"/>
      <c r="E28" s="2346"/>
      <c r="F28" s="2346"/>
      <c r="G28" s="2346"/>
      <c r="H28" s="2346"/>
      <c r="I28" s="2346"/>
      <c r="J28" s="2346"/>
      <c r="K28" s="2346"/>
      <c r="L28" s="2346"/>
      <c r="M28" s="2346"/>
      <c r="N28" s="2346"/>
      <c r="O28" s="2346"/>
      <c r="P28" s="2346"/>
      <c r="Q28" s="2346"/>
      <c r="R28" s="2346"/>
      <c r="S28" s="2346"/>
      <c r="T28" s="2346"/>
      <c r="U28" s="2346"/>
      <c r="V28" s="2346"/>
      <c r="W28" s="2346"/>
      <c r="X28" s="2346"/>
      <c r="Y28" s="2346"/>
      <c r="Z28" s="2346"/>
      <c r="AA28" s="2346"/>
      <c r="AB28" s="2346"/>
      <c r="AC28" s="2346"/>
      <c r="AD28" s="2346"/>
      <c r="AE28" s="2346"/>
    </row>
    <row r="29" spans="1:31" ht="15.75" customHeight="1">
      <c r="A29" s="2346"/>
      <c r="B29" s="2346"/>
      <c r="C29" s="2346"/>
      <c r="D29" s="2346"/>
      <c r="E29" s="2346"/>
      <c r="F29" s="2346"/>
      <c r="G29" s="2346"/>
      <c r="H29" s="2346"/>
      <c r="I29" s="2346"/>
      <c r="J29" s="2346"/>
      <c r="K29" s="2346"/>
      <c r="L29" s="2346"/>
      <c r="M29" s="2346"/>
      <c r="N29" s="2346"/>
      <c r="O29" s="2346"/>
      <c r="P29" s="2346"/>
      <c r="Q29" s="2346"/>
      <c r="R29" s="2346"/>
      <c r="S29" s="2346"/>
      <c r="T29" s="2346"/>
      <c r="U29" s="2346"/>
      <c r="V29" s="2346"/>
      <c r="W29" s="2346"/>
      <c r="X29" s="2346"/>
      <c r="Y29" s="2346"/>
      <c r="Z29" s="2346"/>
      <c r="AA29" s="2346"/>
      <c r="AB29" s="2346"/>
      <c r="AC29" s="2346"/>
      <c r="AD29" s="2346"/>
      <c r="AE29" s="2346"/>
    </row>
    <row r="30" spans="1:31" ht="15.75" customHeight="1">
      <c r="A30" s="2346"/>
      <c r="B30" s="2346"/>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row>
    <row r="31" spans="1:31" ht="15.75" customHeight="1">
      <c r="A31" s="2346"/>
      <c r="B31" s="2346"/>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row>
    <row r="32" spans="1:31" ht="15.75" customHeight="1">
      <c r="A32" s="2346"/>
      <c r="B32" s="2346"/>
      <c r="C32" s="2346"/>
      <c r="D32" s="2346"/>
      <c r="E32" s="2346"/>
      <c r="F32" s="2346"/>
      <c r="G32" s="2346"/>
      <c r="H32" s="2346"/>
      <c r="I32" s="2346"/>
      <c r="J32" s="2346"/>
      <c r="K32" s="2346"/>
      <c r="L32" s="2346"/>
      <c r="M32" s="2346"/>
      <c r="N32" s="2346"/>
      <c r="O32" s="2346"/>
      <c r="P32" s="2346"/>
      <c r="Q32" s="2346"/>
      <c r="R32" s="2346"/>
      <c r="S32" s="2346"/>
      <c r="T32" s="2346"/>
      <c r="U32" s="2346"/>
      <c r="V32" s="2346"/>
      <c r="W32" s="2346"/>
      <c r="X32" s="2346"/>
      <c r="Y32" s="2346"/>
      <c r="Z32" s="2346"/>
      <c r="AA32" s="2346"/>
      <c r="AB32" s="2346"/>
      <c r="AC32" s="2346"/>
      <c r="AD32" s="2346"/>
      <c r="AE32" s="2346"/>
    </row>
    <row r="33" spans="1:31" ht="15.75" customHeight="1">
      <c r="A33" s="2346"/>
      <c r="B33" s="2346"/>
      <c r="C33" s="2346"/>
      <c r="D33" s="2346"/>
      <c r="E33" s="2346"/>
      <c r="F33" s="2346"/>
      <c r="G33" s="2346"/>
      <c r="H33" s="2346"/>
      <c r="I33" s="2346"/>
      <c r="J33" s="2346"/>
      <c r="K33" s="2346"/>
      <c r="L33" s="2346"/>
      <c r="M33" s="2346"/>
      <c r="N33" s="2346"/>
      <c r="O33" s="2346"/>
      <c r="P33" s="2346"/>
      <c r="Q33" s="2346"/>
      <c r="R33" s="2346"/>
      <c r="S33" s="2346"/>
      <c r="T33" s="2346"/>
      <c r="U33" s="2346"/>
      <c r="V33" s="2346"/>
      <c r="W33" s="2346"/>
      <c r="X33" s="2346"/>
      <c r="Y33" s="2346"/>
      <c r="Z33" s="2346"/>
      <c r="AA33" s="2346"/>
      <c r="AB33" s="2346"/>
      <c r="AC33" s="2346"/>
      <c r="AD33" s="2346"/>
      <c r="AE33" s="2346"/>
    </row>
    <row r="34" spans="1:31" ht="15.75" customHeight="1">
      <c r="A34" s="2346"/>
      <c r="B34" s="2346"/>
      <c r="C34" s="2346"/>
      <c r="D34" s="2346"/>
      <c r="E34" s="2346"/>
      <c r="F34" s="2346"/>
      <c r="G34" s="2346"/>
      <c r="H34" s="2346"/>
      <c r="I34" s="2346"/>
      <c r="J34" s="2346"/>
      <c r="K34" s="2346"/>
      <c r="L34" s="2346"/>
      <c r="M34" s="2346"/>
      <c r="N34" s="2346"/>
      <c r="O34" s="2346"/>
      <c r="P34" s="2346"/>
      <c r="Q34" s="2346"/>
      <c r="R34" s="2346"/>
      <c r="S34" s="2346"/>
      <c r="T34" s="2346"/>
      <c r="U34" s="2346"/>
      <c r="V34" s="2346"/>
      <c r="W34" s="2346"/>
      <c r="X34" s="2346"/>
      <c r="Y34" s="2346"/>
      <c r="Z34" s="2346"/>
      <c r="AA34" s="2346"/>
      <c r="AB34" s="2346"/>
      <c r="AC34" s="2346"/>
      <c r="AD34" s="2346"/>
      <c r="AE34" s="2346"/>
    </row>
    <row r="35" spans="1:31" ht="15.75" customHeight="1">
      <c r="A35" s="2346"/>
      <c r="B35" s="2346"/>
      <c r="C35" s="2346"/>
      <c r="D35" s="2346"/>
      <c r="E35" s="2346"/>
      <c r="F35" s="2346"/>
      <c r="G35" s="2346"/>
      <c r="H35" s="2346"/>
      <c r="I35" s="2346"/>
      <c r="J35" s="2346"/>
      <c r="K35" s="2346"/>
      <c r="L35" s="2346"/>
      <c r="M35" s="2346"/>
      <c r="N35" s="2346"/>
      <c r="O35" s="2346"/>
      <c r="P35" s="2346"/>
      <c r="Q35" s="2346"/>
      <c r="R35" s="2346"/>
      <c r="S35" s="2346"/>
      <c r="T35" s="2346"/>
      <c r="U35" s="2346"/>
      <c r="V35" s="2346"/>
      <c r="W35" s="2346"/>
      <c r="X35" s="2346"/>
      <c r="Y35" s="2346"/>
      <c r="Z35" s="2346"/>
      <c r="AA35" s="2346"/>
      <c r="AB35" s="2346"/>
      <c r="AC35" s="2346"/>
      <c r="AD35" s="2346"/>
      <c r="AE35" s="2346"/>
    </row>
    <row r="36" spans="1:31" ht="15.75" customHeight="1">
      <c r="A36" s="2346"/>
      <c r="B36" s="2346"/>
      <c r="C36" s="2346"/>
      <c r="D36" s="2346"/>
      <c r="E36" s="2346"/>
      <c r="F36" s="2346"/>
      <c r="G36" s="2346"/>
      <c r="H36" s="2346"/>
      <c r="I36" s="2346"/>
      <c r="J36" s="2346"/>
      <c r="K36" s="2346"/>
      <c r="L36" s="2346"/>
      <c r="M36" s="2346"/>
      <c r="N36" s="2346"/>
      <c r="O36" s="2346"/>
      <c r="P36" s="2346"/>
      <c r="Q36" s="2346"/>
      <c r="R36" s="2346"/>
      <c r="S36" s="2346"/>
      <c r="T36" s="2346"/>
      <c r="U36" s="2346"/>
      <c r="V36" s="2346"/>
      <c r="W36" s="2346"/>
      <c r="X36" s="2346"/>
      <c r="Y36" s="2346"/>
      <c r="Z36" s="2346"/>
      <c r="AA36" s="2346"/>
      <c r="AB36" s="2346"/>
      <c r="AC36" s="2346"/>
      <c r="AD36" s="2346"/>
      <c r="AE36" s="2346"/>
    </row>
    <row r="37" spans="1:31" ht="15.75" customHeight="1">
      <c r="A37" s="2346"/>
      <c r="B37" s="2346"/>
      <c r="C37" s="2346"/>
      <c r="D37" s="2346"/>
      <c r="E37" s="2346"/>
      <c r="F37" s="2346"/>
      <c r="G37" s="2346"/>
      <c r="H37" s="2346"/>
      <c r="I37" s="2346"/>
      <c r="J37" s="2346"/>
      <c r="K37" s="2346"/>
      <c r="L37" s="2346"/>
      <c r="M37" s="2346"/>
      <c r="N37" s="2346"/>
      <c r="O37" s="2346"/>
      <c r="P37" s="2346"/>
      <c r="Q37" s="2346"/>
      <c r="R37" s="2346"/>
      <c r="S37" s="2346"/>
      <c r="T37" s="2346"/>
      <c r="U37" s="2346"/>
      <c r="V37" s="2346"/>
      <c r="W37" s="2346"/>
      <c r="X37" s="2346"/>
      <c r="Y37" s="2346"/>
      <c r="Z37" s="2346"/>
      <c r="AA37" s="2346"/>
      <c r="AB37" s="2346"/>
      <c r="AC37" s="2346"/>
      <c r="AD37" s="2346"/>
      <c r="AE37" s="2346"/>
    </row>
    <row r="38" spans="1:31" ht="15.75" customHeight="1">
      <c r="A38" s="2346"/>
      <c r="B38" s="2346"/>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6"/>
      <c r="Y38" s="2346"/>
      <c r="Z38" s="2346"/>
      <c r="AA38" s="2346"/>
      <c r="AB38" s="2346"/>
      <c r="AC38" s="2346"/>
      <c r="AD38" s="2346"/>
      <c r="AE38" s="2346"/>
    </row>
    <row r="39" spans="1:31" ht="15.75" customHeight="1">
      <c r="A39" s="2346"/>
      <c r="B39" s="2346"/>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6"/>
      <c r="Y39" s="2346"/>
      <c r="Z39" s="2346"/>
      <c r="AA39" s="2346"/>
      <c r="AB39" s="2346"/>
      <c r="AC39" s="2346"/>
      <c r="AD39" s="2346"/>
      <c r="AE39" s="2346"/>
    </row>
    <row r="40" spans="1:31" ht="15.75" customHeight="1">
      <c r="A40" s="2346"/>
      <c r="B40" s="2346"/>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2346"/>
    </row>
    <row r="41" spans="1:31" ht="15.75" customHeight="1">
      <c r="A41" s="2346"/>
      <c r="B41" s="2346"/>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6"/>
      <c r="Y41" s="2346"/>
      <c r="Z41" s="2346"/>
      <c r="AA41" s="2346"/>
      <c r="AB41" s="2346"/>
      <c r="AC41" s="2346"/>
      <c r="AD41" s="2346"/>
      <c r="AE41" s="2346"/>
    </row>
    <row r="42" spans="1:31" ht="15.75" customHeight="1">
      <c r="A42" s="2346"/>
      <c r="B42" s="2346"/>
      <c r="C42" s="2346"/>
      <c r="D42" s="2346"/>
      <c r="E42" s="2346"/>
      <c r="F42" s="2346"/>
      <c r="G42" s="2346"/>
      <c r="H42" s="2346"/>
      <c r="I42" s="2346"/>
      <c r="J42" s="2346"/>
      <c r="K42" s="2346"/>
      <c r="L42" s="2346"/>
      <c r="M42" s="2346"/>
      <c r="N42" s="2346"/>
      <c r="O42" s="2346"/>
      <c r="P42" s="2346"/>
      <c r="Q42" s="2346"/>
      <c r="R42" s="2346"/>
      <c r="S42" s="2346"/>
      <c r="T42" s="2346"/>
      <c r="U42" s="2346"/>
      <c r="V42" s="2346"/>
      <c r="W42" s="2346"/>
      <c r="X42" s="2346"/>
      <c r="Y42" s="2346"/>
      <c r="Z42" s="2346"/>
      <c r="AA42" s="2346"/>
      <c r="AB42" s="2346"/>
      <c r="AC42" s="2346"/>
      <c r="AD42" s="2346"/>
      <c r="AE42" s="2346"/>
    </row>
    <row r="43" spans="1:31" ht="15.75" customHeight="1">
      <c r="A43" s="2346"/>
      <c r="B43" s="2346"/>
      <c r="C43" s="2346"/>
      <c r="D43" s="2346"/>
      <c r="E43" s="2346"/>
      <c r="F43" s="2346"/>
      <c r="G43" s="2346"/>
      <c r="H43" s="2346"/>
      <c r="I43" s="2346"/>
      <c r="J43" s="2346"/>
      <c r="K43" s="2346"/>
      <c r="L43" s="2346"/>
      <c r="M43" s="2346"/>
      <c r="N43" s="2346"/>
      <c r="O43" s="2346"/>
      <c r="P43" s="2346"/>
      <c r="Q43" s="2346"/>
      <c r="R43" s="2346"/>
      <c r="S43" s="2346"/>
      <c r="T43" s="2346"/>
      <c r="U43" s="2346"/>
      <c r="V43" s="2346"/>
      <c r="W43" s="2346"/>
      <c r="X43" s="2346"/>
      <c r="Y43" s="2346"/>
      <c r="Z43" s="2346"/>
      <c r="AA43" s="2346"/>
      <c r="AB43" s="2346"/>
      <c r="AC43" s="2346"/>
      <c r="AD43" s="2346"/>
      <c r="AE43" s="2346"/>
    </row>
    <row r="44" spans="1:31" ht="15.75" customHeight="1">
      <c r="A44" s="2346"/>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row>
    <row r="45" spans="1:31" ht="15.75" customHeight="1">
      <c r="A45" s="2346"/>
      <c r="B45" s="2346"/>
      <c r="C45" s="2346"/>
      <c r="D45" s="2346"/>
      <c r="E45" s="2346"/>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c r="AB45" s="2346"/>
      <c r="AC45" s="2346"/>
      <c r="AD45" s="2346"/>
      <c r="AE45" s="2346"/>
    </row>
    <row r="46" spans="1:31" ht="15.75" customHeight="1">
      <c r="A46" s="2346"/>
      <c r="B46" s="2346"/>
      <c r="C46" s="2346"/>
      <c r="D46" s="2346"/>
      <c r="E46" s="2346"/>
      <c r="F46" s="2346"/>
      <c r="G46" s="2346"/>
      <c r="H46" s="2346"/>
      <c r="I46" s="2346"/>
      <c r="J46" s="2346"/>
      <c r="K46" s="2346"/>
      <c r="L46" s="2346"/>
      <c r="M46" s="2346"/>
      <c r="N46" s="2346"/>
      <c r="O46" s="2346"/>
      <c r="P46" s="2346"/>
      <c r="Q46" s="2346"/>
      <c r="R46" s="2346"/>
      <c r="S46" s="2346"/>
      <c r="T46" s="2346"/>
      <c r="U46" s="2346"/>
      <c r="V46" s="2346"/>
      <c r="W46" s="2346"/>
      <c r="X46" s="2346"/>
      <c r="Y46" s="2346"/>
      <c r="Z46" s="2346"/>
      <c r="AA46" s="2346"/>
      <c r="AB46" s="2346"/>
      <c r="AC46" s="2346"/>
      <c r="AD46" s="2346"/>
      <c r="AE46" s="2346"/>
    </row>
    <row r="47" spans="1:31" ht="15.75" customHeight="1">
      <c r="A47" s="2346"/>
      <c r="B47" s="2346"/>
      <c r="C47" s="2346"/>
      <c r="D47" s="2346"/>
      <c r="E47" s="2346"/>
      <c r="F47" s="2346"/>
      <c r="G47" s="2346"/>
      <c r="H47" s="2346"/>
      <c r="I47" s="2346"/>
      <c r="J47" s="2346"/>
      <c r="K47" s="2346"/>
      <c r="L47" s="2346"/>
      <c r="M47" s="2346"/>
      <c r="N47" s="2346"/>
      <c r="O47" s="2346"/>
      <c r="P47" s="2346"/>
      <c r="Q47" s="2346"/>
      <c r="R47" s="2346"/>
      <c r="S47" s="2346"/>
      <c r="T47" s="2346"/>
      <c r="U47" s="2346"/>
      <c r="V47" s="2346"/>
      <c r="W47" s="2346"/>
      <c r="X47" s="2346"/>
      <c r="Y47" s="2346"/>
      <c r="Z47" s="2346"/>
      <c r="AA47" s="2346"/>
      <c r="AB47" s="2346"/>
      <c r="AC47" s="2346"/>
      <c r="AD47" s="2346"/>
      <c r="AE47" s="2346"/>
    </row>
    <row r="48" spans="1:31" ht="15.75" customHeight="1">
      <c r="A48" s="2346"/>
      <c r="B48" s="2346"/>
      <c r="C48" s="2346"/>
      <c r="D48" s="2346"/>
      <c r="E48" s="2346"/>
      <c r="F48" s="2346"/>
      <c r="G48" s="2346"/>
      <c r="H48" s="2346"/>
      <c r="I48" s="2346"/>
      <c r="J48" s="2346"/>
      <c r="K48" s="2346"/>
      <c r="L48" s="2346"/>
      <c r="M48" s="2346"/>
      <c r="N48" s="2346"/>
      <c r="O48" s="2346"/>
      <c r="P48" s="2346"/>
      <c r="Q48" s="2346"/>
      <c r="R48" s="2346"/>
      <c r="S48" s="2346"/>
      <c r="T48" s="2346"/>
      <c r="U48" s="2346"/>
      <c r="V48" s="2346"/>
      <c r="W48" s="2346"/>
      <c r="X48" s="2346"/>
      <c r="Y48" s="2346"/>
      <c r="Z48" s="2346"/>
      <c r="AA48" s="2346"/>
      <c r="AB48" s="2346"/>
      <c r="AC48" s="2346"/>
      <c r="AD48" s="2346"/>
      <c r="AE48" s="2346"/>
    </row>
    <row r="49" spans="1:31" ht="15.75" customHeight="1">
      <c r="A49" s="2346"/>
      <c r="B49" s="2346"/>
      <c r="C49" s="2346"/>
      <c r="D49" s="2346"/>
      <c r="E49" s="2346"/>
      <c r="F49" s="2346"/>
      <c r="G49" s="2346"/>
      <c r="H49" s="2346"/>
      <c r="I49" s="2346"/>
      <c r="J49" s="2346"/>
      <c r="K49" s="2346"/>
      <c r="L49" s="2346"/>
      <c r="M49" s="2346"/>
      <c r="N49" s="2346"/>
      <c r="O49" s="2346"/>
      <c r="P49" s="2346"/>
      <c r="Q49" s="2346"/>
      <c r="R49" s="2346"/>
      <c r="S49" s="2346"/>
      <c r="T49" s="2346"/>
      <c r="U49" s="2346"/>
      <c r="V49" s="2346"/>
      <c r="W49" s="2346"/>
      <c r="X49" s="2346"/>
      <c r="Y49" s="2346"/>
      <c r="Z49" s="2346"/>
      <c r="AA49" s="2346"/>
      <c r="AB49" s="2346"/>
      <c r="AC49" s="2346"/>
      <c r="AD49" s="2346"/>
      <c r="AE49" s="2346"/>
    </row>
    <row r="50" spans="1:31" ht="15.75" customHeight="1">
      <c r="A50" s="2346"/>
      <c r="B50" s="2346"/>
      <c r="C50" s="2346"/>
      <c r="D50" s="2346"/>
      <c r="E50" s="2346"/>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row>
    <row r="51" spans="1:31" ht="15.75" customHeight="1">
      <c r="A51" s="2346"/>
      <c r="B51" s="2346"/>
      <c r="C51" s="2346"/>
      <c r="D51" s="2346"/>
      <c r="E51" s="2346"/>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2346"/>
      <c r="AB51" s="2346"/>
      <c r="AC51" s="2346"/>
      <c r="AD51" s="2346"/>
      <c r="AE51" s="2346"/>
    </row>
    <row r="52" spans="1:31" ht="15.75" customHeight="1">
      <c r="A52" s="2346"/>
      <c r="B52" s="2346"/>
      <c r="C52" s="2346"/>
      <c r="D52" s="2346"/>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2346"/>
      <c r="AB52" s="2346"/>
      <c r="AC52" s="2346"/>
      <c r="AD52" s="2346"/>
      <c r="AE52" s="2346"/>
    </row>
    <row r="53" spans="1:31" ht="15.75" customHeight="1">
      <c r="A53" s="2346"/>
      <c r="B53" s="2346"/>
      <c r="C53" s="2346"/>
      <c r="D53" s="2346"/>
      <c r="E53" s="2346"/>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row>
    <row r="54" spans="1:31" ht="15.75" customHeight="1">
      <c r="A54" s="2346"/>
      <c r="B54" s="2346"/>
      <c r="C54" s="2346"/>
      <c r="D54" s="2346"/>
      <c r="E54" s="2346"/>
      <c r="F54" s="2346"/>
      <c r="G54" s="2346"/>
      <c r="H54" s="2346"/>
      <c r="I54" s="2346"/>
      <c r="J54" s="2346"/>
      <c r="K54" s="2346"/>
      <c r="L54" s="2346"/>
      <c r="M54" s="2346"/>
      <c r="N54" s="2346"/>
      <c r="O54" s="2346"/>
      <c r="P54" s="2346"/>
      <c r="Q54" s="2346"/>
      <c r="R54" s="2346"/>
      <c r="S54" s="2346"/>
      <c r="T54" s="2346"/>
      <c r="U54" s="2346"/>
      <c r="V54" s="2346"/>
      <c r="W54" s="2346"/>
      <c r="X54" s="2346"/>
      <c r="Y54" s="2346"/>
      <c r="Z54" s="2346"/>
      <c r="AA54" s="2346"/>
      <c r="AB54" s="2346"/>
      <c r="AC54" s="2346"/>
      <c r="AD54" s="2346"/>
      <c r="AE54" s="2346"/>
    </row>
    <row r="55" spans="1:31" ht="15.75" customHeight="1">
      <c r="A55" s="2346"/>
      <c r="B55" s="2346"/>
      <c r="C55" s="2346"/>
      <c r="D55" s="2346"/>
      <c r="E55" s="2346"/>
      <c r="F55" s="2346"/>
      <c r="G55" s="2346"/>
      <c r="H55" s="2346"/>
      <c r="I55" s="2346"/>
      <c r="J55" s="2346"/>
      <c r="K55" s="2346"/>
      <c r="L55" s="2346"/>
      <c r="M55" s="2346"/>
      <c r="N55" s="2346"/>
      <c r="O55" s="2346"/>
      <c r="P55" s="2346"/>
      <c r="Q55" s="2346"/>
      <c r="R55" s="2346"/>
      <c r="S55" s="2346"/>
      <c r="T55" s="2346"/>
      <c r="U55" s="2346"/>
      <c r="V55" s="2346"/>
      <c r="W55" s="2346"/>
      <c r="X55" s="2346"/>
      <c r="Y55" s="2346"/>
      <c r="Z55" s="2346"/>
      <c r="AA55" s="2346"/>
      <c r="AB55" s="2346"/>
      <c r="AC55" s="2346"/>
      <c r="AD55" s="2346"/>
      <c r="AE55" s="2346"/>
    </row>
    <row r="56" spans="1:31" ht="15.75" customHeight="1">
      <c r="A56" s="2346"/>
      <c r="B56" s="2346"/>
      <c r="C56" s="2346"/>
      <c r="D56" s="2346"/>
      <c r="E56" s="2346"/>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row>
    <row r="57" spans="1:31" ht="15.75" customHeight="1">
      <c r="A57" s="2346"/>
      <c r="B57" s="2346"/>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row>
    <row r="58" spans="1:31" ht="15.75" customHeight="1">
      <c r="A58" s="2346"/>
      <c r="B58" s="2346"/>
      <c r="C58" s="2346"/>
      <c r="D58" s="2346"/>
      <c r="E58" s="2346"/>
      <c r="F58" s="2346"/>
      <c r="G58" s="2346"/>
      <c r="H58" s="2346"/>
      <c r="I58" s="2346"/>
      <c r="J58" s="2346"/>
      <c r="K58" s="2346"/>
      <c r="L58" s="2346"/>
      <c r="M58" s="2346"/>
      <c r="N58" s="2346"/>
      <c r="O58" s="2346"/>
      <c r="P58" s="2346"/>
      <c r="Q58" s="2346"/>
      <c r="R58" s="2346"/>
      <c r="S58" s="2346"/>
      <c r="T58" s="2346"/>
      <c r="U58" s="2346"/>
      <c r="V58" s="2346"/>
      <c r="W58" s="2346"/>
      <c r="X58" s="2346"/>
      <c r="Y58" s="2346"/>
      <c r="Z58" s="2346"/>
      <c r="AA58" s="2346"/>
      <c r="AB58" s="2346"/>
      <c r="AC58" s="2346"/>
      <c r="AD58" s="2346"/>
      <c r="AE58" s="2346"/>
    </row>
    <row r="59" spans="1:31" ht="15.75" customHeight="1">
      <c r="A59" s="2346"/>
      <c r="B59" s="2346"/>
      <c r="C59" s="2346"/>
      <c r="D59" s="2346"/>
      <c r="E59" s="2346"/>
      <c r="F59" s="2346"/>
      <c r="G59" s="2346"/>
      <c r="H59" s="2346"/>
      <c r="I59" s="2346"/>
      <c r="J59" s="2346"/>
      <c r="K59" s="2346"/>
      <c r="L59" s="2346"/>
      <c r="M59" s="2346"/>
      <c r="N59" s="2346"/>
      <c r="O59" s="2346"/>
      <c r="P59" s="2346"/>
      <c r="Q59" s="2346"/>
      <c r="R59" s="2346"/>
      <c r="S59" s="2346"/>
      <c r="T59" s="2346"/>
      <c r="U59" s="2346"/>
      <c r="V59" s="2346"/>
      <c r="W59" s="2346"/>
      <c r="X59" s="2346"/>
      <c r="Y59" s="2346"/>
      <c r="Z59" s="2346"/>
      <c r="AA59" s="2346"/>
      <c r="AB59" s="2346"/>
      <c r="AC59" s="2346"/>
      <c r="AD59" s="2346"/>
      <c r="AE59" s="2346"/>
    </row>
    <row r="60" spans="1:31" ht="15.75" customHeight="1">
      <c r="A60" s="2346"/>
      <c r="B60" s="2346"/>
      <c r="C60" s="2346"/>
      <c r="D60" s="2346"/>
      <c r="E60" s="2346"/>
      <c r="F60" s="2346"/>
      <c r="G60" s="2346"/>
      <c r="H60" s="2346"/>
      <c r="I60" s="2346"/>
      <c r="J60" s="2346"/>
      <c r="K60" s="2346"/>
      <c r="L60" s="2346"/>
      <c r="M60" s="2346"/>
      <c r="N60" s="2346"/>
      <c r="O60" s="2346"/>
      <c r="P60" s="2346"/>
      <c r="Q60" s="2346"/>
      <c r="R60" s="2346"/>
      <c r="S60" s="2346"/>
      <c r="T60" s="2346"/>
      <c r="U60" s="2346"/>
      <c r="V60" s="2346"/>
      <c r="W60" s="2346"/>
      <c r="X60" s="2346"/>
      <c r="Y60" s="2346"/>
      <c r="Z60" s="2346"/>
      <c r="AA60" s="2346"/>
      <c r="AB60" s="2346"/>
      <c r="AC60" s="2346"/>
      <c r="AD60" s="2346"/>
      <c r="AE60" s="2346"/>
    </row>
    <row r="61" spans="1:31" ht="15.75" customHeight="1">
      <c r="A61" s="2346"/>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row>
    <row r="62" spans="1:31" ht="15.75" customHeight="1">
      <c r="A62" s="2346"/>
      <c r="B62" s="2346"/>
      <c r="C62" s="2346"/>
      <c r="D62" s="2346"/>
      <c r="E62" s="2346"/>
      <c r="F62" s="2346"/>
      <c r="G62" s="2346"/>
      <c r="H62" s="2346"/>
      <c r="I62" s="2346"/>
      <c r="J62" s="2346"/>
      <c r="K62" s="2346"/>
      <c r="L62" s="2346"/>
      <c r="M62" s="2346"/>
      <c r="N62" s="2346"/>
      <c r="O62" s="2346"/>
      <c r="P62" s="2346"/>
      <c r="Q62" s="2346"/>
      <c r="R62" s="2346"/>
      <c r="S62" s="2346"/>
      <c r="T62" s="2346"/>
      <c r="U62" s="2346"/>
      <c r="V62" s="2346"/>
      <c r="W62" s="2346"/>
      <c r="X62" s="2346"/>
      <c r="Y62" s="2346"/>
      <c r="Z62" s="2346"/>
      <c r="AA62" s="2346"/>
      <c r="AB62" s="2346"/>
      <c r="AC62" s="2346"/>
      <c r="AD62" s="2346"/>
      <c r="AE62" s="2346"/>
    </row>
    <row r="63" spans="1:31" ht="15.75" customHeight="1">
      <c r="A63" s="2346"/>
      <c r="B63" s="2346"/>
      <c r="C63" s="2346"/>
      <c r="D63" s="2346"/>
      <c r="E63" s="2346"/>
      <c r="F63" s="2346"/>
      <c r="G63" s="2346"/>
      <c r="H63" s="2346"/>
      <c r="I63" s="2346"/>
      <c r="J63" s="2346"/>
      <c r="K63" s="2346"/>
      <c r="L63" s="2346"/>
      <c r="M63" s="2346"/>
      <c r="N63" s="2346"/>
      <c r="O63" s="2346"/>
      <c r="P63" s="2346"/>
      <c r="Q63" s="2346"/>
      <c r="R63" s="2346"/>
      <c r="S63" s="2346"/>
      <c r="T63" s="2346"/>
      <c r="U63" s="2346"/>
      <c r="V63" s="2346"/>
      <c r="W63" s="2346"/>
      <c r="X63" s="2346"/>
      <c r="Y63" s="2346"/>
      <c r="Z63" s="2346"/>
      <c r="AA63" s="2346"/>
      <c r="AB63" s="2346"/>
      <c r="AC63" s="2346"/>
      <c r="AD63" s="2346"/>
      <c r="AE63" s="2346"/>
    </row>
    <row r="64" spans="1:31" ht="15.75" customHeight="1">
      <c r="A64" s="2346"/>
      <c r="B64" s="2346"/>
      <c r="C64" s="2346"/>
      <c r="D64" s="2346"/>
      <c r="E64" s="2346"/>
      <c r="F64" s="2346"/>
      <c r="G64" s="2346"/>
      <c r="H64" s="2346"/>
      <c r="I64" s="2346"/>
      <c r="J64" s="2346"/>
      <c r="K64" s="2346"/>
      <c r="L64" s="2346"/>
      <c r="M64" s="2346"/>
      <c r="N64" s="2346"/>
      <c r="O64" s="2346"/>
      <c r="P64" s="2346"/>
      <c r="Q64" s="2346"/>
      <c r="R64" s="2346"/>
      <c r="S64" s="2346"/>
      <c r="T64" s="2346"/>
      <c r="U64" s="2346"/>
      <c r="V64" s="2346"/>
      <c r="W64" s="2346"/>
      <c r="X64" s="2346"/>
      <c r="Y64" s="2346"/>
      <c r="Z64" s="2346"/>
      <c r="AA64" s="2346"/>
      <c r="AB64" s="2346"/>
      <c r="AC64" s="2346"/>
      <c r="AD64" s="2346"/>
      <c r="AE64" s="2346"/>
    </row>
    <row r="65" spans="1:31" ht="15.75" customHeight="1">
      <c r="A65" s="2346"/>
      <c r="B65" s="2346"/>
      <c r="C65" s="2346"/>
      <c r="D65" s="2346"/>
      <c r="E65" s="2346"/>
      <c r="F65" s="2346"/>
      <c r="G65" s="2346"/>
      <c r="H65" s="2346"/>
      <c r="I65" s="2346"/>
      <c r="J65" s="2346"/>
      <c r="K65" s="2346"/>
      <c r="L65" s="2346"/>
      <c r="M65" s="2346"/>
      <c r="N65" s="2346"/>
      <c r="O65" s="2346"/>
      <c r="P65" s="2346"/>
      <c r="Q65" s="2346"/>
      <c r="R65" s="2346"/>
      <c r="S65" s="2346"/>
      <c r="T65" s="2346"/>
      <c r="U65" s="2346"/>
      <c r="V65" s="2346"/>
      <c r="W65" s="2346"/>
      <c r="X65" s="2346"/>
      <c r="Y65" s="2346"/>
      <c r="Z65" s="2346"/>
      <c r="AA65" s="2346"/>
      <c r="AB65" s="2346"/>
      <c r="AC65" s="2346"/>
      <c r="AD65" s="2346"/>
      <c r="AE65" s="2346"/>
    </row>
    <row r="66" spans="1:31" ht="15.75" customHeight="1">
      <c r="A66" s="2346"/>
      <c r="B66" s="2346"/>
      <c r="C66" s="2346"/>
      <c r="D66" s="2346"/>
      <c r="E66" s="2346"/>
      <c r="F66" s="2346"/>
      <c r="G66" s="2346"/>
      <c r="H66" s="2346"/>
      <c r="I66" s="2346"/>
      <c r="J66" s="2346"/>
      <c r="K66" s="2346"/>
      <c r="L66" s="2346"/>
      <c r="M66" s="2346"/>
      <c r="N66" s="2346"/>
      <c r="O66" s="2346"/>
      <c r="P66" s="2346"/>
      <c r="Q66" s="2346"/>
      <c r="R66" s="2346"/>
      <c r="S66" s="2346"/>
      <c r="T66" s="2346"/>
      <c r="U66" s="2346"/>
      <c r="V66" s="2346"/>
      <c r="W66" s="2346"/>
      <c r="X66" s="2346"/>
      <c r="Y66" s="2346"/>
      <c r="Z66" s="2346"/>
      <c r="AA66" s="2346"/>
      <c r="AB66" s="2346"/>
      <c r="AC66" s="2346"/>
      <c r="AD66" s="2346"/>
      <c r="AE66" s="2346"/>
    </row>
    <row r="67" spans="1:31" ht="15.75" customHeight="1">
      <c r="A67" s="2346"/>
      <c r="B67" s="2346"/>
      <c r="C67" s="2346"/>
      <c r="D67" s="2346"/>
      <c r="E67" s="2346"/>
      <c r="F67" s="2346"/>
      <c r="G67" s="2346"/>
      <c r="H67" s="2346"/>
      <c r="I67" s="2346"/>
      <c r="J67" s="2346"/>
      <c r="K67" s="2346"/>
      <c r="L67" s="2346"/>
      <c r="M67" s="2346"/>
      <c r="N67" s="2346"/>
      <c r="O67" s="2346"/>
      <c r="P67" s="2346"/>
      <c r="Q67" s="2346"/>
      <c r="R67" s="2346"/>
      <c r="S67" s="2346"/>
      <c r="T67" s="2346"/>
      <c r="U67" s="2346"/>
      <c r="V67" s="2346"/>
      <c r="W67" s="2346"/>
      <c r="X67" s="2346"/>
      <c r="Y67" s="2346"/>
      <c r="Z67" s="2346"/>
      <c r="AA67" s="2346"/>
      <c r="AB67" s="2346"/>
      <c r="AC67" s="2346"/>
      <c r="AD67" s="2346"/>
      <c r="AE67" s="2346"/>
    </row>
    <row r="68" spans="1:31" ht="15.75" customHeight="1">
      <c r="A68" s="2346"/>
      <c r="B68" s="2346"/>
      <c r="C68" s="2346"/>
      <c r="D68" s="2346"/>
      <c r="E68" s="2346"/>
      <c r="F68" s="2346"/>
      <c r="G68" s="2346"/>
      <c r="H68" s="2346"/>
      <c r="I68" s="2346"/>
      <c r="J68" s="2346"/>
      <c r="K68" s="2346"/>
      <c r="L68" s="2346"/>
      <c r="M68" s="2346"/>
      <c r="N68" s="2346"/>
      <c r="O68" s="2346"/>
      <c r="P68" s="2346"/>
      <c r="Q68" s="2346"/>
      <c r="R68" s="2346"/>
      <c r="S68" s="2346"/>
      <c r="T68" s="2346"/>
      <c r="U68" s="2346"/>
      <c r="V68" s="2346"/>
      <c r="W68" s="2346"/>
      <c r="X68" s="2346"/>
      <c r="Y68" s="2346"/>
      <c r="Z68" s="2346"/>
      <c r="AA68" s="2346"/>
      <c r="AB68" s="2346"/>
      <c r="AC68" s="2346"/>
      <c r="AD68" s="2346"/>
      <c r="AE68" s="2346"/>
    </row>
    <row r="69" spans="1:31" ht="15.75" customHeight="1">
      <c r="A69" s="2346"/>
      <c r="B69" s="2346"/>
      <c r="C69" s="2346"/>
      <c r="D69" s="2346"/>
      <c r="E69" s="2346"/>
      <c r="F69" s="2346"/>
      <c r="G69" s="2346"/>
      <c r="H69" s="2346"/>
      <c r="I69" s="2346"/>
      <c r="J69" s="2346"/>
      <c r="K69" s="2346"/>
      <c r="L69" s="2346"/>
      <c r="M69" s="2346"/>
      <c r="N69" s="2346"/>
      <c r="O69" s="2346"/>
      <c r="P69" s="2346"/>
      <c r="Q69" s="2346"/>
      <c r="R69" s="2346"/>
      <c r="S69" s="2346"/>
      <c r="T69" s="2346"/>
      <c r="U69" s="2346"/>
      <c r="V69" s="2346"/>
      <c r="W69" s="2346"/>
      <c r="X69" s="2346"/>
      <c r="Y69" s="2346"/>
      <c r="Z69" s="2346"/>
      <c r="AA69" s="2346"/>
      <c r="AB69" s="2346"/>
      <c r="AC69" s="2346"/>
      <c r="AD69" s="2346"/>
      <c r="AE69" s="2346"/>
    </row>
    <row r="70" spans="1:31" ht="15.75" customHeight="1">
      <c r="A70" s="2346"/>
      <c r="B70" s="2346"/>
      <c r="C70" s="2346"/>
      <c r="D70" s="2346"/>
      <c r="E70" s="2346"/>
      <c r="F70" s="2346"/>
      <c r="G70" s="2346"/>
      <c r="H70" s="2346"/>
      <c r="I70" s="2346"/>
      <c r="J70" s="2346"/>
      <c r="K70" s="2346"/>
      <c r="L70" s="2346"/>
      <c r="M70" s="2346"/>
      <c r="N70" s="2346"/>
      <c r="O70" s="2346"/>
      <c r="P70" s="2346"/>
      <c r="Q70" s="2346"/>
      <c r="R70" s="2346"/>
      <c r="S70" s="2346"/>
      <c r="T70" s="2346"/>
      <c r="U70" s="2346"/>
      <c r="V70" s="2346"/>
      <c r="W70" s="2346"/>
      <c r="X70" s="2346"/>
      <c r="Y70" s="2346"/>
      <c r="Z70" s="2346"/>
      <c r="AA70" s="2346"/>
      <c r="AB70" s="2346"/>
      <c r="AC70" s="2346"/>
      <c r="AD70" s="2346"/>
      <c r="AE70" s="2346"/>
    </row>
    <row r="71" spans="1:31" ht="15.75" customHeight="1">
      <c r="A71" s="2346"/>
      <c r="B71" s="2346"/>
      <c r="C71" s="2346"/>
      <c r="D71" s="2346"/>
      <c r="E71" s="2346"/>
      <c r="F71" s="2346"/>
      <c r="G71" s="2346"/>
      <c r="H71" s="2346"/>
      <c r="I71" s="2346"/>
      <c r="J71" s="2346"/>
      <c r="K71" s="2346"/>
      <c r="L71" s="2346"/>
      <c r="M71" s="2346"/>
      <c r="N71" s="2346"/>
      <c r="O71" s="2346"/>
      <c r="P71" s="2346"/>
      <c r="Q71" s="2346"/>
      <c r="R71" s="2346"/>
      <c r="S71" s="2346"/>
      <c r="T71" s="2346"/>
      <c r="U71" s="2346"/>
      <c r="V71" s="2346"/>
      <c r="W71" s="2346"/>
      <c r="X71" s="2346"/>
      <c r="Y71" s="2346"/>
      <c r="Z71" s="2346"/>
      <c r="AA71" s="2346"/>
      <c r="AB71" s="2346"/>
      <c r="AC71" s="2346"/>
      <c r="AD71" s="2346"/>
      <c r="AE71" s="2346"/>
    </row>
    <row r="72" spans="1:31" ht="15.75" customHeight="1">
      <c r="A72" s="2346"/>
      <c r="B72" s="2346"/>
      <c r="C72" s="2346"/>
      <c r="D72" s="2346"/>
      <c r="E72" s="2346"/>
      <c r="F72" s="2346"/>
      <c r="G72" s="2346"/>
      <c r="H72" s="2346"/>
      <c r="I72" s="2346"/>
      <c r="J72" s="2346"/>
      <c r="K72" s="2346"/>
      <c r="L72" s="2346"/>
      <c r="M72" s="2346"/>
      <c r="N72" s="2346"/>
      <c r="O72" s="2346"/>
      <c r="P72" s="2346"/>
      <c r="Q72" s="2346"/>
      <c r="R72" s="2346"/>
      <c r="S72" s="2346"/>
      <c r="T72" s="2346"/>
      <c r="U72" s="2346"/>
      <c r="V72" s="2346"/>
      <c r="W72" s="2346"/>
      <c r="X72" s="2346"/>
      <c r="Y72" s="2346"/>
      <c r="Z72" s="2346"/>
      <c r="AA72" s="2346"/>
      <c r="AB72" s="2346"/>
      <c r="AC72" s="2346"/>
      <c r="AD72" s="2346"/>
      <c r="AE72" s="2346"/>
    </row>
    <row r="73" spans="1:31" ht="15.75" customHeight="1">
      <c r="A73" s="2346"/>
      <c r="B73" s="2346"/>
      <c r="C73" s="2346"/>
      <c r="D73" s="2346"/>
      <c r="E73" s="2346"/>
      <c r="F73" s="2346"/>
      <c r="G73" s="2346"/>
      <c r="H73" s="2346"/>
      <c r="I73" s="2346"/>
      <c r="J73" s="2346"/>
      <c r="K73" s="2346"/>
      <c r="L73" s="2346"/>
      <c r="M73" s="2346"/>
      <c r="N73" s="2346"/>
      <c r="O73" s="2346"/>
      <c r="P73" s="2346"/>
      <c r="Q73" s="2346"/>
      <c r="R73" s="2346"/>
      <c r="S73" s="2346"/>
      <c r="T73" s="2346"/>
      <c r="U73" s="2346"/>
      <c r="V73" s="2346"/>
      <c r="W73" s="2346"/>
      <c r="X73" s="2346"/>
      <c r="Y73" s="2346"/>
      <c r="Z73" s="2346"/>
      <c r="AA73" s="2346"/>
      <c r="AB73" s="2346"/>
      <c r="AC73" s="2346"/>
      <c r="AD73" s="2346"/>
      <c r="AE73" s="2346"/>
    </row>
    <row r="74" spans="1:31" ht="15.75" customHeight="1">
      <c r="A74" s="2346"/>
      <c r="B74" s="2346"/>
      <c r="C74" s="2346"/>
      <c r="D74" s="2346"/>
      <c r="E74" s="2346"/>
      <c r="F74" s="2346"/>
      <c r="G74" s="2346"/>
      <c r="H74" s="2346"/>
      <c r="I74" s="2346"/>
      <c r="J74" s="2346"/>
      <c r="K74" s="2346"/>
      <c r="L74" s="2346"/>
      <c r="M74" s="2346"/>
      <c r="N74" s="2346"/>
      <c r="O74" s="2346"/>
      <c r="P74" s="2346"/>
      <c r="Q74" s="2346"/>
      <c r="R74" s="2346"/>
      <c r="S74" s="2346"/>
      <c r="T74" s="2346"/>
      <c r="U74" s="2346"/>
      <c r="V74" s="2346"/>
      <c r="W74" s="2346"/>
      <c r="X74" s="2346"/>
      <c r="Y74" s="2346"/>
      <c r="Z74" s="2346"/>
      <c r="AA74" s="2346"/>
      <c r="AB74" s="2346"/>
      <c r="AC74" s="2346"/>
      <c r="AD74" s="2346"/>
      <c r="AE74" s="2346"/>
    </row>
    <row r="75" spans="1:31" ht="15.75" customHeight="1">
      <c r="A75" s="2346"/>
      <c r="B75" s="2346"/>
      <c r="C75" s="2346"/>
      <c r="D75" s="2346"/>
      <c r="E75" s="2346"/>
      <c r="F75" s="2346"/>
      <c r="G75" s="2346"/>
      <c r="H75" s="2346"/>
      <c r="I75" s="2346"/>
      <c r="J75" s="2346"/>
      <c r="K75" s="2346"/>
      <c r="L75" s="2346"/>
      <c r="M75" s="2346"/>
      <c r="N75" s="2346"/>
      <c r="O75" s="2346"/>
      <c r="P75" s="2346"/>
      <c r="Q75" s="2346"/>
      <c r="R75" s="2346"/>
      <c r="S75" s="2346"/>
      <c r="T75" s="2346"/>
      <c r="U75" s="2346"/>
      <c r="V75" s="2346"/>
      <c r="W75" s="2346"/>
      <c r="X75" s="2346"/>
      <c r="Y75" s="2346"/>
      <c r="Z75" s="2346"/>
      <c r="AA75" s="2346"/>
      <c r="AB75" s="2346"/>
      <c r="AC75" s="2346"/>
      <c r="AD75" s="2346"/>
      <c r="AE75" s="2346"/>
    </row>
    <row r="76" spans="1:31" ht="15.75" customHeight="1">
      <c r="A76" s="2346"/>
      <c r="B76" s="2346"/>
      <c r="C76" s="2346"/>
      <c r="D76" s="2346"/>
      <c r="E76" s="2346"/>
      <c r="F76" s="2346"/>
      <c r="G76" s="2346"/>
      <c r="H76" s="2346"/>
      <c r="I76" s="2346"/>
      <c r="J76" s="2346"/>
      <c r="K76" s="2346"/>
      <c r="L76" s="2346"/>
      <c r="M76" s="2346"/>
      <c r="N76" s="2346"/>
      <c r="O76" s="2346"/>
      <c r="P76" s="2346"/>
      <c r="Q76" s="2346"/>
      <c r="R76" s="2346"/>
      <c r="S76" s="2346"/>
      <c r="T76" s="2346"/>
      <c r="U76" s="2346"/>
      <c r="V76" s="2346"/>
      <c r="W76" s="2346"/>
      <c r="X76" s="2346"/>
      <c r="Y76" s="2346"/>
      <c r="Z76" s="2346"/>
      <c r="AA76" s="2346"/>
      <c r="AB76" s="2346"/>
      <c r="AC76" s="2346"/>
      <c r="AD76" s="2346"/>
      <c r="AE76" s="2346"/>
    </row>
    <row r="77" spans="1:31" ht="15.75" customHeight="1">
      <c r="A77" s="2346"/>
      <c r="B77" s="2346"/>
      <c r="C77" s="2346"/>
      <c r="D77" s="2346"/>
      <c r="E77" s="2346"/>
      <c r="F77" s="2346"/>
      <c r="G77" s="2346"/>
      <c r="H77" s="2346"/>
      <c r="I77" s="2346"/>
      <c r="J77" s="2346"/>
      <c r="K77" s="2346"/>
      <c r="L77" s="2346"/>
      <c r="M77" s="2346"/>
      <c r="N77" s="2346"/>
      <c r="O77" s="2346"/>
      <c r="P77" s="2346"/>
      <c r="Q77" s="2346"/>
      <c r="R77" s="2346"/>
      <c r="S77" s="2346"/>
      <c r="T77" s="2346"/>
      <c r="U77" s="2346"/>
      <c r="V77" s="2346"/>
      <c r="W77" s="2346"/>
      <c r="X77" s="2346"/>
      <c r="Y77" s="2346"/>
      <c r="Z77" s="2346"/>
      <c r="AA77" s="2346"/>
      <c r="AB77" s="2346"/>
      <c r="AC77" s="2346"/>
      <c r="AD77" s="2346"/>
      <c r="AE77" s="2346"/>
    </row>
    <row r="78" spans="1:31" ht="15.75" customHeight="1">
      <c r="A78" s="2346"/>
      <c r="B78" s="2346"/>
      <c r="C78" s="2346"/>
      <c r="D78" s="2346"/>
      <c r="E78" s="2346"/>
      <c r="F78" s="2346"/>
      <c r="G78" s="2346"/>
      <c r="H78" s="2346"/>
      <c r="I78" s="2346"/>
      <c r="J78" s="2346"/>
      <c r="K78" s="2346"/>
      <c r="L78" s="2346"/>
      <c r="M78" s="2346"/>
      <c r="N78" s="2346"/>
      <c r="O78" s="2346"/>
      <c r="P78" s="2346"/>
      <c r="Q78" s="2346"/>
      <c r="R78" s="2346"/>
      <c r="S78" s="2346"/>
      <c r="T78" s="2346"/>
      <c r="U78" s="2346"/>
      <c r="V78" s="2346"/>
      <c r="W78" s="2346"/>
      <c r="X78" s="2346"/>
      <c r="Y78" s="2346"/>
      <c r="Z78" s="2346"/>
      <c r="AA78" s="2346"/>
      <c r="AB78" s="2346"/>
      <c r="AC78" s="2346"/>
      <c r="AD78" s="2346"/>
      <c r="AE78" s="2346"/>
    </row>
    <row r="79" spans="1:31" ht="15.75" customHeight="1">
      <c r="A79" s="2346"/>
      <c r="B79" s="2346"/>
      <c r="C79" s="2346"/>
      <c r="D79" s="2346"/>
      <c r="E79" s="2346"/>
      <c r="F79" s="2346"/>
      <c r="G79" s="2346"/>
      <c r="H79" s="2346"/>
      <c r="I79" s="2346"/>
      <c r="J79" s="2346"/>
      <c r="K79" s="2346"/>
      <c r="L79" s="2346"/>
      <c r="M79" s="2346"/>
      <c r="N79" s="2346"/>
      <c r="O79" s="2346"/>
      <c r="P79" s="2346"/>
      <c r="Q79" s="2346"/>
      <c r="R79" s="2346"/>
      <c r="S79" s="2346"/>
      <c r="T79" s="2346"/>
      <c r="U79" s="2346"/>
      <c r="V79" s="2346"/>
      <c r="W79" s="2346"/>
      <c r="X79" s="2346"/>
      <c r="Y79" s="2346"/>
      <c r="Z79" s="2346"/>
      <c r="AA79" s="2346"/>
      <c r="AB79" s="2346"/>
      <c r="AC79" s="2346"/>
      <c r="AD79" s="2346"/>
      <c r="AE79" s="2346"/>
    </row>
    <row r="80" spans="1:31" ht="15.75" customHeight="1">
      <c r="A80" s="2346"/>
      <c r="B80" s="2346"/>
      <c r="C80" s="2346"/>
      <c r="D80" s="2346"/>
      <c r="E80" s="2346"/>
      <c r="F80" s="2346"/>
      <c r="G80" s="2346"/>
      <c r="H80" s="2346"/>
      <c r="I80" s="2346"/>
      <c r="J80" s="2346"/>
      <c r="K80" s="2346"/>
      <c r="L80" s="2346"/>
      <c r="M80" s="2346"/>
      <c r="N80" s="2346"/>
      <c r="O80" s="2346"/>
      <c r="P80" s="2346"/>
      <c r="Q80" s="2346"/>
      <c r="R80" s="2346"/>
      <c r="S80" s="2346"/>
      <c r="T80" s="2346"/>
      <c r="U80" s="2346"/>
      <c r="V80" s="2346"/>
      <c r="W80" s="2346"/>
      <c r="X80" s="2346"/>
      <c r="Y80" s="2346"/>
      <c r="Z80" s="2346"/>
      <c r="AA80" s="2346"/>
      <c r="AB80" s="2346"/>
      <c r="AC80" s="2346"/>
      <c r="AD80" s="2346"/>
      <c r="AE80" s="2346"/>
    </row>
    <row r="81" spans="1:31" ht="15.75" customHeight="1">
      <c r="A81" s="2346"/>
      <c r="B81" s="2346"/>
      <c r="C81" s="2346"/>
      <c r="D81" s="2346"/>
      <c r="E81" s="2346"/>
      <c r="F81" s="2346"/>
      <c r="G81" s="2346"/>
      <c r="H81" s="2346"/>
      <c r="I81" s="2346"/>
      <c r="J81" s="2346"/>
      <c r="K81" s="2346"/>
      <c r="L81" s="2346"/>
      <c r="M81" s="2346"/>
      <c r="N81" s="2346"/>
      <c r="O81" s="2346"/>
      <c r="P81" s="2346"/>
      <c r="Q81" s="2346"/>
      <c r="R81" s="2346"/>
      <c r="S81" s="2346"/>
      <c r="T81" s="2346"/>
      <c r="U81" s="2346"/>
      <c r="V81" s="2346"/>
      <c r="W81" s="2346"/>
      <c r="X81" s="2346"/>
      <c r="Y81" s="2346"/>
      <c r="Z81" s="2346"/>
      <c r="AA81" s="2346"/>
      <c r="AB81" s="2346"/>
      <c r="AC81" s="2346"/>
      <c r="AD81" s="2346"/>
      <c r="AE81" s="2346"/>
    </row>
    <row r="82" spans="1:31" ht="15.75" customHeight="1">
      <c r="A82" s="2346"/>
      <c r="B82" s="2346"/>
      <c r="C82" s="2346"/>
      <c r="D82" s="2346"/>
      <c r="E82" s="2346"/>
      <c r="F82" s="2346"/>
      <c r="G82" s="2346"/>
      <c r="H82" s="2346"/>
      <c r="I82" s="2346"/>
      <c r="J82" s="2346"/>
      <c r="K82" s="2346"/>
      <c r="L82" s="2346"/>
      <c r="M82" s="2346"/>
      <c r="N82" s="2346"/>
      <c r="O82" s="2346"/>
      <c r="P82" s="2346"/>
      <c r="Q82" s="2346"/>
      <c r="R82" s="2346"/>
      <c r="S82" s="2346"/>
      <c r="T82" s="2346"/>
      <c r="U82" s="2346"/>
      <c r="V82" s="2346"/>
      <c r="W82" s="2346"/>
      <c r="X82" s="2346"/>
      <c r="Y82" s="2346"/>
      <c r="Z82" s="2346"/>
      <c r="AA82" s="2346"/>
      <c r="AB82" s="2346"/>
      <c r="AC82" s="2346"/>
      <c r="AD82" s="2346"/>
      <c r="AE82" s="2346"/>
    </row>
    <row r="83" spans="1:31" ht="15.75" customHeight="1">
      <c r="A83" s="2346"/>
      <c r="B83" s="2346"/>
      <c r="C83" s="2346"/>
      <c r="D83" s="2346"/>
      <c r="E83" s="2346"/>
      <c r="F83" s="2346"/>
      <c r="G83" s="2346"/>
      <c r="H83" s="2346"/>
      <c r="I83" s="2346"/>
      <c r="J83" s="2346"/>
      <c r="K83" s="2346"/>
      <c r="L83" s="2346"/>
      <c r="M83" s="2346"/>
      <c r="N83" s="2346"/>
      <c r="O83" s="2346"/>
      <c r="P83" s="2346"/>
      <c r="Q83" s="2346"/>
      <c r="R83" s="2346"/>
      <c r="S83" s="2346"/>
      <c r="T83" s="2346"/>
      <c r="U83" s="2346"/>
      <c r="V83" s="2346"/>
      <c r="W83" s="2346"/>
      <c r="X83" s="2346"/>
      <c r="Y83" s="2346"/>
      <c r="Z83" s="2346"/>
      <c r="AA83" s="2346"/>
      <c r="AB83" s="2346"/>
      <c r="AC83" s="2346"/>
      <c r="AD83" s="2346"/>
      <c r="AE83" s="2346"/>
    </row>
    <row r="84" spans="1:31" ht="15.75" customHeigh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row>
    <row r="85" spans="1:31" ht="15.75" customHeight="1">
      <c r="A85" s="2346"/>
      <c r="B85" s="2346"/>
      <c r="C85" s="2346"/>
      <c r="D85" s="2346"/>
      <c r="E85" s="2346"/>
      <c r="F85" s="2346"/>
      <c r="G85" s="2346"/>
      <c r="H85" s="2346"/>
      <c r="I85" s="2346"/>
      <c r="J85" s="2346"/>
      <c r="K85" s="2346"/>
      <c r="L85" s="2346"/>
      <c r="M85" s="2346"/>
      <c r="N85" s="2346"/>
      <c r="O85" s="2346"/>
      <c r="P85" s="2346"/>
      <c r="Q85" s="2346"/>
      <c r="R85" s="2346"/>
      <c r="S85" s="2346"/>
      <c r="T85" s="2346"/>
      <c r="U85" s="2346"/>
      <c r="V85" s="2346"/>
      <c r="W85" s="2346"/>
      <c r="X85" s="2346"/>
      <c r="Y85" s="2346"/>
      <c r="Z85" s="2346"/>
      <c r="AA85" s="2346"/>
      <c r="AB85" s="2346"/>
      <c r="AC85" s="2346"/>
      <c r="AD85" s="2346"/>
      <c r="AE85" s="2346"/>
    </row>
    <row r="86" spans="1:31" ht="15.75" customHeight="1">
      <c r="A86" s="2346"/>
      <c r="B86" s="2346"/>
      <c r="C86" s="2346"/>
      <c r="D86" s="2346"/>
      <c r="E86" s="2346"/>
      <c r="F86" s="2346"/>
      <c r="G86" s="2346"/>
      <c r="H86" s="2346"/>
      <c r="I86" s="2346"/>
      <c r="J86" s="2346"/>
      <c r="K86" s="2346"/>
      <c r="L86" s="2346"/>
      <c r="M86" s="2346"/>
      <c r="N86" s="2346"/>
      <c r="O86" s="2346"/>
      <c r="P86" s="2346"/>
      <c r="Q86" s="2346"/>
      <c r="R86" s="2346"/>
      <c r="S86" s="2346"/>
      <c r="T86" s="2346"/>
      <c r="U86" s="2346"/>
      <c r="V86" s="2346"/>
      <c r="W86" s="2346"/>
      <c r="X86" s="2346"/>
      <c r="Y86" s="2346"/>
      <c r="Z86" s="2346"/>
      <c r="AA86" s="2346"/>
      <c r="AB86" s="2346"/>
      <c r="AC86" s="2346"/>
      <c r="AD86" s="2346"/>
      <c r="AE86" s="2346"/>
    </row>
    <row r="87" spans="1:31" ht="15.75" customHeight="1">
      <c r="A87" s="2346"/>
      <c r="B87" s="2346"/>
      <c r="C87" s="2346"/>
      <c r="D87" s="2346"/>
      <c r="E87" s="2346"/>
      <c r="F87" s="2346"/>
      <c r="G87" s="2346"/>
      <c r="H87" s="2346"/>
      <c r="I87" s="2346"/>
      <c r="J87" s="2346"/>
      <c r="K87" s="2346"/>
      <c r="L87" s="2346"/>
      <c r="M87" s="2346"/>
      <c r="N87" s="2346"/>
      <c r="O87" s="2346"/>
      <c r="P87" s="2346"/>
      <c r="Q87" s="2346"/>
      <c r="R87" s="2346"/>
      <c r="S87" s="2346"/>
      <c r="T87" s="2346"/>
      <c r="U87" s="2346"/>
      <c r="V87" s="2346"/>
      <c r="W87" s="2346"/>
      <c r="X87" s="2346"/>
      <c r="Y87" s="2346"/>
      <c r="Z87" s="2346"/>
      <c r="AA87" s="2346"/>
      <c r="AB87" s="2346"/>
      <c r="AC87" s="2346"/>
      <c r="AD87" s="2346"/>
      <c r="AE87" s="2346"/>
    </row>
    <row r="88" spans="1:31" ht="15.75" customHeight="1">
      <c r="A88" s="2346"/>
      <c r="B88" s="2346"/>
      <c r="C88" s="2346"/>
      <c r="D88" s="2346"/>
      <c r="E88" s="2346"/>
      <c r="F88" s="2346"/>
      <c r="G88" s="2346"/>
      <c r="H88" s="2346"/>
      <c r="I88" s="2346"/>
      <c r="J88" s="2346"/>
      <c r="K88" s="2346"/>
      <c r="L88" s="2346"/>
      <c r="M88" s="2346"/>
      <c r="N88" s="2346"/>
      <c r="O88" s="2346"/>
      <c r="P88" s="2346"/>
      <c r="Q88" s="2346"/>
      <c r="R88" s="2346"/>
      <c r="S88" s="2346"/>
      <c r="T88" s="2346"/>
      <c r="U88" s="2346"/>
      <c r="V88" s="2346"/>
      <c r="W88" s="2346"/>
      <c r="X88" s="2346"/>
      <c r="Y88" s="2346"/>
      <c r="Z88" s="2346"/>
      <c r="AA88" s="2346"/>
      <c r="AB88" s="2346"/>
      <c r="AC88" s="2346"/>
      <c r="AD88" s="2346"/>
      <c r="AE88" s="2346"/>
    </row>
    <row r="89" spans="1:31" ht="15.75" customHeight="1">
      <c r="A89" s="2346"/>
      <c r="B89" s="2346"/>
      <c r="C89" s="2346"/>
      <c r="D89" s="2346"/>
      <c r="E89" s="2346"/>
      <c r="F89" s="2346"/>
      <c r="G89" s="2346"/>
      <c r="H89" s="2346"/>
      <c r="I89" s="2346"/>
      <c r="J89" s="2346"/>
      <c r="K89" s="2346"/>
      <c r="L89" s="2346"/>
      <c r="M89" s="2346"/>
      <c r="N89" s="2346"/>
      <c r="O89" s="2346"/>
      <c r="P89" s="2346"/>
      <c r="Q89" s="2346"/>
      <c r="R89" s="2346"/>
      <c r="S89" s="2346"/>
      <c r="T89" s="2346"/>
      <c r="U89" s="2346"/>
      <c r="V89" s="2346"/>
      <c r="W89" s="2346"/>
      <c r="X89" s="2346"/>
      <c r="Y89" s="2346"/>
      <c r="Z89" s="2346"/>
      <c r="AA89" s="2346"/>
      <c r="AB89" s="2346"/>
      <c r="AC89" s="2346"/>
      <c r="AD89" s="2346"/>
      <c r="AE89" s="2346"/>
    </row>
    <row r="90" spans="1:31" ht="15.75" customHeight="1">
      <c r="A90" s="2346"/>
      <c r="B90" s="2346"/>
      <c r="C90" s="2346"/>
      <c r="D90" s="2346"/>
      <c r="E90" s="2346"/>
      <c r="F90" s="2346"/>
      <c r="G90" s="2346"/>
      <c r="H90" s="2346"/>
      <c r="I90" s="2346"/>
      <c r="J90" s="2346"/>
      <c r="K90" s="2346"/>
      <c r="L90" s="2346"/>
      <c r="M90" s="2346"/>
      <c r="N90" s="2346"/>
      <c r="O90" s="2346"/>
      <c r="P90" s="2346"/>
      <c r="Q90" s="2346"/>
      <c r="R90" s="2346"/>
      <c r="S90" s="2346"/>
      <c r="T90" s="2346"/>
      <c r="U90" s="2346"/>
      <c r="V90" s="2346"/>
      <c r="W90" s="2346"/>
      <c r="X90" s="2346"/>
      <c r="Y90" s="2346"/>
      <c r="Z90" s="2346"/>
      <c r="AA90" s="2346"/>
      <c r="AB90" s="2346"/>
      <c r="AC90" s="2346"/>
      <c r="AD90" s="2346"/>
      <c r="AE90" s="2346"/>
    </row>
    <row r="91" spans="1:31" ht="15.75" customHeight="1">
      <c r="A91" s="2346"/>
      <c r="B91" s="2346"/>
      <c r="C91" s="2346"/>
      <c r="D91" s="2346"/>
      <c r="E91" s="2346"/>
      <c r="F91" s="2346"/>
      <c r="G91" s="2346"/>
      <c r="H91" s="2346"/>
      <c r="I91" s="2346"/>
      <c r="J91" s="2346"/>
      <c r="K91" s="2346"/>
      <c r="L91" s="2346"/>
      <c r="M91" s="2346"/>
      <c r="N91" s="2346"/>
      <c r="O91" s="2346"/>
      <c r="P91" s="2346"/>
      <c r="Q91" s="2346"/>
      <c r="R91" s="2346"/>
      <c r="S91" s="2346"/>
      <c r="T91" s="2346"/>
      <c r="U91" s="2346"/>
      <c r="V91" s="2346"/>
      <c r="W91" s="2346"/>
      <c r="X91" s="2346"/>
      <c r="Y91" s="2346"/>
      <c r="Z91" s="2346"/>
      <c r="AA91" s="2346"/>
      <c r="AB91" s="2346"/>
      <c r="AC91" s="2346"/>
      <c r="AD91" s="2346"/>
      <c r="AE91" s="2346"/>
    </row>
    <row r="92" spans="1:31" ht="15.75" customHeight="1">
      <c r="A92" s="2346"/>
      <c r="B92" s="2346"/>
      <c r="C92" s="2346"/>
      <c r="D92" s="2346"/>
      <c r="E92" s="2346"/>
      <c r="F92" s="2346"/>
      <c r="G92" s="2346"/>
      <c r="H92" s="2346"/>
      <c r="I92" s="2346"/>
      <c r="J92" s="2346"/>
      <c r="K92" s="2346"/>
      <c r="L92" s="2346"/>
      <c r="M92" s="2346"/>
      <c r="N92" s="2346"/>
      <c r="O92" s="2346"/>
      <c r="P92" s="2346"/>
      <c r="Q92" s="2346"/>
      <c r="R92" s="2346"/>
      <c r="S92" s="2346"/>
      <c r="T92" s="2346"/>
      <c r="U92" s="2346"/>
      <c r="V92" s="2346"/>
      <c r="W92" s="2346"/>
      <c r="X92" s="2346"/>
      <c r="Y92" s="2346"/>
      <c r="Z92" s="2346"/>
      <c r="AA92" s="2346"/>
      <c r="AB92" s="2346"/>
      <c r="AC92" s="2346"/>
      <c r="AD92" s="2346"/>
      <c r="AE92" s="2346"/>
    </row>
    <row r="93" spans="1:31" ht="15.75" customHeight="1">
      <c r="A93" s="2346"/>
      <c r="B93" s="2346"/>
      <c r="C93" s="2346"/>
      <c r="D93" s="2346"/>
      <c r="E93" s="2346"/>
      <c r="F93" s="2346"/>
      <c r="G93" s="2346"/>
      <c r="H93" s="2346"/>
      <c r="I93" s="2346"/>
      <c r="J93" s="2346"/>
      <c r="K93" s="2346"/>
      <c r="L93" s="2346"/>
      <c r="M93" s="2346"/>
      <c r="N93" s="2346"/>
      <c r="O93" s="2346"/>
      <c r="P93" s="2346"/>
      <c r="Q93" s="2346"/>
      <c r="R93" s="2346"/>
      <c r="S93" s="2346"/>
      <c r="T93" s="2346"/>
      <c r="U93" s="2346"/>
      <c r="V93" s="2346"/>
      <c r="W93" s="2346"/>
      <c r="X93" s="2346"/>
      <c r="Y93" s="2346"/>
      <c r="Z93" s="2346"/>
      <c r="AA93" s="2346"/>
      <c r="AB93" s="2346"/>
      <c r="AC93" s="2346"/>
      <c r="AD93" s="2346"/>
      <c r="AE93" s="2346"/>
    </row>
    <row r="94" spans="1:31" ht="15.75" customHeight="1">
      <c r="A94" s="2346"/>
      <c r="B94" s="2346"/>
      <c r="C94" s="2346"/>
      <c r="D94" s="2346"/>
      <c r="E94" s="2346"/>
      <c r="F94" s="2346"/>
      <c r="G94" s="2346"/>
      <c r="H94" s="2346"/>
      <c r="I94" s="2346"/>
      <c r="J94" s="2346"/>
      <c r="K94" s="2346"/>
      <c r="L94" s="2346"/>
      <c r="M94" s="2346"/>
      <c r="N94" s="2346"/>
      <c r="O94" s="2346"/>
      <c r="P94" s="2346"/>
      <c r="Q94" s="2346"/>
      <c r="R94" s="2346"/>
      <c r="S94" s="2346"/>
      <c r="T94" s="2346"/>
      <c r="U94" s="2346"/>
      <c r="V94" s="2346"/>
      <c r="W94" s="2346"/>
      <c r="X94" s="2346"/>
      <c r="Y94" s="2346"/>
      <c r="Z94" s="2346"/>
      <c r="AA94" s="2346"/>
      <c r="AB94" s="2346"/>
      <c r="AC94" s="2346"/>
      <c r="AD94" s="2346"/>
      <c r="AE94" s="2346"/>
    </row>
    <row r="95" spans="1:31" ht="15.75" customHeight="1">
      <c r="A95" s="2346"/>
      <c r="B95" s="2346"/>
      <c r="C95" s="2346"/>
      <c r="D95" s="2346"/>
      <c r="E95" s="2346"/>
      <c r="F95" s="2346"/>
      <c r="G95" s="2346"/>
      <c r="H95" s="2346"/>
      <c r="I95" s="2346"/>
      <c r="J95" s="2346"/>
      <c r="K95" s="2346"/>
      <c r="L95" s="2346"/>
      <c r="M95" s="2346"/>
      <c r="N95" s="2346"/>
      <c r="O95" s="2346"/>
      <c r="P95" s="2346"/>
      <c r="Q95" s="2346"/>
      <c r="R95" s="2346"/>
      <c r="S95" s="2346"/>
      <c r="T95" s="2346"/>
      <c r="U95" s="2346"/>
      <c r="V95" s="2346"/>
      <c r="W95" s="2346"/>
      <c r="X95" s="2346"/>
      <c r="Y95" s="2346"/>
      <c r="Z95" s="2346"/>
      <c r="AA95" s="2346"/>
      <c r="AB95" s="2346"/>
      <c r="AC95" s="2346"/>
      <c r="AD95" s="2346"/>
      <c r="AE95" s="2346"/>
    </row>
    <row r="96" spans="1:31" ht="15.75" customHeight="1">
      <c r="A96" s="2346"/>
      <c r="B96" s="2346"/>
      <c r="C96" s="2346"/>
      <c r="D96" s="2346"/>
      <c r="E96" s="2346"/>
      <c r="F96" s="2346"/>
      <c r="G96" s="2346"/>
      <c r="H96" s="2346"/>
      <c r="I96" s="2346"/>
      <c r="J96" s="2346"/>
      <c r="K96" s="2346"/>
      <c r="L96" s="2346"/>
      <c r="M96" s="2346"/>
      <c r="N96" s="2346"/>
      <c r="O96" s="2346"/>
      <c r="P96" s="2346"/>
      <c r="Q96" s="2346"/>
      <c r="R96" s="2346"/>
      <c r="S96" s="2346"/>
      <c r="T96" s="2346"/>
      <c r="U96" s="2346"/>
      <c r="V96" s="2346"/>
      <c r="W96" s="2346"/>
      <c r="X96" s="2346"/>
      <c r="Y96" s="2346"/>
      <c r="Z96" s="2346"/>
      <c r="AA96" s="2346"/>
      <c r="AB96" s="2346"/>
      <c r="AC96" s="2346"/>
      <c r="AD96" s="2346"/>
      <c r="AE96" s="2346"/>
    </row>
    <row r="97" spans="1:31" ht="15.75" customHeight="1">
      <c r="A97" s="2346"/>
      <c r="B97" s="2346"/>
      <c r="C97" s="2346"/>
      <c r="D97" s="2346"/>
      <c r="E97" s="2346"/>
      <c r="F97" s="2346"/>
      <c r="G97" s="2346"/>
      <c r="H97" s="2346"/>
      <c r="I97" s="2346"/>
      <c r="J97" s="2346"/>
      <c r="K97" s="2346"/>
      <c r="L97" s="2346"/>
      <c r="M97" s="2346"/>
      <c r="N97" s="2346"/>
      <c r="O97" s="2346"/>
      <c r="P97" s="2346"/>
      <c r="Q97" s="2346"/>
      <c r="R97" s="2346"/>
      <c r="S97" s="2346"/>
      <c r="T97" s="2346"/>
      <c r="U97" s="2346"/>
      <c r="V97" s="2346"/>
      <c r="W97" s="2346"/>
      <c r="X97" s="2346"/>
      <c r="Y97" s="2346"/>
      <c r="Z97" s="2346"/>
      <c r="AA97" s="2346"/>
      <c r="AB97" s="2346"/>
      <c r="AC97" s="2346"/>
      <c r="AD97" s="2346"/>
      <c r="AE97" s="2346"/>
    </row>
    <row r="98" spans="1:31" ht="15.75" customHeight="1">
      <c r="A98" s="2346"/>
      <c r="B98" s="2346"/>
      <c r="C98" s="2346"/>
      <c r="D98" s="2346"/>
      <c r="E98" s="2346"/>
      <c r="F98" s="2346"/>
      <c r="G98" s="2346"/>
      <c r="H98" s="2346"/>
      <c r="I98" s="2346"/>
      <c r="J98" s="2346"/>
      <c r="K98" s="2346"/>
      <c r="L98" s="2346"/>
      <c r="M98" s="2346"/>
      <c r="N98" s="2346"/>
      <c r="O98" s="2346"/>
      <c r="P98" s="2346"/>
      <c r="Q98" s="2346"/>
      <c r="R98" s="2346"/>
      <c r="S98" s="2346"/>
      <c r="T98" s="2346"/>
      <c r="U98" s="2346"/>
      <c r="V98" s="2346"/>
      <c r="W98" s="2346"/>
      <c r="X98" s="2346"/>
      <c r="Y98" s="2346"/>
      <c r="Z98" s="2346"/>
      <c r="AA98" s="2346"/>
      <c r="AB98" s="2346"/>
      <c r="AC98" s="2346"/>
      <c r="AD98" s="2346"/>
      <c r="AE98" s="2346"/>
    </row>
    <row r="99" spans="1:31" ht="15.75" customHeight="1">
      <c r="A99" s="2346"/>
      <c r="B99" s="2346"/>
      <c r="C99" s="2346"/>
      <c r="D99" s="2346"/>
      <c r="E99" s="2346"/>
      <c r="F99" s="2346"/>
      <c r="G99" s="2346"/>
      <c r="H99" s="2346"/>
      <c r="I99" s="2346"/>
      <c r="J99" s="2346"/>
      <c r="K99" s="2346"/>
      <c r="L99" s="2346"/>
      <c r="M99" s="2346"/>
      <c r="N99" s="2346"/>
      <c r="O99" s="2346"/>
      <c r="P99" s="2346"/>
      <c r="Q99" s="2346"/>
      <c r="R99" s="2346"/>
      <c r="S99" s="2346"/>
      <c r="T99" s="2346"/>
      <c r="U99" s="2346"/>
      <c r="V99" s="2346"/>
      <c r="W99" s="2346"/>
      <c r="X99" s="2346"/>
      <c r="Y99" s="2346"/>
      <c r="Z99" s="2346"/>
      <c r="AA99" s="2346"/>
      <c r="AB99" s="2346"/>
      <c r="AC99" s="2346"/>
      <c r="AD99" s="2346"/>
      <c r="AE99" s="2346"/>
    </row>
    <row r="100" spans="1:31" ht="15.75" customHeight="1">
      <c r="A100" s="2346"/>
      <c r="B100" s="2346"/>
      <c r="C100" s="2346"/>
      <c r="D100" s="2346"/>
      <c r="E100" s="2346"/>
      <c r="F100" s="2346"/>
      <c r="G100" s="2346"/>
      <c r="H100" s="2346"/>
      <c r="I100" s="2346"/>
      <c r="J100" s="2346"/>
      <c r="K100" s="2346"/>
      <c r="L100" s="2346"/>
      <c r="M100" s="2346"/>
      <c r="N100" s="2346"/>
      <c r="O100" s="2346"/>
      <c r="P100" s="2346"/>
      <c r="Q100" s="2346"/>
      <c r="R100" s="2346"/>
      <c r="S100" s="2346"/>
      <c r="T100" s="2346"/>
      <c r="U100" s="2346"/>
      <c r="V100" s="2346"/>
      <c r="W100" s="2346"/>
      <c r="X100" s="2346"/>
      <c r="Y100" s="2346"/>
      <c r="Z100" s="2346"/>
      <c r="AA100" s="2346"/>
      <c r="AB100" s="2346"/>
      <c r="AC100" s="2346"/>
      <c r="AD100" s="2346"/>
      <c r="AE100" s="2346"/>
    </row>
    <row r="101" spans="1:31" ht="15.75" customHeight="1">
      <c r="A101" s="2346"/>
      <c r="B101" s="2346"/>
      <c r="C101" s="2346"/>
      <c r="D101" s="2346"/>
      <c r="E101" s="2346"/>
      <c r="F101" s="2346"/>
      <c r="G101" s="2346"/>
      <c r="H101" s="2346"/>
      <c r="I101" s="2346"/>
      <c r="J101" s="2346"/>
      <c r="K101" s="2346"/>
      <c r="L101" s="2346"/>
      <c r="M101" s="2346"/>
      <c r="N101" s="2346"/>
      <c r="O101" s="2346"/>
      <c r="P101" s="2346"/>
      <c r="Q101" s="2346"/>
      <c r="R101" s="2346"/>
      <c r="S101" s="2346"/>
      <c r="T101" s="2346"/>
      <c r="U101" s="2346"/>
      <c r="V101" s="2346"/>
      <c r="W101" s="2346"/>
      <c r="X101" s="2346"/>
      <c r="Y101" s="2346"/>
      <c r="Z101" s="2346"/>
      <c r="AA101" s="2346"/>
      <c r="AB101" s="2346"/>
      <c r="AC101" s="2346"/>
      <c r="AD101" s="2346"/>
      <c r="AE101" s="2346"/>
    </row>
    <row r="102" spans="1:31" ht="15.75" customHeight="1">
      <c r="A102" s="2346"/>
      <c r="B102" s="2346"/>
      <c r="C102" s="2346"/>
      <c r="D102" s="2346"/>
      <c r="E102" s="2346"/>
      <c r="F102" s="2346"/>
      <c r="G102" s="2346"/>
      <c r="H102" s="2346"/>
      <c r="I102" s="2346"/>
      <c r="J102" s="2346"/>
      <c r="K102" s="2346"/>
      <c r="L102" s="2346"/>
      <c r="M102" s="2346"/>
      <c r="N102" s="2346"/>
      <c r="O102" s="2346"/>
      <c r="P102" s="2346"/>
      <c r="Q102" s="2346"/>
      <c r="R102" s="2346"/>
      <c r="S102" s="2346"/>
      <c r="T102" s="2346"/>
      <c r="U102" s="2346"/>
      <c r="V102" s="2346"/>
      <c r="W102" s="2346"/>
      <c r="X102" s="2346"/>
      <c r="Y102" s="2346"/>
      <c r="Z102" s="2346"/>
      <c r="AA102" s="2346"/>
      <c r="AB102" s="2346"/>
      <c r="AC102" s="2346"/>
      <c r="AD102" s="2346"/>
      <c r="AE102" s="2346"/>
    </row>
    <row r="103" spans="1:31" ht="15.75" customHeight="1">
      <c r="A103" s="2346"/>
      <c r="B103" s="2346"/>
      <c r="C103" s="2346"/>
      <c r="D103" s="2346"/>
      <c r="E103" s="2346"/>
      <c r="F103" s="2346"/>
      <c r="G103" s="2346"/>
      <c r="H103" s="2346"/>
      <c r="I103" s="2346"/>
      <c r="J103" s="2346"/>
      <c r="K103" s="2346"/>
      <c r="L103" s="2346"/>
      <c r="M103" s="2346"/>
      <c r="N103" s="2346"/>
      <c r="O103" s="2346"/>
      <c r="P103" s="2346"/>
      <c r="Q103" s="2346"/>
      <c r="R103" s="2346"/>
      <c r="S103" s="2346"/>
      <c r="T103" s="2346"/>
      <c r="U103" s="2346"/>
      <c r="V103" s="2346"/>
      <c r="W103" s="2346"/>
      <c r="X103" s="2346"/>
      <c r="Y103" s="2346"/>
      <c r="Z103" s="2346"/>
      <c r="AA103" s="2346"/>
      <c r="AB103" s="2346"/>
      <c r="AC103" s="2346"/>
      <c r="AD103" s="2346"/>
      <c r="AE103" s="2346"/>
    </row>
    <row r="104" spans="1:31" ht="15.75" customHeight="1">
      <c r="A104" s="2346"/>
      <c r="B104" s="2346"/>
      <c r="C104" s="2346"/>
      <c r="D104" s="2346"/>
      <c r="E104" s="2346"/>
      <c r="F104" s="2346"/>
      <c r="G104" s="2346"/>
      <c r="H104" s="2346"/>
      <c r="I104" s="2346"/>
      <c r="J104" s="2346"/>
      <c r="K104" s="2346"/>
      <c r="L104" s="2346"/>
      <c r="M104" s="2346"/>
      <c r="N104" s="2346"/>
      <c r="O104" s="2346"/>
      <c r="P104" s="2346"/>
      <c r="Q104" s="2346"/>
      <c r="R104" s="2346"/>
      <c r="S104" s="2346"/>
      <c r="T104" s="2346"/>
      <c r="U104" s="2346"/>
      <c r="V104" s="2346"/>
      <c r="W104" s="2346"/>
      <c r="X104" s="2346"/>
      <c r="Y104" s="2346"/>
      <c r="Z104" s="2346"/>
      <c r="AA104" s="2346"/>
      <c r="AB104" s="2346"/>
      <c r="AC104" s="2346"/>
      <c r="AD104" s="2346"/>
      <c r="AE104" s="2346"/>
    </row>
    <row r="105" spans="1:31" ht="15.75" customHeight="1">
      <c r="A105" s="2346"/>
      <c r="B105" s="2346"/>
      <c r="C105" s="2346"/>
      <c r="D105" s="2346"/>
      <c r="E105" s="2346"/>
      <c r="F105" s="2346"/>
      <c r="G105" s="2346"/>
      <c r="H105" s="2346"/>
      <c r="I105" s="2346"/>
      <c r="J105" s="2346"/>
      <c r="K105" s="2346"/>
      <c r="L105" s="2346"/>
      <c r="M105" s="2346"/>
      <c r="N105" s="2346"/>
      <c r="O105" s="2346"/>
      <c r="P105" s="2346"/>
      <c r="Q105" s="2346"/>
      <c r="R105" s="2346"/>
      <c r="S105" s="2346"/>
      <c r="T105" s="2346"/>
      <c r="U105" s="2346"/>
      <c r="V105" s="2346"/>
      <c r="W105" s="2346"/>
      <c r="X105" s="2346"/>
      <c r="Y105" s="2346"/>
      <c r="Z105" s="2346"/>
      <c r="AA105" s="2346"/>
      <c r="AB105" s="2346"/>
      <c r="AC105" s="2346"/>
      <c r="AD105" s="2346"/>
      <c r="AE105" s="2346"/>
    </row>
    <row r="106" spans="1:31" ht="15.75" customHeight="1">
      <c r="A106" s="2346"/>
      <c r="B106" s="2346"/>
      <c r="C106" s="2346"/>
      <c r="D106" s="2346"/>
      <c r="E106" s="2346"/>
      <c r="F106" s="2346"/>
      <c r="G106" s="2346"/>
      <c r="H106" s="2346"/>
      <c r="I106" s="2346"/>
      <c r="J106" s="2346"/>
      <c r="K106" s="2346"/>
      <c r="L106" s="2346"/>
      <c r="M106" s="2346"/>
      <c r="N106" s="2346"/>
      <c r="O106" s="2346"/>
      <c r="P106" s="2346"/>
      <c r="Q106" s="2346"/>
      <c r="R106" s="2346"/>
      <c r="S106" s="2346"/>
      <c r="T106" s="2346"/>
      <c r="U106" s="2346"/>
      <c r="V106" s="2346"/>
      <c r="W106" s="2346"/>
      <c r="X106" s="2346"/>
      <c r="Y106" s="2346"/>
      <c r="Z106" s="2346"/>
      <c r="AA106" s="2346"/>
      <c r="AB106" s="2346"/>
      <c r="AC106" s="2346"/>
      <c r="AD106" s="2346"/>
      <c r="AE106" s="2346"/>
    </row>
    <row r="107" spans="1:31" ht="15.75" customHeight="1">
      <c r="A107" s="2346"/>
      <c r="B107" s="2346"/>
      <c r="C107" s="2346"/>
      <c r="D107" s="2346"/>
      <c r="E107" s="2346"/>
      <c r="F107" s="2346"/>
      <c r="G107" s="2346"/>
      <c r="H107" s="2346"/>
      <c r="I107" s="2346"/>
      <c r="J107" s="2346"/>
      <c r="K107" s="2346"/>
      <c r="L107" s="2346"/>
      <c r="M107" s="2346"/>
      <c r="N107" s="2346"/>
      <c r="O107" s="2346"/>
      <c r="P107" s="2346"/>
      <c r="Q107" s="2346"/>
      <c r="R107" s="2346"/>
      <c r="S107" s="2346"/>
      <c r="T107" s="2346"/>
      <c r="U107" s="2346"/>
      <c r="V107" s="2346"/>
      <c r="W107" s="2346"/>
      <c r="X107" s="2346"/>
      <c r="Y107" s="2346"/>
      <c r="Z107" s="2346"/>
      <c r="AA107" s="2346"/>
      <c r="AB107" s="2346"/>
      <c r="AC107" s="2346"/>
      <c r="AD107" s="2346"/>
      <c r="AE107" s="2346"/>
    </row>
    <row r="108" spans="1:31" ht="15.75" customHeight="1">
      <c r="A108" s="2346"/>
      <c r="B108" s="2346"/>
      <c r="C108" s="2346"/>
      <c r="D108" s="2346"/>
      <c r="E108" s="2346"/>
      <c r="F108" s="2346"/>
      <c r="G108" s="2346"/>
      <c r="H108" s="2346"/>
      <c r="I108" s="2346"/>
      <c r="J108" s="2346"/>
      <c r="K108" s="2346"/>
      <c r="L108" s="2346"/>
      <c r="M108" s="2346"/>
      <c r="N108" s="2346"/>
      <c r="O108" s="2346"/>
      <c r="P108" s="2346"/>
      <c r="Q108" s="2346"/>
      <c r="R108" s="2346"/>
      <c r="S108" s="2346"/>
      <c r="T108" s="2346"/>
      <c r="U108" s="2346"/>
      <c r="V108" s="2346"/>
      <c r="W108" s="2346"/>
      <c r="X108" s="2346"/>
      <c r="Y108" s="2346"/>
      <c r="Z108" s="2346"/>
      <c r="AA108" s="2346"/>
      <c r="AB108" s="2346"/>
      <c r="AC108" s="2346"/>
      <c r="AD108" s="2346"/>
      <c r="AE108" s="2346"/>
    </row>
    <row r="109" spans="1:31" ht="15.75" customHeight="1">
      <c r="A109" s="2346"/>
      <c r="B109" s="2346"/>
      <c r="C109" s="2346"/>
      <c r="D109" s="2346"/>
      <c r="E109" s="2346"/>
      <c r="F109" s="2346"/>
      <c r="G109" s="2346"/>
      <c r="H109" s="2346"/>
      <c r="I109" s="2346"/>
      <c r="J109" s="2346"/>
      <c r="K109" s="2346"/>
      <c r="L109" s="2346"/>
      <c r="M109" s="2346"/>
      <c r="N109" s="2346"/>
      <c r="O109" s="2346"/>
      <c r="P109" s="2346"/>
      <c r="Q109" s="2346"/>
      <c r="R109" s="2346"/>
      <c r="S109" s="2346"/>
      <c r="T109" s="2346"/>
      <c r="U109" s="2346"/>
      <c r="V109" s="2346"/>
      <c r="W109" s="2346"/>
      <c r="X109" s="2346"/>
      <c r="Y109" s="2346"/>
      <c r="Z109" s="2346"/>
      <c r="AA109" s="2346"/>
      <c r="AB109" s="2346"/>
      <c r="AC109" s="2346"/>
      <c r="AD109" s="2346"/>
      <c r="AE109" s="2346"/>
    </row>
    <row r="110" spans="1:31" ht="15.75" customHeight="1">
      <c r="A110" s="2346"/>
      <c r="B110" s="2346"/>
      <c r="C110" s="2346"/>
      <c r="D110" s="2346"/>
      <c r="E110" s="2346"/>
      <c r="F110" s="2346"/>
      <c r="G110" s="2346"/>
      <c r="H110" s="2346"/>
      <c r="I110" s="2346"/>
      <c r="J110" s="2346"/>
      <c r="K110" s="2346"/>
      <c r="L110" s="2346"/>
      <c r="M110" s="2346"/>
      <c r="N110" s="2346"/>
      <c r="O110" s="2346"/>
      <c r="P110" s="2346"/>
      <c r="Q110" s="2346"/>
      <c r="R110" s="2346"/>
      <c r="S110" s="2346"/>
      <c r="T110" s="2346"/>
      <c r="U110" s="2346"/>
      <c r="V110" s="2346"/>
      <c r="W110" s="2346"/>
      <c r="X110" s="2346"/>
      <c r="Y110" s="2346"/>
      <c r="Z110" s="2346"/>
      <c r="AA110" s="2346"/>
      <c r="AB110" s="2346"/>
      <c r="AC110" s="2346"/>
      <c r="AD110" s="2346"/>
      <c r="AE110" s="2346"/>
    </row>
    <row r="111" spans="1:31" ht="15.75" customHeight="1">
      <c r="A111" s="2346"/>
      <c r="B111" s="2346"/>
      <c r="C111" s="2346"/>
      <c r="D111" s="2346"/>
      <c r="E111" s="2346"/>
      <c r="F111" s="2346"/>
      <c r="G111" s="2346"/>
      <c r="H111" s="2346"/>
      <c r="I111" s="2346"/>
      <c r="J111" s="2346"/>
      <c r="K111" s="2346"/>
      <c r="L111" s="2346"/>
      <c r="M111" s="2346"/>
      <c r="N111" s="2346"/>
      <c r="O111" s="2346"/>
      <c r="P111" s="2346"/>
      <c r="Q111" s="2346"/>
      <c r="R111" s="2346"/>
      <c r="S111" s="2346"/>
      <c r="T111" s="2346"/>
      <c r="U111" s="2346"/>
      <c r="V111" s="2346"/>
      <c r="W111" s="2346"/>
      <c r="X111" s="2346"/>
      <c r="Y111" s="2346"/>
      <c r="Z111" s="2346"/>
      <c r="AA111" s="2346"/>
      <c r="AB111" s="2346"/>
      <c r="AC111" s="2346"/>
      <c r="AD111" s="2346"/>
      <c r="AE111" s="2346"/>
    </row>
    <row r="112" spans="1:31" ht="15.75" customHeight="1">
      <c r="A112" s="2346"/>
      <c r="B112" s="2346"/>
      <c r="C112" s="2346"/>
      <c r="D112" s="2346"/>
      <c r="E112" s="2346"/>
      <c r="F112" s="2346"/>
      <c r="G112" s="2346"/>
      <c r="H112" s="2346"/>
      <c r="I112" s="2346"/>
      <c r="J112" s="2346"/>
      <c r="K112" s="2346"/>
      <c r="L112" s="2346"/>
      <c r="M112" s="2346"/>
      <c r="N112" s="2346"/>
      <c r="O112" s="2346"/>
      <c r="P112" s="2346"/>
      <c r="Q112" s="2346"/>
      <c r="R112" s="2346"/>
      <c r="S112" s="2346"/>
      <c r="T112" s="2346"/>
      <c r="U112" s="2346"/>
      <c r="V112" s="2346"/>
      <c r="W112" s="2346"/>
      <c r="X112" s="2346"/>
      <c r="Y112" s="2346"/>
      <c r="Z112" s="2346"/>
      <c r="AA112" s="2346"/>
      <c r="AB112" s="2346"/>
      <c r="AC112" s="2346"/>
      <c r="AD112" s="2346"/>
      <c r="AE112" s="2346"/>
    </row>
    <row r="113" spans="1:31" ht="15.75" customHeight="1">
      <c r="A113" s="2346"/>
      <c r="B113" s="2346"/>
      <c r="C113" s="2346"/>
      <c r="D113" s="2346"/>
      <c r="E113" s="2346"/>
      <c r="F113" s="2346"/>
      <c r="G113" s="2346"/>
      <c r="H113" s="2346"/>
      <c r="I113" s="2346"/>
      <c r="J113" s="2346"/>
      <c r="K113" s="2346"/>
      <c r="L113" s="2346"/>
      <c r="M113" s="2346"/>
      <c r="N113" s="2346"/>
      <c r="O113" s="2346"/>
      <c r="P113" s="2346"/>
      <c r="Q113" s="2346"/>
      <c r="R113" s="2346"/>
      <c r="S113" s="2346"/>
      <c r="T113" s="2346"/>
      <c r="U113" s="2346"/>
      <c r="V113" s="2346"/>
      <c r="W113" s="2346"/>
      <c r="X113" s="2346"/>
      <c r="Y113" s="2346"/>
      <c r="Z113" s="2346"/>
      <c r="AA113" s="2346"/>
      <c r="AB113" s="2346"/>
      <c r="AC113" s="2346"/>
      <c r="AD113" s="2346"/>
      <c r="AE113" s="2346"/>
    </row>
    <row r="114" spans="1:31" ht="15.75" customHeight="1">
      <c r="A114" s="2346"/>
      <c r="B114" s="2346"/>
      <c r="C114" s="2346"/>
      <c r="D114" s="2346"/>
      <c r="E114" s="2346"/>
      <c r="F114" s="2346"/>
      <c r="G114" s="2346"/>
      <c r="H114" s="2346"/>
      <c r="I114" s="2346"/>
      <c r="J114" s="2346"/>
      <c r="K114" s="2346"/>
      <c r="L114" s="2346"/>
      <c r="M114" s="2346"/>
      <c r="N114" s="2346"/>
      <c r="O114" s="2346"/>
      <c r="P114" s="2346"/>
      <c r="Q114" s="2346"/>
      <c r="R114" s="2346"/>
      <c r="S114" s="2346"/>
      <c r="T114" s="2346"/>
      <c r="U114" s="2346"/>
      <c r="V114" s="2346"/>
      <c r="W114" s="2346"/>
      <c r="X114" s="2346"/>
      <c r="Y114" s="2346"/>
      <c r="Z114" s="2346"/>
      <c r="AA114" s="2346"/>
      <c r="AB114" s="2346"/>
      <c r="AC114" s="2346"/>
      <c r="AD114" s="2346"/>
      <c r="AE114" s="2346"/>
    </row>
    <row r="115" spans="1:31" ht="15.75" customHeight="1">
      <c r="A115" s="2346"/>
      <c r="B115" s="2346"/>
      <c r="C115" s="2346"/>
      <c r="D115" s="2346"/>
      <c r="E115" s="2346"/>
      <c r="F115" s="2346"/>
      <c r="G115" s="2346"/>
      <c r="H115" s="2346"/>
      <c r="I115" s="2346"/>
      <c r="J115" s="2346"/>
      <c r="K115" s="2346"/>
      <c r="L115" s="2346"/>
      <c r="M115" s="2346"/>
      <c r="N115" s="2346"/>
      <c r="O115" s="2346"/>
      <c r="P115" s="2346"/>
      <c r="Q115" s="2346"/>
      <c r="R115" s="2346"/>
      <c r="S115" s="2346"/>
      <c r="T115" s="2346"/>
      <c r="U115" s="2346"/>
      <c r="V115" s="2346"/>
      <c r="W115" s="2346"/>
      <c r="X115" s="2346"/>
      <c r="Y115" s="2346"/>
      <c r="Z115" s="2346"/>
      <c r="AA115" s="2346"/>
      <c r="AB115" s="2346"/>
      <c r="AC115" s="2346"/>
      <c r="AD115" s="2346"/>
      <c r="AE115" s="2346"/>
    </row>
    <row r="116" spans="1:31" ht="15.75" customHeight="1">
      <c r="A116" s="2346"/>
      <c r="B116" s="2346"/>
      <c r="C116" s="2346"/>
      <c r="D116" s="2346"/>
      <c r="E116" s="2346"/>
      <c r="F116" s="2346"/>
      <c r="G116" s="2346"/>
      <c r="H116" s="2346"/>
      <c r="I116" s="2346"/>
      <c r="J116" s="2346"/>
      <c r="K116" s="2346"/>
      <c r="L116" s="2346"/>
      <c r="M116" s="2346"/>
      <c r="N116" s="2346"/>
      <c r="O116" s="2346"/>
      <c r="P116" s="2346"/>
      <c r="Q116" s="2346"/>
      <c r="R116" s="2346"/>
      <c r="S116" s="2346"/>
      <c r="T116" s="2346"/>
      <c r="U116" s="2346"/>
      <c r="V116" s="2346"/>
      <c r="W116" s="2346"/>
      <c r="X116" s="2346"/>
      <c r="Y116" s="2346"/>
      <c r="Z116" s="2346"/>
      <c r="AA116" s="2346"/>
      <c r="AB116" s="2346"/>
      <c r="AC116" s="2346"/>
      <c r="AD116" s="2346"/>
      <c r="AE116" s="2346"/>
    </row>
    <row r="117" spans="1:31" ht="15.75" customHeight="1">
      <c r="A117" s="2346"/>
      <c r="B117" s="2346"/>
      <c r="C117" s="2346"/>
      <c r="D117" s="2346"/>
      <c r="E117" s="2346"/>
      <c r="F117" s="2346"/>
      <c r="G117" s="2346"/>
      <c r="H117" s="2346"/>
      <c r="I117" s="2346"/>
      <c r="J117" s="2346"/>
      <c r="K117" s="2346"/>
      <c r="L117" s="2346"/>
      <c r="M117" s="2346"/>
      <c r="N117" s="2346"/>
      <c r="O117" s="2346"/>
      <c r="P117" s="2346"/>
      <c r="Q117" s="2346"/>
      <c r="R117" s="2346"/>
      <c r="S117" s="2346"/>
      <c r="T117" s="2346"/>
      <c r="U117" s="2346"/>
      <c r="V117" s="2346"/>
      <c r="W117" s="2346"/>
      <c r="X117" s="2346"/>
      <c r="Y117" s="2346"/>
      <c r="Z117" s="2346"/>
      <c r="AA117" s="2346"/>
      <c r="AB117" s="2346"/>
      <c r="AC117" s="2346"/>
      <c r="AD117" s="2346"/>
      <c r="AE117" s="2346"/>
    </row>
    <row r="118" spans="1:31" ht="15.75" customHeight="1">
      <c r="A118" s="2346"/>
      <c r="B118" s="2346"/>
      <c r="C118" s="2346"/>
      <c r="D118" s="2346"/>
      <c r="E118" s="2346"/>
      <c r="F118" s="2346"/>
      <c r="G118" s="2346"/>
      <c r="H118" s="2346"/>
      <c r="I118" s="2346"/>
      <c r="J118" s="2346"/>
      <c r="K118" s="2346"/>
      <c r="L118" s="2346"/>
      <c r="M118" s="2346"/>
      <c r="N118" s="2346"/>
      <c r="O118" s="2346"/>
      <c r="P118" s="2346"/>
      <c r="Q118" s="2346"/>
      <c r="R118" s="2346"/>
      <c r="S118" s="2346"/>
      <c r="T118" s="2346"/>
      <c r="U118" s="2346"/>
      <c r="V118" s="2346"/>
      <c r="W118" s="2346"/>
      <c r="X118" s="2346"/>
      <c r="Y118" s="2346"/>
      <c r="Z118" s="2346"/>
      <c r="AA118" s="2346"/>
      <c r="AB118" s="2346"/>
      <c r="AC118" s="2346"/>
      <c r="AD118" s="2346"/>
      <c r="AE118" s="2346"/>
    </row>
    <row r="119" spans="1:31" ht="15.75" customHeight="1">
      <c r="A119" s="2346"/>
      <c r="B119" s="2346"/>
      <c r="C119" s="2346"/>
      <c r="D119" s="2346"/>
      <c r="E119" s="2346"/>
      <c r="F119" s="2346"/>
      <c r="G119" s="2346"/>
      <c r="H119" s="2346"/>
      <c r="I119" s="2346"/>
      <c r="J119" s="2346"/>
      <c r="K119" s="2346"/>
      <c r="L119" s="2346"/>
      <c r="M119" s="2346"/>
      <c r="N119" s="2346"/>
      <c r="O119" s="2346"/>
      <c r="P119" s="2346"/>
      <c r="Q119" s="2346"/>
      <c r="R119" s="2346"/>
      <c r="S119" s="2346"/>
      <c r="T119" s="2346"/>
      <c r="U119" s="2346"/>
      <c r="V119" s="2346"/>
      <c r="W119" s="2346"/>
      <c r="X119" s="2346"/>
      <c r="Y119" s="2346"/>
      <c r="Z119" s="2346"/>
      <c r="AA119" s="2346"/>
      <c r="AB119" s="2346"/>
      <c r="AC119" s="2346"/>
      <c r="AD119" s="2346"/>
      <c r="AE119" s="2346"/>
    </row>
    <row r="120" spans="1:31" ht="15.75" customHeight="1">
      <c r="A120" s="2346"/>
      <c r="B120" s="2346"/>
      <c r="C120" s="2346"/>
      <c r="D120" s="2346"/>
      <c r="E120" s="2346"/>
      <c r="F120" s="2346"/>
      <c r="G120" s="2346"/>
      <c r="H120" s="2346"/>
      <c r="I120" s="2346"/>
      <c r="J120" s="2346"/>
      <c r="K120" s="2346"/>
      <c r="L120" s="2346"/>
      <c r="M120" s="2346"/>
      <c r="N120" s="2346"/>
      <c r="O120" s="2346"/>
      <c r="P120" s="2346"/>
      <c r="Q120" s="2346"/>
      <c r="R120" s="2346"/>
      <c r="S120" s="2346"/>
      <c r="T120" s="2346"/>
      <c r="U120" s="2346"/>
      <c r="V120" s="2346"/>
      <c r="W120" s="2346"/>
      <c r="X120" s="2346"/>
      <c r="Y120" s="2346"/>
      <c r="Z120" s="2346"/>
      <c r="AA120" s="2346"/>
      <c r="AB120" s="2346"/>
      <c r="AC120" s="2346"/>
      <c r="AD120" s="2346"/>
      <c r="AE120" s="2346"/>
    </row>
    <row r="121" spans="1:31" ht="15.75" customHeight="1">
      <c r="A121" s="2346"/>
      <c r="B121" s="2346"/>
      <c r="C121" s="2346"/>
      <c r="D121" s="2346"/>
      <c r="E121" s="2346"/>
      <c r="F121" s="2346"/>
      <c r="G121" s="2346"/>
      <c r="H121" s="2346"/>
      <c r="I121" s="2346"/>
      <c r="J121" s="2346"/>
      <c r="K121" s="2346"/>
      <c r="L121" s="2346"/>
      <c r="M121" s="2346"/>
      <c r="N121" s="2346"/>
      <c r="O121" s="2346"/>
      <c r="P121" s="2346"/>
      <c r="Q121" s="2346"/>
      <c r="R121" s="2346"/>
      <c r="S121" s="2346"/>
      <c r="T121" s="2346"/>
      <c r="U121" s="2346"/>
      <c r="V121" s="2346"/>
      <c r="W121" s="2346"/>
      <c r="X121" s="2346"/>
      <c r="Y121" s="2346"/>
      <c r="Z121" s="2346"/>
      <c r="AA121" s="2346"/>
      <c r="AB121" s="2346"/>
      <c r="AC121" s="2346"/>
      <c r="AD121" s="2346"/>
      <c r="AE121" s="2346"/>
    </row>
    <row r="122" spans="1:31" ht="15.75" customHeight="1">
      <c r="A122" s="2346"/>
      <c r="B122" s="2346"/>
      <c r="C122" s="2346"/>
      <c r="D122" s="2346"/>
      <c r="E122" s="2346"/>
      <c r="F122" s="2346"/>
      <c r="G122" s="2346"/>
      <c r="H122" s="2346"/>
      <c r="I122" s="2346"/>
      <c r="J122" s="2346"/>
      <c r="K122" s="2346"/>
      <c r="L122" s="2346"/>
      <c r="M122" s="2346"/>
      <c r="N122" s="2346"/>
      <c r="O122" s="2346"/>
      <c r="P122" s="2346"/>
      <c r="Q122" s="2346"/>
      <c r="R122" s="2346"/>
      <c r="S122" s="2346"/>
      <c r="T122" s="2346"/>
      <c r="U122" s="2346"/>
      <c r="V122" s="2346"/>
      <c r="W122" s="2346"/>
      <c r="X122" s="2346"/>
      <c r="Y122" s="2346"/>
      <c r="Z122" s="2346"/>
      <c r="AA122" s="2346"/>
      <c r="AB122" s="2346"/>
      <c r="AC122" s="2346"/>
      <c r="AD122" s="2346"/>
      <c r="AE122" s="2346"/>
    </row>
    <row r="123" spans="1:31" ht="15.75" customHeight="1">
      <c r="A123" s="2346"/>
      <c r="B123" s="2346"/>
      <c r="C123" s="2346"/>
      <c r="D123" s="2346"/>
      <c r="E123" s="2346"/>
      <c r="F123" s="2346"/>
      <c r="G123" s="2346"/>
      <c r="H123" s="2346"/>
      <c r="I123" s="2346"/>
      <c r="J123" s="2346"/>
      <c r="K123" s="2346"/>
      <c r="L123" s="2346"/>
      <c r="M123" s="2346"/>
      <c r="N123" s="2346"/>
      <c r="O123" s="2346"/>
      <c r="P123" s="2346"/>
      <c r="Q123" s="2346"/>
      <c r="R123" s="2346"/>
      <c r="S123" s="2346"/>
      <c r="T123" s="2346"/>
      <c r="U123" s="2346"/>
      <c r="V123" s="2346"/>
      <c r="W123" s="2346"/>
      <c r="X123" s="2346"/>
      <c r="Y123" s="2346"/>
      <c r="Z123" s="2346"/>
      <c r="AA123" s="2346"/>
      <c r="AB123" s="2346"/>
      <c r="AC123" s="2346"/>
      <c r="AD123" s="2346"/>
      <c r="AE123" s="2346"/>
    </row>
    <row r="124" spans="1:31" ht="15.75" customHeight="1">
      <c r="A124" s="2346"/>
      <c r="B124" s="2346"/>
      <c r="C124" s="2346"/>
      <c r="D124" s="2346"/>
      <c r="E124" s="2346"/>
      <c r="F124" s="2346"/>
      <c r="G124" s="2346"/>
      <c r="H124" s="2346"/>
      <c r="I124" s="2346"/>
      <c r="J124" s="2346"/>
      <c r="K124" s="2346"/>
      <c r="L124" s="2346"/>
      <c r="M124" s="2346"/>
      <c r="N124" s="2346"/>
      <c r="O124" s="2346"/>
      <c r="P124" s="2346"/>
      <c r="Q124" s="2346"/>
      <c r="R124" s="2346"/>
      <c r="S124" s="2346"/>
      <c r="T124" s="2346"/>
      <c r="U124" s="2346"/>
      <c r="V124" s="2346"/>
      <c r="W124" s="2346"/>
      <c r="X124" s="2346"/>
      <c r="Y124" s="2346"/>
      <c r="Z124" s="2346"/>
      <c r="AA124" s="2346"/>
      <c r="AB124" s="2346"/>
      <c r="AC124" s="2346"/>
      <c r="AD124" s="2346"/>
      <c r="AE124" s="2346"/>
    </row>
    <row r="125" spans="1:31" ht="15.75" customHeight="1">
      <c r="A125" s="2346"/>
      <c r="B125" s="2346"/>
      <c r="C125" s="2346"/>
      <c r="D125" s="2346"/>
      <c r="E125" s="2346"/>
      <c r="F125" s="2346"/>
      <c r="G125" s="2346"/>
      <c r="H125" s="2346"/>
      <c r="I125" s="2346"/>
      <c r="J125" s="2346"/>
      <c r="K125" s="2346"/>
      <c r="L125" s="2346"/>
      <c r="M125" s="2346"/>
      <c r="N125" s="2346"/>
      <c r="O125" s="2346"/>
      <c r="P125" s="2346"/>
      <c r="Q125" s="2346"/>
      <c r="R125" s="2346"/>
      <c r="S125" s="2346"/>
      <c r="T125" s="2346"/>
      <c r="U125" s="2346"/>
      <c r="V125" s="2346"/>
      <c r="W125" s="2346"/>
      <c r="X125" s="2346"/>
      <c r="Y125" s="2346"/>
      <c r="Z125" s="2346"/>
      <c r="AA125" s="2346"/>
      <c r="AB125" s="2346"/>
      <c r="AC125" s="2346"/>
      <c r="AD125" s="2346"/>
      <c r="AE125" s="2346"/>
    </row>
    <row r="126" spans="1:31" ht="15.75" customHeight="1">
      <c r="A126" s="2346"/>
      <c r="B126" s="2346"/>
      <c r="C126" s="2346"/>
      <c r="D126" s="2346"/>
      <c r="E126" s="2346"/>
      <c r="F126" s="2346"/>
      <c r="G126" s="2346"/>
      <c r="H126" s="2346"/>
      <c r="I126" s="2346"/>
      <c r="J126" s="2346"/>
      <c r="K126" s="2346"/>
      <c r="L126" s="2346"/>
      <c r="M126" s="2346"/>
      <c r="N126" s="2346"/>
      <c r="O126" s="2346"/>
      <c r="P126" s="2346"/>
      <c r="Q126" s="2346"/>
      <c r="R126" s="2346"/>
      <c r="S126" s="2346"/>
      <c r="T126" s="2346"/>
      <c r="U126" s="2346"/>
      <c r="V126" s="2346"/>
      <c r="W126" s="2346"/>
      <c r="X126" s="2346"/>
      <c r="Y126" s="2346"/>
      <c r="Z126" s="2346"/>
      <c r="AA126" s="2346"/>
      <c r="AB126" s="2346"/>
      <c r="AC126" s="2346"/>
      <c r="AD126" s="2346"/>
      <c r="AE126" s="2346"/>
    </row>
    <row r="127" spans="1:31" ht="15.75" customHeight="1">
      <c r="A127" s="2346"/>
      <c r="B127" s="2346"/>
      <c r="C127" s="2346"/>
      <c r="D127" s="2346"/>
      <c r="E127" s="2346"/>
      <c r="F127" s="2346"/>
      <c r="G127" s="2346"/>
      <c r="H127" s="2346"/>
      <c r="I127" s="2346"/>
      <c r="J127" s="2346"/>
      <c r="K127" s="2346"/>
      <c r="L127" s="2346"/>
      <c r="M127" s="2346"/>
      <c r="N127" s="2346"/>
      <c r="O127" s="2346"/>
      <c r="P127" s="2346"/>
      <c r="Q127" s="2346"/>
      <c r="R127" s="2346"/>
      <c r="S127" s="2346"/>
      <c r="T127" s="2346"/>
      <c r="U127" s="2346"/>
      <c r="V127" s="2346"/>
      <c r="W127" s="2346"/>
      <c r="X127" s="2346"/>
      <c r="Y127" s="2346"/>
      <c r="Z127" s="2346"/>
      <c r="AA127" s="2346"/>
      <c r="AB127" s="2346"/>
      <c r="AC127" s="2346"/>
      <c r="AD127" s="2346"/>
      <c r="AE127" s="2346"/>
    </row>
    <row r="128" spans="1:31" ht="15.75" customHeight="1">
      <c r="A128" s="2346"/>
      <c r="B128" s="2346"/>
      <c r="C128" s="2346"/>
      <c r="D128" s="2346"/>
      <c r="E128" s="2346"/>
      <c r="F128" s="2346"/>
      <c r="G128" s="2346"/>
      <c r="H128" s="2346"/>
      <c r="I128" s="2346"/>
      <c r="J128" s="2346"/>
      <c r="K128" s="2346"/>
      <c r="L128" s="2346"/>
      <c r="M128" s="2346"/>
      <c r="N128" s="2346"/>
      <c r="O128" s="2346"/>
      <c r="P128" s="2346"/>
      <c r="Q128" s="2346"/>
      <c r="R128" s="2346"/>
      <c r="S128" s="2346"/>
      <c r="T128" s="2346"/>
      <c r="U128" s="2346"/>
      <c r="V128" s="2346"/>
      <c r="W128" s="2346"/>
      <c r="X128" s="2346"/>
      <c r="Y128" s="2346"/>
      <c r="Z128" s="2346"/>
      <c r="AA128" s="2346"/>
      <c r="AB128" s="2346"/>
      <c r="AC128" s="2346"/>
      <c r="AD128" s="2346"/>
      <c r="AE128" s="2346"/>
    </row>
    <row r="129" spans="1:31" ht="15.75" customHeight="1">
      <c r="A129" s="2346"/>
      <c r="B129" s="2346"/>
      <c r="C129" s="2346"/>
      <c r="D129" s="2346"/>
      <c r="E129" s="2346"/>
      <c r="F129" s="2346"/>
      <c r="G129" s="2346"/>
      <c r="H129" s="2346"/>
      <c r="I129" s="2346"/>
      <c r="J129" s="2346"/>
      <c r="K129" s="2346"/>
      <c r="L129" s="2346"/>
      <c r="M129" s="2346"/>
      <c r="N129" s="2346"/>
      <c r="O129" s="2346"/>
      <c r="P129" s="2346"/>
      <c r="Q129" s="2346"/>
      <c r="R129" s="2346"/>
      <c r="S129" s="2346"/>
      <c r="T129" s="2346"/>
      <c r="U129" s="2346"/>
      <c r="V129" s="2346"/>
      <c r="W129" s="2346"/>
      <c r="X129" s="2346"/>
      <c r="Y129" s="2346"/>
      <c r="Z129" s="2346"/>
      <c r="AA129" s="2346"/>
      <c r="AB129" s="2346"/>
      <c r="AC129" s="2346"/>
      <c r="AD129" s="2346"/>
      <c r="AE129" s="2346"/>
    </row>
    <row r="130" spans="1:31" ht="15.75" customHeight="1">
      <c r="A130" s="2346"/>
      <c r="B130" s="2346"/>
      <c r="C130" s="2346"/>
      <c r="D130" s="2346"/>
      <c r="E130" s="2346"/>
      <c r="F130" s="2346"/>
      <c r="G130" s="2346"/>
      <c r="H130" s="2346"/>
      <c r="I130" s="2346"/>
      <c r="J130" s="2346"/>
      <c r="K130" s="2346"/>
      <c r="L130" s="2346"/>
      <c r="M130" s="2346"/>
      <c r="N130" s="2346"/>
      <c r="O130" s="2346"/>
      <c r="P130" s="2346"/>
      <c r="Q130" s="2346"/>
      <c r="R130" s="2346"/>
      <c r="S130" s="2346"/>
      <c r="T130" s="2346"/>
      <c r="U130" s="2346"/>
      <c r="V130" s="2346"/>
      <c r="W130" s="2346"/>
      <c r="X130" s="2346"/>
      <c r="Y130" s="2346"/>
      <c r="Z130" s="2346"/>
      <c r="AA130" s="2346"/>
      <c r="AB130" s="2346"/>
      <c r="AC130" s="2346"/>
      <c r="AD130" s="2346"/>
      <c r="AE130" s="2346"/>
    </row>
    <row r="131" spans="1:31" ht="15.75" customHeight="1">
      <c r="A131" s="2346"/>
      <c r="B131" s="2346"/>
      <c r="C131" s="2346"/>
      <c r="D131" s="2346"/>
      <c r="E131" s="2346"/>
      <c r="F131" s="2346"/>
      <c r="G131" s="2346"/>
      <c r="H131" s="2346"/>
      <c r="I131" s="2346"/>
      <c r="J131" s="2346"/>
      <c r="K131" s="2346"/>
      <c r="L131" s="2346"/>
      <c r="M131" s="2346"/>
      <c r="N131" s="2346"/>
      <c r="O131" s="2346"/>
      <c r="P131" s="2346"/>
      <c r="Q131" s="2346"/>
      <c r="R131" s="2346"/>
      <c r="S131" s="2346"/>
      <c r="T131" s="2346"/>
      <c r="U131" s="2346"/>
      <c r="V131" s="2346"/>
      <c r="W131" s="2346"/>
      <c r="X131" s="2346"/>
      <c r="Y131" s="2346"/>
      <c r="Z131" s="2346"/>
      <c r="AA131" s="2346"/>
      <c r="AB131" s="2346"/>
      <c r="AC131" s="2346"/>
      <c r="AD131" s="2346"/>
      <c r="AE131" s="2346"/>
    </row>
    <row r="132" spans="1:31" ht="15.75" customHeight="1">
      <c r="A132" s="2346"/>
      <c r="B132" s="2346"/>
      <c r="C132" s="2346"/>
      <c r="D132" s="2346"/>
      <c r="E132" s="2346"/>
      <c r="F132" s="2346"/>
      <c r="G132" s="2346"/>
      <c r="H132" s="2346"/>
      <c r="I132" s="2346"/>
      <c r="J132" s="2346"/>
      <c r="K132" s="2346"/>
      <c r="L132" s="2346"/>
      <c r="M132" s="2346"/>
      <c r="N132" s="2346"/>
      <c r="O132" s="2346"/>
      <c r="P132" s="2346"/>
      <c r="Q132" s="2346"/>
      <c r="R132" s="2346"/>
      <c r="S132" s="2346"/>
      <c r="T132" s="2346"/>
      <c r="U132" s="2346"/>
      <c r="V132" s="2346"/>
      <c r="W132" s="2346"/>
      <c r="X132" s="2346"/>
      <c r="Y132" s="2346"/>
      <c r="Z132" s="2346"/>
      <c r="AA132" s="2346"/>
      <c r="AB132" s="2346"/>
      <c r="AC132" s="2346"/>
      <c r="AD132" s="2346"/>
      <c r="AE132" s="2346"/>
    </row>
    <row r="133" spans="1:31" ht="15.75" customHeight="1">
      <c r="A133" s="2346"/>
      <c r="B133" s="2346"/>
      <c r="C133" s="2346"/>
      <c r="D133" s="2346"/>
      <c r="E133" s="2346"/>
      <c r="F133" s="2346"/>
      <c r="G133" s="2346"/>
      <c r="H133" s="2346"/>
      <c r="I133" s="2346"/>
      <c r="J133" s="2346"/>
      <c r="K133" s="2346"/>
      <c r="L133" s="2346"/>
      <c r="M133" s="2346"/>
      <c r="N133" s="2346"/>
      <c r="O133" s="2346"/>
      <c r="P133" s="2346"/>
      <c r="Q133" s="2346"/>
      <c r="R133" s="2346"/>
      <c r="S133" s="2346"/>
      <c r="T133" s="2346"/>
      <c r="U133" s="2346"/>
      <c r="V133" s="2346"/>
      <c r="W133" s="2346"/>
      <c r="X133" s="2346"/>
      <c r="Y133" s="2346"/>
      <c r="Z133" s="2346"/>
      <c r="AA133" s="2346"/>
      <c r="AB133" s="2346"/>
      <c r="AC133" s="2346"/>
      <c r="AD133" s="2346"/>
      <c r="AE133" s="2346"/>
    </row>
    <row r="134" spans="1:31" ht="15.75" customHeight="1">
      <c r="A134" s="2346"/>
      <c r="B134" s="2346"/>
      <c r="C134" s="2346"/>
      <c r="D134" s="2346"/>
      <c r="E134" s="2346"/>
      <c r="F134" s="2346"/>
      <c r="G134" s="2346"/>
      <c r="H134" s="2346"/>
      <c r="I134" s="2346"/>
      <c r="J134" s="2346"/>
      <c r="K134" s="2346"/>
      <c r="L134" s="2346"/>
      <c r="M134" s="2346"/>
      <c r="N134" s="2346"/>
      <c r="O134" s="2346"/>
      <c r="P134" s="2346"/>
      <c r="Q134" s="2346"/>
      <c r="R134" s="2346"/>
      <c r="S134" s="2346"/>
      <c r="T134" s="2346"/>
      <c r="U134" s="2346"/>
      <c r="V134" s="2346"/>
      <c r="W134" s="2346"/>
      <c r="X134" s="2346"/>
      <c r="Y134" s="2346"/>
      <c r="Z134" s="2346"/>
      <c r="AA134" s="2346"/>
      <c r="AB134" s="2346"/>
      <c r="AC134" s="2346"/>
      <c r="AD134" s="2346"/>
      <c r="AE134" s="2346"/>
    </row>
    <row r="135" spans="1:31" ht="15.75" customHeight="1">
      <c r="A135" s="2346"/>
      <c r="B135" s="2346"/>
      <c r="C135" s="2346"/>
      <c r="D135" s="2346"/>
      <c r="E135" s="2346"/>
      <c r="F135" s="2346"/>
      <c r="G135" s="2346"/>
      <c r="H135" s="2346"/>
      <c r="I135" s="2346"/>
      <c r="J135" s="2346"/>
      <c r="K135" s="2346"/>
      <c r="L135" s="2346"/>
      <c r="M135" s="2346"/>
      <c r="N135" s="2346"/>
      <c r="O135" s="2346"/>
      <c r="P135" s="2346"/>
      <c r="Q135" s="2346"/>
      <c r="R135" s="2346"/>
      <c r="S135" s="2346"/>
      <c r="T135" s="2346"/>
      <c r="U135" s="2346"/>
      <c r="V135" s="2346"/>
      <c r="W135" s="2346"/>
      <c r="X135" s="2346"/>
      <c r="Y135" s="2346"/>
      <c r="Z135" s="2346"/>
      <c r="AA135" s="2346"/>
      <c r="AB135" s="2346"/>
      <c r="AC135" s="2346"/>
      <c r="AD135" s="2346"/>
      <c r="AE135" s="2346"/>
    </row>
    <row r="136" spans="1:31" ht="15.75" customHeight="1">
      <c r="A136" s="2346"/>
      <c r="B136" s="2346"/>
      <c r="C136" s="2346"/>
      <c r="D136" s="2346"/>
      <c r="E136" s="2346"/>
      <c r="F136" s="2346"/>
      <c r="G136" s="2346"/>
      <c r="H136" s="2346"/>
      <c r="I136" s="2346"/>
      <c r="J136" s="2346"/>
      <c r="K136" s="2346"/>
      <c r="L136" s="2346"/>
      <c r="M136" s="2346"/>
      <c r="N136" s="2346"/>
      <c r="O136" s="2346"/>
      <c r="P136" s="2346"/>
      <c r="Q136" s="2346"/>
      <c r="R136" s="2346"/>
      <c r="S136" s="2346"/>
      <c r="T136" s="2346"/>
      <c r="U136" s="2346"/>
      <c r="V136" s="2346"/>
      <c r="W136" s="2346"/>
      <c r="X136" s="2346"/>
      <c r="Y136" s="2346"/>
      <c r="Z136" s="2346"/>
      <c r="AA136" s="2346"/>
      <c r="AB136" s="2346"/>
      <c r="AC136" s="2346"/>
      <c r="AD136" s="2346"/>
      <c r="AE136" s="2346"/>
    </row>
    <row r="137" spans="1:31" ht="15.75" customHeight="1">
      <c r="A137" s="2346"/>
      <c r="B137" s="2346"/>
      <c r="C137" s="2346"/>
      <c r="D137" s="2346"/>
      <c r="E137" s="2346"/>
      <c r="F137" s="2346"/>
      <c r="G137" s="2346"/>
      <c r="H137" s="2346"/>
      <c r="I137" s="2346"/>
      <c r="J137" s="2346"/>
      <c r="K137" s="2346"/>
      <c r="L137" s="2346"/>
      <c r="M137" s="2346"/>
      <c r="N137" s="2346"/>
      <c r="O137" s="2346"/>
      <c r="P137" s="2346"/>
      <c r="Q137" s="2346"/>
      <c r="R137" s="2346"/>
      <c r="S137" s="2346"/>
      <c r="T137" s="2346"/>
      <c r="U137" s="2346"/>
      <c r="V137" s="2346"/>
      <c r="W137" s="2346"/>
      <c r="X137" s="2346"/>
      <c r="Y137" s="2346"/>
      <c r="Z137" s="2346"/>
      <c r="AA137" s="2346"/>
      <c r="AB137" s="2346"/>
      <c r="AC137" s="2346"/>
      <c r="AD137" s="2346"/>
      <c r="AE137" s="2346"/>
    </row>
    <row r="138" spans="1:31" ht="15.75" customHeight="1">
      <c r="A138" s="2346"/>
      <c r="B138" s="2346"/>
      <c r="C138" s="2346"/>
      <c r="D138" s="2346"/>
      <c r="E138" s="2346"/>
      <c r="F138" s="2346"/>
      <c r="G138" s="2346"/>
      <c r="H138" s="2346"/>
      <c r="I138" s="2346"/>
      <c r="J138" s="2346"/>
      <c r="K138" s="2346"/>
      <c r="L138" s="2346"/>
      <c r="M138" s="2346"/>
      <c r="N138" s="2346"/>
      <c r="O138" s="2346"/>
      <c r="P138" s="2346"/>
      <c r="Q138" s="2346"/>
      <c r="R138" s="2346"/>
      <c r="S138" s="2346"/>
      <c r="T138" s="2346"/>
      <c r="U138" s="2346"/>
      <c r="V138" s="2346"/>
      <c r="W138" s="2346"/>
      <c r="X138" s="2346"/>
      <c r="Y138" s="2346"/>
      <c r="Z138" s="2346"/>
      <c r="AA138" s="2346"/>
      <c r="AB138" s="2346"/>
      <c r="AC138" s="2346"/>
      <c r="AD138" s="2346"/>
      <c r="AE138" s="2346"/>
    </row>
    <row r="139" spans="1:31" ht="15.75" customHeight="1">
      <c r="A139" s="2346"/>
      <c r="B139" s="2346"/>
      <c r="C139" s="2346"/>
      <c r="D139" s="2346"/>
      <c r="E139" s="2346"/>
      <c r="F139" s="2346"/>
      <c r="G139" s="2346"/>
      <c r="H139" s="2346"/>
      <c r="I139" s="2346"/>
      <c r="J139" s="2346"/>
      <c r="K139" s="2346"/>
      <c r="L139" s="2346"/>
      <c r="M139" s="2346"/>
      <c r="N139" s="2346"/>
      <c r="O139" s="2346"/>
      <c r="P139" s="2346"/>
      <c r="Q139" s="2346"/>
      <c r="R139" s="2346"/>
      <c r="S139" s="2346"/>
      <c r="T139" s="2346"/>
      <c r="U139" s="2346"/>
      <c r="V139" s="2346"/>
      <c r="W139" s="2346"/>
      <c r="X139" s="2346"/>
      <c r="Y139" s="2346"/>
      <c r="Z139" s="2346"/>
      <c r="AA139" s="2346"/>
      <c r="AB139" s="2346"/>
      <c r="AC139" s="2346"/>
      <c r="AD139" s="2346"/>
      <c r="AE139" s="2346"/>
    </row>
    <row r="140" spans="1:31" ht="15.75" customHeight="1">
      <c r="A140" s="2346"/>
      <c r="B140" s="2346"/>
      <c r="C140" s="2346"/>
      <c r="D140" s="2346"/>
      <c r="E140" s="2346"/>
      <c r="F140" s="2346"/>
      <c r="G140" s="2346"/>
      <c r="H140" s="2346"/>
      <c r="I140" s="2346"/>
      <c r="J140" s="2346"/>
      <c r="K140" s="2346"/>
      <c r="L140" s="2346"/>
      <c r="M140" s="2346"/>
      <c r="N140" s="2346"/>
      <c r="O140" s="2346"/>
      <c r="P140" s="2346"/>
      <c r="Q140" s="2346"/>
      <c r="R140" s="2346"/>
      <c r="S140" s="2346"/>
      <c r="T140" s="2346"/>
      <c r="U140" s="2346"/>
      <c r="V140" s="2346"/>
      <c r="W140" s="2346"/>
      <c r="X140" s="2346"/>
      <c r="Y140" s="2346"/>
      <c r="Z140" s="2346"/>
      <c r="AA140" s="2346"/>
      <c r="AB140" s="2346"/>
      <c r="AC140" s="2346"/>
      <c r="AD140" s="2346"/>
      <c r="AE140" s="2346"/>
    </row>
    <row r="141" spans="1:31" ht="15.75" customHeight="1">
      <c r="A141" s="2346"/>
      <c r="B141" s="2346"/>
      <c r="C141" s="2346"/>
      <c r="D141" s="2346"/>
      <c r="E141" s="2346"/>
      <c r="F141" s="2346"/>
      <c r="G141" s="2346"/>
      <c r="H141" s="2346"/>
      <c r="I141" s="2346"/>
      <c r="J141" s="2346"/>
      <c r="K141" s="2346"/>
      <c r="L141" s="2346"/>
      <c r="M141" s="2346"/>
      <c r="N141" s="2346"/>
      <c r="O141" s="2346"/>
      <c r="P141" s="2346"/>
      <c r="Q141" s="2346"/>
      <c r="R141" s="2346"/>
      <c r="S141" s="2346"/>
      <c r="T141" s="2346"/>
      <c r="U141" s="2346"/>
      <c r="V141" s="2346"/>
      <c r="W141" s="2346"/>
      <c r="X141" s="2346"/>
      <c r="Y141" s="2346"/>
      <c r="Z141" s="2346"/>
      <c r="AA141" s="2346"/>
      <c r="AB141" s="2346"/>
      <c r="AC141" s="2346"/>
      <c r="AD141" s="2346"/>
      <c r="AE141" s="2346"/>
    </row>
    <row r="142" spans="1:31" ht="15.75" customHeight="1">
      <c r="A142" s="2346"/>
      <c r="B142" s="2346"/>
      <c r="C142" s="2346"/>
      <c r="D142" s="2346"/>
      <c r="E142" s="2346"/>
      <c r="F142" s="2346"/>
      <c r="G142" s="2346"/>
      <c r="H142" s="2346"/>
      <c r="I142" s="2346"/>
      <c r="J142" s="2346"/>
      <c r="K142" s="2346"/>
      <c r="L142" s="2346"/>
      <c r="M142" s="2346"/>
      <c r="N142" s="2346"/>
      <c r="O142" s="2346"/>
      <c r="P142" s="2346"/>
      <c r="Q142" s="2346"/>
      <c r="R142" s="2346"/>
      <c r="S142" s="2346"/>
      <c r="T142" s="2346"/>
      <c r="U142" s="2346"/>
      <c r="V142" s="2346"/>
      <c r="W142" s="2346"/>
      <c r="X142" s="2346"/>
      <c r="Y142" s="2346"/>
      <c r="Z142" s="2346"/>
      <c r="AA142" s="2346"/>
      <c r="AB142" s="2346"/>
      <c r="AC142" s="2346"/>
      <c r="AD142" s="2346"/>
      <c r="AE142" s="2346"/>
    </row>
    <row r="143" spans="1:31" ht="15.75" customHeight="1">
      <c r="A143" s="2346"/>
      <c r="B143" s="2346"/>
      <c r="C143" s="2346"/>
      <c r="D143" s="2346"/>
      <c r="E143" s="2346"/>
      <c r="F143" s="2346"/>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c r="AB143" s="2346"/>
      <c r="AC143" s="2346"/>
      <c r="AD143" s="2346"/>
      <c r="AE143" s="2346"/>
    </row>
    <row r="144" spans="1:31" ht="15.75" customHeight="1">
      <c r="A144" s="2346"/>
      <c r="B144" s="2346"/>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row>
    <row r="145" spans="1:31" ht="15.75" customHeight="1">
      <c r="A145" s="2346"/>
      <c r="B145" s="2346"/>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c r="AB145" s="2346"/>
      <c r="AC145" s="2346"/>
      <c r="AD145" s="2346"/>
      <c r="AE145" s="2346"/>
    </row>
    <row r="146" spans="1:31" ht="15.75" customHeight="1">
      <c r="A146" s="2346"/>
      <c r="B146" s="2346"/>
      <c r="C146" s="2346"/>
      <c r="D146" s="2346"/>
      <c r="E146" s="2346"/>
      <c r="F146" s="2346"/>
      <c r="G146" s="2346"/>
      <c r="H146" s="2346"/>
      <c r="I146" s="2346"/>
      <c r="J146" s="2346"/>
      <c r="K146" s="2346"/>
      <c r="L146" s="2346"/>
      <c r="M146" s="2346"/>
      <c r="N146" s="2346"/>
      <c r="O146" s="2346"/>
      <c r="P146" s="2346"/>
      <c r="Q146" s="2346"/>
      <c r="R146" s="2346"/>
      <c r="S146" s="2346"/>
      <c r="T146" s="2346"/>
      <c r="U146" s="2346"/>
      <c r="V146" s="2346"/>
      <c r="W146" s="2346"/>
      <c r="X146" s="2346"/>
      <c r="Y146" s="2346"/>
      <c r="Z146" s="2346"/>
      <c r="AA146" s="2346"/>
      <c r="AB146" s="2346"/>
      <c r="AC146" s="2346"/>
      <c r="AD146" s="2346"/>
      <c r="AE146" s="2346"/>
    </row>
    <row r="147" spans="1:31" ht="15.75" customHeight="1">
      <c r="A147" s="2346"/>
      <c r="B147" s="2346"/>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row>
    <row r="148" spans="1:31" ht="15.75" customHeight="1">
      <c r="A148" s="2346"/>
      <c r="B148" s="2346"/>
      <c r="C148" s="2346"/>
      <c r="D148" s="2346"/>
      <c r="E148" s="2346"/>
      <c r="F148" s="2346"/>
      <c r="G148" s="2346"/>
      <c r="H148" s="2346"/>
      <c r="I148" s="2346"/>
      <c r="J148" s="2346"/>
      <c r="K148" s="2346"/>
      <c r="L148" s="2346"/>
      <c r="M148" s="2346"/>
      <c r="N148" s="2346"/>
      <c r="O148" s="2346"/>
      <c r="P148" s="2346"/>
      <c r="Q148" s="2346"/>
      <c r="R148" s="2346"/>
      <c r="S148" s="2346"/>
      <c r="T148" s="2346"/>
      <c r="U148" s="2346"/>
      <c r="V148" s="2346"/>
      <c r="W148" s="2346"/>
      <c r="X148" s="2346"/>
      <c r="Y148" s="2346"/>
      <c r="Z148" s="2346"/>
      <c r="AA148" s="2346"/>
      <c r="AB148" s="2346"/>
      <c r="AC148" s="2346"/>
      <c r="AD148" s="2346"/>
      <c r="AE148" s="2346"/>
    </row>
    <row r="149" spans="1:31" ht="15.75" customHeight="1">
      <c r="A149" s="2346"/>
      <c r="B149" s="2346"/>
      <c r="C149" s="2346"/>
      <c r="D149" s="2346"/>
      <c r="E149" s="2346"/>
      <c r="F149" s="2346"/>
      <c r="G149" s="2346"/>
      <c r="H149" s="2346"/>
      <c r="I149" s="2346"/>
      <c r="J149" s="2346"/>
      <c r="K149" s="2346"/>
      <c r="L149" s="2346"/>
      <c r="M149" s="2346"/>
      <c r="N149" s="2346"/>
      <c r="O149" s="2346"/>
      <c r="P149" s="2346"/>
      <c r="Q149" s="2346"/>
      <c r="R149" s="2346"/>
      <c r="S149" s="2346"/>
      <c r="T149" s="2346"/>
      <c r="U149" s="2346"/>
      <c r="V149" s="2346"/>
      <c r="W149" s="2346"/>
      <c r="X149" s="2346"/>
      <c r="Y149" s="2346"/>
      <c r="Z149" s="2346"/>
      <c r="AA149" s="2346"/>
      <c r="AB149" s="2346"/>
      <c r="AC149" s="2346"/>
      <c r="AD149" s="2346"/>
      <c r="AE149" s="2346"/>
    </row>
    <row r="150" spans="1:31" ht="15.75" customHeight="1">
      <c r="A150" s="2346"/>
      <c r="B150" s="2346"/>
      <c r="C150" s="2346"/>
      <c r="D150" s="2346"/>
      <c r="E150" s="2346"/>
      <c r="F150" s="2346"/>
      <c r="G150" s="2346"/>
      <c r="H150" s="2346"/>
      <c r="I150" s="2346"/>
      <c r="J150" s="2346"/>
      <c r="K150" s="2346"/>
      <c r="L150" s="2346"/>
      <c r="M150" s="2346"/>
      <c r="N150" s="2346"/>
      <c r="O150" s="2346"/>
      <c r="P150" s="2346"/>
      <c r="Q150" s="2346"/>
      <c r="R150" s="2346"/>
      <c r="S150" s="2346"/>
      <c r="T150" s="2346"/>
      <c r="U150" s="2346"/>
      <c r="V150" s="2346"/>
      <c r="W150" s="2346"/>
      <c r="X150" s="2346"/>
      <c r="Y150" s="2346"/>
      <c r="Z150" s="2346"/>
      <c r="AA150" s="2346"/>
      <c r="AB150" s="2346"/>
      <c r="AC150" s="2346"/>
      <c r="AD150" s="2346"/>
      <c r="AE150" s="2346"/>
    </row>
    <row r="151" spans="1:31" ht="15.75" customHeight="1">
      <c r="A151" s="2346"/>
      <c r="B151" s="2346"/>
      <c r="C151" s="2346"/>
      <c r="D151" s="2346"/>
      <c r="E151" s="2346"/>
      <c r="F151" s="2346"/>
      <c r="G151" s="2346"/>
      <c r="H151" s="2346"/>
      <c r="I151" s="2346"/>
      <c r="J151" s="2346"/>
      <c r="K151" s="2346"/>
      <c r="L151" s="2346"/>
      <c r="M151" s="2346"/>
      <c r="N151" s="2346"/>
      <c r="O151" s="2346"/>
      <c r="P151" s="2346"/>
      <c r="Q151" s="2346"/>
      <c r="R151" s="2346"/>
      <c r="S151" s="2346"/>
      <c r="T151" s="2346"/>
      <c r="U151" s="2346"/>
      <c r="V151" s="2346"/>
      <c r="W151" s="2346"/>
      <c r="X151" s="2346"/>
      <c r="Y151" s="2346"/>
      <c r="Z151" s="2346"/>
      <c r="AA151" s="2346"/>
      <c r="AB151" s="2346"/>
      <c r="AC151" s="2346"/>
      <c r="AD151" s="2346"/>
      <c r="AE151" s="2346"/>
    </row>
    <row r="152" spans="1:31" ht="15.75" customHeight="1">
      <c r="A152" s="2346"/>
      <c r="B152" s="2346"/>
      <c r="C152" s="2346"/>
      <c r="D152" s="2346"/>
      <c r="E152" s="2346"/>
      <c r="F152" s="2346"/>
      <c r="G152" s="2346"/>
      <c r="H152" s="2346"/>
      <c r="I152" s="2346"/>
      <c r="J152" s="2346"/>
      <c r="K152" s="2346"/>
      <c r="L152" s="2346"/>
      <c r="M152" s="2346"/>
      <c r="N152" s="2346"/>
      <c r="O152" s="2346"/>
      <c r="P152" s="2346"/>
      <c r="Q152" s="2346"/>
      <c r="R152" s="2346"/>
      <c r="S152" s="2346"/>
      <c r="T152" s="2346"/>
      <c r="U152" s="2346"/>
      <c r="V152" s="2346"/>
      <c r="W152" s="2346"/>
      <c r="X152" s="2346"/>
      <c r="Y152" s="2346"/>
      <c r="Z152" s="2346"/>
      <c r="AA152" s="2346"/>
      <c r="AB152" s="2346"/>
      <c r="AC152" s="2346"/>
      <c r="AD152" s="2346"/>
      <c r="AE152" s="2346"/>
    </row>
    <row r="153" spans="1:31" ht="15.75" customHeight="1">
      <c r="A153" s="2346"/>
      <c r="B153" s="2346"/>
      <c r="C153" s="2346"/>
      <c r="D153" s="2346"/>
      <c r="E153" s="2346"/>
      <c r="F153" s="2346"/>
      <c r="G153" s="2346"/>
      <c r="H153" s="2346"/>
      <c r="I153" s="2346"/>
      <c r="J153" s="2346"/>
      <c r="K153" s="2346"/>
      <c r="L153" s="2346"/>
      <c r="M153" s="2346"/>
      <c r="N153" s="2346"/>
      <c r="O153" s="2346"/>
      <c r="P153" s="2346"/>
      <c r="Q153" s="2346"/>
      <c r="R153" s="2346"/>
      <c r="S153" s="2346"/>
      <c r="T153" s="2346"/>
      <c r="U153" s="2346"/>
      <c r="V153" s="2346"/>
      <c r="W153" s="2346"/>
      <c r="X153" s="2346"/>
      <c r="Y153" s="2346"/>
      <c r="Z153" s="2346"/>
      <c r="AA153" s="2346"/>
      <c r="AB153" s="2346"/>
      <c r="AC153" s="2346"/>
      <c r="AD153" s="2346"/>
      <c r="AE153" s="2346"/>
    </row>
    <row r="154" spans="1:31" ht="15.75" customHeight="1">
      <c r="A154" s="2346"/>
      <c r="B154" s="2346"/>
      <c r="C154" s="2346"/>
      <c r="D154" s="2346"/>
      <c r="E154" s="2346"/>
      <c r="F154" s="2346"/>
      <c r="G154" s="2346"/>
      <c r="H154" s="2346"/>
      <c r="I154" s="2346"/>
      <c r="J154" s="2346"/>
      <c r="K154" s="2346"/>
      <c r="L154" s="2346"/>
      <c r="M154" s="2346"/>
      <c r="N154" s="2346"/>
      <c r="O154" s="2346"/>
      <c r="P154" s="2346"/>
      <c r="Q154" s="2346"/>
      <c r="R154" s="2346"/>
      <c r="S154" s="2346"/>
      <c r="T154" s="2346"/>
      <c r="U154" s="2346"/>
      <c r="V154" s="2346"/>
      <c r="W154" s="2346"/>
      <c r="X154" s="2346"/>
      <c r="Y154" s="2346"/>
      <c r="Z154" s="2346"/>
      <c r="AA154" s="2346"/>
      <c r="AB154" s="2346"/>
      <c r="AC154" s="2346"/>
      <c r="AD154" s="2346"/>
      <c r="AE154" s="2346"/>
    </row>
    <row r="155" spans="1:31" ht="15.75" customHeight="1">
      <c r="A155" s="2346"/>
      <c r="B155" s="2346"/>
      <c r="C155" s="2346"/>
      <c r="D155" s="2346"/>
      <c r="E155" s="2346"/>
      <c r="F155" s="2346"/>
      <c r="G155" s="2346"/>
      <c r="H155" s="2346"/>
      <c r="I155" s="2346"/>
      <c r="J155" s="2346"/>
      <c r="K155" s="2346"/>
      <c r="L155" s="2346"/>
      <c r="M155" s="2346"/>
      <c r="N155" s="2346"/>
      <c r="O155" s="2346"/>
      <c r="P155" s="2346"/>
      <c r="Q155" s="2346"/>
      <c r="R155" s="2346"/>
      <c r="S155" s="2346"/>
      <c r="T155" s="2346"/>
      <c r="U155" s="2346"/>
      <c r="V155" s="2346"/>
      <c r="W155" s="2346"/>
      <c r="X155" s="2346"/>
      <c r="Y155" s="2346"/>
      <c r="Z155" s="2346"/>
      <c r="AA155" s="2346"/>
      <c r="AB155" s="2346"/>
      <c r="AC155" s="2346"/>
      <c r="AD155" s="2346"/>
      <c r="AE155" s="2346"/>
    </row>
    <row r="156" spans="1:31" ht="15.75" customHeight="1">
      <c r="A156" s="2346"/>
      <c r="B156" s="2346"/>
      <c r="C156" s="2346"/>
      <c r="D156" s="2346"/>
      <c r="E156" s="2346"/>
      <c r="F156" s="2346"/>
      <c r="G156" s="2346"/>
      <c r="H156" s="2346"/>
      <c r="I156" s="2346"/>
      <c r="J156" s="2346"/>
      <c r="K156" s="2346"/>
      <c r="L156" s="2346"/>
      <c r="M156" s="2346"/>
      <c r="N156" s="2346"/>
      <c r="O156" s="2346"/>
      <c r="P156" s="2346"/>
      <c r="Q156" s="2346"/>
      <c r="R156" s="2346"/>
      <c r="S156" s="2346"/>
      <c r="T156" s="2346"/>
      <c r="U156" s="2346"/>
      <c r="V156" s="2346"/>
      <c r="W156" s="2346"/>
      <c r="X156" s="2346"/>
      <c r="Y156" s="2346"/>
      <c r="Z156" s="2346"/>
      <c r="AA156" s="2346"/>
      <c r="AB156" s="2346"/>
      <c r="AC156" s="2346"/>
      <c r="AD156" s="2346"/>
      <c r="AE156" s="2346"/>
    </row>
    <row r="157" spans="1:31" ht="15.75" customHeight="1">
      <c r="A157" s="2346"/>
      <c r="B157" s="2346"/>
      <c r="C157" s="2346"/>
      <c r="D157" s="2346"/>
      <c r="E157" s="2346"/>
      <c r="F157" s="2346"/>
      <c r="G157" s="2346"/>
      <c r="H157" s="2346"/>
      <c r="I157" s="2346"/>
      <c r="J157" s="2346"/>
      <c r="K157" s="2346"/>
      <c r="L157" s="2346"/>
      <c r="M157" s="2346"/>
      <c r="N157" s="2346"/>
      <c r="O157" s="2346"/>
      <c r="P157" s="2346"/>
      <c r="Q157" s="2346"/>
      <c r="R157" s="2346"/>
      <c r="S157" s="2346"/>
      <c r="T157" s="2346"/>
      <c r="U157" s="2346"/>
      <c r="V157" s="2346"/>
      <c r="W157" s="2346"/>
      <c r="X157" s="2346"/>
      <c r="Y157" s="2346"/>
      <c r="Z157" s="2346"/>
      <c r="AA157" s="2346"/>
      <c r="AB157" s="2346"/>
      <c r="AC157" s="2346"/>
      <c r="AD157" s="2346"/>
      <c r="AE157" s="2346"/>
    </row>
    <row r="158" spans="1:31" ht="15.75" customHeight="1">
      <c r="A158" s="2346"/>
      <c r="B158" s="2346"/>
      <c r="C158" s="2346"/>
      <c r="D158" s="2346"/>
      <c r="E158" s="2346"/>
      <c r="F158" s="2346"/>
      <c r="G158" s="2346"/>
      <c r="H158" s="2346"/>
      <c r="I158" s="2346"/>
      <c r="J158" s="2346"/>
      <c r="K158" s="2346"/>
      <c r="L158" s="2346"/>
      <c r="M158" s="2346"/>
      <c r="N158" s="2346"/>
      <c r="O158" s="2346"/>
      <c r="P158" s="2346"/>
      <c r="Q158" s="2346"/>
      <c r="R158" s="2346"/>
      <c r="S158" s="2346"/>
      <c r="T158" s="2346"/>
      <c r="U158" s="2346"/>
      <c r="V158" s="2346"/>
      <c r="W158" s="2346"/>
      <c r="X158" s="2346"/>
      <c r="Y158" s="2346"/>
      <c r="Z158" s="2346"/>
      <c r="AA158" s="2346"/>
      <c r="AB158" s="2346"/>
      <c r="AC158" s="2346"/>
      <c r="AD158" s="2346"/>
      <c r="AE158" s="2346"/>
    </row>
    <row r="159" spans="1:31" ht="15.75" customHeight="1">
      <c r="A159" s="2346"/>
      <c r="B159" s="2346"/>
      <c r="C159" s="2346"/>
      <c r="D159" s="2346"/>
      <c r="E159" s="2346"/>
      <c r="F159" s="2346"/>
      <c r="G159" s="2346"/>
      <c r="H159" s="2346"/>
      <c r="I159" s="2346"/>
      <c r="J159" s="2346"/>
      <c r="K159" s="2346"/>
      <c r="L159" s="2346"/>
      <c r="M159" s="2346"/>
      <c r="N159" s="2346"/>
      <c r="O159" s="2346"/>
      <c r="P159" s="2346"/>
      <c r="Q159" s="2346"/>
      <c r="R159" s="2346"/>
      <c r="S159" s="2346"/>
      <c r="T159" s="2346"/>
      <c r="U159" s="2346"/>
      <c r="V159" s="2346"/>
      <c r="W159" s="2346"/>
      <c r="X159" s="2346"/>
      <c r="Y159" s="2346"/>
      <c r="Z159" s="2346"/>
      <c r="AA159" s="2346"/>
      <c r="AB159" s="2346"/>
      <c r="AC159" s="2346"/>
      <c r="AD159" s="2346"/>
      <c r="AE159" s="2346"/>
    </row>
    <row r="160" spans="1:31" ht="15.75" customHeight="1">
      <c r="A160" s="2346"/>
      <c r="B160" s="2346"/>
      <c r="C160" s="2346"/>
      <c r="D160" s="2346"/>
      <c r="E160" s="2346"/>
      <c r="F160" s="2346"/>
      <c r="G160" s="2346"/>
      <c r="H160" s="2346"/>
      <c r="I160" s="2346"/>
      <c r="J160" s="2346"/>
      <c r="K160" s="2346"/>
      <c r="L160" s="2346"/>
      <c r="M160" s="2346"/>
      <c r="N160" s="2346"/>
      <c r="O160" s="2346"/>
      <c r="P160" s="2346"/>
      <c r="Q160" s="2346"/>
      <c r="R160" s="2346"/>
      <c r="S160" s="2346"/>
      <c r="T160" s="2346"/>
      <c r="U160" s="2346"/>
      <c r="V160" s="2346"/>
      <c r="W160" s="2346"/>
      <c r="X160" s="2346"/>
      <c r="Y160" s="2346"/>
      <c r="Z160" s="2346"/>
      <c r="AA160" s="2346"/>
      <c r="AB160" s="2346"/>
      <c r="AC160" s="2346"/>
      <c r="AD160" s="2346"/>
      <c r="AE160" s="2346"/>
    </row>
    <row r="161" spans="1:31" ht="15.75" customHeight="1">
      <c r="A161" s="2346"/>
      <c r="B161" s="2346"/>
      <c r="C161" s="2346"/>
      <c r="D161" s="2346"/>
      <c r="E161" s="2346"/>
      <c r="F161" s="2346"/>
      <c r="G161" s="2346"/>
      <c r="H161" s="2346"/>
      <c r="I161" s="2346"/>
      <c r="J161" s="2346"/>
      <c r="K161" s="2346"/>
      <c r="L161" s="2346"/>
      <c r="M161" s="2346"/>
      <c r="N161" s="2346"/>
      <c r="O161" s="2346"/>
      <c r="P161" s="2346"/>
      <c r="Q161" s="2346"/>
      <c r="R161" s="2346"/>
      <c r="S161" s="2346"/>
      <c r="T161" s="2346"/>
      <c r="U161" s="2346"/>
      <c r="V161" s="2346"/>
      <c r="W161" s="2346"/>
      <c r="X161" s="2346"/>
      <c r="Y161" s="2346"/>
      <c r="Z161" s="2346"/>
      <c r="AA161" s="2346"/>
      <c r="AB161" s="2346"/>
      <c r="AC161" s="2346"/>
      <c r="AD161" s="2346"/>
      <c r="AE161" s="2346"/>
    </row>
    <row r="162" spans="1:31" ht="15.75" customHeight="1">
      <c r="A162" s="2346"/>
      <c r="B162" s="2346"/>
      <c r="C162" s="2346"/>
      <c r="D162" s="2346"/>
      <c r="E162" s="2346"/>
      <c r="F162" s="2346"/>
      <c r="G162" s="2346"/>
      <c r="H162" s="2346"/>
      <c r="I162" s="2346"/>
      <c r="J162" s="2346"/>
      <c r="K162" s="2346"/>
      <c r="L162" s="2346"/>
      <c r="M162" s="2346"/>
      <c r="N162" s="2346"/>
      <c r="O162" s="2346"/>
      <c r="P162" s="2346"/>
      <c r="Q162" s="2346"/>
      <c r="R162" s="2346"/>
      <c r="S162" s="2346"/>
      <c r="T162" s="2346"/>
      <c r="U162" s="2346"/>
      <c r="V162" s="2346"/>
      <c r="W162" s="2346"/>
      <c r="X162" s="2346"/>
      <c r="Y162" s="2346"/>
      <c r="Z162" s="2346"/>
      <c r="AA162" s="2346"/>
      <c r="AB162" s="2346"/>
      <c r="AC162" s="2346"/>
      <c r="AD162" s="2346"/>
      <c r="AE162" s="2346"/>
    </row>
    <row r="163" spans="1:31" ht="15.75" customHeight="1">
      <c r="A163" s="2346"/>
      <c r="B163" s="2346"/>
      <c r="C163" s="2346"/>
      <c r="D163" s="2346"/>
      <c r="E163" s="2346"/>
      <c r="F163" s="2346"/>
      <c r="G163" s="2346"/>
      <c r="H163" s="2346"/>
      <c r="I163" s="2346"/>
      <c r="J163" s="2346"/>
      <c r="K163" s="2346"/>
      <c r="L163" s="2346"/>
      <c r="M163" s="2346"/>
      <c r="N163" s="2346"/>
      <c r="O163" s="2346"/>
      <c r="P163" s="2346"/>
      <c r="Q163" s="2346"/>
      <c r="R163" s="2346"/>
      <c r="S163" s="2346"/>
      <c r="T163" s="2346"/>
      <c r="U163" s="2346"/>
      <c r="V163" s="2346"/>
      <c r="W163" s="2346"/>
      <c r="X163" s="2346"/>
      <c r="Y163" s="2346"/>
      <c r="Z163" s="2346"/>
      <c r="AA163" s="2346"/>
      <c r="AB163" s="2346"/>
      <c r="AC163" s="2346"/>
      <c r="AD163" s="2346"/>
      <c r="AE163" s="2346"/>
    </row>
    <row r="164" spans="1:31" ht="15.75" customHeight="1">
      <c r="A164" s="2346"/>
      <c r="B164" s="2346"/>
      <c r="C164" s="2346"/>
      <c r="D164" s="2346"/>
      <c r="E164" s="2346"/>
      <c r="F164" s="2346"/>
      <c r="G164" s="2346"/>
      <c r="H164" s="2346"/>
      <c r="I164" s="2346"/>
      <c r="J164" s="2346"/>
      <c r="K164" s="2346"/>
      <c r="L164" s="2346"/>
      <c r="M164" s="2346"/>
      <c r="N164" s="2346"/>
      <c r="O164" s="2346"/>
      <c r="P164" s="2346"/>
      <c r="Q164" s="2346"/>
      <c r="R164" s="2346"/>
      <c r="S164" s="2346"/>
      <c r="T164" s="2346"/>
      <c r="U164" s="2346"/>
      <c r="V164" s="2346"/>
      <c r="W164" s="2346"/>
      <c r="X164" s="2346"/>
      <c r="Y164" s="2346"/>
      <c r="Z164" s="2346"/>
      <c r="AA164" s="2346"/>
      <c r="AB164" s="2346"/>
      <c r="AC164" s="2346"/>
      <c r="AD164" s="2346"/>
      <c r="AE164" s="2346"/>
    </row>
    <row r="165" spans="1:31" ht="15.75" customHeight="1">
      <c r="A165" s="2346"/>
      <c r="B165" s="2346"/>
      <c r="C165" s="2346"/>
      <c r="D165" s="2346"/>
      <c r="E165" s="2346"/>
      <c r="F165" s="2346"/>
      <c r="G165" s="2346"/>
      <c r="H165" s="2346"/>
      <c r="I165" s="2346"/>
      <c r="J165" s="2346"/>
      <c r="K165" s="2346"/>
      <c r="L165" s="2346"/>
      <c r="M165" s="2346"/>
      <c r="N165" s="2346"/>
      <c r="O165" s="2346"/>
      <c r="P165" s="2346"/>
      <c r="Q165" s="2346"/>
      <c r="R165" s="2346"/>
      <c r="S165" s="2346"/>
      <c r="T165" s="2346"/>
      <c r="U165" s="2346"/>
      <c r="V165" s="2346"/>
      <c r="W165" s="2346"/>
      <c r="X165" s="2346"/>
      <c r="Y165" s="2346"/>
      <c r="Z165" s="2346"/>
      <c r="AA165" s="2346"/>
      <c r="AB165" s="2346"/>
      <c r="AC165" s="2346"/>
      <c r="AD165" s="2346"/>
      <c r="AE165" s="2346"/>
    </row>
    <row r="166" spans="1:31" ht="15.75" customHeight="1">
      <c r="A166" s="2346"/>
      <c r="B166" s="2346"/>
      <c r="C166" s="2346"/>
      <c r="D166" s="2346"/>
      <c r="E166" s="2346"/>
      <c r="F166" s="2346"/>
      <c r="G166" s="2346"/>
      <c r="H166" s="2346"/>
      <c r="I166" s="2346"/>
      <c r="J166" s="2346"/>
      <c r="K166" s="2346"/>
      <c r="L166" s="2346"/>
      <c r="M166" s="2346"/>
      <c r="N166" s="2346"/>
      <c r="O166" s="2346"/>
      <c r="P166" s="2346"/>
      <c r="Q166" s="2346"/>
      <c r="R166" s="2346"/>
      <c r="S166" s="2346"/>
      <c r="T166" s="2346"/>
      <c r="U166" s="2346"/>
      <c r="V166" s="2346"/>
      <c r="W166" s="2346"/>
      <c r="X166" s="2346"/>
      <c r="Y166" s="2346"/>
      <c r="Z166" s="2346"/>
      <c r="AA166" s="2346"/>
      <c r="AB166" s="2346"/>
      <c r="AC166" s="2346"/>
      <c r="AD166" s="2346"/>
      <c r="AE166" s="2346"/>
    </row>
    <row r="167" spans="1:31" ht="15.75" customHeight="1">
      <c r="A167" s="2346"/>
      <c r="B167" s="2346"/>
      <c r="C167" s="2346"/>
      <c r="D167" s="2346"/>
      <c r="E167" s="2346"/>
      <c r="F167" s="2346"/>
      <c r="G167" s="2346"/>
      <c r="H167" s="2346"/>
      <c r="I167" s="2346"/>
      <c r="J167" s="2346"/>
      <c r="K167" s="2346"/>
      <c r="L167" s="2346"/>
      <c r="M167" s="2346"/>
      <c r="N167" s="2346"/>
      <c r="O167" s="2346"/>
      <c r="P167" s="2346"/>
      <c r="Q167" s="2346"/>
      <c r="R167" s="2346"/>
      <c r="S167" s="2346"/>
      <c r="T167" s="2346"/>
      <c r="U167" s="2346"/>
      <c r="V167" s="2346"/>
      <c r="W167" s="2346"/>
      <c r="X167" s="2346"/>
      <c r="Y167" s="2346"/>
      <c r="Z167" s="2346"/>
      <c r="AA167" s="2346"/>
      <c r="AB167" s="2346"/>
      <c r="AC167" s="2346"/>
      <c r="AD167" s="2346"/>
      <c r="AE167" s="2346"/>
    </row>
    <row r="168" spans="1:31" ht="15.75" customHeight="1">
      <c r="A168" s="2346"/>
      <c r="B168" s="2346"/>
      <c r="C168" s="2346"/>
      <c r="D168" s="2346"/>
      <c r="E168" s="2346"/>
      <c r="F168" s="2346"/>
      <c r="G168" s="2346"/>
      <c r="H168" s="2346"/>
      <c r="I168" s="2346"/>
      <c r="J168" s="2346"/>
      <c r="K168" s="2346"/>
      <c r="L168" s="2346"/>
      <c r="M168" s="2346"/>
      <c r="N168" s="2346"/>
      <c r="O168" s="2346"/>
      <c r="P168" s="2346"/>
      <c r="Q168" s="2346"/>
      <c r="R168" s="2346"/>
      <c r="S168" s="2346"/>
      <c r="T168" s="2346"/>
      <c r="U168" s="2346"/>
      <c r="V168" s="2346"/>
      <c r="W168" s="2346"/>
      <c r="X168" s="2346"/>
      <c r="Y168" s="2346"/>
      <c r="Z168" s="2346"/>
      <c r="AA168" s="2346"/>
      <c r="AB168" s="2346"/>
      <c r="AC168" s="2346"/>
      <c r="AD168" s="2346"/>
      <c r="AE168" s="2346"/>
    </row>
    <row r="169" spans="1:31" ht="15.75" customHeight="1">
      <c r="A169" s="2346"/>
      <c r="B169" s="2346"/>
      <c r="C169" s="2346"/>
      <c r="D169" s="2346"/>
      <c r="E169" s="2346"/>
      <c r="F169" s="2346"/>
      <c r="G169" s="2346"/>
      <c r="H169" s="2346"/>
      <c r="I169" s="2346"/>
      <c r="J169" s="2346"/>
      <c r="K169" s="2346"/>
      <c r="L169" s="2346"/>
      <c r="M169" s="2346"/>
      <c r="N169" s="2346"/>
      <c r="O169" s="2346"/>
      <c r="P169" s="2346"/>
      <c r="Q169" s="2346"/>
      <c r="R169" s="2346"/>
      <c r="S169" s="2346"/>
      <c r="T169" s="2346"/>
      <c r="U169" s="2346"/>
      <c r="V169" s="2346"/>
      <c r="W169" s="2346"/>
      <c r="X169" s="2346"/>
      <c r="Y169" s="2346"/>
      <c r="Z169" s="2346"/>
      <c r="AA169" s="2346"/>
      <c r="AB169" s="2346"/>
      <c r="AC169" s="2346"/>
      <c r="AD169" s="2346"/>
      <c r="AE169" s="2346"/>
    </row>
    <row r="170" spans="1:31" ht="15.75" customHeight="1">
      <c r="A170" s="2346"/>
      <c r="B170" s="2346"/>
      <c r="C170" s="2346"/>
      <c r="D170" s="2346"/>
      <c r="E170" s="2346"/>
      <c r="F170" s="2346"/>
      <c r="G170" s="2346"/>
      <c r="H170" s="2346"/>
      <c r="I170" s="2346"/>
      <c r="J170" s="2346"/>
      <c r="K170" s="2346"/>
      <c r="L170" s="2346"/>
      <c r="M170" s="2346"/>
      <c r="N170" s="2346"/>
      <c r="O170" s="2346"/>
      <c r="P170" s="2346"/>
      <c r="Q170" s="2346"/>
      <c r="R170" s="2346"/>
      <c r="S170" s="2346"/>
      <c r="T170" s="2346"/>
      <c r="U170" s="2346"/>
      <c r="V170" s="2346"/>
      <c r="W170" s="2346"/>
      <c r="X170" s="2346"/>
      <c r="Y170" s="2346"/>
      <c r="Z170" s="2346"/>
      <c r="AA170" s="2346"/>
      <c r="AB170" s="2346"/>
      <c r="AC170" s="2346"/>
      <c r="AD170" s="2346"/>
      <c r="AE170" s="2346"/>
    </row>
    <row r="171" spans="1:31" ht="15.75" customHeight="1">
      <c r="A171" s="2346"/>
      <c r="B171" s="2346"/>
      <c r="C171" s="2346"/>
      <c r="D171" s="2346"/>
      <c r="E171" s="2346"/>
      <c r="F171" s="2346"/>
      <c r="G171" s="2346"/>
      <c r="H171" s="2346"/>
      <c r="I171" s="2346"/>
      <c r="J171" s="2346"/>
      <c r="K171" s="2346"/>
      <c r="L171" s="2346"/>
      <c r="M171" s="2346"/>
      <c r="N171" s="2346"/>
      <c r="O171" s="2346"/>
      <c r="P171" s="2346"/>
      <c r="Q171" s="2346"/>
      <c r="R171" s="2346"/>
      <c r="S171" s="2346"/>
      <c r="T171" s="2346"/>
      <c r="U171" s="2346"/>
      <c r="V171" s="2346"/>
      <c r="W171" s="2346"/>
      <c r="X171" s="2346"/>
      <c r="Y171" s="2346"/>
      <c r="Z171" s="2346"/>
      <c r="AA171" s="2346"/>
      <c r="AB171" s="2346"/>
      <c r="AC171" s="2346"/>
      <c r="AD171" s="2346"/>
      <c r="AE171" s="2346"/>
    </row>
    <row r="172" spans="1:31" ht="15.75" customHeight="1">
      <c r="A172" s="2346"/>
      <c r="B172" s="2346"/>
      <c r="C172" s="2346"/>
      <c r="D172" s="2346"/>
      <c r="E172" s="2346"/>
      <c r="F172" s="2346"/>
      <c r="G172" s="2346"/>
      <c r="H172" s="2346"/>
      <c r="I172" s="2346"/>
      <c r="J172" s="2346"/>
      <c r="K172" s="2346"/>
      <c r="L172" s="2346"/>
      <c r="M172" s="2346"/>
      <c r="N172" s="2346"/>
      <c r="O172" s="2346"/>
      <c r="P172" s="2346"/>
      <c r="Q172" s="2346"/>
      <c r="R172" s="2346"/>
      <c r="S172" s="2346"/>
      <c r="T172" s="2346"/>
      <c r="U172" s="2346"/>
      <c r="V172" s="2346"/>
      <c r="W172" s="2346"/>
      <c r="X172" s="2346"/>
      <c r="Y172" s="2346"/>
      <c r="Z172" s="2346"/>
      <c r="AA172" s="2346"/>
      <c r="AB172" s="2346"/>
      <c r="AC172" s="2346"/>
      <c r="AD172" s="2346"/>
      <c r="AE172" s="2346"/>
    </row>
    <row r="173" spans="1:31" ht="15.75" customHeight="1">
      <c r="A173" s="2346"/>
      <c r="B173" s="2346"/>
      <c r="C173" s="2346"/>
      <c r="D173" s="2346"/>
      <c r="E173" s="2346"/>
      <c r="F173" s="2346"/>
      <c r="G173" s="2346"/>
      <c r="H173" s="2346"/>
      <c r="I173" s="2346"/>
      <c r="J173" s="2346"/>
      <c r="K173" s="2346"/>
      <c r="L173" s="2346"/>
      <c r="M173" s="2346"/>
      <c r="N173" s="2346"/>
      <c r="O173" s="2346"/>
      <c r="P173" s="2346"/>
      <c r="Q173" s="2346"/>
      <c r="R173" s="2346"/>
      <c r="S173" s="2346"/>
      <c r="T173" s="2346"/>
      <c r="U173" s="2346"/>
      <c r="V173" s="2346"/>
      <c r="W173" s="2346"/>
      <c r="X173" s="2346"/>
      <c r="Y173" s="2346"/>
      <c r="Z173" s="2346"/>
      <c r="AA173" s="2346"/>
      <c r="AB173" s="2346"/>
      <c r="AC173" s="2346"/>
      <c r="AD173" s="2346"/>
      <c r="AE173" s="2346"/>
    </row>
    <row r="174" spans="1:31" ht="15.75" customHeight="1">
      <c r="A174" s="2346"/>
      <c r="B174" s="2346"/>
      <c r="C174" s="2346"/>
      <c r="D174" s="2346"/>
      <c r="E174" s="2346"/>
      <c r="F174" s="2346"/>
      <c r="G174" s="2346"/>
      <c r="H174" s="2346"/>
      <c r="I174" s="2346"/>
      <c r="J174" s="2346"/>
      <c r="K174" s="2346"/>
      <c r="L174" s="2346"/>
      <c r="M174" s="2346"/>
      <c r="N174" s="2346"/>
      <c r="O174" s="2346"/>
      <c r="P174" s="2346"/>
      <c r="Q174" s="2346"/>
      <c r="R174" s="2346"/>
      <c r="S174" s="2346"/>
      <c r="T174" s="2346"/>
      <c r="U174" s="2346"/>
      <c r="V174" s="2346"/>
      <c r="W174" s="2346"/>
      <c r="X174" s="2346"/>
      <c r="Y174" s="2346"/>
      <c r="Z174" s="2346"/>
      <c r="AA174" s="2346"/>
      <c r="AB174" s="2346"/>
      <c r="AC174" s="2346"/>
      <c r="AD174" s="2346"/>
      <c r="AE174" s="2346"/>
    </row>
    <row r="175" spans="1:31" ht="15.75" customHeight="1">
      <c r="A175" s="2346"/>
      <c r="B175" s="2346"/>
      <c r="C175" s="2346"/>
      <c r="D175" s="2346"/>
      <c r="E175" s="2346"/>
      <c r="F175" s="2346"/>
      <c r="G175" s="2346"/>
      <c r="H175" s="2346"/>
      <c r="I175" s="2346"/>
      <c r="J175" s="2346"/>
      <c r="K175" s="2346"/>
      <c r="L175" s="2346"/>
      <c r="M175" s="2346"/>
      <c r="N175" s="2346"/>
      <c r="O175" s="2346"/>
      <c r="P175" s="2346"/>
      <c r="Q175" s="2346"/>
      <c r="R175" s="2346"/>
      <c r="S175" s="2346"/>
      <c r="T175" s="2346"/>
      <c r="U175" s="2346"/>
      <c r="V175" s="2346"/>
      <c r="W175" s="2346"/>
      <c r="X175" s="2346"/>
      <c r="Y175" s="2346"/>
      <c r="Z175" s="2346"/>
      <c r="AA175" s="2346"/>
      <c r="AB175" s="2346"/>
      <c r="AC175" s="2346"/>
      <c r="AD175" s="2346"/>
      <c r="AE175" s="2346"/>
    </row>
    <row r="176" spans="1:31" ht="15.75" customHeight="1">
      <c r="A176" s="2346"/>
      <c r="B176" s="2346"/>
      <c r="C176" s="2346"/>
      <c r="D176" s="2346"/>
      <c r="E176" s="2346"/>
      <c r="F176" s="2346"/>
      <c r="G176" s="2346"/>
      <c r="H176" s="2346"/>
      <c r="I176" s="2346"/>
      <c r="J176" s="2346"/>
      <c r="K176" s="2346"/>
      <c r="L176" s="2346"/>
      <c r="M176" s="2346"/>
      <c r="N176" s="2346"/>
      <c r="O176" s="2346"/>
      <c r="P176" s="2346"/>
      <c r="Q176" s="2346"/>
      <c r="R176" s="2346"/>
      <c r="S176" s="2346"/>
      <c r="T176" s="2346"/>
      <c r="U176" s="2346"/>
      <c r="V176" s="2346"/>
      <c r="W176" s="2346"/>
      <c r="X176" s="2346"/>
      <c r="Y176" s="2346"/>
      <c r="Z176" s="2346"/>
      <c r="AA176" s="2346"/>
      <c r="AB176" s="2346"/>
      <c r="AC176" s="2346"/>
      <c r="AD176" s="2346"/>
      <c r="AE176" s="2346"/>
    </row>
    <row r="177" spans="1:31" ht="15.75" customHeight="1">
      <c r="A177" s="2346"/>
      <c r="B177" s="2346"/>
      <c r="C177" s="2346"/>
      <c r="D177" s="2346"/>
      <c r="E177" s="2346"/>
      <c r="F177" s="2346"/>
      <c r="G177" s="2346"/>
      <c r="H177" s="2346"/>
      <c r="I177" s="2346"/>
      <c r="J177" s="2346"/>
      <c r="K177" s="2346"/>
      <c r="L177" s="2346"/>
      <c r="M177" s="2346"/>
      <c r="N177" s="2346"/>
      <c r="O177" s="2346"/>
      <c r="P177" s="2346"/>
      <c r="Q177" s="2346"/>
      <c r="R177" s="2346"/>
      <c r="S177" s="2346"/>
      <c r="T177" s="2346"/>
      <c r="U177" s="2346"/>
      <c r="V177" s="2346"/>
      <c r="W177" s="2346"/>
      <c r="X177" s="2346"/>
      <c r="Y177" s="2346"/>
      <c r="Z177" s="2346"/>
      <c r="AA177" s="2346"/>
      <c r="AB177" s="2346"/>
      <c r="AC177" s="2346"/>
      <c r="AD177" s="2346"/>
      <c r="AE177" s="2346"/>
    </row>
    <row r="178" spans="1:31" ht="15.75" customHeight="1">
      <c r="A178" s="2346"/>
      <c r="B178" s="2346"/>
      <c r="C178" s="2346"/>
      <c r="D178" s="2346"/>
      <c r="E178" s="2346"/>
      <c r="F178" s="2346"/>
      <c r="G178" s="2346"/>
      <c r="H178" s="2346"/>
      <c r="I178" s="2346"/>
      <c r="J178" s="2346"/>
      <c r="K178" s="2346"/>
      <c r="L178" s="2346"/>
      <c r="M178" s="2346"/>
      <c r="N178" s="2346"/>
      <c r="O178" s="2346"/>
      <c r="P178" s="2346"/>
      <c r="Q178" s="2346"/>
      <c r="R178" s="2346"/>
      <c r="S178" s="2346"/>
      <c r="T178" s="2346"/>
      <c r="U178" s="2346"/>
      <c r="V178" s="2346"/>
      <c r="W178" s="2346"/>
      <c r="X178" s="2346"/>
      <c r="Y178" s="2346"/>
      <c r="Z178" s="2346"/>
      <c r="AA178" s="2346"/>
      <c r="AB178" s="2346"/>
      <c r="AC178" s="2346"/>
      <c r="AD178" s="2346"/>
      <c r="AE178" s="2346"/>
    </row>
    <row r="179" spans="1:31" ht="15.75" customHeight="1">
      <c r="A179" s="2346"/>
      <c r="B179" s="2346"/>
      <c r="C179" s="2346"/>
      <c r="D179" s="2346"/>
      <c r="E179" s="2346"/>
      <c r="F179" s="2346"/>
      <c r="G179" s="2346"/>
      <c r="H179" s="2346"/>
      <c r="I179" s="2346"/>
      <c r="J179" s="2346"/>
      <c r="K179" s="2346"/>
      <c r="L179" s="2346"/>
      <c r="M179" s="2346"/>
      <c r="N179" s="2346"/>
      <c r="O179" s="2346"/>
      <c r="P179" s="2346"/>
      <c r="Q179" s="2346"/>
      <c r="R179" s="2346"/>
      <c r="S179" s="2346"/>
      <c r="T179" s="2346"/>
      <c r="U179" s="2346"/>
      <c r="V179" s="2346"/>
      <c r="W179" s="2346"/>
      <c r="X179" s="2346"/>
      <c r="Y179" s="2346"/>
      <c r="Z179" s="2346"/>
      <c r="AA179" s="2346"/>
      <c r="AB179" s="2346"/>
      <c r="AC179" s="2346"/>
      <c r="AD179" s="2346"/>
      <c r="AE179" s="2346"/>
    </row>
    <row r="180" spans="1:31" ht="15.75" customHeight="1">
      <c r="A180" s="2346"/>
      <c r="B180" s="2346"/>
      <c r="C180" s="2346"/>
      <c r="D180" s="2346"/>
      <c r="E180" s="2346"/>
      <c r="F180" s="2346"/>
      <c r="G180" s="2346"/>
      <c r="H180" s="2346"/>
      <c r="I180" s="2346"/>
      <c r="J180" s="2346"/>
      <c r="K180" s="2346"/>
      <c r="L180" s="2346"/>
      <c r="M180" s="2346"/>
      <c r="N180" s="2346"/>
      <c r="O180" s="2346"/>
      <c r="P180" s="2346"/>
      <c r="Q180" s="2346"/>
      <c r="R180" s="2346"/>
      <c r="S180" s="2346"/>
      <c r="T180" s="2346"/>
      <c r="U180" s="2346"/>
      <c r="V180" s="2346"/>
      <c r="W180" s="2346"/>
      <c r="X180" s="2346"/>
      <c r="Y180" s="2346"/>
      <c r="Z180" s="2346"/>
      <c r="AA180" s="2346"/>
      <c r="AB180" s="2346"/>
      <c r="AC180" s="2346"/>
      <c r="AD180" s="2346"/>
      <c r="AE180" s="2346"/>
    </row>
    <row r="181" spans="1:31" ht="15.75" customHeight="1">
      <c r="A181" s="2346"/>
      <c r="B181" s="2346"/>
      <c r="C181" s="2346"/>
      <c r="D181" s="2346"/>
      <c r="E181" s="2346"/>
      <c r="F181" s="2346"/>
      <c r="G181" s="2346"/>
      <c r="H181" s="2346"/>
      <c r="I181" s="2346"/>
      <c r="J181" s="2346"/>
      <c r="K181" s="2346"/>
      <c r="L181" s="2346"/>
      <c r="M181" s="2346"/>
      <c r="N181" s="2346"/>
      <c r="O181" s="2346"/>
      <c r="P181" s="2346"/>
      <c r="Q181" s="2346"/>
      <c r="R181" s="2346"/>
      <c r="S181" s="2346"/>
      <c r="T181" s="2346"/>
      <c r="U181" s="2346"/>
      <c r="V181" s="2346"/>
      <c r="W181" s="2346"/>
      <c r="X181" s="2346"/>
      <c r="Y181" s="2346"/>
      <c r="Z181" s="2346"/>
      <c r="AA181" s="2346"/>
      <c r="AB181" s="2346"/>
      <c r="AC181" s="2346"/>
      <c r="AD181" s="2346"/>
      <c r="AE181" s="2346"/>
    </row>
    <row r="182" spans="1:31" ht="15.75" customHeight="1">
      <c r="A182" s="2346"/>
      <c r="B182" s="2346"/>
      <c r="C182" s="2346"/>
      <c r="D182" s="2346"/>
      <c r="E182" s="2346"/>
      <c r="F182" s="2346"/>
      <c r="G182" s="2346"/>
      <c r="H182" s="2346"/>
      <c r="I182" s="2346"/>
      <c r="J182" s="2346"/>
      <c r="K182" s="2346"/>
      <c r="L182" s="2346"/>
      <c r="M182" s="2346"/>
      <c r="N182" s="2346"/>
      <c r="O182" s="2346"/>
      <c r="P182" s="2346"/>
      <c r="Q182" s="2346"/>
      <c r="R182" s="2346"/>
      <c r="S182" s="2346"/>
      <c r="T182" s="2346"/>
      <c r="U182" s="2346"/>
      <c r="V182" s="2346"/>
      <c r="W182" s="2346"/>
      <c r="X182" s="2346"/>
      <c r="Y182" s="2346"/>
      <c r="Z182" s="2346"/>
      <c r="AA182" s="2346"/>
      <c r="AB182" s="2346"/>
      <c r="AC182" s="2346"/>
      <c r="AD182" s="2346"/>
      <c r="AE182" s="2346"/>
    </row>
    <row r="183" spans="1:31" ht="15.75" customHeight="1">
      <c r="A183" s="2346"/>
      <c r="B183" s="2346"/>
      <c r="C183" s="2346"/>
      <c r="D183" s="2346"/>
      <c r="E183" s="2346"/>
      <c r="F183" s="2346"/>
      <c r="G183" s="2346"/>
      <c r="H183" s="2346"/>
      <c r="I183" s="2346"/>
      <c r="J183" s="2346"/>
      <c r="K183" s="2346"/>
      <c r="L183" s="2346"/>
      <c r="M183" s="2346"/>
      <c r="N183" s="2346"/>
      <c r="O183" s="2346"/>
      <c r="P183" s="2346"/>
      <c r="Q183" s="2346"/>
      <c r="R183" s="2346"/>
      <c r="S183" s="2346"/>
      <c r="T183" s="2346"/>
      <c r="U183" s="2346"/>
      <c r="V183" s="2346"/>
      <c r="W183" s="2346"/>
      <c r="X183" s="2346"/>
      <c r="Y183" s="2346"/>
      <c r="Z183" s="2346"/>
      <c r="AA183" s="2346"/>
      <c r="AB183" s="2346"/>
      <c r="AC183" s="2346"/>
      <c r="AD183" s="2346"/>
      <c r="AE183" s="2346"/>
    </row>
    <row r="184" spans="1:31" ht="15.75" customHeight="1">
      <c r="A184" s="2346"/>
      <c r="B184" s="2346"/>
      <c r="C184" s="2346"/>
      <c r="D184" s="2346"/>
      <c r="E184" s="2346"/>
      <c r="F184" s="2346"/>
      <c r="G184" s="2346"/>
      <c r="H184" s="2346"/>
      <c r="I184" s="2346"/>
      <c r="J184" s="2346"/>
      <c r="K184" s="2346"/>
      <c r="L184" s="2346"/>
      <c r="M184" s="2346"/>
      <c r="N184" s="2346"/>
      <c r="O184" s="2346"/>
      <c r="P184" s="2346"/>
      <c r="Q184" s="2346"/>
      <c r="R184" s="2346"/>
      <c r="S184" s="2346"/>
      <c r="T184" s="2346"/>
      <c r="U184" s="2346"/>
      <c r="V184" s="2346"/>
      <c r="W184" s="2346"/>
      <c r="X184" s="2346"/>
      <c r="Y184" s="2346"/>
      <c r="Z184" s="2346"/>
      <c r="AA184" s="2346"/>
      <c r="AB184" s="2346"/>
      <c r="AC184" s="2346"/>
      <c r="AD184" s="2346"/>
      <c r="AE184" s="2346"/>
    </row>
    <row r="185" spans="1:31" ht="15.75" customHeight="1">
      <c r="A185" s="2346"/>
      <c r="B185" s="2346"/>
      <c r="C185" s="2346"/>
      <c r="D185" s="2346"/>
      <c r="E185" s="2346"/>
      <c r="F185" s="2346"/>
      <c r="G185" s="2346"/>
      <c r="H185" s="2346"/>
      <c r="I185" s="2346"/>
      <c r="J185" s="2346"/>
      <c r="K185" s="2346"/>
      <c r="L185" s="2346"/>
      <c r="M185" s="2346"/>
      <c r="N185" s="2346"/>
      <c r="O185" s="2346"/>
      <c r="P185" s="2346"/>
      <c r="Q185" s="2346"/>
      <c r="R185" s="2346"/>
      <c r="S185" s="2346"/>
      <c r="T185" s="2346"/>
      <c r="U185" s="2346"/>
      <c r="V185" s="2346"/>
      <c r="W185" s="2346"/>
      <c r="X185" s="2346"/>
      <c r="Y185" s="2346"/>
      <c r="Z185" s="2346"/>
      <c r="AA185" s="2346"/>
      <c r="AB185" s="2346"/>
      <c r="AC185" s="2346"/>
      <c r="AD185" s="2346"/>
      <c r="AE185" s="2346"/>
    </row>
    <row r="186" spans="1:31" ht="15.75" customHeight="1">
      <c r="A186" s="2346"/>
      <c r="B186" s="2346"/>
      <c r="C186" s="2346"/>
      <c r="D186" s="2346"/>
      <c r="E186" s="2346"/>
      <c r="F186" s="2346"/>
      <c r="G186" s="2346"/>
      <c r="H186" s="2346"/>
      <c r="I186" s="2346"/>
      <c r="J186" s="2346"/>
      <c r="K186" s="2346"/>
      <c r="L186" s="2346"/>
      <c r="M186" s="2346"/>
      <c r="N186" s="2346"/>
      <c r="O186" s="2346"/>
      <c r="P186" s="2346"/>
      <c r="Q186" s="2346"/>
      <c r="R186" s="2346"/>
      <c r="S186" s="2346"/>
      <c r="T186" s="2346"/>
      <c r="U186" s="2346"/>
      <c r="V186" s="2346"/>
      <c r="W186" s="2346"/>
      <c r="X186" s="2346"/>
      <c r="Y186" s="2346"/>
      <c r="Z186" s="2346"/>
      <c r="AA186" s="2346"/>
      <c r="AB186" s="2346"/>
      <c r="AC186" s="2346"/>
      <c r="AD186" s="2346"/>
      <c r="AE186" s="2346"/>
    </row>
    <row r="187" spans="1:31" ht="15.75" customHeight="1">
      <c r="A187" s="2346"/>
      <c r="B187" s="2346"/>
      <c r="C187" s="2346"/>
      <c r="D187" s="2346"/>
      <c r="E187" s="2346"/>
      <c r="F187" s="2346"/>
      <c r="G187" s="2346"/>
      <c r="H187" s="2346"/>
      <c r="I187" s="2346"/>
      <c r="J187" s="2346"/>
      <c r="K187" s="2346"/>
      <c r="L187" s="2346"/>
      <c r="M187" s="2346"/>
      <c r="N187" s="2346"/>
      <c r="O187" s="2346"/>
      <c r="P187" s="2346"/>
      <c r="Q187" s="2346"/>
      <c r="R187" s="2346"/>
      <c r="S187" s="2346"/>
      <c r="T187" s="2346"/>
      <c r="U187" s="2346"/>
      <c r="V187" s="2346"/>
      <c r="W187" s="2346"/>
      <c r="X187" s="2346"/>
      <c r="Y187" s="2346"/>
      <c r="Z187" s="2346"/>
      <c r="AA187" s="2346"/>
      <c r="AB187" s="2346"/>
      <c r="AC187" s="2346"/>
      <c r="AD187" s="2346"/>
      <c r="AE187" s="2346"/>
    </row>
    <row r="188" spans="1:31" ht="15.75" customHeight="1">
      <c r="A188" s="2346"/>
      <c r="B188" s="2346"/>
      <c r="C188" s="2346"/>
      <c r="D188" s="2346"/>
      <c r="E188" s="2346"/>
      <c r="F188" s="2346"/>
      <c r="G188" s="2346"/>
      <c r="H188" s="2346"/>
      <c r="I188" s="2346"/>
      <c r="J188" s="2346"/>
      <c r="K188" s="2346"/>
      <c r="L188" s="2346"/>
      <c r="M188" s="2346"/>
      <c r="N188" s="2346"/>
      <c r="O188" s="2346"/>
      <c r="P188" s="2346"/>
      <c r="Q188" s="2346"/>
      <c r="R188" s="2346"/>
      <c r="S188" s="2346"/>
      <c r="T188" s="2346"/>
      <c r="U188" s="2346"/>
      <c r="V188" s="2346"/>
      <c r="W188" s="2346"/>
      <c r="X188" s="2346"/>
      <c r="Y188" s="2346"/>
      <c r="Z188" s="2346"/>
      <c r="AA188" s="2346"/>
      <c r="AB188" s="2346"/>
      <c r="AC188" s="2346"/>
      <c r="AD188" s="2346"/>
      <c r="AE188" s="2346"/>
    </row>
    <row r="189" spans="1:31" ht="15.75" customHeight="1">
      <c r="A189" s="2346"/>
      <c r="B189" s="2346"/>
      <c r="C189" s="2346"/>
      <c r="D189" s="2346"/>
      <c r="E189" s="2346"/>
      <c r="F189" s="2346"/>
      <c r="G189" s="2346"/>
      <c r="H189" s="2346"/>
      <c r="I189" s="2346"/>
      <c r="J189" s="2346"/>
      <c r="K189" s="2346"/>
      <c r="L189" s="2346"/>
      <c r="M189" s="2346"/>
      <c r="N189" s="2346"/>
      <c r="O189" s="2346"/>
      <c r="P189" s="2346"/>
      <c r="Q189" s="2346"/>
      <c r="R189" s="2346"/>
      <c r="S189" s="2346"/>
      <c r="T189" s="2346"/>
      <c r="U189" s="2346"/>
      <c r="V189" s="2346"/>
      <c r="W189" s="2346"/>
      <c r="X189" s="2346"/>
      <c r="Y189" s="2346"/>
      <c r="Z189" s="2346"/>
      <c r="AA189" s="2346"/>
      <c r="AB189" s="2346"/>
      <c r="AC189" s="2346"/>
      <c r="AD189" s="2346"/>
      <c r="AE189" s="2346"/>
    </row>
    <row r="190" spans="1:31" ht="15.75" customHeight="1">
      <c r="A190" s="2346"/>
      <c r="B190" s="2346"/>
      <c r="C190" s="2346"/>
      <c r="D190" s="2346"/>
      <c r="E190" s="2346"/>
      <c r="F190" s="2346"/>
      <c r="G190" s="2346"/>
      <c r="H190" s="2346"/>
      <c r="I190" s="2346"/>
      <c r="J190" s="2346"/>
      <c r="K190" s="2346"/>
      <c r="L190" s="2346"/>
      <c r="M190" s="2346"/>
      <c r="N190" s="2346"/>
      <c r="O190" s="2346"/>
      <c r="P190" s="2346"/>
      <c r="Q190" s="2346"/>
      <c r="R190" s="2346"/>
      <c r="S190" s="2346"/>
      <c r="T190" s="2346"/>
      <c r="U190" s="2346"/>
      <c r="V190" s="2346"/>
      <c r="W190" s="2346"/>
      <c r="X190" s="2346"/>
      <c r="Y190" s="2346"/>
      <c r="Z190" s="2346"/>
      <c r="AA190" s="2346"/>
      <c r="AB190" s="2346"/>
      <c r="AC190" s="2346"/>
      <c r="AD190" s="2346"/>
      <c r="AE190" s="2346"/>
    </row>
    <row r="191" spans="1:31" ht="15.75" customHeight="1">
      <c r="A191" s="2346"/>
      <c r="B191" s="2346"/>
      <c r="C191" s="2346"/>
      <c r="D191" s="2346"/>
      <c r="E191" s="2346"/>
      <c r="F191" s="2346"/>
      <c r="G191" s="2346"/>
      <c r="H191" s="2346"/>
      <c r="I191" s="2346"/>
      <c r="J191" s="2346"/>
      <c r="K191" s="2346"/>
      <c r="L191" s="2346"/>
      <c r="M191" s="2346"/>
      <c r="N191" s="2346"/>
      <c r="O191" s="2346"/>
      <c r="P191" s="2346"/>
      <c r="Q191" s="2346"/>
      <c r="R191" s="2346"/>
      <c r="S191" s="2346"/>
      <c r="T191" s="2346"/>
      <c r="U191" s="2346"/>
      <c r="V191" s="2346"/>
      <c r="W191" s="2346"/>
      <c r="X191" s="2346"/>
      <c r="Y191" s="2346"/>
      <c r="Z191" s="2346"/>
      <c r="AA191" s="2346"/>
      <c r="AB191" s="2346"/>
      <c r="AC191" s="2346"/>
      <c r="AD191" s="2346"/>
      <c r="AE191" s="2346"/>
    </row>
    <row r="192" spans="1:31" ht="15.75" customHeight="1">
      <c r="A192" s="2346"/>
      <c r="B192" s="2346"/>
      <c r="C192" s="2346"/>
      <c r="D192" s="2346"/>
      <c r="E192" s="2346"/>
      <c r="F192" s="2346"/>
      <c r="G192" s="2346"/>
      <c r="H192" s="2346"/>
      <c r="I192" s="2346"/>
      <c r="J192" s="2346"/>
      <c r="K192" s="2346"/>
      <c r="L192" s="2346"/>
      <c r="M192" s="2346"/>
      <c r="N192" s="2346"/>
      <c r="O192" s="2346"/>
      <c r="P192" s="2346"/>
      <c r="Q192" s="2346"/>
      <c r="R192" s="2346"/>
      <c r="S192" s="2346"/>
      <c r="T192" s="2346"/>
      <c r="U192" s="2346"/>
      <c r="V192" s="2346"/>
      <c r="W192" s="2346"/>
      <c r="X192" s="2346"/>
      <c r="Y192" s="2346"/>
      <c r="Z192" s="2346"/>
      <c r="AA192" s="2346"/>
      <c r="AB192" s="2346"/>
      <c r="AC192" s="2346"/>
      <c r="AD192" s="2346"/>
      <c r="AE192" s="2346"/>
    </row>
    <row r="193" spans="1:31" ht="15.75" customHeight="1">
      <c r="A193" s="2346"/>
      <c r="B193" s="2346"/>
      <c r="C193" s="2346"/>
      <c r="D193" s="2346"/>
      <c r="E193" s="2346"/>
      <c r="F193" s="2346"/>
      <c r="G193" s="2346"/>
      <c r="H193" s="2346"/>
      <c r="I193" s="2346"/>
      <c r="J193" s="2346"/>
      <c r="K193" s="2346"/>
      <c r="L193" s="2346"/>
      <c r="M193" s="2346"/>
      <c r="N193" s="2346"/>
      <c r="O193" s="2346"/>
      <c r="P193" s="2346"/>
      <c r="Q193" s="2346"/>
      <c r="R193" s="2346"/>
      <c r="S193" s="2346"/>
      <c r="T193" s="2346"/>
      <c r="U193" s="2346"/>
      <c r="V193" s="2346"/>
      <c r="W193" s="2346"/>
      <c r="X193" s="2346"/>
      <c r="Y193" s="2346"/>
      <c r="Z193" s="2346"/>
      <c r="AA193" s="2346"/>
      <c r="AB193" s="2346"/>
      <c r="AC193" s="2346"/>
      <c r="AD193" s="2346"/>
      <c r="AE193" s="2346"/>
    </row>
    <row r="194" spans="1:31" ht="15.75" customHeight="1">
      <c r="A194" s="2346"/>
      <c r="B194" s="2346"/>
      <c r="C194" s="2346"/>
      <c r="D194" s="2346"/>
      <c r="E194" s="2346"/>
      <c r="F194" s="2346"/>
      <c r="G194" s="2346"/>
      <c r="H194" s="2346"/>
      <c r="I194" s="2346"/>
      <c r="J194" s="2346"/>
      <c r="K194" s="2346"/>
      <c r="L194" s="2346"/>
      <c r="M194" s="2346"/>
      <c r="N194" s="2346"/>
      <c r="O194" s="2346"/>
      <c r="P194" s="2346"/>
      <c r="Q194" s="2346"/>
      <c r="R194" s="2346"/>
      <c r="S194" s="2346"/>
      <c r="T194" s="2346"/>
      <c r="U194" s="2346"/>
      <c r="V194" s="2346"/>
      <c r="W194" s="2346"/>
      <c r="X194" s="2346"/>
      <c r="Y194" s="2346"/>
      <c r="Z194" s="2346"/>
      <c r="AA194" s="2346"/>
      <c r="AB194" s="2346"/>
      <c r="AC194" s="2346"/>
      <c r="AD194" s="2346"/>
      <c r="AE194" s="2346"/>
    </row>
    <row r="195" spans="1:31" ht="15.75" customHeight="1">
      <c r="A195" s="2346"/>
      <c r="B195" s="2346"/>
      <c r="C195" s="2346"/>
      <c r="D195" s="2346"/>
      <c r="E195" s="2346"/>
      <c r="F195" s="2346"/>
      <c r="G195" s="2346"/>
      <c r="H195" s="2346"/>
      <c r="I195" s="2346"/>
      <c r="J195" s="2346"/>
      <c r="K195" s="2346"/>
      <c r="L195" s="2346"/>
      <c r="M195" s="2346"/>
      <c r="N195" s="2346"/>
      <c r="O195" s="2346"/>
      <c r="P195" s="2346"/>
      <c r="Q195" s="2346"/>
      <c r="R195" s="2346"/>
      <c r="S195" s="2346"/>
      <c r="T195" s="2346"/>
      <c r="U195" s="2346"/>
      <c r="V195" s="2346"/>
      <c r="W195" s="2346"/>
      <c r="X195" s="2346"/>
      <c r="Y195" s="2346"/>
      <c r="Z195" s="2346"/>
      <c r="AA195" s="2346"/>
      <c r="AB195" s="2346"/>
      <c r="AC195" s="2346"/>
      <c r="AD195" s="2346"/>
      <c r="AE195" s="2346"/>
    </row>
    <row r="196" spans="1:31" ht="15.75" customHeight="1">
      <c r="A196" s="2346"/>
      <c r="B196" s="2346"/>
      <c r="C196" s="2346"/>
      <c r="D196" s="2346"/>
      <c r="E196" s="2346"/>
      <c r="F196" s="2346"/>
      <c r="G196" s="2346"/>
      <c r="H196" s="2346"/>
      <c r="I196" s="2346"/>
      <c r="J196" s="2346"/>
      <c r="K196" s="2346"/>
      <c r="L196" s="2346"/>
      <c r="M196" s="2346"/>
      <c r="N196" s="2346"/>
      <c r="O196" s="2346"/>
      <c r="P196" s="2346"/>
      <c r="Q196" s="2346"/>
      <c r="R196" s="2346"/>
      <c r="S196" s="2346"/>
      <c r="T196" s="2346"/>
      <c r="U196" s="2346"/>
      <c r="V196" s="2346"/>
      <c r="W196" s="2346"/>
      <c r="X196" s="2346"/>
      <c r="Y196" s="2346"/>
      <c r="Z196" s="2346"/>
      <c r="AA196" s="2346"/>
      <c r="AB196" s="2346"/>
      <c r="AC196" s="2346"/>
      <c r="AD196" s="2346"/>
      <c r="AE196" s="2346"/>
    </row>
    <row r="197" spans="1:31" ht="15.75" customHeight="1">
      <c r="A197" s="2346"/>
      <c r="B197" s="2346"/>
      <c r="C197" s="2346"/>
      <c r="D197" s="2346"/>
      <c r="E197" s="2346"/>
      <c r="F197" s="2346"/>
      <c r="G197" s="2346"/>
      <c r="H197" s="2346"/>
      <c r="I197" s="2346"/>
      <c r="J197" s="2346"/>
      <c r="K197" s="2346"/>
      <c r="L197" s="2346"/>
      <c r="M197" s="2346"/>
      <c r="N197" s="2346"/>
      <c r="O197" s="2346"/>
      <c r="P197" s="2346"/>
      <c r="Q197" s="2346"/>
      <c r="R197" s="2346"/>
      <c r="S197" s="2346"/>
      <c r="T197" s="2346"/>
      <c r="U197" s="2346"/>
      <c r="V197" s="2346"/>
      <c r="W197" s="2346"/>
      <c r="X197" s="2346"/>
      <c r="Y197" s="2346"/>
      <c r="Z197" s="2346"/>
      <c r="AA197" s="2346"/>
      <c r="AB197" s="2346"/>
      <c r="AC197" s="2346"/>
      <c r="AD197" s="2346"/>
      <c r="AE197" s="2346"/>
    </row>
    <row r="198" spans="1:31" ht="15.75" customHeight="1">
      <c r="A198" s="2346"/>
      <c r="B198" s="2346"/>
      <c r="C198" s="2346"/>
      <c r="D198" s="2346"/>
      <c r="E198" s="2346"/>
      <c r="F198" s="2346"/>
      <c r="G198" s="2346"/>
      <c r="H198" s="2346"/>
      <c r="I198" s="2346"/>
      <c r="J198" s="2346"/>
      <c r="K198" s="2346"/>
      <c r="L198" s="2346"/>
      <c r="M198" s="2346"/>
      <c r="N198" s="2346"/>
      <c r="O198" s="2346"/>
      <c r="P198" s="2346"/>
      <c r="Q198" s="2346"/>
      <c r="R198" s="2346"/>
      <c r="S198" s="2346"/>
      <c r="T198" s="2346"/>
      <c r="U198" s="2346"/>
      <c r="V198" s="2346"/>
      <c r="W198" s="2346"/>
      <c r="X198" s="2346"/>
      <c r="Y198" s="2346"/>
      <c r="Z198" s="2346"/>
      <c r="AA198" s="2346"/>
      <c r="AB198" s="2346"/>
      <c r="AC198" s="2346"/>
      <c r="AD198" s="2346"/>
      <c r="AE198" s="2346"/>
    </row>
    <row r="199" spans="1:31" ht="15.75" customHeight="1">
      <c r="A199" s="2346"/>
      <c r="B199" s="2346"/>
      <c r="C199" s="2346"/>
      <c r="D199" s="2346"/>
      <c r="E199" s="2346"/>
      <c r="F199" s="2346"/>
      <c r="G199" s="2346"/>
      <c r="H199" s="2346"/>
      <c r="I199" s="2346"/>
      <c r="J199" s="2346"/>
      <c r="K199" s="2346"/>
      <c r="L199" s="2346"/>
      <c r="M199" s="2346"/>
      <c r="N199" s="2346"/>
      <c r="O199" s="2346"/>
      <c r="P199" s="2346"/>
      <c r="Q199" s="2346"/>
      <c r="R199" s="2346"/>
      <c r="S199" s="2346"/>
      <c r="T199" s="2346"/>
      <c r="U199" s="2346"/>
      <c r="V199" s="2346"/>
      <c r="W199" s="2346"/>
      <c r="X199" s="2346"/>
      <c r="Y199" s="2346"/>
      <c r="Z199" s="2346"/>
      <c r="AA199" s="2346"/>
      <c r="AB199" s="2346"/>
      <c r="AC199" s="2346"/>
      <c r="AD199" s="2346"/>
      <c r="AE199" s="2346"/>
    </row>
    <row r="200" spans="1:31" ht="15.75" customHeight="1">
      <c r="A200" s="2346"/>
      <c r="B200" s="2346"/>
      <c r="C200" s="2346"/>
      <c r="D200" s="2346"/>
      <c r="E200" s="2346"/>
      <c r="F200" s="2346"/>
      <c r="G200" s="2346"/>
      <c r="H200" s="2346"/>
      <c r="I200" s="2346"/>
      <c r="J200" s="2346"/>
      <c r="K200" s="2346"/>
      <c r="L200" s="2346"/>
      <c r="M200" s="2346"/>
      <c r="N200" s="2346"/>
      <c r="O200" s="2346"/>
      <c r="P200" s="2346"/>
      <c r="Q200" s="2346"/>
      <c r="R200" s="2346"/>
      <c r="S200" s="2346"/>
      <c r="T200" s="2346"/>
      <c r="U200" s="2346"/>
      <c r="V200" s="2346"/>
      <c r="W200" s="2346"/>
      <c r="X200" s="2346"/>
      <c r="Y200" s="2346"/>
      <c r="Z200" s="2346"/>
      <c r="AA200" s="2346"/>
      <c r="AB200" s="2346"/>
      <c r="AC200" s="2346"/>
      <c r="AD200" s="2346"/>
      <c r="AE200" s="2346"/>
    </row>
    <row r="201" spans="1:31" ht="15.75" customHeight="1">
      <c r="A201" s="2346"/>
      <c r="B201" s="2346"/>
      <c r="C201" s="2346"/>
      <c r="D201" s="2346"/>
      <c r="E201" s="2346"/>
      <c r="F201" s="2346"/>
      <c r="G201" s="2346"/>
      <c r="H201" s="2346"/>
      <c r="I201" s="2346"/>
      <c r="J201" s="2346"/>
      <c r="K201" s="2346"/>
      <c r="L201" s="2346"/>
      <c r="M201" s="2346"/>
      <c r="N201" s="2346"/>
      <c r="O201" s="2346"/>
      <c r="P201" s="2346"/>
      <c r="Q201" s="2346"/>
      <c r="R201" s="2346"/>
      <c r="S201" s="2346"/>
      <c r="T201" s="2346"/>
      <c r="U201" s="2346"/>
      <c r="V201" s="2346"/>
      <c r="W201" s="2346"/>
      <c r="X201" s="2346"/>
      <c r="Y201" s="2346"/>
      <c r="Z201" s="2346"/>
      <c r="AA201" s="2346"/>
      <c r="AB201" s="2346"/>
      <c r="AC201" s="2346"/>
      <c r="AD201" s="2346"/>
      <c r="AE201" s="2346"/>
    </row>
    <row r="202" spans="1:31" ht="15.75" customHeight="1">
      <c r="A202" s="2346"/>
      <c r="B202" s="2346"/>
      <c r="C202" s="2346"/>
      <c r="D202" s="2346"/>
      <c r="E202" s="2346"/>
      <c r="F202" s="2346"/>
      <c r="G202" s="2346"/>
      <c r="H202" s="2346"/>
      <c r="I202" s="2346"/>
      <c r="J202" s="2346"/>
      <c r="K202" s="2346"/>
      <c r="L202" s="2346"/>
      <c r="M202" s="2346"/>
      <c r="N202" s="2346"/>
      <c r="O202" s="2346"/>
      <c r="P202" s="2346"/>
      <c r="Q202" s="2346"/>
      <c r="R202" s="2346"/>
      <c r="S202" s="2346"/>
      <c r="T202" s="2346"/>
      <c r="U202" s="2346"/>
      <c r="V202" s="2346"/>
      <c r="W202" s="2346"/>
      <c r="X202" s="2346"/>
      <c r="Y202" s="2346"/>
      <c r="Z202" s="2346"/>
      <c r="AA202" s="2346"/>
      <c r="AB202" s="2346"/>
      <c r="AC202" s="2346"/>
      <c r="AD202" s="2346"/>
      <c r="AE202" s="2346"/>
    </row>
    <row r="203" spans="1:31" ht="15.75" customHeight="1">
      <c r="A203" s="2346"/>
      <c r="B203" s="2346"/>
      <c r="C203" s="2346"/>
      <c r="D203" s="2346"/>
      <c r="E203" s="2346"/>
      <c r="F203" s="2346"/>
      <c r="G203" s="2346"/>
      <c r="H203" s="2346"/>
      <c r="I203" s="2346"/>
      <c r="J203" s="2346"/>
      <c r="K203" s="2346"/>
      <c r="L203" s="2346"/>
      <c r="M203" s="2346"/>
      <c r="N203" s="2346"/>
      <c r="O203" s="2346"/>
      <c r="P203" s="2346"/>
      <c r="Q203" s="2346"/>
      <c r="R203" s="2346"/>
      <c r="S203" s="2346"/>
      <c r="T203" s="2346"/>
      <c r="U203" s="2346"/>
      <c r="V203" s="2346"/>
      <c r="W203" s="2346"/>
      <c r="X203" s="2346"/>
      <c r="Y203" s="2346"/>
      <c r="Z203" s="2346"/>
      <c r="AA203" s="2346"/>
      <c r="AB203" s="2346"/>
      <c r="AC203" s="2346"/>
      <c r="AD203" s="2346"/>
      <c r="AE203" s="2346"/>
    </row>
    <row r="204" spans="1:31" ht="15.75" customHeight="1">
      <c r="A204" s="2346"/>
      <c r="B204" s="2346"/>
      <c r="C204" s="2346"/>
      <c r="D204" s="2346"/>
      <c r="E204" s="2346"/>
      <c r="F204" s="2346"/>
      <c r="G204" s="2346"/>
      <c r="H204" s="2346"/>
      <c r="I204" s="2346"/>
      <c r="J204" s="2346"/>
      <c r="K204" s="2346"/>
      <c r="L204" s="2346"/>
      <c r="M204" s="2346"/>
      <c r="N204" s="2346"/>
      <c r="O204" s="2346"/>
      <c r="P204" s="2346"/>
      <c r="Q204" s="2346"/>
      <c r="R204" s="2346"/>
      <c r="S204" s="2346"/>
      <c r="T204" s="2346"/>
      <c r="U204" s="2346"/>
      <c r="V204" s="2346"/>
      <c r="W204" s="2346"/>
      <c r="X204" s="2346"/>
      <c r="Y204" s="2346"/>
      <c r="Z204" s="2346"/>
      <c r="AA204" s="2346"/>
      <c r="AB204" s="2346"/>
      <c r="AC204" s="2346"/>
      <c r="AD204" s="2346"/>
      <c r="AE204" s="2346"/>
    </row>
    <row r="205" spans="1:31" ht="15.75" customHeight="1">
      <c r="A205" s="2346"/>
      <c r="B205" s="2346"/>
      <c r="C205" s="2346"/>
      <c r="D205" s="2346"/>
      <c r="E205" s="2346"/>
      <c r="F205" s="2346"/>
      <c r="G205" s="2346"/>
      <c r="H205" s="2346"/>
      <c r="I205" s="2346"/>
      <c r="J205" s="2346"/>
      <c r="K205" s="2346"/>
      <c r="L205" s="2346"/>
      <c r="M205" s="2346"/>
      <c r="N205" s="2346"/>
      <c r="O205" s="2346"/>
      <c r="P205" s="2346"/>
      <c r="Q205" s="2346"/>
      <c r="R205" s="2346"/>
      <c r="S205" s="2346"/>
      <c r="T205" s="2346"/>
      <c r="U205" s="2346"/>
      <c r="V205" s="2346"/>
      <c r="W205" s="2346"/>
      <c r="X205" s="2346"/>
      <c r="Y205" s="2346"/>
      <c r="Z205" s="2346"/>
      <c r="AA205" s="2346"/>
      <c r="AB205" s="2346"/>
      <c r="AC205" s="2346"/>
      <c r="AD205" s="2346"/>
      <c r="AE205" s="2346"/>
    </row>
    <row r="206" spans="1:31" ht="15.75" customHeight="1">
      <c r="A206" s="2346"/>
      <c r="B206" s="2346"/>
      <c r="C206" s="2346"/>
      <c r="D206" s="2346"/>
      <c r="E206" s="2346"/>
      <c r="F206" s="2346"/>
      <c r="G206" s="2346"/>
      <c r="H206" s="2346"/>
      <c r="I206" s="2346"/>
      <c r="J206" s="2346"/>
      <c r="K206" s="2346"/>
      <c r="L206" s="2346"/>
      <c r="M206" s="2346"/>
      <c r="N206" s="2346"/>
      <c r="O206" s="2346"/>
      <c r="P206" s="2346"/>
      <c r="Q206" s="2346"/>
      <c r="R206" s="2346"/>
      <c r="S206" s="2346"/>
      <c r="T206" s="2346"/>
      <c r="U206" s="2346"/>
      <c r="V206" s="2346"/>
      <c r="W206" s="2346"/>
      <c r="X206" s="2346"/>
      <c r="Y206" s="2346"/>
      <c r="Z206" s="2346"/>
      <c r="AA206" s="2346"/>
      <c r="AB206" s="2346"/>
      <c r="AC206" s="2346"/>
      <c r="AD206" s="2346"/>
      <c r="AE206" s="2346"/>
    </row>
    <row r="207" spans="1:31" ht="15.75" customHeight="1">
      <c r="A207" s="2346"/>
      <c r="B207" s="2346"/>
      <c r="C207" s="2346"/>
      <c r="D207" s="2346"/>
      <c r="E207" s="2346"/>
      <c r="F207" s="2346"/>
      <c r="G207" s="2346"/>
      <c r="H207" s="2346"/>
      <c r="I207" s="2346"/>
      <c r="J207" s="2346"/>
      <c r="K207" s="2346"/>
      <c r="L207" s="2346"/>
      <c r="M207" s="2346"/>
      <c r="N207" s="2346"/>
      <c r="O207" s="2346"/>
      <c r="P207" s="2346"/>
      <c r="Q207" s="2346"/>
      <c r="R207" s="2346"/>
      <c r="S207" s="2346"/>
      <c r="T207" s="2346"/>
      <c r="U207" s="2346"/>
      <c r="V207" s="2346"/>
      <c r="W207" s="2346"/>
      <c r="X207" s="2346"/>
      <c r="Y207" s="2346"/>
      <c r="Z207" s="2346"/>
      <c r="AA207" s="2346"/>
      <c r="AB207" s="2346"/>
      <c r="AC207" s="2346"/>
      <c r="AD207" s="2346"/>
      <c r="AE207" s="2346"/>
    </row>
    <row r="208" spans="1:31" ht="15.75" customHeight="1">
      <c r="A208" s="2346"/>
      <c r="B208" s="2346"/>
      <c r="C208" s="2346"/>
      <c r="D208" s="2346"/>
      <c r="E208" s="2346"/>
      <c r="F208" s="2346"/>
      <c r="G208" s="2346"/>
      <c r="H208" s="2346"/>
      <c r="I208" s="2346"/>
      <c r="J208" s="2346"/>
      <c r="K208" s="2346"/>
      <c r="L208" s="2346"/>
      <c r="M208" s="2346"/>
      <c r="N208" s="2346"/>
      <c r="O208" s="2346"/>
      <c r="P208" s="2346"/>
      <c r="Q208" s="2346"/>
      <c r="R208" s="2346"/>
      <c r="S208" s="2346"/>
      <c r="T208" s="2346"/>
      <c r="U208" s="2346"/>
      <c r="V208" s="2346"/>
      <c r="W208" s="2346"/>
      <c r="X208" s="2346"/>
      <c r="Y208" s="2346"/>
      <c r="Z208" s="2346"/>
      <c r="AA208" s="2346"/>
      <c r="AB208" s="2346"/>
      <c r="AC208" s="2346"/>
      <c r="AD208" s="2346"/>
      <c r="AE208" s="2346"/>
    </row>
    <row r="209" spans="1:31" ht="15.75" customHeight="1">
      <c r="A209" s="2346"/>
      <c r="B209" s="2346"/>
      <c r="C209" s="2346"/>
      <c r="D209" s="2346"/>
      <c r="E209" s="2346"/>
      <c r="F209" s="2346"/>
      <c r="G209" s="2346"/>
      <c r="H209" s="2346"/>
      <c r="I209" s="2346"/>
      <c r="J209" s="2346"/>
      <c r="K209" s="2346"/>
      <c r="L209" s="2346"/>
      <c r="M209" s="2346"/>
      <c r="N209" s="2346"/>
      <c r="O209" s="2346"/>
      <c r="P209" s="2346"/>
      <c r="Q209" s="2346"/>
      <c r="R209" s="2346"/>
      <c r="S209" s="2346"/>
      <c r="T209" s="2346"/>
      <c r="U209" s="2346"/>
      <c r="V209" s="2346"/>
      <c r="W209" s="2346"/>
      <c r="X209" s="2346"/>
      <c r="Y209" s="2346"/>
      <c r="Z209" s="2346"/>
      <c r="AA209" s="2346"/>
      <c r="AB209" s="2346"/>
      <c r="AC209" s="2346"/>
      <c r="AD209" s="2346"/>
      <c r="AE209" s="2346"/>
    </row>
    <row r="210" spans="1:31" ht="15.75" customHeight="1">
      <c r="A210" s="2346"/>
      <c r="B210" s="2346"/>
      <c r="C210" s="2346"/>
      <c r="D210" s="2346"/>
      <c r="E210" s="2346"/>
      <c r="F210" s="2346"/>
      <c r="G210" s="2346"/>
      <c r="H210" s="2346"/>
      <c r="I210" s="2346"/>
      <c r="J210" s="2346"/>
      <c r="K210" s="2346"/>
      <c r="L210" s="2346"/>
      <c r="M210" s="2346"/>
      <c r="N210" s="2346"/>
      <c r="O210" s="2346"/>
      <c r="P210" s="2346"/>
      <c r="Q210" s="2346"/>
      <c r="R210" s="2346"/>
      <c r="S210" s="2346"/>
      <c r="T210" s="2346"/>
      <c r="U210" s="2346"/>
      <c r="V210" s="2346"/>
      <c r="W210" s="2346"/>
      <c r="X210" s="2346"/>
      <c r="Y210" s="2346"/>
      <c r="Z210" s="2346"/>
      <c r="AA210" s="2346"/>
      <c r="AB210" s="2346"/>
      <c r="AC210" s="2346"/>
      <c r="AD210" s="2346"/>
      <c r="AE210" s="2346"/>
    </row>
    <row r="211" spans="1:31" ht="15.75" customHeight="1">
      <c r="A211" s="2346"/>
      <c r="B211" s="2346"/>
      <c r="C211" s="2346"/>
      <c r="D211" s="2346"/>
      <c r="E211" s="2346"/>
      <c r="F211" s="2346"/>
      <c r="G211" s="2346"/>
      <c r="H211" s="2346"/>
      <c r="I211" s="2346"/>
      <c r="J211" s="2346"/>
      <c r="K211" s="2346"/>
      <c r="L211" s="2346"/>
      <c r="M211" s="2346"/>
      <c r="N211" s="2346"/>
      <c r="O211" s="2346"/>
      <c r="P211" s="2346"/>
      <c r="Q211" s="2346"/>
      <c r="R211" s="2346"/>
      <c r="S211" s="2346"/>
      <c r="T211" s="2346"/>
      <c r="U211" s="2346"/>
      <c r="V211" s="2346"/>
      <c r="W211" s="2346"/>
      <c r="X211" s="2346"/>
      <c r="Y211" s="2346"/>
      <c r="Z211" s="2346"/>
      <c r="AA211" s="2346"/>
      <c r="AB211" s="2346"/>
      <c r="AC211" s="2346"/>
      <c r="AD211" s="2346"/>
      <c r="AE211" s="2346"/>
    </row>
    <row r="212" spans="1:31" ht="15.75" customHeight="1">
      <c r="A212" s="2346"/>
      <c r="B212" s="2346"/>
      <c r="C212" s="2346"/>
      <c r="D212" s="2346"/>
      <c r="E212" s="2346"/>
      <c r="F212" s="2346"/>
      <c r="G212" s="2346"/>
      <c r="H212" s="2346"/>
      <c r="I212" s="2346"/>
      <c r="J212" s="2346"/>
      <c r="K212" s="2346"/>
      <c r="L212" s="2346"/>
      <c r="M212" s="2346"/>
      <c r="N212" s="2346"/>
      <c r="O212" s="2346"/>
      <c r="P212" s="2346"/>
      <c r="Q212" s="2346"/>
      <c r="R212" s="2346"/>
      <c r="S212" s="2346"/>
      <c r="T212" s="2346"/>
      <c r="U212" s="2346"/>
      <c r="V212" s="2346"/>
      <c r="W212" s="2346"/>
      <c r="X212" s="2346"/>
      <c r="Y212" s="2346"/>
      <c r="Z212" s="2346"/>
      <c r="AA212" s="2346"/>
      <c r="AB212" s="2346"/>
      <c r="AC212" s="2346"/>
      <c r="AD212" s="2346"/>
      <c r="AE212" s="2346"/>
    </row>
    <row r="213" spans="1:31" ht="15.75" customHeight="1">
      <c r="A213" s="2346"/>
      <c r="B213" s="2346"/>
      <c r="C213" s="2346"/>
      <c r="D213" s="2346"/>
      <c r="E213" s="2346"/>
      <c r="F213" s="2346"/>
      <c r="G213" s="2346"/>
      <c r="H213" s="2346"/>
      <c r="I213" s="2346"/>
      <c r="J213" s="2346"/>
      <c r="K213" s="2346"/>
      <c r="L213" s="2346"/>
      <c r="M213" s="2346"/>
      <c r="N213" s="2346"/>
      <c r="O213" s="2346"/>
      <c r="P213" s="2346"/>
      <c r="Q213" s="2346"/>
      <c r="R213" s="2346"/>
      <c r="S213" s="2346"/>
      <c r="T213" s="2346"/>
      <c r="U213" s="2346"/>
      <c r="V213" s="2346"/>
      <c r="W213" s="2346"/>
      <c r="X213" s="2346"/>
      <c r="Y213" s="2346"/>
      <c r="Z213" s="2346"/>
      <c r="AA213" s="2346"/>
      <c r="AB213" s="2346"/>
      <c r="AC213" s="2346"/>
      <c r="AD213" s="2346"/>
      <c r="AE213" s="2346"/>
    </row>
    <row r="214" spans="1:31" ht="15.75" customHeight="1">
      <c r="A214" s="2346"/>
      <c r="B214" s="2346"/>
      <c r="C214" s="2346"/>
      <c r="D214" s="2346"/>
      <c r="E214" s="2346"/>
      <c r="F214" s="2346"/>
      <c r="G214" s="2346"/>
      <c r="H214" s="2346"/>
      <c r="I214" s="2346"/>
      <c r="J214" s="2346"/>
      <c r="K214" s="2346"/>
      <c r="L214" s="2346"/>
      <c r="M214" s="2346"/>
      <c r="N214" s="2346"/>
      <c r="O214" s="2346"/>
      <c r="P214" s="2346"/>
      <c r="Q214" s="2346"/>
      <c r="R214" s="2346"/>
      <c r="S214" s="2346"/>
      <c r="T214" s="2346"/>
      <c r="U214" s="2346"/>
      <c r="V214" s="2346"/>
      <c r="W214" s="2346"/>
      <c r="X214" s="2346"/>
      <c r="Y214" s="2346"/>
      <c r="Z214" s="2346"/>
      <c r="AA214" s="2346"/>
      <c r="AB214" s="2346"/>
      <c r="AC214" s="2346"/>
      <c r="AD214" s="2346"/>
      <c r="AE214" s="2346"/>
    </row>
    <row r="215" spans="1:31" ht="15.75" customHeight="1">
      <c r="A215" s="2346"/>
      <c r="B215" s="2346"/>
      <c r="C215" s="2346"/>
      <c r="D215" s="2346"/>
      <c r="E215" s="2346"/>
      <c r="F215" s="2346"/>
      <c r="G215" s="2346"/>
      <c r="H215" s="2346"/>
      <c r="I215" s="2346"/>
      <c r="J215" s="2346"/>
      <c r="K215" s="2346"/>
      <c r="L215" s="2346"/>
      <c r="M215" s="2346"/>
      <c r="N215" s="2346"/>
      <c r="O215" s="2346"/>
      <c r="P215" s="2346"/>
      <c r="Q215" s="2346"/>
      <c r="R215" s="2346"/>
      <c r="S215" s="2346"/>
      <c r="T215" s="2346"/>
      <c r="U215" s="2346"/>
      <c r="V215" s="2346"/>
      <c r="W215" s="2346"/>
      <c r="X215" s="2346"/>
      <c r="Y215" s="2346"/>
      <c r="Z215" s="2346"/>
      <c r="AA215" s="2346"/>
      <c r="AB215" s="2346"/>
      <c r="AC215" s="2346"/>
      <c r="AD215" s="2346"/>
      <c r="AE215" s="2346"/>
    </row>
    <row r="216" spans="1:31" ht="15.75" customHeight="1">
      <c r="A216" s="2346"/>
      <c r="B216" s="2346"/>
      <c r="C216" s="2346"/>
      <c r="D216" s="2346"/>
      <c r="E216" s="2346"/>
      <c r="F216" s="2346"/>
      <c r="G216" s="2346"/>
      <c r="H216" s="2346"/>
      <c r="I216" s="2346"/>
      <c r="J216" s="2346"/>
      <c r="K216" s="2346"/>
      <c r="L216" s="2346"/>
      <c r="M216" s="2346"/>
      <c r="N216" s="2346"/>
      <c r="O216" s="2346"/>
      <c r="P216" s="2346"/>
      <c r="Q216" s="2346"/>
      <c r="R216" s="2346"/>
      <c r="S216" s="2346"/>
      <c r="T216" s="2346"/>
      <c r="U216" s="2346"/>
      <c r="V216" s="2346"/>
      <c r="W216" s="2346"/>
      <c r="X216" s="2346"/>
      <c r="Y216" s="2346"/>
      <c r="Z216" s="2346"/>
      <c r="AA216" s="2346"/>
      <c r="AB216" s="2346"/>
      <c r="AC216" s="2346"/>
      <c r="AD216" s="2346"/>
      <c r="AE216" s="2346"/>
    </row>
    <row r="217" spans="1:31" ht="15.75" customHeight="1">
      <c r="A217" s="2346"/>
      <c r="B217" s="2346"/>
      <c r="C217" s="2346"/>
      <c r="D217" s="2346"/>
      <c r="E217" s="2346"/>
      <c r="F217" s="2346"/>
      <c r="G217" s="2346"/>
      <c r="H217" s="2346"/>
      <c r="I217" s="2346"/>
      <c r="J217" s="2346"/>
      <c r="K217" s="2346"/>
      <c r="L217" s="2346"/>
      <c r="M217" s="2346"/>
      <c r="N217" s="2346"/>
      <c r="O217" s="2346"/>
      <c r="P217" s="2346"/>
      <c r="Q217" s="2346"/>
      <c r="R217" s="2346"/>
      <c r="S217" s="2346"/>
      <c r="T217" s="2346"/>
      <c r="U217" s="2346"/>
      <c r="V217" s="2346"/>
      <c r="W217" s="2346"/>
      <c r="X217" s="2346"/>
      <c r="Y217" s="2346"/>
      <c r="Z217" s="2346"/>
      <c r="AA217" s="2346"/>
      <c r="AB217" s="2346"/>
      <c r="AC217" s="2346"/>
      <c r="AD217" s="2346"/>
      <c r="AE217" s="2346"/>
    </row>
    <row r="218" spans="1:31" ht="15.75" customHeight="1">
      <c r="A218" s="2346"/>
      <c r="B218" s="2346"/>
      <c r="C218" s="2346"/>
      <c r="D218" s="2346"/>
      <c r="E218" s="2346"/>
      <c r="F218" s="2346"/>
      <c r="G218" s="2346"/>
      <c r="H218" s="2346"/>
      <c r="I218" s="2346"/>
      <c r="J218" s="2346"/>
      <c r="K218" s="2346"/>
      <c r="L218" s="2346"/>
      <c r="M218" s="2346"/>
      <c r="N218" s="2346"/>
      <c r="O218" s="2346"/>
      <c r="P218" s="2346"/>
      <c r="Q218" s="2346"/>
      <c r="R218" s="2346"/>
      <c r="S218" s="2346"/>
      <c r="T218" s="2346"/>
      <c r="U218" s="2346"/>
      <c r="V218" s="2346"/>
      <c r="W218" s="2346"/>
      <c r="X218" s="2346"/>
      <c r="Y218" s="2346"/>
      <c r="Z218" s="2346"/>
      <c r="AA218" s="2346"/>
      <c r="AB218" s="2346"/>
      <c r="AC218" s="2346"/>
      <c r="AD218" s="2346"/>
      <c r="AE218" s="2346"/>
    </row>
    <row r="219" spans="1:31" ht="15.75" customHeight="1">
      <c r="A219" s="2346"/>
      <c r="B219" s="2346"/>
      <c r="C219" s="2346"/>
      <c r="D219" s="2346"/>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2346"/>
      <c r="AB219" s="2346"/>
      <c r="AC219" s="2346"/>
      <c r="AD219" s="2346"/>
      <c r="AE219" s="2346"/>
    </row>
    <row r="220" spans="1:31" ht="15.75" customHeight="1">
      <c r="A220" s="2346"/>
      <c r="B220" s="2346"/>
      <c r="C220" s="2346"/>
      <c r="D220" s="2346"/>
      <c r="E220" s="2346"/>
      <c r="F220" s="2346"/>
      <c r="G220" s="2346"/>
      <c r="H220" s="2346"/>
      <c r="I220" s="2346"/>
      <c r="J220" s="2346"/>
      <c r="K220" s="2346"/>
      <c r="L220" s="2346"/>
      <c r="M220" s="2346"/>
      <c r="N220" s="2346"/>
      <c r="O220" s="2346"/>
      <c r="P220" s="2346"/>
      <c r="Q220" s="2346"/>
      <c r="R220" s="2346"/>
      <c r="S220" s="2346"/>
      <c r="T220" s="2346"/>
      <c r="U220" s="2346"/>
      <c r="V220" s="2346"/>
      <c r="W220" s="2346"/>
      <c r="X220" s="2346"/>
      <c r="Y220" s="2346"/>
      <c r="Z220" s="2346"/>
      <c r="AA220" s="2346"/>
      <c r="AB220" s="2346"/>
      <c r="AC220" s="2346"/>
      <c r="AD220" s="2346"/>
      <c r="AE220" s="2346"/>
    </row>
    <row r="221" spans="1:31" ht="15.75" customHeight="1">
      <c r="A221" s="2345"/>
      <c r="B221" s="2345"/>
      <c r="C221" s="2345"/>
      <c r="D221" s="2345"/>
      <c r="E221" s="2345"/>
      <c r="F221" s="2345"/>
      <c r="G221" s="2345"/>
      <c r="H221" s="2345"/>
      <c r="I221" s="2345"/>
      <c r="J221" s="2345"/>
      <c r="K221" s="2345"/>
      <c r="L221" s="2345"/>
      <c r="M221" s="2345"/>
      <c r="N221" s="2345"/>
      <c r="O221" s="2345"/>
      <c r="P221" s="2345"/>
      <c r="Q221" s="2345"/>
      <c r="R221" s="2345"/>
      <c r="S221" s="2345"/>
      <c r="T221" s="2345"/>
      <c r="U221" s="2345"/>
      <c r="V221" s="2345"/>
      <c r="W221" s="2345"/>
      <c r="X221" s="2345"/>
      <c r="Y221" s="2345"/>
      <c r="Z221" s="2345"/>
      <c r="AA221" s="2345"/>
      <c r="AB221" s="2345"/>
      <c r="AC221" s="2345"/>
      <c r="AD221" s="2345"/>
      <c r="AE221" s="2345"/>
    </row>
    <row r="222" spans="1:31" ht="15.75" customHeight="1">
      <c r="A222" s="2345"/>
      <c r="B222" s="2345"/>
      <c r="C222" s="2345"/>
      <c r="D222" s="2345"/>
      <c r="E222" s="2345"/>
      <c r="F222" s="2345"/>
      <c r="G222" s="2345"/>
      <c r="H222" s="2345"/>
      <c r="I222" s="2345"/>
      <c r="J222" s="2345"/>
      <c r="K222" s="2345"/>
      <c r="L222" s="2345"/>
      <c r="M222" s="2345"/>
      <c r="N222" s="2345"/>
      <c r="O222" s="2345"/>
      <c r="P222" s="2345"/>
      <c r="Q222" s="2345"/>
      <c r="R222" s="2345"/>
      <c r="S222" s="2345"/>
      <c r="T222" s="2345"/>
      <c r="U222" s="2345"/>
      <c r="V222" s="2345"/>
      <c r="W222" s="2345"/>
      <c r="X222" s="2345"/>
      <c r="Y222" s="2345"/>
      <c r="Z222" s="2345"/>
      <c r="AA222" s="2345"/>
      <c r="AB222" s="2345"/>
      <c r="AC222" s="2345"/>
      <c r="AD222" s="2345"/>
      <c r="AE222" s="2345"/>
    </row>
    <row r="223" spans="1:31" ht="15.75" customHeight="1">
      <c r="A223" s="2345"/>
      <c r="B223" s="2345"/>
      <c r="C223" s="2345"/>
      <c r="D223" s="2345"/>
      <c r="E223" s="2345"/>
      <c r="F223" s="2345"/>
      <c r="G223" s="2345"/>
      <c r="H223" s="2345"/>
      <c r="I223" s="2345"/>
      <c r="J223" s="2345"/>
      <c r="K223" s="2345"/>
      <c r="L223" s="2345"/>
      <c r="M223" s="2345"/>
      <c r="N223" s="2345"/>
      <c r="O223" s="2345"/>
      <c r="P223" s="2345"/>
      <c r="Q223" s="2345"/>
      <c r="R223" s="2345"/>
      <c r="S223" s="2345"/>
      <c r="T223" s="2345"/>
      <c r="U223" s="2345"/>
      <c r="V223" s="2345"/>
      <c r="W223" s="2345"/>
      <c r="X223" s="2345"/>
      <c r="Y223" s="2345"/>
      <c r="Z223" s="2345"/>
      <c r="AA223" s="2345"/>
      <c r="AB223" s="2345"/>
      <c r="AC223" s="2345"/>
      <c r="AD223" s="2345"/>
      <c r="AE223" s="2345"/>
    </row>
    <row r="224" spans="1:31" ht="15.75" customHeight="1">
      <c r="A224" s="2345"/>
      <c r="B224" s="2345"/>
      <c r="C224" s="2345"/>
      <c r="D224" s="2345"/>
      <c r="E224" s="2345"/>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c r="AB224" s="2345"/>
      <c r="AC224" s="2345"/>
      <c r="AD224" s="2345"/>
      <c r="AE224" s="2345"/>
    </row>
    <row r="225" spans="1:31" ht="15.75" customHeight="1">
      <c r="A225" s="2345"/>
      <c r="B225" s="2345"/>
      <c r="C225" s="2345"/>
      <c r="D225" s="2345"/>
      <c r="E225" s="2345"/>
      <c r="F225" s="2345"/>
      <c r="G225" s="2345"/>
      <c r="H225" s="2345"/>
      <c r="I225" s="2345"/>
      <c r="J225" s="2345"/>
      <c r="K225" s="2345"/>
      <c r="L225" s="2345"/>
      <c r="M225" s="2345"/>
      <c r="N225" s="2345"/>
      <c r="O225" s="2345"/>
      <c r="P225" s="2345"/>
      <c r="Q225" s="2345"/>
      <c r="R225" s="2345"/>
      <c r="S225" s="2345"/>
      <c r="T225" s="2345"/>
      <c r="U225" s="2345"/>
      <c r="V225" s="2345"/>
      <c r="W225" s="2345"/>
      <c r="X225" s="2345"/>
      <c r="Y225" s="2345"/>
      <c r="Z225" s="2345"/>
      <c r="AA225" s="2345"/>
      <c r="AB225" s="2345"/>
      <c r="AC225" s="2345"/>
      <c r="AD225" s="2345"/>
      <c r="AE225" s="2345"/>
    </row>
    <row r="226" spans="1:31" ht="15.75" customHeight="1">
      <c r="A226" s="2345"/>
      <c r="B226" s="2345"/>
      <c r="C226" s="2345"/>
      <c r="D226" s="2345"/>
      <c r="E226" s="2345"/>
      <c r="F226" s="2345"/>
      <c r="G226" s="2345"/>
      <c r="H226" s="2345"/>
      <c r="I226" s="2345"/>
      <c r="J226" s="2345"/>
      <c r="K226" s="2345"/>
      <c r="L226" s="2345"/>
      <c r="M226" s="2345"/>
      <c r="N226" s="2345"/>
      <c r="O226" s="2345"/>
      <c r="P226" s="2345"/>
      <c r="Q226" s="2345"/>
      <c r="R226" s="2345"/>
      <c r="S226" s="2345"/>
      <c r="T226" s="2345"/>
      <c r="U226" s="2345"/>
      <c r="V226" s="2345"/>
      <c r="W226" s="2345"/>
      <c r="X226" s="2345"/>
      <c r="Y226" s="2345"/>
      <c r="Z226" s="2345"/>
      <c r="AA226" s="2345"/>
      <c r="AB226" s="2345"/>
      <c r="AC226" s="2345"/>
      <c r="AD226" s="2345"/>
      <c r="AE226" s="2345"/>
    </row>
    <row r="227" spans="1:31" ht="15.75" customHeight="1">
      <c r="A227" s="2345"/>
      <c r="B227" s="2345"/>
      <c r="C227" s="2345"/>
      <c r="D227" s="2345"/>
      <c r="E227" s="2345"/>
      <c r="F227" s="2345"/>
      <c r="G227" s="2345"/>
      <c r="H227" s="2345"/>
      <c r="I227" s="2345"/>
      <c r="J227" s="2345"/>
      <c r="K227" s="2345"/>
      <c r="L227" s="2345"/>
      <c r="M227" s="2345"/>
      <c r="N227" s="2345"/>
      <c r="O227" s="2345"/>
      <c r="P227" s="2345"/>
      <c r="Q227" s="2345"/>
      <c r="R227" s="2345"/>
      <c r="S227" s="2345"/>
      <c r="T227" s="2345"/>
      <c r="U227" s="2345"/>
      <c r="V227" s="2345"/>
      <c r="W227" s="2345"/>
      <c r="X227" s="2345"/>
      <c r="Y227" s="2345"/>
      <c r="Z227" s="2345"/>
      <c r="AA227" s="2345"/>
      <c r="AB227" s="2345"/>
      <c r="AC227" s="2345"/>
      <c r="AD227" s="2345"/>
      <c r="AE227" s="2345"/>
    </row>
    <row r="228" spans="1:31" ht="15.75" customHeight="1">
      <c r="A228" s="2345"/>
      <c r="B228" s="2345"/>
      <c r="C228" s="2345"/>
      <c r="D228" s="2345"/>
      <c r="E228" s="2345"/>
      <c r="F228" s="2345"/>
      <c r="G228" s="2345"/>
      <c r="H228" s="2345"/>
      <c r="I228" s="2345"/>
      <c r="J228" s="2345"/>
      <c r="K228" s="2345"/>
      <c r="L228" s="2345"/>
      <c r="M228" s="2345"/>
      <c r="N228" s="2345"/>
      <c r="O228" s="2345"/>
      <c r="P228" s="2345"/>
      <c r="Q228" s="2345"/>
      <c r="R228" s="2345"/>
      <c r="S228" s="2345"/>
      <c r="T228" s="2345"/>
      <c r="U228" s="2345"/>
      <c r="V228" s="2345"/>
      <c r="W228" s="2345"/>
      <c r="X228" s="2345"/>
      <c r="Y228" s="2345"/>
      <c r="Z228" s="2345"/>
      <c r="AA228" s="2345"/>
      <c r="AB228" s="2345"/>
      <c r="AC228" s="2345"/>
      <c r="AD228" s="2345"/>
      <c r="AE228" s="2345"/>
    </row>
    <row r="229" spans="1:31" ht="15.75" customHeight="1">
      <c r="A229" s="2345"/>
      <c r="B229" s="2345"/>
      <c r="C229" s="2345"/>
      <c r="D229" s="2345"/>
      <c r="E229" s="2345"/>
      <c r="F229" s="2345"/>
      <c r="G229" s="2345"/>
      <c r="H229" s="2345"/>
      <c r="I229" s="2345"/>
      <c r="J229" s="2345"/>
      <c r="K229" s="2345"/>
      <c r="L229" s="2345"/>
      <c r="M229" s="2345"/>
      <c r="N229" s="2345"/>
      <c r="O229" s="2345"/>
      <c r="P229" s="2345"/>
      <c r="Q229" s="2345"/>
      <c r="R229" s="2345"/>
      <c r="S229" s="2345"/>
      <c r="T229" s="2345"/>
      <c r="U229" s="2345"/>
      <c r="V229" s="2345"/>
      <c r="W229" s="2345"/>
      <c r="X229" s="2345"/>
      <c r="Y229" s="2345"/>
      <c r="Z229" s="2345"/>
      <c r="AA229" s="2345"/>
      <c r="AB229" s="2345"/>
      <c r="AC229" s="2345"/>
      <c r="AD229" s="2345"/>
      <c r="AE229" s="2345"/>
    </row>
    <row r="230" spans="1:31" ht="15.75" customHeight="1">
      <c r="A230" s="2345"/>
      <c r="B230" s="2345"/>
      <c r="C230" s="2345"/>
      <c r="D230" s="2345"/>
      <c r="E230" s="2345"/>
      <c r="F230" s="2345"/>
      <c r="G230" s="2345"/>
      <c r="H230" s="2345"/>
      <c r="I230" s="2345"/>
      <c r="J230" s="2345"/>
      <c r="K230" s="2345"/>
      <c r="L230" s="2345"/>
      <c r="M230" s="2345"/>
      <c r="N230" s="2345"/>
      <c r="O230" s="2345"/>
      <c r="P230" s="2345"/>
      <c r="Q230" s="2345"/>
      <c r="R230" s="2345"/>
      <c r="S230" s="2345"/>
      <c r="T230" s="2345"/>
      <c r="U230" s="2345"/>
      <c r="V230" s="2345"/>
      <c r="W230" s="2345"/>
      <c r="X230" s="2345"/>
      <c r="Y230" s="2345"/>
      <c r="Z230" s="2345"/>
      <c r="AA230" s="2345"/>
      <c r="AB230" s="2345"/>
      <c r="AC230" s="2345"/>
      <c r="AD230" s="2345"/>
      <c r="AE230" s="2345"/>
    </row>
    <row r="231" spans="1:31" ht="15.75" customHeight="1">
      <c r="A231" s="2345"/>
      <c r="B231" s="2345"/>
      <c r="C231" s="2345"/>
      <c r="D231" s="2345"/>
      <c r="E231" s="2345"/>
      <c r="F231" s="2345"/>
      <c r="G231" s="2345"/>
      <c r="H231" s="2345"/>
      <c r="I231" s="2345"/>
      <c r="J231" s="2345"/>
      <c r="K231" s="2345"/>
      <c r="L231" s="2345"/>
      <c r="M231" s="2345"/>
      <c r="N231" s="2345"/>
      <c r="O231" s="2345"/>
      <c r="P231" s="2345"/>
      <c r="Q231" s="2345"/>
      <c r="R231" s="2345"/>
      <c r="S231" s="2345"/>
      <c r="T231" s="2345"/>
      <c r="U231" s="2345"/>
      <c r="V231" s="2345"/>
      <c r="W231" s="2345"/>
      <c r="X231" s="2345"/>
      <c r="Y231" s="2345"/>
      <c r="Z231" s="2345"/>
      <c r="AA231" s="2345"/>
      <c r="AB231" s="2345"/>
      <c r="AC231" s="2345"/>
      <c r="AD231" s="2345"/>
      <c r="AE231" s="2345"/>
    </row>
    <row r="232" spans="1:31" ht="15.75" customHeight="1">
      <c r="A232" s="2345"/>
      <c r="B232" s="2345"/>
      <c r="C232" s="2345"/>
      <c r="D232" s="2345"/>
      <c r="E232" s="2345"/>
      <c r="F232" s="2345"/>
      <c r="G232" s="2345"/>
      <c r="H232" s="2345"/>
      <c r="I232" s="2345"/>
      <c r="J232" s="2345"/>
      <c r="K232" s="2345"/>
      <c r="L232" s="2345"/>
      <c r="M232" s="2345"/>
      <c r="N232" s="2345"/>
      <c r="O232" s="2345"/>
      <c r="P232" s="2345"/>
      <c r="Q232" s="2345"/>
      <c r="R232" s="2345"/>
      <c r="S232" s="2345"/>
      <c r="T232" s="2345"/>
      <c r="U232" s="2345"/>
      <c r="V232" s="2345"/>
      <c r="W232" s="2345"/>
      <c r="X232" s="2345"/>
      <c r="Y232" s="2345"/>
      <c r="Z232" s="2345"/>
      <c r="AA232" s="2345"/>
      <c r="AB232" s="2345"/>
      <c r="AC232" s="2345"/>
      <c r="AD232" s="2345"/>
      <c r="AE232" s="2345"/>
    </row>
    <row r="233" spans="1:31" ht="15.75" customHeight="1">
      <c r="A233" s="2345"/>
      <c r="B233" s="2345"/>
      <c r="C233" s="2345"/>
      <c r="D233" s="2345"/>
      <c r="E233" s="2345"/>
      <c r="F233" s="2345"/>
      <c r="G233" s="2345"/>
      <c r="H233" s="2345"/>
      <c r="I233" s="2345"/>
      <c r="J233" s="2345"/>
      <c r="K233" s="2345"/>
      <c r="L233" s="2345"/>
      <c r="M233" s="2345"/>
      <c r="N233" s="2345"/>
      <c r="O233" s="2345"/>
      <c r="P233" s="2345"/>
      <c r="Q233" s="2345"/>
      <c r="R233" s="2345"/>
      <c r="S233" s="2345"/>
      <c r="T233" s="2345"/>
      <c r="U233" s="2345"/>
      <c r="V233" s="2345"/>
      <c r="W233" s="2345"/>
      <c r="X233" s="2345"/>
      <c r="Y233" s="2345"/>
      <c r="Z233" s="2345"/>
      <c r="AA233" s="2345"/>
      <c r="AB233" s="2345"/>
      <c r="AC233" s="2345"/>
      <c r="AD233" s="2345"/>
      <c r="AE233" s="2345"/>
    </row>
    <row r="234" spans="1:31" ht="15.75" customHeight="1">
      <c r="A234" s="2345"/>
      <c r="B234" s="2345"/>
      <c r="C234" s="2345"/>
      <c r="D234" s="2345"/>
      <c r="E234" s="2345"/>
      <c r="F234" s="2345"/>
      <c r="G234" s="2345"/>
      <c r="H234" s="2345"/>
      <c r="I234" s="2345"/>
      <c r="J234" s="2345"/>
      <c r="K234" s="2345"/>
      <c r="L234" s="2345"/>
      <c r="M234" s="2345"/>
      <c r="N234" s="2345"/>
      <c r="O234" s="2345"/>
      <c r="P234" s="2345"/>
      <c r="Q234" s="2345"/>
      <c r="R234" s="2345"/>
      <c r="S234" s="2345"/>
      <c r="T234" s="2345"/>
      <c r="U234" s="2345"/>
      <c r="V234" s="2345"/>
      <c r="W234" s="2345"/>
      <c r="X234" s="2345"/>
      <c r="Y234" s="2345"/>
      <c r="Z234" s="2345"/>
      <c r="AA234" s="2345"/>
      <c r="AB234" s="2345"/>
      <c r="AC234" s="2345"/>
      <c r="AD234" s="2345"/>
      <c r="AE234" s="2345"/>
    </row>
    <row r="235" spans="1:31" ht="15.75" customHeight="1">
      <c r="A235" s="2345"/>
      <c r="B235" s="2345"/>
      <c r="C235" s="2345"/>
      <c r="D235" s="2345"/>
      <c r="E235" s="2345"/>
      <c r="F235" s="2345"/>
      <c r="G235" s="2345"/>
      <c r="H235" s="2345"/>
      <c r="I235" s="2345"/>
      <c r="J235" s="2345"/>
      <c r="K235" s="2345"/>
      <c r="L235" s="2345"/>
      <c r="M235" s="2345"/>
      <c r="N235" s="2345"/>
      <c r="O235" s="2345"/>
      <c r="P235" s="2345"/>
      <c r="Q235" s="2345"/>
      <c r="R235" s="2345"/>
      <c r="S235" s="2345"/>
      <c r="T235" s="2345"/>
      <c r="U235" s="2345"/>
      <c r="V235" s="2345"/>
      <c r="W235" s="2345"/>
      <c r="X235" s="2345"/>
      <c r="Y235" s="2345"/>
      <c r="Z235" s="2345"/>
      <c r="AA235" s="2345"/>
      <c r="AB235" s="2345"/>
      <c r="AC235" s="2345"/>
      <c r="AD235" s="2345"/>
      <c r="AE235" s="2345"/>
    </row>
    <row r="236" spans="1:31" ht="15.75" customHeight="1">
      <c r="A236" s="2345"/>
      <c r="B236" s="2345"/>
      <c r="C236" s="2345"/>
      <c r="D236" s="2345"/>
      <c r="E236" s="2345"/>
      <c r="F236" s="2345"/>
      <c r="G236" s="2345"/>
      <c r="H236" s="2345"/>
      <c r="I236" s="2345"/>
      <c r="J236" s="2345"/>
      <c r="K236" s="2345"/>
      <c r="L236" s="2345"/>
      <c r="M236" s="2345"/>
      <c r="N236" s="2345"/>
      <c r="O236" s="2345"/>
      <c r="P236" s="2345"/>
      <c r="Q236" s="2345"/>
      <c r="R236" s="2345"/>
      <c r="S236" s="2345"/>
      <c r="T236" s="2345"/>
      <c r="U236" s="2345"/>
      <c r="V236" s="2345"/>
      <c r="W236" s="2345"/>
      <c r="X236" s="2345"/>
      <c r="Y236" s="2345"/>
      <c r="Z236" s="2345"/>
      <c r="AA236" s="2345"/>
      <c r="AB236" s="2345"/>
      <c r="AC236" s="2345"/>
      <c r="AD236" s="2345"/>
      <c r="AE236" s="2345"/>
    </row>
    <row r="237" spans="1:31" ht="15.75" customHeight="1">
      <c r="A237" s="2345"/>
      <c r="B237" s="2345"/>
      <c r="C237" s="2345"/>
      <c r="D237" s="2345"/>
      <c r="E237" s="2345"/>
      <c r="F237" s="2345"/>
      <c r="G237" s="2345"/>
      <c r="H237" s="2345"/>
      <c r="I237" s="2345"/>
      <c r="J237" s="2345"/>
      <c r="K237" s="2345"/>
      <c r="L237" s="2345"/>
      <c r="M237" s="2345"/>
      <c r="N237" s="2345"/>
      <c r="O237" s="2345"/>
      <c r="P237" s="2345"/>
      <c r="Q237" s="2345"/>
      <c r="R237" s="2345"/>
      <c r="S237" s="2345"/>
      <c r="T237" s="2345"/>
      <c r="U237" s="2345"/>
      <c r="V237" s="2345"/>
      <c r="W237" s="2345"/>
      <c r="X237" s="2345"/>
      <c r="Y237" s="2345"/>
      <c r="Z237" s="2345"/>
      <c r="AA237" s="2345"/>
      <c r="AB237" s="2345"/>
      <c r="AC237" s="2345"/>
      <c r="AD237" s="2345"/>
      <c r="AE237" s="2345"/>
    </row>
    <row r="238" spans="1:31" ht="15.75" customHeight="1">
      <c r="A238" s="2345"/>
      <c r="B238" s="2345"/>
      <c r="C238" s="2345"/>
      <c r="D238" s="2345"/>
      <c r="E238" s="2345"/>
      <c r="F238" s="2345"/>
      <c r="G238" s="2345"/>
      <c r="H238" s="2345"/>
      <c r="I238" s="2345"/>
      <c r="J238" s="2345"/>
      <c r="K238" s="2345"/>
      <c r="L238" s="2345"/>
      <c r="M238" s="2345"/>
      <c r="N238" s="2345"/>
      <c r="O238" s="2345"/>
      <c r="P238" s="2345"/>
      <c r="Q238" s="2345"/>
      <c r="R238" s="2345"/>
      <c r="S238" s="2345"/>
      <c r="T238" s="2345"/>
      <c r="U238" s="2345"/>
      <c r="V238" s="2345"/>
      <c r="W238" s="2345"/>
      <c r="X238" s="2345"/>
      <c r="Y238" s="2345"/>
      <c r="Z238" s="2345"/>
      <c r="AA238" s="2345"/>
      <c r="AB238" s="2345"/>
      <c r="AC238" s="2345"/>
      <c r="AD238" s="2345"/>
      <c r="AE238" s="2345"/>
    </row>
    <row r="239" spans="1:31" ht="15.75" customHeight="1">
      <c r="A239" s="2345"/>
      <c r="B239" s="2345"/>
      <c r="C239" s="2345"/>
      <c r="D239" s="2345"/>
      <c r="E239" s="2345"/>
      <c r="F239" s="2345"/>
      <c r="G239" s="2345"/>
      <c r="H239" s="2345"/>
      <c r="I239" s="2345"/>
      <c r="J239" s="2345"/>
      <c r="K239" s="2345"/>
      <c r="L239" s="2345"/>
      <c r="M239" s="2345"/>
      <c r="N239" s="2345"/>
      <c r="O239" s="2345"/>
      <c r="P239" s="2345"/>
      <c r="Q239" s="2345"/>
      <c r="R239" s="2345"/>
      <c r="S239" s="2345"/>
      <c r="T239" s="2345"/>
      <c r="U239" s="2345"/>
      <c r="V239" s="2345"/>
      <c r="W239" s="2345"/>
      <c r="X239" s="2345"/>
      <c r="Y239" s="2345"/>
      <c r="Z239" s="2345"/>
      <c r="AA239" s="2345"/>
      <c r="AB239" s="2345"/>
      <c r="AC239" s="2345"/>
      <c r="AD239" s="2345"/>
      <c r="AE239" s="2345"/>
    </row>
    <row r="240" spans="1:31" ht="15.75" customHeight="1">
      <c r="A240" s="2345"/>
      <c r="B240" s="2345"/>
      <c r="C240" s="2345"/>
      <c r="D240" s="2345"/>
      <c r="E240" s="2345"/>
      <c r="F240" s="2345"/>
      <c r="G240" s="2345"/>
      <c r="H240" s="2345"/>
      <c r="I240" s="2345"/>
      <c r="J240" s="2345"/>
      <c r="K240" s="2345"/>
      <c r="L240" s="2345"/>
      <c r="M240" s="2345"/>
      <c r="N240" s="2345"/>
      <c r="O240" s="2345"/>
      <c r="P240" s="2345"/>
      <c r="Q240" s="2345"/>
      <c r="R240" s="2345"/>
      <c r="S240" s="2345"/>
      <c r="T240" s="2345"/>
      <c r="U240" s="2345"/>
      <c r="V240" s="2345"/>
      <c r="W240" s="2345"/>
      <c r="X240" s="2345"/>
      <c r="Y240" s="2345"/>
      <c r="Z240" s="2345"/>
      <c r="AA240" s="2345"/>
      <c r="AB240" s="2345"/>
      <c r="AC240" s="2345"/>
      <c r="AD240" s="2345"/>
      <c r="AE240" s="2345"/>
    </row>
    <row r="241" spans="1:31" ht="15.75" customHeight="1">
      <c r="A241" s="2345"/>
      <c r="B241" s="2345"/>
      <c r="C241" s="2345"/>
      <c r="D241" s="2345"/>
      <c r="E241" s="2345"/>
      <c r="F241" s="2345"/>
      <c r="G241" s="2345"/>
      <c r="H241" s="2345"/>
      <c r="I241" s="2345"/>
      <c r="J241" s="2345"/>
      <c r="K241" s="2345"/>
      <c r="L241" s="2345"/>
      <c r="M241" s="2345"/>
      <c r="N241" s="2345"/>
      <c r="O241" s="2345"/>
      <c r="P241" s="2345"/>
      <c r="Q241" s="2345"/>
      <c r="R241" s="2345"/>
      <c r="S241" s="2345"/>
      <c r="T241" s="2345"/>
      <c r="U241" s="2345"/>
      <c r="V241" s="2345"/>
      <c r="W241" s="2345"/>
      <c r="X241" s="2345"/>
      <c r="Y241" s="2345"/>
      <c r="Z241" s="2345"/>
      <c r="AA241" s="2345"/>
      <c r="AB241" s="2345"/>
      <c r="AC241" s="2345"/>
      <c r="AD241" s="2345"/>
      <c r="AE241" s="2345"/>
    </row>
    <row r="242" spans="1:31" ht="15.75" customHeight="1">
      <c r="A242" s="2345"/>
      <c r="B242" s="2345"/>
      <c r="C242" s="2345"/>
      <c r="D242" s="2345"/>
      <c r="E242" s="2345"/>
      <c r="F242" s="2345"/>
      <c r="G242" s="2345"/>
      <c r="H242" s="2345"/>
      <c r="I242" s="2345"/>
      <c r="J242" s="2345"/>
      <c r="K242" s="2345"/>
      <c r="L242" s="2345"/>
      <c r="M242" s="2345"/>
      <c r="N242" s="2345"/>
      <c r="O242" s="2345"/>
      <c r="P242" s="2345"/>
      <c r="Q242" s="2345"/>
      <c r="R242" s="2345"/>
      <c r="S242" s="2345"/>
      <c r="T242" s="2345"/>
      <c r="U242" s="2345"/>
      <c r="V242" s="2345"/>
      <c r="W242" s="2345"/>
      <c r="X242" s="2345"/>
      <c r="Y242" s="2345"/>
      <c r="Z242" s="2345"/>
      <c r="AA242" s="2345"/>
      <c r="AB242" s="2345"/>
      <c r="AC242" s="2345"/>
      <c r="AD242" s="2345"/>
      <c r="AE242" s="2345"/>
    </row>
    <row r="243" spans="1:31" ht="15.75" customHeight="1">
      <c r="A243" s="2345"/>
      <c r="B243" s="2345"/>
      <c r="C243" s="2345"/>
      <c r="D243" s="2345"/>
      <c r="E243" s="2345"/>
      <c r="F243" s="2345"/>
      <c r="G243" s="2345"/>
      <c r="H243" s="2345"/>
      <c r="I243" s="2345"/>
      <c r="J243" s="2345"/>
      <c r="K243" s="2345"/>
      <c r="L243" s="2345"/>
      <c r="M243" s="2345"/>
      <c r="N243" s="2345"/>
      <c r="O243" s="2345"/>
      <c r="P243" s="2345"/>
      <c r="Q243" s="2345"/>
      <c r="R243" s="2345"/>
      <c r="S243" s="2345"/>
      <c r="T243" s="2345"/>
      <c r="U243" s="2345"/>
      <c r="V243" s="2345"/>
      <c r="W243" s="2345"/>
      <c r="X243" s="2345"/>
      <c r="Y243" s="2345"/>
      <c r="Z243" s="2345"/>
      <c r="AA243" s="2345"/>
      <c r="AB243" s="2345"/>
      <c r="AC243" s="2345"/>
      <c r="AD243" s="2345"/>
      <c r="AE243" s="2345"/>
    </row>
    <row r="244" spans="1:31" ht="15.75" customHeight="1">
      <c r="A244" s="2345"/>
      <c r="B244" s="2345"/>
      <c r="C244" s="2345"/>
      <c r="D244" s="2345"/>
      <c r="E244" s="2345"/>
      <c r="F244" s="2345"/>
      <c r="G244" s="2345"/>
      <c r="H244" s="2345"/>
      <c r="I244" s="2345"/>
      <c r="J244" s="2345"/>
      <c r="K244" s="2345"/>
      <c r="L244" s="2345"/>
      <c r="M244" s="2345"/>
      <c r="N244" s="2345"/>
      <c r="O244" s="2345"/>
      <c r="P244" s="2345"/>
      <c r="Q244" s="2345"/>
      <c r="R244" s="2345"/>
      <c r="S244" s="2345"/>
      <c r="T244" s="2345"/>
      <c r="U244" s="2345"/>
      <c r="V244" s="2345"/>
      <c r="W244" s="2345"/>
      <c r="X244" s="2345"/>
      <c r="Y244" s="2345"/>
      <c r="Z244" s="2345"/>
      <c r="AA244" s="2345"/>
      <c r="AB244" s="2345"/>
      <c r="AC244" s="2345"/>
      <c r="AD244" s="2345"/>
      <c r="AE244" s="2345"/>
    </row>
    <row r="245" spans="1:31" ht="15.75" customHeight="1">
      <c r="A245" s="2345"/>
      <c r="B245" s="2345"/>
      <c r="C245" s="2345"/>
      <c r="D245" s="2345"/>
      <c r="E245" s="2345"/>
      <c r="F245" s="2345"/>
      <c r="G245" s="2345"/>
      <c r="H245" s="2345"/>
      <c r="I245" s="2345"/>
      <c r="J245" s="2345"/>
      <c r="K245" s="2345"/>
      <c r="L245" s="2345"/>
      <c r="M245" s="2345"/>
      <c r="N245" s="2345"/>
      <c r="O245" s="2345"/>
      <c r="P245" s="2345"/>
      <c r="Q245" s="2345"/>
      <c r="R245" s="2345"/>
      <c r="S245" s="2345"/>
      <c r="T245" s="2345"/>
      <c r="U245" s="2345"/>
      <c r="V245" s="2345"/>
      <c r="W245" s="2345"/>
      <c r="X245" s="2345"/>
      <c r="Y245" s="2345"/>
      <c r="Z245" s="2345"/>
      <c r="AA245" s="2345"/>
      <c r="AB245" s="2345"/>
      <c r="AC245" s="2345"/>
      <c r="AD245" s="2345"/>
      <c r="AE245" s="2345"/>
    </row>
    <row r="246" spans="1:31" ht="15.75" customHeight="1">
      <c r="A246" s="2345"/>
      <c r="B246" s="2345"/>
      <c r="C246" s="2345"/>
      <c r="D246" s="2345"/>
      <c r="E246" s="2345"/>
      <c r="F246" s="2345"/>
      <c r="G246" s="2345"/>
      <c r="H246" s="2345"/>
      <c r="I246" s="2345"/>
      <c r="J246" s="2345"/>
      <c r="K246" s="2345"/>
      <c r="L246" s="2345"/>
      <c r="M246" s="2345"/>
      <c r="N246" s="2345"/>
      <c r="O246" s="2345"/>
      <c r="P246" s="2345"/>
      <c r="Q246" s="2345"/>
      <c r="R246" s="2345"/>
      <c r="S246" s="2345"/>
      <c r="T246" s="2345"/>
      <c r="U246" s="2345"/>
      <c r="V246" s="2345"/>
      <c r="W246" s="2345"/>
      <c r="X246" s="2345"/>
      <c r="Y246" s="2345"/>
      <c r="Z246" s="2345"/>
      <c r="AA246" s="2345"/>
      <c r="AB246" s="2345"/>
      <c r="AC246" s="2345"/>
      <c r="AD246" s="2345"/>
      <c r="AE246" s="2345"/>
    </row>
    <row r="247" spans="1:31" ht="15.75" customHeight="1">
      <c r="A247" s="2345"/>
      <c r="B247" s="2345"/>
      <c r="C247" s="2345"/>
      <c r="D247" s="2345"/>
      <c r="E247" s="2345"/>
      <c r="F247" s="2345"/>
      <c r="G247" s="2345"/>
      <c r="H247" s="2345"/>
      <c r="I247" s="2345"/>
      <c r="J247" s="2345"/>
      <c r="K247" s="2345"/>
      <c r="L247" s="2345"/>
      <c r="M247" s="2345"/>
      <c r="N247" s="2345"/>
      <c r="O247" s="2345"/>
      <c r="P247" s="2345"/>
      <c r="Q247" s="2345"/>
      <c r="R247" s="2345"/>
      <c r="S247" s="2345"/>
      <c r="T247" s="2345"/>
      <c r="U247" s="2345"/>
      <c r="V247" s="2345"/>
      <c r="W247" s="2345"/>
      <c r="X247" s="2345"/>
      <c r="Y247" s="2345"/>
      <c r="Z247" s="2345"/>
      <c r="AA247" s="2345"/>
      <c r="AB247" s="2345"/>
      <c r="AC247" s="2345"/>
      <c r="AD247" s="2345"/>
      <c r="AE247" s="2345"/>
    </row>
    <row r="248" spans="1:31" ht="15.75" customHeight="1">
      <c r="A248" s="2345"/>
      <c r="B248" s="2345"/>
      <c r="C248" s="2345"/>
      <c r="D248" s="2345"/>
      <c r="E248" s="2345"/>
      <c r="F248" s="2345"/>
      <c r="G248" s="2345"/>
      <c r="H248" s="2345"/>
      <c r="I248" s="2345"/>
      <c r="J248" s="2345"/>
      <c r="K248" s="2345"/>
      <c r="L248" s="2345"/>
      <c r="M248" s="2345"/>
      <c r="N248" s="2345"/>
      <c r="O248" s="2345"/>
      <c r="P248" s="2345"/>
      <c r="Q248" s="2345"/>
      <c r="R248" s="2345"/>
      <c r="S248" s="2345"/>
      <c r="T248" s="2345"/>
      <c r="U248" s="2345"/>
      <c r="V248" s="2345"/>
      <c r="W248" s="2345"/>
      <c r="X248" s="2345"/>
      <c r="Y248" s="2345"/>
      <c r="Z248" s="2345"/>
      <c r="AA248" s="2345"/>
      <c r="AB248" s="2345"/>
      <c r="AC248" s="2345"/>
      <c r="AD248" s="2345"/>
      <c r="AE248" s="2345"/>
    </row>
    <row r="249" spans="1:31" ht="15.75" customHeight="1">
      <c r="A249" s="2345"/>
      <c r="B249" s="2345"/>
      <c r="C249" s="2345"/>
      <c r="D249" s="2345"/>
      <c r="E249" s="2345"/>
      <c r="F249" s="2345"/>
      <c r="G249" s="2345"/>
      <c r="H249" s="2345"/>
      <c r="I249" s="2345"/>
      <c r="J249" s="2345"/>
      <c r="K249" s="2345"/>
      <c r="L249" s="2345"/>
      <c r="M249" s="2345"/>
      <c r="N249" s="2345"/>
      <c r="O249" s="2345"/>
      <c r="P249" s="2345"/>
      <c r="Q249" s="2345"/>
      <c r="R249" s="2345"/>
      <c r="S249" s="2345"/>
      <c r="T249" s="2345"/>
      <c r="U249" s="2345"/>
      <c r="V249" s="2345"/>
      <c r="W249" s="2345"/>
      <c r="X249" s="2345"/>
      <c r="Y249" s="2345"/>
      <c r="Z249" s="2345"/>
      <c r="AA249" s="2345"/>
      <c r="AB249" s="2345"/>
      <c r="AC249" s="2345"/>
      <c r="AD249" s="2345"/>
      <c r="AE249" s="2345"/>
    </row>
    <row r="250" spans="1:31" ht="15.75" customHeight="1">
      <c r="A250" s="2345"/>
      <c r="B250" s="2345"/>
      <c r="C250" s="2345"/>
      <c r="D250" s="2345"/>
      <c r="E250" s="2345"/>
      <c r="F250" s="2345"/>
      <c r="G250" s="2345"/>
      <c r="H250" s="2345"/>
      <c r="I250" s="2345"/>
      <c r="J250" s="2345"/>
      <c r="K250" s="2345"/>
      <c r="L250" s="2345"/>
      <c r="M250" s="2345"/>
      <c r="N250" s="2345"/>
      <c r="O250" s="2345"/>
      <c r="P250" s="2345"/>
      <c r="Q250" s="2345"/>
      <c r="R250" s="2345"/>
      <c r="S250" s="2345"/>
      <c r="T250" s="2345"/>
      <c r="U250" s="2345"/>
      <c r="V250" s="2345"/>
      <c r="W250" s="2345"/>
      <c r="X250" s="2345"/>
      <c r="Y250" s="2345"/>
      <c r="Z250" s="2345"/>
      <c r="AA250" s="2345"/>
      <c r="AB250" s="2345"/>
      <c r="AC250" s="2345"/>
      <c r="AD250" s="2345"/>
      <c r="AE250" s="2345"/>
    </row>
    <row r="251" spans="1:31" ht="15.75" customHeight="1">
      <c r="A251" s="2345"/>
      <c r="B251" s="2345"/>
      <c r="C251" s="2345"/>
      <c r="D251" s="2345"/>
      <c r="E251" s="2345"/>
      <c r="F251" s="2345"/>
      <c r="G251" s="2345"/>
      <c r="H251" s="2345"/>
      <c r="I251" s="2345"/>
      <c r="J251" s="2345"/>
      <c r="K251" s="2345"/>
      <c r="L251" s="2345"/>
      <c r="M251" s="2345"/>
      <c r="N251" s="2345"/>
      <c r="O251" s="2345"/>
      <c r="P251" s="2345"/>
      <c r="Q251" s="2345"/>
      <c r="R251" s="2345"/>
      <c r="S251" s="2345"/>
      <c r="T251" s="2345"/>
      <c r="U251" s="2345"/>
      <c r="V251" s="2345"/>
      <c r="W251" s="2345"/>
      <c r="X251" s="2345"/>
      <c r="Y251" s="2345"/>
      <c r="Z251" s="2345"/>
      <c r="AA251" s="2345"/>
      <c r="AB251" s="2345"/>
      <c r="AC251" s="2345"/>
      <c r="AD251" s="2345"/>
      <c r="AE251" s="2345"/>
    </row>
    <row r="252" spans="1:31" ht="15.75" customHeight="1">
      <c r="A252" s="2345"/>
      <c r="B252" s="2345"/>
      <c r="C252" s="2345"/>
      <c r="D252" s="2345"/>
      <c r="E252" s="2345"/>
      <c r="F252" s="2345"/>
      <c r="G252" s="2345"/>
      <c r="H252" s="2345"/>
      <c r="I252" s="2345"/>
      <c r="J252" s="2345"/>
      <c r="K252" s="2345"/>
      <c r="L252" s="2345"/>
      <c r="M252" s="2345"/>
      <c r="N252" s="2345"/>
      <c r="O252" s="2345"/>
      <c r="P252" s="2345"/>
      <c r="Q252" s="2345"/>
      <c r="R252" s="2345"/>
      <c r="S252" s="2345"/>
      <c r="T252" s="2345"/>
      <c r="U252" s="2345"/>
      <c r="V252" s="2345"/>
      <c r="W252" s="2345"/>
      <c r="X252" s="2345"/>
      <c r="Y252" s="2345"/>
      <c r="Z252" s="2345"/>
      <c r="AA252" s="2345"/>
      <c r="AB252" s="2345"/>
      <c r="AC252" s="2345"/>
      <c r="AD252" s="2345"/>
      <c r="AE252" s="2345"/>
    </row>
    <row r="253" spans="1:31" ht="15.75" customHeight="1">
      <c r="A253" s="2345"/>
      <c r="B253" s="2345"/>
      <c r="C253" s="2345"/>
      <c r="D253" s="2345"/>
      <c r="E253" s="2345"/>
      <c r="F253" s="2345"/>
      <c r="G253" s="2345"/>
      <c r="H253" s="2345"/>
      <c r="I253" s="2345"/>
      <c r="J253" s="2345"/>
      <c r="K253" s="2345"/>
      <c r="L253" s="2345"/>
      <c r="M253" s="2345"/>
      <c r="N253" s="2345"/>
      <c r="O253" s="2345"/>
      <c r="P253" s="2345"/>
      <c r="Q253" s="2345"/>
      <c r="R253" s="2345"/>
      <c r="S253" s="2345"/>
      <c r="T253" s="2345"/>
      <c r="U253" s="2345"/>
      <c r="V253" s="2345"/>
      <c r="W253" s="2345"/>
      <c r="X253" s="2345"/>
      <c r="Y253" s="2345"/>
      <c r="Z253" s="2345"/>
      <c r="AA253" s="2345"/>
      <c r="AB253" s="2345"/>
      <c r="AC253" s="2345"/>
      <c r="AD253" s="2345"/>
      <c r="AE253" s="2345"/>
    </row>
    <row r="254" spans="1:31" ht="15.75" customHeight="1">
      <c r="A254" s="2345"/>
      <c r="B254" s="2345"/>
      <c r="C254" s="2345"/>
      <c r="D254" s="2345"/>
      <c r="E254" s="2345"/>
      <c r="F254" s="2345"/>
      <c r="G254" s="2345"/>
      <c r="H254" s="2345"/>
      <c r="I254" s="2345"/>
      <c r="J254" s="2345"/>
      <c r="K254" s="2345"/>
      <c r="L254" s="2345"/>
      <c r="M254" s="2345"/>
      <c r="N254" s="2345"/>
      <c r="O254" s="2345"/>
      <c r="P254" s="2345"/>
      <c r="Q254" s="2345"/>
      <c r="R254" s="2345"/>
      <c r="S254" s="2345"/>
      <c r="T254" s="2345"/>
      <c r="U254" s="2345"/>
      <c r="V254" s="2345"/>
      <c r="W254" s="2345"/>
      <c r="X254" s="2345"/>
      <c r="Y254" s="2345"/>
      <c r="Z254" s="2345"/>
      <c r="AA254" s="2345"/>
      <c r="AB254" s="2345"/>
      <c r="AC254" s="2345"/>
      <c r="AD254" s="2345"/>
      <c r="AE254" s="2345"/>
    </row>
    <row r="255" spans="1:31" ht="15.75" customHeight="1">
      <c r="A255" s="2345"/>
      <c r="B255" s="2345"/>
      <c r="C255" s="2345"/>
      <c r="D255" s="2345"/>
      <c r="E255" s="2345"/>
      <c r="F255" s="2345"/>
      <c r="G255" s="2345"/>
      <c r="H255" s="2345"/>
      <c r="I255" s="2345"/>
      <c r="J255" s="2345"/>
      <c r="K255" s="2345"/>
      <c r="L255" s="2345"/>
      <c r="M255" s="2345"/>
      <c r="N255" s="2345"/>
      <c r="O255" s="2345"/>
      <c r="P255" s="2345"/>
      <c r="Q255" s="2345"/>
      <c r="R255" s="2345"/>
      <c r="S255" s="2345"/>
      <c r="T255" s="2345"/>
      <c r="U255" s="2345"/>
      <c r="V255" s="2345"/>
      <c r="W255" s="2345"/>
      <c r="X255" s="2345"/>
      <c r="Y255" s="2345"/>
      <c r="Z255" s="2345"/>
      <c r="AA255" s="2345"/>
      <c r="AB255" s="2345"/>
      <c r="AC255" s="2345"/>
      <c r="AD255" s="2345"/>
      <c r="AE255" s="2345"/>
    </row>
    <row r="256" spans="1:31" ht="15.75" customHeight="1">
      <c r="A256" s="2345"/>
      <c r="B256" s="2345"/>
      <c r="C256" s="2345"/>
      <c r="D256" s="2345"/>
      <c r="E256" s="2345"/>
      <c r="F256" s="2345"/>
      <c r="G256" s="2345"/>
      <c r="H256" s="2345"/>
      <c r="I256" s="2345"/>
      <c r="J256" s="2345"/>
      <c r="K256" s="2345"/>
      <c r="L256" s="2345"/>
      <c r="M256" s="2345"/>
      <c r="N256" s="2345"/>
      <c r="O256" s="2345"/>
      <c r="P256" s="2345"/>
      <c r="Q256" s="2345"/>
      <c r="R256" s="2345"/>
      <c r="S256" s="2345"/>
      <c r="T256" s="2345"/>
      <c r="U256" s="2345"/>
      <c r="V256" s="2345"/>
      <c r="W256" s="2345"/>
      <c r="X256" s="2345"/>
      <c r="Y256" s="2345"/>
      <c r="Z256" s="2345"/>
      <c r="AA256" s="2345"/>
      <c r="AB256" s="2345"/>
      <c r="AC256" s="2345"/>
      <c r="AD256" s="2345"/>
      <c r="AE256" s="2345"/>
    </row>
    <row r="257" spans="1:31" ht="15.75" customHeight="1">
      <c r="A257" s="2345"/>
      <c r="B257" s="2345"/>
      <c r="C257" s="2345"/>
      <c r="D257" s="2345"/>
      <c r="E257" s="2345"/>
      <c r="F257" s="2345"/>
      <c r="G257" s="2345"/>
      <c r="H257" s="2345"/>
      <c r="I257" s="2345"/>
      <c r="J257" s="2345"/>
      <c r="K257" s="2345"/>
      <c r="L257" s="2345"/>
      <c r="M257" s="2345"/>
      <c r="N257" s="2345"/>
      <c r="O257" s="2345"/>
      <c r="P257" s="2345"/>
      <c r="Q257" s="2345"/>
      <c r="R257" s="2345"/>
      <c r="S257" s="2345"/>
      <c r="T257" s="2345"/>
      <c r="U257" s="2345"/>
      <c r="V257" s="2345"/>
      <c r="W257" s="2345"/>
      <c r="X257" s="2345"/>
      <c r="Y257" s="2345"/>
      <c r="Z257" s="2345"/>
      <c r="AA257" s="2345"/>
      <c r="AB257" s="2345"/>
      <c r="AC257" s="2345"/>
      <c r="AD257" s="2345"/>
      <c r="AE257" s="2345"/>
    </row>
    <row r="258" spans="1:31" ht="15.75" customHeight="1">
      <c r="A258" s="2345"/>
      <c r="B258" s="2345"/>
      <c r="C258" s="2345"/>
      <c r="D258" s="2345"/>
      <c r="E258" s="2345"/>
      <c r="F258" s="2345"/>
      <c r="G258" s="2345"/>
      <c r="H258" s="2345"/>
      <c r="I258" s="2345"/>
      <c r="J258" s="2345"/>
      <c r="K258" s="2345"/>
      <c r="L258" s="2345"/>
      <c r="M258" s="2345"/>
      <c r="N258" s="2345"/>
      <c r="O258" s="2345"/>
      <c r="P258" s="2345"/>
      <c r="Q258" s="2345"/>
      <c r="R258" s="2345"/>
      <c r="S258" s="2345"/>
      <c r="T258" s="2345"/>
      <c r="U258" s="2345"/>
      <c r="V258" s="2345"/>
      <c r="W258" s="2345"/>
      <c r="X258" s="2345"/>
      <c r="Y258" s="2345"/>
      <c r="Z258" s="2345"/>
      <c r="AA258" s="2345"/>
      <c r="AB258" s="2345"/>
      <c r="AC258" s="2345"/>
      <c r="AD258" s="2345"/>
      <c r="AE258" s="2345"/>
    </row>
    <row r="259" spans="1:31" ht="15.75" customHeight="1">
      <c r="A259" s="2345"/>
      <c r="B259" s="2345"/>
      <c r="C259" s="2345"/>
      <c r="D259" s="2345"/>
      <c r="E259" s="2345"/>
      <c r="F259" s="2345"/>
      <c r="G259" s="2345"/>
      <c r="H259" s="2345"/>
      <c r="I259" s="2345"/>
      <c r="J259" s="2345"/>
      <c r="K259" s="2345"/>
      <c r="L259" s="2345"/>
      <c r="M259" s="2345"/>
      <c r="N259" s="2345"/>
      <c r="O259" s="2345"/>
      <c r="P259" s="2345"/>
      <c r="Q259" s="2345"/>
      <c r="R259" s="2345"/>
      <c r="S259" s="2345"/>
      <c r="T259" s="2345"/>
      <c r="U259" s="2345"/>
      <c r="V259" s="2345"/>
      <c r="W259" s="2345"/>
      <c r="X259" s="2345"/>
      <c r="Y259" s="2345"/>
      <c r="Z259" s="2345"/>
      <c r="AA259" s="2345"/>
      <c r="AB259" s="2345"/>
      <c r="AC259" s="2345"/>
      <c r="AD259" s="2345"/>
      <c r="AE259" s="2345"/>
    </row>
    <row r="260" spans="1:31" ht="15.75" customHeight="1">
      <c r="A260" s="2345"/>
      <c r="B260" s="2345"/>
      <c r="C260" s="2345"/>
      <c r="D260" s="2345"/>
      <c r="E260" s="2345"/>
      <c r="F260" s="2345"/>
      <c r="G260" s="2345"/>
      <c r="H260" s="2345"/>
      <c r="I260" s="2345"/>
      <c r="J260" s="2345"/>
      <c r="K260" s="2345"/>
      <c r="L260" s="2345"/>
      <c r="M260" s="2345"/>
      <c r="N260" s="2345"/>
      <c r="O260" s="2345"/>
      <c r="P260" s="2345"/>
      <c r="Q260" s="2345"/>
      <c r="R260" s="2345"/>
      <c r="S260" s="2345"/>
      <c r="T260" s="2345"/>
      <c r="U260" s="2345"/>
      <c r="V260" s="2345"/>
      <c r="W260" s="2345"/>
      <c r="X260" s="2345"/>
      <c r="Y260" s="2345"/>
      <c r="Z260" s="2345"/>
      <c r="AA260" s="2345"/>
      <c r="AB260" s="2345"/>
      <c r="AC260" s="2345"/>
      <c r="AD260" s="2345"/>
      <c r="AE260" s="2345"/>
    </row>
    <row r="261" spans="1:31" ht="15.75" customHeight="1">
      <c r="A261" s="2345"/>
      <c r="B261" s="2345"/>
      <c r="C261" s="2345"/>
      <c r="D261" s="2345"/>
      <c r="E261" s="2345"/>
      <c r="F261" s="2345"/>
      <c r="G261" s="2345"/>
      <c r="H261" s="2345"/>
      <c r="I261" s="2345"/>
      <c r="J261" s="2345"/>
      <c r="K261" s="2345"/>
      <c r="L261" s="2345"/>
      <c r="M261" s="2345"/>
      <c r="N261" s="2345"/>
      <c r="O261" s="2345"/>
      <c r="P261" s="2345"/>
      <c r="Q261" s="2345"/>
      <c r="R261" s="2345"/>
      <c r="S261" s="2345"/>
      <c r="T261" s="2345"/>
      <c r="U261" s="2345"/>
      <c r="V261" s="2345"/>
      <c r="W261" s="2345"/>
      <c r="X261" s="2345"/>
      <c r="Y261" s="2345"/>
      <c r="Z261" s="2345"/>
      <c r="AA261" s="2345"/>
      <c r="AB261" s="2345"/>
      <c r="AC261" s="2345"/>
      <c r="AD261" s="2345"/>
      <c r="AE261" s="2345"/>
    </row>
    <row r="262" spans="1:31" ht="15.75" customHeight="1">
      <c r="A262" s="2345"/>
      <c r="B262" s="2345"/>
      <c r="C262" s="2345"/>
      <c r="D262" s="2345"/>
      <c r="E262" s="2345"/>
      <c r="F262" s="2345"/>
      <c r="G262" s="2345"/>
      <c r="H262" s="2345"/>
      <c r="I262" s="2345"/>
      <c r="J262" s="2345"/>
      <c r="K262" s="2345"/>
      <c r="L262" s="2345"/>
      <c r="M262" s="2345"/>
      <c r="N262" s="2345"/>
      <c r="O262" s="2345"/>
      <c r="P262" s="2345"/>
      <c r="Q262" s="2345"/>
      <c r="R262" s="2345"/>
      <c r="S262" s="2345"/>
      <c r="T262" s="2345"/>
      <c r="U262" s="2345"/>
      <c r="V262" s="2345"/>
      <c r="W262" s="2345"/>
      <c r="X262" s="2345"/>
      <c r="Y262" s="2345"/>
      <c r="Z262" s="2345"/>
      <c r="AA262" s="2345"/>
      <c r="AB262" s="2345"/>
      <c r="AC262" s="2345"/>
      <c r="AD262" s="2345"/>
      <c r="AE262" s="2345"/>
    </row>
    <row r="263" spans="1:31" ht="15.75" customHeight="1">
      <c r="A263" s="2345"/>
      <c r="B263" s="2345"/>
      <c r="C263" s="2345"/>
      <c r="D263" s="2345"/>
      <c r="E263" s="2345"/>
      <c r="F263" s="2345"/>
      <c r="G263" s="2345"/>
      <c r="H263" s="2345"/>
      <c r="I263" s="2345"/>
      <c r="J263" s="2345"/>
      <c r="K263" s="2345"/>
      <c r="L263" s="2345"/>
      <c r="M263" s="2345"/>
      <c r="N263" s="2345"/>
      <c r="O263" s="2345"/>
      <c r="P263" s="2345"/>
      <c r="Q263" s="2345"/>
      <c r="R263" s="2345"/>
      <c r="S263" s="2345"/>
      <c r="T263" s="2345"/>
      <c r="U263" s="2345"/>
      <c r="V263" s="2345"/>
      <c r="W263" s="2345"/>
      <c r="X263" s="2345"/>
      <c r="Y263" s="2345"/>
      <c r="Z263" s="2345"/>
      <c r="AA263" s="2345"/>
      <c r="AB263" s="2345"/>
      <c r="AC263" s="2345"/>
      <c r="AD263" s="2345"/>
      <c r="AE263" s="2345"/>
    </row>
    <row r="264" spans="1:31" ht="15.75" customHeight="1">
      <c r="A264" s="2345"/>
      <c r="B264" s="2345"/>
      <c r="C264" s="2345"/>
      <c r="D264" s="2345"/>
      <c r="E264" s="2345"/>
      <c r="F264" s="2345"/>
      <c r="G264" s="2345"/>
      <c r="H264" s="2345"/>
      <c r="I264" s="2345"/>
      <c r="J264" s="2345"/>
      <c r="K264" s="2345"/>
      <c r="L264" s="2345"/>
      <c r="M264" s="2345"/>
      <c r="N264" s="2345"/>
      <c r="O264" s="2345"/>
      <c r="P264" s="2345"/>
      <c r="Q264" s="2345"/>
      <c r="R264" s="2345"/>
      <c r="S264" s="2345"/>
      <c r="T264" s="2345"/>
      <c r="U264" s="2345"/>
      <c r="V264" s="2345"/>
      <c r="W264" s="2345"/>
      <c r="X264" s="2345"/>
      <c r="Y264" s="2345"/>
      <c r="Z264" s="2345"/>
      <c r="AA264" s="2345"/>
      <c r="AB264" s="2345"/>
      <c r="AC264" s="2345"/>
      <c r="AD264" s="2345"/>
      <c r="AE264" s="2345"/>
    </row>
    <row r="265" spans="1:31" ht="15.75" customHeight="1">
      <c r="A265" s="2345"/>
      <c r="B265" s="2345"/>
      <c r="C265" s="2345"/>
      <c r="D265" s="2345"/>
      <c r="E265" s="2345"/>
      <c r="F265" s="2345"/>
      <c r="G265" s="2345"/>
      <c r="H265" s="2345"/>
      <c r="I265" s="2345"/>
      <c r="J265" s="2345"/>
      <c r="K265" s="2345"/>
      <c r="L265" s="2345"/>
      <c r="M265" s="2345"/>
      <c r="N265" s="2345"/>
      <c r="O265" s="2345"/>
      <c r="P265" s="2345"/>
      <c r="Q265" s="2345"/>
      <c r="R265" s="2345"/>
      <c r="S265" s="2345"/>
      <c r="T265" s="2345"/>
      <c r="U265" s="2345"/>
      <c r="V265" s="2345"/>
      <c r="W265" s="2345"/>
      <c r="X265" s="2345"/>
      <c r="Y265" s="2345"/>
      <c r="Z265" s="2345"/>
      <c r="AA265" s="2345"/>
      <c r="AB265" s="2345"/>
      <c r="AC265" s="2345"/>
      <c r="AD265" s="2345"/>
      <c r="AE265" s="2345"/>
    </row>
    <row r="266" spans="1:31" ht="15.75" customHeight="1">
      <c r="A266" s="2345"/>
      <c r="B266" s="2345"/>
      <c r="C266" s="2345"/>
      <c r="D266" s="2345"/>
      <c r="E266" s="2345"/>
      <c r="F266" s="2345"/>
      <c r="G266" s="2345"/>
      <c r="H266" s="2345"/>
      <c r="I266" s="2345"/>
      <c r="J266" s="2345"/>
      <c r="K266" s="2345"/>
      <c r="L266" s="2345"/>
      <c r="M266" s="2345"/>
      <c r="N266" s="2345"/>
      <c r="O266" s="2345"/>
      <c r="P266" s="2345"/>
      <c r="Q266" s="2345"/>
      <c r="R266" s="2345"/>
      <c r="S266" s="2345"/>
      <c r="T266" s="2345"/>
      <c r="U266" s="2345"/>
      <c r="V266" s="2345"/>
      <c r="W266" s="2345"/>
      <c r="X266" s="2345"/>
      <c r="Y266" s="2345"/>
      <c r="Z266" s="2345"/>
      <c r="AA266" s="2345"/>
      <c r="AB266" s="2345"/>
      <c r="AC266" s="2345"/>
      <c r="AD266" s="2345"/>
      <c r="AE266" s="2345"/>
    </row>
    <row r="267" spans="1:31" ht="15.75" customHeight="1">
      <c r="A267" s="2345"/>
      <c r="B267" s="2345"/>
      <c r="C267" s="2345"/>
      <c r="D267" s="2345"/>
      <c r="E267" s="2345"/>
      <c r="F267" s="2345"/>
      <c r="G267" s="2345"/>
      <c r="H267" s="2345"/>
      <c r="I267" s="2345"/>
      <c r="J267" s="2345"/>
      <c r="K267" s="2345"/>
      <c r="L267" s="2345"/>
      <c r="M267" s="2345"/>
      <c r="N267" s="2345"/>
      <c r="O267" s="2345"/>
      <c r="P267" s="2345"/>
      <c r="Q267" s="2345"/>
      <c r="R267" s="2345"/>
      <c r="S267" s="2345"/>
      <c r="T267" s="2345"/>
      <c r="U267" s="2345"/>
      <c r="V267" s="2345"/>
      <c r="W267" s="2345"/>
      <c r="X267" s="2345"/>
      <c r="Y267" s="2345"/>
      <c r="Z267" s="2345"/>
      <c r="AA267" s="2345"/>
      <c r="AB267" s="2345"/>
      <c r="AC267" s="2345"/>
      <c r="AD267" s="2345"/>
      <c r="AE267" s="2345"/>
    </row>
    <row r="268" spans="1:31" ht="15.75" customHeight="1">
      <c r="A268" s="2345"/>
      <c r="B268" s="2345"/>
      <c r="C268" s="2345"/>
      <c r="D268" s="2345"/>
      <c r="E268" s="2345"/>
      <c r="F268" s="2345"/>
      <c r="G268" s="2345"/>
      <c r="H268" s="2345"/>
      <c r="I268" s="2345"/>
      <c r="J268" s="2345"/>
      <c r="K268" s="2345"/>
      <c r="L268" s="2345"/>
      <c r="M268" s="2345"/>
      <c r="N268" s="2345"/>
      <c r="O268" s="2345"/>
      <c r="P268" s="2345"/>
      <c r="Q268" s="2345"/>
      <c r="R268" s="2345"/>
      <c r="S268" s="2345"/>
      <c r="T268" s="2345"/>
      <c r="U268" s="2345"/>
      <c r="V268" s="2345"/>
      <c r="W268" s="2345"/>
      <c r="X268" s="2345"/>
      <c r="Y268" s="2345"/>
      <c r="Z268" s="2345"/>
      <c r="AA268" s="2345"/>
      <c r="AB268" s="2345"/>
      <c r="AC268" s="2345"/>
      <c r="AD268" s="2345"/>
      <c r="AE268" s="2345"/>
    </row>
    <row r="269" spans="1:31" ht="15.75" customHeight="1">
      <c r="A269" s="2345"/>
      <c r="B269" s="2345"/>
      <c r="C269" s="2345"/>
      <c r="D269" s="2345"/>
      <c r="E269" s="2345"/>
      <c r="F269" s="2345"/>
      <c r="G269" s="2345"/>
      <c r="H269" s="2345"/>
      <c r="I269" s="2345"/>
      <c r="J269" s="2345"/>
      <c r="K269" s="2345"/>
      <c r="L269" s="2345"/>
      <c r="M269" s="2345"/>
      <c r="N269" s="2345"/>
      <c r="O269" s="2345"/>
      <c r="P269" s="2345"/>
      <c r="Q269" s="2345"/>
      <c r="R269" s="2345"/>
      <c r="S269" s="2345"/>
      <c r="T269" s="2345"/>
      <c r="U269" s="2345"/>
      <c r="V269" s="2345"/>
      <c r="W269" s="2345"/>
      <c r="X269" s="2345"/>
      <c r="Y269" s="2345"/>
      <c r="Z269" s="2345"/>
      <c r="AA269" s="2345"/>
      <c r="AB269" s="2345"/>
      <c r="AC269" s="2345"/>
      <c r="AD269" s="2345"/>
      <c r="AE269" s="2345"/>
    </row>
    <row r="270" spans="1:31" ht="15.75" customHeight="1">
      <c r="A270" s="2345"/>
      <c r="B270" s="2345"/>
      <c r="C270" s="2345"/>
      <c r="D270" s="2345"/>
      <c r="E270" s="2345"/>
      <c r="F270" s="2345"/>
      <c r="G270" s="2345"/>
      <c r="H270" s="2345"/>
      <c r="I270" s="2345"/>
      <c r="J270" s="2345"/>
      <c r="K270" s="2345"/>
      <c r="L270" s="2345"/>
      <c r="M270" s="2345"/>
      <c r="N270" s="2345"/>
      <c r="O270" s="2345"/>
      <c r="P270" s="2345"/>
      <c r="Q270" s="2345"/>
      <c r="R270" s="2345"/>
      <c r="S270" s="2345"/>
      <c r="T270" s="2345"/>
      <c r="U270" s="2345"/>
      <c r="V270" s="2345"/>
      <c r="W270" s="2345"/>
      <c r="X270" s="2345"/>
      <c r="Y270" s="2345"/>
      <c r="Z270" s="2345"/>
      <c r="AA270" s="2345"/>
      <c r="AB270" s="2345"/>
      <c r="AC270" s="2345"/>
      <c r="AD270" s="2345"/>
      <c r="AE270" s="2345"/>
    </row>
    <row r="271" spans="1:31" ht="15.75" customHeight="1">
      <c r="A271" s="2345"/>
      <c r="B271" s="2345"/>
      <c r="C271" s="2345"/>
      <c r="D271" s="2345"/>
      <c r="E271" s="2345"/>
      <c r="F271" s="2345"/>
      <c r="G271" s="2345"/>
      <c r="H271" s="2345"/>
      <c r="I271" s="2345"/>
      <c r="J271" s="2345"/>
      <c r="K271" s="2345"/>
      <c r="L271" s="2345"/>
      <c r="M271" s="2345"/>
      <c r="N271" s="2345"/>
      <c r="O271" s="2345"/>
      <c r="P271" s="2345"/>
      <c r="Q271" s="2345"/>
      <c r="R271" s="2345"/>
      <c r="S271" s="2345"/>
      <c r="T271" s="2345"/>
      <c r="U271" s="2345"/>
      <c r="V271" s="2345"/>
      <c r="W271" s="2345"/>
      <c r="X271" s="2345"/>
      <c r="Y271" s="2345"/>
      <c r="Z271" s="2345"/>
      <c r="AA271" s="2345"/>
      <c r="AB271" s="2345"/>
      <c r="AC271" s="2345"/>
      <c r="AD271" s="2345"/>
      <c r="AE271" s="2345"/>
    </row>
    <row r="272" spans="1:31" ht="15.75" customHeight="1">
      <c r="A272" s="2345"/>
      <c r="B272" s="2345"/>
      <c r="C272" s="2345"/>
      <c r="D272" s="2345"/>
      <c r="E272" s="2345"/>
      <c r="F272" s="2345"/>
      <c r="G272" s="2345"/>
      <c r="H272" s="2345"/>
      <c r="I272" s="2345"/>
      <c r="J272" s="2345"/>
      <c r="K272" s="2345"/>
      <c r="L272" s="2345"/>
      <c r="M272" s="2345"/>
      <c r="N272" s="2345"/>
      <c r="O272" s="2345"/>
      <c r="P272" s="2345"/>
      <c r="Q272" s="2345"/>
      <c r="R272" s="2345"/>
      <c r="S272" s="2345"/>
      <c r="T272" s="2345"/>
      <c r="U272" s="2345"/>
      <c r="V272" s="2345"/>
      <c r="W272" s="2345"/>
      <c r="X272" s="2345"/>
      <c r="Y272" s="2345"/>
      <c r="Z272" s="2345"/>
      <c r="AA272" s="2345"/>
      <c r="AB272" s="2345"/>
      <c r="AC272" s="2345"/>
      <c r="AD272" s="2345"/>
      <c r="AE272" s="2345"/>
    </row>
    <row r="273" spans="1:31" ht="15.75" customHeight="1">
      <c r="A273" s="2345"/>
      <c r="B273" s="2345"/>
      <c r="C273" s="2345"/>
      <c r="D273" s="2345"/>
      <c r="E273" s="2345"/>
      <c r="F273" s="2345"/>
      <c r="G273" s="2345"/>
      <c r="H273" s="2345"/>
      <c r="I273" s="2345"/>
      <c r="J273" s="2345"/>
      <c r="K273" s="2345"/>
      <c r="L273" s="2345"/>
      <c r="M273" s="2345"/>
      <c r="N273" s="2345"/>
      <c r="O273" s="2345"/>
      <c r="P273" s="2345"/>
      <c r="Q273" s="2345"/>
      <c r="R273" s="2345"/>
      <c r="S273" s="2345"/>
      <c r="T273" s="2345"/>
      <c r="U273" s="2345"/>
      <c r="V273" s="2345"/>
      <c r="W273" s="2345"/>
      <c r="X273" s="2345"/>
      <c r="Y273" s="2345"/>
      <c r="Z273" s="2345"/>
      <c r="AA273" s="2345"/>
      <c r="AB273" s="2345"/>
      <c r="AC273" s="2345"/>
      <c r="AD273" s="2345"/>
      <c r="AE273" s="2345"/>
    </row>
    <row r="274" spans="1:31" ht="15.75" customHeight="1">
      <c r="A274" s="2345"/>
      <c r="B274" s="2345"/>
      <c r="C274" s="2345"/>
      <c r="D274" s="2345"/>
      <c r="E274" s="2345"/>
      <c r="F274" s="2345"/>
      <c r="G274" s="2345"/>
      <c r="H274" s="2345"/>
      <c r="I274" s="2345"/>
      <c r="J274" s="2345"/>
      <c r="K274" s="2345"/>
      <c r="L274" s="2345"/>
      <c r="M274" s="2345"/>
      <c r="N274" s="2345"/>
      <c r="O274" s="2345"/>
      <c r="P274" s="2345"/>
      <c r="Q274" s="2345"/>
      <c r="R274" s="2345"/>
      <c r="S274" s="2345"/>
      <c r="T274" s="2345"/>
      <c r="U274" s="2345"/>
      <c r="V274" s="2345"/>
      <c r="W274" s="2345"/>
      <c r="X274" s="2345"/>
      <c r="Y274" s="2345"/>
      <c r="Z274" s="2345"/>
      <c r="AA274" s="2345"/>
      <c r="AB274" s="2345"/>
      <c r="AC274" s="2345"/>
      <c r="AD274" s="2345"/>
      <c r="AE274" s="2345"/>
    </row>
    <row r="275" spans="1:31" ht="15.75" customHeight="1">
      <c r="A275" s="2345"/>
      <c r="B275" s="2345"/>
      <c r="C275" s="2345"/>
      <c r="D275" s="2345"/>
      <c r="E275" s="2345"/>
      <c r="F275" s="2345"/>
      <c r="G275" s="2345"/>
      <c r="H275" s="2345"/>
      <c r="I275" s="2345"/>
      <c r="J275" s="2345"/>
      <c r="K275" s="2345"/>
      <c r="L275" s="2345"/>
      <c r="M275" s="2345"/>
      <c r="N275" s="2345"/>
      <c r="O275" s="2345"/>
      <c r="P275" s="2345"/>
      <c r="Q275" s="2345"/>
      <c r="R275" s="2345"/>
      <c r="S275" s="2345"/>
      <c r="T275" s="2345"/>
      <c r="U275" s="2345"/>
      <c r="V275" s="2345"/>
      <c r="W275" s="2345"/>
      <c r="X275" s="2345"/>
      <c r="Y275" s="2345"/>
      <c r="Z275" s="2345"/>
      <c r="AA275" s="2345"/>
      <c r="AB275" s="2345"/>
      <c r="AC275" s="2345"/>
      <c r="AD275" s="2345"/>
      <c r="AE275" s="2345"/>
    </row>
    <row r="276" spans="1:31" ht="15.75" customHeight="1">
      <c r="A276" s="2345"/>
      <c r="B276" s="2345"/>
      <c r="C276" s="2345"/>
      <c r="D276" s="2345"/>
      <c r="E276" s="2345"/>
      <c r="F276" s="2345"/>
      <c r="G276" s="2345"/>
      <c r="H276" s="2345"/>
      <c r="I276" s="2345"/>
      <c r="J276" s="2345"/>
      <c r="K276" s="2345"/>
      <c r="L276" s="2345"/>
      <c r="M276" s="2345"/>
      <c r="N276" s="2345"/>
      <c r="O276" s="2345"/>
      <c r="P276" s="2345"/>
      <c r="Q276" s="2345"/>
      <c r="R276" s="2345"/>
      <c r="S276" s="2345"/>
      <c r="T276" s="2345"/>
      <c r="U276" s="2345"/>
      <c r="V276" s="2345"/>
      <c r="W276" s="2345"/>
      <c r="X276" s="2345"/>
      <c r="Y276" s="2345"/>
      <c r="Z276" s="2345"/>
      <c r="AA276" s="2345"/>
      <c r="AB276" s="2345"/>
      <c r="AC276" s="2345"/>
      <c r="AD276" s="2345"/>
      <c r="AE276" s="2345"/>
    </row>
    <row r="277" spans="1:31" ht="15.75" customHeight="1">
      <c r="A277" s="2345"/>
      <c r="B277" s="2345"/>
      <c r="C277" s="2345"/>
      <c r="D277" s="2345"/>
      <c r="E277" s="2345"/>
      <c r="F277" s="2345"/>
      <c r="G277" s="2345"/>
      <c r="H277" s="2345"/>
      <c r="I277" s="2345"/>
      <c r="J277" s="2345"/>
      <c r="K277" s="2345"/>
      <c r="L277" s="2345"/>
      <c r="M277" s="2345"/>
      <c r="N277" s="2345"/>
      <c r="O277" s="2345"/>
      <c r="P277" s="2345"/>
      <c r="Q277" s="2345"/>
      <c r="R277" s="2345"/>
      <c r="S277" s="2345"/>
      <c r="T277" s="2345"/>
      <c r="U277" s="2345"/>
      <c r="V277" s="2345"/>
      <c r="W277" s="2345"/>
      <c r="X277" s="2345"/>
      <c r="Y277" s="2345"/>
      <c r="Z277" s="2345"/>
      <c r="AA277" s="2345"/>
      <c r="AB277" s="2345"/>
      <c r="AC277" s="2345"/>
      <c r="AD277" s="2345"/>
      <c r="AE277" s="2345"/>
    </row>
    <row r="278" spans="1:31" ht="15.75" customHeight="1">
      <c r="A278" s="2345"/>
      <c r="B278" s="2345"/>
      <c r="C278" s="2345"/>
      <c r="D278" s="2345"/>
      <c r="E278" s="2345"/>
      <c r="F278" s="2345"/>
      <c r="G278" s="2345"/>
      <c r="H278" s="2345"/>
      <c r="I278" s="2345"/>
      <c r="J278" s="2345"/>
      <c r="K278" s="2345"/>
      <c r="L278" s="2345"/>
      <c r="M278" s="2345"/>
      <c r="N278" s="2345"/>
      <c r="O278" s="2345"/>
      <c r="P278" s="2345"/>
      <c r="Q278" s="2345"/>
      <c r="R278" s="2345"/>
      <c r="S278" s="2345"/>
      <c r="T278" s="2345"/>
      <c r="U278" s="2345"/>
      <c r="V278" s="2345"/>
      <c r="W278" s="2345"/>
      <c r="X278" s="2345"/>
      <c r="Y278" s="2345"/>
      <c r="Z278" s="2345"/>
      <c r="AA278" s="2345"/>
      <c r="AB278" s="2345"/>
      <c r="AC278" s="2345"/>
      <c r="AD278" s="2345"/>
      <c r="AE278" s="2345"/>
    </row>
    <row r="279" spans="1:31" ht="15.75" customHeight="1">
      <c r="A279" s="2345"/>
      <c r="B279" s="2345"/>
      <c r="C279" s="2345"/>
      <c r="D279" s="2345"/>
      <c r="E279" s="2345"/>
      <c r="F279" s="2345"/>
      <c r="G279" s="2345"/>
      <c r="H279" s="2345"/>
      <c r="I279" s="2345"/>
      <c r="J279" s="2345"/>
      <c r="K279" s="2345"/>
      <c r="L279" s="2345"/>
      <c r="M279" s="2345"/>
      <c r="N279" s="2345"/>
      <c r="O279" s="2345"/>
      <c r="P279" s="2345"/>
      <c r="Q279" s="2345"/>
      <c r="R279" s="2345"/>
      <c r="S279" s="2345"/>
      <c r="T279" s="2345"/>
      <c r="U279" s="2345"/>
      <c r="V279" s="2345"/>
      <c r="W279" s="2345"/>
      <c r="X279" s="2345"/>
      <c r="Y279" s="2345"/>
      <c r="Z279" s="2345"/>
      <c r="AA279" s="2345"/>
      <c r="AB279" s="2345"/>
      <c r="AC279" s="2345"/>
      <c r="AD279" s="2345"/>
      <c r="AE279" s="2345"/>
    </row>
    <row r="280" spans="1:31" ht="15.75" customHeight="1">
      <c r="A280" s="2345"/>
      <c r="B280" s="2345"/>
      <c r="C280" s="2345"/>
      <c r="D280" s="2345"/>
      <c r="E280" s="2345"/>
      <c r="F280" s="2345"/>
      <c r="G280" s="2345"/>
      <c r="H280" s="2345"/>
      <c r="I280" s="2345"/>
      <c r="J280" s="2345"/>
      <c r="K280" s="2345"/>
      <c r="L280" s="2345"/>
      <c r="M280" s="2345"/>
      <c r="N280" s="2345"/>
      <c r="O280" s="2345"/>
      <c r="P280" s="2345"/>
      <c r="Q280" s="2345"/>
      <c r="R280" s="2345"/>
      <c r="S280" s="2345"/>
      <c r="T280" s="2345"/>
      <c r="U280" s="2345"/>
      <c r="V280" s="2345"/>
      <c r="W280" s="2345"/>
      <c r="X280" s="2345"/>
      <c r="Y280" s="2345"/>
      <c r="Z280" s="2345"/>
      <c r="AA280" s="2345"/>
      <c r="AB280" s="2345"/>
      <c r="AC280" s="2345"/>
      <c r="AD280" s="2345"/>
      <c r="AE280" s="2345"/>
    </row>
    <row r="281" spans="1:31" ht="15.75" customHeight="1">
      <c r="A281" s="2345"/>
      <c r="B281" s="2345"/>
      <c r="C281" s="2345"/>
      <c r="D281" s="2345"/>
      <c r="E281" s="2345"/>
      <c r="F281" s="2345"/>
      <c r="G281" s="2345"/>
      <c r="H281" s="2345"/>
      <c r="I281" s="2345"/>
      <c r="J281" s="2345"/>
      <c r="K281" s="2345"/>
      <c r="L281" s="2345"/>
      <c r="M281" s="2345"/>
      <c r="N281" s="2345"/>
      <c r="O281" s="2345"/>
      <c r="P281" s="2345"/>
      <c r="Q281" s="2345"/>
      <c r="R281" s="2345"/>
      <c r="S281" s="2345"/>
      <c r="T281" s="2345"/>
      <c r="U281" s="2345"/>
      <c r="V281" s="2345"/>
      <c r="W281" s="2345"/>
      <c r="X281" s="2345"/>
      <c r="Y281" s="2345"/>
      <c r="Z281" s="2345"/>
      <c r="AA281" s="2345"/>
      <c r="AB281" s="2345"/>
      <c r="AC281" s="2345"/>
      <c r="AD281" s="2345"/>
      <c r="AE281" s="2345"/>
    </row>
    <row r="282" spans="1:31" ht="15.75" customHeight="1">
      <c r="A282" s="2345"/>
      <c r="B282" s="2345"/>
      <c r="C282" s="2345"/>
      <c r="D282" s="2345"/>
      <c r="E282" s="2345"/>
      <c r="F282" s="2345"/>
      <c r="G282" s="2345"/>
      <c r="H282" s="2345"/>
      <c r="I282" s="2345"/>
      <c r="J282" s="2345"/>
      <c r="K282" s="2345"/>
      <c r="L282" s="2345"/>
      <c r="M282" s="2345"/>
      <c r="N282" s="2345"/>
      <c r="O282" s="2345"/>
      <c r="P282" s="2345"/>
      <c r="Q282" s="2345"/>
      <c r="R282" s="2345"/>
      <c r="S282" s="2345"/>
      <c r="T282" s="2345"/>
      <c r="U282" s="2345"/>
      <c r="V282" s="2345"/>
      <c r="W282" s="2345"/>
      <c r="X282" s="2345"/>
      <c r="Y282" s="2345"/>
      <c r="Z282" s="2345"/>
      <c r="AA282" s="2345"/>
      <c r="AB282" s="2345"/>
      <c r="AC282" s="2345"/>
      <c r="AD282" s="2345"/>
      <c r="AE282" s="2345"/>
    </row>
    <row r="283" spans="1:31" ht="15.75" customHeight="1">
      <c r="A283" s="2345"/>
      <c r="B283" s="2345"/>
      <c r="C283" s="2345"/>
      <c r="D283" s="2345"/>
      <c r="E283" s="2345"/>
      <c r="F283" s="2345"/>
      <c r="G283" s="2345"/>
      <c r="H283" s="2345"/>
      <c r="I283" s="2345"/>
      <c r="J283" s="2345"/>
      <c r="K283" s="2345"/>
      <c r="L283" s="2345"/>
      <c r="M283" s="2345"/>
      <c r="N283" s="2345"/>
      <c r="O283" s="2345"/>
      <c r="P283" s="2345"/>
      <c r="Q283" s="2345"/>
      <c r="R283" s="2345"/>
      <c r="S283" s="2345"/>
      <c r="T283" s="2345"/>
      <c r="U283" s="2345"/>
      <c r="V283" s="2345"/>
      <c r="W283" s="2345"/>
      <c r="X283" s="2345"/>
      <c r="Y283" s="2345"/>
      <c r="Z283" s="2345"/>
      <c r="AA283" s="2345"/>
      <c r="AB283" s="2345"/>
      <c r="AC283" s="2345"/>
      <c r="AD283" s="2345"/>
      <c r="AE283" s="2345"/>
    </row>
    <row r="284" spans="1:31" ht="15.75" customHeight="1">
      <c r="A284" s="2345"/>
      <c r="B284" s="2345"/>
      <c r="C284" s="2345"/>
      <c r="D284" s="2345"/>
      <c r="E284" s="2345"/>
      <c r="F284" s="2345"/>
      <c r="G284" s="2345"/>
      <c r="H284" s="2345"/>
      <c r="I284" s="2345"/>
      <c r="J284" s="2345"/>
      <c r="K284" s="2345"/>
      <c r="L284" s="2345"/>
      <c r="M284" s="2345"/>
      <c r="N284" s="2345"/>
      <c r="O284" s="2345"/>
      <c r="P284" s="2345"/>
      <c r="Q284" s="2345"/>
      <c r="R284" s="2345"/>
      <c r="S284" s="2345"/>
      <c r="T284" s="2345"/>
      <c r="U284" s="2345"/>
      <c r="V284" s="2345"/>
      <c r="W284" s="2345"/>
      <c r="X284" s="2345"/>
      <c r="Y284" s="2345"/>
      <c r="Z284" s="2345"/>
      <c r="AA284" s="2345"/>
      <c r="AB284" s="2345"/>
      <c r="AC284" s="2345"/>
      <c r="AD284" s="2345"/>
      <c r="AE284" s="2345"/>
    </row>
    <row r="285" spans="1:31" ht="15.75" customHeight="1">
      <c r="A285" s="2345"/>
      <c r="B285" s="2345"/>
      <c r="C285" s="2345"/>
      <c r="D285" s="2345"/>
      <c r="E285" s="2345"/>
      <c r="F285" s="2345"/>
      <c r="G285" s="2345"/>
      <c r="H285" s="2345"/>
      <c r="I285" s="2345"/>
      <c r="J285" s="2345"/>
      <c r="K285" s="2345"/>
      <c r="L285" s="2345"/>
      <c r="M285" s="2345"/>
      <c r="N285" s="2345"/>
      <c r="O285" s="2345"/>
      <c r="P285" s="2345"/>
      <c r="Q285" s="2345"/>
      <c r="R285" s="2345"/>
      <c r="S285" s="2345"/>
      <c r="T285" s="2345"/>
      <c r="U285" s="2345"/>
      <c r="V285" s="2345"/>
      <c r="W285" s="2345"/>
      <c r="X285" s="2345"/>
      <c r="Y285" s="2345"/>
      <c r="Z285" s="2345"/>
      <c r="AA285" s="2345"/>
      <c r="AB285" s="2345"/>
      <c r="AC285" s="2345"/>
      <c r="AD285" s="2345"/>
      <c r="AE285" s="2345"/>
    </row>
    <row r="286" spans="1:31" ht="15.75" customHeight="1">
      <c r="A286" s="2345"/>
      <c r="B286" s="2345"/>
      <c r="C286" s="2345"/>
      <c r="D286" s="2345"/>
      <c r="E286" s="2345"/>
      <c r="F286" s="2345"/>
      <c r="G286" s="2345"/>
      <c r="H286" s="2345"/>
      <c r="I286" s="2345"/>
      <c r="J286" s="2345"/>
      <c r="K286" s="2345"/>
      <c r="L286" s="2345"/>
      <c r="M286" s="2345"/>
      <c r="N286" s="2345"/>
      <c r="O286" s="2345"/>
      <c r="P286" s="2345"/>
      <c r="Q286" s="2345"/>
      <c r="R286" s="2345"/>
      <c r="S286" s="2345"/>
      <c r="T286" s="2345"/>
      <c r="U286" s="2345"/>
      <c r="V286" s="2345"/>
      <c r="W286" s="2345"/>
      <c r="X286" s="2345"/>
      <c r="Y286" s="2345"/>
      <c r="Z286" s="2345"/>
      <c r="AA286" s="2345"/>
      <c r="AB286" s="2345"/>
      <c r="AC286" s="2345"/>
      <c r="AD286" s="2345"/>
      <c r="AE286" s="2345"/>
    </row>
    <row r="287" spans="1:31" ht="15.75" customHeight="1">
      <c r="A287" s="2345"/>
      <c r="B287" s="2345"/>
      <c r="C287" s="2345"/>
      <c r="D287" s="2345"/>
      <c r="E287" s="2345"/>
      <c r="F287" s="2345"/>
      <c r="G287" s="2345"/>
      <c r="H287" s="2345"/>
      <c r="I287" s="2345"/>
      <c r="J287" s="2345"/>
      <c r="K287" s="2345"/>
      <c r="L287" s="2345"/>
      <c r="M287" s="2345"/>
      <c r="N287" s="2345"/>
      <c r="O287" s="2345"/>
      <c r="P287" s="2345"/>
      <c r="Q287" s="2345"/>
      <c r="R287" s="2345"/>
      <c r="S287" s="2345"/>
      <c r="T287" s="2345"/>
      <c r="U287" s="2345"/>
      <c r="V287" s="2345"/>
      <c r="W287" s="2345"/>
      <c r="X287" s="2345"/>
      <c r="Y287" s="2345"/>
      <c r="Z287" s="2345"/>
      <c r="AA287" s="2345"/>
      <c r="AB287" s="2345"/>
      <c r="AC287" s="2345"/>
      <c r="AD287" s="2345"/>
      <c r="AE287" s="2345"/>
    </row>
    <row r="288" spans="1:31" ht="15.75" customHeight="1">
      <c r="A288" s="2345"/>
      <c r="B288" s="2345"/>
      <c r="C288" s="2345"/>
      <c r="D288" s="2345"/>
      <c r="E288" s="2345"/>
      <c r="F288" s="2345"/>
      <c r="G288" s="2345"/>
      <c r="H288" s="2345"/>
      <c r="I288" s="2345"/>
      <c r="J288" s="2345"/>
      <c r="K288" s="2345"/>
      <c r="L288" s="2345"/>
      <c r="M288" s="2345"/>
      <c r="N288" s="2345"/>
      <c r="O288" s="2345"/>
      <c r="P288" s="2345"/>
      <c r="Q288" s="2345"/>
      <c r="R288" s="2345"/>
      <c r="S288" s="2345"/>
      <c r="T288" s="2345"/>
      <c r="U288" s="2345"/>
      <c r="V288" s="2345"/>
      <c r="W288" s="2345"/>
      <c r="X288" s="2345"/>
      <c r="Y288" s="2345"/>
      <c r="Z288" s="2345"/>
      <c r="AA288" s="2345"/>
      <c r="AB288" s="2345"/>
      <c r="AC288" s="2345"/>
      <c r="AD288" s="2345"/>
      <c r="AE288" s="2345"/>
    </row>
    <row r="289" spans="1:31" ht="15.75" customHeight="1">
      <c r="A289" s="2345"/>
      <c r="B289" s="2345"/>
      <c r="C289" s="2345"/>
      <c r="D289" s="2345"/>
      <c r="E289" s="2345"/>
      <c r="F289" s="2345"/>
      <c r="G289" s="2345"/>
      <c r="H289" s="2345"/>
      <c r="I289" s="2345"/>
      <c r="J289" s="2345"/>
      <c r="K289" s="2345"/>
      <c r="L289" s="2345"/>
      <c r="M289" s="2345"/>
      <c r="N289" s="2345"/>
      <c r="O289" s="2345"/>
      <c r="P289" s="2345"/>
      <c r="Q289" s="2345"/>
      <c r="R289" s="2345"/>
      <c r="S289" s="2345"/>
      <c r="T289" s="2345"/>
      <c r="U289" s="2345"/>
      <c r="V289" s="2345"/>
      <c r="W289" s="2345"/>
      <c r="X289" s="2345"/>
      <c r="Y289" s="2345"/>
      <c r="Z289" s="2345"/>
      <c r="AA289" s="2345"/>
      <c r="AB289" s="2345"/>
      <c r="AC289" s="2345"/>
      <c r="AD289" s="2345"/>
      <c r="AE289" s="2345"/>
    </row>
    <row r="290" spans="1:31" ht="15.75" customHeight="1">
      <c r="A290" s="2345"/>
      <c r="B290" s="2345"/>
      <c r="C290" s="2345"/>
      <c r="D290" s="2345"/>
      <c r="E290" s="2345"/>
      <c r="F290" s="2345"/>
      <c r="G290" s="2345"/>
      <c r="H290" s="2345"/>
      <c r="I290" s="2345"/>
      <c r="J290" s="2345"/>
      <c r="K290" s="2345"/>
      <c r="L290" s="2345"/>
      <c r="M290" s="2345"/>
      <c r="N290" s="2345"/>
      <c r="O290" s="2345"/>
      <c r="P290" s="2345"/>
      <c r="Q290" s="2345"/>
      <c r="R290" s="2345"/>
      <c r="S290" s="2345"/>
      <c r="T290" s="2345"/>
      <c r="U290" s="2345"/>
      <c r="V290" s="2345"/>
      <c r="W290" s="2345"/>
      <c r="X290" s="2345"/>
      <c r="Y290" s="2345"/>
      <c r="Z290" s="2345"/>
      <c r="AA290" s="2345"/>
      <c r="AB290" s="2345"/>
      <c r="AC290" s="2345"/>
      <c r="AD290" s="2345"/>
      <c r="AE290" s="2345"/>
    </row>
    <row r="291" spans="1:31" ht="15.75" customHeight="1">
      <c r="A291" s="2345"/>
      <c r="B291" s="2345"/>
      <c r="C291" s="2345"/>
      <c r="D291" s="2345"/>
      <c r="E291" s="2345"/>
      <c r="F291" s="2345"/>
      <c r="G291" s="2345"/>
      <c r="H291" s="2345"/>
      <c r="I291" s="2345"/>
      <c r="J291" s="2345"/>
      <c r="K291" s="2345"/>
      <c r="L291" s="2345"/>
      <c r="M291" s="2345"/>
      <c r="N291" s="2345"/>
      <c r="O291" s="2345"/>
      <c r="P291" s="2345"/>
      <c r="Q291" s="2345"/>
      <c r="R291" s="2345"/>
      <c r="S291" s="2345"/>
      <c r="T291" s="2345"/>
      <c r="U291" s="2345"/>
      <c r="V291" s="2345"/>
      <c r="W291" s="2345"/>
      <c r="X291" s="2345"/>
      <c r="Y291" s="2345"/>
      <c r="Z291" s="2345"/>
      <c r="AA291" s="2345"/>
      <c r="AB291" s="2345"/>
      <c r="AC291" s="2345"/>
      <c r="AD291" s="2345"/>
      <c r="AE291" s="2345"/>
    </row>
    <row r="292" spans="1:31" ht="15.75" customHeight="1">
      <c r="A292" s="2345"/>
      <c r="B292" s="2345"/>
      <c r="C292" s="2345"/>
      <c r="D292" s="2345"/>
      <c r="E292" s="2345"/>
      <c r="F292" s="2345"/>
      <c r="G292" s="2345"/>
      <c r="H292" s="2345"/>
      <c r="I292" s="2345"/>
      <c r="J292" s="2345"/>
      <c r="K292" s="2345"/>
      <c r="L292" s="2345"/>
      <c r="M292" s="2345"/>
      <c r="N292" s="2345"/>
      <c r="O292" s="2345"/>
      <c r="P292" s="2345"/>
      <c r="Q292" s="2345"/>
      <c r="R292" s="2345"/>
      <c r="S292" s="2345"/>
      <c r="T292" s="2345"/>
      <c r="U292" s="2345"/>
      <c r="V292" s="2345"/>
      <c r="W292" s="2345"/>
      <c r="X292" s="2345"/>
      <c r="Y292" s="2345"/>
      <c r="Z292" s="2345"/>
      <c r="AA292" s="2345"/>
      <c r="AB292" s="2345"/>
      <c r="AC292" s="2345"/>
      <c r="AD292" s="2345"/>
      <c r="AE292" s="2345"/>
    </row>
    <row r="293" spans="1:31" ht="15.75" customHeight="1">
      <c r="A293" s="2345"/>
      <c r="B293" s="2345"/>
      <c r="C293" s="2345"/>
      <c r="D293" s="2345"/>
      <c r="E293" s="2345"/>
      <c r="F293" s="2345"/>
      <c r="G293" s="2345"/>
      <c r="H293" s="2345"/>
      <c r="I293" s="2345"/>
      <c r="J293" s="2345"/>
      <c r="K293" s="2345"/>
      <c r="L293" s="2345"/>
      <c r="M293" s="2345"/>
      <c r="N293" s="2345"/>
      <c r="O293" s="2345"/>
      <c r="P293" s="2345"/>
      <c r="Q293" s="2345"/>
      <c r="R293" s="2345"/>
      <c r="S293" s="2345"/>
      <c r="T293" s="2345"/>
      <c r="U293" s="2345"/>
      <c r="V293" s="2345"/>
      <c r="W293" s="2345"/>
      <c r="X293" s="2345"/>
      <c r="Y293" s="2345"/>
      <c r="Z293" s="2345"/>
      <c r="AA293" s="2345"/>
      <c r="AB293" s="2345"/>
      <c r="AC293" s="2345"/>
      <c r="AD293" s="2345"/>
      <c r="AE293" s="2345"/>
    </row>
    <row r="294" spans="1:31" ht="15.75" customHeight="1">
      <c r="A294" s="2345"/>
      <c r="B294" s="2345"/>
      <c r="C294" s="2345"/>
      <c r="D294" s="2345"/>
      <c r="E294" s="2345"/>
      <c r="F294" s="2345"/>
      <c r="G294" s="2345"/>
      <c r="H294" s="2345"/>
      <c r="I294" s="2345"/>
      <c r="J294" s="2345"/>
      <c r="K294" s="2345"/>
      <c r="L294" s="2345"/>
      <c r="M294" s="2345"/>
      <c r="N294" s="2345"/>
      <c r="O294" s="2345"/>
      <c r="P294" s="2345"/>
      <c r="Q294" s="2345"/>
      <c r="R294" s="2345"/>
      <c r="S294" s="2345"/>
      <c r="T294" s="2345"/>
      <c r="U294" s="2345"/>
      <c r="V294" s="2345"/>
      <c r="W294" s="2345"/>
      <c r="X294" s="2345"/>
      <c r="Y294" s="2345"/>
      <c r="Z294" s="2345"/>
      <c r="AA294" s="2345"/>
      <c r="AB294" s="2345"/>
      <c r="AC294" s="2345"/>
      <c r="AD294" s="2345"/>
      <c r="AE294" s="2345"/>
    </row>
    <row r="295" spans="1:31" ht="15.75" customHeight="1">
      <c r="A295" s="2345"/>
      <c r="B295" s="2345"/>
      <c r="C295" s="2345"/>
      <c r="D295" s="2345"/>
      <c r="E295" s="2345"/>
      <c r="F295" s="2345"/>
      <c r="G295" s="2345"/>
      <c r="H295" s="2345"/>
      <c r="I295" s="2345"/>
      <c r="J295" s="2345"/>
      <c r="K295" s="2345"/>
      <c r="L295" s="2345"/>
      <c r="M295" s="2345"/>
      <c r="N295" s="2345"/>
      <c r="O295" s="2345"/>
      <c r="P295" s="2345"/>
      <c r="Q295" s="2345"/>
      <c r="R295" s="2345"/>
      <c r="S295" s="2345"/>
      <c r="T295" s="2345"/>
      <c r="U295" s="2345"/>
      <c r="V295" s="2345"/>
      <c r="W295" s="2345"/>
      <c r="X295" s="2345"/>
      <c r="Y295" s="2345"/>
      <c r="Z295" s="2345"/>
      <c r="AA295" s="2345"/>
      <c r="AB295" s="2345"/>
      <c r="AC295" s="2345"/>
      <c r="AD295" s="2345"/>
      <c r="AE295" s="2345"/>
    </row>
    <row r="296" spans="1:31" ht="15.75" customHeight="1">
      <c r="A296" s="2345"/>
      <c r="B296" s="2345"/>
      <c r="C296" s="2345"/>
      <c r="D296" s="2345"/>
      <c r="E296" s="2345"/>
      <c r="F296" s="2345"/>
      <c r="G296" s="2345"/>
      <c r="H296" s="2345"/>
      <c r="I296" s="2345"/>
      <c r="J296" s="2345"/>
      <c r="K296" s="2345"/>
      <c r="L296" s="2345"/>
      <c r="M296" s="2345"/>
      <c r="N296" s="2345"/>
      <c r="O296" s="2345"/>
      <c r="P296" s="2345"/>
      <c r="Q296" s="2345"/>
      <c r="R296" s="2345"/>
      <c r="S296" s="2345"/>
      <c r="T296" s="2345"/>
      <c r="U296" s="2345"/>
      <c r="V296" s="2345"/>
      <c r="W296" s="2345"/>
      <c r="X296" s="2345"/>
      <c r="Y296" s="2345"/>
      <c r="Z296" s="2345"/>
      <c r="AA296" s="2345"/>
      <c r="AB296" s="2345"/>
      <c r="AC296" s="2345"/>
      <c r="AD296" s="2345"/>
      <c r="AE296" s="2345"/>
    </row>
    <row r="297" spans="1:31" ht="15.75" customHeight="1">
      <c r="A297" s="2345"/>
      <c r="B297" s="2345"/>
      <c r="C297" s="2345"/>
      <c r="D297" s="2345"/>
      <c r="E297" s="2345"/>
      <c r="F297" s="2345"/>
      <c r="G297" s="2345"/>
      <c r="H297" s="2345"/>
      <c r="I297" s="2345"/>
      <c r="J297" s="2345"/>
      <c r="K297" s="2345"/>
      <c r="L297" s="2345"/>
      <c r="M297" s="2345"/>
      <c r="N297" s="2345"/>
      <c r="O297" s="2345"/>
      <c r="P297" s="2345"/>
      <c r="Q297" s="2345"/>
      <c r="R297" s="2345"/>
      <c r="S297" s="2345"/>
      <c r="T297" s="2345"/>
      <c r="U297" s="2345"/>
      <c r="V297" s="2345"/>
      <c r="W297" s="2345"/>
      <c r="X297" s="2345"/>
      <c r="Y297" s="2345"/>
      <c r="Z297" s="2345"/>
      <c r="AA297" s="2345"/>
      <c r="AB297" s="2345"/>
      <c r="AC297" s="2345"/>
      <c r="AD297" s="2345"/>
      <c r="AE297" s="2345"/>
    </row>
    <row r="298" spans="1:31" ht="15.75" customHeight="1">
      <c r="A298" s="2345"/>
      <c r="B298" s="2345"/>
      <c r="C298" s="2345"/>
      <c r="D298" s="2345"/>
      <c r="E298" s="2345"/>
      <c r="F298" s="2345"/>
      <c r="G298" s="2345"/>
      <c r="H298" s="2345"/>
      <c r="I298" s="2345"/>
      <c r="J298" s="2345"/>
      <c r="K298" s="2345"/>
      <c r="L298" s="2345"/>
      <c r="M298" s="2345"/>
      <c r="N298" s="2345"/>
      <c r="O298" s="2345"/>
      <c r="P298" s="2345"/>
      <c r="Q298" s="2345"/>
      <c r="R298" s="2345"/>
      <c r="S298" s="2345"/>
      <c r="T298" s="2345"/>
      <c r="U298" s="2345"/>
      <c r="V298" s="2345"/>
      <c r="W298" s="2345"/>
      <c r="X298" s="2345"/>
      <c r="Y298" s="2345"/>
      <c r="Z298" s="2345"/>
      <c r="AA298" s="2345"/>
      <c r="AB298" s="2345"/>
      <c r="AC298" s="2345"/>
      <c r="AD298" s="2345"/>
      <c r="AE298" s="2345"/>
    </row>
    <row r="299" spans="1:31" ht="15.75" customHeight="1">
      <c r="A299" s="2345"/>
      <c r="B299" s="2345"/>
      <c r="C299" s="2345"/>
      <c r="D299" s="2345"/>
      <c r="E299" s="2345"/>
      <c r="F299" s="2345"/>
      <c r="G299" s="2345"/>
      <c r="H299" s="2345"/>
      <c r="I299" s="2345"/>
      <c r="J299" s="2345"/>
      <c r="K299" s="2345"/>
      <c r="L299" s="2345"/>
      <c r="M299" s="2345"/>
      <c r="N299" s="2345"/>
      <c r="O299" s="2345"/>
      <c r="P299" s="2345"/>
      <c r="Q299" s="2345"/>
      <c r="R299" s="2345"/>
      <c r="S299" s="2345"/>
      <c r="T299" s="2345"/>
      <c r="U299" s="2345"/>
      <c r="V299" s="2345"/>
      <c r="W299" s="2345"/>
      <c r="X299" s="2345"/>
      <c r="Y299" s="2345"/>
      <c r="Z299" s="2345"/>
      <c r="AA299" s="2345"/>
      <c r="AB299" s="2345"/>
      <c r="AC299" s="2345"/>
      <c r="AD299" s="2345"/>
      <c r="AE299" s="2345"/>
    </row>
    <row r="300" spans="1:31" ht="15.75" customHeight="1">
      <c r="A300" s="2345"/>
      <c r="B300" s="2345"/>
      <c r="C300" s="2345"/>
      <c r="D300" s="2345"/>
      <c r="E300" s="2345"/>
      <c r="F300" s="2345"/>
      <c r="G300" s="2345"/>
      <c r="H300" s="2345"/>
      <c r="I300" s="2345"/>
      <c r="J300" s="2345"/>
      <c r="K300" s="2345"/>
      <c r="L300" s="2345"/>
      <c r="M300" s="2345"/>
      <c r="N300" s="2345"/>
      <c r="O300" s="2345"/>
      <c r="P300" s="2345"/>
      <c r="Q300" s="2345"/>
      <c r="R300" s="2345"/>
      <c r="S300" s="2345"/>
      <c r="T300" s="2345"/>
      <c r="U300" s="2345"/>
      <c r="V300" s="2345"/>
      <c r="W300" s="2345"/>
      <c r="X300" s="2345"/>
      <c r="Y300" s="2345"/>
      <c r="Z300" s="2345"/>
      <c r="AA300" s="2345"/>
      <c r="AB300" s="2345"/>
      <c r="AC300" s="2345"/>
      <c r="AD300" s="2345"/>
      <c r="AE300" s="2345"/>
    </row>
    <row r="301" spans="1:31" ht="15.75" customHeight="1">
      <c r="A301" s="2345"/>
      <c r="B301" s="2345"/>
      <c r="C301" s="2345"/>
      <c r="D301" s="2345"/>
      <c r="E301" s="2345"/>
      <c r="F301" s="2345"/>
      <c r="G301" s="2345"/>
      <c r="H301" s="2345"/>
      <c r="I301" s="2345"/>
      <c r="J301" s="2345"/>
      <c r="K301" s="2345"/>
      <c r="L301" s="2345"/>
      <c r="M301" s="2345"/>
      <c r="N301" s="2345"/>
      <c r="O301" s="2345"/>
      <c r="P301" s="2345"/>
      <c r="Q301" s="2345"/>
      <c r="R301" s="2345"/>
      <c r="S301" s="2345"/>
      <c r="T301" s="2345"/>
      <c r="U301" s="2345"/>
      <c r="V301" s="2345"/>
      <c r="W301" s="2345"/>
      <c r="X301" s="2345"/>
      <c r="Y301" s="2345"/>
      <c r="Z301" s="2345"/>
      <c r="AA301" s="2345"/>
      <c r="AB301" s="2345"/>
      <c r="AC301" s="2345"/>
      <c r="AD301" s="2345"/>
      <c r="AE301" s="2345"/>
    </row>
    <row r="302" spans="1:31" ht="15.75" customHeight="1">
      <c r="A302" s="2345"/>
      <c r="B302" s="2345"/>
      <c r="C302" s="2345"/>
      <c r="D302" s="2345"/>
      <c r="E302" s="2345"/>
      <c r="F302" s="2345"/>
      <c r="G302" s="2345"/>
      <c r="H302" s="2345"/>
      <c r="I302" s="2345"/>
      <c r="J302" s="2345"/>
      <c r="K302" s="2345"/>
      <c r="L302" s="2345"/>
      <c r="M302" s="2345"/>
      <c r="N302" s="2345"/>
      <c r="O302" s="2345"/>
      <c r="P302" s="2345"/>
      <c r="Q302" s="2345"/>
      <c r="R302" s="2345"/>
      <c r="S302" s="2345"/>
      <c r="T302" s="2345"/>
      <c r="U302" s="2345"/>
      <c r="V302" s="2345"/>
      <c r="W302" s="2345"/>
      <c r="X302" s="2345"/>
      <c r="Y302" s="2345"/>
      <c r="Z302" s="2345"/>
      <c r="AA302" s="2345"/>
      <c r="AB302" s="2345"/>
      <c r="AC302" s="2345"/>
      <c r="AD302" s="2345"/>
      <c r="AE302" s="2345"/>
    </row>
    <row r="303" spans="1:31" ht="15.75" customHeight="1">
      <c r="A303" s="2345"/>
      <c r="B303" s="2345"/>
      <c r="C303" s="2345"/>
      <c r="D303" s="2345"/>
      <c r="E303" s="2345"/>
      <c r="F303" s="2345"/>
      <c r="G303" s="2345"/>
      <c r="H303" s="2345"/>
      <c r="I303" s="2345"/>
      <c r="J303" s="2345"/>
      <c r="K303" s="2345"/>
      <c r="L303" s="2345"/>
      <c r="M303" s="2345"/>
      <c r="N303" s="2345"/>
      <c r="O303" s="2345"/>
      <c r="P303" s="2345"/>
      <c r="Q303" s="2345"/>
      <c r="R303" s="2345"/>
      <c r="S303" s="2345"/>
      <c r="T303" s="2345"/>
      <c r="U303" s="2345"/>
      <c r="V303" s="2345"/>
      <c r="W303" s="2345"/>
      <c r="X303" s="2345"/>
      <c r="Y303" s="2345"/>
      <c r="Z303" s="2345"/>
      <c r="AA303" s="2345"/>
      <c r="AB303" s="2345"/>
      <c r="AC303" s="2345"/>
      <c r="AD303" s="2345"/>
      <c r="AE303" s="2345"/>
    </row>
    <row r="304" spans="1:31" ht="15.75" customHeight="1">
      <c r="A304" s="2345"/>
      <c r="B304" s="2345"/>
      <c r="C304" s="2345"/>
      <c r="D304" s="2345"/>
      <c r="E304" s="2345"/>
      <c r="F304" s="2345"/>
      <c r="G304" s="2345"/>
      <c r="H304" s="2345"/>
      <c r="I304" s="2345"/>
      <c r="J304" s="2345"/>
      <c r="K304" s="2345"/>
      <c r="L304" s="2345"/>
      <c r="M304" s="2345"/>
      <c r="N304" s="2345"/>
      <c r="O304" s="2345"/>
      <c r="P304" s="2345"/>
      <c r="Q304" s="2345"/>
      <c r="R304" s="2345"/>
      <c r="S304" s="2345"/>
      <c r="T304" s="2345"/>
      <c r="U304" s="2345"/>
      <c r="V304" s="2345"/>
      <c r="W304" s="2345"/>
      <c r="X304" s="2345"/>
      <c r="Y304" s="2345"/>
      <c r="Z304" s="2345"/>
      <c r="AA304" s="2345"/>
      <c r="AB304" s="2345"/>
      <c r="AC304" s="2345"/>
      <c r="AD304" s="2345"/>
      <c r="AE304" s="2345"/>
    </row>
    <row r="305" spans="1:31" ht="15.75" customHeight="1">
      <c r="A305" s="2345"/>
      <c r="B305" s="2345"/>
      <c r="C305" s="2345"/>
      <c r="D305" s="2345"/>
      <c r="E305" s="2345"/>
      <c r="F305" s="2345"/>
      <c r="G305" s="2345"/>
      <c r="H305" s="2345"/>
      <c r="I305" s="2345"/>
      <c r="J305" s="2345"/>
      <c r="K305" s="2345"/>
      <c r="L305" s="2345"/>
      <c r="M305" s="2345"/>
      <c r="N305" s="2345"/>
      <c r="O305" s="2345"/>
      <c r="P305" s="2345"/>
      <c r="Q305" s="2345"/>
      <c r="R305" s="2345"/>
      <c r="S305" s="2345"/>
      <c r="T305" s="2345"/>
      <c r="U305" s="2345"/>
      <c r="V305" s="2345"/>
      <c r="W305" s="2345"/>
      <c r="X305" s="2345"/>
      <c r="Y305" s="2345"/>
      <c r="Z305" s="2345"/>
      <c r="AA305" s="2345"/>
      <c r="AB305" s="2345"/>
      <c r="AC305" s="2345"/>
      <c r="AD305" s="2345"/>
      <c r="AE305" s="2345"/>
    </row>
    <row r="306" spans="1:31" ht="15.75" customHeight="1">
      <c r="A306" s="2345"/>
      <c r="B306" s="2345"/>
      <c r="C306" s="2345"/>
      <c r="D306" s="2345"/>
      <c r="E306" s="2345"/>
      <c r="F306" s="2345"/>
      <c r="G306" s="2345"/>
      <c r="H306" s="2345"/>
      <c r="I306" s="2345"/>
      <c r="J306" s="2345"/>
      <c r="K306" s="2345"/>
      <c r="L306" s="2345"/>
      <c r="M306" s="2345"/>
      <c r="N306" s="2345"/>
      <c r="O306" s="2345"/>
      <c r="P306" s="2345"/>
      <c r="Q306" s="2345"/>
      <c r="R306" s="2345"/>
      <c r="S306" s="2345"/>
      <c r="T306" s="2345"/>
      <c r="U306" s="2345"/>
      <c r="V306" s="2345"/>
      <c r="W306" s="2345"/>
      <c r="X306" s="2345"/>
      <c r="Y306" s="2345"/>
      <c r="Z306" s="2345"/>
      <c r="AA306" s="2345"/>
      <c r="AB306" s="2345"/>
      <c r="AC306" s="2345"/>
      <c r="AD306" s="2345"/>
      <c r="AE306" s="2345"/>
    </row>
    <row r="307" spans="1:31" ht="15.75" customHeight="1">
      <c r="A307" s="2345"/>
      <c r="B307" s="2345"/>
      <c r="C307" s="2345"/>
      <c r="D307" s="2345"/>
      <c r="E307" s="2345"/>
      <c r="F307" s="2345"/>
      <c r="G307" s="2345"/>
      <c r="H307" s="2345"/>
      <c r="I307" s="2345"/>
      <c r="J307" s="2345"/>
      <c r="K307" s="2345"/>
      <c r="L307" s="2345"/>
      <c r="M307" s="2345"/>
      <c r="N307" s="2345"/>
      <c r="O307" s="2345"/>
      <c r="P307" s="2345"/>
      <c r="Q307" s="2345"/>
      <c r="R307" s="2345"/>
      <c r="S307" s="2345"/>
      <c r="T307" s="2345"/>
      <c r="U307" s="2345"/>
      <c r="V307" s="2345"/>
      <c r="W307" s="2345"/>
      <c r="X307" s="2345"/>
      <c r="Y307" s="2345"/>
      <c r="Z307" s="2345"/>
      <c r="AA307" s="2345"/>
      <c r="AB307" s="2345"/>
      <c r="AC307" s="2345"/>
      <c r="AD307" s="2345"/>
      <c r="AE307" s="2345"/>
    </row>
    <row r="308" spans="1:31" ht="15.75" customHeight="1">
      <c r="A308" s="2345"/>
      <c r="B308" s="2345"/>
      <c r="C308" s="2345"/>
      <c r="D308" s="2345"/>
      <c r="E308" s="2345"/>
      <c r="F308" s="2345"/>
      <c r="G308" s="2345"/>
      <c r="H308" s="2345"/>
      <c r="I308" s="2345"/>
      <c r="J308" s="2345"/>
      <c r="K308" s="2345"/>
      <c r="L308" s="2345"/>
      <c r="M308" s="2345"/>
      <c r="N308" s="2345"/>
      <c r="O308" s="2345"/>
      <c r="P308" s="2345"/>
      <c r="Q308" s="2345"/>
      <c r="R308" s="2345"/>
      <c r="S308" s="2345"/>
      <c r="T308" s="2345"/>
      <c r="U308" s="2345"/>
      <c r="V308" s="2345"/>
      <c r="W308" s="2345"/>
      <c r="X308" s="2345"/>
      <c r="Y308" s="2345"/>
      <c r="Z308" s="2345"/>
      <c r="AA308" s="2345"/>
      <c r="AB308" s="2345"/>
      <c r="AC308" s="2345"/>
      <c r="AD308" s="2345"/>
      <c r="AE308" s="2345"/>
    </row>
    <row r="309" spans="1:31" ht="15.75" customHeight="1">
      <c r="A309" s="2345"/>
      <c r="B309" s="2345"/>
      <c r="C309" s="2345"/>
      <c r="D309" s="2345"/>
      <c r="E309" s="2345"/>
      <c r="F309" s="2345"/>
      <c r="G309" s="2345"/>
      <c r="H309" s="2345"/>
      <c r="I309" s="2345"/>
      <c r="J309" s="2345"/>
      <c r="K309" s="2345"/>
      <c r="L309" s="2345"/>
      <c r="M309" s="2345"/>
      <c r="N309" s="2345"/>
      <c r="O309" s="2345"/>
      <c r="P309" s="2345"/>
      <c r="Q309" s="2345"/>
      <c r="R309" s="2345"/>
      <c r="S309" s="2345"/>
      <c r="T309" s="2345"/>
      <c r="U309" s="2345"/>
      <c r="V309" s="2345"/>
      <c r="W309" s="2345"/>
      <c r="X309" s="2345"/>
      <c r="Y309" s="2345"/>
      <c r="Z309" s="2345"/>
      <c r="AA309" s="2345"/>
      <c r="AB309" s="2345"/>
      <c r="AC309" s="2345"/>
      <c r="AD309" s="2345"/>
      <c r="AE309" s="2345"/>
    </row>
    <row r="310" spans="1:31" ht="15.75" customHeight="1">
      <c r="A310" s="2345"/>
      <c r="B310" s="2345"/>
      <c r="C310" s="2345"/>
      <c r="D310" s="2345"/>
      <c r="E310" s="2345"/>
      <c r="F310" s="2345"/>
      <c r="G310" s="2345"/>
      <c r="H310" s="2345"/>
      <c r="I310" s="2345"/>
      <c r="J310" s="2345"/>
      <c r="K310" s="2345"/>
      <c r="L310" s="2345"/>
      <c r="M310" s="2345"/>
      <c r="N310" s="2345"/>
      <c r="O310" s="2345"/>
      <c r="P310" s="2345"/>
      <c r="Q310" s="2345"/>
      <c r="R310" s="2345"/>
      <c r="S310" s="2345"/>
      <c r="T310" s="2345"/>
      <c r="U310" s="2345"/>
      <c r="V310" s="2345"/>
      <c r="W310" s="2345"/>
      <c r="X310" s="2345"/>
      <c r="Y310" s="2345"/>
      <c r="Z310" s="2345"/>
      <c r="AA310" s="2345"/>
      <c r="AB310" s="2345"/>
      <c r="AC310" s="2345"/>
      <c r="AD310" s="2345"/>
      <c r="AE310" s="2345"/>
    </row>
    <row r="311" spans="1:31" ht="15.75" customHeight="1">
      <c r="A311" s="2345"/>
      <c r="B311" s="2345"/>
      <c r="C311" s="2345"/>
      <c r="D311" s="2345"/>
      <c r="E311" s="2345"/>
      <c r="F311" s="2345"/>
      <c r="G311" s="2345"/>
      <c r="H311" s="2345"/>
      <c r="I311" s="2345"/>
      <c r="J311" s="2345"/>
      <c r="K311" s="2345"/>
      <c r="L311" s="2345"/>
      <c r="M311" s="2345"/>
      <c r="N311" s="2345"/>
      <c r="O311" s="2345"/>
      <c r="P311" s="2345"/>
      <c r="Q311" s="2345"/>
      <c r="R311" s="2345"/>
      <c r="S311" s="2345"/>
      <c r="T311" s="2345"/>
      <c r="U311" s="2345"/>
      <c r="V311" s="2345"/>
      <c r="W311" s="2345"/>
      <c r="X311" s="2345"/>
      <c r="Y311" s="2345"/>
      <c r="Z311" s="2345"/>
      <c r="AA311" s="2345"/>
      <c r="AB311" s="2345"/>
      <c r="AC311" s="2345"/>
      <c r="AD311" s="2345"/>
      <c r="AE311" s="2345"/>
    </row>
    <row r="312" spans="1:31" ht="15.75" customHeight="1">
      <c r="A312" s="2345"/>
      <c r="B312" s="2345"/>
      <c r="C312" s="2345"/>
      <c r="D312" s="2345"/>
      <c r="E312" s="2345"/>
      <c r="F312" s="2345"/>
      <c r="G312" s="2345"/>
      <c r="H312" s="2345"/>
      <c r="I312" s="2345"/>
      <c r="J312" s="2345"/>
      <c r="K312" s="2345"/>
      <c r="L312" s="2345"/>
      <c r="M312" s="2345"/>
      <c r="N312" s="2345"/>
      <c r="O312" s="2345"/>
      <c r="P312" s="2345"/>
      <c r="Q312" s="2345"/>
      <c r="R312" s="2345"/>
      <c r="S312" s="2345"/>
      <c r="T312" s="2345"/>
      <c r="U312" s="2345"/>
      <c r="V312" s="2345"/>
      <c r="W312" s="2345"/>
      <c r="X312" s="2345"/>
      <c r="Y312" s="2345"/>
      <c r="Z312" s="2345"/>
      <c r="AA312" s="2345"/>
      <c r="AB312" s="2345"/>
      <c r="AC312" s="2345"/>
      <c r="AD312" s="2345"/>
      <c r="AE312" s="2345"/>
    </row>
    <row r="313" spans="1:31" ht="15.75" customHeight="1">
      <c r="A313" s="2345"/>
      <c r="B313" s="2345"/>
      <c r="C313" s="2345"/>
      <c r="D313" s="2345"/>
      <c r="E313" s="2345"/>
      <c r="F313" s="2345"/>
      <c r="G313" s="2345"/>
      <c r="H313" s="2345"/>
      <c r="I313" s="2345"/>
      <c r="J313" s="2345"/>
      <c r="K313" s="2345"/>
      <c r="L313" s="2345"/>
      <c r="M313" s="2345"/>
      <c r="N313" s="2345"/>
      <c r="O313" s="2345"/>
      <c r="P313" s="2345"/>
      <c r="Q313" s="2345"/>
      <c r="R313" s="2345"/>
      <c r="S313" s="2345"/>
      <c r="T313" s="2345"/>
      <c r="U313" s="2345"/>
      <c r="V313" s="2345"/>
      <c r="W313" s="2345"/>
      <c r="X313" s="2345"/>
      <c r="Y313" s="2345"/>
      <c r="Z313" s="2345"/>
      <c r="AA313" s="2345"/>
      <c r="AB313" s="2345"/>
      <c r="AC313" s="2345"/>
      <c r="AD313" s="2345"/>
      <c r="AE313" s="2345"/>
    </row>
    <row r="314" spans="1:31" ht="15.75" customHeight="1">
      <c r="A314" s="2345"/>
      <c r="B314" s="2345"/>
      <c r="C314" s="2345"/>
      <c r="D314" s="2345"/>
      <c r="E314" s="2345"/>
      <c r="F314" s="2345"/>
      <c r="G314" s="2345"/>
      <c r="H314" s="2345"/>
      <c r="I314" s="2345"/>
      <c r="J314" s="2345"/>
      <c r="K314" s="2345"/>
      <c r="L314" s="2345"/>
      <c r="M314" s="2345"/>
      <c r="N314" s="2345"/>
      <c r="O314" s="2345"/>
      <c r="P314" s="2345"/>
      <c r="Q314" s="2345"/>
      <c r="R314" s="2345"/>
      <c r="S314" s="2345"/>
      <c r="T314" s="2345"/>
      <c r="U314" s="2345"/>
      <c r="V314" s="2345"/>
      <c r="W314" s="2345"/>
      <c r="X314" s="2345"/>
      <c r="Y314" s="2345"/>
      <c r="Z314" s="2345"/>
      <c r="AA314" s="2345"/>
      <c r="AB314" s="2345"/>
      <c r="AC314" s="2345"/>
      <c r="AD314" s="2345"/>
      <c r="AE314" s="2345"/>
    </row>
    <row r="315" spans="1:31" ht="15.75" customHeight="1">
      <c r="A315" s="2345"/>
      <c r="B315" s="2345"/>
      <c r="C315" s="2345"/>
      <c r="D315" s="2345"/>
      <c r="E315" s="2345"/>
      <c r="F315" s="2345"/>
      <c r="G315" s="2345"/>
      <c r="H315" s="2345"/>
      <c r="I315" s="2345"/>
      <c r="J315" s="2345"/>
      <c r="K315" s="2345"/>
      <c r="L315" s="2345"/>
      <c r="M315" s="2345"/>
      <c r="N315" s="2345"/>
      <c r="O315" s="2345"/>
      <c r="P315" s="2345"/>
      <c r="Q315" s="2345"/>
      <c r="R315" s="2345"/>
      <c r="S315" s="2345"/>
      <c r="T315" s="2345"/>
      <c r="U315" s="2345"/>
      <c r="V315" s="2345"/>
      <c r="W315" s="2345"/>
      <c r="X315" s="2345"/>
      <c r="Y315" s="2345"/>
      <c r="Z315" s="2345"/>
      <c r="AA315" s="2345"/>
      <c r="AB315" s="2345"/>
      <c r="AC315" s="2345"/>
      <c r="AD315" s="2345"/>
      <c r="AE315" s="2345"/>
    </row>
    <row r="316" spans="1:31" ht="15.75" customHeight="1">
      <c r="A316" s="2345"/>
      <c r="B316" s="2345"/>
      <c r="C316" s="2345"/>
      <c r="D316" s="2345"/>
      <c r="E316" s="2345"/>
      <c r="F316" s="2345"/>
      <c r="G316" s="2345"/>
      <c r="H316" s="2345"/>
      <c r="I316" s="2345"/>
      <c r="J316" s="2345"/>
      <c r="K316" s="2345"/>
      <c r="L316" s="2345"/>
      <c r="M316" s="2345"/>
      <c r="N316" s="2345"/>
      <c r="O316" s="2345"/>
      <c r="P316" s="2345"/>
      <c r="Q316" s="2345"/>
      <c r="R316" s="2345"/>
      <c r="S316" s="2345"/>
      <c r="T316" s="2345"/>
      <c r="U316" s="2345"/>
      <c r="V316" s="2345"/>
      <c r="W316" s="2345"/>
      <c r="X316" s="2345"/>
      <c r="Y316" s="2345"/>
      <c r="Z316" s="2345"/>
      <c r="AA316" s="2345"/>
      <c r="AB316" s="2345"/>
      <c r="AC316" s="2345"/>
      <c r="AD316" s="2345"/>
      <c r="AE316" s="2345"/>
    </row>
    <row r="317" spans="1:31" ht="15.75" customHeight="1">
      <c r="A317" s="2345"/>
      <c r="B317" s="2345"/>
      <c r="C317" s="2345"/>
      <c r="D317" s="2345"/>
      <c r="E317" s="2345"/>
      <c r="F317" s="2345"/>
      <c r="G317" s="2345"/>
      <c r="H317" s="2345"/>
      <c r="I317" s="2345"/>
      <c r="J317" s="2345"/>
      <c r="K317" s="2345"/>
      <c r="L317" s="2345"/>
      <c r="M317" s="2345"/>
      <c r="N317" s="2345"/>
      <c r="O317" s="2345"/>
      <c r="P317" s="2345"/>
      <c r="Q317" s="2345"/>
      <c r="R317" s="2345"/>
      <c r="S317" s="2345"/>
      <c r="T317" s="2345"/>
      <c r="U317" s="2345"/>
      <c r="V317" s="2345"/>
      <c r="W317" s="2345"/>
      <c r="X317" s="2345"/>
      <c r="Y317" s="2345"/>
      <c r="Z317" s="2345"/>
      <c r="AA317" s="2345"/>
      <c r="AB317" s="2345"/>
      <c r="AC317" s="2345"/>
      <c r="AD317" s="2345"/>
      <c r="AE317" s="2345"/>
    </row>
    <row r="318" spans="1:31" ht="15.75" customHeight="1">
      <c r="A318" s="2345"/>
      <c r="B318" s="2345"/>
      <c r="C318" s="2345"/>
      <c r="D318" s="2345"/>
      <c r="E318" s="2345"/>
      <c r="F318" s="2345"/>
      <c r="G318" s="2345"/>
      <c r="H318" s="2345"/>
      <c r="I318" s="2345"/>
      <c r="J318" s="2345"/>
      <c r="K318" s="2345"/>
      <c r="L318" s="2345"/>
      <c r="M318" s="2345"/>
      <c r="N318" s="2345"/>
      <c r="O318" s="2345"/>
      <c r="P318" s="2345"/>
      <c r="Q318" s="2345"/>
      <c r="R318" s="2345"/>
      <c r="S318" s="2345"/>
      <c r="T318" s="2345"/>
      <c r="U318" s="2345"/>
      <c r="V318" s="2345"/>
      <c r="W318" s="2345"/>
      <c r="X318" s="2345"/>
      <c r="Y318" s="2345"/>
      <c r="Z318" s="2345"/>
      <c r="AA318" s="2345"/>
      <c r="AB318" s="2345"/>
      <c r="AC318" s="2345"/>
      <c r="AD318" s="2345"/>
      <c r="AE318" s="2345"/>
    </row>
    <row r="319" spans="1:31" ht="15.75" customHeight="1">
      <c r="A319" s="2345"/>
      <c r="B319" s="2345"/>
      <c r="C319" s="2345"/>
      <c r="D319" s="2345"/>
      <c r="E319" s="2345"/>
      <c r="F319" s="2345"/>
      <c r="G319" s="2345"/>
      <c r="H319" s="2345"/>
      <c r="I319" s="2345"/>
      <c r="J319" s="2345"/>
      <c r="K319" s="2345"/>
      <c r="L319" s="2345"/>
      <c r="M319" s="2345"/>
      <c r="N319" s="2345"/>
      <c r="O319" s="2345"/>
      <c r="P319" s="2345"/>
      <c r="Q319" s="2345"/>
      <c r="R319" s="2345"/>
      <c r="S319" s="2345"/>
      <c r="T319" s="2345"/>
      <c r="U319" s="2345"/>
      <c r="V319" s="2345"/>
      <c r="W319" s="2345"/>
      <c r="X319" s="2345"/>
      <c r="Y319" s="2345"/>
      <c r="Z319" s="2345"/>
      <c r="AA319" s="2345"/>
      <c r="AB319" s="2345"/>
      <c r="AC319" s="2345"/>
      <c r="AD319" s="2345"/>
      <c r="AE319" s="2345"/>
    </row>
    <row r="320" spans="1:31" ht="15.75" customHeight="1">
      <c r="A320" s="2345"/>
      <c r="B320" s="2345"/>
      <c r="C320" s="2345"/>
      <c r="D320" s="2345"/>
      <c r="E320" s="2345"/>
      <c r="F320" s="2345"/>
      <c r="G320" s="2345"/>
      <c r="H320" s="2345"/>
      <c r="I320" s="2345"/>
      <c r="J320" s="2345"/>
      <c r="K320" s="2345"/>
      <c r="L320" s="2345"/>
      <c r="M320" s="2345"/>
      <c r="N320" s="2345"/>
      <c r="O320" s="2345"/>
      <c r="P320" s="2345"/>
      <c r="Q320" s="2345"/>
      <c r="R320" s="2345"/>
      <c r="S320" s="2345"/>
      <c r="T320" s="2345"/>
      <c r="U320" s="2345"/>
      <c r="V320" s="2345"/>
      <c r="W320" s="2345"/>
      <c r="X320" s="2345"/>
      <c r="Y320" s="2345"/>
      <c r="Z320" s="2345"/>
      <c r="AA320" s="2345"/>
      <c r="AB320" s="2345"/>
      <c r="AC320" s="2345"/>
      <c r="AD320" s="2345"/>
      <c r="AE320" s="2345"/>
    </row>
    <row r="321" spans="1:31" ht="15.75" customHeight="1">
      <c r="A321" s="2345"/>
      <c r="B321" s="2345"/>
      <c r="C321" s="2345"/>
      <c r="D321" s="2345"/>
      <c r="E321" s="2345"/>
      <c r="F321" s="2345"/>
      <c r="G321" s="2345"/>
      <c r="H321" s="2345"/>
      <c r="I321" s="2345"/>
      <c r="J321" s="2345"/>
      <c r="K321" s="2345"/>
      <c r="L321" s="2345"/>
      <c r="M321" s="2345"/>
      <c r="N321" s="2345"/>
      <c r="O321" s="2345"/>
      <c r="P321" s="2345"/>
      <c r="Q321" s="2345"/>
      <c r="R321" s="2345"/>
      <c r="S321" s="2345"/>
      <c r="T321" s="2345"/>
      <c r="U321" s="2345"/>
      <c r="V321" s="2345"/>
      <c r="W321" s="2345"/>
      <c r="X321" s="2345"/>
      <c r="Y321" s="2345"/>
      <c r="Z321" s="2345"/>
      <c r="AA321" s="2345"/>
      <c r="AB321" s="2345"/>
      <c r="AC321" s="2345"/>
      <c r="AD321" s="2345"/>
      <c r="AE321" s="2345"/>
    </row>
    <row r="322" spans="1:31" ht="15.75" customHeight="1">
      <c r="A322" s="2345"/>
      <c r="B322" s="2345"/>
      <c r="C322" s="2345"/>
      <c r="D322" s="2345"/>
      <c r="E322" s="2345"/>
      <c r="F322" s="2345"/>
      <c r="G322" s="2345"/>
      <c r="H322" s="2345"/>
      <c r="I322" s="2345"/>
      <c r="J322" s="2345"/>
      <c r="K322" s="2345"/>
      <c r="L322" s="2345"/>
      <c r="M322" s="2345"/>
      <c r="N322" s="2345"/>
      <c r="O322" s="2345"/>
      <c r="P322" s="2345"/>
      <c r="Q322" s="2345"/>
      <c r="R322" s="2345"/>
      <c r="S322" s="2345"/>
      <c r="T322" s="2345"/>
      <c r="U322" s="2345"/>
      <c r="V322" s="2345"/>
      <c r="W322" s="2345"/>
      <c r="X322" s="2345"/>
      <c r="Y322" s="2345"/>
      <c r="Z322" s="2345"/>
      <c r="AA322" s="2345"/>
      <c r="AB322" s="2345"/>
      <c r="AC322" s="2345"/>
      <c r="AD322" s="2345"/>
      <c r="AE322" s="2345"/>
    </row>
    <row r="323" spans="1:31" ht="15.75" customHeight="1">
      <c r="A323" s="2345"/>
      <c r="B323" s="2345"/>
      <c r="C323" s="2345"/>
      <c r="D323" s="2345"/>
      <c r="E323" s="2345"/>
      <c r="F323" s="2345"/>
      <c r="G323" s="2345"/>
      <c r="H323" s="2345"/>
      <c r="I323" s="2345"/>
      <c r="J323" s="2345"/>
      <c r="K323" s="2345"/>
      <c r="L323" s="2345"/>
      <c r="M323" s="2345"/>
      <c r="N323" s="2345"/>
      <c r="O323" s="2345"/>
      <c r="P323" s="2345"/>
      <c r="Q323" s="2345"/>
      <c r="R323" s="2345"/>
      <c r="S323" s="2345"/>
      <c r="T323" s="2345"/>
      <c r="U323" s="2345"/>
      <c r="V323" s="2345"/>
      <c r="W323" s="2345"/>
      <c r="X323" s="2345"/>
      <c r="Y323" s="2345"/>
      <c r="Z323" s="2345"/>
      <c r="AA323" s="2345"/>
      <c r="AB323" s="2345"/>
      <c r="AC323" s="2345"/>
      <c r="AD323" s="2345"/>
      <c r="AE323" s="2345"/>
    </row>
    <row r="324" spans="1:31" ht="15.75" customHeight="1">
      <c r="A324" s="2345"/>
      <c r="B324" s="2345"/>
      <c r="C324" s="2345"/>
      <c r="D324" s="2345"/>
      <c r="E324" s="2345"/>
      <c r="F324" s="2345"/>
      <c r="G324" s="2345"/>
      <c r="H324" s="2345"/>
      <c r="I324" s="2345"/>
      <c r="J324" s="2345"/>
      <c r="K324" s="2345"/>
      <c r="L324" s="2345"/>
      <c r="M324" s="2345"/>
      <c r="N324" s="2345"/>
      <c r="O324" s="2345"/>
      <c r="P324" s="2345"/>
      <c r="Q324" s="2345"/>
      <c r="R324" s="2345"/>
      <c r="S324" s="2345"/>
      <c r="T324" s="2345"/>
      <c r="U324" s="2345"/>
      <c r="V324" s="2345"/>
      <c r="W324" s="2345"/>
      <c r="X324" s="2345"/>
      <c r="Y324" s="2345"/>
      <c r="Z324" s="2345"/>
      <c r="AA324" s="2345"/>
      <c r="AB324" s="2345"/>
      <c r="AC324" s="2345"/>
      <c r="AD324" s="2345"/>
      <c r="AE324" s="2345"/>
    </row>
    <row r="325" spans="1:31" ht="15.75" customHeight="1">
      <c r="A325" s="2345"/>
      <c r="B325" s="2345"/>
      <c r="C325" s="2345"/>
      <c r="D325" s="2345"/>
      <c r="E325" s="2345"/>
      <c r="F325" s="2345"/>
      <c r="G325" s="2345"/>
      <c r="H325" s="2345"/>
      <c r="I325" s="2345"/>
      <c r="J325" s="2345"/>
      <c r="K325" s="2345"/>
      <c r="L325" s="2345"/>
      <c r="M325" s="2345"/>
      <c r="N325" s="2345"/>
      <c r="O325" s="2345"/>
      <c r="P325" s="2345"/>
      <c r="Q325" s="2345"/>
      <c r="R325" s="2345"/>
      <c r="S325" s="2345"/>
      <c r="T325" s="2345"/>
      <c r="U325" s="2345"/>
      <c r="V325" s="2345"/>
      <c r="W325" s="2345"/>
      <c r="X325" s="2345"/>
      <c r="Y325" s="2345"/>
      <c r="Z325" s="2345"/>
      <c r="AA325" s="2345"/>
      <c r="AB325" s="2345"/>
      <c r="AC325" s="2345"/>
      <c r="AD325" s="2345"/>
      <c r="AE325" s="2345"/>
    </row>
    <row r="326" spans="1:31" ht="15.75" customHeight="1">
      <c r="A326" s="2345"/>
      <c r="B326" s="2345"/>
      <c r="C326" s="2345"/>
      <c r="D326" s="2345"/>
      <c r="E326" s="2345"/>
      <c r="F326" s="2345"/>
      <c r="G326" s="2345"/>
      <c r="H326" s="2345"/>
      <c r="I326" s="2345"/>
      <c r="J326" s="2345"/>
      <c r="K326" s="2345"/>
      <c r="L326" s="2345"/>
      <c r="M326" s="2345"/>
      <c r="N326" s="2345"/>
      <c r="O326" s="2345"/>
      <c r="P326" s="2345"/>
      <c r="Q326" s="2345"/>
      <c r="R326" s="2345"/>
      <c r="S326" s="2345"/>
      <c r="T326" s="2345"/>
      <c r="U326" s="2345"/>
      <c r="V326" s="2345"/>
      <c r="W326" s="2345"/>
      <c r="X326" s="2345"/>
      <c r="Y326" s="2345"/>
      <c r="Z326" s="2345"/>
      <c r="AA326" s="2345"/>
      <c r="AB326" s="2345"/>
      <c r="AC326" s="2345"/>
      <c r="AD326" s="2345"/>
      <c r="AE326" s="2345"/>
    </row>
    <row r="327" spans="1:31" ht="15.75" customHeight="1">
      <c r="A327" s="2345"/>
      <c r="B327" s="2345"/>
      <c r="C327" s="2345"/>
      <c r="D327" s="2345"/>
      <c r="E327" s="2345"/>
      <c r="F327" s="2345"/>
      <c r="G327" s="2345"/>
      <c r="H327" s="2345"/>
      <c r="I327" s="2345"/>
      <c r="J327" s="2345"/>
      <c r="K327" s="2345"/>
      <c r="L327" s="2345"/>
      <c r="M327" s="2345"/>
      <c r="N327" s="2345"/>
      <c r="O327" s="2345"/>
      <c r="P327" s="2345"/>
      <c r="Q327" s="2345"/>
      <c r="R327" s="2345"/>
      <c r="S327" s="2345"/>
      <c r="T327" s="2345"/>
      <c r="U327" s="2345"/>
      <c r="V327" s="2345"/>
      <c r="W327" s="2345"/>
      <c r="X327" s="2345"/>
      <c r="Y327" s="2345"/>
      <c r="Z327" s="2345"/>
      <c r="AA327" s="2345"/>
      <c r="AB327" s="2345"/>
      <c r="AC327" s="2345"/>
      <c r="AD327" s="2345"/>
      <c r="AE327" s="2345"/>
    </row>
    <row r="328" spans="1:31" ht="15.75" customHeight="1">
      <c r="A328" s="2345"/>
      <c r="B328" s="2345"/>
      <c r="C328" s="2345"/>
      <c r="D328" s="2345"/>
      <c r="E328" s="2345"/>
      <c r="F328" s="2345"/>
      <c r="G328" s="2345"/>
      <c r="H328" s="2345"/>
      <c r="I328" s="2345"/>
      <c r="J328" s="2345"/>
      <c r="K328" s="2345"/>
      <c r="L328" s="2345"/>
      <c r="M328" s="2345"/>
      <c r="N328" s="2345"/>
      <c r="O328" s="2345"/>
      <c r="P328" s="2345"/>
      <c r="Q328" s="2345"/>
      <c r="R328" s="2345"/>
      <c r="S328" s="2345"/>
      <c r="T328" s="2345"/>
      <c r="U328" s="2345"/>
      <c r="V328" s="2345"/>
      <c r="W328" s="2345"/>
      <c r="X328" s="2345"/>
      <c r="Y328" s="2345"/>
      <c r="Z328" s="2345"/>
      <c r="AA328" s="2345"/>
      <c r="AB328" s="2345"/>
      <c r="AC328" s="2345"/>
      <c r="AD328" s="2345"/>
      <c r="AE328" s="2345"/>
    </row>
    <row r="329" spans="1:31" ht="15.75" customHeight="1">
      <c r="A329" s="2345"/>
      <c r="B329" s="2345"/>
      <c r="C329" s="2345"/>
      <c r="D329" s="2345"/>
      <c r="E329" s="2345"/>
      <c r="F329" s="2345"/>
      <c r="G329" s="2345"/>
      <c r="H329" s="2345"/>
      <c r="I329" s="2345"/>
      <c r="J329" s="2345"/>
      <c r="K329" s="2345"/>
      <c r="L329" s="2345"/>
      <c r="M329" s="2345"/>
      <c r="N329" s="2345"/>
      <c r="O329" s="2345"/>
      <c r="P329" s="2345"/>
      <c r="Q329" s="2345"/>
      <c r="R329" s="2345"/>
      <c r="S329" s="2345"/>
      <c r="T329" s="2345"/>
      <c r="U329" s="2345"/>
      <c r="V329" s="2345"/>
      <c r="W329" s="2345"/>
      <c r="X329" s="2345"/>
      <c r="Y329" s="2345"/>
      <c r="Z329" s="2345"/>
      <c r="AA329" s="2345"/>
      <c r="AB329" s="2345"/>
      <c r="AC329" s="2345"/>
      <c r="AD329" s="2345"/>
      <c r="AE329" s="2345"/>
    </row>
    <row r="330" spans="1:31" ht="15.75" customHeight="1">
      <c r="A330" s="2345"/>
      <c r="B330" s="2345"/>
      <c r="C330" s="2345"/>
      <c r="D330" s="2345"/>
      <c r="E330" s="2345"/>
      <c r="F330" s="2345"/>
      <c r="G330" s="2345"/>
      <c r="H330" s="2345"/>
      <c r="I330" s="2345"/>
      <c r="J330" s="2345"/>
      <c r="K330" s="2345"/>
      <c r="L330" s="2345"/>
      <c r="M330" s="2345"/>
      <c r="N330" s="2345"/>
      <c r="O330" s="2345"/>
      <c r="P330" s="2345"/>
      <c r="Q330" s="2345"/>
      <c r="R330" s="2345"/>
      <c r="S330" s="2345"/>
      <c r="T330" s="2345"/>
      <c r="U330" s="2345"/>
      <c r="V330" s="2345"/>
      <c r="W330" s="2345"/>
      <c r="X330" s="2345"/>
      <c r="Y330" s="2345"/>
      <c r="Z330" s="2345"/>
      <c r="AA330" s="2345"/>
      <c r="AB330" s="2345"/>
      <c r="AC330" s="2345"/>
      <c r="AD330" s="2345"/>
      <c r="AE330" s="2345"/>
    </row>
    <row r="331" spans="1:31" ht="15.75" customHeight="1">
      <c r="A331" s="2345"/>
      <c r="B331" s="2345"/>
      <c r="C331" s="2345"/>
      <c r="D331" s="2345"/>
      <c r="E331" s="2345"/>
      <c r="F331" s="2345"/>
      <c r="G331" s="2345"/>
      <c r="H331" s="2345"/>
      <c r="I331" s="2345"/>
      <c r="J331" s="2345"/>
      <c r="K331" s="2345"/>
      <c r="L331" s="2345"/>
      <c r="M331" s="2345"/>
      <c r="N331" s="2345"/>
      <c r="O331" s="2345"/>
      <c r="P331" s="2345"/>
      <c r="Q331" s="2345"/>
      <c r="R331" s="2345"/>
      <c r="S331" s="2345"/>
      <c r="T331" s="2345"/>
      <c r="U331" s="2345"/>
      <c r="V331" s="2345"/>
      <c r="W331" s="2345"/>
      <c r="X331" s="2345"/>
      <c r="Y331" s="2345"/>
      <c r="Z331" s="2345"/>
      <c r="AA331" s="2345"/>
      <c r="AB331" s="2345"/>
      <c r="AC331" s="2345"/>
      <c r="AD331" s="2345"/>
      <c r="AE331" s="2345"/>
    </row>
    <row r="332" spans="1:31" ht="15.75" customHeight="1">
      <c r="A332" s="2345"/>
      <c r="B332" s="2345"/>
      <c r="C332" s="2345"/>
      <c r="D332" s="2345"/>
      <c r="E332" s="2345"/>
      <c r="F332" s="2345"/>
      <c r="G332" s="2345"/>
      <c r="H332" s="2345"/>
      <c r="I332" s="2345"/>
      <c r="J332" s="2345"/>
      <c r="K332" s="2345"/>
      <c r="L332" s="2345"/>
      <c r="M332" s="2345"/>
      <c r="N332" s="2345"/>
      <c r="O332" s="2345"/>
      <c r="P332" s="2345"/>
      <c r="Q332" s="2345"/>
      <c r="R332" s="2345"/>
      <c r="S332" s="2345"/>
      <c r="T332" s="2345"/>
      <c r="U332" s="2345"/>
      <c r="V332" s="2345"/>
      <c r="W332" s="2345"/>
      <c r="X332" s="2345"/>
      <c r="Y332" s="2345"/>
      <c r="Z332" s="2345"/>
      <c r="AA332" s="2345"/>
      <c r="AB332" s="2345"/>
      <c r="AC332" s="2345"/>
      <c r="AD332" s="2345"/>
      <c r="AE332" s="2345"/>
    </row>
    <row r="333" spans="1:31" ht="15.75" customHeight="1">
      <c r="A333" s="2345"/>
      <c r="B333" s="2345"/>
      <c r="C333" s="2345"/>
      <c r="D333" s="2345"/>
      <c r="E333" s="2345"/>
      <c r="F333" s="2345"/>
      <c r="G333" s="2345"/>
      <c r="H333" s="2345"/>
      <c r="I333" s="2345"/>
      <c r="J333" s="2345"/>
      <c r="K333" s="2345"/>
      <c r="L333" s="2345"/>
      <c r="M333" s="2345"/>
      <c r="N333" s="2345"/>
      <c r="O333" s="2345"/>
      <c r="P333" s="2345"/>
      <c r="Q333" s="2345"/>
      <c r="R333" s="2345"/>
      <c r="S333" s="2345"/>
      <c r="T333" s="2345"/>
      <c r="U333" s="2345"/>
      <c r="V333" s="2345"/>
      <c r="W333" s="2345"/>
      <c r="X333" s="2345"/>
      <c r="Y333" s="2345"/>
      <c r="Z333" s="2345"/>
      <c r="AA333" s="2345"/>
      <c r="AB333" s="2345"/>
      <c r="AC333" s="2345"/>
      <c r="AD333" s="2345"/>
      <c r="AE333" s="2345"/>
    </row>
    <row r="334" spans="1:31" ht="15.75" customHeight="1">
      <c r="A334" s="2345"/>
      <c r="B334" s="2345"/>
      <c r="C334" s="2345"/>
      <c r="D334" s="2345"/>
      <c r="E334" s="2345"/>
      <c r="F334" s="2345"/>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5"/>
      <c r="AB334" s="2345"/>
      <c r="AC334" s="2345"/>
      <c r="AD334" s="2345"/>
      <c r="AE334" s="2345"/>
    </row>
    <row r="335" spans="1:31" ht="15.75" customHeight="1">
      <c r="A335" s="2345"/>
      <c r="B335" s="2345"/>
      <c r="C335" s="2345"/>
      <c r="D335" s="2345"/>
      <c r="E335" s="2345"/>
      <c r="F335" s="2345"/>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5"/>
      <c r="AB335" s="2345"/>
      <c r="AC335" s="2345"/>
      <c r="AD335" s="2345"/>
      <c r="AE335" s="2345"/>
    </row>
    <row r="336" spans="1:31" ht="15.75" customHeight="1">
      <c r="A336" s="2345"/>
      <c r="B336" s="2345"/>
      <c r="C336" s="2345"/>
      <c r="D336" s="2345"/>
      <c r="E336" s="2345"/>
      <c r="F336" s="2345"/>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5"/>
      <c r="AB336" s="2345"/>
      <c r="AC336" s="2345"/>
      <c r="AD336" s="2345"/>
      <c r="AE336" s="2345"/>
    </row>
    <row r="337" spans="1:31" ht="15.75" customHeight="1">
      <c r="A337" s="2345"/>
      <c r="B337" s="2345"/>
      <c r="C337" s="2345"/>
      <c r="D337" s="2345"/>
      <c r="E337" s="2345"/>
      <c r="F337" s="2345"/>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5"/>
      <c r="AB337" s="2345"/>
      <c r="AC337" s="2345"/>
      <c r="AD337" s="2345"/>
      <c r="AE337" s="2345"/>
    </row>
    <row r="338" spans="1:31" ht="15.75" customHeight="1">
      <c r="A338" s="2345"/>
      <c r="B338" s="2345"/>
      <c r="C338" s="2345"/>
      <c r="D338" s="2345"/>
      <c r="E338" s="2345"/>
      <c r="F338" s="2345"/>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5"/>
      <c r="AB338" s="2345"/>
      <c r="AC338" s="2345"/>
      <c r="AD338" s="2345"/>
      <c r="AE338" s="2345"/>
    </row>
    <row r="339" spans="1:31" ht="15.75" customHeight="1">
      <c r="A339" s="2345"/>
      <c r="B339" s="2345"/>
      <c r="C339" s="2345"/>
      <c r="D339" s="2345"/>
      <c r="E339" s="2345"/>
      <c r="F339" s="2345"/>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5"/>
      <c r="AB339" s="2345"/>
      <c r="AC339" s="2345"/>
      <c r="AD339" s="2345"/>
      <c r="AE339" s="2345"/>
    </row>
    <row r="340" spans="1:31" ht="15.75" customHeight="1">
      <c r="A340" s="2345"/>
      <c r="B340" s="2345"/>
      <c r="C340" s="2345"/>
      <c r="D340" s="2345"/>
      <c r="E340" s="2345"/>
      <c r="F340" s="2345"/>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5"/>
      <c r="AB340" s="2345"/>
      <c r="AC340" s="2345"/>
      <c r="AD340" s="2345"/>
      <c r="AE340" s="2345"/>
    </row>
    <row r="341" spans="1:31" ht="15.75" customHeight="1">
      <c r="A341" s="2345"/>
      <c r="B341" s="2345"/>
      <c r="C341" s="2345"/>
      <c r="D341" s="2345"/>
      <c r="E341" s="2345"/>
      <c r="F341" s="2345"/>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5"/>
      <c r="AB341" s="2345"/>
      <c r="AC341" s="2345"/>
      <c r="AD341" s="2345"/>
      <c r="AE341" s="2345"/>
    </row>
    <row r="342" spans="1:31" ht="15.75" customHeight="1">
      <c r="A342" s="2345"/>
      <c r="B342" s="2345"/>
      <c r="C342" s="2345"/>
      <c r="D342" s="2345"/>
      <c r="E342" s="2345"/>
      <c r="F342" s="2345"/>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5"/>
      <c r="AB342" s="2345"/>
      <c r="AC342" s="2345"/>
      <c r="AD342" s="2345"/>
      <c r="AE342" s="2345"/>
    </row>
    <row r="343" spans="1:31" ht="15.75" customHeight="1">
      <c r="A343" s="2345"/>
      <c r="B343" s="2345"/>
      <c r="C343" s="2345"/>
      <c r="D343" s="2345"/>
      <c r="E343" s="2345"/>
      <c r="F343" s="2345"/>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5"/>
      <c r="AB343" s="2345"/>
      <c r="AC343" s="2345"/>
      <c r="AD343" s="2345"/>
      <c r="AE343" s="2345"/>
    </row>
    <row r="344" spans="1:31" ht="15.75" customHeight="1">
      <c r="A344" s="2345"/>
      <c r="B344" s="2345"/>
      <c r="C344" s="2345"/>
      <c r="D344" s="2345"/>
      <c r="E344" s="2345"/>
      <c r="F344" s="2345"/>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5"/>
      <c r="AB344" s="2345"/>
      <c r="AC344" s="2345"/>
      <c r="AD344" s="2345"/>
      <c r="AE344" s="2345"/>
    </row>
    <row r="345" spans="1:31" ht="15.75" customHeight="1">
      <c r="A345" s="2345"/>
      <c r="B345" s="2345"/>
      <c r="C345" s="2345"/>
      <c r="D345" s="2345"/>
      <c r="E345" s="2345"/>
      <c r="F345" s="2345"/>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5"/>
      <c r="AB345" s="2345"/>
      <c r="AC345" s="2345"/>
      <c r="AD345" s="2345"/>
      <c r="AE345" s="2345"/>
    </row>
    <row r="346" spans="1:31" ht="15.75" customHeight="1">
      <c r="A346" s="2345"/>
      <c r="B346" s="2345"/>
      <c r="C346" s="2345"/>
      <c r="D346" s="2345"/>
      <c r="E346" s="2345"/>
      <c r="F346" s="2345"/>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5"/>
      <c r="AB346" s="2345"/>
      <c r="AC346" s="2345"/>
      <c r="AD346" s="2345"/>
      <c r="AE346" s="2345"/>
    </row>
    <row r="347" spans="1:31" ht="15.75" customHeight="1">
      <c r="A347" s="2345"/>
      <c r="B347" s="2345"/>
      <c r="C347" s="2345"/>
      <c r="D347" s="2345"/>
      <c r="E347" s="2345"/>
      <c r="F347" s="2345"/>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5"/>
      <c r="AB347" s="2345"/>
      <c r="AC347" s="2345"/>
      <c r="AD347" s="2345"/>
      <c r="AE347" s="2345"/>
    </row>
    <row r="348" spans="1:31" ht="15.75" customHeight="1">
      <c r="A348" s="2345"/>
      <c r="B348" s="2345"/>
      <c r="C348" s="2345"/>
      <c r="D348" s="2345"/>
      <c r="E348" s="2345"/>
      <c r="F348" s="2345"/>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5"/>
      <c r="AB348" s="2345"/>
      <c r="AC348" s="2345"/>
      <c r="AD348" s="2345"/>
      <c r="AE348" s="2345"/>
    </row>
    <row r="349" spans="1:31" ht="15.75" customHeight="1">
      <c r="A349" s="2345"/>
      <c r="B349" s="2345"/>
      <c r="C349" s="2345"/>
      <c r="D349" s="2345"/>
      <c r="E349" s="2345"/>
      <c r="F349" s="2345"/>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5"/>
      <c r="AB349" s="2345"/>
      <c r="AC349" s="2345"/>
      <c r="AD349" s="2345"/>
      <c r="AE349" s="2345"/>
    </row>
    <row r="350" spans="1:31" ht="15.75" customHeight="1">
      <c r="A350" s="2345"/>
      <c r="B350" s="2345"/>
      <c r="C350" s="2345"/>
      <c r="D350" s="2345"/>
      <c r="E350" s="2345"/>
      <c r="F350" s="2345"/>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5"/>
      <c r="AB350" s="2345"/>
      <c r="AC350" s="2345"/>
      <c r="AD350" s="2345"/>
      <c r="AE350" s="2345"/>
    </row>
    <row r="351" spans="1:31" ht="15.75" customHeight="1">
      <c r="A351" s="2345"/>
      <c r="B351" s="2345"/>
      <c r="C351" s="2345"/>
      <c r="D351" s="2345"/>
      <c r="E351" s="2345"/>
      <c r="F351" s="2345"/>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5"/>
      <c r="AB351" s="2345"/>
      <c r="AC351" s="2345"/>
      <c r="AD351" s="2345"/>
      <c r="AE351" s="2345"/>
    </row>
    <row r="352" spans="1:31" ht="15.75" customHeight="1">
      <c r="A352" s="2345"/>
      <c r="B352" s="2345"/>
      <c r="C352" s="2345"/>
      <c r="D352" s="2345"/>
      <c r="E352" s="2345"/>
      <c r="F352" s="2345"/>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5"/>
      <c r="AB352" s="2345"/>
      <c r="AC352" s="2345"/>
      <c r="AD352" s="2345"/>
      <c r="AE352" s="2345"/>
    </row>
    <row r="353" spans="1:31" ht="15.75" customHeight="1">
      <c r="A353" s="2345"/>
      <c r="B353" s="2345"/>
      <c r="C353" s="2345"/>
      <c r="D353" s="2345"/>
      <c r="E353" s="2345"/>
      <c r="F353" s="2345"/>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5"/>
      <c r="AB353" s="2345"/>
      <c r="AC353" s="2345"/>
      <c r="AD353" s="2345"/>
      <c r="AE353" s="2345"/>
    </row>
    <row r="354" spans="1:31" ht="15.75" customHeight="1">
      <c r="A354" s="2345"/>
      <c r="B354" s="2345"/>
      <c r="C354" s="2345"/>
      <c r="D354" s="2345"/>
      <c r="E354" s="2345"/>
      <c r="F354" s="2345"/>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5"/>
      <c r="AB354" s="2345"/>
      <c r="AC354" s="2345"/>
      <c r="AD354" s="2345"/>
      <c r="AE354" s="2345"/>
    </row>
    <row r="355" spans="1:31" ht="15.75" customHeight="1">
      <c r="A355" s="2345"/>
      <c r="B355" s="2345"/>
      <c r="C355" s="2345"/>
      <c r="D355" s="2345"/>
      <c r="E355" s="2345"/>
      <c r="F355" s="2345"/>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5"/>
      <c r="AB355" s="2345"/>
      <c r="AC355" s="2345"/>
      <c r="AD355" s="2345"/>
      <c r="AE355" s="2345"/>
    </row>
    <row r="356" spans="1:31" ht="15.75" customHeight="1">
      <c r="A356" s="2345"/>
      <c r="B356" s="2345"/>
      <c r="C356" s="2345"/>
      <c r="D356" s="2345"/>
      <c r="E356" s="2345"/>
      <c r="F356" s="2345"/>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5"/>
      <c r="AB356" s="2345"/>
      <c r="AC356" s="2345"/>
      <c r="AD356" s="2345"/>
      <c r="AE356" s="2345"/>
    </row>
    <row r="357" spans="1:31" ht="15.75" customHeight="1">
      <c r="A357" s="2345"/>
      <c r="B357" s="2345"/>
      <c r="C357" s="2345"/>
      <c r="D357" s="2345"/>
      <c r="E357" s="2345"/>
      <c r="F357" s="2345"/>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5"/>
      <c r="AB357" s="2345"/>
      <c r="AC357" s="2345"/>
      <c r="AD357" s="2345"/>
      <c r="AE357" s="2345"/>
    </row>
    <row r="358" spans="1:31" ht="15.75" customHeight="1">
      <c r="A358" s="2345"/>
      <c r="B358" s="2345"/>
      <c r="C358" s="2345"/>
      <c r="D358" s="2345"/>
      <c r="E358" s="2345"/>
      <c r="F358" s="2345"/>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5"/>
      <c r="AB358" s="2345"/>
      <c r="AC358" s="2345"/>
      <c r="AD358" s="2345"/>
      <c r="AE358" s="2345"/>
    </row>
    <row r="359" spans="1:31" ht="15.75" customHeight="1">
      <c r="A359" s="2345"/>
      <c r="B359" s="2345"/>
      <c r="C359" s="2345"/>
      <c r="D359" s="2345"/>
      <c r="E359" s="2345"/>
      <c r="F359" s="2345"/>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5"/>
      <c r="AB359" s="2345"/>
      <c r="AC359" s="2345"/>
      <c r="AD359" s="2345"/>
      <c r="AE359" s="2345"/>
    </row>
    <row r="360" spans="1:31" ht="15.75" customHeight="1">
      <c r="A360" s="2345"/>
      <c r="B360" s="2345"/>
      <c r="C360" s="2345"/>
      <c r="D360" s="2345"/>
      <c r="E360" s="2345"/>
      <c r="F360" s="2345"/>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5"/>
      <c r="AB360" s="2345"/>
      <c r="AC360" s="2345"/>
      <c r="AD360" s="2345"/>
      <c r="AE360" s="2345"/>
    </row>
    <row r="361" spans="1:31" ht="15.75" customHeight="1">
      <c r="A361" s="2345"/>
      <c r="B361" s="2345"/>
      <c r="C361" s="2345"/>
      <c r="D361" s="2345"/>
      <c r="E361" s="2345"/>
      <c r="F361" s="2345"/>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5"/>
      <c r="AB361" s="2345"/>
      <c r="AC361" s="2345"/>
      <c r="AD361" s="2345"/>
      <c r="AE361" s="2345"/>
    </row>
    <row r="362" spans="1:31" ht="15.75" customHeight="1">
      <c r="A362" s="2345"/>
      <c r="B362" s="2345"/>
      <c r="C362" s="2345"/>
      <c r="D362" s="2345"/>
      <c r="E362" s="2345"/>
      <c r="F362" s="2345"/>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5"/>
      <c r="AB362" s="2345"/>
      <c r="AC362" s="2345"/>
      <c r="AD362" s="2345"/>
      <c r="AE362" s="2345"/>
    </row>
    <row r="363" spans="1:31" ht="15.75" customHeight="1">
      <c r="A363" s="2345"/>
      <c r="B363" s="2345"/>
      <c r="C363" s="2345"/>
      <c r="D363" s="2345"/>
      <c r="E363" s="2345"/>
      <c r="F363" s="2345"/>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5"/>
      <c r="AB363" s="2345"/>
      <c r="AC363" s="2345"/>
      <c r="AD363" s="2345"/>
      <c r="AE363" s="2345"/>
    </row>
    <row r="364" spans="1:31" ht="15.75" customHeight="1">
      <c r="A364" s="2345"/>
      <c r="B364" s="2345"/>
      <c r="C364" s="2345"/>
      <c r="D364" s="2345"/>
      <c r="E364" s="2345"/>
      <c r="F364" s="2345"/>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5"/>
      <c r="AB364" s="2345"/>
      <c r="AC364" s="2345"/>
      <c r="AD364" s="2345"/>
      <c r="AE364" s="2345"/>
    </row>
    <row r="365" spans="1:31" ht="15.75" customHeight="1">
      <c r="A365" s="2345"/>
      <c r="B365" s="2345"/>
      <c r="C365" s="2345"/>
      <c r="D365" s="2345"/>
      <c r="E365" s="2345"/>
      <c r="F365" s="2345"/>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5"/>
      <c r="AB365" s="2345"/>
      <c r="AC365" s="2345"/>
      <c r="AD365" s="2345"/>
      <c r="AE365" s="2345"/>
    </row>
    <row r="366" spans="1:31" ht="15.75" customHeight="1">
      <c r="A366" s="2345"/>
      <c r="B366" s="2345"/>
      <c r="C366" s="2345"/>
      <c r="D366" s="2345"/>
      <c r="E366" s="2345"/>
      <c r="F366" s="2345"/>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5"/>
      <c r="AB366" s="2345"/>
      <c r="AC366" s="2345"/>
      <c r="AD366" s="2345"/>
      <c r="AE366" s="2345"/>
    </row>
    <row r="367" spans="1:31" ht="15.75" customHeight="1">
      <c r="A367" s="2345"/>
      <c r="B367" s="2345"/>
      <c r="C367" s="2345"/>
      <c r="D367" s="2345"/>
      <c r="E367" s="2345"/>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row>
    <row r="368" spans="1:31" ht="15.75" customHeight="1">
      <c r="A368" s="2345"/>
      <c r="B368" s="2345"/>
      <c r="C368" s="2345"/>
      <c r="D368" s="2345"/>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row>
    <row r="369" spans="1:31" ht="15.75" customHeight="1">
      <c r="A369" s="2345"/>
      <c r="B369" s="2345"/>
      <c r="C369" s="2345"/>
      <c r="D369" s="2345"/>
      <c r="E369" s="2345"/>
      <c r="F369" s="2345"/>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5"/>
      <c r="AB369" s="2345"/>
      <c r="AC369" s="2345"/>
      <c r="AD369" s="2345"/>
      <c r="AE369" s="2345"/>
    </row>
    <row r="370" spans="1:31" ht="15.75" customHeight="1">
      <c r="A370" s="2345"/>
      <c r="B370" s="2345"/>
      <c r="C370" s="2345"/>
      <c r="D370" s="2345"/>
      <c r="E370" s="2345"/>
      <c r="F370" s="2345"/>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5"/>
      <c r="AB370" s="2345"/>
      <c r="AC370" s="2345"/>
      <c r="AD370" s="2345"/>
      <c r="AE370" s="2345"/>
    </row>
    <row r="371" spans="1:31" ht="15.75" customHeight="1">
      <c r="A371" s="2345"/>
      <c r="B371" s="2345"/>
      <c r="C371" s="2345"/>
      <c r="D371" s="2345"/>
      <c r="E371" s="2345"/>
      <c r="F371" s="2345"/>
      <c r="G371" s="2345"/>
      <c r="H371" s="2345"/>
      <c r="I371" s="2345"/>
      <c r="J371" s="2345"/>
      <c r="K371" s="2345"/>
      <c r="L371" s="2345"/>
      <c r="M371" s="2345"/>
      <c r="N371" s="2345"/>
      <c r="O371" s="2345"/>
      <c r="P371" s="2345"/>
      <c r="Q371" s="2345"/>
      <c r="R371" s="2345"/>
      <c r="S371" s="2345"/>
      <c r="T371" s="2345"/>
      <c r="U371" s="2345"/>
      <c r="V371" s="2345"/>
      <c r="W371" s="2345"/>
      <c r="X371" s="2345"/>
      <c r="Y371" s="2345"/>
      <c r="Z371" s="2345"/>
      <c r="AA371" s="2345"/>
      <c r="AB371" s="2345"/>
      <c r="AC371" s="2345"/>
      <c r="AD371" s="2345"/>
      <c r="AE371" s="2345"/>
    </row>
    <row r="372" spans="1:31" ht="15.75" customHeight="1">
      <c r="A372" s="2345"/>
      <c r="B372" s="2345"/>
      <c r="C372" s="2345"/>
      <c r="D372" s="2345"/>
      <c r="E372" s="2345"/>
      <c r="F372" s="2345"/>
      <c r="G372" s="2345"/>
      <c r="H372" s="2345"/>
      <c r="I372" s="2345"/>
      <c r="J372" s="2345"/>
      <c r="K372" s="2345"/>
      <c r="L372" s="2345"/>
      <c r="M372" s="2345"/>
      <c r="N372" s="2345"/>
      <c r="O372" s="2345"/>
      <c r="P372" s="2345"/>
      <c r="Q372" s="2345"/>
      <c r="R372" s="2345"/>
      <c r="S372" s="2345"/>
      <c r="T372" s="2345"/>
      <c r="U372" s="2345"/>
      <c r="V372" s="2345"/>
      <c r="W372" s="2345"/>
      <c r="X372" s="2345"/>
      <c r="Y372" s="2345"/>
      <c r="Z372" s="2345"/>
      <c r="AA372" s="2345"/>
      <c r="AB372" s="2345"/>
      <c r="AC372" s="2345"/>
      <c r="AD372" s="2345"/>
      <c r="AE372" s="2345"/>
    </row>
    <row r="373" spans="1:31" ht="15.75" customHeight="1">
      <c r="A373" s="2345"/>
      <c r="B373" s="2345"/>
      <c r="C373" s="2345"/>
      <c r="D373" s="2345"/>
      <c r="E373" s="2345"/>
      <c r="F373" s="2345"/>
      <c r="G373" s="2345"/>
      <c r="H373" s="2345"/>
      <c r="I373" s="2345"/>
      <c r="J373" s="2345"/>
      <c r="K373" s="2345"/>
      <c r="L373" s="2345"/>
      <c r="M373" s="2345"/>
      <c r="N373" s="2345"/>
      <c r="O373" s="2345"/>
      <c r="P373" s="2345"/>
      <c r="Q373" s="2345"/>
      <c r="R373" s="2345"/>
      <c r="S373" s="2345"/>
      <c r="T373" s="2345"/>
      <c r="U373" s="2345"/>
      <c r="V373" s="2345"/>
      <c r="W373" s="2345"/>
      <c r="X373" s="2345"/>
      <c r="Y373" s="2345"/>
      <c r="Z373" s="2345"/>
      <c r="AA373" s="2345"/>
      <c r="AB373" s="2345"/>
      <c r="AC373" s="2345"/>
      <c r="AD373" s="2345"/>
      <c r="AE373" s="2345"/>
    </row>
    <row r="374" spans="1:31" ht="15.75" customHeight="1">
      <c r="A374" s="2345"/>
      <c r="B374" s="2345"/>
      <c r="C374" s="2345"/>
      <c r="D374" s="2345"/>
      <c r="E374" s="2345"/>
      <c r="F374" s="2345"/>
      <c r="G374" s="2345"/>
      <c r="H374" s="2345"/>
      <c r="I374" s="2345"/>
      <c r="J374" s="2345"/>
      <c r="K374" s="2345"/>
      <c r="L374" s="2345"/>
      <c r="M374" s="2345"/>
      <c r="N374" s="2345"/>
      <c r="O374" s="2345"/>
      <c r="P374" s="2345"/>
      <c r="Q374" s="2345"/>
      <c r="R374" s="2345"/>
      <c r="S374" s="2345"/>
      <c r="T374" s="2345"/>
      <c r="U374" s="2345"/>
      <c r="V374" s="2345"/>
      <c r="W374" s="2345"/>
      <c r="X374" s="2345"/>
      <c r="Y374" s="2345"/>
      <c r="Z374" s="2345"/>
      <c r="AA374" s="2345"/>
      <c r="AB374" s="2345"/>
      <c r="AC374" s="2345"/>
      <c r="AD374" s="2345"/>
      <c r="AE374" s="2345"/>
    </row>
    <row r="375" spans="1:31" ht="15.75" customHeight="1">
      <c r="A375" s="2345"/>
      <c r="B375" s="2345"/>
      <c r="C375" s="2345"/>
      <c r="D375" s="2345"/>
      <c r="E375" s="2345"/>
      <c r="F375" s="2345"/>
      <c r="G375" s="2345"/>
      <c r="H375" s="2345"/>
      <c r="I375" s="2345"/>
      <c r="J375" s="2345"/>
      <c r="K375" s="2345"/>
      <c r="L375" s="2345"/>
      <c r="M375" s="2345"/>
      <c r="N375" s="2345"/>
      <c r="O375" s="2345"/>
      <c r="P375" s="2345"/>
      <c r="Q375" s="2345"/>
      <c r="R375" s="2345"/>
      <c r="S375" s="2345"/>
      <c r="T375" s="2345"/>
      <c r="U375" s="2345"/>
      <c r="V375" s="2345"/>
      <c r="W375" s="2345"/>
      <c r="X375" s="2345"/>
      <c r="Y375" s="2345"/>
      <c r="Z375" s="2345"/>
      <c r="AA375" s="2345"/>
      <c r="AB375" s="2345"/>
      <c r="AC375" s="2345"/>
      <c r="AD375" s="2345"/>
      <c r="AE375" s="2345"/>
    </row>
    <row r="376" spans="1:31" ht="15.75" customHeight="1">
      <c r="A376" s="2345"/>
      <c r="B376" s="2345"/>
      <c r="C376" s="2345"/>
      <c r="D376" s="2345"/>
      <c r="E376" s="2345"/>
      <c r="F376" s="2345"/>
      <c r="G376" s="2345"/>
      <c r="H376" s="2345"/>
      <c r="I376" s="2345"/>
      <c r="J376" s="2345"/>
      <c r="K376" s="2345"/>
      <c r="L376" s="2345"/>
      <c r="M376" s="2345"/>
      <c r="N376" s="2345"/>
      <c r="O376" s="2345"/>
      <c r="P376" s="2345"/>
      <c r="Q376" s="2345"/>
      <c r="R376" s="2345"/>
      <c r="S376" s="2345"/>
      <c r="T376" s="2345"/>
      <c r="U376" s="2345"/>
      <c r="V376" s="2345"/>
      <c r="W376" s="2345"/>
      <c r="X376" s="2345"/>
      <c r="Y376" s="2345"/>
      <c r="Z376" s="2345"/>
      <c r="AA376" s="2345"/>
      <c r="AB376" s="2345"/>
      <c r="AC376" s="2345"/>
      <c r="AD376" s="2345"/>
      <c r="AE376" s="2345"/>
    </row>
    <row r="377" spans="1:31" ht="15.75" customHeight="1">
      <c r="A377" s="2345"/>
      <c r="B377" s="2345"/>
      <c r="C377" s="2345"/>
      <c r="D377" s="2345"/>
      <c r="E377" s="2345"/>
      <c r="F377" s="2345"/>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row>
    <row r="378" spans="1:31" ht="15.75" customHeight="1">
      <c r="A378" s="2345"/>
      <c r="B378" s="2345"/>
      <c r="C378" s="2345"/>
      <c r="D378" s="2345"/>
      <c r="E378" s="2345"/>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row>
    <row r="379" spans="1:31" ht="15.75" customHeight="1">
      <c r="A379" s="2345"/>
      <c r="B379" s="2345"/>
      <c r="C379" s="2345"/>
      <c r="D379" s="2345"/>
      <c r="E379" s="2345"/>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row>
    <row r="380" spans="1:31" ht="15.75" customHeight="1">
      <c r="A380" s="2345"/>
      <c r="B380" s="2345"/>
      <c r="C380" s="2345"/>
      <c r="D380" s="2345"/>
      <c r="E380" s="2345"/>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row>
    <row r="381" spans="1:31" ht="15.75" customHeight="1">
      <c r="A381" s="2345"/>
      <c r="B381" s="2345"/>
      <c r="C381" s="2345"/>
      <c r="D381" s="2345"/>
      <c r="E381" s="2345"/>
      <c r="F381" s="2345"/>
      <c r="G381" s="2345"/>
      <c r="H381" s="2345"/>
      <c r="I381" s="2345"/>
      <c r="J381" s="2345"/>
      <c r="K381" s="2345"/>
      <c r="L381" s="2345"/>
      <c r="M381" s="2345"/>
      <c r="N381" s="2345"/>
      <c r="O381" s="2345"/>
      <c r="P381" s="2345"/>
      <c r="Q381" s="2345"/>
      <c r="R381" s="2345"/>
      <c r="S381" s="2345"/>
      <c r="T381" s="2345"/>
      <c r="U381" s="2345"/>
      <c r="V381" s="2345"/>
      <c r="W381" s="2345"/>
      <c r="X381" s="2345"/>
      <c r="Y381" s="2345"/>
      <c r="Z381" s="2345"/>
      <c r="AA381" s="2345"/>
      <c r="AB381" s="2345"/>
      <c r="AC381" s="2345"/>
      <c r="AD381" s="2345"/>
      <c r="AE381" s="2345"/>
    </row>
    <row r="382" spans="1:31" ht="15.75" customHeight="1">
      <c r="A382" s="2345"/>
      <c r="B382" s="2345"/>
      <c r="C382" s="2345"/>
      <c r="D382" s="2345"/>
      <c r="E382" s="2345"/>
      <c r="F382" s="2345"/>
      <c r="G382" s="2345"/>
      <c r="H382" s="2345"/>
      <c r="I382" s="2345"/>
      <c r="J382" s="2345"/>
      <c r="K382" s="2345"/>
      <c r="L382" s="2345"/>
      <c r="M382" s="2345"/>
      <c r="N382" s="2345"/>
      <c r="O382" s="2345"/>
      <c r="P382" s="2345"/>
      <c r="Q382" s="2345"/>
      <c r="R382" s="2345"/>
      <c r="S382" s="2345"/>
      <c r="T382" s="2345"/>
      <c r="U382" s="2345"/>
      <c r="V382" s="2345"/>
      <c r="W382" s="2345"/>
      <c r="X382" s="2345"/>
      <c r="Y382" s="2345"/>
      <c r="Z382" s="2345"/>
      <c r="AA382" s="2345"/>
      <c r="AB382" s="2345"/>
      <c r="AC382" s="2345"/>
      <c r="AD382" s="2345"/>
      <c r="AE382" s="2345"/>
    </row>
    <row r="383" spans="1:31" ht="15.75" customHeight="1">
      <c r="A383" s="2345"/>
      <c r="B383" s="2345"/>
      <c r="C383" s="2345"/>
      <c r="D383" s="2345"/>
      <c r="E383" s="2345"/>
      <c r="F383" s="2345"/>
      <c r="G383" s="2345"/>
      <c r="H383" s="2345"/>
      <c r="I383" s="2345"/>
      <c r="J383" s="2345"/>
      <c r="K383" s="2345"/>
      <c r="L383" s="2345"/>
      <c r="M383" s="2345"/>
      <c r="N383" s="2345"/>
      <c r="O383" s="2345"/>
      <c r="P383" s="2345"/>
      <c r="Q383" s="2345"/>
      <c r="R383" s="2345"/>
      <c r="S383" s="2345"/>
      <c r="T383" s="2345"/>
      <c r="U383" s="2345"/>
      <c r="V383" s="2345"/>
      <c r="W383" s="2345"/>
      <c r="X383" s="2345"/>
      <c r="Y383" s="2345"/>
      <c r="Z383" s="2345"/>
      <c r="AA383" s="2345"/>
      <c r="AB383" s="2345"/>
      <c r="AC383" s="2345"/>
      <c r="AD383" s="2345"/>
      <c r="AE383" s="2345"/>
    </row>
    <row r="384" spans="1:31" ht="15.75" customHeight="1">
      <c r="A384" s="2345"/>
      <c r="B384" s="2345"/>
      <c r="C384" s="2345"/>
      <c r="D384" s="2345"/>
      <c r="E384" s="2345"/>
      <c r="F384" s="2345"/>
      <c r="G384" s="2345"/>
      <c r="H384" s="2345"/>
      <c r="I384" s="2345"/>
      <c r="J384" s="2345"/>
      <c r="K384" s="2345"/>
      <c r="L384" s="2345"/>
      <c r="M384" s="2345"/>
      <c r="N384" s="2345"/>
      <c r="O384" s="2345"/>
      <c r="P384" s="2345"/>
      <c r="Q384" s="2345"/>
      <c r="R384" s="2345"/>
      <c r="S384" s="2345"/>
      <c r="T384" s="2345"/>
      <c r="U384" s="2345"/>
      <c r="V384" s="2345"/>
      <c r="W384" s="2345"/>
      <c r="X384" s="2345"/>
      <c r="Y384" s="2345"/>
      <c r="Z384" s="2345"/>
      <c r="AA384" s="2345"/>
      <c r="AB384" s="2345"/>
      <c r="AC384" s="2345"/>
      <c r="AD384" s="2345"/>
      <c r="AE384" s="2345"/>
    </row>
    <row r="385" spans="1:31" ht="15.75" customHeight="1">
      <c r="A385" s="2345"/>
      <c r="B385" s="2345"/>
      <c r="C385" s="2345"/>
      <c r="D385" s="2345"/>
      <c r="E385" s="2345"/>
      <c r="F385" s="2345"/>
      <c r="G385" s="2345"/>
      <c r="H385" s="2345"/>
      <c r="I385" s="2345"/>
      <c r="J385" s="2345"/>
      <c r="K385" s="2345"/>
      <c r="L385" s="2345"/>
      <c r="M385" s="2345"/>
      <c r="N385" s="2345"/>
      <c r="O385" s="2345"/>
      <c r="P385" s="2345"/>
      <c r="Q385" s="2345"/>
      <c r="R385" s="2345"/>
      <c r="S385" s="2345"/>
      <c r="T385" s="2345"/>
      <c r="U385" s="2345"/>
      <c r="V385" s="2345"/>
      <c r="W385" s="2345"/>
      <c r="X385" s="2345"/>
      <c r="Y385" s="2345"/>
      <c r="Z385" s="2345"/>
      <c r="AA385" s="2345"/>
      <c r="AB385" s="2345"/>
      <c r="AC385" s="2345"/>
      <c r="AD385" s="2345"/>
      <c r="AE385" s="2345"/>
    </row>
    <row r="386" spans="1:31" ht="15.75" customHeight="1">
      <c r="A386" s="2345"/>
      <c r="B386" s="2345"/>
      <c r="C386" s="2345"/>
      <c r="D386" s="2345"/>
      <c r="E386" s="2345"/>
      <c r="F386" s="2345"/>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row>
    <row r="387" spans="1:31" ht="15.75" customHeight="1">
      <c r="A387" s="2345"/>
      <c r="B387" s="2345"/>
      <c r="C387" s="2345"/>
      <c r="D387" s="2345"/>
      <c r="E387" s="2345"/>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row>
    <row r="388" spans="1:31" ht="15.75" customHeight="1">
      <c r="A388" s="2345"/>
      <c r="B388" s="2345"/>
      <c r="C388" s="2345"/>
      <c r="D388" s="2345"/>
      <c r="E388" s="2345"/>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row>
    <row r="389" spans="1:31" ht="15.75" customHeight="1">
      <c r="A389" s="2345"/>
      <c r="B389" s="2345"/>
      <c r="C389" s="2345"/>
      <c r="D389" s="2345"/>
      <c r="E389" s="2345"/>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row>
    <row r="390" spans="1:31" ht="15.75" customHeight="1">
      <c r="A390" s="2345"/>
      <c r="B390" s="2345"/>
      <c r="C390" s="2345"/>
      <c r="D390" s="2345"/>
      <c r="E390" s="2345"/>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row>
    <row r="391" spans="1:31" ht="15.75" customHeight="1">
      <c r="A391" s="2345"/>
      <c r="B391" s="2345"/>
      <c r="C391" s="2345"/>
      <c r="D391" s="2345"/>
      <c r="E391" s="2345"/>
      <c r="F391" s="2345"/>
      <c r="G391" s="2345"/>
      <c r="H391" s="2345"/>
      <c r="I391" s="2345"/>
      <c r="J391" s="2345"/>
      <c r="K391" s="2345"/>
      <c r="L391" s="2345"/>
      <c r="M391" s="2345"/>
      <c r="N391" s="2345"/>
      <c r="O391" s="2345"/>
      <c r="P391" s="2345"/>
      <c r="Q391" s="2345"/>
      <c r="R391" s="2345"/>
      <c r="S391" s="2345"/>
      <c r="T391" s="2345"/>
      <c r="U391" s="2345"/>
      <c r="V391" s="2345"/>
      <c r="W391" s="2345"/>
      <c r="X391" s="2345"/>
      <c r="Y391" s="2345"/>
      <c r="Z391" s="2345"/>
      <c r="AA391" s="2345"/>
      <c r="AB391" s="2345"/>
      <c r="AC391" s="2345"/>
      <c r="AD391" s="2345"/>
      <c r="AE391" s="2345"/>
    </row>
    <row r="392" spans="1:31" ht="15.75" customHeight="1">
      <c r="A392" s="2345"/>
      <c r="B392" s="2345"/>
      <c r="C392" s="2345"/>
      <c r="D392" s="2345"/>
      <c r="E392" s="2345"/>
      <c r="F392" s="2345"/>
      <c r="G392" s="2345"/>
      <c r="H392" s="2345"/>
      <c r="I392" s="2345"/>
      <c r="J392" s="2345"/>
      <c r="K392" s="2345"/>
      <c r="L392" s="2345"/>
      <c r="M392" s="2345"/>
      <c r="N392" s="2345"/>
      <c r="O392" s="2345"/>
      <c r="P392" s="2345"/>
      <c r="Q392" s="2345"/>
      <c r="R392" s="2345"/>
      <c r="S392" s="2345"/>
      <c r="T392" s="2345"/>
      <c r="U392" s="2345"/>
      <c r="V392" s="2345"/>
      <c r="W392" s="2345"/>
      <c r="X392" s="2345"/>
      <c r="Y392" s="2345"/>
      <c r="Z392" s="2345"/>
      <c r="AA392" s="2345"/>
      <c r="AB392" s="2345"/>
      <c r="AC392" s="2345"/>
      <c r="AD392" s="2345"/>
      <c r="AE392" s="2345"/>
    </row>
    <row r="393" spans="1:31" ht="15.75" customHeight="1">
      <c r="A393" s="2345"/>
      <c r="B393" s="2345"/>
      <c r="C393" s="2345"/>
      <c r="D393" s="2345"/>
      <c r="E393" s="2345"/>
      <c r="F393" s="2345"/>
      <c r="G393" s="2345"/>
      <c r="H393" s="2345"/>
      <c r="I393" s="2345"/>
      <c r="J393" s="2345"/>
      <c r="K393" s="2345"/>
      <c r="L393" s="2345"/>
      <c r="M393" s="2345"/>
      <c r="N393" s="2345"/>
      <c r="O393" s="2345"/>
      <c r="P393" s="2345"/>
      <c r="Q393" s="2345"/>
      <c r="R393" s="2345"/>
      <c r="S393" s="2345"/>
      <c r="T393" s="2345"/>
      <c r="U393" s="2345"/>
      <c r="V393" s="2345"/>
      <c r="W393" s="2345"/>
      <c r="X393" s="2345"/>
      <c r="Y393" s="2345"/>
      <c r="Z393" s="2345"/>
      <c r="AA393" s="2345"/>
      <c r="AB393" s="2345"/>
      <c r="AC393" s="2345"/>
      <c r="AD393" s="2345"/>
      <c r="AE393" s="2345"/>
    </row>
    <row r="394" spans="1:31" ht="15.75" customHeight="1">
      <c r="A394" s="2345"/>
      <c r="B394" s="2345"/>
      <c r="C394" s="2345"/>
      <c r="D394" s="2345"/>
      <c r="E394" s="2345"/>
      <c r="F394" s="2345"/>
      <c r="G394" s="2345"/>
      <c r="H394" s="2345"/>
      <c r="I394" s="2345"/>
      <c r="J394" s="2345"/>
      <c r="K394" s="2345"/>
      <c r="L394" s="2345"/>
      <c r="M394" s="2345"/>
      <c r="N394" s="2345"/>
      <c r="O394" s="2345"/>
      <c r="P394" s="2345"/>
      <c r="Q394" s="2345"/>
      <c r="R394" s="2345"/>
      <c r="S394" s="2345"/>
      <c r="T394" s="2345"/>
      <c r="U394" s="2345"/>
      <c r="V394" s="2345"/>
      <c r="W394" s="2345"/>
      <c r="X394" s="2345"/>
      <c r="Y394" s="2345"/>
      <c r="Z394" s="2345"/>
      <c r="AA394" s="2345"/>
      <c r="AB394" s="2345"/>
      <c r="AC394" s="2345"/>
      <c r="AD394" s="2345"/>
      <c r="AE394" s="2345"/>
    </row>
    <row r="395" spans="1:31" ht="15.75" customHeight="1">
      <c r="A395" s="2345"/>
      <c r="B395" s="2345"/>
      <c r="C395" s="2345"/>
      <c r="D395" s="2345"/>
      <c r="E395" s="2345"/>
      <c r="F395" s="2345"/>
      <c r="G395" s="2345"/>
      <c r="H395" s="2345"/>
      <c r="I395" s="2345"/>
      <c r="J395" s="2345"/>
      <c r="K395" s="2345"/>
      <c r="L395" s="2345"/>
      <c r="M395" s="2345"/>
      <c r="N395" s="2345"/>
      <c r="O395" s="2345"/>
      <c r="P395" s="2345"/>
      <c r="Q395" s="2345"/>
      <c r="R395" s="2345"/>
      <c r="S395" s="2345"/>
      <c r="T395" s="2345"/>
      <c r="U395" s="2345"/>
      <c r="V395" s="2345"/>
      <c r="W395" s="2345"/>
      <c r="X395" s="2345"/>
      <c r="Y395" s="2345"/>
      <c r="Z395" s="2345"/>
      <c r="AA395" s="2345"/>
      <c r="AB395" s="2345"/>
      <c r="AC395" s="2345"/>
      <c r="AD395" s="2345"/>
      <c r="AE395" s="2345"/>
    </row>
    <row r="396" spans="1:31" ht="15.75" customHeight="1">
      <c r="A396" s="2345"/>
      <c r="B396" s="2345"/>
      <c r="C396" s="2345"/>
      <c r="D396" s="2345"/>
      <c r="E396" s="2345"/>
      <c r="F396" s="2345"/>
      <c r="G396" s="2345"/>
      <c r="H396" s="2345"/>
      <c r="I396" s="2345"/>
      <c r="J396" s="2345"/>
      <c r="K396" s="2345"/>
      <c r="L396" s="2345"/>
      <c r="M396" s="2345"/>
      <c r="N396" s="2345"/>
      <c r="O396" s="2345"/>
      <c r="P396" s="2345"/>
      <c r="Q396" s="2345"/>
      <c r="R396" s="2345"/>
      <c r="S396" s="2345"/>
      <c r="T396" s="2345"/>
      <c r="U396" s="2345"/>
      <c r="V396" s="2345"/>
      <c r="W396" s="2345"/>
      <c r="X396" s="2345"/>
      <c r="Y396" s="2345"/>
      <c r="Z396" s="2345"/>
      <c r="AA396" s="2345"/>
      <c r="AB396" s="2345"/>
      <c r="AC396" s="2345"/>
      <c r="AD396" s="2345"/>
      <c r="AE396" s="2345"/>
    </row>
    <row r="397" spans="1:31" ht="15.75" customHeight="1">
      <c r="A397" s="2345"/>
      <c r="B397" s="2345"/>
      <c r="C397" s="2345"/>
      <c r="D397" s="2345"/>
      <c r="E397" s="2345"/>
      <c r="F397" s="2345"/>
      <c r="G397" s="2345"/>
      <c r="H397" s="2345"/>
      <c r="I397" s="2345"/>
      <c r="J397" s="2345"/>
      <c r="K397" s="2345"/>
      <c r="L397" s="2345"/>
      <c r="M397" s="2345"/>
      <c r="N397" s="2345"/>
      <c r="O397" s="2345"/>
      <c r="P397" s="2345"/>
      <c r="Q397" s="2345"/>
      <c r="R397" s="2345"/>
      <c r="S397" s="2345"/>
      <c r="T397" s="2345"/>
      <c r="U397" s="2345"/>
      <c r="V397" s="2345"/>
      <c r="W397" s="2345"/>
      <c r="X397" s="2345"/>
      <c r="Y397" s="2345"/>
      <c r="Z397" s="2345"/>
      <c r="AA397" s="2345"/>
      <c r="AB397" s="2345"/>
      <c r="AC397" s="2345"/>
      <c r="AD397" s="2345"/>
      <c r="AE397" s="2345"/>
    </row>
    <row r="398" spans="1:31" ht="15.75" customHeight="1">
      <c r="A398" s="2345"/>
      <c r="B398" s="2345"/>
      <c r="C398" s="2345"/>
      <c r="D398" s="2345"/>
      <c r="E398" s="2345"/>
      <c r="F398" s="2345"/>
      <c r="G398" s="2345"/>
      <c r="H398" s="2345"/>
      <c r="I398" s="2345"/>
      <c r="J398" s="2345"/>
      <c r="K398" s="2345"/>
      <c r="L398" s="2345"/>
      <c r="M398" s="2345"/>
      <c r="N398" s="2345"/>
      <c r="O398" s="2345"/>
      <c r="P398" s="2345"/>
      <c r="Q398" s="2345"/>
      <c r="R398" s="2345"/>
      <c r="S398" s="2345"/>
      <c r="T398" s="2345"/>
      <c r="U398" s="2345"/>
      <c r="V398" s="2345"/>
      <c r="W398" s="2345"/>
      <c r="X398" s="2345"/>
      <c r="Y398" s="2345"/>
      <c r="Z398" s="2345"/>
      <c r="AA398" s="2345"/>
      <c r="AB398" s="2345"/>
      <c r="AC398" s="2345"/>
      <c r="AD398" s="2345"/>
      <c r="AE398" s="2345"/>
    </row>
    <row r="399" spans="1:31" ht="15.75" customHeight="1">
      <c r="A399" s="2345"/>
      <c r="B399" s="2345"/>
      <c r="C399" s="2345"/>
      <c r="D399" s="2345"/>
      <c r="E399" s="2345"/>
      <c r="F399" s="2345"/>
      <c r="G399" s="2345"/>
      <c r="H399" s="2345"/>
      <c r="I399" s="2345"/>
      <c r="J399" s="2345"/>
      <c r="K399" s="2345"/>
      <c r="L399" s="2345"/>
      <c r="M399" s="2345"/>
      <c r="N399" s="2345"/>
      <c r="O399" s="2345"/>
      <c r="P399" s="2345"/>
      <c r="Q399" s="2345"/>
      <c r="R399" s="2345"/>
      <c r="S399" s="2345"/>
      <c r="T399" s="2345"/>
      <c r="U399" s="2345"/>
      <c r="V399" s="2345"/>
      <c r="W399" s="2345"/>
      <c r="X399" s="2345"/>
      <c r="Y399" s="2345"/>
      <c r="Z399" s="2345"/>
      <c r="AA399" s="2345"/>
      <c r="AB399" s="2345"/>
      <c r="AC399" s="2345"/>
      <c r="AD399" s="2345"/>
      <c r="AE399" s="2345"/>
    </row>
    <row r="400" spans="1:31" ht="15.75" customHeight="1">
      <c r="A400" s="2345"/>
      <c r="B400" s="2345"/>
      <c r="C400" s="2345"/>
      <c r="D400" s="2345"/>
      <c r="E400" s="2345"/>
      <c r="F400" s="2345"/>
      <c r="G400" s="2345"/>
      <c r="H400" s="2345"/>
      <c r="I400" s="2345"/>
      <c r="J400" s="2345"/>
      <c r="K400" s="2345"/>
      <c r="L400" s="2345"/>
      <c r="M400" s="2345"/>
      <c r="N400" s="2345"/>
      <c r="O400" s="2345"/>
      <c r="P400" s="2345"/>
      <c r="Q400" s="2345"/>
      <c r="R400" s="2345"/>
      <c r="S400" s="2345"/>
      <c r="T400" s="2345"/>
      <c r="U400" s="2345"/>
      <c r="V400" s="2345"/>
      <c r="W400" s="2345"/>
      <c r="X400" s="2345"/>
      <c r="Y400" s="2345"/>
      <c r="Z400" s="2345"/>
      <c r="AA400" s="2345"/>
      <c r="AB400" s="2345"/>
      <c r="AC400" s="2345"/>
      <c r="AD400" s="2345"/>
      <c r="AE400" s="2345"/>
    </row>
    <row r="401" spans="1:31" ht="15.75" customHeight="1">
      <c r="A401" s="2345"/>
      <c r="B401" s="2345"/>
      <c r="C401" s="2345"/>
      <c r="D401" s="2345"/>
      <c r="E401" s="2345"/>
      <c r="F401" s="2345"/>
      <c r="G401" s="2345"/>
      <c r="H401" s="2345"/>
      <c r="I401" s="2345"/>
      <c r="J401" s="2345"/>
      <c r="K401" s="2345"/>
      <c r="L401" s="2345"/>
      <c r="M401" s="2345"/>
      <c r="N401" s="2345"/>
      <c r="O401" s="2345"/>
      <c r="P401" s="2345"/>
      <c r="Q401" s="2345"/>
      <c r="R401" s="2345"/>
      <c r="S401" s="2345"/>
      <c r="T401" s="2345"/>
      <c r="U401" s="2345"/>
      <c r="V401" s="2345"/>
      <c r="W401" s="2345"/>
      <c r="X401" s="2345"/>
      <c r="Y401" s="2345"/>
      <c r="Z401" s="2345"/>
      <c r="AA401" s="2345"/>
      <c r="AB401" s="2345"/>
      <c r="AC401" s="2345"/>
      <c r="AD401" s="2345"/>
      <c r="AE401" s="2345"/>
    </row>
    <row r="402" spans="1:31" ht="15.75" customHeight="1">
      <c r="A402" s="2345"/>
      <c r="B402" s="2345"/>
      <c r="C402" s="2345"/>
      <c r="D402" s="2345"/>
      <c r="E402" s="2345"/>
      <c r="F402" s="2345"/>
      <c r="G402" s="2345"/>
      <c r="H402" s="2345"/>
      <c r="I402" s="2345"/>
      <c r="J402" s="2345"/>
      <c r="K402" s="2345"/>
      <c r="L402" s="2345"/>
      <c r="M402" s="2345"/>
      <c r="N402" s="2345"/>
      <c r="O402" s="2345"/>
      <c r="P402" s="2345"/>
      <c r="Q402" s="2345"/>
      <c r="R402" s="2345"/>
      <c r="S402" s="2345"/>
      <c r="T402" s="2345"/>
      <c r="U402" s="2345"/>
      <c r="V402" s="2345"/>
      <c r="W402" s="2345"/>
      <c r="X402" s="2345"/>
      <c r="Y402" s="2345"/>
      <c r="Z402" s="2345"/>
      <c r="AA402" s="2345"/>
      <c r="AB402" s="2345"/>
      <c r="AC402" s="2345"/>
      <c r="AD402" s="2345"/>
      <c r="AE402" s="2345"/>
    </row>
    <row r="403" spans="1:31" ht="15.75" customHeight="1">
      <c r="A403" s="2345"/>
      <c r="B403" s="2345"/>
      <c r="C403" s="2345"/>
      <c r="D403" s="2345"/>
      <c r="E403" s="2345"/>
      <c r="F403" s="2345"/>
      <c r="G403" s="2345"/>
      <c r="H403" s="2345"/>
      <c r="I403" s="2345"/>
      <c r="J403" s="2345"/>
      <c r="K403" s="2345"/>
      <c r="L403" s="2345"/>
      <c r="M403" s="2345"/>
      <c r="N403" s="2345"/>
      <c r="O403" s="2345"/>
      <c r="P403" s="2345"/>
      <c r="Q403" s="2345"/>
      <c r="R403" s="2345"/>
      <c r="S403" s="2345"/>
      <c r="T403" s="2345"/>
      <c r="U403" s="2345"/>
      <c r="V403" s="2345"/>
      <c r="W403" s="2345"/>
      <c r="X403" s="2345"/>
      <c r="Y403" s="2345"/>
      <c r="Z403" s="2345"/>
      <c r="AA403" s="2345"/>
      <c r="AB403" s="2345"/>
      <c r="AC403" s="2345"/>
      <c r="AD403" s="2345"/>
      <c r="AE403" s="2345"/>
    </row>
    <row r="404" spans="1:31" ht="15.75" customHeight="1">
      <c r="A404" s="2345"/>
      <c r="B404" s="2345"/>
      <c r="C404" s="2345"/>
      <c r="D404" s="2345"/>
      <c r="E404" s="2345"/>
      <c r="F404" s="2345"/>
      <c r="G404" s="2345"/>
      <c r="H404" s="2345"/>
      <c r="I404" s="2345"/>
      <c r="J404" s="2345"/>
      <c r="K404" s="2345"/>
      <c r="L404" s="2345"/>
      <c r="M404" s="2345"/>
      <c r="N404" s="2345"/>
      <c r="O404" s="2345"/>
      <c r="P404" s="2345"/>
      <c r="Q404" s="2345"/>
      <c r="R404" s="2345"/>
      <c r="S404" s="2345"/>
      <c r="T404" s="2345"/>
      <c r="U404" s="2345"/>
      <c r="V404" s="2345"/>
      <c r="W404" s="2345"/>
      <c r="X404" s="2345"/>
      <c r="Y404" s="2345"/>
      <c r="Z404" s="2345"/>
      <c r="AA404" s="2345"/>
      <c r="AB404" s="2345"/>
      <c r="AC404" s="2345"/>
      <c r="AD404" s="2345"/>
      <c r="AE404" s="2345"/>
    </row>
    <row r="405" spans="1:31" ht="15.75" customHeight="1">
      <c r="A405" s="2345"/>
      <c r="B405" s="2345"/>
      <c r="C405" s="2345"/>
      <c r="D405" s="2345"/>
      <c r="E405" s="2345"/>
      <c r="F405" s="2345"/>
      <c r="G405" s="2345"/>
      <c r="H405" s="2345"/>
      <c r="I405" s="2345"/>
      <c r="J405" s="2345"/>
      <c r="K405" s="2345"/>
      <c r="L405" s="2345"/>
      <c r="M405" s="2345"/>
      <c r="N405" s="2345"/>
      <c r="O405" s="2345"/>
      <c r="P405" s="2345"/>
      <c r="Q405" s="2345"/>
      <c r="R405" s="2345"/>
      <c r="S405" s="2345"/>
      <c r="T405" s="2345"/>
      <c r="U405" s="2345"/>
      <c r="V405" s="2345"/>
      <c r="W405" s="2345"/>
      <c r="X405" s="2345"/>
      <c r="Y405" s="2345"/>
      <c r="Z405" s="2345"/>
      <c r="AA405" s="2345"/>
      <c r="AB405" s="2345"/>
      <c r="AC405" s="2345"/>
      <c r="AD405" s="2345"/>
      <c r="AE405" s="2345"/>
    </row>
    <row r="406" spans="1:31" ht="15.75" customHeight="1">
      <c r="A406" s="2345"/>
      <c r="B406" s="2345"/>
      <c r="C406" s="2345"/>
      <c r="D406" s="2345"/>
      <c r="E406" s="2345"/>
      <c r="F406" s="2345"/>
      <c r="G406" s="2345"/>
      <c r="H406" s="2345"/>
      <c r="I406" s="2345"/>
      <c r="J406" s="2345"/>
      <c r="K406" s="2345"/>
      <c r="L406" s="2345"/>
      <c r="M406" s="2345"/>
      <c r="N406" s="2345"/>
      <c r="O406" s="2345"/>
      <c r="P406" s="2345"/>
      <c r="Q406" s="2345"/>
      <c r="R406" s="2345"/>
      <c r="S406" s="2345"/>
      <c r="T406" s="2345"/>
      <c r="U406" s="2345"/>
      <c r="V406" s="2345"/>
      <c r="W406" s="2345"/>
      <c r="X406" s="2345"/>
      <c r="Y406" s="2345"/>
      <c r="Z406" s="2345"/>
      <c r="AA406" s="2345"/>
      <c r="AB406" s="2345"/>
      <c r="AC406" s="2345"/>
      <c r="AD406" s="2345"/>
      <c r="AE406" s="2345"/>
    </row>
    <row r="407" spans="1:31" ht="15.75" customHeight="1">
      <c r="A407" s="2345"/>
      <c r="B407" s="2345"/>
      <c r="C407" s="2345"/>
      <c r="D407" s="2345"/>
      <c r="E407" s="2345"/>
      <c r="F407" s="2345"/>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row>
    <row r="408" spans="1:31" ht="15.75" customHeight="1">
      <c r="A408" s="2345"/>
      <c r="B408" s="2345"/>
      <c r="C408" s="2345"/>
      <c r="D408" s="2345"/>
      <c r="E408" s="2345"/>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row>
    <row r="409" spans="1:31" ht="15.75" customHeight="1">
      <c r="A409" s="2345"/>
      <c r="B409" s="2345"/>
      <c r="C409" s="2345"/>
      <c r="D409" s="2345"/>
      <c r="E409" s="2345"/>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row>
    <row r="410" spans="1:31" ht="15.75" customHeight="1">
      <c r="A410" s="2345"/>
      <c r="B410" s="2345"/>
      <c r="C410" s="2345"/>
      <c r="D410" s="2345"/>
      <c r="E410" s="2345"/>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row>
    <row r="411" spans="1:31" ht="15.75" customHeight="1">
      <c r="A411" s="2345"/>
      <c r="B411" s="2345"/>
      <c r="C411" s="2345"/>
      <c r="D411" s="2345"/>
      <c r="E411" s="2345"/>
      <c r="F411" s="2345"/>
      <c r="G411" s="2345"/>
      <c r="H411" s="2345"/>
      <c r="I411" s="2345"/>
      <c r="J411" s="2345"/>
      <c r="K411" s="2345"/>
      <c r="L411" s="2345"/>
      <c r="M411" s="2345"/>
      <c r="N411" s="2345"/>
      <c r="O411" s="2345"/>
      <c r="P411" s="2345"/>
      <c r="Q411" s="2345"/>
      <c r="R411" s="2345"/>
      <c r="S411" s="2345"/>
      <c r="T411" s="2345"/>
      <c r="U411" s="2345"/>
      <c r="V411" s="2345"/>
      <c r="W411" s="2345"/>
      <c r="X411" s="2345"/>
      <c r="Y411" s="2345"/>
      <c r="Z411" s="2345"/>
      <c r="AA411" s="2345"/>
      <c r="AB411" s="2345"/>
      <c r="AC411" s="2345"/>
      <c r="AD411" s="2345"/>
      <c r="AE411" s="2345"/>
    </row>
    <row r="412" spans="1:31" ht="15.75" customHeight="1">
      <c r="A412" s="2345"/>
      <c r="B412" s="2345"/>
      <c r="C412" s="2345"/>
      <c r="D412" s="2345"/>
      <c r="E412" s="2345"/>
      <c r="F412" s="2345"/>
      <c r="G412" s="2345"/>
      <c r="H412" s="2345"/>
      <c r="I412" s="2345"/>
      <c r="J412" s="2345"/>
      <c r="K412" s="2345"/>
      <c r="L412" s="2345"/>
      <c r="M412" s="2345"/>
      <c r="N412" s="2345"/>
      <c r="O412" s="2345"/>
      <c r="P412" s="2345"/>
      <c r="Q412" s="2345"/>
      <c r="R412" s="2345"/>
      <c r="S412" s="2345"/>
      <c r="T412" s="2345"/>
      <c r="U412" s="2345"/>
      <c r="V412" s="2345"/>
      <c r="W412" s="2345"/>
      <c r="X412" s="2345"/>
      <c r="Y412" s="2345"/>
      <c r="Z412" s="2345"/>
      <c r="AA412" s="2345"/>
      <c r="AB412" s="2345"/>
      <c r="AC412" s="2345"/>
      <c r="AD412" s="2345"/>
      <c r="AE412" s="2345"/>
    </row>
    <row r="413" spans="1:31" ht="15.75" customHeight="1">
      <c r="A413" s="2345"/>
      <c r="B413" s="2345"/>
      <c r="C413" s="2345"/>
      <c r="D413" s="2345"/>
      <c r="E413" s="2345"/>
      <c r="F413" s="2345"/>
      <c r="G413" s="2345"/>
      <c r="H413" s="2345"/>
      <c r="I413" s="2345"/>
      <c r="J413" s="2345"/>
      <c r="K413" s="2345"/>
      <c r="L413" s="2345"/>
      <c r="M413" s="2345"/>
      <c r="N413" s="2345"/>
      <c r="O413" s="2345"/>
      <c r="P413" s="2345"/>
      <c r="Q413" s="2345"/>
      <c r="R413" s="2345"/>
      <c r="S413" s="2345"/>
      <c r="T413" s="2345"/>
      <c r="U413" s="2345"/>
      <c r="V413" s="2345"/>
      <c r="W413" s="2345"/>
      <c r="X413" s="2345"/>
      <c r="Y413" s="2345"/>
      <c r="Z413" s="2345"/>
      <c r="AA413" s="2345"/>
      <c r="AB413" s="2345"/>
      <c r="AC413" s="2345"/>
      <c r="AD413" s="2345"/>
      <c r="AE413" s="2345"/>
    </row>
    <row r="414" spans="1:31" ht="15.75" customHeight="1">
      <c r="A414" s="2345"/>
      <c r="B414" s="2345"/>
      <c r="C414" s="2345"/>
      <c r="D414" s="2345"/>
      <c r="E414" s="2345"/>
      <c r="F414" s="2345"/>
      <c r="G414" s="2345"/>
      <c r="H414" s="2345"/>
      <c r="I414" s="2345"/>
      <c r="J414" s="2345"/>
      <c r="K414" s="2345"/>
      <c r="L414" s="2345"/>
      <c r="M414" s="2345"/>
      <c r="N414" s="2345"/>
      <c r="O414" s="2345"/>
      <c r="P414" s="2345"/>
      <c r="Q414" s="2345"/>
      <c r="R414" s="2345"/>
      <c r="S414" s="2345"/>
      <c r="T414" s="2345"/>
      <c r="U414" s="2345"/>
      <c r="V414" s="2345"/>
      <c r="W414" s="2345"/>
      <c r="X414" s="2345"/>
      <c r="Y414" s="2345"/>
      <c r="Z414" s="2345"/>
      <c r="AA414" s="2345"/>
      <c r="AB414" s="2345"/>
      <c r="AC414" s="2345"/>
      <c r="AD414" s="2345"/>
      <c r="AE414" s="2345"/>
    </row>
    <row r="415" spans="1:31" ht="15.75" customHeight="1">
      <c r="A415" s="2345"/>
      <c r="B415" s="2345"/>
      <c r="C415" s="2345"/>
      <c r="D415" s="2345"/>
      <c r="E415" s="2345"/>
      <c r="F415" s="2345"/>
      <c r="G415" s="2345"/>
      <c r="H415" s="2345"/>
      <c r="I415" s="2345"/>
      <c r="J415" s="2345"/>
      <c r="K415" s="2345"/>
      <c r="L415" s="2345"/>
      <c r="M415" s="2345"/>
      <c r="N415" s="2345"/>
      <c r="O415" s="2345"/>
      <c r="P415" s="2345"/>
      <c r="Q415" s="2345"/>
      <c r="R415" s="2345"/>
      <c r="S415" s="2345"/>
      <c r="T415" s="2345"/>
      <c r="U415" s="2345"/>
      <c r="V415" s="2345"/>
      <c r="W415" s="2345"/>
      <c r="X415" s="2345"/>
      <c r="Y415" s="2345"/>
      <c r="Z415" s="2345"/>
      <c r="AA415" s="2345"/>
      <c r="AB415" s="2345"/>
      <c r="AC415" s="2345"/>
      <c r="AD415" s="2345"/>
      <c r="AE415" s="2345"/>
    </row>
    <row r="416" spans="1:31" ht="15.75" customHeight="1">
      <c r="A416" s="2345"/>
      <c r="B416" s="2345"/>
      <c r="C416" s="2345"/>
      <c r="D416" s="2345"/>
      <c r="E416" s="2345"/>
      <c r="F416" s="2345"/>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row>
    <row r="417" spans="1:31" ht="15.75" customHeight="1">
      <c r="A417" s="2345"/>
      <c r="B417" s="2345"/>
      <c r="C417" s="2345"/>
      <c r="D417" s="2345"/>
      <c r="E417" s="2345"/>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row>
    <row r="418" spans="1:31" ht="15.75" customHeight="1">
      <c r="A418" s="2345"/>
      <c r="B418" s="2345"/>
      <c r="C418" s="2345"/>
      <c r="D418" s="2345"/>
      <c r="E418" s="2345"/>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row>
    <row r="419" spans="1:31" ht="15.75" customHeight="1">
      <c r="A419" s="2345"/>
      <c r="B419" s="2345"/>
      <c r="C419" s="2345"/>
      <c r="D419" s="2345"/>
      <c r="E419" s="2345"/>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row>
    <row r="420" spans="1:31" ht="15.75" customHeight="1">
      <c r="A420" s="2345"/>
      <c r="B420" s="2345"/>
      <c r="C420" s="2345"/>
      <c r="D420" s="2345"/>
      <c r="E420" s="2345"/>
      <c r="F420" s="2345"/>
      <c r="G420" s="2345"/>
      <c r="H420" s="2345"/>
      <c r="I420" s="2345"/>
      <c r="J420" s="2345"/>
      <c r="K420" s="2345"/>
      <c r="L420" s="2345"/>
      <c r="M420" s="2345"/>
      <c r="N420" s="2345"/>
      <c r="O420" s="2345"/>
      <c r="P420" s="2345"/>
      <c r="Q420" s="2345"/>
      <c r="R420" s="2345"/>
      <c r="S420" s="2345"/>
      <c r="T420" s="2345"/>
      <c r="U420" s="2345"/>
      <c r="V420" s="2345"/>
      <c r="W420" s="2345"/>
      <c r="X420" s="2345"/>
      <c r="Y420" s="2345"/>
      <c r="Z420" s="2345"/>
      <c r="AA420" s="2345"/>
      <c r="AB420" s="2345"/>
      <c r="AC420" s="2345"/>
      <c r="AD420" s="2345"/>
      <c r="AE420" s="2345"/>
    </row>
    <row r="421" spans="1:31" ht="15.75" customHeight="1">
      <c r="A421" s="2345"/>
      <c r="B421" s="2345"/>
      <c r="C421" s="2345"/>
      <c r="D421" s="2345"/>
      <c r="E421" s="2345"/>
      <c r="F421" s="2345"/>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row>
    <row r="422" spans="1:31" ht="15.75" customHeight="1">
      <c r="A422" s="2345"/>
      <c r="B422" s="2345"/>
      <c r="C422" s="2345"/>
      <c r="D422" s="2345"/>
      <c r="E422" s="2345"/>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row>
    <row r="423" spans="1:31" ht="15.75" customHeight="1">
      <c r="A423" s="2345"/>
      <c r="B423" s="2345"/>
      <c r="C423" s="2345"/>
      <c r="D423" s="2345"/>
      <c r="E423" s="2345"/>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row>
    <row r="424" spans="1:31" ht="15.75" customHeight="1">
      <c r="A424" s="2345"/>
      <c r="B424" s="2345"/>
      <c r="C424" s="2345"/>
      <c r="D424" s="2345"/>
      <c r="E424" s="2345"/>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row>
    <row r="425" spans="1:31" ht="15.75" customHeight="1">
      <c r="A425" s="2345"/>
      <c r="B425" s="2345"/>
      <c r="C425" s="2345"/>
      <c r="D425" s="2345"/>
      <c r="E425" s="2345"/>
      <c r="F425" s="2345"/>
      <c r="G425" s="2345"/>
      <c r="H425" s="2345"/>
      <c r="I425" s="2345"/>
      <c r="J425" s="2345"/>
      <c r="K425" s="2345"/>
      <c r="L425" s="2345"/>
      <c r="M425" s="2345"/>
      <c r="N425" s="2345"/>
      <c r="O425" s="2345"/>
      <c r="P425" s="2345"/>
      <c r="Q425" s="2345"/>
      <c r="R425" s="2345"/>
      <c r="S425" s="2345"/>
      <c r="T425" s="2345"/>
      <c r="U425" s="2345"/>
      <c r="V425" s="2345"/>
      <c r="W425" s="2345"/>
      <c r="X425" s="2345"/>
      <c r="Y425" s="2345"/>
      <c r="Z425" s="2345"/>
      <c r="AA425" s="2345"/>
      <c r="AB425" s="2345"/>
      <c r="AC425" s="2345"/>
      <c r="AD425" s="2345"/>
      <c r="AE425" s="2345"/>
    </row>
    <row r="426" spans="1:31" ht="15.75" customHeight="1">
      <c r="A426" s="2345"/>
      <c r="B426" s="2345"/>
      <c r="C426" s="2345"/>
      <c r="D426" s="2345"/>
      <c r="E426" s="2345"/>
      <c r="F426" s="2345"/>
      <c r="G426" s="2345"/>
      <c r="H426" s="2345"/>
      <c r="I426" s="2345"/>
      <c r="J426" s="2345"/>
      <c r="K426" s="2345"/>
      <c r="L426" s="2345"/>
      <c r="M426" s="2345"/>
      <c r="N426" s="2345"/>
      <c r="O426" s="2345"/>
      <c r="P426" s="2345"/>
      <c r="Q426" s="2345"/>
      <c r="R426" s="2345"/>
      <c r="S426" s="2345"/>
      <c r="T426" s="2345"/>
      <c r="U426" s="2345"/>
      <c r="V426" s="2345"/>
      <c r="W426" s="2345"/>
      <c r="X426" s="2345"/>
      <c r="Y426" s="2345"/>
      <c r="Z426" s="2345"/>
      <c r="AA426" s="2345"/>
      <c r="AB426" s="2345"/>
      <c r="AC426" s="2345"/>
      <c r="AD426" s="2345"/>
      <c r="AE426" s="2345"/>
    </row>
    <row r="427" spans="1:31" ht="15.75" customHeight="1">
      <c r="A427" s="2345"/>
      <c r="B427" s="2345"/>
      <c r="C427" s="2345"/>
      <c r="D427" s="2345"/>
      <c r="E427" s="2345"/>
      <c r="F427" s="2345"/>
      <c r="G427" s="2345"/>
      <c r="H427" s="2345"/>
      <c r="I427" s="2345"/>
      <c r="J427" s="2345"/>
      <c r="K427" s="2345"/>
      <c r="L427" s="2345"/>
      <c r="M427" s="2345"/>
      <c r="N427" s="2345"/>
      <c r="O427" s="2345"/>
      <c r="P427" s="2345"/>
      <c r="Q427" s="2345"/>
      <c r="R427" s="2345"/>
      <c r="S427" s="2345"/>
      <c r="T427" s="2345"/>
      <c r="U427" s="2345"/>
      <c r="V427" s="2345"/>
      <c r="W427" s="2345"/>
      <c r="X427" s="2345"/>
      <c r="Y427" s="2345"/>
      <c r="Z427" s="2345"/>
      <c r="AA427" s="2345"/>
      <c r="AB427" s="2345"/>
      <c r="AC427" s="2345"/>
      <c r="AD427" s="2345"/>
      <c r="AE427" s="2345"/>
    </row>
    <row r="428" spans="1:31" ht="15.75" customHeight="1">
      <c r="A428" s="2345"/>
      <c r="B428" s="2345"/>
      <c r="C428" s="2345"/>
      <c r="D428" s="2345"/>
      <c r="E428" s="2345"/>
      <c r="F428" s="2345"/>
      <c r="G428" s="2345"/>
      <c r="H428" s="2345"/>
      <c r="I428" s="2345"/>
      <c r="J428" s="2345"/>
      <c r="K428" s="2345"/>
      <c r="L428" s="2345"/>
      <c r="M428" s="2345"/>
      <c r="N428" s="2345"/>
      <c r="O428" s="2345"/>
      <c r="P428" s="2345"/>
      <c r="Q428" s="2345"/>
      <c r="R428" s="2345"/>
      <c r="S428" s="2345"/>
      <c r="T428" s="2345"/>
      <c r="U428" s="2345"/>
      <c r="V428" s="2345"/>
      <c r="W428" s="2345"/>
      <c r="X428" s="2345"/>
      <c r="Y428" s="2345"/>
      <c r="Z428" s="2345"/>
      <c r="AA428" s="2345"/>
      <c r="AB428" s="2345"/>
      <c r="AC428" s="2345"/>
      <c r="AD428" s="2345"/>
      <c r="AE428" s="2345"/>
    </row>
    <row r="429" spans="1:31" ht="15.75" customHeight="1">
      <c r="A429" s="2345"/>
      <c r="B429" s="2345"/>
      <c r="C429" s="2345"/>
      <c r="D429" s="2345"/>
      <c r="E429" s="2345"/>
      <c r="F429" s="2345"/>
      <c r="G429" s="2345"/>
      <c r="H429" s="2345"/>
      <c r="I429" s="2345"/>
      <c r="J429" s="2345"/>
      <c r="K429" s="2345"/>
      <c r="L429" s="2345"/>
      <c r="M429" s="2345"/>
      <c r="N429" s="2345"/>
      <c r="O429" s="2345"/>
      <c r="P429" s="2345"/>
      <c r="Q429" s="2345"/>
      <c r="R429" s="2345"/>
      <c r="S429" s="2345"/>
      <c r="T429" s="2345"/>
      <c r="U429" s="2345"/>
      <c r="V429" s="2345"/>
      <c r="W429" s="2345"/>
      <c r="X429" s="2345"/>
      <c r="Y429" s="2345"/>
      <c r="Z429" s="2345"/>
      <c r="AA429" s="2345"/>
      <c r="AB429" s="2345"/>
      <c r="AC429" s="2345"/>
      <c r="AD429" s="2345"/>
      <c r="AE429" s="2345"/>
    </row>
    <row r="430" spans="1:31" ht="15.75" customHeight="1">
      <c r="A430" s="2345"/>
      <c r="B430" s="2345"/>
      <c r="C430" s="2345"/>
      <c r="D430" s="2345"/>
      <c r="E430" s="2345"/>
      <c r="F430" s="2345"/>
      <c r="G430" s="2345"/>
      <c r="H430" s="2345"/>
      <c r="I430" s="2345"/>
      <c r="J430" s="2345"/>
      <c r="K430" s="2345"/>
      <c r="L430" s="2345"/>
      <c r="M430" s="2345"/>
      <c r="N430" s="2345"/>
      <c r="O430" s="2345"/>
      <c r="P430" s="2345"/>
      <c r="Q430" s="2345"/>
      <c r="R430" s="2345"/>
      <c r="S430" s="2345"/>
      <c r="T430" s="2345"/>
      <c r="U430" s="2345"/>
      <c r="V430" s="2345"/>
      <c r="W430" s="2345"/>
      <c r="X430" s="2345"/>
      <c r="Y430" s="2345"/>
      <c r="Z430" s="2345"/>
      <c r="AA430" s="2345"/>
      <c r="AB430" s="2345"/>
      <c r="AC430" s="2345"/>
      <c r="AD430" s="2345"/>
      <c r="AE430" s="2345"/>
    </row>
    <row r="431" spans="1:31" ht="15.75" customHeight="1">
      <c r="A431" s="2345"/>
      <c r="B431" s="2345"/>
      <c r="C431" s="2345"/>
      <c r="D431" s="2345"/>
      <c r="E431" s="2345"/>
      <c r="F431" s="2345"/>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row>
    <row r="432" spans="1:31" ht="15.75" customHeight="1">
      <c r="A432" s="2345"/>
      <c r="B432" s="2345"/>
      <c r="C432" s="2345"/>
      <c r="D432" s="2345"/>
      <c r="E432" s="2345"/>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row>
    <row r="433" spans="1:31" ht="15.75" customHeight="1">
      <c r="A433" s="2345"/>
      <c r="B433" s="2345"/>
      <c r="C433" s="2345"/>
      <c r="D433" s="2345"/>
      <c r="E433" s="2345"/>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row>
    <row r="434" spans="1:31" ht="15.75" customHeight="1">
      <c r="A434" s="2345"/>
      <c r="B434" s="2345"/>
      <c r="C434" s="2345"/>
      <c r="D434" s="2345"/>
      <c r="E434" s="2345"/>
      <c r="F434" s="2345"/>
      <c r="G434" s="2345"/>
      <c r="H434" s="2345"/>
      <c r="I434" s="2345"/>
      <c r="J434" s="2345"/>
      <c r="K434" s="2345"/>
      <c r="L434" s="2345"/>
      <c r="M434" s="2345"/>
      <c r="N434" s="2345"/>
      <c r="O434" s="2345"/>
      <c r="P434" s="2345"/>
      <c r="Q434" s="2345"/>
      <c r="R434" s="2345"/>
      <c r="S434" s="2345"/>
      <c r="T434" s="2345"/>
      <c r="U434" s="2345"/>
      <c r="V434" s="2345"/>
      <c r="W434" s="2345"/>
      <c r="X434" s="2345"/>
      <c r="Y434" s="2345"/>
      <c r="Z434" s="2345"/>
      <c r="AA434" s="2345"/>
      <c r="AB434" s="2345"/>
      <c r="AC434" s="2345"/>
      <c r="AD434" s="2345"/>
      <c r="AE434" s="2345"/>
    </row>
    <row r="435" spans="1:31" ht="15.75" customHeight="1">
      <c r="A435" s="2345"/>
      <c r="B435" s="2345"/>
      <c r="C435" s="2345"/>
      <c r="D435" s="2345"/>
      <c r="E435" s="2345"/>
      <c r="F435" s="2345"/>
      <c r="G435" s="2345"/>
      <c r="H435" s="2345"/>
      <c r="I435" s="2345"/>
      <c r="J435" s="2345"/>
      <c r="K435" s="2345"/>
      <c r="L435" s="2345"/>
      <c r="M435" s="2345"/>
      <c r="N435" s="2345"/>
      <c r="O435" s="2345"/>
      <c r="P435" s="2345"/>
      <c r="Q435" s="2345"/>
      <c r="R435" s="2345"/>
      <c r="S435" s="2345"/>
      <c r="T435" s="2345"/>
      <c r="U435" s="2345"/>
      <c r="V435" s="2345"/>
      <c r="W435" s="2345"/>
      <c r="X435" s="2345"/>
      <c r="Y435" s="2345"/>
      <c r="Z435" s="2345"/>
      <c r="AA435" s="2345"/>
      <c r="AB435" s="2345"/>
      <c r="AC435" s="2345"/>
      <c r="AD435" s="2345"/>
      <c r="AE435" s="2345"/>
    </row>
    <row r="436" spans="1:31" ht="15.75" customHeight="1">
      <c r="A436" s="2345"/>
      <c r="B436" s="2345"/>
      <c r="C436" s="2345"/>
      <c r="D436" s="2345"/>
      <c r="E436" s="2345"/>
      <c r="F436" s="2345"/>
      <c r="G436" s="2345"/>
      <c r="H436" s="2345"/>
      <c r="I436" s="2345"/>
      <c r="J436" s="2345"/>
      <c r="K436" s="2345"/>
      <c r="L436" s="2345"/>
      <c r="M436" s="2345"/>
      <c r="N436" s="2345"/>
      <c r="O436" s="2345"/>
      <c r="P436" s="2345"/>
      <c r="Q436" s="2345"/>
      <c r="R436" s="2345"/>
      <c r="S436" s="2345"/>
      <c r="T436" s="2345"/>
      <c r="U436" s="2345"/>
      <c r="V436" s="2345"/>
      <c r="W436" s="2345"/>
      <c r="X436" s="2345"/>
      <c r="Y436" s="2345"/>
      <c r="Z436" s="2345"/>
      <c r="AA436" s="2345"/>
      <c r="AB436" s="2345"/>
      <c r="AC436" s="2345"/>
      <c r="AD436" s="2345"/>
      <c r="AE436" s="2345"/>
    </row>
    <row r="437" spans="1:31" ht="15.75" customHeight="1">
      <c r="A437" s="2345"/>
      <c r="B437" s="2345"/>
      <c r="C437" s="2345"/>
      <c r="D437" s="2345"/>
      <c r="E437" s="2345"/>
      <c r="F437" s="2345"/>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row>
    <row r="438" spans="1:31" ht="15.75" customHeight="1">
      <c r="A438" s="2345"/>
      <c r="B438" s="2345"/>
      <c r="C438" s="2345"/>
      <c r="D438" s="2345"/>
      <c r="E438" s="2345"/>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row>
    <row r="439" spans="1:31" ht="15.75" customHeight="1">
      <c r="A439" s="2345"/>
      <c r="B439" s="2345"/>
      <c r="C439" s="2345"/>
      <c r="D439" s="2345"/>
      <c r="E439" s="2345"/>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row>
    <row r="440" spans="1:31" ht="15.75" customHeight="1">
      <c r="A440" s="2345"/>
      <c r="B440" s="2345"/>
      <c r="C440" s="2345"/>
      <c r="D440" s="2345"/>
      <c r="E440" s="2345"/>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row>
    <row r="441" spans="1:31" ht="15.75" customHeight="1">
      <c r="A441" s="2345"/>
      <c r="B441" s="2345"/>
      <c r="C441" s="2345"/>
      <c r="D441" s="2345"/>
      <c r="E441" s="2345"/>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row>
    <row r="442" spans="1:31" ht="15.75" customHeight="1">
      <c r="A442" s="2345"/>
      <c r="B442" s="2345"/>
      <c r="C442" s="2345"/>
      <c r="D442" s="2345"/>
      <c r="E442" s="2345"/>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row>
    <row r="443" spans="1:31" ht="15.75" customHeight="1">
      <c r="A443" s="2345"/>
      <c r="B443" s="2345"/>
      <c r="C443" s="2345"/>
      <c r="D443" s="2345"/>
      <c r="E443" s="2345"/>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row>
    <row r="444" spans="1:31" ht="15.75" customHeight="1">
      <c r="A444" s="2345"/>
      <c r="B444" s="2345"/>
      <c r="C444" s="2345"/>
      <c r="D444" s="2345"/>
      <c r="E444" s="2345"/>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row>
    <row r="445" spans="1:31" ht="15.75" customHeight="1">
      <c r="A445" s="2345"/>
      <c r="B445" s="2345"/>
      <c r="C445" s="2345"/>
      <c r="D445" s="2345"/>
      <c r="E445" s="2345"/>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row>
    <row r="446" spans="1:31" ht="15.75" customHeight="1">
      <c r="A446" s="2345"/>
      <c r="B446" s="2345"/>
      <c r="C446" s="2345"/>
      <c r="D446" s="2345"/>
      <c r="E446" s="2345"/>
      <c r="F446" s="2345"/>
      <c r="G446" s="2345"/>
      <c r="H446" s="2345"/>
      <c r="I446" s="2345"/>
      <c r="J446" s="2345"/>
      <c r="K446" s="2345"/>
      <c r="L446" s="2345"/>
      <c r="M446" s="2345"/>
      <c r="N446" s="2345"/>
      <c r="O446" s="2345"/>
      <c r="P446" s="2345"/>
      <c r="Q446" s="2345"/>
      <c r="R446" s="2345"/>
      <c r="S446" s="2345"/>
      <c r="T446" s="2345"/>
      <c r="U446" s="2345"/>
      <c r="V446" s="2345"/>
      <c r="W446" s="2345"/>
      <c r="X446" s="2345"/>
      <c r="Y446" s="2345"/>
      <c r="Z446" s="2345"/>
      <c r="AA446" s="2345"/>
      <c r="AB446" s="2345"/>
      <c r="AC446" s="2345"/>
      <c r="AD446" s="2345"/>
      <c r="AE446" s="2345"/>
    </row>
    <row r="447" spans="1:31" ht="15.75" customHeight="1">
      <c r="A447" s="2345"/>
      <c r="B447" s="2345"/>
      <c r="C447" s="2345"/>
      <c r="D447" s="2345"/>
      <c r="E447" s="2345"/>
      <c r="F447" s="2345"/>
      <c r="G447" s="2345"/>
      <c r="H447" s="2345"/>
      <c r="I447" s="2345"/>
      <c r="J447" s="2345"/>
      <c r="K447" s="2345"/>
      <c r="L447" s="2345"/>
      <c r="M447" s="2345"/>
      <c r="N447" s="2345"/>
      <c r="O447" s="2345"/>
      <c r="P447" s="2345"/>
      <c r="Q447" s="2345"/>
      <c r="R447" s="2345"/>
      <c r="S447" s="2345"/>
      <c r="T447" s="2345"/>
      <c r="U447" s="2345"/>
      <c r="V447" s="2345"/>
      <c r="W447" s="2345"/>
      <c r="X447" s="2345"/>
      <c r="Y447" s="2345"/>
      <c r="Z447" s="2345"/>
      <c r="AA447" s="2345"/>
      <c r="AB447" s="2345"/>
      <c r="AC447" s="2345"/>
      <c r="AD447" s="2345"/>
      <c r="AE447" s="2345"/>
    </row>
    <row r="448" spans="1:31" ht="15.75" customHeight="1">
      <c r="A448" s="2345"/>
      <c r="B448" s="2345"/>
      <c r="C448" s="2345"/>
      <c r="D448" s="2345"/>
      <c r="E448" s="2345"/>
      <c r="F448" s="2345"/>
      <c r="G448" s="2345"/>
      <c r="H448" s="2345"/>
      <c r="I448" s="2345"/>
      <c r="J448" s="2345"/>
      <c r="K448" s="2345"/>
      <c r="L448" s="2345"/>
      <c r="M448" s="2345"/>
      <c r="N448" s="2345"/>
      <c r="O448" s="2345"/>
      <c r="P448" s="2345"/>
      <c r="Q448" s="2345"/>
      <c r="R448" s="2345"/>
      <c r="S448" s="2345"/>
      <c r="T448" s="2345"/>
      <c r="U448" s="2345"/>
      <c r="V448" s="2345"/>
      <c r="W448" s="2345"/>
      <c r="X448" s="2345"/>
      <c r="Y448" s="2345"/>
      <c r="Z448" s="2345"/>
      <c r="AA448" s="2345"/>
      <c r="AB448" s="2345"/>
      <c r="AC448" s="2345"/>
      <c r="AD448" s="2345"/>
      <c r="AE448" s="2345"/>
    </row>
    <row r="449" spans="1:31" ht="15.75" customHeight="1">
      <c r="A449" s="2345"/>
      <c r="B449" s="2345"/>
      <c r="C449" s="2345"/>
      <c r="D449" s="2345"/>
      <c r="E449" s="2345"/>
      <c r="F449" s="2345"/>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row>
    <row r="450" spans="1:31" ht="15.75" customHeight="1">
      <c r="A450" s="2345"/>
      <c r="B450" s="2345"/>
      <c r="C450" s="2345"/>
      <c r="D450" s="2345"/>
      <c r="E450" s="2345"/>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row>
    <row r="451" spans="1:31" ht="15.75" customHeight="1">
      <c r="A451" s="2345"/>
      <c r="B451" s="2345"/>
      <c r="C451" s="2345"/>
      <c r="D451" s="2345"/>
      <c r="E451" s="2345"/>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row>
    <row r="452" spans="1:31" ht="15.75" customHeight="1">
      <c r="A452" s="2345"/>
      <c r="B452" s="2345"/>
      <c r="C452" s="2345"/>
      <c r="D452" s="2345"/>
      <c r="E452" s="2345"/>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row>
    <row r="453" spans="1:31" ht="15.75" customHeight="1">
      <c r="A453" s="2345"/>
      <c r="B453" s="2345"/>
      <c r="C453" s="2345"/>
      <c r="D453" s="2345"/>
      <c r="E453" s="2345"/>
      <c r="F453" s="2345"/>
      <c r="G453" s="2345"/>
      <c r="H453" s="2345"/>
      <c r="I453" s="2345"/>
      <c r="J453" s="2345"/>
      <c r="K453" s="2345"/>
      <c r="L453" s="2345"/>
      <c r="M453" s="2345"/>
      <c r="N453" s="2345"/>
      <c r="O453" s="2345"/>
      <c r="P453" s="2345"/>
      <c r="Q453" s="2345"/>
      <c r="R453" s="2345"/>
      <c r="S453" s="2345"/>
      <c r="T453" s="2345"/>
      <c r="U453" s="2345"/>
      <c r="V453" s="2345"/>
      <c r="W453" s="2345"/>
      <c r="X453" s="2345"/>
      <c r="Y453" s="2345"/>
      <c r="Z453" s="2345"/>
      <c r="AA453" s="2345"/>
      <c r="AB453" s="2345"/>
      <c r="AC453" s="2345"/>
      <c r="AD453" s="2345"/>
      <c r="AE453" s="2345"/>
    </row>
    <row r="454" spans="1:31" ht="15.75" customHeight="1">
      <c r="A454" s="2345"/>
      <c r="B454" s="2345"/>
      <c r="C454" s="2345"/>
      <c r="D454" s="2345"/>
      <c r="E454" s="2345"/>
      <c r="F454" s="2345"/>
      <c r="G454" s="2345"/>
      <c r="H454" s="2345"/>
      <c r="I454" s="2345"/>
      <c r="J454" s="2345"/>
      <c r="K454" s="2345"/>
      <c r="L454" s="2345"/>
      <c r="M454" s="2345"/>
      <c r="N454" s="2345"/>
      <c r="O454" s="2345"/>
      <c r="P454" s="2345"/>
      <c r="Q454" s="2345"/>
      <c r="R454" s="2345"/>
      <c r="S454" s="2345"/>
      <c r="T454" s="2345"/>
      <c r="U454" s="2345"/>
      <c r="V454" s="2345"/>
      <c r="W454" s="2345"/>
      <c r="X454" s="2345"/>
      <c r="Y454" s="2345"/>
      <c r="Z454" s="2345"/>
      <c r="AA454" s="2345"/>
      <c r="AB454" s="2345"/>
      <c r="AC454" s="2345"/>
      <c r="AD454" s="2345"/>
      <c r="AE454" s="2345"/>
    </row>
    <row r="455" spans="1:31" ht="15.75" customHeight="1">
      <c r="A455" s="2345"/>
      <c r="B455" s="2345"/>
      <c r="C455" s="2345"/>
      <c r="D455" s="2345"/>
      <c r="E455" s="2345"/>
      <c r="F455" s="2345"/>
      <c r="G455" s="2345"/>
      <c r="H455" s="2345"/>
      <c r="I455" s="2345"/>
      <c r="J455" s="2345"/>
      <c r="K455" s="2345"/>
      <c r="L455" s="2345"/>
      <c r="M455" s="2345"/>
      <c r="N455" s="2345"/>
      <c r="O455" s="2345"/>
      <c r="P455" s="2345"/>
      <c r="Q455" s="2345"/>
      <c r="R455" s="2345"/>
      <c r="S455" s="2345"/>
      <c r="T455" s="2345"/>
      <c r="U455" s="2345"/>
      <c r="V455" s="2345"/>
      <c r="W455" s="2345"/>
      <c r="X455" s="2345"/>
      <c r="Y455" s="2345"/>
      <c r="Z455" s="2345"/>
      <c r="AA455" s="2345"/>
      <c r="AB455" s="2345"/>
      <c r="AC455" s="2345"/>
      <c r="AD455" s="2345"/>
      <c r="AE455" s="2345"/>
    </row>
    <row r="456" spans="1:31" ht="15.75" customHeight="1">
      <c r="A456" s="2345"/>
      <c r="B456" s="2345"/>
      <c r="C456" s="2345"/>
      <c r="D456" s="2345"/>
      <c r="E456" s="2345"/>
      <c r="F456" s="2345"/>
      <c r="G456" s="2345"/>
      <c r="H456" s="2345"/>
      <c r="I456" s="2345"/>
      <c r="J456" s="2345"/>
      <c r="K456" s="2345"/>
      <c r="L456" s="2345"/>
      <c r="M456" s="2345"/>
      <c r="N456" s="2345"/>
      <c r="O456" s="2345"/>
      <c r="P456" s="2345"/>
      <c r="Q456" s="2345"/>
      <c r="R456" s="2345"/>
      <c r="S456" s="2345"/>
      <c r="T456" s="2345"/>
      <c r="U456" s="2345"/>
      <c r="V456" s="2345"/>
      <c r="W456" s="2345"/>
      <c r="X456" s="2345"/>
      <c r="Y456" s="2345"/>
      <c r="Z456" s="2345"/>
      <c r="AA456" s="2345"/>
      <c r="AB456" s="2345"/>
      <c r="AC456" s="2345"/>
      <c r="AD456" s="2345"/>
      <c r="AE456" s="2345"/>
    </row>
    <row r="457" spans="1:31" ht="15.75" customHeight="1">
      <c r="A457" s="2345"/>
      <c r="B457" s="2345"/>
      <c r="C457" s="2345"/>
      <c r="D457" s="2345"/>
      <c r="E457" s="2345"/>
      <c r="F457" s="2345"/>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row>
    <row r="458" spans="1:31" ht="15.75" customHeight="1">
      <c r="A458" s="2345"/>
      <c r="B458" s="2345"/>
      <c r="C458" s="2345"/>
      <c r="D458" s="2345"/>
      <c r="E458" s="2345"/>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row>
    <row r="459" spans="1:31" ht="15.75" customHeight="1">
      <c r="A459" s="2345"/>
      <c r="B459" s="2345"/>
      <c r="C459" s="2345"/>
      <c r="D459" s="2345"/>
      <c r="E459" s="2345"/>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row>
    <row r="460" spans="1:31" ht="15.75" customHeight="1">
      <c r="A460" s="2345"/>
      <c r="B460" s="2345"/>
      <c r="C460" s="2345"/>
      <c r="D460" s="2345"/>
      <c r="E460" s="2345"/>
      <c r="F460" s="2345"/>
      <c r="G460" s="2345"/>
      <c r="H460" s="2345"/>
      <c r="I460" s="2345"/>
      <c r="J460" s="2345"/>
      <c r="K460" s="2345"/>
      <c r="L460" s="2345"/>
      <c r="M460" s="2345"/>
      <c r="N460" s="2345"/>
      <c r="O460" s="2345"/>
      <c r="P460" s="2345"/>
      <c r="Q460" s="2345"/>
      <c r="R460" s="2345"/>
      <c r="S460" s="2345"/>
      <c r="T460" s="2345"/>
      <c r="U460" s="2345"/>
      <c r="V460" s="2345"/>
      <c r="W460" s="2345"/>
      <c r="X460" s="2345"/>
      <c r="Y460" s="2345"/>
      <c r="Z460" s="2345"/>
      <c r="AA460" s="2345"/>
      <c r="AB460" s="2345"/>
      <c r="AC460" s="2345"/>
      <c r="AD460" s="2345"/>
      <c r="AE460" s="2345"/>
    </row>
    <row r="461" spans="1:31" ht="15.75" customHeight="1">
      <c r="A461" s="2345"/>
      <c r="B461" s="2345"/>
      <c r="C461" s="2345"/>
      <c r="D461" s="2345"/>
      <c r="E461" s="2345"/>
      <c r="F461" s="2345"/>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row>
    <row r="462" spans="1:31" ht="15.75" customHeight="1">
      <c r="A462" s="2345"/>
      <c r="B462" s="2345"/>
      <c r="C462" s="2345"/>
      <c r="D462" s="2345"/>
      <c r="E462" s="2345"/>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row>
    <row r="463" spans="1:31" ht="15.75" customHeight="1">
      <c r="A463" s="2345"/>
      <c r="B463" s="2345"/>
      <c r="C463" s="2345"/>
      <c r="D463" s="2345"/>
      <c r="E463" s="2345"/>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row>
    <row r="464" spans="1:31" ht="15.75" customHeight="1">
      <c r="A464" s="2345"/>
      <c r="B464" s="2345"/>
      <c r="C464" s="2345"/>
      <c r="D464" s="2345"/>
      <c r="E464" s="2345"/>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row>
    <row r="465" spans="1:31" ht="15.75" customHeight="1">
      <c r="A465" s="2345"/>
      <c r="B465" s="2345"/>
      <c r="C465" s="2345"/>
      <c r="D465" s="2345"/>
      <c r="E465" s="2345"/>
      <c r="F465" s="2345"/>
      <c r="G465" s="2345"/>
      <c r="H465" s="2345"/>
      <c r="I465" s="2345"/>
      <c r="J465" s="2345"/>
      <c r="K465" s="2345"/>
      <c r="L465" s="2345"/>
      <c r="M465" s="2345"/>
      <c r="N465" s="2345"/>
      <c r="O465" s="2345"/>
      <c r="P465" s="2345"/>
      <c r="Q465" s="2345"/>
      <c r="R465" s="2345"/>
      <c r="S465" s="2345"/>
      <c r="T465" s="2345"/>
      <c r="U465" s="2345"/>
      <c r="V465" s="2345"/>
      <c r="W465" s="2345"/>
      <c r="X465" s="2345"/>
      <c r="Y465" s="2345"/>
      <c r="Z465" s="2345"/>
      <c r="AA465" s="2345"/>
      <c r="AB465" s="2345"/>
      <c r="AC465" s="2345"/>
      <c r="AD465" s="2345"/>
      <c r="AE465" s="2345"/>
    </row>
    <row r="466" spans="1:31" ht="15.75" customHeight="1">
      <c r="A466" s="2345"/>
      <c r="B466" s="2345"/>
      <c r="C466" s="2345"/>
      <c r="D466" s="2345"/>
      <c r="E466" s="2345"/>
      <c r="F466" s="2345"/>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row>
    <row r="467" spans="1:31" ht="15.75" customHeight="1">
      <c r="A467" s="2345"/>
      <c r="B467" s="2345"/>
      <c r="C467" s="2345"/>
      <c r="D467" s="2345"/>
      <c r="E467" s="2345"/>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row>
    <row r="468" spans="1:31" ht="15.75" customHeight="1">
      <c r="A468" s="2345"/>
      <c r="B468" s="2345"/>
      <c r="C468" s="2345"/>
      <c r="D468" s="2345"/>
      <c r="E468" s="2345"/>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row>
    <row r="469" spans="1:31" ht="15.75" customHeight="1">
      <c r="A469" s="2345"/>
      <c r="B469" s="2345"/>
      <c r="C469" s="2345"/>
      <c r="D469" s="2345"/>
      <c r="E469" s="2345"/>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row>
    <row r="470" spans="1:31" ht="15.75" customHeight="1">
      <c r="A470" s="2345"/>
      <c r="B470" s="2345"/>
      <c r="C470" s="2345"/>
      <c r="D470" s="2345"/>
      <c r="E470" s="2345"/>
      <c r="F470" s="2345"/>
      <c r="G470" s="2345"/>
      <c r="H470" s="2345"/>
      <c r="I470" s="2345"/>
      <c r="J470" s="2345"/>
      <c r="K470" s="2345"/>
      <c r="L470" s="2345"/>
      <c r="M470" s="2345"/>
      <c r="N470" s="2345"/>
      <c r="O470" s="2345"/>
      <c r="P470" s="2345"/>
      <c r="Q470" s="2345"/>
      <c r="R470" s="2345"/>
      <c r="S470" s="2345"/>
      <c r="T470" s="2345"/>
      <c r="U470" s="2345"/>
      <c r="V470" s="2345"/>
      <c r="W470" s="2345"/>
      <c r="X470" s="2345"/>
      <c r="Y470" s="2345"/>
      <c r="Z470" s="2345"/>
      <c r="AA470" s="2345"/>
      <c r="AB470" s="2345"/>
      <c r="AC470" s="2345"/>
      <c r="AD470" s="2345"/>
      <c r="AE470" s="2345"/>
    </row>
    <row r="471" spans="1:31" ht="15.75" customHeight="1">
      <c r="A471" s="2345"/>
      <c r="B471" s="2345"/>
      <c r="C471" s="2345"/>
      <c r="D471" s="2345"/>
      <c r="E471" s="2345"/>
      <c r="F471" s="2345"/>
      <c r="G471" s="2345"/>
      <c r="H471" s="2345"/>
      <c r="I471" s="2345"/>
      <c r="J471" s="2345"/>
      <c r="K471" s="2345"/>
      <c r="L471" s="2345"/>
      <c r="M471" s="2345"/>
      <c r="N471" s="2345"/>
      <c r="O471" s="2345"/>
      <c r="P471" s="2345"/>
      <c r="Q471" s="2345"/>
      <c r="R471" s="2345"/>
      <c r="S471" s="2345"/>
      <c r="T471" s="2345"/>
      <c r="U471" s="2345"/>
      <c r="V471" s="2345"/>
      <c r="W471" s="2345"/>
      <c r="X471" s="2345"/>
      <c r="Y471" s="2345"/>
      <c r="Z471" s="2345"/>
      <c r="AA471" s="2345"/>
      <c r="AB471" s="2345"/>
      <c r="AC471" s="2345"/>
      <c r="AD471" s="2345"/>
      <c r="AE471" s="2345"/>
    </row>
    <row r="472" spans="1:31" ht="15.75" customHeight="1">
      <c r="A472" s="2345"/>
      <c r="B472" s="2345"/>
      <c r="C472" s="2345"/>
      <c r="D472" s="2345"/>
      <c r="E472" s="2345"/>
      <c r="F472" s="2345"/>
      <c r="G472" s="2345"/>
      <c r="H472" s="2345"/>
      <c r="I472" s="2345"/>
      <c r="J472" s="2345"/>
      <c r="K472" s="2345"/>
      <c r="L472" s="2345"/>
      <c r="M472" s="2345"/>
      <c r="N472" s="2345"/>
      <c r="O472" s="2345"/>
      <c r="P472" s="2345"/>
      <c r="Q472" s="2345"/>
      <c r="R472" s="2345"/>
      <c r="S472" s="2345"/>
      <c r="T472" s="2345"/>
      <c r="U472" s="2345"/>
      <c r="V472" s="2345"/>
      <c r="W472" s="2345"/>
      <c r="X472" s="2345"/>
      <c r="Y472" s="2345"/>
      <c r="Z472" s="2345"/>
      <c r="AA472" s="2345"/>
      <c r="AB472" s="2345"/>
      <c r="AC472" s="2345"/>
      <c r="AD472" s="2345"/>
      <c r="AE472" s="2345"/>
    </row>
    <row r="473" spans="1:31" ht="15.75" customHeight="1">
      <c r="A473" s="2345"/>
      <c r="B473" s="2345"/>
      <c r="C473" s="2345"/>
      <c r="D473" s="2345"/>
      <c r="E473" s="2345"/>
      <c r="F473" s="2345"/>
      <c r="G473" s="2345"/>
      <c r="H473" s="2345"/>
      <c r="I473" s="2345"/>
      <c r="J473" s="2345"/>
      <c r="K473" s="2345"/>
      <c r="L473" s="2345"/>
      <c r="M473" s="2345"/>
      <c r="N473" s="2345"/>
      <c r="O473" s="2345"/>
      <c r="P473" s="2345"/>
      <c r="Q473" s="2345"/>
      <c r="R473" s="2345"/>
      <c r="S473" s="2345"/>
      <c r="T473" s="2345"/>
      <c r="U473" s="2345"/>
      <c r="V473" s="2345"/>
      <c r="W473" s="2345"/>
      <c r="X473" s="2345"/>
      <c r="Y473" s="2345"/>
      <c r="Z473" s="2345"/>
      <c r="AA473" s="2345"/>
      <c r="AB473" s="2345"/>
      <c r="AC473" s="2345"/>
      <c r="AD473" s="2345"/>
      <c r="AE473" s="2345"/>
    </row>
    <row r="474" spans="1:31" ht="15.75" customHeight="1">
      <c r="A474" s="2345"/>
      <c r="B474" s="2345"/>
      <c r="C474" s="2345"/>
      <c r="D474" s="2345"/>
      <c r="E474" s="2345"/>
      <c r="F474" s="2345"/>
      <c r="G474" s="2345"/>
      <c r="H474" s="2345"/>
      <c r="I474" s="2345"/>
      <c r="J474" s="2345"/>
      <c r="K474" s="2345"/>
      <c r="L474" s="2345"/>
      <c r="M474" s="2345"/>
      <c r="N474" s="2345"/>
      <c r="O474" s="2345"/>
      <c r="P474" s="2345"/>
      <c r="Q474" s="2345"/>
      <c r="R474" s="2345"/>
      <c r="S474" s="2345"/>
      <c r="T474" s="2345"/>
      <c r="U474" s="2345"/>
      <c r="V474" s="2345"/>
      <c r="W474" s="2345"/>
      <c r="X474" s="2345"/>
      <c r="Y474" s="2345"/>
      <c r="Z474" s="2345"/>
      <c r="AA474" s="2345"/>
      <c r="AB474" s="2345"/>
      <c r="AC474" s="2345"/>
      <c r="AD474" s="2345"/>
      <c r="AE474" s="2345"/>
    </row>
    <row r="475" spans="1:31" ht="15.75" customHeight="1">
      <c r="A475" s="2345"/>
      <c r="B475" s="2345"/>
      <c r="C475" s="2345"/>
      <c r="D475" s="2345"/>
      <c r="E475" s="2345"/>
      <c r="F475" s="2345"/>
      <c r="G475" s="2345"/>
      <c r="H475" s="2345"/>
      <c r="I475" s="2345"/>
      <c r="J475" s="2345"/>
      <c r="K475" s="2345"/>
      <c r="L475" s="2345"/>
      <c r="M475" s="2345"/>
      <c r="N475" s="2345"/>
      <c r="O475" s="2345"/>
      <c r="P475" s="2345"/>
      <c r="Q475" s="2345"/>
      <c r="R475" s="2345"/>
      <c r="S475" s="2345"/>
      <c r="T475" s="2345"/>
      <c r="U475" s="2345"/>
      <c r="V475" s="2345"/>
      <c r="W475" s="2345"/>
      <c r="X475" s="2345"/>
      <c r="Y475" s="2345"/>
      <c r="Z475" s="2345"/>
      <c r="AA475" s="2345"/>
      <c r="AB475" s="2345"/>
      <c r="AC475" s="2345"/>
      <c r="AD475" s="2345"/>
      <c r="AE475" s="2345"/>
    </row>
    <row r="476" spans="1:31" ht="15.75" customHeight="1">
      <c r="A476" s="2345"/>
      <c r="B476" s="2345"/>
      <c r="C476" s="2345"/>
      <c r="D476" s="2345"/>
      <c r="E476" s="2345"/>
      <c r="F476" s="2345"/>
      <c r="G476" s="2345"/>
      <c r="H476" s="2345"/>
      <c r="I476" s="2345"/>
      <c r="J476" s="2345"/>
      <c r="K476" s="2345"/>
      <c r="L476" s="2345"/>
      <c r="M476" s="2345"/>
      <c r="N476" s="2345"/>
      <c r="O476" s="2345"/>
      <c r="P476" s="2345"/>
      <c r="Q476" s="2345"/>
      <c r="R476" s="2345"/>
      <c r="S476" s="2345"/>
      <c r="T476" s="2345"/>
      <c r="U476" s="2345"/>
      <c r="V476" s="2345"/>
      <c r="W476" s="2345"/>
      <c r="X476" s="2345"/>
      <c r="Y476" s="2345"/>
      <c r="Z476" s="2345"/>
      <c r="AA476" s="2345"/>
      <c r="AB476" s="2345"/>
      <c r="AC476" s="2345"/>
      <c r="AD476" s="2345"/>
      <c r="AE476" s="2345"/>
    </row>
    <row r="477" spans="1:31" ht="15.75" customHeight="1">
      <c r="A477" s="2345"/>
      <c r="B477" s="2345"/>
      <c r="C477" s="2345"/>
      <c r="D477" s="2345"/>
      <c r="E477" s="2345"/>
      <c r="F477" s="2345"/>
      <c r="G477" s="2345"/>
      <c r="H477" s="2345"/>
      <c r="I477" s="2345"/>
      <c r="J477" s="2345"/>
      <c r="K477" s="2345"/>
      <c r="L477" s="2345"/>
      <c r="M477" s="2345"/>
      <c r="N477" s="2345"/>
      <c r="O477" s="2345"/>
      <c r="P477" s="2345"/>
      <c r="Q477" s="2345"/>
      <c r="R477" s="2345"/>
      <c r="S477" s="2345"/>
      <c r="T477" s="2345"/>
      <c r="U477" s="2345"/>
      <c r="V477" s="2345"/>
      <c r="W477" s="2345"/>
      <c r="X477" s="2345"/>
      <c r="Y477" s="2345"/>
      <c r="Z477" s="2345"/>
      <c r="AA477" s="2345"/>
      <c r="AB477" s="2345"/>
      <c r="AC477" s="2345"/>
      <c r="AD477" s="2345"/>
      <c r="AE477" s="2345"/>
    </row>
    <row r="478" spans="1:31" ht="15.75" customHeight="1">
      <c r="A478" s="2345"/>
      <c r="B478" s="2345"/>
      <c r="C478" s="2345"/>
      <c r="D478" s="2345"/>
      <c r="E478" s="2345"/>
      <c r="F478" s="2345"/>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5"/>
      <c r="AB478" s="2345"/>
      <c r="AC478" s="2345"/>
      <c r="AD478" s="2345"/>
      <c r="AE478" s="2345"/>
    </row>
    <row r="479" spans="1:31" ht="15.75" customHeight="1">
      <c r="A479" s="2345"/>
      <c r="B479" s="2345"/>
      <c r="C479" s="2345"/>
      <c r="D479" s="2345"/>
      <c r="E479" s="2345"/>
      <c r="F479" s="2345"/>
      <c r="G479" s="2345"/>
      <c r="H479" s="2345"/>
      <c r="I479" s="2345"/>
      <c r="J479" s="2345"/>
      <c r="K479" s="2345"/>
      <c r="L479" s="2345"/>
      <c r="M479" s="2345"/>
      <c r="N479" s="2345"/>
      <c r="O479" s="2345"/>
      <c r="P479" s="2345"/>
      <c r="Q479" s="2345"/>
      <c r="R479" s="2345"/>
      <c r="S479" s="2345"/>
      <c r="T479" s="2345"/>
      <c r="U479" s="2345"/>
      <c r="V479" s="2345"/>
      <c r="W479" s="2345"/>
      <c r="X479" s="2345"/>
      <c r="Y479" s="2345"/>
      <c r="Z479" s="2345"/>
      <c r="AA479" s="2345"/>
      <c r="AB479" s="2345"/>
      <c r="AC479" s="2345"/>
      <c r="AD479" s="2345"/>
      <c r="AE479" s="2345"/>
    </row>
    <row r="480" spans="1:31" ht="15.75" customHeight="1">
      <c r="A480" s="2345"/>
      <c r="B480" s="2345"/>
      <c r="C480" s="2345"/>
      <c r="D480" s="2345"/>
      <c r="E480" s="2345"/>
      <c r="F480" s="2345"/>
      <c r="G480" s="2345"/>
      <c r="H480" s="2345"/>
      <c r="I480" s="2345"/>
      <c r="J480" s="2345"/>
      <c r="K480" s="2345"/>
      <c r="L480" s="2345"/>
      <c r="M480" s="2345"/>
      <c r="N480" s="2345"/>
      <c r="O480" s="2345"/>
      <c r="P480" s="2345"/>
      <c r="Q480" s="2345"/>
      <c r="R480" s="2345"/>
      <c r="S480" s="2345"/>
      <c r="T480" s="2345"/>
      <c r="U480" s="2345"/>
      <c r="V480" s="2345"/>
      <c r="W480" s="2345"/>
      <c r="X480" s="2345"/>
      <c r="Y480" s="2345"/>
      <c r="Z480" s="2345"/>
      <c r="AA480" s="2345"/>
      <c r="AB480" s="2345"/>
      <c r="AC480" s="2345"/>
      <c r="AD480" s="2345"/>
      <c r="AE480" s="2345"/>
    </row>
    <row r="481" spans="1:31" ht="15.75" customHeight="1">
      <c r="A481" s="2345"/>
      <c r="B481" s="2345"/>
      <c r="C481" s="2345"/>
      <c r="D481" s="2345"/>
      <c r="E481" s="2345"/>
      <c r="F481" s="2345"/>
      <c r="G481" s="2345"/>
      <c r="H481" s="2345"/>
      <c r="I481" s="2345"/>
      <c r="J481" s="2345"/>
      <c r="K481" s="2345"/>
      <c r="L481" s="2345"/>
      <c r="M481" s="2345"/>
      <c r="N481" s="2345"/>
      <c r="O481" s="2345"/>
      <c r="P481" s="2345"/>
      <c r="Q481" s="2345"/>
      <c r="R481" s="2345"/>
      <c r="S481" s="2345"/>
      <c r="T481" s="2345"/>
      <c r="U481" s="2345"/>
      <c r="V481" s="2345"/>
      <c r="W481" s="2345"/>
      <c r="X481" s="2345"/>
      <c r="Y481" s="2345"/>
      <c r="Z481" s="2345"/>
      <c r="AA481" s="2345"/>
      <c r="AB481" s="2345"/>
      <c r="AC481" s="2345"/>
      <c r="AD481" s="2345"/>
      <c r="AE481" s="2345"/>
    </row>
    <row r="482" spans="1:31" ht="15.75" customHeight="1">
      <c r="A482" s="2345"/>
      <c r="B482" s="2345"/>
      <c r="C482" s="2345"/>
      <c r="D482" s="2345"/>
      <c r="E482" s="2345"/>
      <c r="F482" s="2345"/>
      <c r="G482" s="2345"/>
      <c r="H482" s="2345"/>
      <c r="I482" s="2345"/>
      <c r="J482" s="2345"/>
      <c r="K482" s="2345"/>
      <c r="L482" s="2345"/>
      <c r="M482" s="2345"/>
      <c r="N482" s="2345"/>
      <c r="O482" s="2345"/>
      <c r="P482" s="2345"/>
      <c r="Q482" s="2345"/>
      <c r="R482" s="2345"/>
      <c r="S482" s="2345"/>
      <c r="T482" s="2345"/>
      <c r="U482" s="2345"/>
      <c r="V482" s="2345"/>
      <c r="W482" s="2345"/>
      <c r="X482" s="2345"/>
      <c r="Y482" s="2345"/>
      <c r="Z482" s="2345"/>
      <c r="AA482" s="2345"/>
      <c r="AB482" s="2345"/>
      <c r="AC482" s="2345"/>
      <c r="AD482" s="2345"/>
      <c r="AE482" s="2345"/>
    </row>
    <row r="483" spans="1:31" ht="15.75" customHeight="1">
      <c r="A483" s="2345"/>
      <c r="B483" s="2345"/>
      <c r="C483" s="2345"/>
      <c r="D483" s="2345"/>
      <c r="E483" s="2345"/>
      <c r="F483" s="2345"/>
      <c r="G483" s="2345"/>
      <c r="H483" s="2345"/>
      <c r="I483" s="2345"/>
      <c r="J483" s="2345"/>
      <c r="K483" s="2345"/>
      <c r="L483" s="2345"/>
      <c r="M483" s="2345"/>
      <c r="N483" s="2345"/>
      <c r="O483" s="2345"/>
      <c r="P483" s="2345"/>
      <c r="Q483" s="2345"/>
      <c r="R483" s="2345"/>
      <c r="S483" s="2345"/>
      <c r="T483" s="2345"/>
      <c r="U483" s="2345"/>
      <c r="V483" s="2345"/>
      <c r="W483" s="2345"/>
      <c r="X483" s="2345"/>
      <c r="Y483" s="2345"/>
      <c r="Z483" s="2345"/>
      <c r="AA483" s="2345"/>
      <c r="AB483" s="2345"/>
      <c r="AC483" s="2345"/>
      <c r="AD483" s="2345"/>
      <c r="AE483" s="2345"/>
    </row>
    <row r="484" spans="1:31" ht="15.75" customHeight="1">
      <c r="A484" s="2345"/>
      <c r="B484" s="2345"/>
      <c r="C484" s="2345"/>
      <c r="D484" s="2345"/>
      <c r="E484" s="2345"/>
      <c r="F484" s="2345"/>
      <c r="G484" s="2345"/>
      <c r="H484" s="2345"/>
      <c r="I484" s="2345"/>
      <c r="J484" s="2345"/>
      <c r="K484" s="2345"/>
      <c r="L484" s="2345"/>
      <c r="M484" s="2345"/>
      <c r="N484" s="2345"/>
      <c r="O484" s="2345"/>
      <c r="P484" s="2345"/>
      <c r="Q484" s="2345"/>
      <c r="R484" s="2345"/>
      <c r="S484" s="2345"/>
      <c r="T484" s="2345"/>
      <c r="U484" s="2345"/>
      <c r="V484" s="2345"/>
      <c r="W484" s="2345"/>
      <c r="X484" s="2345"/>
      <c r="Y484" s="2345"/>
      <c r="Z484" s="2345"/>
      <c r="AA484" s="2345"/>
      <c r="AB484" s="2345"/>
      <c r="AC484" s="2345"/>
      <c r="AD484" s="2345"/>
      <c r="AE484" s="2345"/>
    </row>
    <row r="485" spans="1:31" ht="15.75" customHeight="1">
      <c r="A485" s="2345"/>
      <c r="B485" s="2345"/>
      <c r="C485" s="2345"/>
      <c r="D485" s="2345"/>
      <c r="E485" s="2345"/>
      <c r="F485" s="2345"/>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5"/>
      <c r="AB485" s="2345"/>
      <c r="AC485" s="2345"/>
      <c r="AD485" s="2345"/>
      <c r="AE485" s="2345"/>
    </row>
    <row r="486" spans="1:31" ht="15.75" customHeight="1">
      <c r="A486" s="2345"/>
      <c r="B486" s="2345"/>
      <c r="C486" s="2345"/>
      <c r="D486" s="2345"/>
      <c r="E486" s="2345"/>
      <c r="F486" s="2345"/>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5"/>
      <c r="AB486" s="2345"/>
      <c r="AC486" s="2345"/>
      <c r="AD486" s="2345"/>
      <c r="AE486" s="2345"/>
    </row>
    <row r="487" spans="1:31" ht="15.75" customHeight="1">
      <c r="A487" s="2345"/>
      <c r="B487" s="2345"/>
      <c r="C487" s="2345"/>
      <c r="D487" s="2345"/>
      <c r="E487" s="2345"/>
      <c r="F487" s="2345"/>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2345"/>
      <c r="AB487" s="2345"/>
      <c r="AC487" s="2345"/>
      <c r="AD487" s="2345"/>
      <c r="AE487" s="2345"/>
    </row>
    <row r="488" spans="1:31" ht="15.75" customHeight="1">
      <c r="A488" s="2345"/>
      <c r="B488" s="2345"/>
      <c r="C488" s="2345"/>
      <c r="D488" s="2345"/>
      <c r="E488" s="2345"/>
      <c r="F488" s="2345"/>
      <c r="G488" s="2345"/>
      <c r="H488" s="2345"/>
      <c r="I488" s="2345"/>
      <c r="J488" s="2345"/>
      <c r="K488" s="2345"/>
      <c r="L488" s="2345"/>
      <c r="M488" s="2345"/>
      <c r="N488" s="2345"/>
      <c r="O488" s="2345"/>
      <c r="P488" s="2345"/>
      <c r="Q488" s="2345"/>
      <c r="R488" s="2345"/>
      <c r="S488" s="2345"/>
      <c r="T488" s="2345"/>
      <c r="U488" s="2345"/>
      <c r="V488" s="2345"/>
      <c r="W488" s="2345"/>
      <c r="X488" s="2345"/>
      <c r="Y488" s="2345"/>
      <c r="Z488" s="2345"/>
      <c r="AA488" s="2345"/>
      <c r="AB488" s="2345"/>
      <c r="AC488" s="2345"/>
      <c r="AD488" s="2345"/>
      <c r="AE488" s="2345"/>
    </row>
    <row r="489" spans="1:31" ht="15.75" customHeight="1">
      <c r="A489" s="2345"/>
      <c r="B489" s="2345"/>
      <c r="C489" s="2345"/>
      <c r="D489" s="2345"/>
      <c r="E489" s="2345"/>
      <c r="F489" s="2345"/>
      <c r="G489" s="2345"/>
      <c r="H489" s="2345"/>
      <c r="I489" s="2345"/>
      <c r="J489" s="2345"/>
      <c r="K489" s="2345"/>
      <c r="L489" s="2345"/>
      <c r="M489" s="2345"/>
      <c r="N489" s="2345"/>
      <c r="O489" s="2345"/>
      <c r="P489" s="2345"/>
      <c r="Q489" s="2345"/>
      <c r="R489" s="2345"/>
      <c r="S489" s="2345"/>
      <c r="T489" s="2345"/>
      <c r="U489" s="2345"/>
      <c r="V489" s="2345"/>
      <c r="W489" s="2345"/>
      <c r="X489" s="2345"/>
      <c r="Y489" s="2345"/>
      <c r="Z489" s="2345"/>
      <c r="AA489" s="2345"/>
      <c r="AB489" s="2345"/>
      <c r="AC489" s="2345"/>
      <c r="AD489" s="2345"/>
      <c r="AE489" s="2345"/>
    </row>
    <row r="490" spans="1:31" ht="15.75" customHeight="1">
      <c r="A490" s="2345"/>
      <c r="B490" s="2345"/>
      <c r="C490" s="2345"/>
      <c r="D490" s="2345"/>
      <c r="E490" s="2345"/>
      <c r="F490" s="2345"/>
      <c r="G490" s="2345"/>
      <c r="H490" s="2345"/>
      <c r="I490" s="2345"/>
      <c r="J490" s="2345"/>
      <c r="K490" s="2345"/>
      <c r="L490" s="2345"/>
      <c r="M490" s="2345"/>
      <c r="N490" s="2345"/>
      <c r="O490" s="2345"/>
      <c r="P490" s="2345"/>
      <c r="Q490" s="2345"/>
      <c r="R490" s="2345"/>
      <c r="S490" s="2345"/>
      <c r="T490" s="2345"/>
      <c r="U490" s="2345"/>
      <c r="V490" s="2345"/>
      <c r="W490" s="2345"/>
      <c r="X490" s="2345"/>
      <c r="Y490" s="2345"/>
      <c r="Z490" s="2345"/>
      <c r="AA490" s="2345"/>
      <c r="AB490" s="2345"/>
      <c r="AC490" s="2345"/>
      <c r="AD490" s="2345"/>
      <c r="AE490" s="2345"/>
    </row>
    <row r="491" spans="1:31" ht="15.75" customHeight="1">
      <c r="A491" s="2345"/>
      <c r="B491" s="2345"/>
      <c r="C491" s="2345"/>
      <c r="D491" s="2345"/>
      <c r="E491" s="2345"/>
      <c r="F491" s="2345"/>
      <c r="G491" s="2345"/>
      <c r="H491" s="2345"/>
      <c r="I491" s="2345"/>
      <c r="J491" s="2345"/>
      <c r="K491" s="2345"/>
      <c r="L491" s="2345"/>
      <c r="M491" s="2345"/>
      <c r="N491" s="2345"/>
      <c r="O491" s="2345"/>
      <c r="P491" s="2345"/>
      <c r="Q491" s="2345"/>
      <c r="R491" s="2345"/>
      <c r="S491" s="2345"/>
      <c r="T491" s="2345"/>
      <c r="U491" s="2345"/>
      <c r="V491" s="2345"/>
      <c r="W491" s="2345"/>
      <c r="X491" s="2345"/>
      <c r="Y491" s="2345"/>
      <c r="Z491" s="2345"/>
      <c r="AA491" s="2345"/>
      <c r="AB491" s="2345"/>
      <c r="AC491" s="2345"/>
      <c r="AD491" s="2345"/>
      <c r="AE491" s="2345"/>
    </row>
    <row r="492" spans="1:31" ht="15.75" customHeight="1">
      <c r="A492" s="2345"/>
      <c r="B492" s="2345"/>
      <c r="C492" s="2345"/>
      <c r="D492" s="2345"/>
      <c r="E492" s="2345"/>
      <c r="F492" s="2345"/>
      <c r="G492" s="2345"/>
      <c r="H492" s="2345"/>
      <c r="I492" s="2345"/>
      <c r="J492" s="2345"/>
      <c r="K492" s="2345"/>
      <c r="L492" s="2345"/>
      <c r="M492" s="2345"/>
      <c r="N492" s="2345"/>
      <c r="O492" s="2345"/>
      <c r="P492" s="2345"/>
      <c r="Q492" s="2345"/>
      <c r="R492" s="2345"/>
      <c r="S492" s="2345"/>
      <c r="T492" s="2345"/>
      <c r="U492" s="2345"/>
      <c r="V492" s="2345"/>
      <c r="W492" s="2345"/>
      <c r="X492" s="2345"/>
      <c r="Y492" s="2345"/>
      <c r="Z492" s="2345"/>
      <c r="AA492" s="2345"/>
      <c r="AB492" s="2345"/>
      <c r="AC492" s="2345"/>
      <c r="AD492" s="2345"/>
      <c r="AE492" s="2345"/>
    </row>
    <row r="493" spans="1:31" ht="15.75" customHeight="1">
      <c r="A493" s="2345"/>
      <c r="B493" s="2345"/>
      <c r="C493" s="2345"/>
      <c r="D493" s="2345"/>
      <c r="E493" s="2345"/>
      <c r="F493" s="2345"/>
      <c r="G493" s="2345"/>
      <c r="H493" s="2345"/>
      <c r="I493" s="2345"/>
      <c r="J493" s="2345"/>
      <c r="K493" s="2345"/>
      <c r="L493" s="2345"/>
      <c r="M493" s="2345"/>
      <c r="N493" s="2345"/>
      <c r="O493" s="2345"/>
      <c r="P493" s="2345"/>
      <c r="Q493" s="2345"/>
      <c r="R493" s="2345"/>
      <c r="S493" s="2345"/>
      <c r="T493" s="2345"/>
      <c r="U493" s="2345"/>
      <c r="V493" s="2345"/>
      <c r="W493" s="2345"/>
      <c r="X493" s="2345"/>
      <c r="Y493" s="2345"/>
      <c r="Z493" s="2345"/>
      <c r="AA493" s="2345"/>
      <c r="AB493" s="2345"/>
      <c r="AC493" s="2345"/>
      <c r="AD493" s="2345"/>
      <c r="AE493" s="2345"/>
    </row>
    <row r="494" spans="1:31" ht="15.75" customHeight="1">
      <c r="A494" s="2345"/>
      <c r="B494" s="2345"/>
      <c r="C494" s="2345"/>
      <c r="D494" s="2345"/>
      <c r="E494" s="2345"/>
      <c r="F494" s="2345"/>
      <c r="G494" s="2345"/>
      <c r="H494" s="2345"/>
      <c r="I494" s="2345"/>
      <c r="J494" s="2345"/>
      <c r="K494" s="2345"/>
      <c r="L494" s="2345"/>
      <c r="M494" s="2345"/>
      <c r="N494" s="2345"/>
      <c r="O494" s="2345"/>
      <c r="P494" s="2345"/>
      <c r="Q494" s="2345"/>
      <c r="R494" s="2345"/>
      <c r="S494" s="2345"/>
      <c r="T494" s="2345"/>
      <c r="U494" s="2345"/>
      <c r="V494" s="2345"/>
      <c r="W494" s="2345"/>
      <c r="X494" s="2345"/>
      <c r="Y494" s="2345"/>
      <c r="Z494" s="2345"/>
      <c r="AA494" s="2345"/>
      <c r="AB494" s="2345"/>
      <c r="AC494" s="2345"/>
      <c r="AD494" s="2345"/>
      <c r="AE494" s="2345"/>
    </row>
    <row r="495" spans="1:31" ht="15.75" customHeight="1">
      <c r="A495" s="2345"/>
      <c r="B495" s="2345"/>
      <c r="C495" s="2345"/>
      <c r="D495" s="2345"/>
      <c r="E495" s="2345"/>
      <c r="F495" s="2345"/>
      <c r="G495" s="2345"/>
      <c r="H495" s="2345"/>
      <c r="I495" s="2345"/>
      <c r="J495" s="2345"/>
      <c r="K495" s="2345"/>
      <c r="L495" s="2345"/>
      <c r="M495" s="2345"/>
      <c r="N495" s="2345"/>
      <c r="O495" s="2345"/>
      <c r="P495" s="2345"/>
      <c r="Q495" s="2345"/>
      <c r="R495" s="2345"/>
      <c r="S495" s="2345"/>
      <c r="T495" s="2345"/>
      <c r="U495" s="2345"/>
      <c r="V495" s="2345"/>
      <c r="W495" s="2345"/>
      <c r="X495" s="2345"/>
      <c r="Y495" s="2345"/>
      <c r="Z495" s="2345"/>
      <c r="AA495" s="2345"/>
      <c r="AB495" s="2345"/>
      <c r="AC495" s="2345"/>
      <c r="AD495" s="2345"/>
      <c r="AE495" s="2345"/>
    </row>
    <row r="496" spans="1:31" ht="15.75" customHeight="1">
      <c r="A496" s="2345"/>
      <c r="B496" s="2345"/>
      <c r="C496" s="2345"/>
      <c r="D496" s="2345"/>
      <c r="E496" s="2345"/>
      <c r="F496" s="2345"/>
      <c r="G496" s="2345"/>
      <c r="H496" s="2345"/>
      <c r="I496" s="2345"/>
      <c r="J496" s="2345"/>
      <c r="K496" s="2345"/>
      <c r="L496" s="2345"/>
      <c r="M496" s="2345"/>
      <c r="N496" s="2345"/>
      <c r="O496" s="2345"/>
      <c r="P496" s="2345"/>
      <c r="Q496" s="2345"/>
      <c r="R496" s="2345"/>
      <c r="S496" s="2345"/>
      <c r="T496" s="2345"/>
      <c r="U496" s="2345"/>
      <c r="V496" s="2345"/>
      <c r="W496" s="2345"/>
      <c r="X496" s="2345"/>
      <c r="Y496" s="2345"/>
      <c r="Z496" s="2345"/>
      <c r="AA496" s="2345"/>
      <c r="AB496" s="2345"/>
      <c r="AC496" s="2345"/>
      <c r="AD496" s="2345"/>
      <c r="AE496" s="2345"/>
    </row>
    <row r="497" spans="1:31" ht="15.75" customHeight="1">
      <c r="A497" s="2345"/>
      <c r="B497" s="2345"/>
      <c r="C497" s="2345"/>
      <c r="D497" s="2345"/>
      <c r="E497" s="2345"/>
      <c r="F497" s="2345"/>
      <c r="G497" s="2345"/>
      <c r="H497" s="2345"/>
      <c r="I497" s="2345"/>
      <c r="J497" s="2345"/>
      <c r="K497" s="2345"/>
      <c r="L497" s="2345"/>
      <c r="M497" s="2345"/>
      <c r="N497" s="2345"/>
      <c r="O497" s="2345"/>
      <c r="P497" s="2345"/>
      <c r="Q497" s="2345"/>
      <c r="R497" s="2345"/>
      <c r="S497" s="2345"/>
      <c r="T497" s="2345"/>
      <c r="U497" s="2345"/>
      <c r="V497" s="2345"/>
      <c r="W497" s="2345"/>
      <c r="X497" s="2345"/>
      <c r="Y497" s="2345"/>
      <c r="Z497" s="2345"/>
      <c r="AA497" s="2345"/>
      <c r="AB497" s="2345"/>
      <c r="AC497" s="2345"/>
      <c r="AD497" s="2345"/>
      <c r="AE497" s="2345"/>
    </row>
    <row r="498" spans="1:31" ht="15.75" customHeight="1">
      <c r="A498" s="2345"/>
      <c r="B498" s="2345"/>
      <c r="C498" s="2345"/>
      <c r="D498" s="2345"/>
      <c r="E498" s="2345"/>
      <c r="F498" s="2345"/>
      <c r="G498" s="2345"/>
      <c r="H498" s="2345"/>
      <c r="I498" s="2345"/>
      <c r="J498" s="2345"/>
      <c r="K498" s="2345"/>
      <c r="L498" s="2345"/>
      <c r="M498" s="2345"/>
      <c r="N498" s="2345"/>
      <c r="O498" s="2345"/>
      <c r="P498" s="2345"/>
      <c r="Q498" s="2345"/>
      <c r="R498" s="2345"/>
      <c r="S498" s="2345"/>
      <c r="T498" s="2345"/>
      <c r="U498" s="2345"/>
      <c r="V498" s="2345"/>
      <c r="W498" s="2345"/>
      <c r="X498" s="2345"/>
      <c r="Y498" s="2345"/>
      <c r="Z498" s="2345"/>
      <c r="AA498" s="2345"/>
      <c r="AB498" s="2345"/>
      <c r="AC498" s="2345"/>
      <c r="AD498" s="2345"/>
      <c r="AE498" s="2345"/>
    </row>
    <row r="499" spans="1:31" ht="15.75" customHeight="1">
      <c r="A499" s="2345"/>
      <c r="B499" s="2345"/>
      <c r="C499" s="2345"/>
      <c r="D499" s="2345"/>
      <c r="E499" s="2345"/>
      <c r="F499" s="2345"/>
      <c r="G499" s="2345"/>
      <c r="H499" s="2345"/>
      <c r="I499" s="2345"/>
      <c r="J499" s="2345"/>
      <c r="K499" s="2345"/>
      <c r="L499" s="2345"/>
      <c r="M499" s="2345"/>
      <c r="N499" s="2345"/>
      <c r="O499" s="2345"/>
      <c r="P499" s="2345"/>
      <c r="Q499" s="2345"/>
      <c r="R499" s="2345"/>
      <c r="S499" s="2345"/>
      <c r="T499" s="2345"/>
      <c r="U499" s="2345"/>
      <c r="V499" s="2345"/>
      <c r="W499" s="2345"/>
      <c r="X499" s="2345"/>
      <c r="Y499" s="2345"/>
      <c r="Z499" s="2345"/>
      <c r="AA499" s="2345"/>
      <c r="AB499" s="2345"/>
      <c r="AC499" s="2345"/>
      <c r="AD499" s="2345"/>
      <c r="AE499" s="2345"/>
    </row>
    <row r="500" spans="1:31" ht="15.75" customHeight="1">
      <c r="A500" s="2345"/>
      <c r="B500" s="2345"/>
      <c r="C500" s="2345"/>
      <c r="D500" s="2345"/>
      <c r="E500" s="2345"/>
      <c r="F500" s="2345"/>
      <c r="G500" s="2345"/>
      <c r="H500" s="2345"/>
      <c r="I500" s="2345"/>
      <c r="J500" s="2345"/>
      <c r="K500" s="2345"/>
      <c r="L500" s="2345"/>
      <c r="M500" s="2345"/>
      <c r="N500" s="2345"/>
      <c r="O500" s="2345"/>
      <c r="P500" s="2345"/>
      <c r="Q500" s="2345"/>
      <c r="R500" s="2345"/>
      <c r="S500" s="2345"/>
      <c r="T500" s="2345"/>
      <c r="U500" s="2345"/>
      <c r="V500" s="2345"/>
      <c r="W500" s="2345"/>
      <c r="X500" s="2345"/>
      <c r="Y500" s="2345"/>
      <c r="Z500" s="2345"/>
      <c r="AA500" s="2345"/>
      <c r="AB500" s="2345"/>
      <c r="AC500" s="2345"/>
      <c r="AD500" s="2345"/>
      <c r="AE500" s="2345"/>
    </row>
    <row r="501" spans="1:31" ht="15.75" customHeight="1">
      <c r="A501" s="2345"/>
      <c r="B501" s="2345"/>
      <c r="C501" s="2345"/>
      <c r="D501" s="2345"/>
      <c r="E501" s="2345"/>
      <c r="F501" s="2345"/>
      <c r="G501" s="2345"/>
      <c r="H501" s="2345"/>
      <c r="I501" s="2345"/>
      <c r="J501" s="2345"/>
      <c r="K501" s="2345"/>
      <c r="L501" s="2345"/>
      <c r="M501" s="2345"/>
      <c r="N501" s="2345"/>
      <c r="O501" s="2345"/>
      <c r="P501" s="2345"/>
      <c r="Q501" s="2345"/>
      <c r="R501" s="2345"/>
      <c r="S501" s="2345"/>
      <c r="T501" s="2345"/>
      <c r="U501" s="2345"/>
      <c r="V501" s="2345"/>
      <c r="W501" s="2345"/>
      <c r="X501" s="2345"/>
      <c r="Y501" s="2345"/>
      <c r="Z501" s="2345"/>
      <c r="AA501" s="2345"/>
      <c r="AB501" s="2345"/>
      <c r="AC501" s="2345"/>
      <c r="AD501" s="2345"/>
      <c r="AE501" s="2345"/>
    </row>
    <row r="502" spans="1:31" ht="15.75" customHeight="1">
      <c r="A502" s="2345"/>
      <c r="B502" s="2345"/>
      <c r="C502" s="2345"/>
      <c r="D502" s="2345"/>
      <c r="E502" s="2345"/>
      <c r="F502" s="2345"/>
      <c r="G502" s="2345"/>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5"/>
      <c r="AB502" s="2345"/>
      <c r="AC502" s="2345"/>
      <c r="AD502" s="2345"/>
      <c r="AE502" s="2345"/>
    </row>
    <row r="503" spans="1:31" ht="15.75" customHeight="1">
      <c r="A503" s="2345"/>
      <c r="B503" s="2345"/>
      <c r="C503" s="2345"/>
      <c r="D503" s="2345"/>
      <c r="E503" s="2345"/>
      <c r="F503" s="2345"/>
      <c r="G503" s="2345"/>
      <c r="H503" s="2345"/>
      <c r="I503" s="2345"/>
      <c r="J503" s="2345"/>
      <c r="K503" s="2345"/>
      <c r="L503" s="2345"/>
      <c r="M503" s="2345"/>
      <c r="N503" s="2345"/>
      <c r="O503" s="2345"/>
      <c r="P503" s="2345"/>
      <c r="Q503" s="2345"/>
      <c r="R503" s="2345"/>
      <c r="S503" s="2345"/>
      <c r="T503" s="2345"/>
      <c r="U503" s="2345"/>
      <c r="V503" s="2345"/>
      <c r="W503" s="2345"/>
      <c r="X503" s="2345"/>
      <c r="Y503" s="2345"/>
      <c r="Z503" s="2345"/>
      <c r="AA503" s="2345"/>
      <c r="AB503" s="2345"/>
      <c r="AC503" s="2345"/>
      <c r="AD503" s="2345"/>
      <c r="AE503" s="2345"/>
    </row>
    <row r="504" spans="1:31" ht="15.75" customHeight="1">
      <c r="A504" s="2345"/>
      <c r="B504" s="2345"/>
      <c r="C504" s="2345"/>
      <c r="D504" s="2345"/>
      <c r="E504" s="2345"/>
      <c r="F504" s="2345"/>
      <c r="G504" s="2345"/>
      <c r="H504" s="2345"/>
      <c r="I504" s="2345"/>
      <c r="J504" s="2345"/>
      <c r="K504" s="2345"/>
      <c r="L504" s="2345"/>
      <c r="M504" s="2345"/>
      <c r="N504" s="2345"/>
      <c r="O504" s="2345"/>
      <c r="P504" s="2345"/>
      <c r="Q504" s="2345"/>
      <c r="R504" s="2345"/>
      <c r="S504" s="2345"/>
      <c r="T504" s="2345"/>
      <c r="U504" s="2345"/>
      <c r="V504" s="2345"/>
      <c r="W504" s="2345"/>
      <c r="X504" s="2345"/>
      <c r="Y504" s="2345"/>
      <c r="Z504" s="2345"/>
      <c r="AA504" s="2345"/>
      <c r="AB504" s="2345"/>
      <c r="AC504" s="2345"/>
      <c r="AD504" s="2345"/>
      <c r="AE504" s="2345"/>
    </row>
    <row r="505" spans="1:31" ht="15.75" customHeight="1">
      <c r="A505" s="2345"/>
      <c r="B505" s="2345"/>
      <c r="C505" s="2345"/>
      <c r="D505" s="2345"/>
      <c r="E505" s="2345"/>
      <c r="F505" s="2345"/>
      <c r="G505" s="2345"/>
      <c r="H505" s="2345"/>
      <c r="I505" s="2345"/>
      <c r="J505" s="2345"/>
      <c r="K505" s="2345"/>
      <c r="L505" s="2345"/>
      <c r="M505" s="2345"/>
      <c r="N505" s="2345"/>
      <c r="O505" s="2345"/>
      <c r="P505" s="2345"/>
      <c r="Q505" s="2345"/>
      <c r="R505" s="2345"/>
      <c r="S505" s="2345"/>
      <c r="T505" s="2345"/>
      <c r="U505" s="2345"/>
      <c r="V505" s="2345"/>
      <c r="W505" s="2345"/>
      <c r="X505" s="2345"/>
      <c r="Y505" s="2345"/>
      <c r="Z505" s="2345"/>
      <c r="AA505" s="2345"/>
      <c r="AB505" s="2345"/>
      <c r="AC505" s="2345"/>
      <c r="AD505" s="2345"/>
      <c r="AE505" s="2345"/>
    </row>
    <row r="506" spans="1:31" ht="15.75" customHeight="1">
      <c r="A506" s="2345"/>
      <c r="B506" s="2345"/>
      <c r="C506" s="2345"/>
      <c r="D506" s="2345"/>
      <c r="E506" s="2345"/>
      <c r="F506" s="2345"/>
      <c r="G506" s="2345"/>
      <c r="H506" s="2345"/>
      <c r="I506" s="2345"/>
      <c r="J506" s="2345"/>
      <c r="K506" s="2345"/>
      <c r="L506" s="2345"/>
      <c r="M506" s="2345"/>
      <c r="N506" s="2345"/>
      <c r="O506" s="2345"/>
      <c r="P506" s="2345"/>
      <c r="Q506" s="2345"/>
      <c r="R506" s="2345"/>
      <c r="S506" s="2345"/>
      <c r="T506" s="2345"/>
      <c r="U506" s="2345"/>
      <c r="V506" s="2345"/>
      <c r="W506" s="2345"/>
      <c r="X506" s="2345"/>
      <c r="Y506" s="2345"/>
      <c r="Z506" s="2345"/>
      <c r="AA506" s="2345"/>
      <c r="AB506" s="2345"/>
      <c r="AC506" s="2345"/>
      <c r="AD506" s="2345"/>
      <c r="AE506" s="2345"/>
    </row>
    <row r="507" spans="1:31" ht="15.75" customHeight="1">
      <c r="A507" s="2345"/>
      <c r="B507" s="2345"/>
      <c r="C507" s="2345"/>
      <c r="D507" s="2345"/>
      <c r="E507" s="2345"/>
      <c r="F507" s="2345"/>
      <c r="G507" s="2345"/>
      <c r="H507" s="2345"/>
      <c r="I507" s="2345"/>
      <c r="J507" s="2345"/>
      <c r="K507" s="2345"/>
      <c r="L507" s="2345"/>
      <c r="M507" s="2345"/>
      <c r="N507" s="2345"/>
      <c r="O507" s="2345"/>
      <c r="P507" s="2345"/>
      <c r="Q507" s="2345"/>
      <c r="R507" s="2345"/>
      <c r="S507" s="2345"/>
      <c r="T507" s="2345"/>
      <c r="U507" s="2345"/>
      <c r="V507" s="2345"/>
      <c r="W507" s="2345"/>
      <c r="X507" s="2345"/>
      <c r="Y507" s="2345"/>
      <c r="Z507" s="2345"/>
      <c r="AA507" s="2345"/>
      <c r="AB507" s="2345"/>
      <c r="AC507" s="2345"/>
      <c r="AD507" s="2345"/>
      <c r="AE507" s="2345"/>
    </row>
    <row r="508" spans="1:31" ht="15.75" customHeight="1">
      <c r="A508" s="2345"/>
      <c r="B508" s="2345"/>
      <c r="C508" s="2345"/>
      <c r="D508" s="2345"/>
      <c r="E508" s="2345"/>
      <c r="F508" s="2345"/>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5"/>
      <c r="AB508" s="2345"/>
      <c r="AC508" s="2345"/>
      <c r="AD508" s="2345"/>
      <c r="AE508" s="2345"/>
    </row>
    <row r="509" spans="1:31" ht="15.75" customHeight="1">
      <c r="A509" s="2345"/>
      <c r="B509" s="2345"/>
      <c r="C509" s="2345"/>
      <c r="D509" s="2345"/>
      <c r="E509" s="2345"/>
      <c r="F509" s="2345"/>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5"/>
      <c r="AB509" s="2345"/>
      <c r="AC509" s="2345"/>
      <c r="AD509" s="2345"/>
      <c r="AE509" s="2345"/>
    </row>
    <row r="510" spans="1:31" ht="15.75" customHeight="1">
      <c r="A510" s="2345"/>
      <c r="B510" s="2345"/>
      <c r="C510" s="2345"/>
      <c r="D510" s="2345"/>
      <c r="E510" s="2345"/>
      <c r="F510" s="2345"/>
      <c r="G510" s="2345"/>
      <c r="H510" s="2345"/>
      <c r="I510" s="2345"/>
      <c r="J510" s="2345"/>
      <c r="K510" s="2345"/>
      <c r="L510" s="2345"/>
      <c r="M510" s="2345"/>
      <c r="N510" s="2345"/>
      <c r="O510" s="2345"/>
      <c r="P510" s="2345"/>
      <c r="Q510" s="2345"/>
      <c r="R510" s="2345"/>
      <c r="S510" s="2345"/>
      <c r="T510" s="2345"/>
      <c r="U510" s="2345"/>
      <c r="V510" s="2345"/>
      <c r="W510" s="2345"/>
      <c r="X510" s="2345"/>
      <c r="Y510" s="2345"/>
      <c r="Z510" s="2345"/>
      <c r="AA510" s="2345"/>
      <c r="AB510" s="2345"/>
      <c r="AC510" s="2345"/>
      <c r="AD510" s="2345"/>
      <c r="AE510" s="2345"/>
    </row>
    <row r="511" spans="1:31" ht="15.75" customHeight="1">
      <c r="A511" s="2345"/>
      <c r="B511" s="2345"/>
      <c r="C511" s="2345"/>
      <c r="D511" s="2345"/>
      <c r="E511" s="2345"/>
      <c r="F511" s="2345"/>
      <c r="G511" s="2345"/>
      <c r="H511" s="2345"/>
      <c r="I511" s="2345"/>
      <c r="J511" s="2345"/>
      <c r="K511" s="2345"/>
      <c r="L511" s="2345"/>
      <c r="M511" s="2345"/>
      <c r="N511" s="2345"/>
      <c r="O511" s="2345"/>
      <c r="P511" s="2345"/>
      <c r="Q511" s="2345"/>
      <c r="R511" s="2345"/>
      <c r="S511" s="2345"/>
      <c r="T511" s="2345"/>
      <c r="U511" s="2345"/>
      <c r="V511" s="2345"/>
      <c r="W511" s="2345"/>
      <c r="X511" s="2345"/>
      <c r="Y511" s="2345"/>
      <c r="Z511" s="2345"/>
      <c r="AA511" s="2345"/>
      <c r="AB511" s="2345"/>
      <c r="AC511" s="2345"/>
      <c r="AD511" s="2345"/>
      <c r="AE511" s="2345"/>
    </row>
    <row r="512" spans="1:31" ht="15.75" customHeight="1">
      <c r="A512" s="2345"/>
      <c r="B512" s="2345"/>
      <c r="C512" s="2345"/>
      <c r="D512" s="2345"/>
      <c r="E512" s="2345"/>
      <c r="F512" s="2345"/>
      <c r="G512" s="2345"/>
      <c r="H512" s="2345"/>
      <c r="I512" s="2345"/>
      <c r="J512" s="2345"/>
      <c r="K512" s="2345"/>
      <c r="L512" s="2345"/>
      <c r="M512" s="2345"/>
      <c r="N512" s="2345"/>
      <c r="O512" s="2345"/>
      <c r="P512" s="2345"/>
      <c r="Q512" s="2345"/>
      <c r="R512" s="2345"/>
      <c r="S512" s="2345"/>
      <c r="T512" s="2345"/>
      <c r="U512" s="2345"/>
      <c r="V512" s="2345"/>
      <c r="W512" s="2345"/>
      <c r="X512" s="2345"/>
      <c r="Y512" s="2345"/>
      <c r="Z512" s="2345"/>
      <c r="AA512" s="2345"/>
      <c r="AB512" s="2345"/>
      <c r="AC512" s="2345"/>
      <c r="AD512" s="2345"/>
      <c r="AE512" s="2345"/>
    </row>
    <row r="513" spans="1:31" ht="15.75" customHeight="1">
      <c r="A513" s="2345"/>
      <c r="B513" s="2345"/>
      <c r="C513" s="2345"/>
      <c r="D513" s="2345"/>
      <c r="E513" s="2345"/>
      <c r="F513" s="2345"/>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5"/>
      <c r="AB513" s="2345"/>
      <c r="AC513" s="2345"/>
      <c r="AD513" s="2345"/>
      <c r="AE513" s="2345"/>
    </row>
    <row r="514" spans="1:31" ht="15.75" customHeight="1">
      <c r="A514" s="2345"/>
      <c r="B514" s="2345"/>
      <c r="C514" s="2345"/>
      <c r="D514" s="2345"/>
      <c r="E514" s="2345"/>
      <c r="F514" s="2345"/>
      <c r="G514" s="2345"/>
      <c r="H514" s="2345"/>
      <c r="I514" s="2345"/>
      <c r="J514" s="2345"/>
      <c r="K514" s="2345"/>
      <c r="L514" s="2345"/>
      <c r="M514" s="2345"/>
      <c r="N514" s="2345"/>
      <c r="O514" s="2345"/>
      <c r="P514" s="2345"/>
      <c r="Q514" s="2345"/>
      <c r="R514" s="2345"/>
      <c r="S514" s="2345"/>
      <c r="T514" s="2345"/>
      <c r="U514" s="2345"/>
      <c r="V514" s="2345"/>
      <c r="W514" s="2345"/>
      <c r="X514" s="2345"/>
      <c r="Y514" s="2345"/>
      <c r="Z514" s="2345"/>
      <c r="AA514" s="2345"/>
      <c r="AB514" s="2345"/>
      <c r="AC514" s="2345"/>
      <c r="AD514" s="2345"/>
      <c r="AE514" s="2345"/>
    </row>
    <row r="515" spans="1:31" ht="15.75" customHeight="1">
      <c r="A515" s="2345"/>
      <c r="B515" s="2345"/>
      <c r="C515" s="2345"/>
      <c r="D515" s="2345"/>
      <c r="E515" s="2345"/>
      <c r="F515" s="2345"/>
      <c r="G515" s="2345"/>
      <c r="H515" s="2345"/>
      <c r="I515" s="2345"/>
      <c r="J515" s="2345"/>
      <c r="K515" s="2345"/>
      <c r="L515" s="2345"/>
      <c r="M515" s="2345"/>
      <c r="N515" s="2345"/>
      <c r="O515" s="2345"/>
      <c r="P515" s="2345"/>
      <c r="Q515" s="2345"/>
      <c r="R515" s="2345"/>
      <c r="S515" s="2345"/>
      <c r="T515" s="2345"/>
      <c r="U515" s="2345"/>
      <c r="V515" s="2345"/>
      <c r="W515" s="2345"/>
      <c r="X515" s="2345"/>
      <c r="Y515" s="2345"/>
      <c r="Z515" s="2345"/>
      <c r="AA515" s="2345"/>
      <c r="AB515" s="2345"/>
      <c r="AC515" s="2345"/>
      <c r="AD515" s="2345"/>
      <c r="AE515" s="2345"/>
    </row>
    <row r="516" spans="1:31" ht="15.75" customHeight="1">
      <c r="A516" s="2345"/>
      <c r="B516" s="2345"/>
      <c r="C516" s="2345"/>
      <c r="D516" s="2345"/>
      <c r="E516" s="2345"/>
      <c r="F516" s="2345"/>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2345"/>
      <c r="AB516" s="2345"/>
      <c r="AC516" s="2345"/>
      <c r="AD516" s="2345"/>
      <c r="AE516" s="2345"/>
    </row>
    <row r="517" spans="1:31" ht="15.75" customHeight="1">
      <c r="A517" s="2345"/>
      <c r="B517" s="2345"/>
      <c r="C517" s="2345"/>
      <c r="D517" s="2345"/>
      <c r="E517" s="2345"/>
      <c r="F517" s="2345"/>
      <c r="G517" s="2345"/>
      <c r="H517" s="2345"/>
      <c r="I517" s="2345"/>
      <c r="J517" s="2345"/>
      <c r="K517" s="2345"/>
      <c r="L517" s="2345"/>
      <c r="M517" s="2345"/>
      <c r="N517" s="2345"/>
      <c r="O517" s="2345"/>
      <c r="P517" s="2345"/>
      <c r="Q517" s="2345"/>
      <c r="R517" s="2345"/>
      <c r="S517" s="2345"/>
      <c r="T517" s="2345"/>
      <c r="U517" s="2345"/>
      <c r="V517" s="2345"/>
      <c r="W517" s="2345"/>
      <c r="X517" s="2345"/>
      <c r="Y517" s="2345"/>
      <c r="Z517" s="2345"/>
      <c r="AA517" s="2345"/>
      <c r="AB517" s="2345"/>
      <c r="AC517" s="2345"/>
      <c r="AD517" s="2345"/>
      <c r="AE517" s="2345"/>
    </row>
    <row r="518" spans="1:31" ht="15.75" customHeight="1">
      <c r="A518" s="2345"/>
      <c r="B518" s="2345"/>
      <c r="C518" s="2345"/>
      <c r="D518" s="2345"/>
      <c r="E518" s="2345"/>
      <c r="F518" s="2345"/>
      <c r="G518" s="2345"/>
      <c r="H518" s="2345"/>
      <c r="I518" s="2345"/>
      <c r="J518" s="2345"/>
      <c r="K518" s="2345"/>
      <c r="L518" s="2345"/>
      <c r="M518" s="2345"/>
      <c r="N518" s="2345"/>
      <c r="O518" s="2345"/>
      <c r="P518" s="2345"/>
      <c r="Q518" s="2345"/>
      <c r="R518" s="2345"/>
      <c r="S518" s="2345"/>
      <c r="T518" s="2345"/>
      <c r="U518" s="2345"/>
      <c r="V518" s="2345"/>
      <c r="W518" s="2345"/>
      <c r="X518" s="2345"/>
      <c r="Y518" s="2345"/>
      <c r="Z518" s="2345"/>
      <c r="AA518" s="2345"/>
      <c r="AB518" s="2345"/>
      <c r="AC518" s="2345"/>
      <c r="AD518" s="2345"/>
      <c r="AE518" s="2345"/>
    </row>
    <row r="519" spans="1:31" ht="15.75" customHeight="1">
      <c r="A519" s="2345"/>
      <c r="B519" s="2345"/>
      <c r="C519" s="2345"/>
      <c r="D519" s="2345"/>
      <c r="E519" s="2345"/>
      <c r="F519" s="2345"/>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5"/>
      <c r="AB519" s="2345"/>
      <c r="AC519" s="2345"/>
      <c r="AD519" s="2345"/>
      <c r="AE519" s="2345"/>
    </row>
    <row r="520" spans="1:31" ht="15.75" customHeight="1">
      <c r="A520" s="2345"/>
      <c r="B520" s="2345"/>
      <c r="C520" s="2345"/>
      <c r="D520" s="2345"/>
      <c r="E520" s="2345"/>
      <c r="F520" s="2345"/>
      <c r="G520" s="2345"/>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5"/>
      <c r="AB520" s="2345"/>
      <c r="AC520" s="2345"/>
      <c r="AD520" s="2345"/>
      <c r="AE520" s="2345"/>
    </row>
    <row r="521" spans="1:31" ht="15.75" customHeight="1">
      <c r="A521" s="2345"/>
      <c r="B521" s="2345"/>
      <c r="C521" s="2345"/>
      <c r="D521" s="2345"/>
      <c r="E521" s="2345"/>
      <c r="F521" s="2345"/>
      <c r="G521" s="2345"/>
      <c r="H521" s="2345"/>
      <c r="I521" s="2345"/>
      <c r="J521" s="2345"/>
      <c r="K521" s="2345"/>
      <c r="L521" s="2345"/>
      <c r="M521" s="2345"/>
      <c r="N521" s="2345"/>
      <c r="O521" s="2345"/>
      <c r="P521" s="2345"/>
      <c r="Q521" s="2345"/>
      <c r="R521" s="2345"/>
      <c r="S521" s="2345"/>
      <c r="T521" s="2345"/>
      <c r="U521" s="2345"/>
      <c r="V521" s="2345"/>
      <c r="W521" s="2345"/>
      <c r="X521" s="2345"/>
      <c r="Y521" s="2345"/>
      <c r="Z521" s="2345"/>
      <c r="AA521" s="2345"/>
      <c r="AB521" s="2345"/>
      <c r="AC521" s="2345"/>
      <c r="AD521" s="2345"/>
      <c r="AE521" s="2345"/>
    </row>
    <row r="522" spans="1:31" ht="15.75" customHeight="1">
      <c r="A522" s="2345"/>
      <c r="B522" s="2345"/>
      <c r="C522" s="2345"/>
      <c r="D522" s="2345"/>
      <c r="E522" s="2345"/>
      <c r="F522" s="2345"/>
      <c r="G522" s="2345"/>
      <c r="H522" s="2345"/>
      <c r="I522" s="2345"/>
      <c r="J522" s="2345"/>
      <c r="K522" s="2345"/>
      <c r="L522" s="2345"/>
      <c r="M522" s="2345"/>
      <c r="N522" s="2345"/>
      <c r="O522" s="2345"/>
      <c r="P522" s="2345"/>
      <c r="Q522" s="2345"/>
      <c r="R522" s="2345"/>
      <c r="S522" s="2345"/>
      <c r="T522" s="2345"/>
      <c r="U522" s="2345"/>
      <c r="V522" s="2345"/>
      <c r="W522" s="2345"/>
      <c r="X522" s="2345"/>
      <c r="Y522" s="2345"/>
      <c r="Z522" s="2345"/>
      <c r="AA522" s="2345"/>
      <c r="AB522" s="2345"/>
      <c r="AC522" s="2345"/>
      <c r="AD522" s="2345"/>
      <c r="AE522" s="2345"/>
    </row>
    <row r="523" spans="1:31" ht="15.75" customHeight="1">
      <c r="A523" s="2345"/>
      <c r="B523" s="2345"/>
      <c r="C523" s="2345"/>
      <c r="D523" s="2345"/>
      <c r="E523" s="2345"/>
      <c r="F523" s="2345"/>
      <c r="G523" s="2345"/>
      <c r="H523" s="2345"/>
      <c r="I523" s="2345"/>
      <c r="J523" s="2345"/>
      <c r="K523" s="2345"/>
      <c r="L523" s="2345"/>
      <c r="M523" s="2345"/>
      <c r="N523" s="2345"/>
      <c r="O523" s="2345"/>
      <c r="P523" s="2345"/>
      <c r="Q523" s="2345"/>
      <c r="R523" s="2345"/>
      <c r="S523" s="2345"/>
      <c r="T523" s="2345"/>
      <c r="U523" s="2345"/>
      <c r="V523" s="2345"/>
      <c r="W523" s="2345"/>
      <c r="X523" s="2345"/>
      <c r="Y523" s="2345"/>
      <c r="Z523" s="2345"/>
      <c r="AA523" s="2345"/>
      <c r="AB523" s="2345"/>
      <c r="AC523" s="2345"/>
      <c r="AD523" s="2345"/>
      <c r="AE523" s="2345"/>
    </row>
    <row r="524" spans="1:31" ht="15.75" customHeight="1">
      <c r="A524" s="2345"/>
      <c r="B524" s="2345"/>
      <c r="C524" s="2345"/>
      <c r="D524" s="2345"/>
      <c r="E524" s="2345"/>
      <c r="F524" s="2345"/>
      <c r="G524" s="2345"/>
      <c r="H524" s="2345"/>
      <c r="I524" s="2345"/>
      <c r="J524" s="2345"/>
      <c r="K524" s="2345"/>
      <c r="L524" s="2345"/>
      <c r="M524" s="2345"/>
      <c r="N524" s="2345"/>
      <c r="O524" s="2345"/>
      <c r="P524" s="2345"/>
      <c r="Q524" s="2345"/>
      <c r="R524" s="2345"/>
      <c r="S524" s="2345"/>
      <c r="T524" s="2345"/>
      <c r="U524" s="2345"/>
      <c r="V524" s="2345"/>
      <c r="W524" s="2345"/>
      <c r="X524" s="2345"/>
      <c r="Y524" s="2345"/>
      <c r="Z524" s="2345"/>
      <c r="AA524" s="2345"/>
      <c r="AB524" s="2345"/>
      <c r="AC524" s="2345"/>
      <c r="AD524" s="2345"/>
      <c r="AE524" s="2345"/>
    </row>
    <row r="525" spans="1:31" ht="15.75" customHeight="1">
      <c r="A525" s="2345"/>
      <c r="B525" s="2345"/>
      <c r="C525" s="2345"/>
      <c r="D525" s="2345"/>
      <c r="E525" s="2345"/>
      <c r="F525" s="2345"/>
      <c r="G525" s="2345"/>
      <c r="H525" s="2345"/>
      <c r="I525" s="2345"/>
      <c r="J525" s="2345"/>
      <c r="K525" s="2345"/>
      <c r="L525" s="2345"/>
      <c r="M525" s="2345"/>
      <c r="N525" s="2345"/>
      <c r="O525" s="2345"/>
      <c r="P525" s="2345"/>
      <c r="Q525" s="2345"/>
      <c r="R525" s="2345"/>
      <c r="S525" s="2345"/>
      <c r="T525" s="2345"/>
      <c r="U525" s="2345"/>
      <c r="V525" s="2345"/>
      <c r="W525" s="2345"/>
      <c r="X525" s="2345"/>
      <c r="Y525" s="2345"/>
      <c r="Z525" s="2345"/>
      <c r="AA525" s="2345"/>
      <c r="AB525" s="2345"/>
      <c r="AC525" s="2345"/>
      <c r="AD525" s="2345"/>
      <c r="AE525" s="2345"/>
    </row>
    <row r="526" spans="1:31" ht="15.75" customHeight="1">
      <c r="A526" s="2345"/>
      <c r="B526" s="2345"/>
      <c r="C526" s="2345"/>
      <c r="D526" s="2345"/>
      <c r="E526" s="2345"/>
      <c r="F526" s="2345"/>
      <c r="G526" s="2345"/>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5"/>
      <c r="AB526" s="2345"/>
      <c r="AC526" s="2345"/>
      <c r="AD526" s="2345"/>
      <c r="AE526" s="2345"/>
    </row>
    <row r="527" spans="1:31" ht="15.75" customHeight="1">
      <c r="A527" s="2345"/>
      <c r="B527" s="2345"/>
      <c r="C527" s="2345"/>
      <c r="D527" s="2345"/>
      <c r="E527" s="2345"/>
      <c r="F527" s="2345"/>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5"/>
      <c r="AB527" s="2345"/>
      <c r="AC527" s="2345"/>
      <c r="AD527" s="2345"/>
      <c r="AE527" s="2345"/>
    </row>
    <row r="528" spans="1:31" ht="15.75" customHeight="1">
      <c r="A528" s="2345"/>
      <c r="B528" s="2345"/>
      <c r="C528" s="2345"/>
      <c r="D528" s="2345"/>
      <c r="E528" s="2345"/>
      <c r="F528" s="2345"/>
      <c r="G528" s="2345"/>
      <c r="H528" s="2345"/>
      <c r="I528" s="2345"/>
      <c r="J528" s="2345"/>
      <c r="K528" s="2345"/>
      <c r="L528" s="2345"/>
      <c r="M528" s="2345"/>
      <c r="N528" s="2345"/>
      <c r="O528" s="2345"/>
      <c r="P528" s="2345"/>
      <c r="Q528" s="2345"/>
      <c r="R528" s="2345"/>
      <c r="S528" s="2345"/>
      <c r="T528" s="2345"/>
      <c r="U528" s="2345"/>
      <c r="V528" s="2345"/>
      <c r="W528" s="2345"/>
      <c r="X528" s="2345"/>
      <c r="Y528" s="2345"/>
      <c r="Z528" s="2345"/>
      <c r="AA528" s="2345"/>
      <c r="AB528" s="2345"/>
      <c r="AC528" s="2345"/>
      <c r="AD528" s="2345"/>
      <c r="AE528" s="2345"/>
    </row>
    <row r="529" spans="1:31" ht="15.75" customHeight="1">
      <c r="A529" s="2345"/>
      <c r="B529" s="2345"/>
      <c r="C529" s="2345"/>
      <c r="D529" s="2345"/>
      <c r="E529" s="2345"/>
      <c r="F529" s="2345"/>
      <c r="G529" s="2345"/>
      <c r="H529" s="2345"/>
      <c r="I529" s="2345"/>
      <c r="J529" s="2345"/>
      <c r="K529" s="2345"/>
      <c r="L529" s="2345"/>
      <c r="M529" s="2345"/>
      <c r="N529" s="2345"/>
      <c r="O529" s="2345"/>
      <c r="P529" s="2345"/>
      <c r="Q529" s="2345"/>
      <c r="R529" s="2345"/>
      <c r="S529" s="2345"/>
      <c r="T529" s="2345"/>
      <c r="U529" s="2345"/>
      <c r="V529" s="2345"/>
      <c r="W529" s="2345"/>
      <c r="X529" s="2345"/>
      <c r="Y529" s="2345"/>
      <c r="Z529" s="2345"/>
      <c r="AA529" s="2345"/>
      <c r="AB529" s="2345"/>
      <c r="AC529" s="2345"/>
      <c r="AD529" s="2345"/>
      <c r="AE529" s="2345"/>
    </row>
    <row r="530" spans="1:31" ht="15.75" customHeight="1">
      <c r="A530" s="2345"/>
      <c r="B530" s="2345"/>
      <c r="C530" s="2345"/>
      <c r="D530" s="2345"/>
      <c r="E530" s="2345"/>
      <c r="F530" s="2345"/>
      <c r="G530" s="2345"/>
      <c r="H530" s="2345"/>
      <c r="I530" s="2345"/>
      <c r="J530" s="2345"/>
      <c r="K530" s="2345"/>
      <c r="L530" s="2345"/>
      <c r="M530" s="2345"/>
      <c r="N530" s="2345"/>
      <c r="O530" s="2345"/>
      <c r="P530" s="2345"/>
      <c r="Q530" s="2345"/>
      <c r="R530" s="2345"/>
      <c r="S530" s="2345"/>
      <c r="T530" s="2345"/>
      <c r="U530" s="2345"/>
      <c r="V530" s="2345"/>
      <c r="W530" s="2345"/>
      <c r="X530" s="2345"/>
      <c r="Y530" s="2345"/>
      <c r="Z530" s="2345"/>
      <c r="AA530" s="2345"/>
      <c r="AB530" s="2345"/>
      <c r="AC530" s="2345"/>
      <c r="AD530" s="2345"/>
      <c r="AE530" s="2345"/>
    </row>
    <row r="531" spans="1:31" ht="15.75" customHeight="1">
      <c r="A531" s="2345"/>
      <c r="B531" s="2345"/>
      <c r="C531" s="2345"/>
      <c r="D531" s="2345"/>
      <c r="E531" s="2345"/>
      <c r="F531" s="2345"/>
      <c r="G531" s="2345"/>
      <c r="H531" s="2345"/>
      <c r="I531" s="2345"/>
      <c r="J531" s="2345"/>
      <c r="K531" s="2345"/>
      <c r="L531" s="2345"/>
      <c r="M531" s="2345"/>
      <c r="N531" s="2345"/>
      <c r="O531" s="2345"/>
      <c r="P531" s="2345"/>
      <c r="Q531" s="2345"/>
      <c r="R531" s="2345"/>
      <c r="S531" s="2345"/>
      <c r="T531" s="2345"/>
      <c r="U531" s="2345"/>
      <c r="V531" s="2345"/>
      <c r="W531" s="2345"/>
      <c r="X531" s="2345"/>
      <c r="Y531" s="2345"/>
      <c r="Z531" s="2345"/>
      <c r="AA531" s="2345"/>
      <c r="AB531" s="2345"/>
      <c r="AC531" s="2345"/>
      <c r="AD531" s="2345"/>
      <c r="AE531" s="2345"/>
    </row>
    <row r="532" spans="1:31" ht="15.75" customHeight="1">
      <c r="A532" s="2345"/>
      <c r="B532" s="2345"/>
      <c r="C532" s="2345"/>
      <c r="D532" s="2345"/>
      <c r="E532" s="2345"/>
      <c r="F532" s="2345"/>
      <c r="G532" s="2345"/>
      <c r="H532" s="2345"/>
      <c r="I532" s="2345"/>
      <c r="J532" s="2345"/>
      <c r="K532" s="2345"/>
      <c r="L532" s="2345"/>
      <c r="M532" s="2345"/>
      <c r="N532" s="2345"/>
      <c r="O532" s="2345"/>
      <c r="P532" s="2345"/>
      <c r="Q532" s="2345"/>
      <c r="R532" s="2345"/>
      <c r="S532" s="2345"/>
      <c r="T532" s="2345"/>
      <c r="U532" s="2345"/>
      <c r="V532" s="2345"/>
      <c r="W532" s="2345"/>
      <c r="X532" s="2345"/>
      <c r="Y532" s="2345"/>
      <c r="Z532" s="2345"/>
      <c r="AA532" s="2345"/>
      <c r="AB532" s="2345"/>
      <c r="AC532" s="2345"/>
      <c r="AD532" s="2345"/>
      <c r="AE532" s="2345"/>
    </row>
    <row r="533" spans="1:31" ht="15.75" customHeight="1">
      <c r="A533" s="2345"/>
      <c r="B533" s="2345"/>
      <c r="C533" s="2345"/>
      <c r="D533" s="2345"/>
      <c r="E533" s="2345"/>
      <c r="F533" s="2345"/>
      <c r="G533" s="2345"/>
      <c r="H533" s="2345"/>
      <c r="I533" s="2345"/>
      <c r="J533" s="2345"/>
      <c r="K533" s="2345"/>
      <c r="L533" s="2345"/>
      <c r="M533" s="2345"/>
      <c r="N533" s="2345"/>
      <c r="O533" s="2345"/>
      <c r="P533" s="2345"/>
      <c r="Q533" s="2345"/>
      <c r="R533" s="2345"/>
      <c r="S533" s="2345"/>
      <c r="T533" s="2345"/>
      <c r="U533" s="2345"/>
      <c r="V533" s="2345"/>
      <c r="W533" s="2345"/>
      <c r="X533" s="2345"/>
      <c r="Y533" s="2345"/>
      <c r="Z533" s="2345"/>
      <c r="AA533" s="2345"/>
      <c r="AB533" s="2345"/>
      <c r="AC533" s="2345"/>
      <c r="AD533" s="2345"/>
      <c r="AE533" s="2345"/>
    </row>
    <row r="534" spans="1:31" ht="15.75" customHeight="1">
      <c r="A534" s="2345"/>
      <c r="B534" s="2345"/>
      <c r="C534" s="2345"/>
      <c r="D534" s="2345"/>
      <c r="E534" s="2345"/>
      <c r="F534" s="2345"/>
      <c r="G534" s="2345"/>
      <c r="H534" s="2345"/>
      <c r="I534" s="2345"/>
      <c r="J534" s="2345"/>
      <c r="K534" s="2345"/>
      <c r="L534" s="2345"/>
      <c r="M534" s="2345"/>
      <c r="N534" s="2345"/>
      <c r="O534" s="2345"/>
      <c r="P534" s="2345"/>
      <c r="Q534" s="2345"/>
      <c r="R534" s="2345"/>
      <c r="S534" s="2345"/>
      <c r="T534" s="2345"/>
      <c r="U534" s="2345"/>
      <c r="V534" s="2345"/>
      <c r="W534" s="2345"/>
      <c r="X534" s="2345"/>
      <c r="Y534" s="2345"/>
      <c r="Z534" s="2345"/>
      <c r="AA534" s="2345"/>
      <c r="AB534" s="2345"/>
      <c r="AC534" s="2345"/>
      <c r="AD534" s="2345"/>
      <c r="AE534" s="2345"/>
    </row>
    <row r="535" spans="1:31" ht="15.75" customHeight="1">
      <c r="A535" s="2345"/>
      <c r="B535" s="2345"/>
      <c r="C535" s="2345"/>
      <c r="D535" s="2345"/>
      <c r="E535" s="2345"/>
      <c r="F535" s="2345"/>
      <c r="G535" s="2345"/>
      <c r="H535" s="2345"/>
      <c r="I535" s="2345"/>
      <c r="J535" s="2345"/>
      <c r="K535" s="2345"/>
      <c r="L535" s="2345"/>
      <c r="M535" s="2345"/>
      <c r="N535" s="2345"/>
      <c r="O535" s="2345"/>
      <c r="P535" s="2345"/>
      <c r="Q535" s="2345"/>
      <c r="R535" s="2345"/>
      <c r="S535" s="2345"/>
      <c r="T535" s="2345"/>
      <c r="U535" s="2345"/>
      <c r="V535" s="2345"/>
      <c r="W535" s="2345"/>
      <c r="X535" s="2345"/>
      <c r="Y535" s="2345"/>
      <c r="Z535" s="2345"/>
      <c r="AA535" s="2345"/>
      <c r="AB535" s="2345"/>
      <c r="AC535" s="2345"/>
      <c r="AD535" s="2345"/>
      <c r="AE535" s="2345"/>
    </row>
    <row r="536" spans="1:31" ht="15.75" customHeight="1">
      <c r="A536" s="2345"/>
      <c r="B536" s="2345"/>
      <c r="C536" s="2345"/>
      <c r="D536" s="2345"/>
      <c r="E536" s="2345"/>
      <c r="F536" s="2345"/>
      <c r="G536" s="2345"/>
      <c r="H536" s="2345"/>
      <c r="I536" s="2345"/>
      <c r="J536" s="2345"/>
      <c r="K536" s="2345"/>
      <c r="L536" s="2345"/>
      <c r="M536" s="2345"/>
      <c r="N536" s="2345"/>
      <c r="O536" s="2345"/>
      <c r="P536" s="2345"/>
      <c r="Q536" s="2345"/>
      <c r="R536" s="2345"/>
      <c r="S536" s="2345"/>
      <c r="T536" s="2345"/>
      <c r="U536" s="2345"/>
      <c r="V536" s="2345"/>
      <c r="W536" s="2345"/>
      <c r="X536" s="2345"/>
      <c r="Y536" s="2345"/>
      <c r="Z536" s="2345"/>
      <c r="AA536" s="2345"/>
      <c r="AB536" s="2345"/>
      <c r="AC536" s="2345"/>
      <c r="AD536" s="2345"/>
      <c r="AE536" s="2345"/>
    </row>
    <row r="537" spans="1:31" ht="15.75" customHeight="1">
      <c r="A537" s="2345"/>
      <c r="B537" s="2345"/>
      <c r="C537" s="2345"/>
      <c r="D537" s="2345"/>
      <c r="E537" s="2345"/>
      <c r="F537" s="2345"/>
      <c r="G537" s="2345"/>
      <c r="H537" s="2345"/>
      <c r="I537" s="2345"/>
      <c r="J537" s="2345"/>
      <c r="K537" s="2345"/>
      <c r="L537" s="2345"/>
      <c r="M537" s="2345"/>
      <c r="N537" s="2345"/>
      <c r="O537" s="2345"/>
      <c r="P537" s="2345"/>
      <c r="Q537" s="2345"/>
      <c r="R537" s="2345"/>
      <c r="S537" s="2345"/>
      <c r="T537" s="2345"/>
      <c r="U537" s="2345"/>
      <c r="V537" s="2345"/>
      <c r="W537" s="2345"/>
      <c r="X537" s="2345"/>
      <c r="Y537" s="2345"/>
      <c r="Z537" s="2345"/>
      <c r="AA537" s="2345"/>
      <c r="AB537" s="2345"/>
      <c r="AC537" s="2345"/>
      <c r="AD537" s="2345"/>
      <c r="AE537" s="2345"/>
    </row>
    <row r="538" spans="1:31" ht="15.75" customHeight="1">
      <c r="A538" s="2345"/>
      <c r="B538" s="2345"/>
      <c r="C538" s="2345"/>
      <c r="D538" s="2345"/>
      <c r="E538" s="2345"/>
      <c r="F538" s="2345"/>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5"/>
      <c r="AB538" s="2345"/>
      <c r="AC538" s="2345"/>
      <c r="AD538" s="2345"/>
      <c r="AE538" s="2345"/>
    </row>
    <row r="539" spans="1:31" ht="15.75" customHeight="1">
      <c r="A539" s="2345"/>
      <c r="B539" s="2345"/>
      <c r="C539" s="2345"/>
      <c r="D539" s="2345"/>
      <c r="E539" s="2345"/>
      <c r="F539" s="2345"/>
      <c r="G539" s="2345"/>
      <c r="H539" s="2345"/>
      <c r="I539" s="2345"/>
      <c r="J539" s="2345"/>
      <c r="K539" s="2345"/>
      <c r="L539" s="2345"/>
      <c r="M539" s="2345"/>
      <c r="N539" s="2345"/>
      <c r="O539" s="2345"/>
      <c r="P539" s="2345"/>
      <c r="Q539" s="2345"/>
      <c r="R539" s="2345"/>
      <c r="S539" s="2345"/>
      <c r="T539" s="2345"/>
      <c r="U539" s="2345"/>
      <c r="V539" s="2345"/>
      <c r="W539" s="2345"/>
      <c r="X539" s="2345"/>
      <c r="Y539" s="2345"/>
      <c r="Z539" s="2345"/>
      <c r="AA539" s="2345"/>
      <c r="AB539" s="2345"/>
      <c r="AC539" s="2345"/>
      <c r="AD539" s="2345"/>
      <c r="AE539" s="2345"/>
    </row>
    <row r="540" spans="1:31" ht="15.75" customHeight="1">
      <c r="A540" s="2345"/>
      <c r="B540" s="2345"/>
      <c r="C540" s="2345"/>
      <c r="D540" s="2345"/>
      <c r="E540" s="2345"/>
      <c r="F540" s="2345"/>
      <c r="G540" s="2345"/>
      <c r="H540" s="2345"/>
      <c r="I540" s="2345"/>
      <c r="J540" s="2345"/>
      <c r="K540" s="2345"/>
      <c r="L540" s="2345"/>
      <c r="M540" s="2345"/>
      <c r="N540" s="2345"/>
      <c r="O540" s="2345"/>
      <c r="P540" s="2345"/>
      <c r="Q540" s="2345"/>
      <c r="R540" s="2345"/>
      <c r="S540" s="2345"/>
      <c r="T540" s="2345"/>
      <c r="U540" s="2345"/>
      <c r="V540" s="2345"/>
      <c r="W540" s="2345"/>
      <c r="X540" s="2345"/>
      <c r="Y540" s="2345"/>
      <c r="Z540" s="2345"/>
      <c r="AA540" s="2345"/>
      <c r="AB540" s="2345"/>
      <c r="AC540" s="2345"/>
      <c r="AD540" s="2345"/>
      <c r="AE540" s="2345"/>
    </row>
    <row r="541" spans="1:31" ht="15.75" customHeight="1">
      <c r="A541" s="2345"/>
      <c r="B541" s="2345"/>
      <c r="C541" s="2345"/>
      <c r="D541" s="2345"/>
      <c r="E541" s="2345"/>
      <c r="F541" s="2345"/>
      <c r="G541" s="2345"/>
      <c r="H541" s="2345"/>
      <c r="I541" s="2345"/>
      <c r="J541" s="2345"/>
      <c r="K541" s="2345"/>
      <c r="L541" s="2345"/>
      <c r="M541" s="2345"/>
      <c r="N541" s="2345"/>
      <c r="O541" s="2345"/>
      <c r="P541" s="2345"/>
      <c r="Q541" s="2345"/>
      <c r="R541" s="2345"/>
      <c r="S541" s="2345"/>
      <c r="T541" s="2345"/>
      <c r="U541" s="2345"/>
      <c r="V541" s="2345"/>
      <c r="W541" s="2345"/>
      <c r="X541" s="2345"/>
      <c r="Y541" s="2345"/>
      <c r="Z541" s="2345"/>
      <c r="AA541" s="2345"/>
      <c r="AB541" s="2345"/>
      <c r="AC541" s="2345"/>
      <c r="AD541" s="2345"/>
      <c r="AE541" s="2345"/>
    </row>
    <row r="542" spans="1:31" ht="15.75" customHeight="1">
      <c r="A542" s="2345"/>
      <c r="B542" s="2345"/>
      <c r="C542" s="2345"/>
      <c r="D542" s="2345"/>
      <c r="E542" s="2345"/>
      <c r="F542" s="2345"/>
      <c r="G542" s="2345"/>
      <c r="H542" s="2345"/>
      <c r="I542" s="2345"/>
      <c r="J542" s="2345"/>
      <c r="K542" s="2345"/>
      <c r="L542" s="2345"/>
      <c r="M542" s="2345"/>
      <c r="N542" s="2345"/>
      <c r="O542" s="2345"/>
      <c r="P542" s="2345"/>
      <c r="Q542" s="2345"/>
      <c r="R542" s="2345"/>
      <c r="S542" s="2345"/>
      <c r="T542" s="2345"/>
      <c r="U542" s="2345"/>
      <c r="V542" s="2345"/>
      <c r="W542" s="2345"/>
      <c r="X542" s="2345"/>
      <c r="Y542" s="2345"/>
      <c r="Z542" s="2345"/>
      <c r="AA542" s="2345"/>
      <c r="AB542" s="2345"/>
      <c r="AC542" s="2345"/>
      <c r="AD542" s="2345"/>
      <c r="AE542" s="2345"/>
    </row>
    <row r="543" spans="1:31" ht="15.75" customHeight="1">
      <c r="A543" s="2345"/>
      <c r="B543" s="2345"/>
      <c r="C543" s="2345"/>
      <c r="D543" s="2345"/>
      <c r="E543" s="2345"/>
      <c r="F543" s="2345"/>
      <c r="G543" s="2345"/>
      <c r="H543" s="2345"/>
      <c r="I543" s="2345"/>
      <c r="J543" s="2345"/>
      <c r="K543" s="2345"/>
      <c r="L543" s="2345"/>
      <c r="M543" s="2345"/>
      <c r="N543" s="2345"/>
      <c r="O543" s="2345"/>
      <c r="P543" s="2345"/>
      <c r="Q543" s="2345"/>
      <c r="R543" s="2345"/>
      <c r="S543" s="2345"/>
      <c r="T543" s="2345"/>
      <c r="U543" s="2345"/>
      <c r="V543" s="2345"/>
      <c r="W543" s="2345"/>
      <c r="X543" s="2345"/>
      <c r="Y543" s="2345"/>
      <c r="Z543" s="2345"/>
      <c r="AA543" s="2345"/>
      <c r="AB543" s="2345"/>
      <c r="AC543" s="2345"/>
      <c r="AD543" s="2345"/>
      <c r="AE543" s="2345"/>
    </row>
    <row r="544" spans="1:31" ht="15.75" customHeight="1">
      <c r="A544" s="2345"/>
      <c r="B544" s="2345"/>
      <c r="C544" s="2345"/>
      <c r="D544" s="2345"/>
      <c r="E544" s="2345"/>
      <c r="F544" s="2345"/>
      <c r="G544" s="2345"/>
      <c r="H544" s="2345"/>
      <c r="I544" s="2345"/>
      <c r="J544" s="2345"/>
      <c r="K544" s="2345"/>
      <c r="L544" s="2345"/>
      <c r="M544" s="2345"/>
      <c r="N544" s="2345"/>
      <c r="O544" s="2345"/>
      <c r="P544" s="2345"/>
      <c r="Q544" s="2345"/>
      <c r="R544" s="2345"/>
      <c r="S544" s="2345"/>
      <c r="T544" s="2345"/>
      <c r="U544" s="2345"/>
      <c r="V544" s="2345"/>
      <c r="W544" s="2345"/>
      <c r="X544" s="2345"/>
      <c r="Y544" s="2345"/>
      <c r="Z544" s="2345"/>
      <c r="AA544" s="2345"/>
      <c r="AB544" s="2345"/>
      <c r="AC544" s="2345"/>
      <c r="AD544" s="2345"/>
      <c r="AE544" s="2345"/>
    </row>
    <row r="545" spans="1:31" ht="15.75" customHeight="1">
      <c r="A545" s="2345"/>
      <c r="B545" s="2345"/>
      <c r="C545" s="2345"/>
      <c r="D545" s="2345"/>
      <c r="E545" s="2345"/>
      <c r="F545" s="2345"/>
      <c r="G545" s="2345"/>
      <c r="H545" s="2345"/>
      <c r="I545" s="2345"/>
      <c r="J545" s="2345"/>
      <c r="K545" s="2345"/>
      <c r="L545" s="2345"/>
      <c r="M545" s="2345"/>
      <c r="N545" s="2345"/>
      <c r="O545" s="2345"/>
      <c r="P545" s="2345"/>
      <c r="Q545" s="2345"/>
      <c r="R545" s="2345"/>
      <c r="S545" s="2345"/>
      <c r="T545" s="2345"/>
      <c r="U545" s="2345"/>
      <c r="V545" s="2345"/>
      <c r="W545" s="2345"/>
      <c r="X545" s="2345"/>
      <c r="Y545" s="2345"/>
      <c r="Z545" s="2345"/>
      <c r="AA545" s="2345"/>
      <c r="AB545" s="2345"/>
      <c r="AC545" s="2345"/>
      <c r="AD545" s="2345"/>
      <c r="AE545" s="2345"/>
    </row>
    <row r="546" spans="1:31" ht="15.75" customHeight="1">
      <c r="A546" s="2345"/>
      <c r="B546" s="2345"/>
      <c r="C546" s="2345"/>
      <c r="D546" s="2345"/>
      <c r="E546" s="2345"/>
      <c r="F546" s="2345"/>
      <c r="G546" s="2345"/>
      <c r="H546" s="2345"/>
      <c r="I546" s="2345"/>
      <c r="J546" s="2345"/>
      <c r="K546" s="2345"/>
      <c r="L546" s="2345"/>
      <c r="M546" s="2345"/>
      <c r="N546" s="2345"/>
      <c r="O546" s="2345"/>
      <c r="P546" s="2345"/>
      <c r="Q546" s="2345"/>
      <c r="R546" s="2345"/>
      <c r="S546" s="2345"/>
      <c r="T546" s="2345"/>
      <c r="U546" s="2345"/>
      <c r="V546" s="2345"/>
      <c r="W546" s="2345"/>
      <c r="X546" s="2345"/>
      <c r="Y546" s="2345"/>
      <c r="Z546" s="2345"/>
      <c r="AA546" s="2345"/>
      <c r="AB546" s="2345"/>
      <c r="AC546" s="2345"/>
      <c r="AD546" s="2345"/>
      <c r="AE546" s="2345"/>
    </row>
    <row r="547" spans="1:31" ht="15.75" customHeight="1">
      <c r="A547" s="2345"/>
      <c r="B547" s="2345"/>
      <c r="C547" s="2345"/>
      <c r="D547" s="2345"/>
      <c r="E547" s="2345"/>
      <c r="F547" s="2345"/>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5"/>
      <c r="AB547" s="2345"/>
      <c r="AC547" s="2345"/>
      <c r="AD547" s="2345"/>
      <c r="AE547" s="2345"/>
    </row>
    <row r="548" spans="1:31" ht="15.75" customHeight="1">
      <c r="A548" s="2345"/>
      <c r="B548" s="2345"/>
      <c r="C548" s="2345"/>
      <c r="D548" s="2345"/>
      <c r="E548" s="2345"/>
      <c r="F548" s="2345"/>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5"/>
      <c r="AB548" s="2345"/>
      <c r="AC548" s="2345"/>
      <c r="AD548" s="2345"/>
      <c r="AE548" s="2345"/>
    </row>
    <row r="549" spans="1:31" ht="15.75" customHeight="1">
      <c r="A549" s="2345"/>
      <c r="B549" s="2345"/>
      <c r="C549" s="2345"/>
      <c r="D549" s="2345"/>
      <c r="E549" s="2345"/>
      <c r="F549" s="2345"/>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5"/>
      <c r="AB549" s="2345"/>
      <c r="AC549" s="2345"/>
      <c r="AD549" s="2345"/>
      <c r="AE549" s="2345"/>
    </row>
    <row r="550" spans="1:31" ht="15.75" customHeight="1">
      <c r="A550" s="2345"/>
      <c r="B550" s="2345"/>
      <c r="C550" s="2345"/>
      <c r="D550" s="2345"/>
      <c r="E550" s="2345"/>
      <c r="F550" s="2345"/>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5"/>
      <c r="AB550" s="2345"/>
      <c r="AC550" s="2345"/>
      <c r="AD550" s="2345"/>
      <c r="AE550" s="2345"/>
    </row>
    <row r="551" spans="1:31" ht="15.75" customHeight="1">
      <c r="A551" s="2345"/>
      <c r="B551" s="2345"/>
      <c r="C551" s="2345"/>
      <c r="D551" s="2345"/>
      <c r="E551" s="2345"/>
      <c r="F551" s="2345"/>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5"/>
      <c r="AB551" s="2345"/>
      <c r="AC551" s="2345"/>
      <c r="AD551" s="2345"/>
      <c r="AE551" s="2345"/>
    </row>
    <row r="552" spans="1:31" ht="15.75" customHeight="1">
      <c r="A552" s="2345"/>
      <c r="B552" s="2345"/>
      <c r="C552" s="2345"/>
      <c r="D552" s="2345"/>
      <c r="E552" s="2345"/>
      <c r="F552" s="2345"/>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5"/>
      <c r="AB552" s="2345"/>
      <c r="AC552" s="2345"/>
      <c r="AD552" s="2345"/>
      <c r="AE552" s="2345"/>
    </row>
    <row r="553" spans="1:31" ht="15.75" customHeight="1">
      <c r="A553" s="2345"/>
      <c r="B553" s="2345"/>
      <c r="C553" s="2345"/>
      <c r="D553" s="2345"/>
      <c r="E553" s="2345"/>
      <c r="F553" s="2345"/>
      <c r="G553" s="2345"/>
      <c r="H553" s="2345"/>
      <c r="I553" s="2345"/>
      <c r="J553" s="2345"/>
      <c r="K553" s="2345"/>
      <c r="L553" s="2345"/>
      <c r="M553" s="2345"/>
      <c r="N553" s="2345"/>
      <c r="O553" s="2345"/>
      <c r="P553" s="2345"/>
      <c r="Q553" s="2345"/>
      <c r="R553" s="2345"/>
      <c r="S553" s="2345"/>
      <c r="T553" s="2345"/>
      <c r="U553" s="2345"/>
      <c r="V553" s="2345"/>
      <c r="W553" s="2345"/>
      <c r="X553" s="2345"/>
      <c r="Y553" s="2345"/>
      <c r="Z553" s="2345"/>
      <c r="AA553" s="2345"/>
      <c r="AB553" s="2345"/>
      <c r="AC553" s="2345"/>
      <c r="AD553" s="2345"/>
      <c r="AE553" s="2345"/>
    </row>
    <row r="554" spans="1:31" ht="15.75" customHeight="1">
      <c r="A554" s="2345"/>
      <c r="B554" s="2345"/>
      <c r="C554" s="2345"/>
      <c r="D554" s="2345"/>
      <c r="E554" s="2345"/>
      <c r="F554" s="2345"/>
      <c r="G554" s="2345"/>
      <c r="H554" s="2345"/>
      <c r="I554" s="2345"/>
      <c r="J554" s="2345"/>
      <c r="K554" s="2345"/>
      <c r="L554" s="2345"/>
      <c r="M554" s="2345"/>
      <c r="N554" s="2345"/>
      <c r="O554" s="2345"/>
      <c r="P554" s="2345"/>
      <c r="Q554" s="2345"/>
      <c r="R554" s="2345"/>
      <c r="S554" s="2345"/>
      <c r="T554" s="2345"/>
      <c r="U554" s="2345"/>
      <c r="V554" s="2345"/>
      <c r="W554" s="2345"/>
      <c r="X554" s="2345"/>
      <c r="Y554" s="2345"/>
      <c r="Z554" s="2345"/>
      <c r="AA554" s="2345"/>
      <c r="AB554" s="2345"/>
      <c r="AC554" s="2345"/>
      <c r="AD554" s="2345"/>
      <c r="AE554" s="2345"/>
    </row>
    <row r="555" spans="1:31" ht="15.75" customHeight="1">
      <c r="A555" s="2345"/>
      <c r="B555" s="2345"/>
      <c r="C555" s="2345"/>
      <c r="D555" s="2345"/>
      <c r="E555" s="2345"/>
      <c r="F555" s="2345"/>
      <c r="G555" s="2345"/>
      <c r="H555" s="2345"/>
      <c r="I555" s="2345"/>
      <c r="J555" s="2345"/>
      <c r="K555" s="2345"/>
      <c r="L555" s="2345"/>
      <c r="M555" s="2345"/>
      <c r="N555" s="2345"/>
      <c r="O555" s="2345"/>
      <c r="P555" s="2345"/>
      <c r="Q555" s="2345"/>
      <c r="R555" s="2345"/>
      <c r="S555" s="2345"/>
      <c r="T555" s="2345"/>
      <c r="U555" s="2345"/>
      <c r="V555" s="2345"/>
      <c r="W555" s="2345"/>
      <c r="X555" s="2345"/>
      <c r="Y555" s="2345"/>
      <c r="Z555" s="2345"/>
      <c r="AA555" s="2345"/>
      <c r="AB555" s="2345"/>
      <c r="AC555" s="2345"/>
      <c r="AD555" s="2345"/>
      <c r="AE555" s="2345"/>
    </row>
    <row r="556" spans="1:31" ht="15.75" customHeight="1">
      <c r="A556" s="2345"/>
      <c r="B556" s="2345"/>
      <c r="C556" s="2345"/>
      <c r="D556" s="2345"/>
      <c r="E556" s="2345"/>
      <c r="F556" s="2345"/>
      <c r="G556" s="2345"/>
      <c r="H556" s="2345"/>
      <c r="I556" s="2345"/>
      <c r="J556" s="2345"/>
      <c r="K556" s="2345"/>
      <c r="L556" s="2345"/>
      <c r="M556" s="2345"/>
      <c r="N556" s="2345"/>
      <c r="O556" s="2345"/>
      <c r="P556" s="2345"/>
      <c r="Q556" s="2345"/>
      <c r="R556" s="2345"/>
      <c r="S556" s="2345"/>
      <c r="T556" s="2345"/>
      <c r="U556" s="2345"/>
      <c r="V556" s="2345"/>
      <c r="W556" s="2345"/>
      <c r="X556" s="2345"/>
      <c r="Y556" s="2345"/>
      <c r="Z556" s="2345"/>
      <c r="AA556" s="2345"/>
      <c r="AB556" s="2345"/>
      <c r="AC556" s="2345"/>
      <c r="AD556" s="2345"/>
      <c r="AE556" s="2345"/>
    </row>
    <row r="557" spans="1:31" ht="15.75" customHeight="1">
      <c r="A557" s="2345"/>
      <c r="B557" s="2345"/>
      <c r="C557" s="2345"/>
      <c r="D557" s="2345"/>
      <c r="E557" s="2345"/>
      <c r="F557" s="2345"/>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5"/>
      <c r="AB557" s="2345"/>
      <c r="AC557" s="2345"/>
      <c r="AD557" s="2345"/>
      <c r="AE557" s="2345"/>
    </row>
    <row r="558" spans="1:31" ht="15.75" customHeight="1">
      <c r="A558" s="2345"/>
      <c r="B558" s="2345"/>
      <c r="C558" s="2345"/>
      <c r="D558" s="2345"/>
      <c r="E558" s="2345"/>
      <c r="F558" s="2345"/>
      <c r="G558" s="2345"/>
      <c r="H558" s="2345"/>
      <c r="I558" s="2345"/>
      <c r="J558" s="2345"/>
      <c r="K558" s="2345"/>
      <c r="L558" s="2345"/>
      <c r="M558" s="2345"/>
      <c r="N558" s="2345"/>
      <c r="O558" s="2345"/>
      <c r="P558" s="2345"/>
      <c r="Q558" s="2345"/>
      <c r="R558" s="2345"/>
      <c r="S558" s="2345"/>
      <c r="T558" s="2345"/>
      <c r="U558" s="2345"/>
      <c r="V558" s="2345"/>
      <c r="W558" s="2345"/>
      <c r="X558" s="2345"/>
      <c r="Y558" s="2345"/>
      <c r="Z558" s="2345"/>
      <c r="AA558" s="2345"/>
      <c r="AB558" s="2345"/>
      <c r="AC558" s="2345"/>
      <c r="AD558" s="2345"/>
      <c r="AE558" s="2345"/>
    </row>
    <row r="559" spans="1:31" ht="15.75" customHeight="1">
      <c r="A559" s="2345"/>
      <c r="B559" s="2345"/>
      <c r="C559" s="2345"/>
      <c r="D559" s="2345"/>
      <c r="E559" s="2345"/>
      <c r="F559" s="2345"/>
      <c r="G559" s="2345"/>
      <c r="H559" s="2345"/>
      <c r="I559" s="2345"/>
      <c r="J559" s="2345"/>
      <c r="K559" s="2345"/>
      <c r="L559" s="2345"/>
      <c r="M559" s="2345"/>
      <c r="N559" s="2345"/>
      <c r="O559" s="2345"/>
      <c r="P559" s="2345"/>
      <c r="Q559" s="2345"/>
      <c r="R559" s="2345"/>
      <c r="S559" s="2345"/>
      <c r="T559" s="2345"/>
      <c r="U559" s="2345"/>
      <c r="V559" s="2345"/>
      <c r="W559" s="2345"/>
      <c r="X559" s="2345"/>
      <c r="Y559" s="2345"/>
      <c r="Z559" s="2345"/>
      <c r="AA559" s="2345"/>
      <c r="AB559" s="2345"/>
      <c r="AC559" s="2345"/>
      <c r="AD559" s="2345"/>
      <c r="AE559" s="2345"/>
    </row>
    <row r="560" spans="1:31" ht="15.75" customHeight="1">
      <c r="A560" s="2345"/>
      <c r="B560" s="2345"/>
      <c r="C560" s="2345"/>
      <c r="D560" s="2345"/>
      <c r="E560" s="2345"/>
      <c r="F560" s="2345"/>
      <c r="G560" s="2345"/>
      <c r="H560" s="2345"/>
      <c r="I560" s="2345"/>
      <c r="J560" s="2345"/>
      <c r="K560" s="2345"/>
      <c r="L560" s="2345"/>
      <c r="M560" s="2345"/>
      <c r="N560" s="2345"/>
      <c r="O560" s="2345"/>
      <c r="P560" s="2345"/>
      <c r="Q560" s="2345"/>
      <c r="R560" s="2345"/>
      <c r="S560" s="2345"/>
      <c r="T560" s="2345"/>
      <c r="U560" s="2345"/>
      <c r="V560" s="2345"/>
      <c r="W560" s="2345"/>
      <c r="X560" s="2345"/>
      <c r="Y560" s="2345"/>
      <c r="Z560" s="2345"/>
      <c r="AA560" s="2345"/>
      <c r="AB560" s="2345"/>
      <c r="AC560" s="2345"/>
      <c r="AD560" s="2345"/>
      <c r="AE560" s="2345"/>
    </row>
    <row r="561" spans="1:31" ht="15.75" customHeight="1">
      <c r="A561" s="2345"/>
      <c r="B561" s="2345"/>
      <c r="C561" s="2345"/>
      <c r="D561" s="2345"/>
      <c r="E561" s="2345"/>
      <c r="F561" s="2345"/>
      <c r="G561" s="2345"/>
      <c r="H561" s="2345"/>
      <c r="I561" s="2345"/>
      <c r="J561" s="2345"/>
      <c r="K561" s="2345"/>
      <c r="L561" s="2345"/>
      <c r="M561" s="2345"/>
      <c r="N561" s="2345"/>
      <c r="O561" s="2345"/>
      <c r="P561" s="2345"/>
      <c r="Q561" s="2345"/>
      <c r="R561" s="2345"/>
      <c r="S561" s="2345"/>
      <c r="T561" s="2345"/>
      <c r="U561" s="2345"/>
      <c r="V561" s="2345"/>
      <c r="W561" s="2345"/>
      <c r="X561" s="2345"/>
      <c r="Y561" s="2345"/>
      <c r="Z561" s="2345"/>
      <c r="AA561" s="2345"/>
      <c r="AB561" s="2345"/>
      <c r="AC561" s="2345"/>
      <c r="AD561" s="2345"/>
      <c r="AE561" s="2345"/>
    </row>
    <row r="562" spans="1:31" ht="15.75" customHeight="1">
      <c r="A562" s="2345"/>
      <c r="B562" s="2345"/>
      <c r="C562" s="2345"/>
      <c r="D562" s="2345"/>
      <c r="E562" s="2345"/>
      <c r="F562" s="2345"/>
      <c r="G562" s="2345"/>
      <c r="H562" s="2345"/>
      <c r="I562" s="2345"/>
      <c r="J562" s="2345"/>
      <c r="K562" s="2345"/>
      <c r="L562" s="2345"/>
      <c r="M562" s="2345"/>
      <c r="N562" s="2345"/>
      <c r="O562" s="2345"/>
      <c r="P562" s="2345"/>
      <c r="Q562" s="2345"/>
      <c r="R562" s="2345"/>
      <c r="S562" s="2345"/>
      <c r="T562" s="2345"/>
      <c r="U562" s="2345"/>
      <c r="V562" s="2345"/>
      <c r="W562" s="2345"/>
      <c r="X562" s="2345"/>
      <c r="Y562" s="2345"/>
      <c r="Z562" s="2345"/>
      <c r="AA562" s="2345"/>
      <c r="AB562" s="2345"/>
      <c r="AC562" s="2345"/>
      <c r="AD562" s="2345"/>
      <c r="AE562" s="2345"/>
    </row>
    <row r="563" spans="1:31" ht="15.75" customHeight="1">
      <c r="A563" s="2345"/>
      <c r="B563" s="2345"/>
      <c r="C563" s="2345"/>
      <c r="D563" s="2345"/>
      <c r="E563" s="2345"/>
      <c r="F563" s="2345"/>
      <c r="G563" s="2345"/>
      <c r="H563" s="2345"/>
      <c r="I563" s="2345"/>
      <c r="J563" s="2345"/>
      <c r="K563" s="2345"/>
      <c r="L563" s="2345"/>
      <c r="M563" s="2345"/>
      <c r="N563" s="2345"/>
      <c r="O563" s="2345"/>
      <c r="P563" s="2345"/>
      <c r="Q563" s="2345"/>
      <c r="R563" s="2345"/>
      <c r="S563" s="2345"/>
      <c r="T563" s="2345"/>
      <c r="U563" s="2345"/>
      <c r="V563" s="2345"/>
      <c r="W563" s="2345"/>
      <c r="X563" s="2345"/>
      <c r="Y563" s="2345"/>
      <c r="Z563" s="2345"/>
      <c r="AA563" s="2345"/>
      <c r="AB563" s="2345"/>
      <c r="AC563" s="2345"/>
      <c r="AD563" s="2345"/>
      <c r="AE563" s="2345"/>
    </row>
    <row r="564" spans="1:31" ht="15.75" customHeight="1">
      <c r="A564" s="2345"/>
      <c r="B564" s="2345"/>
      <c r="C564" s="2345"/>
      <c r="D564" s="2345"/>
      <c r="E564" s="2345"/>
      <c r="F564" s="2345"/>
      <c r="G564" s="2345"/>
      <c r="H564" s="2345"/>
      <c r="I564" s="2345"/>
      <c r="J564" s="2345"/>
      <c r="K564" s="2345"/>
      <c r="L564" s="2345"/>
      <c r="M564" s="2345"/>
      <c r="N564" s="2345"/>
      <c r="O564" s="2345"/>
      <c r="P564" s="2345"/>
      <c r="Q564" s="2345"/>
      <c r="R564" s="2345"/>
      <c r="S564" s="2345"/>
      <c r="T564" s="2345"/>
      <c r="U564" s="2345"/>
      <c r="V564" s="2345"/>
      <c r="W564" s="2345"/>
      <c r="X564" s="2345"/>
      <c r="Y564" s="2345"/>
      <c r="Z564" s="2345"/>
      <c r="AA564" s="2345"/>
      <c r="AB564" s="2345"/>
      <c r="AC564" s="2345"/>
      <c r="AD564" s="2345"/>
      <c r="AE564" s="2345"/>
    </row>
    <row r="565" spans="1:31" ht="15.75" customHeight="1">
      <c r="A565" s="2345"/>
      <c r="B565" s="2345"/>
      <c r="C565" s="2345"/>
      <c r="D565" s="2345"/>
      <c r="E565" s="2345"/>
      <c r="F565" s="2345"/>
      <c r="G565" s="2345"/>
      <c r="H565" s="2345"/>
      <c r="I565" s="2345"/>
      <c r="J565" s="2345"/>
      <c r="K565" s="2345"/>
      <c r="L565" s="2345"/>
      <c r="M565" s="2345"/>
      <c r="N565" s="2345"/>
      <c r="O565" s="2345"/>
      <c r="P565" s="2345"/>
      <c r="Q565" s="2345"/>
      <c r="R565" s="2345"/>
      <c r="S565" s="2345"/>
      <c r="T565" s="2345"/>
      <c r="U565" s="2345"/>
      <c r="V565" s="2345"/>
      <c r="W565" s="2345"/>
      <c r="X565" s="2345"/>
      <c r="Y565" s="2345"/>
      <c r="Z565" s="2345"/>
      <c r="AA565" s="2345"/>
      <c r="AB565" s="2345"/>
      <c r="AC565" s="2345"/>
      <c r="AD565" s="2345"/>
      <c r="AE565" s="2345"/>
    </row>
    <row r="566" spans="1:31" ht="15.75" customHeight="1">
      <c r="A566" s="2345"/>
      <c r="B566" s="2345"/>
      <c r="C566" s="2345"/>
      <c r="D566" s="2345"/>
      <c r="E566" s="2345"/>
      <c r="F566" s="2345"/>
      <c r="G566" s="2345"/>
      <c r="H566" s="2345"/>
      <c r="I566" s="2345"/>
      <c r="J566" s="2345"/>
      <c r="K566" s="2345"/>
      <c r="L566" s="2345"/>
      <c r="M566" s="2345"/>
      <c r="N566" s="2345"/>
      <c r="O566" s="2345"/>
      <c r="P566" s="2345"/>
      <c r="Q566" s="2345"/>
      <c r="R566" s="2345"/>
      <c r="S566" s="2345"/>
      <c r="T566" s="2345"/>
      <c r="U566" s="2345"/>
      <c r="V566" s="2345"/>
      <c r="W566" s="2345"/>
      <c r="X566" s="2345"/>
      <c r="Y566" s="2345"/>
      <c r="Z566" s="2345"/>
      <c r="AA566" s="2345"/>
      <c r="AB566" s="2345"/>
      <c r="AC566" s="2345"/>
      <c r="AD566" s="2345"/>
      <c r="AE566" s="2345"/>
    </row>
    <row r="567" spans="1:31" ht="15.75" customHeight="1">
      <c r="A567" s="2345"/>
      <c r="B567" s="2345"/>
      <c r="C567" s="2345"/>
      <c r="D567" s="2345"/>
      <c r="E567" s="2345"/>
      <c r="F567" s="2345"/>
      <c r="G567" s="2345"/>
      <c r="H567" s="2345"/>
      <c r="I567" s="2345"/>
      <c r="J567" s="2345"/>
      <c r="K567" s="2345"/>
      <c r="L567" s="2345"/>
      <c r="M567" s="2345"/>
      <c r="N567" s="2345"/>
      <c r="O567" s="2345"/>
      <c r="P567" s="2345"/>
      <c r="Q567" s="2345"/>
      <c r="R567" s="2345"/>
      <c r="S567" s="2345"/>
      <c r="T567" s="2345"/>
      <c r="U567" s="2345"/>
      <c r="V567" s="2345"/>
      <c r="W567" s="2345"/>
      <c r="X567" s="2345"/>
      <c r="Y567" s="2345"/>
      <c r="Z567" s="2345"/>
      <c r="AA567" s="2345"/>
      <c r="AB567" s="2345"/>
      <c r="AC567" s="2345"/>
      <c r="AD567" s="2345"/>
      <c r="AE567" s="2345"/>
    </row>
    <row r="568" spans="1:31" ht="15.75" customHeight="1">
      <c r="A568" s="2345"/>
      <c r="B568" s="2345"/>
      <c r="C568" s="2345"/>
      <c r="D568" s="2345"/>
      <c r="E568" s="2345"/>
      <c r="F568" s="2345"/>
      <c r="G568" s="2345"/>
      <c r="H568" s="2345"/>
      <c r="I568" s="2345"/>
      <c r="J568" s="2345"/>
      <c r="K568" s="2345"/>
      <c r="L568" s="2345"/>
      <c r="M568" s="2345"/>
      <c r="N568" s="2345"/>
      <c r="O568" s="2345"/>
      <c r="P568" s="2345"/>
      <c r="Q568" s="2345"/>
      <c r="R568" s="2345"/>
      <c r="S568" s="2345"/>
      <c r="T568" s="2345"/>
      <c r="U568" s="2345"/>
      <c r="V568" s="2345"/>
      <c r="W568" s="2345"/>
      <c r="X568" s="2345"/>
      <c r="Y568" s="2345"/>
      <c r="Z568" s="2345"/>
      <c r="AA568" s="2345"/>
      <c r="AB568" s="2345"/>
      <c r="AC568" s="2345"/>
      <c r="AD568" s="2345"/>
      <c r="AE568" s="2345"/>
    </row>
    <row r="569" spans="1:31" ht="15.75" customHeight="1">
      <c r="A569" s="2345"/>
      <c r="B569" s="2345"/>
      <c r="C569" s="2345"/>
      <c r="D569" s="2345"/>
      <c r="E569" s="2345"/>
      <c r="F569" s="2345"/>
      <c r="G569" s="2345"/>
      <c r="H569" s="2345"/>
      <c r="I569" s="2345"/>
      <c r="J569" s="2345"/>
      <c r="K569" s="2345"/>
      <c r="L569" s="2345"/>
      <c r="M569" s="2345"/>
      <c r="N569" s="2345"/>
      <c r="O569" s="2345"/>
      <c r="P569" s="2345"/>
      <c r="Q569" s="2345"/>
      <c r="R569" s="2345"/>
      <c r="S569" s="2345"/>
      <c r="T569" s="2345"/>
      <c r="U569" s="2345"/>
      <c r="V569" s="2345"/>
      <c r="W569" s="2345"/>
      <c r="X569" s="2345"/>
      <c r="Y569" s="2345"/>
      <c r="Z569" s="2345"/>
      <c r="AA569" s="2345"/>
      <c r="AB569" s="2345"/>
      <c r="AC569" s="2345"/>
      <c r="AD569" s="2345"/>
      <c r="AE569" s="2345"/>
    </row>
    <row r="570" spans="1:31" ht="15.75" customHeight="1">
      <c r="A570" s="2345"/>
      <c r="B570" s="2345"/>
      <c r="C570" s="2345"/>
      <c r="D570" s="2345"/>
      <c r="E570" s="2345"/>
      <c r="F570" s="2345"/>
      <c r="G570" s="2345"/>
      <c r="H570" s="2345"/>
      <c r="I570" s="2345"/>
      <c r="J570" s="2345"/>
      <c r="K570" s="2345"/>
      <c r="L570" s="2345"/>
      <c r="M570" s="2345"/>
      <c r="N570" s="2345"/>
      <c r="O570" s="2345"/>
      <c r="P570" s="2345"/>
      <c r="Q570" s="2345"/>
      <c r="R570" s="2345"/>
      <c r="S570" s="2345"/>
      <c r="T570" s="2345"/>
      <c r="U570" s="2345"/>
      <c r="V570" s="2345"/>
      <c r="W570" s="2345"/>
      <c r="X570" s="2345"/>
      <c r="Y570" s="2345"/>
      <c r="Z570" s="2345"/>
      <c r="AA570" s="2345"/>
      <c r="AB570" s="2345"/>
      <c r="AC570" s="2345"/>
      <c r="AD570" s="2345"/>
      <c r="AE570" s="2345"/>
    </row>
    <row r="571" spans="1:31" ht="15.75" customHeight="1">
      <c r="A571" s="2345"/>
      <c r="B571" s="2345"/>
      <c r="C571" s="2345"/>
      <c r="D571" s="2345"/>
      <c r="E571" s="2345"/>
      <c r="F571" s="2345"/>
      <c r="G571" s="2345"/>
      <c r="H571" s="2345"/>
      <c r="I571" s="2345"/>
      <c r="J571" s="2345"/>
      <c r="K571" s="2345"/>
      <c r="L571" s="2345"/>
      <c r="M571" s="2345"/>
      <c r="N571" s="2345"/>
      <c r="O571" s="2345"/>
      <c r="P571" s="2345"/>
      <c r="Q571" s="2345"/>
      <c r="R571" s="2345"/>
      <c r="S571" s="2345"/>
      <c r="T571" s="2345"/>
      <c r="U571" s="2345"/>
      <c r="V571" s="2345"/>
      <c r="W571" s="2345"/>
      <c r="X571" s="2345"/>
      <c r="Y571" s="2345"/>
      <c r="Z571" s="2345"/>
      <c r="AA571" s="2345"/>
      <c r="AB571" s="2345"/>
      <c r="AC571" s="2345"/>
      <c r="AD571" s="2345"/>
      <c r="AE571" s="2345"/>
    </row>
    <row r="572" spans="1:31" ht="15.75" customHeight="1">
      <c r="A572" s="2345"/>
      <c r="B572" s="2345"/>
      <c r="C572" s="2345"/>
      <c r="D572" s="2345"/>
      <c r="E572" s="2345"/>
      <c r="F572" s="2345"/>
      <c r="G572" s="2345"/>
      <c r="H572" s="2345"/>
      <c r="I572" s="2345"/>
      <c r="J572" s="2345"/>
      <c r="K572" s="2345"/>
      <c r="L572" s="2345"/>
      <c r="M572" s="2345"/>
      <c r="N572" s="2345"/>
      <c r="O572" s="2345"/>
      <c r="P572" s="2345"/>
      <c r="Q572" s="2345"/>
      <c r="R572" s="2345"/>
      <c r="S572" s="2345"/>
      <c r="T572" s="2345"/>
      <c r="U572" s="2345"/>
      <c r="V572" s="2345"/>
      <c r="W572" s="2345"/>
      <c r="X572" s="2345"/>
      <c r="Y572" s="2345"/>
      <c r="Z572" s="2345"/>
      <c r="AA572" s="2345"/>
      <c r="AB572" s="2345"/>
      <c r="AC572" s="2345"/>
      <c r="AD572" s="2345"/>
      <c r="AE572" s="2345"/>
    </row>
    <row r="573" spans="1:31" ht="15.75" customHeight="1">
      <c r="A573" s="2345"/>
      <c r="B573" s="2345"/>
      <c r="C573" s="2345"/>
      <c r="D573" s="2345"/>
      <c r="E573" s="2345"/>
      <c r="F573" s="2345"/>
      <c r="G573" s="2345"/>
      <c r="H573" s="2345"/>
      <c r="I573" s="2345"/>
      <c r="J573" s="2345"/>
      <c r="K573" s="2345"/>
      <c r="L573" s="2345"/>
      <c r="M573" s="2345"/>
      <c r="N573" s="2345"/>
      <c r="O573" s="2345"/>
      <c r="P573" s="2345"/>
      <c r="Q573" s="2345"/>
      <c r="R573" s="2345"/>
      <c r="S573" s="2345"/>
      <c r="T573" s="2345"/>
      <c r="U573" s="2345"/>
      <c r="V573" s="2345"/>
      <c r="W573" s="2345"/>
      <c r="X573" s="2345"/>
      <c r="Y573" s="2345"/>
      <c r="Z573" s="2345"/>
      <c r="AA573" s="2345"/>
      <c r="AB573" s="2345"/>
      <c r="AC573" s="2345"/>
      <c r="AD573" s="2345"/>
      <c r="AE573" s="2345"/>
    </row>
    <row r="574" spans="1:31" ht="15.75" customHeight="1">
      <c r="A574" s="2345"/>
      <c r="B574" s="2345"/>
      <c r="C574" s="2345"/>
      <c r="D574" s="2345"/>
      <c r="E574" s="2345"/>
      <c r="F574" s="2345"/>
      <c r="G574" s="2345"/>
      <c r="H574" s="2345"/>
      <c r="I574" s="2345"/>
      <c r="J574" s="2345"/>
      <c r="K574" s="2345"/>
      <c r="L574" s="2345"/>
      <c r="M574" s="2345"/>
      <c r="N574" s="2345"/>
      <c r="O574" s="2345"/>
      <c r="P574" s="2345"/>
      <c r="Q574" s="2345"/>
      <c r="R574" s="2345"/>
      <c r="S574" s="2345"/>
      <c r="T574" s="2345"/>
      <c r="U574" s="2345"/>
      <c r="V574" s="2345"/>
      <c r="W574" s="2345"/>
      <c r="X574" s="2345"/>
      <c r="Y574" s="2345"/>
      <c r="Z574" s="2345"/>
      <c r="AA574" s="2345"/>
      <c r="AB574" s="2345"/>
      <c r="AC574" s="2345"/>
      <c r="AD574" s="2345"/>
      <c r="AE574" s="2345"/>
    </row>
    <row r="575" spans="1:31" ht="15.75" customHeight="1">
      <c r="A575" s="2345"/>
      <c r="B575" s="2345"/>
      <c r="C575" s="2345"/>
      <c r="D575" s="2345"/>
      <c r="E575" s="2345"/>
      <c r="F575" s="2345"/>
      <c r="G575" s="2345"/>
      <c r="H575" s="2345"/>
      <c r="I575" s="2345"/>
      <c r="J575" s="2345"/>
      <c r="K575" s="2345"/>
      <c r="L575" s="2345"/>
      <c r="M575" s="2345"/>
      <c r="N575" s="2345"/>
      <c r="O575" s="2345"/>
      <c r="P575" s="2345"/>
      <c r="Q575" s="2345"/>
      <c r="R575" s="2345"/>
      <c r="S575" s="2345"/>
      <c r="T575" s="2345"/>
      <c r="U575" s="2345"/>
      <c r="V575" s="2345"/>
      <c r="W575" s="2345"/>
      <c r="X575" s="2345"/>
      <c r="Y575" s="2345"/>
      <c r="Z575" s="2345"/>
      <c r="AA575" s="2345"/>
      <c r="AB575" s="2345"/>
      <c r="AC575" s="2345"/>
      <c r="AD575" s="2345"/>
      <c r="AE575" s="2345"/>
    </row>
    <row r="576" spans="1:31" ht="15.75" customHeight="1">
      <c r="A576" s="2345"/>
      <c r="B576" s="2345"/>
      <c r="C576" s="2345"/>
      <c r="D576" s="2345"/>
      <c r="E576" s="2345"/>
      <c r="F576" s="2345"/>
      <c r="G576" s="2345"/>
      <c r="H576" s="2345"/>
      <c r="I576" s="2345"/>
      <c r="J576" s="2345"/>
      <c r="K576" s="2345"/>
      <c r="L576" s="2345"/>
      <c r="M576" s="2345"/>
      <c r="N576" s="2345"/>
      <c r="O576" s="2345"/>
      <c r="P576" s="2345"/>
      <c r="Q576" s="2345"/>
      <c r="R576" s="2345"/>
      <c r="S576" s="2345"/>
      <c r="T576" s="2345"/>
      <c r="U576" s="2345"/>
      <c r="V576" s="2345"/>
      <c r="W576" s="2345"/>
      <c r="X576" s="2345"/>
      <c r="Y576" s="2345"/>
      <c r="Z576" s="2345"/>
      <c r="AA576" s="2345"/>
      <c r="AB576" s="2345"/>
      <c r="AC576" s="2345"/>
      <c r="AD576" s="2345"/>
      <c r="AE576" s="2345"/>
    </row>
    <row r="577" spans="1:31" ht="15.75" customHeight="1">
      <c r="A577" s="2345"/>
      <c r="B577" s="2345"/>
      <c r="C577" s="2345"/>
      <c r="D577" s="2345"/>
      <c r="E577" s="2345"/>
      <c r="F577" s="2345"/>
      <c r="G577" s="2345"/>
      <c r="H577" s="2345"/>
      <c r="I577" s="2345"/>
      <c r="J577" s="2345"/>
      <c r="K577" s="2345"/>
      <c r="L577" s="2345"/>
      <c r="M577" s="2345"/>
      <c r="N577" s="2345"/>
      <c r="O577" s="2345"/>
      <c r="P577" s="2345"/>
      <c r="Q577" s="2345"/>
      <c r="R577" s="2345"/>
      <c r="S577" s="2345"/>
      <c r="T577" s="2345"/>
      <c r="U577" s="2345"/>
      <c r="V577" s="2345"/>
      <c r="W577" s="2345"/>
      <c r="X577" s="2345"/>
      <c r="Y577" s="2345"/>
      <c r="Z577" s="2345"/>
      <c r="AA577" s="2345"/>
      <c r="AB577" s="2345"/>
      <c r="AC577" s="2345"/>
      <c r="AD577" s="2345"/>
      <c r="AE577" s="2345"/>
    </row>
    <row r="578" spans="1:31" ht="15.75" customHeight="1">
      <c r="A578" s="2345"/>
      <c r="B578" s="2345"/>
      <c r="C578" s="2345"/>
      <c r="D578" s="2345"/>
      <c r="E578" s="2345"/>
      <c r="F578" s="2345"/>
      <c r="G578" s="2345"/>
      <c r="H578" s="2345"/>
      <c r="I578" s="2345"/>
      <c r="J578" s="2345"/>
      <c r="K578" s="2345"/>
      <c r="L578" s="2345"/>
      <c r="M578" s="2345"/>
      <c r="N578" s="2345"/>
      <c r="O578" s="2345"/>
      <c r="P578" s="2345"/>
      <c r="Q578" s="2345"/>
      <c r="R578" s="2345"/>
      <c r="S578" s="2345"/>
      <c r="T578" s="2345"/>
      <c r="U578" s="2345"/>
      <c r="V578" s="2345"/>
      <c r="W578" s="2345"/>
      <c r="X578" s="2345"/>
      <c r="Y578" s="2345"/>
      <c r="Z578" s="2345"/>
      <c r="AA578" s="2345"/>
      <c r="AB578" s="2345"/>
      <c r="AC578" s="2345"/>
      <c r="AD578" s="2345"/>
      <c r="AE578" s="2345"/>
    </row>
    <row r="579" spans="1:31" ht="15.75" customHeight="1">
      <c r="A579" s="2345"/>
      <c r="B579" s="2345"/>
      <c r="C579" s="2345"/>
      <c r="D579" s="2345"/>
      <c r="E579" s="2345"/>
      <c r="F579" s="2345"/>
      <c r="G579" s="2345"/>
      <c r="H579" s="2345"/>
      <c r="I579" s="2345"/>
      <c r="J579" s="2345"/>
      <c r="K579" s="2345"/>
      <c r="L579" s="2345"/>
      <c r="M579" s="2345"/>
      <c r="N579" s="2345"/>
      <c r="O579" s="2345"/>
      <c r="P579" s="2345"/>
      <c r="Q579" s="2345"/>
      <c r="R579" s="2345"/>
      <c r="S579" s="2345"/>
      <c r="T579" s="2345"/>
      <c r="U579" s="2345"/>
      <c r="V579" s="2345"/>
      <c r="W579" s="2345"/>
      <c r="X579" s="2345"/>
      <c r="Y579" s="2345"/>
      <c r="Z579" s="2345"/>
      <c r="AA579" s="2345"/>
      <c r="AB579" s="2345"/>
      <c r="AC579" s="2345"/>
      <c r="AD579" s="2345"/>
      <c r="AE579" s="2345"/>
    </row>
    <row r="580" spans="1:31" ht="15.75" customHeight="1">
      <c r="A580" s="2345"/>
      <c r="B580" s="2345"/>
      <c r="C580" s="2345"/>
      <c r="D580" s="2345"/>
      <c r="E580" s="2345"/>
      <c r="F580" s="2345"/>
      <c r="G580" s="2345"/>
      <c r="H580" s="2345"/>
      <c r="I580" s="2345"/>
      <c r="J580" s="2345"/>
      <c r="K580" s="2345"/>
      <c r="L580" s="2345"/>
      <c r="M580" s="2345"/>
      <c r="N580" s="2345"/>
      <c r="O580" s="2345"/>
      <c r="P580" s="2345"/>
      <c r="Q580" s="2345"/>
      <c r="R580" s="2345"/>
      <c r="S580" s="2345"/>
      <c r="T580" s="2345"/>
      <c r="U580" s="2345"/>
      <c r="V580" s="2345"/>
      <c r="W580" s="2345"/>
      <c r="X580" s="2345"/>
      <c r="Y580" s="2345"/>
      <c r="Z580" s="2345"/>
      <c r="AA580" s="2345"/>
      <c r="AB580" s="2345"/>
      <c r="AC580" s="2345"/>
      <c r="AD580" s="2345"/>
      <c r="AE580" s="2345"/>
    </row>
    <row r="581" spans="1:31" ht="15.75" customHeight="1">
      <c r="A581" s="2345"/>
      <c r="B581" s="2345"/>
      <c r="C581" s="2345"/>
      <c r="D581" s="2345"/>
      <c r="E581" s="2345"/>
      <c r="F581" s="2345"/>
      <c r="G581" s="2345"/>
      <c r="H581" s="2345"/>
      <c r="I581" s="2345"/>
      <c r="J581" s="2345"/>
      <c r="K581" s="2345"/>
      <c r="L581" s="2345"/>
      <c r="M581" s="2345"/>
      <c r="N581" s="2345"/>
      <c r="O581" s="2345"/>
      <c r="P581" s="2345"/>
      <c r="Q581" s="2345"/>
      <c r="R581" s="2345"/>
      <c r="S581" s="2345"/>
      <c r="T581" s="2345"/>
      <c r="U581" s="2345"/>
      <c r="V581" s="2345"/>
      <c r="W581" s="2345"/>
      <c r="X581" s="2345"/>
      <c r="Y581" s="2345"/>
      <c r="Z581" s="2345"/>
      <c r="AA581" s="2345"/>
      <c r="AB581" s="2345"/>
      <c r="AC581" s="2345"/>
      <c r="AD581" s="2345"/>
      <c r="AE581" s="2345"/>
    </row>
    <row r="582" spans="1:31" ht="15.75" customHeight="1">
      <c r="A582" s="2345"/>
      <c r="B582" s="2345"/>
      <c r="C582" s="2345"/>
      <c r="D582" s="2345"/>
      <c r="E582" s="2345"/>
      <c r="F582" s="2345"/>
      <c r="G582" s="2345"/>
      <c r="H582" s="2345"/>
      <c r="I582" s="2345"/>
      <c r="J582" s="2345"/>
      <c r="K582" s="2345"/>
      <c r="L582" s="2345"/>
      <c r="M582" s="2345"/>
      <c r="N582" s="2345"/>
      <c r="O582" s="2345"/>
      <c r="P582" s="2345"/>
      <c r="Q582" s="2345"/>
      <c r="R582" s="2345"/>
      <c r="S582" s="2345"/>
      <c r="T582" s="2345"/>
      <c r="U582" s="2345"/>
      <c r="V582" s="2345"/>
      <c r="W582" s="2345"/>
      <c r="X582" s="2345"/>
      <c r="Y582" s="2345"/>
      <c r="Z582" s="2345"/>
      <c r="AA582" s="2345"/>
      <c r="AB582" s="2345"/>
      <c r="AC582" s="2345"/>
      <c r="AD582" s="2345"/>
      <c r="AE582" s="2345"/>
    </row>
    <row r="583" spans="1:31" ht="15.75" customHeight="1">
      <c r="A583" s="2345"/>
      <c r="B583" s="2345"/>
      <c r="C583" s="2345"/>
      <c r="D583" s="2345"/>
      <c r="E583" s="2345"/>
      <c r="F583" s="2345"/>
      <c r="G583" s="2345"/>
      <c r="H583" s="2345"/>
      <c r="I583" s="2345"/>
      <c r="J583" s="2345"/>
      <c r="K583" s="2345"/>
      <c r="L583" s="2345"/>
      <c r="M583" s="2345"/>
      <c r="N583" s="2345"/>
      <c r="O583" s="2345"/>
      <c r="P583" s="2345"/>
      <c r="Q583" s="2345"/>
      <c r="R583" s="2345"/>
      <c r="S583" s="2345"/>
      <c r="T583" s="2345"/>
      <c r="U583" s="2345"/>
      <c r="V583" s="2345"/>
      <c r="W583" s="2345"/>
      <c r="X583" s="2345"/>
      <c r="Y583" s="2345"/>
      <c r="Z583" s="2345"/>
      <c r="AA583" s="2345"/>
      <c r="AB583" s="2345"/>
      <c r="AC583" s="2345"/>
      <c r="AD583" s="2345"/>
      <c r="AE583" s="2345"/>
    </row>
    <row r="584" spans="1:31" ht="15.75" customHeight="1">
      <c r="A584" s="2345"/>
      <c r="B584" s="2345"/>
      <c r="C584" s="2345"/>
      <c r="D584" s="2345"/>
      <c r="E584" s="2345"/>
      <c r="F584" s="2345"/>
      <c r="G584" s="2345"/>
      <c r="H584" s="2345"/>
      <c r="I584" s="2345"/>
      <c r="J584" s="2345"/>
      <c r="K584" s="2345"/>
      <c r="L584" s="2345"/>
      <c r="M584" s="2345"/>
      <c r="N584" s="2345"/>
      <c r="O584" s="2345"/>
      <c r="P584" s="2345"/>
      <c r="Q584" s="2345"/>
      <c r="R584" s="2345"/>
      <c r="S584" s="2345"/>
      <c r="T584" s="2345"/>
      <c r="U584" s="2345"/>
      <c r="V584" s="2345"/>
      <c r="W584" s="2345"/>
      <c r="X584" s="2345"/>
      <c r="Y584" s="2345"/>
      <c r="Z584" s="2345"/>
      <c r="AA584" s="2345"/>
      <c r="AB584" s="2345"/>
      <c r="AC584" s="2345"/>
      <c r="AD584" s="2345"/>
      <c r="AE584" s="2345"/>
    </row>
    <row r="585" spans="1:31" ht="15.75" customHeight="1">
      <c r="A585" s="2345"/>
      <c r="B585" s="2345"/>
      <c r="C585" s="2345"/>
      <c r="D585" s="2345"/>
      <c r="E585" s="2345"/>
      <c r="F585" s="2345"/>
      <c r="G585" s="2345"/>
      <c r="H585" s="2345"/>
      <c r="I585" s="2345"/>
      <c r="J585" s="2345"/>
      <c r="K585" s="2345"/>
      <c r="L585" s="2345"/>
      <c r="M585" s="2345"/>
      <c r="N585" s="2345"/>
      <c r="O585" s="2345"/>
      <c r="P585" s="2345"/>
      <c r="Q585" s="2345"/>
      <c r="R585" s="2345"/>
      <c r="S585" s="2345"/>
      <c r="T585" s="2345"/>
      <c r="U585" s="2345"/>
      <c r="V585" s="2345"/>
      <c r="W585" s="2345"/>
      <c r="X585" s="2345"/>
      <c r="Y585" s="2345"/>
      <c r="Z585" s="2345"/>
      <c r="AA585" s="2345"/>
      <c r="AB585" s="2345"/>
      <c r="AC585" s="2345"/>
      <c r="AD585" s="2345"/>
      <c r="AE585" s="2345"/>
    </row>
    <row r="586" spans="1:31" ht="15.75" customHeight="1">
      <c r="A586" s="2345"/>
      <c r="B586" s="2345"/>
      <c r="C586" s="2345"/>
      <c r="D586" s="2345"/>
      <c r="E586" s="2345"/>
      <c r="F586" s="2345"/>
      <c r="G586" s="2345"/>
      <c r="H586" s="2345"/>
      <c r="I586" s="2345"/>
      <c r="J586" s="2345"/>
      <c r="K586" s="2345"/>
      <c r="L586" s="2345"/>
      <c r="M586" s="2345"/>
      <c r="N586" s="2345"/>
      <c r="O586" s="2345"/>
      <c r="P586" s="2345"/>
      <c r="Q586" s="2345"/>
      <c r="R586" s="2345"/>
      <c r="S586" s="2345"/>
      <c r="T586" s="2345"/>
      <c r="U586" s="2345"/>
      <c r="V586" s="2345"/>
      <c r="W586" s="2345"/>
      <c r="X586" s="2345"/>
      <c r="Y586" s="2345"/>
      <c r="Z586" s="2345"/>
      <c r="AA586" s="2345"/>
      <c r="AB586" s="2345"/>
      <c r="AC586" s="2345"/>
      <c r="AD586" s="2345"/>
      <c r="AE586" s="2345"/>
    </row>
    <row r="587" spans="1:31" ht="15.75" customHeight="1">
      <c r="A587" s="2345"/>
      <c r="B587" s="2345"/>
      <c r="C587" s="2345"/>
      <c r="D587" s="2345"/>
      <c r="E587" s="2345"/>
      <c r="F587" s="2345"/>
      <c r="G587" s="2345"/>
      <c r="H587" s="2345"/>
      <c r="I587" s="2345"/>
      <c r="J587" s="2345"/>
      <c r="K587" s="2345"/>
      <c r="L587" s="2345"/>
      <c r="M587" s="2345"/>
      <c r="N587" s="2345"/>
      <c r="O587" s="2345"/>
      <c r="P587" s="2345"/>
      <c r="Q587" s="2345"/>
      <c r="R587" s="2345"/>
      <c r="S587" s="2345"/>
      <c r="T587" s="2345"/>
      <c r="U587" s="2345"/>
      <c r="V587" s="2345"/>
      <c r="W587" s="2345"/>
      <c r="X587" s="2345"/>
      <c r="Y587" s="2345"/>
      <c r="Z587" s="2345"/>
      <c r="AA587" s="2345"/>
      <c r="AB587" s="2345"/>
      <c r="AC587" s="2345"/>
      <c r="AD587" s="2345"/>
      <c r="AE587" s="2345"/>
    </row>
    <row r="588" spans="1:31" ht="15.75" customHeight="1">
      <c r="A588" s="2345"/>
      <c r="B588" s="2345"/>
      <c r="C588" s="2345"/>
      <c r="D588" s="2345"/>
      <c r="E588" s="2345"/>
      <c r="F588" s="2345"/>
      <c r="G588" s="2345"/>
      <c r="H588" s="2345"/>
      <c r="I588" s="2345"/>
      <c r="J588" s="2345"/>
      <c r="K588" s="2345"/>
      <c r="L588" s="2345"/>
      <c r="M588" s="2345"/>
      <c r="N588" s="2345"/>
      <c r="O588" s="2345"/>
      <c r="P588" s="2345"/>
      <c r="Q588" s="2345"/>
      <c r="R588" s="2345"/>
      <c r="S588" s="2345"/>
      <c r="T588" s="2345"/>
      <c r="U588" s="2345"/>
      <c r="V588" s="2345"/>
      <c r="W588" s="2345"/>
      <c r="X588" s="2345"/>
      <c r="Y588" s="2345"/>
      <c r="Z588" s="2345"/>
      <c r="AA588" s="2345"/>
      <c r="AB588" s="2345"/>
      <c r="AC588" s="2345"/>
      <c r="AD588" s="2345"/>
      <c r="AE588" s="2345"/>
    </row>
    <row r="589" spans="1:31" ht="15.75" customHeight="1">
      <c r="A589" s="2345"/>
      <c r="B589" s="2345"/>
      <c r="C589" s="2345"/>
      <c r="D589" s="2345"/>
      <c r="E589" s="2345"/>
      <c r="F589" s="2345"/>
      <c r="G589" s="2345"/>
      <c r="H589" s="2345"/>
      <c r="I589" s="2345"/>
      <c r="J589" s="2345"/>
      <c r="K589" s="2345"/>
      <c r="L589" s="2345"/>
      <c r="M589" s="2345"/>
      <c r="N589" s="2345"/>
      <c r="O589" s="2345"/>
      <c r="P589" s="2345"/>
      <c r="Q589" s="2345"/>
      <c r="R589" s="2345"/>
      <c r="S589" s="2345"/>
      <c r="T589" s="2345"/>
      <c r="U589" s="2345"/>
      <c r="V589" s="2345"/>
      <c r="W589" s="2345"/>
      <c r="X589" s="2345"/>
      <c r="Y589" s="2345"/>
      <c r="Z589" s="2345"/>
      <c r="AA589" s="2345"/>
      <c r="AB589" s="2345"/>
      <c r="AC589" s="2345"/>
      <c r="AD589" s="2345"/>
      <c r="AE589" s="2345"/>
    </row>
    <row r="590" spans="1:31" ht="15.75" customHeight="1">
      <c r="A590" s="2345"/>
      <c r="B590" s="2345"/>
      <c r="C590" s="2345"/>
      <c r="D590" s="2345"/>
      <c r="E590" s="2345"/>
      <c r="F590" s="2345"/>
      <c r="G590" s="2345"/>
      <c r="H590" s="2345"/>
      <c r="I590" s="2345"/>
      <c r="J590" s="2345"/>
      <c r="K590" s="2345"/>
      <c r="L590" s="2345"/>
      <c r="M590" s="2345"/>
      <c r="N590" s="2345"/>
      <c r="O590" s="2345"/>
      <c r="P590" s="2345"/>
      <c r="Q590" s="2345"/>
      <c r="R590" s="2345"/>
      <c r="S590" s="2345"/>
      <c r="T590" s="2345"/>
      <c r="U590" s="2345"/>
      <c r="V590" s="2345"/>
      <c r="W590" s="2345"/>
      <c r="X590" s="2345"/>
      <c r="Y590" s="2345"/>
      <c r="Z590" s="2345"/>
      <c r="AA590" s="2345"/>
      <c r="AB590" s="2345"/>
      <c r="AC590" s="2345"/>
      <c r="AD590" s="2345"/>
      <c r="AE590" s="2345"/>
    </row>
    <row r="591" spans="1:31" ht="15.75" customHeight="1">
      <c r="A591" s="2345"/>
      <c r="B591" s="2345"/>
      <c r="C591" s="2345"/>
      <c r="D591" s="2345"/>
      <c r="E591" s="2345"/>
      <c r="F591" s="2345"/>
      <c r="G591" s="2345"/>
      <c r="H591" s="2345"/>
      <c r="I591" s="2345"/>
      <c r="J591" s="2345"/>
      <c r="K591" s="2345"/>
      <c r="L591" s="2345"/>
      <c r="M591" s="2345"/>
      <c r="N591" s="2345"/>
      <c r="O591" s="2345"/>
      <c r="P591" s="2345"/>
      <c r="Q591" s="2345"/>
      <c r="R591" s="2345"/>
      <c r="S591" s="2345"/>
      <c r="T591" s="2345"/>
      <c r="U591" s="2345"/>
      <c r="V591" s="2345"/>
      <c r="W591" s="2345"/>
      <c r="X591" s="2345"/>
      <c r="Y591" s="2345"/>
      <c r="Z591" s="2345"/>
      <c r="AA591" s="2345"/>
      <c r="AB591" s="2345"/>
      <c r="AC591" s="2345"/>
      <c r="AD591" s="2345"/>
      <c r="AE591" s="2345"/>
    </row>
    <row r="592" spans="1:31" ht="15.75" customHeight="1">
      <c r="A592" s="2345"/>
      <c r="B592" s="2345"/>
      <c r="C592" s="2345"/>
      <c r="D592" s="2345"/>
      <c r="E592" s="2345"/>
      <c r="F592" s="2345"/>
      <c r="G592" s="2345"/>
      <c r="H592" s="2345"/>
      <c r="I592" s="2345"/>
      <c r="J592" s="2345"/>
      <c r="K592" s="2345"/>
      <c r="L592" s="2345"/>
      <c r="M592" s="2345"/>
      <c r="N592" s="2345"/>
      <c r="O592" s="2345"/>
      <c r="P592" s="2345"/>
      <c r="Q592" s="2345"/>
      <c r="R592" s="2345"/>
      <c r="S592" s="2345"/>
      <c r="T592" s="2345"/>
      <c r="U592" s="2345"/>
      <c r="V592" s="2345"/>
      <c r="W592" s="2345"/>
      <c r="X592" s="2345"/>
      <c r="Y592" s="2345"/>
      <c r="Z592" s="2345"/>
      <c r="AA592" s="2345"/>
      <c r="AB592" s="2345"/>
      <c r="AC592" s="2345"/>
      <c r="AD592" s="2345"/>
      <c r="AE592" s="2345"/>
    </row>
    <row r="593" spans="1:31" ht="15.75" customHeight="1">
      <c r="A593" s="2345"/>
      <c r="B593" s="2345"/>
      <c r="C593" s="2345"/>
      <c r="D593" s="2345"/>
      <c r="E593" s="2345"/>
      <c r="F593" s="2345"/>
      <c r="G593" s="2345"/>
      <c r="H593" s="2345"/>
      <c r="I593" s="2345"/>
      <c r="J593" s="2345"/>
      <c r="K593" s="2345"/>
      <c r="L593" s="2345"/>
      <c r="M593" s="2345"/>
      <c r="N593" s="2345"/>
      <c r="O593" s="2345"/>
      <c r="P593" s="2345"/>
      <c r="Q593" s="2345"/>
      <c r="R593" s="2345"/>
      <c r="S593" s="2345"/>
      <c r="T593" s="2345"/>
      <c r="U593" s="2345"/>
      <c r="V593" s="2345"/>
      <c r="W593" s="2345"/>
      <c r="X593" s="2345"/>
      <c r="Y593" s="2345"/>
      <c r="Z593" s="2345"/>
      <c r="AA593" s="2345"/>
      <c r="AB593" s="2345"/>
      <c r="AC593" s="2345"/>
      <c r="AD593" s="2345"/>
      <c r="AE593" s="2345"/>
    </row>
    <row r="594" spans="1:31" ht="15.75" customHeight="1">
      <c r="A594" s="2345"/>
      <c r="B594" s="2345"/>
      <c r="C594" s="2345"/>
      <c r="D594" s="2345"/>
      <c r="E594" s="2345"/>
      <c r="F594" s="2345"/>
      <c r="G594" s="2345"/>
      <c r="H594" s="2345"/>
      <c r="I594" s="2345"/>
      <c r="J594" s="2345"/>
      <c r="K594" s="2345"/>
      <c r="L594" s="2345"/>
      <c r="M594" s="2345"/>
      <c r="N594" s="2345"/>
      <c r="O594" s="2345"/>
      <c r="P594" s="2345"/>
      <c r="Q594" s="2345"/>
      <c r="R594" s="2345"/>
      <c r="S594" s="2345"/>
      <c r="T594" s="2345"/>
      <c r="U594" s="2345"/>
      <c r="V594" s="2345"/>
      <c r="W594" s="2345"/>
      <c r="X594" s="2345"/>
      <c r="Y594" s="2345"/>
      <c r="Z594" s="2345"/>
      <c r="AA594" s="2345"/>
      <c r="AB594" s="2345"/>
      <c r="AC594" s="2345"/>
      <c r="AD594" s="2345"/>
      <c r="AE594" s="2345"/>
    </row>
    <row r="595" spans="1:31" ht="15.75" customHeight="1">
      <c r="A595" s="2345"/>
      <c r="B595" s="2345"/>
      <c r="C595" s="2345"/>
      <c r="D595" s="2345"/>
      <c r="E595" s="2345"/>
      <c r="F595" s="2345"/>
      <c r="G595" s="2345"/>
      <c r="H595" s="2345"/>
      <c r="I595" s="2345"/>
      <c r="J595" s="2345"/>
      <c r="K595" s="2345"/>
      <c r="L595" s="2345"/>
      <c r="M595" s="2345"/>
      <c r="N595" s="2345"/>
      <c r="O595" s="2345"/>
      <c r="P595" s="2345"/>
      <c r="Q595" s="2345"/>
      <c r="R595" s="2345"/>
      <c r="S595" s="2345"/>
      <c r="T595" s="2345"/>
      <c r="U595" s="2345"/>
      <c r="V595" s="2345"/>
      <c r="W595" s="2345"/>
      <c r="X595" s="2345"/>
      <c r="Y595" s="2345"/>
      <c r="Z595" s="2345"/>
      <c r="AA595" s="2345"/>
      <c r="AB595" s="2345"/>
      <c r="AC595" s="2345"/>
      <c r="AD595" s="2345"/>
      <c r="AE595" s="2345"/>
    </row>
    <row r="596" spans="1:31" ht="15.75" customHeight="1">
      <c r="A596" s="2345"/>
      <c r="B596" s="2345"/>
      <c r="C596" s="2345"/>
      <c r="D596" s="2345"/>
      <c r="E596" s="2345"/>
      <c r="F596" s="2345"/>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5"/>
      <c r="AB596" s="2345"/>
      <c r="AC596" s="2345"/>
      <c r="AD596" s="2345"/>
      <c r="AE596" s="2345"/>
    </row>
    <row r="597" spans="1:31" ht="15.75" customHeight="1">
      <c r="A597" s="2345"/>
      <c r="B597" s="2345"/>
      <c r="C597" s="2345"/>
      <c r="D597" s="2345"/>
      <c r="E597" s="2345"/>
      <c r="F597" s="2345"/>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5"/>
      <c r="AB597" s="2345"/>
      <c r="AC597" s="2345"/>
      <c r="AD597" s="2345"/>
      <c r="AE597" s="2345"/>
    </row>
    <row r="598" spans="1:31" ht="15.75" customHeight="1">
      <c r="A598" s="2345"/>
      <c r="B598" s="2345"/>
      <c r="C598" s="2345"/>
      <c r="D598" s="2345"/>
      <c r="E598" s="2345"/>
      <c r="F598" s="2345"/>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5"/>
      <c r="AB598" s="2345"/>
      <c r="AC598" s="2345"/>
      <c r="AD598" s="2345"/>
      <c r="AE598" s="2345"/>
    </row>
    <row r="599" spans="1:31" ht="15.75" customHeight="1">
      <c r="A599" s="2345"/>
      <c r="B599" s="2345"/>
      <c r="C599" s="2345"/>
      <c r="D599" s="2345"/>
      <c r="E599" s="2345"/>
      <c r="F599" s="2345"/>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5"/>
      <c r="AB599" s="2345"/>
      <c r="AC599" s="2345"/>
      <c r="AD599" s="2345"/>
      <c r="AE599" s="2345"/>
    </row>
    <row r="600" spans="1:31" ht="15.75" customHeight="1">
      <c r="A600" s="2345"/>
      <c r="B600" s="2345"/>
      <c r="C600" s="2345"/>
      <c r="D600" s="2345"/>
      <c r="E600" s="2345"/>
      <c r="F600" s="2345"/>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5"/>
      <c r="AB600" s="2345"/>
      <c r="AC600" s="2345"/>
      <c r="AD600" s="2345"/>
      <c r="AE600" s="2345"/>
    </row>
    <row r="601" spans="1:31" ht="15.75" customHeight="1">
      <c r="A601" s="2345"/>
      <c r="B601" s="2345"/>
      <c r="C601" s="2345"/>
      <c r="D601" s="2345"/>
      <c r="E601" s="2345"/>
      <c r="F601" s="2345"/>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5"/>
      <c r="AB601" s="2345"/>
      <c r="AC601" s="2345"/>
      <c r="AD601" s="2345"/>
      <c r="AE601" s="2345"/>
    </row>
    <row r="602" spans="1:31" ht="15.75" customHeight="1">
      <c r="A602" s="2345"/>
      <c r="B602" s="2345"/>
      <c r="C602" s="2345"/>
      <c r="D602" s="2345"/>
      <c r="E602" s="2345"/>
      <c r="F602" s="2345"/>
      <c r="G602" s="2345"/>
      <c r="H602" s="2345"/>
      <c r="I602" s="2345"/>
      <c r="J602" s="2345"/>
      <c r="K602" s="2345"/>
      <c r="L602" s="2345"/>
      <c r="M602" s="2345"/>
      <c r="N602" s="2345"/>
      <c r="O602" s="2345"/>
      <c r="P602" s="2345"/>
      <c r="Q602" s="2345"/>
      <c r="R602" s="2345"/>
      <c r="S602" s="2345"/>
      <c r="T602" s="2345"/>
      <c r="U602" s="2345"/>
      <c r="V602" s="2345"/>
      <c r="W602" s="2345"/>
      <c r="X602" s="2345"/>
      <c r="Y602" s="2345"/>
      <c r="Z602" s="2345"/>
      <c r="AA602" s="2345"/>
      <c r="AB602" s="2345"/>
      <c r="AC602" s="2345"/>
      <c r="AD602" s="2345"/>
      <c r="AE602" s="2345"/>
    </row>
    <row r="603" spans="1:31" ht="15.75" customHeight="1">
      <c r="A603" s="2345"/>
      <c r="B603" s="2345"/>
      <c r="C603" s="2345"/>
      <c r="D603" s="2345"/>
      <c r="E603" s="2345"/>
      <c r="F603" s="2345"/>
      <c r="G603" s="2345"/>
      <c r="H603" s="2345"/>
      <c r="I603" s="2345"/>
      <c r="J603" s="2345"/>
      <c r="K603" s="2345"/>
      <c r="L603" s="2345"/>
      <c r="M603" s="2345"/>
      <c r="N603" s="2345"/>
      <c r="O603" s="2345"/>
      <c r="P603" s="2345"/>
      <c r="Q603" s="2345"/>
      <c r="R603" s="2345"/>
      <c r="S603" s="2345"/>
      <c r="T603" s="2345"/>
      <c r="U603" s="2345"/>
      <c r="V603" s="2345"/>
      <c r="W603" s="2345"/>
      <c r="X603" s="2345"/>
      <c r="Y603" s="2345"/>
      <c r="Z603" s="2345"/>
      <c r="AA603" s="2345"/>
      <c r="AB603" s="2345"/>
      <c r="AC603" s="2345"/>
      <c r="AD603" s="2345"/>
      <c r="AE603" s="2345"/>
    </row>
    <row r="604" spans="1:31" ht="15.75" customHeight="1">
      <c r="A604" s="2345"/>
      <c r="B604" s="2345"/>
      <c r="C604" s="2345"/>
      <c r="D604" s="2345"/>
      <c r="E604" s="2345"/>
      <c r="F604" s="2345"/>
      <c r="G604" s="2345"/>
      <c r="H604" s="2345"/>
      <c r="I604" s="2345"/>
      <c r="J604" s="2345"/>
      <c r="K604" s="2345"/>
      <c r="L604" s="2345"/>
      <c r="M604" s="2345"/>
      <c r="N604" s="2345"/>
      <c r="O604" s="2345"/>
      <c r="P604" s="2345"/>
      <c r="Q604" s="2345"/>
      <c r="R604" s="2345"/>
      <c r="S604" s="2345"/>
      <c r="T604" s="2345"/>
      <c r="U604" s="2345"/>
      <c r="V604" s="2345"/>
      <c r="W604" s="2345"/>
      <c r="X604" s="2345"/>
      <c r="Y604" s="2345"/>
      <c r="Z604" s="2345"/>
      <c r="AA604" s="2345"/>
      <c r="AB604" s="2345"/>
      <c r="AC604" s="2345"/>
      <c r="AD604" s="2345"/>
      <c r="AE604" s="2345"/>
    </row>
    <row r="605" spans="1:31" ht="15.75" customHeight="1">
      <c r="A605" s="2345"/>
      <c r="B605" s="2345"/>
      <c r="C605" s="2345"/>
      <c r="D605" s="2345"/>
      <c r="E605" s="2345"/>
      <c r="F605" s="2345"/>
      <c r="G605" s="2345"/>
      <c r="H605" s="2345"/>
      <c r="I605" s="2345"/>
      <c r="J605" s="2345"/>
      <c r="K605" s="2345"/>
      <c r="L605" s="2345"/>
      <c r="M605" s="2345"/>
      <c r="N605" s="2345"/>
      <c r="O605" s="2345"/>
      <c r="P605" s="2345"/>
      <c r="Q605" s="2345"/>
      <c r="R605" s="2345"/>
      <c r="S605" s="2345"/>
      <c r="T605" s="2345"/>
      <c r="U605" s="2345"/>
      <c r="V605" s="2345"/>
      <c r="W605" s="2345"/>
      <c r="X605" s="2345"/>
      <c r="Y605" s="2345"/>
      <c r="Z605" s="2345"/>
      <c r="AA605" s="2345"/>
      <c r="AB605" s="2345"/>
      <c r="AC605" s="2345"/>
      <c r="AD605" s="2345"/>
      <c r="AE605" s="2345"/>
    </row>
    <row r="606" spans="1:31" ht="15.75" customHeight="1">
      <c r="A606" s="2345"/>
      <c r="B606" s="2345"/>
      <c r="C606" s="2345"/>
      <c r="D606" s="2345"/>
      <c r="E606" s="2345"/>
      <c r="F606" s="2345"/>
      <c r="G606" s="2345"/>
      <c r="H606" s="2345"/>
      <c r="I606" s="2345"/>
      <c r="J606" s="2345"/>
      <c r="K606" s="2345"/>
      <c r="L606" s="2345"/>
      <c r="M606" s="2345"/>
      <c r="N606" s="2345"/>
      <c r="O606" s="2345"/>
      <c r="P606" s="2345"/>
      <c r="Q606" s="2345"/>
      <c r="R606" s="2345"/>
      <c r="S606" s="2345"/>
      <c r="T606" s="2345"/>
      <c r="U606" s="2345"/>
      <c r="V606" s="2345"/>
      <c r="W606" s="2345"/>
      <c r="X606" s="2345"/>
      <c r="Y606" s="2345"/>
      <c r="Z606" s="2345"/>
      <c r="AA606" s="2345"/>
      <c r="AB606" s="2345"/>
      <c r="AC606" s="2345"/>
      <c r="AD606" s="2345"/>
      <c r="AE606" s="2345"/>
    </row>
    <row r="607" spans="1:31" ht="15.75" customHeight="1">
      <c r="A607" s="2345"/>
      <c r="B607" s="2345"/>
      <c r="C607" s="2345"/>
      <c r="D607" s="2345"/>
      <c r="E607" s="2345"/>
      <c r="F607" s="2345"/>
      <c r="G607" s="2345"/>
      <c r="H607" s="2345"/>
      <c r="I607" s="2345"/>
      <c r="J607" s="2345"/>
      <c r="K607" s="2345"/>
      <c r="L607" s="2345"/>
      <c r="M607" s="2345"/>
      <c r="N607" s="2345"/>
      <c r="O607" s="2345"/>
      <c r="P607" s="2345"/>
      <c r="Q607" s="2345"/>
      <c r="R607" s="2345"/>
      <c r="S607" s="2345"/>
      <c r="T607" s="2345"/>
      <c r="U607" s="2345"/>
      <c r="V607" s="2345"/>
      <c r="W607" s="2345"/>
      <c r="X607" s="2345"/>
      <c r="Y607" s="2345"/>
      <c r="Z607" s="2345"/>
      <c r="AA607" s="2345"/>
      <c r="AB607" s="2345"/>
      <c r="AC607" s="2345"/>
      <c r="AD607" s="2345"/>
      <c r="AE607" s="2345"/>
    </row>
    <row r="608" spans="1:31" ht="15.75" customHeight="1">
      <c r="A608" s="2345"/>
      <c r="B608" s="2345"/>
      <c r="C608" s="2345"/>
      <c r="D608" s="2345"/>
      <c r="E608" s="2345"/>
      <c r="F608" s="2345"/>
      <c r="G608" s="2345"/>
      <c r="H608" s="2345"/>
      <c r="I608" s="2345"/>
      <c r="J608" s="2345"/>
      <c r="K608" s="2345"/>
      <c r="L608" s="2345"/>
      <c r="M608" s="2345"/>
      <c r="N608" s="2345"/>
      <c r="O608" s="2345"/>
      <c r="P608" s="2345"/>
      <c r="Q608" s="2345"/>
      <c r="R608" s="2345"/>
      <c r="S608" s="2345"/>
      <c r="T608" s="2345"/>
      <c r="U608" s="2345"/>
      <c r="V608" s="2345"/>
      <c r="W608" s="2345"/>
      <c r="X608" s="2345"/>
      <c r="Y608" s="2345"/>
      <c r="Z608" s="2345"/>
      <c r="AA608" s="2345"/>
      <c r="AB608" s="2345"/>
      <c r="AC608" s="2345"/>
      <c r="AD608" s="2345"/>
      <c r="AE608" s="2345"/>
    </row>
    <row r="609" spans="1:31" ht="15.75" customHeight="1">
      <c r="A609" s="2345"/>
      <c r="B609" s="2345"/>
      <c r="C609" s="2345"/>
      <c r="D609" s="2345"/>
      <c r="E609" s="2345"/>
      <c r="F609" s="2345"/>
      <c r="G609" s="2345"/>
      <c r="H609" s="2345"/>
      <c r="I609" s="2345"/>
      <c r="J609" s="2345"/>
      <c r="K609" s="2345"/>
      <c r="L609" s="2345"/>
      <c r="M609" s="2345"/>
      <c r="N609" s="2345"/>
      <c r="O609" s="2345"/>
      <c r="P609" s="2345"/>
      <c r="Q609" s="2345"/>
      <c r="R609" s="2345"/>
      <c r="S609" s="2345"/>
      <c r="T609" s="2345"/>
      <c r="U609" s="2345"/>
      <c r="V609" s="2345"/>
      <c r="W609" s="2345"/>
      <c r="X609" s="2345"/>
      <c r="Y609" s="2345"/>
      <c r="Z609" s="2345"/>
      <c r="AA609" s="2345"/>
      <c r="AB609" s="2345"/>
      <c r="AC609" s="2345"/>
      <c r="AD609" s="2345"/>
      <c r="AE609" s="2345"/>
    </row>
    <row r="610" spans="1:31" ht="15.75" customHeight="1">
      <c r="A610" s="2345"/>
      <c r="B610" s="2345"/>
      <c r="C610" s="2345"/>
      <c r="D610" s="2345"/>
      <c r="E610" s="2345"/>
      <c r="F610" s="2345"/>
      <c r="G610" s="2345"/>
      <c r="H610" s="2345"/>
      <c r="I610" s="2345"/>
      <c r="J610" s="2345"/>
      <c r="K610" s="2345"/>
      <c r="L610" s="2345"/>
      <c r="M610" s="2345"/>
      <c r="N610" s="2345"/>
      <c r="O610" s="2345"/>
      <c r="P610" s="2345"/>
      <c r="Q610" s="2345"/>
      <c r="R610" s="2345"/>
      <c r="S610" s="2345"/>
      <c r="T610" s="2345"/>
      <c r="U610" s="2345"/>
      <c r="V610" s="2345"/>
      <c r="W610" s="2345"/>
      <c r="X610" s="2345"/>
      <c r="Y610" s="2345"/>
      <c r="Z610" s="2345"/>
      <c r="AA610" s="2345"/>
      <c r="AB610" s="2345"/>
      <c r="AC610" s="2345"/>
      <c r="AD610" s="2345"/>
      <c r="AE610" s="2345"/>
    </row>
    <row r="611" spans="1:31" ht="15.75" customHeight="1">
      <c r="A611" s="2345"/>
      <c r="B611" s="2345"/>
      <c r="C611" s="2345"/>
      <c r="D611" s="2345"/>
      <c r="E611" s="2345"/>
      <c r="F611" s="2345"/>
      <c r="G611" s="2345"/>
      <c r="H611" s="2345"/>
      <c r="I611" s="2345"/>
      <c r="J611" s="2345"/>
      <c r="K611" s="2345"/>
      <c r="L611" s="2345"/>
      <c r="M611" s="2345"/>
      <c r="N611" s="2345"/>
      <c r="O611" s="2345"/>
      <c r="P611" s="2345"/>
      <c r="Q611" s="2345"/>
      <c r="R611" s="2345"/>
      <c r="S611" s="2345"/>
      <c r="T611" s="2345"/>
      <c r="U611" s="2345"/>
      <c r="V611" s="2345"/>
      <c r="W611" s="2345"/>
      <c r="X611" s="2345"/>
      <c r="Y611" s="2345"/>
      <c r="Z611" s="2345"/>
      <c r="AA611" s="2345"/>
      <c r="AB611" s="2345"/>
      <c r="AC611" s="2345"/>
      <c r="AD611" s="2345"/>
      <c r="AE611" s="2345"/>
    </row>
    <row r="612" spans="1:31" ht="15.75" customHeight="1">
      <c r="A612" s="2345"/>
      <c r="B612" s="2345"/>
      <c r="C612" s="2345"/>
      <c r="D612" s="2345"/>
      <c r="E612" s="2345"/>
      <c r="F612" s="2345"/>
      <c r="G612" s="2345"/>
      <c r="H612" s="2345"/>
      <c r="I612" s="2345"/>
      <c r="J612" s="2345"/>
      <c r="K612" s="2345"/>
      <c r="L612" s="2345"/>
      <c r="M612" s="2345"/>
      <c r="N612" s="2345"/>
      <c r="O612" s="2345"/>
      <c r="P612" s="2345"/>
      <c r="Q612" s="2345"/>
      <c r="R612" s="2345"/>
      <c r="S612" s="2345"/>
      <c r="T612" s="2345"/>
      <c r="U612" s="2345"/>
      <c r="V612" s="2345"/>
      <c r="W612" s="2345"/>
      <c r="X612" s="2345"/>
      <c r="Y612" s="2345"/>
      <c r="Z612" s="2345"/>
      <c r="AA612" s="2345"/>
      <c r="AB612" s="2345"/>
      <c r="AC612" s="2345"/>
      <c r="AD612" s="2345"/>
      <c r="AE612" s="2345"/>
    </row>
    <row r="613" spans="1:31" ht="15.75" customHeight="1">
      <c r="A613" s="2345"/>
      <c r="B613" s="2345"/>
      <c r="C613" s="2345"/>
      <c r="D613" s="2345"/>
      <c r="E613" s="2345"/>
      <c r="F613" s="2345"/>
      <c r="G613" s="2345"/>
      <c r="H613" s="2345"/>
      <c r="I613" s="2345"/>
      <c r="J613" s="2345"/>
      <c r="K613" s="2345"/>
      <c r="L613" s="2345"/>
      <c r="M613" s="2345"/>
      <c r="N613" s="2345"/>
      <c r="O613" s="2345"/>
      <c r="P613" s="2345"/>
      <c r="Q613" s="2345"/>
      <c r="R613" s="2345"/>
      <c r="S613" s="2345"/>
      <c r="T613" s="2345"/>
      <c r="U613" s="2345"/>
      <c r="V613" s="2345"/>
      <c r="W613" s="2345"/>
      <c r="X613" s="2345"/>
      <c r="Y613" s="2345"/>
      <c r="Z613" s="2345"/>
      <c r="AA613" s="2345"/>
      <c r="AB613" s="2345"/>
      <c r="AC613" s="2345"/>
      <c r="AD613" s="2345"/>
      <c r="AE613" s="2345"/>
    </row>
    <row r="614" spans="1:31" ht="15.75" customHeight="1">
      <c r="A614" s="2345"/>
      <c r="B614" s="2345"/>
      <c r="C614" s="2345"/>
      <c r="D614" s="2345"/>
      <c r="E614" s="2345"/>
      <c r="F614" s="2345"/>
      <c r="G614" s="2345"/>
      <c r="H614" s="2345"/>
      <c r="I614" s="2345"/>
      <c r="J614" s="2345"/>
      <c r="K614" s="2345"/>
      <c r="L614" s="2345"/>
      <c r="M614" s="2345"/>
      <c r="N614" s="2345"/>
      <c r="O614" s="2345"/>
      <c r="P614" s="2345"/>
      <c r="Q614" s="2345"/>
      <c r="R614" s="2345"/>
      <c r="S614" s="2345"/>
      <c r="T614" s="2345"/>
      <c r="U614" s="2345"/>
      <c r="V614" s="2345"/>
      <c r="W614" s="2345"/>
      <c r="X614" s="2345"/>
      <c r="Y614" s="2345"/>
      <c r="Z614" s="2345"/>
      <c r="AA614" s="2345"/>
      <c r="AB614" s="2345"/>
      <c r="AC614" s="2345"/>
      <c r="AD614" s="2345"/>
      <c r="AE614" s="2345"/>
    </row>
    <row r="615" spans="1:31" ht="15.75" customHeight="1">
      <c r="A615" s="2345"/>
      <c r="B615" s="2345"/>
      <c r="C615" s="2345"/>
      <c r="D615" s="2345"/>
      <c r="E615" s="2345"/>
      <c r="F615" s="2345"/>
      <c r="G615" s="2345"/>
      <c r="H615" s="2345"/>
      <c r="I615" s="2345"/>
      <c r="J615" s="2345"/>
      <c r="K615" s="2345"/>
      <c r="L615" s="2345"/>
      <c r="M615" s="2345"/>
      <c r="N615" s="2345"/>
      <c r="O615" s="2345"/>
      <c r="P615" s="2345"/>
      <c r="Q615" s="2345"/>
      <c r="R615" s="2345"/>
      <c r="S615" s="2345"/>
      <c r="T615" s="2345"/>
      <c r="U615" s="2345"/>
      <c r="V615" s="2345"/>
      <c r="W615" s="2345"/>
      <c r="X615" s="2345"/>
      <c r="Y615" s="2345"/>
      <c r="Z615" s="2345"/>
      <c r="AA615" s="2345"/>
      <c r="AB615" s="2345"/>
      <c r="AC615" s="2345"/>
      <c r="AD615" s="2345"/>
      <c r="AE615" s="2345"/>
    </row>
    <row r="616" spans="1:31" ht="15.75" customHeight="1">
      <c r="A616" s="2345"/>
      <c r="B616" s="2345"/>
      <c r="C616" s="2345"/>
      <c r="D616" s="2345"/>
      <c r="E616" s="2345"/>
      <c r="F616" s="2345"/>
      <c r="G616" s="2345"/>
      <c r="H616" s="2345"/>
      <c r="I616" s="2345"/>
      <c r="J616" s="2345"/>
      <c r="K616" s="2345"/>
      <c r="L616" s="2345"/>
      <c r="M616" s="2345"/>
      <c r="N616" s="2345"/>
      <c r="O616" s="2345"/>
      <c r="P616" s="2345"/>
      <c r="Q616" s="2345"/>
      <c r="R616" s="2345"/>
      <c r="S616" s="2345"/>
      <c r="T616" s="2345"/>
      <c r="U616" s="2345"/>
      <c r="V616" s="2345"/>
      <c r="W616" s="2345"/>
      <c r="X616" s="2345"/>
      <c r="Y616" s="2345"/>
      <c r="Z616" s="2345"/>
      <c r="AA616" s="2345"/>
      <c r="AB616" s="2345"/>
      <c r="AC616" s="2345"/>
      <c r="AD616" s="2345"/>
      <c r="AE616" s="2345"/>
    </row>
    <row r="617" spans="1:31" ht="15.75" customHeight="1">
      <c r="A617" s="2345"/>
      <c r="B617" s="2345"/>
      <c r="C617" s="2345"/>
      <c r="D617" s="2345"/>
      <c r="E617" s="2345"/>
      <c r="F617" s="2345"/>
      <c r="G617" s="2345"/>
      <c r="H617" s="2345"/>
      <c r="I617" s="2345"/>
      <c r="J617" s="2345"/>
      <c r="K617" s="2345"/>
      <c r="L617" s="2345"/>
      <c r="M617" s="2345"/>
      <c r="N617" s="2345"/>
      <c r="O617" s="2345"/>
      <c r="P617" s="2345"/>
      <c r="Q617" s="2345"/>
      <c r="R617" s="2345"/>
      <c r="S617" s="2345"/>
      <c r="T617" s="2345"/>
      <c r="U617" s="2345"/>
      <c r="V617" s="2345"/>
      <c r="W617" s="2345"/>
      <c r="X617" s="2345"/>
      <c r="Y617" s="2345"/>
      <c r="Z617" s="2345"/>
      <c r="AA617" s="2345"/>
      <c r="AB617" s="2345"/>
      <c r="AC617" s="2345"/>
      <c r="AD617" s="2345"/>
      <c r="AE617" s="2345"/>
    </row>
    <row r="618" spans="1:31" ht="15.75" customHeight="1">
      <c r="A618" s="2345"/>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row>
    <row r="619" spans="1:31" ht="15.75" customHeight="1">
      <c r="A619" s="2345"/>
      <c r="B619" s="2345"/>
      <c r="C619" s="2345"/>
      <c r="D619" s="2345"/>
      <c r="E619" s="2345"/>
      <c r="F619" s="2345"/>
      <c r="G619" s="2345"/>
      <c r="H619" s="2345"/>
      <c r="I619" s="2345"/>
      <c r="J619" s="2345"/>
      <c r="K619" s="2345"/>
      <c r="L619" s="2345"/>
      <c r="M619" s="2345"/>
      <c r="N619" s="2345"/>
      <c r="O619" s="2345"/>
      <c r="P619" s="2345"/>
      <c r="Q619" s="2345"/>
      <c r="R619" s="2345"/>
      <c r="S619" s="2345"/>
      <c r="T619" s="2345"/>
      <c r="U619" s="2345"/>
      <c r="V619" s="2345"/>
      <c r="W619" s="2345"/>
      <c r="X619" s="2345"/>
      <c r="Y619" s="2345"/>
      <c r="Z619" s="2345"/>
      <c r="AA619" s="2345"/>
      <c r="AB619" s="2345"/>
      <c r="AC619" s="2345"/>
      <c r="AD619" s="2345"/>
      <c r="AE619" s="2345"/>
    </row>
    <row r="620" spans="1:31" ht="15.75" customHeight="1">
      <c r="A620" s="2345"/>
      <c r="B620" s="2345"/>
      <c r="C620" s="2345"/>
      <c r="D620" s="2345"/>
      <c r="E620" s="2345"/>
      <c r="F620" s="2345"/>
      <c r="G620" s="2345"/>
      <c r="H620" s="2345"/>
      <c r="I620" s="2345"/>
      <c r="J620" s="2345"/>
      <c r="K620" s="2345"/>
      <c r="L620" s="2345"/>
      <c r="M620" s="2345"/>
      <c r="N620" s="2345"/>
      <c r="O620" s="2345"/>
      <c r="P620" s="2345"/>
      <c r="Q620" s="2345"/>
      <c r="R620" s="2345"/>
      <c r="S620" s="2345"/>
      <c r="T620" s="2345"/>
      <c r="U620" s="2345"/>
      <c r="V620" s="2345"/>
      <c r="W620" s="2345"/>
      <c r="X620" s="2345"/>
      <c r="Y620" s="2345"/>
      <c r="Z620" s="2345"/>
      <c r="AA620" s="2345"/>
      <c r="AB620" s="2345"/>
      <c r="AC620" s="2345"/>
      <c r="AD620" s="2345"/>
      <c r="AE620" s="2345"/>
    </row>
    <row r="621" spans="1:31" ht="15.75" customHeight="1">
      <c r="A621" s="2345"/>
      <c r="B621" s="2345"/>
      <c r="C621" s="2345"/>
      <c r="D621" s="2345"/>
      <c r="E621" s="2345"/>
      <c r="F621" s="2345"/>
      <c r="G621" s="2345"/>
      <c r="H621" s="2345"/>
      <c r="I621" s="2345"/>
      <c r="J621" s="2345"/>
      <c r="K621" s="2345"/>
      <c r="L621" s="2345"/>
      <c r="M621" s="2345"/>
      <c r="N621" s="2345"/>
      <c r="O621" s="2345"/>
      <c r="P621" s="2345"/>
      <c r="Q621" s="2345"/>
      <c r="R621" s="2345"/>
      <c r="S621" s="2345"/>
      <c r="T621" s="2345"/>
      <c r="U621" s="2345"/>
      <c r="V621" s="2345"/>
      <c r="W621" s="2345"/>
      <c r="X621" s="2345"/>
      <c r="Y621" s="2345"/>
      <c r="Z621" s="2345"/>
      <c r="AA621" s="2345"/>
      <c r="AB621" s="2345"/>
      <c r="AC621" s="2345"/>
      <c r="AD621" s="2345"/>
      <c r="AE621" s="2345"/>
    </row>
    <row r="622" spans="1:31" ht="15.75" customHeight="1">
      <c r="A622" s="2345"/>
      <c r="B622" s="2345"/>
      <c r="C622" s="2345"/>
      <c r="D622" s="2345"/>
      <c r="E622" s="2345"/>
      <c r="F622" s="2345"/>
      <c r="G622" s="2345"/>
      <c r="H622" s="2345"/>
      <c r="I622" s="2345"/>
      <c r="J622" s="2345"/>
      <c r="K622" s="2345"/>
      <c r="L622" s="2345"/>
      <c r="M622" s="2345"/>
      <c r="N622" s="2345"/>
      <c r="O622" s="2345"/>
      <c r="P622" s="2345"/>
      <c r="Q622" s="2345"/>
      <c r="R622" s="2345"/>
      <c r="S622" s="2345"/>
      <c r="T622" s="2345"/>
      <c r="U622" s="2345"/>
      <c r="V622" s="2345"/>
      <c r="W622" s="2345"/>
      <c r="X622" s="2345"/>
      <c r="Y622" s="2345"/>
      <c r="Z622" s="2345"/>
      <c r="AA622" s="2345"/>
      <c r="AB622" s="2345"/>
      <c r="AC622" s="2345"/>
      <c r="AD622" s="2345"/>
      <c r="AE622" s="2345"/>
    </row>
    <row r="623" spans="1:31" ht="15.75" customHeight="1">
      <c r="A623" s="2345"/>
      <c r="B623" s="2345"/>
      <c r="C623" s="2345"/>
      <c r="D623" s="2345"/>
      <c r="E623" s="2345"/>
      <c r="F623" s="2345"/>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5"/>
      <c r="AB623" s="2345"/>
      <c r="AC623" s="2345"/>
      <c r="AD623" s="2345"/>
      <c r="AE623" s="2345"/>
    </row>
    <row r="624" spans="1:31" ht="15.75" customHeight="1">
      <c r="A624" s="2345"/>
      <c r="B624" s="2345"/>
      <c r="C624" s="2345"/>
      <c r="D624" s="2345"/>
      <c r="E624" s="2345"/>
      <c r="F624" s="2345"/>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5"/>
      <c r="AB624" s="2345"/>
      <c r="AC624" s="2345"/>
      <c r="AD624" s="2345"/>
      <c r="AE624" s="2345"/>
    </row>
    <row r="625" spans="1:31" ht="15.75" customHeight="1">
      <c r="A625" s="2345"/>
      <c r="B625" s="2345"/>
      <c r="C625" s="2345"/>
      <c r="D625" s="2345"/>
      <c r="E625" s="2345"/>
      <c r="F625" s="2345"/>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5"/>
      <c r="AB625" s="2345"/>
      <c r="AC625" s="2345"/>
      <c r="AD625" s="2345"/>
      <c r="AE625" s="2345"/>
    </row>
    <row r="626" spans="1:31" ht="15.75" customHeight="1">
      <c r="A626" s="2345"/>
      <c r="B626" s="2345"/>
      <c r="C626" s="2345"/>
      <c r="D626" s="2345"/>
      <c r="E626" s="2345"/>
      <c r="F626" s="2345"/>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5"/>
      <c r="AB626" s="2345"/>
      <c r="AC626" s="2345"/>
      <c r="AD626" s="2345"/>
      <c r="AE626" s="2345"/>
    </row>
    <row r="627" spans="1:31" ht="15.75" customHeight="1">
      <c r="A627" s="2345"/>
      <c r="B627" s="2345"/>
      <c r="C627" s="2345"/>
      <c r="D627" s="2345"/>
      <c r="E627" s="2345"/>
      <c r="F627" s="2345"/>
      <c r="G627" s="2345"/>
      <c r="H627" s="2345"/>
      <c r="I627" s="2345"/>
      <c r="J627" s="2345"/>
      <c r="K627" s="2345"/>
      <c r="L627" s="2345"/>
      <c r="M627" s="2345"/>
      <c r="N627" s="2345"/>
      <c r="O627" s="2345"/>
      <c r="P627" s="2345"/>
      <c r="Q627" s="2345"/>
      <c r="R627" s="2345"/>
      <c r="S627" s="2345"/>
      <c r="T627" s="2345"/>
      <c r="U627" s="2345"/>
      <c r="V627" s="2345"/>
      <c r="W627" s="2345"/>
      <c r="X627" s="2345"/>
      <c r="Y627" s="2345"/>
      <c r="Z627" s="2345"/>
      <c r="AA627" s="2345"/>
      <c r="AB627" s="2345"/>
      <c r="AC627" s="2345"/>
      <c r="AD627" s="2345"/>
      <c r="AE627" s="2345"/>
    </row>
    <row r="628" spans="1:31" ht="15.75" customHeight="1">
      <c r="A628" s="2345"/>
      <c r="B628" s="2345"/>
      <c r="C628" s="2345"/>
      <c r="D628" s="2345"/>
      <c r="E628" s="2345"/>
      <c r="F628" s="2345"/>
      <c r="G628" s="2345"/>
      <c r="H628" s="2345"/>
      <c r="I628" s="2345"/>
      <c r="J628" s="2345"/>
      <c r="K628" s="2345"/>
      <c r="L628" s="2345"/>
      <c r="M628" s="2345"/>
      <c r="N628" s="2345"/>
      <c r="O628" s="2345"/>
      <c r="P628" s="2345"/>
      <c r="Q628" s="2345"/>
      <c r="R628" s="2345"/>
      <c r="S628" s="2345"/>
      <c r="T628" s="2345"/>
      <c r="U628" s="2345"/>
      <c r="V628" s="2345"/>
      <c r="W628" s="2345"/>
      <c r="X628" s="2345"/>
      <c r="Y628" s="2345"/>
      <c r="Z628" s="2345"/>
      <c r="AA628" s="2345"/>
      <c r="AB628" s="2345"/>
      <c r="AC628" s="2345"/>
      <c r="AD628" s="2345"/>
      <c r="AE628" s="2345"/>
    </row>
    <row r="629" spans="1:31" ht="15.75" customHeight="1">
      <c r="A629" s="2345"/>
      <c r="B629" s="2345"/>
      <c r="C629" s="2345"/>
      <c r="D629" s="2345"/>
      <c r="E629" s="2345"/>
      <c r="F629" s="2345"/>
      <c r="G629" s="2345"/>
      <c r="H629" s="2345"/>
      <c r="I629" s="2345"/>
      <c r="J629" s="2345"/>
      <c r="K629" s="2345"/>
      <c r="L629" s="2345"/>
      <c r="M629" s="2345"/>
      <c r="N629" s="2345"/>
      <c r="O629" s="2345"/>
      <c r="P629" s="2345"/>
      <c r="Q629" s="2345"/>
      <c r="R629" s="2345"/>
      <c r="S629" s="2345"/>
      <c r="T629" s="2345"/>
      <c r="U629" s="2345"/>
      <c r="V629" s="2345"/>
      <c r="W629" s="2345"/>
      <c r="X629" s="2345"/>
      <c r="Y629" s="2345"/>
      <c r="Z629" s="2345"/>
      <c r="AA629" s="2345"/>
      <c r="AB629" s="2345"/>
      <c r="AC629" s="2345"/>
      <c r="AD629" s="2345"/>
      <c r="AE629" s="2345"/>
    </row>
    <row r="630" spans="1:31" ht="15.75" customHeight="1">
      <c r="A630" s="2345"/>
      <c r="B630" s="2345"/>
      <c r="C630" s="2345"/>
      <c r="D630" s="2345"/>
      <c r="E630" s="2345"/>
      <c r="F630" s="2345"/>
      <c r="G630" s="2345"/>
      <c r="H630" s="2345"/>
      <c r="I630" s="2345"/>
      <c r="J630" s="2345"/>
      <c r="K630" s="2345"/>
      <c r="L630" s="2345"/>
      <c r="M630" s="2345"/>
      <c r="N630" s="2345"/>
      <c r="O630" s="2345"/>
      <c r="P630" s="2345"/>
      <c r="Q630" s="2345"/>
      <c r="R630" s="2345"/>
      <c r="S630" s="2345"/>
      <c r="T630" s="2345"/>
      <c r="U630" s="2345"/>
      <c r="V630" s="2345"/>
      <c r="W630" s="2345"/>
      <c r="X630" s="2345"/>
      <c r="Y630" s="2345"/>
      <c r="Z630" s="2345"/>
      <c r="AA630" s="2345"/>
      <c r="AB630" s="2345"/>
      <c r="AC630" s="2345"/>
      <c r="AD630" s="2345"/>
      <c r="AE630" s="2345"/>
    </row>
    <row r="631" spans="1:31" ht="15.75" customHeight="1">
      <c r="A631" s="2345"/>
      <c r="B631" s="2345"/>
      <c r="C631" s="2345"/>
      <c r="D631" s="2345"/>
      <c r="E631" s="2345"/>
      <c r="F631" s="2345"/>
      <c r="G631" s="2345"/>
      <c r="H631" s="2345"/>
      <c r="I631" s="2345"/>
      <c r="J631" s="2345"/>
      <c r="K631" s="2345"/>
      <c r="L631" s="2345"/>
      <c r="M631" s="2345"/>
      <c r="N631" s="2345"/>
      <c r="O631" s="2345"/>
      <c r="P631" s="2345"/>
      <c r="Q631" s="2345"/>
      <c r="R631" s="2345"/>
      <c r="S631" s="2345"/>
      <c r="T631" s="2345"/>
      <c r="U631" s="2345"/>
      <c r="V631" s="2345"/>
      <c r="W631" s="2345"/>
      <c r="X631" s="2345"/>
      <c r="Y631" s="2345"/>
      <c r="Z631" s="2345"/>
      <c r="AA631" s="2345"/>
      <c r="AB631" s="2345"/>
      <c r="AC631" s="2345"/>
      <c r="AD631" s="2345"/>
      <c r="AE631" s="2345"/>
    </row>
    <row r="632" spans="1:31" ht="15.75" customHeight="1">
      <c r="A632" s="2345"/>
      <c r="B632" s="2345"/>
      <c r="C632" s="2345"/>
      <c r="D632" s="2345"/>
      <c r="E632" s="2345"/>
      <c r="F632" s="2345"/>
      <c r="G632" s="2345"/>
      <c r="H632" s="2345"/>
      <c r="I632" s="2345"/>
      <c r="J632" s="2345"/>
      <c r="K632" s="2345"/>
      <c r="L632" s="2345"/>
      <c r="M632" s="2345"/>
      <c r="N632" s="2345"/>
      <c r="O632" s="2345"/>
      <c r="P632" s="2345"/>
      <c r="Q632" s="2345"/>
      <c r="R632" s="2345"/>
      <c r="S632" s="2345"/>
      <c r="T632" s="2345"/>
      <c r="U632" s="2345"/>
      <c r="V632" s="2345"/>
      <c r="W632" s="2345"/>
      <c r="X632" s="2345"/>
      <c r="Y632" s="2345"/>
      <c r="Z632" s="2345"/>
      <c r="AA632" s="2345"/>
      <c r="AB632" s="2345"/>
      <c r="AC632" s="2345"/>
      <c r="AD632" s="2345"/>
      <c r="AE632" s="2345"/>
    </row>
    <row r="633" spans="1:31" ht="15.75" customHeight="1">
      <c r="A633" s="2345"/>
      <c r="B633" s="2345"/>
      <c r="C633" s="2345"/>
      <c r="D633" s="2345"/>
      <c r="E633" s="2345"/>
      <c r="F633" s="2345"/>
      <c r="G633" s="2345"/>
      <c r="H633" s="2345"/>
      <c r="I633" s="2345"/>
      <c r="J633" s="2345"/>
      <c r="K633" s="2345"/>
      <c r="L633" s="2345"/>
      <c r="M633" s="2345"/>
      <c r="N633" s="2345"/>
      <c r="O633" s="2345"/>
      <c r="P633" s="2345"/>
      <c r="Q633" s="2345"/>
      <c r="R633" s="2345"/>
      <c r="S633" s="2345"/>
      <c r="T633" s="2345"/>
      <c r="U633" s="2345"/>
      <c r="V633" s="2345"/>
      <c r="W633" s="2345"/>
      <c r="X633" s="2345"/>
      <c r="Y633" s="2345"/>
      <c r="Z633" s="2345"/>
      <c r="AA633" s="2345"/>
      <c r="AB633" s="2345"/>
      <c r="AC633" s="2345"/>
      <c r="AD633" s="2345"/>
      <c r="AE633" s="2345"/>
    </row>
    <row r="634" spans="1:31" ht="15.75" customHeight="1">
      <c r="A634" s="2345"/>
      <c r="B634" s="2345"/>
      <c r="C634" s="2345"/>
      <c r="D634" s="2345"/>
      <c r="E634" s="2345"/>
      <c r="F634" s="2345"/>
      <c r="G634" s="2345"/>
      <c r="H634" s="2345"/>
      <c r="I634" s="2345"/>
      <c r="J634" s="2345"/>
      <c r="K634" s="2345"/>
      <c r="L634" s="2345"/>
      <c r="M634" s="2345"/>
      <c r="N634" s="2345"/>
      <c r="O634" s="2345"/>
      <c r="P634" s="2345"/>
      <c r="Q634" s="2345"/>
      <c r="R634" s="2345"/>
      <c r="S634" s="2345"/>
      <c r="T634" s="2345"/>
      <c r="U634" s="2345"/>
      <c r="V634" s="2345"/>
      <c r="W634" s="2345"/>
      <c r="X634" s="2345"/>
      <c r="Y634" s="2345"/>
      <c r="Z634" s="2345"/>
      <c r="AA634" s="2345"/>
      <c r="AB634" s="2345"/>
      <c r="AC634" s="2345"/>
      <c r="AD634" s="2345"/>
      <c r="AE634" s="2345"/>
    </row>
    <row r="635" spans="1:31" ht="15.75" customHeight="1">
      <c r="A635" s="2345"/>
      <c r="B635" s="2345"/>
      <c r="C635" s="2345"/>
      <c r="D635" s="2345"/>
      <c r="E635" s="2345"/>
      <c r="F635" s="2345"/>
      <c r="G635" s="2345"/>
      <c r="H635" s="2345"/>
      <c r="I635" s="2345"/>
      <c r="J635" s="2345"/>
      <c r="K635" s="2345"/>
      <c r="L635" s="2345"/>
      <c r="M635" s="2345"/>
      <c r="N635" s="2345"/>
      <c r="O635" s="2345"/>
      <c r="P635" s="2345"/>
      <c r="Q635" s="2345"/>
      <c r="R635" s="2345"/>
      <c r="S635" s="2345"/>
      <c r="T635" s="2345"/>
      <c r="U635" s="2345"/>
      <c r="V635" s="2345"/>
      <c r="W635" s="2345"/>
      <c r="X635" s="2345"/>
      <c r="Y635" s="2345"/>
      <c r="Z635" s="2345"/>
      <c r="AA635" s="2345"/>
      <c r="AB635" s="2345"/>
      <c r="AC635" s="2345"/>
      <c r="AD635" s="2345"/>
      <c r="AE635" s="2345"/>
    </row>
    <row r="636" spans="1:31" ht="15.75" customHeight="1">
      <c r="A636" s="2345"/>
      <c r="B636" s="2345"/>
      <c r="C636" s="2345"/>
      <c r="D636" s="2345"/>
      <c r="E636" s="2345"/>
      <c r="F636" s="2345"/>
      <c r="G636" s="2345"/>
      <c r="H636" s="2345"/>
      <c r="I636" s="2345"/>
      <c r="J636" s="2345"/>
      <c r="K636" s="2345"/>
      <c r="L636" s="2345"/>
      <c r="M636" s="2345"/>
      <c r="N636" s="2345"/>
      <c r="O636" s="2345"/>
      <c r="P636" s="2345"/>
      <c r="Q636" s="2345"/>
      <c r="R636" s="2345"/>
      <c r="S636" s="2345"/>
      <c r="T636" s="2345"/>
      <c r="U636" s="2345"/>
      <c r="V636" s="2345"/>
      <c r="W636" s="2345"/>
      <c r="X636" s="2345"/>
      <c r="Y636" s="2345"/>
      <c r="Z636" s="2345"/>
      <c r="AA636" s="2345"/>
      <c r="AB636" s="2345"/>
      <c r="AC636" s="2345"/>
      <c r="AD636" s="2345"/>
      <c r="AE636" s="2345"/>
    </row>
    <row r="637" spans="1:31" ht="15.75" customHeight="1">
      <c r="A637" s="2345"/>
      <c r="B637" s="2345"/>
      <c r="C637" s="2345"/>
      <c r="D637" s="2345"/>
      <c r="E637" s="2345"/>
      <c r="F637" s="2345"/>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5"/>
      <c r="AB637" s="2345"/>
      <c r="AC637" s="2345"/>
      <c r="AD637" s="2345"/>
      <c r="AE637" s="2345"/>
    </row>
    <row r="638" spans="1:31" ht="15.75" customHeight="1">
      <c r="A638" s="2345"/>
      <c r="B638" s="2345"/>
      <c r="C638" s="2345"/>
      <c r="D638" s="2345"/>
      <c r="E638" s="2345"/>
      <c r="F638" s="2345"/>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5"/>
      <c r="AB638" s="2345"/>
      <c r="AC638" s="2345"/>
      <c r="AD638" s="2345"/>
      <c r="AE638" s="2345"/>
    </row>
    <row r="639" spans="1:31" ht="15.75" customHeight="1">
      <c r="A639" s="2345"/>
      <c r="B639" s="2345"/>
      <c r="C639" s="2345"/>
      <c r="D639" s="2345"/>
      <c r="E639" s="2345"/>
      <c r="F639" s="2345"/>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5"/>
      <c r="AB639" s="2345"/>
      <c r="AC639" s="2345"/>
      <c r="AD639" s="2345"/>
      <c r="AE639" s="2345"/>
    </row>
    <row r="640" spans="1:31" ht="15.75" customHeight="1">
      <c r="A640" s="2345"/>
      <c r="B640" s="2345"/>
      <c r="C640" s="2345"/>
      <c r="D640" s="2345"/>
      <c r="E640" s="2345"/>
      <c r="F640" s="2345"/>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5"/>
      <c r="AB640" s="2345"/>
      <c r="AC640" s="2345"/>
      <c r="AD640" s="2345"/>
      <c r="AE640" s="2345"/>
    </row>
    <row r="641" spans="1:31" ht="15.75" customHeight="1">
      <c r="A641" s="2345"/>
      <c r="B641" s="2345"/>
      <c r="C641" s="2345"/>
      <c r="D641" s="2345"/>
      <c r="E641" s="2345"/>
      <c r="F641" s="2345"/>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5"/>
      <c r="AB641" s="2345"/>
      <c r="AC641" s="2345"/>
      <c r="AD641" s="2345"/>
      <c r="AE641" s="2345"/>
    </row>
    <row r="642" spans="1:31" ht="15.75" customHeight="1">
      <c r="A642" s="2345"/>
      <c r="B642" s="2345"/>
      <c r="C642" s="2345"/>
      <c r="D642" s="2345"/>
      <c r="E642" s="2345"/>
      <c r="F642" s="2345"/>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5"/>
      <c r="AB642" s="2345"/>
      <c r="AC642" s="2345"/>
      <c r="AD642" s="2345"/>
      <c r="AE642" s="2345"/>
    </row>
    <row r="643" spans="1:31" ht="15.75" customHeight="1">
      <c r="A643" s="2345"/>
      <c r="B643" s="2345"/>
      <c r="C643" s="2345"/>
      <c r="D643" s="2345"/>
      <c r="E643" s="2345"/>
      <c r="F643" s="2345"/>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5"/>
      <c r="AB643" s="2345"/>
      <c r="AC643" s="2345"/>
      <c r="AD643" s="2345"/>
      <c r="AE643" s="2345"/>
    </row>
    <row r="644" spans="1:31" ht="15.75" customHeight="1">
      <c r="A644" s="2345"/>
      <c r="B644" s="2345"/>
      <c r="C644" s="2345"/>
      <c r="D644" s="2345"/>
      <c r="E644" s="2345"/>
      <c r="F644" s="2345"/>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5"/>
      <c r="AB644" s="2345"/>
      <c r="AC644" s="2345"/>
      <c r="AD644" s="2345"/>
      <c r="AE644" s="2345"/>
    </row>
    <row r="645" spans="1:31" ht="15.75" customHeight="1">
      <c r="A645" s="2345"/>
      <c r="B645" s="2345"/>
      <c r="C645" s="2345"/>
      <c r="D645" s="2345"/>
      <c r="E645" s="2345"/>
      <c r="F645" s="2345"/>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5"/>
      <c r="AB645" s="2345"/>
      <c r="AC645" s="2345"/>
      <c r="AD645" s="2345"/>
      <c r="AE645" s="2345"/>
    </row>
    <row r="646" spans="1:31" ht="15.75" customHeight="1">
      <c r="A646" s="2345"/>
      <c r="B646" s="2345"/>
      <c r="C646" s="2345"/>
      <c r="D646" s="2345"/>
      <c r="E646" s="2345"/>
      <c r="F646" s="2345"/>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5"/>
      <c r="AB646" s="2345"/>
      <c r="AC646" s="2345"/>
      <c r="AD646" s="2345"/>
      <c r="AE646" s="2345"/>
    </row>
    <row r="647" spans="1:31" ht="15.75" customHeight="1">
      <c r="A647" s="2345"/>
      <c r="B647" s="2345"/>
      <c r="C647" s="2345"/>
      <c r="D647" s="2345"/>
      <c r="E647" s="2345"/>
      <c r="F647" s="2345"/>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5"/>
      <c r="AB647" s="2345"/>
      <c r="AC647" s="2345"/>
      <c r="AD647" s="2345"/>
      <c r="AE647" s="2345"/>
    </row>
    <row r="648" spans="1:31" ht="15.75" customHeight="1">
      <c r="A648" s="2345"/>
      <c r="B648" s="2345"/>
      <c r="C648" s="2345"/>
      <c r="D648" s="2345"/>
      <c r="E648" s="2345"/>
      <c r="F648" s="2345"/>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5"/>
      <c r="AB648" s="2345"/>
      <c r="AC648" s="2345"/>
      <c r="AD648" s="2345"/>
      <c r="AE648" s="2345"/>
    </row>
    <row r="649" spans="1:31" ht="15.75" customHeight="1">
      <c r="A649" s="2345"/>
      <c r="B649" s="2345"/>
      <c r="C649" s="2345"/>
      <c r="D649" s="2345"/>
      <c r="E649" s="2345"/>
      <c r="F649" s="2345"/>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5"/>
      <c r="AB649" s="2345"/>
      <c r="AC649" s="2345"/>
      <c r="AD649" s="2345"/>
      <c r="AE649" s="2345"/>
    </row>
    <row r="650" spans="1:31" ht="15.75" customHeight="1">
      <c r="A650" s="2345"/>
      <c r="B650" s="2345"/>
      <c r="C650" s="2345"/>
      <c r="D650" s="2345"/>
      <c r="E650" s="2345"/>
      <c r="F650" s="2345"/>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5"/>
      <c r="AB650" s="2345"/>
      <c r="AC650" s="2345"/>
      <c r="AD650" s="2345"/>
      <c r="AE650" s="2345"/>
    </row>
    <row r="651" spans="1:31" ht="15.75" customHeight="1">
      <c r="A651" s="2345"/>
      <c r="B651" s="2345"/>
      <c r="C651" s="2345"/>
      <c r="D651" s="2345"/>
      <c r="E651" s="2345"/>
      <c r="F651" s="2345"/>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5"/>
      <c r="AB651" s="2345"/>
      <c r="AC651" s="2345"/>
      <c r="AD651" s="2345"/>
      <c r="AE651" s="2345"/>
    </row>
    <row r="652" spans="1:31" ht="15.75" customHeight="1">
      <c r="A652" s="2345"/>
      <c r="B652" s="2345"/>
      <c r="C652" s="2345"/>
      <c r="D652" s="2345"/>
      <c r="E652" s="2345"/>
      <c r="F652" s="2345"/>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5"/>
      <c r="AB652" s="2345"/>
      <c r="AC652" s="2345"/>
      <c r="AD652" s="2345"/>
      <c r="AE652" s="2345"/>
    </row>
    <row r="653" spans="1:31" ht="15.75" customHeight="1">
      <c r="A653" s="2345"/>
      <c r="B653" s="2345"/>
      <c r="C653" s="2345"/>
      <c r="D653" s="2345"/>
      <c r="E653" s="2345"/>
      <c r="F653" s="2345"/>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5"/>
      <c r="AB653" s="2345"/>
      <c r="AC653" s="2345"/>
      <c r="AD653" s="2345"/>
      <c r="AE653" s="2345"/>
    </row>
    <row r="654" spans="1:31" ht="15.75" customHeight="1">
      <c r="A654" s="2345"/>
      <c r="B654" s="2345"/>
      <c r="C654" s="2345"/>
      <c r="D654" s="2345"/>
      <c r="E654" s="2345"/>
      <c r="F654" s="2345"/>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5"/>
      <c r="AB654" s="2345"/>
      <c r="AC654" s="2345"/>
      <c r="AD654" s="2345"/>
      <c r="AE654" s="2345"/>
    </row>
    <row r="655" spans="1:31" ht="15.75" customHeight="1">
      <c r="A655" s="2345"/>
      <c r="B655" s="2345"/>
      <c r="C655" s="2345"/>
      <c r="D655" s="2345"/>
      <c r="E655" s="2345"/>
      <c r="F655" s="2345"/>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5"/>
      <c r="AB655" s="2345"/>
      <c r="AC655" s="2345"/>
      <c r="AD655" s="2345"/>
      <c r="AE655" s="2345"/>
    </row>
    <row r="656" spans="1:31" ht="15.75" customHeight="1">
      <c r="A656" s="2345"/>
      <c r="B656" s="2345"/>
      <c r="C656" s="2345"/>
      <c r="D656" s="2345"/>
      <c r="E656" s="2345"/>
      <c r="F656" s="2345"/>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5"/>
      <c r="AB656" s="2345"/>
      <c r="AC656" s="2345"/>
      <c r="AD656" s="2345"/>
      <c r="AE656" s="2345"/>
    </row>
    <row r="657" spans="1:31" ht="15.75" customHeight="1">
      <c r="A657" s="2345"/>
      <c r="B657" s="2345"/>
      <c r="C657" s="2345"/>
      <c r="D657" s="2345"/>
      <c r="E657" s="2345"/>
      <c r="F657" s="2345"/>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5"/>
      <c r="AB657" s="2345"/>
      <c r="AC657" s="2345"/>
      <c r="AD657" s="2345"/>
      <c r="AE657" s="2345"/>
    </row>
    <row r="658" spans="1:31" ht="15.75" customHeight="1">
      <c r="A658" s="2345"/>
      <c r="B658" s="2345"/>
      <c r="C658" s="2345"/>
      <c r="D658" s="2345"/>
      <c r="E658" s="2345"/>
      <c r="F658" s="2345"/>
      <c r="G658" s="2345"/>
      <c r="H658" s="2345"/>
      <c r="I658" s="2345"/>
      <c r="J658" s="2345"/>
      <c r="K658" s="2345"/>
      <c r="L658" s="2345"/>
      <c r="M658" s="2345"/>
      <c r="N658" s="2345"/>
      <c r="O658" s="2345"/>
      <c r="P658" s="2345"/>
      <c r="Q658" s="2345"/>
      <c r="R658" s="2345"/>
      <c r="S658" s="2345"/>
      <c r="T658" s="2345"/>
      <c r="U658" s="2345"/>
      <c r="V658" s="2345"/>
      <c r="W658" s="2345"/>
      <c r="X658" s="2345"/>
      <c r="Y658" s="2345"/>
      <c r="Z658" s="2345"/>
      <c r="AA658" s="2345"/>
      <c r="AB658" s="2345"/>
      <c r="AC658" s="2345"/>
      <c r="AD658" s="2345"/>
      <c r="AE658" s="2345"/>
    </row>
    <row r="659" spans="1:31" ht="15.75" customHeight="1">
      <c r="A659" s="2345"/>
      <c r="B659" s="2345"/>
      <c r="C659" s="2345"/>
      <c r="D659" s="2345"/>
      <c r="E659" s="2345"/>
      <c r="F659" s="2345"/>
      <c r="G659" s="2345"/>
      <c r="H659" s="2345"/>
      <c r="I659" s="2345"/>
      <c r="J659" s="2345"/>
      <c r="K659" s="2345"/>
      <c r="L659" s="2345"/>
      <c r="M659" s="2345"/>
      <c r="N659" s="2345"/>
      <c r="O659" s="2345"/>
      <c r="P659" s="2345"/>
      <c r="Q659" s="2345"/>
      <c r="R659" s="2345"/>
      <c r="S659" s="2345"/>
      <c r="T659" s="2345"/>
      <c r="U659" s="2345"/>
      <c r="V659" s="2345"/>
      <c r="W659" s="2345"/>
      <c r="X659" s="2345"/>
      <c r="Y659" s="2345"/>
      <c r="Z659" s="2345"/>
      <c r="AA659" s="2345"/>
      <c r="AB659" s="2345"/>
      <c r="AC659" s="2345"/>
      <c r="AD659" s="2345"/>
      <c r="AE659" s="2345"/>
    </row>
    <row r="660" spans="1:31" ht="15.75" customHeight="1">
      <c r="A660" s="2345"/>
      <c r="B660" s="2345"/>
      <c r="C660" s="2345"/>
      <c r="D660" s="2345"/>
      <c r="E660" s="2345"/>
      <c r="F660" s="2345"/>
      <c r="G660" s="2345"/>
      <c r="H660" s="2345"/>
      <c r="I660" s="2345"/>
      <c r="J660" s="2345"/>
      <c r="K660" s="2345"/>
      <c r="L660" s="2345"/>
      <c r="M660" s="2345"/>
      <c r="N660" s="2345"/>
      <c r="O660" s="2345"/>
      <c r="P660" s="2345"/>
      <c r="Q660" s="2345"/>
      <c r="R660" s="2345"/>
      <c r="S660" s="2345"/>
      <c r="T660" s="2345"/>
      <c r="U660" s="2345"/>
      <c r="V660" s="2345"/>
      <c r="W660" s="2345"/>
      <c r="X660" s="2345"/>
      <c r="Y660" s="2345"/>
      <c r="Z660" s="2345"/>
      <c r="AA660" s="2345"/>
      <c r="AB660" s="2345"/>
      <c r="AC660" s="2345"/>
      <c r="AD660" s="2345"/>
      <c r="AE660" s="2345"/>
    </row>
    <row r="661" spans="1:31" ht="15.75" customHeight="1">
      <c r="A661" s="2345"/>
      <c r="B661" s="2345"/>
      <c r="C661" s="2345"/>
      <c r="D661" s="2345"/>
      <c r="E661" s="2345"/>
      <c r="F661" s="2345"/>
      <c r="G661" s="2345"/>
      <c r="H661" s="2345"/>
      <c r="I661" s="2345"/>
      <c r="J661" s="2345"/>
      <c r="K661" s="2345"/>
      <c r="L661" s="2345"/>
      <c r="M661" s="2345"/>
      <c r="N661" s="2345"/>
      <c r="O661" s="2345"/>
      <c r="P661" s="2345"/>
      <c r="Q661" s="2345"/>
      <c r="R661" s="2345"/>
      <c r="S661" s="2345"/>
      <c r="T661" s="2345"/>
      <c r="U661" s="2345"/>
      <c r="V661" s="2345"/>
      <c r="W661" s="2345"/>
      <c r="X661" s="2345"/>
      <c r="Y661" s="2345"/>
      <c r="Z661" s="2345"/>
      <c r="AA661" s="2345"/>
      <c r="AB661" s="2345"/>
      <c r="AC661" s="2345"/>
      <c r="AD661" s="2345"/>
      <c r="AE661" s="2345"/>
    </row>
    <row r="662" spans="1:31" ht="15.75" customHeight="1">
      <c r="A662" s="2345"/>
      <c r="B662" s="2345"/>
      <c r="C662" s="2345"/>
      <c r="D662" s="2345"/>
      <c r="E662" s="2345"/>
      <c r="F662" s="2345"/>
      <c r="G662" s="2345"/>
      <c r="H662" s="2345"/>
      <c r="I662" s="2345"/>
      <c r="J662" s="2345"/>
      <c r="K662" s="2345"/>
      <c r="L662" s="2345"/>
      <c r="M662" s="2345"/>
      <c r="N662" s="2345"/>
      <c r="O662" s="2345"/>
      <c r="P662" s="2345"/>
      <c r="Q662" s="2345"/>
      <c r="R662" s="2345"/>
      <c r="S662" s="2345"/>
      <c r="T662" s="2345"/>
      <c r="U662" s="2345"/>
      <c r="V662" s="2345"/>
      <c r="W662" s="2345"/>
      <c r="X662" s="2345"/>
      <c r="Y662" s="2345"/>
      <c r="Z662" s="2345"/>
      <c r="AA662" s="2345"/>
      <c r="AB662" s="2345"/>
      <c r="AC662" s="2345"/>
      <c r="AD662" s="2345"/>
      <c r="AE662" s="2345"/>
    </row>
    <row r="663" spans="1:31" ht="15.75" customHeight="1">
      <c r="A663" s="2345"/>
      <c r="B663" s="2345"/>
      <c r="C663" s="2345"/>
      <c r="D663" s="2345"/>
      <c r="E663" s="2345"/>
      <c r="F663" s="2345"/>
      <c r="G663" s="2345"/>
      <c r="H663" s="2345"/>
      <c r="I663" s="2345"/>
      <c r="J663" s="2345"/>
      <c r="K663" s="2345"/>
      <c r="L663" s="2345"/>
      <c r="M663" s="2345"/>
      <c r="N663" s="2345"/>
      <c r="O663" s="2345"/>
      <c r="P663" s="2345"/>
      <c r="Q663" s="2345"/>
      <c r="R663" s="2345"/>
      <c r="S663" s="2345"/>
      <c r="T663" s="2345"/>
      <c r="U663" s="2345"/>
      <c r="V663" s="2345"/>
      <c r="W663" s="2345"/>
      <c r="X663" s="2345"/>
      <c r="Y663" s="2345"/>
      <c r="Z663" s="2345"/>
      <c r="AA663" s="2345"/>
      <c r="AB663" s="2345"/>
      <c r="AC663" s="2345"/>
      <c r="AD663" s="2345"/>
      <c r="AE663" s="2345"/>
    </row>
    <row r="664" spans="1:31" ht="15.75" customHeight="1">
      <c r="A664" s="2345"/>
      <c r="B664" s="2345"/>
      <c r="C664" s="2345"/>
      <c r="D664" s="2345"/>
      <c r="E664" s="2345"/>
      <c r="F664" s="2345"/>
      <c r="G664" s="2345"/>
      <c r="H664" s="2345"/>
      <c r="I664" s="2345"/>
      <c r="J664" s="2345"/>
      <c r="K664" s="2345"/>
      <c r="L664" s="2345"/>
      <c r="M664" s="2345"/>
      <c r="N664" s="2345"/>
      <c r="O664" s="2345"/>
      <c r="P664" s="2345"/>
      <c r="Q664" s="2345"/>
      <c r="R664" s="2345"/>
      <c r="S664" s="2345"/>
      <c r="T664" s="2345"/>
      <c r="U664" s="2345"/>
      <c r="V664" s="2345"/>
      <c r="W664" s="2345"/>
      <c r="X664" s="2345"/>
      <c r="Y664" s="2345"/>
      <c r="Z664" s="2345"/>
      <c r="AA664" s="2345"/>
      <c r="AB664" s="2345"/>
      <c r="AC664" s="2345"/>
      <c r="AD664" s="2345"/>
      <c r="AE664" s="2345"/>
    </row>
    <row r="665" spans="1:31" ht="15.75" customHeight="1">
      <c r="A665" s="2345"/>
      <c r="B665" s="2345"/>
      <c r="C665" s="2345"/>
      <c r="D665" s="2345"/>
      <c r="E665" s="2345"/>
      <c r="F665" s="2345"/>
      <c r="G665" s="2345"/>
      <c r="H665" s="2345"/>
      <c r="I665" s="2345"/>
      <c r="J665" s="2345"/>
      <c r="K665" s="2345"/>
      <c r="L665" s="2345"/>
      <c r="M665" s="2345"/>
      <c r="N665" s="2345"/>
      <c r="O665" s="2345"/>
      <c r="P665" s="2345"/>
      <c r="Q665" s="2345"/>
      <c r="R665" s="2345"/>
      <c r="S665" s="2345"/>
      <c r="T665" s="2345"/>
      <c r="U665" s="2345"/>
      <c r="V665" s="2345"/>
      <c r="W665" s="2345"/>
      <c r="X665" s="2345"/>
      <c r="Y665" s="2345"/>
      <c r="Z665" s="2345"/>
      <c r="AA665" s="2345"/>
      <c r="AB665" s="2345"/>
      <c r="AC665" s="2345"/>
      <c r="AD665" s="2345"/>
      <c r="AE665" s="2345"/>
    </row>
    <row r="666" spans="1:31" ht="15.75" customHeight="1">
      <c r="A666" s="2345"/>
      <c r="B666" s="2345"/>
      <c r="C666" s="2345"/>
      <c r="D666" s="2345"/>
      <c r="E666" s="2345"/>
      <c r="F666" s="2345"/>
      <c r="G666" s="2345"/>
      <c r="H666" s="2345"/>
      <c r="I666" s="2345"/>
      <c r="J666" s="2345"/>
      <c r="K666" s="2345"/>
      <c r="L666" s="2345"/>
      <c r="M666" s="2345"/>
      <c r="N666" s="2345"/>
      <c r="O666" s="2345"/>
      <c r="P666" s="2345"/>
      <c r="Q666" s="2345"/>
      <c r="R666" s="2345"/>
      <c r="S666" s="2345"/>
      <c r="T666" s="2345"/>
      <c r="U666" s="2345"/>
      <c r="V666" s="2345"/>
      <c r="W666" s="2345"/>
      <c r="X666" s="2345"/>
      <c r="Y666" s="2345"/>
      <c r="Z666" s="2345"/>
      <c r="AA666" s="2345"/>
      <c r="AB666" s="2345"/>
      <c r="AC666" s="2345"/>
      <c r="AD666" s="2345"/>
      <c r="AE666" s="2345"/>
    </row>
    <row r="667" spans="1:31" ht="15.75" customHeight="1">
      <c r="A667" s="2345"/>
      <c r="B667" s="2345"/>
      <c r="C667" s="2345"/>
      <c r="D667" s="2345"/>
      <c r="E667" s="2345"/>
      <c r="F667" s="2345"/>
      <c r="G667" s="2345"/>
      <c r="H667" s="2345"/>
      <c r="I667" s="2345"/>
      <c r="J667" s="2345"/>
      <c r="K667" s="2345"/>
      <c r="L667" s="2345"/>
      <c r="M667" s="2345"/>
      <c r="N667" s="2345"/>
      <c r="O667" s="2345"/>
      <c r="P667" s="2345"/>
      <c r="Q667" s="2345"/>
      <c r="R667" s="2345"/>
      <c r="S667" s="2345"/>
      <c r="T667" s="2345"/>
      <c r="U667" s="2345"/>
      <c r="V667" s="2345"/>
      <c r="W667" s="2345"/>
      <c r="X667" s="2345"/>
      <c r="Y667" s="2345"/>
      <c r="Z667" s="2345"/>
      <c r="AA667" s="2345"/>
      <c r="AB667" s="2345"/>
      <c r="AC667" s="2345"/>
      <c r="AD667" s="2345"/>
      <c r="AE667" s="2345"/>
    </row>
    <row r="668" spans="1:31" ht="15.75" customHeight="1">
      <c r="A668" s="2345"/>
      <c r="B668" s="2345"/>
      <c r="C668" s="2345"/>
      <c r="D668" s="2345"/>
      <c r="E668" s="2345"/>
      <c r="F668" s="2345"/>
      <c r="G668" s="2345"/>
      <c r="H668" s="2345"/>
      <c r="I668" s="2345"/>
      <c r="J668" s="2345"/>
      <c r="K668" s="2345"/>
      <c r="L668" s="2345"/>
      <c r="M668" s="2345"/>
      <c r="N668" s="2345"/>
      <c r="O668" s="2345"/>
      <c r="P668" s="2345"/>
      <c r="Q668" s="2345"/>
      <c r="R668" s="2345"/>
      <c r="S668" s="2345"/>
      <c r="T668" s="2345"/>
      <c r="U668" s="2345"/>
      <c r="V668" s="2345"/>
      <c r="W668" s="2345"/>
      <c r="X668" s="2345"/>
      <c r="Y668" s="2345"/>
      <c r="Z668" s="2345"/>
      <c r="AA668" s="2345"/>
      <c r="AB668" s="2345"/>
      <c r="AC668" s="2345"/>
      <c r="AD668" s="2345"/>
      <c r="AE668" s="2345"/>
    </row>
    <row r="669" spans="1:31" ht="15.75" customHeight="1">
      <c r="A669" s="2345"/>
      <c r="B669" s="2345"/>
      <c r="C669" s="2345"/>
      <c r="D669" s="2345"/>
      <c r="E669" s="2345"/>
      <c r="F669" s="2345"/>
      <c r="G669" s="2345"/>
      <c r="H669" s="2345"/>
      <c r="I669" s="2345"/>
      <c r="J669" s="2345"/>
      <c r="K669" s="2345"/>
      <c r="L669" s="2345"/>
      <c r="M669" s="2345"/>
      <c r="N669" s="2345"/>
      <c r="O669" s="2345"/>
      <c r="P669" s="2345"/>
      <c r="Q669" s="2345"/>
      <c r="R669" s="2345"/>
      <c r="S669" s="2345"/>
      <c r="T669" s="2345"/>
      <c r="U669" s="2345"/>
      <c r="V669" s="2345"/>
      <c r="W669" s="2345"/>
      <c r="X669" s="2345"/>
      <c r="Y669" s="2345"/>
      <c r="Z669" s="2345"/>
      <c r="AA669" s="2345"/>
      <c r="AB669" s="2345"/>
      <c r="AC669" s="2345"/>
      <c r="AD669" s="2345"/>
      <c r="AE669" s="2345"/>
    </row>
    <row r="670" spans="1:31" ht="15.75" customHeight="1">
      <c r="A670" s="2345"/>
      <c r="B670" s="2345"/>
      <c r="C670" s="2345"/>
      <c r="D670" s="2345"/>
      <c r="E670" s="2345"/>
      <c r="F670" s="2345"/>
      <c r="G670" s="2345"/>
      <c r="H670" s="2345"/>
      <c r="I670" s="2345"/>
      <c r="J670" s="2345"/>
      <c r="K670" s="2345"/>
      <c r="L670" s="2345"/>
      <c r="M670" s="2345"/>
      <c r="N670" s="2345"/>
      <c r="O670" s="2345"/>
      <c r="P670" s="2345"/>
      <c r="Q670" s="2345"/>
      <c r="R670" s="2345"/>
      <c r="S670" s="2345"/>
      <c r="T670" s="2345"/>
      <c r="U670" s="2345"/>
      <c r="V670" s="2345"/>
      <c r="W670" s="2345"/>
      <c r="X670" s="2345"/>
      <c r="Y670" s="2345"/>
      <c r="Z670" s="2345"/>
      <c r="AA670" s="2345"/>
      <c r="AB670" s="2345"/>
      <c r="AC670" s="2345"/>
      <c r="AD670" s="2345"/>
      <c r="AE670" s="2345"/>
    </row>
    <row r="671" spans="1:31" ht="15.75" customHeight="1">
      <c r="A671" s="2345"/>
      <c r="B671" s="2345"/>
      <c r="C671" s="2345"/>
      <c r="D671" s="2345"/>
      <c r="E671" s="2345"/>
      <c r="F671" s="2345"/>
      <c r="G671" s="2345"/>
      <c r="H671" s="2345"/>
      <c r="I671" s="2345"/>
      <c r="J671" s="2345"/>
      <c r="K671" s="2345"/>
      <c r="L671" s="2345"/>
      <c r="M671" s="2345"/>
      <c r="N671" s="2345"/>
      <c r="O671" s="2345"/>
      <c r="P671" s="2345"/>
      <c r="Q671" s="2345"/>
      <c r="R671" s="2345"/>
      <c r="S671" s="2345"/>
      <c r="T671" s="2345"/>
      <c r="U671" s="2345"/>
      <c r="V671" s="2345"/>
      <c r="W671" s="2345"/>
      <c r="X671" s="2345"/>
      <c r="Y671" s="2345"/>
      <c r="Z671" s="2345"/>
      <c r="AA671" s="2345"/>
      <c r="AB671" s="2345"/>
      <c r="AC671" s="2345"/>
      <c r="AD671" s="2345"/>
      <c r="AE671" s="2345"/>
    </row>
    <row r="672" spans="1:31" ht="15.75" customHeight="1">
      <c r="A672" s="2345"/>
      <c r="B672" s="2345"/>
      <c r="C672" s="2345"/>
      <c r="D672" s="2345"/>
      <c r="E672" s="2345"/>
      <c r="F672" s="2345"/>
      <c r="G672" s="2345"/>
      <c r="H672" s="2345"/>
      <c r="I672" s="2345"/>
      <c r="J672" s="2345"/>
      <c r="K672" s="2345"/>
      <c r="L672" s="2345"/>
      <c r="M672" s="2345"/>
      <c r="N672" s="2345"/>
      <c r="O672" s="2345"/>
      <c r="P672" s="2345"/>
      <c r="Q672" s="2345"/>
      <c r="R672" s="2345"/>
      <c r="S672" s="2345"/>
      <c r="T672" s="2345"/>
      <c r="U672" s="2345"/>
      <c r="V672" s="2345"/>
      <c r="W672" s="2345"/>
      <c r="X672" s="2345"/>
      <c r="Y672" s="2345"/>
      <c r="Z672" s="2345"/>
      <c r="AA672" s="2345"/>
      <c r="AB672" s="2345"/>
      <c r="AC672" s="2345"/>
      <c r="AD672" s="2345"/>
      <c r="AE672" s="2345"/>
    </row>
    <row r="673" spans="1:31" ht="15.75" customHeight="1">
      <c r="A673" s="2345"/>
      <c r="B673" s="2345"/>
      <c r="C673" s="2345"/>
      <c r="D673" s="2345"/>
      <c r="E673" s="2345"/>
      <c r="F673" s="2345"/>
      <c r="G673" s="2345"/>
      <c r="H673" s="2345"/>
      <c r="I673" s="2345"/>
      <c r="J673" s="2345"/>
      <c r="K673" s="2345"/>
      <c r="L673" s="2345"/>
      <c r="M673" s="2345"/>
      <c r="N673" s="2345"/>
      <c r="O673" s="2345"/>
      <c r="P673" s="2345"/>
      <c r="Q673" s="2345"/>
      <c r="R673" s="2345"/>
      <c r="S673" s="2345"/>
      <c r="T673" s="2345"/>
      <c r="U673" s="2345"/>
      <c r="V673" s="2345"/>
      <c r="W673" s="2345"/>
      <c r="X673" s="2345"/>
      <c r="Y673" s="2345"/>
      <c r="Z673" s="2345"/>
      <c r="AA673" s="2345"/>
      <c r="AB673" s="2345"/>
      <c r="AC673" s="2345"/>
      <c r="AD673" s="2345"/>
      <c r="AE673" s="2345"/>
    </row>
    <row r="674" spans="1:31" ht="15.75" customHeight="1">
      <c r="A674" s="2345"/>
      <c r="B674" s="2345"/>
      <c r="C674" s="2345"/>
      <c r="D674" s="2345"/>
      <c r="E674" s="2345"/>
      <c r="F674" s="2345"/>
      <c r="G674" s="2345"/>
      <c r="H674" s="2345"/>
      <c r="I674" s="2345"/>
      <c r="J674" s="2345"/>
      <c r="K674" s="2345"/>
      <c r="L674" s="2345"/>
      <c r="M674" s="2345"/>
      <c r="N674" s="2345"/>
      <c r="O674" s="2345"/>
      <c r="P674" s="2345"/>
      <c r="Q674" s="2345"/>
      <c r="R674" s="2345"/>
      <c r="S674" s="2345"/>
      <c r="T674" s="2345"/>
      <c r="U674" s="2345"/>
      <c r="V674" s="2345"/>
      <c r="W674" s="2345"/>
      <c r="X674" s="2345"/>
      <c r="Y674" s="2345"/>
      <c r="Z674" s="2345"/>
      <c r="AA674" s="2345"/>
      <c r="AB674" s="2345"/>
      <c r="AC674" s="2345"/>
      <c r="AD674" s="2345"/>
      <c r="AE674" s="2345"/>
    </row>
    <row r="675" spans="1:31" ht="15.75" customHeight="1">
      <c r="A675" s="2345"/>
      <c r="B675" s="2345"/>
      <c r="C675" s="2345"/>
      <c r="D675" s="2345"/>
      <c r="E675" s="2345"/>
      <c r="F675" s="2345"/>
      <c r="G675" s="2345"/>
      <c r="H675" s="2345"/>
      <c r="I675" s="2345"/>
      <c r="J675" s="2345"/>
      <c r="K675" s="2345"/>
      <c r="L675" s="2345"/>
      <c r="M675" s="2345"/>
      <c r="N675" s="2345"/>
      <c r="O675" s="2345"/>
      <c r="P675" s="2345"/>
      <c r="Q675" s="2345"/>
      <c r="R675" s="2345"/>
      <c r="S675" s="2345"/>
      <c r="T675" s="2345"/>
      <c r="U675" s="2345"/>
      <c r="V675" s="2345"/>
      <c r="W675" s="2345"/>
      <c r="X675" s="2345"/>
      <c r="Y675" s="2345"/>
      <c r="Z675" s="2345"/>
      <c r="AA675" s="2345"/>
      <c r="AB675" s="2345"/>
      <c r="AC675" s="2345"/>
      <c r="AD675" s="2345"/>
      <c r="AE675" s="2345"/>
    </row>
    <row r="676" spans="1:31" ht="15.75" customHeight="1">
      <c r="A676" s="2345"/>
      <c r="B676" s="2345"/>
      <c r="C676" s="2345"/>
      <c r="D676" s="2345"/>
      <c r="E676" s="2345"/>
      <c r="F676" s="2345"/>
      <c r="G676" s="2345"/>
      <c r="H676" s="2345"/>
      <c r="I676" s="2345"/>
      <c r="J676" s="2345"/>
      <c r="K676" s="2345"/>
      <c r="L676" s="2345"/>
      <c r="M676" s="2345"/>
      <c r="N676" s="2345"/>
      <c r="O676" s="2345"/>
      <c r="P676" s="2345"/>
      <c r="Q676" s="2345"/>
      <c r="R676" s="2345"/>
      <c r="S676" s="2345"/>
      <c r="T676" s="2345"/>
      <c r="U676" s="2345"/>
      <c r="V676" s="2345"/>
      <c r="W676" s="2345"/>
      <c r="X676" s="2345"/>
      <c r="Y676" s="2345"/>
      <c r="Z676" s="2345"/>
      <c r="AA676" s="2345"/>
      <c r="AB676" s="2345"/>
      <c r="AC676" s="2345"/>
      <c r="AD676" s="2345"/>
      <c r="AE676" s="2345"/>
    </row>
    <row r="677" spans="1:31" ht="15.75" customHeight="1">
      <c r="A677" s="2345"/>
      <c r="B677" s="2345"/>
      <c r="C677" s="2345"/>
      <c r="D677" s="2345"/>
      <c r="E677" s="2345"/>
      <c r="F677" s="2345"/>
      <c r="G677" s="2345"/>
      <c r="H677" s="2345"/>
      <c r="I677" s="2345"/>
      <c r="J677" s="2345"/>
      <c r="K677" s="2345"/>
      <c r="L677" s="2345"/>
      <c r="M677" s="2345"/>
      <c r="N677" s="2345"/>
      <c r="O677" s="2345"/>
      <c r="P677" s="2345"/>
      <c r="Q677" s="2345"/>
      <c r="R677" s="2345"/>
      <c r="S677" s="2345"/>
      <c r="T677" s="2345"/>
      <c r="U677" s="2345"/>
      <c r="V677" s="2345"/>
      <c r="W677" s="2345"/>
      <c r="X677" s="2345"/>
      <c r="Y677" s="2345"/>
      <c r="Z677" s="2345"/>
      <c r="AA677" s="2345"/>
      <c r="AB677" s="2345"/>
      <c r="AC677" s="2345"/>
      <c r="AD677" s="2345"/>
      <c r="AE677" s="2345"/>
    </row>
    <row r="678" spans="1:31" ht="15.75" customHeight="1">
      <c r="A678" s="2345"/>
      <c r="B678" s="2345"/>
      <c r="C678" s="2345"/>
      <c r="D678" s="2345"/>
      <c r="E678" s="2345"/>
      <c r="F678" s="2345"/>
      <c r="G678" s="2345"/>
      <c r="H678" s="2345"/>
      <c r="I678" s="2345"/>
      <c r="J678" s="2345"/>
      <c r="K678" s="2345"/>
      <c r="L678" s="2345"/>
      <c r="M678" s="2345"/>
      <c r="N678" s="2345"/>
      <c r="O678" s="2345"/>
      <c r="P678" s="2345"/>
      <c r="Q678" s="2345"/>
      <c r="R678" s="2345"/>
      <c r="S678" s="2345"/>
      <c r="T678" s="2345"/>
      <c r="U678" s="2345"/>
      <c r="V678" s="2345"/>
      <c r="W678" s="2345"/>
      <c r="X678" s="2345"/>
      <c r="Y678" s="2345"/>
      <c r="Z678" s="2345"/>
      <c r="AA678" s="2345"/>
      <c r="AB678" s="2345"/>
      <c r="AC678" s="2345"/>
      <c r="AD678" s="2345"/>
      <c r="AE678" s="2345"/>
    </row>
    <row r="679" spans="1:31" ht="15.75" customHeight="1">
      <c r="A679" s="2345"/>
      <c r="B679" s="2345"/>
      <c r="C679" s="2345"/>
      <c r="D679" s="2345"/>
      <c r="E679" s="2345"/>
      <c r="F679" s="2345"/>
      <c r="G679" s="2345"/>
      <c r="H679" s="2345"/>
      <c r="I679" s="2345"/>
      <c r="J679" s="2345"/>
      <c r="K679" s="2345"/>
      <c r="L679" s="2345"/>
      <c r="M679" s="2345"/>
      <c r="N679" s="2345"/>
      <c r="O679" s="2345"/>
      <c r="P679" s="2345"/>
      <c r="Q679" s="2345"/>
      <c r="R679" s="2345"/>
      <c r="S679" s="2345"/>
      <c r="T679" s="2345"/>
      <c r="U679" s="2345"/>
      <c r="V679" s="2345"/>
      <c r="W679" s="2345"/>
      <c r="X679" s="2345"/>
      <c r="Y679" s="2345"/>
      <c r="Z679" s="2345"/>
      <c r="AA679" s="2345"/>
      <c r="AB679" s="2345"/>
      <c r="AC679" s="2345"/>
      <c r="AD679" s="2345"/>
      <c r="AE679" s="2345"/>
    </row>
    <row r="680" spans="1:31" ht="15.75" customHeight="1">
      <c r="A680" s="2345"/>
      <c r="B680" s="2345"/>
      <c r="C680" s="2345"/>
      <c r="D680" s="2345"/>
      <c r="E680" s="2345"/>
      <c r="F680" s="2345"/>
      <c r="G680" s="2345"/>
      <c r="H680" s="2345"/>
      <c r="I680" s="2345"/>
      <c r="J680" s="2345"/>
      <c r="K680" s="2345"/>
      <c r="L680" s="2345"/>
      <c r="M680" s="2345"/>
      <c r="N680" s="2345"/>
      <c r="O680" s="2345"/>
      <c r="P680" s="2345"/>
      <c r="Q680" s="2345"/>
      <c r="R680" s="2345"/>
      <c r="S680" s="2345"/>
      <c r="T680" s="2345"/>
      <c r="U680" s="2345"/>
      <c r="V680" s="2345"/>
      <c r="W680" s="2345"/>
      <c r="X680" s="2345"/>
      <c r="Y680" s="2345"/>
      <c r="Z680" s="2345"/>
      <c r="AA680" s="2345"/>
      <c r="AB680" s="2345"/>
      <c r="AC680" s="2345"/>
      <c r="AD680" s="2345"/>
      <c r="AE680" s="2345"/>
    </row>
    <row r="681" spans="1:31" ht="15.75" customHeight="1">
      <c r="A681" s="2345"/>
      <c r="B681" s="2345"/>
      <c r="C681" s="2345"/>
      <c r="D681" s="2345"/>
      <c r="E681" s="2345"/>
      <c r="F681" s="2345"/>
      <c r="G681" s="2345"/>
      <c r="H681" s="2345"/>
      <c r="I681" s="2345"/>
      <c r="J681" s="2345"/>
      <c r="K681" s="2345"/>
      <c r="L681" s="2345"/>
      <c r="M681" s="2345"/>
      <c r="N681" s="2345"/>
      <c r="O681" s="2345"/>
      <c r="P681" s="2345"/>
      <c r="Q681" s="2345"/>
      <c r="R681" s="2345"/>
      <c r="S681" s="2345"/>
      <c r="T681" s="2345"/>
      <c r="U681" s="2345"/>
      <c r="V681" s="2345"/>
      <c r="W681" s="2345"/>
      <c r="X681" s="2345"/>
      <c r="Y681" s="2345"/>
      <c r="Z681" s="2345"/>
      <c r="AA681" s="2345"/>
      <c r="AB681" s="2345"/>
      <c r="AC681" s="2345"/>
      <c r="AD681" s="2345"/>
      <c r="AE681" s="2345"/>
    </row>
    <row r="682" spans="1:31" ht="15.75" customHeight="1">
      <c r="A682" s="2345"/>
      <c r="B682" s="2345"/>
      <c r="C682" s="2345"/>
      <c r="D682" s="2345"/>
      <c r="E682" s="2345"/>
      <c r="F682" s="2345"/>
      <c r="G682" s="2345"/>
      <c r="H682" s="2345"/>
      <c r="I682" s="2345"/>
      <c r="J682" s="2345"/>
      <c r="K682" s="2345"/>
      <c r="L682" s="2345"/>
      <c r="M682" s="2345"/>
      <c r="N682" s="2345"/>
      <c r="O682" s="2345"/>
      <c r="P682" s="2345"/>
      <c r="Q682" s="2345"/>
      <c r="R682" s="2345"/>
      <c r="S682" s="2345"/>
      <c r="T682" s="2345"/>
      <c r="U682" s="2345"/>
      <c r="V682" s="2345"/>
      <c r="W682" s="2345"/>
      <c r="X682" s="2345"/>
      <c r="Y682" s="2345"/>
      <c r="Z682" s="2345"/>
      <c r="AA682" s="2345"/>
      <c r="AB682" s="2345"/>
      <c r="AC682" s="2345"/>
      <c r="AD682" s="2345"/>
      <c r="AE682" s="2345"/>
    </row>
    <row r="683" spans="1:31" ht="15.75" customHeight="1">
      <c r="A683" s="2345"/>
      <c r="B683" s="2345"/>
      <c r="C683" s="2345"/>
      <c r="D683" s="2345"/>
      <c r="E683" s="2345"/>
      <c r="F683" s="2345"/>
      <c r="G683" s="2345"/>
      <c r="H683" s="2345"/>
      <c r="I683" s="2345"/>
      <c r="J683" s="2345"/>
      <c r="K683" s="2345"/>
      <c r="L683" s="2345"/>
      <c r="M683" s="2345"/>
      <c r="N683" s="2345"/>
      <c r="O683" s="2345"/>
      <c r="P683" s="2345"/>
      <c r="Q683" s="2345"/>
      <c r="R683" s="2345"/>
      <c r="S683" s="2345"/>
      <c r="T683" s="2345"/>
      <c r="U683" s="2345"/>
      <c r="V683" s="2345"/>
      <c r="W683" s="2345"/>
      <c r="X683" s="2345"/>
      <c r="Y683" s="2345"/>
      <c r="Z683" s="2345"/>
      <c r="AA683" s="2345"/>
      <c r="AB683" s="2345"/>
      <c r="AC683" s="2345"/>
      <c r="AD683" s="2345"/>
      <c r="AE683" s="2345"/>
    </row>
    <row r="684" spans="1:31" ht="15.75" customHeight="1">
      <c r="A684" s="2345"/>
      <c r="B684" s="2345"/>
      <c r="C684" s="2345"/>
      <c r="D684" s="2345"/>
      <c r="E684" s="2345"/>
      <c r="F684" s="2345"/>
      <c r="G684" s="2345"/>
      <c r="H684" s="2345"/>
      <c r="I684" s="2345"/>
      <c r="J684" s="2345"/>
      <c r="K684" s="2345"/>
      <c r="L684" s="2345"/>
      <c r="M684" s="2345"/>
      <c r="N684" s="2345"/>
      <c r="O684" s="2345"/>
      <c r="P684" s="2345"/>
      <c r="Q684" s="2345"/>
      <c r="R684" s="2345"/>
      <c r="S684" s="2345"/>
      <c r="T684" s="2345"/>
      <c r="U684" s="2345"/>
      <c r="V684" s="2345"/>
      <c r="W684" s="2345"/>
      <c r="X684" s="2345"/>
      <c r="Y684" s="2345"/>
      <c r="Z684" s="2345"/>
      <c r="AA684" s="2345"/>
      <c r="AB684" s="2345"/>
      <c r="AC684" s="2345"/>
      <c r="AD684" s="2345"/>
      <c r="AE684" s="2345"/>
    </row>
    <row r="685" spans="1:31" ht="15.75" customHeight="1">
      <c r="A685" s="2345"/>
      <c r="B685" s="2345"/>
      <c r="C685" s="2345"/>
      <c r="D685" s="2345"/>
      <c r="E685" s="2345"/>
      <c r="F685" s="2345"/>
      <c r="G685" s="2345"/>
      <c r="H685" s="2345"/>
      <c r="I685" s="2345"/>
      <c r="J685" s="2345"/>
      <c r="K685" s="2345"/>
      <c r="L685" s="2345"/>
      <c r="M685" s="2345"/>
      <c r="N685" s="2345"/>
      <c r="O685" s="2345"/>
      <c r="P685" s="2345"/>
      <c r="Q685" s="2345"/>
      <c r="R685" s="2345"/>
      <c r="S685" s="2345"/>
      <c r="T685" s="2345"/>
      <c r="U685" s="2345"/>
      <c r="V685" s="2345"/>
      <c r="W685" s="2345"/>
      <c r="X685" s="2345"/>
      <c r="Y685" s="2345"/>
      <c r="Z685" s="2345"/>
      <c r="AA685" s="2345"/>
      <c r="AB685" s="2345"/>
      <c r="AC685" s="2345"/>
      <c r="AD685" s="2345"/>
      <c r="AE685" s="2345"/>
    </row>
    <row r="686" spans="1:31" ht="15.75" customHeight="1">
      <c r="A686" s="2345"/>
      <c r="B686" s="2345"/>
      <c r="C686" s="2345"/>
      <c r="D686" s="2345"/>
      <c r="E686" s="2345"/>
      <c r="F686" s="2345"/>
      <c r="G686" s="2345"/>
      <c r="H686" s="2345"/>
      <c r="I686" s="2345"/>
      <c r="J686" s="2345"/>
      <c r="K686" s="2345"/>
      <c r="L686" s="2345"/>
      <c r="M686" s="2345"/>
      <c r="N686" s="2345"/>
      <c r="O686" s="2345"/>
      <c r="P686" s="2345"/>
      <c r="Q686" s="2345"/>
      <c r="R686" s="2345"/>
      <c r="S686" s="2345"/>
      <c r="T686" s="2345"/>
      <c r="U686" s="2345"/>
      <c r="V686" s="2345"/>
      <c r="W686" s="2345"/>
      <c r="X686" s="2345"/>
      <c r="Y686" s="2345"/>
      <c r="Z686" s="2345"/>
      <c r="AA686" s="2345"/>
      <c r="AB686" s="2345"/>
      <c r="AC686" s="2345"/>
      <c r="AD686" s="2345"/>
      <c r="AE686" s="2345"/>
    </row>
    <row r="687" spans="1:31" ht="15.75" customHeight="1">
      <c r="A687" s="2345"/>
      <c r="B687" s="2345"/>
      <c r="C687" s="2345"/>
      <c r="D687" s="2345"/>
      <c r="E687" s="2345"/>
      <c r="F687" s="2345"/>
      <c r="G687" s="2345"/>
      <c r="H687" s="2345"/>
      <c r="I687" s="2345"/>
      <c r="J687" s="2345"/>
      <c r="K687" s="2345"/>
      <c r="L687" s="2345"/>
      <c r="M687" s="2345"/>
      <c r="N687" s="2345"/>
      <c r="O687" s="2345"/>
      <c r="P687" s="2345"/>
      <c r="Q687" s="2345"/>
      <c r="R687" s="2345"/>
      <c r="S687" s="2345"/>
      <c r="T687" s="2345"/>
      <c r="U687" s="2345"/>
      <c r="V687" s="2345"/>
      <c r="W687" s="2345"/>
      <c r="X687" s="2345"/>
      <c r="Y687" s="2345"/>
      <c r="Z687" s="2345"/>
      <c r="AA687" s="2345"/>
      <c r="AB687" s="2345"/>
      <c r="AC687" s="2345"/>
      <c r="AD687" s="2345"/>
      <c r="AE687" s="2345"/>
    </row>
    <row r="688" spans="1:31" ht="15.75" customHeight="1">
      <c r="A688" s="2345"/>
      <c r="B688" s="2345"/>
      <c r="C688" s="2345"/>
      <c r="D688" s="2345"/>
      <c r="E688" s="2345"/>
      <c r="F688" s="2345"/>
      <c r="G688" s="2345"/>
      <c r="H688" s="2345"/>
      <c r="I688" s="2345"/>
      <c r="J688" s="2345"/>
      <c r="K688" s="2345"/>
      <c r="L688" s="2345"/>
      <c r="M688" s="2345"/>
      <c r="N688" s="2345"/>
      <c r="O688" s="2345"/>
      <c r="P688" s="2345"/>
      <c r="Q688" s="2345"/>
      <c r="R688" s="2345"/>
      <c r="S688" s="2345"/>
      <c r="T688" s="2345"/>
      <c r="U688" s="2345"/>
      <c r="V688" s="2345"/>
      <c r="W688" s="2345"/>
      <c r="X688" s="2345"/>
      <c r="Y688" s="2345"/>
      <c r="Z688" s="2345"/>
      <c r="AA688" s="2345"/>
      <c r="AB688" s="2345"/>
      <c r="AC688" s="2345"/>
      <c r="AD688" s="2345"/>
      <c r="AE688" s="2345"/>
    </row>
    <row r="689" spans="1:31" ht="15.75" customHeight="1">
      <c r="A689" s="2345"/>
      <c r="B689" s="2345"/>
      <c r="C689" s="2345"/>
      <c r="D689" s="2345"/>
      <c r="E689" s="2345"/>
      <c r="F689" s="2345"/>
      <c r="G689" s="2345"/>
      <c r="H689" s="2345"/>
      <c r="I689" s="2345"/>
      <c r="J689" s="2345"/>
      <c r="K689" s="2345"/>
      <c r="L689" s="2345"/>
      <c r="M689" s="2345"/>
      <c r="N689" s="2345"/>
      <c r="O689" s="2345"/>
      <c r="P689" s="2345"/>
      <c r="Q689" s="2345"/>
      <c r="R689" s="2345"/>
      <c r="S689" s="2345"/>
      <c r="T689" s="2345"/>
      <c r="U689" s="2345"/>
      <c r="V689" s="2345"/>
      <c r="W689" s="2345"/>
      <c r="X689" s="2345"/>
      <c r="Y689" s="2345"/>
      <c r="Z689" s="2345"/>
      <c r="AA689" s="2345"/>
      <c r="AB689" s="2345"/>
      <c r="AC689" s="2345"/>
      <c r="AD689" s="2345"/>
      <c r="AE689" s="2345"/>
    </row>
    <row r="690" spans="1:31" ht="15.75" customHeight="1">
      <c r="A690" s="2345"/>
      <c r="B690" s="2345"/>
      <c r="C690" s="2345"/>
      <c r="D690" s="2345"/>
      <c r="E690" s="2345"/>
      <c r="F690" s="2345"/>
      <c r="G690" s="2345"/>
      <c r="H690" s="2345"/>
      <c r="I690" s="2345"/>
      <c r="J690" s="2345"/>
      <c r="K690" s="2345"/>
      <c r="L690" s="2345"/>
      <c r="M690" s="2345"/>
      <c r="N690" s="2345"/>
      <c r="O690" s="2345"/>
      <c r="P690" s="2345"/>
      <c r="Q690" s="2345"/>
      <c r="R690" s="2345"/>
      <c r="S690" s="2345"/>
      <c r="T690" s="2345"/>
      <c r="U690" s="2345"/>
      <c r="V690" s="2345"/>
      <c r="W690" s="2345"/>
      <c r="X690" s="2345"/>
      <c r="Y690" s="2345"/>
      <c r="Z690" s="2345"/>
      <c r="AA690" s="2345"/>
      <c r="AB690" s="2345"/>
      <c r="AC690" s="2345"/>
      <c r="AD690" s="2345"/>
      <c r="AE690" s="2345"/>
    </row>
    <row r="691" spans="1:31" ht="15.75" customHeight="1">
      <c r="A691" s="2345"/>
      <c r="B691" s="2345"/>
      <c r="C691" s="2345"/>
      <c r="D691" s="2345"/>
      <c r="E691" s="2345"/>
      <c r="F691" s="2345"/>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5"/>
      <c r="AB691" s="2345"/>
      <c r="AC691" s="2345"/>
      <c r="AD691" s="2345"/>
      <c r="AE691" s="2345"/>
    </row>
    <row r="692" spans="1:31" ht="15.75" customHeight="1">
      <c r="A692" s="2345"/>
      <c r="B692" s="2345"/>
      <c r="C692" s="2345"/>
      <c r="D692" s="2345"/>
      <c r="E692" s="2345"/>
      <c r="F692" s="2345"/>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5"/>
      <c r="AB692" s="2345"/>
      <c r="AC692" s="2345"/>
      <c r="AD692" s="2345"/>
      <c r="AE692" s="2345"/>
    </row>
    <row r="693" spans="1:31" ht="15.75" customHeight="1">
      <c r="A693" s="2345"/>
      <c r="B693" s="2345"/>
      <c r="C693" s="2345"/>
      <c r="D693" s="2345"/>
      <c r="E693" s="2345"/>
      <c r="F693" s="2345"/>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5"/>
      <c r="AB693" s="2345"/>
      <c r="AC693" s="2345"/>
      <c r="AD693" s="2345"/>
      <c r="AE693" s="2345"/>
    </row>
    <row r="694" spans="1:31" ht="15.75" customHeight="1">
      <c r="A694" s="2345"/>
      <c r="B694" s="2345"/>
      <c r="C694" s="2345"/>
      <c r="D694" s="2345"/>
      <c r="E694" s="2345"/>
      <c r="F694" s="2345"/>
      <c r="G694" s="2345"/>
      <c r="H694" s="2345"/>
      <c r="I694" s="2345"/>
      <c r="J694" s="2345"/>
      <c r="K694" s="2345"/>
      <c r="L694" s="2345"/>
      <c r="M694" s="2345"/>
      <c r="N694" s="2345"/>
      <c r="O694" s="2345"/>
      <c r="P694" s="2345"/>
      <c r="Q694" s="2345"/>
      <c r="R694" s="2345"/>
      <c r="S694" s="2345"/>
      <c r="T694" s="2345"/>
      <c r="U694" s="2345"/>
      <c r="V694" s="2345"/>
      <c r="W694" s="2345"/>
      <c r="X694" s="2345"/>
      <c r="Y694" s="2345"/>
      <c r="Z694" s="2345"/>
      <c r="AA694" s="2345"/>
      <c r="AB694" s="2345"/>
      <c r="AC694" s="2345"/>
      <c r="AD694" s="2345"/>
      <c r="AE694" s="2345"/>
    </row>
    <row r="695" spans="1:31" ht="15.75" customHeight="1">
      <c r="A695" s="2345"/>
      <c r="B695" s="2345"/>
      <c r="C695" s="2345"/>
      <c r="D695" s="2345"/>
      <c r="E695" s="2345"/>
      <c r="F695" s="2345"/>
      <c r="G695" s="2345"/>
      <c r="H695" s="2345"/>
      <c r="I695" s="2345"/>
      <c r="J695" s="2345"/>
      <c r="K695" s="2345"/>
      <c r="L695" s="2345"/>
      <c r="M695" s="2345"/>
      <c r="N695" s="2345"/>
      <c r="O695" s="2345"/>
      <c r="P695" s="2345"/>
      <c r="Q695" s="2345"/>
      <c r="R695" s="2345"/>
      <c r="S695" s="2345"/>
      <c r="T695" s="2345"/>
      <c r="U695" s="2345"/>
      <c r="V695" s="2345"/>
      <c r="W695" s="2345"/>
      <c r="X695" s="2345"/>
      <c r="Y695" s="2345"/>
      <c r="Z695" s="2345"/>
      <c r="AA695" s="2345"/>
      <c r="AB695" s="2345"/>
      <c r="AC695" s="2345"/>
      <c r="AD695" s="2345"/>
      <c r="AE695" s="2345"/>
    </row>
    <row r="696" spans="1:31" ht="15.75" customHeight="1">
      <c r="A696" s="2345"/>
      <c r="B696" s="2345"/>
      <c r="C696" s="2345"/>
      <c r="D696" s="2345"/>
      <c r="E696" s="2345"/>
      <c r="F696" s="2345"/>
      <c r="G696" s="2345"/>
      <c r="H696" s="2345"/>
      <c r="I696" s="2345"/>
      <c r="J696" s="2345"/>
      <c r="K696" s="2345"/>
      <c r="L696" s="2345"/>
      <c r="M696" s="2345"/>
      <c r="N696" s="2345"/>
      <c r="O696" s="2345"/>
      <c r="P696" s="2345"/>
      <c r="Q696" s="2345"/>
      <c r="R696" s="2345"/>
      <c r="S696" s="2345"/>
      <c r="T696" s="2345"/>
      <c r="U696" s="2345"/>
      <c r="V696" s="2345"/>
      <c r="W696" s="2345"/>
      <c r="X696" s="2345"/>
      <c r="Y696" s="2345"/>
      <c r="Z696" s="2345"/>
      <c r="AA696" s="2345"/>
      <c r="AB696" s="2345"/>
      <c r="AC696" s="2345"/>
      <c r="AD696" s="2345"/>
      <c r="AE696" s="2345"/>
    </row>
    <row r="697" spans="1:31" ht="15.75" customHeight="1">
      <c r="A697" s="2345"/>
      <c r="B697" s="2345"/>
      <c r="C697" s="2345"/>
      <c r="D697" s="2345"/>
      <c r="E697" s="2345"/>
      <c r="F697" s="2345"/>
      <c r="G697" s="2345"/>
      <c r="H697" s="2345"/>
      <c r="I697" s="2345"/>
      <c r="J697" s="2345"/>
      <c r="K697" s="2345"/>
      <c r="L697" s="2345"/>
      <c r="M697" s="2345"/>
      <c r="N697" s="2345"/>
      <c r="O697" s="2345"/>
      <c r="P697" s="2345"/>
      <c r="Q697" s="2345"/>
      <c r="R697" s="2345"/>
      <c r="S697" s="2345"/>
      <c r="T697" s="2345"/>
      <c r="U697" s="2345"/>
      <c r="V697" s="2345"/>
      <c r="W697" s="2345"/>
      <c r="X697" s="2345"/>
      <c r="Y697" s="2345"/>
      <c r="Z697" s="2345"/>
      <c r="AA697" s="2345"/>
      <c r="AB697" s="2345"/>
      <c r="AC697" s="2345"/>
      <c r="AD697" s="2345"/>
      <c r="AE697" s="2345"/>
    </row>
    <row r="698" spans="1:31" ht="15.75" customHeight="1">
      <c r="A698" s="2345"/>
      <c r="B698" s="2345"/>
      <c r="C698" s="2345"/>
      <c r="D698" s="2345"/>
      <c r="E698" s="2345"/>
      <c r="F698" s="2345"/>
      <c r="G698" s="2345"/>
      <c r="H698" s="2345"/>
      <c r="I698" s="2345"/>
      <c r="J698" s="2345"/>
      <c r="K698" s="2345"/>
      <c r="L698" s="2345"/>
      <c r="M698" s="2345"/>
      <c r="N698" s="2345"/>
      <c r="O698" s="2345"/>
      <c r="P698" s="2345"/>
      <c r="Q698" s="2345"/>
      <c r="R698" s="2345"/>
      <c r="S698" s="2345"/>
      <c r="T698" s="2345"/>
      <c r="U698" s="2345"/>
      <c r="V698" s="2345"/>
      <c r="W698" s="2345"/>
      <c r="X698" s="2345"/>
      <c r="Y698" s="2345"/>
      <c r="Z698" s="2345"/>
      <c r="AA698" s="2345"/>
      <c r="AB698" s="2345"/>
      <c r="AC698" s="2345"/>
      <c r="AD698" s="2345"/>
      <c r="AE698" s="2345"/>
    </row>
    <row r="699" spans="1:31" ht="15.75" customHeight="1">
      <c r="A699" s="2345"/>
      <c r="B699" s="2345"/>
      <c r="C699" s="2345"/>
      <c r="D699" s="2345"/>
      <c r="E699" s="2345"/>
      <c r="F699" s="2345"/>
      <c r="G699" s="2345"/>
      <c r="H699" s="2345"/>
      <c r="I699" s="2345"/>
      <c r="J699" s="2345"/>
      <c r="K699" s="2345"/>
      <c r="L699" s="2345"/>
      <c r="M699" s="2345"/>
      <c r="N699" s="2345"/>
      <c r="O699" s="2345"/>
      <c r="P699" s="2345"/>
      <c r="Q699" s="2345"/>
      <c r="R699" s="2345"/>
      <c r="S699" s="2345"/>
      <c r="T699" s="2345"/>
      <c r="U699" s="2345"/>
      <c r="V699" s="2345"/>
      <c r="W699" s="2345"/>
      <c r="X699" s="2345"/>
      <c r="Y699" s="2345"/>
      <c r="Z699" s="2345"/>
      <c r="AA699" s="2345"/>
      <c r="AB699" s="2345"/>
      <c r="AC699" s="2345"/>
      <c r="AD699" s="2345"/>
      <c r="AE699" s="2345"/>
    </row>
    <row r="700" spans="1:31" ht="15.75" customHeight="1">
      <c r="A700" s="2345"/>
      <c r="B700" s="2345"/>
      <c r="C700" s="2345"/>
      <c r="D700" s="2345"/>
      <c r="E700" s="2345"/>
      <c r="F700" s="2345"/>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5"/>
      <c r="AB700" s="2345"/>
      <c r="AC700" s="2345"/>
      <c r="AD700" s="2345"/>
      <c r="AE700" s="2345"/>
    </row>
    <row r="701" spans="1:31" ht="15.75" customHeight="1">
      <c r="A701" s="2345"/>
      <c r="B701" s="2345"/>
      <c r="C701" s="2345"/>
      <c r="D701" s="2345"/>
      <c r="E701" s="2345"/>
      <c r="F701" s="2345"/>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5"/>
      <c r="AB701" s="2345"/>
      <c r="AC701" s="2345"/>
      <c r="AD701" s="2345"/>
      <c r="AE701" s="2345"/>
    </row>
    <row r="702" spans="1:31" ht="15.75" customHeight="1">
      <c r="A702" s="2345"/>
      <c r="B702" s="2345"/>
      <c r="C702" s="2345"/>
      <c r="D702" s="2345"/>
      <c r="E702" s="2345"/>
      <c r="F702" s="2345"/>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5"/>
      <c r="AB702" s="2345"/>
      <c r="AC702" s="2345"/>
      <c r="AD702" s="2345"/>
      <c r="AE702" s="2345"/>
    </row>
    <row r="703" spans="1:31" ht="15.75" customHeight="1">
      <c r="A703" s="2345"/>
      <c r="B703" s="2345"/>
      <c r="C703" s="2345"/>
      <c r="D703" s="2345"/>
      <c r="E703" s="2345"/>
      <c r="F703" s="2345"/>
      <c r="G703" s="2345"/>
      <c r="H703" s="2345"/>
      <c r="I703" s="2345"/>
      <c r="J703" s="2345"/>
      <c r="K703" s="2345"/>
      <c r="L703" s="2345"/>
      <c r="M703" s="2345"/>
      <c r="N703" s="2345"/>
      <c r="O703" s="2345"/>
      <c r="P703" s="2345"/>
      <c r="Q703" s="2345"/>
      <c r="R703" s="2345"/>
      <c r="S703" s="2345"/>
      <c r="T703" s="2345"/>
      <c r="U703" s="2345"/>
      <c r="V703" s="2345"/>
      <c r="W703" s="2345"/>
      <c r="X703" s="2345"/>
      <c r="Y703" s="2345"/>
      <c r="Z703" s="2345"/>
      <c r="AA703" s="2345"/>
      <c r="AB703" s="2345"/>
      <c r="AC703" s="2345"/>
      <c r="AD703" s="2345"/>
      <c r="AE703" s="2345"/>
    </row>
    <row r="704" spans="1:31" ht="15.75" customHeight="1">
      <c r="A704" s="2345"/>
      <c r="B704" s="2345"/>
      <c r="C704" s="2345"/>
      <c r="D704" s="2345"/>
      <c r="E704" s="2345"/>
      <c r="F704" s="2345"/>
      <c r="G704" s="2345"/>
      <c r="H704" s="2345"/>
      <c r="I704" s="2345"/>
      <c r="J704" s="2345"/>
      <c r="K704" s="2345"/>
      <c r="L704" s="2345"/>
      <c r="M704" s="2345"/>
      <c r="N704" s="2345"/>
      <c r="O704" s="2345"/>
      <c r="P704" s="2345"/>
      <c r="Q704" s="2345"/>
      <c r="R704" s="2345"/>
      <c r="S704" s="2345"/>
      <c r="T704" s="2345"/>
      <c r="U704" s="2345"/>
      <c r="V704" s="2345"/>
      <c r="W704" s="2345"/>
      <c r="X704" s="2345"/>
      <c r="Y704" s="2345"/>
      <c r="Z704" s="2345"/>
      <c r="AA704" s="2345"/>
      <c r="AB704" s="2345"/>
      <c r="AC704" s="2345"/>
      <c r="AD704" s="2345"/>
      <c r="AE704" s="2345"/>
    </row>
    <row r="705" spans="1:31" ht="15.75" customHeight="1">
      <c r="A705" s="2345"/>
      <c r="B705" s="2345"/>
      <c r="C705" s="2345"/>
      <c r="D705" s="2345"/>
      <c r="E705" s="2345"/>
      <c r="F705" s="2345"/>
      <c r="G705" s="2345"/>
      <c r="H705" s="2345"/>
      <c r="I705" s="2345"/>
      <c r="J705" s="2345"/>
      <c r="K705" s="2345"/>
      <c r="L705" s="2345"/>
      <c r="M705" s="2345"/>
      <c r="N705" s="2345"/>
      <c r="O705" s="2345"/>
      <c r="P705" s="2345"/>
      <c r="Q705" s="2345"/>
      <c r="R705" s="2345"/>
      <c r="S705" s="2345"/>
      <c r="T705" s="2345"/>
      <c r="U705" s="2345"/>
      <c r="V705" s="2345"/>
      <c r="W705" s="2345"/>
      <c r="X705" s="2345"/>
      <c r="Y705" s="2345"/>
      <c r="Z705" s="2345"/>
      <c r="AA705" s="2345"/>
      <c r="AB705" s="2345"/>
      <c r="AC705" s="2345"/>
      <c r="AD705" s="2345"/>
      <c r="AE705" s="2345"/>
    </row>
    <row r="706" spans="1:31" ht="15.75" customHeight="1">
      <c r="A706" s="2345"/>
      <c r="B706" s="2345"/>
      <c r="C706" s="2345"/>
      <c r="D706" s="2345"/>
      <c r="E706" s="2345"/>
      <c r="F706" s="2345"/>
      <c r="G706" s="2345"/>
      <c r="H706" s="2345"/>
      <c r="I706" s="2345"/>
      <c r="J706" s="2345"/>
      <c r="K706" s="2345"/>
      <c r="L706" s="2345"/>
      <c r="M706" s="2345"/>
      <c r="N706" s="2345"/>
      <c r="O706" s="2345"/>
      <c r="P706" s="2345"/>
      <c r="Q706" s="2345"/>
      <c r="R706" s="2345"/>
      <c r="S706" s="2345"/>
      <c r="T706" s="2345"/>
      <c r="U706" s="2345"/>
      <c r="V706" s="2345"/>
      <c r="W706" s="2345"/>
      <c r="X706" s="2345"/>
      <c r="Y706" s="2345"/>
      <c r="Z706" s="2345"/>
      <c r="AA706" s="2345"/>
      <c r="AB706" s="2345"/>
      <c r="AC706" s="2345"/>
      <c r="AD706" s="2345"/>
      <c r="AE706" s="2345"/>
    </row>
    <row r="707" spans="1:31" ht="15.75" customHeight="1">
      <c r="A707" s="2345"/>
      <c r="B707" s="2345"/>
      <c r="C707" s="2345"/>
      <c r="D707" s="2345"/>
      <c r="E707" s="2345"/>
      <c r="F707" s="2345"/>
      <c r="G707" s="2345"/>
      <c r="H707" s="2345"/>
      <c r="I707" s="2345"/>
      <c r="J707" s="2345"/>
      <c r="K707" s="2345"/>
      <c r="L707" s="2345"/>
      <c r="M707" s="2345"/>
      <c r="N707" s="2345"/>
      <c r="O707" s="2345"/>
      <c r="P707" s="2345"/>
      <c r="Q707" s="2345"/>
      <c r="R707" s="2345"/>
      <c r="S707" s="2345"/>
      <c r="T707" s="2345"/>
      <c r="U707" s="2345"/>
      <c r="V707" s="2345"/>
      <c r="W707" s="2345"/>
      <c r="X707" s="2345"/>
      <c r="Y707" s="2345"/>
      <c r="Z707" s="2345"/>
      <c r="AA707" s="2345"/>
      <c r="AB707" s="2345"/>
      <c r="AC707" s="2345"/>
      <c r="AD707" s="2345"/>
      <c r="AE707" s="2345"/>
    </row>
    <row r="708" spans="1:31" ht="15.75" customHeight="1">
      <c r="A708" s="2345"/>
      <c r="B708" s="2345"/>
      <c r="C708" s="2345"/>
      <c r="D708" s="2345"/>
      <c r="E708" s="2345"/>
      <c r="F708" s="2345"/>
      <c r="G708" s="2345"/>
      <c r="H708" s="2345"/>
      <c r="I708" s="2345"/>
      <c r="J708" s="2345"/>
      <c r="K708" s="2345"/>
      <c r="L708" s="2345"/>
      <c r="M708" s="2345"/>
      <c r="N708" s="2345"/>
      <c r="O708" s="2345"/>
      <c r="P708" s="2345"/>
      <c r="Q708" s="2345"/>
      <c r="R708" s="2345"/>
      <c r="S708" s="2345"/>
      <c r="T708" s="2345"/>
      <c r="U708" s="2345"/>
      <c r="V708" s="2345"/>
      <c r="W708" s="2345"/>
      <c r="X708" s="2345"/>
      <c r="Y708" s="2345"/>
      <c r="Z708" s="2345"/>
      <c r="AA708" s="2345"/>
      <c r="AB708" s="2345"/>
      <c r="AC708" s="2345"/>
      <c r="AD708" s="2345"/>
      <c r="AE708" s="2345"/>
    </row>
    <row r="709" spans="1:31" ht="15.75" customHeight="1">
      <c r="A709" s="2345"/>
      <c r="B709" s="2345"/>
      <c r="C709" s="2345"/>
      <c r="D709" s="2345"/>
      <c r="E709" s="2345"/>
      <c r="F709" s="2345"/>
      <c r="G709" s="2345"/>
      <c r="H709" s="2345"/>
      <c r="I709" s="2345"/>
      <c r="J709" s="2345"/>
      <c r="K709" s="2345"/>
      <c r="L709" s="2345"/>
      <c r="M709" s="2345"/>
      <c r="N709" s="2345"/>
      <c r="O709" s="2345"/>
      <c r="P709" s="2345"/>
      <c r="Q709" s="2345"/>
      <c r="R709" s="2345"/>
      <c r="S709" s="2345"/>
      <c r="T709" s="2345"/>
      <c r="U709" s="2345"/>
      <c r="V709" s="2345"/>
      <c r="W709" s="2345"/>
      <c r="X709" s="2345"/>
      <c r="Y709" s="2345"/>
      <c r="Z709" s="2345"/>
      <c r="AA709" s="2345"/>
      <c r="AB709" s="2345"/>
      <c r="AC709" s="2345"/>
      <c r="AD709" s="2345"/>
      <c r="AE709" s="2345"/>
    </row>
    <row r="710" spans="1:31" ht="15.75" customHeight="1">
      <c r="A710" s="2345"/>
      <c r="B710" s="2345"/>
      <c r="C710" s="2345"/>
      <c r="D710" s="2345"/>
      <c r="E710" s="2345"/>
      <c r="F710" s="2345"/>
      <c r="G710" s="2345"/>
      <c r="H710" s="2345"/>
      <c r="I710" s="2345"/>
      <c r="J710" s="2345"/>
      <c r="K710" s="2345"/>
      <c r="L710" s="2345"/>
      <c r="M710" s="2345"/>
      <c r="N710" s="2345"/>
      <c r="O710" s="2345"/>
      <c r="P710" s="2345"/>
      <c r="Q710" s="2345"/>
      <c r="R710" s="2345"/>
      <c r="S710" s="2345"/>
      <c r="T710" s="2345"/>
      <c r="U710" s="2345"/>
      <c r="V710" s="2345"/>
      <c r="W710" s="2345"/>
      <c r="X710" s="2345"/>
      <c r="Y710" s="2345"/>
      <c r="Z710" s="2345"/>
      <c r="AA710" s="2345"/>
      <c r="AB710" s="2345"/>
      <c r="AC710" s="2345"/>
      <c r="AD710" s="2345"/>
      <c r="AE710" s="2345"/>
    </row>
    <row r="711" spans="1:31" ht="15.75" customHeight="1">
      <c r="A711" s="2345"/>
      <c r="B711" s="2345"/>
      <c r="C711" s="2345"/>
      <c r="D711" s="2345"/>
      <c r="E711" s="2345"/>
      <c r="F711" s="2345"/>
      <c r="G711" s="2345"/>
      <c r="H711" s="2345"/>
      <c r="I711" s="2345"/>
      <c r="J711" s="2345"/>
      <c r="K711" s="2345"/>
      <c r="L711" s="2345"/>
      <c r="M711" s="2345"/>
      <c r="N711" s="2345"/>
      <c r="O711" s="2345"/>
      <c r="P711" s="2345"/>
      <c r="Q711" s="2345"/>
      <c r="R711" s="2345"/>
      <c r="S711" s="2345"/>
      <c r="T711" s="2345"/>
      <c r="U711" s="2345"/>
      <c r="V711" s="2345"/>
      <c r="W711" s="2345"/>
      <c r="X711" s="2345"/>
      <c r="Y711" s="2345"/>
      <c r="Z711" s="2345"/>
      <c r="AA711" s="2345"/>
      <c r="AB711" s="2345"/>
      <c r="AC711" s="2345"/>
      <c r="AD711" s="2345"/>
      <c r="AE711" s="2345"/>
    </row>
    <row r="712" spans="1:31" ht="15.75" customHeight="1">
      <c r="A712" s="2345"/>
      <c r="B712" s="2345"/>
      <c r="C712" s="2345"/>
      <c r="D712" s="2345"/>
      <c r="E712" s="2345"/>
      <c r="F712" s="2345"/>
      <c r="G712" s="2345"/>
      <c r="H712" s="2345"/>
      <c r="I712" s="2345"/>
      <c r="J712" s="2345"/>
      <c r="K712" s="2345"/>
      <c r="L712" s="2345"/>
      <c r="M712" s="2345"/>
      <c r="N712" s="2345"/>
      <c r="O712" s="2345"/>
      <c r="P712" s="2345"/>
      <c r="Q712" s="2345"/>
      <c r="R712" s="2345"/>
      <c r="S712" s="2345"/>
      <c r="T712" s="2345"/>
      <c r="U712" s="2345"/>
      <c r="V712" s="2345"/>
      <c r="W712" s="2345"/>
      <c r="X712" s="2345"/>
      <c r="Y712" s="2345"/>
      <c r="Z712" s="2345"/>
      <c r="AA712" s="2345"/>
      <c r="AB712" s="2345"/>
      <c r="AC712" s="2345"/>
      <c r="AD712" s="2345"/>
      <c r="AE712" s="2345"/>
    </row>
    <row r="713" spans="1:31" ht="15.75" customHeight="1">
      <c r="A713" s="2345"/>
      <c r="B713" s="2345"/>
      <c r="C713" s="2345"/>
      <c r="D713" s="2345"/>
      <c r="E713" s="2345"/>
      <c r="F713" s="2345"/>
      <c r="G713" s="2345"/>
      <c r="H713" s="2345"/>
      <c r="I713" s="2345"/>
      <c r="J713" s="2345"/>
      <c r="K713" s="2345"/>
      <c r="L713" s="2345"/>
      <c r="M713" s="2345"/>
      <c r="N713" s="2345"/>
      <c r="O713" s="2345"/>
      <c r="P713" s="2345"/>
      <c r="Q713" s="2345"/>
      <c r="R713" s="2345"/>
      <c r="S713" s="2345"/>
      <c r="T713" s="2345"/>
      <c r="U713" s="2345"/>
      <c r="V713" s="2345"/>
      <c r="W713" s="2345"/>
      <c r="X713" s="2345"/>
      <c r="Y713" s="2345"/>
      <c r="Z713" s="2345"/>
      <c r="AA713" s="2345"/>
      <c r="AB713" s="2345"/>
      <c r="AC713" s="2345"/>
      <c r="AD713" s="2345"/>
      <c r="AE713" s="2345"/>
    </row>
    <row r="714" spans="1:31" ht="15.75" customHeight="1">
      <c r="A714" s="2345"/>
      <c r="B714" s="2345"/>
      <c r="C714" s="2345"/>
      <c r="D714" s="2345"/>
      <c r="E714" s="2345"/>
      <c r="F714" s="2345"/>
      <c r="G714" s="2345"/>
      <c r="H714" s="2345"/>
      <c r="I714" s="2345"/>
      <c r="J714" s="2345"/>
      <c r="K714" s="2345"/>
      <c r="L714" s="2345"/>
      <c r="M714" s="2345"/>
      <c r="N714" s="2345"/>
      <c r="O714" s="2345"/>
      <c r="P714" s="2345"/>
      <c r="Q714" s="2345"/>
      <c r="R714" s="2345"/>
      <c r="S714" s="2345"/>
      <c r="T714" s="2345"/>
      <c r="U714" s="2345"/>
      <c r="V714" s="2345"/>
      <c r="W714" s="2345"/>
      <c r="X714" s="2345"/>
      <c r="Y714" s="2345"/>
      <c r="Z714" s="2345"/>
      <c r="AA714" s="2345"/>
      <c r="AB714" s="2345"/>
      <c r="AC714" s="2345"/>
      <c r="AD714" s="2345"/>
      <c r="AE714" s="2345"/>
    </row>
    <row r="715" spans="1:31" ht="15.75" customHeight="1">
      <c r="A715" s="2345"/>
      <c r="B715" s="2345"/>
      <c r="C715" s="2345"/>
      <c r="D715" s="2345"/>
      <c r="E715" s="2345"/>
      <c r="F715" s="2345"/>
      <c r="G715" s="2345"/>
      <c r="H715" s="2345"/>
      <c r="I715" s="2345"/>
      <c r="J715" s="2345"/>
      <c r="K715" s="2345"/>
      <c r="L715" s="2345"/>
      <c r="M715" s="2345"/>
      <c r="N715" s="2345"/>
      <c r="O715" s="2345"/>
      <c r="P715" s="2345"/>
      <c r="Q715" s="2345"/>
      <c r="R715" s="2345"/>
      <c r="S715" s="2345"/>
      <c r="T715" s="2345"/>
      <c r="U715" s="2345"/>
      <c r="V715" s="2345"/>
      <c r="W715" s="2345"/>
      <c r="X715" s="2345"/>
      <c r="Y715" s="2345"/>
      <c r="Z715" s="2345"/>
      <c r="AA715" s="2345"/>
      <c r="AB715" s="2345"/>
      <c r="AC715" s="2345"/>
      <c r="AD715" s="2345"/>
      <c r="AE715" s="2345"/>
    </row>
    <row r="716" spans="1:31" ht="15.75" customHeight="1">
      <c r="A716" s="2345"/>
      <c r="B716" s="2345"/>
      <c r="C716" s="2345"/>
      <c r="D716" s="2345"/>
      <c r="E716" s="2345"/>
      <c r="F716" s="2345"/>
      <c r="G716" s="2345"/>
      <c r="H716" s="2345"/>
      <c r="I716" s="2345"/>
      <c r="J716" s="2345"/>
      <c r="K716" s="2345"/>
      <c r="L716" s="2345"/>
      <c r="M716" s="2345"/>
      <c r="N716" s="2345"/>
      <c r="O716" s="2345"/>
      <c r="P716" s="2345"/>
      <c r="Q716" s="2345"/>
      <c r="R716" s="2345"/>
      <c r="S716" s="2345"/>
      <c r="T716" s="2345"/>
      <c r="U716" s="2345"/>
      <c r="V716" s="2345"/>
      <c r="W716" s="2345"/>
      <c r="X716" s="2345"/>
      <c r="Y716" s="2345"/>
      <c r="Z716" s="2345"/>
      <c r="AA716" s="2345"/>
      <c r="AB716" s="2345"/>
      <c r="AC716" s="2345"/>
      <c r="AD716" s="2345"/>
      <c r="AE716" s="2345"/>
    </row>
    <row r="717" spans="1:31" ht="15.75" customHeight="1">
      <c r="A717" s="2345"/>
      <c r="B717" s="2345"/>
      <c r="C717" s="2345"/>
      <c r="D717" s="2345"/>
      <c r="E717" s="2345"/>
      <c r="F717" s="2345"/>
      <c r="G717" s="2345"/>
      <c r="H717" s="2345"/>
      <c r="I717" s="2345"/>
      <c r="J717" s="2345"/>
      <c r="K717" s="2345"/>
      <c r="L717" s="2345"/>
      <c r="M717" s="2345"/>
      <c r="N717" s="2345"/>
      <c r="O717" s="2345"/>
      <c r="P717" s="2345"/>
      <c r="Q717" s="2345"/>
      <c r="R717" s="2345"/>
      <c r="S717" s="2345"/>
      <c r="T717" s="2345"/>
      <c r="U717" s="2345"/>
      <c r="V717" s="2345"/>
      <c r="W717" s="2345"/>
      <c r="X717" s="2345"/>
      <c r="Y717" s="2345"/>
      <c r="Z717" s="2345"/>
      <c r="AA717" s="2345"/>
      <c r="AB717" s="2345"/>
      <c r="AC717" s="2345"/>
      <c r="AD717" s="2345"/>
      <c r="AE717" s="2345"/>
    </row>
    <row r="718" spans="1:31" ht="15.75" customHeight="1">
      <c r="A718" s="2345"/>
      <c r="B718" s="2345"/>
      <c r="C718" s="2345"/>
      <c r="D718" s="2345"/>
      <c r="E718" s="2345"/>
      <c r="F718" s="2345"/>
      <c r="G718" s="2345"/>
      <c r="H718" s="2345"/>
      <c r="I718" s="2345"/>
      <c r="J718" s="2345"/>
      <c r="K718" s="2345"/>
      <c r="L718" s="2345"/>
      <c r="M718" s="2345"/>
      <c r="N718" s="2345"/>
      <c r="O718" s="2345"/>
      <c r="P718" s="2345"/>
      <c r="Q718" s="2345"/>
      <c r="R718" s="2345"/>
      <c r="S718" s="2345"/>
      <c r="T718" s="2345"/>
      <c r="U718" s="2345"/>
      <c r="V718" s="2345"/>
      <c r="W718" s="2345"/>
      <c r="X718" s="2345"/>
      <c r="Y718" s="2345"/>
      <c r="Z718" s="2345"/>
      <c r="AA718" s="2345"/>
      <c r="AB718" s="2345"/>
      <c r="AC718" s="2345"/>
      <c r="AD718" s="2345"/>
      <c r="AE718" s="2345"/>
    </row>
    <row r="719" spans="1:31" ht="15.75" customHeight="1">
      <c r="A719" s="2345"/>
      <c r="B719" s="2345"/>
      <c r="C719" s="2345"/>
      <c r="D719" s="2345"/>
      <c r="E719" s="2345"/>
      <c r="F719" s="2345"/>
      <c r="G719" s="2345"/>
      <c r="H719" s="2345"/>
      <c r="I719" s="2345"/>
      <c r="J719" s="2345"/>
      <c r="K719" s="2345"/>
      <c r="L719" s="2345"/>
      <c r="M719" s="2345"/>
      <c r="N719" s="2345"/>
      <c r="O719" s="2345"/>
      <c r="P719" s="2345"/>
      <c r="Q719" s="2345"/>
      <c r="R719" s="2345"/>
      <c r="S719" s="2345"/>
      <c r="T719" s="2345"/>
      <c r="U719" s="2345"/>
      <c r="V719" s="2345"/>
      <c r="W719" s="2345"/>
      <c r="X719" s="2345"/>
      <c r="Y719" s="2345"/>
      <c r="Z719" s="2345"/>
      <c r="AA719" s="2345"/>
      <c r="AB719" s="2345"/>
      <c r="AC719" s="2345"/>
      <c r="AD719" s="2345"/>
      <c r="AE719" s="2345"/>
    </row>
    <row r="720" spans="1:31" ht="15.75" customHeight="1">
      <c r="A720" s="2345"/>
      <c r="B720" s="2345"/>
      <c r="C720" s="2345"/>
      <c r="D720" s="2345"/>
      <c r="E720" s="2345"/>
      <c r="F720" s="2345"/>
      <c r="G720" s="2345"/>
      <c r="H720" s="2345"/>
      <c r="I720" s="2345"/>
      <c r="J720" s="2345"/>
      <c r="K720" s="2345"/>
      <c r="L720" s="2345"/>
      <c r="M720" s="2345"/>
      <c r="N720" s="2345"/>
      <c r="O720" s="2345"/>
      <c r="P720" s="2345"/>
      <c r="Q720" s="2345"/>
      <c r="R720" s="2345"/>
      <c r="S720" s="2345"/>
      <c r="T720" s="2345"/>
      <c r="U720" s="2345"/>
      <c r="V720" s="2345"/>
      <c r="W720" s="2345"/>
      <c r="X720" s="2345"/>
      <c r="Y720" s="2345"/>
      <c r="Z720" s="2345"/>
      <c r="AA720" s="2345"/>
      <c r="AB720" s="2345"/>
      <c r="AC720" s="2345"/>
      <c r="AD720" s="2345"/>
      <c r="AE720" s="2345"/>
    </row>
    <row r="721" spans="1:31" ht="15.75" customHeight="1">
      <c r="A721" s="2345"/>
      <c r="B721" s="2345"/>
      <c r="C721" s="2345"/>
      <c r="D721" s="2345"/>
      <c r="E721" s="2345"/>
      <c r="F721" s="2345"/>
      <c r="G721" s="2345"/>
      <c r="H721" s="2345"/>
      <c r="I721" s="2345"/>
      <c r="J721" s="2345"/>
      <c r="K721" s="2345"/>
      <c r="L721" s="2345"/>
      <c r="M721" s="2345"/>
      <c r="N721" s="2345"/>
      <c r="O721" s="2345"/>
      <c r="P721" s="2345"/>
      <c r="Q721" s="2345"/>
      <c r="R721" s="2345"/>
      <c r="S721" s="2345"/>
      <c r="T721" s="2345"/>
      <c r="U721" s="2345"/>
      <c r="V721" s="2345"/>
      <c r="W721" s="2345"/>
      <c r="X721" s="2345"/>
      <c r="Y721" s="2345"/>
      <c r="Z721" s="2345"/>
      <c r="AA721" s="2345"/>
      <c r="AB721" s="2345"/>
      <c r="AC721" s="2345"/>
      <c r="AD721" s="2345"/>
      <c r="AE721" s="2345"/>
    </row>
    <row r="722" spans="1:31" ht="15.75" customHeight="1">
      <c r="A722" s="2345"/>
      <c r="B722" s="2345"/>
      <c r="C722" s="2345"/>
      <c r="D722" s="2345"/>
      <c r="E722" s="2345"/>
      <c r="F722" s="2345"/>
      <c r="G722" s="2345"/>
      <c r="H722" s="2345"/>
      <c r="I722" s="2345"/>
      <c r="J722" s="2345"/>
      <c r="K722" s="2345"/>
      <c r="L722" s="2345"/>
      <c r="M722" s="2345"/>
      <c r="N722" s="2345"/>
      <c r="O722" s="2345"/>
      <c r="P722" s="2345"/>
      <c r="Q722" s="2345"/>
      <c r="R722" s="2345"/>
      <c r="S722" s="2345"/>
      <c r="T722" s="2345"/>
      <c r="U722" s="2345"/>
      <c r="V722" s="2345"/>
      <c r="W722" s="2345"/>
      <c r="X722" s="2345"/>
      <c r="Y722" s="2345"/>
      <c r="Z722" s="2345"/>
      <c r="AA722" s="2345"/>
      <c r="AB722" s="2345"/>
      <c r="AC722" s="2345"/>
      <c r="AD722" s="2345"/>
      <c r="AE722" s="2345"/>
    </row>
    <row r="723" spans="1:31" ht="15.75" customHeight="1">
      <c r="A723" s="2345"/>
      <c r="B723" s="2345"/>
      <c r="C723" s="2345"/>
      <c r="D723" s="2345"/>
      <c r="E723" s="2345"/>
      <c r="F723" s="2345"/>
      <c r="G723" s="2345"/>
      <c r="H723" s="2345"/>
      <c r="I723" s="2345"/>
      <c r="J723" s="2345"/>
      <c r="K723" s="2345"/>
      <c r="L723" s="2345"/>
      <c r="M723" s="2345"/>
      <c r="N723" s="2345"/>
      <c r="O723" s="2345"/>
      <c r="P723" s="2345"/>
      <c r="Q723" s="2345"/>
      <c r="R723" s="2345"/>
      <c r="S723" s="2345"/>
      <c r="T723" s="2345"/>
      <c r="U723" s="2345"/>
      <c r="V723" s="2345"/>
      <c r="W723" s="2345"/>
      <c r="X723" s="2345"/>
      <c r="Y723" s="2345"/>
      <c r="Z723" s="2345"/>
      <c r="AA723" s="2345"/>
      <c r="AB723" s="2345"/>
      <c r="AC723" s="2345"/>
      <c r="AD723" s="2345"/>
      <c r="AE723" s="2345"/>
    </row>
    <row r="724" spans="1:31" ht="15.75" customHeight="1">
      <c r="A724" s="2345"/>
      <c r="B724" s="2345"/>
      <c r="C724" s="2345"/>
      <c r="D724" s="2345"/>
      <c r="E724" s="2345"/>
      <c r="F724" s="2345"/>
      <c r="G724" s="2345"/>
      <c r="H724" s="2345"/>
      <c r="I724" s="2345"/>
      <c r="J724" s="2345"/>
      <c r="K724" s="2345"/>
      <c r="L724" s="2345"/>
      <c r="M724" s="2345"/>
      <c r="N724" s="2345"/>
      <c r="O724" s="2345"/>
      <c r="P724" s="2345"/>
      <c r="Q724" s="2345"/>
      <c r="R724" s="2345"/>
      <c r="S724" s="2345"/>
      <c r="T724" s="2345"/>
      <c r="U724" s="2345"/>
      <c r="V724" s="2345"/>
      <c r="W724" s="2345"/>
      <c r="X724" s="2345"/>
      <c r="Y724" s="2345"/>
      <c r="Z724" s="2345"/>
      <c r="AA724" s="2345"/>
      <c r="AB724" s="2345"/>
      <c r="AC724" s="2345"/>
      <c r="AD724" s="2345"/>
      <c r="AE724" s="2345"/>
    </row>
    <row r="725" spans="1:31" ht="15.75" customHeight="1">
      <c r="A725" s="2345"/>
      <c r="B725" s="2345"/>
      <c r="C725" s="2345"/>
      <c r="D725" s="2345"/>
      <c r="E725" s="2345"/>
      <c r="F725" s="2345"/>
      <c r="G725" s="2345"/>
      <c r="H725" s="2345"/>
      <c r="I725" s="2345"/>
      <c r="J725" s="2345"/>
      <c r="K725" s="2345"/>
      <c r="L725" s="2345"/>
      <c r="M725" s="2345"/>
      <c r="N725" s="2345"/>
      <c r="O725" s="2345"/>
      <c r="P725" s="2345"/>
      <c r="Q725" s="2345"/>
      <c r="R725" s="2345"/>
      <c r="S725" s="2345"/>
      <c r="T725" s="2345"/>
      <c r="U725" s="2345"/>
      <c r="V725" s="2345"/>
      <c r="W725" s="2345"/>
      <c r="X725" s="2345"/>
      <c r="Y725" s="2345"/>
      <c r="Z725" s="2345"/>
      <c r="AA725" s="2345"/>
      <c r="AB725" s="2345"/>
      <c r="AC725" s="2345"/>
      <c r="AD725" s="2345"/>
      <c r="AE725" s="2345"/>
    </row>
    <row r="726" spans="1:31" ht="15.75" customHeight="1">
      <c r="A726" s="2345"/>
      <c r="B726" s="2345"/>
      <c r="C726" s="2345"/>
      <c r="D726" s="2345"/>
      <c r="E726" s="2345"/>
      <c r="F726" s="2345"/>
      <c r="G726" s="2345"/>
      <c r="H726" s="2345"/>
      <c r="I726" s="2345"/>
      <c r="J726" s="2345"/>
      <c r="K726" s="2345"/>
      <c r="L726" s="2345"/>
      <c r="M726" s="2345"/>
      <c r="N726" s="2345"/>
      <c r="O726" s="2345"/>
      <c r="P726" s="2345"/>
      <c r="Q726" s="2345"/>
      <c r="R726" s="2345"/>
      <c r="S726" s="2345"/>
      <c r="T726" s="2345"/>
      <c r="U726" s="2345"/>
      <c r="V726" s="2345"/>
      <c r="W726" s="2345"/>
      <c r="X726" s="2345"/>
      <c r="Y726" s="2345"/>
      <c r="Z726" s="2345"/>
      <c r="AA726" s="2345"/>
      <c r="AB726" s="2345"/>
      <c r="AC726" s="2345"/>
      <c r="AD726" s="2345"/>
      <c r="AE726" s="2345"/>
    </row>
    <row r="727" spans="1:31" ht="15.75" customHeight="1">
      <c r="A727" s="2345"/>
      <c r="B727" s="2345"/>
      <c r="C727" s="2345"/>
      <c r="D727" s="2345"/>
      <c r="E727" s="2345"/>
      <c r="F727" s="2345"/>
      <c r="G727" s="2345"/>
      <c r="H727" s="2345"/>
      <c r="I727" s="2345"/>
      <c r="J727" s="2345"/>
      <c r="K727" s="2345"/>
      <c r="L727" s="2345"/>
      <c r="M727" s="2345"/>
      <c r="N727" s="2345"/>
      <c r="O727" s="2345"/>
      <c r="P727" s="2345"/>
      <c r="Q727" s="2345"/>
      <c r="R727" s="2345"/>
      <c r="S727" s="2345"/>
      <c r="T727" s="2345"/>
      <c r="U727" s="2345"/>
      <c r="V727" s="2345"/>
      <c r="W727" s="2345"/>
      <c r="X727" s="2345"/>
      <c r="Y727" s="2345"/>
      <c r="Z727" s="2345"/>
      <c r="AA727" s="2345"/>
      <c r="AB727" s="2345"/>
      <c r="AC727" s="2345"/>
      <c r="AD727" s="2345"/>
      <c r="AE727" s="2345"/>
    </row>
    <row r="728" spans="1:31" ht="15.75" customHeight="1">
      <c r="A728" s="2345"/>
      <c r="B728" s="2345"/>
      <c r="C728" s="2345"/>
      <c r="D728" s="2345"/>
      <c r="E728" s="2345"/>
      <c r="F728" s="2345"/>
      <c r="G728" s="2345"/>
      <c r="H728" s="2345"/>
      <c r="I728" s="2345"/>
      <c r="J728" s="2345"/>
      <c r="K728" s="2345"/>
      <c r="L728" s="2345"/>
      <c r="M728" s="2345"/>
      <c r="N728" s="2345"/>
      <c r="O728" s="2345"/>
      <c r="P728" s="2345"/>
      <c r="Q728" s="2345"/>
      <c r="R728" s="2345"/>
      <c r="S728" s="2345"/>
      <c r="T728" s="2345"/>
      <c r="U728" s="2345"/>
      <c r="V728" s="2345"/>
      <c r="W728" s="2345"/>
      <c r="X728" s="2345"/>
      <c r="Y728" s="2345"/>
      <c r="Z728" s="2345"/>
      <c r="AA728" s="2345"/>
      <c r="AB728" s="2345"/>
      <c r="AC728" s="2345"/>
      <c r="AD728" s="2345"/>
      <c r="AE728" s="2345"/>
    </row>
    <row r="729" spans="1:31" ht="15.75" customHeight="1">
      <c r="A729" s="2345"/>
      <c r="B729" s="2345"/>
      <c r="C729" s="2345"/>
      <c r="D729" s="2345"/>
      <c r="E729" s="2345"/>
      <c r="F729" s="2345"/>
      <c r="G729" s="2345"/>
      <c r="H729" s="2345"/>
      <c r="I729" s="2345"/>
      <c r="J729" s="2345"/>
      <c r="K729" s="2345"/>
      <c r="L729" s="2345"/>
      <c r="M729" s="2345"/>
      <c r="N729" s="2345"/>
      <c r="O729" s="2345"/>
      <c r="P729" s="2345"/>
      <c r="Q729" s="2345"/>
      <c r="R729" s="2345"/>
      <c r="S729" s="2345"/>
      <c r="T729" s="2345"/>
      <c r="U729" s="2345"/>
      <c r="V729" s="2345"/>
      <c r="W729" s="2345"/>
      <c r="X729" s="2345"/>
      <c r="Y729" s="2345"/>
      <c r="Z729" s="2345"/>
      <c r="AA729" s="2345"/>
      <c r="AB729" s="2345"/>
      <c r="AC729" s="2345"/>
      <c r="AD729" s="2345"/>
      <c r="AE729" s="2345"/>
    </row>
    <row r="730" spans="1:31" ht="15.75" customHeight="1">
      <c r="A730" s="2345"/>
      <c r="B730" s="2345"/>
      <c r="C730" s="2345"/>
      <c r="D730" s="2345"/>
      <c r="E730" s="2345"/>
      <c r="F730" s="2345"/>
      <c r="G730" s="2345"/>
      <c r="H730" s="2345"/>
      <c r="I730" s="2345"/>
      <c r="J730" s="2345"/>
      <c r="K730" s="2345"/>
      <c r="L730" s="2345"/>
      <c r="M730" s="2345"/>
      <c r="N730" s="2345"/>
      <c r="O730" s="2345"/>
      <c r="P730" s="2345"/>
      <c r="Q730" s="2345"/>
      <c r="R730" s="2345"/>
      <c r="S730" s="2345"/>
      <c r="T730" s="2345"/>
      <c r="U730" s="2345"/>
      <c r="V730" s="2345"/>
      <c r="W730" s="2345"/>
      <c r="X730" s="2345"/>
      <c r="Y730" s="2345"/>
      <c r="Z730" s="2345"/>
      <c r="AA730" s="2345"/>
      <c r="AB730" s="2345"/>
      <c r="AC730" s="2345"/>
      <c r="AD730" s="2345"/>
      <c r="AE730" s="2345"/>
    </row>
    <row r="731" spans="1:31" ht="15.75" customHeight="1">
      <c r="A731" s="2345"/>
      <c r="B731" s="2345"/>
      <c r="C731" s="2345"/>
      <c r="D731" s="2345"/>
      <c r="E731" s="2345"/>
      <c r="F731" s="2345"/>
      <c r="G731" s="2345"/>
      <c r="H731" s="2345"/>
      <c r="I731" s="2345"/>
      <c r="J731" s="2345"/>
      <c r="K731" s="2345"/>
      <c r="L731" s="2345"/>
      <c r="M731" s="2345"/>
      <c r="N731" s="2345"/>
      <c r="O731" s="2345"/>
      <c r="P731" s="2345"/>
      <c r="Q731" s="2345"/>
      <c r="R731" s="2345"/>
      <c r="S731" s="2345"/>
      <c r="T731" s="2345"/>
      <c r="U731" s="2345"/>
      <c r="V731" s="2345"/>
      <c r="W731" s="2345"/>
      <c r="X731" s="2345"/>
      <c r="Y731" s="2345"/>
      <c r="Z731" s="2345"/>
      <c r="AA731" s="2345"/>
      <c r="AB731" s="2345"/>
      <c r="AC731" s="2345"/>
      <c r="AD731" s="2345"/>
      <c r="AE731" s="2345"/>
    </row>
    <row r="732" spans="1:31" ht="15.75" customHeight="1">
      <c r="A732" s="2345"/>
      <c r="B732" s="2345"/>
      <c r="C732" s="2345"/>
      <c r="D732" s="2345"/>
      <c r="E732" s="2345"/>
      <c r="F732" s="2345"/>
      <c r="G732" s="2345"/>
      <c r="H732" s="2345"/>
      <c r="I732" s="2345"/>
      <c r="J732" s="2345"/>
      <c r="K732" s="2345"/>
      <c r="L732" s="2345"/>
      <c r="M732" s="2345"/>
      <c r="N732" s="2345"/>
      <c r="O732" s="2345"/>
      <c r="P732" s="2345"/>
      <c r="Q732" s="2345"/>
      <c r="R732" s="2345"/>
      <c r="S732" s="2345"/>
      <c r="T732" s="2345"/>
      <c r="U732" s="2345"/>
      <c r="V732" s="2345"/>
      <c r="W732" s="2345"/>
      <c r="X732" s="2345"/>
      <c r="Y732" s="2345"/>
      <c r="Z732" s="2345"/>
      <c r="AA732" s="2345"/>
      <c r="AB732" s="2345"/>
      <c r="AC732" s="2345"/>
      <c r="AD732" s="2345"/>
      <c r="AE732" s="2345"/>
    </row>
    <row r="733" spans="1:31" ht="15.75" customHeight="1">
      <c r="A733" s="2345"/>
      <c r="B733" s="2345"/>
      <c r="C733" s="2345"/>
      <c r="D733" s="2345"/>
      <c r="E733" s="2345"/>
      <c r="F733" s="2345"/>
      <c r="G733" s="2345"/>
      <c r="H733" s="2345"/>
      <c r="I733" s="2345"/>
      <c r="J733" s="2345"/>
      <c r="K733" s="2345"/>
      <c r="L733" s="2345"/>
      <c r="M733" s="2345"/>
      <c r="N733" s="2345"/>
      <c r="O733" s="2345"/>
      <c r="P733" s="2345"/>
      <c r="Q733" s="2345"/>
      <c r="R733" s="2345"/>
      <c r="S733" s="2345"/>
      <c r="T733" s="2345"/>
      <c r="U733" s="2345"/>
      <c r="V733" s="2345"/>
      <c r="W733" s="2345"/>
      <c r="X733" s="2345"/>
      <c r="Y733" s="2345"/>
      <c r="Z733" s="2345"/>
      <c r="AA733" s="2345"/>
      <c r="AB733" s="2345"/>
      <c r="AC733" s="2345"/>
      <c r="AD733" s="2345"/>
      <c r="AE733" s="2345"/>
    </row>
    <row r="734" spans="1:31" ht="15.75" customHeight="1">
      <c r="A734" s="2345"/>
      <c r="B734" s="2345"/>
      <c r="C734" s="2345"/>
      <c r="D734" s="2345"/>
      <c r="E734" s="2345"/>
      <c r="F734" s="2345"/>
      <c r="G734" s="2345"/>
      <c r="H734" s="2345"/>
      <c r="I734" s="2345"/>
      <c r="J734" s="2345"/>
      <c r="K734" s="2345"/>
      <c r="L734" s="2345"/>
      <c r="M734" s="2345"/>
      <c r="N734" s="2345"/>
      <c r="O734" s="2345"/>
      <c r="P734" s="2345"/>
      <c r="Q734" s="2345"/>
      <c r="R734" s="2345"/>
      <c r="S734" s="2345"/>
      <c r="T734" s="2345"/>
      <c r="U734" s="2345"/>
      <c r="V734" s="2345"/>
      <c r="W734" s="2345"/>
      <c r="X734" s="2345"/>
      <c r="Y734" s="2345"/>
      <c r="Z734" s="2345"/>
      <c r="AA734" s="2345"/>
      <c r="AB734" s="2345"/>
      <c r="AC734" s="2345"/>
      <c r="AD734" s="2345"/>
      <c r="AE734" s="2345"/>
    </row>
    <row r="735" spans="1:31" ht="15.75" customHeight="1">
      <c r="A735" s="2345"/>
      <c r="B735" s="2345"/>
      <c r="C735" s="2345"/>
      <c r="D735" s="2345"/>
      <c r="E735" s="2345"/>
      <c r="F735" s="2345"/>
      <c r="G735" s="2345"/>
      <c r="H735" s="2345"/>
      <c r="I735" s="2345"/>
      <c r="J735" s="2345"/>
      <c r="K735" s="2345"/>
      <c r="L735" s="2345"/>
      <c r="M735" s="2345"/>
      <c r="N735" s="2345"/>
      <c r="O735" s="2345"/>
      <c r="P735" s="2345"/>
      <c r="Q735" s="2345"/>
      <c r="R735" s="2345"/>
      <c r="S735" s="2345"/>
      <c r="T735" s="2345"/>
      <c r="U735" s="2345"/>
      <c r="V735" s="2345"/>
      <c r="W735" s="2345"/>
      <c r="X735" s="2345"/>
      <c r="Y735" s="2345"/>
      <c r="Z735" s="2345"/>
      <c r="AA735" s="2345"/>
      <c r="AB735" s="2345"/>
      <c r="AC735" s="2345"/>
      <c r="AD735" s="2345"/>
      <c r="AE735" s="2345"/>
    </row>
    <row r="736" spans="1:31" ht="15.75" customHeight="1">
      <c r="A736" s="2345"/>
      <c r="B736" s="2345"/>
      <c r="C736" s="2345"/>
      <c r="D736" s="2345"/>
      <c r="E736" s="2345"/>
      <c r="F736" s="2345"/>
      <c r="G736" s="2345"/>
      <c r="H736" s="2345"/>
      <c r="I736" s="2345"/>
      <c r="J736" s="2345"/>
      <c r="K736" s="2345"/>
      <c r="L736" s="2345"/>
      <c r="M736" s="2345"/>
      <c r="N736" s="2345"/>
      <c r="O736" s="2345"/>
      <c r="P736" s="2345"/>
      <c r="Q736" s="2345"/>
      <c r="R736" s="2345"/>
      <c r="S736" s="2345"/>
      <c r="T736" s="2345"/>
      <c r="U736" s="2345"/>
      <c r="V736" s="2345"/>
      <c r="W736" s="2345"/>
      <c r="X736" s="2345"/>
      <c r="Y736" s="2345"/>
      <c r="Z736" s="2345"/>
      <c r="AA736" s="2345"/>
      <c r="AB736" s="2345"/>
      <c r="AC736" s="2345"/>
      <c r="AD736" s="2345"/>
      <c r="AE736" s="2345"/>
    </row>
    <row r="737" spans="1:31" ht="15.75" customHeight="1">
      <c r="A737" s="2345"/>
      <c r="B737" s="2345"/>
      <c r="C737" s="2345"/>
      <c r="D737" s="2345"/>
      <c r="E737" s="2345"/>
      <c r="F737" s="2345"/>
      <c r="G737" s="2345"/>
      <c r="H737" s="2345"/>
      <c r="I737" s="2345"/>
      <c r="J737" s="2345"/>
      <c r="K737" s="2345"/>
      <c r="L737" s="2345"/>
      <c r="M737" s="2345"/>
      <c r="N737" s="2345"/>
      <c r="O737" s="2345"/>
      <c r="P737" s="2345"/>
      <c r="Q737" s="2345"/>
      <c r="R737" s="2345"/>
      <c r="S737" s="2345"/>
      <c r="T737" s="2345"/>
      <c r="U737" s="2345"/>
      <c r="V737" s="2345"/>
      <c r="W737" s="2345"/>
      <c r="X737" s="2345"/>
      <c r="Y737" s="2345"/>
      <c r="Z737" s="2345"/>
      <c r="AA737" s="2345"/>
      <c r="AB737" s="2345"/>
      <c r="AC737" s="2345"/>
      <c r="AD737" s="2345"/>
      <c r="AE737" s="2345"/>
    </row>
    <row r="738" spans="1:31" ht="15.75" customHeight="1">
      <c r="A738" s="2345"/>
      <c r="B738" s="2345"/>
      <c r="C738" s="2345"/>
      <c r="D738" s="2345"/>
      <c r="E738" s="2345"/>
      <c r="F738" s="2345"/>
      <c r="G738" s="2345"/>
      <c r="H738" s="2345"/>
      <c r="I738" s="2345"/>
      <c r="J738" s="2345"/>
      <c r="K738" s="2345"/>
      <c r="L738" s="2345"/>
      <c r="M738" s="2345"/>
      <c r="N738" s="2345"/>
      <c r="O738" s="2345"/>
      <c r="P738" s="2345"/>
      <c r="Q738" s="2345"/>
      <c r="R738" s="2345"/>
      <c r="S738" s="2345"/>
      <c r="T738" s="2345"/>
      <c r="U738" s="2345"/>
      <c r="V738" s="2345"/>
      <c r="W738" s="2345"/>
      <c r="X738" s="2345"/>
      <c r="Y738" s="2345"/>
      <c r="Z738" s="2345"/>
      <c r="AA738" s="2345"/>
      <c r="AB738" s="2345"/>
      <c r="AC738" s="2345"/>
      <c r="AD738" s="2345"/>
      <c r="AE738" s="2345"/>
    </row>
    <row r="739" spans="1:31" ht="15.75" customHeight="1">
      <c r="A739" s="2345"/>
      <c r="B739" s="2345"/>
      <c r="C739" s="2345"/>
      <c r="D739" s="2345"/>
      <c r="E739" s="2345"/>
      <c r="F739" s="2345"/>
      <c r="G739" s="2345"/>
      <c r="H739" s="2345"/>
      <c r="I739" s="2345"/>
      <c r="J739" s="2345"/>
      <c r="K739" s="2345"/>
      <c r="L739" s="2345"/>
      <c r="M739" s="2345"/>
      <c r="N739" s="2345"/>
      <c r="O739" s="2345"/>
      <c r="P739" s="2345"/>
      <c r="Q739" s="2345"/>
      <c r="R739" s="2345"/>
      <c r="S739" s="2345"/>
      <c r="T739" s="2345"/>
      <c r="U739" s="2345"/>
      <c r="V739" s="2345"/>
      <c r="W739" s="2345"/>
      <c r="X739" s="2345"/>
      <c r="Y739" s="2345"/>
      <c r="Z739" s="2345"/>
      <c r="AA739" s="2345"/>
      <c r="AB739" s="2345"/>
      <c r="AC739" s="2345"/>
      <c r="AD739" s="2345"/>
      <c r="AE739" s="2345"/>
    </row>
    <row r="740" spans="1:31" ht="15.75" customHeight="1">
      <c r="A740" s="2345"/>
      <c r="B740" s="2345"/>
      <c r="C740" s="2345"/>
      <c r="D740" s="2345"/>
      <c r="E740" s="2345"/>
      <c r="F740" s="2345"/>
      <c r="G740" s="2345"/>
      <c r="H740" s="2345"/>
      <c r="I740" s="2345"/>
      <c r="J740" s="2345"/>
      <c r="K740" s="2345"/>
      <c r="L740" s="2345"/>
      <c r="M740" s="2345"/>
      <c r="N740" s="2345"/>
      <c r="O740" s="2345"/>
      <c r="P740" s="2345"/>
      <c r="Q740" s="2345"/>
      <c r="R740" s="2345"/>
      <c r="S740" s="2345"/>
      <c r="T740" s="2345"/>
      <c r="U740" s="2345"/>
      <c r="V740" s="2345"/>
      <c r="W740" s="2345"/>
      <c r="X740" s="2345"/>
      <c r="Y740" s="2345"/>
      <c r="Z740" s="2345"/>
      <c r="AA740" s="2345"/>
      <c r="AB740" s="2345"/>
      <c r="AC740" s="2345"/>
      <c r="AD740" s="2345"/>
      <c r="AE740" s="2345"/>
    </row>
    <row r="741" spans="1:31" ht="15.75" customHeight="1">
      <c r="A741" s="2345"/>
      <c r="B741" s="2345"/>
      <c r="C741" s="2345"/>
      <c r="D741" s="2345"/>
      <c r="E741" s="2345"/>
      <c r="F741" s="2345"/>
      <c r="G741" s="2345"/>
      <c r="H741" s="2345"/>
      <c r="I741" s="2345"/>
      <c r="J741" s="2345"/>
      <c r="K741" s="2345"/>
      <c r="L741" s="2345"/>
      <c r="M741" s="2345"/>
      <c r="N741" s="2345"/>
      <c r="O741" s="2345"/>
      <c r="P741" s="2345"/>
      <c r="Q741" s="2345"/>
      <c r="R741" s="2345"/>
      <c r="S741" s="2345"/>
      <c r="T741" s="2345"/>
      <c r="U741" s="2345"/>
      <c r="V741" s="2345"/>
      <c r="W741" s="2345"/>
      <c r="X741" s="2345"/>
      <c r="Y741" s="2345"/>
      <c r="Z741" s="2345"/>
      <c r="AA741" s="2345"/>
      <c r="AB741" s="2345"/>
      <c r="AC741" s="2345"/>
      <c r="AD741" s="2345"/>
      <c r="AE741" s="2345"/>
    </row>
    <row r="742" spans="1:31" ht="15.75" customHeight="1">
      <c r="A742" s="2345"/>
      <c r="B742" s="2345"/>
      <c r="C742" s="2345"/>
      <c r="D742" s="2345"/>
      <c r="E742" s="2345"/>
      <c r="F742" s="2345"/>
      <c r="G742" s="2345"/>
      <c r="H742" s="2345"/>
      <c r="I742" s="2345"/>
      <c r="J742" s="2345"/>
      <c r="K742" s="2345"/>
      <c r="L742" s="2345"/>
      <c r="M742" s="2345"/>
      <c r="N742" s="2345"/>
      <c r="O742" s="2345"/>
      <c r="P742" s="2345"/>
      <c r="Q742" s="2345"/>
      <c r="R742" s="2345"/>
      <c r="S742" s="2345"/>
      <c r="T742" s="2345"/>
      <c r="U742" s="2345"/>
      <c r="V742" s="2345"/>
      <c r="W742" s="2345"/>
      <c r="X742" s="2345"/>
      <c r="Y742" s="2345"/>
      <c r="Z742" s="2345"/>
      <c r="AA742" s="2345"/>
      <c r="AB742" s="2345"/>
      <c r="AC742" s="2345"/>
      <c r="AD742" s="2345"/>
      <c r="AE742" s="2345"/>
    </row>
    <row r="743" spans="1:31" ht="15.75" customHeight="1">
      <c r="A743" s="2345"/>
      <c r="B743" s="2345"/>
      <c r="C743" s="2345"/>
      <c r="D743" s="2345"/>
      <c r="E743" s="2345"/>
      <c r="F743" s="2345"/>
      <c r="G743" s="2345"/>
      <c r="H743" s="2345"/>
      <c r="I743" s="2345"/>
      <c r="J743" s="2345"/>
      <c r="K743" s="2345"/>
      <c r="L743" s="2345"/>
      <c r="M743" s="2345"/>
      <c r="N743" s="2345"/>
      <c r="O743" s="2345"/>
      <c r="P743" s="2345"/>
      <c r="Q743" s="2345"/>
      <c r="R743" s="2345"/>
      <c r="S743" s="2345"/>
      <c r="T743" s="2345"/>
      <c r="U743" s="2345"/>
      <c r="V743" s="2345"/>
      <c r="W743" s="2345"/>
      <c r="X743" s="2345"/>
      <c r="Y743" s="2345"/>
      <c r="Z743" s="2345"/>
      <c r="AA743" s="2345"/>
      <c r="AB743" s="2345"/>
      <c r="AC743" s="2345"/>
      <c r="AD743" s="2345"/>
      <c r="AE743" s="2345"/>
    </row>
    <row r="744" spans="1:31" ht="15.75" customHeight="1">
      <c r="A744" s="2345"/>
      <c r="B744" s="2345"/>
      <c r="C744" s="2345"/>
      <c r="D744" s="2345"/>
      <c r="E744" s="2345"/>
      <c r="F744" s="2345"/>
      <c r="G744" s="2345"/>
      <c r="H744" s="2345"/>
      <c r="I744" s="2345"/>
      <c r="J744" s="2345"/>
      <c r="K744" s="2345"/>
      <c r="L744" s="2345"/>
      <c r="M744" s="2345"/>
      <c r="N744" s="2345"/>
      <c r="O744" s="2345"/>
      <c r="P744" s="2345"/>
      <c r="Q744" s="2345"/>
      <c r="R744" s="2345"/>
      <c r="S744" s="2345"/>
      <c r="T744" s="2345"/>
      <c r="U744" s="2345"/>
      <c r="V744" s="2345"/>
      <c r="W744" s="2345"/>
      <c r="X744" s="2345"/>
      <c r="Y744" s="2345"/>
      <c r="Z744" s="2345"/>
      <c r="AA744" s="2345"/>
      <c r="AB744" s="2345"/>
      <c r="AC744" s="2345"/>
      <c r="AD744" s="2345"/>
      <c r="AE744" s="2345"/>
    </row>
    <row r="745" spans="1:31" ht="15.75" customHeight="1">
      <c r="A745" s="2345"/>
      <c r="B745" s="2345"/>
      <c r="C745" s="2345"/>
      <c r="D745" s="2345"/>
      <c r="E745" s="2345"/>
      <c r="F745" s="2345"/>
      <c r="G745" s="2345"/>
      <c r="H745" s="2345"/>
      <c r="I745" s="2345"/>
      <c r="J745" s="2345"/>
      <c r="K745" s="2345"/>
      <c r="L745" s="2345"/>
      <c r="M745" s="2345"/>
      <c r="N745" s="2345"/>
      <c r="O745" s="2345"/>
      <c r="P745" s="2345"/>
      <c r="Q745" s="2345"/>
      <c r="R745" s="2345"/>
      <c r="S745" s="2345"/>
      <c r="T745" s="2345"/>
      <c r="U745" s="2345"/>
      <c r="V745" s="2345"/>
      <c r="W745" s="2345"/>
      <c r="X745" s="2345"/>
      <c r="Y745" s="2345"/>
      <c r="Z745" s="2345"/>
      <c r="AA745" s="2345"/>
      <c r="AB745" s="2345"/>
      <c r="AC745" s="2345"/>
      <c r="AD745" s="2345"/>
      <c r="AE745" s="2345"/>
    </row>
    <row r="746" spans="1:31" ht="15.75" customHeight="1">
      <c r="A746" s="2345"/>
      <c r="B746" s="2345"/>
      <c r="C746" s="2345"/>
      <c r="D746" s="2345"/>
      <c r="E746" s="2345"/>
      <c r="F746" s="2345"/>
      <c r="G746" s="2345"/>
      <c r="H746" s="2345"/>
      <c r="I746" s="2345"/>
      <c r="J746" s="2345"/>
      <c r="K746" s="2345"/>
      <c r="L746" s="2345"/>
      <c r="M746" s="2345"/>
      <c r="N746" s="2345"/>
      <c r="O746" s="2345"/>
      <c r="P746" s="2345"/>
      <c r="Q746" s="2345"/>
      <c r="R746" s="2345"/>
      <c r="S746" s="2345"/>
      <c r="T746" s="2345"/>
      <c r="U746" s="2345"/>
      <c r="V746" s="2345"/>
      <c r="W746" s="2345"/>
      <c r="X746" s="2345"/>
      <c r="Y746" s="2345"/>
      <c r="Z746" s="2345"/>
      <c r="AA746" s="2345"/>
      <c r="AB746" s="2345"/>
      <c r="AC746" s="2345"/>
      <c r="AD746" s="2345"/>
      <c r="AE746" s="2345"/>
    </row>
    <row r="747" spans="1:31" ht="15.75" customHeight="1">
      <c r="A747" s="2345"/>
      <c r="B747" s="2345"/>
      <c r="C747" s="2345"/>
      <c r="D747" s="2345"/>
      <c r="E747" s="2345"/>
      <c r="F747" s="2345"/>
      <c r="G747" s="2345"/>
      <c r="H747" s="2345"/>
      <c r="I747" s="2345"/>
      <c r="J747" s="2345"/>
      <c r="K747" s="2345"/>
      <c r="L747" s="2345"/>
      <c r="M747" s="2345"/>
      <c r="N747" s="2345"/>
      <c r="O747" s="2345"/>
      <c r="P747" s="2345"/>
      <c r="Q747" s="2345"/>
      <c r="R747" s="2345"/>
      <c r="S747" s="2345"/>
      <c r="T747" s="2345"/>
      <c r="U747" s="2345"/>
      <c r="V747" s="2345"/>
      <c r="W747" s="2345"/>
      <c r="X747" s="2345"/>
      <c r="Y747" s="2345"/>
      <c r="Z747" s="2345"/>
      <c r="AA747" s="2345"/>
      <c r="AB747" s="2345"/>
      <c r="AC747" s="2345"/>
      <c r="AD747" s="2345"/>
      <c r="AE747" s="2345"/>
    </row>
    <row r="748" spans="1:31" ht="15.75" customHeight="1">
      <c r="A748" s="2345"/>
      <c r="B748" s="2345"/>
      <c r="C748" s="2345"/>
      <c r="D748" s="2345"/>
      <c r="E748" s="2345"/>
      <c r="F748" s="2345"/>
      <c r="G748" s="2345"/>
      <c r="H748" s="2345"/>
      <c r="I748" s="2345"/>
      <c r="J748" s="2345"/>
      <c r="K748" s="2345"/>
      <c r="L748" s="2345"/>
      <c r="M748" s="2345"/>
      <c r="N748" s="2345"/>
      <c r="O748" s="2345"/>
      <c r="P748" s="2345"/>
      <c r="Q748" s="2345"/>
      <c r="R748" s="2345"/>
      <c r="S748" s="2345"/>
      <c r="T748" s="2345"/>
      <c r="U748" s="2345"/>
      <c r="V748" s="2345"/>
      <c r="W748" s="2345"/>
      <c r="X748" s="2345"/>
      <c r="Y748" s="2345"/>
      <c r="Z748" s="2345"/>
      <c r="AA748" s="2345"/>
      <c r="AB748" s="2345"/>
      <c r="AC748" s="2345"/>
      <c r="AD748" s="2345"/>
      <c r="AE748" s="2345"/>
    </row>
    <row r="749" spans="1:31" ht="15.75" customHeight="1">
      <c r="A749" s="2345"/>
      <c r="B749" s="2345"/>
      <c r="C749" s="2345"/>
      <c r="D749" s="2345"/>
      <c r="E749" s="2345"/>
      <c r="F749" s="2345"/>
      <c r="G749" s="2345"/>
      <c r="H749" s="2345"/>
      <c r="I749" s="2345"/>
      <c r="J749" s="2345"/>
      <c r="K749" s="2345"/>
      <c r="L749" s="2345"/>
      <c r="M749" s="2345"/>
      <c r="N749" s="2345"/>
      <c r="O749" s="2345"/>
      <c r="P749" s="2345"/>
      <c r="Q749" s="2345"/>
      <c r="R749" s="2345"/>
      <c r="S749" s="2345"/>
      <c r="T749" s="2345"/>
      <c r="U749" s="2345"/>
      <c r="V749" s="2345"/>
      <c r="W749" s="2345"/>
      <c r="X749" s="2345"/>
      <c r="Y749" s="2345"/>
      <c r="Z749" s="2345"/>
      <c r="AA749" s="2345"/>
      <c r="AB749" s="2345"/>
      <c r="AC749" s="2345"/>
      <c r="AD749" s="2345"/>
      <c r="AE749" s="2345"/>
    </row>
    <row r="750" spans="1:31" ht="15.75" customHeight="1">
      <c r="A750" s="2345"/>
      <c r="B750" s="2345"/>
      <c r="C750" s="2345"/>
      <c r="D750" s="2345"/>
      <c r="E750" s="2345"/>
      <c r="F750" s="2345"/>
      <c r="G750" s="2345"/>
      <c r="H750" s="2345"/>
      <c r="I750" s="2345"/>
      <c r="J750" s="2345"/>
      <c r="K750" s="2345"/>
      <c r="L750" s="2345"/>
      <c r="M750" s="2345"/>
      <c r="N750" s="2345"/>
      <c r="O750" s="2345"/>
      <c r="P750" s="2345"/>
      <c r="Q750" s="2345"/>
      <c r="R750" s="2345"/>
      <c r="S750" s="2345"/>
      <c r="T750" s="2345"/>
      <c r="U750" s="2345"/>
      <c r="V750" s="2345"/>
      <c r="W750" s="2345"/>
      <c r="X750" s="2345"/>
      <c r="Y750" s="2345"/>
      <c r="Z750" s="2345"/>
      <c r="AA750" s="2345"/>
      <c r="AB750" s="2345"/>
      <c r="AC750" s="2345"/>
      <c r="AD750" s="2345"/>
      <c r="AE750" s="2345"/>
    </row>
    <row r="751" spans="1:31" ht="15.75" customHeight="1">
      <c r="A751" s="2345"/>
      <c r="B751" s="2345"/>
      <c r="C751" s="2345"/>
      <c r="D751" s="2345"/>
      <c r="E751" s="2345"/>
      <c r="F751" s="2345"/>
      <c r="G751" s="2345"/>
      <c r="H751" s="2345"/>
      <c r="I751" s="2345"/>
      <c r="J751" s="2345"/>
      <c r="K751" s="2345"/>
      <c r="L751" s="2345"/>
      <c r="M751" s="2345"/>
      <c r="N751" s="2345"/>
      <c r="O751" s="2345"/>
      <c r="P751" s="2345"/>
      <c r="Q751" s="2345"/>
      <c r="R751" s="2345"/>
      <c r="S751" s="2345"/>
      <c r="T751" s="2345"/>
      <c r="U751" s="2345"/>
      <c r="V751" s="2345"/>
      <c r="W751" s="2345"/>
      <c r="X751" s="2345"/>
      <c r="Y751" s="2345"/>
      <c r="Z751" s="2345"/>
      <c r="AA751" s="2345"/>
      <c r="AB751" s="2345"/>
      <c r="AC751" s="2345"/>
      <c r="AD751" s="2345"/>
      <c r="AE751" s="2345"/>
    </row>
    <row r="752" spans="1:31" ht="15.75" customHeight="1">
      <c r="A752" s="2345"/>
      <c r="B752" s="2345"/>
      <c r="C752" s="2345"/>
      <c r="D752" s="2345"/>
      <c r="E752" s="2345"/>
      <c r="F752" s="2345"/>
      <c r="G752" s="2345"/>
      <c r="H752" s="2345"/>
      <c r="I752" s="2345"/>
      <c r="J752" s="2345"/>
      <c r="K752" s="2345"/>
      <c r="L752" s="2345"/>
      <c r="M752" s="2345"/>
      <c r="N752" s="2345"/>
      <c r="O752" s="2345"/>
      <c r="P752" s="2345"/>
      <c r="Q752" s="2345"/>
      <c r="R752" s="2345"/>
      <c r="S752" s="2345"/>
      <c r="T752" s="2345"/>
      <c r="U752" s="2345"/>
      <c r="V752" s="2345"/>
      <c r="W752" s="2345"/>
      <c r="X752" s="2345"/>
      <c r="Y752" s="2345"/>
      <c r="Z752" s="2345"/>
      <c r="AA752" s="2345"/>
      <c r="AB752" s="2345"/>
      <c r="AC752" s="2345"/>
      <c r="AD752" s="2345"/>
      <c r="AE752" s="2345"/>
    </row>
    <row r="753" spans="1:31" ht="15.75" customHeight="1">
      <c r="A753" s="2345"/>
      <c r="B753" s="2345"/>
      <c r="C753" s="2345"/>
      <c r="D753" s="2345"/>
      <c r="E753" s="2345"/>
      <c r="F753" s="2345"/>
      <c r="G753" s="2345"/>
      <c r="H753" s="2345"/>
      <c r="I753" s="2345"/>
      <c r="J753" s="2345"/>
      <c r="K753" s="2345"/>
      <c r="L753" s="2345"/>
      <c r="M753" s="2345"/>
      <c r="N753" s="2345"/>
      <c r="O753" s="2345"/>
      <c r="P753" s="2345"/>
      <c r="Q753" s="2345"/>
      <c r="R753" s="2345"/>
      <c r="S753" s="2345"/>
      <c r="T753" s="2345"/>
      <c r="U753" s="2345"/>
      <c r="V753" s="2345"/>
      <c r="W753" s="2345"/>
      <c r="X753" s="2345"/>
      <c r="Y753" s="2345"/>
      <c r="Z753" s="2345"/>
      <c r="AA753" s="2345"/>
      <c r="AB753" s="2345"/>
      <c r="AC753" s="2345"/>
      <c r="AD753" s="2345"/>
      <c r="AE753" s="2345"/>
    </row>
    <row r="754" spans="1:31" ht="15.75" customHeight="1">
      <c r="A754" s="2345"/>
      <c r="B754" s="2345"/>
      <c r="C754" s="2345"/>
      <c r="D754" s="2345"/>
      <c r="E754" s="2345"/>
      <c r="F754" s="2345"/>
      <c r="G754" s="2345"/>
      <c r="H754" s="2345"/>
      <c r="I754" s="2345"/>
      <c r="J754" s="2345"/>
      <c r="K754" s="2345"/>
      <c r="L754" s="2345"/>
      <c r="M754" s="2345"/>
      <c r="N754" s="2345"/>
      <c r="O754" s="2345"/>
      <c r="P754" s="2345"/>
      <c r="Q754" s="2345"/>
      <c r="R754" s="2345"/>
      <c r="S754" s="2345"/>
      <c r="T754" s="2345"/>
      <c r="U754" s="2345"/>
      <c r="V754" s="2345"/>
      <c r="W754" s="2345"/>
      <c r="X754" s="2345"/>
      <c r="Y754" s="2345"/>
      <c r="Z754" s="2345"/>
      <c r="AA754" s="2345"/>
      <c r="AB754" s="2345"/>
      <c r="AC754" s="2345"/>
      <c r="AD754" s="2345"/>
      <c r="AE754" s="2345"/>
    </row>
    <row r="755" spans="1:31" ht="15.75" customHeight="1">
      <c r="A755" s="2345"/>
      <c r="B755" s="2345"/>
      <c r="C755" s="2345"/>
      <c r="D755" s="2345"/>
      <c r="E755" s="2345"/>
      <c r="F755" s="2345"/>
      <c r="G755" s="2345"/>
      <c r="H755" s="2345"/>
      <c r="I755" s="2345"/>
      <c r="J755" s="2345"/>
      <c r="K755" s="2345"/>
      <c r="L755" s="2345"/>
      <c r="M755" s="2345"/>
      <c r="N755" s="2345"/>
      <c r="O755" s="2345"/>
      <c r="P755" s="2345"/>
      <c r="Q755" s="2345"/>
      <c r="R755" s="2345"/>
      <c r="S755" s="2345"/>
      <c r="T755" s="2345"/>
      <c r="U755" s="2345"/>
      <c r="V755" s="2345"/>
      <c r="W755" s="2345"/>
      <c r="X755" s="2345"/>
      <c r="Y755" s="2345"/>
      <c r="Z755" s="2345"/>
      <c r="AA755" s="2345"/>
      <c r="AB755" s="2345"/>
      <c r="AC755" s="2345"/>
      <c r="AD755" s="2345"/>
      <c r="AE755" s="2345"/>
    </row>
    <row r="756" spans="1:31" ht="15.75" customHeight="1">
      <c r="A756" s="2345"/>
      <c r="B756" s="2345"/>
      <c r="C756" s="2345"/>
      <c r="D756" s="2345"/>
      <c r="E756" s="2345"/>
      <c r="F756" s="2345"/>
      <c r="G756" s="2345"/>
      <c r="H756" s="2345"/>
      <c r="I756" s="2345"/>
      <c r="J756" s="2345"/>
      <c r="K756" s="2345"/>
      <c r="L756" s="2345"/>
      <c r="M756" s="2345"/>
      <c r="N756" s="2345"/>
      <c r="O756" s="2345"/>
      <c r="P756" s="2345"/>
      <c r="Q756" s="2345"/>
      <c r="R756" s="2345"/>
      <c r="S756" s="2345"/>
      <c r="T756" s="2345"/>
      <c r="U756" s="2345"/>
      <c r="V756" s="2345"/>
      <c r="W756" s="2345"/>
      <c r="X756" s="2345"/>
      <c r="Y756" s="2345"/>
      <c r="Z756" s="2345"/>
      <c r="AA756" s="2345"/>
      <c r="AB756" s="2345"/>
      <c r="AC756" s="2345"/>
      <c r="AD756" s="2345"/>
      <c r="AE756" s="2345"/>
    </row>
    <row r="757" spans="1:31" ht="15.75" customHeight="1">
      <c r="A757" s="2345"/>
      <c r="B757" s="2345"/>
      <c r="C757" s="2345"/>
      <c r="D757" s="2345"/>
      <c r="E757" s="2345"/>
      <c r="F757" s="2345"/>
      <c r="G757" s="2345"/>
      <c r="H757" s="2345"/>
      <c r="I757" s="2345"/>
      <c r="J757" s="2345"/>
      <c r="K757" s="2345"/>
      <c r="L757" s="2345"/>
      <c r="M757" s="2345"/>
      <c r="N757" s="2345"/>
      <c r="O757" s="2345"/>
      <c r="P757" s="2345"/>
      <c r="Q757" s="2345"/>
      <c r="R757" s="2345"/>
      <c r="S757" s="2345"/>
      <c r="T757" s="2345"/>
      <c r="U757" s="2345"/>
      <c r="V757" s="2345"/>
      <c r="W757" s="2345"/>
      <c r="X757" s="2345"/>
      <c r="Y757" s="2345"/>
      <c r="Z757" s="2345"/>
      <c r="AA757" s="2345"/>
      <c r="AB757" s="2345"/>
      <c r="AC757" s="2345"/>
      <c r="AD757" s="2345"/>
      <c r="AE757" s="2345"/>
    </row>
    <row r="758" spans="1:31" ht="15.75" customHeight="1">
      <c r="A758" s="2345"/>
      <c r="B758" s="2345"/>
      <c r="C758" s="2345"/>
      <c r="D758" s="2345"/>
      <c r="E758" s="2345"/>
      <c r="F758" s="2345"/>
      <c r="G758" s="2345"/>
      <c r="H758" s="2345"/>
      <c r="I758" s="2345"/>
      <c r="J758" s="2345"/>
      <c r="K758" s="2345"/>
      <c r="L758" s="2345"/>
      <c r="M758" s="2345"/>
      <c r="N758" s="2345"/>
      <c r="O758" s="2345"/>
      <c r="P758" s="2345"/>
      <c r="Q758" s="2345"/>
      <c r="R758" s="2345"/>
      <c r="S758" s="2345"/>
      <c r="T758" s="2345"/>
      <c r="U758" s="2345"/>
      <c r="V758" s="2345"/>
      <c r="W758" s="2345"/>
      <c r="X758" s="2345"/>
      <c r="Y758" s="2345"/>
      <c r="Z758" s="2345"/>
      <c r="AA758" s="2345"/>
      <c r="AB758" s="2345"/>
      <c r="AC758" s="2345"/>
      <c r="AD758" s="2345"/>
      <c r="AE758" s="2345"/>
    </row>
    <row r="759" spans="1:31" ht="15.75" customHeight="1">
      <c r="A759" s="2345"/>
      <c r="B759" s="2345"/>
      <c r="C759" s="2345"/>
      <c r="D759" s="2345"/>
      <c r="E759" s="2345"/>
      <c r="F759" s="2345"/>
      <c r="G759" s="2345"/>
      <c r="H759" s="2345"/>
      <c r="I759" s="2345"/>
      <c r="J759" s="2345"/>
      <c r="K759" s="2345"/>
      <c r="L759" s="2345"/>
      <c r="M759" s="2345"/>
      <c r="N759" s="2345"/>
      <c r="O759" s="2345"/>
      <c r="P759" s="2345"/>
      <c r="Q759" s="2345"/>
      <c r="R759" s="2345"/>
      <c r="S759" s="2345"/>
      <c r="T759" s="2345"/>
      <c r="U759" s="2345"/>
      <c r="V759" s="2345"/>
      <c r="W759" s="2345"/>
      <c r="X759" s="2345"/>
      <c r="Y759" s="2345"/>
      <c r="Z759" s="2345"/>
      <c r="AA759" s="2345"/>
      <c r="AB759" s="2345"/>
      <c r="AC759" s="2345"/>
      <c r="AD759" s="2345"/>
      <c r="AE759" s="2345"/>
    </row>
    <row r="760" spans="1:31" ht="15.75" customHeight="1">
      <c r="A760" s="2345"/>
      <c r="B760" s="2345"/>
      <c r="C760" s="2345"/>
      <c r="D760" s="2345"/>
      <c r="E760" s="2345"/>
      <c r="F760" s="2345"/>
      <c r="G760" s="2345"/>
      <c r="H760" s="2345"/>
      <c r="I760" s="2345"/>
      <c r="J760" s="2345"/>
      <c r="K760" s="2345"/>
      <c r="L760" s="2345"/>
      <c r="M760" s="2345"/>
      <c r="N760" s="2345"/>
      <c r="O760" s="2345"/>
      <c r="P760" s="2345"/>
      <c r="Q760" s="2345"/>
      <c r="R760" s="2345"/>
      <c r="S760" s="2345"/>
      <c r="T760" s="2345"/>
      <c r="U760" s="2345"/>
      <c r="V760" s="2345"/>
      <c r="W760" s="2345"/>
      <c r="X760" s="2345"/>
      <c r="Y760" s="2345"/>
      <c r="Z760" s="2345"/>
      <c r="AA760" s="2345"/>
      <c r="AB760" s="2345"/>
      <c r="AC760" s="2345"/>
      <c r="AD760" s="2345"/>
      <c r="AE760" s="2345"/>
    </row>
    <row r="761" spans="1:31" ht="15.75" customHeight="1">
      <c r="A761" s="2345"/>
      <c r="B761" s="2345"/>
      <c r="C761" s="2345"/>
      <c r="D761" s="2345"/>
      <c r="E761" s="2345"/>
      <c r="F761" s="2345"/>
      <c r="G761" s="2345"/>
      <c r="H761" s="2345"/>
      <c r="I761" s="2345"/>
      <c r="J761" s="2345"/>
      <c r="K761" s="2345"/>
      <c r="L761" s="2345"/>
      <c r="M761" s="2345"/>
      <c r="N761" s="2345"/>
      <c r="O761" s="2345"/>
      <c r="P761" s="2345"/>
      <c r="Q761" s="2345"/>
      <c r="R761" s="2345"/>
      <c r="S761" s="2345"/>
      <c r="T761" s="2345"/>
      <c r="U761" s="2345"/>
      <c r="V761" s="2345"/>
      <c r="W761" s="2345"/>
      <c r="X761" s="2345"/>
      <c r="Y761" s="2345"/>
      <c r="Z761" s="2345"/>
      <c r="AA761" s="2345"/>
      <c r="AB761" s="2345"/>
      <c r="AC761" s="2345"/>
      <c r="AD761" s="2345"/>
      <c r="AE761" s="2345"/>
    </row>
    <row r="762" spans="1:31" ht="15.75" customHeight="1">
      <c r="A762" s="2345"/>
      <c r="B762" s="2345"/>
      <c r="C762" s="2345"/>
      <c r="D762" s="2345"/>
      <c r="E762" s="2345"/>
      <c r="F762" s="2345"/>
      <c r="G762" s="2345"/>
      <c r="H762" s="2345"/>
      <c r="I762" s="2345"/>
      <c r="J762" s="2345"/>
      <c r="K762" s="2345"/>
      <c r="L762" s="2345"/>
      <c r="M762" s="2345"/>
      <c r="N762" s="2345"/>
      <c r="O762" s="2345"/>
      <c r="P762" s="2345"/>
      <c r="Q762" s="2345"/>
      <c r="R762" s="2345"/>
      <c r="S762" s="2345"/>
      <c r="T762" s="2345"/>
      <c r="U762" s="2345"/>
      <c r="V762" s="2345"/>
      <c r="W762" s="2345"/>
      <c r="X762" s="2345"/>
      <c r="Y762" s="2345"/>
      <c r="Z762" s="2345"/>
      <c r="AA762" s="2345"/>
      <c r="AB762" s="2345"/>
      <c r="AC762" s="2345"/>
      <c r="AD762" s="2345"/>
      <c r="AE762" s="2345"/>
    </row>
    <row r="763" spans="1:31" ht="15.75" customHeight="1">
      <c r="A763" s="2345"/>
      <c r="B763" s="2345"/>
      <c r="C763" s="2345"/>
      <c r="D763" s="2345"/>
      <c r="E763" s="2345"/>
      <c r="F763" s="2345"/>
      <c r="G763" s="2345"/>
      <c r="H763" s="2345"/>
      <c r="I763" s="2345"/>
      <c r="J763" s="2345"/>
      <c r="K763" s="2345"/>
      <c r="L763" s="2345"/>
      <c r="M763" s="2345"/>
      <c r="N763" s="2345"/>
      <c r="O763" s="2345"/>
      <c r="P763" s="2345"/>
      <c r="Q763" s="2345"/>
      <c r="R763" s="2345"/>
      <c r="S763" s="2345"/>
      <c r="T763" s="2345"/>
      <c r="U763" s="2345"/>
      <c r="V763" s="2345"/>
      <c r="W763" s="2345"/>
      <c r="X763" s="2345"/>
      <c r="Y763" s="2345"/>
      <c r="Z763" s="2345"/>
      <c r="AA763" s="2345"/>
      <c r="AB763" s="2345"/>
      <c r="AC763" s="2345"/>
      <c r="AD763" s="2345"/>
      <c r="AE763" s="2345"/>
    </row>
    <row r="764" spans="1:31" ht="15.75" customHeight="1">
      <c r="A764" s="2345"/>
      <c r="B764" s="2345"/>
      <c r="C764" s="2345"/>
      <c r="D764" s="2345"/>
      <c r="E764" s="2345"/>
      <c r="F764" s="2345"/>
      <c r="G764" s="2345"/>
      <c r="H764" s="2345"/>
      <c r="I764" s="2345"/>
      <c r="J764" s="2345"/>
      <c r="K764" s="2345"/>
      <c r="L764" s="2345"/>
      <c r="M764" s="2345"/>
      <c r="N764" s="2345"/>
      <c r="O764" s="2345"/>
      <c r="P764" s="2345"/>
      <c r="Q764" s="2345"/>
      <c r="R764" s="2345"/>
      <c r="S764" s="2345"/>
      <c r="T764" s="2345"/>
      <c r="U764" s="2345"/>
      <c r="V764" s="2345"/>
      <c r="W764" s="2345"/>
      <c r="X764" s="2345"/>
      <c r="Y764" s="2345"/>
      <c r="Z764" s="2345"/>
      <c r="AA764" s="2345"/>
      <c r="AB764" s="2345"/>
      <c r="AC764" s="2345"/>
      <c r="AD764" s="2345"/>
      <c r="AE764" s="2345"/>
    </row>
    <row r="765" spans="1:31" ht="15.75" customHeight="1">
      <c r="A765" s="2345"/>
      <c r="B765" s="2345"/>
      <c r="C765" s="2345"/>
      <c r="D765" s="2345"/>
      <c r="E765" s="2345"/>
      <c r="F765" s="2345"/>
      <c r="G765" s="2345"/>
      <c r="H765" s="2345"/>
      <c r="I765" s="2345"/>
      <c r="J765" s="2345"/>
      <c r="K765" s="2345"/>
      <c r="L765" s="2345"/>
      <c r="M765" s="2345"/>
      <c r="N765" s="2345"/>
      <c r="O765" s="2345"/>
      <c r="P765" s="2345"/>
      <c r="Q765" s="2345"/>
      <c r="R765" s="2345"/>
      <c r="S765" s="2345"/>
      <c r="T765" s="2345"/>
      <c r="U765" s="2345"/>
      <c r="V765" s="2345"/>
      <c r="W765" s="2345"/>
      <c r="X765" s="2345"/>
      <c r="Y765" s="2345"/>
      <c r="Z765" s="2345"/>
      <c r="AA765" s="2345"/>
      <c r="AB765" s="2345"/>
      <c r="AC765" s="2345"/>
      <c r="AD765" s="2345"/>
      <c r="AE765" s="2345"/>
    </row>
    <row r="766" spans="1:31" ht="15.75" customHeight="1">
      <c r="A766" s="2345"/>
      <c r="B766" s="2345"/>
      <c r="C766" s="2345"/>
      <c r="D766" s="2345"/>
      <c r="E766" s="2345"/>
      <c r="F766" s="2345"/>
      <c r="G766" s="2345"/>
      <c r="H766" s="2345"/>
      <c r="I766" s="2345"/>
      <c r="J766" s="2345"/>
      <c r="K766" s="2345"/>
      <c r="L766" s="2345"/>
      <c r="M766" s="2345"/>
      <c r="N766" s="2345"/>
      <c r="O766" s="2345"/>
      <c r="P766" s="2345"/>
      <c r="Q766" s="2345"/>
      <c r="R766" s="2345"/>
      <c r="S766" s="2345"/>
      <c r="T766" s="2345"/>
      <c r="U766" s="2345"/>
      <c r="V766" s="2345"/>
      <c r="W766" s="2345"/>
      <c r="X766" s="2345"/>
      <c r="Y766" s="2345"/>
      <c r="Z766" s="2345"/>
      <c r="AA766" s="2345"/>
      <c r="AB766" s="2345"/>
      <c r="AC766" s="2345"/>
      <c r="AD766" s="2345"/>
      <c r="AE766" s="2345"/>
    </row>
    <row r="767" spans="1:31" ht="15.75" customHeight="1">
      <c r="A767" s="2345"/>
      <c r="B767" s="2345"/>
      <c r="C767" s="2345"/>
      <c r="D767" s="2345"/>
      <c r="E767" s="2345"/>
      <c r="F767" s="2345"/>
      <c r="G767" s="2345"/>
      <c r="H767" s="2345"/>
      <c r="I767" s="2345"/>
      <c r="J767" s="2345"/>
      <c r="K767" s="2345"/>
      <c r="L767" s="2345"/>
      <c r="M767" s="2345"/>
      <c r="N767" s="2345"/>
      <c r="O767" s="2345"/>
      <c r="P767" s="2345"/>
      <c r="Q767" s="2345"/>
      <c r="R767" s="2345"/>
      <c r="S767" s="2345"/>
      <c r="T767" s="2345"/>
      <c r="U767" s="2345"/>
      <c r="V767" s="2345"/>
      <c r="W767" s="2345"/>
      <c r="X767" s="2345"/>
      <c r="Y767" s="2345"/>
      <c r="Z767" s="2345"/>
      <c r="AA767" s="2345"/>
      <c r="AB767" s="2345"/>
      <c r="AC767" s="2345"/>
      <c r="AD767" s="2345"/>
      <c r="AE767" s="2345"/>
    </row>
    <row r="768" spans="1:31" ht="15.75" customHeight="1">
      <c r="A768" s="2345"/>
      <c r="B768" s="2345"/>
      <c r="C768" s="2345"/>
      <c r="D768" s="2345"/>
      <c r="E768" s="2345"/>
      <c r="F768" s="2345"/>
      <c r="G768" s="2345"/>
      <c r="H768" s="2345"/>
      <c r="I768" s="2345"/>
      <c r="J768" s="2345"/>
      <c r="K768" s="2345"/>
      <c r="L768" s="2345"/>
      <c r="M768" s="2345"/>
      <c r="N768" s="2345"/>
      <c r="O768" s="2345"/>
      <c r="P768" s="2345"/>
      <c r="Q768" s="2345"/>
      <c r="R768" s="2345"/>
      <c r="S768" s="2345"/>
      <c r="T768" s="2345"/>
      <c r="U768" s="2345"/>
      <c r="V768" s="2345"/>
      <c r="W768" s="2345"/>
      <c r="X768" s="2345"/>
      <c r="Y768" s="2345"/>
      <c r="Z768" s="2345"/>
      <c r="AA768" s="2345"/>
      <c r="AB768" s="2345"/>
      <c r="AC768" s="2345"/>
      <c r="AD768" s="2345"/>
      <c r="AE768" s="2345"/>
    </row>
    <row r="769" spans="1:31" ht="15.75" customHeight="1">
      <c r="A769" s="2345"/>
      <c r="B769" s="2345"/>
      <c r="C769" s="2345"/>
      <c r="D769" s="2345"/>
      <c r="E769" s="2345"/>
      <c r="F769" s="2345"/>
      <c r="G769" s="2345"/>
      <c r="H769" s="2345"/>
      <c r="I769" s="2345"/>
      <c r="J769" s="2345"/>
      <c r="K769" s="2345"/>
      <c r="L769" s="2345"/>
      <c r="M769" s="2345"/>
      <c r="N769" s="2345"/>
      <c r="O769" s="2345"/>
      <c r="P769" s="2345"/>
      <c r="Q769" s="2345"/>
      <c r="R769" s="2345"/>
      <c r="S769" s="2345"/>
      <c r="T769" s="2345"/>
      <c r="U769" s="2345"/>
      <c r="V769" s="2345"/>
      <c r="W769" s="2345"/>
      <c r="X769" s="2345"/>
      <c r="Y769" s="2345"/>
      <c r="Z769" s="2345"/>
      <c r="AA769" s="2345"/>
      <c r="AB769" s="2345"/>
      <c r="AC769" s="2345"/>
      <c r="AD769" s="2345"/>
      <c r="AE769" s="2345"/>
    </row>
    <row r="770" spans="1:31" ht="15.75" customHeight="1">
      <c r="A770" s="2345"/>
      <c r="B770" s="2345"/>
      <c r="C770" s="2345"/>
      <c r="D770" s="2345"/>
      <c r="E770" s="2345"/>
      <c r="F770" s="2345"/>
      <c r="G770" s="2345"/>
      <c r="H770" s="2345"/>
      <c r="I770" s="2345"/>
      <c r="J770" s="2345"/>
      <c r="K770" s="2345"/>
      <c r="L770" s="2345"/>
      <c r="M770" s="2345"/>
      <c r="N770" s="2345"/>
      <c r="O770" s="2345"/>
      <c r="P770" s="2345"/>
      <c r="Q770" s="2345"/>
      <c r="R770" s="2345"/>
      <c r="S770" s="2345"/>
      <c r="T770" s="2345"/>
      <c r="U770" s="2345"/>
      <c r="V770" s="2345"/>
      <c r="W770" s="2345"/>
      <c r="X770" s="2345"/>
      <c r="Y770" s="2345"/>
      <c r="Z770" s="2345"/>
      <c r="AA770" s="2345"/>
      <c r="AB770" s="2345"/>
      <c r="AC770" s="2345"/>
      <c r="AD770" s="2345"/>
      <c r="AE770" s="2345"/>
    </row>
    <row r="771" spans="1:31" ht="15.75" customHeight="1">
      <c r="A771" s="2345"/>
      <c r="B771" s="2345"/>
      <c r="C771" s="2345"/>
      <c r="D771" s="2345"/>
      <c r="E771" s="2345"/>
      <c r="F771" s="2345"/>
      <c r="G771" s="2345"/>
      <c r="H771" s="2345"/>
      <c r="I771" s="2345"/>
      <c r="J771" s="2345"/>
      <c r="K771" s="2345"/>
      <c r="L771" s="2345"/>
      <c r="M771" s="2345"/>
      <c r="N771" s="2345"/>
      <c r="O771" s="2345"/>
      <c r="P771" s="2345"/>
      <c r="Q771" s="2345"/>
      <c r="R771" s="2345"/>
      <c r="S771" s="2345"/>
      <c r="T771" s="2345"/>
      <c r="U771" s="2345"/>
      <c r="V771" s="2345"/>
      <c r="W771" s="2345"/>
      <c r="X771" s="2345"/>
      <c r="Y771" s="2345"/>
      <c r="Z771" s="2345"/>
      <c r="AA771" s="2345"/>
      <c r="AB771" s="2345"/>
      <c r="AC771" s="2345"/>
      <c r="AD771" s="2345"/>
      <c r="AE771" s="2345"/>
    </row>
    <row r="772" spans="1:31" ht="15.75" customHeight="1">
      <c r="A772" s="2345"/>
      <c r="B772" s="2345"/>
      <c r="C772" s="2345"/>
      <c r="D772" s="2345"/>
      <c r="E772" s="2345"/>
      <c r="F772" s="2345"/>
      <c r="G772" s="2345"/>
      <c r="H772" s="2345"/>
      <c r="I772" s="2345"/>
      <c r="J772" s="2345"/>
      <c r="K772" s="2345"/>
      <c r="L772" s="2345"/>
      <c r="M772" s="2345"/>
      <c r="N772" s="2345"/>
      <c r="O772" s="2345"/>
      <c r="P772" s="2345"/>
      <c r="Q772" s="2345"/>
      <c r="R772" s="2345"/>
      <c r="S772" s="2345"/>
      <c r="T772" s="2345"/>
      <c r="U772" s="2345"/>
      <c r="V772" s="2345"/>
      <c r="W772" s="2345"/>
      <c r="X772" s="2345"/>
      <c r="Y772" s="2345"/>
      <c r="Z772" s="2345"/>
      <c r="AA772" s="2345"/>
      <c r="AB772" s="2345"/>
      <c r="AC772" s="2345"/>
      <c r="AD772" s="2345"/>
      <c r="AE772" s="2345"/>
    </row>
    <row r="773" spans="1:31" ht="15.75" customHeight="1">
      <c r="A773" s="2345"/>
      <c r="B773" s="2345"/>
      <c r="C773" s="2345"/>
      <c r="D773" s="2345"/>
      <c r="E773" s="2345"/>
      <c r="F773" s="2345"/>
      <c r="G773" s="2345"/>
      <c r="H773" s="2345"/>
      <c r="I773" s="2345"/>
      <c r="J773" s="2345"/>
      <c r="K773" s="2345"/>
      <c r="L773" s="2345"/>
      <c r="M773" s="2345"/>
      <c r="N773" s="2345"/>
      <c r="O773" s="2345"/>
      <c r="P773" s="2345"/>
      <c r="Q773" s="2345"/>
      <c r="R773" s="2345"/>
      <c r="S773" s="2345"/>
      <c r="T773" s="2345"/>
      <c r="U773" s="2345"/>
      <c r="V773" s="2345"/>
      <c r="W773" s="2345"/>
      <c r="X773" s="2345"/>
      <c r="Y773" s="2345"/>
      <c r="Z773" s="2345"/>
      <c r="AA773" s="2345"/>
      <c r="AB773" s="2345"/>
      <c r="AC773" s="2345"/>
      <c r="AD773" s="2345"/>
      <c r="AE773" s="2345"/>
    </row>
    <row r="774" spans="1:31" ht="15.75" customHeight="1">
      <c r="A774" s="2345"/>
      <c r="B774" s="2345"/>
      <c r="C774" s="2345"/>
      <c r="D774" s="2345"/>
      <c r="E774" s="2345"/>
      <c r="F774" s="2345"/>
      <c r="G774" s="2345"/>
      <c r="H774" s="2345"/>
      <c r="I774" s="2345"/>
      <c r="J774" s="2345"/>
      <c r="K774" s="2345"/>
      <c r="L774" s="2345"/>
      <c r="M774" s="2345"/>
      <c r="N774" s="2345"/>
      <c r="O774" s="2345"/>
      <c r="P774" s="2345"/>
      <c r="Q774" s="2345"/>
      <c r="R774" s="2345"/>
      <c r="S774" s="2345"/>
      <c r="T774" s="2345"/>
      <c r="U774" s="2345"/>
      <c r="V774" s="2345"/>
      <c r="W774" s="2345"/>
      <c r="X774" s="2345"/>
      <c r="Y774" s="2345"/>
      <c r="Z774" s="2345"/>
      <c r="AA774" s="2345"/>
      <c r="AB774" s="2345"/>
      <c r="AC774" s="2345"/>
      <c r="AD774" s="2345"/>
      <c r="AE774" s="2345"/>
    </row>
    <row r="775" spans="1:31" ht="15.75" customHeight="1">
      <c r="A775" s="2345"/>
      <c r="B775" s="2345"/>
      <c r="C775" s="2345"/>
      <c r="D775" s="2345"/>
      <c r="E775" s="2345"/>
      <c r="F775" s="2345"/>
      <c r="G775" s="2345"/>
      <c r="H775" s="2345"/>
      <c r="I775" s="2345"/>
      <c r="J775" s="2345"/>
      <c r="K775" s="2345"/>
      <c r="L775" s="2345"/>
      <c r="M775" s="2345"/>
      <c r="N775" s="2345"/>
      <c r="O775" s="2345"/>
      <c r="P775" s="2345"/>
      <c r="Q775" s="2345"/>
      <c r="R775" s="2345"/>
      <c r="S775" s="2345"/>
      <c r="T775" s="2345"/>
      <c r="U775" s="2345"/>
      <c r="V775" s="2345"/>
      <c r="W775" s="2345"/>
      <c r="X775" s="2345"/>
      <c r="Y775" s="2345"/>
      <c r="Z775" s="2345"/>
      <c r="AA775" s="2345"/>
      <c r="AB775" s="2345"/>
      <c r="AC775" s="2345"/>
      <c r="AD775" s="2345"/>
      <c r="AE775" s="2345"/>
    </row>
    <row r="776" spans="1:31" ht="15.75" customHeight="1">
      <c r="A776" s="2345"/>
      <c r="B776" s="2345"/>
      <c r="C776" s="2345"/>
      <c r="D776" s="2345"/>
      <c r="E776" s="2345"/>
      <c r="F776" s="2345"/>
      <c r="G776" s="2345"/>
      <c r="H776" s="2345"/>
      <c r="I776" s="2345"/>
      <c r="J776" s="2345"/>
      <c r="K776" s="2345"/>
      <c r="L776" s="2345"/>
      <c r="M776" s="2345"/>
      <c r="N776" s="2345"/>
      <c r="O776" s="2345"/>
      <c r="P776" s="2345"/>
      <c r="Q776" s="2345"/>
      <c r="R776" s="2345"/>
      <c r="S776" s="2345"/>
      <c r="T776" s="2345"/>
      <c r="U776" s="2345"/>
      <c r="V776" s="2345"/>
      <c r="W776" s="2345"/>
      <c r="X776" s="2345"/>
      <c r="Y776" s="2345"/>
      <c r="Z776" s="2345"/>
      <c r="AA776" s="2345"/>
      <c r="AB776" s="2345"/>
      <c r="AC776" s="2345"/>
      <c r="AD776" s="2345"/>
      <c r="AE776" s="2345"/>
    </row>
    <row r="777" spans="1:31" ht="15.75" customHeight="1">
      <c r="A777" s="2345"/>
      <c r="B777" s="2345"/>
      <c r="C777" s="2345"/>
      <c r="D777" s="2345"/>
      <c r="E777" s="2345"/>
      <c r="F777" s="2345"/>
      <c r="G777" s="2345"/>
      <c r="H777" s="2345"/>
      <c r="I777" s="2345"/>
      <c r="J777" s="2345"/>
      <c r="K777" s="2345"/>
      <c r="L777" s="2345"/>
      <c r="M777" s="2345"/>
      <c r="N777" s="2345"/>
      <c r="O777" s="2345"/>
      <c r="P777" s="2345"/>
      <c r="Q777" s="2345"/>
      <c r="R777" s="2345"/>
      <c r="S777" s="2345"/>
      <c r="T777" s="2345"/>
      <c r="U777" s="2345"/>
      <c r="V777" s="2345"/>
      <c r="W777" s="2345"/>
      <c r="X777" s="2345"/>
      <c r="Y777" s="2345"/>
      <c r="Z777" s="2345"/>
      <c r="AA777" s="2345"/>
      <c r="AB777" s="2345"/>
      <c r="AC777" s="2345"/>
      <c r="AD777" s="2345"/>
      <c r="AE777" s="2345"/>
    </row>
    <row r="778" spans="1:31" ht="15.75" customHeight="1">
      <c r="A778" s="2345"/>
      <c r="B778" s="2345"/>
      <c r="C778" s="2345"/>
      <c r="D778" s="2345"/>
      <c r="E778" s="2345"/>
      <c r="F778" s="2345"/>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5"/>
      <c r="AB778" s="2345"/>
      <c r="AC778" s="2345"/>
      <c r="AD778" s="2345"/>
      <c r="AE778" s="2345"/>
    </row>
    <row r="779" spans="1:31" ht="15.75" customHeight="1">
      <c r="A779" s="2345"/>
      <c r="B779" s="2345"/>
      <c r="C779" s="2345"/>
      <c r="D779" s="2345"/>
      <c r="E779" s="2345"/>
      <c r="F779" s="2345"/>
      <c r="G779" s="2345"/>
      <c r="H779" s="2345"/>
      <c r="I779" s="2345"/>
      <c r="J779" s="2345"/>
      <c r="K779" s="2345"/>
      <c r="L779" s="2345"/>
      <c r="M779" s="2345"/>
      <c r="N779" s="2345"/>
      <c r="O779" s="2345"/>
      <c r="P779" s="2345"/>
      <c r="Q779" s="2345"/>
      <c r="R779" s="2345"/>
      <c r="S779" s="2345"/>
      <c r="T779" s="2345"/>
      <c r="U779" s="2345"/>
      <c r="V779" s="2345"/>
      <c r="W779" s="2345"/>
      <c r="X779" s="2345"/>
      <c r="Y779" s="2345"/>
      <c r="Z779" s="2345"/>
      <c r="AA779" s="2345"/>
      <c r="AB779" s="2345"/>
      <c r="AC779" s="2345"/>
      <c r="AD779" s="2345"/>
      <c r="AE779" s="2345"/>
    </row>
    <row r="780" spans="1:31" ht="15.75" customHeight="1">
      <c r="A780" s="2345"/>
      <c r="B780" s="2345"/>
      <c r="C780" s="2345"/>
      <c r="D780" s="2345"/>
      <c r="E780" s="2345"/>
      <c r="F780" s="2345"/>
      <c r="G780" s="2345"/>
      <c r="H780" s="2345"/>
      <c r="I780" s="2345"/>
      <c r="J780" s="2345"/>
      <c r="K780" s="2345"/>
      <c r="L780" s="2345"/>
      <c r="M780" s="2345"/>
      <c r="N780" s="2345"/>
      <c r="O780" s="2345"/>
      <c r="P780" s="2345"/>
      <c r="Q780" s="2345"/>
      <c r="R780" s="2345"/>
      <c r="S780" s="2345"/>
      <c r="T780" s="2345"/>
      <c r="U780" s="2345"/>
      <c r="V780" s="2345"/>
      <c r="W780" s="2345"/>
      <c r="X780" s="2345"/>
      <c r="Y780" s="2345"/>
      <c r="Z780" s="2345"/>
      <c r="AA780" s="2345"/>
      <c r="AB780" s="2345"/>
      <c r="AC780" s="2345"/>
      <c r="AD780" s="2345"/>
      <c r="AE780" s="2345"/>
    </row>
    <row r="781" spans="1:31" ht="15.75" customHeight="1">
      <c r="A781" s="2345"/>
      <c r="B781" s="2345"/>
      <c r="C781" s="2345"/>
      <c r="D781" s="2345"/>
      <c r="E781" s="2345"/>
      <c r="F781" s="2345"/>
      <c r="G781" s="2345"/>
      <c r="H781" s="2345"/>
      <c r="I781" s="2345"/>
      <c r="J781" s="2345"/>
      <c r="K781" s="2345"/>
      <c r="L781" s="2345"/>
      <c r="M781" s="2345"/>
      <c r="N781" s="2345"/>
      <c r="O781" s="2345"/>
      <c r="P781" s="2345"/>
      <c r="Q781" s="2345"/>
      <c r="R781" s="2345"/>
      <c r="S781" s="2345"/>
      <c r="T781" s="2345"/>
      <c r="U781" s="2345"/>
      <c r="V781" s="2345"/>
      <c r="W781" s="2345"/>
      <c r="X781" s="2345"/>
      <c r="Y781" s="2345"/>
      <c r="Z781" s="2345"/>
      <c r="AA781" s="2345"/>
      <c r="AB781" s="2345"/>
      <c r="AC781" s="2345"/>
      <c r="AD781" s="2345"/>
      <c r="AE781" s="2345"/>
    </row>
    <row r="782" spans="1:31" ht="15.75" customHeight="1">
      <c r="A782" s="2345"/>
      <c r="B782" s="2345"/>
      <c r="C782" s="2345"/>
      <c r="D782" s="2345"/>
      <c r="E782" s="2345"/>
      <c r="F782" s="2345"/>
      <c r="G782" s="2345"/>
      <c r="H782" s="2345"/>
      <c r="I782" s="2345"/>
      <c r="J782" s="2345"/>
      <c r="K782" s="2345"/>
      <c r="L782" s="2345"/>
      <c r="M782" s="2345"/>
      <c r="N782" s="2345"/>
      <c r="O782" s="2345"/>
      <c r="P782" s="2345"/>
      <c r="Q782" s="2345"/>
      <c r="R782" s="2345"/>
      <c r="S782" s="2345"/>
      <c r="T782" s="2345"/>
      <c r="U782" s="2345"/>
      <c r="V782" s="2345"/>
      <c r="W782" s="2345"/>
      <c r="X782" s="2345"/>
      <c r="Y782" s="2345"/>
      <c r="Z782" s="2345"/>
      <c r="AA782" s="2345"/>
      <c r="AB782" s="2345"/>
      <c r="AC782" s="2345"/>
      <c r="AD782" s="2345"/>
      <c r="AE782" s="2345"/>
    </row>
    <row r="783" spans="1:31" ht="15.75" customHeight="1">
      <c r="A783" s="2345"/>
      <c r="B783" s="2345"/>
      <c r="C783" s="2345"/>
      <c r="D783" s="2345"/>
      <c r="E783" s="2345"/>
      <c r="F783" s="2345"/>
      <c r="G783" s="2345"/>
      <c r="H783" s="2345"/>
      <c r="I783" s="2345"/>
      <c r="J783" s="2345"/>
      <c r="K783" s="2345"/>
      <c r="L783" s="2345"/>
      <c r="M783" s="2345"/>
      <c r="N783" s="2345"/>
      <c r="O783" s="2345"/>
      <c r="P783" s="2345"/>
      <c r="Q783" s="2345"/>
      <c r="R783" s="2345"/>
      <c r="S783" s="2345"/>
      <c r="T783" s="2345"/>
      <c r="U783" s="2345"/>
      <c r="V783" s="2345"/>
      <c r="W783" s="2345"/>
      <c r="X783" s="2345"/>
      <c r="Y783" s="2345"/>
      <c r="Z783" s="2345"/>
      <c r="AA783" s="2345"/>
      <c r="AB783" s="2345"/>
      <c r="AC783" s="2345"/>
      <c r="AD783" s="2345"/>
      <c r="AE783" s="2345"/>
    </row>
    <row r="784" spans="1:31" ht="15.75" customHeight="1">
      <c r="A784" s="2345"/>
      <c r="B784" s="2345"/>
      <c r="C784" s="2345"/>
      <c r="D784" s="2345"/>
      <c r="E784" s="2345"/>
      <c r="F784" s="2345"/>
      <c r="G784" s="2345"/>
      <c r="H784" s="2345"/>
      <c r="I784" s="2345"/>
      <c r="J784" s="2345"/>
      <c r="K784" s="2345"/>
      <c r="L784" s="2345"/>
      <c r="M784" s="2345"/>
      <c r="N784" s="2345"/>
      <c r="O784" s="2345"/>
      <c r="P784" s="2345"/>
      <c r="Q784" s="2345"/>
      <c r="R784" s="2345"/>
      <c r="S784" s="2345"/>
      <c r="T784" s="2345"/>
      <c r="U784" s="2345"/>
      <c r="V784" s="2345"/>
      <c r="W784" s="2345"/>
      <c r="X784" s="2345"/>
      <c r="Y784" s="2345"/>
      <c r="Z784" s="2345"/>
      <c r="AA784" s="2345"/>
      <c r="AB784" s="2345"/>
      <c r="AC784" s="2345"/>
      <c r="AD784" s="2345"/>
      <c r="AE784" s="2345"/>
    </row>
    <row r="785" spans="1:31" ht="15.75" customHeight="1">
      <c r="A785" s="2345"/>
      <c r="B785" s="2345"/>
      <c r="C785" s="2345"/>
      <c r="D785" s="2345"/>
      <c r="E785" s="2345"/>
      <c r="F785" s="2345"/>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5"/>
      <c r="AB785" s="2345"/>
      <c r="AC785" s="2345"/>
      <c r="AD785" s="2345"/>
      <c r="AE785" s="2345"/>
    </row>
    <row r="786" spans="1:31" ht="15.75" customHeight="1">
      <c r="A786" s="2345"/>
      <c r="B786" s="2345"/>
      <c r="C786" s="2345"/>
      <c r="D786" s="2345"/>
      <c r="E786" s="2345"/>
      <c r="F786" s="2345"/>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5"/>
      <c r="AB786" s="2345"/>
      <c r="AC786" s="2345"/>
      <c r="AD786" s="2345"/>
      <c r="AE786" s="2345"/>
    </row>
    <row r="787" spans="1:31" ht="15.75" customHeight="1">
      <c r="A787" s="2345"/>
      <c r="B787" s="2345"/>
      <c r="C787" s="2345"/>
      <c r="D787" s="2345"/>
      <c r="E787" s="2345"/>
      <c r="F787" s="2345"/>
      <c r="G787" s="2345"/>
      <c r="H787" s="2345"/>
      <c r="I787" s="2345"/>
      <c r="J787" s="2345"/>
      <c r="K787" s="2345"/>
      <c r="L787" s="2345"/>
      <c r="M787" s="2345"/>
      <c r="N787" s="2345"/>
      <c r="O787" s="2345"/>
      <c r="P787" s="2345"/>
      <c r="Q787" s="2345"/>
      <c r="R787" s="2345"/>
      <c r="S787" s="2345"/>
      <c r="T787" s="2345"/>
      <c r="U787" s="2345"/>
      <c r="V787" s="2345"/>
      <c r="W787" s="2345"/>
      <c r="X787" s="2345"/>
      <c r="Y787" s="2345"/>
      <c r="Z787" s="2345"/>
      <c r="AA787" s="2345"/>
      <c r="AB787" s="2345"/>
      <c r="AC787" s="2345"/>
      <c r="AD787" s="2345"/>
      <c r="AE787" s="2345"/>
    </row>
    <row r="788" spans="1:31" ht="15.75" customHeight="1">
      <c r="A788" s="2345"/>
      <c r="B788" s="2345"/>
      <c r="C788" s="2345"/>
      <c r="D788" s="2345"/>
      <c r="E788" s="2345"/>
      <c r="F788" s="2345"/>
      <c r="G788" s="2345"/>
      <c r="H788" s="2345"/>
      <c r="I788" s="2345"/>
      <c r="J788" s="2345"/>
      <c r="K788" s="2345"/>
      <c r="L788" s="2345"/>
      <c r="M788" s="2345"/>
      <c r="N788" s="2345"/>
      <c r="O788" s="2345"/>
      <c r="P788" s="2345"/>
      <c r="Q788" s="2345"/>
      <c r="R788" s="2345"/>
      <c r="S788" s="2345"/>
      <c r="T788" s="2345"/>
      <c r="U788" s="2345"/>
      <c r="V788" s="2345"/>
      <c r="W788" s="2345"/>
      <c r="X788" s="2345"/>
      <c r="Y788" s="2345"/>
      <c r="Z788" s="2345"/>
      <c r="AA788" s="2345"/>
      <c r="AB788" s="2345"/>
      <c r="AC788" s="2345"/>
      <c r="AD788" s="2345"/>
      <c r="AE788" s="2345"/>
    </row>
    <row r="789" spans="1:31" ht="15.75" customHeight="1">
      <c r="A789" s="2345"/>
      <c r="B789" s="2345"/>
      <c r="C789" s="2345"/>
      <c r="D789" s="2345"/>
      <c r="E789" s="2345"/>
      <c r="F789" s="2345"/>
      <c r="G789" s="2345"/>
      <c r="H789" s="2345"/>
      <c r="I789" s="2345"/>
      <c r="J789" s="2345"/>
      <c r="K789" s="2345"/>
      <c r="L789" s="2345"/>
      <c r="M789" s="2345"/>
      <c r="N789" s="2345"/>
      <c r="O789" s="2345"/>
      <c r="P789" s="2345"/>
      <c r="Q789" s="2345"/>
      <c r="R789" s="2345"/>
      <c r="S789" s="2345"/>
      <c r="T789" s="2345"/>
      <c r="U789" s="2345"/>
      <c r="V789" s="2345"/>
      <c r="W789" s="2345"/>
      <c r="X789" s="2345"/>
      <c r="Y789" s="2345"/>
      <c r="Z789" s="2345"/>
      <c r="AA789" s="2345"/>
      <c r="AB789" s="2345"/>
      <c r="AC789" s="2345"/>
      <c r="AD789" s="2345"/>
      <c r="AE789" s="2345"/>
    </row>
    <row r="790" spans="1:31" ht="15.75" customHeight="1">
      <c r="A790" s="2345"/>
      <c r="B790" s="2345"/>
      <c r="C790" s="2345"/>
      <c r="D790" s="2345"/>
      <c r="E790" s="2345"/>
      <c r="F790" s="2345"/>
      <c r="G790" s="2345"/>
      <c r="H790" s="2345"/>
      <c r="I790" s="2345"/>
      <c r="J790" s="2345"/>
      <c r="K790" s="2345"/>
      <c r="L790" s="2345"/>
      <c r="M790" s="2345"/>
      <c r="N790" s="2345"/>
      <c r="O790" s="2345"/>
      <c r="P790" s="2345"/>
      <c r="Q790" s="2345"/>
      <c r="R790" s="2345"/>
      <c r="S790" s="2345"/>
      <c r="T790" s="2345"/>
      <c r="U790" s="2345"/>
      <c r="V790" s="2345"/>
      <c r="W790" s="2345"/>
      <c r="X790" s="2345"/>
      <c r="Y790" s="2345"/>
      <c r="Z790" s="2345"/>
      <c r="AA790" s="2345"/>
      <c r="AB790" s="2345"/>
      <c r="AC790" s="2345"/>
      <c r="AD790" s="2345"/>
      <c r="AE790" s="2345"/>
    </row>
    <row r="791" spans="1:31" ht="15.75" customHeight="1">
      <c r="A791" s="2345"/>
      <c r="B791" s="2345"/>
      <c r="C791" s="2345"/>
      <c r="D791" s="2345"/>
      <c r="E791" s="2345"/>
      <c r="F791" s="2345"/>
      <c r="G791" s="2345"/>
      <c r="H791" s="2345"/>
      <c r="I791" s="2345"/>
      <c r="J791" s="2345"/>
      <c r="K791" s="2345"/>
      <c r="L791" s="2345"/>
      <c r="M791" s="2345"/>
      <c r="N791" s="2345"/>
      <c r="O791" s="2345"/>
      <c r="P791" s="2345"/>
      <c r="Q791" s="2345"/>
      <c r="R791" s="2345"/>
      <c r="S791" s="2345"/>
      <c r="T791" s="2345"/>
      <c r="U791" s="2345"/>
      <c r="V791" s="2345"/>
      <c r="W791" s="2345"/>
      <c r="X791" s="2345"/>
      <c r="Y791" s="2345"/>
      <c r="Z791" s="2345"/>
      <c r="AA791" s="2345"/>
      <c r="AB791" s="2345"/>
      <c r="AC791" s="2345"/>
      <c r="AD791" s="2345"/>
      <c r="AE791" s="2345"/>
    </row>
    <row r="792" spans="1:31" ht="15.75" customHeight="1">
      <c r="A792" s="2345"/>
      <c r="B792" s="2345"/>
      <c r="C792" s="2345"/>
      <c r="D792" s="2345"/>
      <c r="E792" s="2345"/>
      <c r="F792" s="2345"/>
      <c r="G792" s="2345"/>
      <c r="H792" s="2345"/>
      <c r="I792" s="2345"/>
      <c r="J792" s="2345"/>
      <c r="K792" s="2345"/>
      <c r="L792" s="2345"/>
      <c r="M792" s="2345"/>
      <c r="N792" s="2345"/>
      <c r="O792" s="2345"/>
      <c r="P792" s="2345"/>
      <c r="Q792" s="2345"/>
      <c r="R792" s="2345"/>
      <c r="S792" s="2345"/>
      <c r="T792" s="2345"/>
      <c r="U792" s="2345"/>
      <c r="V792" s="2345"/>
      <c r="W792" s="2345"/>
      <c r="X792" s="2345"/>
      <c r="Y792" s="2345"/>
      <c r="Z792" s="2345"/>
      <c r="AA792" s="2345"/>
      <c r="AB792" s="2345"/>
      <c r="AC792" s="2345"/>
      <c r="AD792" s="2345"/>
      <c r="AE792" s="2345"/>
    </row>
    <row r="793" spans="1:31" ht="15.75" customHeight="1">
      <c r="A793" s="2345"/>
      <c r="B793" s="2345"/>
      <c r="C793" s="2345"/>
      <c r="D793" s="2345"/>
      <c r="E793" s="2345"/>
      <c r="F793" s="2345"/>
      <c r="G793" s="2345"/>
      <c r="H793" s="2345"/>
      <c r="I793" s="2345"/>
      <c r="J793" s="2345"/>
      <c r="K793" s="2345"/>
      <c r="L793" s="2345"/>
      <c r="M793" s="2345"/>
      <c r="N793" s="2345"/>
      <c r="O793" s="2345"/>
      <c r="P793" s="2345"/>
      <c r="Q793" s="2345"/>
      <c r="R793" s="2345"/>
      <c r="S793" s="2345"/>
      <c r="T793" s="2345"/>
      <c r="U793" s="2345"/>
      <c r="V793" s="2345"/>
      <c r="W793" s="2345"/>
      <c r="X793" s="2345"/>
      <c r="Y793" s="2345"/>
      <c r="Z793" s="2345"/>
      <c r="AA793" s="2345"/>
      <c r="AB793" s="2345"/>
      <c r="AC793" s="2345"/>
      <c r="AD793" s="2345"/>
      <c r="AE793" s="2345"/>
    </row>
    <row r="794" spans="1:31" ht="15.75" customHeight="1">
      <c r="A794" s="2345"/>
      <c r="B794" s="2345"/>
      <c r="C794" s="2345"/>
      <c r="D794" s="2345"/>
      <c r="E794" s="2345"/>
      <c r="F794" s="2345"/>
      <c r="G794" s="2345"/>
      <c r="H794" s="2345"/>
      <c r="I794" s="2345"/>
      <c r="J794" s="2345"/>
      <c r="K794" s="2345"/>
      <c r="L794" s="2345"/>
      <c r="M794" s="2345"/>
      <c r="N794" s="2345"/>
      <c r="O794" s="2345"/>
      <c r="P794" s="2345"/>
      <c r="Q794" s="2345"/>
      <c r="R794" s="2345"/>
      <c r="S794" s="2345"/>
      <c r="T794" s="2345"/>
      <c r="U794" s="2345"/>
      <c r="V794" s="2345"/>
      <c r="W794" s="2345"/>
      <c r="X794" s="2345"/>
      <c r="Y794" s="2345"/>
      <c r="Z794" s="2345"/>
      <c r="AA794" s="2345"/>
      <c r="AB794" s="2345"/>
      <c r="AC794" s="2345"/>
      <c r="AD794" s="2345"/>
      <c r="AE794" s="2345"/>
    </row>
    <row r="795" spans="1:31" ht="15.75" customHeight="1">
      <c r="A795" s="2345"/>
      <c r="B795" s="2345"/>
      <c r="C795" s="2345"/>
      <c r="D795" s="2345"/>
      <c r="E795" s="2345"/>
      <c r="F795" s="2345"/>
      <c r="G795" s="2345"/>
      <c r="H795" s="2345"/>
      <c r="I795" s="2345"/>
      <c r="J795" s="2345"/>
      <c r="K795" s="2345"/>
      <c r="L795" s="2345"/>
      <c r="M795" s="2345"/>
      <c r="N795" s="2345"/>
      <c r="O795" s="2345"/>
      <c r="P795" s="2345"/>
      <c r="Q795" s="2345"/>
      <c r="R795" s="2345"/>
      <c r="S795" s="2345"/>
      <c r="T795" s="2345"/>
      <c r="U795" s="2345"/>
      <c r="V795" s="2345"/>
      <c r="W795" s="2345"/>
      <c r="X795" s="2345"/>
      <c r="Y795" s="2345"/>
      <c r="Z795" s="2345"/>
      <c r="AA795" s="2345"/>
      <c r="AB795" s="2345"/>
      <c r="AC795" s="2345"/>
      <c r="AD795" s="2345"/>
      <c r="AE795" s="2345"/>
    </row>
    <row r="796" spans="1:31" ht="15.75" customHeight="1">
      <c r="A796" s="2345"/>
      <c r="B796" s="2345"/>
      <c r="C796" s="2345"/>
      <c r="D796" s="2345"/>
      <c r="E796" s="2345"/>
      <c r="F796" s="2345"/>
      <c r="G796" s="2345"/>
      <c r="H796" s="2345"/>
      <c r="I796" s="2345"/>
      <c r="J796" s="2345"/>
      <c r="K796" s="2345"/>
      <c r="L796" s="2345"/>
      <c r="M796" s="2345"/>
      <c r="N796" s="2345"/>
      <c r="O796" s="2345"/>
      <c r="P796" s="2345"/>
      <c r="Q796" s="2345"/>
      <c r="R796" s="2345"/>
      <c r="S796" s="2345"/>
      <c r="T796" s="2345"/>
      <c r="U796" s="2345"/>
      <c r="V796" s="2345"/>
      <c r="W796" s="2345"/>
      <c r="X796" s="2345"/>
      <c r="Y796" s="2345"/>
      <c r="Z796" s="2345"/>
      <c r="AA796" s="2345"/>
      <c r="AB796" s="2345"/>
      <c r="AC796" s="2345"/>
      <c r="AD796" s="2345"/>
      <c r="AE796" s="2345"/>
    </row>
    <row r="797" spans="1:31" ht="15.75" customHeight="1">
      <c r="A797" s="2345"/>
      <c r="B797" s="2345"/>
      <c r="C797" s="2345"/>
      <c r="D797" s="2345"/>
      <c r="E797" s="2345"/>
      <c r="F797" s="2345"/>
      <c r="G797" s="2345"/>
      <c r="H797" s="2345"/>
      <c r="I797" s="2345"/>
      <c r="J797" s="2345"/>
      <c r="K797" s="2345"/>
      <c r="L797" s="2345"/>
      <c r="M797" s="2345"/>
      <c r="N797" s="2345"/>
      <c r="O797" s="2345"/>
      <c r="P797" s="2345"/>
      <c r="Q797" s="2345"/>
      <c r="R797" s="2345"/>
      <c r="S797" s="2345"/>
      <c r="T797" s="2345"/>
      <c r="U797" s="2345"/>
      <c r="V797" s="2345"/>
      <c r="W797" s="2345"/>
      <c r="X797" s="2345"/>
      <c r="Y797" s="2345"/>
      <c r="Z797" s="2345"/>
      <c r="AA797" s="2345"/>
      <c r="AB797" s="2345"/>
      <c r="AC797" s="2345"/>
      <c r="AD797" s="2345"/>
      <c r="AE797" s="2345"/>
    </row>
    <row r="798" spans="1:31" ht="15.75" customHeight="1">
      <c r="A798" s="2345"/>
      <c r="B798" s="2345"/>
      <c r="C798" s="2345"/>
      <c r="D798" s="2345"/>
      <c r="E798" s="2345"/>
      <c r="F798" s="2345"/>
      <c r="G798" s="2345"/>
      <c r="H798" s="2345"/>
      <c r="I798" s="2345"/>
      <c r="J798" s="2345"/>
      <c r="K798" s="2345"/>
      <c r="L798" s="2345"/>
      <c r="M798" s="2345"/>
      <c r="N798" s="2345"/>
      <c r="O798" s="2345"/>
      <c r="P798" s="2345"/>
      <c r="Q798" s="2345"/>
      <c r="R798" s="2345"/>
      <c r="S798" s="2345"/>
      <c r="T798" s="2345"/>
      <c r="U798" s="2345"/>
      <c r="V798" s="2345"/>
      <c r="W798" s="2345"/>
      <c r="X798" s="2345"/>
      <c r="Y798" s="2345"/>
      <c r="Z798" s="2345"/>
      <c r="AA798" s="2345"/>
      <c r="AB798" s="2345"/>
      <c r="AC798" s="2345"/>
      <c r="AD798" s="2345"/>
      <c r="AE798" s="2345"/>
    </row>
    <row r="799" spans="1:31" ht="15.75" customHeight="1">
      <c r="A799" s="2345"/>
      <c r="B799" s="2345"/>
      <c r="C799" s="2345"/>
      <c r="D799" s="2345"/>
      <c r="E799" s="2345"/>
      <c r="F799" s="2345"/>
      <c r="G799" s="2345"/>
      <c r="H799" s="2345"/>
      <c r="I799" s="2345"/>
      <c r="J799" s="2345"/>
      <c r="K799" s="2345"/>
      <c r="L799" s="2345"/>
      <c r="M799" s="2345"/>
      <c r="N799" s="2345"/>
      <c r="O799" s="2345"/>
      <c r="P799" s="2345"/>
      <c r="Q799" s="2345"/>
      <c r="R799" s="2345"/>
      <c r="S799" s="2345"/>
      <c r="T799" s="2345"/>
      <c r="U799" s="2345"/>
      <c r="V799" s="2345"/>
      <c r="W799" s="2345"/>
      <c r="X799" s="2345"/>
      <c r="Y799" s="2345"/>
      <c r="Z799" s="2345"/>
      <c r="AA799" s="2345"/>
      <c r="AB799" s="2345"/>
      <c r="AC799" s="2345"/>
      <c r="AD799" s="2345"/>
      <c r="AE799" s="2345"/>
    </row>
    <row r="800" spans="1:31" ht="15.75" customHeight="1">
      <c r="A800" s="2345"/>
      <c r="B800" s="2345"/>
      <c r="C800" s="2345"/>
      <c r="D800" s="2345"/>
      <c r="E800" s="2345"/>
      <c r="F800" s="2345"/>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5"/>
      <c r="AB800" s="2345"/>
      <c r="AC800" s="2345"/>
      <c r="AD800" s="2345"/>
      <c r="AE800" s="2345"/>
    </row>
    <row r="801" spans="1:31" ht="15.75" customHeight="1">
      <c r="A801" s="2345"/>
      <c r="B801" s="2345"/>
      <c r="C801" s="2345"/>
      <c r="D801" s="2345"/>
      <c r="E801" s="2345"/>
      <c r="F801" s="2345"/>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5"/>
      <c r="AB801" s="2345"/>
      <c r="AC801" s="2345"/>
      <c r="AD801" s="2345"/>
      <c r="AE801" s="2345"/>
    </row>
    <row r="802" spans="1:31" ht="15.75" customHeight="1">
      <c r="A802" s="2345"/>
      <c r="B802" s="2345"/>
      <c r="C802" s="2345"/>
      <c r="D802" s="2345"/>
      <c r="E802" s="2345"/>
      <c r="F802" s="2345"/>
      <c r="G802" s="2345"/>
      <c r="H802" s="2345"/>
      <c r="I802" s="2345"/>
      <c r="J802" s="2345"/>
      <c r="K802" s="2345"/>
      <c r="L802" s="2345"/>
      <c r="M802" s="2345"/>
      <c r="N802" s="2345"/>
      <c r="O802" s="2345"/>
      <c r="P802" s="2345"/>
      <c r="Q802" s="2345"/>
      <c r="R802" s="2345"/>
      <c r="S802" s="2345"/>
      <c r="T802" s="2345"/>
      <c r="U802" s="2345"/>
      <c r="V802" s="2345"/>
      <c r="W802" s="2345"/>
      <c r="X802" s="2345"/>
      <c r="Y802" s="2345"/>
      <c r="Z802" s="2345"/>
      <c r="AA802" s="2345"/>
      <c r="AB802" s="2345"/>
      <c r="AC802" s="2345"/>
      <c r="AD802" s="2345"/>
      <c r="AE802" s="2345"/>
    </row>
    <row r="803" spans="1:31" ht="15.75" customHeight="1">
      <c r="A803" s="2345"/>
      <c r="B803" s="2345"/>
      <c r="C803" s="2345"/>
      <c r="D803" s="2345"/>
      <c r="E803" s="2345"/>
      <c r="F803" s="2345"/>
      <c r="G803" s="2345"/>
      <c r="H803" s="2345"/>
      <c r="I803" s="2345"/>
      <c r="J803" s="2345"/>
      <c r="K803" s="2345"/>
      <c r="L803" s="2345"/>
      <c r="M803" s="2345"/>
      <c r="N803" s="2345"/>
      <c r="O803" s="2345"/>
      <c r="P803" s="2345"/>
      <c r="Q803" s="2345"/>
      <c r="R803" s="2345"/>
      <c r="S803" s="2345"/>
      <c r="T803" s="2345"/>
      <c r="U803" s="2345"/>
      <c r="V803" s="2345"/>
      <c r="W803" s="2345"/>
      <c r="X803" s="2345"/>
      <c r="Y803" s="2345"/>
      <c r="Z803" s="2345"/>
      <c r="AA803" s="2345"/>
      <c r="AB803" s="2345"/>
      <c r="AC803" s="2345"/>
      <c r="AD803" s="2345"/>
      <c r="AE803" s="2345"/>
    </row>
    <row r="804" spans="1:31" ht="15.75" customHeight="1">
      <c r="A804" s="2345"/>
      <c r="B804" s="2345"/>
      <c r="C804" s="2345"/>
      <c r="D804" s="2345"/>
      <c r="E804" s="2345"/>
      <c r="F804" s="2345"/>
      <c r="G804" s="2345"/>
      <c r="H804" s="2345"/>
      <c r="I804" s="2345"/>
      <c r="J804" s="2345"/>
      <c r="K804" s="2345"/>
      <c r="L804" s="2345"/>
      <c r="M804" s="2345"/>
      <c r="N804" s="2345"/>
      <c r="O804" s="2345"/>
      <c r="P804" s="2345"/>
      <c r="Q804" s="2345"/>
      <c r="R804" s="2345"/>
      <c r="S804" s="2345"/>
      <c r="T804" s="2345"/>
      <c r="U804" s="2345"/>
      <c r="V804" s="2345"/>
      <c r="W804" s="2345"/>
      <c r="X804" s="2345"/>
      <c r="Y804" s="2345"/>
      <c r="Z804" s="2345"/>
      <c r="AA804" s="2345"/>
      <c r="AB804" s="2345"/>
      <c r="AC804" s="2345"/>
      <c r="AD804" s="2345"/>
      <c r="AE804" s="2345"/>
    </row>
    <row r="805" spans="1:31" ht="15.75" customHeight="1">
      <c r="A805" s="2345"/>
      <c r="B805" s="2345"/>
      <c r="C805" s="2345"/>
      <c r="D805" s="2345"/>
      <c r="E805" s="2345"/>
      <c r="F805" s="2345"/>
      <c r="G805" s="2345"/>
      <c r="H805" s="2345"/>
      <c r="I805" s="2345"/>
      <c r="J805" s="2345"/>
      <c r="K805" s="2345"/>
      <c r="L805" s="2345"/>
      <c r="M805" s="2345"/>
      <c r="N805" s="2345"/>
      <c r="O805" s="2345"/>
      <c r="P805" s="2345"/>
      <c r="Q805" s="2345"/>
      <c r="R805" s="2345"/>
      <c r="S805" s="2345"/>
      <c r="T805" s="2345"/>
      <c r="U805" s="2345"/>
      <c r="V805" s="2345"/>
      <c r="W805" s="2345"/>
      <c r="X805" s="2345"/>
      <c r="Y805" s="2345"/>
      <c r="Z805" s="2345"/>
      <c r="AA805" s="2345"/>
      <c r="AB805" s="2345"/>
      <c r="AC805" s="2345"/>
      <c r="AD805" s="2345"/>
      <c r="AE805" s="2345"/>
    </row>
    <row r="806" spans="1:31" ht="15.75" customHeight="1">
      <c r="A806" s="2345"/>
      <c r="B806" s="2345"/>
      <c r="C806" s="2345"/>
      <c r="D806" s="2345"/>
      <c r="E806" s="2345"/>
      <c r="F806" s="2345"/>
      <c r="G806" s="2345"/>
      <c r="H806" s="2345"/>
      <c r="I806" s="2345"/>
      <c r="J806" s="2345"/>
      <c r="K806" s="2345"/>
      <c r="L806" s="2345"/>
      <c r="M806" s="2345"/>
      <c r="N806" s="2345"/>
      <c r="O806" s="2345"/>
      <c r="P806" s="2345"/>
      <c r="Q806" s="2345"/>
      <c r="R806" s="2345"/>
      <c r="S806" s="2345"/>
      <c r="T806" s="2345"/>
      <c r="U806" s="2345"/>
      <c r="V806" s="2345"/>
      <c r="W806" s="2345"/>
      <c r="X806" s="2345"/>
      <c r="Y806" s="2345"/>
      <c r="Z806" s="2345"/>
      <c r="AA806" s="2345"/>
      <c r="AB806" s="2345"/>
      <c r="AC806" s="2345"/>
      <c r="AD806" s="2345"/>
      <c r="AE806" s="2345"/>
    </row>
    <row r="807" spans="1:31" ht="15.75" customHeight="1">
      <c r="A807" s="2345"/>
      <c r="B807" s="2345"/>
      <c r="C807" s="2345"/>
      <c r="D807" s="2345"/>
      <c r="E807" s="2345"/>
      <c r="F807" s="2345"/>
      <c r="G807" s="2345"/>
      <c r="H807" s="2345"/>
      <c r="I807" s="2345"/>
      <c r="J807" s="2345"/>
      <c r="K807" s="2345"/>
      <c r="L807" s="2345"/>
      <c r="M807" s="2345"/>
      <c r="N807" s="2345"/>
      <c r="O807" s="2345"/>
      <c r="P807" s="2345"/>
      <c r="Q807" s="2345"/>
      <c r="R807" s="2345"/>
      <c r="S807" s="2345"/>
      <c r="T807" s="2345"/>
      <c r="U807" s="2345"/>
      <c r="V807" s="2345"/>
      <c r="W807" s="2345"/>
      <c r="X807" s="2345"/>
      <c r="Y807" s="2345"/>
      <c r="Z807" s="2345"/>
      <c r="AA807" s="2345"/>
      <c r="AB807" s="2345"/>
      <c r="AC807" s="2345"/>
      <c r="AD807" s="2345"/>
      <c r="AE807" s="2345"/>
    </row>
    <row r="808" spans="1:31" ht="15.75" customHeight="1">
      <c r="A808" s="2345"/>
      <c r="B808" s="2345"/>
      <c r="C808" s="2345"/>
      <c r="D808" s="2345"/>
      <c r="E808" s="2345"/>
      <c r="F808" s="2345"/>
      <c r="G808" s="2345"/>
      <c r="H808" s="2345"/>
      <c r="I808" s="2345"/>
      <c r="J808" s="2345"/>
      <c r="K808" s="2345"/>
      <c r="L808" s="2345"/>
      <c r="M808" s="2345"/>
      <c r="N808" s="2345"/>
      <c r="O808" s="2345"/>
      <c r="P808" s="2345"/>
      <c r="Q808" s="2345"/>
      <c r="R808" s="2345"/>
      <c r="S808" s="2345"/>
      <c r="T808" s="2345"/>
      <c r="U808" s="2345"/>
      <c r="V808" s="2345"/>
      <c r="W808" s="2345"/>
      <c r="X808" s="2345"/>
      <c r="Y808" s="2345"/>
      <c r="Z808" s="2345"/>
      <c r="AA808" s="2345"/>
      <c r="AB808" s="2345"/>
      <c r="AC808" s="2345"/>
      <c r="AD808" s="2345"/>
      <c r="AE808" s="2345"/>
    </row>
    <row r="809" spans="1:31" ht="15.75" customHeight="1">
      <c r="A809" s="2345"/>
      <c r="B809" s="2345"/>
      <c r="C809" s="2345"/>
      <c r="D809" s="2345"/>
      <c r="E809" s="2345"/>
      <c r="F809" s="2345"/>
      <c r="G809" s="2345"/>
      <c r="H809" s="2345"/>
      <c r="I809" s="2345"/>
      <c r="J809" s="2345"/>
      <c r="K809" s="2345"/>
      <c r="L809" s="2345"/>
      <c r="M809" s="2345"/>
      <c r="N809" s="2345"/>
      <c r="O809" s="2345"/>
      <c r="P809" s="2345"/>
      <c r="Q809" s="2345"/>
      <c r="R809" s="2345"/>
      <c r="S809" s="2345"/>
      <c r="T809" s="2345"/>
      <c r="U809" s="2345"/>
      <c r="V809" s="2345"/>
      <c r="W809" s="2345"/>
      <c r="X809" s="2345"/>
      <c r="Y809" s="2345"/>
      <c r="Z809" s="2345"/>
      <c r="AA809" s="2345"/>
      <c r="AB809" s="2345"/>
      <c r="AC809" s="2345"/>
      <c r="AD809" s="2345"/>
      <c r="AE809" s="2345"/>
    </row>
    <row r="810" spans="1:31" ht="15.75" customHeight="1">
      <c r="A810" s="2345"/>
      <c r="B810" s="2345"/>
      <c r="C810" s="2345"/>
      <c r="D810" s="2345"/>
      <c r="E810" s="2345"/>
      <c r="F810" s="2345"/>
      <c r="G810" s="2345"/>
      <c r="H810" s="2345"/>
      <c r="I810" s="2345"/>
      <c r="J810" s="2345"/>
      <c r="K810" s="2345"/>
      <c r="L810" s="2345"/>
      <c r="M810" s="2345"/>
      <c r="N810" s="2345"/>
      <c r="O810" s="2345"/>
      <c r="P810" s="2345"/>
      <c r="Q810" s="2345"/>
      <c r="R810" s="2345"/>
      <c r="S810" s="2345"/>
      <c r="T810" s="2345"/>
      <c r="U810" s="2345"/>
      <c r="V810" s="2345"/>
      <c r="W810" s="2345"/>
      <c r="X810" s="2345"/>
      <c r="Y810" s="2345"/>
      <c r="Z810" s="2345"/>
      <c r="AA810" s="2345"/>
      <c r="AB810" s="2345"/>
      <c r="AC810" s="2345"/>
      <c r="AD810" s="2345"/>
      <c r="AE810" s="2345"/>
    </row>
    <row r="811" spans="1:31" ht="15.75" customHeight="1">
      <c r="A811" s="2345"/>
      <c r="B811" s="2345"/>
      <c r="C811" s="2345"/>
      <c r="D811" s="2345"/>
      <c r="E811" s="2345"/>
      <c r="F811" s="2345"/>
      <c r="G811" s="2345"/>
      <c r="H811" s="2345"/>
      <c r="I811" s="2345"/>
      <c r="J811" s="2345"/>
      <c r="K811" s="2345"/>
      <c r="L811" s="2345"/>
      <c r="M811" s="2345"/>
      <c r="N811" s="2345"/>
      <c r="O811" s="2345"/>
      <c r="P811" s="2345"/>
      <c r="Q811" s="2345"/>
      <c r="R811" s="2345"/>
      <c r="S811" s="2345"/>
      <c r="T811" s="2345"/>
      <c r="U811" s="2345"/>
      <c r="V811" s="2345"/>
      <c r="W811" s="2345"/>
      <c r="X811" s="2345"/>
      <c r="Y811" s="2345"/>
      <c r="Z811" s="2345"/>
      <c r="AA811" s="2345"/>
      <c r="AB811" s="2345"/>
      <c r="AC811" s="2345"/>
      <c r="AD811" s="2345"/>
      <c r="AE811" s="2345"/>
    </row>
    <row r="812" spans="1:31" ht="15.75" customHeight="1">
      <c r="A812" s="2345"/>
      <c r="B812" s="2345"/>
      <c r="C812" s="2345"/>
      <c r="D812" s="2345"/>
      <c r="E812" s="2345"/>
      <c r="F812" s="2345"/>
      <c r="G812" s="2345"/>
      <c r="H812" s="2345"/>
      <c r="I812" s="2345"/>
      <c r="J812" s="2345"/>
      <c r="K812" s="2345"/>
      <c r="L812" s="2345"/>
      <c r="M812" s="2345"/>
      <c r="N812" s="2345"/>
      <c r="O812" s="2345"/>
      <c r="P812" s="2345"/>
      <c r="Q812" s="2345"/>
      <c r="R812" s="2345"/>
      <c r="S812" s="2345"/>
      <c r="T812" s="2345"/>
      <c r="U812" s="2345"/>
      <c r="V812" s="2345"/>
      <c r="W812" s="2345"/>
      <c r="X812" s="2345"/>
      <c r="Y812" s="2345"/>
      <c r="Z812" s="2345"/>
      <c r="AA812" s="2345"/>
      <c r="AB812" s="2345"/>
      <c r="AC812" s="2345"/>
      <c r="AD812" s="2345"/>
      <c r="AE812" s="2345"/>
    </row>
    <row r="813" spans="1:31" ht="15.75" customHeight="1">
      <c r="A813" s="2345"/>
      <c r="B813" s="2345"/>
      <c r="C813" s="2345"/>
      <c r="D813" s="2345"/>
      <c r="E813" s="2345"/>
      <c r="F813" s="2345"/>
      <c r="G813" s="2345"/>
      <c r="H813" s="2345"/>
      <c r="I813" s="2345"/>
      <c r="J813" s="2345"/>
      <c r="K813" s="2345"/>
      <c r="L813" s="2345"/>
      <c r="M813" s="2345"/>
      <c r="N813" s="2345"/>
      <c r="O813" s="2345"/>
      <c r="P813" s="2345"/>
      <c r="Q813" s="2345"/>
      <c r="R813" s="2345"/>
      <c r="S813" s="2345"/>
      <c r="T813" s="2345"/>
      <c r="U813" s="2345"/>
      <c r="V813" s="2345"/>
      <c r="W813" s="2345"/>
      <c r="X813" s="2345"/>
      <c r="Y813" s="2345"/>
      <c r="Z813" s="2345"/>
      <c r="AA813" s="2345"/>
      <c r="AB813" s="2345"/>
      <c r="AC813" s="2345"/>
      <c r="AD813" s="2345"/>
      <c r="AE813" s="2345"/>
    </row>
    <row r="814" spans="1:31" ht="15.75" customHeight="1">
      <c r="A814" s="2345"/>
      <c r="B814" s="2345"/>
      <c r="C814" s="2345"/>
      <c r="D814" s="2345"/>
      <c r="E814" s="2345"/>
      <c r="F814" s="2345"/>
      <c r="G814" s="2345"/>
      <c r="H814" s="2345"/>
      <c r="I814" s="2345"/>
      <c r="J814" s="2345"/>
      <c r="K814" s="2345"/>
      <c r="L814" s="2345"/>
      <c r="M814" s="2345"/>
      <c r="N814" s="2345"/>
      <c r="O814" s="2345"/>
      <c r="P814" s="2345"/>
      <c r="Q814" s="2345"/>
      <c r="R814" s="2345"/>
      <c r="S814" s="2345"/>
      <c r="T814" s="2345"/>
      <c r="U814" s="2345"/>
      <c r="V814" s="2345"/>
      <c r="W814" s="2345"/>
      <c r="X814" s="2345"/>
      <c r="Y814" s="2345"/>
      <c r="Z814" s="2345"/>
      <c r="AA814" s="2345"/>
      <c r="AB814" s="2345"/>
      <c r="AC814" s="2345"/>
      <c r="AD814" s="2345"/>
      <c r="AE814" s="2345"/>
    </row>
    <row r="815" spans="1:31" ht="15.75" customHeight="1">
      <c r="A815" s="2345"/>
      <c r="B815" s="2345"/>
      <c r="C815" s="2345"/>
      <c r="D815" s="2345"/>
      <c r="E815" s="2345"/>
      <c r="F815" s="2345"/>
      <c r="G815" s="2345"/>
      <c r="H815" s="2345"/>
      <c r="I815" s="2345"/>
      <c r="J815" s="2345"/>
      <c r="K815" s="2345"/>
      <c r="L815" s="2345"/>
      <c r="M815" s="2345"/>
      <c r="N815" s="2345"/>
      <c r="O815" s="2345"/>
      <c r="P815" s="2345"/>
      <c r="Q815" s="2345"/>
      <c r="R815" s="2345"/>
      <c r="S815" s="2345"/>
      <c r="T815" s="2345"/>
      <c r="U815" s="2345"/>
      <c r="V815" s="2345"/>
      <c r="W815" s="2345"/>
      <c r="X815" s="2345"/>
      <c r="Y815" s="2345"/>
      <c r="Z815" s="2345"/>
      <c r="AA815" s="2345"/>
      <c r="AB815" s="2345"/>
      <c r="AC815" s="2345"/>
      <c r="AD815" s="2345"/>
      <c r="AE815" s="2345"/>
    </row>
    <row r="816" spans="1:31" ht="15.75" customHeight="1">
      <c r="A816" s="2345"/>
      <c r="B816" s="2345"/>
      <c r="C816" s="2345"/>
      <c r="D816" s="2345"/>
      <c r="E816" s="2345"/>
      <c r="F816" s="2345"/>
      <c r="G816" s="2345"/>
      <c r="H816" s="2345"/>
      <c r="I816" s="2345"/>
      <c r="J816" s="2345"/>
      <c r="K816" s="2345"/>
      <c r="L816" s="2345"/>
      <c r="M816" s="2345"/>
      <c r="N816" s="2345"/>
      <c r="O816" s="2345"/>
      <c r="P816" s="2345"/>
      <c r="Q816" s="2345"/>
      <c r="R816" s="2345"/>
      <c r="S816" s="2345"/>
      <c r="T816" s="2345"/>
      <c r="U816" s="2345"/>
      <c r="V816" s="2345"/>
      <c r="W816" s="2345"/>
      <c r="X816" s="2345"/>
      <c r="Y816" s="2345"/>
      <c r="Z816" s="2345"/>
      <c r="AA816" s="2345"/>
      <c r="AB816" s="2345"/>
      <c r="AC816" s="2345"/>
      <c r="AD816" s="2345"/>
      <c r="AE816" s="2345"/>
    </row>
    <row r="817" spans="1:31" ht="15.75" customHeight="1">
      <c r="A817" s="2345"/>
      <c r="B817" s="2345"/>
      <c r="C817" s="2345"/>
      <c r="D817" s="2345"/>
      <c r="E817" s="2345"/>
      <c r="F817" s="2345"/>
      <c r="G817" s="2345"/>
      <c r="H817" s="2345"/>
      <c r="I817" s="2345"/>
      <c r="J817" s="2345"/>
      <c r="K817" s="2345"/>
      <c r="L817" s="2345"/>
      <c r="M817" s="2345"/>
      <c r="N817" s="2345"/>
      <c r="O817" s="2345"/>
      <c r="P817" s="2345"/>
      <c r="Q817" s="2345"/>
      <c r="R817" s="2345"/>
      <c r="S817" s="2345"/>
      <c r="T817" s="2345"/>
      <c r="U817" s="2345"/>
      <c r="V817" s="2345"/>
      <c r="W817" s="2345"/>
      <c r="X817" s="2345"/>
      <c r="Y817" s="2345"/>
      <c r="Z817" s="2345"/>
      <c r="AA817" s="2345"/>
      <c r="AB817" s="2345"/>
      <c r="AC817" s="2345"/>
      <c r="AD817" s="2345"/>
      <c r="AE817" s="2345"/>
    </row>
    <row r="818" spans="1:31" ht="15.75" customHeight="1">
      <c r="A818" s="2345"/>
      <c r="B818" s="2345"/>
      <c r="C818" s="2345"/>
      <c r="D818" s="2345"/>
      <c r="E818" s="2345"/>
      <c r="F818" s="2345"/>
      <c r="G818" s="2345"/>
      <c r="H818" s="2345"/>
      <c r="I818" s="2345"/>
      <c r="J818" s="2345"/>
      <c r="K818" s="2345"/>
      <c r="L818" s="2345"/>
      <c r="M818" s="2345"/>
      <c r="N818" s="2345"/>
      <c r="O818" s="2345"/>
      <c r="P818" s="2345"/>
      <c r="Q818" s="2345"/>
      <c r="R818" s="2345"/>
      <c r="S818" s="2345"/>
      <c r="T818" s="2345"/>
      <c r="U818" s="2345"/>
      <c r="V818" s="2345"/>
      <c r="W818" s="2345"/>
      <c r="X818" s="2345"/>
      <c r="Y818" s="2345"/>
      <c r="Z818" s="2345"/>
      <c r="AA818" s="2345"/>
      <c r="AB818" s="2345"/>
      <c r="AC818" s="2345"/>
      <c r="AD818" s="2345"/>
      <c r="AE818" s="2345"/>
    </row>
    <row r="819" spans="1:31" ht="15.75" customHeight="1">
      <c r="A819" s="2345"/>
      <c r="B819" s="2345"/>
      <c r="C819" s="2345"/>
      <c r="D819" s="2345"/>
      <c r="E819" s="2345"/>
      <c r="F819" s="2345"/>
      <c r="G819" s="2345"/>
      <c r="H819" s="2345"/>
      <c r="I819" s="2345"/>
      <c r="J819" s="2345"/>
      <c r="K819" s="2345"/>
      <c r="L819" s="2345"/>
      <c r="M819" s="2345"/>
      <c r="N819" s="2345"/>
      <c r="O819" s="2345"/>
      <c r="P819" s="2345"/>
      <c r="Q819" s="2345"/>
      <c r="R819" s="2345"/>
      <c r="S819" s="2345"/>
      <c r="T819" s="2345"/>
      <c r="U819" s="2345"/>
      <c r="V819" s="2345"/>
      <c r="W819" s="2345"/>
      <c r="X819" s="2345"/>
      <c r="Y819" s="2345"/>
      <c r="Z819" s="2345"/>
      <c r="AA819" s="2345"/>
      <c r="AB819" s="2345"/>
      <c r="AC819" s="2345"/>
      <c r="AD819" s="2345"/>
      <c r="AE819" s="2345"/>
    </row>
    <row r="820" spans="1:31" ht="15.75" customHeight="1">
      <c r="A820" s="2345"/>
      <c r="B820" s="2345"/>
      <c r="C820" s="2345"/>
      <c r="D820" s="2345"/>
      <c r="E820" s="2345"/>
      <c r="F820" s="2345"/>
      <c r="G820" s="2345"/>
      <c r="H820" s="2345"/>
      <c r="I820" s="2345"/>
      <c r="J820" s="2345"/>
      <c r="K820" s="2345"/>
      <c r="L820" s="2345"/>
      <c r="M820" s="2345"/>
      <c r="N820" s="2345"/>
      <c r="O820" s="2345"/>
      <c r="P820" s="2345"/>
      <c r="Q820" s="2345"/>
      <c r="R820" s="2345"/>
      <c r="S820" s="2345"/>
      <c r="T820" s="2345"/>
      <c r="U820" s="2345"/>
      <c r="V820" s="2345"/>
      <c r="W820" s="2345"/>
      <c r="X820" s="2345"/>
      <c r="Y820" s="2345"/>
      <c r="Z820" s="2345"/>
      <c r="AA820" s="2345"/>
      <c r="AB820" s="2345"/>
      <c r="AC820" s="2345"/>
      <c r="AD820" s="2345"/>
      <c r="AE820" s="2345"/>
    </row>
    <row r="821" spans="1:31" ht="15.75" customHeight="1">
      <c r="A821" s="2345"/>
      <c r="B821" s="2345"/>
      <c r="C821" s="2345"/>
      <c r="D821" s="2345"/>
      <c r="E821" s="2345"/>
      <c r="F821" s="2345"/>
      <c r="G821" s="2345"/>
      <c r="H821" s="2345"/>
      <c r="I821" s="2345"/>
      <c r="J821" s="2345"/>
      <c r="K821" s="2345"/>
      <c r="L821" s="2345"/>
      <c r="M821" s="2345"/>
      <c r="N821" s="2345"/>
      <c r="O821" s="2345"/>
      <c r="P821" s="2345"/>
      <c r="Q821" s="2345"/>
      <c r="R821" s="2345"/>
      <c r="S821" s="2345"/>
      <c r="T821" s="2345"/>
      <c r="U821" s="2345"/>
      <c r="V821" s="2345"/>
      <c r="W821" s="2345"/>
      <c r="X821" s="2345"/>
      <c r="Y821" s="2345"/>
      <c r="Z821" s="2345"/>
      <c r="AA821" s="2345"/>
      <c r="AB821" s="2345"/>
      <c r="AC821" s="2345"/>
      <c r="AD821" s="2345"/>
      <c r="AE821" s="2345"/>
    </row>
    <row r="822" spans="1:31" ht="15.75" customHeight="1">
      <c r="A822" s="2345"/>
      <c r="B822" s="2345"/>
      <c r="C822" s="2345"/>
      <c r="D822" s="2345"/>
      <c r="E822" s="2345"/>
      <c r="F822" s="2345"/>
      <c r="G822" s="2345"/>
      <c r="H822" s="2345"/>
      <c r="I822" s="2345"/>
      <c r="J822" s="2345"/>
      <c r="K822" s="2345"/>
      <c r="L822" s="2345"/>
      <c r="M822" s="2345"/>
      <c r="N822" s="2345"/>
      <c r="O822" s="2345"/>
      <c r="P822" s="2345"/>
      <c r="Q822" s="2345"/>
      <c r="R822" s="2345"/>
      <c r="S822" s="2345"/>
      <c r="T822" s="2345"/>
      <c r="U822" s="2345"/>
      <c r="V822" s="2345"/>
      <c r="W822" s="2345"/>
      <c r="X822" s="2345"/>
      <c r="Y822" s="2345"/>
      <c r="Z822" s="2345"/>
      <c r="AA822" s="2345"/>
      <c r="AB822" s="2345"/>
      <c r="AC822" s="2345"/>
      <c r="AD822" s="2345"/>
      <c r="AE822" s="2345"/>
    </row>
    <row r="823" spans="1:31" ht="15.75" customHeight="1">
      <c r="A823" s="2345"/>
      <c r="B823" s="2345"/>
      <c r="C823" s="2345"/>
      <c r="D823" s="2345"/>
      <c r="E823" s="2345"/>
      <c r="F823" s="2345"/>
      <c r="G823" s="2345"/>
      <c r="H823" s="2345"/>
      <c r="I823" s="2345"/>
      <c r="J823" s="2345"/>
      <c r="K823" s="2345"/>
      <c r="L823" s="2345"/>
      <c r="M823" s="2345"/>
      <c r="N823" s="2345"/>
      <c r="O823" s="2345"/>
      <c r="P823" s="2345"/>
      <c r="Q823" s="2345"/>
      <c r="R823" s="2345"/>
      <c r="S823" s="2345"/>
      <c r="T823" s="2345"/>
      <c r="U823" s="2345"/>
      <c r="V823" s="2345"/>
      <c r="W823" s="2345"/>
      <c r="X823" s="2345"/>
      <c r="Y823" s="2345"/>
      <c r="Z823" s="2345"/>
      <c r="AA823" s="2345"/>
      <c r="AB823" s="2345"/>
      <c r="AC823" s="2345"/>
      <c r="AD823" s="2345"/>
      <c r="AE823" s="2345"/>
    </row>
    <row r="824" spans="1:31" ht="15.75" customHeight="1">
      <c r="A824" s="2345"/>
      <c r="B824" s="2345"/>
      <c r="C824" s="2345"/>
      <c r="D824" s="2345"/>
      <c r="E824" s="2345"/>
      <c r="F824" s="2345"/>
      <c r="G824" s="2345"/>
      <c r="H824" s="2345"/>
      <c r="I824" s="2345"/>
      <c r="J824" s="2345"/>
      <c r="K824" s="2345"/>
      <c r="L824" s="2345"/>
      <c r="M824" s="2345"/>
      <c r="N824" s="2345"/>
      <c r="O824" s="2345"/>
      <c r="P824" s="2345"/>
      <c r="Q824" s="2345"/>
      <c r="R824" s="2345"/>
      <c r="S824" s="2345"/>
      <c r="T824" s="2345"/>
      <c r="U824" s="2345"/>
      <c r="V824" s="2345"/>
      <c r="W824" s="2345"/>
      <c r="X824" s="2345"/>
      <c r="Y824" s="2345"/>
      <c r="Z824" s="2345"/>
      <c r="AA824" s="2345"/>
      <c r="AB824" s="2345"/>
      <c r="AC824" s="2345"/>
      <c r="AD824" s="2345"/>
      <c r="AE824" s="2345"/>
    </row>
    <row r="825" spans="1:31" ht="15.75" customHeight="1">
      <c r="A825" s="2345"/>
      <c r="B825" s="2345"/>
      <c r="C825" s="2345"/>
      <c r="D825" s="2345"/>
      <c r="E825" s="2345"/>
      <c r="F825" s="2345"/>
      <c r="G825" s="2345"/>
      <c r="H825" s="2345"/>
      <c r="I825" s="2345"/>
      <c r="J825" s="2345"/>
      <c r="K825" s="2345"/>
      <c r="L825" s="2345"/>
      <c r="M825" s="2345"/>
      <c r="N825" s="2345"/>
      <c r="O825" s="2345"/>
      <c r="P825" s="2345"/>
      <c r="Q825" s="2345"/>
      <c r="R825" s="2345"/>
      <c r="S825" s="2345"/>
      <c r="T825" s="2345"/>
      <c r="U825" s="2345"/>
      <c r="V825" s="2345"/>
      <c r="W825" s="2345"/>
      <c r="X825" s="2345"/>
      <c r="Y825" s="2345"/>
      <c r="Z825" s="2345"/>
      <c r="AA825" s="2345"/>
      <c r="AB825" s="2345"/>
      <c r="AC825" s="2345"/>
      <c r="AD825" s="2345"/>
      <c r="AE825" s="2345"/>
    </row>
    <row r="826" spans="1:31" ht="15.75" customHeight="1">
      <c r="A826" s="2345"/>
      <c r="B826" s="2345"/>
      <c r="C826" s="2345"/>
      <c r="D826" s="2345"/>
      <c r="E826" s="2345"/>
      <c r="F826" s="2345"/>
      <c r="G826" s="2345"/>
      <c r="H826" s="2345"/>
      <c r="I826" s="2345"/>
      <c r="J826" s="2345"/>
      <c r="K826" s="2345"/>
      <c r="L826" s="2345"/>
      <c r="M826" s="2345"/>
      <c r="N826" s="2345"/>
      <c r="O826" s="2345"/>
      <c r="P826" s="2345"/>
      <c r="Q826" s="2345"/>
      <c r="R826" s="2345"/>
      <c r="S826" s="2345"/>
      <c r="T826" s="2345"/>
      <c r="U826" s="2345"/>
      <c r="V826" s="2345"/>
      <c r="W826" s="2345"/>
      <c r="X826" s="2345"/>
      <c r="Y826" s="2345"/>
      <c r="Z826" s="2345"/>
      <c r="AA826" s="2345"/>
      <c r="AB826" s="2345"/>
      <c r="AC826" s="2345"/>
      <c r="AD826" s="2345"/>
      <c r="AE826" s="2345"/>
    </row>
    <row r="827" spans="1:31" ht="15.75" customHeight="1">
      <c r="A827" s="2345"/>
      <c r="B827" s="2345"/>
      <c r="C827" s="2345"/>
      <c r="D827" s="2345"/>
      <c r="E827" s="2345"/>
      <c r="F827" s="2345"/>
      <c r="G827" s="2345"/>
      <c r="H827" s="2345"/>
      <c r="I827" s="2345"/>
      <c r="J827" s="2345"/>
      <c r="K827" s="2345"/>
      <c r="L827" s="2345"/>
      <c r="M827" s="2345"/>
      <c r="N827" s="2345"/>
      <c r="O827" s="2345"/>
      <c r="P827" s="2345"/>
      <c r="Q827" s="2345"/>
      <c r="R827" s="2345"/>
      <c r="S827" s="2345"/>
      <c r="T827" s="2345"/>
      <c r="U827" s="2345"/>
      <c r="V827" s="2345"/>
      <c r="W827" s="2345"/>
      <c r="X827" s="2345"/>
      <c r="Y827" s="2345"/>
      <c r="Z827" s="2345"/>
      <c r="AA827" s="2345"/>
      <c r="AB827" s="2345"/>
      <c r="AC827" s="2345"/>
      <c r="AD827" s="2345"/>
      <c r="AE827" s="2345"/>
    </row>
    <row r="828" spans="1:31" ht="15.75" customHeight="1">
      <c r="A828" s="2345"/>
      <c r="B828" s="2345"/>
      <c r="C828" s="2345"/>
      <c r="D828" s="2345"/>
      <c r="E828" s="2345"/>
      <c r="F828" s="2345"/>
      <c r="G828" s="2345"/>
      <c r="H828" s="2345"/>
      <c r="I828" s="2345"/>
      <c r="J828" s="2345"/>
      <c r="K828" s="2345"/>
      <c r="L828" s="2345"/>
      <c r="M828" s="2345"/>
      <c r="N828" s="2345"/>
      <c r="O828" s="2345"/>
      <c r="P828" s="2345"/>
      <c r="Q828" s="2345"/>
      <c r="R828" s="2345"/>
      <c r="S828" s="2345"/>
      <c r="T828" s="2345"/>
      <c r="U828" s="2345"/>
      <c r="V828" s="2345"/>
      <c r="W828" s="2345"/>
      <c r="X828" s="2345"/>
      <c r="Y828" s="2345"/>
      <c r="Z828" s="2345"/>
      <c r="AA828" s="2345"/>
      <c r="AB828" s="2345"/>
      <c r="AC828" s="2345"/>
      <c r="AD828" s="2345"/>
      <c r="AE828" s="2345"/>
    </row>
    <row r="829" spans="1:31" ht="15.75" customHeight="1">
      <c r="A829" s="2345"/>
      <c r="B829" s="2345"/>
      <c r="C829" s="2345"/>
      <c r="D829" s="2345"/>
      <c r="E829" s="2345"/>
      <c r="F829" s="2345"/>
      <c r="G829" s="2345"/>
      <c r="H829" s="2345"/>
      <c r="I829" s="2345"/>
      <c r="J829" s="2345"/>
      <c r="K829" s="2345"/>
      <c r="L829" s="2345"/>
      <c r="M829" s="2345"/>
      <c r="N829" s="2345"/>
      <c r="O829" s="2345"/>
      <c r="P829" s="2345"/>
      <c r="Q829" s="2345"/>
      <c r="R829" s="2345"/>
      <c r="S829" s="2345"/>
      <c r="T829" s="2345"/>
      <c r="U829" s="2345"/>
      <c r="V829" s="2345"/>
      <c r="W829" s="2345"/>
      <c r="X829" s="2345"/>
      <c r="Y829" s="2345"/>
      <c r="Z829" s="2345"/>
      <c r="AA829" s="2345"/>
      <c r="AB829" s="2345"/>
      <c r="AC829" s="2345"/>
      <c r="AD829" s="2345"/>
      <c r="AE829" s="2345"/>
    </row>
    <row r="830" spans="1:31" ht="15.75" customHeight="1">
      <c r="A830" s="2345"/>
      <c r="B830" s="2345"/>
      <c r="C830" s="2345"/>
      <c r="D830" s="2345"/>
      <c r="E830" s="2345"/>
      <c r="F830" s="2345"/>
      <c r="G830" s="2345"/>
      <c r="H830" s="2345"/>
      <c r="I830" s="2345"/>
      <c r="J830" s="2345"/>
      <c r="K830" s="2345"/>
      <c r="L830" s="2345"/>
      <c r="M830" s="2345"/>
      <c r="N830" s="2345"/>
      <c r="O830" s="2345"/>
      <c r="P830" s="2345"/>
      <c r="Q830" s="2345"/>
      <c r="R830" s="2345"/>
      <c r="S830" s="2345"/>
      <c r="T830" s="2345"/>
      <c r="U830" s="2345"/>
      <c r="V830" s="2345"/>
      <c r="W830" s="2345"/>
      <c r="X830" s="2345"/>
      <c r="Y830" s="2345"/>
      <c r="Z830" s="2345"/>
      <c r="AA830" s="2345"/>
      <c r="AB830" s="2345"/>
      <c r="AC830" s="2345"/>
      <c r="AD830" s="2345"/>
      <c r="AE830" s="2345"/>
    </row>
    <row r="831" spans="1:31" ht="15.75" customHeight="1">
      <c r="A831" s="2345"/>
      <c r="B831" s="2345"/>
      <c r="C831" s="2345"/>
      <c r="D831" s="2345"/>
      <c r="E831" s="2345"/>
      <c r="F831" s="2345"/>
      <c r="G831" s="2345"/>
      <c r="H831" s="2345"/>
      <c r="I831" s="2345"/>
      <c r="J831" s="2345"/>
      <c r="K831" s="2345"/>
      <c r="L831" s="2345"/>
      <c r="M831" s="2345"/>
      <c r="N831" s="2345"/>
      <c r="O831" s="2345"/>
      <c r="P831" s="2345"/>
      <c r="Q831" s="2345"/>
      <c r="R831" s="2345"/>
      <c r="S831" s="2345"/>
      <c r="T831" s="2345"/>
      <c r="U831" s="2345"/>
      <c r="V831" s="2345"/>
      <c r="W831" s="2345"/>
      <c r="X831" s="2345"/>
      <c r="Y831" s="2345"/>
      <c r="Z831" s="2345"/>
      <c r="AA831" s="2345"/>
      <c r="AB831" s="2345"/>
      <c r="AC831" s="2345"/>
      <c r="AD831" s="2345"/>
      <c r="AE831" s="2345"/>
    </row>
    <row r="832" spans="1:31" ht="15.75" customHeight="1">
      <c r="A832" s="2345"/>
      <c r="B832" s="2345"/>
      <c r="C832" s="2345"/>
      <c r="D832" s="2345"/>
      <c r="E832" s="2345"/>
      <c r="F832" s="2345"/>
      <c r="G832" s="2345"/>
      <c r="H832" s="2345"/>
      <c r="I832" s="2345"/>
      <c r="J832" s="2345"/>
      <c r="K832" s="2345"/>
      <c r="L832" s="2345"/>
      <c r="M832" s="2345"/>
      <c r="N832" s="2345"/>
      <c r="O832" s="2345"/>
      <c r="P832" s="2345"/>
      <c r="Q832" s="2345"/>
      <c r="R832" s="2345"/>
      <c r="S832" s="2345"/>
      <c r="T832" s="2345"/>
      <c r="U832" s="2345"/>
      <c r="V832" s="2345"/>
      <c r="W832" s="2345"/>
      <c r="X832" s="2345"/>
      <c r="Y832" s="2345"/>
      <c r="Z832" s="2345"/>
      <c r="AA832" s="2345"/>
      <c r="AB832" s="2345"/>
      <c r="AC832" s="2345"/>
      <c r="AD832" s="2345"/>
      <c r="AE832" s="2345"/>
    </row>
    <row r="833" spans="1:31" ht="15.75" customHeight="1">
      <c r="A833" s="2345"/>
      <c r="B833" s="2345"/>
      <c r="C833" s="2345"/>
      <c r="D833" s="2345"/>
      <c r="E833" s="2345"/>
      <c r="F833" s="2345"/>
      <c r="G833" s="2345"/>
      <c r="H833" s="2345"/>
      <c r="I833" s="2345"/>
      <c r="J833" s="2345"/>
      <c r="K833" s="2345"/>
      <c r="L833" s="2345"/>
      <c r="M833" s="2345"/>
      <c r="N833" s="2345"/>
      <c r="O833" s="2345"/>
      <c r="P833" s="2345"/>
      <c r="Q833" s="2345"/>
      <c r="R833" s="2345"/>
      <c r="S833" s="2345"/>
      <c r="T833" s="2345"/>
      <c r="U833" s="2345"/>
      <c r="V833" s="2345"/>
      <c r="W833" s="2345"/>
      <c r="X833" s="2345"/>
      <c r="Y833" s="2345"/>
      <c r="Z833" s="2345"/>
      <c r="AA833" s="2345"/>
      <c r="AB833" s="2345"/>
      <c r="AC833" s="2345"/>
      <c r="AD833" s="2345"/>
      <c r="AE833" s="2345"/>
    </row>
    <row r="834" spans="1:31" ht="15.75" customHeight="1">
      <c r="A834" s="2345"/>
      <c r="B834" s="2345"/>
      <c r="C834" s="2345"/>
      <c r="D834" s="2345"/>
      <c r="E834" s="2345"/>
      <c r="F834" s="2345"/>
      <c r="G834" s="2345"/>
      <c r="H834" s="2345"/>
      <c r="I834" s="2345"/>
      <c r="J834" s="2345"/>
      <c r="K834" s="2345"/>
      <c r="L834" s="2345"/>
      <c r="M834" s="2345"/>
      <c r="N834" s="2345"/>
      <c r="O834" s="2345"/>
      <c r="P834" s="2345"/>
      <c r="Q834" s="2345"/>
      <c r="R834" s="2345"/>
      <c r="S834" s="2345"/>
      <c r="T834" s="2345"/>
      <c r="U834" s="2345"/>
      <c r="V834" s="2345"/>
      <c r="W834" s="2345"/>
      <c r="X834" s="2345"/>
      <c r="Y834" s="2345"/>
      <c r="Z834" s="2345"/>
      <c r="AA834" s="2345"/>
      <c r="AB834" s="2345"/>
      <c r="AC834" s="2345"/>
      <c r="AD834" s="2345"/>
      <c r="AE834" s="2345"/>
    </row>
    <row r="835" spans="1:31" ht="15.75" customHeight="1">
      <c r="A835" s="2345"/>
      <c r="B835" s="2345"/>
      <c r="C835" s="2345"/>
      <c r="D835" s="2345"/>
      <c r="E835" s="2345"/>
      <c r="F835" s="2345"/>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5"/>
      <c r="AB835" s="2345"/>
      <c r="AC835" s="2345"/>
      <c r="AD835" s="2345"/>
      <c r="AE835" s="2345"/>
    </row>
    <row r="836" spans="1:31" ht="15.75" customHeight="1">
      <c r="A836" s="2345"/>
      <c r="B836" s="2345"/>
      <c r="C836" s="2345"/>
      <c r="D836" s="2345"/>
      <c r="E836" s="2345"/>
      <c r="F836" s="2345"/>
      <c r="G836" s="2345"/>
      <c r="H836" s="2345"/>
      <c r="I836" s="2345"/>
      <c r="J836" s="2345"/>
      <c r="K836" s="2345"/>
      <c r="L836" s="2345"/>
      <c r="M836" s="2345"/>
      <c r="N836" s="2345"/>
      <c r="O836" s="2345"/>
      <c r="P836" s="2345"/>
      <c r="Q836" s="2345"/>
      <c r="R836" s="2345"/>
      <c r="S836" s="2345"/>
      <c r="T836" s="2345"/>
      <c r="U836" s="2345"/>
      <c r="V836" s="2345"/>
      <c r="W836" s="2345"/>
      <c r="X836" s="2345"/>
      <c r="Y836" s="2345"/>
      <c r="Z836" s="2345"/>
      <c r="AA836" s="2345"/>
      <c r="AB836" s="2345"/>
      <c r="AC836" s="2345"/>
      <c r="AD836" s="2345"/>
      <c r="AE836" s="2345"/>
    </row>
    <row r="837" spans="1:31" ht="15.75" customHeight="1">
      <c r="A837" s="2345"/>
      <c r="B837" s="2345"/>
      <c r="C837" s="2345"/>
      <c r="D837" s="2345"/>
      <c r="E837" s="2345"/>
      <c r="F837" s="2345"/>
      <c r="G837" s="2345"/>
      <c r="H837" s="2345"/>
      <c r="I837" s="2345"/>
      <c r="J837" s="2345"/>
      <c r="K837" s="2345"/>
      <c r="L837" s="2345"/>
      <c r="M837" s="2345"/>
      <c r="N837" s="2345"/>
      <c r="O837" s="2345"/>
      <c r="P837" s="2345"/>
      <c r="Q837" s="2345"/>
      <c r="R837" s="2345"/>
      <c r="S837" s="2345"/>
      <c r="T837" s="2345"/>
      <c r="U837" s="2345"/>
      <c r="V837" s="2345"/>
      <c r="W837" s="2345"/>
      <c r="X837" s="2345"/>
      <c r="Y837" s="2345"/>
      <c r="Z837" s="2345"/>
      <c r="AA837" s="2345"/>
      <c r="AB837" s="2345"/>
      <c r="AC837" s="2345"/>
      <c r="AD837" s="2345"/>
      <c r="AE837" s="2345"/>
    </row>
    <row r="838" spans="1:31" ht="15.75" customHeight="1">
      <c r="A838" s="2345"/>
      <c r="B838" s="2345"/>
      <c r="C838" s="2345"/>
      <c r="D838" s="2345"/>
      <c r="E838" s="2345"/>
      <c r="F838" s="2345"/>
      <c r="G838" s="2345"/>
      <c r="H838" s="2345"/>
      <c r="I838" s="2345"/>
      <c r="J838" s="2345"/>
      <c r="K838" s="2345"/>
      <c r="L838" s="2345"/>
      <c r="M838" s="2345"/>
      <c r="N838" s="2345"/>
      <c r="O838" s="2345"/>
      <c r="P838" s="2345"/>
      <c r="Q838" s="2345"/>
      <c r="R838" s="2345"/>
      <c r="S838" s="2345"/>
      <c r="T838" s="2345"/>
      <c r="U838" s="2345"/>
      <c r="V838" s="2345"/>
      <c r="W838" s="2345"/>
      <c r="X838" s="2345"/>
      <c r="Y838" s="2345"/>
      <c r="Z838" s="2345"/>
      <c r="AA838" s="2345"/>
      <c r="AB838" s="2345"/>
      <c r="AC838" s="2345"/>
      <c r="AD838" s="2345"/>
      <c r="AE838" s="2345"/>
    </row>
    <row r="839" spans="1:31" ht="15.75" customHeight="1">
      <c r="A839" s="2345"/>
      <c r="B839" s="2345"/>
      <c r="C839" s="2345"/>
      <c r="D839" s="2345"/>
      <c r="E839" s="2345"/>
      <c r="F839" s="2345"/>
      <c r="G839" s="2345"/>
      <c r="H839" s="2345"/>
      <c r="I839" s="2345"/>
      <c r="J839" s="2345"/>
      <c r="K839" s="2345"/>
      <c r="L839" s="2345"/>
      <c r="M839" s="2345"/>
      <c r="N839" s="2345"/>
      <c r="O839" s="2345"/>
      <c r="P839" s="2345"/>
      <c r="Q839" s="2345"/>
      <c r="R839" s="2345"/>
      <c r="S839" s="2345"/>
      <c r="T839" s="2345"/>
      <c r="U839" s="2345"/>
      <c r="V839" s="2345"/>
      <c r="W839" s="2345"/>
      <c r="X839" s="2345"/>
      <c r="Y839" s="2345"/>
      <c r="Z839" s="2345"/>
      <c r="AA839" s="2345"/>
      <c r="AB839" s="2345"/>
      <c r="AC839" s="2345"/>
      <c r="AD839" s="2345"/>
      <c r="AE839" s="2345"/>
    </row>
    <row r="840" spans="1:31" ht="15.75" customHeight="1">
      <c r="A840" s="2345"/>
      <c r="B840" s="2345"/>
      <c r="C840" s="2345"/>
      <c r="D840" s="2345"/>
      <c r="E840" s="2345"/>
      <c r="F840" s="2345"/>
      <c r="G840" s="2345"/>
      <c r="H840" s="2345"/>
      <c r="I840" s="2345"/>
      <c r="J840" s="2345"/>
      <c r="K840" s="2345"/>
      <c r="L840" s="2345"/>
      <c r="M840" s="2345"/>
      <c r="N840" s="2345"/>
      <c r="O840" s="2345"/>
      <c r="P840" s="2345"/>
      <c r="Q840" s="2345"/>
      <c r="R840" s="2345"/>
      <c r="S840" s="2345"/>
      <c r="T840" s="2345"/>
      <c r="U840" s="2345"/>
      <c r="V840" s="2345"/>
      <c r="W840" s="2345"/>
      <c r="X840" s="2345"/>
      <c r="Y840" s="2345"/>
      <c r="Z840" s="2345"/>
      <c r="AA840" s="2345"/>
      <c r="AB840" s="2345"/>
      <c r="AC840" s="2345"/>
      <c r="AD840" s="2345"/>
      <c r="AE840" s="2345"/>
    </row>
    <row r="841" spans="1:31" ht="15.75" customHeight="1">
      <c r="A841" s="2345"/>
      <c r="B841" s="2345"/>
      <c r="C841" s="2345"/>
      <c r="D841" s="2345"/>
      <c r="E841" s="2345"/>
      <c r="F841" s="2345"/>
      <c r="G841" s="2345"/>
      <c r="H841" s="2345"/>
      <c r="I841" s="2345"/>
      <c r="J841" s="2345"/>
      <c r="K841" s="2345"/>
      <c r="L841" s="2345"/>
      <c r="M841" s="2345"/>
      <c r="N841" s="2345"/>
      <c r="O841" s="2345"/>
      <c r="P841" s="2345"/>
      <c r="Q841" s="2345"/>
      <c r="R841" s="2345"/>
      <c r="S841" s="2345"/>
      <c r="T841" s="2345"/>
      <c r="U841" s="2345"/>
      <c r="V841" s="2345"/>
      <c r="W841" s="2345"/>
      <c r="X841" s="2345"/>
      <c r="Y841" s="2345"/>
      <c r="Z841" s="2345"/>
      <c r="AA841" s="2345"/>
      <c r="AB841" s="2345"/>
      <c r="AC841" s="2345"/>
      <c r="AD841" s="2345"/>
      <c r="AE841" s="2345"/>
    </row>
    <row r="842" spans="1:31" ht="15.75" customHeight="1">
      <c r="A842" s="2345"/>
      <c r="B842" s="2345"/>
      <c r="C842" s="2345"/>
      <c r="D842" s="2345"/>
      <c r="E842" s="2345"/>
      <c r="F842" s="2345"/>
      <c r="G842" s="2345"/>
      <c r="H842" s="2345"/>
      <c r="I842" s="2345"/>
      <c r="J842" s="2345"/>
      <c r="K842" s="2345"/>
      <c r="L842" s="2345"/>
      <c r="M842" s="2345"/>
      <c r="N842" s="2345"/>
      <c r="O842" s="2345"/>
      <c r="P842" s="2345"/>
      <c r="Q842" s="2345"/>
      <c r="R842" s="2345"/>
      <c r="S842" s="2345"/>
      <c r="T842" s="2345"/>
      <c r="U842" s="2345"/>
      <c r="V842" s="2345"/>
      <c r="W842" s="2345"/>
      <c r="X842" s="2345"/>
      <c r="Y842" s="2345"/>
      <c r="Z842" s="2345"/>
      <c r="AA842" s="2345"/>
      <c r="AB842" s="2345"/>
      <c r="AC842" s="2345"/>
      <c r="AD842" s="2345"/>
      <c r="AE842" s="2345"/>
    </row>
    <row r="843" spans="1:31" ht="15.75" customHeight="1">
      <c r="A843" s="2345"/>
      <c r="B843" s="2345"/>
      <c r="C843" s="2345"/>
      <c r="D843" s="2345"/>
      <c r="E843" s="2345"/>
      <c r="F843" s="2345"/>
      <c r="G843" s="2345"/>
      <c r="H843" s="2345"/>
      <c r="I843" s="2345"/>
      <c r="J843" s="2345"/>
      <c r="K843" s="2345"/>
      <c r="L843" s="2345"/>
      <c r="M843" s="2345"/>
      <c r="N843" s="2345"/>
      <c r="O843" s="2345"/>
      <c r="P843" s="2345"/>
      <c r="Q843" s="2345"/>
      <c r="R843" s="2345"/>
      <c r="S843" s="2345"/>
      <c r="T843" s="2345"/>
      <c r="U843" s="2345"/>
      <c r="V843" s="2345"/>
      <c r="W843" s="2345"/>
      <c r="X843" s="2345"/>
      <c r="Y843" s="2345"/>
      <c r="Z843" s="2345"/>
      <c r="AA843" s="2345"/>
      <c r="AB843" s="2345"/>
      <c r="AC843" s="2345"/>
      <c r="AD843" s="2345"/>
      <c r="AE843" s="2345"/>
    </row>
    <row r="844" spans="1:31" ht="15.75" customHeight="1">
      <c r="A844" s="2345"/>
      <c r="B844" s="2345"/>
      <c r="C844" s="2345"/>
      <c r="D844" s="2345"/>
      <c r="E844" s="2345"/>
      <c r="F844" s="2345"/>
      <c r="G844" s="2345"/>
      <c r="H844" s="2345"/>
      <c r="I844" s="2345"/>
      <c r="J844" s="2345"/>
      <c r="K844" s="2345"/>
      <c r="L844" s="2345"/>
      <c r="M844" s="2345"/>
      <c r="N844" s="2345"/>
      <c r="O844" s="2345"/>
      <c r="P844" s="2345"/>
      <c r="Q844" s="2345"/>
      <c r="R844" s="2345"/>
      <c r="S844" s="2345"/>
      <c r="T844" s="2345"/>
      <c r="U844" s="2345"/>
      <c r="V844" s="2345"/>
      <c r="W844" s="2345"/>
      <c r="X844" s="2345"/>
      <c r="Y844" s="2345"/>
      <c r="Z844" s="2345"/>
      <c r="AA844" s="2345"/>
      <c r="AB844" s="2345"/>
      <c r="AC844" s="2345"/>
      <c r="AD844" s="2345"/>
      <c r="AE844" s="2345"/>
    </row>
    <row r="845" spans="1:31" ht="15.75" customHeight="1">
      <c r="A845" s="2345"/>
      <c r="B845" s="2345"/>
      <c r="C845" s="2345"/>
      <c r="D845" s="2345"/>
      <c r="E845" s="2345"/>
      <c r="F845" s="2345"/>
      <c r="G845" s="2345"/>
      <c r="H845" s="2345"/>
      <c r="I845" s="2345"/>
      <c r="J845" s="2345"/>
      <c r="K845" s="2345"/>
      <c r="L845" s="2345"/>
      <c r="M845" s="2345"/>
      <c r="N845" s="2345"/>
      <c r="O845" s="2345"/>
      <c r="P845" s="2345"/>
      <c r="Q845" s="2345"/>
      <c r="R845" s="2345"/>
      <c r="S845" s="2345"/>
      <c r="T845" s="2345"/>
      <c r="U845" s="2345"/>
      <c r="V845" s="2345"/>
      <c r="W845" s="2345"/>
      <c r="X845" s="2345"/>
      <c r="Y845" s="2345"/>
      <c r="Z845" s="2345"/>
      <c r="AA845" s="2345"/>
      <c r="AB845" s="2345"/>
      <c r="AC845" s="2345"/>
      <c r="AD845" s="2345"/>
      <c r="AE845" s="2345"/>
    </row>
    <row r="846" spans="1:31" ht="15.75" customHeight="1">
      <c r="A846" s="2345"/>
      <c r="B846" s="2345"/>
      <c r="C846" s="2345"/>
      <c r="D846" s="2345"/>
      <c r="E846" s="2345"/>
      <c r="F846" s="2345"/>
      <c r="G846" s="2345"/>
      <c r="H846" s="2345"/>
      <c r="I846" s="2345"/>
      <c r="J846" s="2345"/>
      <c r="K846" s="2345"/>
      <c r="L846" s="2345"/>
      <c r="M846" s="2345"/>
      <c r="N846" s="2345"/>
      <c r="O846" s="2345"/>
      <c r="P846" s="2345"/>
      <c r="Q846" s="2345"/>
      <c r="R846" s="2345"/>
      <c r="S846" s="2345"/>
      <c r="T846" s="2345"/>
      <c r="U846" s="2345"/>
      <c r="V846" s="2345"/>
      <c r="W846" s="2345"/>
      <c r="X846" s="2345"/>
      <c r="Y846" s="2345"/>
      <c r="Z846" s="2345"/>
      <c r="AA846" s="2345"/>
      <c r="AB846" s="2345"/>
      <c r="AC846" s="2345"/>
      <c r="AD846" s="2345"/>
      <c r="AE846" s="2345"/>
    </row>
    <row r="847" spans="1:31" ht="15.75" customHeight="1">
      <c r="A847" s="2345"/>
      <c r="B847" s="2345"/>
      <c r="C847" s="2345"/>
      <c r="D847" s="2345"/>
      <c r="E847" s="2345"/>
      <c r="F847" s="2345"/>
      <c r="G847" s="2345"/>
      <c r="H847" s="2345"/>
      <c r="I847" s="2345"/>
      <c r="J847" s="2345"/>
      <c r="K847" s="2345"/>
      <c r="L847" s="2345"/>
      <c r="M847" s="2345"/>
      <c r="N847" s="2345"/>
      <c r="O847" s="2345"/>
      <c r="P847" s="2345"/>
      <c r="Q847" s="2345"/>
      <c r="R847" s="2345"/>
      <c r="S847" s="2345"/>
      <c r="T847" s="2345"/>
      <c r="U847" s="2345"/>
      <c r="V847" s="2345"/>
      <c r="W847" s="2345"/>
      <c r="X847" s="2345"/>
      <c r="Y847" s="2345"/>
      <c r="Z847" s="2345"/>
      <c r="AA847" s="2345"/>
      <c r="AB847" s="2345"/>
      <c r="AC847" s="2345"/>
      <c r="AD847" s="2345"/>
      <c r="AE847" s="2345"/>
    </row>
    <row r="848" spans="1:31" ht="15.75" customHeight="1">
      <c r="A848" s="2345"/>
      <c r="B848" s="2345"/>
      <c r="C848" s="2345"/>
      <c r="D848" s="2345"/>
      <c r="E848" s="2345"/>
      <c r="F848" s="2345"/>
      <c r="G848" s="2345"/>
      <c r="H848" s="2345"/>
      <c r="I848" s="2345"/>
      <c r="J848" s="2345"/>
      <c r="K848" s="2345"/>
      <c r="L848" s="2345"/>
      <c r="M848" s="2345"/>
      <c r="N848" s="2345"/>
      <c r="O848" s="2345"/>
      <c r="P848" s="2345"/>
      <c r="Q848" s="2345"/>
      <c r="R848" s="2345"/>
      <c r="S848" s="2345"/>
      <c r="T848" s="2345"/>
      <c r="U848" s="2345"/>
      <c r="V848" s="2345"/>
      <c r="W848" s="2345"/>
      <c r="X848" s="2345"/>
      <c r="Y848" s="2345"/>
      <c r="Z848" s="2345"/>
      <c r="AA848" s="2345"/>
      <c r="AB848" s="2345"/>
      <c r="AC848" s="2345"/>
      <c r="AD848" s="2345"/>
      <c r="AE848" s="2345"/>
    </row>
    <row r="849" spans="1:31" ht="15.75" customHeight="1">
      <c r="A849" s="2345"/>
      <c r="B849" s="2345"/>
      <c r="C849" s="2345"/>
      <c r="D849" s="2345"/>
      <c r="E849" s="2345"/>
      <c r="F849" s="2345"/>
      <c r="G849" s="2345"/>
      <c r="H849" s="2345"/>
      <c r="I849" s="2345"/>
      <c r="J849" s="2345"/>
      <c r="K849" s="2345"/>
      <c r="L849" s="2345"/>
      <c r="M849" s="2345"/>
      <c r="N849" s="2345"/>
      <c r="O849" s="2345"/>
      <c r="P849" s="2345"/>
      <c r="Q849" s="2345"/>
      <c r="R849" s="2345"/>
      <c r="S849" s="2345"/>
      <c r="T849" s="2345"/>
      <c r="U849" s="2345"/>
      <c r="V849" s="2345"/>
      <c r="W849" s="2345"/>
      <c r="X849" s="2345"/>
      <c r="Y849" s="2345"/>
      <c r="Z849" s="2345"/>
      <c r="AA849" s="2345"/>
      <c r="AB849" s="2345"/>
      <c r="AC849" s="2345"/>
      <c r="AD849" s="2345"/>
      <c r="AE849" s="2345"/>
    </row>
    <row r="850" spans="1:31" ht="15.75" customHeight="1">
      <c r="A850" s="2345"/>
      <c r="B850" s="2345"/>
      <c r="C850" s="2345"/>
      <c r="D850" s="2345"/>
      <c r="E850" s="2345"/>
      <c r="F850" s="2345"/>
      <c r="G850" s="2345"/>
      <c r="H850" s="2345"/>
      <c r="I850" s="2345"/>
      <c r="J850" s="2345"/>
      <c r="K850" s="2345"/>
      <c r="L850" s="2345"/>
      <c r="M850" s="2345"/>
      <c r="N850" s="2345"/>
      <c r="O850" s="2345"/>
      <c r="P850" s="2345"/>
      <c r="Q850" s="2345"/>
      <c r="R850" s="2345"/>
      <c r="S850" s="2345"/>
      <c r="T850" s="2345"/>
      <c r="U850" s="2345"/>
      <c r="V850" s="2345"/>
      <c r="W850" s="2345"/>
      <c r="X850" s="2345"/>
      <c r="Y850" s="2345"/>
      <c r="Z850" s="2345"/>
      <c r="AA850" s="2345"/>
      <c r="AB850" s="2345"/>
      <c r="AC850" s="2345"/>
      <c r="AD850" s="2345"/>
      <c r="AE850" s="2345"/>
    </row>
    <row r="851" spans="1:31" ht="15.75" customHeight="1">
      <c r="A851" s="2345"/>
      <c r="B851" s="2345"/>
      <c r="C851" s="2345"/>
      <c r="D851" s="2345"/>
      <c r="E851" s="2345"/>
      <c r="F851" s="2345"/>
      <c r="G851" s="2345"/>
      <c r="H851" s="2345"/>
      <c r="I851" s="2345"/>
      <c r="J851" s="2345"/>
      <c r="K851" s="2345"/>
      <c r="L851" s="2345"/>
      <c r="M851" s="2345"/>
      <c r="N851" s="2345"/>
      <c r="O851" s="2345"/>
      <c r="P851" s="2345"/>
      <c r="Q851" s="2345"/>
      <c r="R851" s="2345"/>
      <c r="S851" s="2345"/>
      <c r="T851" s="2345"/>
      <c r="U851" s="2345"/>
      <c r="V851" s="2345"/>
      <c r="W851" s="2345"/>
      <c r="X851" s="2345"/>
      <c r="Y851" s="2345"/>
      <c r="Z851" s="2345"/>
      <c r="AA851" s="2345"/>
      <c r="AB851" s="2345"/>
      <c r="AC851" s="2345"/>
      <c r="AD851" s="2345"/>
      <c r="AE851" s="2345"/>
    </row>
    <row r="852" spans="1:31" ht="15.75" customHeight="1">
      <c r="A852" s="2345"/>
      <c r="B852" s="2345"/>
      <c r="C852" s="2345"/>
      <c r="D852" s="2345"/>
      <c r="E852" s="2345"/>
      <c r="F852" s="2345"/>
      <c r="G852" s="2345"/>
      <c r="H852" s="2345"/>
      <c r="I852" s="2345"/>
      <c r="J852" s="2345"/>
      <c r="K852" s="2345"/>
      <c r="L852" s="2345"/>
      <c r="M852" s="2345"/>
      <c r="N852" s="2345"/>
      <c r="O852" s="2345"/>
      <c r="P852" s="2345"/>
      <c r="Q852" s="2345"/>
      <c r="R852" s="2345"/>
      <c r="S852" s="2345"/>
      <c r="T852" s="2345"/>
      <c r="U852" s="2345"/>
      <c r="V852" s="2345"/>
      <c r="W852" s="2345"/>
      <c r="X852" s="2345"/>
      <c r="Y852" s="2345"/>
      <c r="Z852" s="2345"/>
      <c r="AA852" s="2345"/>
      <c r="AB852" s="2345"/>
      <c r="AC852" s="2345"/>
      <c r="AD852" s="2345"/>
      <c r="AE852" s="2345"/>
    </row>
    <row r="853" spans="1:31" ht="15.75" customHeight="1">
      <c r="A853" s="2345"/>
      <c r="B853" s="2345"/>
      <c r="C853" s="2345"/>
      <c r="D853" s="2345"/>
      <c r="E853" s="2345"/>
      <c r="F853" s="2345"/>
      <c r="G853" s="2345"/>
      <c r="H853" s="2345"/>
      <c r="I853" s="2345"/>
      <c r="J853" s="2345"/>
      <c r="K853" s="2345"/>
      <c r="L853" s="2345"/>
      <c r="M853" s="2345"/>
      <c r="N853" s="2345"/>
      <c r="O853" s="2345"/>
      <c r="P853" s="2345"/>
      <c r="Q853" s="2345"/>
      <c r="R853" s="2345"/>
      <c r="S853" s="2345"/>
      <c r="T853" s="2345"/>
      <c r="U853" s="2345"/>
      <c r="V853" s="2345"/>
      <c r="W853" s="2345"/>
      <c r="X853" s="2345"/>
      <c r="Y853" s="2345"/>
      <c r="Z853" s="2345"/>
      <c r="AA853" s="2345"/>
      <c r="AB853" s="2345"/>
      <c r="AC853" s="2345"/>
      <c r="AD853" s="2345"/>
      <c r="AE853" s="2345"/>
    </row>
    <row r="854" spans="1:31" ht="15.75" customHeight="1">
      <c r="A854" s="2345"/>
      <c r="B854" s="2345"/>
      <c r="C854" s="2345"/>
      <c r="D854" s="2345"/>
      <c r="E854" s="2345"/>
      <c r="F854" s="2345"/>
      <c r="G854" s="2345"/>
      <c r="H854" s="2345"/>
      <c r="I854" s="2345"/>
      <c r="J854" s="2345"/>
      <c r="K854" s="2345"/>
      <c r="L854" s="2345"/>
      <c r="M854" s="2345"/>
      <c r="N854" s="2345"/>
      <c r="O854" s="2345"/>
      <c r="P854" s="2345"/>
      <c r="Q854" s="2345"/>
      <c r="R854" s="2345"/>
      <c r="S854" s="2345"/>
      <c r="T854" s="2345"/>
      <c r="U854" s="2345"/>
      <c r="V854" s="2345"/>
      <c r="W854" s="2345"/>
      <c r="X854" s="2345"/>
      <c r="Y854" s="2345"/>
      <c r="Z854" s="2345"/>
      <c r="AA854" s="2345"/>
      <c r="AB854" s="2345"/>
      <c r="AC854" s="2345"/>
      <c r="AD854" s="2345"/>
      <c r="AE854" s="2345"/>
    </row>
    <row r="855" spans="1:31" ht="15.75" customHeight="1">
      <c r="A855" s="2345"/>
      <c r="B855" s="2345"/>
      <c r="C855" s="2345"/>
      <c r="D855" s="2345"/>
      <c r="E855" s="2345"/>
      <c r="F855" s="2345"/>
      <c r="G855" s="2345"/>
      <c r="H855" s="2345"/>
      <c r="I855" s="2345"/>
      <c r="J855" s="2345"/>
      <c r="K855" s="2345"/>
      <c r="L855" s="2345"/>
      <c r="M855" s="2345"/>
      <c r="N855" s="2345"/>
      <c r="O855" s="2345"/>
      <c r="P855" s="2345"/>
      <c r="Q855" s="2345"/>
      <c r="R855" s="2345"/>
      <c r="S855" s="2345"/>
      <c r="T855" s="2345"/>
      <c r="U855" s="2345"/>
      <c r="V855" s="2345"/>
      <c r="W855" s="2345"/>
      <c r="X855" s="2345"/>
      <c r="Y855" s="2345"/>
      <c r="Z855" s="2345"/>
      <c r="AA855" s="2345"/>
      <c r="AB855" s="2345"/>
      <c r="AC855" s="2345"/>
      <c r="AD855" s="2345"/>
      <c r="AE855" s="2345"/>
    </row>
    <row r="856" spans="1:31" ht="15.75" customHeight="1">
      <c r="A856" s="2345"/>
      <c r="B856" s="2345"/>
      <c r="C856" s="2345"/>
      <c r="D856" s="2345"/>
      <c r="E856" s="2345"/>
      <c r="F856" s="2345"/>
      <c r="G856" s="2345"/>
      <c r="H856" s="2345"/>
      <c r="I856" s="2345"/>
      <c r="J856" s="2345"/>
      <c r="K856" s="2345"/>
      <c r="L856" s="2345"/>
      <c r="M856" s="2345"/>
      <c r="N856" s="2345"/>
      <c r="O856" s="2345"/>
      <c r="P856" s="2345"/>
      <c r="Q856" s="2345"/>
      <c r="R856" s="2345"/>
      <c r="S856" s="2345"/>
      <c r="T856" s="2345"/>
      <c r="U856" s="2345"/>
      <c r="V856" s="2345"/>
      <c r="W856" s="2345"/>
      <c r="X856" s="2345"/>
      <c r="Y856" s="2345"/>
      <c r="Z856" s="2345"/>
      <c r="AA856" s="2345"/>
      <c r="AB856" s="2345"/>
      <c r="AC856" s="2345"/>
      <c r="AD856" s="2345"/>
      <c r="AE856" s="2345"/>
    </row>
    <row r="857" spans="1:31" ht="15.75" customHeight="1">
      <c r="A857" s="2345"/>
      <c r="B857" s="2345"/>
      <c r="C857" s="2345"/>
      <c r="D857" s="2345"/>
      <c r="E857" s="2345"/>
      <c r="F857" s="2345"/>
      <c r="G857" s="2345"/>
      <c r="H857" s="2345"/>
      <c r="I857" s="2345"/>
      <c r="J857" s="2345"/>
      <c r="K857" s="2345"/>
      <c r="L857" s="2345"/>
      <c r="M857" s="2345"/>
      <c r="N857" s="2345"/>
      <c r="O857" s="2345"/>
      <c r="P857" s="2345"/>
      <c r="Q857" s="2345"/>
      <c r="R857" s="2345"/>
      <c r="S857" s="2345"/>
      <c r="T857" s="2345"/>
      <c r="U857" s="2345"/>
      <c r="V857" s="2345"/>
      <c r="W857" s="2345"/>
      <c r="X857" s="2345"/>
      <c r="Y857" s="2345"/>
      <c r="Z857" s="2345"/>
      <c r="AA857" s="2345"/>
      <c r="AB857" s="2345"/>
      <c r="AC857" s="2345"/>
      <c r="AD857" s="2345"/>
      <c r="AE857" s="2345"/>
    </row>
    <row r="858" spans="1:31" ht="15.75" customHeight="1">
      <c r="A858" s="2345"/>
      <c r="B858" s="2345"/>
      <c r="C858" s="2345"/>
      <c r="D858" s="2345"/>
      <c r="E858" s="2345"/>
      <c r="F858" s="2345"/>
      <c r="G858" s="2345"/>
      <c r="H858" s="2345"/>
      <c r="I858" s="2345"/>
      <c r="J858" s="2345"/>
      <c r="K858" s="2345"/>
      <c r="L858" s="2345"/>
      <c r="M858" s="2345"/>
      <c r="N858" s="2345"/>
      <c r="O858" s="2345"/>
      <c r="P858" s="2345"/>
      <c r="Q858" s="2345"/>
      <c r="R858" s="2345"/>
      <c r="S858" s="2345"/>
      <c r="T858" s="2345"/>
      <c r="U858" s="2345"/>
      <c r="V858" s="2345"/>
      <c r="W858" s="2345"/>
      <c r="X858" s="2345"/>
      <c r="Y858" s="2345"/>
      <c r="Z858" s="2345"/>
      <c r="AA858" s="2345"/>
      <c r="AB858" s="2345"/>
      <c r="AC858" s="2345"/>
      <c r="AD858" s="2345"/>
      <c r="AE858" s="2345"/>
    </row>
    <row r="859" spans="1:31" ht="15.75" customHeight="1">
      <c r="A859" s="2345"/>
      <c r="B859" s="2345"/>
      <c r="C859" s="2345"/>
      <c r="D859" s="2345"/>
      <c r="E859" s="2345"/>
      <c r="F859" s="2345"/>
      <c r="G859" s="2345"/>
      <c r="H859" s="2345"/>
      <c r="I859" s="2345"/>
      <c r="J859" s="2345"/>
      <c r="K859" s="2345"/>
      <c r="L859" s="2345"/>
      <c r="M859" s="2345"/>
      <c r="N859" s="2345"/>
      <c r="O859" s="2345"/>
      <c r="P859" s="2345"/>
      <c r="Q859" s="2345"/>
      <c r="R859" s="2345"/>
      <c r="S859" s="2345"/>
      <c r="T859" s="2345"/>
      <c r="U859" s="2345"/>
      <c r="V859" s="2345"/>
      <c r="W859" s="2345"/>
      <c r="X859" s="2345"/>
      <c r="Y859" s="2345"/>
      <c r="Z859" s="2345"/>
      <c r="AA859" s="2345"/>
      <c r="AB859" s="2345"/>
      <c r="AC859" s="2345"/>
      <c r="AD859" s="2345"/>
      <c r="AE859" s="2345"/>
    </row>
    <row r="860" spans="1:31" ht="15.75" customHeight="1">
      <c r="A860" s="2345"/>
      <c r="B860" s="2345"/>
      <c r="C860" s="2345"/>
      <c r="D860" s="2345"/>
      <c r="E860" s="2345"/>
      <c r="F860" s="2345"/>
      <c r="G860" s="2345"/>
      <c r="H860" s="2345"/>
      <c r="I860" s="2345"/>
      <c r="J860" s="2345"/>
      <c r="K860" s="2345"/>
      <c r="L860" s="2345"/>
      <c r="M860" s="2345"/>
      <c r="N860" s="2345"/>
      <c r="O860" s="2345"/>
      <c r="P860" s="2345"/>
      <c r="Q860" s="2345"/>
      <c r="R860" s="2345"/>
      <c r="S860" s="2345"/>
      <c r="T860" s="2345"/>
      <c r="U860" s="2345"/>
      <c r="V860" s="2345"/>
      <c r="W860" s="2345"/>
      <c r="X860" s="2345"/>
      <c r="Y860" s="2345"/>
      <c r="Z860" s="2345"/>
      <c r="AA860" s="2345"/>
      <c r="AB860" s="2345"/>
      <c r="AC860" s="2345"/>
      <c r="AD860" s="2345"/>
      <c r="AE860" s="2345"/>
    </row>
    <row r="861" spans="1:31" ht="15.75" customHeight="1">
      <c r="A861" s="2345"/>
      <c r="B861" s="2345"/>
      <c r="C861" s="2345"/>
      <c r="D861" s="2345"/>
      <c r="E861" s="2345"/>
      <c r="F861" s="2345"/>
      <c r="G861" s="2345"/>
      <c r="H861" s="2345"/>
      <c r="I861" s="2345"/>
      <c r="J861" s="2345"/>
      <c r="K861" s="2345"/>
      <c r="L861" s="2345"/>
      <c r="M861" s="2345"/>
      <c r="N861" s="2345"/>
      <c r="O861" s="2345"/>
      <c r="P861" s="2345"/>
      <c r="Q861" s="2345"/>
      <c r="R861" s="2345"/>
      <c r="S861" s="2345"/>
      <c r="T861" s="2345"/>
      <c r="U861" s="2345"/>
      <c r="V861" s="2345"/>
      <c r="W861" s="2345"/>
      <c r="X861" s="2345"/>
      <c r="Y861" s="2345"/>
      <c r="Z861" s="2345"/>
      <c r="AA861" s="2345"/>
      <c r="AB861" s="2345"/>
      <c r="AC861" s="2345"/>
      <c r="AD861" s="2345"/>
      <c r="AE861" s="2345"/>
    </row>
    <row r="862" spans="1:31" ht="15.75" customHeight="1">
      <c r="A862" s="2345"/>
      <c r="B862" s="2345"/>
      <c r="C862" s="2345"/>
      <c r="D862" s="2345"/>
      <c r="E862" s="2345"/>
      <c r="F862" s="2345"/>
      <c r="G862" s="2345"/>
      <c r="H862" s="2345"/>
      <c r="I862" s="2345"/>
      <c r="J862" s="2345"/>
      <c r="K862" s="2345"/>
      <c r="L862" s="2345"/>
      <c r="M862" s="2345"/>
      <c r="N862" s="2345"/>
      <c r="O862" s="2345"/>
      <c r="P862" s="2345"/>
      <c r="Q862" s="2345"/>
      <c r="R862" s="2345"/>
      <c r="S862" s="2345"/>
      <c r="T862" s="2345"/>
      <c r="U862" s="2345"/>
      <c r="V862" s="2345"/>
      <c r="W862" s="2345"/>
      <c r="X862" s="2345"/>
      <c r="Y862" s="2345"/>
      <c r="Z862" s="2345"/>
      <c r="AA862" s="2345"/>
      <c r="AB862" s="2345"/>
      <c r="AC862" s="2345"/>
      <c r="AD862" s="2345"/>
      <c r="AE862" s="2345"/>
    </row>
    <row r="863" spans="1:31" ht="15.75" customHeight="1">
      <c r="A863" s="2345"/>
      <c r="B863" s="2345"/>
      <c r="C863" s="2345"/>
      <c r="D863" s="2345"/>
      <c r="E863" s="2345"/>
      <c r="F863" s="2345"/>
      <c r="G863" s="2345"/>
      <c r="H863" s="2345"/>
      <c r="I863" s="2345"/>
      <c r="J863" s="2345"/>
      <c r="K863" s="2345"/>
      <c r="L863" s="2345"/>
      <c r="M863" s="2345"/>
      <c r="N863" s="2345"/>
      <c r="O863" s="2345"/>
      <c r="P863" s="2345"/>
      <c r="Q863" s="2345"/>
      <c r="R863" s="2345"/>
      <c r="S863" s="2345"/>
      <c r="T863" s="2345"/>
      <c r="U863" s="2345"/>
      <c r="V863" s="2345"/>
      <c r="W863" s="2345"/>
      <c r="X863" s="2345"/>
      <c r="Y863" s="2345"/>
      <c r="Z863" s="2345"/>
      <c r="AA863" s="2345"/>
      <c r="AB863" s="2345"/>
      <c r="AC863" s="2345"/>
      <c r="AD863" s="2345"/>
      <c r="AE863" s="2345"/>
    </row>
    <row r="864" spans="1:31" ht="15.75" customHeight="1">
      <c r="A864" s="2345"/>
      <c r="B864" s="2345"/>
      <c r="C864" s="2345"/>
      <c r="D864" s="2345"/>
      <c r="E864" s="2345"/>
      <c r="F864" s="2345"/>
      <c r="G864" s="2345"/>
      <c r="H864" s="2345"/>
      <c r="I864" s="2345"/>
      <c r="J864" s="2345"/>
      <c r="K864" s="2345"/>
      <c r="L864" s="2345"/>
      <c r="M864" s="2345"/>
      <c r="N864" s="2345"/>
      <c r="O864" s="2345"/>
      <c r="P864" s="2345"/>
      <c r="Q864" s="2345"/>
      <c r="R864" s="2345"/>
      <c r="S864" s="2345"/>
      <c r="T864" s="2345"/>
      <c r="U864" s="2345"/>
      <c r="V864" s="2345"/>
      <c r="W864" s="2345"/>
      <c r="X864" s="2345"/>
      <c r="Y864" s="2345"/>
      <c r="Z864" s="2345"/>
      <c r="AA864" s="2345"/>
      <c r="AB864" s="2345"/>
      <c r="AC864" s="2345"/>
      <c r="AD864" s="2345"/>
      <c r="AE864" s="2345"/>
    </row>
    <row r="865" spans="1:31" ht="15.75" customHeight="1">
      <c r="A865" s="2345"/>
      <c r="B865" s="2345"/>
      <c r="C865" s="2345"/>
      <c r="D865" s="2345"/>
      <c r="E865" s="2345"/>
      <c r="F865" s="2345"/>
      <c r="G865" s="2345"/>
      <c r="H865" s="2345"/>
      <c r="I865" s="2345"/>
      <c r="J865" s="2345"/>
      <c r="K865" s="2345"/>
      <c r="L865" s="2345"/>
      <c r="M865" s="2345"/>
      <c r="N865" s="2345"/>
      <c r="O865" s="2345"/>
      <c r="P865" s="2345"/>
      <c r="Q865" s="2345"/>
      <c r="R865" s="2345"/>
      <c r="S865" s="2345"/>
      <c r="T865" s="2345"/>
      <c r="U865" s="2345"/>
      <c r="V865" s="2345"/>
      <c r="W865" s="2345"/>
      <c r="X865" s="2345"/>
      <c r="Y865" s="2345"/>
      <c r="Z865" s="2345"/>
      <c r="AA865" s="2345"/>
      <c r="AB865" s="2345"/>
      <c r="AC865" s="2345"/>
      <c r="AD865" s="2345"/>
      <c r="AE865" s="2345"/>
    </row>
    <row r="866" spans="1:31" ht="15.75" customHeight="1">
      <c r="A866" s="2345"/>
      <c r="B866" s="2345"/>
      <c r="C866" s="2345"/>
      <c r="D866" s="2345"/>
      <c r="E866" s="2345"/>
      <c r="F866" s="2345"/>
      <c r="G866" s="2345"/>
      <c r="H866" s="2345"/>
      <c r="I866" s="2345"/>
      <c r="J866" s="2345"/>
      <c r="K866" s="2345"/>
      <c r="L866" s="2345"/>
      <c r="M866" s="2345"/>
      <c r="N866" s="2345"/>
      <c r="O866" s="2345"/>
      <c r="P866" s="2345"/>
      <c r="Q866" s="2345"/>
      <c r="R866" s="2345"/>
      <c r="S866" s="2345"/>
      <c r="T866" s="2345"/>
      <c r="U866" s="2345"/>
      <c r="V866" s="2345"/>
      <c r="W866" s="2345"/>
      <c r="X866" s="2345"/>
      <c r="Y866" s="2345"/>
      <c r="Z866" s="2345"/>
      <c r="AA866" s="2345"/>
      <c r="AB866" s="2345"/>
      <c r="AC866" s="2345"/>
      <c r="AD866" s="2345"/>
      <c r="AE866" s="2345"/>
    </row>
    <row r="867" spans="1:31" ht="15.75" customHeight="1">
      <c r="A867" s="2345"/>
      <c r="B867" s="2345"/>
      <c r="C867" s="2345"/>
      <c r="D867" s="2345"/>
      <c r="E867" s="2345"/>
      <c r="F867" s="2345"/>
      <c r="G867" s="2345"/>
      <c r="H867" s="2345"/>
      <c r="I867" s="2345"/>
      <c r="J867" s="2345"/>
      <c r="K867" s="2345"/>
      <c r="L867" s="2345"/>
      <c r="M867" s="2345"/>
      <c r="N867" s="2345"/>
      <c r="O867" s="2345"/>
      <c r="P867" s="2345"/>
      <c r="Q867" s="2345"/>
      <c r="R867" s="2345"/>
      <c r="S867" s="2345"/>
      <c r="T867" s="2345"/>
      <c r="U867" s="2345"/>
      <c r="V867" s="2345"/>
      <c r="W867" s="2345"/>
      <c r="X867" s="2345"/>
      <c r="Y867" s="2345"/>
      <c r="Z867" s="2345"/>
      <c r="AA867" s="2345"/>
      <c r="AB867" s="2345"/>
      <c r="AC867" s="2345"/>
      <c r="AD867" s="2345"/>
      <c r="AE867" s="2345"/>
    </row>
    <row r="868" spans="1:31" ht="15.75" customHeight="1">
      <c r="A868" s="2345"/>
      <c r="B868" s="2345"/>
      <c r="C868" s="2345"/>
      <c r="D868" s="2345"/>
      <c r="E868" s="2345"/>
      <c r="F868" s="2345"/>
      <c r="G868" s="2345"/>
      <c r="H868" s="2345"/>
      <c r="I868" s="2345"/>
      <c r="J868" s="2345"/>
      <c r="K868" s="2345"/>
      <c r="L868" s="2345"/>
      <c r="M868" s="2345"/>
      <c r="N868" s="2345"/>
      <c r="O868" s="2345"/>
      <c r="P868" s="2345"/>
      <c r="Q868" s="2345"/>
      <c r="R868" s="2345"/>
      <c r="S868" s="2345"/>
      <c r="T868" s="2345"/>
      <c r="U868" s="2345"/>
      <c r="V868" s="2345"/>
      <c r="W868" s="2345"/>
      <c r="X868" s="2345"/>
      <c r="Y868" s="2345"/>
      <c r="Z868" s="2345"/>
      <c r="AA868" s="2345"/>
      <c r="AB868" s="2345"/>
      <c r="AC868" s="2345"/>
      <c r="AD868" s="2345"/>
      <c r="AE868" s="2345"/>
    </row>
    <row r="869" spans="1:31" ht="15.75" customHeight="1">
      <c r="A869" s="2345"/>
      <c r="B869" s="2345"/>
      <c r="C869" s="2345"/>
      <c r="D869" s="2345"/>
      <c r="E869" s="2345"/>
      <c r="F869" s="2345"/>
      <c r="G869" s="2345"/>
      <c r="H869" s="2345"/>
      <c r="I869" s="2345"/>
      <c r="J869" s="2345"/>
      <c r="K869" s="2345"/>
      <c r="L869" s="2345"/>
      <c r="M869" s="2345"/>
      <c r="N869" s="2345"/>
      <c r="O869" s="2345"/>
      <c r="P869" s="2345"/>
      <c r="Q869" s="2345"/>
      <c r="R869" s="2345"/>
      <c r="S869" s="2345"/>
      <c r="T869" s="2345"/>
      <c r="U869" s="2345"/>
      <c r="V869" s="2345"/>
      <c r="W869" s="2345"/>
      <c r="X869" s="2345"/>
      <c r="Y869" s="2345"/>
      <c r="Z869" s="2345"/>
      <c r="AA869" s="2345"/>
      <c r="AB869" s="2345"/>
      <c r="AC869" s="2345"/>
      <c r="AD869" s="2345"/>
      <c r="AE869" s="2345"/>
    </row>
    <row r="870" spans="1:31" ht="15.75" customHeight="1">
      <c r="A870" s="2345"/>
      <c r="B870" s="2345"/>
      <c r="C870" s="2345"/>
      <c r="D870" s="2345"/>
      <c r="E870" s="2345"/>
      <c r="F870" s="2345"/>
      <c r="G870" s="2345"/>
      <c r="H870" s="2345"/>
      <c r="I870" s="2345"/>
      <c r="J870" s="2345"/>
      <c r="K870" s="2345"/>
      <c r="L870" s="2345"/>
      <c r="M870" s="2345"/>
      <c r="N870" s="2345"/>
      <c r="O870" s="2345"/>
      <c r="P870" s="2345"/>
      <c r="Q870" s="2345"/>
      <c r="R870" s="2345"/>
      <c r="S870" s="2345"/>
      <c r="T870" s="2345"/>
      <c r="U870" s="2345"/>
      <c r="V870" s="2345"/>
      <c r="W870" s="2345"/>
      <c r="X870" s="2345"/>
      <c r="Y870" s="2345"/>
      <c r="Z870" s="2345"/>
      <c r="AA870" s="2345"/>
      <c r="AB870" s="2345"/>
      <c r="AC870" s="2345"/>
      <c r="AD870" s="2345"/>
      <c r="AE870" s="2345"/>
    </row>
    <row r="871" spans="1:31" ht="15.75" customHeight="1">
      <c r="A871" s="2345"/>
      <c r="B871" s="2345"/>
      <c r="C871" s="2345"/>
      <c r="D871" s="2345"/>
      <c r="E871" s="2345"/>
      <c r="F871" s="2345"/>
      <c r="G871" s="2345"/>
      <c r="H871" s="2345"/>
      <c r="I871" s="2345"/>
      <c r="J871" s="2345"/>
      <c r="K871" s="2345"/>
      <c r="L871" s="2345"/>
      <c r="M871" s="2345"/>
      <c r="N871" s="2345"/>
      <c r="O871" s="2345"/>
      <c r="P871" s="2345"/>
      <c r="Q871" s="2345"/>
      <c r="R871" s="2345"/>
      <c r="S871" s="2345"/>
      <c r="T871" s="2345"/>
      <c r="U871" s="2345"/>
      <c r="V871" s="2345"/>
      <c r="W871" s="2345"/>
      <c r="X871" s="2345"/>
      <c r="Y871" s="2345"/>
      <c r="Z871" s="2345"/>
      <c r="AA871" s="2345"/>
      <c r="AB871" s="2345"/>
      <c r="AC871" s="2345"/>
      <c r="AD871" s="2345"/>
      <c r="AE871" s="2345"/>
    </row>
    <row r="872" spans="1:31" ht="15.75" customHeight="1">
      <c r="A872" s="2345"/>
      <c r="B872" s="2345"/>
      <c r="C872" s="2345"/>
      <c r="D872" s="2345"/>
      <c r="E872" s="2345"/>
      <c r="F872" s="2345"/>
      <c r="G872" s="2345"/>
      <c r="H872" s="2345"/>
      <c r="I872" s="2345"/>
      <c r="J872" s="2345"/>
      <c r="K872" s="2345"/>
      <c r="L872" s="2345"/>
      <c r="M872" s="2345"/>
      <c r="N872" s="2345"/>
      <c r="O872" s="2345"/>
      <c r="P872" s="2345"/>
      <c r="Q872" s="2345"/>
      <c r="R872" s="2345"/>
      <c r="S872" s="2345"/>
      <c r="T872" s="2345"/>
      <c r="U872" s="2345"/>
      <c r="V872" s="2345"/>
      <c r="W872" s="2345"/>
      <c r="X872" s="2345"/>
      <c r="Y872" s="2345"/>
      <c r="Z872" s="2345"/>
      <c r="AA872" s="2345"/>
      <c r="AB872" s="2345"/>
      <c r="AC872" s="2345"/>
      <c r="AD872" s="2345"/>
      <c r="AE872" s="2345"/>
    </row>
    <row r="873" spans="1:31" ht="15.75" customHeight="1">
      <c r="A873" s="2345"/>
      <c r="B873" s="2345"/>
      <c r="C873" s="2345"/>
      <c r="D873" s="2345"/>
      <c r="E873" s="2345"/>
      <c r="F873" s="2345"/>
      <c r="G873" s="2345"/>
      <c r="H873" s="2345"/>
      <c r="I873" s="2345"/>
      <c r="J873" s="2345"/>
      <c r="K873" s="2345"/>
      <c r="L873" s="2345"/>
      <c r="M873" s="2345"/>
      <c r="N873" s="2345"/>
      <c r="O873" s="2345"/>
      <c r="P873" s="2345"/>
      <c r="Q873" s="2345"/>
      <c r="R873" s="2345"/>
      <c r="S873" s="2345"/>
      <c r="T873" s="2345"/>
      <c r="U873" s="2345"/>
      <c r="V873" s="2345"/>
      <c r="W873" s="2345"/>
      <c r="X873" s="2345"/>
      <c r="Y873" s="2345"/>
      <c r="Z873" s="2345"/>
      <c r="AA873" s="2345"/>
      <c r="AB873" s="2345"/>
      <c r="AC873" s="2345"/>
      <c r="AD873" s="2345"/>
      <c r="AE873" s="2345"/>
    </row>
    <row r="874" spans="1:31" ht="15.75" customHeight="1">
      <c r="A874" s="2345"/>
      <c r="B874" s="2345"/>
      <c r="C874" s="2345"/>
      <c r="D874" s="2345"/>
      <c r="E874" s="2345"/>
      <c r="F874" s="2345"/>
      <c r="G874" s="2345"/>
      <c r="H874" s="2345"/>
      <c r="I874" s="2345"/>
      <c r="J874" s="2345"/>
      <c r="K874" s="2345"/>
      <c r="L874" s="2345"/>
      <c r="M874" s="2345"/>
      <c r="N874" s="2345"/>
      <c r="O874" s="2345"/>
      <c r="P874" s="2345"/>
      <c r="Q874" s="2345"/>
      <c r="R874" s="2345"/>
      <c r="S874" s="2345"/>
      <c r="T874" s="2345"/>
      <c r="U874" s="2345"/>
      <c r="V874" s="2345"/>
      <c r="W874" s="2345"/>
      <c r="X874" s="2345"/>
      <c r="Y874" s="2345"/>
      <c r="Z874" s="2345"/>
      <c r="AA874" s="2345"/>
      <c r="AB874" s="2345"/>
      <c r="AC874" s="2345"/>
      <c r="AD874" s="2345"/>
      <c r="AE874" s="2345"/>
    </row>
    <row r="875" spans="1:31" ht="15.75" customHeight="1">
      <c r="A875" s="2345"/>
      <c r="B875" s="2345"/>
      <c r="C875" s="2345"/>
      <c r="D875" s="2345"/>
      <c r="E875" s="2345"/>
      <c r="F875" s="2345"/>
      <c r="G875" s="2345"/>
      <c r="H875" s="2345"/>
      <c r="I875" s="2345"/>
      <c r="J875" s="2345"/>
      <c r="K875" s="2345"/>
      <c r="L875" s="2345"/>
      <c r="M875" s="2345"/>
      <c r="N875" s="2345"/>
      <c r="O875" s="2345"/>
      <c r="P875" s="2345"/>
      <c r="Q875" s="2345"/>
      <c r="R875" s="2345"/>
      <c r="S875" s="2345"/>
      <c r="T875" s="2345"/>
      <c r="U875" s="2345"/>
      <c r="V875" s="2345"/>
      <c r="W875" s="2345"/>
      <c r="X875" s="2345"/>
      <c r="Y875" s="2345"/>
      <c r="Z875" s="2345"/>
      <c r="AA875" s="2345"/>
      <c r="AB875" s="2345"/>
      <c r="AC875" s="2345"/>
      <c r="AD875" s="2345"/>
      <c r="AE875" s="2345"/>
    </row>
    <row r="876" spans="1:31" ht="15.75" customHeight="1">
      <c r="A876" s="2345"/>
      <c r="B876" s="2345"/>
      <c r="C876" s="2345"/>
      <c r="D876" s="2345"/>
      <c r="E876" s="2345"/>
      <c r="F876" s="2345"/>
      <c r="G876" s="2345"/>
      <c r="H876" s="2345"/>
      <c r="I876" s="2345"/>
      <c r="J876" s="2345"/>
      <c r="K876" s="2345"/>
      <c r="L876" s="2345"/>
      <c r="M876" s="2345"/>
      <c r="N876" s="2345"/>
      <c r="O876" s="2345"/>
      <c r="P876" s="2345"/>
      <c r="Q876" s="2345"/>
      <c r="R876" s="2345"/>
      <c r="S876" s="2345"/>
      <c r="T876" s="2345"/>
      <c r="U876" s="2345"/>
      <c r="V876" s="2345"/>
      <c r="W876" s="2345"/>
      <c r="X876" s="2345"/>
      <c r="Y876" s="2345"/>
      <c r="Z876" s="2345"/>
      <c r="AA876" s="2345"/>
      <c r="AB876" s="2345"/>
      <c r="AC876" s="2345"/>
      <c r="AD876" s="2345"/>
      <c r="AE876" s="2345"/>
    </row>
    <row r="877" spans="1:31" ht="15.75" customHeight="1">
      <c r="A877" s="2345"/>
      <c r="B877" s="2345"/>
      <c r="C877" s="2345"/>
      <c r="D877" s="2345"/>
      <c r="E877" s="2345"/>
      <c r="F877" s="2345"/>
      <c r="G877" s="2345"/>
      <c r="H877" s="2345"/>
      <c r="I877" s="2345"/>
      <c r="J877" s="2345"/>
      <c r="K877" s="2345"/>
      <c r="L877" s="2345"/>
      <c r="M877" s="2345"/>
      <c r="N877" s="2345"/>
      <c r="O877" s="2345"/>
      <c r="P877" s="2345"/>
      <c r="Q877" s="2345"/>
      <c r="R877" s="2345"/>
      <c r="S877" s="2345"/>
      <c r="T877" s="2345"/>
      <c r="U877" s="2345"/>
      <c r="V877" s="2345"/>
      <c r="W877" s="2345"/>
      <c r="X877" s="2345"/>
      <c r="Y877" s="2345"/>
      <c r="Z877" s="2345"/>
      <c r="AA877" s="2345"/>
      <c r="AB877" s="2345"/>
      <c r="AC877" s="2345"/>
      <c r="AD877" s="2345"/>
      <c r="AE877" s="2345"/>
    </row>
    <row r="878" spans="1:31" ht="15.75" customHeight="1">
      <c r="A878" s="2345"/>
      <c r="B878" s="2345"/>
      <c r="C878" s="2345"/>
      <c r="D878" s="2345"/>
      <c r="E878" s="2345"/>
      <c r="F878" s="2345"/>
      <c r="G878" s="2345"/>
      <c r="H878" s="2345"/>
      <c r="I878" s="2345"/>
      <c r="J878" s="2345"/>
      <c r="K878" s="2345"/>
      <c r="L878" s="2345"/>
      <c r="M878" s="2345"/>
      <c r="N878" s="2345"/>
      <c r="O878" s="2345"/>
      <c r="P878" s="2345"/>
      <c r="Q878" s="2345"/>
      <c r="R878" s="2345"/>
      <c r="S878" s="2345"/>
      <c r="T878" s="2345"/>
      <c r="U878" s="2345"/>
      <c r="V878" s="2345"/>
      <c r="W878" s="2345"/>
      <c r="X878" s="2345"/>
      <c r="Y878" s="2345"/>
      <c r="Z878" s="2345"/>
      <c r="AA878" s="2345"/>
      <c r="AB878" s="2345"/>
      <c r="AC878" s="2345"/>
      <c r="AD878" s="2345"/>
      <c r="AE878" s="2345"/>
    </row>
    <row r="879" spans="1:31" ht="15.75" customHeight="1">
      <c r="A879" s="2345"/>
      <c r="B879" s="2345"/>
      <c r="C879" s="2345"/>
      <c r="D879" s="2345"/>
      <c r="E879" s="2345"/>
      <c r="F879" s="2345"/>
      <c r="G879" s="2345"/>
      <c r="H879" s="2345"/>
      <c r="I879" s="2345"/>
      <c r="J879" s="2345"/>
      <c r="K879" s="2345"/>
      <c r="L879" s="2345"/>
      <c r="M879" s="2345"/>
      <c r="N879" s="2345"/>
      <c r="O879" s="2345"/>
      <c r="P879" s="2345"/>
      <c r="Q879" s="2345"/>
      <c r="R879" s="2345"/>
      <c r="S879" s="2345"/>
      <c r="T879" s="2345"/>
      <c r="U879" s="2345"/>
      <c r="V879" s="2345"/>
      <c r="W879" s="2345"/>
      <c r="X879" s="2345"/>
      <c r="Y879" s="2345"/>
      <c r="Z879" s="2345"/>
      <c r="AA879" s="2345"/>
      <c r="AB879" s="2345"/>
      <c r="AC879" s="2345"/>
      <c r="AD879" s="2345"/>
      <c r="AE879" s="2345"/>
    </row>
    <row r="880" spans="1:31" ht="15.75" customHeight="1">
      <c r="A880" s="2345"/>
      <c r="B880" s="2345"/>
      <c r="C880" s="2345"/>
      <c r="D880" s="2345"/>
      <c r="E880" s="2345"/>
      <c r="F880" s="2345"/>
      <c r="G880" s="2345"/>
      <c r="H880" s="2345"/>
      <c r="I880" s="2345"/>
      <c r="J880" s="2345"/>
      <c r="K880" s="2345"/>
      <c r="L880" s="2345"/>
      <c r="M880" s="2345"/>
      <c r="N880" s="2345"/>
      <c r="O880" s="2345"/>
      <c r="P880" s="2345"/>
      <c r="Q880" s="2345"/>
      <c r="R880" s="2345"/>
      <c r="S880" s="2345"/>
      <c r="T880" s="2345"/>
      <c r="U880" s="2345"/>
      <c r="V880" s="2345"/>
      <c r="W880" s="2345"/>
      <c r="X880" s="2345"/>
      <c r="Y880" s="2345"/>
      <c r="Z880" s="2345"/>
      <c r="AA880" s="2345"/>
      <c r="AB880" s="2345"/>
      <c r="AC880" s="2345"/>
      <c r="AD880" s="2345"/>
      <c r="AE880" s="2345"/>
    </row>
    <row r="881" spans="1:31" ht="15.75" customHeight="1">
      <c r="A881" s="2345"/>
      <c r="B881" s="2345"/>
      <c r="C881" s="2345"/>
      <c r="D881" s="2345"/>
      <c r="E881" s="2345"/>
      <c r="F881" s="2345"/>
      <c r="G881" s="2345"/>
      <c r="H881" s="2345"/>
      <c r="I881" s="2345"/>
      <c r="J881" s="2345"/>
      <c r="K881" s="2345"/>
      <c r="L881" s="2345"/>
      <c r="M881" s="2345"/>
      <c r="N881" s="2345"/>
      <c r="O881" s="2345"/>
      <c r="P881" s="2345"/>
      <c r="Q881" s="2345"/>
      <c r="R881" s="2345"/>
      <c r="S881" s="2345"/>
      <c r="T881" s="2345"/>
      <c r="U881" s="2345"/>
      <c r="V881" s="2345"/>
      <c r="W881" s="2345"/>
      <c r="X881" s="2345"/>
      <c r="Y881" s="2345"/>
      <c r="Z881" s="2345"/>
      <c r="AA881" s="2345"/>
      <c r="AB881" s="2345"/>
      <c r="AC881" s="2345"/>
      <c r="AD881" s="2345"/>
      <c r="AE881" s="2345"/>
    </row>
    <row r="882" spans="1:31" ht="15.75" customHeight="1">
      <c r="A882" s="2345"/>
      <c r="B882" s="2345"/>
      <c r="C882" s="2345"/>
      <c r="D882" s="2345"/>
      <c r="E882" s="2345"/>
      <c r="F882" s="2345"/>
      <c r="G882" s="2345"/>
      <c r="H882" s="2345"/>
      <c r="I882" s="2345"/>
      <c r="J882" s="2345"/>
      <c r="K882" s="2345"/>
      <c r="L882" s="2345"/>
      <c r="M882" s="2345"/>
      <c r="N882" s="2345"/>
      <c r="O882" s="2345"/>
      <c r="P882" s="2345"/>
      <c r="Q882" s="2345"/>
      <c r="R882" s="2345"/>
      <c r="S882" s="2345"/>
      <c r="T882" s="2345"/>
      <c r="U882" s="2345"/>
      <c r="V882" s="2345"/>
      <c r="W882" s="2345"/>
      <c r="X882" s="2345"/>
      <c r="Y882" s="2345"/>
      <c r="Z882" s="2345"/>
      <c r="AA882" s="2345"/>
      <c r="AB882" s="2345"/>
      <c r="AC882" s="2345"/>
      <c r="AD882" s="2345"/>
      <c r="AE882" s="2345"/>
    </row>
    <row r="883" spans="1:31" ht="15.75" customHeight="1">
      <c r="A883" s="2345"/>
      <c r="B883" s="2345"/>
      <c r="C883" s="2345"/>
      <c r="D883" s="2345"/>
      <c r="E883" s="2345"/>
      <c r="F883" s="2345"/>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5"/>
      <c r="AB883" s="2345"/>
      <c r="AC883" s="2345"/>
      <c r="AD883" s="2345"/>
      <c r="AE883" s="2345"/>
    </row>
    <row r="884" spans="1:31" ht="15.75" customHeight="1">
      <c r="A884" s="2345"/>
      <c r="B884" s="2345"/>
      <c r="C884" s="2345"/>
      <c r="D884" s="2345"/>
      <c r="E884" s="2345"/>
      <c r="F884" s="2345"/>
      <c r="G884" s="2345"/>
      <c r="H884" s="2345"/>
      <c r="I884" s="2345"/>
      <c r="J884" s="2345"/>
      <c r="K884" s="2345"/>
      <c r="L884" s="2345"/>
      <c r="M884" s="2345"/>
      <c r="N884" s="2345"/>
      <c r="O884" s="2345"/>
      <c r="P884" s="2345"/>
      <c r="Q884" s="2345"/>
      <c r="R884" s="2345"/>
      <c r="S884" s="2345"/>
      <c r="T884" s="2345"/>
      <c r="U884" s="2345"/>
      <c r="V884" s="2345"/>
      <c r="W884" s="2345"/>
      <c r="X884" s="2345"/>
      <c r="Y884" s="2345"/>
      <c r="Z884" s="2345"/>
      <c r="AA884" s="2345"/>
      <c r="AB884" s="2345"/>
      <c r="AC884" s="2345"/>
      <c r="AD884" s="2345"/>
      <c r="AE884" s="2345"/>
    </row>
    <row r="885" spans="1:31" ht="15.75" customHeight="1">
      <c r="A885" s="2345"/>
      <c r="B885" s="2345"/>
      <c r="C885" s="2345"/>
      <c r="D885" s="2345"/>
      <c r="E885" s="2345"/>
      <c r="F885" s="2345"/>
      <c r="G885" s="2345"/>
      <c r="H885" s="2345"/>
      <c r="I885" s="2345"/>
      <c r="J885" s="2345"/>
      <c r="K885" s="2345"/>
      <c r="L885" s="2345"/>
      <c r="M885" s="2345"/>
      <c r="N885" s="2345"/>
      <c r="O885" s="2345"/>
      <c r="P885" s="2345"/>
      <c r="Q885" s="2345"/>
      <c r="R885" s="2345"/>
      <c r="S885" s="2345"/>
      <c r="T885" s="2345"/>
      <c r="U885" s="2345"/>
      <c r="V885" s="2345"/>
      <c r="W885" s="2345"/>
      <c r="X885" s="2345"/>
      <c r="Y885" s="2345"/>
      <c r="Z885" s="2345"/>
      <c r="AA885" s="2345"/>
      <c r="AB885" s="2345"/>
      <c r="AC885" s="2345"/>
      <c r="AD885" s="2345"/>
      <c r="AE885" s="2345"/>
    </row>
    <row r="886" spans="1:31" ht="15.75" customHeight="1">
      <c r="A886" s="2345"/>
      <c r="B886" s="2345"/>
      <c r="C886" s="2345"/>
      <c r="D886" s="2345"/>
      <c r="E886" s="2345"/>
      <c r="F886" s="2345"/>
      <c r="G886" s="2345"/>
      <c r="H886" s="2345"/>
      <c r="I886" s="2345"/>
      <c r="J886" s="2345"/>
      <c r="K886" s="2345"/>
      <c r="L886" s="2345"/>
      <c r="M886" s="2345"/>
      <c r="N886" s="2345"/>
      <c r="O886" s="2345"/>
      <c r="P886" s="2345"/>
      <c r="Q886" s="2345"/>
      <c r="R886" s="2345"/>
      <c r="S886" s="2345"/>
      <c r="T886" s="2345"/>
      <c r="U886" s="2345"/>
      <c r="V886" s="2345"/>
      <c r="W886" s="2345"/>
      <c r="X886" s="2345"/>
      <c r="Y886" s="2345"/>
      <c r="Z886" s="2345"/>
      <c r="AA886" s="2345"/>
      <c r="AB886" s="2345"/>
      <c r="AC886" s="2345"/>
      <c r="AD886" s="2345"/>
      <c r="AE886" s="2345"/>
    </row>
    <row r="887" spans="1:31" ht="15.75" customHeight="1">
      <c r="A887" s="2345"/>
      <c r="B887" s="2345"/>
      <c r="C887" s="2345"/>
      <c r="D887" s="2345"/>
      <c r="E887" s="2345"/>
      <c r="F887" s="2345"/>
      <c r="G887" s="2345"/>
      <c r="H887" s="2345"/>
      <c r="I887" s="2345"/>
      <c r="J887" s="2345"/>
      <c r="K887" s="2345"/>
      <c r="L887" s="2345"/>
      <c r="M887" s="2345"/>
      <c r="N887" s="2345"/>
      <c r="O887" s="2345"/>
      <c r="P887" s="2345"/>
      <c r="Q887" s="2345"/>
      <c r="R887" s="2345"/>
      <c r="S887" s="2345"/>
      <c r="T887" s="2345"/>
      <c r="U887" s="2345"/>
      <c r="V887" s="2345"/>
      <c r="W887" s="2345"/>
      <c r="X887" s="2345"/>
      <c r="Y887" s="2345"/>
      <c r="Z887" s="2345"/>
      <c r="AA887" s="2345"/>
      <c r="AB887" s="2345"/>
      <c r="AC887" s="2345"/>
      <c r="AD887" s="2345"/>
      <c r="AE887" s="2345"/>
    </row>
    <row r="888" spans="1:31" ht="15.75" customHeight="1">
      <c r="A888" s="2345"/>
      <c r="B888" s="2345"/>
      <c r="C888" s="2345"/>
      <c r="D888" s="2345"/>
      <c r="E888" s="2345"/>
      <c r="F888" s="2345"/>
      <c r="G888" s="2345"/>
      <c r="H888" s="2345"/>
      <c r="I888" s="2345"/>
      <c r="J888" s="2345"/>
      <c r="K888" s="2345"/>
      <c r="L888" s="2345"/>
      <c r="M888" s="2345"/>
      <c r="N888" s="2345"/>
      <c r="O888" s="2345"/>
      <c r="P888" s="2345"/>
      <c r="Q888" s="2345"/>
      <c r="R888" s="2345"/>
      <c r="S888" s="2345"/>
      <c r="T888" s="2345"/>
      <c r="U888" s="2345"/>
      <c r="V888" s="2345"/>
      <c r="W888" s="2345"/>
      <c r="X888" s="2345"/>
      <c r="Y888" s="2345"/>
      <c r="Z888" s="2345"/>
      <c r="AA888" s="2345"/>
      <c r="AB888" s="2345"/>
      <c r="AC888" s="2345"/>
      <c r="AD888" s="2345"/>
      <c r="AE888" s="2345"/>
    </row>
    <row r="889" spans="1:31" ht="15.75" customHeight="1">
      <c r="A889" s="2345"/>
      <c r="B889" s="2345"/>
      <c r="C889" s="2345"/>
      <c r="D889" s="2345"/>
      <c r="E889" s="2345"/>
      <c r="F889" s="2345"/>
      <c r="G889" s="2345"/>
      <c r="H889" s="2345"/>
      <c r="I889" s="2345"/>
      <c r="J889" s="2345"/>
      <c r="K889" s="2345"/>
      <c r="L889" s="2345"/>
      <c r="M889" s="2345"/>
      <c r="N889" s="2345"/>
      <c r="O889" s="2345"/>
      <c r="P889" s="2345"/>
      <c r="Q889" s="2345"/>
      <c r="R889" s="2345"/>
      <c r="S889" s="2345"/>
      <c r="T889" s="2345"/>
      <c r="U889" s="2345"/>
      <c r="V889" s="2345"/>
      <c r="W889" s="2345"/>
      <c r="X889" s="2345"/>
      <c r="Y889" s="2345"/>
      <c r="Z889" s="2345"/>
      <c r="AA889" s="2345"/>
      <c r="AB889" s="2345"/>
      <c r="AC889" s="2345"/>
      <c r="AD889" s="2345"/>
      <c r="AE889" s="2345"/>
    </row>
    <row r="890" spans="1:31" ht="15.75" customHeight="1">
      <c r="A890" s="2345"/>
      <c r="B890" s="2345"/>
      <c r="C890" s="2345"/>
      <c r="D890" s="2345"/>
      <c r="E890" s="2345"/>
      <c r="F890" s="2345"/>
      <c r="G890" s="2345"/>
      <c r="H890" s="2345"/>
      <c r="I890" s="2345"/>
      <c r="J890" s="2345"/>
      <c r="K890" s="2345"/>
      <c r="L890" s="2345"/>
      <c r="M890" s="2345"/>
      <c r="N890" s="2345"/>
      <c r="O890" s="2345"/>
      <c r="P890" s="2345"/>
      <c r="Q890" s="2345"/>
      <c r="R890" s="2345"/>
      <c r="S890" s="2345"/>
      <c r="T890" s="2345"/>
      <c r="U890" s="2345"/>
      <c r="V890" s="2345"/>
      <c r="W890" s="2345"/>
      <c r="X890" s="2345"/>
      <c r="Y890" s="2345"/>
      <c r="Z890" s="2345"/>
      <c r="AA890" s="2345"/>
      <c r="AB890" s="2345"/>
      <c r="AC890" s="2345"/>
      <c r="AD890" s="2345"/>
      <c r="AE890" s="2345"/>
    </row>
    <row r="891" spans="1:31" ht="15.75" customHeight="1">
      <c r="A891" s="2345"/>
      <c r="B891" s="2345"/>
      <c r="C891" s="2345"/>
      <c r="D891" s="2345"/>
      <c r="E891" s="2345"/>
      <c r="F891" s="2345"/>
      <c r="G891" s="2345"/>
      <c r="H891" s="2345"/>
      <c r="I891" s="2345"/>
      <c r="J891" s="2345"/>
      <c r="K891" s="2345"/>
      <c r="L891" s="2345"/>
      <c r="M891" s="2345"/>
      <c r="N891" s="2345"/>
      <c r="O891" s="2345"/>
      <c r="P891" s="2345"/>
      <c r="Q891" s="2345"/>
      <c r="R891" s="2345"/>
      <c r="S891" s="2345"/>
      <c r="T891" s="2345"/>
      <c r="U891" s="2345"/>
      <c r="V891" s="2345"/>
      <c r="W891" s="2345"/>
      <c r="X891" s="2345"/>
      <c r="Y891" s="2345"/>
      <c r="Z891" s="2345"/>
      <c r="AA891" s="2345"/>
      <c r="AB891" s="2345"/>
      <c r="AC891" s="2345"/>
      <c r="AD891" s="2345"/>
      <c r="AE891" s="2345"/>
    </row>
    <row r="892" spans="1:31" ht="15.75" customHeight="1">
      <c r="A892" s="2345"/>
      <c r="B892" s="2345"/>
      <c r="C892" s="2345"/>
      <c r="D892" s="2345"/>
      <c r="E892" s="2345"/>
      <c r="F892" s="2345"/>
      <c r="G892" s="2345"/>
      <c r="H892" s="2345"/>
      <c r="I892" s="2345"/>
      <c r="J892" s="2345"/>
      <c r="K892" s="2345"/>
      <c r="L892" s="2345"/>
      <c r="M892" s="2345"/>
      <c r="N892" s="2345"/>
      <c r="O892" s="2345"/>
      <c r="P892" s="2345"/>
      <c r="Q892" s="2345"/>
      <c r="R892" s="2345"/>
      <c r="S892" s="2345"/>
      <c r="T892" s="2345"/>
      <c r="U892" s="2345"/>
      <c r="V892" s="2345"/>
      <c r="W892" s="2345"/>
      <c r="X892" s="2345"/>
      <c r="Y892" s="2345"/>
      <c r="Z892" s="2345"/>
      <c r="AA892" s="2345"/>
      <c r="AB892" s="2345"/>
      <c r="AC892" s="2345"/>
      <c r="AD892" s="2345"/>
      <c r="AE892" s="2345"/>
    </row>
    <row r="893" spans="1:31" ht="15.75" customHeight="1">
      <c r="A893" s="2345"/>
      <c r="B893" s="2345"/>
      <c r="C893" s="2345"/>
      <c r="D893" s="2345"/>
      <c r="E893" s="2345"/>
      <c r="F893" s="2345"/>
      <c r="G893" s="2345"/>
      <c r="H893" s="2345"/>
      <c r="I893" s="2345"/>
      <c r="J893" s="2345"/>
      <c r="K893" s="2345"/>
      <c r="L893" s="2345"/>
      <c r="M893" s="2345"/>
      <c r="N893" s="2345"/>
      <c r="O893" s="2345"/>
      <c r="P893" s="2345"/>
      <c r="Q893" s="2345"/>
      <c r="R893" s="2345"/>
      <c r="S893" s="2345"/>
      <c r="T893" s="2345"/>
      <c r="U893" s="2345"/>
      <c r="V893" s="2345"/>
      <c r="W893" s="2345"/>
      <c r="X893" s="2345"/>
      <c r="Y893" s="2345"/>
      <c r="Z893" s="2345"/>
      <c r="AA893" s="2345"/>
      <c r="AB893" s="2345"/>
      <c r="AC893" s="2345"/>
      <c r="AD893" s="2345"/>
      <c r="AE893" s="2345"/>
    </row>
    <row r="894" spans="1:31" ht="15.75" customHeight="1">
      <c r="A894" s="2345"/>
      <c r="B894" s="2345"/>
      <c r="C894" s="2345"/>
      <c r="D894" s="2345"/>
      <c r="E894" s="2345"/>
      <c r="F894" s="2345"/>
      <c r="G894" s="2345"/>
      <c r="H894" s="2345"/>
      <c r="I894" s="2345"/>
      <c r="J894" s="2345"/>
      <c r="K894" s="2345"/>
      <c r="L894" s="2345"/>
      <c r="M894" s="2345"/>
      <c r="N894" s="2345"/>
      <c r="O894" s="2345"/>
      <c r="P894" s="2345"/>
      <c r="Q894" s="2345"/>
      <c r="R894" s="2345"/>
      <c r="S894" s="2345"/>
      <c r="T894" s="2345"/>
      <c r="U894" s="2345"/>
      <c r="V894" s="2345"/>
      <c r="W894" s="2345"/>
      <c r="X894" s="2345"/>
      <c r="Y894" s="2345"/>
      <c r="Z894" s="2345"/>
      <c r="AA894" s="2345"/>
      <c r="AB894" s="2345"/>
      <c r="AC894" s="2345"/>
      <c r="AD894" s="2345"/>
      <c r="AE894" s="2345"/>
    </row>
    <row r="895" spans="1:31" ht="15.75" customHeight="1">
      <c r="A895" s="2345"/>
      <c r="B895" s="2345"/>
      <c r="C895" s="2345"/>
      <c r="D895" s="2345"/>
      <c r="E895" s="2345"/>
      <c r="F895" s="2345"/>
      <c r="G895" s="2345"/>
      <c r="H895" s="2345"/>
      <c r="I895" s="2345"/>
      <c r="J895" s="2345"/>
      <c r="K895" s="2345"/>
      <c r="L895" s="2345"/>
      <c r="M895" s="2345"/>
      <c r="N895" s="2345"/>
      <c r="O895" s="2345"/>
      <c r="P895" s="2345"/>
      <c r="Q895" s="2345"/>
      <c r="R895" s="2345"/>
      <c r="S895" s="2345"/>
      <c r="T895" s="2345"/>
      <c r="U895" s="2345"/>
      <c r="V895" s="2345"/>
      <c r="W895" s="2345"/>
      <c r="X895" s="2345"/>
      <c r="Y895" s="2345"/>
      <c r="Z895" s="2345"/>
      <c r="AA895" s="2345"/>
      <c r="AB895" s="2345"/>
      <c r="AC895" s="2345"/>
      <c r="AD895" s="2345"/>
      <c r="AE895" s="2345"/>
    </row>
    <row r="896" spans="1:31" ht="15.75" customHeight="1">
      <c r="A896" s="2345"/>
      <c r="B896" s="2345"/>
      <c r="C896" s="2345"/>
      <c r="D896" s="2345"/>
      <c r="E896" s="2345"/>
      <c r="F896" s="2345"/>
      <c r="G896" s="2345"/>
      <c r="H896" s="2345"/>
      <c r="I896" s="2345"/>
      <c r="J896" s="2345"/>
      <c r="K896" s="2345"/>
      <c r="L896" s="2345"/>
      <c r="M896" s="2345"/>
      <c r="N896" s="2345"/>
      <c r="O896" s="2345"/>
      <c r="P896" s="2345"/>
      <c r="Q896" s="2345"/>
      <c r="R896" s="2345"/>
      <c r="S896" s="2345"/>
      <c r="T896" s="2345"/>
      <c r="U896" s="2345"/>
      <c r="V896" s="2345"/>
      <c r="W896" s="2345"/>
      <c r="X896" s="2345"/>
      <c r="Y896" s="2345"/>
      <c r="Z896" s="2345"/>
      <c r="AA896" s="2345"/>
      <c r="AB896" s="2345"/>
      <c r="AC896" s="2345"/>
      <c r="AD896" s="2345"/>
      <c r="AE896" s="2345"/>
    </row>
    <row r="897" spans="1:31" ht="15.75" customHeight="1">
      <c r="A897" s="2345"/>
      <c r="B897" s="2345"/>
      <c r="C897" s="2345"/>
      <c r="D897" s="2345"/>
      <c r="E897" s="2345"/>
      <c r="F897" s="2345"/>
      <c r="G897" s="2345"/>
      <c r="H897" s="2345"/>
      <c r="I897" s="2345"/>
      <c r="J897" s="2345"/>
      <c r="K897" s="2345"/>
      <c r="L897" s="2345"/>
      <c r="M897" s="2345"/>
      <c r="N897" s="2345"/>
      <c r="O897" s="2345"/>
      <c r="P897" s="2345"/>
      <c r="Q897" s="2345"/>
      <c r="R897" s="2345"/>
      <c r="S897" s="2345"/>
      <c r="T897" s="2345"/>
      <c r="U897" s="2345"/>
      <c r="V897" s="2345"/>
      <c r="W897" s="2345"/>
      <c r="X897" s="2345"/>
      <c r="Y897" s="2345"/>
      <c r="Z897" s="2345"/>
      <c r="AA897" s="2345"/>
      <c r="AB897" s="2345"/>
      <c r="AC897" s="2345"/>
      <c r="AD897" s="2345"/>
      <c r="AE897" s="2345"/>
    </row>
    <row r="898" spans="1:31" ht="15.75" customHeight="1">
      <c r="A898" s="2345"/>
      <c r="B898" s="2345"/>
      <c r="C898" s="2345"/>
      <c r="D898" s="2345"/>
      <c r="E898" s="2345"/>
      <c r="F898" s="2345"/>
      <c r="G898" s="2345"/>
      <c r="H898" s="2345"/>
      <c r="I898" s="2345"/>
      <c r="J898" s="2345"/>
      <c r="K898" s="2345"/>
      <c r="L898" s="2345"/>
      <c r="M898" s="2345"/>
      <c r="N898" s="2345"/>
      <c r="O898" s="2345"/>
      <c r="P898" s="2345"/>
      <c r="Q898" s="2345"/>
      <c r="R898" s="2345"/>
      <c r="S898" s="2345"/>
      <c r="T898" s="2345"/>
      <c r="U898" s="2345"/>
      <c r="V898" s="2345"/>
      <c r="W898" s="2345"/>
      <c r="X898" s="2345"/>
      <c r="Y898" s="2345"/>
      <c r="Z898" s="2345"/>
      <c r="AA898" s="2345"/>
      <c r="AB898" s="2345"/>
      <c r="AC898" s="2345"/>
      <c r="AD898" s="2345"/>
      <c r="AE898" s="2345"/>
    </row>
    <row r="899" spans="1:31" ht="15.75" customHeight="1">
      <c r="A899" s="2345"/>
      <c r="B899" s="2345"/>
      <c r="C899" s="2345"/>
      <c r="D899" s="2345"/>
      <c r="E899" s="2345"/>
      <c r="F899" s="2345"/>
      <c r="G899" s="2345"/>
      <c r="H899" s="2345"/>
      <c r="I899" s="2345"/>
      <c r="J899" s="2345"/>
      <c r="K899" s="2345"/>
      <c r="L899" s="2345"/>
      <c r="M899" s="2345"/>
      <c r="N899" s="2345"/>
      <c r="O899" s="2345"/>
      <c r="P899" s="2345"/>
      <c r="Q899" s="2345"/>
      <c r="R899" s="2345"/>
      <c r="S899" s="2345"/>
      <c r="T899" s="2345"/>
      <c r="U899" s="2345"/>
      <c r="V899" s="2345"/>
      <c r="W899" s="2345"/>
      <c r="X899" s="2345"/>
      <c r="Y899" s="2345"/>
      <c r="Z899" s="2345"/>
      <c r="AA899" s="2345"/>
      <c r="AB899" s="2345"/>
      <c r="AC899" s="2345"/>
      <c r="AD899" s="2345"/>
      <c r="AE899" s="2345"/>
    </row>
    <row r="900" spans="1:31" ht="15.75" customHeight="1">
      <c r="A900" s="2345"/>
      <c r="B900" s="2345"/>
      <c r="C900" s="2345"/>
      <c r="D900" s="2345"/>
      <c r="E900" s="2345"/>
      <c r="F900" s="2345"/>
      <c r="G900" s="2345"/>
      <c r="H900" s="2345"/>
      <c r="I900" s="2345"/>
      <c r="J900" s="2345"/>
      <c r="K900" s="2345"/>
      <c r="L900" s="2345"/>
      <c r="M900" s="2345"/>
      <c r="N900" s="2345"/>
      <c r="O900" s="2345"/>
      <c r="P900" s="2345"/>
      <c r="Q900" s="2345"/>
      <c r="R900" s="2345"/>
      <c r="S900" s="2345"/>
      <c r="T900" s="2345"/>
      <c r="U900" s="2345"/>
      <c r="V900" s="2345"/>
      <c r="W900" s="2345"/>
      <c r="X900" s="2345"/>
      <c r="Y900" s="2345"/>
      <c r="Z900" s="2345"/>
      <c r="AA900" s="2345"/>
      <c r="AB900" s="2345"/>
      <c r="AC900" s="2345"/>
      <c r="AD900" s="2345"/>
      <c r="AE900" s="2345"/>
    </row>
    <row r="901" spans="1:31" ht="15.75" customHeight="1">
      <c r="A901" s="2345"/>
      <c r="B901" s="2345"/>
      <c r="C901" s="2345"/>
      <c r="D901" s="2345"/>
      <c r="E901" s="2345"/>
      <c r="F901" s="2345"/>
      <c r="G901" s="2345"/>
      <c r="H901" s="2345"/>
      <c r="I901" s="2345"/>
      <c r="J901" s="2345"/>
      <c r="K901" s="2345"/>
      <c r="L901" s="2345"/>
      <c r="M901" s="2345"/>
      <c r="N901" s="2345"/>
      <c r="O901" s="2345"/>
      <c r="P901" s="2345"/>
      <c r="Q901" s="2345"/>
      <c r="R901" s="2345"/>
      <c r="S901" s="2345"/>
      <c r="T901" s="2345"/>
      <c r="U901" s="2345"/>
      <c r="V901" s="2345"/>
      <c r="W901" s="2345"/>
      <c r="X901" s="2345"/>
      <c r="Y901" s="2345"/>
      <c r="Z901" s="2345"/>
      <c r="AA901" s="2345"/>
      <c r="AB901" s="2345"/>
      <c r="AC901" s="2345"/>
      <c r="AD901" s="2345"/>
      <c r="AE901" s="2345"/>
    </row>
    <row r="902" spans="1:31" ht="15.75" customHeight="1">
      <c r="A902" s="2345"/>
      <c r="B902" s="2345"/>
      <c r="C902" s="2345"/>
      <c r="D902" s="2345"/>
      <c r="E902" s="2345"/>
      <c r="F902" s="2345"/>
      <c r="G902" s="2345"/>
      <c r="H902" s="2345"/>
      <c r="I902" s="2345"/>
      <c r="J902" s="2345"/>
      <c r="K902" s="2345"/>
      <c r="L902" s="2345"/>
      <c r="M902" s="2345"/>
      <c r="N902" s="2345"/>
      <c r="O902" s="2345"/>
      <c r="P902" s="2345"/>
      <c r="Q902" s="2345"/>
      <c r="R902" s="2345"/>
      <c r="S902" s="2345"/>
      <c r="T902" s="2345"/>
      <c r="U902" s="2345"/>
      <c r="V902" s="2345"/>
      <c r="W902" s="2345"/>
      <c r="X902" s="2345"/>
      <c r="Y902" s="2345"/>
      <c r="Z902" s="2345"/>
      <c r="AA902" s="2345"/>
      <c r="AB902" s="2345"/>
      <c r="AC902" s="2345"/>
      <c r="AD902" s="2345"/>
      <c r="AE902" s="2345"/>
    </row>
    <row r="903" spans="1:31" ht="15.75" customHeight="1">
      <c r="A903" s="2345"/>
      <c r="B903" s="2345"/>
      <c r="C903" s="2345"/>
      <c r="D903" s="2345"/>
      <c r="E903" s="2345"/>
      <c r="F903" s="2345"/>
      <c r="G903" s="2345"/>
      <c r="H903" s="2345"/>
      <c r="I903" s="2345"/>
      <c r="J903" s="2345"/>
      <c r="K903" s="2345"/>
      <c r="L903" s="2345"/>
      <c r="M903" s="2345"/>
      <c r="N903" s="2345"/>
      <c r="O903" s="2345"/>
      <c r="P903" s="2345"/>
      <c r="Q903" s="2345"/>
      <c r="R903" s="2345"/>
      <c r="S903" s="2345"/>
      <c r="T903" s="2345"/>
      <c r="U903" s="2345"/>
      <c r="V903" s="2345"/>
      <c r="W903" s="2345"/>
      <c r="X903" s="2345"/>
      <c r="Y903" s="2345"/>
      <c r="Z903" s="2345"/>
      <c r="AA903" s="2345"/>
      <c r="AB903" s="2345"/>
      <c r="AC903" s="2345"/>
      <c r="AD903" s="2345"/>
      <c r="AE903" s="2345"/>
    </row>
    <row r="904" spans="1:31" ht="15.75" customHeight="1">
      <c r="A904" s="2345"/>
      <c r="B904" s="2345"/>
      <c r="C904" s="2345"/>
      <c r="D904" s="2345"/>
      <c r="E904" s="2345"/>
      <c r="F904" s="2345"/>
      <c r="G904" s="2345"/>
      <c r="H904" s="2345"/>
      <c r="I904" s="2345"/>
      <c r="J904" s="2345"/>
      <c r="K904" s="2345"/>
      <c r="L904" s="2345"/>
      <c r="M904" s="2345"/>
      <c r="N904" s="2345"/>
      <c r="O904" s="2345"/>
      <c r="P904" s="2345"/>
      <c r="Q904" s="2345"/>
      <c r="R904" s="2345"/>
      <c r="S904" s="2345"/>
      <c r="T904" s="2345"/>
      <c r="U904" s="2345"/>
      <c r="V904" s="2345"/>
      <c r="W904" s="2345"/>
      <c r="X904" s="2345"/>
      <c r="Y904" s="2345"/>
      <c r="Z904" s="2345"/>
      <c r="AA904" s="2345"/>
      <c r="AB904" s="2345"/>
      <c r="AC904" s="2345"/>
      <c r="AD904" s="2345"/>
      <c r="AE904" s="2345"/>
    </row>
    <row r="905" spans="1:31" ht="15.75" customHeight="1">
      <c r="A905" s="2345"/>
      <c r="B905" s="2345"/>
      <c r="C905" s="2345"/>
      <c r="D905" s="2345"/>
      <c r="E905" s="2345"/>
      <c r="F905" s="2345"/>
      <c r="G905" s="2345"/>
      <c r="H905" s="2345"/>
      <c r="I905" s="2345"/>
      <c r="J905" s="2345"/>
      <c r="K905" s="2345"/>
      <c r="L905" s="2345"/>
      <c r="M905" s="2345"/>
      <c r="N905" s="2345"/>
      <c r="O905" s="2345"/>
      <c r="P905" s="2345"/>
      <c r="Q905" s="2345"/>
      <c r="R905" s="2345"/>
      <c r="S905" s="2345"/>
      <c r="T905" s="2345"/>
      <c r="U905" s="2345"/>
      <c r="V905" s="2345"/>
      <c r="W905" s="2345"/>
      <c r="X905" s="2345"/>
      <c r="Y905" s="2345"/>
      <c r="Z905" s="2345"/>
      <c r="AA905" s="2345"/>
      <c r="AB905" s="2345"/>
      <c r="AC905" s="2345"/>
      <c r="AD905" s="2345"/>
      <c r="AE905" s="2345"/>
    </row>
    <row r="906" spans="1:31" ht="15.75" customHeight="1">
      <c r="A906" s="2345"/>
      <c r="B906" s="2345"/>
      <c r="C906" s="2345"/>
      <c r="D906" s="2345"/>
      <c r="E906" s="2345"/>
      <c r="F906" s="2345"/>
      <c r="G906" s="2345"/>
      <c r="H906" s="2345"/>
      <c r="I906" s="2345"/>
      <c r="J906" s="2345"/>
      <c r="K906" s="2345"/>
      <c r="L906" s="2345"/>
      <c r="M906" s="2345"/>
      <c r="N906" s="2345"/>
      <c r="O906" s="2345"/>
      <c r="P906" s="2345"/>
      <c r="Q906" s="2345"/>
      <c r="R906" s="2345"/>
      <c r="S906" s="2345"/>
      <c r="T906" s="2345"/>
      <c r="U906" s="2345"/>
      <c r="V906" s="2345"/>
      <c r="W906" s="2345"/>
      <c r="X906" s="2345"/>
      <c r="Y906" s="2345"/>
      <c r="Z906" s="2345"/>
      <c r="AA906" s="2345"/>
      <c r="AB906" s="2345"/>
      <c r="AC906" s="2345"/>
      <c r="AD906" s="2345"/>
      <c r="AE906" s="2345"/>
    </row>
    <row r="907" spans="1:31" ht="15.75" customHeight="1">
      <c r="A907" s="2345"/>
      <c r="B907" s="2345"/>
      <c r="C907" s="2345"/>
      <c r="D907" s="2345"/>
      <c r="E907" s="2345"/>
      <c r="F907" s="2345"/>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5"/>
      <c r="AB907" s="2345"/>
      <c r="AC907" s="2345"/>
      <c r="AD907" s="2345"/>
      <c r="AE907" s="2345"/>
    </row>
    <row r="908" spans="1:31" ht="15.75" customHeight="1">
      <c r="A908" s="2345"/>
      <c r="B908" s="2345"/>
      <c r="C908" s="2345"/>
      <c r="D908" s="2345"/>
      <c r="E908" s="2345"/>
      <c r="F908" s="2345"/>
      <c r="G908" s="2345"/>
      <c r="H908" s="2345"/>
      <c r="I908" s="2345"/>
      <c r="J908" s="2345"/>
      <c r="K908" s="2345"/>
      <c r="L908" s="2345"/>
      <c r="M908" s="2345"/>
      <c r="N908" s="2345"/>
      <c r="O908" s="2345"/>
      <c r="P908" s="2345"/>
      <c r="Q908" s="2345"/>
      <c r="R908" s="2345"/>
      <c r="S908" s="2345"/>
      <c r="T908" s="2345"/>
      <c r="U908" s="2345"/>
      <c r="V908" s="2345"/>
      <c r="W908" s="2345"/>
      <c r="X908" s="2345"/>
      <c r="Y908" s="2345"/>
      <c r="Z908" s="2345"/>
      <c r="AA908" s="2345"/>
      <c r="AB908" s="2345"/>
      <c r="AC908" s="2345"/>
      <c r="AD908" s="2345"/>
      <c r="AE908" s="2345"/>
    </row>
    <row r="909" spans="1:31" ht="15.75" customHeight="1">
      <c r="A909" s="2345"/>
      <c r="B909" s="2345"/>
      <c r="C909" s="2345"/>
      <c r="D909" s="2345"/>
      <c r="E909" s="2345"/>
      <c r="F909" s="2345"/>
      <c r="G909" s="2345"/>
      <c r="H909" s="2345"/>
      <c r="I909" s="2345"/>
      <c r="J909" s="2345"/>
      <c r="K909" s="2345"/>
      <c r="L909" s="2345"/>
      <c r="M909" s="2345"/>
      <c r="N909" s="2345"/>
      <c r="O909" s="2345"/>
      <c r="P909" s="2345"/>
      <c r="Q909" s="2345"/>
      <c r="R909" s="2345"/>
      <c r="S909" s="2345"/>
      <c r="T909" s="2345"/>
      <c r="U909" s="2345"/>
      <c r="V909" s="2345"/>
      <c r="W909" s="2345"/>
      <c r="X909" s="2345"/>
      <c r="Y909" s="2345"/>
      <c r="Z909" s="2345"/>
      <c r="AA909" s="2345"/>
      <c r="AB909" s="2345"/>
      <c r="AC909" s="2345"/>
      <c r="AD909" s="2345"/>
      <c r="AE909" s="2345"/>
    </row>
    <row r="910" spans="1:31" ht="15.75" customHeight="1">
      <c r="A910" s="2345"/>
      <c r="B910" s="2345"/>
      <c r="C910" s="2345"/>
      <c r="D910" s="2345"/>
      <c r="E910" s="2345"/>
      <c r="F910" s="2345"/>
      <c r="G910" s="2345"/>
      <c r="H910" s="2345"/>
      <c r="I910" s="2345"/>
      <c r="J910" s="2345"/>
      <c r="K910" s="2345"/>
      <c r="L910" s="2345"/>
      <c r="M910" s="2345"/>
      <c r="N910" s="2345"/>
      <c r="O910" s="2345"/>
      <c r="P910" s="2345"/>
      <c r="Q910" s="2345"/>
      <c r="R910" s="2345"/>
      <c r="S910" s="2345"/>
      <c r="T910" s="2345"/>
      <c r="U910" s="2345"/>
      <c r="V910" s="2345"/>
      <c r="W910" s="2345"/>
      <c r="X910" s="2345"/>
      <c r="Y910" s="2345"/>
      <c r="Z910" s="2345"/>
      <c r="AA910" s="2345"/>
      <c r="AB910" s="2345"/>
      <c r="AC910" s="2345"/>
      <c r="AD910" s="2345"/>
      <c r="AE910" s="2345"/>
    </row>
    <row r="911" spans="1:31" ht="15.75" customHeight="1">
      <c r="A911" s="2345"/>
      <c r="B911" s="2345"/>
      <c r="C911" s="2345"/>
      <c r="D911" s="2345"/>
      <c r="E911" s="2345"/>
      <c r="F911" s="2345"/>
      <c r="G911" s="2345"/>
      <c r="H911" s="2345"/>
      <c r="I911" s="2345"/>
      <c r="J911" s="2345"/>
      <c r="K911" s="2345"/>
      <c r="L911" s="2345"/>
      <c r="M911" s="2345"/>
      <c r="N911" s="2345"/>
      <c r="O911" s="2345"/>
      <c r="P911" s="2345"/>
      <c r="Q911" s="2345"/>
      <c r="R911" s="2345"/>
      <c r="S911" s="2345"/>
      <c r="T911" s="2345"/>
      <c r="U911" s="2345"/>
      <c r="V911" s="2345"/>
      <c r="W911" s="2345"/>
      <c r="X911" s="2345"/>
      <c r="Y911" s="2345"/>
      <c r="Z911" s="2345"/>
      <c r="AA911" s="2345"/>
      <c r="AB911" s="2345"/>
      <c r="AC911" s="2345"/>
      <c r="AD911" s="2345"/>
      <c r="AE911" s="2345"/>
    </row>
    <row r="912" spans="1:31" ht="15.75" customHeight="1">
      <c r="A912" s="2345"/>
      <c r="B912" s="2345"/>
      <c r="C912" s="2345"/>
      <c r="D912" s="2345"/>
      <c r="E912" s="2345"/>
      <c r="F912" s="2345"/>
      <c r="G912" s="2345"/>
      <c r="H912" s="2345"/>
      <c r="I912" s="2345"/>
      <c r="J912" s="2345"/>
      <c r="K912" s="2345"/>
      <c r="L912" s="2345"/>
      <c r="M912" s="2345"/>
      <c r="N912" s="2345"/>
      <c r="O912" s="2345"/>
      <c r="P912" s="2345"/>
      <c r="Q912" s="2345"/>
      <c r="R912" s="2345"/>
      <c r="S912" s="2345"/>
      <c r="T912" s="2345"/>
      <c r="U912" s="2345"/>
      <c r="V912" s="2345"/>
      <c r="W912" s="2345"/>
      <c r="X912" s="2345"/>
      <c r="Y912" s="2345"/>
      <c r="Z912" s="2345"/>
      <c r="AA912" s="2345"/>
      <c r="AB912" s="2345"/>
      <c r="AC912" s="2345"/>
      <c r="AD912" s="2345"/>
      <c r="AE912" s="2345"/>
    </row>
    <row r="913" spans="1:31" ht="15.75" customHeight="1">
      <c r="A913" s="2345"/>
      <c r="B913" s="2345"/>
      <c r="C913" s="2345"/>
      <c r="D913" s="2345"/>
      <c r="E913" s="2345"/>
      <c r="F913" s="2345"/>
      <c r="G913" s="2345"/>
      <c r="H913" s="2345"/>
      <c r="I913" s="2345"/>
      <c r="J913" s="2345"/>
      <c r="K913" s="2345"/>
      <c r="L913" s="2345"/>
      <c r="M913" s="2345"/>
      <c r="N913" s="2345"/>
      <c r="O913" s="2345"/>
      <c r="P913" s="2345"/>
      <c r="Q913" s="2345"/>
      <c r="R913" s="2345"/>
      <c r="S913" s="2345"/>
      <c r="T913" s="2345"/>
      <c r="U913" s="2345"/>
      <c r="V913" s="2345"/>
      <c r="W913" s="2345"/>
      <c r="X913" s="2345"/>
      <c r="Y913" s="2345"/>
      <c r="Z913" s="2345"/>
      <c r="AA913" s="2345"/>
      <c r="AB913" s="2345"/>
      <c r="AC913" s="2345"/>
      <c r="AD913" s="2345"/>
      <c r="AE913" s="2345"/>
    </row>
    <row r="914" spans="1:31" ht="15.75" customHeight="1">
      <c r="A914" s="2345"/>
      <c r="B914" s="2345"/>
      <c r="C914" s="2345"/>
      <c r="D914" s="2345"/>
      <c r="E914" s="2345"/>
      <c r="F914" s="2345"/>
      <c r="G914" s="2345"/>
      <c r="H914" s="2345"/>
      <c r="I914" s="2345"/>
      <c r="J914" s="2345"/>
      <c r="K914" s="2345"/>
      <c r="L914" s="2345"/>
      <c r="M914" s="2345"/>
      <c r="N914" s="2345"/>
      <c r="O914" s="2345"/>
      <c r="P914" s="2345"/>
      <c r="Q914" s="2345"/>
      <c r="R914" s="2345"/>
      <c r="S914" s="2345"/>
      <c r="T914" s="2345"/>
      <c r="U914" s="2345"/>
      <c r="V914" s="2345"/>
      <c r="W914" s="2345"/>
      <c r="X914" s="2345"/>
      <c r="Y914" s="2345"/>
      <c r="Z914" s="2345"/>
      <c r="AA914" s="2345"/>
      <c r="AB914" s="2345"/>
      <c r="AC914" s="2345"/>
      <c r="AD914" s="2345"/>
      <c r="AE914" s="2345"/>
    </row>
    <row r="915" spans="1:31" ht="15.75" customHeight="1">
      <c r="A915" s="2345"/>
      <c r="B915" s="2345"/>
      <c r="C915" s="2345"/>
      <c r="D915" s="2345"/>
      <c r="E915" s="2345"/>
      <c r="F915" s="2345"/>
      <c r="G915" s="2345"/>
      <c r="H915" s="2345"/>
      <c r="I915" s="2345"/>
      <c r="J915" s="2345"/>
      <c r="K915" s="2345"/>
      <c r="L915" s="2345"/>
      <c r="M915" s="2345"/>
      <c r="N915" s="2345"/>
      <c r="O915" s="2345"/>
      <c r="P915" s="2345"/>
      <c r="Q915" s="2345"/>
      <c r="R915" s="2345"/>
      <c r="S915" s="2345"/>
      <c r="T915" s="2345"/>
      <c r="U915" s="2345"/>
      <c r="V915" s="2345"/>
      <c r="W915" s="2345"/>
      <c r="X915" s="2345"/>
      <c r="Y915" s="2345"/>
      <c r="Z915" s="2345"/>
      <c r="AA915" s="2345"/>
      <c r="AB915" s="2345"/>
      <c r="AC915" s="2345"/>
      <c r="AD915" s="2345"/>
      <c r="AE915" s="2345"/>
    </row>
    <row r="916" spans="1:31" ht="15.75" customHeight="1">
      <c r="A916" s="2345"/>
      <c r="B916" s="2345"/>
      <c r="C916" s="2345"/>
      <c r="D916" s="2345"/>
      <c r="E916" s="2345"/>
      <c r="F916" s="2345"/>
      <c r="G916" s="2345"/>
      <c r="H916" s="2345"/>
      <c r="I916" s="2345"/>
      <c r="J916" s="2345"/>
      <c r="K916" s="2345"/>
      <c r="L916" s="2345"/>
      <c r="M916" s="2345"/>
      <c r="N916" s="2345"/>
      <c r="O916" s="2345"/>
      <c r="P916" s="2345"/>
      <c r="Q916" s="2345"/>
      <c r="R916" s="2345"/>
      <c r="S916" s="2345"/>
      <c r="T916" s="2345"/>
      <c r="U916" s="2345"/>
      <c r="V916" s="2345"/>
      <c r="W916" s="2345"/>
      <c r="X916" s="2345"/>
      <c r="Y916" s="2345"/>
      <c r="Z916" s="2345"/>
      <c r="AA916" s="2345"/>
      <c r="AB916" s="2345"/>
      <c r="AC916" s="2345"/>
      <c r="AD916" s="2345"/>
      <c r="AE916" s="2345"/>
    </row>
    <row r="917" spans="1:31" ht="15.75" customHeight="1">
      <c r="A917" s="2345"/>
      <c r="B917" s="2345"/>
      <c r="C917" s="2345"/>
      <c r="D917" s="2345"/>
      <c r="E917" s="2345"/>
      <c r="F917" s="2345"/>
      <c r="G917" s="2345"/>
      <c r="H917" s="2345"/>
      <c r="I917" s="2345"/>
      <c r="J917" s="2345"/>
      <c r="K917" s="2345"/>
      <c r="L917" s="2345"/>
      <c r="M917" s="2345"/>
      <c r="N917" s="2345"/>
      <c r="O917" s="2345"/>
      <c r="P917" s="2345"/>
      <c r="Q917" s="2345"/>
      <c r="R917" s="2345"/>
      <c r="S917" s="2345"/>
      <c r="T917" s="2345"/>
      <c r="U917" s="2345"/>
      <c r="V917" s="2345"/>
      <c r="W917" s="2345"/>
      <c r="X917" s="2345"/>
      <c r="Y917" s="2345"/>
      <c r="Z917" s="2345"/>
      <c r="AA917" s="2345"/>
      <c r="AB917" s="2345"/>
      <c r="AC917" s="2345"/>
      <c r="AD917" s="2345"/>
      <c r="AE917" s="2345"/>
    </row>
    <row r="918" spans="1:31" ht="15.75" customHeight="1">
      <c r="A918" s="2345"/>
      <c r="B918" s="2345"/>
      <c r="C918" s="2345"/>
      <c r="D918" s="2345"/>
      <c r="E918" s="2345"/>
      <c r="F918" s="2345"/>
      <c r="G918" s="2345"/>
      <c r="H918" s="2345"/>
      <c r="I918" s="2345"/>
      <c r="J918" s="2345"/>
      <c r="K918" s="2345"/>
      <c r="L918" s="2345"/>
      <c r="M918" s="2345"/>
      <c r="N918" s="2345"/>
      <c r="O918" s="2345"/>
      <c r="P918" s="2345"/>
      <c r="Q918" s="2345"/>
      <c r="R918" s="2345"/>
      <c r="S918" s="2345"/>
      <c r="T918" s="2345"/>
      <c r="U918" s="2345"/>
      <c r="V918" s="2345"/>
      <c r="W918" s="2345"/>
      <c r="X918" s="2345"/>
      <c r="Y918" s="2345"/>
      <c r="Z918" s="2345"/>
      <c r="AA918" s="2345"/>
      <c r="AB918" s="2345"/>
      <c r="AC918" s="2345"/>
      <c r="AD918" s="2345"/>
      <c r="AE918" s="2345"/>
    </row>
    <row r="919" spans="1:31" ht="15.75" customHeight="1">
      <c r="A919" s="2345"/>
      <c r="B919" s="2345"/>
      <c r="C919" s="2345"/>
      <c r="D919" s="2345"/>
      <c r="E919" s="2345"/>
      <c r="F919" s="2345"/>
      <c r="G919" s="2345"/>
      <c r="H919" s="2345"/>
      <c r="I919" s="2345"/>
      <c r="J919" s="2345"/>
      <c r="K919" s="2345"/>
      <c r="L919" s="2345"/>
      <c r="M919" s="2345"/>
      <c r="N919" s="2345"/>
      <c r="O919" s="2345"/>
      <c r="P919" s="2345"/>
      <c r="Q919" s="2345"/>
      <c r="R919" s="2345"/>
      <c r="S919" s="2345"/>
      <c r="T919" s="2345"/>
      <c r="U919" s="2345"/>
      <c r="V919" s="2345"/>
      <c r="W919" s="2345"/>
      <c r="X919" s="2345"/>
      <c r="Y919" s="2345"/>
      <c r="Z919" s="2345"/>
      <c r="AA919" s="2345"/>
      <c r="AB919" s="2345"/>
      <c r="AC919" s="2345"/>
      <c r="AD919" s="2345"/>
      <c r="AE919" s="2345"/>
    </row>
    <row r="920" spans="1:31" ht="15.75" customHeight="1">
      <c r="A920" s="2345"/>
      <c r="B920" s="2345"/>
      <c r="C920" s="2345"/>
      <c r="D920" s="2345"/>
      <c r="E920" s="2345"/>
      <c r="F920" s="2345"/>
      <c r="G920" s="2345"/>
      <c r="H920" s="2345"/>
      <c r="I920" s="2345"/>
      <c r="J920" s="2345"/>
      <c r="K920" s="2345"/>
      <c r="L920" s="2345"/>
      <c r="M920" s="2345"/>
      <c r="N920" s="2345"/>
      <c r="O920" s="2345"/>
      <c r="P920" s="2345"/>
      <c r="Q920" s="2345"/>
      <c r="R920" s="2345"/>
      <c r="S920" s="2345"/>
      <c r="T920" s="2345"/>
      <c r="U920" s="2345"/>
      <c r="V920" s="2345"/>
      <c r="W920" s="2345"/>
      <c r="X920" s="2345"/>
      <c r="Y920" s="2345"/>
      <c r="Z920" s="2345"/>
      <c r="AA920" s="2345"/>
      <c r="AB920" s="2345"/>
      <c r="AC920" s="2345"/>
      <c r="AD920" s="2345"/>
      <c r="AE920" s="2345"/>
    </row>
    <row r="921" spans="1:31" ht="15.75" customHeight="1">
      <c r="A921" s="2345"/>
      <c r="B921" s="2345"/>
      <c r="C921" s="2345"/>
      <c r="D921" s="2345"/>
      <c r="E921" s="2345"/>
      <c r="F921" s="2345"/>
      <c r="G921" s="2345"/>
      <c r="H921" s="2345"/>
      <c r="I921" s="2345"/>
      <c r="J921" s="2345"/>
      <c r="K921" s="2345"/>
      <c r="L921" s="2345"/>
      <c r="M921" s="2345"/>
      <c r="N921" s="2345"/>
      <c r="O921" s="2345"/>
      <c r="P921" s="2345"/>
      <c r="Q921" s="2345"/>
      <c r="R921" s="2345"/>
      <c r="S921" s="2345"/>
      <c r="T921" s="2345"/>
      <c r="U921" s="2345"/>
      <c r="V921" s="2345"/>
      <c r="W921" s="2345"/>
      <c r="X921" s="2345"/>
      <c r="Y921" s="2345"/>
      <c r="Z921" s="2345"/>
      <c r="AA921" s="2345"/>
      <c r="AB921" s="2345"/>
      <c r="AC921" s="2345"/>
      <c r="AD921" s="2345"/>
      <c r="AE921" s="2345"/>
    </row>
    <row r="922" spans="1:31" ht="15.75" customHeight="1">
      <c r="A922" s="2345"/>
      <c r="B922" s="2345"/>
      <c r="C922" s="2345"/>
      <c r="D922" s="2345"/>
      <c r="E922" s="2345"/>
      <c r="F922" s="2345"/>
      <c r="G922" s="2345"/>
      <c r="H922" s="2345"/>
      <c r="I922" s="2345"/>
      <c r="J922" s="2345"/>
      <c r="K922" s="2345"/>
      <c r="L922" s="2345"/>
      <c r="M922" s="2345"/>
      <c r="N922" s="2345"/>
      <c r="O922" s="2345"/>
      <c r="P922" s="2345"/>
      <c r="Q922" s="2345"/>
      <c r="R922" s="2345"/>
      <c r="S922" s="2345"/>
      <c r="T922" s="2345"/>
      <c r="U922" s="2345"/>
      <c r="V922" s="2345"/>
      <c r="W922" s="2345"/>
      <c r="X922" s="2345"/>
      <c r="Y922" s="2345"/>
      <c r="Z922" s="2345"/>
      <c r="AA922" s="2345"/>
      <c r="AB922" s="2345"/>
      <c r="AC922" s="2345"/>
      <c r="AD922" s="2345"/>
      <c r="AE922" s="2345"/>
    </row>
    <row r="923" spans="1:31" ht="15.75" customHeight="1">
      <c r="A923" s="2345"/>
      <c r="B923" s="2345"/>
      <c r="C923" s="2345"/>
      <c r="D923" s="2345"/>
      <c r="E923" s="2345"/>
      <c r="F923" s="2345"/>
      <c r="G923" s="2345"/>
      <c r="H923" s="2345"/>
      <c r="I923" s="2345"/>
      <c r="J923" s="2345"/>
      <c r="K923" s="2345"/>
      <c r="L923" s="2345"/>
      <c r="M923" s="2345"/>
      <c r="N923" s="2345"/>
      <c r="O923" s="2345"/>
      <c r="P923" s="2345"/>
      <c r="Q923" s="2345"/>
      <c r="R923" s="2345"/>
      <c r="S923" s="2345"/>
      <c r="T923" s="2345"/>
      <c r="U923" s="2345"/>
      <c r="V923" s="2345"/>
      <c r="W923" s="2345"/>
      <c r="X923" s="2345"/>
      <c r="Y923" s="2345"/>
      <c r="Z923" s="2345"/>
      <c r="AA923" s="2345"/>
      <c r="AB923" s="2345"/>
      <c r="AC923" s="2345"/>
      <c r="AD923" s="2345"/>
      <c r="AE923" s="2345"/>
    </row>
    <row r="924" spans="1:31" ht="15.75" customHeight="1">
      <c r="A924" s="2345"/>
      <c r="B924" s="2345"/>
      <c r="C924" s="2345"/>
      <c r="D924" s="2345"/>
      <c r="E924" s="2345"/>
      <c r="F924" s="2345"/>
      <c r="G924" s="2345"/>
      <c r="H924" s="2345"/>
      <c r="I924" s="2345"/>
      <c r="J924" s="2345"/>
      <c r="K924" s="2345"/>
      <c r="L924" s="2345"/>
      <c r="M924" s="2345"/>
      <c r="N924" s="2345"/>
      <c r="O924" s="2345"/>
      <c r="P924" s="2345"/>
      <c r="Q924" s="2345"/>
      <c r="R924" s="2345"/>
      <c r="S924" s="2345"/>
      <c r="T924" s="2345"/>
      <c r="U924" s="2345"/>
      <c r="V924" s="2345"/>
      <c r="W924" s="2345"/>
      <c r="X924" s="2345"/>
      <c r="Y924" s="2345"/>
      <c r="Z924" s="2345"/>
      <c r="AA924" s="2345"/>
      <c r="AB924" s="2345"/>
      <c r="AC924" s="2345"/>
      <c r="AD924" s="2345"/>
      <c r="AE924" s="2345"/>
    </row>
    <row r="925" spans="1:31" ht="15.75" customHeight="1">
      <c r="A925" s="2345"/>
      <c r="B925" s="2345"/>
      <c r="C925" s="2345"/>
      <c r="D925" s="2345"/>
      <c r="E925" s="2345"/>
      <c r="F925" s="2345"/>
      <c r="G925" s="2345"/>
      <c r="H925" s="2345"/>
      <c r="I925" s="2345"/>
      <c r="J925" s="2345"/>
      <c r="K925" s="2345"/>
      <c r="L925" s="2345"/>
      <c r="M925" s="2345"/>
      <c r="N925" s="2345"/>
      <c r="O925" s="2345"/>
      <c r="P925" s="2345"/>
      <c r="Q925" s="2345"/>
      <c r="R925" s="2345"/>
      <c r="S925" s="2345"/>
      <c r="T925" s="2345"/>
      <c r="U925" s="2345"/>
      <c r="V925" s="2345"/>
      <c r="W925" s="2345"/>
      <c r="X925" s="2345"/>
      <c r="Y925" s="2345"/>
      <c r="Z925" s="2345"/>
      <c r="AA925" s="2345"/>
      <c r="AB925" s="2345"/>
      <c r="AC925" s="2345"/>
      <c r="AD925" s="2345"/>
      <c r="AE925" s="2345"/>
    </row>
    <row r="926" spans="1:31" ht="15.75" customHeight="1">
      <c r="A926" s="2345"/>
      <c r="B926" s="2345"/>
      <c r="C926" s="2345"/>
      <c r="D926" s="2345"/>
      <c r="E926" s="2345"/>
      <c r="F926" s="2345"/>
      <c r="G926" s="2345"/>
      <c r="H926" s="2345"/>
      <c r="I926" s="2345"/>
      <c r="J926" s="2345"/>
      <c r="K926" s="2345"/>
      <c r="L926" s="2345"/>
      <c r="M926" s="2345"/>
      <c r="N926" s="2345"/>
      <c r="O926" s="2345"/>
      <c r="P926" s="2345"/>
      <c r="Q926" s="2345"/>
      <c r="R926" s="2345"/>
      <c r="S926" s="2345"/>
      <c r="T926" s="2345"/>
      <c r="U926" s="2345"/>
      <c r="V926" s="2345"/>
      <c r="W926" s="2345"/>
      <c r="X926" s="2345"/>
      <c r="Y926" s="2345"/>
      <c r="Z926" s="2345"/>
      <c r="AA926" s="2345"/>
      <c r="AB926" s="2345"/>
      <c r="AC926" s="2345"/>
      <c r="AD926" s="2345"/>
      <c r="AE926" s="2345"/>
    </row>
    <row r="927" spans="1:31" ht="15.75" customHeight="1">
      <c r="A927" s="2345"/>
      <c r="B927" s="2345"/>
      <c r="C927" s="2345"/>
      <c r="D927" s="2345"/>
      <c r="E927" s="2345"/>
      <c r="F927" s="2345"/>
      <c r="G927" s="2345"/>
      <c r="H927" s="2345"/>
      <c r="I927" s="2345"/>
      <c r="J927" s="2345"/>
      <c r="K927" s="2345"/>
      <c r="L927" s="2345"/>
      <c r="M927" s="2345"/>
      <c r="N927" s="2345"/>
      <c r="O927" s="2345"/>
      <c r="P927" s="2345"/>
      <c r="Q927" s="2345"/>
      <c r="R927" s="2345"/>
      <c r="S927" s="2345"/>
      <c r="T927" s="2345"/>
      <c r="U927" s="2345"/>
      <c r="V927" s="2345"/>
      <c r="W927" s="2345"/>
      <c r="X927" s="2345"/>
      <c r="Y927" s="2345"/>
      <c r="Z927" s="2345"/>
      <c r="AA927" s="2345"/>
      <c r="AB927" s="2345"/>
      <c r="AC927" s="2345"/>
      <c r="AD927" s="2345"/>
      <c r="AE927" s="2345"/>
    </row>
    <row r="928" spans="1:31" ht="15.75" customHeight="1">
      <c r="A928" s="2345"/>
      <c r="B928" s="2345"/>
      <c r="C928" s="2345"/>
      <c r="D928" s="2345"/>
      <c r="E928" s="2345"/>
      <c r="F928" s="2345"/>
      <c r="G928" s="2345"/>
      <c r="H928" s="2345"/>
      <c r="I928" s="2345"/>
      <c r="J928" s="2345"/>
      <c r="K928" s="2345"/>
      <c r="L928" s="2345"/>
      <c r="M928" s="2345"/>
      <c r="N928" s="2345"/>
      <c r="O928" s="2345"/>
      <c r="P928" s="2345"/>
      <c r="Q928" s="2345"/>
      <c r="R928" s="2345"/>
      <c r="S928" s="2345"/>
      <c r="T928" s="2345"/>
      <c r="U928" s="2345"/>
      <c r="V928" s="2345"/>
      <c r="W928" s="2345"/>
      <c r="X928" s="2345"/>
      <c r="Y928" s="2345"/>
      <c r="Z928" s="2345"/>
      <c r="AA928" s="2345"/>
      <c r="AB928" s="2345"/>
      <c r="AC928" s="2345"/>
      <c r="AD928" s="2345"/>
      <c r="AE928" s="2345"/>
    </row>
    <row r="929" spans="1:31" ht="15.75" customHeight="1">
      <c r="A929" s="2345"/>
      <c r="B929" s="2345"/>
      <c r="C929" s="2345"/>
      <c r="D929" s="2345"/>
      <c r="E929" s="2345"/>
      <c r="F929" s="2345"/>
      <c r="G929" s="2345"/>
      <c r="H929" s="2345"/>
      <c r="I929" s="2345"/>
      <c r="J929" s="2345"/>
      <c r="K929" s="2345"/>
      <c r="L929" s="2345"/>
      <c r="M929" s="2345"/>
      <c r="N929" s="2345"/>
      <c r="O929" s="2345"/>
      <c r="P929" s="2345"/>
      <c r="Q929" s="2345"/>
      <c r="R929" s="2345"/>
      <c r="S929" s="2345"/>
      <c r="T929" s="2345"/>
      <c r="U929" s="2345"/>
      <c r="V929" s="2345"/>
      <c r="W929" s="2345"/>
      <c r="X929" s="2345"/>
      <c r="Y929" s="2345"/>
      <c r="Z929" s="2345"/>
      <c r="AA929" s="2345"/>
      <c r="AB929" s="2345"/>
      <c r="AC929" s="2345"/>
      <c r="AD929" s="2345"/>
      <c r="AE929" s="2345"/>
    </row>
    <row r="930" spans="1:31" ht="15.75" customHeight="1">
      <c r="A930" s="2345"/>
      <c r="B930" s="2345"/>
      <c r="C930" s="2345"/>
      <c r="D930" s="2345"/>
      <c r="E930" s="2345"/>
      <c r="F930" s="2345"/>
      <c r="G930" s="2345"/>
      <c r="H930" s="2345"/>
      <c r="I930" s="2345"/>
      <c r="J930" s="2345"/>
      <c r="K930" s="2345"/>
      <c r="L930" s="2345"/>
      <c r="M930" s="2345"/>
      <c r="N930" s="2345"/>
      <c r="O930" s="2345"/>
      <c r="P930" s="2345"/>
      <c r="Q930" s="2345"/>
      <c r="R930" s="2345"/>
      <c r="S930" s="2345"/>
      <c r="T930" s="2345"/>
      <c r="U930" s="2345"/>
      <c r="V930" s="2345"/>
      <c r="W930" s="2345"/>
      <c r="X930" s="2345"/>
      <c r="Y930" s="2345"/>
      <c r="Z930" s="2345"/>
      <c r="AA930" s="2345"/>
      <c r="AB930" s="2345"/>
      <c r="AC930" s="2345"/>
      <c r="AD930" s="2345"/>
      <c r="AE930" s="2345"/>
    </row>
    <row r="931" spans="1:31" ht="15.75" customHeight="1">
      <c r="A931" s="2345"/>
      <c r="B931" s="2345"/>
      <c r="C931" s="2345"/>
      <c r="D931" s="2345"/>
      <c r="E931" s="2345"/>
      <c r="F931" s="2345"/>
      <c r="G931" s="2345"/>
      <c r="H931" s="2345"/>
      <c r="I931" s="2345"/>
      <c r="J931" s="2345"/>
      <c r="K931" s="2345"/>
      <c r="L931" s="2345"/>
      <c r="M931" s="2345"/>
      <c r="N931" s="2345"/>
      <c r="O931" s="2345"/>
      <c r="P931" s="2345"/>
      <c r="Q931" s="2345"/>
      <c r="R931" s="2345"/>
      <c r="S931" s="2345"/>
      <c r="T931" s="2345"/>
      <c r="U931" s="2345"/>
      <c r="V931" s="2345"/>
      <c r="W931" s="2345"/>
      <c r="X931" s="2345"/>
      <c r="Y931" s="2345"/>
      <c r="Z931" s="2345"/>
      <c r="AA931" s="2345"/>
      <c r="AB931" s="2345"/>
      <c r="AC931" s="2345"/>
      <c r="AD931" s="2345"/>
      <c r="AE931" s="2345"/>
    </row>
    <row r="932" spans="1:31" ht="15.75" customHeight="1">
      <c r="A932" s="2345"/>
      <c r="B932" s="2345"/>
      <c r="C932" s="2345"/>
      <c r="D932" s="2345"/>
      <c r="E932" s="2345"/>
      <c r="F932" s="2345"/>
      <c r="G932" s="2345"/>
      <c r="H932" s="2345"/>
      <c r="I932" s="2345"/>
      <c r="J932" s="2345"/>
      <c r="K932" s="2345"/>
      <c r="L932" s="2345"/>
      <c r="M932" s="2345"/>
      <c r="N932" s="2345"/>
      <c r="O932" s="2345"/>
      <c r="P932" s="2345"/>
      <c r="Q932" s="2345"/>
      <c r="R932" s="2345"/>
      <c r="S932" s="2345"/>
      <c r="T932" s="2345"/>
      <c r="U932" s="2345"/>
      <c r="V932" s="2345"/>
      <c r="W932" s="2345"/>
      <c r="X932" s="2345"/>
      <c r="Y932" s="2345"/>
      <c r="Z932" s="2345"/>
      <c r="AA932" s="2345"/>
      <c r="AB932" s="2345"/>
      <c r="AC932" s="2345"/>
      <c r="AD932" s="2345"/>
      <c r="AE932" s="2345"/>
    </row>
    <row r="933" spans="1:31" ht="15.75" customHeight="1">
      <c r="A933" s="2345"/>
      <c r="B933" s="2345"/>
      <c r="C933" s="2345"/>
      <c r="D933" s="2345"/>
      <c r="E933" s="2345"/>
      <c r="F933" s="2345"/>
      <c r="G933" s="2345"/>
      <c r="H933" s="2345"/>
      <c r="I933" s="2345"/>
      <c r="J933" s="2345"/>
      <c r="K933" s="2345"/>
      <c r="L933" s="2345"/>
      <c r="M933" s="2345"/>
      <c r="N933" s="2345"/>
      <c r="O933" s="2345"/>
      <c r="P933" s="2345"/>
      <c r="Q933" s="2345"/>
      <c r="R933" s="2345"/>
      <c r="S933" s="2345"/>
      <c r="T933" s="2345"/>
      <c r="U933" s="2345"/>
      <c r="V933" s="2345"/>
      <c r="W933" s="2345"/>
      <c r="X933" s="2345"/>
      <c r="Y933" s="2345"/>
      <c r="Z933" s="2345"/>
      <c r="AA933" s="2345"/>
      <c r="AB933" s="2345"/>
      <c r="AC933" s="2345"/>
      <c r="AD933" s="2345"/>
      <c r="AE933" s="2345"/>
    </row>
    <row r="934" spans="1:31" ht="15.75" customHeight="1">
      <c r="A934" s="2345"/>
      <c r="B934" s="2345"/>
      <c r="C934" s="2345"/>
      <c r="D934" s="2345"/>
      <c r="E934" s="2345"/>
      <c r="F934" s="2345"/>
      <c r="G934" s="2345"/>
      <c r="H934" s="2345"/>
      <c r="I934" s="2345"/>
      <c r="J934" s="2345"/>
      <c r="K934" s="2345"/>
      <c r="L934" s="2345"/>
      <c r="M934" s="2345"/>
      <c r="N934" s="2345"/>
      <c r="O934" s="2345"/>
      <c r="P934" s="2345"/>
      <c r="Q934" s="2345"/>
      <c r="R934" s="2345"/>
      <c r="S934" s="2345"/>
      <c r="T934" s="2345"/>
      <c r="U934" s="2345"/>
      <c r="V934" s="2345"/>
      <c r="W934" s="2345"/>
      <c r="X934" s="2345"/>
      <c r="Y934" s="2345"/>
      <c r="Z934" s="2345"/>
      <c r="AA934" s="2345"/>
      <c r="AB934" s="2345"/>
      <c r="AC934" s="2345"/>
      <c r="AD934" s="2345"/>
      <c r="AE934" s="2345"/>
    </row>
    <row r="935" spans="1:31" ht="15.75" customHeight="1">
      <c r="A935" s="2345"/>
      <c r="B935" s="2345"/>
      <c r="C935" s="2345"/>
      <c r="D935" s="2345"/>
      <c r="E935" s="2345"/>
      <c r="F935" s="2345"/>
      <c r="G935" s="2345"/>
      <c r="H935" s="2345"/>
      <c r="I935" s="2345"/>
      <c r="J935" s="2345"/>
      <c r="K935" s="2345"/>
      <c r="L935" s="2345"/>
      <c r="M935" s="2345"/>
      <c r="N935" s="2345"/>
      <c r="O935" s="2345"/>
      <c r="P935" s="2345"/>
      <c r="Q935" s="2345"/>
      <c r="R935" s="2345"/>
      <c r="S935" s="2345"/>
      <c r="T935" s="2345"/>
      <c r="U935" s="2345"/>
      <c r="V935" s="2345"/>
      <c r="W935" s="2345"/>
      <c r="X935" s="2345"/>
      <c r="Y935" s="2345"/>
      <c r="Z935" s="2345"/>
      <c r="AA935" s="2345"/>
      <c r="AB935" s="2345"/>
      <c r="AC935" s="2345"/>
      <c r="AD935" s="2345"/>
      <c r="AE935" s="2345"/>
    </row>
    <row r="936" spans="1:31" ht="15.75" customHeight="1">
      <c r="A936" s="2345"/>
      <c r="B936" s="2345"/>
      <c r="C936" s="2345"/>
      <c r="D936" s="2345"/>
      <c r="E936" s="2345"/>
      <c r="F936" s="2345"/>
      <c r="G936" s="2345"/>
      <c r="H936" s="2345"/>
      <c r="I936" s="2345"/>
      <c r="J936" s="2345"/>
      <c r="K936" s="2345"/>
      <c r="L936" s="2345"/>
      <c r="M936" s="2345"/>
      <c r="N936" s="2345"/>
      <c r="O936" s="2345"/>
      <c r="P936" s="2345"/>
      <c r="Q936" s="2345"/>
      <c r="R936" s="2345"/>
      <c r="S936" s="2345"/>
      <c r="T936" s="2345"/>
      <c r="U936" s="2345"/>
      <c r="V936" s="2345"/>
      <c r="W936" s="2345"/>
      <c r="X936" s="2345"/>
      <c r="Y936" s="2345"/>
      <c r="Z936" s="2345"/>
      <c r="AA936" s="2345"/>
      <c r="AB936" s="2345"/>
      <c r="AC936" s="2345"/>
      <c r="AD936" s="2345"/>
      <c r="AE936" s="2345"/>
    </row>
    <row r="937" spans="1:31" ht="15.75" customHeight="1">
      <c r="A937" s="2345"/>
      <c r="B937" s="2345"/>
      <c r="C937" s="2345"/>
      <c r="D937" s="2345"/>
      <c r="E937" s="2345"/>
      <c r="F937" s="2345"/>
      <c r="G937" s="2345"/>
      <c r="H937" s="2345"/>
      <c r="I937" s="2345"/>
      <c r="J937" s="2345"/>
      <c r="K937" s="2345"/>
      <c r="L937" s="2345"/>
      <c r="M937" s="2345"/>
      <c r="N937" s="2345"/>
      <c r="O937" s="2345"/>
      <c r="P937" s="2345"/>
      <c r="Q937" s="2345"/>
      <c r="R937" s="2345"/>
      <c r="S937" s="2345"/>
      <c r="T937" s="2345"/>
      <c r="U937" s="2345"/>
      <c r="V937" s="2345"/>
      <c r="W937" s="2345"/>
      <c r="X937" s="2345"/>
      <c r="Y937" s="2345"/>
      <c r="Z937" s="2345"/>
      <c r="AA937" s="2345"/>
      <c r="AB937" s="2345"/>
      <c r="AC937" s="2345"/>
      <c r="AD937" s="2345"/>
      <c r="AE937" s="2345"/>
    </row>
    <row r="938" spans="1:31" ht="15.75" customHeight="1">
      <c r="A938" s="2345"/>
      <c r="B938" s="2345"/>
      <c r="C938" s="2345"/>
      <c r="D938" s="2345"/>
      <c r="E938" s="2345"/>
      <c r="F938" s="2345"/>
      <c r="G938" s="2345"/>
      <c r="H938" s="2345"/>
      <c r="I938" s="2345"/>
      <c r="J938" s="2345"/>
      <c r="K938" s="2345"/>
      <c r="L938" s="2345"/>
      <c r="M938" s="2345"/>
      <c r="N938" s="2345"/>
      <c r="O938" s="2345"/>
      <c r="P938" s="2345"/>
      <c r="Q938" s="2345"/>
      <c r="R938" s="2345"/>
      <c r="S938" s="2345"/>
      <c r="T938" s="2345"/>
      <c r="U938" s="2345"/>
      <c r="V938" s="2345"/>
      <c r="W938" s="2345"/>
      <c r="X938" s="2345"/>
      <c r="Y938" s="2345"/>
      <c r="Z938" s="2345"/>
      <c r="AA938" s="2345"/>
      <c r="AB938" s="2345"/>
      <c r="AC938" s="2345"/>
      <c r="AD938" s="2345"/>
      <c r="AE938" s="2345"/>
    </row>
    <row r="939" spans="1:31" ht="15.75" customHeight="1">
      <c r="A939" s="2345"/>
      <c r="B939" s="2345"/>
      <c r="C939" s="2345"/>
      <c r="D939" s="2345"/>
      <c r="E939" s="2345"/>
      <c r="F939" s="2345"/>
      <c r="G939" s="2345"/>
      <c r="H939" s="2345"/>
      <c r="I939" s="2345"/>
      <c r="J939" s="2345"/>
      <c r="K939" s="2345"/>
      <c r="L939" s="2345"/>
      <c r="M939" s="2345"/>
      <c r="N939" s="2345"/>
      <c r="O939" s="2345"/>
      <c r="P939" s="2345"/>
      <c r="Q939" s="2345"/>
      <c r="R939" s="2345"/>
      <c r="S939" s="2345"/>
      <c r="T939" s="2345"/>
      <c r="U939" s="2345"/>
      <c r="V939" s="2345"/>
      <c r="W939" s="2345"/>
      <c r="X939" s="2345"/>
      <c r="Y939" s="2345"/>
      <c r="Z939" s="2345"/>
      <c r="AA939" s="2345"/>
      <c r="AB939" s="2345"/>
      <c r="AC939" s="2345"/>
      <c r="AD939" s="2345"/>
      <c r="AE939" s="2345"/>
    </row>
    <row r="940" spans="1:31" ht="15.75" customHeight="1">
      <c r="A940" s="2345"/>
      <c r="B940" s="2345"/>
      <c r="C940" s="2345"/>
      <c r="D940" s="2345"/>
      <c r="E940" s="2345"/>
      <c r="F940" s="2345"/>
      <c r="G940" s="2345"/>
      <c r="H940" s="2345"/>
      <c r="I940" s="2345"/>
      <c r="J940" s="2345"/>
      <c r="K940" s="2345"/>
      <c r="L940" s="2345"/>
      <c r="M940" s="2345"/>
      <c r="N940" s="2345"/>
      <c r="O940" s="2345"/>
      <c r="P940" s="2345"/>
      <c r="Q940" s="2345"/>
      <c r="R940" s="2345"/>
      <c r="S940" s="2345"/>
      <c r="T940" s="2345"/>
      <c r="U940" s="2345"/>
      <c r="V940" s="2345"/>
      <c r="W940" s="2345"/>
      <c r="X940" s="2345"/>
      <c r="Y940" s="2345"/>
      <c r="Z940" s="2345"/>
      <c r="AA940" s="2345"/>
      <c r="AB940" s="2345"/>
      <c r="AC940" s="2345"/>
      <c r="AD940" s="2345"/>
      <c r="AE940" s="2345"/>
    </row>
    <row r="941" spans="1:31" ht="15.75" customHeight="1">
      <c r="A941" s="2345"/>
      <c r="B941" s="2345"/>
      <c r="C941" s="2345"/>
      <c r="D941" s="2345"/>
      <c r="E941" s="2345"/>
      <c r="F941" s="2345"/>
      <c r="G941" s="2345"/>
      <c r="H941" s="2345"/>
      <c r="I941" s="2345"/>
      <c r="J941" s="2345"/>
      <c r="K941" s="2345"/>
      <c r="L941" s="2345"/>
      <c r="M941" s="2345"/>
      <c r="N941" s="2345"/>
      <c r="O941" s="2345"/>
      <c r="P941" s="2345"/>
      <c r="Q941" s="2345"/>
      <c r="R941" s="2345"/>
      <c r="S941" s="2345"/>
      <c r="T941" s="2345"/>
      <c r="U941" s="2345"/>
      <c r="V941" s="2345"/>
      <c r="W941" s="2345"/>
      <c r="X941" s="2345"/>
      <c r="Y941" s="2345"/>
      <c r="Z941" s="2345"/>
      <c r="AA941" s="2345"/>
      <c r="AB941" s="2345"/>
      <c r="AC941" s="2345"/>
      <c r="AD941" s="2345"/>
      <c r="AE941" s="2345"/>
    </row>
    <row r="942" spans="1:31" ht="15.75" customHeight="1">
      <c r="A942" s="2345"/>
      <c r="B942" s="2345"/>
      <c r="C942" s="2345"/>
      <c r="D942" s="2345"/>
      <c r="E942" s="2345"/>
      <c r="F942" s="2345"/>
      <c r="G942" s="2345"/>
      <c r="H942" s="2345"/>
      <c r="I942" s="2345"/>
      <c r="J942" s="2345"/>
      <c r="K942" s="2345"/>
      <c r="L942" s="2345"/>
      <c r="M942" s="2345"/>
      <c r="N942" s="2345"/>
      <c r="O942" s="2345"/>
      <c r="P942" s="2345"/>
      <c r="Q942" s="2345"/>
      <c r="R942" s="2345"/>
      <c r="S942" s="2345"/>
      <c r="T942" s="2345"/>
      <c r="U942" s="2345"/>
      <c r="V942" s="2345"/>
      <c r="W942" s="2345"/>
      <c r="X942" s="2345"/>
      <c r="Y942" s="2345"/>
      <c r="Z942" s="2345"/>
      <c r="AA942" s="2345"/>
      <c r="AB942" s="2345"/>
      <c r="AC942" s="2345"/>
      <c r="AD942" s="2345"/>
      <c r="AE942" s="2345"/>
    </row>
    <row r="943" spans="1:31" ht="15.75" customHeight="1">
      <c r="A943" s="2345"/>
      <c r="B943" s="2345"/>
      <c r="C943" s="2345"/>
      <c r="D943" s="2345"/>
      <c r="E943" s="2345"/>
      <c r="F943" s="2345"/>
      <c r="G943" s="2345"/>
      <c r="H943" s="2345"/>
      <c r="I943" s="2345"/>
      <c r="J943" s="2345"/>
      <c r="K943" s="2345"/>
      <c r="L943" s="2345"/>
      <c r="M943" s="2345"/>
      <c r="N943" s="2345"/>
      <c r="O943" s="2345"/>
      <c r="P943" s="2345"/>
      <c r="Q943" s="2345"/>
      <c r="R943" s="2345"/>
      <c r="S943" s="2345"/>
      <c r="T943" s="2345"/>
      <c r="U943" s="2345"/>
      <c r="V943" s="2345"/>
      <c r="W943" s="2345"/>
      <c r="X943" s="2345"/>
      <c r="Y943" s="2345"/>
      <c r="Z943" s="2345"/>
      <c r="AA943" s="2345"/>
      <c r="AB943" s="2345"/>
      <c r="AC943" s="2345"/>
      <c r="AD943" s="2345"/>
      <c r="AE943" s="2345"/>
    </row>
    <row r="944" spans="1:31" ht="15.75" customHeight="1">
      <c r="A944" s="2345"/>
      <c r="B944" s="2345"/>
      <c r="C944" s="2345"/>
      <c r="D944" s="2345"/>
      <c r="E944" s="2345"/>
      <c r="F944" s="2345"/>
      <c r="G944" s="2345"/>
      <c r="H944" s="2345"/>
      <c r="I944" s="2345"/>
      <c r="J944" s="2345"/>
      <c r="K944" s="2345"/>
      <c r="L944" s="2345"/>
      <c r="M944" s="2345"/>
      <c r="N944" s="2345"/>
      <c r="O944" s="2345"/>
      <c r="P944" s="2345"/>
      <c r="Q944" s="2345"/>
      <c r="R944" s="2345"/>
      <c r="S944" s="2345"/>
      <c r="T944" s="2345"/>
      <c r="U944" s="2345"/>
      <c r="V944" s="2345"/>
      <c r="W944" s="2345"/>
      <c r="X944" s="2345"/>
      <c r="Y944" s="2345"/>
      <c r="Z944" s="2345"/>
      <c r="AA944" s="2345"/>
      <c r="AB944" s="2345"/>
      <c r="AC944" s="2345"/>
      <c r="AD944" s="2345"/>
      <c r="AE944" s="2345"/>
    </row>
    <row r="945" spans="1:31" ht="15.75" customHeight="1">
      <c r="A945" s="2345"/>
      <c r="B945" s="2345"/>
      <c r="C945" s="2345"/>
      <c r="D945" s="2345"/>
      <c r="E945" s="2345"/>
      <c r="F945" s="2345"/>
      <c r="G945" s="2345"/>
      <c r="H945" s="2345"/>
      <c r="I945" s="2345"/>
      <c r="J945" s="2345"/>
      <c r="K945" s="2345"/>
      <c r="L945" s="2345"/>
      <c r="M945" s="2345"/>
      <c r="N945" s="2345"/>
      <c r="O945" s="2345"/>
      <c r="P945" s="2345"/>
      <c r="Q945" s="2345"/>
      <c r="R945" s="2345"/>
      <c r="S945" s="2345"/>
      <c r="T945" s="2345"/>
      <c r="U945" s="2345"/>
      <c r="V945" s="2345"/>
      <c r="W945" s="2345"/>
      <c r="X945" s="2345"/>
      <c r="Y945" s="2345"/>
      <c r="Z945" s="2345"/>
      <c r="AA945" s="2345"/>
      <c r="AB945" s="2345"/>
      <c r="AC945" s="2345"/>
      <c r="AD945" s="2345"/>
      <c r="AE945" s="2345"/>
    </row>
    <row r="946" spans="1:31" ht="15.75" customHeight="1">
      <c r="A946" s="2345"/>
      <c r="B946" s="2345"/>
      <c r="C946" s="2345"/>
      <c r="D946" s="2345"/>
      <c r="E946" s="2345"/>
      <c r="F946" s="2345"/>
      <c r="G946" s="2345"/>
      <c r="H946" s="2345"/>
      <c r="I946" s="2345"/>
      <c r="J946" s="2345"/>
      <c r="K946" s="2345"/>
      <c r="L946" s="2345"/>
      <c r="M946" s="2345"/>
      <c r="N946" s="2345"/>
      <c r="O946" s="2345"/>
      <c r="P946" s="2345"/>
      <c r="Q946" s="2345"/>
      <c r="R946" s="2345"/>
      <c r="S946" s="2345"/>
      <c r="T946" s="2345"/>
      <c r="U946" s="2345"/>
      <c r="V946" s="2345"/>
      <c r="W946" s="2345"/>
      <c r="X946" s="2345"/>
      <c r="Y946" s="2345"/>
      <c r="Z946" s="2345"/>
      <c r="AA946" s="2345"/>
      <c r="AB946" s="2345"/>
      <c r="AC946" s="2345"/>
      <c r="AD946" s="2345"/>
      <c r="AE946" s="2345"/>
    </row>
    <row r="947" spans="1:31" ht="15.75" customHeight="1">
      <c r="A947" s="2345"/>
      <c r="B947" s="2345"/>
      <c r="C947" s="2345"/>
      <c r="D947" s="2345"/>
      <c r="E947" s="2345"/>
      <c r="F947" s="2345"/>
      <c r="G947" s="2345"/>
      <c r="H947" s="2345"/>
      <c r="I947" s="2345"/>
      <c r="J947" s="2345"/>
      <c r="K947" s="2345"/>
      <c r="L947" s="2345"/>
      <c r="M947" s="2345"/>
      <c r="N947" s="2345"/>
      <c r="O947" s="2345"/>
      <c r="P947" s="2345"/>
      <c r="Q947" s="2345"/>
      <c r="R947" s="2345"/>
      <c r="S947" s="2345"/>
      <c r="T947" s="2345"/>
      <c r="U947" s="2345"/>
      <c r="V947" s="2345"/>
      <c r="W947" s="2345"/>
      <c r="X947" s="2345"/>
      <c r="Y947" s="2345"/>
      <c r="Z947" s="2345"/>
      <c r="AA947" s="2345"/>
      <c r="AB947" s="2345"/>
      <c r="AC947" s="2345"/>
      <c r="AD947" s="2345"/>
      <c r="AE947" s="2345"/>
    </row>
    <row r="948" spans="1:31" ht="15.75" customHeight="1">
      <c r="A948" s="2345"/>
      <c r="B948" s="2345"/>
      <c r="C948" s="2345"/>
      <c r="D948" s="2345"/>
      <c r="E948" s="2345"/>
      <c r="F948" s="2345"/>
      <c r="G948" s="2345"/>
      <c r="H948" s="2345"/>
      <c r="I948" s="2345"/>
      <c r="J948" s="2345"/>
      <c r="K948" s="2345"/>
      <c r="L948" s="2345"/>
      <c r="M948" s="2345"/>
      <c r="N948" s="2345"/>
      <c r="O948" s="2345"/>
      <c r="P948" s="2345"/>
      <c r="Q948" s="2345"/>
      <c r="R948" s="2345"/>
      <c r="S948" s="2345"/>
      <c r="T948" s="2345"/>
      <c r="U948" s="2345"/>
      <c r="V948" s="2345"/>
      <c r="W948" s="2345"/>
      <c r="X948" s="2345"/>
      <c r="Y948" s="2345"/>
      <c r="Z948" s="2345"/>
      <c r="AA948" s="2345"/>
      <c r="AB948" s="2345"/>
      <c r="AC948" s="2345"/>
      <c r="AD948" s="2345"/>
      <c r="AE948" s="2345"/>
    </row>
    <row r="949" spans="1:31" ht="15.75" customHeight="1">
      <c r="A949" s="2345"/>
      <c r="B949" s="2345"/>
      <c r="C949" s="2345"/>
      <c r="D949" s="2345"/>
      <c r="E949" s="2345"/>
      <c r="F949" s="2345"/>
      <c r="G949" s="2345"/>
      <c r="H949" s="2345"/>
      <c r="I949" s="2345"/>
      <c r="J949" s="2345"/>
      <c r="K949" s="2345"/>
      <c r="L949" s="2345"/>
      <c r="M949" s="2345"/>
      <c r="N949" s="2345"/>
      <c r="O949" s="2345"/>
      <c r="P949" s="2345"/>
      <c r="Q949" s="2345"/>
      <c r="R949" s="2345"/>
      <c r="S949" s="2345"/>
      <c r="T949" s="2345"/>
      <c r="U949" s="2345"/>
      <c r="V949" s="2345"/>
      <c r="W949" s="2345"/>
      <c r="X949" s="2345"/>
      <c r="Y949" s="2345"/>
      <c r="Z949" s="2345"/>
      <c r="AA949" s="2345"/>
      <c r="AB949" s="2345"/>
      <c r="AC949" s="2345"/>
      <c r="AD949" s="2345"/>
      <c r="AE949" s="2345"/>
    </row>
    <row r="950" spans="1:31" ht="15.75" customHeight="1">
      <c r="A950" s="2345"/>
      <c r="B950" s="2345"/>
      <c r="C950" s="2345"/>
      <c r="D950" s="2345"/>
      <c r="E950" s="2345"/>
      <c r="F950" s="2345"/>
      <c r="G950" s="2345"/>
      <c r="H950" s="2345"/>
      <c r="I950" s="2345"/>
      <c r="J950" s="2345"/>
      <c r="K950" s="2345"/>
      <c r="L950" s="2345"/>
      <c r="M950" s="2345"/>
      <c r="N950" s="2345"/>
      <c r="O950" s="2345"/>
      <c r="P950" s="2345"/>
      <c r="Q950" s="2345"/>
      <c r="R950" s="2345"/>
      <c r="S950" s="2345"/>
      <c r="T950" s="2345"/>
      <c r="U950" s="2345"/>
      <c r="V950" s="2345"/>
      <c r="W950" s="2345"/>
      <c r="X950" s="2345"/>
      <c r="Y950" s="2345"/>
      <c r="Z950" s="2345"/>
      <c r="AA950" s="2345"/>
      <c r="AB950" s="2345"/>
      <c r="AC950" s="2345"/>
      <c r="AD950" s="2345"/>
      <c r="AE950" s="2345"/>
    </row>
    <row r="951" spans="1:31" ht="15.75" customHeight="1">
      <c r="A951" s="2345"/>
      <c r="B951" s="2345"/>
      <c r="C951" s="2345"/>
      <c r="D951" s="2345"/>
      <c r="E951" s="2345"/>
      <c r="F951" s="2345"/>
      <c r="G951" s="2345"/>
      <c r="H951" s="2345"/>
      <c r="I951" s="2345"/>
      <c r="J951" s="2345"/>
      <c r="K951" s="2345"/>
      <c r="L951" s="2345"/>
      <c r="M951" s="2345"/>
      <c r="N951" s="2345"/>
      <c r="O951" s="2345"/>
      <c r="P951" s="2345"/>
      <c r="Q951" s="2345"/>
      <c r="R951" s="2345"/>
      <c r="S951" s="2345"/>
      <c r="T951" s="2345"/>
      <c r="U951" s="2345"/>
      <c r="V951" s="2345"/>
      <c r="W951" s="2345"/>
      <c r="X951" s="2345"/>
      <c r="Y951" s="2345"/>
      <c r="Z951" s="2345"/>
      <c r="AA951" s="2345"/>
      <c r="AB951" s="2345"/>
      <c r="AC951" s="2345"/>
      <c r="AD951" s="2345"/>
      <c r="AE951" s="2345"/>
    </row>
    <row r="952" spans="1:31" ht="15.75" customHeight="1">
      <c r="A952" s="2345"/>
      <c r="B952" s="2345"/>
      <c r="C952" s="2345"/>
      <c r="D952" s="2345"/>
      <c r="E952" s="2345"/>
      <c r="F952" s="2345"/>
      <c r="G952" s="2345"/>
      <c r="H952" s="2345"/>
      <c r="I952" s="2345"/>
      <c r="J952" s="2345"/>
      <c r="K952" s="2345"/>
      <c r="L952" s="2345"/>
      <c r="M952" s="2345"/>
      <c r="N952" s="2345"/>
      <c r="O952" s="2345"/>
      <c r="P952" s="2345"/>
      <c r="Q952" s="2345"/>
      <c r="R952" s="2345"/>
      <c r="S952" s="2345"/>
      <c r="T952" s="2345"/>
      <c r="U952" s="2345"/>
      <c r="V952" s="2345"/>
      <c r="W952" s="2345"/>
      <c r="X952" s="2345"/>
      <c r="Y952" s="2345"/>
      <c r="Z952" s="2345"/>
      <c r="AA952" s="2345"/>
      <c r="AB952" s="2345"/>
      <c r="AC952" s="2345"/>
      <c r="AD952" s="2345"/>
      <c r="AE952" s="2345"/>
    </row>
    <row r="953" spans="1:31" ht="15.75" customHeight="1">
      <c r="A953" s="2345"/>
      <c r="B953" s="2345"/>
      <c r="C953" s="2345"/>
      <c r="D953" s="2345"/>
      <c r="E953" s="2345"/>
      <c r="F953" s="2345"/>
      <c r="G953" s="2345"/>
      <c r="H953" s="2345"/>
      <c r="I953" s="2345"/>
      <c r="J953" s="2345"/>
      <c r="K953" s="2345"/>
      <c r="L953" s="2345"/>
      <c r="M953" s="2345"/>
      <c r="N953" s="2345"/>
      <c r="O953" s="2345"/>
      <c r="P953" s="2345"/>
      <c r="Q953" s="2345"/>
      <c r="R953" s="2345"/>
      <c r="S953" s="2345"/>
      <c r="T953" s="2345"/>
      <c r="U953" s="2345"/>
      <c r="V953" s="2345"/>
      <c r="W953" s="2345"/>
      <c r="X953" s="2345"/>
      <c r="Y953" s="2345"/>
      <c r="Z953" s="2345"/>
      <c r="AA953" s="2345"/>
      <c r="AB953" s="2345"/>
      <c r="AC953" s="2345"/>
      <c r="AD953" s="2345"/>
      <c r="AE953" s="2345"/>
    </row>
    <row r="954" spans="1:31" ht="15.75" customHeight="1">
      <c r="A954" s="2345"/>
      <c r="B954" s="2345"/>
      <c r="C954" s="2345"/>
      <c r="D954" s="2345"/>
      <c r="E954" s="2345"/>
      <c r="F954" s="2345"/>
      <c r="G954" s="2345"/>
      <c r="H954" s="2345"/>
      <c r="I954" s="2345"/>
      <c r="J954" s="2345"/>
      <c r="K954" s="2345"/>
      <c r="L954" s="2345"/>
      <c r="M954" s="2345"/>
      <c r="N954" s="2345"/>
      <c r="O954" s="2345"/>
      <c r="P954" s="2345"/>
      <c r="Q954" s="2345"/>
      <c r="R954" s="2345"/>
      <c r="S954" s="2345"/>
      <c r="T954" s="2345"/>
      <c r="U954" s="2345"/>
      <c r="V954" s="2345"/>
      <c r="W954" s="2345"/>
      <c r="X954" s="2345"/>
      <c r="Y954" s="2345"/>
      <c r="Z954" s="2345"/>
      <c r="AA954" s="2345"/>
      <c r="AB954" s="2345"/>
      <c r="AC954" s="2345"/>
      <c r="AD954" s="2345"/>
      <c r="AE954" s="2345"/>
    </row>
    <row r="955" spans="1:31" ht="15.75" customHeight="1">
      <c r="A955" s="2345"/>
      <c r="B955" s="2345"/>
      <c r="C955" s="2345"/>
      <c r="D955" s="2345"/>
      <c r="E955" s="2345"/>
      <c r="F955" s="2345"/>
      <c r="G955" s="2345"/>
      <c r="H955" s="2345"/>
      <c r="I955" s="2345"/>
      <c r="J955" s="2345"/>
      <c r="K955" s="2345"/>
      <c r="L955" s="2345"/>
      <c r="M955" s="2345"/>
      <c r="N955" s="2345"/>
      <c r="O955" s="2345"/>
      <c r="P955" s="2345"/>
      <c r="Q955" s="2345"/>
      <c r="R955" s="2345"/>
      <c r="S955" s="2345"/>
      <c r="T955" s="2345"/>
      <c r="U955" s="2345"/>
      <c r="V955" s="2345"/>
      <c r="W955" s="2345"/>
      <c r="X955" s="2345"/>
      <c r="Y955" s="2345"/>
      <c r="Z955" s="2345"/>
      <c r="AA955" s="2345"/>
      <c r="AB955" s="2345"/>
      <c r="AC955" s="2345"/>
      <c r="AD955" s="2345"/>
      <c r="AE955" s="2345"/>
    </row>
    <row r="956" spans="1:31" ht="15.75" customHeight="1">
      <c r="A956" s="2345"/>
      <c r="B956" s="2345"/>
      <c r="C956" s="2345"/>
      <c r="D956" s="2345"/>
      <c r="E956" s="2345"/>
      <c r="F956" s="2345"/>
      <c r="G956" s="2345"/>
      <c r="H956" s="2345"/>
      <c r="I956" s="2345"/>
      <c r="J956" s="2345"/>
      <c r="K956" s="2345"/>
      <c r="L956" s="2345"/>
      <c r="M956" s="2345"/>
      <c r="N956" s="2345"/>
      <c r="O956" s="2345"/>
      <c r="P956" s="2345"/>
      <c r="Q956" s="2345"/>
      <c r="R956" s="2345"/>
      <c r="S956" s="2345"/>
      <c r="T956" s="2345"/>
      <c r="U956" s="2345"/>
      <c r="V956" s="2345"/>
      <c r="W956" s="2345"/>
      <c r="X956" s="2345"/>
      <c r="Y956" s="2345"/>
      <c r="Z956" s="2345"/>
      <c r="AA956" s="2345"/>
      <c r="AB956" s="2345"/>
      <c r="AC956" s="2345"/>
      <c r="AD956" s="2345"/>
      <c r="AE956" s="2345"/>
    </row>
    <row r="957" spans="1:31" ht="15.75" customHeight="1">
      <c r="A957" s="2345"/>
      <c r="B957" s="2345"/>
      <c r="C957" s="2345"/>
      <c r="D957" s="2345"/>
      <c r="E957" s="2345"/>
      <c r="F957" s="2345"/>
      <c r="G957" s="2345"/>
      <c r="H957" s="2345"/>
      <c r="I957" s="2345"/>
      <c r="J957" s="2345"/>
      <c r="K957" s="2345"/>
      <c r="L957" s="2345"/>
      <c r="M957" s="2345"/>
      <c r="N957" s="2345"/>
      <c r="O957" s="2345"/>
      <c r="P957" s="2345"/>
      <c r="Q957" s="2345"/>
      <c r="R957" s="2345"/>
      <c r="S957" s="2345"/>
      <c r="T957" s="2345"/>
      <c r="U957" s="2345"/>
      <c r="V957" s="2345"/>
      <c r="W957" s="2345"/>
      <c r="X957" s="2345"/>
      <c r="Y957" s="2345"/>
      <c r="Z957" s="2345"/>
      <c r="AA957" s="2345"/>
      <c r="AB957" s="2345"/>
      <c r="AC957" s="2345"/>
      <c r="AD957" s="2345"/>
      <c r="AE957" s="2345"/>
    </row>
    <row r="958" spans="1:31" ht="15.75" customHeight="1">
      <c r="A958" s="2345"/>
      <c r="B958" s="2345"/>
      <c r="C958" s="2345"/>
      <c r="D958" s="2345"/>
      <c r="E958" s="2345"/>
      <c r="F958" s="2345"/>
      <c r="G958" s="2345"/>
      <c r="H958" s="2345"/>
      <c r="I958" s="2345"/>
      <c r="J958" s="2345"/>
      <c r="K958" s="2345"/>
      <c r="L958" s="2345"/>
      <c r="M958" s="2345"/>
      <c r="N958" s="2345"/>
      <c r="O958" s="2345"/>
      <c r="P958" s="2345"/>
      <c r="Q958" s="2345"/>
      <c r="R958" s="2345"/>
      <c r="S958" s="2345"/>
      <c r="T958" s="2345"/>
      <c r="U958" s="2345"/>
      <c r="V958" s="2345"/>
      <c r="W958" s="2345"/>
      <c r="X958" s="2345"/>
      <c r="Y958" s="2345"/>
      <c r="Z958" s="2345"/>
      <c r="AA958" s="2345"/>
      <c r="AB958" s="2345"/>
      <c r="AC958" s="2345"/>
      <c r="AD958" s="2345"/>
      <c r="AE958" s="2345"/>
    </row>
    <row r="959" spans="1:31" ht="15.75" customHeight="1">
      <c r="A959" s="2345"/>
      <c r="B959" s="2345"/>
      <c r="C959" s="2345"/>
      <c r="D959" s="2345"/>
      <c r="E959" s="2345"/>
      <c r="F959" s="2345"/>
      <c r="G959" s="2345"/>
      <c r="H959" s="2345"/>
      <c r="I959" s="2345"/>
      <c r="J959" s="2345"/>
      <c r="K959" s="2345"/>
      <c r="L959" s="2345"/>
      <c r="M959" s="2345"/>
      <c r="N959" s="2345"/>
      <c r="O959" s="2345"/>
      <c r="P959" s="2345"/>
      <c r="Q959" s="2345"/>
      <c r="R959" s="2345"/>
      <c r="S959" s="2345"/>
      <c r="T959" s="2345"/>
      <c r="U959" s="2345"/>
      <c r="V959" s="2345"/>
      <c r="W959" s="2345"/>
      <c r="X959" s="2345"/>
      <c r="Y959" s="2345"/>
      <c r="Z959" s="2345"/>
      <c r="AA959" s="2345"/>
      <c r="AB959" s="2345"/>
      <c r="AC959" s="2345"/>
      <c r="AD959" s="2345"/>
      <c r="AE959" s="2345"/>
    </row>
    <row r="960" spans="1:31" ht="15.75" customHeight="1">
      <c r="A960" s="2345"/>
      <c r="B960" s="2345"/>
      <c r="C960" s="2345"/>
      <c r="D960" s="2345"/>
      <c r="E960" s="2345"/>
      <c r="F960" s="2345"/>
      <c r="G960" s="2345"/>
      <c r="H960" s="2345"/>
      <c r="I960" s="2345"/>
      <c r="J960" s="2345"/>
      <c r="K960" s="2345"/>
      <c r="L960" s="2345"/>
      <c r="M960" s="2345"/>
      <c r="N960" s="2345"/>
      <c r="O960" s="2345"/>
      <c r="P960" s="2345"/>
      <c r="Q960" s="2345"/>
      <c r="R960" s="2345"/>
      <c r="S960" s="2345"/>
      <c r="T960" s="2345"/>
      <c r="U960" s="2345"/>
      <c r="V960" s="2345"/>
      <c r="W960" s="2345"/>
      <c r="X960" s="2345"/>
      <c r="Y960" s="2345"/>
      <c r="Z960" s="2345"/>
      <c r="AA960" s="2345"/>
      <c r="AB960" s="2345"/>
      <c r="AC960" s="2345"/>
      <c r="AD960" s="2345"/>
      <c r="AE960" s="2345"/>
    </row>
    <row r="961" spans="1:31" ht="15.75" customHeight="1">
      <c r="A961" s="2345"/>
      <c r="B961" s="2345"/>
      <c r="C961" s="2345"/>
      <c r="D961" s="2345"/>
      <c r="E961" s="2345"/>
      <c r="F961" s="2345"/>
      <c r="G961" s="2345"/>
      <c r="H961" s="2345"/>
      <c r="I961" s="2345"/>
      <c r="J961" s="2345"/>
      <c r="K961" s="2345"/>
      <c r="L961" s="2345"/>
      <c r="M961" s="2345"/>
      <c r="N961" s="2345"/>
      <c r="O961" s="2345"/>
      <c r="P961" s="2345"/>
      <c r="Q961" s="2345"/>
      <c r="R961" s="2345"/>
      <c r="S961" s="2345"/>
      <c r="T961" s="2345"/>
      <c r="U961" s="2345"/>
      <c r="V961" s="2345"/>
      <c r="W961" s="2345"/>
      <c r="X961" s="2345"/>
      <c r="Y961" s="2345"/>
      <c r="Z961" s="2345"/>
      <c r="AA961" s="2345"/>
      <c r="AB961" s="2345"/>
      <c r="AC961" s="2345"/>
      <c r="AD961" s="2345"/>
      <c r="AE961" s="2345"/>
    </row>
    <row r="962" spans="1:31" ht="15.75" customHeight="1">
      <c r="A962" s="2345"/>
      <c r="B962" s="2345"/>
      <c r="C962" s="2345"/>
      <c r="D962" s="2345"/>
      <c r="E962" s="2345"/>
      <c r="F962" s="2345"/>
      <c r="G962" s="2345"/>
      <c r="H962" s="2345"/>
      <c r="I962" s="2345"/>
      <c r="J962" s="2345"/>
      <c r="K962" s="2345"/>
      <c r="L962" s="2345"/>
      <c r="M962" s="2345"/>
      <c r="N962" s="2345"/>
      <c r="O962" s="2345"/>
      <c r="P962" s="2345"/>
      <c r="Q962" s="2345"/>
      <c r="R962" s="2345"/>
      <c r="S962" s="2345"/>
      <c r="T962" s="2345"/>
      <c r="U962" s="2345"/>
      <c r="V962" s="2345"/>
      <c r="W962" s="2345"/>
      <c r="X962" s="2345"/>
      <c r="Y962" s="2345"/>
      <c r="Z962" s="2345"/>
      <c r="AA962" s="2345"/>
      <c r="AB962" s="2345"/>
      <c r="AC962" s="2345"/>
      <c r="AD962" s="2345"/>
      <c r="AE962" s="2345"/>
    </row>
    <row r="963" spans="1:31" ht="15.75" customHeight="1">
      <c r="A963" s="2345"/>
      <c r="B963" s="2345"/>
      <c r="C963" s="2345"/>
      <c r="D963" s="2345"/>
      <c r="E963" s="2345"/>
      <c r="F963" s="2345"/>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5"/>
      <c r="AB963" s="2345"/>
      <c r="AC963" s="2345"/>
      <c r="AD963" s="2345"/>
      <c r="AE963" s="2345"/>
    </row>
    <row r="964" spans="1:31" ht="15.75" customHeight="1">
      <c r="A964" s="2345"/>
      <c r="B964" s="2345"/>
      <c r="C964" s="2345"/>
      <c r="D964" s="2345"/>
      <c r="E964" s="2345"/>
      <c r="F964" s="2345"/>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5"/>
      <c r="AB964" s="2345"/>
      <c r="AC964" s="2345"/>
      <c r="AD964" s="2345"/>
      <c r="AE964" s="2345"/>
    </row>
    <row r="965" spans="1:31" ht="15.75" customHeight="1">
      <c r="A965" s="2345"/>
      <c r="B965" s="2345"/>
      <c r="C965" s="2345"/>
      <c r="D965" s="2345"/>
      <c r="E965" s="2345"/>
      <c r="F965" s="2345"/>
      <c r="G965" s="2345"/>
      <c r="H965" s="2345"/>
      <c r="I965" s="2345"/>
      <c r="J965" s="2345"/>
      <c r="K965" s="2345"/>
      <c r="L965" s="2345"/>
      <c r="M965" s="2345"/>
      <c r="N965" s="2345"/>
      <c r="O965" s="2345"/>
      <c r="P965" s="2345"/>
      <c r="Q965" s="2345"/>
      <c r="R965" s="2345"/>
      <c r="S965" s="2345"/>
      <c r="T965" s="2345"/>
      <c r="U965" s="2345"/>
      <c r="V965" s="2345"/>
      <c r="W965" s="2345"/>
      <c r="X965" s="2345"/>
      <c r="Y965" s="2345"/>
      <c r="Z965" s="2345"/>
      <c r="AA965" s="2345"/>
      <c r="AB965" s="2345"/>
      <c r="AC965" s="2345"/>
      <c r="AD965" s="2345"/>
      <c r="AE965" s="2345"/>
    </row>
    <row r="966" spans="1:31" ht="15.75" customHeight="1">
      <c r="A966" s="2345"/>
      <c r="B966" s="2345"/>
      <c r="C966" s="2345"/>
      <c r="D966" s="2345"/>
      <c r="E966" s="2345"/>
      <c r="F966" s="2345"/>
      <c r="G966" s="2345"/>
      <c r="H966" s="2345"/>
      <c r="I966" s="2345"/>
      <c r="J966" s="2345"/>
      <c r="K966" s="2345"/>
      <c r="L966" s="2345"/>
      <c r="M966" s="2345"/>
      <c r="N966" s="2345"/>
      <c r="O966" s="2345"/>
      <c r="P966" s="2345"/>
      <c r="Q966" s="2345"/>
      <c r="R966" s="2345"/>
      <c r="S966" s="2345"/>
      <c r="T966" s="2345"/>
      <c r="U966" s="2345"/>
      <c r="V966" s="2345"/>
      <c r="W966" s="2345"/>
      <c r="X966" s="2345"/>
      <c r="Y966" s="2345"/>
      <c r="Z966" s="2345"/>
      <c r="AA966" s="2345"/>
      <c r="AB966" s="2345"/>
      <c r="AC966" s="2345"/>
      <c r="AD966" s="2345"/>
      <c r="AE966" s="2345"/>
    </row>
    <row r="967" spans="1:31" ht="15.75" customHeight="1">
      <c r="A967" s="2345"/>
      <c r="B967" s="2345"/>
      <c r="C967" s="2345"/>
      <c r="D967" s="2345"/>
      <c r="E967" s="2345"/>
      <c r="F967" s="2345"/>
      <c r="G967" s="2345"/>
      <c r="H967" s="2345"/>
      <c r="I967" s="2345"/>
      <c r="J967" s="2345"/>
      <c r="K967" s="2345"/>
      <c r="L967" s="2345"/>
      <c r="M967" s="2345"/>
      <c r="N967" s="2345"/>
      <c r="O967" s="2345"/>
      <c r="P967" s="2345"/>
      <c r="Q967" s="2345"/>
      <c r="R967" s="2345"/>
      <c r="S967" s="2345"/>
      <c r="T967" s="2345"/>
      <c r="U967" s="2345"/>
      <c r="V967" s="2345"/>
      <c r="W967" s="2345"/>
      <c r="X967" s="2345"/>
      <c r="Y967" s="2345"/>
      <c r="Z967" s="2345"/>
      <c r="AA967" s="2345"/>
      <c r="AB967" s="2345"/>
      <c r="AC967" s="2345"/>
      <c r="AD967" s="2345"/>
      <c r="AE967" s="2345"/>
    </row>
    <row r="968" spans="1:31" ht="15.75" customHeight="1">
      <c r="A968" s="2345"/>
      <c r="B968" s="2345"/>
      <c r="C968" s="2345"/>
      <c r="D968" s="2345"/>
      <c r="E968" s="2345"/>
      <c r="F968" s="2345"/>
      <c r="G968" s="2345"/>
      <c r="H968" s="2345"/>
      <c r="I968" s="2345"/>
      <c r="J968" s="2345"/>
      <c r="K968" s="2345"/>
      <c r="L968" s="2345"/>
      <c r="M968" s="2345"/>
      <c r="N968" s="2345"/>
      <c r="O968" s="2345"/>
      <c r="P968" s="2345"/>
      <c r="Q968" s="2345"/>
      <c r="R968" s="2345"/>
      <c r="S968" s="2345"/>
      <c r="T968" s="2345"/>
      <c r="U968" s="2345"/>
      <c r="V968" s="2345"/>
      <c r="W968" s="2345"/>
      <c r="X968" s="2345"/>
      <c r="Y968" s="2345"/>
      <c r="Z968" s="2345"/>
      <c r="AA968" s="2345"/>
      <c r="AB968" s="2345"/>
      <c r="AC968" s="2345"/>
      <c r="AD968" s="2345"/>
      <c r="AE968" s="2345"/>
    </row>
    <row r="969" spans="1:31" ht="15.75" customHeight="1">
      <c r="A969" s="2345"/>
      <c r="B969" s="2345"/>
      <c r="C969" s="2345"/>
      <c r="D969" s="2345"/>
      <c r="E969" s="2345"/>
      <c r="F969" s="2345"/>
      <c r="G969" s="2345"/>
      <c r="H969" s="2345"/>
      <c r="I969" s="2345"/>
      <c r="J969" s="2345"/>
      <c r="K969" s="2345"/>
      <c r="L969" s="2345"/>
      <c r="M969" s="2345"/>
      <c r="N969" s="2345"/>
      <c r="O969" s="2345"/>
      <c r="P969" s="2345"/>
      <c r="Q969" s="2345"/>
      <c r="R969" s="2345"/>
      <c r="S969" s="2345"/>
      <c r="T969" s="2345"/>
      <c r="U969" s="2345"/>
      <c r="V969" s="2345"/>
      <c r="W969" s="2345"/>
      <c r="X969" s="2345"/>
      <c r="Y969" s="2345"/>
      <c r="Z969" s="2345"/>
      <c r="AA969" s="2345"/>
      <c r="AB969" s="2345"/>
      <c r="AC969" s="2345"/>
      <c r="AD969" s="2345"/>
      <c r="AE969" s="2345"/>
    </row>
    <row r="970" spans="1:31" ht="15.75" customHeight="1">
      <c r="A970" s="2345"/>
      <c r="B970" s="2345"/>
      <c r="C970" s="2345"/>
      <c r="D970" s="2345"/>
      <c r="E970" s="2345"/>
      <c r="F970" s="2345"/>
      <c r="G970" s="2345"/>
      <c r="H970" s="2345"/>
      <c r="I970" s="2345"/>
      <c r="J970" s="2345"/>
      <c r="K970" s="2345"/>
      <c r="L970" s="2345"/>
      <c r="M970" s="2345"/>
      <c r="N970" s="2345"/>
      <c r="O970" s="2345"/>
      <c r="P970" s="2345"/>
      <c r="Q970" s="2345"/>
      <c r="R970" s="2345"/>
      <c r="S970" s="2345"/>
      <c r="T970" s="2345"/>
      <c r="U970" s="2345"/>
      <c r="V970" s="2345"/>
      <c r="W970" s="2345"/>
      <c r="X970" s="2345"/>
      <c r="Y970" s="2345"/>
      <c r="Z970" s="2345"/>
      <c r="AA970" s="2345"/>
      <c r="AB970" s="2345"/>
      <c r="AC970" s="2345"/>
      <c r="AD970" s="2345"/>
      <c r="AE970" s="2345"/>
    </row>
    <row r="971" spans="1:31" ht="15.75" customHeight="1">
      <c r="A971" s="2345"/>
      <c r="B971" s="2345"/>
      <c r="C971" s="2345"/>
      <c r="D971" s="2345"/>
      <c r="E971" s="2345"/>
      <c r="F971" s="2345"/>
      <c r="G971" s="2345"/>
      <c r="H971" s="2345"/>
      <c r="I971" s="2345"/>
      <c r="J971" s="2345"/>
      <c r="K971" s="2345"/>
      <c r="L971" s="2345"/>
      <c r="M971" s="2345"/>
      <c r="N971" s="2345"/>
      <c r="O971" s="2345"/>
      <c r="P971" s="2345"/>
      <c r="Q971" s="2345"/>
      <c r="R971" s="2345"/>
      <c r="S971" s="2345"/>
      <c r="T971" s="2345"/>
      <c r="U971" s="2345"/>
      <c r="V971" s="2345"/>
      <c r="W971" s="2345"/>
      <c r="X971" s="2345"/>
      <c r="Y971" s="2345"/>
      <c r="Z971" s="2345"/>
      <c r="AA971" s="2345"/>
      <c r="AB971" s="2345"/>
      <c r="AC971" s="2345"/>
      <c r="AD971" s="2345"/>
      <c r="AE971" s="2345"/>
    </row>
    <row r="972" spans="1:31" ht="15.75" customHeight="1">
      <c r="A972" s="2345"/>
      <c r="B972" s="2345"/>
      <c r="C972" s="2345"/>
      <c r="D972" s="2345"/>
      <c r="E972" s="2345"/>
      <c r="F972" s="2345"/>
      <c r="G972" s="2345"/>
      <c r="H972" s="2345"/>
      <c r="I972" s="2345"/>
      <c r="J972" s="2345"/>
      <c r="K972" s="2345"/>
      <c r="L972" s="2345"/>
      <c r="M972" s="2345"/>
      <c r="N972" s="2345"/>
      <c r="O972" s="2345"/>
      <c r="P972" s="2345"/>
      <c r="Q972" s="2345"/>
      <c r="R972" s="2345"/>
      <c r="S972" s="2345"/>
      <c r="T972" s="2345"/>
      <c r="U972" s="2345"/>
      <c r="V972" s="2345"/>
      <c r="W972" s="2345"/>
      <c r="X972" s="2345"/>
      <c r="Y972" s="2345"/>
      <c r="Z972" s="2345"/>
      <c r="AA972" s="2345"/>
      <c r="AB972" s="2345"/>
      <c r="AC972" s="2345"/>
      <c r="AD972" s="2345"/>
      <c r="AE972" s="2345"/>
    </row>
    <row r="973" spans="1:31" ht="15.75" customHeight="1">
      <c r="A973" s="2345"/>
      <c r="B973" s="2345"/>
      <c r="C973" s="2345"/>
      <c r="D973" s="2345"/>
      <c r="E973" s="2345"/>
      <c r="F973" s="2345"/>
      <c r="G973" s="2345"/>
      <c r="H973" s="2345"/>
      <c r="I973" s="2345"/>
      <c r="J973" s="2345"/>
      <c r="K973" s="2345"/>
      <c r="L973" s="2345"/>
      <c r="M973" s="2345"/>
      <c r="N973" s="2345"/>
      <c r="O973" s="2345"/>
      <c r="P973" s="2345"/>
      <c r="Q973" s="2345"/>
      <c r="R973" s="2345"/>
      <c r="S973" s="2345"/>
      <c r="T973" s="2345"/>
      <c r="U973" s="2345"/>
      <c r="V973" s="2345"/>
      <c r="W973" s="2345"/>
      <c r="X973" s="2345"/>
      <c r="Y973" s="2345"/>
      <c r="Z973" s="2345"/>
      <c r="AA973" s="2345"/>
      <c r="AB973" s="2345"/>
      <c r="AC973" s="2345"/>
      <c r="AD973" s="2345"/>
      <c r="AE973" s="2345"/>
    </row>
    <row r="974" spans="1:31" ht="15.75" customHeight="1">
      <c r="A974" s="2345"/>
      <c r="B974" s="2345"/>
      <c r="C974" s="2345"/>
      <c r="D974" s="2345"/>
      <c r="E974" s="2345"/>
      <c r="F974" s="2345"/>
      <c r="G974" s="2345"/>
      <c r="H974" s="2345"/>
      <c r="I974" s="2345"/>
      <c r="J974" s="2345"/>
      <c r="K974" s="2345"/>
      <c r="L974" s="2345"/>
      <c r="M974" s="2345"/>
      <c r="N974" s="2345"/>
      <c r="O974" s="2345"/>
      <c r="P974" s="2345"/>
      <c r="Q974" s="2345"/>
      <c r="R974" s="2345"/>
      <c r="S974" s="2345"/>
      <c r="T974" s="2345"/>
      <c r="U974" s="2345"/>
      <c r="V974" s="2345"/>
      <c r="W974" s="2345"/>
      <c r="X974" s="2345"/>
      <c r="Y974" s="2345"/>
      <c r="Z974" s="2345"/>
      <c r="AA974" s="2345"/>
      <c r="AB974" s="2345"/>
      <c r="AC974" s="2345"/>
      <c r="AD974" s="2345"/>
      <c r="AE974" s="2345"/>
    </row>
    <row r="975" spans="1:31" ht="15.75" customHeight="1">
      <c r="A975" s="2345"/>
      <c r="B975" s="2345"/>
      <c r="C975" s="2345"/>
      <c r="D975" s="2345"/>
      <c r="E975" s="2345"/>
      <c r="F975" s="2345"/>
      <c r="G975" s="2345"/>
      <c r="H975" s="2345"/>
      <c r="I975" s="2345"/>
      <c r="J975" s="2345"/>
      <c r="K975" s="2345"/>
      <c r="L975" s="2345"/>
      <c r="M975" s="2345"/>
      <c r="N975" s="2345"/>
      <c r="O975" s="2345"/>
      <c r="P975" s="2345"/>
      <c r="Q975" s="2345"/>
      <c r="R975" s="2345"/>
      <c r="S975" s="2345"/>
      <c r="T975" s="2345"/>
      <c r="U975" s="2345"/>
      <c r="V975" s="2345"/>
      <c r="W975" s="2345"/>
      <c r="X975" s="2345"/>
      <c r="Y975" s="2345"/>
      <c r="Z975" s="2345"/>
      <c r="AA975" s="2345"/>
      <c r="AB975" s="2345"/>
      <c r="AC975" s="2345"/>
      <c r="AD975" s="2345"/>
      <c r="AE975" s="2345"/>
    </row>
    <row r="976" spans="1:31" ht="15.75" customHeight="1">
      <c r="A976" s="2345"/>
      <c r="B976" s="2345"/>
      <c r="C976" s="2345"/>
      <c r="D976" s="2345"/>
      <c r="E976" s="2345"/>
      <c r="F976" s="2345"/>
      <c r="G976" s="2345"/>
      <c r="H976" s="2345"/>
      <c r="I976" s="2345"/>
      <c r="J976" s="2345"/>
      <c r="K976" s="2345"/>
      <c r="L976" s="2345"/>
      <c r="M976" s="2345"/>
      <c r="N976" s="2345"/>
      <c r="O976" s="2345"/>
      <c r="P976" s="2345"/>
      <c r="Q976" s="2345"/>
      <c r="R976" s="2345"/>
      <c r="S976" s="2345"/>
      <c r="T976" s="2345"/>
      <c r="U976" s="2345"/>
      <c r="V976" s="2345"/>
      <c r="W976" s="2345"/>
      <c r="X976" s="2345"/>
      <c r="Y976" s="2345"/>
      <c r="Z976" s="2345"/>
      <c r="AA976" s="2345"/>
      <c r="AB976" s="2345"/>
      <c r="AC976" s="2345"/>
      <c r="AD976" s="2345"/>
      <c r="AE976" s="2345"/>
    </row>
    <row r="977" spans="1:31" ht="15.75" customHeight="1">
      <c r="A977" s="2345"/>
      <c r="B977" s="2345"/>
      <c r="C977" s="2345"/>
      <c r="D977" s="2345"/>
      <c r="E977" s="2345"/>
      <c r="F977" s="2345"/>
      <c r="G977" s="2345"/>
      <c r="H977" s="2345"/>
      <c r="I977" s="2345"/>
      <c r="J977" s="2345"/>
      <c r="K977" s="2345"/>
      <c r="L977" s="2345"/>
      <c r="M977" s="2345"/>
      <c r="N977" s="2345"/>
      <c r="O977" s="2345"/>
      <c r="P977" s="2345"/>
      <c r="Q977" s="2345"/>
      <c r="R977" s="2345"/>
      <c r="S977" s="2345"/>
      <c r="T977" s="2345"/>
      <c r="U977" s="2345"/>
      <c r="V977" s="2345"/>
      <c r="W977" s="2345"/>
      <c r="X977" s="2345"/>
      <c r="Y977" s="2345"/>
      <c r="Z977" s="2345"/>
      <c r="AA977" s="2345"/>
      <c r="AB977" s="2345"/>
      <c r="AC977" s="2345"/>
      <c r="AD977" s="2345"/>
      <c r="AE977" s="2345"/>
    </row>
    <row r="978" spans="1:31" ht="15.75" customHeight="1">
      <c r="A978" s="2345"/>
      <c r="B978" s="2345"/>
      <c r="C978" s="2345"/>
      <c r="D978" s="2345"/>
      <c r="E978" s="2345"/>
      <c r="F978" s="2345"/>
      <c r="G978" s="2345"/>
      <c r="H978" s="2345"/>
      <c r="I978" s="2345"/>
      <c r="J978" s="2345"/>
      <c r="K978" s="2345"/>
      <c r="L978" s="2345"/>
      <c r="M978" s="2345"/>
      <c r="N978" s="2345"/>
      <c r="O978" s="2345"/>
      <c r="P978" s="2345"/>
      <c r="Q978" s="2345"/>
      <c r="R978" s="2345"/>
      <c r="S978" s="2345"/>
      <c r="T978" s="2345"/>
      <c r="U978" s="2345"/>
      <c r="V978" s="2345"/>
      <c r="W978" s="2345"/>
      <c r="X978" s="2345"/>
      <c r="Y978" s="2345"/>
      <c r="Z978" s="2345"/>
      <c r="AA978" s="2345"/>
      <c r="AB978" s="2345"/>
      <c r="AC978" s="2345"/>
      <c r="AD978" s="2345"/>
      <c r="AE978" s="2345"/>
    </row>
    <row r="979" spans="1:31" ht="15.75" customHeight="1">
      <c r="A979" s="2345"/>
      <c r="B979" s="2345"/>
      <c r="C979" s="2345"/>
      <c r="D979" s="2345"/>
      <c r="E979" s="2345"/>
      <c r="F979" s="2345"/>
      <c r="G979" s="2345"/>
      <c r="H979" s="2345"/>
      <c r="I979" s="2345"/>
      <c r="J979" s="2345"/>
      <c r="K979" s="2345"/>
      <c r="L979" s="2345"/>
      <c r="M979" s="2345"/>
      <c r="N979" s="2345"/>
      <c r="O979" s="2345"/>
      <c r="P979" s="2345"/>
      <c r="Q979" s="2345"/>
      <c r="R979" s="2345"/>
      <c r="S979" s="2345"/>
      <c r="T979" s="2345"/>
      <c r="U979" s="2345"/>
      <c r="V979" s="2345"/>
      <c r="W979" s="2345"/>
      <c r="X979" s="2345"/>
      <c r="Y979" s="2345"/>
      <c r="Z979" s="2345"/>
      <c r="AA979" s="2345"/>
      <c r="AB979" s="2345"/>
      <c r="AC979" s="2345"/>
      <c r="AD979" s="2345"/>
      <c r="AE979" s="2345"/>
    </row>
    <row r="980" spans="1:31" ht="15.75" customHeight="1">
      <c r="A980" s="2345"/>
      <c r="B980" s="2345"/>
      <c r="C980" s="2345"/>
      <c r="D980" s="2345"/>
      <c r="E980" s="2345"/>
      <c r="F980" s="2345"/>
      <c r="G980" s="2345"/>
      <c r="H980" s="2345"/>
      <c r="I980" s="2345"/>
      <c r="J980" s="2345"/>
      <c r="K980" s="2345"/>
      <c r="L980" s="2345"/>
      <c r="M980" s="2345"/>
      <c r="N980" s="2345"/>
      <c r="O980" s="2345"/>
      <c r="P980" s="2345"/>
      <c r="Q980" s="2345"/>
      <c r="R980" s="2345"/>
      <c r="S980" s="2345"/>
      <c r="T980" s="2345"/>
      <c r="U980" s="2345"/>
      <c r="V980" s="2345"/>
      <c r="W980" s="2345"/>
      <c r="X980" s="2345"/>
      <c r="Y980" s="2345"/>
      <c r="Z980" s="2345"/>
      <c r="AA980" s="2345"/>
      <c r="AB980" s="2345"/>
      <c r="AC980" s="2345"/>
      <c r="AD980" s="2345"/>
      <c r="AE980" s="2345"/>
    </row>
    <row r="981" spans="1:31" ht="15.75" customHeight="1">
      <c r="A981" s="2345"/>
      <c r="B981" s="2345"/>
      <c r="C981" s="2345"/>
      <c r="D981" s="2345"/>
      <c r="E981" s="2345"/>
      <c r="F981" s="2345"/>
      <c r="G981" s="2345"/>
      <c r="H981" s="2345"/>
      <c r="I981" s="2345"/>
      <c r="J981" s="2345"/>
      <c r="K981" s="2345"/>
      <c r="L981" s="2345"/>
      <c r="M981" s="2345"/>
      <c r="N981" s="2345"/>
      <c r="O981" s="2345"/>
      <c r="P981" s="2345"/>
      <c r="Q981" s="2345"/>
      <c r="R981" s="2345"/>
      <c r="S981" s="2345"/>
      <c r="T981" s="2345"/>
      <c r="U981" s="2345"/>
      <c r="V981" s="2345"/>
      <c r="W981" s="2345"/>
      <c r="X981" s="2345"/>
      <c r="Y981" s="2345"/>
      <c r="Z981" s="2345"/>
      <c r="AA981" s="2345"/>
      <c r="AB981" s="2345"/>
      <c r="AC981" s="2345"/>
      <c r="AD981" s="2345"/>
      <c r="AE981" s="2345"/>
    </row>
    <row r="982" spans="1:31" ht="15.75" customHeight="1">
      <c r="A982" s="2345"/>
      <c r="B982" s="2345"/>
      <c r="C982" s="2345"/>
      <c r="D982" s="2345"/>
      <c r="E982" s="2345"/>
      <c r="F982" s="2345"/>
      <c r="G982" s="2345"/>
      <c r="H982" s="2345"/>
      <c r="I982" s="2345"/>
      <c r="J982" s="2345"/>
      <c r="K982" s="2345"/>
      <c r="L982" s="2345"/>
      <c r="M982" s="2345"/>
      <c r="N982" s="2345"/>
      <c r="O982" s="2345"/>
      <c r="P982" s="2345"/>
      <c r="Q982" s="2345"/>
      <c r="R982" s="2345"/>
      <c r="S982" s="2345"/>
      <c r="T982" s="2345"/>
      <c r="U982" s="2345"/>
      <c r="V982" s="2345"/>
      <c r="W982" s="2345"/>
      <c r="X982" s="2345"/>
      <c r="Y982" s="2345"/>
      <c r="Z982" s="2345"/>
      <c r="AA982" s="2345"/>
      <c r="AB982" s="2345"/>
      <c r="AC982" s="2345"/>
      <c r="AD982" s="2345"/>
      <c r="AE982" s="2345"/>
    </row>
    <row r="983" spans="1:31" ht="15.75" customHeight="1">
      <c r="A983" s="2345"/>
      <c r="B983" s="2345"/>
      <c r="C983" s="2345"/>
      <c r="D983" s="2345"/>
      <c r="E983" s="2345"/>
      <c r="F983" s="2345"/>
      <c r="G983" s="2345"/>
      <c r="H983" s="2345"/>
      <c r="I983" s="2345"/>
      <c r="J983" s="2345"/>
      <c r="K983" s="2345"/>
      <c r="L983" s="2345"/>
      <c r="M983" s="2345"/>
      <c r="N983" s="2345"/>
      <c r="O983" s="2345"/>
      <c r="P983" s="2345"/>
      <c r="Q983" s="2345"/>
      <c r="R983" s="2345"/>
      <c r="S983" s="2345"/>
      <c r="T983" s="2345"/>
      <c r="U983" s="2345"/>
      <c r="V983" s="2345"/>
      <c r="W983" s="2345"/>
      <c r="X983" s="2345"/>
      <c r="Y983" s="2345"/>
      <c r="Z983" s="2345"/>
      <c r="AA983" s="2345"/>
      <c r="AB983" s="2345"/>
      <c r="AC983" s="2345"/>
      <c r="AD983" s="2345"/>
      <c r="AE983" s="2345"/>
    </row>
    <row r="984" spans="1:31" ht="15.75" customHeight="1">
      <c r="A984" s="2345"/>
      <c r="B984" s="2345"/>
      <c r="C984" s="2345"/>
      <c r="D984" s="2345"/>
      <c r="E984" s="2345"/>
      <c r="F984" s="2345"/>
      <c r="G984" s="2345"/>
      <c r="H984" s="2345"/>
      <c r="I984" s="2345"/>
      <c r="J984" s="2345"/>
      <c r="K984" s="2345"/>
      <c r="L984" s="2345"/>
      <c r="M984" s="2345"/>
      <c r="N984" s="2345"/>
      <c r="O984" s="2345"/>
      <c r="P984" s="2345"/>
      <c r="Q984" s="2345"/>
      <c r="R984" s="2345"/>
      <c r="S984" s="2345"/>
      <c r="T984" s="2345"/>
      <c r="U984" s="2345"/>
      <c r="V984" s="2345"/>
      <c r="W984" s="2345"/>
      <c r="X984" s="2345"/>
      <c r="Y984" s="2345"/>
      <c r="Z984" s="2345"/>
      <c r="AA984" s="2345"/>
      <c r="AB984" s="2345"/>
      <c r="AC984" s="2345"/>
      <c r="AD984" s="2345"/>
      <c r="AE984" s="2345"/>
    </row>
    <row r="985" spans="1:31" ht="15.75" customHeight="1">
      <c r="A985" s="2345"/>
      <c r="B985" s="2345"/>
      <c r="C985" s="2345"/>
      <c r="D985" s="2345"/>
      <c r="E985" s="2345"/>
      <c r="F985" s="2345"/>
      <c r="G985" s="2345"/>
      <c r="H985" s="2345"/>
      <c r="I985" s="2345"/>
      <c r="J985" s="2345"/>
      <c r="K985" s="2345"/>
      <c r="L985" s="2345"/>
      <c r="M985" s="2345"/>
      <c r="N985" s="2345"/>
      <c r="O985" s="2345"/>
      <c r="P985" s="2345"/>
      <c r="Q985" s="2345"/>
      <c r="R985" s="2345"/>
      <c r="S985" s="2345"/>
      <c r="T985" s="2345"/>
      <c r="U985" s="2345"/>
      <c r="V985" s="2345"/>
      <c r="W985" s="2345"/>
      <c r="X985" s="2345"/>
      <c r="Y985" s="2345"/>
      <c r="Z985" s="2345"/>
      <c r="AA985" s="2345"/>
      <c r="AB985" s="2345"/>
      <c r="AC985" s="2345"/>
      <c r="AD985" s="2345"/>
      <c r="AE985" s="2345"/>
    </row>
    <row r="986" spans="1:31" ht="15.75" customHeight="1">
      <c r="A986" s="2345"/>
      <c r="B986" s="2345"/>
      <c r="C986" s="2345"/>
      <c r="D986" s="2345"/>
      <c r="E986" s="2345"/>
      <c r="F986" s="2345"/>
      <c r="G986" s="2345"/>
      <c r="H986" s="2345"/>
      <c r="I986" s="2345"/>
      <c r="J986" s="2345"/>
      <c r="K986" s="2345"/>
      <c r="L986" s="2345"/>
      <c r="M986" s="2345"/>
      <c r="N986" s="2345"/>
      <c r="O986" s="2345"/>
      <c r="P986" s="2345"/>
      <c r="Q986" s="2345"/>
      <c r="R986" s="2345"/>
      <c r="S986" s="2345"/>
      <c r="T986" s="2345"/>
      <c r="U986" s="2345"/>
      <c r="V986" s="2345"/>
      <c r="W986" s="2345"/>
      <c r="X986" s="2345"/>
      <c r="Y986" s="2345"/>
      <c r="Z986" s="2345"/>
      <c r="AA986" s="2345"/>
      <c r="AB986" s="2345"/>
      <c r="AC986" s="2345"/>
      <c r="AD986" s="2345"/>
      <c r="AE986" s="2345"/>
    </row>
    <row r="987" spans="1:31" ht="15.75" customHeight="1">
      <c r="A987" s="2345"/>
      <c r="B987" s="2345"/>
      <c r="C987" s="2345"/>
      <c r="D987" s="2345"/>
      <c r="E987" s="2345"/>
      <c r="F987" s="2345"/>
      <c r="G987" s="2345"/>
      <c r="H987" s="2345"/>
      <c r="I987" s="2345"/>
      <c r="J987" s="2345"/>
      <c r="K987" s="2345"/>
      <c r="L987" s="2345"/>
      <c r="M987" s="2345"/>
      <c r="N987" s="2345"/>
      <c r="O987" s="2345"/>
      <c r="P987" s="2345"/>
      <c r="Q987" s="2345"/>
      <c r="R987" s="2345"/>
      <c r="S987" s="2345"/>
      <c r="T987" s="2345"/>
      <c r="U987" s="2345"/>
      <c r="V987" s="2345"/>
      <c r="W987" s="2345"/>
      <c r="X987" s="2345"/>
      <c r="Y987" s="2345"/>
      <c r="Z987" s="2345"/>
      <c r="AA987" s="2345"/>
      <c r="AB987" s="2345"/>
      <c r="AC987" s="2345"/>
      <c r="AD987" s="2345"/>
      <c r="AE987" s="2345"/>
    </row>
    <row r="988" spans="1:31" ht="15.75" customHeight="1">
      <c r="A988" s="2345"/>
      <c r="B988" s="2345"/>
      <c r="C988" s="2345"/>
      <c r="D988" s="2345"/>
      <c r="E988" s="2345"/>
      <c r="F988" s="2345"/>
      <c r="G988" s="2345"/>
      <c r="H988" s="2345"/>
      <c r="I988" s="2345"/>
      <c r="J988" s="2345"/>
      <c r="K988" s="2345"/>
      <c r="L988" s="2345"/>
      <c r="M988" s="2345"/>
      <c r="N988" s="2345"/>
      <c r="O988" s="2345"/>
      <c r="P988" s="2345"/>
      <c r="Q988" s="2345"/>
      <c r="R988" s="2345"/>
      <c r="S988" s="2345"/>
      <c r="T988" s="2345"/>
      <c r="U988" s="2345"/>
      <c r="V988" s="2345"/>
      <c r="W988" s="2345"/>
      <c r="X988" s="2345"/>
      <c r="Y988" s="2345"/>
      <c r="Z988" s="2345"/>
      <c r="AA988" s="2345"/>
      <c r="AB988" s="2345"/>
      <c r="AC988" s="2345"/>
      <c r="AD988" s="2345"/>
      <c r="AE988" s="2345"/>
    </row>
    <row r="989" spans="1:31" ht="15.75" customHeight="1">
      <c r="A989" s="2345"/>
      <c r="B989" s="2345"/>
      <c r="C989" s="2345"/>
      <c r="D989" s="2345"/>
      <c r="E989" s="2345"/>
      <c r="F989" s="2345"/>
      <c r="G989" s="2345"/>
      <c r="H989" s="2345"/>
      <c r="I989" s="2345"/>
      <c r="J989" s="2345"/>
      <c r="K989" s="2345"/>
      <c r="L989" s="2345"/>
      <c r="M989" s="2345"/>
      <c r="N989" s="2345"/>
      <c r="O989" s="2345"/>
      <c r="P989" s="2345"/>
      <c r="Q989" s="2345"/>
      <c r="R989" s="2345"/>
      <c r="S989" s="2345"/>
      <c r="T989" s="2345"/>
      <c r="U989" s="2345"/>
      <c r="V989" s="2345"/>
      <c r="W989" s="2345"/>
      <c r="X989" s="2345"/>
      <c r="Y989" s="2345"/>
      <c r="Z989" s="2345"/>
      <c r="AA989" s="2345"/>
      <c r="AB989" s="2345"/>
      <c r="AC989" s="2345"/>
      <c r="AD989" s="2345"/>
      <c r="AE989" s="2345"/>
    </row>
    <row r="990" spans="1:31" ht="15.75" customHeight="1">
      <c r="A990" s="2345"/>
      <c r="B990" s="2345"/>
      <c r="C990" s="2345"/>
      <c r="D990" s="2345"/>
      <c r="E990" s="2345"/>
      <c r="F990" s="2345"/>
      <c r="G990" s="2345"/>
      <c r="H990" s="2345"/>
      <c r="I990" s="2345"/>
      <c r="J990" s="2345"/>
      <c r="K990" s="2345"/>
      <c r="L990" s="2345"/>
      <c r="M990" s="2345"/>
      <c r="N990" s="2345"/>
      <c r="O990" s="2345"/>
      <c r="P990" s="2345"/>
      <c r="Q990" s="2345"/>
      <c r="R990" s="2345"/>
      <c r="S990" s="2345"/>
      <c r="T990" s="2345"/>
      <c r="U990" s="2345"/>
      <c r="V990" s="2345"/>
      <c r="W990" s="2345"/>
      <c r="X990" s="2345"/>
      <c r="Y990" s="2345"/>
      <c r="Z990" s="2345"/>
      <c r="AA990" s="2345"/>
      <c r="AB990" s="2345"/>
      <c r="AC990" s="2345"/>
      <c r="AD990" s="2345"/>
      <c r="AE990" s="2345"/>
    </row>
    <row r="991" spans="1:31" ht="15.75" customHeight="1">
      <c r="A991" s="2345"/>
      <c r="B991" s="2345"/>
      <c r="C991" s="2345"/>
      <c r="D991" s="2345"/>
      <c r="E991" s="2345"/>
      <c r="F991" s="2345"/>
      <c r="G991" s="2345"/>
      <c r="H991" s="2345"/>
      <c r="I991" s="2345"/>
      <c r="J991" s="2345"/>
      <c r="K991" s="2345"/>
      <c r="L991" s="2345"/>
      <c r="M991" s="2345"/>
      <c r="N991" s="2345"/>
      <c r="O991" s="2345"/>
      <c r="P991" s="2345"/>
      <c r="Q991" s="2345"/>
      <c r="R991" s="2345"/>
      <c r="S991" s="2345"/>
      <c r="T991" s="2345"/>
      <c r="U991" s="2345"/>
      <c r="V991" s="2345"/>
      <c r="W991" s="2345"/>
      <c r="X991" s="2345"/>
      <c r="Y991" s="2345"/>
      <c r="Z991" s="2345"/>
      <c r="AA991" s="2345"/>
      <c r="AB991" s="2345"/>
      <c r="AC991" s="2345"/>
      <c r="AD991" s="2345"/>
      <c r="AE991" s="2345"/>
    </row>
    <row r="992" spans="1:31" ht="15.75" customHeight="1">
      <c r="A992" s="2345"/>
      <c r="B992" s="2345"/>
      <c r="C992" s="2345"/>
      <c r="D992" s="2345"/>
      <c r="E992" s="2345"/>
      <c r="F992" s="2345"/>
      <c r="G992" s="2345"/>
      <c r="H992" s="2345"/>
      <c r="I992" s="2345"/>
      <c r="J992" s="2345"/>
      <c r="K992" s="2345"/>
      <c r="L992" s="2345"/>
      <c r="M992" s="2345"/>
      <c r="N992" s="2345"/>
      <c r="O992" s="2345"/>
      <c r="P992" s="2345"/>
      <c r="Q992" s="2345"/>
      <c r="R992" s="2345"/>
      <c r="S992" s="2345"/>
      <c r="T992" s="2345"/>
      <c r="U992" s="2345"/>
      <c r="V992" s="2345"/>
      <c r="W992" s="2345"/>
      <c r="X992" s="2345"/>
      <c r="Y992" s="2345"/>
      <c r="Z992" s="2345"/>
      <c r="AA992" s="2345"/>
      <c r="AB992" s="2345"/>
      <c r="AC992" s="2345"/>
      <c r="AD992" s="2345"/>
      <c r="AE992" s="2345"/>
    </row>
    <row r="993" spans="1:31" ht="15.75" customHeight="1">
      <c r="A993" s="2345"/>
      <c r="B993" s="2345"/>
      <c r="C993" s="2345"/>
      <c r="D993" s="2345"/>
      <c r="E993" s="2345"/>
      <c r="F993" s="2345"/>
      <c r="G993" s="2345"/>
      <c r="H993" s="2345"/>
      <c r="I993" s="2345"/>
      <c r="J993" s="2345"/>
      <c r="K993" s="2345"/>
      <c r="L993" s="2345"/>
      <c r="M993" s="2345"/>
      <c r="N993" s="2345"/>
      <c r="O993" s="2345"/>
      <c r="P993" s="2345"/>
      <c r="Q993" s="2345"/>
      <c r="R993" s="2345"/>
      <c r="S993" s="2345"/>
      <c r="T993" s="2345"/>
      <c r="U993" s="2345"/>
      <c r="V993" s="2345"/>
      <c r="W993" s="2345"/>
      <c r="X993" s="2345"/>
      <c r="Y993" s="2345"/>
      <c r="Z993" s="2345"/>
      <c r="AA993" s="2345"/>
      <c r="AB993" s="2345"/>
      <c r="AC993" s="2345"/>
      <c r="AD993" s="2345"/>
      <c r="AE993" s="2345"/>
    </row>
    <row r="994" spans="1:31" ht="15.75" customHeight="1">
      <c r="A994" s="2345"/>
      <c r="B994" s="2345"/>
      <c r="C994" s="2345"/>
      <c r="D994" s="2345"/>
      <c r="E994" s="2345"/>
      <c r="F994" s="2345"/>
      <c r="G994" s="2345"/>
      <c r="H994" s="2345"/>
      <c r="I994" s="2345"/>
      <c r="J994" s="2345"/>
      <c r="K994" s="2345"/>
      <c r="L994" s="2345"/>
      <c r="M994" s="2345"/>
      <c r="N994" s="2345"/>
      <c r="O994" s="2345"/>
      <c r="P994" s="2345"/>
      <c r="Q994" s="2345"/>
      <c r="R994" s="2345"/>
      <c r="S994" s="2345"/>
      <c r="T994" s="2345"/>
      <c r="U994" s="2345"/>
      <c r="V994" s="2345"/>
      <c r="W994" s="2345"/>
      <c r="X994" s="2345"/>
      <c r="Y994" s="2345"/>
      <c r="Z994" s="2345"/>
      <c r="AA994" s="2345"/>
      <c r="AB994" s="2345"/>
      <c r="AC994" s="2345"/>
      <c r="AD994" s="2345"/>
      <c r="AE994" s="2345"/>
    </row>
    <row r="995" spans="1:31" ht="15.75" customHeight="1">
      <c r="A995" s="2345"/>
      <c r="B995" s="2345"/>
      <c r="C995" s="2345"/>
      <c r="D995" s="2345"/>
      <c r="E995" s="2345"/>
      <c r="F995" s="2345"/>
      <c r="G995" s="2345"/>
      <c r="H995" s="2345"/>
      <c r="I995" s="2345"/>
      <c r="J995" s="2345"/>
      <c r="K995" s="2345"/>
      <c r="L995" s="2345"/>
      <c r="M995" s="2345"/>
      <c r="N995" s="2345"/>
      <c r="O995" s="2345"/>
      <c r="P995" s="2345"/>
      <c r="Q995" s="2345"/>
      <c r="R995" s="2345"/>
      <c r="S995" s="2345"/>
      <c r="T995" s="2345"/>
      <c r="U995" s="2345"/>
      <c r="V995" s="2345"/>
      <c r="W995" s="2345"/>
      <c r="X995" s="2345"/>
      <c r="Y995" s="2345"/>
      <c r="Z995" s="2345"/>
      <c r="AA995" s="2345"/>
      <c r="AB995" s="2345"/>
      <c r="AC995" s="2345"/>
      <c r="AD995" s="2345"/>
      <c r="AE995" s="2345"/>
    </row>
    <row r="996" spans="1:31" ht="15.75" customHeight="1">
      <c r="A996" s="2345"/>
      <c r="B996" s="2345"/>
      <c r="C996" s="2345"/>
      <c r="D996" s="2345"/>
      <c r="E996" s="2345"/>
      <c r="F996" s="2345"/>
      <c r="G996" s="2345"/>
      <c r="H996" s="2345"/>
      <c r="I996" s="2345"/>
      <c r="J996" s="2345"/>
      <c r="K996" s="2345"/>
      <c r="L996" s="2345"/>
      <c r="M996" s="2345"/>
      <c r="N996" s="2345"/>
      <c r="O996" s="2345"/>
      <c r="P996" s="2345"/>
      <c r="Q996" s="2345"/>
      <c r="R996" s="2345"/>
      <c r="S996" s="2345"/>
      <c r="T996" s="2345"/>
      <c r="U996" s="2345"/>
      <c r="V996" s="2345"/>
      <c r="W996" s="2345"/>
      <c r="X996" s="2345"/>
      <c r="Y996" s="2345"/>
      <c r="Z996" s="2345"/>
      <c r="AA996" s="2345"/>
      <c r="AB996" s="2345"/>
      <c r="AC996" s="2345"/>
      <c r="AD996" s="2345"/>
      <c r="AE996" s="2345"/>
    </row>
    <row r="997" spans="1:31" ht="15.75" customHeight="1">
      <c r="A997" s="2345"/>
      <c r="B997" s="2345"/>
      <c r="C997" s="2345"/>
      <c r="D997" s="2345"/>
      <c r="E997" s="2345"/>
      <c r="F997" s="2345"/>
      <c r="G997" s="2345"/>
      <c r="H997" s="2345"/>
      <c r="I997" s="2345"/>
      <c r="J997" s="2345"/>
      <c r="K997" s="2345"/>
      <c r="L997" s="2345"/>
      <c r="M997" s="2345"/>
      <c r="N997" s="2345"/>
      <c r="O997" s="2345"/>
      <c r="P997" s="2345"/>
      <c r="Q997" s="2345"/>
      <c r="R997" s="2345"/>
      <c r="S997" s="2345"/>
      <c r="T997" s="2345"/>
      <c r="U997" s="2345"/>
      <c r="V997" s="2345"/>
      <c r="W997" s="2345"/>
      <c r="X997" s="2345"/>
      <c r="Y997" s="2345"/>
      <c r="Z997" s="2345"/>
      <c r="AA997" s="2345"/>
      <c r="AB997" s="2345"/>
      <c r="AC997" s="2345"/>
      <c r="AD997" s="2345"/>
      <c r="AE997" s="2345"/>
    </row>
    <row r="998" spans="1:31" ht="15.75" customHeight="1">
      <c r="A998" s="2345"/>
      <c r="B998" s="2345"/>
      <c r="C998" s="2345"/>
      <c r="D998" s="2345"/>
      <c r="E998" s="2345"/>
      <c r="F998" s="2345"/>
      <c r="G998" s="2345"/>
      <c r="H998" s="2345"/>
      <c r="I998" s="2345"/>
      <c r="J998" s="2345"/>
      <c r="K998" s="2345"/>
      <c r="L998" s="2345"/>
      <c r="M998" s="2345"/>
      <c r="N998" s="2345"/>
      <c r="O998" s="2345"/>
      <c r="P998" s="2345"/>
      <c r="Q998" s="2345"/>
      <c r="R998" s="2345"/>
      <c r="S998" s="2345"/>
      <c r="T998" s="2345"/>
      <c r="U998" s="2345"/>
      <c r="V998" s="2345"/>
      <c r="W998" s="2345"/>
      <c r="X998" s="2345"/>
      <c r="Y998" s="2345"/>
      <c r="Z998" s="2345"/>
      <c r="AA998" s="2345"/>
      <c r="AB998" s="2345"/>
      <c r="AC998" s="2345"/>
      <c r="AD998" s="2345"/>
      <c r="AE998" s="2345"/>
    </row>
    <row r="999" spans="1:31" ht="15.75" customHeight="1">
      <c r="A999" s="2345"/>
      <c r="B999" s="2345"/>
      <c r="C999" s="2345"/>
      <c r="D999" s="2345"/>
      <c r="E999" s="2345"/>
      <c r="F999" s="2345"/>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5"/>
      <c r="AB999" s="2345"/>
      <c r="AC999" s="2345"/>
      <c r="AD999" s="2345"/>
      <c r="AE999" s="2345"/>
    </row>
    <row r="1000" spans="1:31" ht="15.75" customHeight="1">
      <c r="A1000" s="2345"/>
      <c r="B1000" s="2345"/>
      <c r="C1000" s="2345"/>
      <c r="D1000" s="2345"/>
      <c r="E1000" s="2345"/>
      <c r="F1000" s="2345"/>
      <c r="G1000" s="2345"/>
      <c r="H1000" s="2345"/>
      <c r="I1000" s="2345"/>
      <c r="J1000" s="2345"/>
      <c r="K1000" s="2345"/>
      <c r="L1000" s="2345"/>
      <c r="M1000" s="2345"/>
      <c r="N1000" s="2345"/>
      <c r="O1000" s="2345"/>
      <c r="P1000" s="2345"/>
      <c r="Q1000" s="2345"/>
      <c r="R1000" s="2345"/>
      <c r="S1000" s="2345"/>
      <c r="T1000" s="2345"/>
      <c r="U1000" s="2345"/>
      <c r="V1000" s="2345"/>
      <c r="W1000" s="2345"/>
      <c r="X1000" s="2345"/>
      <c r="Y1000" s="2345"/>
      <c r="Z1000" s="2345"/>
      <c r="AA1000" s="2345"/>
      <c r="AB1000" s="2345"/>
      <c r="AC1000" s="2345"/>
      <c r="AD1000" s="2345"/>
      <c r="AE1000" s="2345"/>
    </row>
  </sheetData>
  <mergeCells count="10">
    <mergeCell ref="J6:K6"/>
    <mergeCell ref="B1:K1"/>
    <mergeCell ref="B2:K2"/>
    <mergeCell ref="B3:K3"/>
    <mergeCell ref="B5:B7"/>
    <mergeCell ref="C5:E5"/>
    <mergeCell ref="F5:H5"/>
    <mergeCell ref="I5:K5"/>
    <mergeCell ref="D6:E6"/>
    <mergeCell ref="G6:H6"/>
  </mergeCells>
  <printOptions horizontalCentered="1"/>
  <pageMargins left="0.39370078740157499" right="0.39370078740157499" top="0.74803149606299202" bottom="0.74803149606299202"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9"/>
  <sheetViews>
    <sheetView showGridLines="0" zoomScale="80" zoomScaleNormal="80" workbookViewId="0"/>
  </sheetViews>
  <sheetFormatPr defaultColWidth="14.44140625" defaultRowHeight="15" customHeight="1"/>
  <cols>
    <col min="1" max="1" width="3.44140625" style="2670" customWidth="1"/>
    <col min="2" max="2" width="5.21875" style="2670" customWidth="1"/>
    <col min="3" max="3" width="5.88671875" style="2670" customWidth="1"/>
    <col min="4" max="4" width="24.77734375" style="2670" customWidth="1"/>
    <col min="5" max="5" width="17.21875" style="2670" customWidth="1"/>
    <col min="6" max="6" width="17" style="2670" customWidth="1"/>
    <col min="7" max="7" width="16.44140625" style="2670" customWidth="1"/>
    <col min="8" max="8" width="13.109375" style="2670" customWidth="1"/>
    <col min="9" max="10" width="13.21875" style="2670" customWidth="1"/>
    <col min="11" max="11" width="16.109375" style="2670" customWidth="1"/>
    <col min="12" max="12" width="11.44140625" style="2670" customWidth="1"/>
    <col min="13" max="13" width="14.21875" style="2670" bestFit="1" customWidth="1"/>
    <col min="14" max="16384" width="14.44140625" style="2670"/>
  </cols>
  <sheetData>
    <row r="1" spans="1:18" ht="15.75" customHeight="1">
      <c r="A1" s="2671"/>
      <c r="B1" s="2671"/>
      <c r="C1" s="3697" t="s">
        <v>1947</v>
      </c>
      <c r="D1" s="3698"/>
      <c r="E1" s="3698"/>
      <c r="F1" s="3698"/>
      <c r="G1" s="3698"/>
      <c r="H1" s="3698"/>
      <c r="I1" s="3698"/>
      <c r="J1" s="3698"/>
      <c r="K1" s="3698"/>
      <c r="L1" s="2671"/>
      <c r="M1" s="2671"/>
    </row>
    <row r="2" spans="1:18" ht="24.9" customHeight="1">
      <c r="A2" s="2671"/>
      <c r="B2" s="2671"/>
      <c r="C2" s="3697" t="s">
        <v>1946</v>
      </c>
      <c r="D2" s="3698"/>
      <c r="E2" s="3698"/>
      <c r="F2" s="3698"/>
      <c r="G2" s="3698"/>
      <c r="H2" s="3698"/>
      <c r="I2" s="3698"/>
      <c r="J2" s="3698"/>
      <c r="K2" s="3698"/>
      <c r="L2" s="2671"/>
      <c r="M2" s="2671"/>
    </row>
    <row r="3" spans="1:18" ht="15.75" customHeight="1">
      <c r="A3" s="2671"/>
      <c r="B3" s="2671"/>
      <c r="C3" s="3699"/>
      <c r="D3" s="3698"/>
      <c r="E3" s="3698"/>
      <c r="F3" s="3698"/>
      <c r="G3" s="3698"/>
      <c r="H3" s="3698"/>
      <c r="I3" s="3698"/>
      <c r="J3" s="3698"/>
      <c r="K3" s="3698"/>
      <c r="L3" s="2671"/>
      <c r="M3" s="2671"/>
    </row>
    <row r="4" spans="1:18" ht="15.75" customHeight="1" thickBot="1">
      <c r="A4" s="2671"/>
      <c r="B4" s="2671"/>
      <c r="C4" s="2671"/>
      <c r="D4" s="3700"/>
      <c r="E4" s="3698"/>
      <c r="F4" s="3698"/>
      <c r="G4" s="3698"/>
      <c r="H4" s="3698"/>
      <c r="I4" s="3698"/>
      <c r="J4" s="3698"/>
      <c r="K4" s="3698"/>
      <c r="L4" s="2671"/>
      <c r="M4" s="2671"/>
    </row>
    <row r="5" spans="1:18" ht="22.5" customHeight="1" thickTop="1">
      <c r="A5" s="2671"/>
      <c r="B5" s="2671"/>
      <c r="C5" s="3701" t="s">
        <v>78</v>
      </c>
      <c r="D5" s="3703" t="s">
        <v>1945</v>
      </c>
      <c r="E5" s="3707" t="s">
        <v>57</v>
      </c>
      <c r="F5" s="3708"/>
      <c r="G5" s="3709"/>
      <c r="H5" s="3705" t="s">
        <v>1944</v>
      </c>
      <c r="I5" s="3706"/>
      <c r="J5" s="3695" t="s">
        <v>776</v>
      </c>
      <c r="K5" s="3696"/>
      <c r="L5" s="2671"/>
      <c r="M5" s="2671"/>
    </row>
    <row r="6" spans="1:18" ht="30.75" customHeight="1">
      <c r="A6" s="2671"/>
      <c r="B6" s="2671"/>
      <c r="C6" s="3702"/>
      <c r="D6" s="3704"/>
      <c r="E6" s="2713" t="s">
        <v>150</v>
      </c>
      <c r="F6" s="2712" t="s">
        <v>494</v>
      </c>
      <c r="G6" s="2711" t="s">
        <v>181</v>
      </c>
      <c r="H6" s="2710" t="s">
        <v>173</v>
      </c>
      <c r="I6" s="2710" t="s">
        <v>180</v>
      </c>
      <c r="J6" s="2710" t="s">
        <v>173</v>
      </c>
      <c r="K6" s="2709" t="s">
        <v>180</v>
      </c>
      <c r="L6" s="2671"/>
      <c r="M6" s="2671"/>
    </row>
    <row r="7" spans="1:18" ht="28.5" customHeight="1">
      <c r="A7" s="2671"/>
      <c r="B7" s="2671"/>
      <c r="C7" s="2708"/>
      <c r="D7" s="2707" t="s">
        <v>1943</v>
      </c>
      <c r="E7" s="2705"/>
      <c r="F7" s="2705"/>
      <c r="G7" s="2705"/>
      <c r="H7" s="2706"/>
      <c r="I7" s="2706"/>
      <c r="J7" s="2705"/>
      <c r="K7" s="2704"/>
      <c r="L7" s="2671"/>
      <c r="M7" s="2671"/>
    </row>
    <row r="8" spans="1:18" ht="26.25" customHeight="1">
      <c r="A8" s="2671"/>
      <c r="B8" s="2671"/>
      <c r="C8" s="2688">
        <v>1</v>
      </c>
      <c r="D8" s="131" t="s">
        <v>1939</v>
      </c>
      <c r="E8" s="1211">
        <v>53846</v>
      </c>
      <c r="F8" s="2687">
        <v>59153</v>
      </c>
      <c r="G8" s="2687">
        <v>131026</v>
      </c>
      <c r="H8" s="2686">
        <v>11.885176731551283</v>
      </c>
      <c r="I8" s="2686">
        <v>28.477536551598231</v>
      </c>
      <c r="J8" s="2686">
        <v>9.8558853025294333</v>
      </c>
      <c r="K8" s="2685">
        <v>121.50355856845808</v>
      </c>
      <c r="L8" s="2672"/>
      <c r="M8" s="2672"/>
      <c r="N8" s="2672"/>
      <c r="O8" s="2678"/>
      <c r="P8" s="2678"/>
      <c r="Q8" s="2672"/>
      <c r="R8" s="2672"/>
    </row>
    <row r="9" spans="1:18" ht="26.25" customHeight="1">
      <c r="A9" s="2671"/>
      <c r="B9" s="2671"/>
      <c r="C9" s="2688">
        <v>2</v>
      </c>
      <c r="D9" s="131" t="s">
        <v>1938</v>
      </c>
      <c r="E9" s="1211">
        <v>25770</v>
      </c>
      <c r="F9" s="2687">
        <v>219359</v>
      </c>
      <c r="G9" s="2687">
        <v>81382</v>
      </c>
      <c r="H9" s="2686">
        <v>44.074188674392815</v>
      </c>
      <c r="I9" s="2686">
        <v>17.687778606094724</v>
      </c>
      <c r="J9" s="2686" t="s">
        <v>62</v>
      </c>
      <c r="K9" s="2685">
        <v>-62.900086160130201</v>
      </c>
      <c r="L9" s="2672"/>
      <c r="M9" s="2672"/>
      <c r="N9" s="2672"/>
      <c r="O9" s="2678"/>
      <c r="P9" s="2678"/>
      <c r="Q9" s="2672"/>
      <c r="R9" s="2672"/>
    </row>
    <row r="10" spans="1:18" ht="26.25" customHeight="1">
      <c r="A10" s="2671"/>
      <c r="B10" s="2671"/>
      <c r="C10" s="2688">
        <v>3</v>
      </c>
      <c r="D10" s="131" t="s">
        <v>1940</v>
      </c>
      <c r="E10" s="1211">
        <v>125374</v>
      </c>
      <c r="F10" s="2687">
        <v>55791</v>
      </c>
      <c r="G10" s="2687">
        <v>73095</v>
      </c>
      <c r="H10" s="2686">
        <v>11.209674826804687</v>
      </c>
      <c r="I10" s="2686">
        <v>15.886660160877019</v>
      </c>
      <c r="J10" s="2686">
        <v>-55.500342973822328</v>
      </c>
      <c r="K10" s="2685">
        <v>31.015755229338062</v>
      </c>
      <c r="L10" s="2672"/>
      <c r="M10" s="2672"/>
      <c r="N10" s="2672"/>
      <c r="O10" s="2678"/>
      <c r="P10" s="2678"/>
      <c r="Q10" s="2672"/>
      <c r="R10" s="2672"/>
    </row>
    <row r="11" spans="1:18" ht="26.25" customHeight="1">
      <c r="A11" s="2671"/>
      <c r="B11" s="2671"/>
      <c r="C11" s="2688">
        <v>4</v>
      </c>
      <c r="D11" s="131" t="s">
        <v>1941</v>
      </c>
      <c r="E11" s="1211">
        <v>76822</v>
      </c>
      <c r="F11" s="2687">
        <v>40517</v>
      </c>
      <c r="G11" s="2687">
        <v>40932</v>
      </c>
      <c r="H11" s="2686">
        <v>8.1407824731165501</v>
      </c>
      <c r="I11" s="2686">
        <v>8.8962688789249356</v>
      </c>
      <c r="J11" s="2689">
        <v>-47.258597797505921</v>
      </c>
      <c r="K11" s="2685">
        <v>1.0242614211318779</v>
      </c>
      <c r="L11" s="2672"/>
      <c r="M11" s="2672"/>
      <c r="N11" s="2672"/>
      <c r="O11" s="2678"/>
      <c r="P11" s="2678"/>
      <c r="Q11" s="2672"/>
      <c r="R11" s="2672"/>
    </row>
    <row r="12" spans="1:18" ht="26.25" customHeight="1">
      <c r="A12" s="2671"/>
      <c r="B12" s="2671"/>
      <c r="C12" s="2688">
        <v>5</v>
      </c>
      <c r="D12" s="131" t="s">
        <v>1937</v>
      </c>
      <c r="E12" s="1211">
        <v>22786</v>
      </c>
      <c r="F12" s="2687">
        <v>31411</v>
      </c>
      <c r="G12" s="2687">
        <v>28776</v>
      </c>
      <c r="H12" s="2686">
        <v>6.3111809428897487</v>
      </c>
      <c r="I12" s="2686">
        <v>6.2542517653655816</v>
      </c>
      <c r="J12" s="2686">
        <v>37.852189941191952</v>
      </c>
      <c r="K12" s="2685">
        <v>-8.388781000286528</v>
      </c>
      <c r="L12" s="2672"/>
      <c r="M12" s="2672"/>
      <c r="N12" s="2672"/>
      <c r="O12" s="2678"/>
      <c r="P12" s="2678"/>
      <c r="Q12" s="2672"/>
      <c r="R12" s="2672"/>
    </row>
    <row r="13" spans="1:18" ht="26.25" customHeight="1">
      <c r="A13" s="2671"/>
      <c r="B13" s="2671"/>
      <c r="C13" s="2688">
        <v>6</v>
      </c>
      <c r="D13" s="131" t="s">
        <v>1924</v>
      </c>
      <c r="E13" s="1211">
        <v>4253</v>
      </c>
      <c r="F13" s="2687">
        <v>20139</v>
      </c>
      <c r="G13" s="2687">
        <v>12837</v>
      </c>
      <c r="H13" s="2686">
        <v>4.0463809814668963</v>
      </c>
      <c r="I13" s="2686">
        <v>2.7900274503752422</v>
      </c>
      <c r="J13" s="2686">
        <v>373.52457089113568</v>
      </c>
      <c r="K13" s="2685">
        <v>-36.258006852375992</v>
      </c>
      <c r="L13" s="2672"/>
      <c r="M13" s="2672"/>
      <c r="N13" s="2672"/>
      <c r="O13" s="2678"/>
      <c r="P13" s="2678"/>
      <c r="Q13" s="2672"/>
      <c r="R13" s="2672"/>
    </row>
    <row r="14" spans="1:18" ht="26.25" customHeight="1">
      <c r="A14" s="2671"/>
      <c r="B14" s="2671"/>
      <c r="C14" s="2688">
        <v>7</v>
      </c>
      <c r="D14" s="131" t="s">
        <v>1933</v>
      </c>
      <c r="E14" s="1211">
        <v>6423</v>
      </c>
      <c r="F14" s="2687">
        <v>13137</v>
      </c>
      <c r="G14" s="2687">
        <v>12700</v>
      </c>
      <c r="H14" s="2686">
        <v>2.6395206789577741</v>
      </c>
      <c r="I14" s="2686">
        <v>2.7602515089012676</v>
      </c>
      <c r="J14" s="2686">
        <v>104.53059318075665</v>
      </c>
      <c r="K14" s="2685">
        <v>-3.3264824541371696</v>
      </c>
      <c r="L14" s="2672"/>
      <c r="M14" s="2672"/>
      <c r="N14" s="2672"/>
      <c r="O14" s="2678"/>
      <c r="P14" s="2678"/>
      <c r="Q14" s="2672"/>
      <c r="R14" s="2672"/>
    </row>
    <row r="15" spans="1:18" ht="26.25" customHeight="1">
      <c r="A15" s="2671"/>
      <c r="B15" s="2671"/>
      <c r="C15" s="2688">
        <v>8</v>
      </c>
      <c r="D15" s="131" t="s">
        <v>1935</v>
      </c>
      <c r="E15" s="1211">
        <v>2478</v>
      </c>
      <c r="F15" s="2687">
        <v>5839</v>
      </c>
      <c r="G15" s="2687">
        <v>10500</v>
      </c>
      <c r="H15" s="2686">
        <v>1.17318727597126</v>
      </c>
      <c r="I15" s="2686">
        <v>2.2820977042097095</v>
      </c>
      <c r="J15" s="2686">
        <v>135.63357546408392</v>
      </c>
      <c r="K15" s="2685">
        <v>79.825312553519439</v>
      </c>
      <c r="L15" s="2672"/>
      <c r="M15" s="2672"/>
      <c r="N15" s="2672"/>
      <c r="O15" s="2678"/>
      <c r="P15" s="2678"/>
      <c r="Q15" s="2672"/>
      <c r="R15" s="2672"/>
    </row>
    <row r="16" spans="1:18" ht="26.25" customHeight="1">
      <c r="A16" s="2671"/>
      <c r="B16" s="2671"/>
      <c r="C16" s="2688">
        <v>9</v>
      </c>
      <c r="D16" s="131" t="s">
        <v>1932</v>
      </c>
      <c r="E16" s="1211">
        <v>2735</v>
      </c>
      <c r="F16" s="2687">
        <v>3994</v>
      </c>
      <c r="G16" s="2687">
        <v>5958</v>
      </c>
      <c r="H16" s="2686">
        <v>0.80248501117129867</v>
      </c>
      <c r="I16" s="2686">
        <v>1.2949274401601381</v>
      </c>
      <c r="J16" s="2686">
        <v>46.032906764168182</v>
      </c>
      <c r="K16" s="2685">
        <v>49.17376064096144</v>
      </c>
      <c r="L16" s="2672"/>
      <c r="M16" s="2672"/>
      <c r="N16" s="2672"/>
      <c r="O16" s="2678"/>
      <c r="P16" s="2678"/>
      <c r="Q16" s="2672"/>
      <c r="R16" s="2672"/>
    </row>
    <row r="17" spans="1:18" ht="26.25" customHeight="1">
      <c r="A17" s="2671"/>
      <c r="B17" s="2671"/>
      <c r="C17" s="2688">
        <v>10</v>
      </c>
      <c r="D17" s="131" t="s">
        <v>1931</v>
      </c>
      <c r="E17" s="1211">
        <v>3222</v>
      </c>
      <c r="F17" s="2687">
        <v>4275</v>
      </c>
      <c r="G17" s="2687">
        <v>5930</v>
      </c>
      <c r="H17" s="2686">
        <v>0.85894427209747171</v>
      </c>
      <c r="I17" s="2686">
        <v>1.2888418462822455</v>
      </c>
      <c r="J17" s="2686">
        <v>32.681564245810058</v>
      </c>
      <c r="K17" s="2685">
        <v>38.713450292397653</v>
      </c>
      <c r="L17" s="2672"/>
      <c r="M17" s="2672"/>
      <c r="N17" s="2672"/>
      <c r="O17" s="2678"/>
      <c r="P17" s="2678"/>
      <c r="Q17" s="2672"/>
      <c r="R17" s="2672"/>
    </row>
    <row r="18" spans="1:18" ht="26.25" customHeight="1">
      <c r="A18" s="2671"/>
      <c r="B18" s="2671"/>
      <c r="C18" s="2688">
        <v>11</v>
      </c>
      <c r="D18" s="131" t="s">
        <v>1936</v>
      </c>
      <c r="E18" s="1211">
        <v>7592</v>
      </c>
      <c r="F18" s="2687">
        <v>3952</v>
      </c>
      <c r="G18" s="2687">
        <v>5117</v>
      </c>
      <c r="H18" s="2686">
        <v>0.79404626042788484</v>
      </c>
      <c r="I18" s="2686">
        <v>1.1121422811848651</v>
      </c>
      <c r="J18" s="2686">
        <v>-47.945205479452056</v>
      </c>
      <c r="K18" s="2685">
        <v>29.478744939271252</v>
      </c>
      <c r="L18" s="2672"/>
      <c r="M18" s="2672"/>
      <c r="N18" s="2672"/>
      <c r="O18" s="2678"/>
      <c r="P18" s="2678"/>
      <c r="Q18" s="2672"/>
      <c r="R18" s="2672"/>
    </row>
    <row r="19" spans="1:18" ht="26.25" customHeight="1">
      <c r="A19" s="2671"/>
      <c r="B19" s="2671"/>
      <c r="C19" s="2688">
        <v>12</v>
      </c>
      <c r="D19" s="131" t="s">
        <v>1930</v>
      </c>
      <c r="E19" s="1211">
        <v>1275</v>
      </c>
      <c r="F19" s="2687">
        <v>5603</v>
      </c>
      <c r="G19" s="2687">
        <v>4766</v>
      </c>
      <c r="H19" s="2686">
        <v>1.1257695336987446</v>
      </c>
      <c r="I19" s="2686">
        <v>1.0358550150727119</v>
      </c>
      <c r="J19" s="2686">
        <v>339.45098039215685</v>
      </c>
      <c r="K19" s="2685">
        <v>-14.93842584329823</v>
      </c>
      <c r="L19" s="2672"/>
      <c r="M19" s="2672"/>
      <c r="N19" s="2672"/>
      <c r="O19" s="2678"/>
      <c r="P19" s="2678"/>
      <c r="Q19" s="2672"/>
      <c r="R19" s="2672"/>
    </row>
    <row r="20" spans="1:18" ht="26.25" customHeight="1">
      <c r="A20" s="2671"/>
      <c r="B20" s="2671"/>
      <c r="C20" s="2688">
        <v>13</v>
      </c>
      <c r="D20" s="131" t="s">
        <v>1934</v>
      </c>
      <c r="E20" s="1211">
        <v>3627</v>
      </c>
      <c r="F20" s="2687">
        <v>2716</v>
      </c>
      <c r="G20" s="2687">
        <v>2905</v>
      </c>
      <c r="H20" s="2686">
        <v>0.54570588140742293</v>
      </c>
      <c r="I20" s="2686">
        <v>0.63138036483135296</v>
      </c>
      <c r="J20" s="2686">
        <v>-25.117176730079962</v>
      </c>
      <c r="K20" s="2685">
        <v>6.9587628865979356</v>
      </c>
      <c r="L20" s="2672"/>
      <c r="M20" s="2672"/>
      <c r="N20" s="2672"/>
      <c r="O20" s="2678"/>
      <c r="P20" s="2678"/>
      <c r="Q20" s="2672"/>
      <c r="R20" s="2672"/>
    </row>
    <row r="21" spans="1:18" ht="26.25" customHeight="1">
      <c r="A21" s="2671"/>
      <c r="B21" s="2671"/>
      <c r="C21" s="2688">
        <v>14</v>
      </c>
      <c r="D21" s="131" t="s">
        <v>1926</v>
      </c>
      <c r="E21" s="1211">
        <v>927</v>
      </c>
      <c r="F21" s="2687">
        <v>621</v>
      </c>
      <c r="G21" s="2687">
        <v>1976</v>
      </c>
      <c r="H21" s="2686">
        <v>0.12477295742047481</v>
      </c>
      <c r="I21" s="2686">
        <v>0.42946905366841776</v>
      </c>
      <c r="J21" s="2686">
        <v>-33.009708737864074</v>
      </c>
      <c r="K21" s="2685">
        <v>218.1964573268921</v>
      </c>
      <c r="L21" s="2672"/>
      <c r="M21" s="2672"/>
      <c r="N21" s="2672"/>
      <c r="O21" s="2678"/>
      <c r="P21" s="2678"/>
      <c r="Q21" s="2672"/>
      <c r="R21" s="2672"/>
    </row>
    <row r="22" spans="1:18" ht="26.25" customHeight="1">
      <c r="A22" s="2671"/>
      <c r="B22" s="2671"/>
      <c r="C22" s="2688">
        <v>15</v>
      </c>
      <c r="D22" s="131" t="s">
        <v>1927</v>
      </c>
      <c r="E22" s="1211">
        <v>1512</v>
      </c>
      <c r="F22" s="2687">
        <v>4915</v>
      </c>
      <c r="G22" s="2687">
        <v>1649</v>
      </c>
      <c r="H22" s="2686">
        <v>0.98753475961615744</v>
      </c>
      <c r="I22" s="2686">
        <v>0.35839801088017248</v>
      </c>
      <c r="J22" s="2686">
        <v>225.06613756613757</v>
      </c>
      <c r="K22" s="2685">
        <v>-66.449643947100711</v>
      </c>
      <c r="L22" s="2672"/>
      <c r="M22" s="2672"/>
      <c r="N22" s="2672"/>
      <c r="O22" s="2678"/>
      <c r="P22" s="2678"/>
      <c r="Q22" s="2672"/>
      <c r="R22" s="2672"/>
    </row>
    <row r="23" spans="1:18" ht="26.25" customHeight="1">
      <c r="A23" s="2671"/>
      <c r="B23" s="2671"/>
      <c r="C23" s="2688">
        <v>16</v>
      </c>
      <c r="D23" s="131" t="s">
        <v>1929</v>
      </c>
      <c r="E23" s="1211">
        <v>306</v>
      </c>
      <c r="F23" s="2687">
        <v>786</v>
      </c>
      <c r="G23" s="2687">
        <v>333</v>
      </c>
      <c r="H23" s="2686">
        <v>0.15792519248388601</v>
      </c>
      <c r="I23" s="2686">
        <v>7.2375098619222214E-2</v>
      </c>
      <c r="J23" s="2686">
        <v>156.86274509803923</v>
      </c>
      <c r="K23" s="2685">
        <v>-57.633587786259547</v>
      </c>
      <c r="L23" s="2672"/>
      <c r="M23" s="2672"/>
      <c r="N23" s="2672"/>
      <c r="O23" s="2678"/>
      <c r="P23" s="2678"/>
      <c r="Q23" s="2672"/>
      <c r="R23" s="2672"/>
    </row>
    <row r="24" spans="1:18" ht="26.25" customHeight="1">
      <c r="A24" s="2671"/>
      <c r="B24" s="2671"/>
      <c r="C24" s="2688">
        <v>17</v>
      </c>
      <c r="D24" s="131" t="s">
        <v>1925</v>
      </c>
      <c r="E24" s="1211">
        <v>856</v>
      </c>
      <c r="F24" s="2687">
        <v>115</v>
      </c>
      <c r="G24" s="2687">
        <v>275</v>
      </c>
      <c r="H24" s="2686">
        <v>2.3106103226013856E-2</v>
      </c>
      <c r="I24" s="2686">
        <v>5.976922558644477E-2</v>
      </c>
      <c r="J24" s="2686">
        <v>-86.565420560747668</v>
      </c>
      <c r="K24" s="2685">
        <v>139.13043478260869</v>
      </c>
      <c r="L24" s="2672"/>
      <c r="M24" s="2672"/>
      <c r="N24" s="2672"/>
      <c r="O24" s="2678"/>
      <c r="P24" s="2678"/>
      <c r="Q24" s="2672"/>
      <c r="R24" s="2672"/>
    </row>
    <row r="25" spans="1:18" ht="26.25" customHeight="1">
      <c r="A25" s="2671"/>
      <c r="B25" s="2671"/>
      <c r="C25" s="2688">
        <v>18</v>
      </c>
      <c r="D25" s="131" t="s">
        <v>1928</v>
      </c>
      <c r="E25" s="1211">
        <v>125</v>
      </c>
      <c r="F25" s="2687">
        <v>0</v>
      </c>
      <c r="G25" s="2687">
        <v>28</v>
      </c>
      <c r="H25" s="2686">
        <v>0</v>
      </c>
      <c r="I25" s="2686">
        <v>6.0855938778925584E-3</v>
      </c>
      <c r="J25" s="2686" t="s">
        <v>62</v>
      </c>
      <c r="K25" s="2685" t="s">
        <v>62</v>
      </c>
      <c r="L25" s="2672"/>
      <c r="M25" s="2672"/>
      <c r="N25" s="2672"/>
      <c r="O25" s="2678"/>
      <c r="P25" s="2678"/>
      <c r="Q25" s="2672"/>
      <c r="R25" s="2672"/>
    </row>
    <row r="26" spans="1:18" ht="26.25" customHeight="1">
      <c r="A26" s="2671"/>
      <c r="B26" s="2671"/>
      <c r="C26" s="2688">
        <v>19</v>
      </c>
      <c r="D26" s="131" t="s">
        <v>1923</v>
      </c>
      <c r="E26" s="1211">
        <v>3</v>
      </c>
      <c r="F26" s="2687">
        <v>7</v>
      </c>
      <c r="G26" s="2687">
        <v>14</v>
      </c>
      <c r="H26" s="2686">
        <v>1.4064584572356261E-3</v>
      </c>
      <c r="I26" s="2686">
        <v>3.0427969389462792E-3</v>
      </c>
      <c r="J26" s="2686">
        <v>133.33333333333334</v>
      </c>
      <c r="K26" s="2685">
        <v>100</v>
      </c>
      <c r="L26" s="2672"/>
      <c r="M26" s="2672"/>
      <c r="N26" s="2672"/>
      <c r="O26" s="2678"/>
      <c r="P26" s="2678"/>
      <c r="Q26" s="2672"/>
      <c r="R26" s="2672"/>
    </row>
    <row r="27" spans="1:18" ht="26.25" customHeight="1">
      <c r="A27" s="2671"/>
      <c r="B27" s="2671"/>
      <c r="C27" s="2688">
        <v>20</v>
      </c>
      <c r="D27" s="131" t="s">
        <v>755</v>
      </c>
      <c r="E27" s="1211">
        <v>14728</v>
      </c>
      <c r="F27" s="2687">
        <v>25374</v>
      </c>
      <c r="G27" s="2687">
        <v>39904</v>
      </c>
      <c r="H27" s="2686">
        <v>5.098210984842396</v>
      </c>
      <c r="I27" s="2686">
        <v>8.6728406465508812</v>
      </c>
      <c r="J27" s="2686">
        <v>72.28408473655621</v>
      </c>
      <c r="K27" s="2685">
        <v>57.263340427208952</v>
      </c>
      <c r="L27" s="2672"/>
      <c r="M27" s="2672"/>
      <c r="N27" s="2672"/>
      <c r="O27" s="2678"/>
      <c r="P27" s="2678"/>
      <c r="Q27" s="2672"/>
      <c r="R27" s="2672"/>
    </row>
    <row r="28" spans="1:18" ht="26.25" customHeight="1">
      <c r="A28" s="2671"/>
      <c r="B28" s="2671"/>
      <c r="C28" s="2688"/>
      <c r="D28" s="2703" t="s">
        <v>324</v>
      </c>
      <c r="E28" s="2702">
        <v>354660</v>
      </c>
      <c r="F28" s="2701">
        <v>497704</v>
      </c>
      <c r="G28" s="2701">
        <v>460103</v>
      </c>
      <c r="H28" s="2700">
        <v>100.00000000000003</v>
      </c>
      <c r="I28" s="2700">
        <v>99.999999999999986</v>
      </c>
      <c r="J28" s="2700">
        <v>40.332713020921453</v>
      </c>
      <c r="K28" s="2699">
        <v>-7.5548920643595423</v>
      </c>
      <c r="L28" s="2672"/>
      <c r="M28" s="2672"/>
      <c r="N28" s="2672"/>
      <c r="O28" s="2678"/>
      <c r="P28" s="2678"/>
      <c r="Q28" s="2672"/>
      <c r="R28" s="2672"/>
    </row>
    <row r="29" spans="1:18" ht="26.25" customHeight="1">
      <c r="A29" s="2671"/>
      <c r="B29" s="2671"/>
      <c r="C29" s="2698"/>
      <c r="D29" s="2697"/>
      <c r="E29" s="2696"/>
      <c r="F29" s="2695"/>
      <c r="G29" s="2695"/>
      <c r="H29" s="2695"/>
      <c r="I29" s="2695"/>
      <c r="J29" s="2695"/>
      <c r="K29" s="2694"/>
      <c r="L29" s="2672"/>
      <c r="M29" s="2672"/>
      <c r="N29" s="2672"/>
      <c r="O29" s="2678"/>
      <c r="P29" s="2678"/>
      <c r="Q29" s="2672"/>
      <c r="R29" s="2672"/>
    </row>
    <row r="30" spans="1:18" ht="21" customHeight="1">
      <c r="A30" s="2671"/>
      <c r="B30" s="2671"/>
      <c r="C30" s="2693"/>
      <c r="D30" s="2692" t="s">
        <v>1942</v>
      </c>
      <c r="E30" s="2691"/>
      <c r="F30" s="2691"/>
      <c r="G30" s="2691"/>
      <c r="H30" s="2691"/>
      <c r="I30" s="2691"/>
      <c r="J30" s="2691"/>
      <c r="K30" s="2690"/>
      <c r="L30" s="2672"/>
      <c r="M30" s="2672"/>
      <c r="N30" s="2672"/>
      <c r="O30" s="2678"/>
      <c r="P30" s="2678"/>
      <c r="Q30" s="2672"/>
      <c r="R30" s="2672"/>
    </row>
    <row r="31" spans="1:18" ht="21" customHeight="1">
      <c r="A31" s="2671"/>
      <c r="B31" s="2671"/>
      <c r="C31" s="2688">
        <v>1</v>
      </c>
      <c r="D31" s="131" t="s">
        <v>1941</v>
      </c>
      <c r="E31" s="1211">
        <v>108191</v>
      </c>
      <c r="F31" s="2687">
        <v>92745</v>
      </c>
      <c r="G31" s="2687">
        <v>93739</v>
      </c>
      <c r="H31" s="2686">
        <v>33.449104128797714</v>
      </c>
      <c r="I31" s="2686">
        <v>33.335467053581269</v>
      </c>
      <c r="J31" s="2686">
        <v>-14.276603414332056</v>
      </c>
      <c r="K31" s="2685">
        <v>1.0717558898053703</v>
      </c>
      <c r="L31" s="2672"/>
      <c r="M31" s="2672"/>
      <c r="N31" s="2672"/>
      <c r="O31" s="2678"/>
      <c r="P31" s="2678"/>
      <c r="Q31" s="2672"/>
      <c r="R31" s="2672"/>
    </row>
    <row r="32" spans="1:18" ht="21" customHeight="1">
      <c r="A32" s="2671"/>
      <c r="B32" s="2671"/>
      <c r="C32" s="2688">
        <v>2</v>
      </c>
      <c r="D32" s="131" t="s">
        <v>1940</v>
      </c>
      <c r="E32" s="1211">
        <v>63607</v>
      </c>
      <c r="F32" s="2687">
        <v>56986</v>
      </c>
      <c r="G32" s="2687">
        <v>68407</v>
      </c>
      <c r="H32" s="2686">
        <v>20.552381776739086</v>
      </c>
      <c r="I32" s="2686">
        <v>24.326900166785801</v>
      </c>
      <c r="J32" s="2686">
        <v>-10.409231688336185</v>
      </c>
      <c r="K32" s="2685">
        <v>20.041764643947644</v>
      </c>
      <c r="L32" s="2672"/>
      <c r="M32" s="2672"/>
      <c r="N32" s="2672"/>
      <c r="O32" s="2678"/>
      <c r="P32" s="2678"/>
      <c r="Q32" s="2672"/>
      <c r="R32" s="2672"/>
    </row>
    <row r="33" spans="1:18" ht="21" customHeight="1">
      <c r="A33" s="2671"/>
      <c r="B33" s="2671"/>
      <c r="C33" s="2688">
        <v>3</v>
      </c>
      <c r="D33" s="131" t="s">
        <v>1939</v>
      </c>
      <c r="E33" s="1211">
        <v>68798</v>
      </c>
      <c r="F33" s="2687">
        <v>57007</v>
      </c>
      <c r="G33" s="2687">
        <v>62413</v>
      </c>
      <c r="H33" s="2686">
        <v>20.559955567096569</v>
      </c>
      <c r="I33" s="2686">
        <v>22.195313639095446</v>
      </c>
      <c r="J33" s="2686">
        <v>-17.138579609872384</v>
      </c>
      <c r="K33" s="2685">
        <v>9.4830459417264645</v>
      </c>
      <c r="L33" s="2672"/>
      <c r="M33" s="2672"/>
      <c r="N33" s="2672"/>
      <c r="O33" s="2678"/>
      <c r="P33" s="2678"/>
      <c r="Q33" s="2672"/>
      <c r="R33" s="2672"/>
    </row>
    <row r="34" spans="1:18" ht="21" customHeight="1">
      <c r="A34" s="2671"/>
      <c r="B34" s="2671"/>
      <c r="C34" s="2688">
        <v>4</v>
      </c>
      <c r="D34" s="131" t="s">
        <v>1938</v>
      </c>
      <c r="E34" s="1211">
        <v>10557</v>
      </c>
      <c r="F34" s="2687">
        <v>40237</v>
      </c>
      <c r="G34" s="2687">
        <v>22061</v>
      </c>
      <c r="H34" s="2686">
        <v>14.511742981620934</v>
      </c>
      <c r="I34" s="2686">
        <v>7.8453337316277789</v>
      </c>
      <c r="J34" s="2686">
        <v>281.14047551387705</v>
      </c>
      <c r="K34" s="2685">
        <v>-45.172353803713008</v>
      </c>
      <c r="L34" s="2672"/>
      <c r="M34" s="2672"/>
      <c r="N34" s="2672"/>
      <c r="O34" s="2678"/>
      <c r="P34" s="2678"/>
      <c r="Q34" s="2672"/>
      <c r="R34" s="2672"/>
    </row>
    <row r="35" spans="1:18" ht="21" customHeight="1">
      <c r="A35" s="2671"/>
      <c r="B35" s="2671"/>
      <c r="C35" s="2688">
        <v>5</v>
      </c>
      <c r="D35" s="131" t="s">
        <v>1937</v>
      </c>
      <c r="E35" s="1211">
        <v>12803</v>
      </c>
      <c r="F35" s="2687">
        <v>12097</v>
      </c>
      <c r="G35" s="2687">
        <v>11592</v>
      </c>
      <c r="H35" s="2686">
        <v>4.3628639025938432</v>
      </c>
      <c r="I35" s="2686">
        <v>4.1223475190167811</v>
      </c>
      <c r="J35" s="2686">
        <v>-5.5143325783019614</v>
      </c>
      <c r="K35" s="2685">
        <v>-4.1745887410101652</v>
      </c>
      <c r="L35" s="2672"/>
      <c r="M35" s="2672"/>
      <c r="N35" s="2672"/>
      <c r="O35" s="2678"/>
      <c r="P35" s="2678"/>
      <c r="Q35" s="2672"/>
      <c r="R35" s="2672"/>
    </row>
    <row r="36" spans="1:18" ht="21" customHeight="1">
      <c r="A36" s="2671"/>
      <c r="B36" s="2671"/>
      <c r="C36" s="2688">
        <v>6</v>
      </c>
      <c r="D36" s="131" t="s">
        <v>1936</v>
      </c>
      <c r="E36" s="1211">
        <v>4477</v>
      </c>
      <c r="F36" s="2687">
        <v>3738</v>
      </c>
      <c r="G36" s="2687">
        <v>4690</v>
      </c>
      <c r="H36" s="2686">
        <v>1.348134683631957</v>
      </c>
      <c r="I36" s="2686">
        <v>1.667857993805099</v>
      </c>
      <c r="J36" s="2686">
        <v>-16.506589233861956</v>
      </c>
      <c r="K36" s="2685">
        <v>25.468164794007485</v>
      </c>
      <c r="L36" s="2672"/>
      <c r="M36" s="2672"/>
      <c r="N36" s="2672"/>
      <c r="O36" s="2678"/>
      <c r="P36" s="2678"/>
      <c r="Q36" s="2672"/>
      <c r="R36" s="2672"/>
    </row>
    <row r="37" spans="1:18" ht="21" customHeight="1">
      <c r="A37" s="2671"/>
      <c r="B37" s="2671"/>
      <c r="C37" s="2688">
        <v>7</v>
      </c>
      <c r="D37" s="131" t="s">
        <v>1935</v>
      </c>
      <c r="E37" s="1211">
        <v>3178</v>
      </c>
      <c r="F37" s="2687">
        <v>3805</v>
      </c>
      <c r="G37" s="2687">
        <v>3364</v>
      </c>
      <c r="H37" s="2686">
        <v>1.3722986814391644</v>
      </c>
      <c r="I37" s="2686">
        <v>1.1963058190107363</v>
      </c>
      <c r="J37" s="2686">
        <v>19.729389553178088</v>
      </c>
      <c r="K37" s="2685">
        <v>-11.590013140604471</v>
      </c>
      <c r="L37" s="2672"/>
      <c r="M37" s="2672"/>
      <c r="N37" s="2672"/>
      <c r="O37" s="2678"/>
      <c r="P37" s="2678"/>
      <c r="Q37" s="2672"/>
      <c r="R37" s="2672"/>
    </row>
    <row r="38" spans="1:18" ht="21" customHeight="1">
      <c r="A38" s="2671"/>
      <c r="B38" s="2671"/>
      <c r="C38" s="2688">
        <v>8</v>
      </c>
      <c r="D38" s="131" t="s">
        <v>1934</v>
      </c>
      <c r="E38" s="1211">
        <v>3231</v>
      </c>
      <c r="F38" s="2687">
        <v>2578</v>
      </c>
      <c r="G38" s="2687">
        <v>3005</v>
      </c>
      <c r="H38" s="2686">
        <v>0.92977293055194887</v>
      </c>
      <c r="I38" s="2686">
        <v>1.0686382241757617</v>
      </c>
      <c r="J38" s="2686">
        <v>-20.210461157536365</v>
      </c>
      <c r="K38" s="2685">
        <v>16.56322730799069</v>
      </c>
      <c r="L38" s="2672"/>
      <c r="M38" s="2672"/>
      <c r="N38" s="2672"/>
      <c r="O38" s="2678"/>
      <c r="P38" s="2678"/>
      <c r="Q38" s="2672"/>
      <c r="R38" s="2672"/>
    </row>
    <row r="39" spans="1:18" ht="21" customHeight="1">
      <c r="A39" s="2671"/>
      <c r="B39" s="2671"/>
      <c r="C39" s="2688">
        <v>9</v>
      </c>
      <c r="D39" s="131" t="s">
        <v>1933</v>
      </c>
      <c r="E39" s="1211">
        <v>1057</v>
      </c>
      <c r="F39" s="2687">
        <v>1088</v>
      </c>
      <c r="G39" s="2687">
        <v>2321</v>
      </c>
      <c r="H39" s="2686">
        <v>0.39239447185435239</v>
      </c>
      <c r="I39" s="2686">
        <v>0.82539411591079614</v>
      </c>
      <c r="J39" s="2686">
        <v>2.9328287606433356</v>
      </c>
      <c r="K39" s="2685">
        <v>113.32720588235294</v>
      </c>
      <c r="L39" s="2672"/>
      <c r="M39" s="2672"/>
      <c r="N39" s="2672"/>
      <c r="O39" s="2678"/>
      <c r="P39" s="2678"/>
      <c r="Q39" s="2672"/>
      <c r="R39" s="2672"/>
    </row>
    <row r="40" spans="1:18" ht="21" customHeight="1">
      <c r="A40" s="2671"/>
      <c r="B40" s="2671"/>
      <c r="C40" s="2688">
        <v>10</v>
      </c>
      <c r="D40" s="131" t="s">
        <v>1932</v>
      </c>
      <c r="E40" s="1211">
        <v>1121</v>
      </c>
      <c r="F40" s="2687">
        <v>871</v>
      </c>
      <c r="G40" s="2687">
        <v>1497</v>
      </c>
      <c r="H40" s="2686">
        <v>0.31413197149369576</v>
      </c>
      <c r="I40" s="2686">
        <v>0.53236320186060404</v>
      </c>
      <c r="J40" s="2689">
        <v>-22.301516503122208</v>
      </c>
      <c r="K40" s="2685">
        <v>71.871412169919637</v>
      </c>
      <c r="L40" s="2672"/>
      <c r="M40" s="2672"/>
      <c r="N40" s="2672"/>
      <c r="O40" s="2678"/>
      <c r="P40" s="2678"/>
      <c r="Q40" s="2672"/>
      <c r="R40" s="2672"/>
    </row>
    <row r="41" spans="1:18" ht="21" customHeight="1">
      <c r="A41" s="2671"/>
      <c r="B41" s="2671"/>
      <c r="C41" s="2688">
        <v>11</v>
      </c>
      <c r="D41" s="131" t="s">
        <v>1931</v>
      </c>
      <c r="E41" s="1211">
        <v>959</v>
      </c>
      <c r="F41" s="2687">
        <v>1042</v>
      </c>
      <c r="G41" s="2687">
        <v>1020</v>
      </c>
      <c r="H41" s="2686">
        <v>0.37580426440462794</v>
      </c>
      <c r="I41" s="2686">
        <v>0.36273244214950978</v>
      </c>
      <c r="J41" s="2686">
        <v>8.6548488008342019</v>
      </c>
      <c r="K41" s="2685">
        <v>-2.1113243761996192</v>
      </c>
      <c r="L41" s="2672"/>
      <c r="M41" s="2672"/>
      <c r="N41" s="2672"/>
      <c r="O41" s="2678"/>
      <c r="P41" s="2678"/>
      <c r="Q41" s="2672"/>
      <c r="R41" s="2672"/>
    </row>
    <row r="42" spans="1:18" ht="21" customHeight="1">
      <c r="A42" s="2671"/>
      <c r="B42" s="2671"/>
      <c r="C42" s="2688">
        <v>12</v>
      </c>
      <c r="D42" s="131" t="s">
        <v>1930</v>
      </c>
      <c r="E42" s="1211">
        <v>647</v>
      </c>
      <c r="F42" s="2687">
        <v>700</v>
      </c>
      <c r="G42" s="2687">
        <v>902</v>
      </c>
      <c r="H42" s="2686">
        <v>0.25245967858276347</v>
      </c>
      <c r="I42" s="2686">
        <v>0.32076927727339</v>
      </c>
      <c r="J42" s="2686">
        <v>8.1916537867078745</v>
      </c>
      <c r="K42" s="2685">
        <v>28.857142857142847</v>
      </c>
      <c r="L42" s="2672"/>
      <c r="M42" s="2672"/>
      <c r="N42" s="2672"/>
      <c r="O42" s="2678"/>
      <c r="P42" s="2678"/>
      <c r="Q42" s="2672"/>
      <c r="R42" s="2672"/>
    </row>
    <row r="43" spans="1:18" ht="21" customHeight="1">
      <c r="A43" s="2671"/>
      <c r="B43" s="2671"/>
      <c r="C43" s="2688">
        <v>13</v>
      </c>
      <c r="D43" s="131" t="s">
        <v>1929</v>
      </c>
      <c r="E43" s="1211">
        <v>293</v>
      </c>
      <c r="F43" s="2687">
        <v>298</v>
      </c>
      <c r="G43" s="2687">
        <v>672</v>
      </c>
      <c r="H43" s="2686">
        <v>0.10747569173951931</v>
      </c>
      <c r="I43" s="2686">
        <v>0.2389766677690888</v>
      </c>
      <c r="J43" s="2686">
        <v>1.7064846416382284</v>
      </c>
      <c r="K43" s="2685">
        <v>125.50335570469797</v>
      </c>
      <c r="L43" s="2672"/>
      <c r="M43" s="2672"/>
      <c r="N43" s="2672"/>
      <c r="O43" s="2678"/>
      <c r="P43" s="2678"/>
      <c r="Q43" s="2672"/>
      <c r="R43" s="2672"/>
    </row>
    <row r="44" spans="1:18" ht="21" customHeight="1">
      <c r="A44" s="2671"/>
      <c r="B44" s="2671"/>
      <c r="C44" s="2688">
        <v>14</v>
      </c>
      <c r="D44" s="131" t="s">
        <v>1928</v>
      </c>
      <c r="E44" s="1211">
        <v>0</v>
      </c>
      <c r="F44" s="2687">
        <v>0</v>
      </c>
      <c r="G44" s="2687">
        <v>417</v>
      </c>
      <c r="H44" s="2686">
        <v>0</v>
      </c>
      <c r="I44" s="2686">
        <v>0.14829355723171136</v>
      </c>
      <c r="J44" s="2686" t="s">
        <v>62</v>
      </c>
      <c r="K44" s="2685" t="s">
        <v>62</v>
      </c>
      <c r="L44" s="2672"/>
      <c r="M44" s="2672"/>
      <c r="N44" s="2672"/>
      <c r="O44" s="2678"/>
      <c r="P44" s="2678"/>
      <c r="Q44" s="2672"/>
      <c r="R44" s="2672"/>
    </row>
    <row r="45" spans="1:18" ht="21" customHeight="1">
      <c r="A45" s="2671"/>
      <c r="B45" s="2671"/>
      <c r="C45" s="2688">
        <v>15</v>
      </c>
      <c r="D45" s="131" t="s">
        <v>1927</v>
      </c>
      <c r="E45" s="1211">
        <v>353</v>
      </c>
      <c r="F45" s="2687">
        <v>197</v>
      </c>
      <c r="G45" s="2687">
        <v>320</v>
      </c>
      <c r="H45" s="2686">
        <v>7.1049366686863444E-2</v>
      </c>
      <c r="I45" s="2686">
        <v>0.11379841322337561</v>
      </c>
      <c r="J45" s="2686">
        <v>-44.192634560906519</v>
      </c>
      <c r="K45" s="2685">
        <v>62.43654822335025</v>
      </c>
      <c r="L45" s="2672"/>
      <c r="M45" s="2672"/>
      <c r="N45" s="2672"/>
      <c r="O45" s="2678"/>
      <c r="P45" s="2678"/>
      <c r="Q45" s="2672"/>
      <c r="R45" s="2672"/>
    </row>
    <row r="46" spans="1:18" ht="21" customHeight="1">
      <c r="A46" s="2671"/>
      <c r="B46" s="2671"/>
      <c r="C46" s="2688">
        <v>16</v>
      </c>
      <c r="D46" s="131" t="s">
        <v>1926</v>
      </c>
      <c r="E46" s="1211">
        <v>253</v>
      </c>
      <c r="F46" s="2687">
        <v>398</v>
      </c>
      <c r="G46" s="2687">
        <v>227</v>
      </c>
      <c r="H46" s="2686">
        <v>0.14354136010848553</v>
      </c>
      <c r="I46" s="2686">
        <v>8.0725749380332071E-2</v>
      </c>
      <c r="J46" s="2686">
        <v>57.312252964426882</v>
      </c>
      <c r="K46" s="2685">
        <v>-42.964824120603019</v>
      </c>
      <c r="L46" s="2672"/>
      <c r="M46" s="2672"/>
      <c r="N46" s="2672"/>
      <c r="O46" s="2678"/>
      <c r="P46" s="2678"/>
      <c r="Q46" s="2672"/>
      <c r="R46" s="2672"/>
    </row>
    <row r="47" spans="1:18" ht="21" customHeight="1">
      <c r="A47" s="2671"/>
      <c r="B47" s="2671"/>
      <c r="C47" s="2688">
        <v>17</v>
      </c>
      <c r="D47" s="131" t="s">
        <v>1925</v>
      </c>
      <c r="E47" s="1211">
        <v>143</v>
      </c>
      <c r="F47" s="2687">
        <v>143</v>
      </c>
      <c r="G47" s="2687">
        <v>226</v>
      </c>
      <c r="H47" s="2686">
        <v>5.1573905767621685E-2</v>
      </c>
      <c r="I47" s="2686">
        <v>8.0370129339009028E-2</v>
      </c>
      <c r="J47" s="2686">
        <v>0</v>
      </c>
      <c r="K47" s="2685">
        <v>58.04195804195804</v>
      </c>
      <c r="L47" s="2672"/>
      <c r="M47" s="2672"/>
      <c r="N47" s="2672"/>
      <c r="O47" s="2678"/>
      <c r="P47" s="2678"/>
      <c r="Q47" s="2672"/>
      <c r="R47" s="2672"/>
    </row>
    <row r="48" spans="1:18" ht="21" customHeight="1">
      <c r="A48" s="2671"/>
      <c r="B48" s="2671"/>
      <c r="C48" s="2688">
        <v>18</v>
      </c>
      <c r="D48" s="131" t="s">
        <v>1924</v>
      </c>
      <c r="E48" s="1211">
        <v>890</v>
      </c>
      <c r="F48" s="2687">
        <v>332</v>
      </c>
      <c r="G48" s="2687">
        <v>189</v>
      </c>
      <c r="H48" s="2686">
        <v>0.11973801898496783</v>
      </c>
      <c r="I48" s="2686">
        <v>6.7212187810056223E-2</v>
      </c>
      <c r="J48" s="2686">
        <v>-62.696629213483149</v>
      </c>
      <c r="K48" s="2685">
        <v>-43.07228915662651</v>
      </c>
      <c r="L48" s="2672"/>
      <c r="M48" s="2672"/>
      <c r="N48" s="2672"/>
      <c r="O48" s="2678"/>
      <c r="P48" s="2678"/>
      <c r="Q48" s="2672"/>
      <c r="R48" s="2672"/>
    </row>
    <row r="49" spans="1:18" ht="21" customHeight="1">
      <c r="A49" s="2671"/>
      <c r="B49" s="2671"/>
      <c r="C49" s="2688">
        <v>19</v>
      </c>
      <c r="D49" s="131" t="s">
        <v>1923</v>
      </c>
      <c r="E49" s="1211">
        <v>54</v>
      </c>
      <c r="F49" s="2687">
        <v>47</v>
      </c>
      <c r="G49" s="2687">
        <v>47</v>
      </c>
      <c r="H49" s="2686">
        <v>1.695086413341412E-2</v>
      </c>
      <c r="I49" s="2686">
        <v>1.6714141942183295E-2</v>
      </c>
      <c r="J49" s="2686">
        <v>-12.962962962962965</v>
      </c>
      <c r="K49" s="2685">
        <v>0</v>
      </c>
      <c r="L49" s="2672"/>
      <c r="M49" s="2672"/>
      <c r="N49" s="2672"/>
      <c r="O49" s="2678"/>
      <c r="P49" s="2678"/>
      <c r="Q49" s="2672"/>
      <c r="R49" s="2672"/>
    </row>
    <row r="50" spans="1:18" ht="21" customHeight="1">
      <c r="A50" s="2671"/>
      <c r="B50" s="2671"/>
      <c r="C50" s="2688">
        <v>20</v>
      </c>
      <c r="D50" s="131" t="s">
        <v>755</v>
      </c>
      <c r="E50" s="1211">
        <v>1841</v>
      </c>
      <c r="F50" s="2687">
        <v>2963</v>
      </c>
      <c r="G50" s="2687">
        <v>4090</v>
      </c>
      <c r="H50" s="2686">
        <v>1.0686257537724688</v>
      </c>
      <c r="I50" s="2686">
        <v>1.4544859690112697</v>
      </c>
      <c r="J50" s="2686">
        <v>60.945138511678444</v>
      </c>
      <c r="K50" s="2685">
        <v>38.035774552818083</v>
      </c>
      <c r="L50" s="2672"/>
      <c r="M50" s="2672"/>
      <c r="N50" s="2672"/>
      <c r="O50" s="2678"/>
      <c r="P50" s="2678"/>
      <c r="Q50" s="2672"/>
      <c r="R50" s="2672"/>
    </row>
    <row r="51" spans="1:18" ht="15.75" customHeight="1" thickBot="1">
      <c r="A51" s="2671"/>
      <c r="B51" s="2671"/>
      <c r="C51" s="1801"/>
      <c r="D51" s="2684" t="s">
        <v>1922</v>
      </c>
      <c r="E51" s="2683">
        <v>282453</v>
      </c>
      <c r="F51" s="2682">
        <v>277272</v>
      </c>
      <c r="G51" s="2682">
        <v>281199</v>
      </c>
      <c r="H51" s="2681">
        <v>99.999999999999986</v>
      </c>
      <c r="I51" s="2681">
        <v>100</v>
      </c>
      <c r="J51" s="2680">
        <v>-1.8342874743762727</v>
      </c>
      <c r="K51" s="2679">
        <v>1.4162987968493024</v>
      </c>
      <c r="L51" s="2671"/>
      <c r="M51" s="2672"/>
      <c r="N51" s="2672"/>
      <c r="O51" s="2678"/>
      <c r="P51" s="2678"/>
    </row>
    <row r="52" spans="1:18" ht="15.75" customHeight="1" thickTop="1">
      <c r="A52" s="2671"/>
      <c r="B52" s="2671"/>
      <c r="C52" s="2677" t="s">
        <v>1921</v>
      </c>
      <c r="D52" s="2676"/>
      <c r="E52" s="2675"/>
      <c r="F52" s="2675"/>
      <c r="G52" s="2675"/>
      <c r="H52" s="2674"/>
      <c r="I52" s="2674"/>
      <c r="J52" s="2674"/>
      <c r="K52" s="2674"/>
      <c r="L52" s="2671"/>
      <c r="M52" s="2671"/>
      <c r="N52" s="2672"/>
    </row>
    <row r="53" spans="1:18" ht="15.75" customHeight="1">
      <c r="A53" s="2671"/>
      <c r="B53" s="2671"/>
      <c r="C53" s="2673" t="s">
        <v>1920</v>
      </c>
      <c r="D53" s="2671"/>
      <c r="E53" s="2671"/>
      <c r="F53" s="2671"/>
      <c r="G53" s="2671"/>
      <c r="H53" s="2671"/>
      <c r="I53" s="2671"/>
      <c r="J53" s="2671"/>
      <c r="K53" s="2671"/>
      <c r="L53" s="2671"/>
      <c r="M53" s="2671"/>
      <c r="N53" s="2672"/>
    </row>
    <row r="54" spans="1:18" ht="15.75" customHeight="1">
      <c r="A54" s="2671"/>
      <c r="B54" s="2671"/>
      <c r="C54" s="2671"/>
      <c r="D54" s="2671"/>
      <c r="E54" s="2671"/>
      <c r="F54" s="2671"/>
      <c r="G54" s="2671"/>
      <c r="H54" s="2671"/>
      <c r="I54" s="2671"/>
      <c r="J54" s="2671"/>
      <c r="K54" s="2671"/>
      <c r="L54" s="2671"/>
      <c r="M54" s="2671"/>
      <c r="N54" s="2672"/>
    </row>
    <row r="55" spans="1:18" ht="15.75" customHeight="1">
      <c r="A55" s="2671"/>
      <c r="B55" s="2671"/>
      <c r="C55" s="2671"/>
      <c r="D55" s="2671"/>
      <c r="E55" s="2671"/>
      <c r="F55" s="2671"/>
      <c r="G55" s="2671"/>
      <c r="H55" s="2671"/>
      <c r="I55" s="2671"/>
      <c r="J55" s="2671"/>
      <c r="K55" s="2671"/>
      <c r="L55" s="2671"/>
      <c r="M55" s="2671"/>
      <c r="N55" s="2672"/>
    </row>
    <row r="56" spans="1:18" ht="15.75" customHeight="1">
      <c r="A56" s="2671"/>
      <c r="B56" s="2671"/>
      <c r="C56" s="2671"/>
      <c r="D56" s="2671"/>
      <c r="E56" s="2671"/>
      <c r="F56" s="2671"/>
      <c r="G56" s="2671"/>
      <c r="H56" s="2671"/>
      <c r="I56" s="2671"/>
      <c r="J56" s="2671"/>
      <c r="K56" s="2671"/>
      <c r="L56" s="2671"/>
      <c r="M56" s="2671"/>
      <c r="N56" s="2672"/>
    </row>
    <row r="57" spans="1:18" ht="15.75" customHeight="1">
      <c r="A57" s="2671"/>
      <c r="B57" s="2671"/>
      <c r="C57" s="2671"/>
      <c r="D57" s="2671"/>
      <c r="E57" s="2671"/>
      <c r="F57" s="2671"/>
      <c r="G57" s="2671"/>
      <c r="H57" s="2671"/>
      <c r="I57" s="2671"/>
      <c r="J57" s="2671"/>
      <c r="K57" s="2671"/>
      <c r="L57" s="2671"/>
      <c r="M57" s="2671"/>
      <c r="N57" s="2672"/>
    </row>
    <row r="58" spans="1:18" ht="15.75" customHeight="1">
      <c r="A58" s="2671"/>
      <c r="B58" s="2671"/>
      <c r="C58" s="2671"/>
      <c r="D58" s="2671"/>
      <c r="E58" s="2671"/>
      <c r="F58" s="2671"/>
      <c r="G58" s="2671"/>
      <c r="H58" s="2671"/>
      <c r="I58" s="2671"/>
      <c r="J58" s="2671"/>
      <c r="K58" s="2671"/>
      <c r="L58" s="2671"/>
      <c r="M58" s="2671"/>
      <c r="N58" s="2672"/>
    </row>
    <row r="59" spans="1:18" ht="15.75" customHeight="1">
      <c r="A59" s="2671"/>
      <c r="B59" s="2671"/>
      <c r="C59" s="2671"/>
      <c r="D59" s="2671"/>
      <c r="E59" s="2671"/>
      <c r="F59" s="2671"/>
      <c r="G59" s="2671"/>
      <c r="H59" s="2671"/>
      <c r="I59" s="2671"/>
      <c r="J59" s="2671"/>
      <c r="K59" s="2671"/>
      <c r="L59" s="2671"/>
      <c r="M59" s="2671"/>
      <c r="N59" s="2672"/>
    </row>
    <row r="60" spans="1:18" ht="15.75" customHeight="1">
      <c r="A60" s="2671"/>
      <c r="B60" s="2671"/>
      <c r="C60" s="2671"/>
      <c r="D60" s="2671"/>
      <c r="E60" s="2671"/>
      <c r="F60" s="2671"/>
      <c r="G60" s="2671"/>
      <c r="H60" s="2671"/>
      <c r="I60" s="2671"/>
      <c r="J60" s="2671"/>
      <c r="K60" s="2671"/>
      <c r="L60" s="2671"/>
      <c r="M60" s="2671"/>
      <c r="N60" s="2672"/>
    </row>
    <row r="61" spans="1:18" ht="15.75" customHeight="1">
      <c r="A61" s="2671"/>
      <c r="B61" s="2671"/>
      <c r="C61" s="2671"/>
      <c r="D61" s="2671"/>
      <c r="E61" s="2671"/>
      <c r="F61" s="2671"/>
      <c r="G61" s="2671"/>
      <c r="H61" s="2671"/>
      <c r="I61" s="2671"/>
      <c r="J61" s="2671"/>
      <c r="K61" s="2671"/>
      <c r="L61" s="2671"/>
      <c r="M61" s="2671"/>
      <c r="N61" s="2672"/>
    </row>
    <row r="62" spans="1:18" ht="15.75" customHeight="1">
      <c r="A62" s="2671"/>
      <c r="B62" s="2671"/>
      <c r="C62" s="2671"/>
      <c r="D62" s="2671"/>
      <c r="E62" s="2671"/>
      <c r="F62" s="2671"/>
      <c r="G62" s="2671"/>
      <c r="H62" s="2671"/>
      <c r="I62" s="2671"/>
      <c r="J62" s="2671"/>
      <c r="K62" s="2671"/>
      <c r="L62" s="2671"/>
      <c r="M62" s="2671"/>
      <c r="N62" s="2672"/>
    </row>
    <row r="63" spans="1:18" ht="15.75" customHeight="1">
      <c r="A63" s="2671"/>
      <c r="B63" s="2671"/>
      <c r="C63" s="2671"/>
      <c r="D63" s="2671"/>
      <c r="E63" s="2671"/>
      <c r="F63" s="2671"/>
      <c r="G63" s="2671"/>
      <c r="H63" s="2671"/>
      <c r="I63" s="2671"/>
      <c r="J63" s="2671"/>
      <c r="K63" s="2671"/>
      <c r="L63" s="2671"/>
      <c r="M63" s="2671"/>
      <c r="N63" s="2672"/>
    </row>
    <row r="64" spans="1:18" ht="15.75" customHeight="1">
      <c r="A64" s="2671"/>
      <c r="B64" s="2671"/>
      <c r="C64" s="2671"/>
      <c r="D64" s="2671"/>
      <c r="E64" s="2671"/>
      <c r="F64" s="2671"/>
      <c r="G64" s="2671"/>
      <c r="H64" s="2671"/>
      <c r="I64" s="2671"/>
      <c r="J64" s="2671"/>
      <c r="K64" s="2671"/>
      <c r="L64" s="2671"/>
      <c r="M64" s="2671"/>
      <c r="N64" s="2672"/>
    </row>
    <row r="65" spans="1:14" ht="15.75" customHeight="1">
      <c r="A65" s="2671"/>
      <c r="B65" s="2671"/>
      <c r="C65" s="2671"/>
      <c r="D65" s="2671"/>
      <c r="E65" s="2671"/>
      <c r="F65" s="2671"/>
      <c r="G65" s="2671"/>
      <c r="H65" s="2671"/>
      <c r="I65" s="2671"/>
      <c r="J65" s="2671"/>
      <c r="K65" s="2671"/>
      <c r="L65" s="2671"/>
      <c r="M65" s="2671"/>
      <c r="N65" s="2672"/>
    </row>
    <row r="66" spans="1:14" ht="15.75" customHeight="1">
      <c r="A66" s="2671"/>
      <c r="B66" s="2671"/>
      <c r="C66" s="2671"/>
      <c r="D66" s="2671"/>
      <c r="E66" s="2671"/>
      <c r="F66" s="2671"/>
      <c r="G66" s="2671"/>
      <c r="H66" s="2671"/>
      <c r="I66" s="2671"/>
      <c r="J66" s="2671"/>
      <c r="K66" s="2671"/>
      <c r="L66" s="2671"/>
      <c r="M66" s="2671"/>
      <c r="N66" s="2672"/>
    </row>
    <row r="67" spans="1:14" ht="15.75" customHeight="1">
      <c r="A67" s="2671"/>
      <c r="B67" s="2671"/>
      <c r="C67" s="2671"/>
      <c r="D67" s="2671"/>
      <c r="E67" s="2671"/>
      <c r="F67" s="2671"/>
      <c r="G67" s="2671"/>
      <c r="H67" s="2671"/>
      <c r="I67" s="2671"/>
      <c r="J67" s="2671"/>
      <c r="K67" s="2671"/>
      <c r="L67" s="2671"/>
      <c r="M67" s="2671"/>
      <c r="N67" s="2672"/>
    </row>
    <row r="68" spans="1:14" ht="15.75" customHeight="1">
      <c r="A68" s="2671"/>
      <c r="B68" s="2671"/>
      <c r="C68" s="2671"/>
      <c r="D68" s="2671"/>
      <c r="E68" s="2671"/>
      <c r="F68" s="2671"/>
      <c r="G68" s="2671"/>
      <c r="H68" s="2671"/>
      <c r="I68" s="2671"/>
      <c r="J68" s="2671"/>
      <c r="K68" s="2671"/>
      <c r="L68" s="2671"/>
      <c r="M68" s="2671"/>
      <c r="N68" s="2672"/>
    </row>
    <row r="69" spans="1:14" ht="15.75" customHeight="1">
      <c r="A69" s="2671"/>
      <c r="B69" s="2671"/>
      <c r="C69" s="2671"/>
      <c r="D69" s="2671"/>
      <c r="E69" s="2671"/>
      <c r="F69" s="2671"/>
      <c r="G69" s="2671"/>
      <c r="H69" s="2671"/>
      <c r="I69" s="2671"/>
      <c r="J69" s="2671"/>
      <c r="K69" s="2671"/>
      <c r="L69" s="2671"/>
      <c r="M69" s="2671"/>
    </row>
    <row r="70" spans="1:14" ht="15.75" customHeight="1">
      <c r="A70" s="2671"/>
      <c r="B70" s="2671"/>
      <c r="C70" s="2671"/>
      <c r="D70" s="2671"/>
      <c r="E70" s="2671"/>
      <c r="F70" s="2671"/>
      <c r="G70" s="2671"/>
      <c r="H70" s="2671"/>
      <c r="I70" s="2671"/>
      <c r="J70" s="2671"/>
      <c r="K70" s="2671"/>
      <c r="L70" s="2671"/>
      <c r="M70" s="2671"/>
    </row>
    <row r="71" spans="1:14" ht="15.75" customHeight="1">
      <c r="A71" s="2671"/>
      <c r="B71" s="2671"/>
      <c r="C71" s="2671"/>
      <c r="D71" s="2671"/>
      <c r="E71" s="2671"/>
      <c r="F71" s="2671"/>
      <c r="G71" s="2671"/>
      <c r="H71" s="2671"/>
      <c r="I71" s="2671"/>
      <c r="J71" s="2671"/>
      <c r="K71" s="2671"/>
      <c r="L71" s="2671"/>
      <c r="M71" s="2671"/>
    </row>
    <row r="72" spans="1:14" ht="15.75" customHeight="1">
      <c r="A72" s="2671"/>
      <c r="B72" s="2671"/>
      <c r="C72" s="2671"/>
      <c r="D72" s="2671"/>
      <c r="E72" s="2671"/>
      <c r="F72" s="2671"/>
      <c r="G72" s="2671"/>
      <c r="H72" s="2671"/>
      <c r="I72" s="2671"/>
      <c r="J72" s="2671"/>
      <c r="K72" s="2671"/>
      <c r="L72" s="2671"/>
      <c r="M72" s="2671"/>
    </row>
    <row r="73" spans="1:14" ht="15.75" customHeight="1">
      <c r="A73" s="2671"/>
      <c r="B73" s="2671"/>
      <c r="C73" s="2671"/>
      <c r="D73" s="2671"/>
      <c r="E73" s="2671"/>
      <c r="F73" s="2671"/>
      <c r="G73" s="2671"/>
      <c r="H73" s="2671"/>
      <c r="I73" s="2671"/>
      <c r="J73" s="2671"/>
      <c r="K73" s="2671"/>
      <c r="L73" s="2671"/>
      <c r="M73" s="2671"/>
    </row>
    <row r="74" spans="1:14" ht="15.75" customHeight="1">
      <c r="A74" s="2671"/>
      <c r="B74" s="2671"/>
      <c r="C74" s="2671"/>
      <c r="D74" s="2671"/>
      <c r="E74" s="2671"/>
      <c r="F74" s="2671"/>
      <c r="G74" s="2671"/>
      <c r="H74" s="2671"/>
      <c r="I74" s="2671"/>
      <c r="J74" s="2671"/>
      <c r="K74" s="2671"/>
      <c r="L74" s="2671"/>
      <c r="M74" s="2671"/>
    </row>
    <row r="75" spans="1:14" ht="15.75" customHeight="1">
      <c r="A75" s="2671"/>
      <c r="B75" s="2671"/>
      <c r="C75" s="2671"/>
      <c r="D75" s="2671"/>
      <c r="E75" s="2671"/>
      <c r="F75" s="2671"/>
      <c r="G75" s="2671"/>
      <c r="H75" s="2671"/>
      <c r="I75" s="2671"/>
      <c r="J75" s="2671"/>
      <c r="K75" s="2671"/>
      <c r="L75" s="2671"/>
      <c r="M75" s="2671"/>
    </row>
    <row r="76" spans="1:14" ht="15.75" customHeight="1">
      <c r="A76" s="2671"/>
      <c r="B76" s="2671"/>
      <c r="C76" s="2671"/>
      <c r="D76" s="2671"/>
      <c r="E76" s="2671"/>
      <c r="F76" s="2671"/>
      <c r="G76" s="2671"/>
      <c r="H76" s="2671"/>
      <c r="I76" s="2671"/>
      <c r="J76" s="2671"/>
      <c r="K76" s="2671"/>
      <c r="L76" s="2671"/>
      <c r="M76" s="2671"/>
    </row>
    <row r="77" spans="1:14" ht="15.75" customHeight="1">
      <c r="A77" s="2671"/>
      <c r="B77" s="2671"/>
      <c r="C77" s="2671"/>
      <c r="D77" s="2671"/>
      <c r="E77" s="2671"/>
      <c r="F77" s="2671"/>
      <c r="G77" s="2671"/>
      <c r="H77" s="2671"/>
      <c r="I77" s="2671"/>
      <c r="J77" s="2671"/>
      <c r="K77" s="2671"/>
      <c r="L77" s="2671"/>
      <c r="M77" s="2671"/>
    </row>
    <row r="78" spans="1:14" ht="15.75" customHeight="1">
      <c r="A78" s="2671"/>
      <c r="B78" s="2671"/>
      <c r="C78" s="2671"/>
      <c r="D78" s="2671"/>
      <c r="E78" s="2671"/>
      <c r="F78" s="2671"/>
      <c r="G78" s="2671"/>
      <c r="H78" s="2671"/>
      <c r="I78" s="2671"/>
      <c r="J78" s="2671"/>
      <c r="K78" s="2671"/>
      <c r="L78" s="2671"/>
      <c r="M78" s="2671"/>
    </row>
    <row r="79" spans="1:14" ht="15.75" customHeight="1">
      <c r="A79" s="2671"/>
      <c r="B79" s="2671"/>
      <c r="C79" s="2671"/>
      <c r="D79" s="2671"/>
      <c r="E79" s="2671"/>
      <c r="F79" s="2671"/>
      <c r="G79" s="2671"/>
      <c r="H79" s="2671"/>
      <c r="I79" s="2671"/>
      <c r="J79" s="2671"/>
      <c r="K79" s="2671"/>
      <c r="L79" s="2671"/>
      <c r="M79" s="2671"/>
    </row>
    <row r="80" spans="1:14" ht="15.75" customHeight="1">
      <c r="A80" s="2671"/>
      <c r="B80" s="2671"/>
      <c r="C80" s="2671"/>
      <c r="D80" s="2671"/>
      <c r="E80" s="2671"/>
      <c r="F80" s="2671"/>
      <c r="G80" s="2671"/>
      <c r="H80" s="2671"/>
      <c r="I80" s="2671"/>
      <c r="J80" s="2671"/>
      <c r="K80" s="2671"/>
      <c r="L80" s="2671"/>
      <c r="M80" s="2671"/>
    </row>
    <row r="81" spans="1:13" ht="15.75" customHeight="1">
      <c r="A81" s="2671"/>
      <c r="B81" s="2671"/>
      <c r="C81" s="2671"/>
      <c r="D81" s="2671"/>
      <c r="E81" s="2671"/>
      <c r="F81" s="2671"/>
      <c r="G81" s="2671"/>
      <c r="H81" s="2671"/>
      <c r="I81" s="2671"/>
      <c r="J81" s="2671"/>
      <c r="K81" s="2671"/>
      <c r="L81" s="2671"/>
      <c r="M81" s="2671"/>
    </row>
    <row r="82" spans="1:13" ht="15.75" customHeight="1">
      <c r="A82" s="2671"/>
      <c r="B82" s="2671"/>
      <c r="C82" s="2671"/>
      <c r="D82" s="2671"/>
      <c r="E82" s="2671"/>
      <c r="F82" s="2671"/>
      <c r="G82" s="2671"/>
      <c r="H82" s="2671"/>
      <c r="I82" s="2671"/>
      <c r="J82" s="2671"/>
      <c r="K82" s="2671"/>
      <c r="L82" s="2671"/>
      <c r="M82" s="2671"/>
    </row>
    <row r="83" spans="1:13" ht="15.75" customHeight="1">
      <c r="A83" s="2671"/>
      <c r="B83" s="2671"/>
      <c r="C83" s="2671"/>
      <c r="D83" s="2671"/>
      <c r="E83" s="2671"/>
      <c r="F83" s="2671"/>
      <c r="G83" s="2671"/>
      <c r="H83" s="2671"/>
      <c r="I83" s="2671"/>
      <c r="J83" s="2671"/>
      <c r="K83" s="2671"/>
      <c r="L83" s="2671"/>
      <c r="M83" s="2671"/>
    </row>
    <row r="84" spans="1:13" ht="15.75" customHeight="1">
      <c r="A84" s="2671"/>
      <c r="B84" s="2671"/>
      <c r="C84" s="2671"/>
      <c r="D84" s="2671"/>
      <c r="E84" s="2671"/>
      <c r="F84" s="2671"/>
      <c r="G84" s="2671"/>
      <c r="H84" s="2671"/>
      <c r="I84" s="2671"/>
      <c r="J84" s="2671"/>
      <c r="K84" s="2671"/>
      <c r="L84" s="2671"/>
      <c r="M84" s="2671"/>
    </row>
    <row r="85" spans="1:13" ht="15.75" customHeight="1">
      <c r="A85" s="2671"/>
      <c r="B85" s="2671"/>
      <c r="C85" s="2671"/>
      <c r="D85" s="2671"/>
      <c r="E85" s="2671"/>
      <c r="F85" s="2671"/>
      <c r="G85" s="2671"/>
      <c r="H85" s="2671"/>
      <c r="I85" s="2671"/>
      <c r="J85" s="2671"/>
      <c r="K85" s="2671"/>
      <c r="L85" s="2671"/>
      <c r="M85" s="2671"/>
    </row>
    <row r="86" spans="1:13" ht="15.75" customHeight="1">
      <c r="A86" s="2671"/>
      <c r="B86" s="2671"/>
      <c r="C86" s="2671"/>
      <c r="D86" s="2671"/>
      <c r="E86" s="2671"/>
      <c r="F86" s="2671"/>
      <c r="G86" s="2671"/>
      <c r="H86" s="2671"/>
      <c r="I86" s="2671"/>
      <c r="J86" s="2671"/>
      <c r="K86" s="2671"/>
      <c r="L86" s="2671"/>
      <c r="M86" s="2671"/>
    </row>
    <row r="87" spans="1:13" ht="15.75" customHeight="1">
      <c r="A87" s="2671"/>
      <c r="B87" s="2671"/>
      <c r="C87" s="2671"/>
      <c r="D87" s="2671"/>
      <c r="E87" s="2671"/>
      <c r="F87" s="2671"/>
      <c r="G87" s="2671"/>
      <c r="H87" s="2671"/>
      <c r="I87" s="2671"/>
      <c r="J87" s="2671"/>
      <c r="K87" s="2671"/>
      <c r="L87" s="2671"/>
      <c r="M87" s="2671"/>
    </row>
    <row r="88" spans="1:13" ht="15.75" customHeight="1">
      <c r="A88" s="2671"/>
      <c r="B88" s="2671"/>
      <c r="C88" s="2671"/>
      <c r="D88" s="2671"/>
      <c r="E88" s="2671"/>
      <c r="F88" s="2671"/>
      <c r="G88" s="2671"/>
      <c r="H88" s="2671"/>
      <c r="I88" s="2671"/>
      <c r="J88" s="2671"/>
      <c r="K88" s="2671"/>
      <c r="L88" s="2671"/>
      <c r="M88" s="2671"/>
    </row>
    <row r="89" spans="1:13" ht="15.75" customHeight="1">
      <c r="A89" s="2671"/>
      <c r="B89" s="2671"/>
      <c r="C89" s="2671"/>
      <c r="D89" s="2671"/>
      <c r="E89" s="2671"/>
      <c r="F89" s="2671"/>
      <c r="G89" s="2671"/>
      <c r="H89" s="2671"/>
      <c r="I89" s="2671"/>
      <c r="J89" s="2671"/>
      <c r="K89" s="2671"/>
      <c r="L89" s="2671"/>
      <c r="M89" s="2671"/>
    </row>
    <row r="90" spans="1:13" ht="15.75" customHeight="1">
      <c r="A90" s="2671"/>
      <c r="B90" s="2671"/>
      <c r="C90" s="2671"/>
      <c r="D90" s="2671"/>
      <c r="E90" s="2671"/>
      <c r="F90" s="2671"/>
      <c r="G90" s="2671"/>
      <c r="H90" s="2671"/>
      <c r="I90" s="2671"/>
      <c r="J90" s="2671"/>
      <c r="K90" s="2671"/>
      <c r="L90" s="2671"/>
      <c r="M90" s="2671"/>
    </row>
    <row r="91" spans="1:13" ht="15.75" customHeight="1">
      <c r="A91" s="2671"/>
      <c r="B91" s="2671"/>
      <c r="C91" s="2671"/>
      <c r="D91" s="2671"/>
      <c r="E91" s="2671"/>
      <c r="F91" s="2671"/>
      <c r="G91" s="2671"/>
      <c r="H91" s="2671"/>
      <c r="I91" s="2671"/>
      <c r="J91" s="2671"/>
      <c r="K91" s="2671"/>
      <c r="L91" s="2671"/>
      <c r="M91" s="2671"/>
    </row>
    <row r="92" spans="1:13" ht="15.75" customHeight="1">
      <c r="A92" s="2671"/>
      <c r="B92" s="2671"/>
      <c r="C92" s="2671"/>
      <c r="D92" s="2671"/>
      <c r="E92" s="2671"/>
      <c r="F92" s="2671"/>
      <c r="G92" s="2671"/>
      <c r="H92" s="2671"/>
      <c r="I92" s="2671"/>
      <c r="J92" s="2671"/>
      <c r="K92" s="2671"/>
      <c r="L92" s="2671"/>
      <c r="M92" s="2671"/>
    </row>
    <row r="93" spans="1:13" ht="15.75" customHeight="1">
      <c r="A93" s="2671"/>
      <c r="B93" s="2671"/>
      <c r="C93" s="2671"/>
      <c r="D93" s="2671"/>
      <c r="E93" s="2671"/>
      <c r="F93" s="2671"/>
      <c r="G93" s="2671"/>
      <c r="H93" s="2671"/>
      <c r="I93" s="2671"/>
      <c r="J93" s="2671"/>
      <c r="K93" s="2671"/>
      <c r="L93" s="2671"/>
      <c r="M93" s="2671"/>
    </row>
    <row r="94" spans="1:13" ht="15.75" customHeight="1">
      <c r="A94" s="2671"/>
      <c r="B94" s="2671"/>
      <c r="C94" s="2671"/>
      <c r="D94" s="2671"/>
      <c r="E94" s="2671"/>
      <c r="F94" s="2671"/>
      <c r="G94" s="2671"/>
      <c r="H94" s="2671"/>
      <c r="I94" s="2671"/>
      <c r="J94" s="2671"/>
      <c r="K94" s="2671"/>
      <c r="L94" s="2671"/>
      <c r="M94" s="2671"/>
    </row>
    <row r="95" spans="1:13" ht="15.75" customHeight="1">
      <c r="A95" s="2671"/>
      <c r="B95" s="2671"/>
      <c r="C95" s="2671"/>
      <c r="D95" s="2671"/>
      <c r="E95" s="2671"/>
      <c r="F95" s="2671"/>
      <c r="G95" s="2671"/>
      <c r="H95" s="2671"/>
      <c r="I95" s="2671"/>
      <c r="J95" s="2671"/>
      <c r="K95" s="2671"/>
      <c r="L95" s="2671"/>
      <c r="M95" s="2671"/>
    </row>
    <row r="96" spans="1:13" ht="15.75" customHeight="1">
      <c r="A96" s="2671"/>
      <c r="B96" s="2671"/>
      <c r="C96" s="2671"/>
      <c r="D96" s="2671"/>
      <c r="E96" s="2671"/>
      <c r="F96" s="2671"/>
      <c r="G96" s="2671"/>
      <c r="H96" s="2671"/>
      <c r="I96" s="2671"/>
      <c r="J96" s="2671"/>
      <c r="K96" s="2671"/>
      <c r="L96" s="2671"/>
      <c r="M96" s="2671"/>
    </row>
    <row r="97" spans="1:13" ht="15.75" customHeight="1">
      <c r="A97" s="2671"/>
      <c r="B97" s="2671"/>
      <c r="C97" s="2671"/>
      <c r="D97" s="2671"/>
      <c r="E97" s="2671"/>
      <c r="F97" s="2671"/>
      <c r="G97" s="2671"/>
      <c r="H97" s="2671"/>
      <c r="I97" s="2671"/>
      <c r="J97" s="2671"/>
      <c r="K97" s="2671"/>
      <c r="L97" s="2671"/>
      <c r="M97" s="2671"/>
    </row>
    <row r="98" spans="1:13" ht="15.75" customHeight="1">
      <c r="A98" s="2671"/>
      <c r="B98" s="2671"/>
      <c r="C98" s="2671"/>
      <c r="D98" s="2671"/>
      <c r="E98" s="2671"/>
      <c r="F98" s="2671"/>
      <c r="G98" s="2671"/>
      <c r="H98" s="2671"/>
      <c r="I98" s="2671"/>
      <c r="J98" s="2671"/>
      <c r="K98" s="2671"/>
      <c r="L98" s="2671"/>
      <c r="M98" s="2671"/>
    </row>
    <row r="99" spans="1:13" ht="15.75" customHeight="1">
      <c r="A99" s="2671"/>
      <c r="B99" s="2671"/>
      <c r="C99" s="2671"/>
      <c r="D99" s="2671"/>
      <c r="E99" s="2671"/>
      <c r="F99" s="2671"/>
      <c r="G99" s="2671"/>
      <c r="H99" s="2671"/>
      <c r="I99" s="2671"/>
      <c r="J99" s="2671"/>
      <c r="K99" s="2671"/>
      <c r="L99" s="2671"/>
      <c r="M99" s="2671"/>
    </row>
    <row r="100" spans="1:13" ht="15.75" customHeight="1">
      <c r="A100" s="2671"/>
      <c r="B100" s="2671"/>
      <c r="C100" s="2671"/>
      <c r="D100" s="2671"/>
      <c r="E100" s="2671"/>
      <c r="F100" s="2671"/>
      <c r="G100" s="2671"/>
      <c r="H100" s="2671"/>
      <c r="I100" s="2671"/>
      <c r="J100" s="2671"/>
      <c r="K100" s="2671"/>
      <c r="L100" s="2671"/>
      <c r="M100" s="2671"/>
    </row>
    <row r="101" spans="1:13" ht="15.75" customHeight="1">
      <c r="A101" s="2671"/>
      <c r="B101" s="2671"/>
      <c r="C101" s="2671"/>
      <c r="D101" s="2671"/>
      <c r="E101" s="2671"/>
      <c r="F101" s="2671"/>
      <c r="G101" s="2671"/>
      <c r="H101" s="2671"/>
      <c r="I101" s="2671"/>
      <c r="J101" s="2671"/>
      <c r="K101" s="2671"/>
      <c r="L101" s="2671"/>
      <c r="M101" s="2671"/>
    </row>
    <row r="102" spans="1:13" ht="15.75" customHeight="1">
      <c r="A102" s="2671"/>
      <c r="B102" s="2671"/>
      <c r="C102" s="2671"/>
      <c r="D102" s="2671"/>
      <c r="E102" s="2671"/>
      <c r="F102" s="2671"/>
      <c r="G102" s="2671"/>
      <c r="H102" s="2671"/>
      <c r="I102" s="2671"/>
      <c r="J102" s="2671"/>
      <c r="K102" s="2671"/>
      <c r="L102" s="2671"/>
      <c r="M102" s="2671"/>
    </row>
    <row r="103" spans="1:13" ht="15.75" customHeight="1">
      <c r="A103" s="2671"/>
      <c r="B103" s="2671"/>
      <c r="C103" s="2671"/>
      <c r="D103" s="2671"/>
      <c r="E103" s="2671"/>
      <c r="F103" s="2671"/>
      <c r="G103" s="2671"/>
      <c r="H103" s="2671"/>
      <c r="I103" s="2671"/>
      <c r="J103" s="2671"/>
      <c r="K103" s="2671"/>
      <c r="L103" s="2671"/>
      <c r="M103" s="2671"/>
    </row>
    <row r="104" spans="1:13" ht="15.75" customHeight="1">
      <c r="A104" s="2671"/>
      <c r="B104" s="2671"/>
      <c r="C104" s="2671"/>
      <c r="D104" s="2671"/>
      <c r="E104" s="2671"/>
      <c r="F104" s="2671"/>
      <c r="G104" s="2671"/>
      <c r="H104" s="2671"/>
      <c r="I104" s="2671"/>
      <c r="J104" s="2671"/>
      <c r="K104" s="2671"/>
      <c r="L104" s="2671"/>
      <c r="M104" s="2671"/>
    </row>
    <row r="105" spans="1:13" ht="15.75" customHeight="1">
      <c r="A105" s="2671"/>
      <c r="B105" s="2671"/>
      <c r="C105" s="2671"/>
      <c r="D105" s="2671"/>
      <c r="E105" s="2671"/>
      <c r="F105" s="2671"/>
      <c r="G105" s="2671"/>
      <c r="H105" s="2671"/>
      <c r="I105" s="2671"/>
      <c r="J105" s="2671"/>
      <c r="K105" s="2671"/>
      <c r="L105" s="2671"/>
      <c r="M105" s="2671"/>
    </row>
    <row r="106" spans="1:13" ht="15.75" customHeight="1">
      <c r="A106" s="2671"/>
      <c r="B106" s="2671"/>
      <c r="C106" s="2671"/>
      <c r="D106" s="2671"/>
      <c r="E106" s="2671"/>
      <c r="F106" s="2671"/>
      <c r="G106" s="2671"/>
      <c r="H106" s="2671"/>
      <c r="I106" s="2671"/>
      <c r="J106" s="2671"/>
      <c r="K106" s="2671"/>
      <c r="L106" s="2671"/>
      <c r="M106" s="2671"/>
    </row>
    <row r="107" spans="1:13" ht="15.75" customHeight="1">
      <c r="A107" s="2671"/>
      <c r="B107" s="2671"/>
      <c r="C107" s="2671"/>
      <c r="D107" s="2671"/>
      <c r="E107" s="2671"/>
      <c r="F107" s="2671"/>
      <c r="G107" s="2671"/>
      <c r="H107" s="2671"/>
      <c r="I107" s="2671"/>
      <c r="J107" s="2671"/>
      <c r="K107" s="2671"/>
      <c r="L107" s="2671"/>
      <c r="M107" s="2671"/>
    </row>
    <row r="108" spans="1:13" ht="15.75" customHeight="1">
      <c r="A108" s="2671"/>
      <c r="B108" s="2671"/>
      <c r="C108" s="2671"/>
      <c r="D108" s="2671"/>
      <c r="E108" s="2671"/>
      <c r="F108" s="2671"/>
      <c r="G108" s="2671"/>
      <c r="H108" s="2671"/>
      <c r="I108" s="2671"/>
      <c r="J108" s="2671"/>
      <c r="K108" s="2671"/>
      <c r="L108" s="2671"/>
      <c r="M108" s="2671"/>
    </row>
    <row r="109" spans="1:13" ht="15.75" customHeight="1">
      <c r="A109" s="2671"/>
      <c r="B109" s="2671"/>
      <c r="C109" s="2671"/>
      <c r="D109" s="2671"/>
      <c r="E109" s="2671"/>
      <c r="F109" s="2671"/>
      <c r="G109" s="2671"/>
      <c r="H109" s="2671"/>
      <c r="I109" s="2671"/>
      <c r="J109" s="2671"/>
      <c r="K109" s="2671"/>
      <c r="L109" s="2671"/>
      <c r="M109" s="2671"/>
    </row>
    <row r="110" spans="1:13" ht="15.75" customHeight="1">
      <c r="A110" s="2671"/>
      <c r="B110" s="2671"/>
      <c r="C110" s="2671"/>
      <c r="D110" s="2671"/>
      <c r="E110" s="2671"/>
      <c r="F110" s="2671"/>
      <c r="G110" s="2671"/>
      <c r="H110" s="2671"/>
      <c r="I110" s="2671"/>
      <c r="J110" s="2671"/>
      <c r="K110" s="2671"/>
      <c r="L110" s="2671"/>
      <c r="M110" s="2671"/>
    </row>
    <row r="111" spans="1:13" ht="15.75" customHeight="1">
      <c r="A111" s="2671"/>
      <c r="B111" s="2671"/>
      <c r="C111" s="2671"/>
      <c r="D111" s="2671"/>
      <c r="E111" s="2671"/>
      <c r="F111" s="2671"/>
      <c r="G111" s="2671"/>
      <c r="H111" s="2671"/>
      <c r="I111" s="2671"/>
      <c r="J111" s="2671"/>
      <c r="K111" s="2671"/>
      <c r="L111" s="2671"/>
      <c r="M111" s="2671"/>
    </row>
    <row r="112" spans="1:13" ht="15.75" customHeight="1">
      <c r="A112" s="2671"/>
      <c r="B112" s="2671"/>
      <c r="C112" s="2671"/>
      <c r="D112" s="2671"/>
      <c r="E112" s="2671"/>
      <c r="F112" s="2671"/>
      <c r="G112" s="2671"/>
      <c r="H112" s="2671"/>
      <c r="I112" s="2671"/>
      <c r="J112" s="2671"/>
      <c r="K112" s="2671"/>
      <c r="L112" s="2671"/>
      <c r="M112" s="2671"/>
    </row>
    <row r="113" spans="1:13" ht="15.75" customHeight="1">
      <c r="A113" s="2671"/>
      <c r="B113" s="2671"/>
      <c r="C113" s="2671"/>
      <c r="D113" s="2671"/>
      <c r="E113" s="2671"/>
      <c r="F113" s="2671"/>
      <c r="G113" s="2671"/>
      <c r="H113" s="2671"/>
      <c r="I113" s="2671"/>
      <c r="J113" s="2671"/>
      <c r="K113" s="2671"/>
      <c r="L113" s="2671"/>
      <c r="M113" s="2671"/>
    </row>
    <row r="114" spans="1:13" ht="15.75" customHeight="1">
      <c r="A114" s="2671"/>
      <c r="B114" s="2671"/>
      <c r="C114" s="2671"/>
      <c r="D114" s="2671"/>
      <c r="E114" s="2671"/>
      <c r="F114" s="2671"/>
      <c r="G114" s="2671"/>
      <c r="H114" s="2671"/>
      <c r="I114" s="2671"/>
      <c r="J114" s="2671"/>
      <c r="K114" s="2671"/>
      <c r="L114" s="2671"/>
      <c r="M114" s="2671"/>
    </row>
    <row r="115" spans="1:13" ht="15.75" customHeight="1">
      <c r="A115" s="2671"/>
      <c r="B115" s="2671"/>
      <c r="C115" s="2671"/>
      <c r="D115" s="2671"/>
      <c r="E115" s="2671"/>
      <c r="F115" s="2671"/>
      <c r="G115" s="2671"/>
      <c r="H115" s="2671"/>
      <c r="I115" s="2671"/>
      <c r="J115" s="2671"/>
      <c r="K115" s="2671"/>
      <c r="L115" s="2671"/>
      <c r="M115" s="2671"/>
    </row>
    <row r="116" spans="1:13" ht="15.75" customHeight="1">
      <c r="A116" s="2671"/>
      <c r="B116" s="2671"/>
      <c r="C116" s="2671"/>
      <c r="D116" s="2671"/>
      <c r="E116" s="2671"/>
      <c r="F116" s="2671"/>
      <c r="G116" s="2671"/>
      <c r="H116" s="2671"/>
      <c r="I116" s="2671"/>
      <c r="J116" s="2671"/>
      <c r="K116" s="2671"/>
      <c r="L116" s="2671"/>
      <c r="M116" s="2671"/>
    </row>
    <row r="117" spans="1:13" ht="15.75" customHeight="1">
      <c r="A117" s="2671"/>
      <c r="B117" s="2671"/>
      <c r="C117" s="2671"/>
      <c r="D117" s="2671"/>
      <c r="E117" s="2671"/>
      <c r="F117" s="2671"/>
      <c r="G117" s="2671"/>
      <c r="H117" s="2671"/>
      <c r="I117" s="2671"/>
      <c r="J117" s="2671"/>
      <c r="K117" s="2671"/>
      <c r="L117" s="2671"/>
      <c r="M117" s="2671"/>
    </row>
    <row r="118" spans="1:13" ht="15.75" customHeight="1">
      <c r="A118" s="2671"/>
      <c r="B118" s="2671"/>
      <c r="C118" s="2671"/>
      <c r="D118" s="2671"/>
      <c r="E118" s="2671"/>
      <c r="F118" s="2671"/>
      <c r="G118" s="2671"/>
      <c r="H118" s="2671"/>
      <c r="I118" s="2671"/>
      <c r="J118" s="2671"/>
      <c r="K118" s="2671"/>
      <c r="L118" s="2671"/>
      <c r="M118" s="2671"/>
    </row>
    <row r="119" spans="1:13" ht="15.75" customHeight="1">
      <c r="A119" s="2671"/>
      <c r="B119" s="2671"/>
      <c r="C119" s="2671"/>
      <c r="D119" s="2671"/>
      <c r="E119" s="2671"/>
      <c r="F119" s="2671"/>
      <c r="G119" s="2671"/>
      <c r="H119" s="2671"/>
      <c r="I119" s="2671"/>
      <c r="J119" s="2671"/>
      <c r="K119" s="2671"/>
      <c r="L119" s="2671"/>
      <c r="M119" s="2671"/>
    </row>
    <row r="120" spans="1:13" ht="15.75" customHeight="1">
      <c r="A120" s="2671"/>
      <c r="B120" s="2671"/>
      <c r="C120" s="2671"/>
      <c r="D120" s="2671"/>
      <c r="E120" s="2671"/>
      <c r="F120" s="2671"/>
      <c r="G120" s="2671"/>
      <c r="H120" s="2671"/>
      <c r="I120" s="2671"/>
      <c r="J120" s="2671"/>
      <c r="K120" s="2671"/>
      <c r="L120" s="2671"/>
      <c r="M120" s="2671"/>
    </row>
    <row r="121" spans="1:13" ht="15.75" customHeight="1">
      <c r="A121" s="2671"/>
      <c r="B121" s="2671"/>
      <c r="C121" s="2671"/>
      <c r="D121" s="2671"/>
      <c r="E121" s="2671"/>
      <c r="F121" s="2671"/>
      <c r="G121" s="2671"/>
      <c r="H121" s="2671"/>
      <c r="I121" s="2671"/>
      <c r="J121" s="2671"/>
      <c r="K121" s="2671"/>
      <c r="L121" s="2671"/>
      <c r="M121" s="2671"/>
    </row>
    <row r="122" spans="1:13" ht="15.75" customHeight="1">
      <c r="A122" s="2671"/>
      <c r="B122" s="2671"/>
      <c r="C122" s="2671"/>
      <c r="D122" s="2671"/>
      <c r="E122" s="2671"/>
      <c r="F122" s="2671"/>
      <c r="G122" s="2671"/>
      <c r="H122" s="2671"/>
      <c r="I122" s="2671"/>
      <c r="J122" s="2671"/>
      <c r="K122" s="2671"/>
      <c r="L122" s="2671"/>
      <c r="M122" s="2671"/>
    </row>
    <row r="123" spans="1:13" ht="15.75" customHeight="1">
      <c r="A123" s="2671"/>
      <c r="B123" s="2671"/>
      <c r="C123" s="2671"/>
      <c r="D123" s="2671"/>
      <c r="E123" s="2671"/>
      <c r="F123" s="2671"/>
      <c r="G123" s="2671"/>
      <c r="H123" s="2671"/>
      <c r="I123" s="2671"/>
      <c r="J123" s="2671"/>
      <c r="K123" s="2671"/>
      <c r="L123" s="2671"/>
      <c r="M123" s="2671"/>
    </row>
    <row r="124" spans="1:13" ht="15.75" customHeight="1">
      <c r="A124" s="2671"/>
      <c r="B124" s="2671"/>
      <c r="C124" s="2671"/>
      <c r="D124" s="2671"/>
      <c r="E124" s="2671"/>
      <c r="F124" s="2671"/>
      <c r="G124" s="2671"/>
      <c r="H124" s="2671"/>
      <c r="I124" s="2671"/>
      <c r="J124" s="2671"/>
      <c r="K124" s="2671"/>
      <c r="L124" s="2671"/>
      <c r="M124" s="2671"/>
    </row>
    <row r="125" spans="1:13" ht="15.75" customHeight="1">
      <c r="A125" s="2671"/>
      <c r="B125" s="2671"/>
      <c r="C125" s="2671"/>
      <c r="D125" s="2671"/>
      <c r="E125" s="2671"/>
      <c r="F125" s="2671"/>
      <c r="G125" s="2671"/>
      <c r="H125" s="2671"/>
      <c r="I125" s="2671"/>
      <c r="J125" s="2671"/>
      <c r="K125" s="2671"/>
      <c r="L125" s="2671"/>
      <c r="M125" s="2671"/>
    </row>
    <row r="126" spans="1:13" ht="15.75" customHeight="1">
      <c r="A126" s="2671"/>
      <c r="B126" s="2671"/>
      <c r="C126" s="2671"/>
      <c r="D126" s="2671"/>
      <c r="E126" s="2671"/>
      <c r="F126" s="2671"/>
      <c r="G126" s="2671"/>
      <c r="H126" s="2671"/>
      <c r="I126" s="2671"/>
      <c r="J126" s="2671"/>
      <c r="K126" s="2671"/>
      <c r="L126" s="2671"/>
      <c r="M126" s="2671"/>
    </row>
    <row r="127" spans="1:13" ht="15.75" customHeight="1">
      <c r="A127" s="2671"/>
      <c r="B127" s="2671"/>
      <c r="C127" s="2671"/>
      <c r="D127" s="2671"/>
      <c r="E127" s="2671"/>
      <c r="F127" s="2671"/>
      <c r="G127" s="2671"/>
      <c r="H127" s="2671"/>
      <c r="I127" s="2671"/>
      <c r="J127" s="2671"/>
      <c r="K127" s="2671"/>
      <c r="L127" s="2671"/>
      <c r="M127" s="2671"/>
    </row>
    <row r="128" spans="1:13" ht="15.75" customHeight="1">
      <c r="A128" s="2671"/>
      <c r="B128" s="2671"/>
      <c r="C128" s="2671"/>
      <c r="D128" s="2671"/>
      <c r="E128" s="2671"/>
      <c r="F128" s="2671"/>
      <c r="G128" s="2671"/>
      <c r="H128" s="2671"/>
      <c r="I128" s="2671"/>
      <c r="J128" s="2671"/>
      <c r="K128" s="2671"/>
      <c r="L128" s="2671"/>
      <c r="M128" s="2671"/>
    </row>
    <row r="129" spans="1:13" ht="15.75" customHeight="1">
      <c r="A129" s="2671"/>
      <c r="B129" s="2671"/>
      <c r="C129" s="2671"/>
      <c r="D129" s="2671"/>
      <c r="E129" s="2671"/>
      <c r="F129" s="2671"/>
      <c r="G129" s="2671"/>
      <c r="H129" s="2671"/>
      <c r="I129" s="2671"/>
      <c r="J129" s="2671"/>
      <c r="K129" s="2671"/>
      <c r="L129" s="2671"/>
      <c r="M129" s="2671"/>
    </row>
    <row r="130" spans="1:13" ht="15.75" customHeight="1">
      <c r="A130" s="2671"/>
      <c r="B130" s="2671"/>
      <c r="C130" s="2671"/>
      <c r="D130" s="2671"/>
      <c r="E130" s="2671"/>
      <c r="F130" s="2671"/>
      <c r="G130" s="2671"/>
      <c r="H130" s="2671"/>
      <c r="I130" s="2671"/>
      <c r="J130" s="2671"/>
      <c r="K130" s="2671"/>
      <c r="L130" s="2671"/>
      <c r="M130" s="2671"/>
    </row>
    <row r="131" spans="1:13" ht="15.75" customHeight="1">
      <c r="A131" s="2671"/>
      <c r="B131" s="2671"/>
      <c r="C131" s="2671"/>
      <c r="D131" s="2671"/>
      <c r="E131" s="2671"/>
      <c r="F131" s="2671"/>
      <c r="G131" s="2671"/>
      <c r="H131" s="2671"/>
      <c r="I131" s="2671"/>
      <c r="J131" s="2671"/>
      <c r="K131" s="2671"/>
      <c r="L131" s="2671"/>
      <c r="M131" s="2671"/>
    </row>
    <row r="132" spans="1:13" ht="15.75" customHeight="1">
      <c r="A132" s="2671"/>
      <c r="B132" s="2671"/>
      <c r="C132" s="2671"/>
      <c r="D132" s="2671"/>
      <c r="E132" s="2671"/>
      <c r="F132" s="2671"/>
      <c r="G132" s="2671"/>
      <c r="H132" s="2671"/>
      <c r="I132" s="2671"/>
      <c r="J132" s="2671"/>
      <c r="K132" s="2671"/>
      <c r="L132" s="2671"/>
      <c r="M132" s="2671"/>
    </row>
    <row r="133" spans="1:13" ht="15.75" customHeight="1">
      <c r="A133" s="2671"/>
      <c r="B133" s="2671"/>
      <c r="C133" s="2671"/>
      <c r="D133" s="2671"/>
      <c r="E133" s="2671"/>
      <c r="F133" s="2671"/>
      <c r="G133" s="2671"/>
      <c r="H133" s="2671"/>
      <c r="I133" s="2671"/>
      <c r="J133" s="2671"/>
      <c r="K133" s="2671"/>
      <c r="L133" s="2671"/>
      <c r="M133" s="2671"/>
    </row>
    <row r="134" spans="1:13" ht="15.75" customHeight="1">
      <c r="A134" s="2671"/>
      <c r="B134" s="2671"/>
      <c r="C134" s="2671"/>
      <c r="D134" s="2671"/>
      <c r="E134" s="2671"/>
      <c r="F134" s="2671"/>
      <c r="G134" s="2671"/>
      <c r="H134" s="2671"/>
      <c r="I134" s="2671"/>
      <c r="J134" s="2671"/>
      <c r="K134" s="2671"/>
      <c r="L134" s="2671"/>
      <c r="M134" s="2671"/>
    </row>
    <row r="135" spans="1:13" ht="15.75" customHeight="1">
      <c r="A135" s="2671"/>
      <c r="B135" s="2671"/>
      <c r="C135" s="2671"/>
      <c r="D135" s="2671"/>
      <c r="E135" s="2671"/>
      <c r="F135" s="2671"/>
      <c r="G135" s="2671"/>
      <c r="H135" s="2671"/>
      <c r="I135" s="2671"/>
      <c r="J135" s="2671"/>
      <c r="K135" s="2671"/>
      <c r="L135" s="2671"/>
      <c r="M135" s="2671"/>
    </row>
    <row r="136" spans="1:13" ht="15.75" customHeight="1">
      <c r="A136" s="2671"/>
      <c r="B136" s="2671"/>
      <c r="C136" s="2671"/>
      <c r="D136" s="2671"/>
      <c r="E136" s="2671"/>
      <c r="F136" s="2671"/>
      <c r="G136" s="2671"/>
      <c r="H136" s="2671"/>
      <c r="I136" s="2671"/>
      <c r="J136" s="2671"/>
      <c r="K136" s="2671"/>
      <c r="L136" s="2671"/>
      <c r="M136" s="2671"/>
    </row>
    <row r="137" spans="1:13" ht="15.75" customHeight="1">
      <c r="A137" s="2671"/>
      <c r="B137" s="2671"/>
      <c r="C137" s="2671"/>
      <c r="D137" s="2671"/>
      <c r="E137" s="2671"/>
      <c r="F137" s="2671"/>
      <c r="G137" s="2671"/>
      <c r="H137" s="2671"/>
      <c r="I137" s="2671"/>
      <c r="J137" s="2671"/>
      <c r="K137" s="2671"/>
      <c r="L137" s="2671"/>
      <c r="M137" s="2671"/>
    </row>
    <row r="138" spans="1:13" ht="15.75" customHeight="1">
      <c r="A138" s="2671"/>
      <c r="B138" s="2671"/>
      <c r="C138" s="2671"/>
      <c r="D138" s="2671"/>
      <c r="E138" s="2671"/>
      <c r="F138" s="2671"/>
      <c r="G138" s="2671"/>
      <c r="H138" s="2671"/>
      <c r="I138" s="2671"/>
      <c r="J138" s="2671"/>
      <c r="K138" s="2671"/>
      <c r="L138" s="2671"/>
      <c r="M138" s="2671"/>
    </row>
    <row r="139" spans="1:13" ht="15.75" customHeight="1">
      <c r="A139" s="2671"/>
      <c r="B139" s="2671"/>
      <c r="C139" s="2671"/>
      <c r="D139" s="2671"/>
      <c r="E139" s="2671"/>
      <c r="F139" s="2671"/>
      <c r="G139" s="2671"/>
      <c r="H139" s="2671"/>
      <c r="I139" s="2671"/>
      <c r="J139" s="2671"/>
      <c r="K139" s="2671"/>
      <c r="L139" s="2671"/>
      <c r="M139" s="2671"/>
    </row>
    <row r="140" spans="1:13" ht="15.75" customHeight="1">
      <c r="A140" s="2671"/>
      <c r="B140" s="2671"/>
      <c r="C140" s="2671"/>
      <c r="D140" s="2671"/>
      <c r="E140" s="2671"/>
      <c r="F140" s="2671"/>
      <c r="G140" s="2671"/>
      <c r="H140" s="2671"/>
      <c r="I140" s="2671"/>
      <c r="J140" s="2671"/>
      <c r="K140" s="2671"/>
      <c r="L140" s="2671"/>
      <c r="M140" s="2671"/>
    </row>
    <row r="141" spans="1:13" ht="15.75" customHeight="1">
      <c r="A141" s="2671"/>
      <c r="B141" s="2671"/>
      <c r="C141" s="2671"/>
      <c r="D141" s="2671"/>
      <c r="E141" s="2671"/>
      <c r="F141" s="2671"/>
      <c r="G141" s="2671"/>
      <c r="H141" s="2671"/>
      <c r="I141" s="2671"/>
      <c r="J141" s="2671"/>
      <c r="K141" s="2671"/>
      <c r="L141" s="2671"/>
      <c r="M141" s="2671"/>
    </row>
    <row r="142" spans="1:13" ht="15.75" customHeight="1">
      <c r="A142" s="2671"/>
      <c r="B142" s="2671"/>
      <c r="C142" s="2671"/>
      <c r="D142" s="2671"/>
      <c r="E142" s="2671"/>
      <c r="F142" s="2671"/>
      <c r="G142" s="2671"/>
      <c r="H142" s="2671"/>
      <c r="I142" s="2671"/>
      <c r="J142" s="2671"/>
      <c r="K142" s="2671"/>
      <c r="L142" s="2671"/>
      <c r="M142" s="2671"/>
    </row>
    <row r="143" spans="1:13" ht="15.75" customHeight="1">
      <c r="A143" s="2671"/>
      <c r="B143" s="2671"/>
      <c r="C143" s="2671"/>
      <c r="D143" s="2671"/>
      <c r="E143" s="2671"/>
      <c r="F143" s="2671"/>
      <c r="G143" s="2671"/>
      <c r="H143" s="2671"/>
      <c r="I143" s="2671"/>
      <c r="J143" s="2671"/>
      <c r="K143" s="2671"/>
      <c r="L143" s="2671"/>
      <c r="M143" s="2671"/>
    </row>
    <row r="144" spans="1:13" ht="15.75" customHeight="1">
      <c r="A144" s="2671"/>
      <c r="B144" s="2671"/>
      <c r="C144" s="2671"/>
      <c r="D144" s="2671"/>
      <c r="E144" s="2671"/>
      <c r="F144" s="2671"/>
      <c r="G144" s="2671"/>
      <c r="H144" s="2671"/>
      <c r="I144" s="2671"/>
      <c r="J144" s="2671"/>
      <c r="K144" s="2671"/>
      <c r="L144" s="2671"/>
      <c r="M144" s="2671"/>
    </row>
    <row r="145" spans="1:13" ht="15.75" customHeight="1">
      <c r="A145" s="2671"/>
      <c r="B145" s="2671"/>
      <c r="C145" s="2671"/>
      <c r="D145" s="2671"/>
      <c r="E145" s="2671"/>
      <c r="F145" s="2671"/>
      <c r="G145" s="2671"/>
      <c r="H145" s="2671"/>
      <c r="I145" s="2671"/>
      <c r="J145" s="2671"/>
      <c r="K145" s="2671"/>
      <c r="L145" s="2671"/>
      <c r="M145" s="2671"/>
    </row>
    <row r="146" spans="1:13" ht="15.75" customHeight="1">
      <c r="A146" s="2671"/>
      <c r="B146" s="2671"/>
      <c r="C146" s="2671"/>
      <c r="D146" s="2671"/>
      <c r="E146" s="2671"/>
      <c r="F146" s="2671"/>
      <c r="G146" s="2671"/>
      <c r="H146" s="2671"/>
      <c r="I146" s="2671"/>
      <c r="J146" s="2671"/>
      <c r="K146" s="2671"/>
      <c r="L146" s="2671"/>
      <c r="M146" s="2671"/>
    </row>
    <row r="147" spans="1:13" ht="15.75" customHeight="1">
      <c r="A147" s="2671"/>
      <c r="B147" s="2671"/>
      <c r="C147" s="2671"/>
      <c r="D147" s="2671"/>
      <c r="E147" s="2671"/>
      <c r="F147" s="2671"/>
      <c r="G147" s="2671"/>
      <c r="H147" s="2671"/>
      <c r="I147" s="2671"/>
      <c r="J147" s="2671"/>
      <c r="K147" s="2671"/>
      <c r="L147" s="2671"/>
      <c r="M147" s="2671"/>
    </row>
    <row r="148" spans="1:13" ht="15.75" customHeight="1">
      <c r="A148" s="2671"/>
      <c r="B148" s="2671"/>
      <c r="C148" s="2671"/>
      <c r="D148" s="2671"/>
      <c r="E148" s="2671"/>
      <c r="F148" s="2671"/>
      <c r="G148" s="2671"/>
      <c r="H148" s="2671"/>
      <c r="I148" s="2671"/>
      <c r="J148" s="2671"/>
      <c r="K148" s="2671"/>
      <c r="L148" s="2671"/>
      <c r="M148" s="2671"/>
    </row>
    <row r="149" spans="1:13" ht="15.75" customHeight="1">
      <c r="A149" s="2671"/>
      <c r="B149" s="2671"/>
      <c r="C149" s="2671"/>
      <c r="D149" s="2671"/>
      <c r="E149" s="2671"/>
      <c r="F149" s="2671"/>
      <c r="G149" s="2671"/>
      <c r="H149" s="2671"/>
      <c r="I149" s="2671"/>
      <c r="J149" s="2671"/>
      <c r="K149" s="2671"/>
      <c r="L149" s="2671"/>
      <c r="M149" s="2671"/>
    </row>
    <row r="150" spans="1:13" ht="15.75" customHeight="1">
      <c r="A150" s="2671"/>
      <c r="B150" s="2671"/>
      <c r="C150" s="2671"/>
      <c r="D150" s="2671"/>
      <c r="E150" s="2671"/>
      <c r="F150" s="2671"/>
      <c r="G150" s="2671"/>
      <c r="H150" s="2671"/>
      <c r="I150" s="2671"/>
      <c r="J150" s="2671"/>
      <c r="K150" s="2671"/>
      <c r="L150" s="2671"/>
      <c r="M150" s="2671"/>
    </row>
    <row r="151" spans="1:13" ht="15.75" customHeight="1">
      <c r="A151" s="2671"/>
      <c r="B151" s="2671"/>
      <c r="C151" s="2671"/>
      <c r="D151" s="2671"/>
      <c r="E151" s="2671"/>
      <c r="F151" s="2671"/>
      <c r="G151" s="2671"/>
      <c r="H151" s="2671"/>
      <c r="I151" s="2671"/>
      <c r="J151" s="2671"/>
      <c r="K151" s="2671"/>
      <c r="L151" s="2671"/>
      <c r="M151" s="2671"/>
    </row>
    <row r="152" spans="1:13" ht="15.75" customHeight="1">
      <c r="A152" s="2671"/>
      <c r="B152" s="2671"/>
      <c r="C152" s="2671"/>
      <c r="D152" s="2671"/>
      <c r="E152" s="2671"/>
      <c r="F152" s="2671"/>
      <c r="G152" s="2671"/>
      <c r="H152" s="2671"/>
      <c r="I152" s="2671"/>
      <c r="J152" s="2671"/>
      <c r="K152" s="2671"/>
      <c r="L152" s="2671"/>
      <c r="M152" s="2671"/>
    </row>
    <row r="153" spans="1:13" ht="15.75" customHeight="1">
      <c r="A153" s="2671"/>
      <c r="B153" s="2671"/>
      <c r="C153" s="2671"/>
      <c r="D153" s="2671"/>
      <c r="E153" s="2671"/>
      <c r="F153" s="2671"/>
      <c r="G153" s="2671"/>
      <c r="H153" s="2671"/>
      <c r="I153" s="2671"/>
      <c r="J153" s="2671"/>
      <c r="K153" s="2671"/>
      <c r="L153" s="2671"/>
      <c r="M153" s="2671"/>
    </row>
    <row r="154" spans="1:13" ht="15.75" customHeight="1">
      <c r="A154" s="2671"/>
      <c r="B154" s="2671"/>
      <c r="C154" s="2671"/>
      <c r="D154" s="2671"/>
      <c r="E154" s="2671"/>
      <c r="F154" s="2671"/>
      <c r="G154" s="2671"/>
      <c r="H154" s="2671"/>
      <c r="I154" s="2671"/>
      <c r="J154" s="2671"/>
      <c r="K154" s="2671"/>
      <c r="L154" s="2671"/>
      <c r="M154" s="2671"/>
    </row>
    <row r="155" spans="1:13" ht="15.75" customHeight="1">
      <c r="A155" s="2671"/>
      <c r="B155" s="2671"/>
      <c r="C155" s="2671"/>
      <c r="D155" s="2671"/>
      <c r="E155" s="2671"/>
      <c r="F155" s="2671"/>
      <c r="G155" s="2671"/>
      <c r="H155" s="2671"/>
      <c r="I155" s="2671"/>
      <c r="J155" s="2671"/>
      <c r="K155" s="2671"/>
      <c r="L155" s="2671"/>
      <c r="M155" s="2671"/>
    </row>
    <row r="156" spans="1:13" ht="15.75" customHeight="1">
      <c r="A156" s="2671"/>
      <c r="B156" s="2671"/>
      <c r="C156" s="2671"/>
      <c r="D156" s="2671"/>
      <c r="E156" s="2671"/>
      <c r="F156" s="2671"/>
      <c r="G156" s="2671"/>
      <c r="H156" s="2671"/>
      <c r="I156" s="2671"/>
      <c r="J156" s="2671"/>
      <c r="K156" s="2671"/>
      <c r="L156" s="2671"/>
      <c r="M156" s="2671"/>
    </row>
    <row r="157" spans="1:13" ht="15.75" customHeight="1">
      <c r="A157" s="2671"/>
      <c r="B157" s="2671"/>
      <c r="C157" s="2671"/>
      <c r="D157" s="2671"/>
      <c r="E157" s="2671"/>
      <c r="F157" s="2671"/>
      <c r="G157" s="2671"/>
      <c r="H157" s="2671"/>
      <c r="I157" s="2671"/>
      <c r="J157" s="2671"/>
      <c r="K157" s="2671"/>
      <c r="L157" s="2671"/>
      <c r="M157" s="2671"/>
    </row>
    <row r="158" spans="1:13" ht="15.75" customHeight="1">
      <c r="A158" s="2671"/>
      <c r="B158" s="2671"/>
      <c r="C158" s="2671"/>
      <c r="D158" s="2671"/>
      <c r="E158" s="2671"/>
      <c r="F158" s="2671"/>
      <c r="G158" s="2671"/>
      <c r="H158" s="2671"/>
      <c r="I158" s="2671"/>
      <c r="J158" s="2671"/>
      <c r="K158" s="2671"/>
      <c r="L158" s="2671"/>
      <c r="M158" s="2671"/>
    </row>
    <row r="159" spans="1:13" ht="15.75" customHeight="1">
      <c r="A159" s="2671"/>
      <c r="B159" s="2671"/>
      <c r="C159" s="2671"/>
      <c r="D159" s="2671"/>
      <c r="E159" s="2671"/>
      <c r="F159" s="2671"/>
      <c r="G159" s="2671"/>
      <c r="H159" s="2671"/>
      <c r="I159" s="2671"/>
      <c r="J159" s="2671"/>
      <c r="K159" s="2671"/>
      <c r="L159" s="2671"/>
      <c r="M159" s="2671"/>
    </row>
    <row r="160" spans="1:13" ht="15.75" customHeight="1">
      <c r="A160" s="2671"/>
      <c r="B160" s="2671"/>
      <c r="C160" s="2671"/>
      <c r="D160" s="2671"/>
      <c r="E160" s="2671"/>
      <c r="F160" s="2671"/>
      <c r="G160" s="2671"/>
      <c r="H160" s="2671"/>
      <c r="I160" s="2671"/>
      <c r="J160" s="2671"/>
      <c r="K160" s="2671"/>
      <c r="L160" s="2671"/>
      <c r="M160" s="2671"/>
    </row>
    <row r="161" spans="1:13" ht="15.75" customHeight="1">
      <c r="A161" s="2671"/>
      <c r="B161" s="2671"/>
      <c r="C161" s="2671"/>
      <c r="D161" s="2671"/>
      <c r="E161" s="2671"/>
      <c r="F161" s="2671"/>
      <c r="G161" s="2671"/>
      <c r="H161" s="2671"/>
      <c r="I161" s="2671"/>
      <c r="J161" s="2671"/>
      <c r="K161" s="2671"/>
      <c r="L161" s="2671"/>
      <c r="M161" s="2671"/>
    </row>
    <row r="162" spans="1:13" ht="15.75" customHeight="1">
      <c r="A162" s="2671"/>
      <c r="B162" s="2671"/>
      <c r="C162" s="2671"/>
      <c r="D162" s="2671"/>
      <c r="E162" s="2671"/>
      <c r="F162" s="2671"/>
      <c r="G162" s="2671"/>
      <c r="H162" s="2671"/>
      <c r="I162" s="2671"/>
      <c r="J162" s="2671"/>
      <c r="K162" s="2671"/>
      <c r="L162" s="2671"/>
      <c r="M162" s="2671"/>
    </row>
    <row r="163" spans="1:13" ht="15.75" customHeight="1">
      <c r="A163" s="2671"/>
      <c r="B163" s="2671"/>
      <c r="C163" s="2671"/>
      <c r="D163" s="2671"/>
      <c r="E163" s="2671"/>
      <c r="F163" s="2671"/>
      <c r="G163" s="2671"/>
      <c r="H163" s="2671"/>
      <c r="I163" s="2671"/>
      <c r="J163" s="2671"/>
      <c r="K163" s="2671"/>
      <c r="L163" s="2671"/>
      <c r="M163" s="2671"/>
    </row>
    <row r="164" spans="1:13" ht="15.75" customHeight="1">
      <c r="A164" s="2671"/>
      <c r="B164" s="2671"/>
      <c r="C164" s="2671"/>
      <c r="D164" s="2671"/>
      <c r="E164" s="2671"/>
      <c r="F164" s="2671"/>
      <c r="G164" s="2671"/>
      <c r="H164" s="2671"/>
      <c r="I164" s="2671"/>
      <c r="J164" s="2671"/>
      <c r="K164" s="2671"/>
      <c r="L164" s="2671"/>
      <c r="M164" s="2671"/>
    </row>
    <row r="165" spans="1:13" ht="15.75" customHeight="1">
      <c r="A165" s="2671"/>
      <c r="B165" s="2671"/>
      <c r="C165" s="2671"/>
      <c r="D165" s="2671"/>
      <c r="E165" s="2671"/>
      <c r="F165" s="2671"/>
      <c r="G165" s="2671"/>
      <c r="H165" s="2671"/>
      <c r="I165" s="2671"/>
      <c r="J165" s="2671"/>
      <c r="K165" s="2671"/>
      <c r="L165" s="2671"/>
      <c r="M165" s="2671"/>
    </row>
    <row r="166" spans="1:13" ht="15.75" customHeight="1">
      <c r="A166" s="2671"/>
      <c r="B166" s="2671"/>
      <c r="C166" s="2671"/>
      <c r="D166" s="2671"/>
      <c r="E166" s="2671"/>
      <c r="F166" s="2671"/>
      <c r="G166" s="2671"/>
      <c r="H166" s="2671"/>
      <c r="I166" s="2671"/>
      <c r="J166" s="2671"/>
      <c r="K166" s="2671"/>
      <c r="L166" s="2671"/>
      <c r="M166" s="2671"/>
    </row>
    <row r="167" spans="1:13" ht="15.75" customHeight="1">
      <c r="A167" s="2671"/>
      <c r="B167" s="2671"/>
      <c r="C167" s="2671"/>
      <c r="D167" s="2671"/>
      <c r="E167" s="2671"/>
      <c r="F167" s="2671"/>
      <c r="G167" s="2671"/>
      <c r="H167" s="2671"/>
      <c r="I167" s="2671"/>
      <c r="J167" s="2671"/>
      <c r="K167" s="2671"/>
      <c r="L167" s="2671"/>
      <c r="M167" s="2671"/>
    </row>
    <row r="168" spans="1:13" ht="15.75" customHeight="1">
      <c r="A168" s="2671"/>
      <c r="B168" s="2671"/>
      <c r="C168" s="2671"/>
      <c r="D168" s="2671"/>
      <c r="E168" s="2671"/>
      <c r="F168" s="2671"/>
      <c r="G168" s="2671"/>
      <c r="H168" s="2671"/>
      <c r="I168" s="2671"/>
      <c r="J168" s="2671"/>
      <c r="K168" s="2671"/>
      <c r="L168" s="2671"/>
      <c r="M168" s="2671"/>
    </row>
    <row r="169" spans="1:13" ht="15.75" customHeight="1">
      <c r="A169" s="2671"/>
      <c r="B169" s="2671"/>
      <c r="C169" s="2671"/>
      <c r="D169" s="2671"/>
      <c r="E169" s="2671"/>
      <c r="F169" s="2671"/>
      <c r="G169" s="2671"/>
      <c r="H169" s="2671"/>
      <c r="I169" s="2671"/>
      <c r="J169" s="2671"/>
      <c r="K169" s="2671"/>
      <c r="L169" s="2671"/>
      <c r="M169" s="2671"/>
    </row>
    <row r="170" spans="1:13" ht="15.75" customHeight="1">
      <c r="A170" s="2671"/>
      <c r="B170" s="2671"/>
      <c r="C170" s="2671"/>
      <c r="D170" s="2671"/>
      <c r="E170" s="2671"/>
      <c r="F170" s="2671"/>
      <c r="G170" s="2671"/>
      <c r="H170" s="2671"/>
      <c r="I170" s="2671"/>
      <c r="J170" s="2671"/>
      <c r="K170" s="2671"/>
      <c r="L170" s="2671"/>
      <c r="M170" s="2671"/>
    </row>
    <row r="171" spans="1:13" ht="15.75" customHeight="1">
      <c r="A171" s="2671"/>
      <c r="B171" s="2671"/>
      <c r="C171" s="2671"/>
      <c r="D171" s="2671"/>
      <c r="E171" s="2671"/>
      <c r="F171" s="2671"/>
      <c r="G171" s="2671"/>
      <c r="H171" s="2671"/>
      <c r="I171" s="2671"/>
      <c r="J171" s="2671"/>
      <c r="K171" s="2671"/>
      <c r="L171" s="2671"/>
      <c r="M171" s="2671"/>
    </row>
    <row r="172" spans="1:13" ht="15.75" customHeight="1">
      <c r="A172" s="2671"/>
      <c r="B172" s="2671"/>
      <c r="C172" s="2671"/>
      <c r="D172" s="2671"/>
      <c r="E172" s="2671"/>
      <c r="F172" s="2671"/>
      <c r="G172" s="2671"/>
      <c r="H172" s="2671"/>
      <c r="I172" s="2671"/>
      <c r="J172" s="2671"/>
      <c r="K172" s="2671"/>
      <c r="L172" s="2671"/>
      <c r="M172" s="2671"/>
    </row>
    <row r="173" spans="1:13" ht="15.75" customHeight="1">
      <c r="A173" s="2671"/>
      <c r="B173" s="2671"/>
      <c r="C173" s="2671"/>
      <c r="D173" s="2671"/>
      <c r="E173" s="2671"/>
      <c r="F173" s="2671"/>
      <c r="G173" s="2671"/>
      <c r="H173" s="2671"/>
      <c r="I173" s="2671"/>
      <c r="J173" s="2671"/>
      <c r="K173" s="2671"/>
      <c r="L173" s="2671"/>
      <c r="M173" s="2671"/>
    </row>
    <row r="174" spans="1:13" ht="15.75" customHeight="1">
      <c r="A174" s="2671"/>
      <c r="B174" s="2671"/>
      <c r="C174" s="2671"/>
      <c r="D174" s="2671"/>
      <c r="E174" s="2671"/>
      <c r="F174" s="2671"/>
      <c r="G174" s="2671"/>
      <c r="H174" s="2671"/>
      <c r="I174" s="2671"/>
      <c r="J174" s="2671"/>
      <c r="K174" s="2671"/>
      <c r="L174" s="2671"/>
      <c r="M174" s="2671"/>
    </row>
    <row r="175" spans="1:13" ht="15.75" customHeight="1">
      <c r="A175" s="2671"/>
      <c r="B175" s="2671"/>
      <c r="C175" s="2671"/>
      <c r="D175" s="2671"/>
      <c r="E175" s="2671"/>
      <c r="F175" s="2671"/>
      <c r="G175" s="2671"/>
      <c r="H175" s="2671"/>
      <c r="I175" s="2671"/>
      <c r="J175" s="2671"/>
      <c r="K175" s="2671"/>
      <c r="L175" s="2671"/>
      <c r="M175" s="2671"/>
    </row>
    <row r="176" spans="1:13" ht="15.75" customHeight="1">
      <c r="A176" s="2671"/>
      <c r="B176" s="2671"/>
      <c r="C176" s="2671"/>
      <c r="D176" s="2671"/>
      <c r="E176" s="2671"/>
      <c r="F176" s="2671"/>
      <c r="G176" s="2671"/>
      <c r="H176" s="2671"/>
      <c r="I176" s="2671"/>
      <c r="J176" s="2671"/>
      <c r="K176" s="2671"/>
      <c r="L176" s="2671"/>
      <c r="M176" s="2671"/>
    </row>
    <row r="177" spans="1:13" ht="15.75" customHeight="1">
      <c r="A177" s="2671"/>
      <c r="B177" s="2671"/>
      <c r="C177" s="2671"/>
      <c r="D177" s="2671"/>
      <c r="E177" s="2671"/>
      <c r="F177" s="2671"/>
      <c r="G177" s="2671"/>
      <c r="H177" s="2671"/>
      <c r="I177" s="2671"/>
      <c r="J177" s="2671"/>
      <c r="K177" s="2671"/>
      <c r="L177" s="2671"/>
      <c r="M177" s="2671"/>
    </row>
    <row r="178" spans="1:13" ht="15.75" customHeight="1">
      <c r="A178" s="2671"/>
      <c r="B178" s="2671"/>
      <c r="C178" s="2671"/>
      <c r="D178" s="2671"/>
      <c r="E178" s="2671"/>
      <c r="F178" s="2671"/>
      <c r="G178" s="2671"/>
      <c r="H178" s="2671"/>
      <c r="I178" s="2671"/>
      <c r="J178" s="2671"/>
      <c r="K178" s="2671"/>
      <c r="L178" s="2671"/>
      <c r="M178" s="2671"/>
    </row>
    <row r="179" spans="1:13" ht="15.75" customHeight="1">
      <c r="A179" s="2671"/>
      <c r="B179" s="2671"/>
      <c r="C179" s="2671"/>
      <c r="D179" s="2671"/>
      <c r="E179" s="2671"/>
      <c r="F179" s="2671"/>
      <c r="G179" s="2671"/>
      <c r="H179" s="2671"/>
      <c r="I179" s="2671"/>
      <c r="J179" s="2671"/>
      <c r="K179" s="2671"/>
      <c r="L179" s="2671"/>
      <c r="M179" s="2671"/>
    </row>
    <row r="180" spans="1:13" ht="15.75" customHeight="1">
      <c r="A180" s="2671"/>
      <c r="B180" s="2671"/>
      <c r="C180" s="2671"/>
      <c r="D180" s="2671"/>
      <c r="E180" s="2671"/>
      <c r="F180" s="2671"/>
      <c r="G180" s="2671"/>
      <c r="H180" s="2671"/>
      <c r="I180" s="2671"/>
      <c r="J180" s="2671"/>
      <c r="K180" s="2671"/>
      <c r="L180" s="2671"/>
      <c r="M180" s="2671"/>
    </row>
    <row r="181" spans="1:13" ht="15.75" customHeight="1">
      <c r="A181" s="2671"/>
      <c r="B181" s="2671"/>
      <c r="C181" s="2671"/>
      <c r="D181" s="2671"/>
      <c r="E181" s="2671"/>
      <c r="F181" s="2671"/>
      <c r="G181" s="2671"/>
      <c r="H181" s="2671"/>
      <c r="I181" s="2671"/>
      <c r="J181" s="2671"/>
      <c r="K181" s="2671"/>
      <c r="L181" s="2671"/>
      <c r="M181" s="2671"/>
    </row>
    <row r="182" spans="1:13" ht="15.75" customHeight="1">
      <c r="A182" s="2671"/>
      <c r="B182" s="2671"/>
      <c r="C182" s="2671"/>
      <c r="D182" s="2671"/>
      <c r="E182" s="2671"/>
      <c r="F182" s="2671"/>
      <c r="G182" s="2671"/>
      <c r="H182" s="2671"/>
      <c r="I182" s="2671"/>
      <c r="J182" s="2671"/>
      <c r="K182" s="2671"/>
      <c r="L182" s="2671"/>
      <c r="M182" s="2671"/>
    </row>
    <row r="183" spans="1:13" ht="15.75" customHeight="1">
      <c r="A183" s="2671"/>
      <c r="B183" s="2671"/>
      <c r="C183" s="2671"/>
      <c r="D183" s="2671"/>
      <c r="E183" s="2671"/>
      <c r="F183" s="2671"/>
      <c r="G183" s="2671"/>
      <c r="H183" s="2671"/>
      <c r="I183" s="2671"/>
      <c r="J183" s="2671"/>
      <c r="K183" s="2671"/>
      <c r="L183" s="2671"/>
      <c r="M183" s="2671"/>
    </row>
    <row r="184" spans="1:13" ht="15.75" customHeight="1">
      <c r="A184" s="2671"/>
      <c r="B184" s="2671"/>
      <c r="C184" s="2671"/>
      <c r="D184" s="2671"/>
      <c r="E184" s="2671"/>
      <c r="F184" s="2671"/>
      <c r="G184" s="2671"/>
      <c r="H184" s="2671"/>
      <c r="I184" s="2671"/>
      <c r="J184" s="2671"/>
      <c r="K184" s="2671"/>
      <c r="L184" s="2671"/>
      <c r="M184" s="2671"/>
    </row>
    <row r="185" spans="1:13" ht="15.75" customHeight="1">
      <c r="A185" s="2671"/>
      <c r="B185" s="2671"/>
      <c r="C185" s="2671"/>
      <c r="D185" s="2671"/>
      <c r="E185" s="2671"/>
      <c r="F185" s="2671"/>
      <c r="G185" s="2671"/>
      <c r="H185" s="2671"/>
      <c r="I185" s="2671"/>
      <c r="J185" s="2671"/>
      <c r="K185" s="2671"/>
      <c r="L185" s="2671"/>
      <c r="M185" s="2671"/>
    </row>
    <row r="186" spans="1:13" ht="15.75" customHeight="1">
      <c r="A186" s="2671"/>
      <c r="B186" s="2671"/>
      <c r="C186" s="2671"/>
      <c r="D186" s="2671"/>
      <c r="E186" s="2671"/>
      <c r="F186" s="2671"/>
      <c r="G186" s="2671"/>
      <c r="H186" s="2671"/>
      <c r="I186" s="2671"/>
      <c r="J186" s="2671"/>
      <c r="K186" s="2671"/>
      <c r="L186" s="2671"/>
      <c r="M186" s="2671"/>
    </row>
    <row r="187" spans="1:13" ht="15.75" customHeight="1">
      <c r="A187" s="2671"/>
      <c r="B187" s="2671"/>
      <c r="C187" s="2671"/>
      <c r="D187" s="2671"/>
      <c r="E187" s="2671"/>
      <c r="F187" s="2671"/>
      <c r="G187" s="2671"/>
      <c r="H187" s="2671"/>
      <c r="I187" s="2671"/>
      <c r="J187" s="2671"/>
      <c r="K187" s="2671"/>
      <c r="L187" s="2671"/>
      <c r="M187" s="2671"/>
    </row>
    <row r="188" spans="1:13" ht="15.75" customHeight="1">
      <c r="A188" s="2671"/>
      <c r="B188" s="2671"/>
      <c r="C188" s="2671"/>
      <c r="D188" s="2671"/>
      <c r="E188" s="2671"/>
      <c r="F188" s="2671"/>
      <c r="G188" s="2671"/>
      <c r="H188" s="2671"/>
      <c r="I188" s="2671"/>
      <c r="J188" s="2671"/>
      <c r="K188" s="2671"/>
      <c r="L188" s="2671"/>
      <c r="M188" s="2671"/>
    </row>
    <row r="189" spans="1:13" ht="15.75" customHeight="1">
      <c r="A189" s="2671"/>
      <c r="B189" s="2671"/>
      <c r="C189" s="2671"/>
      <c r="D189" s="2671"/>
      <c r="E189" s="2671"/>
      <c r="F189" s="2671"/>
      <c r="G189" s="2671"/>
      <c r="H189" s="2671"/>
      <c r="I189" s="2671"/>
      <c r="J189" s="2671"/>
      <c r="K189" s="2671"/>
      <c r="L189" s="2671"/>
      <c r="M189" s="2671"/>
    </row>
    <row r="190" spans="1:13" ht="15.75" customHeight="1">
      <c r="A190" s="2671"/>
      <c r="B190" s="2671"/>
      <c r="C190" s="2671"/>
      <c r="D190" s="2671"/>
      <c r="E190" s="2671"/>
      <c r="F190" s="2671"/>
      <c r="G190" s="2671"/>
      <c r="H190" s="2671"/>
      <c r="I190" s="2671"/>
      <c r="J190" s="2671"/>
      <c r="K190" s="2671"/>
      <c r="L190" s="2671"/>
      <c r="M190" s="2671"/>
    </row>
    <row r="191" spans="1:13" ht="15.75" customHeight="1">
      <c r="A191" s="2671"/>
      <c r="B191" s="2671"/>
      <c r="C191" s="2671"/>
      <c r="D191" s="2671"/>
      <c r="E191" s="2671"/>
      <c r="F191" s="2671"/>
      <c r="G191" s="2671"/>
      <c r="H191" s="2671"/>
      <c r="I191" s="2671"/>
      <c r="J191" s="2671"/>
      <c r="K191" s="2671"/>
      <c r="L191" s="2671"/>
      <c r="M191" s="2671"/>
    </row>
    <row r="192" spans="1:13" ht="15.75" customHeight="1">
      <c r="A192" s="2671"/>
      <c r="B192" s="2671"/>
      <c r="C192" s="2671"/>
      <c r="D192" s="2671"/>
      <c r="E192" s="2671"/>
      <c r="F192" s="2671"/>
      <c r="G192" s="2671"/>
      <c r="H192" s="2671"/>
      <c r="I192" s="2671"/>
      <c r="J192" s="2671"/>
      <c r="K192" s="2671"/>
      <c r="L192" s="2671"/>
      <c r="M192" s="2671"/>
    </row>
    <row r="193" spans="1:13" ht="15.75" customHeight="1">
      <c r="A193" s="2671"/>
      <c r="B193" s="2671"/>
      <c r="C193" s="2671"/>
      <c r="D193" s="2671"/>
      <c r="E193" s="2671"/>
      <c r="F193" s="2671"/>
      <c r="G193" s="2671"/>
      <c r="H193" s="2671"/>
      <c r="I193" s="2671"/>
      <c r="J193" s="2671"/>
      <c r="K193" s="2671"/>
      <c r="L193" s="2671"/>
      <c r="M193" s="2671"/>
    </row>
    <row r="194" spans="1:13" ht="15.75" customHeight="1">
      <c r="A194" s="2671"/>
      <c r="B194" s="2671"/>
      <c r="C194" s="2671"/>
      <c r="D194" s="2671"/>
      <c r="E194" s="2671"/>
      <c r="F194" s="2671"/>
      <c r="G194" s="2671"/>
      <c r="H194" s="2671"/>
      <c r="I194" s="2671"/>
      <c r="J194" s="2671"/>
      <c r="K194" s="2671"/>
      <c r="L194" s="2671"/>
      <c r="M194" s="2671"/>
    </row>
    <row r="195" spans="1:13" ht="15.75" customHeight="1">
      <c r="A195" s="2671"/>
      <c r="B195" s="2671"/>
      <c r="C195" s="2671"/>
      <c r="D195" s="2671"/>
      <c r="E195" s="2671"/>
      <c r="F195" s="2671"/>
      <c r="G195" s="2671"/>
      <c r="H195" s="2671"/>
      <c r="I195" s="2671"/>
      <c r="J195" s="2671"/>
      <c r="K195" s="2671"/>
      <c r="L195" s="2671"/>
      <c r="M195" s="2671"/>
    </row>
    <row r="196" spans="1:13" ht="15.75" customHeight="1">
      <c r="A196" s="2671"/>
      <c r="B196" s="2671"/>
      <c r="C196" s="2671"/>
      <c r="D196" s="2671"/>
      <c r="E196" s="2671"/>
      <c r="F196" s="2671"/>
      <c r="G196" s="2671"/>
      <c r="H196" s="2671"/>
      <c r="I196" s="2671"/>
      <c r="J196" s="2671"/>
      <c r="K196" s="2671"/>
      <c r="L196" s="2671"/>
      <c r="M196" s="2671"/>
    </row>
    <row r="197" spans="1:13" ht="15.75" customHeight="1">
      <c r="A197" s="2671"/>
      <c r="B197" s="2671"/>
      <c r="C197" s="2671"/>
      <c r="D197" s="2671"/>
      <c r="E197" s="2671"/>
      <c r="F197" s="2671"/>
      <c r="G197" s="2671"/>
      <c r="H197" s="2671"/>
      <c r="I197" s="2671"/>
      <c r="J197" s="2671"/>
      <c r="K197" s="2671"/>
      <c r="L197" s="2671"/>
      <c r="M197" s="2671"/>
    </row>
    <row r="198" spans="1:13" ht="15.75" customHeight="1">
      <c r="A198" s="2671"/>
      <c r="B198" s="2671"/>
      <c r="C198" s="2671"/>
      <c r="D198" s="2671"/>
      <c r="E198" s="2671"/>
      <c r="F198" s="2671"/>
      <c r="G198" s="2671"/>
      <c r="H198" s="2671"/>
      <c r="I198" s="2671"/>
      <c r="J198" s="2671"/>
      <c r="K198" s="2671"/>
      <c r="L198" s="2671"/>
      <c r="M198" s="2671"/>
    </row>
    <row r="199" spans="1:13" ht="15.75" customHeight="1">
      <c r="A199" s="2671"/>
      <c r="B199" s="2671"/>
      <c r="C199" s="2671"/>
      <c r="D199" s="2671"/>
      <c r="E199" s="2671"/>
      <c r="F199" s="2671"/>
      <c r="G199" s="2671"/>
      <c r="H199" s="2671"/>
      <c r="I199" s="2671"/>
      <c r="J199" s="2671"/>
      <c r="K199" s="2671"/>
      <c r="L199" s="2671"/>
      <c r="M199" s="2671"/>
    </row>
    <row r="200" spans="1:13" ht="15.75" customHeight="1">
      <c r="A200" s="2671"/>
      <c r="B200" s="2671"/>
      <c r="C200" s="2671"/>
      <c r="D200" s="2671"/>
      <c r="E200" s="2671"/>
      <c r="F200" s="2671"/>
      <c r="G200" s="2671"/>
      <c r="H200" s="2671"/>
      <c r="I200" s="2671"/>
      <c r="J200" s="2671"/>
      <c r="K200" s="2671"/>
      <c r="L200" s="2671"/>
      <c r="M200" s="2671"/>
    </row>
    <row r="201" spans="1:13" ht="15.75" customHeight="1">
      <c r="A201" s="2671"/>
      <c r="B201" s="2671"/>
      <c r="C201" s="2671"/>
      <c r="D201" s="2671"/>
      <c r="E201" s="2671"/>
      <c r="F201" s="2671"/>
      <c r="G201" s="2671"/>
      <c r="H201" s="2671"/>
      <c r="I201" s="2671"/>
      <c r="J201" s="2671"/>
      <c r="K201" s="2671"/>
      <c r="L201" s="2671"/>
      <c r="M201" s="2671"/>
    </row>
    <row r="202" spans="1:13" ht="15.75" customHeight="1">
      <c r="A202" s="2671"/>
      <c r="B202" s="2671"/>
      <c r="C202" s="2671"/>
      <c r="D202" s="2671"/>
      <c r="E202" s="2671"/>
      <c r="F202" s="2671"/>
      <c r="G202" s="2671"/>
      <c r="H202" s="2671"/>
      <c r="I202" s="2671"/>
      <c r="J202" s="2671"/>
      <c r="K202" s="2671"/>
      <c r="L202" s="2671"/>
      <c r="M202" s="2671"/>
    </row>
    <row r="203" spans="1:13" ht="15.75" customHeight="1">
      <c r="A203" s="2671"/>
      <c r="B203" s="2671"/>
      <c r="C203" s="2671"/>
      <c r="D203" s="2671"/>
      <c r="E203" s="2671"/>
      <c r="F203" s="2671"/>
      <c r="G203" s="2671"/>
      <c r="H203" s="2671"/>
      <c r="I203" s="2671"/>
      <c r="J203" s="2671"/>
      <c r="K203" s="2671"/>
      <c r="L203" s="2671"/>
      <c r="M203" s="2671"/>
    </row>
    <row r="204" spans="1:13" ht="15.75" customHeight="1">
      <c r="A204" s="2671"/>
      <c r="B204" s="2671"/>
      <c r="C204" s="2671"/>
      <c r="D204" s="2671"/>
      <c r="E204" s="2671"/>
      <c r="F204" s="2671"/>
      <c r="G204" s="2671"/>
      <c r="H204" s="2671"/>
      <c r="I204" s="2671"/>
      <c r="J204" s="2671"/>
      <c r="K204" s="2671"/>
      <c r="L204" s="2671"/>
      <c r="M204" s="2671"/>
    </row>
    <row r="205" spans="1:13" ht="15.75" customHeight="1">
      <c r="A205" s="2671"/>
      <c r="B205" s="2671"/>
      <c r="C205" s="2671"/>
      <c r="D205" s="2671"/>
      <c r="E205" s="2671"/>
      <c r="F205" s="2671"/>
      <c r="G205" s="2671"/>
      <c r="H205" s="2671"/>
      <c r="I205" s="2671"/>
      <c r="J205" s="2671"/>
      <c r="K205" s="2671"/>
      <c r="L205" s="2671"/>
      <c r="M205" s="2671"/>
    </row>
    <row r="206" spans="1:13" ht="15.75" customHeight="1">
      <c r="A206" s="2671"/>
      <c r="B206" s="2671"/>
      <c r="C206" s="2671"/>
      <c r="D206" s="2671"/>
      <c r="E206" s="2671"/>
      <c r="F206" s="2671"/>
      <c r="G206" s="2671"/>
      <c r="H206" s="2671"/>
      <c r="I206" s="2671"/>
      <c r="J206" s="2671"/>
      <c r="K206" s="2671"/>
      <c r="L206" s="2671"/>
      <c r="M206" s="2671"/>
    </row>
    <row r="207" spans="1:13" ht="15.75" customHeight="1">
      <c r="A207" s="2671"/>
      <c r="B207" s="2671"/>
      <c r="C207" s="2671"/>
      <c r="D207" s="2671"/>
      <c r="E207" s="2671"/>
      <c r="F207" s="2671"/>
      <c r="G207" s="2671"/>
      <c r="H207" s="2671"/>
      <c r="I207" s="2671"/>
      <c r="J207" s="2671"/>
      <c r="K207" s="2671"/>
      <c r="L207" s="2671"/>
      <c r="M207" s="2671"/>
    </row>
    <row r="208" spans="1:13" ht="15.75" customHeight="1">
      <c r="A208" s="2671"/>
      <c r="B208" s="2671"/>
      <c r="C208" s="2671"/>
      <c r="D208" s="2671"/>
      <c r="E208" s="2671"/>
      <c r="F208" s="2671"/>
      <c r="G208" s="2671"/>
      <c r="H208" s="2671"/>
      <c r="I208" s="2671"/>
      <c r="J208" s="2671"/>
      <c r="K208" s="2671"/>
      <c r="L208" s="2671"/>
      <c r="M208" s="2671"/>
    </row>
    <row r="209" spans="1:13" ht="15.75" customHeight="1">
      <c r="A209" s="2671"/>
      <c r="B209" s="2671"/>
      <c r="C209" s="2671"/>
      <c r="D209" s="2671"/>
      <c r="E209" s="2671"/>
      <c r="F209" s="2671"/>
      <c r="G209" s="2671"/>
      <c r="H209" s="2671"/>
      <c r="I209" s="2671"/>
      <c r="J209" s="2671"/>
      <c r="K209" s="2671"/>
      <c r="L209" s="2671"/>
      <c r="M209" s="2671"/>
    </row>
    <row r="210" spans="1:13" ht="15.75" customHeight="1">
      <c r="A210" s="2671"/>
      <c r="B210" s="2671"/>
      <c r="C210" s="2671"/>
      <c r="D210" s="2671"/>
      <c r="E210" s="2671"/>
      <c r="F210" s="2671"/>
      <c r="G210" s="2671"/>
      <c r="H210" s="2671"/>
      <c r="I210" s="2671"/>
      <c r="J210" s="2671"/>
      <c r="K210" s="2671"/>
      <c r="L210" s="2671"/>
      <c r="M210" s="2671"/>
    </row>
    <row r="211" spans="1:13" ht="15.75" customHeight="1">
      <c r="A211" s="2671"/>
      <c r="B211" s="2671"/>
      <c r="C211" s="2671"/>
      <c r="D211" s="2671"/>
      <c r="E211" s="2671"/>
      <c r="F211" s="2671"/>
      <c r="G211" s="2671"/>
      <c r="H211" s="2671"/>
      <c r="I211" s="2671"/>
      <c r="J211" s="2671"/>
      <c r="K211" s="2671"/>
      <c r="L211" s="2671"/>
      <c r="M211" s="2671"/>
    </row>
    <row r="212" spans="1:13" ht="15.75" customHeight="1">
      <c r="A212" s="2671"/>
      <c r="B212" s="2671"/>
      <c r="C212" s="2671"/>
      <c r="D212" s="2671"/>
      <c r="E212" s="2671"/>
      <c r="F212" s="2671"/>
      <c r="G212" s="2671"/>
      <c r="H212" s="2671"/>
      <c r="I212" s="2671"/>
      <c r="J212" s="2671"/>
      <c r="K212" s="2671"/>
      <c r="L212" s="2671"/>
      <c r="M212" s="2671"/>
    </row>
    <row r="213" spans="1:13" ht="15.75" customHeight="1">
      <c r="A213" s="2671"/>
      <c r="B213" s="2671"/>
      <c r="C213" s="2671"/>
      <c r="D213" s="2671"/>
      <c r="E213" s="2671"/>
      <c r="F213" s="2671"/>
      <c r="G213" s="2671"/>
      <c r="H213" s="2671"/>
      <c r="I213" s="2671"/>
      <c r="J213" s="2671"/>
      <c r="K213" s="2671"/>
      <c r="L213" s="2671"/>
      <c r="M213" s="2671"/>
    </row>
    <row r="214" spans="1:13" ht="15.75" customHeight="1">
      <c r="A214" s="2671"/>
      <c r="B214" s="2671"/>
      <c r="C214" s="2671"/>
      <c r="D214" s="2671"/>
      <c r="E214" s="2671"/>
      <c r="F214" s="2671"/>
      <c r="G214" s="2671"/>
      <c r="H214" s="2671"/>
      <c r="I214" s="2671"/>
      <c r="J214" s="2671"/>
      <c r="K214" s="2671"/>
      <c r="L214" s="2671"/>
      <c r="M214" s="2671"/>
    </row>
    <row r="215" spans="1:13" ht="15.75" customHeight="1">
      <c r="A215" s="2671"/>
      <c r="B215" s="2671"/>
      <c r="C215" s="2671"/>
      <c r="D215" s="2671"/>
      <c r="E215" s="2671"/>
      <c r="F215" s="2671"/>
      <c r="G215" s="2671"/>
      <c r="H215" s="2671"/>
      <c r="I215" s="2671"/>
      <c r="J215" s="2671"/>
      <c r="K215" s="2671"/>
      <c r="L215" s="2671"/>
      <c r="M215" s="2671"/>
    </row>
    <row r="216" spans="1:13" ht="15.75" customHeight="1">
      <c r="A216" s="2671"/>
      <c r="B216" s="2671"/>
      <c r="C216" s="2671"/>
      <c r="D216" s="2671"/>
      <c r="E216" s="2671"/>
      <c r="F216" s="2671"/>
      <c r="G216" s="2671"/>
      <c r="H216" s="2671"/>
      <c r="I216" s="2671"/>
      <c r="J216" s="2671"/>
      <c r="K216" s="2671"/>
      <c r="L216" s="2671"/>
      <c r="M216" s="2671"/>
    </row>
    <row r="217" spans="1:13" ht="15.75" customHeight="1">
      <c r="A217" s="2671"/>
      <c r="B217" s="2671"/>
      <c r="C217" s="2671"/>
      <c r="D217" s="2671"/>
      <c r="E217" s="2671"/>
      <c r="F217" s="2671"/>
      <c r="G217" s="2671"/>
      <c r="H217" s="2671"/>
      <c r="I217" s="2671"/>
      <c r="J217" s="2671"/>
      <c r="K217" s="2671"/>
      <c r="L217" s="2671"/>
      <c r="M217" s="2671"/>
    </row>
    <row r="218" spans="1:13" ht="15.75" customHeight="1">
      <c r="A218" s="2671"/>
      <c r="B218" s="2671"/>
      <c r="C218" s="2671"/>
      <c r="D218" s="2671"/>
      <c r="E218" s="2671"/>
      <c r="F218" s="2671"/>
      <c r="G218" s="2671"/>
      <c r="H218" s="2671"/>
      <c r="I218" s="2671"/>
      <c r="J218" s="2671"/>
      <c r="K218" s="2671"/>
      <c r="L218" s="2671"/>
      <c r="M218" s="2671"/>
    </row>
    <row r="219" spans="1:13" ht="15.75" customHeight="1">
      <c r="A219" s="2671"/>
      <c r="B219" s="2671"/>
      <c r="C219" s="2671"/>
      <c r="D219" s="2671"/>
      <c r="E219" s="2671"/>
      <c r="F219" s="2671"/>
      <c r="G219" s="2671"/>
      <c r="H219" s="2671"/>
      <c r="I219" s="2671"/>
      <c r="J219" s="2671"/>
      <c r="K219" s="2671"/>
      <c r="L219" s="2671"/>
      <c r="M219" s="2671"/>
    </row>
    <row r="220" spans="1:13" ht="15.75" customHeight="1">
      <c r="A220" s="2671"/>
      <c r="B220" s="2671"/>
      <c r="C220" s="2671"/>
      <c r="D220" s="2671"/>
      <c r="E220" s="2671"/>
      <c r="F220" s="2671"/>
      <c r="G220" s="2671"/>
      <c r="H220" s="2671"/>
      <c r="I220" s="2671"/>
      <c r="J220" s="2671"/>
      <c r="K220" s="2671"/>
      <c r="L220" s="2671"/>
      <c r="M220" s="2671"/>
    </row>
    <row r="221" spans="1:13" ht="15.75" customHeight="1">
      <c r="A221" s="2671"/>
      <c r="B221" s="2671"/>
      <c r="C221" s="2671"/>
      <c r="D221" s="2671"/>
      <c r="E221" s="2671"/>
      <c r="F221" s="2671"/>
      <c r="G221" s="2671"/>
      <c r="H221" s="2671"/>
      <c r="I221" s="2671"/>
      <c r="J221" s="2671"/>
      <c r="K221" s="2671"/>
      <c r="L221" s="2671"/>
      <c r="M221" s="2671"/>
    </row>
    <row r="222" spans="1:13" ht="15.75" customHeight="1">
      <c r="A222" s="2671"/>
      <c r="B222" s="2671"/>
      <c r="C222" s="2671"/>
      <c r="D222" s="2671"/>
      <c r="E222" s="2671"/>
      <c r="F222" s="2671"/>
      <c r="G222" s="2671"/>
      <c r="H222" s="2671"/>
      <c r="I222" s="2671"/>
      <c r="J222" s="2671"/>
      <c r="K222" s="2671"/>
      <c r="L222" s="2671"/>
      <c r="M222" s="2671"/>
    </row>
    <row r="223" spans="1:13" ht="15.75" customHeight="1">
      <c r="A223" s="2671"/>
      <c r="B223" s="2671"/>
      <c r="C223" s="2671"/>
      <c r="D223" s="2671"/>
      <c r="E223" s="2671"/>
      <c r="F223" s="2671"/>
      <c r="G223" s="2671"/>
      <c r="H223" s="2671"/>
      <c r="I223" s="2671"/>
      <c r="J223" s="2671"/>
      <c r="K223" s="2671"/>
      <c r="L223" s="2671"/>
      <c r="M223" s="2671"/>
    </row>
    <row r="224" spans="1:13" ht="15.75" customHeight="1">
      <c r="A224" s="2671"/>
      <c r="B224" s="2671"/>
      <c r="C224" s="2671"/>
      <c r="D224" s="2671"/>
      <c r="E224" s="2671"/>
      <c r="F224" s="2671"/>
      <c r="G224" s="2671"/>
      <c r="H224" s="2671"/>
      <c r="I224" s="2671"/>
      <c r="J224" s="2671"/>
      <c r="K224" s="2671"/>
      <c r="L224" s="2671"/>
      <c r="M224" s="2671"/>
    </row>
    <row r="225" spans="1:13" ht="15.75" customHeight="1">
      <c r="A225" s="2671"/>
      <c r="B225" s="2671"/>
      <c r="C225" s="2671"/>
      <c r="D225" s="2671"/>
      <c r="E225" s="2671"/>
      <c r="F225" s="2671"/>
      <c r="G225" s="2671"/>
      <c r="H225" s="2671"/>
      <c r="I225" s="2671"/>
      <c r="J225" s="2671"/>
      <c r="K225" s="2671"/>
      <c r="L225" s="2671"/>
      <c r="M225" s="2671"/>
    </row>
    <row r="226" spans="1:13" ht="15.75" customHeight="1">
      <c r="A226" s="2671"/>
      <c r="B226" s="2671"/>
      <c r="C226" s="2671"/>
      <c r="D226" s="2671"/>
      <c r="E226" s="2671"/>
      <c r="F226" s="2671"/>
      <c r="G226" s="2671"/>
      <c r="H226" s="2671"/>
      <c r="I226" s="2671"/>
      <c r="J226" s="2671"/>
      <c r="K226" s="2671"/>
      <c r="L226" s="2671"/>
      <c r="M226" s="2671"/>
    </row>
    <row r="227" spans="1:13" ht="15.75" customHeight="1">
      <c r="A227" s="2671"/>
      <c r="B227" s="2671"/>
      <c r="C227" s="2671"/>
      <c r="D227" s="2671"/>
      <c r="E227" s="2671"/>
      <c r="F227" s="2671"/>
      <c r="G227" s="2671"/>
      <c r="H227" s="2671"/>
      <c r="I227" s="2671"/>
      <c r="J227" s="2671"/>
      <c r="K227" s="2671"/>
      <c r="L227" s="2671"/>
      <c r="M227" s="2671"/>
    </row>
    <row r="228" spans="1:13" ht="15.75" customHeight="1">
      <c r="A228" s="2671"/>
      <c r="B228" s="2671"/>
      <c r="C228" s="2671"/>
      <c r="D228" s="2671"/>
      <c r="E228" s="2671"/>
      <c r="F228" s="2671"/>
      <c r="G228" s="2671"/>
      <c r="H228" s="2671"/>
      <c r="I228" s="2671"/>
      <c r="J228" s="2671"/>
      <c r="K228" s="2671"/>
      <c r="L228" s="2671"/>
      <c r="M228" s="2671"/>
    </row>
    <row r="229" spans="1:13" ht="15.75" customHeight="1">
      <c r="A229" s="2671"/>
      <c r="B229" s="2671"/>
      <c r="C229" s="2671"/>
      <c r="D229" s="2671"/>
      <c r="E229" s="2671"/>
      <c r="F229" s="2671"/>
      <c r="G229" s="2671"/>
      <c r="H229" s="2671"/>
      <c r="I229" s="2671"/>
      <c r="J229" s="2671"/>
      <c r="K229" s="2671"/>
      <c r="L229" s="2671"/>
      <c r="M229" s="2671"/>
    </row>
    <row r="230" spans="1:13" ht="15.75" customHeight="1">
      <c r="A230" s="2671"/>
      <c r="B230" s="2671"/>
      <c r="C230" s="2671"/>
      <c r="D230" s="2671"/>
      <c r="E230" s="2671"/>
      <c r="F230" s="2671"/>
      <c r="G230" s="2671"/>
      <c r="H230" s="2671"/>
      <c r="I230" s="2671"/>
      <c r="J230" s="2671"/>
      <c r="K230" s="2671"/>
      <c r="L230" s="2671"/>
      <c r="M230" s="2671"/>
    </row>
    <row r="231" spans="1:13" ht="15.75" customHeight="1">
      <c r="A231" s="2671"/>
      <c r="B231" s="2671"/>
      <c r="C231" s="2671"/>
      <c r="D231" s="2671"/>
      <c r="E231" s="2671"/>
      <c r="F231" s="2671"/>
      <c r="G231" s="2671"/>
      <c r="H231" s="2671"/>
      <c r="I231" s="2671"/>
      <c r="J231" s="2671"/>
      <c r="K231" s="2671"/>
      <c r="L231" s="2671"/>
      <c r="M231" s="2671"/>
    </row>
    <row r="232" spans="1:13" ht="15.75" customHeight="1">
      <c r="A232" s="2671"/>
      <c r="B232" s="2671"/>
      <c r="C232" s="2671"/>
      <c r="D232" s="2671"/>
      <c r="E232" s="2671"/>
      <c r="F232" s="2671"/>
      <c r="G232" s="2671"/>
      <c r="H232" s="2671"/>
      <c r="I232" s="2671"/>
      <c r="J232" s="2671"/>
      <c r="K232" s="2671"/>
      <c r="L232" s="2671"/>
      <c r="M232" s="2671"/>
    </row>
    <row r="233" spans="1:13" ht="15.75" customHeight="1">
      <c r="A233" s="2671"/>
      <c r="B233" s="2671"/>
      <c r="C233" s="2671"/>
      <c r="D233" s="2671"/>
      <c r="E233" s="2671"/>
      <c r="F233" s="2671"/>
      <c r="G233" s="2671"/>
      <c r="H233" s="2671"/>
      <c r="I233" s="2671"/>
      <c r="J233" s="2671"/>
      <c r="K233" s="2671"/>
      <c r="L233" s="2671"/>
      <c r="M233" s="2671"/>
    </row>
    <row r="234" spans="1:13" ht="15.75" customHeight="1">
      <c r="A234" s="2671"/>
      <c r="B234" s="2671"/>
      <c r="C234" s="2671"/>
      <c r="D234" s="2671"/>
      <c r="E234" s="2671"/>
      <c r="F234" s="2671"/>
      <c r="G234" s="2671"/>
      <c r="H234" s="2671"/>
      <c r="I234" s="2671"/>
      <c r="J234" s="2671"/>
      <c r="K234" s="2671"/>
      <c r="L234" s="2671"/>
      <c r="M234" s="2671"/>
    </row>
    <row r="235" spans="1:13" ht="15.75" customHeight="1">
      <c r="A235" s="2671"/>
      <c r="B235" s="2671"/>
      <c r="C235" s="2671"/>
      <c r="D235" s="2671"/>
      <c r="E235" s="2671"/>
      <c r="F235" s="2671"/>
      <c r="G235" s="2671"/>
      <c r="H235" s="2671"/>
      <c r="I235" s="2671"/>
      <c r="J235" s="2671"/>
      <c r="K235" s="2671"/>
      <c r="L235" s="2671"/>
      <c r="M235" s="2671"/>
    </row>
    <row r="236" spans="1:13" ht="15.75" customHeight="1">
      <c r="A236" s="2671"/>
      <c r="B236" s="2671"/>
      <c r="C236" s="2671"/>
      <c r="D236" s="2671"/>
      <c r="E236" s="2671"/>
      <c r="F236" s="2671"/>
      <c r="G236" s="2671"/>
      <c r="H236" s="2671"/>
      <c r="I236" s="2671"/>
      <c r="J236" s="2671"/>
      <c r="K236" s="2671"/>
      <c r="L236" s="2671"/>
      <c r="M236" s="2671"/>
    </row>
    <row r="237" spans="1:13" ht="15.75" customHeight="1">
      <c r="A237" s="2671"/>
      <c r="B237" s="2671"/>
      <c r="C237" s="2671"/>
      <c r="D237" s="2671"/>
      <c r="E237" s="2671"/>
      <c r="F237" s="2671"/>
      <c r="G237" s="2671"/>
      <c r="H237" s="2671"/>
      <c r="I237" s="2671"/>
      <c r="J237" s="2671"/>
      <c r="K237" s="2671"/>
      <c r="L237" s="2671"/>
      <c r="M237" s="2671"/>
    </row>
    <row r="238" spans="1:13" ht="15.75" customHeight="1">
      <c r="A238" s="2671"/>
      <c r="B238" s="2671"/>
      <c r="C238" s="2671"/>
      <c r="D238" s="2671"/>
      <c r="E238" s="2671"/>
      <c r="F238" s="2671"/>
      <c r="G238" s="2671"/>
      <c r="H238" s="2671"/>
      <c r="I238" s="2671"/>
      <c r="J238" s="2671"/>
      <c r="K238" s="2671"/>
      <c r="L238" s="2671"/>
      <c r="M238" s="2671"/>
    </row>
    <row r="239" spans="1:13" ht="15.75" customHeight="1">
      <c r="A239" s="2671"/>
      <c r="B239" s="2671"/>
      <c r="C239" s="2671"/>
      <c r="D239" s="2671"/>
      <c r="E239" s="2671"/>
      <c r="F239" s="2671"/>
      <c r="G239" s="2671"/>
      <c r="H239" s="2671"/>
      <c r="I239" s="2671"/>
      <c r="J239" s="2671"/>
      <c r="K239" s="2671"/>
      <c r="L239" s="2671"/>
      <c r="M239" s="2671"/>
    </row>
    <row r="240" spans="1:13" ht="15.75" customHeight="1">
      <c r="A240" s="2671"/>
      <c r="B240" s="2671"/>
      <c r="C240" s="2671"/>
      <c r="D240" s="2671"/>
      <c r="E240" s="2671"/>
      <c r="F240" s="2671"/>
      <c r="G240" s="2671"/>
      <c r="H240" s="2671"/>
      <c r="I240" s="2671"/>
      <c r="J240" s="2671"/>
      <c r="K240" s="2671"/>
      <c r="L240" s="2671"/>
      <c r="M240" s="2671"/>
    </row>
    <row r="241" spans="1:13" ht="15.75" customHeight="1">
      <c r="A241" s="2671"/>
      <c r="B241" s="2671"/>
      <c r="C241" s="2671"/>
      <c r="D241" s="2671"/>
      <c r="E241" s="2671"/>
      <c r="F241" s="2671"/>
      <c r="G241" s="2671"/>
      <c r="H241" s="2671"/>
      <c r="I241" s="2671"/>
      <c r="J241" s="2671"/>
      <c r="K241" s="2671"/>
      <c r="L241" s="2671"/>
      <c r="M241" s="2671"/>
    </row>
    <row r="242" spans="1:13" ht="15.75" customHeight="1">
      <c r="A242" s="2671"/>
      <c r="B242" s="2671"/>
      <c r="C242" s="2671"/>
      <c r="D242" s="2671"/>
      <c r="E242" s="2671"/>
      <c r="F242" s="2671"/>
      <c r="G242" s="2671"/>
      <c r="H242" s="2671"/>
      <c r="I242" s="2671"/>
      <c r="J242" s="2671"/>
      <c r="K242" s="2671"/>
      <c r="L242" s="2671"/>
      <c r="M242" s="2671"/>
    </row>
    <row r="243" spans="1:13" ht="15.75" customHeight="1">
      <c r="A243" s="2671"/>
      <c r="B243" s="2671"/>
      <c r="C243" s="2671"/>
      <c r="D243" s="2671"/>
      <c r="E243" s="2671"/>
      <c r="F243" s="2671"/>
      <c r="G243" s="2671"/>
      <c r="H243" s="2671"/>
      <c r="I243" s="2671"/>
      <c r="J243" s="2671"/>
      <c r="K243" s="2671"/>
      <c r="L243" s="2671"/>
      <c r="M243" s="2671"/>
    </row>
    <row r="244" spans="1:13" ht="15.75" customHeight="1">
      <c r="A244" s="2671"/>
      <c r="B244" s="2671"/>
      <c r="C244" s="2671"/>
      <c r="D244" s="2671"/>
      <c r="E244" s="2671"/>
      <c r="F244" s="2671"/>
      <c r="G244" s="2671"/>
      <c r="H244" s="2671"/>
      <c r="I244" s="2671"/>
      <c r="J244" s="2671"/>
      <c r="K244" s="2671"/>
      <c r="L244" s="2671"/>
      <c r="M244" s="2671"/>
    </row>
    <row r="245" spans="1:13" ht="15.75" customHeight="1">
      <c r="A245" s="2671"/>
      <c r="B245" s="2671"/>
      <c r="C245" s="2671"/>
      <c r="D245" s="2671"/>
      <c r="E245" s="2671"/>
      <c r="F245" s="2671"/>
      <c r="G245" s="2671"/>
      <c r="H245" s="2671"/>
      <c r="I245" s="2671"/>
      <c r="J245" s="2671"/>
      <c r="K245" s="2671"/>
      <c r="L245" s="2671"/>
      <c r="M245" s="2671"/>
    </row>
    <row r="246" spans="1:13" ht="15.75" customHeight="1">
      <c r="A246" s="2671"/>
      <c r="B246" s="2671"/>
      <c r="C246" s="2671"/>
      <c r="D246" s="2671"/>
      <c r="E246" s="2671"/>
      <c r="F246" s="2671"/>
      <c r="G246" s="2671"/>
      <c r="H246" s="2671"/>
      <c r="I246" s="2671"/>
      <c r="J246" s="2671"/>
      <c r="K246" s="2671"/>
      <c r="L246" s="2671"/>
      <c r="M246" s="2671"/>
    </row>
    <row r="247" spans="1:13" ht="15.75" customHeight="1">
      <c r="A247" s="2671"/>
      <c r="B247" s="2671"/>
      <c r="C247" s="2671"/>
      <c r="D247" s="2671"/>
      <c r="E247" s="2671"/>
      <c r="F247" s="2671"/>
      <c r="G247" s="2671"/>
      <c r="H247" s="2671"/>
      <c r="I247" s="2671"/>
      <c r="J247" s="2671"/>
      <c r="K247" s="2671"/>
      <c r="L247" s="2671"/>
      <c r="M247" s="2671"/>
    </row>
    <row r="248" spans="1:13" ht="15.75" customHeight="1">
      <c r="A248" s="2671"/>
      <c r="B248" s="2671"/>
      <c r="C248" s="2671"/>
      <c r="D248" s="2671"/>
      <c r="E248" s="2671"/>
      <c r="F248" s="2671"/>
      <c r="G248" s="2671"/>
      <c r="H248" s="2671"/>
      <c r="I248" s="2671"/>
      <c r="J248" s="2671"/>
      <c r="K248" s="2671"/>
      <c r="L248" s="2671"/>
      <c r="M248" s="2671"/>
    </row>
    <row r="249" spans="1:13" ht="15.75" customHeight="1">
      <c r="A249" s="2671"/>
      <c r="B249" s="2671"/>
      <c r="C249" s="2671"/>
      <c r="D249" s="2671"/>
      <c r="E249" s="2671"/>
      <c r="F249" s="2671"/>
      <c r="G249" s="2671"/>
      <c r="H249" s="2671"/>
      <c r="I249" s="2671"/>
      <c r="J249" s="2671"/>
      <c r="K249" s="2671"/>
      <c r="L249" s="2671"/>
      <c r="M249" s="2671"/>
    </row>
    <row r="250" spans="1:13" ht="15.75" customHeight="1">
      <c r="A250" s="2671"/>
      <c r="B250" s="2671"/>
      <c r="C250" s="2671"/>
      <c r="D250" s="2671"/>
      <c r="E250" s="2671"/>
      <c r="F250" s="2671"/>
      <c r="G250" s="2671"/>
      <c r="H250" s="2671"/>
      <c r="I250" s="2671"/>
      <c r="J250" s="2671"/>
      <c r="K250" s="2671"/>
      <c r="L250" s="2671"/>
      <c r="M250" s="2671"/>
    </row>
    <row r="251" spans="1:13" ht="15.75" customHeight="1">
      <c r="A251" s="2671"/>
      <c r="B251" s="2671"/>
      <c r="C251" s="2671"/>
      <c r="D251" s="2671"/>
      <c r="E251" s="2671"/>
      <c r="F251" s="2671"/>
      <c r="G251" s="2671"/>
      <c r="H251" s="2671"/>
      <c r="I251" s="2671"/>
      <c r="J251" s="2671"/>
      <c r="K251" s="2671"/>
      <c r="L251" s="2671"/>
      <c r="M251" s="2671"/>
    </row>
    <row r="252" spans="1:13" ht="15.75" customHeight="1">
      <c r="A252" s="2671"/>
      <c r="B252" s="2671"/>
      <c r="C252" s="2671"/>
      <c r="D252" s="2671"/>
      <c r="E252" s="2671"/>
      <c r="F252" s="2671"/>
      <c r="G252" s="2671"/>
      <c r="H252" s="2671"/>
      <c r="I252" s="2671"/>
      <c r="J252" s="2671"/>
      <c r="K252" s="2671"/>
      <c r="L252" s="2671"/>
      <c r="M252" s="2671"/>
    </row>
    <row r="253" spans="1:13" ht="15.75" customHeight="1">
      <c r="A253" s="2671"/>
      <c r="B253" s="2671"/>
      <c r="C253" s="2671"/>
      <c r="D253" s="2671"/>
      <c r="E253" s="2671"/>
      <c r="F253" s="2671"/>
      <c r="G253" s="2671"/>
      <c r="H253" s="2671"/>
      <c r="I253" s="2671"/>
      <c r="J253" s="2671"/>
      <c r="K253" s="2671"/>
      <c r="L253" s="2671"/>
      <c r="M253" s="2671"/>
    </row>
    <row r="254" spans="1:13" ht="15.75" customHeight="1">
      <c r="A254" s="2671"/>
      <c r="B254" s="2671"/>
      <c r="C254" s="2671"/>
      <c r="D254" s="2671"/>
      <c r="E254" s="2671"/>
      <c r="F254" s="2671"/>
      <c r="G254" s="2671"/>
      <c r="H254" s="2671"/>
      <c r="I254" s="2671"/>
      <c r="J254" s="2671"/>
      <c r="K254" s="2671"/>
      <c r="L254" s="2671"/>
      <c r="M254" s="2671"/>
    </row>
    <row r="255" spans="1:13" ht="15.75" customHeight="1">
      <c r="A255" s="2671"/>
      <c r="B255" s="2671"/>
      <c r="C255" s="2671"/>
      <c r="D255" s="2671"/>
      <c r="E255" s="2671"/>
      <c r="F255" s="2671"/>
      <c r="G255" s="2671"/>
      <c r="H255" s="2671"/>
      <c r="I255" s="2671"/>
      <c r="J255" s="2671"/>
      <c r="K255" s="2671"/>
      <c r="L255" s="2671"/>
      <c r="M255" s="2671"/>
    </row>
    <row r="256" spans="1:13" ht="15.75" customHeight="1">
      <c r="A256" s="2671"/>
      <c r="B256" s="2671"/>
      <c r="C256" s="2671"/>
      <c r="D256" s="2671"/>
      <c r="E256" s="2671"/>
      <c r="F256" s="2671"/>
      <c r="G256" s="2671"/>
      <c r="H256" s="2671"/>
      <c r="I256" s="2671"/>
      <c r="J256" s="2671"/>
      <c r="K256" s="2671"/>
      <c r="L256" s="2671"/>
      <c r="M256" s="2671"/>
    </row>
    <row r="257" spans="1:13" ht="15.75" customHeight="1">
      <c r="A257" s="2671"/>
      <c r="B257" s="2671"/>
      <c r="C257" s="2671"/>
      <c r="D257" s="2671"/>
      <c r="E257" s="2671"/>
      <c r="F257" s="2671"/>
      <c r="G257" s="2671"/>
      <c r="H257" s="2671"/>
      <c r="I257" s="2671"/>
      <c r="J257" s="2671"/>
      <c r="K257" s="2671"/>
      <c r="L257" s="2671"/>
      <c r="M257" s="2671"/>
    </row>
    <row r="258" spans="1:13" ht="15.75" customHeight="1">
      <c r="A258" s="2671"/>
      <c r="B258" s="2671"/>
      <c r="C258" s="2671"/>
      <c r="D258" s="2671"/>
      <c r="E258" s="2671"/>
      <c r="F258" s="2671"/>
      <c r="G258" s="2671"/>
      <c r="H258" s="2671"/>
      <c r="I258" s="2671"/>
      <c r="J258" s="2671"/>
      <c r="K258" s="2671"/>
      <c r="L258" s="2671"/>
      <c r="M258" s="2671"/>
    </row>
    <row r="259" spans="1:13" ht="15.75" customHeight="1">
      <c r="A259" s="2671"/>
      <c r="B259" s="2671"/>
      <c r="C259" s="2671"/>
      <c r="D259" s="2671"/>
      <c r="E259" s="2671"/>
      <c r="F259" s="2671"/>
      <c r="G259" s="2671"/>
      <c r="H259" s="2671"/>
      <c r="I259" s="2671"/>
      <c r="J259" s="2671"/>
      <c r="K259" s="2671"/>
      <c r="L259" s="2671"/>
      <c r="M259" s="2671"/>
    </row>
    <row r="260" spans="1:13" ht="15.75" customHeight="1">
      <c r="A260" s="2671"/>
      <c r="B260" s="2671"/>
      <c r="C260" s="2671"/>
      <c r="D260" s="2671"/>
      <c r="E260" s="2671"/>
      <c r="F260" s="2671"/>
      <c r="G260" s="2671"/>
      <c r="H260" s="2671"/>
      <c r="I260" s="2671"/>
      <c r="J260" s="2671"/>
      <c r="K260" s="2671"/>
      <c r="L260" s="2671"/>
      <c r="M260" s="2671"/>
    </row>
    <row r="261" spans="1:13" ht="15.75" customHeight="1">
      <c r="A261" s="2671"/>
      <c r="B261" s="2671"/>
      <c r="C261" s="2671"/>
      <c r="D261" s="2671"/>
      <c r="E261" s="2671"/>
      <c r="F261" s="2671"/>
      <c r="G261" s="2671"/>
      <c r="H261" s="2671"/>
      <c r="I261" s="2671"/>
      <c r="J261" s="2671"/>
      <c r="K261" s="2671"/>
      <c r="L261" s="2671"/>
      <c r="M261" s="2671"/>
    </row>
    <row r="262" spans="1:13" ht="15.75" customHeight="1">
      <c r="A262" s="2671"/>
      <c r="B262" s="2671"/>
      <c r="C262" s="2671"/>
      <c r="D262" s="2671"/>
      <c r="E262" s="2671"/>
      <c r="F262" s="2671"/>
      <c r="G262" s="2671"/>
      <c r="H262" s="2671"/>
      <c r="I262" s="2671"/>
      <c r="J262" s="2671"/>
      <c r="K262" s="2671"/>
      <c r="L262" s="2671"/>
      <c r="M262" s="2671"/>
    </row>
    <row r="263" spans="1:13" ht="15.75" customHeight="1">
      <c r="A263" s="2671"/>
      <c r="B263" s="2671"/>
      <c r="C263" s="2671"/>
      <c r="D263" s="2671"/>
      <c r="E263" s="2671"/>
      <c r="F263" s="2671"/>
      <c r="G263" s="2671"/>
      <c r="H263" s="2671"/>
      <c r="I263" s="2671"/>
      <c r="J263" s="2671"/>
      <c r="K263" s="2671"/>
      <c r="L263" s="2671"/>
      <c r="M263" s="2671"/>
    </row>
    <row r="264" spans="1:13" ht="15.75" customHeight="1">
      <c r="A264" s="2671"/>
      <c r="B264" s="2671"/>
      <c r="C264" s="2671"/>
      <c r="D264" s="2671"/>
      <c r="E264" s="2671"/>
      <c r="F264" s="2671"/>
      <c r="G264" s="2671"/>
      <c r="H264" s="2671"/>
      <c r="I264" s="2671"/>
      <c r="J264" s="2671"/>
      <c r="K264" s="2671"/>
      <c r="L264" s="2671"/>
      <c r="M264" s="2671"/>
    </row>
    <row r="265" spans="1:13" ht="15.75" customHeight="1">
      <c r="A265" s="2671"/>
      <c r="B265" s="2671"/>
      <c r="C265" s="2671"/>
      <c r="D265" s="2671"/>
      <c r="E265" s="2671"/>
      <c r="F265" s="2671"/>
      <c r="G265" s="2671"/>
      <c r="H265" s="2671"/>
      <c r="I265" s="2671"/>
      <c r="J265" s="2671"/>
      <c r="K265" s="2671"/>
      <c r="L265" s="2671"/>
      <c r="M265" s="2671"/>
    </row>
    <row r="266" spans="1:13" ht="15.75" customHeight="1">
      <c r="A266" s="2671"/>
      <c r="B266" s="2671"/>
      <c r="C266" s="2671"/>
      <c r="D266" s="2671"/>
      <c r="E266" s="2671"/>
      <c r="F266" s="2671"/>
      <c r="G266" s="2671"/>
      <c r="H266" s="2671"/>
      <c r="I266" s="2671"/>
      <c r="J266" s="2671"/>
      <c r="K266" s="2671"/>
      <c r="L266" s="2671"/>
      <c r="M266" s="2671"/>
    </row>
    <row r="267" spans="1:13" ht="15.75" customHeight="1">
      <c r="A267" s="2671"/>
      <c r="B267" s="2671"/>
      <c r="C267" s="2671"/>
      <c r="D267" s="2671"/>
      <c r="E267" s="2671"/>
      <c r="F267" s="2671"/>
      <c r="G267" s="2671"/>
      <c r="H267" s="2671"/>
      <c r="I267" s="2671"/>
      <c r="J267" s="2671"/>
      <c r="K267" s="2671"/>
      <c r="L267" s="2671"/>
      <c r="M267" s="2671"/>
    </row>
    <row r="268" spans="1:13" ht="15.75" customHeight="1">
      <c r="A268" s="2671"/>
      <c r="B268" s="2671"/>
      <c r="C268" s="2671"/>
      <c r="D268" s="2671"/>
      <c r="E268" s="2671"/>
      <c r="F268" s="2671"/>
      <c r="G268" s="2671"/>
      <c r="H268" s="2671"/>
      <c r="I268" s="2671"/>
      <c r="J268" s="2671"/>
      <c r="K268" s="2671"/>
      <c r="L268" s="2671"/>
      <c r="M268" s="2671"/>
    </row>
    <row r="269" spans="1:13" ht="15.75" customHeight="1">
      <c r="A269" s="2671"/>
      <c r="B269" s="2671"/>
      <c r="C269" s="2671"/>
      <c r="D269" s="2671"/>
      <c r="E269" s="2671"/>
      <c r="F269" s="2671"/>
      <c r="G269" s="2671"/>
      <c r="H269" s="2671"/>
      <c r="I269" s="2671"/>
      <c r="J269" s="2671"/>
      <c r="K269" s="2671"/>
      <c r="L269" s="2671"/>
      <c r="M269" s="2671"/>
    </row>
    <row r="270" spans="1:13" ht="15.75" customHeight="1">
      <c r="A270" s="2671"/>
      <c r="B270" s="2671"/>
      <c r="C270" s="2671"/>
      <c r="D270" s="2671"/>
      <c r="E270" s="2671"/>
      <c r="F270" s="2671"/>
      <c r="G270" s="2671"/>
      <c r="H270" s="2671"/>
      <c r="I270" s="2671"/>
      <c r="J270" s="2671"/>
      <c r="K270" s="2671"/>
      <c r="L270" s="2671"/>
      <c r="M270" s="2671"/>
    </row>
    <row r="271" spans="1:13" ht="15.75" customHeight="1">
      <c r="A271" s="2671"/>
      <c r="B271" s="2671"/>
      <c r="C271" s="2671"/>
      <c r="D271" s="2671"/>
      <c r="E271" s="2671"/>
      <c r="F271" s="2671"/>
      <c r="G271" s="2671"/>
      <c r="H271" s="2671"/>
      <c r="I271" s="2671"/>
      <c r="J271" s="2671"/>
      <c r="K271" s="2671"/>
      <c r="L271" s="2671"/>
      <c r="M271" s="2671"/>
    </row>
    <row r="272" spans="1:13" ht="15.75" customHeight="1">
      <c r="A272" s="2671"/>
      <c r="B272" s="2671"/>
      <c r="C272" s="2671"/>
      <c r="D272" s="2671"/>
      <c r="E272" s="2671"/>
      <c r="F272" s="2671"/>
      <c r="G272" s="2671"/>
      <c r="H272" s="2671"/>
      <c r="I272" s="2671"/>
      <c r="J272" s="2671"/>
      <c r="K272" s="2671"/>
      <c r="L272" s="2671"/>
      <c r="M272" s="2671"/>
    </row>
    <row r="273" spans="1:13" ht="15.75" customHeight="1">
      <c r="A273" s="2671"/>
      <c r="B273" s="2671"/>
      <c r="C273" s="2671"/>
      <c r="D273" s="2671"/>
      <c r="E273" s="2671"/>
      <c r="F273" s="2671"/>
      <c r="G273" s="2671"/>
      <c r="H273" s="2671"/>
      <c r="I273" s="2671"/>
      <c r="J273" s="2671"/>
      <c r="K273" s="2671"/>
      <c r="L273" s="2671"/>
      <c r="M273" s="2671"/>
    </row>
    <row r="274" spans="1:13" ht="15.75" customHeight="1">
      <c r="A274" s="2671"/>
      <c r="B274" s="2671"/>
      <c r="C274" s="2671"/>
      <c r="D274" s="2671"/>
      <c r="E274" s="2671"/>
      <c r="F274" s="2671"/>
      <c r="G274" s="2671"/>
      <c r="H274" s="2671"/>
      <c r="I274" s="2671"/>
      <c r="J274" s="2671"/>
      <c r="K274" s="2671"/>
      <c r="L274" s="2671"/>
      <c r="M274" s="2671"/>
    </row>
    <row r="275" spans="1:13" ht="15.75" customHeight="1">
      <c r="A275" s="2671"/>
      <c r="B275" s="2671"/>
      <c r="C275" s="2671"/>
      <c r="D275" s="2671"/>
      <c r="E275" s="2671"/>
      <c r="F275" s="2671"/>
      <c r="G275" s="2671"/>
      <c r="H275" s="2671"/>
      <c r="I275" s="2671"/>
      <c r="J275" s="2671"/>
      <c r="K275" s="2671"/>
      <c r="L275" s="2671"/>
      <c r="M275" s="2671"/>
    </row>
    <row r="276" spans="1:13" ht="15.75" customHeight="1">
      <c r="A276" s="2671"/>
      <c r="B276" s="2671"/>
      <c r="C276" s="2671"/>
      <c r="D276" s="2671"/>
      <c r="E276" s="2671"/>
      <c r="F276" s="2671"/>
      <c r="G276" s="2671"/>
      <c r="H276" s="2671"/>
      <c r="I276" s="2671"/>
      <c r="J276" s="2671"/>
      <c r="K276" s="2671"/>
      <c r="L276" s="2671"/>
      <c r="M276" s="2671"/>
    </row>
    <row r="277" spans="1:13" ht="15.75" customHeight="1">
      <c r="A277" s="2671"/>
      <c r="B277" s="2671"/>
      <c r="C277" s="2671"/>
      <c r="D277" s="2671"/>
      <c r="E277" s="2671"/>
      <c r="F277" s="2671"/>
      <c r="G277" s="2671"/>
      <c r="H277" s="2671"/>
      <c r="I277" s="2671"/>
      <c r="J277" s="2671"/>
      <c r="K277" s="2671"/>
      <c r="L277" s="2671"/>
      <c r="M277" s="2671"/>
    </row>
    <row r="278" spans="1:13" ht="15.75" customHeight="1">
      <c r="A278" s="2671"/>
      <c r="B278" s="2671"/>
      <c r="C278" s="2671"/>
      <c r="D278" s="2671"/>
      <c r="E278" s="2671"/>
      <c r="F278" s="2671"/>
      <c r="G278" s="2671"/>
      <c r="H278" s="2671"/>
      <c r="I278" s="2671"/>
      <c r="J278" s="2671"/>
      <c r="K278" s="2671"/>
      <c r="L278" s="2671"/>
      <c r="M278" s="2671"/>
    </row>
    <row r="279" spans="1:13" ht="15.75" customHeight="1">
      <c r="A279" s="2671"/>
      <c r="B279" s="2671"/>
      <c r="C279" s="2671"/>
      <c r="D279" s="2671"/>
      <c r="E279" s="2671"/>
      <c r="F279" s="2671"/>
      <c r="G279" s="2671"/>
      <c r="H279" s="2671"/>
      <c r="I279" s="2671"/>
      <c r="J279" s="2671"/>
      <c r="K279" s="2671"/>
      <c r="L279" s="2671"/>
      <c r="M279" s="2671"/>
    </row>
    <row r="280" spans="1:13" ht="15.75" customHeight="1">
      <c r="A280" s="2671"/>
      <c r="B280" s="2671"/>
      <c r="C280" s="2671"/>
      <c r="D280" s="2671"/>
      <c r="E280" s="2671"/>
      <c r="F280" s="2671"/>
      <c r="G280" s="2671"/>
      <c r="H280" s="2671"/>
      <c r="I280" s="2671"/>
      <c r="J280" s="2671"/>
      <c r="K280" s="2671"/>
      <c r="L280" s="2671"/>
      <c r="M280" s="2671"/>
    </row>
    <row r="281" spans="1:13" ht="15.75" customHeight="1">
      <c r="A281" s="2671"/>
      <c r="B281" s="2671"/>
      <c r="C281" s="2671"/>
      <c r="D281" s="2671"/>
      <c r="E281" s="2671"/>
      <c r="F281" s="2671"/>
      <c r="G281" s="2671"/>
      <c r="H281" s="2671"/>
      <c r="I281" s="2671"/>
      <c r="J281" s="2671"/>
      <c r="K281" s="2671"/>
      <c r="L281" s="2671"/>
      <c r="M281" s="2671"/>
    </row>
    <row r="282" spans="1:13" ht="15.75" customHeight="1">
      <c r="A282" s="2671"/>
      <c r="B282" s="2671"/>
      <c r="C282" s="2671"/>
      <c r="D282" s="2671"/>
      <c r="E282" s="2671"/>
      <c r="F282" s="2671"/>
      <c r="G282" s="2671"/>
      <c r="H282" s="2671"/>
      <c r="I282" s="2671"/>
      <c r="J282" s="2671"/>
      <c r="K282" s="2671"/>
      <c r="L282" s="2671"/>
      <c r="M282" s="2671"/>
    </row>
    <row r="283" spans="1:13" ht="15.75" customHeight="1">
      <c r="A283" s="2671"/>
      <c r="B283" s="2671"/>
      <c r="C283" s="2671"/>
      <c r="D283" s="2671"/>
      <c r="E283" s="2671"/>
      <c r="F283" s="2671"/>
      <c r="G283" s="2671"/>
      <c r="H283" s="2671"/>
      <c r="I283" s="2671"/>
      <c r="J283" s="2671"/>
      <c r="K283" s="2671"/>
      <c r="L283" s="2671"/>
      <c r="M283" s="2671"/>
    </row>
    <row r="284" spans="1:13" ht="15.75" customHeight="1">
      <c r="A284" s="2671"/>
      <c r="B284" s="2671"/>
      <c r="C284" s="2671"/>
      <c r="D284" s="2671"/>
      <c r="E284" s="2671"/>
      <c r="F284" s="2671"/>
      <c r="G284" s="2671"/>
      <c r="H284" s="2671"/>
      <c r="I284" s="2671"/>
      <c r="J284" s="2671"/>
      <c r="K284" s="2671"/>
      <c r="L284" s="2671"/>
      <c r="M284" s="2671"/>
    </row>
    <row r="285" spans="1:13" ht="15.75" customHeight="1">
      <c r="A285" s="2671"/>
      <c r="B285" s="2671"/>
      <c r="C285" s="2671"/>
      <c r="D285" s="2671"/>
      <c r="E285" s="2671"/>
      <c r="F285" s="2671"/>
      <c r="G285" s="2671"/>
      <c r="H285" s="2671"/>
      <c r="I285" s="2671"/>
      <c r="J285" s="2671"/>
      <c r="K285" s="2671"/>
      <c r="L285" s="2671"/>
      <c r="M285" s="2671"/>
    </row>
    <row r="286" spans="1:13" ht="15.75" customHeight="1">
      <c r="A286" s="2671"/>
      <c r="B286" s="2671"/>
      <c r="C286" s="2671"/>
      <c r="D286" s="2671"/>
      <c r="E286" s="2671"/>
      <c r="F286" s="2671"/>
      <c r="G286" s="2671"/>
      <c r="H286" s="2671"/>
      <c r="I286" s="2671"/>
      <c r="J286" s="2671"/>
      <c r="K286" s="2671"/>
      <c r="L286" s="2671"/>
      <c r="M286" s="2671"/>
    </row>
    <row r="287" spans="1:13" ht="15.75" customHeight="1">
      <c r="A287" s="2671"/>
      <c r="B287" s="2671"/>
      <c r="C287" s="2671"/>
      <c r="D287" s="2671"/>
      <c r="E287" s="2671"/>
      <c r="F287" s="2671"/>
      <c r="G287" s="2671"/>
      <c r="H287" s="2671"/>
      <c r="I287" s="2671"/>
      <c r="J287" s="2671"/>
      <c r="K287" s="2671"/>
      <c r="L287" s="2671"/>
      <c r="M287" s="2671"/>
    </row>
    <row r="288" spans="1:13" ht="15.75" customHeight="1">
      <c r="A288" s="2671"/>
      <c r="B288" s="2671"/>
      <c r="C288" s="2671"/>
      <c r="D288" s="2671"/>
      <c r="E288" s="2671"/>
      <c r="F288" s="2671"/>
      <c r="G288" s="2671"/>
      <c r="H288" s="2671"/>
      <c r="I288" s="2671"/>
      <c r="J288" s="2671"/>
      <c r="K288" s="2671"/>
      <c r="L288" s="2671"/>
      <c r="M288" s="2671"/>
    </row>
    <row r="289" spans="1:13" ht="15.75" customHeight="1">
      <c r="A289" s="2671"/>
      <c r="B289" s="2671"/>
      <c r="C289" s="2671"/>
      <c r="D289" s="2671"/>
      <c r="E289" s="2671"/>
      <c r="F289" s="2671"/>
      <c r="G289" s="2671"/>
      <c r="H289" s="2671"/>
      <c r="I289" s="2671"/>
      <c r="J289" s="2671"/>
      <c r="K289" s="2671"/>
      <c r="L289" s="2671"/>
      <c r="M289" s="2671"/>
    </row>
    <row r="290" spans="1:13" ht="15.75" customHeight="1">
      <c r="A290" s="2671"/>
      <c r="B290" s="2671"/>
      <c r="C290" s="2671"/>
      <c r="D290" s="2671"/>
      <c r="E290" s="2671"/>
      <c r="F290" s="2671"/>
      <c r="G290" s="2671"/>
      <c r="H290" s="2671"/>
      <c r="I290" s="2671"/>
      <c r="J290" s="2671"/>
      <c r="K290" s="2671"/>
      <c r="L290" s="2671"/>
      <c r="M290" s="2671"/>
    </row>
    <row r="291" spans="1:13" ht="15.75" customHeight="1">
      <c r="A291" s="2671"/>
      <c r="B291" s="2671"/>
      <c r="C291" s="2671"/>
      <c r="D291" s="2671"/>
      <c r="E291" s="2671"/>
      <c r="F291" s="2671"/>
      <c r="G291" s="2671"/>
      <c r="H291" s="2671"/>
      <c r="I291" s="2671"/>
      <c r="J291" s="2671"/>
      <c r="K291" s="2671"/>
      <c r="L291" s="2671"/>
      <c r="M291" s="2671"/>
    </row>
    <row r="292" spans="1:13" ht="15.75" customHeight="1">
      <c r="A292" s="2671"/>
      <c r="B292" s="2671"/>
      <c r="C292" s="2671"/>
      <c r="D292" s="2671"/>
      <c r="E292" s="2671"/>
      <c r="F292" s="2671"/>
      <c r="G292" s="2671"/>
      <c r="H292" s="2671"/>
      <c r="I292" s="2671"/>
      <c r="J292" s="2671"/>
      <c r="K292" s="2671"/>
      <c r="L292" s="2671"/>
      <c r="M292" s="2671"/>
    </row>
    <row r="293" spans="1:13" ht="15.75" customHeight="1">
      <c r="A293" s="2671"/>
      <c r="B293" s="2671"/>
      <c r="C293" s="2671"/>
      <c r="D293" s="2671"/>
      <c r="E293" s="2671"/>
      <c r="F293" s="2671"/>
      <c r="G293" s="2671"/>
      <c r="H293" s="2671"/>
      <c r="I293" s="2671"/>
      <c r="J293" s="2671"/>
      <c r="K293" s="2671"/>
      <c r="L293" s="2671"/>
      <c r="M293" s="2671"/>
    </row>
    <row r="294" spans="1:13" ht="15.75" customHeight="1">
      <c r="A294" s="2671"/>
      <c r="B294" s="2671"/>
      <c r="C294" s="2671"/>
      <c r="D294" s="2671"/>
      <c r="E294" s="2671"/>
      <c r="F294" s="2671"/>
      <c r="G294" s="2671"/>
      <c r="H294" s="2671"/>
      <c r="I294" s="2671"/>
      <c r="J294" s="2671"/>
      <c r="K294" s="2671"/>
      <c r="L294" s="2671"/>
      <c r="M294" s="2671"/>
    </row>
    <row r="295" spans="1:13" ht="15.75" customHeight="1">
      <c r="A295" s="2671"/>
      <c r="B295" s="2671"/>
      <c r="C295" s="2671"/>
      <c r="D295" s="2671"/>
      <c r="E295" s="2671"/>
      <c r="F295" s="2671"/>
      <c r="G295" s="2671"/>
      <c r="H295" s="2671"/>
      <c r="I295" s="2671"/>
      <c r="J295" s="2671"/>
      <c r="K295" s="2671"/>
      <c r="L295" s="2671"/>
      <c r="M295" s="2671"/>
    </row>
    <row r="296" spans="1:13" ht="15.75" customHeight="1">
      <c r="A296" s="2671"/>
      <c r="B296" s="2671"/>
      <c r="C296" s="2671"/>
      <c r="D296" s="2671"/>
      <c r="E296" s="2671"/>
      <c r="F296" s="2671"/>
      <c r="G296" s="2671"/>
      <c r="H296" s="2671"/>
      <c r="I296" s="2671"/>
      <c r="J296" s="2671"/>
      <c r="K296" s="2671"/>
      <c r="L296" s="2671"/>
      <c r="M296" s="2671"/>
    </row>
    <row r="297" spans="1:13" ht="15.75" customHeight="1">
      <c r="A297" s="2671"/>
      <c r="B297" s="2671"/>
      <c r="C297" s="2671"/>
      <c r="D297" s="2671"/>
      <c r="E297" s="2671"/>
      <c r="F297" s="2671"/>
      <c r="G297" s="2671"/>
      <c r="H297" s="2671"/>
      <c r="I297" s="2671"/>
      <c r="J297" s="2671"/>
      <c r="K297" s="2671"/>
      <c r="L297" s="2671"/>
      <c r="M297" s="2671"/>
    </row>
    <row r="298" spans="1:13" ht="15.75" customHeight="1">
      <c r="A298" s="2671"/>
      <c r="B298" s="2671"/>
      <c r="C298" s="2671"/>
      <c r="D298" s="2671"/>
      <c r="E298" s="2671"/>
      <c r="F298" s="2671"/>
      <c r="G298" s="2671"/>
      <c r="H298" s="2671"/>
      <c r="I298" s="2671"/>
      <c r="J298" s="2671"/>
      <c r="K298" s="2671"/>
      <c r="L298" s="2671"/>
      <c r="M298" s="2671"/>
    </row>
    <row r="299" spans="1:13" ht="15.75" customHeight="1">
      <c r="A299" s="2671"/>
      <c r="B299" s="2671"/>
      <c r="C299" s="2671"/>
      <c r="D299" s="2671"/>
      <c r="E299" s="2671"/>
      <c r="F299" s="2671"/>
      <c r="G299" s="2671"/>
      <c r="H299" s="2671"/>
      <c r="I299" s="2671"/>
      <c r="J299" s="2671"/>
      <c r="K299" s="2671"/>
      <c r="L299" s="2671"/>
      <c r="M299" s="2671"/>
    </row>
    <row r="300" spans="1:13" ht="15.75" customHeight="1">
      <c r="A300" s="2671"/>
      <c r="B300" s="2671"/>
      <c r="C300" s="2671"/>
      <c r="D300" s="2671"/>
      <c r="E300" s="2671"/>
      <c r="F300" s="2671"/>
      <c r="G300" s="2671"/>
      <c r="H300" s="2671"/>
      <c r="I300" s="2671"/>
      <c r="J300" s="2671"/>
      <c r="K300" s="2671"/>
      <c r="L300" s="2671"/>
      <c r="M300" s="2671"/>
    </row>
    <row r="301" spans="1:13" ht="15.75" customHeight="1">
      <c r="A301" s="2671"/>
      <c r="B301" s="2671"/>
      <c r="C301" s="2671"/>
      <c r="D301" s="2671"/>
      <c r="E301" s="2671"/>
      <c r="F301" s="2671"/>
      <c r="G301" s="2671"/>
      <c r="H301" s="2671"/>
      <c r="I301" s="2671"/>
      <c r="J301" s="2671"/>
      <c r="K301" s="2671"/>
      <c r="L301" s="2671"/>
      <c r="M301" s="2671"/>
    </row>
    <row r="302" spans="1:13" ht="15.75" customHeight="1">
      <c r="A302" s="2671"/>
      <c r="B302" s="2671"/>
      <c r="C302" s="2671"/>
      <c r="D302" s="2671"/>
      <c r="E302" s="2671"/>
      <c r="F302" s="2671"/>
      <c r="G302" s="2671"/>
      <c r="H302" s="2671"/>
      <c r="I302" s="2671"/>
      <c r="J302" s="2671"/>
      <c r="K302" s="2671"/>
      <c r="L302" s="2671"/>
      <c r="M302" s="2671"/>
    </row>
    <row r="303" spans="1:13" ht="15.75" customHeight="1">
      <c r="A303" s="2671"/>
      <c r="B303" s="2671"/>
      <c r="C303" s="2671"/>
      <c r="D303" s="2671"/>
      <c r="E303" s="2671"/>
      <c r="F303" s="2671"/>
      <c r="G303" s="2671"/>
      <c r="H303" s="2671"/>
      <c r="I303" s="2671"/>
      <c r="J303" s="2671"/>
      <c r="K303" s="2671"/>
      <c r="L303" s="2671"/>
      <c r="M303" s="2671"/>
    </row>
    <row r="304" spans="1:13" ht="15.75" customHeight="1">
      <c r="A304" s="2671"/>
      <c r="B304" s="2671"/>
      <c r="C304" s="2671"/>
      <c r="D304" s="2671"/>
      <c r="E304" s="2671"/>
      <c r="F304" s="2671"/>
      <c r="G304" s="2671"/>
      <c r="H304" s="2671"/>
      <c r="I304" s="2671"/>
      <c r="J304" s="2671"/>
      <c r="K304" s="2671"/>
      <c r="L304" s="2671"/>
      <c r="M304" s="2671"/>
    </row>
    <row r="305" spans="1:13" ht="15.75" customHeight="1">
      <c r="A305" s="2671"/>
      <c r="B305" s="2671"/>
      <c r="C305" s="2671"/>
      <c r="D305" s="2671"/>
      <c r="E305" s="2671"/>
      <c r="F305" s="2671"/>
      <c r="G305" s="2671"/>
      <c r="H305" s="2671"/>
      <c r="I305" s="2671"/>
      <c r="J305" s="2671"/>
      <c r="K305" s="2671"/>
      <c r="L305" s="2671"/>
      <c r="M305" s="2671"/>
    </row>
    <row r="306" spans="1:13" ht="15.75" customHeight="1">
      <c r="A306" s="2671"/>
      <c r="B306" s="2671"/>
      <c r="C306" s="2671"/>
      <c r="D306" s="2671"/>
      <c r="E306" s="2671"/>
      <c r="F306" s="2671"/>
      <c r="G306" s="2671"/>
      <c r="H306" s="2671"/>
      <c r="I306" s="2671"/>
      <c r="J306" s="2671"/>
      <c r="K306" s="2671"/>
      <c r="L306" s="2671"/>
      <c r="M306" s="2671"/>
    </row>
    <row r="307" spans="1:13" ht="15.75" customHeight="1">
      <c r="A307" s="2671"/>
      <c r="B307" s="2671"/>
      <c r="C307" s="2671"/>
      <c r="D307" s="2671"/>
      <c r="E307" s="2671"/>
      <c r="F307" s="2671"/>
      <c r="G307" s="2671"/>
      <c r="H307" s="2671"/>
      <c r="I307" s="2671"/>
      <c r="J307" s="2671"/>
      <c r="K307" s="2671"/>
      <c r="L307" s="2671"/>
      <c r="M307" s="2671"/>
    </row>
    <row r="308" spans="1:13" ht="15.75" customHeight="1">
      <c r="A308" s="2671"/>
      <c r="B308" s="2671"/>
      <c r="C308" s="2671"/>
      <c r="D308" s="2671"/>
      <c r="E308" s="2671"/>
      <c r="F308" s="2671"/>
      <c r="G308" s="2671"/>
      <c r="H308" s="2671"/>
      <c r="I308" s="2671"/>
      <c r="J308" s="2671"/>
      <c r="K308" s="2671"/>
      <c r="L308" s="2671"/>
      <c r="M308" s="2671"/>
    </row>
    <row r="309" spans="1:13" ht="15.75" customHeight="1">
      <c r="A309" s="2671"/>
      <c r="B309" s="2671"/>
      <c r="C309" s="2671"/>
      <c r="D309" s="2671"/>
      <c r="E309" s="2671"/>
      <c r="F309" s="2671"/>
      <c r="G309" s="2671"/>
      <c r="H309" s="2671"/>
      <c r="I309" s="2671"/>
      <c r="J309" s="2671"/>
      <c r="K309" s="2671"/>
      <c r="L309" s="2671"/>
      <c r="M309" s="2671"/>
    </row>
    <row r="310" spans="1:13" ht="15.75" customHeight="1">
      <c r="A310" s="2671"/>
      <c r="B310" s="2671"/>
      <c r="C310" s="2671"/>
      <c r="D310" s="2671"/>
      <c r="E310" s="2671"/>
      <c r="F310" s="2671"/>
      <c r="G310" s="2671"/>
      <c r="H310" s="2671"/>
      <c r="I310" s="2671"/>
      <c r="J310" s="2671"/>
      <c r="K310" s="2671"/>
      <c r="L310" s="2671"/>
      <c r="M310" s="2671"/>
    </row>
    <row r="311" spans="1:13" ht="15.75" customHeight="1">
      <c r="A311" s="2671"/>
      <c r="B311" s="2671"/>
      <c r="C311" s="2671"/>
      <c r="D311" s="2671"/>
      <c r="E311" s="2671"/>
      <c r="F311" s="2671"/>
      <c r="G311" s="2671"/>
      <c r="H311" s="2671"/>
      <c r="I311" s="2671"/>
      <c r="J311" s="2671"/>
      <c r="K311" s="2671"/>
      <c r="L311" s="2671"/>
      <c r="M311" s="2671"/>
    </row>
    <row r="312" spans="1:13" ht="15.75" customHeight="1">
      <c r="A312" s="2671"/>
      <c r="B312" s="2671"/>
      <c r="C312" s="2671"/>
      <c r="D312" s="2671"/>
      <c r="E312" s="2671"/>
      <c r="F312" s="2671"/>
      <c r="G312" s="2671"/>
      <c r="H312" s="2671"/>
      <c r="I312" s="2671"/>
      <c r="J312" s="2671"/>
      <c r="K312" s="2671"/>
      <c r="L312" s="2671"/>
      <c r="M312" s="2671"/>
    </row>
    <row r="313" spans="1:13" ht="15.75" customHeight="1">
      <c r="A313" s="2671"/>
      <c r="B313" s="2671"/>
      <c r="C313" s="2671"/>
      <c r="D313" s="2671"/>
      <c r="E313" s="2671"/>
      <c r="F313" s="2671"/>
      <c r="G313" s="2671"/>
      <c r="H313" s="2671"/>
      <c r="I313" s="2671"/>
      <c r="J313" s="2671"/>
      <c r="K313" s="2671"/>
      <c r="L313" s="2671"/>
      <c r="M313" s="2671"/>
    </row>
    <row r="314" spans="1:13" ht="15.75" customHeight="1">
      <c r="A314" s="2671"/>
      <c r="B314" s="2671"/>
      <c r="C314" s="2671"/>
      <c r="D314" s="2671"/>
      <c r="E314" s="2671"/>
      <c r="F314" s="2671"/>
      <c r="G314" s="2671"/>
      <c r="H314" s="2671"/>
      <c r="I314" s="2671"/>
      <c r="J314" s="2671"/>
      <c r="K314" s="2671"/>
      <c r="L314" s="2671"/>
      <c r="M314" s="2671"/>
    </row>
    <row r="315" spans="1:13" ht="15.75" customHeight="1">
      <c r="A315" s="2671"/>
      <c r="B315" s="2671"/>
      <c r="C315" s="2671"/>
      <c r="D315" s="2671"/>
      <c r="E315" s="2671"/>
      <c r="F315" s="2671"/>
      <c r="G315" s="2671"/>
      <c r="H315" s="2671"/>
      <c r="I315" s="2671"/>
      <c r="J315" s="2671"/>
      <c r="K315" s="2671"/>
      <c r="L315" s="2671"/>
      <c r="M315" s="2671"/>
    </row>
    <row r="316" spans="1:13" ht="15.75" customHeight="1">
      <c r="A316" s="2671"/>
      <c r="B316" s="2671"/>
      <c r="C316" s="2671"/>
      <c r="D316" s="2671"/>
      <c r="E316" s="2671"/>
      <c r="F316" s="2671"/>
      <c r="G316" s="2671"/>
      <c r="H316" s="2671"/>
      <c r="I316" s="2671"/>
      <c r="J316" s="2671"/>
      <c r="K316" s="2671"/>
      <c r="L316" s="2671"/>
      <c r="M316" s="2671"/>
    </row>
    <row r="317" spans="1:13" ht="15.75" customHeight="1">
      <c r="A317" s="2671"/>
      <c r="B317" s="2671"/>
      <c r="C317" s="2671"/>
      <c r="D317" s="2671"/>
      <c r="E317" s="2671"/>
      <c r="F317" s="2671"/>
      <c r="G317" s="2671"/>
      <c r="H317" s="2671"/>
      <c r="I317" s="2671"/>
      <c r="J317" s="2671"/>
      <c r="K317" s="2671"/>
      <c r="L317" s="2671"/>
      <c r="M317" s="2671"/>
    </row>
    <row r="318" spans="1:13" ht="15.75" customHeight="1">
      <c r="A318" s="2671"/>
      <c r="B318" s="2671"/>
      <c r="C318" s="2671"/>
      <c r="D318" s="2671"/>
      <c r="E318" s="2671"/>
      <c r="F318" s="2671"/>
      <c r="G318" s="2671"/>
      <c r="H318" s="2671"/>
      <c r="I318" s="2671"/>
      <c r="J318" s="2671"/>
      <c r="K318" s="2671"/>
      <c r="L318" s="2671"/>
      <c r="M318" s="2671"/>
    </row>
    <row r="319" spans="1:13" ht="15.75" customHeight="1">
      <c r="A319" s="2671"/>
      <c r="B319" s="2671"/>
      <c r="C319" s="2671"/>
      <c r="D319" s="2671"/>
      <c r="E319" s="2671"/>
      <c r="F319" s="2671"/>
      <c r="G319" s="2671"/>
      <c r="H319" s="2671"/>
      <c r="I319" s="2671"/>
      <c r="J319" s="2671"/>
      <c r="K319" s="2671"/>
      <c r="L319" s="2671"/>
      <c r="M319" s="2671"/>
    </row>
    <row r="320" spans="1:13" ht="15.75" customHeight="1">
      <c r="A320" s="2671"/>
      <c r="B320" s="2671"/>
      <c r="C320" s="2671"/>
      <c r="D320" s="2671"/>
      <c r="E320" s="2671"/>
      <c r="F320" s="2671"/>
      <c r="G320" s="2671"/>
      <c r="H320" s="2671"/>
      <c r="I320" s="2671"/>
      <c r="J320" s="2671"/>
      <c r="K320" s="2671"/>
      <c r="L320" s="2671"/>
      <c r="M320" s="2671"/>
    </row>
    <row r="321" spans="1:13" ht="15.75" customHeight="1">
      <c r="A321" s="2671"/>
      <c r="B321" s="2671"/>
      <c r="C321" s="2671"/>
      <c r="D321" s="2671"/>
      <c r="E321" s="2671"/>
      <c r="F321" s="2671"/>
      <c r="G321" s="2671"/>
      <c r="H321" s="2671"/>
      <c r="I321" s="2671"/>
      <c r="J321" s="2671"/>
      <c r="K321" s="2671"/>
      <c r="L321" s="2671"/>
      <c r="M321" s="2671"/>
    </row>
    <row r="322" spans="1:13" ht="15.75" customHeight="1">
      <c r="A322" s="2671"/>
      <c r="B322" s="2671"/>
      <c r="C322" s="2671"/>
      <c r="D322" s="2671"/>
      <c r="E322" s="2671"/>
      <c r="F322" s="2671"/>
      <c r="G322" s="2671"/>
      <c r="H322" s="2671"/>
      <c r="I322" s="2671"/>
      <c r="J322" s="2671"/>
      <c r="K322" s="2671"/>
      <c r="L322" s="2671"/>
      <c r="M322" s="2671"/>
    </row>
    <row r="323" spans="1:13" ht="15.75" customHeight="1">
      <c r="A323" s="2671"/>
      <c r="B323" s="2671"/>
      <c r="C323" s="2671"/>
      <c r="D323" s="2671"/>
      <c r="E323" s="2671"/>
      <c r="F323" s="2671"/>
      <c r="G323" s="2671"/>
      <c r="H323" s="2671"/>
      <c r="I323" s="2671"/>
      <c r="J323" s="2671"/>
      <c r="K323" s="2671"/>
      <c r="L323" s="2671"/>
      <c r="M323" s="2671"/>
    </row>
    <row r="324" spans="1:13" ht="15.75" customHeight="1">
      <c r="A324" s="2671"/>
      <c r="B324" s="2671"/>
      <c r="C324" s="2671"/>
      <c r="D324" s="2671"/>
      <c r="E324" s="2671"/>
      <c r="F324" s="2671"/>
      <c r="G324" s="2671"/>
      <c r="H324" s="2671"/>
      <c r="I324" s="2671"/>
      <c r="J324" s="2671"/>
      <c r="K324" s="2671"/>
      <c r="L324" s="2671"/>
      <c r="M324" s="2671"/>
    </row>
    <row r="325" spans="1:13" ht="15.75" customHeight="1">
      <c r="A325" s="2671"/>
      <c r="B325" s="2671"/>
      <c r="C325" s="2671"/>
      <c r="D325" s="2671"/>
      <c r="E325" s="2671"/>
      <c r="F325" s="2671"/>
      <c r="G325" s="2671"/>
      <c r="H325" s="2671"/>
      <c r="I325" s="2671"/>
      <c r="J325" s="2671"/>
      <c r="K325" s="2671"/>
      <c r="L325" s="2671"/>
      <c r="M325" s="2671"/>
    </row>
    <row r="326" spans="1:13" ht="15.75" customHeight="1">
      <c r="A326" s="2671"/>
      <c r="B326" s="2671"/>
      <c r="C326" s="2671"/>
      <c r="D326" s="2671"/>
      <c r="E326" s="2671"/>
      <c r="F326" s="2671"/>
      <c r="G326" s="2671"/>
      <c r="H326" s="2671"/>
      <c r="I326" s="2671"/>
      <c r="J326" s="2671"/>
      <c r="K326" s="2671"/>
      <c r="L326" s="2671"/>
      <c r="M326" s="2671"/>
    </row>
    <row r="327" spans="1:13" ht="15.75" customHeight="1">
      <c r="A327" s="2671"/>
      <c r="B327" s="2671"/>
      <c r="C327" s="2671"/>
      <c r="D327" s="2671"/>
      <c r="E327" s="2671"/>
      <c r="F327" s="2671"/>
      <c r="G327" s="2671"/>
      <c r="H327" s="2671"/>
      <c r="I327" s="2671"/>
      <c r="J327" s="2671"/>
      <c r="K327" s="2671"/>
      <c r="L327" s="2671"/>
      <c r="M327" s="2671"/>
    </row>
    <row r="328" spans="1:13" ht="15.75" customHeight="1">
      <c r="A328" s="2671"/>
      <c r="B328" s="2671"/>
      <c r="C328" s="2671"/>
      <c r="D328" s="2671"/>
      <c r="E328" s="2671"/>
      <c r="F328" s="2671"/>
      <c r="G328" s="2671"/>
      <c r="H328" s="2671"/>
      <c r="I328" s="2671"/>
      <c r="J328" s="2671"/>
      <c r="K328" s="2671"/>
      <c r="L328" s="2671"/>
      <c r="M328" s="2671"/>
    </row>
    <row r="329" spans="1:13" ht="15.75" customHeight="1">
      <c r="A329" s="2671"/>
      <c r="B329" s="2671"/>
      <c r="C329" s="2671"/>
      <c r="D329" s="2671"/>
      <c r="E329" s="2671"/>
      <c r="F329" s="2671"/>
      <c r="G329" s="2671"/>
      <c r="H329" s="2671"/>
      <c r="I329" s="2671"/>
      <c r="J329" s="2671"/>
      <c r="K329" s="2671"/>
      <c r="L329" s="2671"/>
      <c r="M329" s="2671"/>
    </row>
    <row r="330" spans="1:13" ht="15.75" customHeight="1">
      <c r="A330" s="2671"/>
      <c r="B330" s="2671"/>
      <c r="C330" s="2671"/>
      <c r="D330" s="2671"/>
      <c r="E330" s="2671"/>
      <c r="F330" s="2671"/>
      <c r="G330" s="2671"/>
      <c r="H330" s="2671"/>
      <c r="I330" s="2671"/>
      <c r="J330" s="2671"/>
      <c r="K330" s="2671"/>
      <c r="L330" s="2671"/>
      <c r="M330" s="2671"/>
    </row>
    <row r="331" spans="1:13" ht="15.75" customHeight="1">
      <c r="A331" s="2671"/>
      <c r="B331" s="2671"/>
      <c r="C331" s="2671"/>
      <c r="D331" s="2671"/>
      <c r="E331" s="2671"/>
      <c r="F331" s="2671"/>
      <c r="G331" s="2671"/>
      <c r="H331" s="2671"/>
      <c r="I331" s="2671"/>
      <c r="J331" s="2671"/>
      <c r="K331" s="2671"/>
      <c r="L331" s="2671"/>
      <c r="M331" s="2671"/>
    </row>
    <row r="332" spans="1:13" ht="15.75" customHeight="1">
      <c r="A332" s="2671"/>
      <c r="B332" s="2671"/>
      <c r="C332" s="2671"/>
      <c r="D332" s="2671"/>
      <c r="E332" s="2671"/>
      <c r="F332" s="2671"/>
      <c r="G332" s="2671"/>
      <c r="H332" s="2671"/>
      <c r="I332" s="2671"/>
      <c r="J332" s="2671"/>
      <c r="K332" s="2671"/>
      <c r="L332" s="2671"/>
      <c r="M332" s="2671"/>
    </row>
    <row r="333" spans="1:13" ht="15.75" customHeight="1">
      <c r="A333" s="2671"/>
      <c r="B333" s="2671"/>
      <c r="C333" s="2671"/>
      <c r="D333" s="2671"/>
      <c r="E333" s="2671"/>
      <c r="F333" s="2671"/>
      <c r="G333" s="2671"/>
      <c r="H333" s="2671"/>
      <c r="I333" s="2671"/>
      <c r="J333" s="2671"/>
      <c r="K333" s="2671"/>
      <c r="L333" s="2671"/>
      <c r="M333" s="2671"/>
    </row>
    <row r="334" spans="1:13" ht="15.75" customHeight="1">
      <c r="A334" s="2671"/>
      <c r="B334" s="2671"/>
      <c r="C334" s="2671"/>
      <c r="D334" s="2671"/>
      <c r="E334" s="2671"/>
      <c r="F334" s="2671"/>
      <c r="G334" s="2671"/>
      <c r="H334" s="2671"/>
      <c r="I334" s="2671"/>
      <c r="J334" s="2671"/>
      <c r="K334" s="2671"/>
      <c r="L334" s="2671"/>
      <c r="M334" s="2671"/>
    </row>
    <row r="335" spans="1:13" ht="15.75" customHeight="1">
      <c r="A335" s="2671"/>
      <c r="B335" s="2671"/>
      <c r="C335" s="2671"/>
      <c r="D335" s="2671"/>
      <c r="E335" s="2671"/>
      <c r="F335" s="2671"/>
      <c r="G335" s="2671"/>
      <c r="H335" s="2671"/>
      <c r="I335" s="2671"/>
      <c r="J335" s="2671"/>
      <c r="K335" s="2671"/>
      <c r="L335" s="2671"/>
      <c r="M335" s="2671"/>
    </row>
    <row r="336" spans="1:13" ht="15.75" customHeight="1">
      <c r="A336" s="2671"/>
      <c r="B336" s="2671"/>
      <c r="C336" s="2671"/>
      <c r="D336" s="2671"/>
      <c r="E336" s="2671"/>
      <c r="F336" s="2671"/>
      <c r="G336" s="2671"/>
      <c r="H336" s="2671"/>
      <c r="I336" s="2671"/>
      <c r="J336" s="2671"/>
      <c r="K336" s="2671"/>
      <c r="L336" s="2671"/>
      <c r="M336" s="2671"/>
    </row>
    <row r="337" spans="1:13" ht="15.75" customHeight="1">
      <c r="A337" s="2671"/>
      <c r="B337" s="2671"/>
      <c r="C337" s="2671"/>
      <c r="D337" s="2671"/>
      <c r="E337" s="2671"/>
      <c r="F337" s="2671"/>
      <c r="G337" s="2671"/>
      <c r="H337" s="2671"/>
      <c r="I337" s="2671"/>
      <c r="J337" s="2671"/>
      <c r="K337" s="2671"/>
      <c r="L337" s="2671"/>
      <c r="M337" s="2671"/>
    </row>
    <row r="338" spans="1:13" ht="15.75" customHeight="1">
      <c r="A338" s="2671"/>
      <c r="B338" s="2671"/>
      <c r="C338" s="2671"/>
      <c r="D338" s="2671"/>
      <c r="E338" s="2671"/>
      <c r="F338" s="2671"/>
      <c r="G338" s="2671"/>
      <c r="H338" s="2671"/>
      <c r="I338" s="2671"/>
      <c r="J338" s="2671"/>
      <c r="K338" s="2671"/>
      <c r="L338" s="2671"/>
      <c r="M338" s="2671"/>
    </row>
    <row r="339" spans="1:13" ht="15.75" customHeight="1">
      <c r="A339" s="2671"/>
      <c r="B339" s="2671"/>
      <c r="C339" s="2671"/>
      <c r="D339" s="2671"/>
      <c r="E339" s="2671"/>
      <c r="F339" s="2671"/>
      <c r="G339" s="2671"/>
      <c r="H339" s="2671"/>
      <c r="I339" s="2671"/>
      <c r="J339" s="2671"/>
      <c r="K339" s="2671"/>
      <c r="L339" s="2671"/>
      <c r="M339" s="2671"/>
    </row>
    <row r="340" spans="1:13" ht="15.75" customHeight="1">
      <c r="A340" s="2671"/>
      <c r="B340" s="2671"/>
      <c r="C340" s="2671"/>
      <c r="D340" s="2671"/>
      <c r="E340" s="2671"/>
      <c r="F340" s="2671"/>
      <c r="G340" s="2671"/>
      <c r="H340" s="2671"/>
      <c r="I340" s="2671"/>
      <c r="J340" s="2671"/>
      <c r="K340" s="2671"/>
      <c r="L340" s="2671"/>
      <c r="M340" s="2671"/>
    </row>
    <row r="341" spans="1:13" ht="15.75" customHeight="1">
      <c r="A341" s="2671"/>
      <c r="B341" s="2671"/>
      <c r="C341" s="2671"/>
      <c r="D341" s="2671"/>
      <c r="E341" s="2671"/>
      <c r="F341" s="2671"/>
      <c r="G341" s="2671"/>
      <c r="H341" s="2671"/>
      <c r="I341" s="2671"/>
      <c r="J341" s="2671"/>
      <c r="K341" s="2671"/>
      <c r="L341" s="2671"/>
      <c r="M341" s="2671"/>
    </row>
    <row r="342" spans="1:13" ht="15.75" customHeight="1">
      <c r="A342" s="2671"/>
      <c r="B342" s="2671"/>
      <c r="C342" s="2671"/>
      <c r="D342" s="2671"/>
      <c r="E342" s="2671"/>
      <c r="F342" s="2671"/>
      <c r="G342" s="2671"/>
      <c r="H342" s="2671"/>
      <c r="I342" s="2671"/>
      <c r="J342" s="2671"/>
      <c r="K342" s="2671"/>
      <c r="L342" s="2671"/>
      <c r="M342" s="2671"/>
    </row>
    <row r="343" spans="1:13" ht="15.75" customHeight="1">
      <c r="A343" s="2671"/>
      <c r="B343" s="2671"/>
      <c r="C343" s="2671"/>
      <c r="D343" s="2671"/>
      <c r="E343" s="2671"/>
      <c r="F343" s="2671"/>
      <c r="G343" s="2671"/>
      <c r="H343" s="2671"/>
      <c r="I343" s="2671"/>
      <c r="J343" s="2671"/>
      <c r="K343" s="2671"/>
      <c r="L343" s="2671"/>
      <c r="M343" s="2671"/>
    </row>
    <row r="344" spans="1:13" ht="15.75" customHeight="1">
      <c r="A344" s="2671"/>
      <c r="B344" s="2671"/>
      <c r="C344" s="2671"/>
      <c r="D344" s="2671"/>
      <c r="E344" s="2671"/>
      <c r="F344" s="2671"/>
      <c r="G344" s="2671"/>
      <c r="H344" s="2671"/>
      <c r="I344" s="2671"/>
      <c r="J344" s="2671"/>
      <c r="K344" s="2671"/>
      <c r="L344" s="2671"/>
      <c r="M344" s="2671"/>
    </row>
    <row r="345" spans="1:13" ht="15.75" customHeight="1">
      <c r="A345" s="2671"/>
      <c r="B345" s="2671"/>
      <c r="C345" s="2671"/>
      <c r="D345" s="2671"/>
      <c r="E345" s="2671"/>
      <c r="F345" s="2671"/>
      <c r="G345" s="2671"/>
      <c r="H345" s="2671"/>
      <c r="I345" s="2671"/>
      <c r="J345" s="2671"/>
      <c r="K345" s="2671"/>
      <c r="L345" s="2671"/>
      <c r="M345" s="2671"/>
    </row>
    <row r="346" spans="1:13" ht="15.75" customHeight="1">
      <c r="A346" s="2671"/>
      <c r="B346" s="2671"/>
      <c r="C346" s="2671"/>
      <c r="D346" s="2671"/>
      <c r="E346" s="2671"/>
      <c r="F346" s="2671"/>
      <c r="G346" s="2671"/>
      <c r="H346" s="2671"/>
      <c r="I346" s="2671"/>
      <c r="J346" s="2671"/>
      <c r="K346" s="2671"/>
      <c r="L346" s="2671"/>
      <c r="M346" s="2671"/>
    </row>
    <row r="347" spans="1:13" ht="15.75" customHeight="1">
      <c r="A347" s="2671"/>
      <c r="B347" s="2671"/>
      <c r="C347" s="2671"/>
      <c r="D347" s="2671"/>
      <c r="E347" s="2671"/>
      <c r="F347" s="2671"/>
      <c r="G347" s="2671"/>
      <c r="H347" s="2671"/>
      <c r="I347" s="2671"/>
      <c r="J347" s="2671"/>
      <c r="K347" s="2671"/>
      <c r="L347" s="2671"/>
      <c r="M347" s="2671"/>
    </row>
    <row r="348" spans="1:13" ht="15.75" customHeight="1">
      <c r="A348" s="2671"/>
      <c r="B348" s="2671"/>
      <c r="C348" s="2671"/>
      <c r="D348" s="2671"/>
      <c r="E348" s="2671"/>
      <c r="F348" s="2671"/>
      <c r="G348" s="2671"/>
      <c r="H348" s="2671"/>
      <c r="I348" s="2671"/>
      <c r="J348" s="2671"/>
      <c r="K348" s="2671"/>
      <c r="L348" s="2671"/>
      <c r="M348" s="2671"/>
    </row>
    <row r="349" spans="1:13" ht="15.75" customHeight="1">
      <c r="A349" s="2671"/>
      <c r="B349" s="2671"/>
      <c r="C349" s="2671"/>
      <c r="D349" s="2671"/>
      <c r="E349" s="2671"/>
      <c r="F349" s="2671"/>
      <c r="G349" s="2671"/>
      <c r="H349" s="2671"/>
      <c r="I349" s="2671"/>
      <c r="J349" s="2671"/>
      <c r="K349" s="2671"/>
      <c r="L349" s="2671"/>
      <c r="M349" s="2671"/>
    </row>
    <row r="350" spans="1:13" ht="15.75" customHeight="1">
      <c r="A350" s="2671"/>
      <c r="B350" s="2671"/>
      <c r="C350" s="2671"/>
      <c r="D350" s="2671"/>
      <c r="E350" s="2671"/>
      <c r="F350" s="2671"/>
      <c r="G350" s="2671"/>
      <c r="H350" s="2671"/>
      <c r="I350" s="2671"/>
      <c r="J350" s="2671"/>
      <c r="K350" s="2671"/>
      <c r="L350" s="2671"/>
      <c r="M350" s="2671"/>
    </row>
    <row r="351" spans="1:13" ht="15.75" customHeight="1">
      <c r="A351" s="2671"/>
      <c r="B351" s="2671"/>
      <c r="C351" s="2671"/>
      <c r="D351" s="2671"/>
      <c r="E351" s="2671"/>
      <c r="F351" s="2671"/>
      <c r="G351" s="2671"/>
      <c r="H351" s="2671"/>
      <c r="I351" s="2671"/>
      <c r="J351" s="2671"/>
      <c r="K351" s="2671"/>
      <c r="L351" s="2671"/>
      <c r="M351" s="2671"/>
    </row>
    <row r="352" spans="1:13" ht="15.75" customHeight="1">
      <c r="A352" s="2671"/>
      <c r="B352" s="2671"/>
      <c r="C352" s="2671"/>
      <c r="D352" s="2671"/>
      <c r="E352" s="2671"/>
      <c r="F352" s="2671"/>
      <c r="G352" s="2671"/>
      <c r="H352" s="2671"/>
      <c r="I352" s="2671"/>
      <c r="J352" s="2671"/>
      <c r="K352" s="2671"/>
      <c r="L352" s="2671"/>
      <c r="M352" s="2671"/>
    </row>
    <row r="353" spans="1:13" ht="15.75" customHeight="1">
      <c r="A353" s="2671"/>
      <c r="B353" s="2671"/>
      <c r="C353" s="2671"/>
      <c r="D353" s="2671"/>
      <c r="E353" s="2671"/>
      <c r="F353" s="2671"/>
      <c r="G353" s="2671"/>
      <c r="H353" s="2671"/>
      <c r="I353" s="2671"/>
      <c r="J353" s="2671"/>
      <c r="K353" s="2671"/>
      <c r="L353" s="2671"/>
      <c r="M353" s="2671"/>
    </row>
    <row r="354" spans="1:13" ht="15.75" customHeight="1">
      <c r="A354" s="2671"/>
      <c r="B354" s="2671"/>
      <c r="C354" s="2671"/>
      <c r="D354" s="2671"/>
      <c r="E354" s="2671"/>
      <c r="F354" s="2671"/>
      <c r="G354" s="2671"/>
      <c r="H354" s="2671"/>
      <c r="I354" s="2671"/>
      <c r="J354" s="2671"/>
      <c r="K354" s="2671"/>
      <c r="L354" s="2671"/>
      <c r="M354" s="2671"/>
    </row>
    <row r="355" spans="1:13" ht="15.75" customHeight="1">
      <c r="A355" s="2671"/>
      <c r="B355" s="2671"/>
      <c r="C355" s="2671"/>
      <c r="D355" s="2671"/>
      <c r="E355" s="2671"/>
      <c r="F355" s="2671"/>
      <c r="G355" s="2671"/>
      <c r="H355" s="2671"/>
      <c r="I355" s="2671"/>
      <c r="J355" s="2671"/>
      <c r="K355" s="2671"/>
      <c r="L355" s="2671"/>
      <c r="M355" s="2671"/>
    </row>
    <row r="356" spans="1:13" ht="15.75" customHeight="1">
      <c r="A356" s="2671"/>
      <c r="B356" s="2671"/>
      <c r="C356" s="2671"/>
      <c r="D356" s="2671"/>
      <c r="E356" s="2671"/>
      <c r="F356" s="2671"/>
      <c r="G356" s="2671"/>
      <c r="H356" s="2671"/>
      <c r="I356" s="2671"/>
      <c r="J356" s="2671"/>
      <c r="K356" s="2671"/>
      <c r="L356" s="2671"/>
      <c r="M356" s="2671"/>
    </row>
    <row r="357" spans="1:13" ht="15.75" customHeight="1">
      <c r="A357" s="2671"/>
      <c r="B357" s="2671"/>
      <c r="C357" s="2671"/>
      <c r="D357" s="2671"/>
      <c r="E357" s="2671"/>
      <c r="F357" s="2671"/>
      <c r="G357" s="2671"/>
      <c r="H357" s="2671"/>
      <c r="I357" s="2671"/>
      <c r="J357" s="2671"/>
      <c r="K357" s="2671"/>
      <c r="L357" s="2671"/>
      <c r="M357" s="2671"/>
    </row>
    <row r="358" spans="1:13" ht="15.75" customHeight="1">
      <c r="A358" s="2671"/>
      <c r="B358" s="2671"/>
      <c r="C358" s="2671"/>
      <c r="D358" s="2671"/>
      <c r="E358" s="2671"/>
      <c r="F358" s="2671"/>
      <c r="G358" s="2671"/>
      <c r="H358" s="2671"/>
      <c r="I358" s="2671"/>
      <c r="J358" s="2671"/>
      <c r="K358" s="2671"/>
      <c r="L358" s="2671"/>
      <c r="M358" s="2671"/>
    </row>
    <row r="359" spans="1:13" ht="15.75" customHeight="1">
      <c r="A359" s="2671"/>
      <c r="B359" s="2671"/>
      <c r="C359" s="2671"/>
      <c r="D359" s="2671"/>
      <c r="E359" s="2671"/>
      <c r="F359" s="2671"/>
      <c r="G359" s="2671"/>
      <c r="H359" s="2671"/>
      <c r="I359" s="2671"/>
      <c r="J359" s="2671"/>
      <c r="K359" s="2671"/>
      <c r="L359" s="2671"/>
      <c r="M359" s="2671"/>
    </row>
    <row r="360" spans="1:13" ht="15.75" customHeight="1">
      <c r="A360" s="2671"/>
      <c r="B360" s="2671"/>
      <c r="C360" s="2671"/>
      <c r="D360" s="2671"/>
      <c r="E360" s="2671"/>
      <c r="F360" s="2671"/>
      <c r="G360" s="2671"/>
      <c r="H360" s="2671"/>
      <c r="I360" s="2671"/>
      <c r="J360" s="2671"/>
      <c r="K360" s="2671"/>
      <c r="L360" s="2671"/>
      <c r="M360" s="2671"/>
    </row>
    <row r="361" spans="1:13" ht="15.75" customHeight="1">
      <c r="A361" s="2671"/>
      <c r="B361" s="2671"/>
      <c r="C361" s="2671"/>
      <c r="D361" s="2671"/>
      <c r="E361" s="2671"/>
      <c r="F361" s="2671"/>
      <c r="G361" s="2671"/>
      <c r="H361" s="2671"/>
      <c r="I361" s="2671"/>
      <c r="J361" s="2671"/>
      <c r="K361" s="2671"/>
      <c r="L361" s="2671"/>
      <c r="M361" s="2671"/>
    </row>
    <row r="362" spans="1:13" ht="15.75" customHeight="1">
      <c r="A362" s="2671"/>
      <c r="B362" s="2671"/>
      <c r="C362" s="2671"/>
      <c r="D362" s="2671"/>
      <c r="E362" s="2671"/>
      <c r="F362" s="2671"/>
      <c r="G362" s="2671"/>
      <c r="H362" s="2671"/>
      <c r="I362" s="2671"/>
      <c r="J362" s="2671"/>
      <c r="K362" s="2671"/>
      <c r="L362" s="2671"/>
      <c r="M362" s="2671"/>
    </row>
    <row r="363" spans="1:13" ht="15.75" customHeight="1">
      <c r="A363" s="2671"/>
      <c r="B363" s="2671"/>
      <c r="C363" s="2671"/>
      <c r="D363" s="2671"/>
      <c r="E363" s="2671"/>
      <c r="F363" s="2671"/>
      <c r="G363" s="2671"/>
      <c r="H363" s="2671"/>
      <c r="I363" s="2671"/>
      <c r="J363" s="2671"/>
      <c r="K363" s="2671"/>
      <c r="L363" s="2671"/>
      <c r="M363" s="2671"/>
    </row>
    <row r="364" spans="1:13" ht="15.75" customHeight="1">
      <c r="A364" s="2671"/>
      <c r="B364" s="2671"/>
      <c r="C364" s="2671"/>
      <c r="D364" s="2671"/>
      <c r="E364" s="2671"/>
      <c r="F364" s="2671"/>
      <c r="G364" s="2671"/>
      <c r="H364" s="2671"/>
      <c r="I364" s="2671"/>
      <c r="J364" s="2671"/>
      <c r="K364" s="2671"/>
      <c r="L364" s="2671"/>
      <c r="M364" s="2671"/>
    </row>
    <row r="365" spans="1:13" ht="15.75" customHeight="1">
      <c r="A365" s="2671"/>
      <c r="B365" s="2671"/>
      <c r="C365" s="2671"/>
      <c r="D365" s="2671"/>
      <c r="E365" s="2671"/>
      <c r="F365" s="2671"/>
      <c r="G365" s="2671"/>
      <c r="H365" s="2671"/>
      <c r="I365" s="2671"/>
      <c r="J365" s="2671"/>
      <c r="K365" s="2671"/>
      <c r="L365" s="2671"/>
      <c r="M365" s="2671"/>
    </row>
    <row r="366" spans="1:13" ht="15.75" customHeight="1">
      <c r="A366" s="2671"/>
      <c r="B366" s="2671"/>
      <c r="C366" s="2671"/>
      <c r="D366" s="2671"/>
      <c r="E366" s="2671"/>
      <c r="F366" s="2671"/>
      <c r="G366" s="2671"/>
      <c r="H366" s="2671"/>
      <c r="I366" s="2671"/>
      <c r="J366" s="2671"/>
      <c r="K366" s="2671"/>
      <c r="L366" s="2671"/>
      <c r="M366" s="2671"/>
    </row>
    <row r="367" spans="1:13" ht="15.75" customHeight="1">
      <c r="A367" s="2671"/>
      <c r="B367" s="2671"/>
      <c r="C367" s="2671"/>
      <c r="D367" s="2671"/>
      <c r="E367" s="2671"/>
      <c r="F367" s="2671"/>
      <c r="G367" s="2671"/>
      <c r="H367" s="2671"/>
      <c r="I367" s="2671"/>
      <c r="J367" s="2671"/>
      <c r="K367" s="2671"/>
      <c r="L367" s="2671"/>
      <c r="M367" s="2671"/>
    </row>
    <row r="368" spans="1:13" ht="15.75" customHeight="1">
      <c r="A368" s="2671"/>
      <c r="B368" s="2671"/>
      <c r="C368" s="2671"/>
      <c r="D368" s="2671"/>
      <c r="E368" s="2671"/>
      <c r="F368" s="2671"/>
      <c r="G368" s="2671"/>
      <c r="H368" s="2671"/>
      <c r="I368" s="2671"/>
      <c r="J368" s="2671"/>
      <c r="K368" s="2671"/>
      <c r="L368" s="2671"/>
      <c r="M368" s="2671"/>
    </row>
    <row r="369" spans="1:13" ht="15.75" customHeight="1">
      <c r="A369" s="2671"/>
      <c r="B369" s="2671"/>
      <c r="C369" s="2671"/>
      <c r="D369" s="2671"/>
      <c r="E369" s="2671"/>
      <c r="F369" s="2671"/>
      <c r="G369" s="2671"/>
      <c r="H369" s="2671"/>
      <c r="I369" s="2671"/>
      <c r="J369" s="2671"/>
      <c r="K369" s="2671"/>
      <c r="L369" s="2671"/>
      <c r="M369" s="2671"/>
    </row>
    <row r="370" spans="1:13" ht="15.75" customHeight="1">
      <c r="A370" s="2671"/>
      <c r="B370" s="2671"/>
      <c r="C370" s="2671"/>
      <c r="D370" s="2671"/>
      <c r="E370" s="2671"/>
      <c r="F370" s="2671"/>
      <c r="G370" s="2671"/>
      <c r="H370" s="2671"/>
      <c r="I370" s="2671"/>
      <c r="J370" s="2671"/>
      <c r="K370" s="2671"/>
      <c r="L370" s="2671"/>
      <c r="M370" s="2671"/>
    </row>
    <row r="371" spans="1:13" ht="15.75" customHeight="1">
      <c r="A371" s="2671"/>
      <c r="B371" s="2671"/>
      <c r="C371" s="2671"/>
      <c r="D371" s="2671"/>
      <c r="E371" s="2671"/>
      <c r="F371" s="2671"/>
      <c r="G371" s="2671"/>
      <c r="H371" s="2671"/>
      <c r="I371" s="2671"/>
      <c r="J371" s="2671"/>
      <c r="K371" s="2671"/>
      <c r="L371" s="2671"/>
      <c r="M371" s="2671"/>
    </row>
    <row r="372" spans="1:13" ht="15.75" customHeight="1">
      <c r="A372" s="2671"/>
      <c r="B372" s="2671"/>
      <c r="C372" s="2671"/>
      <c r="D372" s="2671"/>
      <c r="E372" s="2671"/>
      <c r="F372" s="2671"/>
      <c r="G372" s="2671"/>
      <c r="H372" s="2671"/>
      <c r="I372" s="2671"/>
      <c r="J372" s="2671"/>
      <c r="K372" s="2671"/>
      <c r="L372" s="2671"/>
      <c r="M372" s="2671"/>
    </row>
    <row r="373" spans="1:13" ht="15.75" customHeight="1">
      <c r="A373" s="2671"/>
      <c r="B373" s="2671"/>
      <c r="C373" s="2671"/>
      <c r="D373" s="2671"/>
      <c r="E373" s="2671"/>
      <c r="F373" s="2671"/>
      <c r="G373" s="2671"/>
      <c r="H373" s="2671"/>
      <c r="I373" s="2671"/>
      <c r="J373" s="2671"/>
      <c r="K373" s="2671"/>
      <c r="L373" s="2671"/>
      <c r="M373" s="2671"/>
    </row>
    <row r="374" spans="1:13" ht="15.75" customHeight="1">
      <c r="A374" s="2671"/>
      <c r="B374" s="2671"/>
      <c r="C374" s="2671"/>
      <c r="D374" s="2671"/>
      <c r="E374" s="2671"/>
      <c r="F374" s="2671"/>
      <c r="G374" s="2671"/>
      <c r="H374" s="2671"/>
      <c r="I374" s="2671"/>
      <c r="J374" s="2671"/>
      <c r="K374" s="2671"/>
      <c r="L374" s="2671"/>
      <c r="M374" s="2671"/>
    </row>
    <row r="375" spans="1:13" ht="15.75" customHeight="1">
      <c r="A375" s="2671"/>
      <c r="B375" s="2671"/>
      <c r="C375" s="2671"/>
      <c r="D375" s="2671"/>
      <c r="E375" s="2671"/>
      <c r="F375" s="2671"/>
      <c r="G375" s="2671"/>
      <c r="H375" s="2671"/>
      <c r="I375" s="2671"/>
      <c r="J375" s="2671"/>
      <c r="K375" s="2671"/>
      <c r="L375" s="2671"/>
      <c r="M375" s="2671"/>
    </row>
    <row r="376" spans="1:13" ht="15.75" customHeight="1">
      <c r="A376" s="2671"/>
      <c r="B376" s="2671"/>
      <c r="C376" s="2671"/>
      <c r="D376" s="2671"/>
      <c r="E376" s="2671"/>
      <c r="F376" s="2671"/>
      <c r="G376" s="2671"/>
      <c r="H376" s="2671"/>
      <c r="I376" s="2671"/>
      <c r="J376" s="2671"/>
      <c r="K376" s="2671"/>
      <c r="L376" s="2671"/>
      <c r="M376" s="2671"/>
    </row>
    <row r="377" spans="1:13" ht="15.75" customHeight="1">
      <c r="A377" s="2671"/>
      <c r="B377" s="2671"/>
      <c r="C377" s="2671"/>
      <c r="D377" s="2671"/>
      <c r="E377" s="2671"/>
      <c r="F377" s="2671"/>
      <c r="G377" s="2671"/>
      <c r="H377" s="2671"/>
      <c r="I377" s="2671"/>
      <c r="J377" s="2671"/>
      <c r="K377" s="2671"/>
      <c r="L377" s="2671"/>
      <c r="M377" s="2671"/>
    </row>
    <row r="378" spans="1:13" ht="15.75" customHeight="1">
      <c r="A378" s="2671"/>
      <c r="B378" s="2671"/>
      <c r="C378" s="2671"/>
      <c r="D378" s="2671"/>
      <c r="E378" s="2671"/>
      <c r="F378" s="2671"/>
      <c r="G378" s="2671"/>
      <c r="H378" s="2671"/>
      <c r="I378" s="2671"/>
      <c r="J378" s="2671"/>
      <c r="K378" s="2671"/>
      <c r="L378" s="2671"/>
      <c r="M378" s="2671"/>
    </row>
    <row r="379" spans="1:13" ht="15.75" customHeight="1">
      <c r="A379" s="2671"/>
      <c r="B379" s="2671"/>
      <c r="C379" s="2671"/>
      <c r="D379" s="2671"/>
      <c r="E379" s="2671"/>
      <c r="F379" s="2671"/>
      <c r="G379" s="2671"/>
      <c r="H379" s="2671"/>
      <c r="I379" s="2671"/>
      <c r="J379" s="2671"/>
      <c r="K379" s="2671"/>
      <c r="L379" s="2671"/>
      <c r="M379" s="2671"/>
    </row>
    <row r="380" spans="1:13" ht="15.75" customHeight="1">
      <c r="A380" s="2671"/>
      <c r="B380" s="2671"/>
      <c r="C380" s="2671"/>
      <c r="D380" s="2671"/>
      <c r="E380" s="2671"/>
      <c r="F380" s="2671"/>
      <c r="G380" s="2671"/>
      <c r="H380" s="2671"/>
      <c r="I380" s="2671"/>
      <c r="J380" s="2671"/>
      <c r="K380" s="2671"/>
      <c r="L380" s="2671"/>
      <c r="M380" s="2671"/>
    </row>
    <row r="381" spans="1:13" ht="15.75" customHeight="1">
      <c r="A381" s="2671"/>
      <c r="B381" s="2671"/>
      <c r="C381" s="2671"/>
      <c r="D381" s="2671"/>
      <c r="E381" s="2671"/>
      <c r="F381" s="2671"/>
      <c r="G381" s="2671"/>
      <c r="H381" s="2671"/>
      <c r="I381" s="2671"/>
      <c r="J381" s="2671"/>
      <c r="K381" s="2671"/>
      <c r="L381" s="2671"/>
      <c r="M381" s="2671"/>
    </row>
    <row r="382" spans="1:13" ht="15.75" customHeight="1">
      <c r="A382" s="2671"/>
      <c r="B382" s="2671"/>
      <c r="C382" s="2671"/>
      <c r="D382" s="2671"/>
      <c r="E382" s="2671"/>
      <c r="F382" s="2671"/>
      <c r="G382" s="2671"/>
      <c r="H382" s="2671"/>
      <c r="I382" s="2671"/>
      <c r="J382" s="2671"/>
      <c r="K382" s="2671"/>
      <c r="L382" s="2671"/>
      <c r="M382" s="2671"/>
    </row>
    <row r="383" spans="1:13" ht="15.75" customHeight="1">
      <c r="A383" s="2671"/>
      <c r="B383" s="2671"/>
      <c r="C383" s="2671"/>
      <c r="D383" s="2671"/>
      <c r="E383" s="2671"/>
      <c r="F383" s="2671"/>
      <c r="G383" s="2671"/>
      <c r="H383" s="2671"/>
      <c r="I383" s="2671"/>
      <c r="J383" s="2671"/>
      <c r="K383" s="2671"/>
      <c r="L383" s="2671"/>
      <c r="M383" s="2671"/>
    </row>
    <row r="384" spans="1:13" ht="15.75" customHeight="1">
      <c r="A384" s="2671"/>
      <c r="B384" s="2671"/>
      <c r="C384" s="2671"/>
      <c r="D384" s="2671"/>
      <c r="E384" s="2671"/>
      <c r="F384" s="2671"/>
      <c r="G384" s="2671"/>
      <c r="H384" s="2671"/>
      <c r="I384" s="2671"/>
      <c r="J384" s="2671"/>
      <c r="K384" s="2671"/>
      <c r="L384" s="2671"/>
      <c r="M384" s="2671"/>
    </row>
    <row r="385" spans="1:13" ht="15.75" customHeight="1">
      <c r="A385" s="2671"/>
      <c r="B385" s="2671"/>
      <c r="C385" s="2671"/>
      <c r="D385" s="2671"/>
      <c r="E385" s="2671"/>
      <c r="F385" s="2671"/>
      <c r="G385" s="2671"/>
      <c r="H385" s="2671"/>
      <c r="I385" s="2671"/>
      <c r="J385" s="2671"/>
      <c r="K385" s="2671"/>
      <c r="L385" s="2671"/>
      <c r="M385" s="2671"/>
    </row>
    <row r="386" spans="1:13" ht="15.75" customHeight="1">
      <c r="A386" s="2671"/>
      <c r="B386" s="2671"/>
      <c r="C386" s="2671"/>
      <c r="D386" s="2671"/>
      <c r="E386" s="2671"/>
      <c r="F386" s="2671"/>
      <c r="G386" s="2671"/>
      <c r="H386" s="2671"/>
      <c r="I386" s="2671"/>
      <c r="J386" s="2671"/>
      <c r="K386" s="2671"/>
      <c r="L386" s="2671"/>
      <c r="M386" s="2671"/>
    </row>
    <row r="387" spans="1:13" ht="15.75" customHeight="1">
      <c r="A387" s="2671"/>
      <c r="B387" s="2671"/>
      <c r="C387" s="2671"/>
      <c r="D387" s="2671"/>
      <c r="E387" s="2671"/>
      <c r="F387" s="2671"/>
      <c r="G387" s="2671"/>
      <c r="H387" s="2671"/>
      <c r="I387" s="2671"/>
      <c r="J387" s="2671"/>
      <c r="K387" s="2671"/>
      <c r="L387" s="2671"/>
      <c r="M387" s="2671"/>
    </row>
    <row r="388" spans="1:13" ht="15.75" customHeight="1">
      <c r="A388" s="2671"/>
      <c r="B388" s="2671"/>
      <c r="C388" s="2671"/>
      <c r="D388" s="2671"/>
      <c r="E388" s="2671"/>
      <c r="F388" s="2671"/>
      <c r="G388" s="2671"/>
      <c r="H388" s="2671"/>
      <c r="I388" s="2671"/>
      <c r="J388" s="2671"/>
      <c r="K388" s="2671"/>
      <c r="L388" s="2671"/>
      <c r="M388" s="2671"/>
    </row>
    <row r="389" spans="1:13" ht="15.75" customHeight="1">
      <c r="A389" s="2671"/>
      <c r="B389" s="2671"/>
      <c r="C389" s="2671"/>
      <c r="D389" s="2671"/>
      <c r="E389" s="2671"/>
      <c r="F389" s="2671"/>
      <c r="G389" s="2671"/>
      <c r="H389" s="2671"/>
      <c r="I389" s="2671"/>
      <c r="J389" s="2671"/>
      <c r="K389" s="2671"/>
      <c r="L389" s="2671"/>
      <c r="M389" s="2671"/>
    </row>
    <row r="390" spans="1:13" ht="15.75" customHeight="1">
      <c r="A390" s="2671"/>
      <c r="B390" s="2671"/>
      <c r="C390" s="2671"/>
      <c r="D390" s="2671"/>
      <c r="E390" s="2671"/>
      <c r="F390" s="2671"/>
      <c r="G390" s="2671"/>
      <c r="H390" s="2671"/>
      <c r="I390" s="2671"/>
      <c r="J390" s="2671"/>
      <c r="K390" s="2671"/>
      <c r="L390" s="2671"/>
      <c r="M390" s="2671"/>
    </row>
    <row r="391" spans="1:13" ht="15.75" customHeight="1">
      <c r="A391" s="2671"/>
      <c r="B391" s="2671"/>
      <c r="C391" s="2671"/>
      <c r="D391" s="2671"/>
      <c r="E391" s="2671"/>
      <c r="F391" s="2671"/>
      <c r="G391" s="2671"/>
      <c r="H391" s="2671"/>
      <c r="I391" s="2671"/>
      <c r="J391" s="2671"/>
      <c r="K391" s="2671"/>
      <c r="L391" s="2671"/>
      <c r="M391" s="2671"/>
    </row>
    <row r="392" spans="1:13" ht="15.75" customHeight="1">
      <c r="A392" s="2671"/>
      <c r="B392" s="2671"/>
      <c r="C392" s="2671"/>
      <c r="D392" s="2671"/>
      <c r="E392" s="2671"/>
      <c r="F392" s="2671"/>
      <c r="G392" s="2671"/>
      <c r="H392" s="2671"/>
      <c r="I392" s="2671"/>
      <c r="J392" s="2671"/>
      <c r="K392" s="2671"/>
      <c r="L392" s="2671"/>
      <c r="M392" s="2671"/>
    </row>
    <row r="393" spans="1:13" ht="15.75" customHeight="1">
      <c r="A393" s="2671"/>
      <c r="B393" s="2671"/>
      <c r="C393" s="2671"/>
      <c r="D393" s="2671"/>
      <c r="E393" s="2671"/>
      <c r="F393" s="2671"/>
      <c r="G393" s="2671"/>
      <c r="H393" s="2671"/>
      <c r="I393" s="2671"/>
      <c r="J393" s="2671"/>
      <c r="K393" s="2671"/>
      <c r="L393" s="2671"/>
      <c r="M393" s="2671"/>
    </row>
    <row r="394" spans="1:13" ht="15.75" customHeight="1">
      <c r="A394" s="2671"/>
      <c r="B394" s="2671"/>
      <c r="C394" s="2671"/>
      <c r="D394" s="2671"/>
      <c r="E394" s="2671"/>
      <c r="F394" s="2671"/>
      <c r="G394" s="2671"/>
      <c r="H394" s="2671"/>
      <c r="I394" s="2671"/>
      <c r="J394" s="2671"/>
      <c r="K394" s="2671"/>
      <c r="L394" s="2671"/>
      <c r="M394" s="2671"/>
    </row>
    <row r="395" spans="1:13" ht="15.75" customHeight="1">
      <c r="A395" s="2671"/>
      <c r="B395" s="2671"/>
      <c r="C395" s="2671"/>
      <c r="D395" s="2671"/>
      <c r="E395" s="2671"/>
      <c r="F395" s="2671"/>
      <c r="G395" s="2671"/>
      <c r="H395" s="2671"/>
      <c r="I395" s="2671"/>
      <c r="J395" s="2671"/>
      <c r="K395" s="2671"/>
      <c r="L395" s="2671"/>
      <c r="M395" s="2671"/>
    </row>
    <row r="396" spans="1:13" ht="15.75" customHeight="1">
      <c r="A396" s="2671"/>
      <c r="B396" s="2671"/>
      <c r="C396" s="2671"/>
      <c r="D396" s="2671"/>
      <c r="E396" s="2671"/>
      <c r="F396" s="2671"/>
      <c r="G396" s="2671"/>
      <c r="H396" s="2671"/>
      <c r="I396" s="2671"/>
      <c r="J396" s="2671"/>
      <c r="K396" s="2671"/>
      <c r="L396" s="2671"/>
      <c r="M396" s="2671"/>
    </row>
    <row r="397" spans="1:13" ht="15.75" customHeight="1">
      <c r="A397" s="2671"/>
      <c r="B397" s="2671"/>
      <c r="C397" s="2671"/>
      <c r="D397" s="2671"/>
      <c r="E397" s="2671"/>
      <c r="F397" s="2671"/>
      <c r="G397" s="2671"/>
      <c r="H397" s="2671"/>
      <c r="I397" s="2671"/>
      <c r="J397" s="2671"/>
      <c r="K397" s="2671"/>
      <c r="L397" s="2671"/>
      <c r="M397" s="2671"/>
    </row>
    <row r="398" spans="1:13" ht="15.75" customHeight="1">
      <c r="A398" s="2671"/>
      <c r="B398" s="2671"/>
      <c r="C398" s="2671"/>
      <c r="D398" s="2671"/>
      <c r="E398" s="2671"/>
      <c r="F398" s="2671"/>
      <c r="G398" s="2671"/>
      <c r="H398" s="2671"/>
      <c r="I398" s="2671"/>
      <c r="J398" s="2671"/>
      <c r="K398" s="2671"/>
      <c r="L398" s="2671"/>
      <c r="M398" s="2671"/>
    </row>
    <row r="399" spans="1:13" ht="15.75" customHeight="1">
      <c r="A399" s="2671"/>
      <c r="B399" s="2671"/>
      <c r="C399" s="2671"/>
      <c r="D399" s="2671"/>
      <c r="E399" s="2671"/>
      <c r="F399" s="2671"/>
      <c r="G399" s="2671"/>
      <c r="H399" s="2671"/>
      <c r="I399" s="2671"/>
      <c r="J399" s="2671"/>
      <c r="K399" s="2671"/>
      <c r="L399" s="2671"/>
      <c r="M399" s="2671"/>
    </row>
    <row r="400" spans="1:13" ht="15.75" customHeight="1">
      <c r="A400" s="2671"/>
      <c r="B400" s="2671"/>
      <c r="C400" s="2671"/>
      <c r="D400" s="2671"/>
      <c r="E400" s="2671"/>
      <c r="F400" s="2671"/>
      <c r="G400" s="2671"/>
      <c r="H400" s="2671"/>
      <c r="I400" s="2671"/>
      <c r="J400" s="2671"/>
      <c r="K400" s="2671"/>
      <c r="L400" s="2671"/>
      <c r="M400" s="2671"/>
    </row>
    <row r="401" spans="1:13" ht="15.75" customHeight="1">
      <c r="A401" s="2671"/>
      <c r="B401" s="2671"/>
      <c r="C401" s="2671"/>
      <c r="D401" s="2671"/>
      <c r="E401" s="2671"/>
      <c r="F401" s="2671"/>
      <c r="G401" s="2671"/>
      <c r="H401" s="2671"/>
      <c r="I401" s="2671"/>
      <c r="J401" s="2671"/>
      <c r="K401" s="2671"/>
      <c r="L401" s="2671"/>
      <c r="M401" s="2671"/>
    </row>
    <row r="402" spans="1:13" ht="15.75" customHeight="1">
      <c r="A402" s="2671"/>
      <c r="B402" s="2671"/>
      <c r="C402" s="2671"/>
      <c r="D402" s="2671"/>
      <c r="E402" s="2671"/>
      <c r="F402" s="2671"/>
      <c r="G402" s="2671"/>
      <c r="H402" s="2671"/>
      <c r="I402" s="2671"/>
      <c r="J402" s="2671"/>
      <c r="K402" s="2671"/>
      <c r="L402" s="2671"/>
      <c r="M402" s="2671"/>
    </row>
    <row r="403" spans="1:13" ht="15.75" customHeight="1">
      <c r="A403" s="2671"/>
      <c r="B403" s="2671"/>
      <c r="C403" s="2671"/>
      <c r="D403" s="2671"/>
      <c r="E403" s="2671"/>
      <c r="F403" s="2671"/>
      <c r="G403" s="2671"/>
      <c r="H403" s="2671"/>
      <c r="I403" s="2671"/>
      <c r="J403" s="2671"/>
      <c r="K403" s="2671"/>
      <c r="L403" s="2671"/>
      <c r="M403" s="2671"/>
    </row>
    <row r="404" spans="1:13" ht="15.75" customHeight="1">
      <c r="A404" s="2671"/>
      <c r="B404" s="2671"/>
      <c r="C404" s="2671"/>
      <c r="D404" s="2671"/>
      <c r="E404" s="2671"/>
      <c r="F404" s="2671"/>
      <c r="G404" s="2671"/>
      <c r="H404" s="2671"/>
      <c r="I404" s="2671"/>
      <c r="J404" s="2671"/>
      <c r="K404" s="2671"/>
      <c r="L404" s="2671"/>
      <c r="M404" s="2671"/>
    </row>
    <row r="405" spans="1:13" ht="15.75" customHeight="1">
      <c r="A405" s="2671"/>
      <c r="B405" s="2671"/>
      <c r="C405" s="2671"/>
      <c r="D405" s="2671"/>
      <c r="E405" s="2671"/>
      <c r="F405" s="2671"/>
      <c r="G405" s="2671"/>
      <c r="H405" s="2671"/>
      <c r="I405" s="2671"/>
      <c r="J405" s="2671"/>
      <c r="K405" s="2671"/>
      <c r="L405" s="2671"/>
      <c r="M405" s="2671"/>
    </row>
    <row r="406" spans="1:13" ht="15.75" customHeight="1">
      <c r="A406" s="2671"/>
      <c r="B406" s="2671"/>
      <c r="C406" s="2671"/>
      <c r="D406" s="2671"/>
      <c r="E406" s="2671"/>
      <c r="F406" s="2671"/>
      <c r="G406" s="2671"/>
      <c r="H406" s="2671"/>
      <c r="I406" s="2671"/>
      <c r="J406" s="2671"/>
      <c r="K406" s="2671"/>
      <c r="L406" s="2671"/>
      <c r="M406" s="2671"/>
    </row>
    <row r="407" spans="1:13" ht="15.75" customHeight="1">
      <c r="A407" s="2671"/>
      <c r="B407" s="2671"/>
      <c r="C407" s="2671"/>
      <c r="D407" s="2671"/>
      <c r="E407" s="2671"/>
      <c r="F407" s="2671"/>
      <c r="G407" s="2671"/>
      <c r="H407" s="2671"/>
      <c r="I407" s="2671"/>
      <c r="J407" s="2671"/>
      <c r="K407" s="2671"/>
      <c r="L407" s="2671"/>
      <c r="M407" s="2671"/>
    </row>
    <row r="408" spans="1:13" ht="15.75" customHeight="1">
      <c r="A408" s="2671"/>
      <c r="B408" s="2671"/>
      <c r="C408" s="2671"/>
      <c r="D408" s="2671"/>
      <c r="E408" s="2671"/>
      <c r="F408" s="2671"/>
      <c r="G408" s="2671"/>
      <c r="H408" s="2671"/>
      <c r="I408" s="2671"/>
      <c r="J408" s="2671"/>
      <c r="K408" s="2671"/>
      <c r="L408" s="2671"/>
      <c r="M408" s="2671"/>
    </row>
    <row r="409" spans="1:13" ht="15.75" customHeight="1">
      <c r="A409" s="2671"/>
      <c r="B409" s="2671"/>
      <c r="C409" s="2671"/>
      <c r="D409" s="2671"/>
      <c r="E409" s="2671"/>
      <c r="F409" s="2671"/>
      <c r="G409" s="2671"/>
      <c r="H409" s="2671"/>
      <c r="I409" s="2671"/>
      <c r="J409" s="2671"/>
      <c r="K409" s="2671"/>
      <c r="L409" s="2671"/>
      <c r="M409" s="2671"/>
    </row>
    <row r="410" spans="1:13" ht="15.75" customHeight="1">
      <c r="A410" s="2671"/>
      <c r="B410" s="2671"/>
      <c r="C410" s="2671"/>
      <c r="D410" s="2671"/>
      <c r="E410" s="2671"/>
      <c r="F410" s="2671"/>
      <c r="G410" s="2671"/>
      <c r="H410" s="2671"/>
      <c r="I410" s="2671"/>
      <c r="J410" s="2671"/>
      <c r="K410" s="2671"/>
      <c r="L410" s="2671"/>
      <c r="M410" s="2671"/>
    </row>
    <row r="411" spans="1:13" ht="15.75" customHeight="1">
      <c r="A411" s="2671"/>
      <c r="B411" s="2671"/>
      <c r="C411" s="2671"/>
      <c r="D411" s="2671"/>
      <c r="E411" s="2671"/>
      <c r="F411" s="2671"/>
      <c r="G411" s="2671"/>
      <c r="H411" s="2671"/>
      <c r="I411" s="2671"/>
      <c r="J411" s="2671"/>
      <c r="K411" s="2671"/>
      <c r="L411" s="2671"/>
      <c r="M411" s="2671"/>
    </row>
    <row r="412" spans="1:13" ht="15.75" customHeight="1">
      <c r="A412" s="2671"/>
      <c r="B412" s="2671"/>
      <c r="C412" s="2671"/>
      <c r="D412" s="2671"/>
      <c r="E412" s="2671"/>
      <c r="F412" s="2671"/>
      <c r="G412" s="2671"/>
      <c r="H412" s="2671"/>
      <c r="I412" s="2671"/>
      <c r="J412" s="2671"/>
      <c r="K412" s="2671"/>
      <c r="L412" s="2671"/>
      <c r="M412" s="2671"/>
    </row>
    <row r="413" spans="1:13" ht="15.75" customHeight="1">
      <c r="A413" s="2671"/>
      <c r="B413" s="2671"/>
      <c r="C413" s="2671"/>
      <c r="D413" s="2671"/>
      <c r="E413" s="2671"/>
      <c r="F413" s="2671"/>
      <c r="G413" s="2671"/>
      <c r="H413" s="2671"/>
      <c r="I413" s="2671"/>
      <c r="J413" s="2671"/>
      <c r="K413" s="2671"/>
      <c r="L413" s="2671"/>
      <c r="M413" s="2671"/>
    </row>
    <row r="414" spans="1:13" ht="15.75" customHeight="1">
      <c r="A414" s="2671"/>
      <c r="B414" s="2671"/>
      <c r="C414" s="2671"/>
      <c r="D414" s="2671"/>
      <c r="E414" s="2671"/>
      <c r="F414" s="2671"/>
      <c r="G414" s="2671"/>
      <c r="H414" s="2671"/>
      <c r="I414" s="2671"/>
      <c r="J414" s="2671"/>
      <c r="K414" s="2671"/>
      <c r="L414" s="2671"/>
      <c r="M414" s="2671"/>
    </row>
    <row r="415" spans="1:13" ht="15.75" customHeight="1">
      <c r="A415" s="2671"/>
      <c r="B415" s="2671"/>
      <c r="C415" s="2671"/>
      <c r="D415" s="2671"/>
      <c r="E415" s="2671"/>
      <c r="F415" s="2671"/>
      <c r="G415" s="2671"/>
      <c r="H415" s="2671"/>
      <c r="I415" s="2671"/>
      <c r="J415" s="2671"/>
      <c r="K415" s="2671"/>
      <c r="L415" s="2671"/>
      <c r="M415" s="2671"/>
    </row>
    <row r="416" spans="1:13" ht="15.75" customHeight="1">
      <c r="A416" s="2671"/>
      <c r="B416" s="2671"/>
      <c r="C416" s="2671"/>
      <c r="D416" s="2671"/>
      <c r="E416" s="2671"/>
      <c r="F416" s="2671"/>
      <c r="G416" s="2671"/>
      <c r="H416" s="2671"/>
      <c r="I416" s="2671"/>
      <c r="J416" s="2671"/>
      <c r="K416" s="2671"/>
      <c r="L416" s="2671"/>
      <c r="M416" s="2671"/>
    </row>
    <row r="417" spans="1:13" ht="15.75" customHeight="1">
      <c r="A417" s="2671"/>
      <c r="B417" s="2671"/>
      <c r="C417" s="2671"/>
      <c r="D417" s="2671"/>
      <c r="E417" s="2671"/>
      <c r="F417" s="2671"/>
      <c r="G417" s="2671"/>
      <c r="H417" s="2671"/>
      <c r="I417" s="2671"/>
      <c r="J417" s="2671"/>
      <c r="K417" s="2671"/>
      <c r="L417" s="2671"/>
      <c r="M417" s="2671"/>
    </row>
    <row r="418" spans="1:13" ht="15.75" customHeight="1">
      <c r="A418" s="2671"/>
      <c r="B418" s="2671"/>
      <c r="C418" s="2671"/>
      <c r="D418" s="2671"/>
      <c r="E418" s="2671"/>
      <c r="F418" s="2671"/>
      <c r="G418" s="2671"/>
      <c r="H418" s="2671"/>
      <c r="I418" s="2671"/>
      <c r="J418" s="2671"/>
      <c r="K418" s="2671"/>
      <c r="L418" s="2671"/>
      <c r="M418" s="2671"/>
    </row>
    <row r="419" spans="1:13" ht="15.75" customHeight="1">
      <c r="A419" s="2671"/>
      <c r="B419" s="2671"/>
      <c r="C419" s="2671"/>
      <c r="D419" s="2671"/>
      <c r="E419" s="2671"/>
      <c r="F419" s="2671"/>
      <c r="G419" s="2671"/>
      <c r="H419" s="2671"/>
      <c r="I419" s="2671"/>
      <c r="J419" s="2671"/>
      <c r="K419" s="2671"/>
      <c r="L419" s="2671"/>
      <c r="M419" s="2671"/>
    </row>
    <row r="420" spans="1:13" ht="15.75" customHeight="1">
      <c r="A420" s="2671"/>
      <c r="B420" s="2671"/>
      <c r="C420" s="2671"/>
      <c r="D420" s="2671"/>
      <c r="E420" s="2671"/>
      <c r="F420" s="2671"/>
      <c r="G420" s="2671"/>
      <c r="H420" s="2671"/>
      <c r="I420" s="2671"/>
      <c r="J420" s="2671"/>
      <c r="K420" s="2671"/>
      <c r="L420" s="2671"/>
      <c r="M420" s="2671"/>
    </row>
    <row r="421" spans="1:13" ht="15.75" customHeight="1">
      <c r="A421" s="2671"/>
      <c r="B421" s="2671"/>
      <c r="C421" s="2671"/>
      <c r="D421" s="2671"/>
      <c r="E421" s="2671"/>
      <c r="F421" s="2671"/>
      <c r="G421" s="2671"/>
      <c r="H421" s="2671"/>
      <c r="I421" s="2671"/>
      <c r="J421" s="2671"/>
      <c r="K421" s="2671"/>
      <c r="L421" s="2671"/>
      <c r="M421" s="2671"/>
    </row>
    <row r="422" spans="1:13" ht="15.75" customHeight="1">
      <c r="A422" s="2671"/>
      <c r="B422" s="2671"/>
      <c r="C422" s="2671"/>
      <c r="D422" s="2671"/>
      <c r="E422" s="2671"/>
      <c r="F422" s="2671"/>
      <c r="G422" s="2671"/>
      <c r="H422" s="2671"/>
      <c r="I422" s="2671"/>
      <c r="J422" s="2671"/>
      <c r="K422" s="2671"/>
      <c r="L422" s="2671"/>
      <c r="M422" s="2671"/>
    </row>
    <row r="423" spans="1:13" ht="15.75" customHeight="1">
      <c r="A423" s="2671"/>
      <c r="B423" s="2671"/>
      <c r="C423" s="2671"/>
      <c r="D423" s="2671"/>
      <c r="E423" s="2671"/>
      <c r="F423" s="2671"/>
      <c r="G423" s="2671"/>
      <c r="H423" s="2671"/>
      <c r="I423" s="2671"/>
      <c r="J423" s="2671"/>
      <c r="K423" s="2671"/>
      <c r="L423" s="2671"/>
      <c r="M423" s="2671"/>
    </row>
    <row r="424" spans="1:13" ht="15.75" customHeight="1">
      <c r="A424" s="2671"/>
      <c r="B424" s="2671"/>
      <c r="C424" s="2671"/>
      <c r="D424" s="2671"/>
      <c r="E424" s="2671"/>
      <c r="F424" s="2671"/>
      <c r="G424" s="2671"/>
      <c r="H424" s="2671"/>
      <c r="I424" s="2671"/>
      <c r="J424" s="2671"/>
      <c r="K424" s="2671"/>
      <c r="L424" s="2671"/>
      <c r="M424" s="2671"/>
    </row>
    <row r="425" spans="1:13" ht="15.75" customHeight="1">
      <c r="A425" s="2671"/>
      <c r="B425" s="2671"/>
      <c r="C425" s="2671"/>
      <c r="D425" s="2671"/>
      <c r="E425" s="2671"/>
      <c r="F425" s="2671"/>
      <c r="G425" s="2671"/>
      <c r="H425" s="2671"/>
      <c r="I425" s="2671"/>
      <c r="J425" s="2671"/>
      <c r="K425" s="2671"/>
      <c r="L425" s="2671"/>
      <c r="M425" s="2671"/>
    </row>
    <row r="426" spans="1:13" ht="15.75" customHeight="1">
      <c r="A426" s="2671"/>
      <c r="B426" s="2671"/>
      <c r="C426" s="2671"/>
      <c r="D426" s="2671"/>
      <c r="E426" s="2671"/>
      <c r="F426" s="2671"/>
      <c r="G426" s="2671"/>
      <c r="H426" s="2671"/>
      <c r="I426" s="2671"/>
      <c r="J426" s="2671"/>
      <c r="K426" s="2671"/>
      <c r="L426" s="2671"/>
      <c r="M426" s="2671"/>
    </row>
    <row r="427" spans="1:13" ht="15.75" customHeight="1">
      <c r="A427" s="2671"/>
      <c r="B427" s="2671"/>
      <c r="C427" s="2671"/>
      <c r="D427" s="2671"/>
      <c r="E427" s="2671"/>
      <c r="F427" s="2671"/>
      <c r="G427" s="2671"/>
      <c r="H427" s="2671"/>
      <c r="I427" s="2671"/>
      <c r="J427" s="2671"/>
      <c r="K427" s="2671"/>
      <c r="L427" s="2671"/>
      <c r="M427" s="2671"/>
    </row>
    <row r="428" spans="1:13" ht="15.75" customHeight="1">
      <c r="A428" s="2671"/>
      <c r="B428" s="2671"/>
      <c r="C428" s="2671"/>
      <c r="D428" s="2671"/>
      <c r="E428" s="2671"/>
      <c r="F428" s="2671"/>
      <c r="G428" s="2671"/>
      <c r="H428" s="2671"/>
      <c r="I428" s="2671"/>
      <c r="J428" s="2671"/>
      <c r="K428" s="2671"/>
      <c r="L428" s="2671"/>
      <c r="M428" s="2671"/>
    </row>
    <row r="429" spans="1:13" ht="15.75" customHeight="1">
      <c r="A429" s="2671"/>
      <c r="B429" s="2671"/>
      <c r="C429" s="2671"/>
      <c r="D429" s="2671"/>
      <c r="E429" s="2671"/>
      <c r="F429" s="2671"/>
      <c r="G429" s="2671"/>
      <c r="H429" s="2671"/>
      <c r="I429" s="2671"/>
      <c r="J429" s="2671"/>
      <c r="K429" s="2671"/>
      <c r="L429" s="2671"/>
      <c r="M429" s="2671"/>
    </row>
    <row r="430" spans="1:13" ht="15.75" customHeight="1">
      <c r="A430" s="2671"/>
      <c r="B430" s="2671"/>
      <c r="C430" s="2671"/>
      <c r="D430" s="2671"/>
      <c r="E430" s="2671"/>
      <c r="F430" s="2671"/>
      <c r="G430" s="2671"/>
      <c r="H430" s="2671"/>
      <c r="I430" s="2671"/>
      <c r="J430" s="2671"/>
      <c r="K430" s="2671"/>
      <c r="L430" s="2671"/>
      <c r="M430" s="2671"/>
    </row>
    <row r="431" spans="1:13" ht="15.75" customHeight="1">
      <c r="A431" s="2671"/>
      <c r="B431" s="2671"/>
      <c r="C431" s="2671"/>
      <c r="D431" s="2671"/>
      <c r="E431" s="2671"/>
      <c r="F431" s="2671"/>
      <c r="G431" s="2671"/>
      <c r="H431" s="2671"/>
      <c r="I431" s="2671"/>
      <c r="J431" s="2671"/>
      <c r="K431" s="2671"/>
      <c r="L431" s="2671"/>
      <c r="M431" s="2671"/>
    </row>
    <row r="432" spans="1:13" ht="15.75" customHeight="1">
      <c r="A432" s="2671"/>
      <c r="B432" s="2671"/>
      <c r="C432" s="2671"/>
      <c r="D432" s="2671"/>
      <c r="E432" s="2671"/>
      <c r="F432" s="2671"/>
      <c r="G432" s="2671"/>
      <c r="H432" s="2671"/>
      <c r="I432" s="2671"/>
      <c r="J432" s="2671"/>
      <c r="K432" s="2671"/>
      <c r="L432" s="2671"/>
      <c r="M432" s="2671"/>
    </row>
    <row r="433" spans="1:13" ht="15.75" customHeight="1">
      <c r="A433" s="2671"/>
      <c r="B433" s="2671"/>
      <c r="C433" s="2671"/>
      <c r="D433" s="2671"/>
      <c r="E433" s="2671"/>
      <c r="F433" s="2671"/>
      <c r="G433" s="2671"/>
      <c r="H433" s="2671"/>
      <c r="I433" s="2671"/>
      <c r="J433" s="2671"/>
      <c r="K433" s="2671"/>
      <c r="L433" s="2671"/>
      <c r="M433" s="2671"/>
    </row>
    <row r="434" spans="1:13" ht="15.75" customHeight="1">
      <c r="A434" s="2671"/>
      <c r="B434" s="2671"/>
      <c r="C434" s="2671"/>
      <c r="D434" s="2671"/>
      <c r="E434" s="2671"/>
      <c r="F434" s="2671"/>
      <c r="G434" s="2671"/>
      <c r="H434" s="2671"/>
      <c r="I434" s="2671"/>
      <c r="J434" s="2671"/>
      <c r="K434" s="2671"/>
      <c r="L434" s="2671"/>
      <c r="M434" s="2671"/>
    </row>
    <row r="435" spans="1:13" ht="15.75" customHeight="1">
      <c r="A435" s="2671"/>
      <c r="B435" s="2671"/>
      <c r="C435" s="2671"/>
      <c r="D435" s="2671"/>
      <c r="E435" s="2671"/>
      <c r="F435" s="2671"/>
      <c r="G435" s="2671"/>
      <c r="H435" s="2671"/>
      <c r="I435" s="2671"/>
      <c r="J435" s="2671"/>
      <c r="K435" s="2671"/>
      <c r="L435" s="2671"/>
      <c r="M435" s="2671"/>
    </row>
    <row r="436" spans="1:13" ht="15.75" customHeight="1">
      <c r="A436" s="2671"/>
      <c r="B436" s="2671"/>
      <c r="C436" s="2671"/>
      <c r="D436" s="2671"/>
      <c r="E436" s="2671"/>
      <c r="F436" s="2671"/>
      <c r="G436" s="2671"/>
      <c r="H436" s="2671"/>
      <c r="I436" s="2671"/>
      <c r="J436" s="2671"/>
      <c r="K436" s="2671"/>
      <c r="L436" s="2671"/>
      <c r="M436" s="2671"/>
    </row>
    <row r="437" spans="1:13" ht="15.75" customHeight="1">
      <c r="A437" s="2671"/>
      <c r="B437" s="2671"/>
      <c r="C437" s="2671"/>
      <c r="D437" s="2671"/>
      <c r="E437" s="2671"/>
      <c r="F437" s="2671"/>
      <c r="G437" s="2671"/>
      <c r="H437" s="2671"/>
      <c r="I437" s="2671"/>
      <c r="J437" s="2671"/>
      <c r="K437" s="2671"/>
      <c r="L437" s="2671"/>
      <c r="M437" s="2671"/>
    </row>
    <row r="438" spans="1:13" ht="15.75" customHeight="1">
      <c r="A438" s="2671"/>
      <c r="B438" s="2671"/>
      <c r="C438" s="2671"/>
      <c r="D438" s="2671"/>
      <c r="E438" s="2671"/>
      <c r="F438" s="2671"/>
      <c r="G438" s="2671"/>
      <c r="H438" s="2671"/>
      <c r="I438" s="2671"/>
      <c r="J438" s="2671"/>
      <c r="K438" s="2671"/>
      <c r="L438" s="2671"/>
      <c r="M438" s="2671"/>
    </row>
    <row r="439" spans="1:13" ht="15.75" customHeight="1">
      <c r="A439" s="2671"/>
      <c r="B439" s="2671"/>
      <c r="C439" s="2671"/>
      <c r="D439" s="2671"/>
      <c r="E439" s="2671"/>
      <c r="F439" s="2671"/>
      <c r="G439" s="2671"/>
      <c r="H439" s="2671"/>
      <c r="I439" s="2671"/>
      <c r="J439" s="2671"/>
      <c r="K439" s="2671"/>
      <c r="L439" s="2671"/>
      <c r="M439" s="2671"/>
    </row>
    <row r="440" spans="1:13" ht="15.75" customHeight="1">
      <c r="A440" s="2671"/>
      <c r="B440" s="2671"/>
      <c r="C440" s="2671"/>
      <c r="D440" s="2671"/>
      <c r="E440" s="2671"/>
      <c r="F440" s="2671"/>
      <c r="G440" s="2671"/>
      <c r="H440" s="2671"/>
      <c r="I440" s="2671"/>
      <c r="J440" s="2671"/>
      <c r="K440" s="2671"/>
      <c r="L440" s="2671"/>
      <c r="M440" s="2671"/>
    </row>
    <row r="441" spans="1:13" ht="15.75" customHeight="1">
      <c r="A441" s="2671"/>
      <c r="B441" s="2671"/>
      <c r="C441" s="2671"/>
      <c r="D441" s="2671"/>
      <c r="E441" s="2671"/>
      <c r="F441" s="2671"/>
      <c r="G441" s="2671"/>
      <c r="H441" s="2671"/>
      <c r="I441" s="2671"/>
      <c r="J441" s="2671"/>
      <c r="K441" s="2671"/>
      <c r="L441" s="2671"/>
      <c r="M441" s="2671"/>
    </row>
    <row r="442" spans="1:13" ht="15.75" customHeight="1">
      <c r="A442" s="2671"/>
      <c r="B442" s="2671"/>
      <c r="C442" s="2671"/>
      <c r="D442" s="2671"/>
      <c r="E442" s="2671"/>
      <c r="F442" s="2671"/>
      <c r="G442" s="2671"/>
      <c r="H442" s="2671"/>
      <c r="I442" s="2671"/>
      <c r="J442" s="2671"/>
      <c r="K442" s="2671"/>
      <c r="L442" s="2671"/>
      <c r="M442" s="2671"/>
    </row>
    <row r="443" spans="1:13" ht="15.75" customHeight="1">
      <c r="A443" s="2671"/>
      <c r="B443" s="2671"/>
      <c r="C443" s="2671"/>
      <c r="D443" s="2671"/>
      <c r="E443" s="2671"/>
      <c r="F443" s="2671"/>
      <c r="G443" s="2671"/>
      <c r="H443" s="2671"/>
      <c r="I443" s="2671"/>
      <c r="J443" s="2671"/>
      <c r="K443" s="2671"/>
      <c r="L443" s="2671"/>
      <c r="M443" s="2671"/>
    </row>
    <row r="444" spans="1:13" ht="15.75" customHeight="1">
      <c r="A444" s="2671"/>
      <c r="B444" s="2671"/>
      <c r="C444" s="2671"/>
      <c r="D444" s="2671"/>
      <c r="E444" s="2671"/>
      <c r="F444" s="2671"/>
      <c r="G444" s="2671"/>
      <c r="H444" s="2671"/>
      <c r="I444" s="2671"/>
      <c r="J444" s="2671"/>
      <c r="K444" s="2671"/>
      <c r="L444" s="2671"/>
      <c r="M444" s="2671"/>
    </row>
    <row r="445" spans="1:13" ht="15.75" customHeight="1">
      <c r="A445" s="2671"/>
      <c r="B445" s="2671"/>
      <c r="C445" s="2671"/>
      <c r="D445" s="2671"/>
      <c r="E445" s="2671"/>
      <c r="F445" s="2671"/>
      <c r="G445" s="2671"/>
      <c r="H445" s="2671"/>
      <c r="I445" s="2671"/>
      <c r="J445" s="2671"/>
      <c r="K445" s="2671"/>
      <c r="L445" s="2671"/>
      <c r="M445" s="2671"/>
    </row>
    <row r="446" spans="1:13" ht="15.75" customHeight="1">
      <c r="A446" s="2671"/>
      <c r="B446" s="2671"/>
      <c r="C446" s="2671"/>
      <c r="D446" s="2671"/>
      <c r="E446" s="2671"/>
      <c r="F446" s="2671"/>
      <c r="G446" s="2671"/>
      <c r="H446" s="2671"/>
      <c r="I446" s="2671"/>
      <c r="J446" s="2671"/>
      <c r="K446" s="2671"/>
      <c r="L446" s="2671"/>
      <c r="M446" s="2671"/>
    </row>
    <row r="447" spans="1:13" ht="15.75" customHeight="1">
      <c r="A447" s="2671"/>
      <c r="B447" s="2671"/>
      <c r="C447" s="2671"/>
      <c r="D447" s="2671"/>
      <c r="E447" s="2671"/>
      <c r="F447" s="2671"/>
      <c r="G447" s="2671"/>
      <c r="H447" s="2671"/>
      <c r="I447" s="2671"/>
      <c r="J447" s="2671"/>
      <c r="K447" s="2671"/>
      <c r="L447" s="2671"/>
      <c r="M447" s="2671"/>
    </row>
    <row r="448" spans="1:13" ht="15.75" customHeight="1">
      <c r="A448" s="2671"/>
      <c r="B448" s="2671"/>
      <c r="C448" s="2671"/>
      <c r="D448" s="2671"/>
      <c r="E448" s="2671"/>
      <c r="F448" s="2671"/>
      <c r="G448" s="2671"/>
      <c r="H448" s="2671"/>
      <c r="I448" s="2671"/>
      <c r="J448" s="2671"/>
      <c r="K448" s="2671"/>
      <c r="L448" s="2671"/>
      <c r="M448" s="2671"/>
    </row>
    <row r="449" spans="1:13" ht="15.75" customHeight="1">
      <c r="A449" s="2671"/>
      <c r="B449" s="2671"/>
      <c r="C449" s="2671"/>
      <c r="D449" s="2671"/>
      <c r="E449" s="2671"/>
      <c r="F449" s="2671"/>
      <c r="G449" s="2671"/>
      <c r="H449" s="2671"/>
      <c r="I449" s="2671"/>
      <c r="J449" s="2671"/>
      <c r="K449" s="2671"/>
      <c r="L449" s="2671"/>
      <c r="M449" s="2671"/>
    </row>
    <row r="450" spans="1:13" ht="15.75" customHeight="1">
      <c r="A450" s="2671"/>
      <c r="B450" s="2671"/>
      <c r="C450" s="2671"/>
      <c r="D450" s="2671"/>
      <c r="E450" s="2671"/>
      <c r="F450" s="2671"/>
      <c r="G450" s="2671"/>
      <c r="H450" s="2671"/>
      <c r="I450" s="2671"/>
      <c r="J450" s="2671"/>
      <c r="K450" s="2671"/>
      <c r="L450" s="2671"/>
      <c r="M450" s="2671"/>
    </row>
    <row r="451" spans="1:13" ht="15.75" customHeight="1">
      <c r="A451" s="2671"/>
      <c r="B451" s="2671"/>
      <c r="C451" s="2671"/>
      <c r="D451" s="2671"/>
      <c r="E451" s="2671"/>
      <c r="F451" s="2671"/>
      <c r="G451" s="2671"/>
      <c r="H451" s="2671"/>
      <c r="I451" s="2671"/>
      <c r="J451" s="2671"/>
      <c r="K451" s="2671"/>
      <c r="L451" s="2671"/>
      <c r="M451" s="2671"/>
    </row>
    <row r="452" spans="1:13" ht="15.75" customHeight="1">
      <c r="A452" s="2671"/>
      <c r="B452" s="2671"/>
      <c r="C452" s="2671"/>
      <c r="D452" s="2671"/>
      <c r="E452" s="2671"/>
      <c r="F452" s="2671"/>
      <c r="G452" s="2671"/>
      <c r="H452" s="2671"/>
      <c r="I452" s="2671"/>
      <c r="J452" s="2671"/>
      <c r="K452" s="2671"/>
      <c r="L452" s="2671"/>
      <c r="M452" s="2671"/>
    </row>
    <row r="453" spans="1:13" ht="15.75" customHeight="1">
      <c r="A453" s="2671"/>
      <c r="B453" s="2671"/>
      <c r="C453" s="2671"/>
      <c r="D453" s="2671"/>
      <c r="E453" s="2671"/>
      <c r="F453" s="2671"/>
      <c r="G453" s="2671"/>
      <c r="H453" s="2671"/>
      <c r="I453" s="2671"/>
      <c r="J453" s="2671"/>
      <c r="K453" s="2671"/>
      <c r="L453" s="2671"/>
      <c r="M453" s="2671"/>
    </row>
    <row r="454" spans="1:13" ht="15.75" customHeight="1">
      <c r="A454" s="2671"/>
      <c r="B454" s="2671"/>
      <c r="C454" s="2671"/>
      <c r="D454" s="2671"/>
      <c r="E454" s="2671"/>
      <c r="F454" s="2671"/>
      <c r="G454" s="2671"/>
      <c r="H454" s="2671"/>
      <c r="I454" s="2671"/>
      <c r="J454" s="2671"/>
      <c r="K454" s="2671"/>
      <c r="L454" s="2671"/>
      <c r="M454" s="2671"/>
    </row>
    <row r="455" spans="1:13" ht="15.75" customHeight="1">
      <c r="A455" s="2671"/>
      <c r="B455" s="2671"/>
      <c r="C455" s="2671"/>
      <c r="D455" s="2671"/>
      <c r="E455" s="2671"/>
      <c r="F455" s="2671"/>
      <c r="G455" s="2671"/>
      <c r="H455" s="2671"/>
      <c r="I455" s="2671"/>
      <c r="J455" s="2671"/>
      <c r="K455" s="2671"/>
      <c r="L455" s="2671"/>
      <c r="M455" s="2671"/>
    </row>
    <row r="456" spans="1:13" ht="15.75" customHeight="1">
      <c r="A456" s="2671"/>
      <c r="B456" s="2671"/>
      <c r="C456" s="2671"/>
      <c r="D456" s="2671"/>
      <c r="E456" s="2671"/>
      <c r="F456" s="2671"/>
      <c r="G456" s="2671"/>
      <c r="H456" s="2671"/>
      <c r="I456" s="2671"/>
      <c r="J456" s="2671"/>
      <c r="K456" s="2671"/>
      <c r="L456" s="2671"/>
      <c r="M456" s="2671"/>
    </row>
    <row r="457" spans="1:13" ht="15.75" customHeight="1">
      <c r="A457" s="2671"/>
      <c r="B457" s="2671"/>
      <c r="C457" s="2671"/>
      <c r="D457" s="2671"/>
      <c r="E457" s="2671"/>
      <c r="F457" s="2671"/>
      <c r="G457" s="2671"/>
      <c r="H457" s="2671"/>
      <c r="I457" s="2671"/>
      <c r="J457" s="2671"/>
      <c r="K457" s="2671"/>
      <c r="L457" s="2671"/>
      <c r="M457" s="2671"/>
    </row>
    <row r="458" spans="1:13" ht="15.75" customHeight="1">
      <c r="A458" s="2671"/>
      <c r="B458" s="2671"/>
      <c r="C458" s="2671"/>
      <c r="D458" s="2671"/>
      <c r="E458" s="2671"/>
      <c r="F458" s="2671"/>
      <c r="G458" s="2671"/>
      <c r="H458" s="2671"/>
      <c r="I458" s="2671"/>
      <c r="J458" s="2671"/>
      <c r="K458" s="2671"/>
      <c r="L458" s="2671"/>
      <c r="M458" s="2671"/>
    </row>
    <row r="459" spans="1:13" ht="15.75" customHeight="1">
      <c r="A459" s="2671"/>
      <c r="B459" s="2671"/>
      <c r="C459" s="2671"/>
      <c r="D459" s="2671"/>
      <c r="E459" s="2671"/>
      <c r="F459" s="2671"/>
      <c r="G459" s="2671"/>
      <c r="H459" s="2671"/>
      <c r="I459" s="2671"/>
      <c r="J459" s="2671"/>
      <c r="K459" s="2671"/>
      <c r="L459" s="2671"/>
      <c r="M459" s="2671"/>
    </row>
    <row r="460" spans="1:13" ht="15.75" customHeight="1">
      <c r="A460" s="2671"/>
      <c r="B460" s="2671"/>
      <c r="C460" s="2671"/>
      <c r="D460" s="2671"/>
      <c r="E460" s="2671"/>
      <c r="F460" s="2671"/>
      <c r="G460" s="2671"/>
      <c r="H460" s="2671"/>
      <c r="I460" s="2671"/>
      <c r="J460" s="2671"/>
      <c r="K460" s="2671"/>
      <c r="L460" s="2671"/>
      <c r="M460" s="2671"/>
    </row>
    <row r="461" spans="1:13" ht="15.75" customHeight="1">
      <c r="A461" s="2671"/>
      <c r="B461" s="2671"/>
      <c r="C461" s="2671"/>
      <c r="D461" s="2671"/>
      <c r="E461" s="2671"/>
      <c r="F461" s="2671"/>
      <c r="G461" s="2671"/>
      <c r="H461" s="2671"/>
      <c r="I461" s="2671"/>
      <c r="J461" s="2671"/>
      <c r="K461" s="2671"/>
      <c r="L461" s="2671"/>
      <c r="M461" s="2671"/>
    </row>
    <row r="462" spans="1:13" ht="15.75" customHeight="1">
      <c r="A462" s="2671"/>
      <c r="B462" s="2671"/>
      <c r="C462" s="2671"/>
      <c r="D462" s="2671"/>
      <c r="E462" s="2671"/>
      <c r="F462" s="2671"/>
      <c r="G462" s="2671"/>
      <c r="H462" s="2671"/>
      <c r="I462" s="2671"/>
      <c r="J462" s="2671"/>
      <c r="K462" s="2671"/>
      <c r="L462" s="2671"/>
      <c r="M462" s="2671"/>
    </row>
    <row r="463" spans="1:13" ht="15.75" customHeight="1">
      <c r="A463" s="2671"/>
      <c r="B463" s="2671"/>
      <c r="C463" s="2671"/>
      <c r="D463" s="2671"/>
      <c r="E463" s="2671"/>
      <c r="F463" s="2671"/>
      <c r="G463" s="2671"/>
      <c r="H463" s="2671"/>
      <c r="I463" s="2671"/>
      <c r="J463" s="2671"/>
      <c r="K463" s="2671"/>
      <c r="L463" s="2671"/>
      <c r="M463" s="2671"/>
    </row>
    <row r="464" spans="1:13" ht="15.75" customHeight="1">
      <c r="A464" s="2671"/>
      <c r="B464" s="2671"/>
      <c r="C464" s="2671"/>
      <c r="D464" s="2671"/>
      <c r="E464" s="2671"/>
      <c r="F464" s="2671"/>
      <c r="G464" s="2671"/>
      <c r="H464" s="2671"/>
      <c r="I464" s="2671"/>
      <c r="J464" s="2671"/>
      <c r="K464" s="2671"/>
      <c r="L464" s="2671"/>
      <c r="M464" s="2671"/>
    </row>
    <row r="465" spans="1:13" ht="15.75" customHeight="1">
      <c r="A465" s="2671"/>
      <c r="B465" s="2671"/>
      <c r="C465" s="2671"/>
      <c r="D465" s="2671"/>
      <c r="E465" s="2671"/>
      <c r="F465" s="2671"/>
      <c r="G465" s="2671"/>
      <c r="H465" s="2671"/>
      <c r="I465" s="2671"/>
      <c r="J465" s="2671"/>
      <c r="K465" s="2671"/>
      <c r="L465" s="2671"/>
      <c r="M465" s="2671"/>
    </row>
    <row r="466" spans="1:13" ht="15.75" customHeight="1">
      <c r="A466" s="2671"/>
      <c r="B466" s="2671"/>
      <c r="C466" s="2671"/>
      <c r="D466" s="2671"/>
      <c r="E466" s="2671"/>
      <c r="F466" s="2671"/>
      <c r="G466" s="2671"/>
      <c r="H466" s="2671"/>
      <c r="I466" s="2671"/>
      <c r="J466" s="2671"/>
      <c r="K466" s="2671"/>
      <c r="L466" s="2671"/>
      <c r="M466" s="2671"/>
    </row>
    <row r="467" spans="1:13" ht="15.75" customHeight="1">
      <c r="A467" s="2671"/>
      <c r="B467" s="2671"/>
      <c r="C467" s="2671"/>
      <c r="D467" s="2671"/>
      <c r="E467" s="2671"/>
      <c r="F467" s="2671"/>
      <c r="G467" s="2671"/>
      <c r="H467" s="2671"/>
      <c r="I467" s="2671"/>
      <c r="J467" s="2671"/>
      <c r="K467" s="2671"/>
      <c r="L467" s="2671"/>
      <c r="M467" s="2671"/>
    </row>
    <row r="468" spans="1:13" ht="15.75" customHeight="1">
      <c r="A468" s="2671"/>
      <c r="B468" s="2671"/>
      <c r="C468" s="2671"/>
      <c r="D468" s="2671"/>
      <c r="E468" s="2671"/>
      <c r="F468" s="2671"/>
      <c r="G468" s="2671"/>
      <c r="H468" s="2671"/>
      <c r="I468" s="2671"/>
      <c r="J468" s="2671"/>
      <c r="K468" s="2671"/>
      <c r="L468" s="2671"/>
      <c r="M468" s="2671"/>
    </row>
    <row r="469" spans="1:13" ht="15.75" customHeight="1">
      <c r="A469" s="2671"/>
      <c r="B469" s="2671"/>
      <c r="C469" s="2671"/>
      <c r="D469" s="2671"/>
      <c r="E469" s="2671"/>
      <c r="F469" s="2671"/>
      <c r="G469" s="2671"/>
      <c r="H469" s="2671"/>
      <c r="I469" s="2671"/>
      <c r="J469" s="2671"/>
      <c r="K469" s="2671"/>
      <c r="L469" s="2671"/>
      <c r="M469" s="2671"/>
    </row>
    <row r="470" spans="1:13" ht="15.75" customHeight="1">
      <c r="A470" s="2671"/>
      <c r="B470" s="2671"/>
      <c r="C470" s="2671"/>
      <c r="D470" s="2671"/>
      <c r="E470" s="2671"/>
      <c r="F470" s="2671"/>
      <c r="G470" s="2671"/>
      <c r="H470" s="2671"/>
      <c r="I470" s="2671"/>
      <c r="J470" s="2671"/>
      <c r="K470" s="2671"/>
      <c r="L470" s="2671"/>
      <c r="M470" s="2671"/>
    </row>
    <row r="471" spans="1:13" ht="15.75" customHeight="1">
      <c r="A471" s="2671"/>
      <c r="B471" s="2671"/>
      <c r="C471" s="2671"/>
      <c r="D471" s="2671"/>
      <c r="E471" s="2671"/>
      <c r="F471" s="2671"/>
      <c r="G471" s="2671"/>
      <c r="H471" s="2671"/>
      <c r="I471" s="2671"/>
      <c r="J471" s="2671"/>
      <c r="K471" s="2671"/>
      <c r="L471" s="2671"/>
      <c r="M471" s="2671"/>
    </row>
    <row r="472" spans="1:13" ht="15.75" customHeight="1">
      <c r="A472" s="2671"/>
      <c r="B472" s="2671"/>
      <c r="C472" s="2671"/>
      <c r="D472" s="2671"/>
      <c r="E472" s="2671"/>
      <c r="F472" s="2671"/>
      <c r="G472" s="2671"/>
      <c r="H472" s="2671"/>
      <c r="I472" s="2671"/>
      <c r="J472" s="2671"/>
      <c r="K472" s="2671"/>
      <c r="L472" s="2671"/>
      <c r="M472" s="2671"/>
    </row>
    <row r="473" spans="1:13" ht="15.75" customHeight="1">
      <c r="A473" s="2671"/>
      <c r="B473" s="2671"/>
      <c r="C473" s="2671"/>
      <c r="D473" s="2671"/>
      <c r="E473" s="2671"/>
      <c r="F473" s="2671"/>
      <c r="G473" s="2671"/>
      <c r="H473" s="2671"/>
      <c r="I473" s="2671"/>
      <c r="J473" s="2671"/>
      <c r="K473" s="2671"/>
      <c r="L473" s="2671"/>
      <c r="M473" s="2671"/>
    </row>
    <row r="474" spans="1:13" ht="15.75" customHeight="1">
      <c r="A474" s="2671"/>
      <c r="B474" s="2671"/>
      <c r="C474" s="2671"/>
      <c r="D474" s="2671"/>
      <c r="E474" s="2671"/>
      <c r="F474" s="2671"/>
      <c r="G474" s="2671"/>
      <c r="H474" s="2671"/>
      <c r="I474" s="2671"/>
      <c r="J474" s="2671"/>
      <c r="K474" s="2671"/>
      <c r="L474" s="2671"/>
      <c r="M474" s="2671"/>
    </row>
    <row r="475" spans="1:13" ht="15.75" customHeight="1">
      <c r="A475" s="2671"/>
      <c r="B475" s="2671"/>
      <c r="C475" s="2671"/>
      <c r="D475" s="2671"/>
      <c r="E475" s="2671"/>
      <c r="F475" s="2671"/>
      <c r="G475" s="2671"/>
      <c r="H475" s="2671"/>
      <c r="I475" s="2671"/>
      <c r="J475" s="2671"/>
      <c r="K475" s="2671"/>
      <c r="L475" s="2671"/>
      <c r="M475" s="2671"/>
    </row>
    <row r="476" spans="1:13" ht="15.75" customHeight="1">
      <c r="A476" s="2671"/>
      <c r="B476" s="2671"/>
      <c r="C476" s="2671"/>
      <c r="D476" s="2671"/>
      <c r="E476" s="2671"/>
      <c r="F476" s="2671"/>
      <c r="G476" s="2671"/>
      <c r="H476" s="2671"/>
      <c r="I476" s="2671"/>
      <c r="J476" s="2671"/>
      <c r="K476" s="2671"/>
      <c r="L476" s="2671"/>
      <c r="M476" s="2671"/>
    </row>
    <row r="477" spans="1:13" ht="15.75" customHeight="1">
      <c r="A477" s="2671"/>
      <c r="B477" s="2671"/>
      <c r="C477" s="2671"/>
      <c r="D477" s="2671"/>
      <c r="E477" s="2671"/>
      <c r="F477" s="2671"/>
      <c r="G477" s="2671"/>
      <c r="H477" s="2671"/>
      <c r="I477" s="2671"/>
      <c r="J477" s="2671"/>
      <c r="K477" s="2671"/>
      <c r="L477" s="2671"/>
      <c r="M477" s="2671"/>
    </row>
    <row r="478" spans="1:13" ht="15.75" customHeight="1">
      <c r="A478" s="2671"/>
      <c r="B478" s="2671"/>
      <c r="C478" s="2671"/>
      <c r="D478" s="2671"/>
      <c r="E478" s="2671"/>
      <c r="F478" s="2671"/>
      <c r="G478" s="2671"/>
      <c r="H478" s="2671"/>
      <c r="I478" s="2671"/>
      <c r="J478" s="2671"/>
      <c r="K478" s="2671"/>
      <c r="L478" s="2671"/>
      <c r="M478" s="2671"/>
    </row>
    <row r="479" spans="1:13" ht="15.75" customHeight="1">
      <c r="A479" s="2671"/>
      <c r="B479" s="2671"/>
      <c r="C479" s="2671"/>
      <c r="D479" s="2671"/>
      <c r="E479" s="2671"/>
      <c r="F479" s="2671"/>
      <c r="G479" s="2671"/>
      <c r="H479" s="2671"/>
      <c r="I479" s="2671"/>
      <c r="J479" s="2671"/>
      <c r="K479" s="2671"/>
      <c r="L479" s="2671"/>
      <c r="M479" s="2671"/>
    </row>
    <row r="480" spans="1:13" ht="15.75" customHeight="1">
      <c r="A480" s="2671"/>
      <c r="B480" s="2671"/>
      <c r="C480" s="2671"/>
      <c r="D480" s="2671"/>
      <c r="E480" s="2671"/>
      <c r="F480" s="2671"/>
      <c r="G480" s="2671"/>
      <c r="H480" s="2671"/>
      <c r="I480" s="2671"/>
      <c r="J480" s="2671"/>
      <c r="K480" s="2671"/>
      <c r="L480" s="2671"/>
      <c r="M480" s="2671"/>
    </row>
    <row r="481" spans="1:13" ht="15.75" customHeight="1">
      <c r="A481" s="2671"/>
      <c r="B481" s="2671"/>
      <c r="C481" s="2671"/>
      <c r="D481" s="2671"/>
      <c r="E481" s="2671"/>
      <c r="F481" s="2671"/>
      <c r="G481" s="2671"/>
      <c r="H481" s="2671"/>
      <c r="I481" s="2671"/>
      <c r="J481" s="2671"/>
      <c r="K481" s="2671"/>
      <c r="L481" s="2671"/>
      <c r="M481" s="2671"/>
    </row>
    <row r="482" spans="1:13" ht="15.75" customHeight="1">
      <c r="A482" s="2671"/>
      <c r="B482" s="2671"/>
      <c r="C482" s="2671"/>
      <c r="D482" s="2671"/>
      <c r="E482" s="2671"/>
      <c r="F482" s="2671"/>
      <c r="G482" s="2671"/>
      <c r="H482" s="2671"/>
      <c r="I482" s="2671"/>
      <c r="J482" s="2671"/>
      <c r="K482" s="2671"/>
      <c r="L482" s="2671"/>
      <c r="M482" s="2671"/>
    </row>
    <row r="483" spans="1:13" ht="15.75" customHeight="1">
      <c r="A483" s="2671"/>
      <c r="B483" s="2671"/>
      <c r="C483" s="2671"/>
      <c r="D483" s="2671"/>
      <c r="E483" s="2671"/>
      <c r="F483" s="2671"/>
      <c r="G483" s="2671"/>
      <c r="H483" s="2671"/>
      <c r="I483" s="2671"/>
      <c r="J483" s="2671"/>
      <c r="K483" s="2671"/>
      <c r="L483" s="2671"/>
      <c r="M483" s="2671"/>
    </row>
    <row r="484" spans="1:13" ht="15.75" customHeight="1">
      <c r="A484" s="2671"/>
      <c r="B484" s="2671"/>
      <c r="C484" s="2671"/>
      <c r="D484" s="2671"/>
      <c r="E484" s="2671"/>
      <c r="F484" s="2671"/>
      <c r="G484" s="2671"/>
      <c r="H484" s="2671"/>
      <c r="I484" s="2671"/>
      <c r="J484" s="2671"/>
      <c r="K484" s="2671"/>
      <c r="L484" s="2671"/>
      <c r="M484" s="2671"/>
    </row>
    <row r="485" spans="1:13" ht="15.75" customHeight="1">
      <c r="A485" s="2671"/>
      <c r="B485" s="2671"/>
      <c r="C485" s="2671"/>
      <c r="D485" s="2671"/>
      <c r="E485" s="2671"/>
      <c r="F485" s="2671"/>
      <c r="G485" s="2671"/>
      <c r="H485" s="2671"/>
      <c r="I485" s="2671"/>
      <c r="J485" s="2671"/>
      <c r="K485" s="2671"/>
      <c r="L485" s="2671"/>
      <c r="M485" s="2671"/>
    </row>
    <row r="486" spans="1:13" ht="15.75" customHeight="1">
      <c r="A486" s="2671"/>
      <c r="B486" s="2671"/>
      <c r="C486" s="2671"/>
      <c r="D486" s="2671"/>
      <c r="E486" s="2671"/>
      <c r="F486" s="2671"/>
      <c r="G486" s="2671"/>
      <c r="H486" s="2671"/>
      <c r="I486" s="2671"/>
      <c r="J486" s="2671"/>
      <c r="K486" s="2671"/>
      <c r="L486" s="2671"/>
      <c r="M486" s="2671"/>
    </row>
    <row r="487" spans="1:13" ht="15.75" customHeight="1">
      <c r="A487" s="2671"/>
      <c r="B487" s="2671"/>
      <c r="C487" s="2671"/>
      <c r="D487" s="2671"/>
      <c r="E487" s="2671"/>
      <c r="F487" s="2671"/>
      <c r="G487" s="2671"/>
      <c r="H487" s="2671"/>
      <c r="I487" s="2671"/>
      <c r="J487" s="2671"/>
      <c r="K487" s="2671"/>
      <c r="L487" s="2671"/>
      <c r="M487" s="2671"/>
    </row>
    <row r="488" spans="1:13" ht="15.75" customHeight="1">
      <c r="A488" s="2671"/>
      <c r="B488" s="2671"/>
      <c r="C488" s="2671"/>
      <c r="D488" s="2671"/>
      <c r="E488" s="2671"/>
      <c r="F488" s="2671"/>
      <c r="G488" s="2671"/>
      <c r="H488" s="2671"/>
      <c r="I488" s="2671"/>
      <c r="J488" s="2671"/>
      <c r="K488" s="2671"/>
      <c r="L488" s="2671"/>
      <c r="M488" s="2671"/>
    </row>
    <row r="489" spans="1:13" ht="15.75" customHeight="1">
      <c r="A489" s="2671"/>
      <c r="B489" s="2671"/>
      <c r="C489" s="2671"/>
      <c r="D489" s="2671"/>
      <c r="E489" s="2671"/>
      <c r="F489" s="2671"/>
      <c r="G489" s="2671"/>
      <c r="H489" s="2671"/>
      <c r="I489" s="2671"/>
      <c r="J489" s="2671"/>
      <c r="K489" s="2671"/>
      <c r="L489" s="2671"/>
      <c r="M489" s="2671"/>
    </row>
    <row r="490" spans="1:13" ht="15.75" customHeight="1">
      <c r="A490" s="2671"/>
      <c r="B490" s="2671"/>
      <c r="C490" s="2671"/>
      <c r="D490" s="2671"/>
      <c r="E490" s="2671"/>
      <c r="F490" s="2671"/>
      <c r="G490" s="2671"/>
      <c r="H490" s="2671"/>
      <c r="I490" s="2671"/>
      <c r="J490" s="2671"/>
      <c r="K490" s="2671"/>
      <c r="L490" s="2671"/>
      <c r="M490" s="2671"/>
    </row>
    <row r="491" spans="1:13" ht="15.75" customHeight="1">
      <c r="A491" s="2671"/>
      <c r="B491" s="2671"/>
      <c r="C491" s="2671"/>
      <c r="D491" s="2671"/>
      <c r="E491" s="2671"/>
      <c r="F491" s="2671"/>
      <c r="G491" s="2671"/>
      <c r="H491" s="2671"/>
      <c r="I491" s="2671"/>
      <c r="J491" s="2671"/>
      <c r="K491" s="2671"/>
      <c r="L491" s="2671"/>
      <c r="M491" s="2671"/>
    </row>
    <row r="492" spans="1:13" ht="15.75" customHeight="1">
      <c r="A492" s="2671"/>
      <c r="B492" s="2671"/>
      <c r="C492" s="2671"/>
      <c r="D492" s="2671"/>
      <c r="E492" s="2671"/>
      <c r="F492" s="2671"/>
      <c r="G492" s="2671"/>
      <c r="H492" s="2671"/>
      <c r="I492" s="2671"/>
      <c r="J492" s="2671"/>
      <c r="K492" s="2671"/>
      <c r="L492" s="2671"/>
      <c r="M492" s="2671"/>
    </row>
    <row r="493" spans="1:13" ht="15.75" customHeight="1">
      <c r="A493" s="2671"/>
      <c r="B493" s="2671"/>
      <c r="C493" s="2671"/>
      <c r="D493" s="2671"/>
      <c r="E493" s="2671"/>
      <c r="F493" s="2671"/>
      <c r="G493" s="2671"/>
      <c r="H493" s="2671"/>
      <c r="I493" s="2671"/>
      <c r="J493" s="2671"/>
      <c r="K493" s="2671"/>
      <c r="L493" s="2671"/>
      <c r="M493" s="2671"/>
    </row>
    <row r="494" spans="1:13" ht="15.75" customHeight="1">
      <c r="A494" s="2671"/>
      <c r="B494" s="2671"/>
      <c r="C494" s="2671"/>
      <c r="D494" s="2671"/>
      <c r="E494" s="2671"/>
      <c r="F494" s="2671"/>
      <c r="G494" s="2671"/>
      <c r="H494" s="2671"/>
      <c r="I494" s="2671"/>
      <c r="J494" s="2671"/>
      <c r="K494" s="2671"/>
      <c r="L494" s="2671"/>
      <c r="M494" s="2671"/>
    </row>
    <row r="495" spans="1:13" ht="15.75" customHeight="1">
      <c r="A495" s="2671"/>
      <c r="B495" s="2671"/>
      <c r="C495" s="2671"/>
      <c r="D495" s="2671"/>
      <c r="E495" s="2671"/>
      <c r="F495" s="2671"/>
      <c r="G495" s="2671"/>
      <c r="H495" s="2671"/>
      <c r="I495" s="2671"/>
      <c r="J495" s="2671"/>
      <c r="K495" s="2671"/>
      <c r="L495" s="2671"/>
      <c r="M495" s="2671"/>
    </row>
    <row r="496" spans="1:13" ht="15.75" customHeight="1">
      <c r="A496" s="2671"/>
      <c r="B496" s="2671"/>
      <c r="C496" s="2671"/>
      <c r="D496" s="2671"/>
      <c r="E496" s="2671"/>
      <c r="F496" s="2671"/>
      <c r="G496" s="2671"/>
      <c r="H496" s="2671"/>
      <c r="I496" s="2671"/>
      <c r="J496" s="2671"/>
      <c r="K496" s="2671"/>
      <c r="L496" s="2671"/>
      <c r="M496" s="2671"/>
    </row>
    <row r="497" spans="1:13" ht="15.75" customHeight="1">
      <c r="A497" s="2671"/>
      <c r="B497" s="2671"/>
      <c r="C497" s="2671"/>
      <c r="D497" s="2671"/>
      <c r="E497" s="2671"/>
      <c r="F497" s="2671"/>
      <c r="G497" s="2671"/>
      <c r="H497" s="2671"/>
      <c r="I497" s="2671"/>
      <c r="J497" s="2671"/>
      <c r="K497" s="2671"/>
      <c r="L497" s="2671"/>
      <c r="M497" s="2671"/>
    </row>
    <row r="498" spans="1:13" ht="15.75" customHeight="1">
      <c r="A498" s="2671"/>
      <c r="B498" s="2671"/>
      <c r="C498" s="2671"/>
      <c r="D498" s="2671"/>
      <c r="E498" s="2671"/>
      <c r="F498" s="2671"/>
      <c r="G498" s="2671"/>
      <c r="H498" s="2671"/>
      <c r="I498" s="2671"/>
      <c r="J498" s="2671"/>
      <c r="K498" s="2671"/>
      <c r="L498" s="2671"/>
      <c r="M498" s="2671"/>
    </row>
    <row r="499" spans="1:13" ht="15.75" customHeight="1">
      <c r="A499" s="2671"/>
      <c r="B499" s="2671"/>
      <c r="C499" s="2671"/>
      <c r="D499" s="2671"/>
      <c r="E499" s="2671"/>
      <c r="F499" s="2671"/>
      <c r="G499" s="2671"/>
      <c r="H499" s="2671"/>
      <c r="I499" s="2671"/>
      <c r="J499" s="2671"/>
      <c r="K499" s="2671"/>
      <c r="L499" s="2671"/>
      <c r="M499" s="2671"/>
    </row>
    <row r="500" spans="1:13" ht="15.75" customHeight="1">
      <c r="A500" s="2671"/>
      <c r="B500" s="2671"/>
      <c r="C500" s="2671"/>
      <c r="D500" s="2671"/>
      <c r="E500" s="2671"/>
      <c r="F500" s="2671"/>
      <c r="G500" s="2671"/>
      <c r="H500" s="2671"/>
      <c r="I500" s="2671"/>
      <c r="J500" s="2671"/>
      <c r="K500" s="2671"/>
      <c r="L500" s="2671"/>
      <c r="M500" s="2671"/>
    </row>
    <row r="501" spans="1:13" ht="15.75" customHeight="1">
      <c r="A501" s="2671"/>
      <c r="B501" s="2671"/>
      <c r="C501" s="2671"/>
      <c r="D501" s="2671"/>
      <c r="E501" s="2671"/>
      <c r="F501" s="2671"/>
      <c r="G501" s="2671"/>
      <c r="H501" s="2671"/>
      <c r="I501" s="2671"/>
      <c r="J501" s="2671"/>
      <c r="K501" s="2671"/>
      <c r="L501" s="2671"/>
      <c r="M501" s="2671"/>
    </row>
    <row r="502" spans="1:13" ht="15.75" customHeight="1">
      <c r="A502" s="2671"/>
      <c r="B502" s="2671"/>
      <c r="C502" s="2671"/>
      <c r="D502" s="2671"/>
      <c r="E502" s="2671"/>
      <c r="F502" s="2671"/>
      <c r="G502" s="2671"/>
      <c r="H502" s="2671"/>
      <c r="I502" s="2671"/>
      <c r="J502" s="2671"/>
      <c r="K502" s="2671"/>
      <c r="L502" s="2671"/>
      <c r="M502" s="2671"/>
    </row>
    <row r="503" spans="1:13" ht="15.75" customHeight="1">
      <c r="A503" s="2671"/>
      <c r="B503" s="2671"/>
      <c r="C503" s="2671"/>
      <c r="D503" s="2671"/>
      <c r="E503" s="2671"/>
      <c r="F503" s="2671"/>
      <c r="G503" s="2671"/>
      <c r="H503" s="2671"/>
      <c r="I503" s="2671"/>
      <c r="J503" s="2671"/>
      <c r="K503" s="2671"/>
      <c r="L503" s="2671"/>
      <c r="M503" s="2671"/>
    </row>
    <row r="504" spans="1:13" ht="15.75" customHeight="1">
      <c r="A504" s="2671"/>
      <c r="B504" s="2671"/>
      <c r="C504" s="2671"/>
      <c r="D504" s="2671"/>
      <c r="E504" s="2671"/>
      <c r="F504" s="2671"/>
      <c r="G504" s="2671"/>
      <c r="H504" s="2671"/>
      <c r="I504" s="2671"/>
      <c r="J504" s="2671"/>
      <c r="K504" s="2671"/>
      <c r="L504" s="2671"/>
      <c r="M504" s="2671"/>
    </row>
    <row r="505" spans="1:13" ht="15.75" customHeight="1">
      <c r="A505" s="2671"/>
      <c r="B505" s="2671"/>
      <c r="C505" s="2671"/>
      <c r="D505" s="2671"/>
      <c r="E505" s="2671"/>
      <c r="F505" s="2671"/>
      <c r="G505" s="2671"/>
      <c r="H505" s="2671"/>
      <c r="I505" s="2671"/>
      <c r="J505" s="2671"/>
      <c r="K505" s="2671"/>
      <c r="L505" s="2671"/>
      <c r="M505" s="2671"/>
    </row>
    <row r="506" spans="1:13" ht="15.75" customHeight="1">
      <c r="A506" s="2671"/>
      <c r="B506" s="2671"/>
      <c r="C506" s="2671"/>
      <c r="D506" s="2671"/>
      <c r="E506" s="2671"/>
      <c r="F506" s="2671"/>
      <c r="G506" s="2671"/>
      <c r="H506" s="2671"/>
      <c r="I506" s="2671"/>
      <c r="J506" s="2671"/>
      <c r="K506" s="2671"/>
      <c r="L506" s="2671"/>
      <c r="M506" s="2671"/>
    </row>
    <row r="507" spans="1:13" ht="15.75" customHeight="1">
      <c r="A507" s="2671"/>
      <c r="B507" s="2671"/>
      <c r="C507" s="2671"/>
      <c r="D507" s="2671"/>
      <c r="E507" s="2671"/>
      <c r="F507" s="2671"/>
      <c r="G507" s="2671"/>
      <c r="H507" s="2671"/>
      <c r="I507" s="2671"/>
      <c r="J507" s="2671"/>
      <c r="K507" s="2671"/>
      <c r="L507" s="2671"/>
      <c r="M507" s="2671"/>
    </row>
    <row r="508" spans="1:13" ht="15.75" customHeight="1">
      <c r="A508" s="2671"/>
      <c r="B508" s="2671"/>
      <c r="C508" s="2671"/>
      <c r="D508" s="2671"/>
      <c r="E508" s="2671"/>
      <c r="F508" s="2671"/>
      <c r="G508" s="2671"/>
      <c r="H508" s="2671"/>
      <c r="I508" s="2671"/>
      <c r="J508" s="2671"/>
      <c r="K508" s="2671"/>
      <c r="L508" s="2671"/>
      <c r="M508" s="2671"/>
    </row>
    <row r="509" spans="1:13" ht="15.75" customHeight="1">
      <c r="A509" s="2671"/>
      <c r="B509" s="2671"/>
      <c r="C509" s="2671"/>
      <c r="D509" s="2671"/>
      <c r="E509" s="2671"/>
      <c r="F509" s="2671"/>
      <c r="G509" s="2671"/>
      <c r="H509" s="2671"/>
      <c r="I509" s="2671"/>
      <c r="J509" s="2671"/>
      <c r="K509" s="2671"/>
      <c r="L509" s="2671"/>
      <c r="M509" s="2671"/>
    </row>
    <row r="510" spans="1:13" ht="15.75" customHeight="1">
      <c r="A510" s="2671"/>
      <c r="B510" s="2671"/>
      <c r="C510" s="2671"/>
      <c r="D510" s="2671"/>
      <c r="E510" s="2671"/>
      <c r="F510" s="2671"/>
      <c r="G510" s="2671"/>
      <c r="H510" s="2671"/>
      <c r="I510" s="2671"/>
      <c r="J510" s="2671"/>
      <c r="K510" s="2671"/>
      <c r="L510" s="2671"/>
      <c r="M510" s="2671"/>
    </row>
    <row r="511" spans="1:13" ht="15.75" customHeight="1">
      <c r="A511" s="2671"/>
      <c r="B511" s="2671"/>
      <c r="C511" s="2671"/>
      <c r="D511" s="2671"/>
      <c r="E511" s="2671"/>
      <c r="F511" s="2671"/>
      <c r="G511" s="2671"/>
      <c r="H511" s="2671"/>
      <c r="I511" s="2671"/>
      <c r="J511" s="2671"/>
      <c r="K511" s="2671"/>
      <c r="L511" s="2671"/>
      <c r="M511" s="2671"/>
    </row>
    <row r="512" spans="1:13" ht="15.75" customHeight="1">
      <c r="A512" s="2671"/>
      <c r="B512" s="2671"/>
      <c r="C512" s="2671"/>
      <c r="D512" s="2671"/>
      <c r="E512" s="2671"/>
      <c r="F512" s="2671"/>
      <c r="G512" s="2671"/>
      <c r="H512" s="2671"/>
      <c r="I512" s="2671"/>
      <c r="J512" s="2671"/>
      <c r="K512" s="2671"/>
      <c r="L512" s="2671"/>
      <c r="M512" s="2671"/>
    </row>
    <row r="513" spans="1:13" ht="15.75" customHeight="1">
      <c r="A513" s="2671"/>
      <c r="B513" s="2671"/>
      <c r="C513" s="2671"/>
      <c r="D513" s="2671"/>
      <c r="E513" s="2671"/>
      <c r="F513" s="2671"/>
      <c r="G513" s="2671"/>
      <c r="H513" s="2671"/>
      <c r="I513" s="2671"/>
      <c r="J513" s="2671"/>
      <c r="K513" s="2671"/>
      <c r="L513" s="2671"/>
      <c r="M513" s="2671"/>
    </row>
    <row r="514" spans="1:13" ht="15.75" customHeight="1">
      <c r="A514" s="2671"/>
      <c r="B514" s="2671"/>
      <c r="C514" s="2671"/>
      <c r="D514" s="2671"/>
      <c r="E514" s="2671"/>
      <c r="F514" s="2671"/>
      <c r="G514" s="2671"/>
      <c r="H514" s="2671"/>
      <c r="I514" s="2671"/>
      <c r="J514" s="2671"/>
      <c r="K514" s="2671"/>
      <c r="L514" s="2671"/>
      <c r="M514" s="2671"/>
    </row>
    <row r="515" spans="1:13" ht="15.75" customHeight="1">
      <c r="A515" s="2671"/>
      <c r="B515" s="2671"/>
      <c r="C515" s="2671"/>
      <c r="D515" s="2671"/>
      <c r="E515" s="2671"/>
      <c r="F515" s="2671"/>
      <c r="G515" s="2671"/>
      <c r="H515" s="2671"/>
      <c r="I515" s="2671"/>
      <c r="J515" s="2671"/>
      <c r="K515" s="2671"/>
      <c r="L515" s="2671"/>
      <c r="M515" s="2671"/>
    </row>
    <row r="516" spans="1:13" ht="15.75" customHeight="1">
      <c r="A516" s="2671"/>
      <c r="B516" s="2671"/>
      <c r="C516" s="2671"/>
      <c r="D516" s="2671"/>
      <c r="E516" s="2671"/>
      <c r="F516" s="2671"/>
      <c r="G516" s="2671"/>
      <c r="H516" s="2671"/>
      <c r="I516" s="2671"/>
      <c r="J516" s="2671"/>
      <c r="K516" s="2671"/>
      <c r="L516" s="2671"/>
      <c r="M516" s="2671"/>
    </row>
    <row r="517" spans="1:13" ht="15.75" customHeight="1">
      <c r="A517" s="2671"/>
      <c r="B517" s="2671"/>
      <c r="C517" s="2671"/>
      <c r="D517" s="2671"/>
      <c r="E517" s="2671"/>
      <c r="F517" s="2671"/>
      <c r="G517" s="2671"/>
      <c r="H517" s="2671"/>
      <c r="I517" s="2671"/>
      <c r="J517" s="2671"/>
      <c r="K517" s="2671"/>
      <c r="L517" s="2671"/>
      <c r="M517" s="2671"/>
    </row>
    <row r="518" spans="1:13" ht="15.75" customHeight="1">
      <c r="A518" s="2671"/>
      <c r="B518" s="2671"/>
      <c r="C518" s="2671"/>
      <c r="D518" s="2671"/>
      <c r="E518" s="2671"/>
      <c r="F518" s="2671"/>
      <c r="G518" s="2671"/>
      <c r="H518" s="2671"/>
      <c r="I518" s="2671"/>
      <c r="J518" s="2671"/>
      <c r="K518" s="2671"/>
      <c r="L518" s="2671"/>
      <c r="M518" s="2671"/>
    </row>
    <row r="519" spans="1:13" ht="15.75" customHeight="1">
      <c r="A519" s="2671"/>
      <c r="B519" s="2671"/>
      <c r="C519" s="2671"/>
      <c r="D519" s="2671"/>
      <c r="E519" s="2671"/>
      <c r="F519" s="2671"/>
      <c r="G519" s="2671"/>
      <c r="H519" s="2671"/>
      <c r="I519" s="2671"/>
      <c r="J519" s="2671"/>
      <c r="K519" s="2671"/>
      <c r="L519" s="2671"/>
      <c r="M519" s="2671"/>
    </row>
    <row r="520" spans="1:13" ht="15.75" customHeight="1">
      <c r="A520" s="2671"/>
      <c r="B520" s="2671"/>
      <c r="C520" s="2671"/>
      <c r="D520" s="2671"/>
      <c r="E520" s="2671"/>
      <c r="F520" s="2671"/>
      <c r="G520" s="2671"/>
      <c r="H520" s="2671"/>
      <c r="I520" s="2671"/>
      <c r="J520" s="2671"/>
      <c r="K520" s="2671"/>
      <c r="L520" s="2671"/>
      <c r="M520" s="2671"/>
    </row>
    <row r="521" spans="1:13" ht="15.75" customHeight="1">
      <c r="A521" s="2671"/>
      <c r="B521" s="2671"/>
      <c r="C521" s="2671"/>
      <c r="D521" s="2671"/>
      <c r="E521" s="2671"/>
      <c r="F521" s="2671"/>
      <c r="G521" s="2671"/>
      <c r="H521" s="2671"/>
      <c r="I521" s="2671"/>
      <c r="J521" s="2671"/>
      <c r="K521" s="2671"/>
      <c r="L521" s="2671"/>
      <c r="M521" s="2671"/>
    </row>
    <row r="522" spans="1:13" ht="15.75" customHeight="1">
      <c r="A522" s="2671"/>
      <c r="B522" s="2671"/>
      <c r="C522" s="2671"/>
      <c r="D522" s="2671"/>
      <c r="E522" s="2671"/>
      <c r="F522" s="2671"/>
      <c r="G522" s="2671"/>
      <c r="H522" s="2671"/>
      <c r="I522" s="2671"/>
      <c r="J522" s="2671"/>
      <c r="K522" s="2671"/>
      <c r="L522" s="2671"/>
      <c r="M522" s="2671"/>
    </row>
    <row r="523" spans="1:13" ht="15.75" customHeight="1">
      <c r="A523" s="2671"/>
      <c r="B523" s="2671"/>
      <c r="C523" s="2671"/>
      <c r="D523" s="2671"/>
      <c r="E523" s="2671"/>
      <c r="F523" s="2671"/>
      <c r="G523" s="2671"/>
      <c r="H523" s="2671"/>
      <c r="I523" s="2671"/>
      <c r="J523" s="2671"/>
      <c r="K523" s="2671"/>
      <c r="L523" s="2671"/>
      <c r="M523" s="2671"/>
    </row>
    <row r="524" spans="1:13" ht="15.75" customHeight="1">
      <c r="A524" s="2671"/>
      <c r="B524" s="2671"/>
      <c r="C524" s="2671"/>
      <c r="D524" s="2671"/>
      <c r="E524" s="2671"/>
      <c r="F524" s="2671"/>
      <c r="G524" s="2671"/>
      <c r="H524" s="2671"/>
      <c r="I524" s="2671"/>
      <c r="J524" s="2671"/>
      <c r="K524" s="2671"/>
      <c r="L524" s="2671"/>
      <c r="M524" s="2671"/>
    </row>
    <row r="525" spans="1:13" ht="15.75" customHeight="1">
      <c r="A525" s="2671"/>
      <c r="B525" s="2671"/>
      <c r="C525" s="2671"/>
      <c r="D525" s="2671"/>
      <c r="E525" s="2671"/>
      <c r="F525" s="2671"/>
      <c r="G525" s="2671"/>
      <c r="H525" s="2671"/>
      <c r="I525" s="2671"/>
      <c r="J525" s="2671"/>
      <c r="K525" s="2671"/>
      <c r="L525" s="2671"/>
      <c r="M525" s="2671"/>
    </row>
    <row r="526" spans="1:13" ht="15.75" customHeight="1">
      <c r="A526" s="2671"/>
      <c r="B526" s="2671"/>
      <c r="C526" s="2671"/>
      <c r="D526" s="2671"/>
      <c r="E526" s="2671"/>
      <c r="F526" s="2671"/>
      <c r="G526" s="2671"/>
      <c r="H526" s="2671"/>
      <c r="I526" s="2671"/>
      <c r="J526" s="2671"/>
      <c r="K526" s="2671"/>
      <c r="L526" s="2671"/>
      <c r="M526" s="2671"/>
    </row>
    <row r="527" spans="1:13" ht="15.75" customHeight="1">
      <c r="A527" s="2671"/>
      <c r="B527" s="2671"/>
      <c r="C527" s="2671"/>
      <c r="D527" s="2671"/>
      <c r="E527" s="2671"/>
      <c r="F527" s="2671"/>
      <c r="G527" s="2671"/>
      <c r="H527" s="2671"/>
      <c r="I527" s="2671"/>
      <c r="J527" s="2671"/>
      <c r="K527" s="2671"/>
      <c r="L527" s="2671"/>
      <c r="M527" s="2671"/>
    </row>
    <row r="528" spans="1:13" ht="15.75" customHeight="1">
      <c r="A528" s="2671"/>
      <c r="B528" s="2671"/>
      <c r="C528" s="2671"/>
      <c r="D528" s="2671"/>
      <c r="E528" s="2671"/>
      <c r="F528" s="2671"/>
      <c r="G528" s="2671"/>
      <c r="H528" s="2671"/>
      <c r="I528" s="2671"/>
      <c r="J528" s="2671"/>
      <c r="K528" s="2671"/>
      <c r="L528" s="2671"/>
      <c r="M528" s="2671"/>
    </row>
    <row r="529" spans="1:13" ht="15.75" customHeight="1">
      <c r="A529" s="2671"/>
      <c r="B529" s="2671"/>
      <c r="C529" s="2671"/>
      <c r="D529" s="2671"/>
      <c r="E529" s="2671"/>
      <c r="F529" s="2671"/>
      <c r="G529" s="2671"/>
      <c r="H529" s="2671"/>
      <c r="I529" s="2671"/>
      <c r="J529" s="2671"/>
      <c r="K529" s="2671"/>
      <c r="L529" s="2671"/>
      <c r="M529" s="2671"/>
    </row>
    <row r="530" spans="1:13" ht="15.75" customHeight="1">
      <c r="A530" s="2671"/>
      <c r="B530" s="2671"/>
      <c r="C530" s="2671"/>
      <c r="D530" s="2671"/>
      <c r="E530" s="2671"/>
      <c r="F530" s="2671"/>
      <c r="G530" s="2671"/>
      <c r="H530" s="2671"/>
      <c r="I530" s="2671"/>
      <c r="J530" s="2671"/>
      <c r="K530" s="2671"/>
      <c r="L530" s="2671"/>
      <c r="M530" s="2671"/>
    </row>
    <row r="531" spans="1:13" ht="15.75" customHeight="1">
      <c r="A531" s="2671"/>
      <c r="B531" s="2671"/>
      <c r="C531" s="2671"/>
      <c r="D531" s="2671"/>
      <c r="E531" s="2671"/>
      <c r="F531" s="2671"/>
      <c r="G531" s="2671"/>
      <c r="H531" s="2671"/>
      <c r="I531" s="2671"/>
      <c r="J531" s="2671"/>
      <c r="K531" s="2671"/>
      <c r="L531" s="2671"/>
      <c r="M531" s="2671"/>
    </row>
    <row r="532" spans="1:13" ht="15.75" customHeight="1">
      <c r="A532" s="2671"/>
      <c r="B532" s="2671"/>
      <c r="C532" s="2671"/>
      <c r="D532" s="2671"/>
      <c r="E532" s="2671"/>
      <c r="F532" s="2671"/>
      <c r="G532" s="2671"/>
      <c r="H532" s="2671"/>
      <c r="I532" s="2671"/>
      <c r="J532" s="2671"/>
      <c r="K532" s="2671"/>
      <c r="L532" s="2671"/>
      <c r="M532" s="2671"/>
    </row>
    <row r="533" spans="1:13" ht="15.75" customHeight="1">
      <c r="A533" s="2671"/>
      <c r="B533" s="2671"/>
      <c r="C533" s="2671"/>
      <c r="D533" s="2671"/>
      <c r="E533" s="2671"/>
      <c r="F533" s="2671"/>
      <c r="G533" s="2671"/>
      <c r="H533" s="2671"/>
      <c r="I533" s="2671"/>
      <c r="J533" s="2671"/>
      <c r="K533" s="2671"/>
      <c r="L533" s="2671"/>
      <c r="M533" s="2671"/>
    </row>
    <row r="534" spans="1:13" ht="15.75" customHeight="1">
      <c r="A534" s="2671"/>
      <c r="B534" s="2671"/>
      <c r="C534" s="2671"/>
      <c r="D534" s="2671"/>
      <c r="E534" s="2671"/>
      <c r="F534" s="2671"/>
      <c r="G534" s="2671"/>
      <c r="H534" s="2671"/>
      <c r="I534" s="2671"/>
      <c r="J534" s="2671"/>
      <c r="K534" s="2671"/>
      <c r="L534" s="2671"/>
      <c r="M534" s="2671"/>
    </row>
    <row r="535" spans="1:13" ht="15.75" customHeight="1">
      <c r="A535" s="2671"/>
      <c r="B535" s="2671"/>
      <c r="C535" s="2671"/>
      <c r="D535" s="2671"/>
      <c r="E535" s="2671"/>
      <c r="F535" s="2671"/>
      <c r="G535" s="2671"/>
      <c r="H535" s="2671"/>
      <c r="I535" s="2671"/>
      <c r="J535" s="2671"/>
      <c r="K535" s="2671"/>
      <c r="L535" s="2671"/>
      <c r="M535" s="2671"/>
    </row>
    <row r="536" spans="1:13" ht="15.75" customHeight="1">
      <c r="A536" s="2671"/>
      <c r="B536" s="2671"/>
      <c r="C536" s="2671"/>
      <c r="D536" s="2671"/>
      <c r="E536" s="2671"/>
      <c r="F536" s="2671"/>
      <c r="G536" s="2671"/>
      <c r="H536" s="2671"/>
      <c r="I536" s="2671"/>
      <c r="J536" s="2671"/>
      <c r="K536" s="2671"/>
      <c r="L536" s="2671"/>
      <c r="M536" s="2671"/>
    </row>
    <row r="537" spans="1:13" ht="15.75" customHeight="1">
      <c r="A537" s="2671"/>
      <c r="B537" s="2671"/>
      <c r="C537" s="2671"/>
      <c r="D537" s="2671"/>
      <c r="E537" s="2671"/>
      <c r="F537" s="2671"/>
      <c r="G537" s="2671"/>
      <c r="H537" s="2671"/>
      <c r="I537" s="2671"/>
      <c r="J537" s="2671"/>
      <c r="K537" s="2671"/>
      <c r="L537" s="2671"/>
      <c r="M537" s="2671"/>
    </row>
    <row r="538" spans="1:13" ht="15.75" customHeight="1">
      <c r="A538" s="2671"/>
      <c r="B538" s="2671"/>
      <c r="C538" s="2671"/>
      <c r="D538" s="2671"/>
      <c r="E538" s="2671"/>
      <c r="F538" s="2671"/>
      <c r="G538" s="2671"/>
      <c r="H538" s="2671"/>
      <c r="I538" s="2671"/>
      <c r="J538" s="2671"/>
      <c r="K538" s="2671"/>
      <c r="L538" s="2671"/>
      <c r="M538" s="2671"/>
    </row>
    <row r="539" spans="1:13" ht="15.75" customHeight="1">
      <c r="A539" s="2671"/>
      <c r="B539" s="2671"/>
      <c r="C539" s="2671"/>
      <c r="D539" s="2671"/>
      <c r="E539" s="2671"/>
      <c r="F539" s="2671"/>
      <c r="G539" s="2671"/>
      <c r="H539" s="2671"/>
      <c r="I539" s="2671"/>
      <c r="J539" s="2671"/>
      <c r="K539" s="2671"/>
      <c r="L539" s="2671"/>
      <c r="M539" s="2671"/>
    </row>
    <row r="540" spans="1:13" ht="15.75" customHeight="1">
      <c r="A540" s="2671"/>
      <c r="B540" s="2671"/>
      <c r="C540" s="2671"/>
      <c r="D540" s="2671"/>
      <c r="E540" s="2671"/>
      <c r="F540" s="2671"/>
      <c r="G540" s="2671"/>
      <c r="H540" s="2671"/>
      <c r="I540" s="2671"/>
      <c r="J540" s="2671"/>
      <c r="K540" s="2671"/>
      <c r="L540" s="2671"/>
      <c r="M540" s="2671"/>
    </row>
    <row r="541" spans="1:13" ht="15.75" customHeight="1">
      <c r="A541" s="2671"/>
      <c r="B541" s="2671"/>
      <c r="C541" s="2671"/>
      <c r="D541" s="2671"/>
      <c r="E541" s="2671"/>
      <c r="F541" s="2671"/>
      <c r="G541" s="2671"/>
      <c r="H541" s="2671"/>
      <c r="I541" s="2671"/>
      <c r="J541" s="2671"/>
      <c r="K541" s="2671"/>
      <c r="L541" s="2671"/>
      <c r="M541" s="2671"/>
    </row>
    <row r="542" spans="1:13" ht="15.75" customHeight="1">
      <c r="A542" s="2671"/>
      <c r="B542" s="2671"/>
      <c r="C542" s="2671"/>
      <c r="D542" s="2671"/>
      <c r="E542" s="2671"/>
      <c r="F542" s="2671"/>
      <c r="G542" s="2671"/>
      <c r="H542" s="2671"/>
      <c r="I542" s="2671"/>
      <c r="J542" s="2671"/>
      <c r="K542" s="2671"/>
      <c r="L542" s="2671"/>
      <c r="M542" s="2671"/>
    </row>
    <row r="543" spans="1:13" ht="15.75" customHeight="1">
      <c r="A543" s="2671"/>
      <c r="B543" s="2671"/>
      <c r="C543" s="2671"/>
      <c r="D543" s="2671"/>
      <c r="E543" s="2671"/>
      <c r="F543" s="2671"/>
      <c r="G543" s="2671"/>
      <c r="H543" s="2671"/>
      <c r="I543" s="2671"/>
      <c r="J543" s="2671"/>
      <c r="K543" s="2671"/>
      <c r="L543" s="2671"/>
      <c r="M543" s="2671"/>
    </row>
    <row r="544" spans="1:13" ht="15.75" customHeight="1">
      <c r="A544" s="2671"/>
      <c r="B544" s="2671"/>
      <c r="C544" s="2671"/>
      <c r="D544" s="2671"/>
      <c r="E544" s="2671"/>
      <c r="F544" s="2671"/>
      <c r="G544" s="2671"/>
      <c r="H544" s="2671"/>
      <c r="I544" s="2671"/>
      <c r="J544" s="2671"/>
      <c r="K544" s="2671"/>
      <c r="L544" s="2671"/>
      <c r="M544" s="2671"/>
    </row>
    <row r="545" spans="1:13" ht="15.75" customHeight="1">
      <c r="A545" s="2671"/>
      <c r="B545" s="2671"/>
      <c r="C545" s="2671"/>
      <c r="D545" s="2671"/>
      <c r="E545" s="2671"/>
      <c r="F545" s="2671"/>
      <c r="G545" s="2671"/>
      <c r="H545" s="2671"/>
      <c r="I545" s="2671"/>
      <c r="J545" s="2671"/>
      <c r="K545" s="2671"/>
      <c r="L545" s="2671"/>
      <c r="M545" s="2671"/>
    </row>
    <row r="546" spans="1:13" ht="15.75" customHeight="1">
      <c r="A546" s="2671"/>
      <c r="B546" s="2671"/>
      <c r="C546" s="2671"/>
      <c r="D546" s="2671"/>
      <c r="E546" s="2671"/>
      <c r="F546" s="2671"/>
      <c r="G546" s="2671"/>
      <c r="H546" s="2671"/>
      <c r="I546" s="2671"/>
      <c r="J546" s="2671"/>
      <c r="K546" s="2671"/>
      <c r="L546" s="2671"/>
      <c r="M546" s="2671"/>
    </row>
    <row r="547" spans="1:13" ht="15.75" customHeight="1">
      <c r="A547" s="2671"/>
      <c r="B547" s="2671"/>
      <c r="C547" s="2671"/>
      <c r="D547" s="2671"/>
      <c r="E547" s="2671"/>
      <c r="F547" s="2671"/>
      <c r="G547" s="2671"/>
      <c r="H547" s="2671"/>
      <c r="I547" s="2671"/>
      <c r="J547" s="2671"/>
      <c r="K547" s="2671"/>
      <c r="L547" s="2671"/>
      <c r="M547" s="2671"/>
    </row>
    <row r="548" spans="1:13" ht="15.75" customHeight="1">
      <c r="A548" s="2671"/>
      <c r="B548" s="2671"/>
      <c r="C548" s="2671"/>
      <c r="D548" s="2671"/>
      <c r="E548" s="2671"/>
      <c r="F548" s="2671"/>
      <c r="G548" s="2671"/>
      <c r="H548" s="2671"/>
      <c r="I548" s="2671"/>
      <c r="J548" s="2671"/>
      <c r="K548" s="2671"/>
      <c r="L548" s="2671"/>
      <c r="M548" s="2671"/>
    </row>
    <row r="549" spans="1:13" ht="15.75" customHeight="1">
      <c r="A549" s="2671"/>
      <c r="B549" s="2671"/>
      <c r="C549" s="2671"/>
      <c r="D549" s="2671"/>
      <c r="E549" s="2671"/>
      <c r="F549" s="2671"/>
      <c r="G549" s="2671"/>
      <c r="H549" s="2671"/>
      <c r="I549" s="2671"/>
      <c r="J549" s="2671"/>
      <c r="K549" s="2671"/>
      <c r="L549" s="2671"/>
      <c r="M549" s="2671"/>
    </row>
    <row r="550" spans="1:13" ht="15.75" customHeight="1">
      <c r="A550" s="2671"/>
      <c r="B550" s="2671"/>
      <c r="C550" s="2671"/>
      <c r="D550" s="2671"/>
      <c r="E550" s="2671"/>
      <c r="F550" s="2671"/>
      <c r="G550" s="2671"/>
      <c r="H550" s="2671"/>
      <c r="I550" s="2671"/>
      <c r="J550" s="2671"/>
      <c r="K550" s="2671"/>
      <c r="L550" s="2671"/>
      <c r="M550" s="2671"/>
    </row>
    <row r="551" spans="1:13" ht="15.75" customHeight="1">
      <c r="A551" s="2671"/>
      <c r="B551" s="2671"/>
      <c r="C551" s="2671"/>
      <c r="D551" s="2671"/>
      <c r="E551" s="2671"/>
      <c r="F551" s="2671"/>
      <c r="G551" s="2671"/>
      <c r="H551" s="2671"/>
      <c r="I551" s="2671"/>
      <c r="J551" s="2671"/>
      <c r="K551" s="2671"/>
      <c r="L551" s="2671"/>
      <c r="M551" s="2671"/>
    </row>
    <row r="552" spans="1:13" ht="15.75" customHeight="1">
      <c r="A552" s="2671"/>
      <c r="B552" s="2671"/>
      <c r="C552" s="2671"/>
      <c r="D552" s="2671"/>
      <c r="E552" s="2671"/>
      <c r="F552" s="2671"/>
      <c r="G552" s="2671"/>
      <c r="H552" s="2671"/>
      <c r="I552" s="2671"/>
      <c r="J552" s="2671"/>
      <c r="K552" s="2671"/>
      <c r="L552" s="2671"/>
      <c r="M552" s="2671"/>
    </row>
    <row r="553" spans="1:13" ht="15.75" customHeight="1">
      <c r="A553" s="2671"/>
      <c r="B553" s="2671"/>
      <c r="C553" s="2671"/>
      <c r="D553" s="2671"/>
      <c r="E553" s="2671"/>
      <c r="F553" s="2671"/>
      <c r="G553" s="2671"/>
      <c r="H553" s="2671"/>
      <c r="I553" s="2671"/>
      <c r="J553" s="2671"/>
      <c r="K553" s="2671"/>
      <c r="L553" s="2671"/>
      <c r="M553" s="2671"/>
    </row>
    <row r="554" spans="1:13" ht="15.75" customHeight="1">
      <c r="A554" s="2671"/>
      <c r="B554" s="2671"/>
      <c r="C554" s="2671"/>
      <c r="D554" s="2671"/>
      <c r="E554" s="2671"/>
      <c r="F554" s="2671"/>
      <c r="G554" s="2671"/>
      <c r="H554" s="2671"/>
      <c r="I554" s="2671"/>
      <c r="J554" s="2671"/>
      <c r="K554" s="2671"/>
      <c r="L554" s="2671"/>
      <c r="M554" s="2671"/>
    </row>
    <row r="555" spans="1:13" ht="15.75" customHeight="1">
      <c r="A555" s="2671"/>
      <c r="B555" s="2671"/>
      <c r="C555" s="2671"/>
      <c r="D555" s="2671"/>
      <c r="E555" s="2671"/>
      <c r="F555" s="2671"/>
      <c r="G555" s="2671"/>
      <c r="H555" s="2671"/>
      <c r="I555" s="2671"/>
      <c r="J555" s="2671"/>
      <c r="K555" s="2671"/>
      <c r="L555" s="2671"/>
      <c r="M555" s="2671"/>
    </row>
    <row r="556" spans="1:13" ht="15.75" customHeight="1">
      <c r="A556" s="2671"/>
      <c r="B556" s="2671"/>
      <c r="C556" s="2671"/>
      <c r="D556" s="2671"/>
      <c r="E556" s="2671"/>
      <c r="F556" s="2671"/>
      <c r="G556" s="2671"/>
      <c r="H556" s="2671"/>
      <c r="I556" s="2671"/>
      <c r="J556" s="2671"/>
      <c r="K556" s="2671"/>
      <c r="L556" s="2671"/>
      <c r="M556" s="2671"/>
    </row>
    <row r="557" spans="1:13" ht="15.75" customHeight="1">
      <c r="A557" s="2671"/>
      <c r="B557" s="2671"/>
      <c r="C557" s="2671"/>
      <c r="D557" s="2671"/>
      <c r="E557" s="2671"/>
      <c r="F557" s="2671"/>
      <c r="G557" s="2671"/>
      <c r="H557" s="2671"/>
      <c r="I557" s="2671"/>
      <c r="J557" s="2671"/>
      <c r="K557" s="2671"/>
      <c r="L557" s="2671"/>
      <c r="M557" s="2671"/>
    </row>
    <row r="558" spans="1:13" ht="15.75" customHeight="1">
      <c r="A558" s="2671"/>
      <c r="B558" s="2671"/>
      <c r="C558" s="2671"/>
      <c r="D558" s="2671"/>
      <c r="E558" s="2671"/>
      <c r="F558" s="2671"/>
      <c r="G558" s="2671"/>
      <c r="H558" s="2671"/>
      <c r="I558" s="2671"/>
      <c r="J558" s="2671"/>
      <c r="K558" s="2671"/>
      <c r="L558" s="2671"/>
      <c r="M558" s="2671"/>
    </row>
    <row r="559" spans="1:13" ht="15.75" customHeight="1">
      <c r="A559" s="2671"/>
      <c r="B559" s="2671"/>
      <c r="C559" s="2671"/>
      <c r="D559" s="2671"/>
      <c r="E559" s="2671"/>
      <c r="F559" s="2671"/>
      <c r="G559" s="2671"/>
      <c r="H559" s="2671"/>
      <c r="I559" s="2671"/>
      <c r="J559" s="2671"/>
      <c r="K559" s="2671"/>
      <c r="L559" s="2671"/>
      <c r="M559" s="2671"/>
    </row>
    <row r="560" spans="1:13" ht="15.75" customHeight="1">
      <c r="A560" s="2671"/>
      <c r="B560" s="2671"/>
      <c r="C560" s="2671"/>
      <c r="D560" s="2671"/>
      <c r="E560" s="2671"/>
      <c r="F560" s="2671"/>
      <c r="G560" s="2671"/>
      <c r="H560" s="2671"/>
      <c r="I560" s="2671"/>
      <c r="J560" s="2671"/>
      <c r="K560" s="2671"/>
      <c r="L560" s="2671"/>
      <c r="M560" s="2671"/>
    </row>
    <row r="561" spans="1:13" ht="15.75" customHeight="1">
      <c r="A561" s="2671"/>
      <c r="B561" s="2671"/>
      <c r="C561" s="2671"/>
      <c r="D561" s="2671"/>
      <c r="E561" s="2671"/>
      <c r="F561" s="2671"/>
      <c r="G561" s="2671"/>
      <c r="H561" s="2671"/>
      <c r="I561" s="2671"/>
      <c r="J561" s="2671"/>
      <c r="K561" s="2671"/>
      <c r="L561" s="2671"/>
      <c r="M561" s="2671"/>
    </row>
    <row r="562" spans="1:13" ht="15.75" customHeight="1">
      <c r="A562" s="2671"/>
      <c r="B562" s="2671"/>
      <c r="C562" s="2671"/>
      <c r="D562" s="2671"/>
      <c r="E562" s="2671"/>
      <c r="F562" s="2671"/>
      <c r="G562" s="2671"/>
      <c r="H562" s="2671"/>
      <c r="I562" s="2671"/>
      <c r="J562" s="2671"/>
      <c r="K562" s="2671"/>
      <c r="L562" s="2671"/>
      <c r="M562" s="2671"/>
    </row>
    <row r="563" spans="1:13" ht="15.75" customHeight="1">
      <c r="A563" s="2671"/>
      <c r="B563" s="2671"/>
      <c r="C563" s="2671"/>
      <c r="D563" s="2671"/>
      <c r="E563" s="2671"/>
      <c r="F563" s="2671"/>
      <c r="G563" s="2671"/>
      <c r="H563" s="2671"/>
      <c r="I563" s="2671"/>
      <c r="J563" s="2671"/>
      <c r="K563" s="2671"/>
      <c r="L563" s="2671"/>
      <c r="M563" s="2671"/>
    </row>
    <row r="564" spans="1:13" ht="15.75" customHeight="1">
      <c r="A564" s="2671"/>
      <c r="B564" s="2671"/>
      <c r="C564" s="2671"/>
      <c r="D564" s="2671"/>
      <c r="E564" s="2671"/>
      <c r="F564" s="2671"/>
      <c r="G564" s="2671"/>
      <c r="H564" s="2671"/>
      <c r="I564" s="2671"/>
      <c r="J564" s="2671"/>
      <c r="K564" s="2671"/>
      <c r="L564" s="2671"/>
      <c r="M564" s="2671"/>
    </row>
    <row r="565" spans="1:13" ht="15.75" customHeight="1">
      <c r="A565" s="2671"/>
      <c r="B565" s="2671"/>
      <c r="C565" s="2671"/>
      <c r="D565" s="2671"/>
      <c r="E565" s="2671"/>
      <c r="F565" s="2671"/>
      <c r="G565" s="2671"/>
      <c r="H565" s="2671"/>
      <c r="I565" s="2671"/>
      <c r="J565" s="2671"/>
      <c r="K565" s="2671"/>
      <c r="L565" s="2671"/>
      <c r="M565" s="2671"/>
    </row>
    <row r="566" spans="1:13" ht="15.75" customHeight="1">
      <c r="A566" s="2671"/>
      <c r="B566" s="2671"/>
      <c r="C566" s="2671"/>
      <c r="D566" s="2671"/>
      <c r="E566" s="2671"/>
      <c r="F566" s="2671"/>
      <c r="G566" s="2671"/>
      <c r="H566" s="2671"/>
      <c r="I566" s="2671"/>
      <c r="J566" s="2671"/>
      <c r="K566" s="2671"/>
      <c r="L566" s="2671"/>
      <c r="M566" s="2671"/>
    </row>
    <row r="567" spans="1:13" ht="15.75" customHeight="1">
      <c r="A567" s="2671"/>
      <c r="B567" s="2671"/>
      <c r="C567" s="2671"/>
      <c r="D567" s="2671"/>
      <c r="E567" s="2671"/>
      <c r="F567" s="2671"/>
      <c r="G567" s="2671"/>
      <c r="H567" s="2671"/>
      <c r="I567" s="2671"/>
      <c r="J567" s="2671"/>
      <c r="K567" s="2671"/>
      <c r="L567" s="2671"/>
      <c r="M567" s="2671"/>
    </row>
    <row r="568" spans="1:13" ht="15.75" customHeight="1">
      <c r="A568" s="2671"/>
      <c r="B568" s="2671"/>
      <c r="C568" s="2671"/>
      <c r="D568" s="2671"/>
      <c r="E568" s="2671"/>
      <c r="F568" s="2671"/>
      <c r="G568" s="2671"/>
      <c r="H568" s="2671"/>
      <c r="I568" s="2671"/>
      <c r="J568" s="2671"/>
      <c r="K568" s="2671"/>
      <c r="L568" s="2671"/>
      <c r="M568" s="2671"/>
    </row>
    <row r="569" spans="1:13" ht="15.75" customHeight="1">
      <c r="A569" s="2671"/>
      <c r="B569" s="2671"/>
      <c r="C569" s="2671"/>
      <c r="D569" s="2671"/>
      <c r="E569" s="2671"/>
      <c r="F569" s="2671"/>
      <c r="G569" s="2671"/>
      <c r="H569" s="2671"/>
      <c r="I569" s="2671"/>
      <c r="J569" s="2671"/>
      <c r="K569" s="2671"/>
      <c r="L569" s="2671"/>
      <c r="M569" s="2671"/>
    </row>
    <row r="570" spans="1:13" ht="15.75" customHeight="1">
      <c r="A570" s="2671"/>
      <c r="B570" s="2671"/>
      <c r="C570" s="2671"/>
      <c r="D570" s="2671"/>
      <c r="E570" s="2671"/>
      <c r="F570" s="2671"/>
      <c r="G570" s="2671"/>
      <c r="H570" s="2671"/>
      <c r="I570" s="2671"/>
      <c r="J570" s="2671"/>
      <c r="K570" s="2671"/>
      <c r="L570" s="2671"/>
      <c r="M570" s="2671"/>
    </row>
    <row r="571" spans="1:13" ht="15.75" customHeight="1">
      <c r="A571" s="2671"/>
      <c r="B571" s="2671"/>
      <c r="C571" s="2671"/>
      <c r="D571" s="2671"/>
      <c r="E571" s="2671"/>
      <c r="F571" s="2671"/>
      <c r="G571" s="2671"/>
      <c r="H571" s="2671"/>
      <c r="I571" s="2671"/>
      <c r="J571" s="2671"/>
      <c r="K571" s="2671"/>
      <c r="L571" s="2671"/>
      <c r="M571" s="2671"/>
    </row>
    <row r="572" spans="1:13" ht="15.75" customHeight="1">
      <c r="A572" s="2671"/>
      <c r="B572" s="2671"/>
      <c r="C572" s="2671"/>
      <c r="D572" s="2671"/>
      <c r="E572" s="2671"/>
      <c r="F572" s="2671"/>
      <c r="G572" s="2671"/>
      <c r="H572" s="2671"/>
      <c r="I572" s="2671"/>
      <c r="J572" s="2671"/>
      <c r="K572" s="2671"/>
      <c r="L572" s="2671"/>
      <c r="M572" s="2671"/>
    </row>
    <row r="573" spans="1:13" ht="15.75" customHeight="1">
      <c r="A573" s="2671"/>
      <c r="B573" s="2671"/>
      <c r="C573" s="2671"/>
      <c r="D573" s="2671"/>
      <c r="E573" s="2671"/>
      <c r="F573" s="2671"/>
      <c r="G573" s="2671"/>
      <c r="H573" s="2671"/>
      <c r="I573" s="2671"/>
      <c r="J573" s="2671"/>
      <c r="K573" s="2671"/>
      <c r="L573" s="2671"/>
      <c r="M573" s="2671"/>
    </row>
    <row r="574" spans="1:13" ht="15.75" customHeight="1">
      <c r="A574" s="2671"/>
      <c r="B574" s="2671"/>
      <c r="C574" s="2671"/>
      <c r="D574" s="2671"/>
      <c r="E574" s="2671"/>
      <c r="F574" s="2671"/>
      <c r="G574" s="2671"/>
      <c r="H574" s="2671"/>
      <c r="I574" s="2671"/>
      <c r="J574" s="2671"/>
      <c r="K574" s="2671"/>
      <c r="L574" s="2671"/>
      <c r="M574" s="2671"/>
    </row>
    <row r="575" spans="1:13" ht="15.75" customHeight="1">
      <c r="A575" s="2671"/>
      <c r="B575" s="2671"/>
      <c r="C575" s="2671"/>
      <c r="D575" s="2671"/>
      <c r="E575" s="2671"/>
      <c r="F575" s="2671"/>
      <c r="G575" s="2671"/>
      <c r="H575" s="2671"/>
      <c r="I575" s="2671"/>
      <c r="J575" s="2671"/>
      <c r="K575" s="2671"/>
      <c r="L575" s="2671"/>
      <c r="M575" s="2671"/>
    </row>
    <row r="576" spans="1:13" ht="15.75" customHeight="1">
      <c r="A576" s="2671"/>
      <c r="B576" s="2671"/>
      <c r="C576" s="2671"/>
      <c r="D576" s="2671"/>
      <c r="E576" s="2671"/>
      <c r="F576" s="2671"/>
      <c r="G576" s="2671"/>
      <c r="H576" s="2671"/>
      <c r="I576" s="2671"/>
      <c r="J576" s="2671"/>
      <c r="K576" s="2671"/>
      <c r="L576" s="2671"/>
      <c r="M576" s="2671"/>
    </row>
    <row r="577" spans="1:13" ht="15.75" customHeight="1">
      <c r="A577" s="2671"/>
      <c r="B577" s="2671"/>
      <c r="C577" s="2671"/>
      <c r="D577" s="2671"/>
      <c r="E577" s="2671"/>
      <c r="F577" s="2671"/>
      <c r="G577" s="2671"/>
      <c r="H577" s="2671"/>
      <c r="I577" s="2671"/>
      <c r="J577" s="2671"/>
      <c r="K577" s="2671"/>
      <c r="L577" s="2671"/>
      <c r="M577" s="2671"/>
    </row>
    <row r="578" spans="1:13" ht="15.75" customHeight="1">
      <c r="A578" s="2671"/>
      <c r="B578" s="2671"/>
      <c r="C578" s="2671"/>
      <c r="D578" s="2671"/>
      <c r="E578" s="2671"/>
      <c r="F578" s="2671"/>
      <c r="G578" s="2671"/>
      <c r="H578" s="2671"/>
      <c r="I578" s="2671"/>
      <c r="J578" s="2671"/>
      <c r="K578" s="2671"/>
      <c r="L578" s="2671"/>
      <c r="M578" s="2671"/>
    </row>
    <row r="579" spans="1:13" ht="15.75" customHeight="1">
      <c r="A579" s="2671"/>
      <c r="B579" s="2671"/>
      <c r="C579" s="2671"/>
      <c r="D579" s="2671"/>
      <c r="E579" s="2671"/>
      <c r="F579" s="2671"/>
      <c r="G579" s="2671"/>
      <c r="H579" s="2671"/>
      <c r="I579" s="2671"/>
      <c r="J579" s="2671"/>
      <c r="K579" s="2671"/>
      <c r="L579" s="2671"/>
      <c r="M579" s="2671"/>
    </row>
    <row r="580" spans="1:13" ht="15.75" customHeight="1">
      <c r="A580" s="2671"/>
      <c r="B580" s="2671"/>
      <c r="C580" s="2671"/>
      <c r="D580" s="2671"/>
      <c r="E580" s="2671"/>
      <c r="F580" s="2671"/>
      <c r="G580" s="2671"/>
      <c r="H580" s="2671"/>
      <c r="I580" s="2671"/>
      <c r="J580" s="2671"/>
      <c r="K580" s="2671"/>
      <c r="L580" s="2671"/>
      <c r="M580" s="2671"/>
    </row>
    <row r="581" spans="1:13" ht="15.75" customHeight="1">
      <c r="A581" s="2671"/>
      <c r="B581" s="2671"/>
      <c r="C581" s="2671"/>
      <c r="D581" s="2671"/>
      <c r="E581" s="2671"/>
      <c r="F581" s="2671"/>
      <c r="G581" s="2671"/>
      <c r="H581" s="2671"/>
      <c r="I581" s="2671"/>
      <c r="J581" s="2671"/>
      <c r="K581" s="2671"/>
      <c r="L581" s="2671"/>
      <c r="M581" s="2671"/>
    </row>
    <row r="582" spans="1:13" ht="15.75" customHeight="1">
      <c r="A582" s="2671"/>
      <c r="B582" s="2671"/>
      <c r="C582" s="2671"/>
      <c r="D582" s="2671"/>
      <c r="E582" s="2671"/>
      <c r="F582" s="2671"/>
      <c r="G582" s="2671"/>
      <c r="H582" s="2671"/>
      <c r="I582" s="2671"/>
      <c r="J582" s="2671"/>
      <c r="K582" s="2671"/>
      <c r="L582" s="2671"/>
      <c r="M582" s="2671"/>
    </row>
    <row r="583" spans="1:13" ht="15.75" customHeight="1">
      <c r="A583" s="2671"/>
      <c r="B583" s="2671"/>
      <c r="C583" s="2671"/>
      <c r="D583" s="2671"/>
      <c r="E583" s="2671"/>
      <c r="F583" s="2671"/>
      <c r="G583" s="2671"/>
      <c r="H583" s="2671"/>
      <c r="I583" s="2671"/>
      <c r="J583" s="2671"/>
      <c r="K583" s="2671"/>
      <c r="L583" s="2671"/>
      <c r="M583" s="2671"/>
    </row>
    <row r="584" spans="1:13" ht="15.75" customHeight="1">
      <c r="A584" s="2671"/>
      <c r="B584" s="2671"/>
      <c r="C584" s="2671"/>
      <c r="D584" s="2671"/>
      <c r="E584" s="2671"/>
      <c r="F584" s="2671"/>
      <c r="G584" s="2671"/>
      <c r="H584" s="2671"/>
      <c r="I584" s="2671"/>
      <c r="J584" s="2671"/>
      <c r="K584" s="2671"/>
      <c r="L584" s="2671"/>
      <c r="M584" s="2671"/>
    </row>
    <row r="585" spans="1:13" ht="15.75" customHeight="1">
      <c r="A585" s="2671"/>
      <c r="B585" s="2671"/>
      <c r="C585" s="2671"/>
      <c r="D585" s="2671"/>
      <c r="E585" s="2671"/>
      <c r="F585" s="2671"/>
      <c r="G585" s="2671"/>
      <c r="H585" s="2671"/>
      <c r="I585" s="2671"/>
      <c r="J585" s="2671"/>
      <c r="K585" s="2671"/>
      <c r="L585" s="2671"/>
      <c r="M585" s="2671"/>
    </row>
    <row r="586" spans="1:13" ht="15.75" customHeight="1">
      <c r="A586" s="2671"/>
      <c r="B586" s="2671"/>
      <c r="C586" s="2671"/>
      <c r="D586" s="2671"/>
      <c r="E586" s="2671"/>
      <c r="F586" s="2671"/>
      <c r="G586" s="2671"/>
      <c r="H586" s="2671"/>
      <c r="I586" s="2671"/>
      <c r="J586" s="2671"/>
      <c r="K586" s="2671"/>
      <c r="L586" s="2671"/>
      <c r="M586" s="2671"/>
    </row>
    <row r="587" spans="1:13" ht="15.75" customHeight="1">
      <c r="A587" s="2671"/>
      <c r="B587" s="2671"/>
      <c r="C587" s="2671"/>
      <c r="D587" s="2671"/>
      <c r="E587" s="2671"/>
      <c r="F587" s="2671"/>
      <c r="G587" s="2671"/>
      <c r="H587" s="2671"/>
      <c r="I587" s="2671"/>
      <c r="J587" s="2671"/>
      <c r="K587" s="2671"/>
      <c r="L587" s="2671"/>
      <c r="M587" s="2671"/>
    </row>
    <row r="588" spans="1:13" ht="15.75" customHeight="1">
      <c r="A588" s="2671"/>
      <c r="B588" s="2671"/>
      <c r="C588" s="2671"/>
      <c r="D588" s="2671"/>
      <c r="E588" s="2671"/>
      <c r="F588" s="2671"/>
      <c r="G588" s="2671"/>
      <c r="H588" s="2671"/>
      <c r="I588" s="2671"/>
      <c r="J588" s="2671"/>
      <c r="K588" s="2671"/>
      <c r="L588" s="2671"/>
      <c r="M588" s="2671"/>
    </row>
    <row r="589" spans="1:13" ht="15.75" customHeight="1">
      <c r="A589" s="2671"/>
      <c r="B589" s="2671"/>
      <c r="C589" s="2671"/>
      <c r="D589" s="2671"/>
      <c r="E589" s="2671"/>
      <c r="F589" s="2671"/>
      <c r="G589" s="2671"/>
      <c r="H589" s="2671"/>
      <c r="I589" s="2671"/>
      <c r="J589" s="2671"/>
      <c r="K589" s="2671"/>
      <c r="L589" s="2671"/>
      <c r="M589" s="2671"/>
    </row>
    <row r="590" spans="1:13" ht="15.75" customHeight="1">
      <c r="A590" s="2671"/>
      <c r="B590" s="2671"/>
      <c r="C590" s="2671"/>
      <c r="D590" s="2671"/>
      <c r="E590" s="2671"/>
      <c r="F590" s="2671"/>
      <c r="G590" s="2671"/>
      <c r="H590" s="2671"/>
      <c r="I590" s="2671"/>
      <c r="J590" s="2671"/>
      <c r="K590" s="2671"/>
      <c r="L590" s="2671"/>
      <c r="M590" s="2671"/>
    </row>
    <row r="591" spans="1:13" ht="15.75" customHeight="1">
      <c r="A591" s="2671"/>
      <c r="B591" s="2671"/>
      <c r="C591" s="2671"/>
      <c r="D591" s="2671"/>
      <c r="E591" s="2671"/>
      <c r="F591" s="2671"/>
      <c r="G591" s="2671"/>
      <c r="H591" s="2671"/>
      <c r="I591" s="2671"/>
      <c r="J591" s="2671"/>
      <c r="K591" s="2671"/>
      <c r="L591" s="2671"/>
      <c r="M591" s="2671"/>
    </row>
    <row r="592" spans="1:13" ht="15.75" customHeight="1">
      <c r="A592" s="2671"/>
      <c r="B592" s="2671"/>
      <c r="C592" s="2671"/>
      <c r="D592" s="2671"/>
      <c r="E592" s="2671"/>
      <c r="F592" s="2671"/>
      <c r="G592" s="2671"/>
      <c r="H592" s="2671"/>
      <c r="I592" s="2671"/>
      <c r="J592" s="2671"/>
      <c r="K592" s="2671"/>
      <c r="L592" s="2671"/>
      <c r="M592" s="2671"/>
    </row>
    <row r="593" spans="1:13" ht="15.75" customHeight="1">
      <c r="A593" s="2671"/>
      <c r="B593" s="2671"/>
      <c r="C593" s="2671"/>
      <c r="D593" s="2671"/>
      <c r="E593" s="2671"/>
      <c r="F593" s="2671"/>
      <c r="G593" s="2671"/>
      <c r="H593" s="2671"/>
      <c r="I593" s="2671"/>
      <c r="J593" s="2671"/>
      <c r="K593" s="2671"/>
      <c r="L593" s="2671"/>
      <c r="M593" s="2671"/>
    </row>
    <row r="594" spans="1:13" ht="15.75" customHeight="1">
      <c r="A594" s="2671"/>
      <c r="B594" s="2671"/>
      <c r="C594" s="2671"/>
      <c r="D594" s="2671"/>
      <c r="E594" s="2671"/>
      <c r="F594" s="2671"/>
      <c r="G594" s="2671"/>
      <c r="H594" s="2671"/>
      <c r="I594" s="2671"/>
      <c r="J594" s="2671"/>
      <c r="K594" s="2671"/>
      <c r="L594" s="2671"/>
      <c r="M594" s="2671"/>
    </row>
    <row r="595" spans="1:13" ht="15.75" customHeight="1">
      <c r="A595" s="2671"/>
      <c r="B595" s="2671"/>
      <c r="C595" s="2671"/>
      <c r="D595" s="2671"/>
      <c r="E595" s="2671"/>
      <c r="F595" s="2671"/>
      <c r="G595" s="2671"/>
      <c r="H595" s="2671"/>
      <c r="I595" s="2671"/>
      <c r="J595" s="2671"/>
      <c r="K595" s="2671"/>
      <c r="L595" s="2671"/>
      <c r="M595" s="2671"/>
    </row>
    <row r="596" spans="1:13" ht="15.75" customHeight="1">
      <c r="A596" s="2671"/>
      <c r="B596" s="2671"/>
      <c r="C596" s="2671"/>
      <c r="D596" s="2671"/>
      <c r="E596" s="2671"/>
      <c r="F596" s="2671"/>
      <c r="G596" s="2671"/>
      <c r="H596" s="2671"/>
      <c r="I596" s="2671"/>
      <c r="J596" s="2671"/>
      <c r="K596" s="2671"/>
      <c r="L596" s="2671"/>
      <c r="M596" s="2671"/>
    </row>
    <row r="597" spans="1:13" ht="15.75" customHeight="1">
      <c r="A597" s="2671"/>
      <c r="B597" s="2671"/>
      <c r="C597" s="2671"/>
      <c r="D597" s="2671"/>
      <c r="E597" s="2671"/>
      <c r="F597" s="2671"/>
      <c r="G597" s="2671"/>
      <c r="H597" s="2671"/>
      <c r="I597" s="2671"/>
      <c r="J597" s="2671"/>
      <c r="K597" s="2671"/>
      <c r="L597" s="2671"/>
      <c r="M597" s="2671"/>
    </row>
    <row r="598" spans="1:13" ht="15.75" customHeight="1">
      <c r="A598" s="2671"/>
      <c r="B598" s="2671"/>
      <c r="C598" s="2671"/>
      <c r="D598" s="2671"/>
      <c r="E598" s="2671"/>
      <c r="F598" s="2671"/>
      <c r="G598" s="2671"/>
      <c r="H598" s="2671"/>
      <c r="I598" s="2671"/>
      <c r="J598" s="2671"/>
      <c r="K598" s="2671"/>
      <c r="L598" s="2671"/>
      <c r="M598" s="2671"/>
    </row>
    <row r="599" spans="1:13" ht="15.75" customHeight="1">
      <c r="A599" s="2671"/>
      <c r="B599" s="2671"/>
      <c r="C599" s="2671"/>
      <c r="D599" s="2671"/>
      <c r="E599" s="2671"/>
      <c r="F599" s="2671"/>
      <c r="G599" s="2671"/>
      <c r="H599" s="2671"/>
      <c r="I599" s="2671"/>
      <c r="J599" s="2671"/>
      <c r="K599" s="2671"/>
      <c r="L599" s="2671"/>
      <c r="M599" s="2671"/>
    </row>
    <row r="600" spans="1:13" ht="15.75" customHeight="1">
      <c r="A600" s="2671"/>
      <c r="B600" s="2671"/>
      <c r="C600" s="2671"/>
      <c r="D600" s="2671"/>
      <c r="E600" s="2671"/>
      <c r="F600" s="2671"/>
      <c r="G600" s="2671"/>
      <c r="H600" s="2671"/>
      <c r="I600" s="2671"/>
      <c r="J600" s="2671"/>
      <c r="K600" s="2671"/>
      <c r="L600" s="2671"/>
      <c r="M600" s="2671"/>
    </row>
    <row r="601" spans="1:13" ht="15.75" customHeight="1">
      <c r="A601" s="2671"/>
      <c r="B601" s="2671"/>
      <c r="C601" s="2671"/>
      <c r="D601" s="2671"/>
      <c r="E601" s="2671"/>
      <c r="F601" s="2671"/>
      <c r="G601" s="2671"/>
      <c r="H601" s="2671"/>
      <c r="I601" s="2671"/>
      <c r="J601" s="2671"/>
      <c r="K601" s="2671"/>
      <c r="L601" s="2671"/>
      <c r="M601" s="2671"/>
    </row>
    <row r="602" spans="1:13" ht="15.75" customHeight="1">
      <c r="A602" s="2671"/>
      <c r="B602" s="2671"/>
      <c r="C602" s="2671"/>
      <c r="D602" s="2671"/>
      <c r="E602" s="2671"/>
      <c r="F602" s="2671"/>
      <c r="G602" s="2671"/>
      <c r="H602" s="2671"/>
      <c r="I602" s="2671"/>
      <c r="J602" s="2671"/>
      <c r="K602" s="2671"/>
      <c r="L602" s="2671"/>
      <c r="M602" s="2671"/>
    </row>
    <row r="603" spans="1:13" ht="15.75" customHeight="1">
      <c r="A603" s="2671"/>
      <c r="B603" s="2671"/>
      <c r="C603" s="2671"/>
      <c r="D603" s="2671"/>
      <c r="E603" s="2671"/>
      <c r="F603" s="2671"/>
      <c r="G603" s="2671"/>
      <c r="H603" s="2671"/>
      <c r="I603" s="2671"/>
      <c r="J603" s="2671"/>
      <c r="K603" s="2671"/>
      <c r="L603" s="2671"/>
      <c r="M603" s="2671"/>
    </row>
    <row r="604" spans="1:13" ht="15.75" customHeight="1">
      <c r="A604" s="2671"/>
      <c r="B604" s="2671"/>
      <c r="C604" s="2671"/>
      <c r="D604" s="2671"/>
      <c r="E604" s="2671"/>
      <c r="F604" s="2671"/>
      <c r="G604" s="2671"/>
      <c r="H604" s="2671"/>
      <c r="I604" s="2671"/>
      <c r="J604" s="2671"/>
      <c r="K604" s="2671"/>
      <c r="L604" s="2671"/>
      <c r="M604" s="2671"/>
    </row>
    <row r="605" spans="1:13" ht="15.75" customHeight="1">
      <c r="A605" s="2671"/>
      <c r="B605" s="2671"/>
      <c r="C605" s="2671"/>
      <c r="D605" s="2671"/>
      <c r="E605" s="2671"/>
      <c r="F605" s="2671"/>
      <c r="G605" s="2671"/>
      <c r="H605" s="2671"/>
      <c r="I605" s="2671"/>
      <c r="J605" s="2671"/>
      <c r="K605" s="2671"/>
      <c r="L605" s="2671"/>
      <c r="M605" s="2671"/>
    </row>
    <row r="606" spans="1:13" ht="15.75" customHeight="1">
      <c r="A606" s="2671"/>
      <c r="B606" s="2671"/>
      <c r="C606" s="2671"/>
      <c r="D606" s="2671"/>
      <c r="E606" s="2671"/>
      <c r="F606" s="2671"/>
      <c r="G606" s="2671"/>
      <c r="H606" s="2671"/>
      <c r="I606" s="2671"/>
      <c r="J606" s="2671"/>
      <c r="K606" s="2671"/>
      <c r="L606" s="2671"/>
      <c r="M606" s="2671"/>
    </row>
    <row r="607" spans="1:13" ht="15.75" customHeight="1">
      <c r="A607" s="2671"/>
      <c r="B607" s="2671"/>
      <c r="C607" s="2671"/>
      <c r="D607" s="2671"/>
      <c r="E607" s="2671"/>
      <c r="F607" s="2671"/>
      <c r="G607" s="2671"/>
      <c r="H607" s="2671"/>
      <c r="I607" s="2671"/>
      <c r="J607" s="2671"/>
      <c r="K607" s="2671"/>
      <c r="L607" s="2671"/>
      <c r="M607" s="2671"/>
    </row>
    <row r="608" spans="1:13" ht="15.75" customHeight="1">
      <c r="A608" s="2671"/>
      <c r="B608" s="2671"/>
      <c r="C608" s="2671"/>
      <c r="D608" s="2671"/>
      <c r="E608" s="2671"/>
      <c r="F608" s="2671"/>
      <c r="G608" s="2671"/>
      <c r="H608" s="2671"/>
      <c r="I608" s="2671"/>
      <c r="J608" s="2671"/>
      <c r="K608" s="2671"/>
      <c r="L608" s="2671"/>
      <c r="M608" s="2671"/>
    </row>
    <row r="609" spans="1:13" ht="15.75" customHeight="1">
      <c r="A609" s="2671"/>
      <c r="B609" s="2671"/>
      <c r="C609" s="2671"/>
      <c r="D609" s="2671"/>
      <c r="E609" s="2671"/>
      <c r="F609" s="2671"/>
      <c r="G609" s="2671"/>
      <c r="H609" s="2671"/>
      <c r="I609" s="2671"/>
      <c r="J609" s="2671"/>
      <c r="K609" s="2671"/>
      <c r="L609" s="2671"/>
      <c r="M609" s="2671"/>
    </row>
    <row r="610" spans="1:13" ht="15.75" customHeight="1">
      <c r="A610" s="2671"/>
      <c r="B610" s="2671"/>
      <c r="C610" s="2671"/>
      <c r="D610" s="2671"/>
      <c r="E610" s="2671"/>
      <c r="F610" s="2671"/>
      <c r="G610" s="2671"/>
      <c r="H610" s="2671"/>
      <c r="I610" s="2671"/>
      <c r="J610" s="2671"/>
      <c r="K610" s="2671"/>
      <c r="L610" s="2671"/>
      <c r="M610" s="2671"/>
    </row>
    <row r="611" spans="1:13" ht="15.75" customHeight="1">
      <c r="A611" s="2671"/>
      <c r="B611" s="2671"/>
      <c r="C611" s="2671"/>
      <c r="D611" s="2671"/>
      <c r="E611" s="2671"/>
      <c r="F611" s="2671"/>
      <c r="G611" s="2671"/>
      <c r="H611" s="2671"/>
      <c r="I611" s="2671"/>
      <c r="J611" s="2671"/>
      <c r="K611" s="2671"/>
      <c r="L611" s="2671"/>
      <c r="M611" s="2671"/>
    </row>
    <row r="612" spans="1:13" ht="15.75" customHeight="1">
      <c r="A612" s="2671"/>
      <c r="B612" s="2671"/>
      <c r="C612" s="2671"/>
      <c r="D612" s="2671"/>
      <c r="E612" s="2671"/>
      <c r="F612" s="2671"/>
      <c r="G612" s="2671"/>
      <c r="H612" s="2671"/>
      <c r="I612" s="2671"/>
      <c r="J612" s="2671"/>
      <c r="K612" s="2671"/>
      <c r="L612" s="2671"/>
      <c r="M612" s="2671"/>
    </row>
    <row r="613" spans="1:13" ht="15.75" customHeight="1">
      <c r="A613" s="2671"/>
      <c r="B613" s="2671"/>
      <c r="C613" s="2671"/>
      <c r="D613" s="2671"/>
      <c r="E613" s="2671"/>
      <c r="F613" s="2671"/>
      <c r="G613" s="2671"/>
      <c r="H613" s="2671"/>
      <c r="I613" s="2671"/>
      <c r="J613" s="2671"/>
      <c r="K613" s="2671"/>
      <c r="L613" s="2671"/>
      <c r="M613" s="2671"/>
    </row>
    <row r="614" spans="1:13" ht="15.75" customHeight="1">
      <c r="A614" s="2671"/>
      <c r="B614" s="2671"/>
      <c r="C614" s="2671"/>
      <c r="D614" s="2671"/>
      <c r="E614" s="2671"/>
      <c r="F614" s="2671"/>
      <c r="G614" s="2671"/>
      <c r="H614" s="2671"/>
      <c r="I614" s="2671"/>
      <c r="J614" s="2671"/>
      <c r="K614" s="2671"/>
      <c r="L614" s="2671"/>
      <c r="M614" s="2671"/>
    </row>
    <row r="615" spans="1:13" ht="15.75" customHeight="1">
      <c r="A615" s="2671"/>
      <c r="B615" s="2671"/>
      <c r="C615" s="2671"/>
      <c r="D615" s="2671"/>
      <c r="E615" s="2671"/>
      <c r="F615" s="2671"/>
      <c r="G615" s="2671"/>
      <c r="H615" s="2671"/>
      <c r="I615" s="2671"/>
      <c r="J615" s="2671"/>
      <c r="K615" s="2671"/>
      <c r="L615" s="2671"/>
      <c r="M615" s="2671"/>
    </row>
    <row r="616" spans="1:13" ht="15.75" customHeight="1">
      <c r="A616" s="2671"/>
      <c r="B616" s="2671"/>
      <c r="C616" s="2671"/>
      <c r="D616" s="2671"/>
      <c r="E616" s="2671"/>
      <c r="F616" s="2671"/>
      <c r="G616" s="2671"/>
      <c r="H616" s="2671"/>
      <c r="I616" s="2671"/>
      <c r="J616" s="2671"/>
      <c r="K616" s="2671"/>
      <c r="L616" s="2671"/>
      <c r="M616" s="2671"/>
    </row>
    <row r="617" spans="1:13" ht="15.75" customHeight="1">
      <c r="A617" s="2671"/>
      <c r="B617" s="2671"/>
      <c r="C617" s="2671"/>
      <c r="D617" s="2671"/>
      <c r="E617" s="2671"/>
      <c r="F617" s="2671"/>
      <c r="G617" s="2671"/>
      <c r="H617" s="2671"/>
      <c r="I617" s="2671"/>
      <c r="J617" s="2671"/>
      <c r="K617" s="2671"/>
      <c r="L617" s="2671"/>
      <c r="M617" s="2671"/>
    </row>
    <row r="618" spans="1:13" ht="15.75" customHeight="1">
      <c r="A618" s="2671"/>
      <c r="B618" s="2671"/>
      <c r="C618" s="2671"/>
      <c r="D618" s="2671"/>
      <c r="E618" s="2671"/>
      <c r="F618" s="2671"/>
      <c r="G618" s="2671"/>
      <c r="H618" s="2671"/>
      <c r="I618" s="2671"/>
      <c r="J618" s="2671"/>
      <c r="K618" s="2671"/>
      <c r="L618" s="2671"/>
      <c r="M618" s="2671"/>
    </row>
    <row r="619" spans="1:13" ht="15.75" customHeight="1">
      <c r="A619" s="2671"/>
      <c r="B619" s="2671"/>
      <c r="C619" s="2671"/>
      <c r="D619" s="2671"/>
      <c r="E619" s="2671"/>
      <c r="F619" s="2671"/>
      <c r="G619" s="2671"/>
      <c r="H619" s="2671"/>
      <c r="I619" s="2671"/>
      <c r="J619" s="2671"/>
      <c r="K619" s="2671"/>
      <c r="L619" s="2671"/>
      <c r="M619" s="2671"/>
    </row>
    <row r="620" spans="1:13" ht="15.75" customHeight="1">
      <c r="A620" s="2671"/>
      <c r="B620" s="2671"/>
      <c r="C620" s="2671"/>
      <c r="D620" s="2671"/>
      <c r="E620" s="2671"/>
      <c r="F620" s="2671"/>
      <c r="G620" s="2671"/>
      <c r="H620" s="2671"/>
      <c r="I620" s="2671"/>
      <c r="J620" s="2671"/>
      <c r="K620" s="2671"/>
      <c r="L620" s="2671"/>
      <c r="M620" s="2671"/>
    </row>
    <row r="621" spans="1:13" ht="15.75" customHeight="1">
      <c r="A621" s="2671"/>
      <c r="B621" s="2671"/>
      <c r="C621" s="2671"/>
      <c r="D621" s="2671"/>
      <c r="E621" s="2671"/>
      <c r="F621" s="2671"/>
      <c r="G621" s="2671"/>
      <c r="H621" s="2671"/>
      <c r="I621" s="2671"/>
      <c r="J621" s="2671"/>
      <c r="K621" s="2671"/>
      <c r="L621" s="2671"/>
      <c r="M621" s="2671"/>
    </row>
    <row r="622" spans="1:13" ht="15.75" customHeight="1">
      <c r="A622" s="2671"/>
      <c r="B622" s="2671"/>
      <c r="C622" s="2671"/>
      <c r="D622" s="2671"/>
      <c r="E622" s="2671"/>
      <c r="F622" s="2671"/>
      <c r="G622" s="2671"/>
      <c r="H622" s="2671"/>
      <c r="I622" s="2671"/>
      <c r="J622" s="2671"/>
      <c r="K622" s="2671"/>
      <c r="L622" s="2671"/>
      <c r="M622" s="2671"/>
    </row>
    <row r="623" spans="1:13" ht="15.75" customHeight="1">
      <c r="A623" s="2671"/>
      <c r="B623" s="2671"/>
      <c r="C623" s="2671"/>
      <c r="D623" s="2671"/>
      <c r="E623" s="2671"/>
      <c r="F623" s="2671"/>
      <c r="G623" s="2671"/>
      <c r="H623" s="2671"/>
      <c r="I623" s="2671"/>
      <c r="J623" s="2671"/>
      <c r="K623" s="2671"/>
      <c r="L623" s="2671"/>
      <c r="M623" s="2671"/>
    </row>
    <row r="624" spans="1:13" ht="15.75" customHeight="1">
      <c r="A624" s="2671"/>
      <c r="B624" s="2671"/>
      <c r="C624" s="2671"/>
      <c r="D624" s="2671"/>
      <c r="E624" s="2671"/>
      <c r="F624" s="2671"/>
      <c r="G624" s="2671"/>
      <c r="H624" s="2671"/>
      <c r="I624" s="2671"/>
      <c r="J624" s="2671"/>
      <c r="K624" s="2671"/>
      <c r="L624" s="2671"/>
      <c r="M624" s="2671"/>
    </row>
    <row r="625" spans="1:13" ht="15.75" customHeight="1">
      <c r="A625" s="2671"/>
      <c r="B625" s="2671"/>
      <c r="C625" s="2671"/>
      <c r="D625" s="2671"/>
      <c r="E625" s="2671"/>
      <c r="F625" s="2671"/>
      <c r="G625" s="2671"/>
      <c r="H625" s="2671"/>
      <c r="I625" s="2671"/>
      <c r="J625" s="2671"/>
      <c r="K625" s="2671"/>
      <c r="L625" s="2671"/>
      <c r="M625" s="2671"/>
    </row>
    <row r="626" spans="1:13" ht="15.75" customHeight="1">
      <c r="A626" s="2671"/>
      <c r="B626" s="2671"/>
      <c r="C626" s="2671"/>
      <c r="D626" s="2671"/>
      <c r="E626" s="2671"/>
      <c r="F626" s="2671"/>
      <c r="G626" s="2671"/>
      <c r="H626" s="2671"/>
      <c r="I626" s="2671"/>
      <c r="J626" s="2671"/>
      <c r="K626" s="2671"/>
      <c r="L626" s="2671"/>
      <c r="M626" s="2671"/>
    </row>
    <row r="627" spans="1:13" ht="15.75" customHeight="1">
      <c r="A627" s="2671"/>
      <c r="B627" s="2671"/>
      <c r="C627" s="2671"/>
      <c r="D627" s="2671"/>
      <c r="E627" s="2671"/>
      <c r="F627" s="2671"/>
      <c r="G627" s="2671"/>
      <c r="H627" s="2671"/>
      <c r="I627" s="2671"/>
      <c r="J627" s="2671"/>
      <c r="K627" s="2671"/>
      <c r="L627" s="2671"/>
      <c r="M627" s="2671"/>
    </row>
    <row r="628" spans="1:13" ht="15.75" customHeight="1">
      <c r="A628" s="2671"/>
      <c r="B628" s="2671"/>
      <c r="C628" s="2671"/>
      <c r="D628" s="2671"/>
      <c r="E628" s="2671"/>
      <c r="F628" s="2671"/>
      <c r="G628" s="2671"/>
      <c r="H628" s="2671"/>
      <c r="I628" s="2671"/>
      <c r="J628" s="2671"/>
      <c r="K628" s="2671"/>
      <c r="L628" s="2671"/>
      <c r="M628" s="2671"/>
    </row>
    <row r="629" spans="1:13" ht="15.75" customHeight="1">
      <c r="A629" s="2671"/>
      <c r="B629" s="2671"/>
      <c r="C629" s="2671"/>
      <c r="D629" s="2671"/>
      <c r="E629" s="2671"/>
      <c r="F629" s="2671"/>
      <c r="G629" s="2671"/>
      <c r="H629" s="2671"/>
      <c r="I629" s="2671"/>
      <c r="J629" s="2671"/>
      <c r="K629" s="2671"/>
      <c r="L629" s="2671"/>
      <c r="M629" s="2671"/>
    </row>
    <row r="630" spans="1:13" ht="15.75" customHeight="1">
      <c r="A630" s="2671"/>
      <c r="B630" s="2671"/>
      <c r="C630" s="2671"/>
      <c r="D630" s="2671"/>
      <c r="E630" s="2671"/>
      <c r="F630" s="2671"/>
      <c r="G630" s="2671"/>
      <c r="H630" s="2671"/>
      <c r="I630" s="2671"/>
      <c r="J630" s="2671"/>
      <c r="K630" s="2671"/>
      <c r="L630" s="2671"/>
      <c r="M630" s="2671"/>
    </row>
    <row r="631" spans="1:13" ht="15.75" customHeight="1">
      <c r="A631" s="2671"/>
      <c r="B631" s="2671"/>
      <c r="C631" s="2671"/>
      <c r="D631" s="2671"/>
      <c r="E631" s="2671"/>
      <c r="F631" s="2671"/>
      <c r="G631" s="2671"/>
      <c r="H631" s="2671"/>
      <c r="I631" s="2671"/>
      <c r="J631" s="2671"/>
      <c r="K631" s="2671"/>
      <c r="L631" s="2671"/>
      <c r="M631" s="2671"/>
    </row>
    <row r="632" spans="1:13" ht="15.75" customHeight="1">
      <c r="A632" s="2671"/>
      <c r="B632" s="2671"/>
      <c r="C632" s="2671"/>
      <c r="D632" s="2671"/>
      <c r="E632" s="2671"/>
      <c r="F632" s="2671"/>
      <c r="G632" s="2671"/>
      <c r="H632" s="2671"/>
      <c r="I632" s="2671"/>
      <c r="J632" s="2671"/>
      <c r="K632" s="2671"/>
      <c r="L632" s="2671"/>
      <c r="M632" s="2671"/>
    </row>
    <row r="633" spans="1:13" ht="15.75" customHeight="1">
      <c r="A633" s="2671"/>
      <c r="B633" s="2671"/>
      <c r="C633" s="2671"/>
      <c r="D633" s="2671"/>
      <c r="E633" s="2671"/>
      <c r="F633" s="2671"/>
      <c r="G633" s="2671"/>
      <c r="H633" s="2671"/>
      <c r="I633" s="2671"/>
      <c r="J633" s="2671"/>
      <c r="K633" s="2671"/>
      <c r="L633" s="2671"/>
      <c r="M633" s="2671"/>
    </row>
    <row r="634" spans="1:13" ht="15.75" customHeight="1">
      <c r="A634" s="2671"/>
      <c r="B634" s="2671"/>
      <c r="C634" s="2671"/>
      <c r="D634" s="2671"/>
      <c r="E634" s="2671"/>
      <c r="F634" s="2671"/>
      <c r="G634" s="2671"/>
      <c r="H634" s="2671"/>
      <c r="I634" s="2671"/>
      <c r="J634" s="2671"/>
      <c r="K634" s="2671"/>
      <c r="L634" s="2671"/>
      <c r="M634" s="2671"/>
    </row>
    <row r="635" spans="1:13" ht="15.75" customHeight="1">
      <c r="A635" s="2671"/>
      <c r="B635" s="2671"/>
      <c r="C635" s="2671"/>
      <c r="D635" s="2671"/>
      <c r="E635" s="2671"/>
      <c r="F635" s="2671"/>
      <c r="G635" s="2671"/>
      <c r="H635" s="2671"/>
      <c r="I635" s="2671"/>
      <c r="J635" s="2671"/>
      <c r="K635" s="2671"/>
      <c r="L635" s="2671"/>
      <c r="M635" s="2671"/>
    </row>
    <row r="636" spans="1:13" ht="15.75" customHeight="1">
      <c r="A636" s="2671"/>
      <c r="B636" s="2671"/>
      <c r="C636" s="2671"/>
      <c r="D636" s="2671"/>
      <c r="E636" s="2671"/>
      <c r="F636" s="2671"/>
      <c r="G636" s="2671"/>
      <c r="H636" s="2671"/>
      <c r="I636" s="2671"/>
      <c r="J636" s="2671"/>
      <c r="K636" s="2671"/>
      <c r="L636" s="2671"/>
      <c r="M636" s="2671"/>
    </row>
    <row r="637" spans="1:13" ht="15.75" customHeight="1">
      <c r="A637" s="2671"/>
      <c r="B637" s="2671"/>
      <c r="C637" s="2671"/>
      <c r="D637" s="2671"/>
      <c r="E637" s="2671"/>
      <c r="F637" s="2671"/>
      <c r="G637" s="2671"/>
      <c r="H637" s="2671"/>
      <c r="I637" s="2671"/>
      <c r="J637" s="2671"/>
      <c r="K637" s="2671"/>
      <c r="L637" s="2671"/>
      <c r="M637" s="2671"/>
    </row>
    <row r="638" spans="1:13" ht="15.75" customHeight="1">
      <c r="A638" s="2671"/>
      <c r="B638" s="2671"/>
      <c r="C638" s="2671"/>
      <c r="D638" s="2671"/>
      <c r="E638" s="2671"/>
      <c r="F638" s="2671"/>
      <c r="G638" s="2671"/>
      <c r="H638" s="2671"/>
      <c r="I638" s="2671"/>
      <c r="J638" s="2671"/>
      <c r="K638" s="2671"/>
      <c r="L638" s="2671"/>
      <c r="M638" s="2671"/>
    </row>
    <row r="639" spans="1:13" ht="15.75" customHeight="1">
      <c r="A639" s="2671"/>
      <c r="B639" s="2671"/>
      <c r="C639" s="2671"/>
      <c r="D639" s="2671"/>
      <c r="E639" s="2671"/>
      <c r="F639" s="2671"/>
      <c r="G639" s="2671"/>
      <c r="H639" s="2671"/>
      <c r="I639" s="2671"/>
      <c r="J639" s="2671"/>
      <c r="K639" s="2671"/>
      <c r="L639" s="2671"/>
      <c r="M639" s="2671"/>
    </row>
    <row r="640" spans="1:13" ht="15.75" customHeight="1">
      <c r="A640" s="2671"/>
      <c r="B640" s="2671"/>
      <c r="C640" s="2671"/>
      <c r="D640" s="2671"/>
      <c r="E640" s="2671"/>
      <c r="F640" s="2671"/>
      <c r="G640" s="2671"/>
      <c r="H640" s="2671"/>
      <c r="I640" s="2671"/>
      <c r="J640" s="2671"/>
      <c r="K640" s="2671"/>
      <c r="L640" s="2671"/>
      <c r="M640" s="2671"/>
    </row>
    <row r="641" spans="1:13" ht="15.75" customHeight="1">
      <c r="A641" s="2671"/>
      <c r="B641" s="2671"/>
      <c r="C641" s="2671"/>
      <c r="D641" s="2671"/>
      <c r="E641" s="2671"/>
      <c r="F641" s="2671"/>
      <c r="G641" s="2671"/>
      <c r="H641" s="2671"/>
      <c r="I641" s="2671"/>
      <c r="J641" s="2671"/>
      <c r="K641" s="2671"/>
      <c r="L641" s="2671"/>
      <c r="M641" s="2671"/>
    </row>
    <row r="642" spans="1:13" ht="15.75" customHeight="1">
      <c r="A642" s="2671"/>
      <c r="B642" s="2671"/>
      <c r="C642" s="2671"/>
      <c r="D642" s="2671"/>
      <c r="E642" s="2671"/>
      <c r="F642" s="2671"/>
      <c r="G642" s="2671"/>
      <c r="H642" s="2671"/>
      <c r="I642" s="2671"/>
      <c r="J642" s="2671"/>
      <c r="K642" s="2671"/>
      <c r="L642" s="2671"/>
      <c r="M642" s="2671"/>
    </row>
    <row r="643" spans="1:13" ht="15.75" customHeight="1">
      <c r="A643" s="2671"/>
      <c r="B643" s="2671"/>
      <c r="C643" s="2671"/>
      <c r="D643" s="2671"/>
      <c r="E643" s="2671"/>
      <c r="F643" s="2671"/>
      <c r="G643" s="2671"/>
      <c r="H643" s="2671"/>
      <c r="I643" s="2671"/>
      <c r="J643" s="2671"/>
      <c r="K643" s="2671"/>
      <c r="L643" s="2671"/>
      <c r="M643" s="2671"/>
    </row>
    <row r="644" spans="1:13" ht="15.75" customHeight="1">
      <c r="A644" s="2671"/>
      <c r="B644" s="2671"/>
      <c r="C644" s="2671"/>
      <c r="D644" s="2671"/>
      <c r="E644" s="2671"/>
      <c r="F644" s="2671"/>
      <c r="G644" s="2671"/>
      <c r="H644" s="2671"/>
      <c r="I644" s="2671"/>
      <c r="J644" s="2671"/>
      <c r="K644" s="2671"/>
      <c r="L644" s="2671"/>
      <c r="M644" s="2671"/>
    </row>
    <row r="645" spans="1:13" ht="15.75" customHeight="1">
      <c r="A645" s="2671"/>
      <c r="B645" s="2671"/>
      <c r="C645" s="2671"/>
      <c r="D645" s="2671"/>
      <c r="E645" s="2671"/>
      <c r="F645" s="2671"/>
      <c r="G645" s="2671"/>
      <c r="H645" s="2671"/>
      <c r="I645" s="2671"/>
      <c r="J645" s="2671"/>
      <c r="K645" s="2671"/>
      <c r="L645" s="2671"/>
      <c r="M645" s="2671"/>
    </row>
    <row r="646" spans="1:13" ht="15.75" customHeight="1">
      <c r="A646" s="2671"/>
      <c r="B646" s="2671"/>
      <c r="C646" s="2671"/>
      <c r="D646" s="2671"/>
      <c r="E646" s="2671"/>
      <c r="F646" s="2671"/>
      <c r="G646" s="2671"/>
      <c r="H646" s="2671"/>
      <c r="I646" s="2671"/>
      <c r="J646" s="2671"/>
      <c r="K646" s="2671"/>
      <c r="L646" s="2671"/>
      <c r="M646" s="2671"/>
    </row>
    <row r="647" spans="1:13" ht="15.75" customHeight="1">
      <c r="A647" s="2671"/>
      <c r="B647" s="2671"/>
      <c r="C647" s="2671"/>
      <c r="D647" s="2671"/>
      <c r="E647" s="2671"/>
      <c r="F647" s="2671"/>
      <c r="G647" s="2671"/>
      <c r="H647" s="2671"/>
      <c r="I647" s="2671"/>
      <c r="J647" s="2671"/>
      <c r="K647" s="2671"/>
      <c r="L647" s="2671"/>
      <c r="M647" s="2671"/>
    </row>
    <row r="648" spans="1:13" ht="15.75" customHeight="1">
      <c r="A648" s="2671"/>
      <c r="B648" s="2671"/>
      <c r="C648" s="2671"/>
      <c r="D648" s="2671"/>
      <c r="E648" s="2671"/>
      <c r="F648" s="2671"/>
      <c r="G648" s="2671"/>
      <c r="H648" s="2671"/>
      <c r="I648" s="2671"/>
      <c r="J648" s="2671"/>
      <c r="K648" s="2671"/>
      <c r="L648" s="2671"/>
      <c r="M648" s="2671"/>
    </row>
    <row r="649" spans="1:13" ht="15.75" customHeight="1">
      <c r="A649" s="2671"/>
      <c r="B649" s="2671"/>
      <c r="C649" s="2671"/>
      <c r="D649" s="2671"/>
      <c r="E649" s="2671"/>
      <c r="F649" s="2671"/>
      <c r="G649" s="2671"/>
      <c r="H649" s="2671"/>
      <c r="I649" s="2671"/>
      <c r="J649" s="2671"/>
      <c r="K649" s="2671"/>
      <c r="L649" s="2671"/>
      <c r="M649" s="2671"/>
    </row>
    <row r="650" spans="1:13" ht="15.75" customHeight="1">
      <c r="A650" s="2671"/>
      <c r="B650" s="2671"/>
      <c r="C650" s="2671"/>
      <c r="D650" s="2671"/>
      <c r="E650" s="2671"/>
      <c r="F650" s="2671"/>
      <c r="G650" s="2671"/>
      <c r="H650" s="2671"/>
      <c r="I650" s="2671"/>
      <c r="J650" s="2671"/>
      <c r="K650" s="2671"/>
      <c r="L650" s="2671"/>
      <c r="M650" s="2671"/>
    </row>
    <row r="651" spans="1:13" ht="15.75" customHeight="1">
      <c r="A651" s="2671"/>
      <c r="B651" s="2671"/>
      <c r="C651" s="2671"/>
      <c r="D651" s="2671"/>
      <c r="E651" s="2671"/>
      <c r="F651" s="2671"/>
      <c r="G651" s="2671"/>
      <c r="H651" s="2671"/>
      <c r="I651" s="2671"/>
      <c r="J651" s="2671"/>
      <c r="K651" s="2671"/>
      <c r="L651" s="2671"/>
      <c r="M651" s="2671"/>
    </row>
    <row r="652" spans="1:13" ht="15.75" customHeight="1">
      <c r="A652" s="2671"/>
      <c r="B652" s="2671"/>
      <c r="C652" s="2671"/>
      <c r="D652" s="2671"/>
      <c r="E652" s="2671"/>
      <c r="F652" s="2671"/>
      <c r="G652" s="2671"/>
      <c r="H652" s="2671"/>
      <c r="I652" s="2671"/>
      <c r="J652" s="2671"/>
      <c r="K652" s="2671"/>
      <c r="L652" s="2671"/>
      <c r="M652" s="2671"/>
    </row>
    <row r="653" spans="1:13" ht="15.75" customHeight="1">
      <c r="A653" s="2671"/>
      <c r="B653" s="2671"/>
      <c r="C653" s="2671"/>
      <c r="D653" s="2671"/>
      <c r="E653" s="2671"/>
      <c r="F653" s="2671"/>
      <c r="G653" s="2671"/>
      <c r="H653" s="2671"/>
      <c r="I653" s="2671"/>
      <c r="J653" s="2671"/>
      <c r="K653" s="2671"/>
      <c r="L653" s="2671"/>
      <c r="M653" s="2671"/>
    </row>
    <row r="654" spans="1:13" ht="15.75" customHeight="1">
      <c r="A654" s="2671"/>
      <c r="B654" s="2671"/>
      <c r="C654" s="2671"/>
      <c r="D654" s="2671"/>
      <c r="E654" s="2671"/>
      <c r="F654" s="2671"/>
      <c r="G654" s="2671"/>
      <c r="H654" s="2671"/>
      <c r="I654" s="2671"/>
      <c r="J654" s="2671"/>
      <c r="K654" s="2671"/>
      <c r="L654" s="2671"/>
      <c r="M654" s="2671"/>
    </row>
    <row r="655" spans="1:13" ht="15.75" customHeight="1">
      <c r="A655" s="2671"/>
      <c r="B655" s="2671"/>
      <c r="C655" s="2671"/>
      <c r="D655" s="2671"/>
      <c r="E655" s="2671"/>
      <c r="F655" s="2671"/>
      <c r="G655" s="2671"/>
      <c r="H655" s="2671"/>
      <c r="I655" s="2671"/>
      <c r="J655" s="2671"/>
      <c r="K655" s="2671"/>
      <c r="L655" s="2671"/>
      <c r="M655" s="2671"/>
    </row>
    <row r="656" spans="1:13" ht="15.75" customHeight="1">
      <c r="A656" s="2671"/>
      <c r="B656" s="2671"/>
      <c r="C656" s="2671"/>
      <c r="D656" s="2671"/>
      <c r="E656" s="2671"/>
      <c r="F656" s="2671"/>
      <c r="G656" s="2671"/>
      <c r="H656" s="2671"/>
      <c r="I656" s="2671"/>
      <c r="J656" s="2671"/>
      <c r="K656" s="2671"/>
      <c r="L656" s="2671"/>
      <c r="M656" s="2671"/>
    </row>
    <row r="657" spans="1:13" ht="15.75" customHeight="1">
      <c r="A657" s="2671"/>
      <c r="B657" s="2671"/>
      <c r="C657" s="2671"/>
      <c r="D657" s="2671"/>
      <c r="E657" s="2671"/>
      <c r="F657" s="2671"/>
      <c r="G657" s="2671"/>
      <c r="H657" s="2671"/>
      <c r="I657" s="2671"/>
      <c r="J657" s="2671"/>
      <c r="K657" s="2671"/>
      <c r="L657" s="2671"/>
      <c r="M657" s="2671"/>
    </row>
    <row r="658" spans="1:13" ht="15.75" customHeight="1">
      <c r="A658" s="2671"/>
      <c r="B658" s="2671"/>
      <c r="C658" s="2671"/>
      <c r="D658" s="2671"/>
      <c r="E658" s="2671"/>
      <c r="F658" s="2671"/>
      <c r="G658" s="2671"/>
      <c r="H658" s="2671"/>
      <c r="I658" s="2671"/>
      <c r="J658" s="2671"/>
      <c r="K658" s="2671"/>
      <c r="L658" s="2671"/>
      <c r="M658" s="2671"/>
    </row>
    <row r="659" spans="1:13" ht="15.75" customHeight="1">
      <c r="A659" s="2671"/>
      <c r="B659" s="2671"/>
      <c r="C659" s="2671"/>
      <c r="D659" s="2671"/>
      <c r="E659" s="2671"/>
      <c r="F659" s="2671"/>
      <c r="G659" s="2671"/>
      <c r="H659" s="2671"/>
      <c r="I659" s="2671"/>
      <c r="J659" s="2671"/>
      <c r="K659" s="2671"/>
      <c r="L659" s="2671"/>
      <c r="M659" s="2671"/>
    </row>
    <row r="660" spans="1:13" ht="15.75" customHeight="1">
      <c r="A660" s="2671"/>
      <c r="B660" s="2671"/>
      <c r="C660" s="2671"/>
      <c r="D660" s="2671"/>
      <c r="E660" s="2671"/>
      <c r="F660" s="2671"/>
      <c r="G660" s="2671"/>
      <c r="H660" s="2671"/>
      <c r="I660" s="2671"/>
      <c r="J660" s="2671"/>
      <c r="K660" s="2671"/>
      <c r="L660" s="2671"/>
      <c r="M660" s="2671"/>
    </row>
    <row r="661" spans="1:13" ht="15.75" customHeight="1">
      <c r="A661" s="2671"/>
      <c r="B661" s="2671"/>
      <c r="C661" s="2671"/>
      <c r="D661" s="2671"/>
      <c r="E661" s="2671"/>
      <c r="F661" s="2671"/>
      <c r="G661" s="2671"/>
      <c r="H661" s="2671"/>
      <c r="I661" s="2671"/>
      <c r="J661" s="2671"/>
      <c r="K661" s="2671"/>
      <c r="L661" s="2671"/>
      <c r="M661" s="2671"/>
    </row>
    <row r="662" spans="1:13" ht="15.75" customHeight="1">
      <c r="A662" s="2671"/>
      <c r="B662" s="2671"/>
      <c r="C662" s="2671"/>
      <c r="D662" s="2671"/>
      <c r="E662" s="2671"/>
      <c r="F662" s="2671"/>
      <c r="G662" s="2671"/>
      <c r="H662" s="2671"/>
      <c r="I662" s="2671"/>
      <c r="J662" s="2671"/>
      <c r="K662" s="2671"/>
      <c r="L662" s="2671"/>
      <c r="M662" s="2671"/>
    </row>
    <row r="663" spans="1:13" ht="15.75" customHeight="1">
      <c r="A663" s="2671"/>
      <c r="B663" s="2671"/>
      <c r="C663" s="2671"/>
      <c r="D663" s="2671"/>
      <c r="E663" s="2671"/>
      <c r="F663" s="2671"/>
      <c r="G663" s="2671"/>
      <c r="H663" s="2671"/>
      <c r="I663" s="2671"/>
      <c r="J663" s="2671"/>
      <c r="K663" s="2671"/>
      <c r="L663" s="2671"/>
      <c r="M663" s="2671"/>
    </row>
    <row r="664" spans="1:13" ht="15.75" customHeight="1">
      <c r="A664" s="2671"/>
      <c r="B664" s="2671"/>
      <c r="C664" s="2671"/>
      <c r="D664" s="2671"/>
      <c r="E664" s="2671"/>
      <c r="F664" s="2671"/>
      <c r="G664" s="2671"/>
      <c r="H664" s="2671"/>
      <c r="I664" s="2671"/>
      <c r="J664" s="2671"/>
      <c r="K664" s="2671"/>
      <c r="L664" s="2671"/>
      <c r="M664" s="2671"/>
    </row>
    <row r="665" spans="1:13" ht="15.75" customHeight="1">
      <c r="A665" s="2671"/>
      <c r="B665" s="2671"/>
      <c r="C665" s="2671"/>
      <c r="D665" s="2671"/>
      <c r="E665" s="2671"/>
      <c r="F665" s="2671"/>
      <c r="G665" s="2671"/>
      <c r="H665" s="2671"/>
      <c r="I665" s="2671"/>
      <c r="J665" s="2671"/>
      <c r="K665" s="2671"/>
      <c r="L665" s="2671"/>
      <c r="M665" s="2671"/>
    </row>
    <row r="666" spans="1:13" ht="15.75" customHeight="1">
      <c r="A666" s="2671"/>
      <c r="B666" s="2671"/>
      <c r="C666" s="2671"/>
      <c r="D666" s="2671"/>
      <c r="E666" s="2671"/>
      <c r="F666" s="2671"/>
      <c r="G666" s="2671"/>
      <c r="H666" s="2671"/>
      <c r="I666" s="2671"/>
      <c r="J666" s="2671"/>
      <c r="K666" s="2671"/>
      <c r="L666" s="2671"/>
      <c r="M666" s="2671"/>
    </row>
    <row r="667" spans="1:13" ht="15.75" customHeight="1">
      <c r="A667" s="2671"/>
      <c r="B667" s="2671"/>
      <c r="C667" s="2671"/>
      <c r="D667" s="2671"/>
      <c r="E667" s="2671"/>
      <c r="F667" s="2671"/>
      <c r="G667" s="2671"/>
      <c r="H667" s="2671"/>
      <c r="I667" s="2671"/>
      <c r="J667" s="2671"/>
      <c r="K667" s="2671"/>
      <c r="L667" s="2671"/>
      <c r="M667" s="2671"/>
    </row>
    <row r="668" spans="1:13" ht="15.75" customHeight="1">
      <c r="A668" s="2671"/>
      <c r="B668" s="2671"/>
      <c r="C668" s="2671"/>
      <c r="D668" s="2671"/>
      <c r="E668" s="2671"/>
      <c r="F668" s="2671"/>
      <c r="G668" s="2671"/>
      <c r="H668" s="2671"/>
      <c r="I668" s="2671"/>
      <c r="J668" s="2671"/>
      <c r="K668" s="2671"/>
      <c r="L668" s="2671"/>
      <c r="M668" s="2671"/>
    </row>
    <row r="669" spans="1:13" ht="15.75" customHeight="1">
      <c r="A669" s="2671"/>
      <c r="B669" s="2671"/>
      <c r="C669" s="2671"/>
      <c r="D669" s="2671"/>
      <c r="E669" s="2671"/>
      <c r="F669" s="2671"/>
      <c r="G669" s="2671"/>
      <c r="H669" s="2671"/>
      <c r="I669" s="2671"/>
      <c r="J669" s="2671"/>
      <c r="K669" s="2671"/>
      <c r="L669" s="2671"/>
      <c r="M669" s="2671"/>
    </row>
    <row r="670" spans="1:13" ht="15.75" customHeight="1">
      <c r="A670" s="2671"/>
      <c r="B670" s="2671"/>
      <c r="C670" s="2671"/>
      <c r="D670" s="2671"/>
      <c r="E670" s="2671"/>
      <c r="F670" s="2671"/>
      <c r="G670" s="2671"/>
      <c r="H670" s="2671"/>
      <c r="I670" s="2671"/>
      <c r="J670" s="2671"/>
      <c r="K670" s="2671"/>
      <c r="L670" s="2671"/>
      <c r="M670" s="2671"/>
    </row>
    <row r="671" spans="1:13" ht="15.75" customHeight="1">
      <c r="A671" s="2671"/>
      <c r="B671" s="2671"/>
      <c r="C671" s="2671"/>
      <c r="D671" s="2671"/>
      <c r="E671" s="2671"/>
      <c r="F671" s="2671"/>
      <c r="G671" s="2671"/>
      <c r="H671" s="2671"/>
      <c r="I671" s="2671"/>
      <c r="J671" s="2671"/>
      <c r="K671" s="2671"/>
      <c r="L671" s="2671"/>
      <c r="M671" s="2671"/>
    </row>
    <row r="672" spans="1:13" ht="15.75" customHeight="1">
      <c r="A672" s="2671"/>
      <c r="B672" s="2671"/>
      <c r="C672" s="2671"/>
      <c r="D672" s="2671"/>
      <c r="E672" s="2671"/>
      <c r="F672" s="2671"/>
      <c r="G672" s="2671"/>
      <c r="H672" s="2671"/>
      <c r="I672" s="2671"/>
      <c r="J672" s="2671"/>
      <c r="K672" s="2671"/>
      <c r="L672" s="2671"/>
      <c r="M672" s="2671"/>
    </row>
    <row r="673" spans="1:13" ht="15.75" customHeight="1">
      <c r="A673" s="2671"/>
      <c r="B673" s="2671"/>
      <c r="C673" s="2671"/>
      <c r="D673" s="2671"/>
      <c r="E673" s="2671"/>
      <c r="F673" s="2671"/>
      <c r="G673" s="2671"/>
      <c r="H673" s="2671"/>
      <c r="I673" s="2671"/>
      <c r="J673" s="2671"/>
      <c r="K673" s="2671"/>
      <c r="L673" s="2671"/>
      <c r="M673" s="2671"/>
    </row>
    <row r="674" spans="1:13" ht="15.75" customHeight="1">
      <c r="A674" s="2671"/>
      <c r="B674" s="2671"/>
      <c r="C674" s="2671"/>
      <c r="D674" s="2671"/>
      <c r="E674" s="2671"/>
      <c r="F674" s="2671"/>
      <c r="G674" s="2671"/>
      <c r="H674" s="2671"/>
      <c r="I674" s="2671"/>
      <c r="J674" s="2671"/>
      <c r="K674" s="2671"/>
      <c r="L674" s="2671"/>
      <c r="M674" s="2671"/>
    </row>
    <row r="675" spans="1:13" ht="15.75" customHeight="1">
      <c r="A675" s="2671"/>
      <c r="B675" s="2671"/>
      <c r="C675" s="2671"/>
      <c r="D675" s="2671"/>
      <c r="E675" s="2671"/>
      <c r="F675" s="2671"/>
      <c r="G675" s="2671"/>
      <c r="H675" s="2671"/>
      <c r="I675" s="2671"/>
      <c r="J675" s="2671"/>
      <c r="K675" s="2671"/>
      <c r="L675" s="2671"/>
      <c r="M675" s="2671"/>
    </row>
    <row r="676" spans="1:13" ht="15.75" customHeight="1">
      <c r="A676" s="2671"/>
      <c r="B676" s="2671"/>
      <c r="C676" s="2671"/>
      <c r="D676" s="2671"/>
      <c r="E676" s="2671"/>
      <c r="F676" s="2671"/>
      <c r="G676" s="2671"/>
      <c r="H676" s="2671"/>
      <c r="I676" s="2671"/>
      <c r="J676" s="2671"/>
      <c r="K676" s="2671"/>
      <c r="L676" s="2671"/>
      <c r="M676" s="2671"/>
    </row>
    <row r="677" spans="1:13" ht="15.75" customHeight="1">
      <c r="A677" s="2671"/>
      <c r="B677" s="2671"/>
      <c r="C677" s="2671"/>
      <c r="D677" s="2671"/>
      <c r="E677" s="2671"/>
      <c r="F677" s="2671"/>
      <c r="G677" s="2671"/>
      <c r="H677" s="2671"/>
      <c r="I677" s="2671"/>
      <c r="J677" s="2671"/>
      <c r="K677" s="2671"/>
      <c r="L677" s="2671"/>
      <c r="M677" s="2671"/>
    </row>
    <row r="678" spans="1:13" ht="15.75" customHeight="1">
      <c r="A678" s="2671"/>
      <c r="B678" s="2671"/>
      <c r="C678" s="2671"/>
      <c r="D678" s="2671"/>
      <c r="E678" s="2671"/>
      <c r="F678" s="2671"/>
      <c r="G678" s="2671"/>
      <c r="H678" s="2671"/>
      <c r="I678" s="2671"/>
      <c r="J678" s="2671"/>
      <c r="K678" s="2671"/>
      <c r="L678" s="2671"/>
      <c r="M678" s="2671"/>
    </row>
    <row r="679" spans="1:13" ht="15.75" customHeight="1">
      <c r="A679" s="2671"/>
      <c r="B679" s="2671"/>
      <c r="C679" s="2671"/>
      <c r="D679" s="2671"/>
      <c r="E679" s="2671"/>
      <c r="F679" s="2671"/>
      <c r="G679" s="2671"/>
      <c r="H679" s="2671"/>
      <c r="I679" s="2671"/>
      <c r="J679" s="2671"/>
      <c r="K679" s="2671"/>
      <c r="L679" s="2671"/>
      <c r="M679" s="2671"/>
    </row>
    <row r="680" spans="1:13" ht="15.75" customHeight="1">
      <c r="A680" s="2671"/>
      <c r="B680" s="2671"/>
      <c r="C680" s="2671"/>
      <c r="D680" s="2671"/>
      <c r="E680" s="2671"/>
      <c r="F680" s="2671"/>
      <c r="G680" s="2671"/>
      <c r="H680" s="2671"/>
      <c r="I680" s="2671"/>
      <c r="J680" s="2671"/>
      <c r="K680" s="2671"/>
      <c r="L680" s="2671"/>
      <c r="M680" s="2671"/>
    </row>
    <row r="681" spans="1:13" ht="15.75" customHeight="1">
      <c r="A681" s="2671"/>
      <c r="B681" s="2671"/>
      <c r="C681" s="2671"/>
      <c r="D681" s="2671"/>
      <c r="E681" s="2671"/>
      <c r="F681" s="2671"/>
      <c r="G681" s="2671"/>
      <c r="H681" s="2671"/>
      <c r="I681" s="2671"/>
      <c r="J681" s="2671"/>
      <c r="K681" s="2671"/>
      <c r="L681" s="2671"/>
      <c r="M681" s="2671"/>
    </row>
    <row r="682" spans="1:13" ht="15.75" customHeight="1">
      <c r="A682" s="2671"/>
      <c r="B682" s="2671"/>
      <c r="C682" s="2671"/>
      <c r="D682" s="2671"/>
      <c r="E682" s="2671"/>
      <c r="F682" s="2671"/>
      <c r="G682" s="2671"/>
      <c r="H682" s="2671"/>
      <c r="I682" s="2671"/>
      <c r="J682" s="2671"/>
      <c r="K682" s="2671"/>
      <c r="L682" s="2671"/>
      <c r="M682" s="2671"/>
    </row>
    <row r="683" spans="1:13" ht="15.75" customHeight="1">
      <c r="A683" s="2671"/>
      <c r="B683" s="2671"/>
      <c r="C683" s="2671"/>
      <c r="D683" s="2671"/>
      <c r="E683" s="2671"/>
      <c r="F683" s="2671"/>
      <c r="G683" s="2671"/>
      <c r="H683" s="2671"/>
      <c r="I683" s="2671"/>
      <c r="J683" s="2671"/>
      <c r="K683" s="2671"/>
      <c r="L683" s="2671"/>
      <c r="M683" s="2671"/>
    </row>
    <row r="684" spans="1:13" ht="15.75" customHeight="1">
      <c r="A684" s="2671"/>
      <c r="B684" s="2671"/>
      <c r="C684" s="2671"/>
      <c r="D684" s="2671"/>
      <c r="E684" s="2671"/>
      <c r="F684" s="2671"/>
      <c r="G684" s="2671"/>
      <c r="H684" s="2671"/>
      <c r="I684" s="2671"/>
      <c r="J684" s="2671"/>
      <c r="K684" s="2671"/>
      <c r="L684" s="2671"/>
      <c r="M684" s="2671"/>
    </row>
    <row r="685" spans="1:13" ht="15.75" customHeight="1">
      <c r="A685" s="2671"/>
      <c r="B685" s="2671"/>
      <c r="C685" s="2671"/>
      <c r="D685" s="2671"/>
      <c r="E685" s="2671"/>
      <c r="F685" s="2671"/>
      <c r="G685" s="2671"/>
      <c r="H685" s="2671"/>
      <c r="I685" s="2671"/>
      <c r="J685" s="2671"/>
      <c r="K685" s="2671"/>
      <c r="L685" s="2671"/>
      <c r="M685" s="2671"/>
    </row>
    <row r="686" spans="1:13" ht="15.75" customHeight="1">
      <c r="A686" s="2671"/>
      <c r="B686" s="2671"/>
      <c r="C686" s="2671"/>
      <c r="D686" s="2671"/>
      <c r="E686" s="2671"/>
      <c r="F686" s="2671"/>
      <c r="G686" s="2671"/>
      <c r="H686" s="2671"/>
      <c r="I686" s="2671"/>
      <c r="J686" s="2671"/>
      <c r="K686" s="2671"/>
      <c r="L686" s="2671"/>
      <c r="M686" s="2671"/>
    </row>
    <row r="687" spans="1:13" ht="15.75" customHeight="1">
      <c r="A687" s="2671"/>
      <c r="B687" s="2671"/>
      <c r="C687" s="2671"/>
      <c r="D687" s="2671"/>
      <c r="E687" s="2671"/>
      <c r="F687" s="2671"/>
      <c r="G687" s="2671"/>
      <c r="H687" s="2671"/>
      <c r="I687" s="2671"/>
      <c r="J687" s="2671"/>
      <c r="K687" s="2671"/>
      <c r="L687" s="2671"/>
      <c r="M687" s="2671"/>
    </row>
    <row r="688" spans="1:13" ht="15.75" customHeight="1">
      <c r="A688" s="2671"/>
      <c r="B688" s="2671"/>
      <c r="C688" s="2671"/>
      <c r="D688" s="2671"/>
      <c r="E688" s="2671"/>
      <c r="F688" s="2671"/>
      <c r="G688" s="2671"/>
      <c r="H688" s="2671"/>
      <c r="I688" s="2671"/>
      <c r="J688" s="2671"/>
      <c r="K688" s="2671"/>
      <c r="L688" s="2671"/>
      <c r="M688" s="2671"/>
    </row>
    <row r="689" spans="1:13" ht="15.75" customHeight="1">
      <c r="A689" s="2671"/>
      <c r="B689" s="2671"/>
      <c r="C689" s="2671"/>
      <c r="D689" s="2671"/>
      <c r="E689" s="2671"/>
      <c r="F689" s="2671"/>
      <c r="G689" s="2671"/>
      <c r="H689" s="2671"/>
      <c r="I689" s="2671"/>
      <c r="J689" s="2671"/>
      <c r="K689" s="2671"/>
      <c r="L689" s="2671"/>
      <c r="M689" s="2671"/>
    </row>
    <row r="690" spans="1:13" ht="15.75" customHeight="1">
      <c r="A690" s="2671"/>
      <c r="B690" s="2671"/>
      <c r="C690" s="2671"/>
      <c r="D690" s="2671"/>
      <c r="E690" s="2671"/>
      <c r="F690" s="2671"/>
      <c r="G690" s="2671"/>
      <c r="H690" s="2671"/>
      <c r="I690" s="2671"/>
      <c r="J690" s="2671"/>
      <c r="K690" s="2671"/>
      <c r="L690" s="2671"/>
      <c r="M690" s="2671"/>
    </row>
    <row r="691" spans="1:13" ht="15.75" customHeight="1">
      <c r="A691" s="2671"/>
      <c r="B691" s="2671"/>
      <c r="C691" s="2671"/>
      <c r="D691" s="2671"/>
      <c r="E691" s="2671"/>
      <c r="F691" s="2671"/>
      <c r="G691" s="2671"/>
      <c r="H691" s="2671"/>
      <c r="I691" s="2671"/>
      <c r="J691" s="2671"/>
      <c r="K691" s="2671"/>
      <c r="L691" s="2671"/>
      <c r="M691" s="2671"/>
    </row>
    <row r="692" spans="1:13" ht="15.75" customHeight="1">
      <c r="A692" s="2671"/>
      <c r="B692" s="2671"/>
      <c r="C692" s="2671"/>
      <c r="D692" s="2671"/>
      <c r="E692" s="2671"/>
      <c r="F692" s="2671"/>
      <c r="G692" s="2671"/>
      <c r="H692" s="2671"/>
      <c r="I692" s="2671"/>
      <c r="J692" s="2671"/>
      <c r="K692" s="2671"/>
      <c r="L692" s="2671"/>
      <c r="M692" s="2671"/>
    </row>
    <row r="693" spans="1:13" ht="15.75" customHeight="1">
      <c r="A693" s="2671"/>
      <c r="B693" s="2671"/>
      <c r="C693" s="2671"/>
      <c r="D693" s="2671"/>
      <c r="E693" s="2671"/>
      <c r="F693" s="2671"/>
      <c r="G693" s="2671"/>
      <c r="H693" s="2671"/>
      <c r="I693" s="2671"/>
      <c r="J693" s="2671"/>
      <c r="K693" s="2671"/>
      <c r="L693" s="2671"/>
      <c r="M693" s="2671"/>
    </row>
    <row r="694" spans="1:13" ht="15.75" customHeight="1">
      <c r="A694" s="2671"/>
      <c r="B694" s="2671"/>
      <c r="C694" s="2671"/>
      <c r="D694" s="2671"/>
      <c r="E694" s="2671"/>
      <c r="F694" s="2671"/>
      <c r="G694" s="2671"/>
      <c r="H694" s="2671"/>
      <c r="I694" s="2671"/>
      <c r="J694" s="2671"/>
      <c r="K694" s="2671"/>
      <c r="L694" s="2671"/>
      <c r="M694" s="2671"/>
    </row>
    <row r="695" spans="1:13" ht="15.75" customHeight="1">
      <c r="A695" s="2671"/>
      <c r="B695" s="2671"/>
      <c r="C695" s="2671"/>
      <c r="D695" s="2671"/>
      <c r="E695" s="2671"/>
      <c r="F695" s="2671"/>
      <c r="G695" s="2671"/>
      <c r="H695" s="2671"/>
      <c r="I695" s="2671"/>
      <c r="J695" s="2671"/>
      <c r="K695" s="2671"/>
      <c r="L695" s="2671"/>
      <c r="M695" s="2671"/>
    </row>
    <row r="696" spans="1:13" ht="15.75" customHeight="1">
      <c r="A696" s="2671"/>
      <c r="B696" s="2671"/>
      <c r="C696" s="2671"/>
      <c r="D696" s="2671"/>
      <c r="E696" s="2671"/>
      <c r="F696" s="2671"/>
      <c r="G696" s="2671"/>
      <c r="H696" s="2671"/>
      <c r="I696" s="2671"/>
      <c r="J696" s="2671"/>
      <c r="K696" s="2671"/>
      <c r="L696" s="2671"/>
      <c r="M696" s="2671"/>
    </row>
    <row r="697" spans="1:13" ht="15.75" customHeight="1">
      <c r="A697" s="2671"/>
      <c r="B697" s="2671"/>
      <c r="C697" s="2671"/>
      <c r="D697" s="2671"/>
      <c r="E697" s="2671"/>
      <c r="F697" s="2671"/>
      <c r="G697" s="2671"/>
      <c r="H697" s="2671"/>
      <c r="I697" s="2671"/>
      <c r="J697" s="2671"/>
      <c r="K697" s="2671"/>
      <c r="L697" s="2671"/>
      <c r="M697" s="2671"/>
    </row>
    <row r="698" spans="1:13" ht="15.75" customHeight="1">
      <c r="A698" s="2671"/>
      <c r="B698" s="2671"/>
      <c r="C698" s="2671"/>
      <c r="D698" s="2671"/>
      <c r="E698" s="2671"/>
      <c r="F698" s="2671"/>
      <c r="G698" s="2671"/>
      <c r="H698" s="2671"/>
      <c r="I698" s="2671"/>
      <c r="J698" s="2671"/>
      <c r="K698" s="2671"/>
      <c r="L698" s="2671"/>
      <c r="M698" s="2671"/>
    </row>
    <row r="699" spans="1:13" ht="15.75" customHeight="1">
      <c r="A699" s="2671"/>
      <c r="B699" s="2671"/>
      <c r="C699" s="2671"/>
      <c r="D699" s="2671"/>
      <c r="E699" s="2671"/>
      <c r="F699" s="2671"/>
      <c r="G699" s="2671"/>
      <c r="H699" s="2671"/>
      <c r="I699" s="2671"/>
      <c r="J699" s="2671"/>
      <c r="K699" s="2671"/>
      <c r="L699" s="2671"/>
      <c r="M699" s="2671"/>
    </row>
    <row r="700" spans="1:13" ht="15.75" customHeight="1">
      <c r="A700" s="2671"/>
      <c r="B700" s="2671"/>
      <c r="C700" s="2671"/>
      <c r="D700" s="2671"/>
      <c r="E700" s="2671"/>
      <c r="F700" s="2671"/>
      <c r="G700" s="2671"/>
      <c r="H700" s="2671"/>
      <c r="I700" s="2671"/>
      <c r="J700" s="2671"/>
      <c r="K700" s="2671"/>
      <c r="L700" s="2671"/>
      <c r="M700" s="2671"/>
    </row>
    <row r="701" spans="1:13" ht="15.75" customHeight="1">
      <c r="A701" s="2671"/>
      <c r="B701" s="2671"/>
      <c r="C701" s="2671"/>
      <c r="D701" s="2671"/>
      <c r="E701" s="2671"/>
      <c r="F701" s="2671"/>
      <c r="G701" s="2671"/>
      <c r="H701" s="2671"/>
      <c r="I701" s="2671"/>
      <c r="J701" s="2671"/>
      <c r="K701" s="2671"/>
      <c r="L701" s="2671"/>
      <c r="M701" s="2671"/>
    </row>
    <row r="702" spans="1:13" ht="15.75" customHeight="1">
      <c r="A702" s="2671"/>
      <c r="B702" s="2671"/>
      <c r="C702" s="2671"/>
      <c r="D702" s="2671"/>
      <c r="E702" s="2671"/>
      <c r="F702" s="2671"/>
      <c r="G702" s="2671"/>
      <c r="H702" s="2671"/>
      <c r="I702" s="2671"/>
      <c r="J702" s="2671"/>
      <c r="K702" s="2671"/>
      <c r="L702" s="2671"/>
      <c r="M702" s="2671"/>
    </row>
    <row r="703" spans="1:13" ht="15.75" customHeight="1">
      <c r="A703" s="2671"/>
      <c r="B703" s="2671"/>
      <c r="C703" s="2671"/>
      <c r="D703" s="2671"/>
      <c r="E703" s="2671"/>
      <c r="F703" s="2671"/>
      <c r="G703" s="2671"/>
      <c r="H703" s="2671"/>
      <c r="I703" s="2671"/>
      <c r="J703" s="2671"/>
      <c r="K703" s="2671"/>
      <c r="L703" s="2671"/>
      <c r="M703" s="2671"/>
    </row>
    <row r="704" spans="1:13" ht="15.75" customHeight="1">
      <c r="A704" s="2671"/>
      <c r="B704" s="2671"/>
      <c r="C704" s="2671"/>
      <c r="D704" s="2671"/>
      <c r="E704" s="2671"/>
      <c r="F704" s="2671"/>
      <c r="G704" s="2671"/>
      <c r="H704" s="2671"/>
      <c r="I704" s="2671"/>
      <c r="J704" s="2671"/>
      <c r="K704" s="2671"/>
      <c r="L704" s="2671"/>
      <c r="M704" s="2671"/>
    </row>
    <row r="705" spans="1:13" ht="15.75" customHeight="1">
      <c r="A705" s="2671"/>
      <c r="B705" s="2671"/>
      <c r="C705" s="2671"/>
      <c r="D705" s="2671"/>
      <c r="E705" s="2671"/>
      <c r="F705" s="2671"/>
      <c r="G705" s="2671"/>
      <c r="H705" s="2671"/>
      <c r="I705" s="2671"/>
      <c r="J705" s="2671"/>
      <c r="K705" s="2671"/>
      <c r="L705" s="2671"/>
      <c r="M705" s="2671"/>
    </row>
    <row r="706" spans="1:13" ht="15.75" customHeight="1">
      <c r="A706" s="2671"/>
      <c r="B706" s="2671"/>
      <c r="C706" s="2671"/>
      <c r="D706" s="2671"/>
      <c r="E706" s="2671"/>
      <c r="F706" s="2671"/>
      <c r="G706" s="2671"/>
      <c r="H706" s="2671"/>
      <c r="I706" s="2671"/>
      <c r="J706" s="2671"/>
      <c r="K706" s="2671"/>
      <c r="L706" s="2671"/>
      <c r="M706" s="2671"/>
    </row>
    <row r="707" spans="1:13" ht="15.75" customHeight="1">
      <c r="A707" s="2671"/>
      <c r="B707" s="2671"/>
      <c r="C707" s="2671"/>
      <c r="D707" s="2671"/>
      <c r="E707" s="2671"/>
      <c r="F707" s="2671"/>
      <c r="G707" s="2671"/>
      <c r="H707" s="2671"/>
      <c r="I707" s="2671"/>
      <c r="J707" s="2671"/>
      <c r="K707" s="2671"/>
      <c r="L707" s="2671"/>
      <c r="M707" s="2671"/>
    </row>
    <row r="708" spans="1:13" ht="15.75" customHeight="1">
      <c r="A708" s="2671"/>
      <c r="B708" s="2671"/>
      <c r="C708" s="2671"/>
      <c r="D708" s="2671"/>
      <c r="E708" s="2671"/>
      <c r="F708" s="2671"/>
      <c r="G708" s="2671"/>
      <c r="H708" s="2671"/>
      <c r="I708" s="2671"/>
      <c r="J708" s="2671"/>
      <c r="K708" s="2671"/>
      <c r="L708" s="2671"/>
      <c r="M708" s="2671"/>
    </row>
    <row r="709" spans="1:13" ht="15.75" customHeight="1">
      <c r="A709" s="2671"/>
      <c r="B709" s="2671"/>
      <c r="C709" s="2671"/>
      <c r="D709" s="2671"/>
      <c r="E709" s="2671"/>
      <c r="F709" s="2671"/>
      <c r="G709" s="2671"/>
      <c r="H709" s="2671"/>
      <c r="I709" s="2671"/>
      <c r="J709" s="2671"/>
      <c r="K709" s="2671"/>
      <c r="L709" s="2671"/>
      <c r="M709" s="2671"/>
    </row>
    <row r="710" spans="1:13" ht="15.75" customHeight="1">
      <c r="A710" s="2671"/>
      <c r="B710" s="2671"/>
      <c r="C710" s="2671"/>
      <c r="D710" s="2671"/>
      <c r="E710" s="2671"/>
      <c r="F710" s="2671"/>
      <c r="G710" s="2671"/>
      <c r="H710" s="2671"/>
      <c r="I710" s="2671"/>
      <c r="J710" s="2671"/>
      <c r="K710" s="2671"/>
      <c r="L710" s="2671"/>
      <c r="M710" s="2671"/>
    </row>
    <row r="711" spans="1:13" ht="15.75" customHeight="1">
      <c r="A711" s="2671"/>
      <c r="B711" s="2671"/>
      <c r="C711" s="2671"/>
      <c r="D711" s="2671"/>
      <c r="E711" s="2671"/>
      <c r="F711" s="2671"/>
      <c r="G711" s="2671"/>
      <c r="H711" s="2671"/>
      <c r="I711" s="2671"/>
      <c r="J711" s="2671"/>
      <c r="K711" s="2671"/>
      <c r="L711" s="2671"/>
      <c r="M711" s="2671"/>
    </row>
    <row r="712" spans="1:13" ht="15.75" customHeight="1">
      <c r="A712" s="2671"/>
      <c r="B712" s="2671"/>
      <c r="C712" s="2671"/>
      <c r="D712" s="2671"/>
      <c r="E712" s="2671"/>
      <c r="F712" s="2671"/>
      <c r="G712" s="2671"/>
      <c r="H712" s="2671"/>
      <c r="I712" s="2671"/>
      <c r="J712" s="2671"/>
      <c r="K712" s="2671"/>
      <c r="L712" s="2671"/>
      <c r="M712" s="2671"/>
    </row>
    <row r="713" spans="1:13" ht="15.75" customHeight="1">
      <c r="A713" s="2671"/>
      <c r="B713" s="2671"/>
      <c r="C713" s="2671"/>
      <c r="D713" s="2671"/>
      <c r="E713" s="2671"/>
      <c r="F713" s="2671"/>
      <c r="G713" s="2671"/>
      <c r="H713" s="2671"/>
      <c r="I713" s="2671"/>
      <c r="J713" s="2671"/>
      <c r="K713" s="2671"/>
      <c r="L713" s="2671"/>
      <c r="M713" s="2671"/>
    </row>
    <row r="714" spans="1:13" ht="15.75" customHeight="1">
      <c r="A714" s="2671"/>
      <c r="B714" s="2671"/>
      <c r="C714" s="2671"/>
      <c r="D714" s="2671"/>
      <c r="E714" s="2671"/>
      <c r="F714" s="2671"/>
      <c r="G714" s="2671"/>
      <c r="H714" s="2671"/>
      <c r="I714" s="2671"/>
      <c r="J714" s="2671"/>
      <c r="K714" s="2671"/>
      <c r="L714" s="2671"/>
      <c r="M714" s="2671"/>
    </row>
    <row r="715" spans="1:13" ht="15.75" customHeight="1">
      <c r="A715" s="2671"/>
      <c r="B715" s="2671"/>
      <c r="C715" s="2671"/>
      <c r="D715" s="2671"/>
      <c r="E715" s="2671"/>
      <c r="F715" s="2671"/>
      <c r="G715" s="2671"/>
      <c r="H715" s="2671"/>
      <c r="I715" s="2671"/>
      <c r="J715" s="2671"/>
      <c r="K715" s="2671"/>
      <c r="L715" s="2671"/>
      <c r="M715" s="2671"/>
    </row>
    <row r="716" spans="1:13" ht="15.75" customHeight="1">
      <c r="A716" s="2671"/>
      <c r="B716" s="2671"/>
      <c r="C716" s="2671"/>
      <c r="D716" s="2671"/>
      <c r="E716" s="2671"/>
      <c r="F716" s="2671"/>
      <c r="G716" s="2671"/>
      <c r="H716" s="2671"/>
      <c r="I716" s="2671"/>
      <c r="J716" s="2671"/>
      <c r="K716" s="2671"/>
      <c r="L716" s="2671"/>
      <c r="M716" s="2671"/>
    </row>
    <row r="717" spans="1:13" ht="15.75" customHeight="1">
      <c r="A717" s="2671"/>
      <c r="B717" s="2671"/>
      <c r="C717" s="2671"/>
      <c r="D717" s="2671"/>
      <c r="E717" s="2671"/>
      <c r="F717" s="2671"/>
      <c r="G717" s="2671"/>
      <c r="H717" s="2671"/>
      <c r="I717" s="2671"/>
      <c r="J717" s="2671"/>
      <c r="K717" s="2671"/>
      <c r="L717" s="2671"/>
      <c r="M717" s="2671"/>
    </row>
    <row r="718" spans="1:13" ht="15.75" customHeight="1">
      <c r="A718" s="2671"/>
      <c r="B718" s="2671"/>
      <c r="C718" s="2671"/>
      <c r="D718" s="2671"/>
      <c r="E718" s="2671"/>
      <c r="F718" s="2671"/>
      <c r="G718" s="2671"/>
      <c r="H718" s="2671"/>
      <c r="I718" s="2671"/>
      <c r="J718" s="2671"/>
      <c r="K718" s="2671"/>
      <c r="L718" s="2671"/>
      <c r="M718" s="2671"/>
    </row>
    <row r="719" spans="1:13" ht="15.75" customHeight="1">
      <c r="A719" s="2671"/>
      <c r="B719" s="2671"/>
      <c r="C719" s="2671"/>
      <c r="D719" s="2671"/>
      <c r="E719" s="2671"/>
      <c r="F719" s="2671"/>
      <c r="G719" s="2671"/>
      <c r="H719" s="2671"/>
      <c r="I719" s="2671"/>
      <c r="J719" s="2671"/>
      <c r="K719" s="2671"/>
      <c r="L719" s="2671"/>
      <c r="M719" s="2671"/>
    </row>
    <row r="720" spans="1:13" ht="15.75" customHeight="1">
      <c r="A720" s="2671"/>
      <c r="B720" s="2671"/>
      <c r="C720" s="2671"/>
      <c r="D720" s="2671"/>
      <c r="E720" s="2671"/>
      <c r="F720" s="2671"/>
      <c r="G720" s="2671"/>
      <c r="H720" s="2671"/>
      <c r="I720" s="2671"/>
      <c r="J720" s="2671"/>
      <c r="K720" s="2671"/>
      <c r="L720" s="2671"/>
      <c r="M720" s="2671"/>
    </row>
    <row r="721" spans="1:13" ht="15.75" customHeight="1">
      <c r="A721" s="2671"/>
      <c r="B721" s="2671"/>
      <c r="C721" s="2671"/>
      <c r="D721" s="2671"/>
      <c r="E721" s="2671"/>
      <c r="F721" s="2671"/>
      <c r="G721" s="2671"/>
      <c r="H721" s="2671"/>
      <c r="I721" s="2671"/>
      <c r="J721" s="2671"/>
      <c r="K721" s="2671"/>
      <c r="L721" s="2671"/>
      <c r="M721" s="2671"/>
    </row>
    <row r="722" spans="1:13" ht="15.75" customHeight="1">
      <c r="A722" s="2671"/>
      <c r="B722" s="2671"/>
      <c r="C722" s="2671"/>
      <c r="D722" s="2671"/>
      <c r="E722" s="2671"/>
      <c r="F722" s="2671"/>
      <c r="G722" s="2671"/>
      <c r="H722" s="2671"/>
      <c r="I722" s="2671"/>
      <c r="J722" s="2671"/>
      <c r="K722" s="2671"/>
      <c r="L722" s="2671"/>
      <c r="M722" s="2671"/>
    </row>
    <row r="723" spans="1:13" ht="15.75" customHeight="1">
      <c r="A723" s="2671"/>
      <c r="B723" s="2671"/>
      <c r="C723" s="2671"/>
      <c r="D723" s="2671"/>
      <c r="E723" s="2671"/>
      <c r="F723" s="2671"/>
      <c r="G723" s="2671"/>
      <c r="H723" s="2671"/>
      <c r="I723" s="2671"/>
      <c r="J723" s="2671"/>
      <c r="K723" s="2671"/>
      <c r="L723" s="2671"/>
      <c r="M723" s="2671"/>
    </row>
    <row r="724" spans="1:13" ht="15.75" customHeight="1">
      <c r="A724" s="2671"/>
      <c r="B724" s="2671"/>
      <c r="C724" s="2671"/>
      <c r="D724" s="2671"/>
      <c r="E724" s="2671"/>
      <c r="F724" s="2671"/>
      <c r="G724" s="2671"/>
      <c r="H724" s="2671"/>
      <c r="I724" s="2671"/>
      <c r="J724" s="2671"/>
      <c r="K724" s="2671"/>
      <c r="L724" s="2671"/>
      <c r="M724" s="2671"/>
    </row>
    <row r="725" spans="1:13" ht="15.75" customHeight="1">
      <c r="A725" s="2671"/>
      <c r="B725" s="2671"/>
      <c r="C725" s="2671"/>
      <c r="D725" s="2671"/>
      <c r="E725" s="2671"/>
      <c r="F725" s="2671"/>
      <c r="G725" s="2671"/>
      <c r="H725" s="2671"/>
      <c r="I725" s="2671"/>
      <c r="J725" s="2671"/>
      <c r="K725" s="2671"/>
      <c r="L725" s="2671"/>
      <c r="M725" s="2671"/>
    </row>
    <row r="726" spans="1:13" ht="15.75" customHeight="1">
      <c r="A726" s="2671"/>
      <c r="B726" s="2671"/>
      <c r="C726" s="2671"/>
      <c r="D726" s="2671"/>
      <c r="E726" s="2671"/>
      <c r="F726" s="2671"/>
      <c r="G726" s="2671"/>
      <c r="H726" s="2671"/>
      <c r="I726" s="2671"/>
      <c r="J726" s="2671"/>
      <c r="K726" s="2671"/>
      <c r="L726" s="2671"/>
      <c r="M726" s="2671"/>
    </row>
    <row r="727" spans="1:13" ht="15.75" customHeight="1">
      <c r="A727" s="2671"/>
      <c r="B727" s="2671"/>
      <c r="C727" s="2671"/>
      <c r="D727" s="2671"/>
      <c r="E727" s="2671"/>
      <c r="F727" s="2671"/>
      <c r="G727" s="2671"/>
      <c r="H727" s="2671"/>
      <c r="I727" s="2671"/>
      <c r="J727" s="2671"/>
      <c r="K727" s="2671"/>
      <c r="L727" s="2671"/>
      <c r="M727" s="2671"/>
    </row>
    <row r="728" spans="1:13" ht="15.75" customHeight="1">
      <c r="A728" s="2671"/>
      <c r="B728" s="2671"/>
      <c r="C728" s="2671"/>
      <c r="D728" s="2671"/>
      <c r="E728" s="2671"/>
      <c r="F728" s="2671"/>
      <c r="G728" s="2671"/>
      <c r="H728" s="2671"/>
      <c r="I728" s="2671"/>
      <c r="J728" s="2671"/>
      <c r="K728" s="2671"/>
      <c r="L728" s="2671"/>
      <c r="M728" s="2671"/>
    </row>
    <row r="729" spans="1:13" ht="15.75" customHeight="1">
      <c r="A729" s="2671"/>
      <c r="B729" s="2671"/>
      <c r="C729" s="2671"/>
      <c r="D729" s="2671"/>
      <c r="E729" s="2671"/>
      <c r="F729" s="2671"/>
      <c r="G729" s="2671"/>
      <c r="H729" s="2671"/>
      <c r="I729" s="2671"/>
      <c r="J729" s="2671"/>
      <c r="K729" s="2671"/>
      <c r="L729" s="2671"/>
      <c r="M729" s="2671"/>
    </row>
    <row r="730" spans="1:13" ht="15.75" customHeight="1">
      <c r="A730" s="2671"/>
      <c r="B730" s="2671"/>
      <c r="C730" s="2671"/>
      <c r="D730" s="2671"/>
      <c r="E730" s="2671"/>
      <c r="F730" s="2671"/>
      <c r="G730" s="2671"/>
      <c r="H730" s="2671"/>
      <c r="I730" s="2671"/>
      <c r="J730" s="2671"/>
      <c r="K730" s="2671"/>
      <c r="L730" s="2671"/>
      <c r="M730" s="2671"/>
    </row>
    <row r="731" spans="1:13" ht="15.75" customHeight="1">
      <c r="A731" s="2671"/>
      <c r="B731" s="2671"/>
      <c r="C731" s="2671"/>
      <c r="D731" s="2671"/>
      <c r="E731" s="2671"/>
      <c r="F731" s="2671"/>
      <c r="G731" s="2671"/>
      <c r="H731" s="2671"/>
      <c r="I731" s="2671"/>
      <c r="J731" s="2671"/>
      <c r="K731" s="2671"/>
      <c r="L731" s="2671"/>
      <c r="M731" s="2671"/>
    </row>
    <row r="732" spans="1:13" ht="15.75" customHeight="1">
      <c r="A732" s="2671"/>
      <c r="B732" s="2671"/>
      <c r="C732" s="2671"/>
      <c r="D732" s="2671"/>
      <c r="E732" s="2671"/>
      <c r="F732" s="2671"/>
      <c r="G732" s="2671"/>
      <c r="H732" s="2671"/>
      <c r="I732" s="2671"/>
      <c r="J732" s="2671"/>
      <c r="K732" s="2671"/>
      <c r="L732" s="2671"/>
      <c r="M732" s="2671"/>
    </row>
    <row r="733" spans="1:13" ht="15.75" customHeight="1">
      <c r="A733" s="2671"/>
      <c r="B733" s="2671"/>
      <c r="C733" s="2671"/>
      <c r="D733" s="2671"/>
      <c r="E733" s="2671"/>
      <c r="F733" s="2671"/>
      <c r="G733" s="2671"/>
      <c r="H733" s="2671"/>
      <c r="I733" s="2671"/>
      <c r="J733" s="2671"/>
      <c r="K733" s="2671"/>
      <c r="L733" s="2671"/>
      <c r="M733" s="2671"/>
    </row>
    <row r="734" spans="1:13" ht="15.75" customHeight="1">
      <c r="A734" s="2671"/>
      <c r="B734" s="2671"/>
      <c r="C734" s="2671"/>
      <c r="D734" s="2671"/>
      <c r="E734" s="2671"/>
      <c r="F734" s="2671"/>
      <c r="G734" s="2671"/>
      <c r="H734" s="2671"/>
      <c r="I734" s="2671"/>
      <c r="J734" s="2671"/>
      <c r="K734" s="2671"/>
      <c r="L734" s="2671"/>
      <c r="M734" s="2671"/>
    </row>
    <row r="735" spans="1:13" ht="15.75" customHeight="1">
      <c r="A735" s="2671"/>
      <c r="B735" s="2671"/>
      <c r="C735" s="2671"/>
      <c r="D735" s="2671"/>
      <c r="E735" s="2671"/>
      <c r="F735" s="2671"/>
      <c r="G735" s="2671"/>
      <c r="H735" s="2671"/>
      <c r="I735" s="2671"/>
      <c r="J735" s="2671"/>
      <c r="K735" s="2671"/>
      <c r="L735" s="2671"/>
      <c r="M735" s="2671"/>
    </row>
    <row r="736" spans="1:13" ht="15.75" customHeight="1">
      <c r="A736" s="2671"/>
      <c r="B736" s="2671"/>
      <c r="C736" s="2671"/>
      <c r="D736" s="2671"/>
      <c r="E736" s="2671"/>
      <c r="F736" s="2671"/>
      <c r="G736" s="2671"/>
      <c r="H736" s="2671"/>
      <c r="I736" s="2671"/>
      <c r="J736" s="2671"/>
      <c r="K736" s="2671"/>
      <c r="L736" s="2671"/>
      <c r="M736" s="2671"/>
    </row>
    <row r="737" spans="1:13" ht="15.75" customHeight="1">
      <c r="A737" s="2671"/>
      <c r="B737" s="2671"/>
      <c r="C737" s="2671"/>
      <c r="D737" s="2671"/>
      <c r="E737" s="2671"/>
      <c r="F737" s="2671"/>
      <c r="G737" s="2671"/>
      <c r="H737" s="2671"/>
      <c r="I737" s="2671"/>
      <c r="J737" s="2671"/>
      <c r="K737" s="2671"/>
      <c r="L737" s="2671"/>
      <c r="M737" s="2671"/>
    </row>
    <row r="738" spans="1:13" ht="15.75" customHeight="1">
      <c r="A738" s="2671"/>
      <c r="B738" s="2671"/>
      <c r="C738" s="2671"/>
      <c r="D738" s="2671"/>
      <c r="E738" s="2671"/>
      <c r="F738" s="2671"/>
      <c r="G738" s="2671"/>
      <c r="H738" s="2671"/>
      <c r="I738" s="2671"/>
      <c r="J738" s="2671"/>
      <c r="K738" s="2671"/>
      <c r="L738" s="2671"/>
      <c r="M738" s="2671"/>
    </row>
    <row r="739" spans="1:13" ht="15.75" customHeight="1">
      <c r="A739" s="2671"/>
      <c r="B739" s="2671"/>
      <c r="C739" s="2671"/>
      <c r="D739" s="2671"/>
      <c r="E739" s="2671"/>
      <c r="F739" s="2671"/>
      <c r="G739" s="2671"/>
      <c r="H739" s="2671"/>
      <c r="I739" s="2671"/>
      <c r="J739" s="2671"/>
      <c r="K739" s="2671"/>
      <c r="L739" s="2671"/>
      <c r="M739" s="2671"/>
    </row>
    <row r="740" spans="1:13" ht="15.75" customHeight="1">
      <c r="A740" s="2671"/>
      <c r="B740" s="2671"/>
      <c r="C740" s="2671"/>
      <c r="D740" s="2671"/>
      <c r="E740" s="2671"/>
      <c r="F740" s="2671"/>
      <c r="G740" s="2671"/>
      <c r="H740" s="2671"/>
      <c r="I740" s="2671"/>
      <c r="J740" s="2671"/>
      <c r="K740" s="2671"/>
      <c r="L740" s="2671"/>
      <c r="M740" s="2671"/>
    </row>
    <row r="741" spans="1:13" ht="15.75" customHeight="1">
      <c r="A741" s="2671"/>
      <c r="B741" s="2671"/>
      <c r="C741" s="2671"/>
      <c r="D741" s="2671"/>
      <c r="E741" s="2671"/>
      <c r="F741" s="2671"/>
      <c r="G741" s="2671"/>
      <c r="H741" s="2671"/>
      <c r="I741" s="2671"/>
      <c r="J741" s="2671"/>
      <c r="K741" s="2671"/>
      <c r="L741" s="2671"/>
      <c r="M741" s="2671"/>
    </row>
    <row r="742" spans="1:13" ht="15.75" customHeight="1">
      <c r="A742" s="2671"/>
      <c r="B742" s="2671"/>
      <c r="C742" s="2671"/>
      <c r="D742" s="2671"/>
      <c r="E742" s="2671"/>
      <c r="F742" s="2671"/>
      <c r="G742" s="2671"/>
      <c r="H742" s="2671"/>
      <c r="I742" s="2671"/>
      <c r="J742" s="2671"/>
      <c r="K742" s="2671"/>
      <c r="L742" s="2671"/>
      <c r="M742" s="2671"/>
    </row>
    <row r="743" spans="1:13" ht="15.75" customHeight="1">
      <c r="A743" s="2671"/>
      <c r="B743" s="2671"/>
      <c r="C743" s="2671"/>
      <c r="D743" s="2671"/>
      <c r="E743" s="2671"/>
      <c r="F743" s="2671"/>
      <c r="G743" s="2671"/>
      <c r="H743" s="2671"/>
      <c r="I743" s="2671"/>
      <c r="J743" s="2671"/>
      <c r="K743" s="2671"/>
      <c r="L743" s="2671"/>
      <c r="M743" s="2671"/>
    </row>
    <row r="744" spans="1:13" ht="15.75" customHeight="1">
      <c r="A744" s="2671"/>
      <c r="B744" s="2671"/>
      <c r="C744" s="2671"/>
      <c r="D744" s="2671"/>
      <c r="E744" s="2671"/>
      <c r="F744" s="2671"/>
      <c r="G744" s="2671"/>
      <c r="H744" s="2671"/>
      <c r="I744" s="2671"/>
      <c r="J744" s="2671"/>
      <c r="K744" s="2671"/>
      <c r="L744" s="2671"/>
      <c r="M744" s="2671"/>
    </row>
    <row r="745" spans="1:13" ht="15.75" customHeight="1">
      <c r="A745" s="2671"/>
      <c r="B745" s="2671"/>
      <c r="C745" s="2671"/>
      <c r="D745" s="2671"/>
      <c r="E745" s="2671"/>
      <c r="F745" s="2671"/>
      <c r="G745" s="2671"/>
      <c r="H745" s="2671"/>
      <c r="I745" s="2671"/>
      <c r="J745" s="2671"/>
      <c r="K745" s="2671"/>
      <c r="L745" s="2671"/>
      <c r="M745" s="2671"/>
    </row>
    <row r="746" spans="1:13" ht="15.75" customHeight="1">
      <c r="A746" s="2671"/>
      <c r="B746" s="2671"/>
      <c r="C746" s="2671"/>
      <c r="D746" s="2671"/>
      <c r="E746" s="2671"/>
      <c r="F746" s="2671"/>
      <c r="G746" s="2671"/>
      <c r="H746" s="2671"/>
      <c r="I746" s="2671"/>
      <c r="J746" s="2671"/>
      <c r="K746" s="2671"/>
      <c r="L746" s="2671"/>
      <c r="M746" s="2671"/>
    </row>
    <row r="747" spans="1:13" ht="15.75" customHeight="1">
      <c r="A747" s="2671"/>
      <c r="B747" s="2671"/>
      <c r="C747" s="2671"/>
      <c r="D747" s="2671"/>
      <c r="E747" s="2671"/>
      <c r="F747" s="2671"/>
      <c r="G747" s="2671"/>
      <c r="H747" s="2671"/>
      <c r="I747" s="2671"/>
      <c r="J747" s="2671"/>
      <c r="K747" s="2671"/>
      <c r="L747" s="2671"/>
      <c r="M747" s="2671"/>
    </row>
    <row r="748" spans="1:13" ht="15.75" customHeight="1">
      <c r="A748" s="2671"/>
      <c r="B748" s="2671"/>
      <c r="C748" s="2671"/>
      <c r="D748" s="2671"/>
      <c r="E748" s="2671"/>
      <c r="F748" s="2671"/>
      <c r="G748" s="2671"/>
      <c r="H748" s="2671"/>
      <c r="I748" s="2671"/>
      <c r="J748" s="2671"/>
      <c r="K748" s="2671"/>
      <c r="L748" s="2671"/>
      <c r="M748" s="2671"/>
    </row>
    <row r="749" spans="1:13" ht="15.75" customHeight="1">
      <c r="A749" s="2671"/>
      <c r="B749" s="2671"/>
      <c r="C749" s="2671"/>
      <c r="D749" s="2671"/>
      <c r="E749" s="2671"/>
      <c r="F749" s="2671"/>
      <c r="G749" s="2671"/>
      <c r="H749" s="2671"/>
      <c r="I749" s="2671"/>
      <c r="J749" s="2671"/>
      <c r="K749" s="2671"/>
      <c r="L749" s="2671"/>
      <c r="M749" s="2671"/>
    </row>
    <row r="750" spans="1:13" ht="15.75" customHeight="1">
      <c r="A750" s="2671"/>
      <c r="B750" s="2671"/>
      <c r="C750" s="2671"/>
      <c r="D750" s="2671"/>
      <c r="E750" s="2671"/>
      <c r="F750" s="2671"/>
      <c r="G750" s="2671"/>
      <c r="H750" s="2671"/>
      <c r="I750" s="2671"/>
      <c r="J750" s="2671"/>
      <c r="K750" s="2671"/>
      <c r="L750" s="2671"/>
      <c r="M750" s="2671"/>
    </row>
    <row r="751" spans="1:13" ht="15.75" customHeight="1">
      <c r="A751" s="2671"/>
      <c r="B751" s="2671"/>
      <c r="C751" s="2671"/>
      <c r="D751" s="2671"/>
      <c r="E751" s="2671"/>
      <c r="F751" s="2671"/>
      <c r="G751" s="2671"/>
      <c r="H751" s="2671"/>
      <c r="I751" s="2671"/>
      <c r="J751" s="2671"/>
      <c r="K751" s="2671"/>
      <c r="L751" s="2671"/>
      <c r="M751" s="2671"/>
    </row>
    <row r="752" spans="1:13" ht="15.75" customHeight="1">
      <c r="A752" s="2671"/>
      <c r="B752" s="2671"/>
      <c r="C752" s="2671"/>
      <c r="D752" s="2671"/>
      <c r="E752" s="2671"/>
      <c r="F752" s="2671"/>
      <c r="G752" s="2671"/>
      <c r="H752" s="2671"/>
      <c r="I752" s="2671"/>
      <c r="J752" s="2671"/>
      <c r="K752" s="2671"/>
      <c r="L752" s="2671"/>
      <c r="M752" s="2671"/>
    </row>
    <row r="753" spans="1:13" ht="15.75" customHeight="1">
      <c r="A753" s="2671"/>
      <c r="B753" s="2671"/>
      <c r="C753" s="2671"/>
      <c r="D753" s="2671"/>
      <c r="E753" s="2671"/>
      <c r="F753" s="2671"/>
      <c r="G753" s="2671"/>
      <c r="H753" s="2671"/>
      <c r="I753" s="2671"/>
      <c r="J753" s="2671"/>
      <c r="K753" s="2671"/>
      <c r="L753" s="2671"/>
      <c r="M753" s="2671"/>
    </row>
    <row r="754" spans="1:13" ht="15.75" customHeight="1">
      <c r="A754" s="2671"/>
      <c r="B754" s="2671"/>
      <c r="C754" s="2671"/>
      <c r="D754" s="2671"/>
      <c r="E754" s="2671"/>
      <c r="F754" s="2671"/>
      <c r="G754" s="2671"/>
      <c r="H754" s="2671"/>
      <c r="I754" s="2671"/>
      <c r="J754" s="2671"/>
      <c r="K754" s="2671"/>
      <c r="L754" s="2671"/>
      <c r="M754" s="2671"/>
    </row>
    <row r="755" spans="1:13" ht="15.75" customHeight="1">
      <c r="A755" s="2671"/>
      <c r="B755" s="2671"/>
      <c r="C755" s="2671"/>
      <c r="D755" s="2671"/>
      <c r="E755" s="2671"/>
      <c r="F755" s="2671"/>
      <c r="G755" s="2671"/>
      <c r="H755" s="2671"/>
      <c r="I755" s="2671"/>
      <c r="J755" s="2671"/>
      <c r="K755" s="2671"/>
      <c r="L755" s="2671"/>
      <c r="M755" s="2671"/>
    </row>
    <row r="756" spans="1:13" ht="15.75" customHeight="1">
      <c r="A756" s="2671"/>
      <c r="B756" s="2671"/>
      <c r="C756" s="2671"/>
      <c r="D756" s="2671"/>
      <c r="E756" s="2671"/>
      <c r="F756" s="2671"/>
      <c r="G756" s="2671"/>
      <c r="H756" s="2671"/>
      <c r="I756" s="2671"/>
      <c r="J756" s="2671"/>
      <c r="K756" s="2671"/>
      <c r="L756" s="2671"/>
      <c r="M756" s="2671"/>
    </row>
    <row r="757" spans="1:13" ht="15.75" customHeight="1">
      <c r="A757" s="2671"/>
      <c r="B757" s="2671"/>
      <c r="C757" s="2671"/>
      <c r="D757" s="2671"/>
      <c r="E757" s="2671"/>
      <c r="F757" s="2671"/>
      <c r="G757" s="2671"/>
      <c r="H757" s="2671"/>
      <c r="I757" s="2671"/>
      <c r="J757" s="2671"/>
      <c r="K757" s="2671"/>
      <c r="L757" s="2671"/>
      <c r="M757" s="2671"/>
    </row>
    <row r="758" spans="1:13" ht="15.75" customHeight="1">
      <c r="A758" s="2671"/>
      <c r="B758" s="2671"/>
      <c r="C758" s="2671"/>
      <c r="D758" s="2671"/>
      <c r="E758" s="2671"/>
      <c r="F758" s="2671"/>
      <c r="G758" s="2671"/>
      <c r="H758" s="2671"/>
      <c r="I758" s="2671"/>
      <c r="J758" s="2671"/>
      <c r="K758" s="2671"/>
      <c r="L758" s="2671"/>
      <c r="M758" s="2671"/>
    </row>
    <row r="759" spans="1:13" ht="15.75" customHeight="1">
      <c r="A759" s="2671"/>
      <c r="B759" s="2671"/>
      <c r="C759" s="2671"/>
      <c r="D759" s="2671"/>
      <c r="E759" s="2671"/>
      <c r="F759" s="2671"/>
      <c r="G759" s="2671"/>
      <c r="H759" s="2671"/>
      <c r="I759" s="2671"/>
      <c r="J759" s="2671"/>
      <c r="K759" s="2671"/>
      <c r="L759" s="2671"/>
      <c r="M759" s="2671"/>
    </row>
    <row r="760" spans="1:13" ht="15.75" customHeight="1">
      <c r="A760" s="2671"/>
      <c r="B760" s="2671"/>
      <c r="C760" s="2671"/>
      <c r="D760" s="2671"/>
      <c r="E760" s="2671"/>
      <c r="F760" s="2671"/>
      <c r="G760" s="2671"/>
      <c r="H760" s="2671"/>
      <c r="I760" s="2671"/>
      <c r="J760" s="2671"/>
      <c r="K760" s="2671"/>
      <c r="L760" s="2671"/>
      <c r="M760" s="2671"/>
    </row>
    <row r="761" spans="1:13" ht="15.75" customHeight="1">
      <c r="A761" s="2671"/>
      <c r="B761" s="2671"/>
      <c r="C761" s="2671"/>
      <c r="D761" s="2671"/>
      <c r="E761" s="2671"/>
      <c r="F761" s="2671"/>
      <c r="G761" s="2671"/>
      <c r="H761" s="2671"/>
      <c r="I761" s="2671"/>
      <c r="J761" s="2671"/>
      <c r="K761" s="2671"/>
      <c r="L761" s="2671"/>
      <c r="M761" s="2671"/>
    </row>
    <row r="762" spans="1:13" ht="15.75" customHeight="1">
      <c r="A762" s="2671"/>
      <c r="B762" s="2671"/>
      <c r="C762" s="2671"/>
      <c r="D762" s="2671"/>
      <c r="E762" s="2671"/>
      <c r="F762" s="2671"/>
      <c r="G762" s="2671"/>
      <c r="H762" s="2671"/>
      <c r="I762" s="2671"/>
      <c r="J762" s="2671"/>
      <c r="K762" s="2671"/>
      <c r="L762" s="2671"/>
      <c r="M762" s="2671"/>
    </row>
    <row r="763" spans="1:13" ht="15.75" customHeight="1">
      <c r="A763" s="2671"/>
      <c r="B763" s="2671"/>
      <c r="C763" s="2671"/>
      <c r="D763" s="2671"/>
      <c r="E763" s="2671"/>
      <c r="F763" s="2671"/>
      <c r="G763" s="2671"/>
      <c r="H763" s="2671"/>
      <c r="I763" s="2671"/>
      <c r="J763" s="2671"/>
      <c r="K763" s="2671"/>
      <c r="L763" s="2671"/>
      <c r="M763" s="2671"/>
    </row>
    <row r="764" spans="1:13" ht="15.75" customHeight="1">
      <c r="A764" s="2671"/>
      <c r="B764" s="2671"/>
      <c r="C764" s="2671"/>
      <c r="D764" s="2671"/>
      <c r="E764" s="2671"/>
      <c r="F764" s="2671"/>
      <c r="G764" s="2671"/>
      <c r="H764" s="2671"/>
      <c r="I764" s="2671"/>
      <c r="J764" s="2671"/>
      <c r="K764" s="2671"/>
      <c r="L764" s="2671"/>
      <c r="M764" s="2671"/>
    </row>
    <row r="765" spans="1:13" ht="15.75" customHeight="1">
      <c r="A765" s="2671"/>
      <c r="B765" s="2671"/>
      <c r="C765" s="2671"/>
      <c r="D765" s="2671"/>
      <c r="E765" s="2671"/>
      <c r="F765" s="2671"/>
      <c r="G765" s="2671"/>
      <c r="H765" s="2671"/>
      <c r="I765" s="2671"/>
      <c r="J765" s="2671"/>
      <c r="K765" s="2671"/>
      <c r="L765" s="2671"/>
      <c r="M765" s="2671"/>
    </row>
    <row r="766" spans="1:13" ht="15.75" customHeight="1">
      <c r="A766" s="2671"/>
      <c r="B766" s="2671"/>
      <c r="C766" s="2671"/>
      <c r="D766" s="2671"/>
      <c r="E766" s="2671"/>
      <c r="F766" s="2671"/>
      <c r="G766" s="2671"/>
      <c r="H766" s="2671"/>
      <c r="I766" s="2671"/>
      <c r="J766" s="2671"/>
      <c r="K766" s="2671"/>
      <c r="L766" s="2671"/>
      <c r="M766" s="2671"/>
    </row>
    <row r="767" spans="1:13" ht="15.75" customHeight="1">
      <c r="A767" s="2671"/>
      <c r="B767" s="2671"/>
      <c r="C767" s="2671"/>
      <c r="D767" s="2671"/>
      <c r="E767" s="2671"/>
      <c r="F767" s="2671"/>
      <c r="G767" s="2671"/>
      <c r="H767" s="2671"/>
      <c r="I767" s="2671"/>
      <c r="J767" s="2671"/>
      <c r="K767" s="2671"/>
      <c r="L767" s="2671"/>
      <c r="M767" s="2671"/>
    </row>
    <row r="768" spans="1:13" ht="15.75" customHeight="1">
      <c r="A768" s="2671"/>
      <c r="B768" s="2671"/>
      <c r="C768" s="2671"/>
      <c r="D768" s="2671"/>
      <c r="E768" s="2671"/>
      <c r="F768" s="2671"/>
      <c r="G768" s="2671"/>
      <c r="H768" s="2671"/>
      <c r="I768" s="2671"/>
      <c r="J768" s="2671"/>
      <c r="K768" s="2671"/>
      <c r="L768" s="2671"/>
      <c r="M768" s="2671"/>
    </row>
    <row r="769" spans="1:13" ht="15.75" customHeight="1">
      <c r="A769" s="2671"/>
      <c r="B769" s="2671"/>
      <c r="C769" s="2671"/>
      <c r="D769" s="2671"/>
      <c r="E769" s="2671"/>
      <c r="F769" s="2671"/>
      <c r="G769" s="2671"/>
      <c r="H769" s="2671"/>
      <c r="I769" s="2671"/>
      <c r="J769" s="2671"/>
      <c r="K769" s="2671"/>
      <c r="L769" s="2671"/>
      <c r="M769" s="2671"/>
    </row>
    <row r="770" spans="1:13" ht="15.75" customHeight="1">
      <c r="A770" s="2671"/>
      <c r="B770" s="2671"/>
      <c r="C770" s="2671"/>
      <c r="D770" s="2671"/>
      <c r="E770" s="2671"/>
      <c r="F770" s="2671"/>
      <c r="G770" s="2671"/>
      <c r="H770" s="2671"/>
      <c r="I770" s="2671"/>
      <c r="J770" s="2671"/>
      <c r="K770" s="2671"/>
      <c r="L770" s="2671"/>
      <c r="M770" s="2671"/>
    </row>
    <row r="771" spans="1:13" ht="15.75" customHeight="1">
      <c r="A771" s="2671"/>
      <c r="B771" s="2671"/>
      <c r="C771" s="2671"/>
      <c r="D771" s="2671"/>
      <c r="E771" s="2671"/>
      <c r="F771" s="2671"/>
      <c r="G771" s="2671"/>
      <c r="H771" s="2671"/>
      <c r="I771" s="2671"/>
      <c r="J771" s="2671"/>
      <c r="K771" s="2671"/>
      <c r="L771" s="2671"/>
      <c r="M771" s="2671"/>
    </row>
    <row r="772" spans="1:13" ht="15.75" customHeight="1">
      <c r="A772" s="2671"/>
      <c r="B772" s="2671"/>
      <c r="C772" s="2671"/>
      <c r="D772" s="2671"/>
      <c r="E772" s="2671"/>
      <c r="F772" s="2671"/>
      <c r="G772" s="2671"/>
      <c r="H772" s="2671"/>
      <c r="I772" s="2671"/>
      <c r="J772" s="2671"/>
      <c r="K772" s="2671"/>
      <c r="L772" s="2671"/>
      <c r="M772" s="2671"/>
    </row>
    <row r="773" spans="1:13" ht="15.75" customHeight="1">
      <c r="A773" s="2671"/>
      <c r="B773" s="2671"/>
      <c r="C773" s="2671"/>
      <c r="D773" s="2671"/>
      <c r="E773" s="2671"/>
      <c r="F773" s="2671"/>
      <c r="G773" s="2671"/>
      <c r="H773" s="2671"/>
      <c r="I773" s="2671"/>
      <c r="J773" s="2671"/>
      <c r="K773" s="2671"/>
      <c r="L773" s="2671"/>
      <c r="M773" s="2671"/>
    </row>
    <row r="774" spans="1:13" ht="15.75" customHeight="1">
      <c r="A774" s="2671"/>
      <c r="B774" s="2671"/>
      <c r="C774" s="2671"/>
      <c r="D774" s="2671"/>
      <c r="E774" s="2671"/>
      <c r="F774" s="2671"/>
      <c r="G774" s="2671"/>
      <c r="H774" s="2671"/>
      <c r="I774" s="2671"/>
      <c r="J774" s="2671"/>
      <c r="K774" s="2671"/>
      <c r="L774" s="2671"/>
      <c r="M774" s="2671"/>
    </row>
    <row r="775" spans="1:13" ht="15.75" customHeight="1">
      <c r="A775" s="2671"/>
      <c r="B775" s="2671"/>
      <c r="C775" s="2671"/>
      <c r="D775" s="2671"/>
      <c r="E775" s="2671"/>
      <c r="F775" s="2671"/>
      <c r="G775" s="2671"/>
      <c r="H775" s="2671"/>
      <c r="I775" s="2671"/>
      <c r="J775" s="2671"/>
      <c r="K775" s="2671"/>
      <c r="L775" s="2671"/>
      <c r="M775" s="2671"/>
    </row>
    <row r="776" spans="1:13" ht="15.75" customHeight="1">
      <c r="A776" s="2671"/>
      <c r="B776" s="2671"/>
      <c r="C776" s="2671"/>
      <c r="D776" s="2671"/>
      <c r="E776" s="2671"/>
      <c r="F776" s="2671"/>
      <c r="G776" s="2671"/>
      <c r="H776" s="2671"/>
      <c r="I776" s="2671"/>
      <c r="J776" s="2671"/>
      <c r="K776" s="2671"/>
      <c r="L776" s="2671"/>
      <c r="M776" s="2671"/>
    </row>
    <row r="777" spans="1:13" ht="15.75" customHeight="1">
      <c r="A777" s="2671"/>
      <c r="B777" s="2671"/>
      <c r="C777" s="2671"/>
      <c r="D777" s="2671"/>
      <c r="E777" s="2671"/>
      <c r="F777" s="2671"/>
      <c r="G777" s="2671"/>
      <c r="H777" s="2671"/>
      <c r="I777" s="2671"/>
      <c r="J777" s="2671"/>
      <c r="K777" s="2671"/>
      <c r="L777" s="2671"/>
      <c r="M777" s="2671"/>
    </row>
    <row r="778" spans="1:13" ht="15.75" customHeight="1">
      <c r="A778" s="2671"/>
      <c r="B778" s="2671"/>
      <c r="C778" s="2671"/>
      <c r="D778" s="2671"/>
      <c r="E778" s="2671"/>
      <c r="F778" s="2671"/>
      <c r="G778" s="2671"/>
      <c r="H778" s="2671"/>
      <c r="I778" s="2671"/>
      <c r="J778" s="2671"/>
      <c r="K778" s="2671"/>
      <c r="L778" s="2671"/>
      <c r="M778" s="2671"/>
    </row>
    <row r="779" spans="1:13" ht="15.75" customHeight="1">
      <c r="A779" s="2671"/>
      <c r="B779" s="2671"/>
      <c r="C779" s="2671"/>
      <c r="D779" s="2671"/>
      <c r="E779" s="2671"/>
      <c r="F779" s="2671"/>
      <c r="G779" s="2671"/>
      <c r="H779" s="2671"/>
      <c r="I779" s="2671"/>
      <c r="J779" s="2671"/>
      <c r="K779" s="2671"/>
      <c r="L779" s="2671"/>
      <c r="M779" s="2671"/>
    </row>
    <row r="780" spans="1:13" ht="15.75" customHeight="1">
      <c r="A780" s="2671"/>
      <c r="B780" s="2671"/>
      <c r="C780" s="2671"/>
      <c r="D780" s="2671"/>
      <c r="E780" s="2671"/>
      <c r="F780" s="2671"/>
      <c r="G780" s="2671"/>
      <c r="H780" s="2671"/>
      <c r="I780" s="2671"/>
      <c r="J780" s="2671"/>
      <c r="K780" s="2671"/>
      <c r="L780" s="2671"/>
      <c r="M780" s="2671"/>
    </row>
    <row r="781" spans="1:13" ht="15.75" customHeight="1">
      <c r="A781" s="2671"/>
      <c r="B781" s="2671"/>
      <c r="C781" s="2671"/>
      <c r="D781" s="2671"/>
      <c r="E781" s="2671"/>
      <c r="F781" s="2671"/>
      <c r="G781" s="2671"/>
      <c r="H781" s="2671"/>
      <c r="I781" s="2671"/>
      <c r="J781" s="2671"/>
      <c r="K781" s="2671"/>
      <c r="L781" s="2671"/>
      <c r="M781" s="2671"/>
    </row>
    <row r="782" spans="1:13" ht="15.75" customHeight="1">
      <c r="A782" s="2671"/>
      <c r="B782" s="2671"/>
      <c r="C782" s="2671"/>
      <c r="D782" s="2671"/>
      <c r="E782" s="2671"/>
      <c r="F782" s="2671"/>
      <c r="G782" s="2671"/>
      <c r="H782" s="2671"/>
      <c r="I782" s="2671"/>
      <c r="J782" s="2671"/>
      <c r="K782" s="2671"/>
      <c r="L782" s="2671"/>
      <c r="M782" s="2671"/>
    </row>
    <row r="783" spans="1:13" ht="15.75" customHeight="1">
      <c r="A783" s="2671"/>
      <c r="B783" s="2671"/>
      <c r="C783" s="2671"/>
      <c r="D783" s="2671"/>
      <c r="E783" s="2671"/>
      <c r="F783" s="2671"/>
      <c r="G783" s="2671"/>
      <c r="H783" s="2671"/>
      <c r="I783" s="2671"/>
      <c r="J783" s="2671"/>
      <c r="K783" s="2671"/>
      <c r="L783" s="2671"/>
      <c r="M783" s="2671"/>
    </row>
    <row r="784" spans="1:13" ht="15.75" customHeight="1">
      <c r="A784" s="2671"/>
      <c r="B784" s="2671"/>
      <c r="C784" s="2671"/>
      <c r="D784" s="2671"/>
      <c r="E784" s="2671"/>
      <c r="F784" s="2671"/>
      <c r="G784" s="2671"/>
      <c r="H784" s="2671"/>
      <c r="I784" s="2671"/>
      <c r="J784" s="2671"/>
      <c r="K784" s="2671"/>
      <c r="L784" s="2671"/>
      <c r="M784" s="2671"/>
    </row>
    <row r="785" spans="1:13" ht="15.75" customHeight="1">
      <c r="A785" s="2671"/>
      <c r="B785" s="2671"/>
      <c r="C785" s="2671"/>
      <c r="D785" s="2671"/>
      <c r="E785" s="2671"/>
      <c r="F785" s="2671"/>
      <c r="G785" s="2671"/>
      <c r="H785" s="2671"/>
      <c r="I785" s="2671"/>
      <c r="J785" s="2671"/>
      <c r="K785" s="2671"/>
      <c r="L785" s="2671"/>
      <c r="M785" s="2671"/>
    </row>
    <row r="786" spans="1:13" ht="15.75" customHeight="1">
      <c r="A786" s="2671"/>
      <c r="B786" s="2671"/>
      <c r="C786" s="2671"/>
      <c r="D786" s="2671"/>
      <c r="E786" s="2671"/>
      <c r="F786" s="2671"/>
      <c r="G786" s="2671"/>
      <c r="H786" s="2671"/>
      <c r="I786" s="2671"/>
      <c r="J786" s="2671"/>
      <c r="K786" s="2671"/>
      <c r="L786" s="2671"/>
      <c r="M786" s="2671"/>
    </row>
    <row r="787" spans="1:13" ht="15.75" customHeight="1">
      <c r="A787" s="2671"/>
      <c r="B787" s="2671"/>
      <c r="C787" s="2671"/>
      <c r="D787" s="2671"/>
      <c r="E787" s="2671"/>
      <c r="F787" s="2671"/>
      <c r="G787" s="2671"/>
      <c r="H787" s="2671"/>
      <c r="I787" s="2671"/>
      <c r="J787" s="2671"/>
      <c r="K787" s="2671"/>
      <c r="L787" s="2671"/>
      <c r="M787" s="2671"/>
    </row>
    <row r="788" spans="1:13" ht="15.75" customHeight="1">
      <c r="A788" s="2671"/>
      <c r="B788" s="2671"/>
      <c r="C788" s="2671"/>
      <c r="D788" s="2671"/>
      <c r="E788" s="2671"/>
      <c r="F788" s="2671"/>
      <c r="G788" s="2671"/>
      <c r="H788" s="2671"/>
      <c r="I788" s="2671"/>
      <c r="J788" s="2671"/>
      <c r="K788" s="2671"/>
      <c r="L788" s="2671"/>
      <c r="M788" s="2671"/>
    </row>
    <row r="789" spans="1:13" ht="15.75" customHeight="1">
      <c r="A789" s="2671"/>
      <c r="B789" s="2671"/>
      <c r="C789" s="2671"/>
      <c r="D789" s="2671"/>
      <c r="E789" s="2671"/>
      <c r="F789" s="2671"/>
      <c r="G789" s="2671"/>
      <c r="H789" s="2671"/>
      <c r="I789" s="2671"/>
      <c r="J789" s="2671"/>
      <c r="K789" s="2671"/>
      <c r="L789" s="2671"/>
      <c r="M789" s="2671"/>
    </row>
    <row r="790" spans="1:13" ht="15.75" customHeight="1">
      <c r="A790" s="2671"/>
      <c r="B790" s="2671"/>
      <c r="C790" s="2671"/>
      <c r="D790" s="2671"/>
      <c r="E790" s="2671"/>
      <c r="F790" s="2671"/>
      <c r="G790" s="2671"/>
      <c r="H790" s="2671"/>
      <c r="I790" s="2671"/>
      <c r="J790" s="2671"/>
      <c r="K790" s="2671"/>
      <c r="L790" s="2671"/>
      <c r="M790" s="2671"/>
    </row>
    <row r="791" spans="1:13" ht="15.75" customHeight="1">
      <c r="A791" s="2671"/>
      <c r="B791" s="2671"/>
      <c r="C791" s="2671"/>
      <c r="D791" s="2671"/>
      <c r="E791" s="2671"/>
      <c r="F791" s="2671"/>
      <c r="G791" s="2671"/>
      <c r="H791" s="2671"/>
      <c r="I791" s="2671"/>
      <c r="J791" s="2671"/>
      <c r="K791" s="2671"/>
      <c r="L791" s="2671"/>
      <c r="M791" s="2671"/>
    </row>
    <row r="792" spans="1:13" ht="15.75" customHeight="1">
      <c r="A792" s="2671"/>
      <c r="B792" s="2671"/>
      <c r="C792" s="2671"/>
      <c r="D792" s="2671"/>
      <c r="E792" s="2671"/>
      <c r="F792" s="2671"/>
      <c r="G792" s="2671"/>
      <c r="H792" s="2671"/>
      <c r="I792" s="2671"/>
      <c r="J792" s="2671"/>
      <c r="K792" s="2671"/>
      <c r="L792" s="2671"/>
      <c r="M792" s="2671"/>
    </row>
    <row r="793" spans="1:13" ht="15.75" customHeight="1">
      <c r="A793" s="2671"/>
      <c r="B793" s="2671"/>
      <c r="C793" s="2671"/>
      <c r="D793" s="2671"/>
      <c r="E793" s="2671"/>
      <c r="F793" s="2671"/>
      <c r="G793" s="2671"/>
      <c r="H793" s="2671"/>
      <c r="I793" s="2671"/>
      <c r="J793" s="2671"/>
      <c r="K793" s="2671"/>
      <c r="L793" s="2671"/>
      <c r="M793" s="2671"/>
    </row>
    <row r="794" spans="1:13" ht="15.75" customHeight="1">
      <c r="A794" s="2671"/>
      <c r="B794" s="2671"/>
      <c r="C794" s="2671"/>
      <c r="D794" s="2671"/>
      <c r="E794" s="2671"/>
      <c r="F794" s="2671"/>
      <c r="G794" s="2671"/>
      <c r="H794" s="2671"/>
      <c r="I794" s="2671"/>
      <c r="J794" s="2671"/>
      <c r="K794" s="2671"/>
      <c r="L794" s="2671"/>
      <c r="M794" s="2671"/>
    </row>
    <row r="795" spans="1:13" ht="15.75" customHeight="1">
      <c r="A795" s="2671"/>
      <c r="B795" s="2671"/>
      <c r="C795" s="2671"/>
      <c r="D795" s="2671"/>
      <c r="E795" s="2671"/>
      <c r="F795" s="2671"/>
      <c r="G795" s="2671"/>
      <c r="H795" s="2671"/>
      <c r="I795" s="2671"/>
      <c r="J795" s="2671"/>
      <c r="K795" s="2671"/>
      <c r="L795" s="2671"/>
      <c r="M795" s="2671"/>
    </row>
    <row r="796" spans="1:13" ht="15.75" customHeight="1">
      <c r="A796" s="2671"/>
      <c r="B796" s="2671"/>
      <c r="C796" s="2671"/>
      <c r="D796" s="2671"/>
      <c r="E796" s="2671"/>
      <c r="F796" s="2671"/>
      <c r="G796" s="2671"/>
      <c r="H796" s="2671"/>
      <c r="I796" s="2671"/>
      <c r="J796" s="2671"/>
      <c r="K796" s="2671"/>
      <c r="L796" s="2671"/>
      <c r="M796" s="2671"/>
    </row>
    <row r="797" spans="1:13" ht="15.75" customHeight="1">
      <c r="A797" s="2671"/>
      <c r="B797" s="2671"/>
      <c r="C797" s="2671"/>
      <c r="D797" s="2671"/>
      <c r="E797" s="2671"/>
      <c r="F797" s="2671"/>
      <c r="G797" s="2671"/>
      <c r="H797" s="2671"/>
      <c r="I797" s="2671"/>
      <c r="J797" s="2671"/>
      <c r="K797" s="2671"/>
      <c r="L797" s="2671"/>
      <c r="M797" s="2671"/>
    </row>
    <row r="798" spans="1:13" ht="15.75" customHeight="1">
      <c r="A798" s="2671"/>
      <c r="B798" s="2671"/>
      <c r="C798" s="2671"/>
      <c r="D798" s="2671"/>
      <c r="E798" s="2671"/>
      <c r="F798" s="2671"/>
      <c r="G798" s="2671"/>
      <c r="H798" s="2671"/>
      <c r="I798" s="2671"/>
      <c r="J798" s="2671"/>
      <c r="K798" s="2671"/>
      <c r="L798" s="2671"/>
      <c r="M798" s="2671"/>
    </row>
    <row r="799" spans="1:13" ht="15.75" customHeight="1">
      <c r="A799" s="2671"/>
      <c r="B799" s="2671"/>
      <c r="C799" s="2671"/>
      <c r="D799" s="2671"/>
      <c r="E799" s="2671"/>
      <c r="F799" s="2671"/>
      <c r="G799" s="2671"/>
      <c r="H799" s="2671"/>
      <c r="I799" s="2671"/>
      <c r="J799" s="2671"/>
      <c r="K799" s="2671"/>
      <c r="L799" s="2671"/>
      <c r="M799" s="2671"/>
    </row>
    <row r="800" spans="1:13" ht="15.75" customHeight="1">
      <c r="A800" s="2671"/>
      <c r="B800" s="2671"/>
      <c r="C800" s="2671"/>
      <c r="D800" s="2671"/>
      <c r="E800" s="2671"/>
      <c r="F800" s="2671"/>
      <c r="G800" s="2671"/>
      <c r="H800" s="2671"/>
      <c r="I800" s="2671"/>
      <c r="J800" s="2671"/>
      <c r="K800" s="2671"/>
      <c r="L800" s="2671"/>
      <c r="M800" s="2671"/>
    </row>
    <row r="801" spans="1:13" ht="15.75" customHeight="1">
      <c r="A801" s="2671"/>
      <c r="B801" s="2671"/>
      <c r="C801" s="2671"/>
      <c r="D801" s="2671"/>
      <c r="E801" s="2671"/>
      <c r="F801" s="2671"/>
      <c r="G801" s="2671"/>
      <c r="H801" s="2671"/>
      <c r="I801" s="2671"/>
      <c r="J801" s="2671"/>
      <c r="K801" s="2671"/>
      <c r="L801" s="2671"/>
      <c r="M801" s="2671"/>
    </row>
    <row r="802" spans="1:13" ht="15.75" customHeight="1">
      <c r="A802" s="2671"/>
      <c r="B802" s="2671"/>
      <c r="C802" s="2671"/>
      <c r="D802" s="2671"/>
      <c r="E802" s="2671"/>
      <c r="F802" s="2671"/>
      <c r="G802" s="2671"/>
      <c r="H802" s="2671"/>
      <c r="I802" s="2671"/>
      <c r="J802" s="2671"/>
      <c r="K802" s="2671"/>
      <c r="L802" s="2671"/>
      <c r="M802" s="2671"/>
    </row>
    <row r="803" spans="1:13" ht="15.75" customHeight="1">
      <c r="A803" s="2671"/>
      <c r="B803" s="2671"/>
      <c r="C803" s="2671"/>
      <c r="D803" s="2671"/>
      <c r="E803" s="2671"/>
      <c r="F803" s="2671"/>
      <c r="G803" s="2671"/>
      <c r="H803" s="2671"/>
      <c r="I803" s="2671"/>
      <c r="J803" s="2671"/>
      <c r="K803" s="2671"/>
      <c r="L803" s="2671"/>
      <c r="M803" s="2671"/>
    </row>
    <row r="804" spans="1:13" ht="15.75" customHeight="1">
      <c r="A804" s="2671"/>
      <c r="B804" s="2671"/>
      <c r="C804" s="2671"/>
      <c r="D804" s="2671"/>
      <c r="E804" s="2671"/>
      <c r="F804" s="2671"/>
      <c r="G804" s="2671"/>
      <c r="H804" s="2671"/>
      <c r="I804" s="2671"/>
      <c r="J804" s="2671"/>
      <c r="K804" s="2671"/>
      <c r="L804" s="2671"/>
      <c r="M804" s="2671"/>
    </row>
    <row r="805" spans="1:13" ht="15.75" customHeight="1">
      <c r="A805" s="2671"/>
      <c r="B805" s="2671"/>
      <c r="C805" s="2671"/>
      <c r="D805" s="2671"/>
      <c r="E805" s="2671"/>
      <c r="F805" s="2671"/>
      <c r="G805" s="2671"/>
      <c r="H805" s="2671"/>
      <c r="I805" s="2671"/>
      <c r="J805" s="2671"/>
      <c r="K805" s="2671"/>
      <c r="L805" s="2671"/>
      <c r="M805" s="2671"/>
    </row>
    <row r="806" spans="1:13" ht="15.75" customHeight="1">
      <c r="A806" s="2671"/>
      <c r="B806" s="2671"/>
      <c r="C806" s="2671"/>
      <c r="D806" s="2671"/>
      <c r="E806" s="2671"/>
      <c r="F806" s="2671"/>
      <c r="G806" s="2671"/>
      <c r="H806" s="2671"/>
      <c r="I806" s="2671"/>
      <c r="J806" s="2671"/>
      <c r="K806" s="2671"/>
      <c r="L806" s="2671"/>
      <c r="M806" s="2671"/>
    </row>
    <row r="807" spans="1:13" ht="15.75" customHeight="1">
      <c r="A807" s="2671"/>
      <c r="B807" s="2671"/>
      <c r="C807" s="2671"/>
      <c r="D807" s="2671"/>
      <c r="E807" s="2671"/>
      <c r="F807" s="2671"/>
      <c r="G807" s="2671"/>
      <c r="H807" s="2671"/>
      <c r="I807" s="2671"/>
      <c r="J807" s="2671"/>
      <c r="K807" s="2671"/>
      <c r="L807" s="2671"/>
      <c r="M807" s="2671"/>
    </row>
    <row r="808" spans="1:13" ht="15.75" customHeight="1">
      <c r="A808" s="2671"/>
      <c r="B808" s="2671"/>
      <c r="C808" s="2671"/>
      <c r="D808" s="2671"/>
      <c r="E808" s="2671"/>
      <c r="F808" s="2671"/>
      <c r="G808" s="2671"/>
      <c r="H808" s="2671"/>
      <c r="I808" s="2671"/>
      <c r="J808" s="2671"/>
      <c r="K808" s="2671"/>
      <c r="L808" s="2671"/>
      <c r="M808" s="2671"/>
    </row>
    <row r="809" spans="1:13" ht="15.75" customHeight="1">
      <c r="A809" s="2671"/>
      <c r="B809" s="2671"/>
      <c r="C809" s="2671"/>
      <c r="D809" s="2671"/>
      <c r="E809" s="2671"/>
      <c r="F809" s="2671"/>
      <c r="G809" s="2671"/>
      <c r="H809" s="2671"/>
      <c r="I809" s="2671"/>
      <c r="J809" s="2671"/>
      <c r="K809" s="2671"/>
      <c r="L809" s="2671"/>
      <c r="M809" s="2671"/>
    </row>
    <row r="810" spans="1:13" ht="15.75" customHeight="1">
      <c r="A810" s="2671"/>
      <c r="B810" s="2671"/>
      <c r="C810" s="2671"/>
      <c r="D810" s="2671"/>
      <c r="E810" s="2671"/>
      <c r="F810" s="2671"/>
      <c r="G810" s="2671"/>
      <c r="H810" s="2671"/>
      <c r="I810" s="2671"/>
      <c r="J810" s="2671"/>
      <c r="K810" s="2671"/>
      <c r="L810" s="2671"/>
      <c r="M810" s="2671"/>
    </row>
    <row r="811" spans="1:13" ht="15.75" customHeight="1">
      <c r="A811" s="2671"/>
      <c r="B811" s="2671"/>
      <c r="C811" s="2671"/>
      <c r="D811" s="2671"/>
      <c r="E811" s="2671"/>
      <c r="F811" s="2671"/>
      <c r="G811" s="2671"/>
      <c r="H811" s="2671"/>
      <c r="I811" s="2671"/>
      <c r="J811" s="2671"/>
      <c r="K811" s="2671"/>
      <c r="L811" s="2671"/>
      <c r="M811" s="2671"/>
    </row>
    <row r="812" spans="1:13" ht="15.75" customHeight="1">
      <c r="A812" s="2671"/>
      <c r="B812" s="2671"/>
      <c r="C812" s="2671"/>
      <c r="D812" s="2671"/>
      <c r="E812" s="2671"/>
      <c r="F812" s="2671"/>
      <c r="G812" s="2671"/>
      <c r="H812" s="2671"/>
      <c r="I812" s="2671"/>
      <c r="J812" s="2671"/>
      <c r="K812" s="2671"/>
      <c r="L812" s="2671"/>
      <c r="M812" s="2671"/>
    </row>
    <row r="813" spans="1:13" ht="15.75" customHeight="1">
      <c r="A813" s="2671"/>
      <c r="B813" s="2671"/>
      <c r="C813" s="2671"/>
      <c r="D813" s="2671"/>
      <c r="E813" s="2671"/>
      <c r="F813" s="2671"/>
      <c r="G813" s="2671"/>
      <c r="H813" s="2671"/>
      <c r="I813" s="2671"/>
      <c r="J813" s="2671"/>
      <c r="K813" s="2671"/>
      <c r="L813" s="2671"/>
      <c r="M813" s="2671"/>
    </row>
    <row r="814" spans="1:13" ht="15.75" customHeight="1">
      <c r="A814" s="2671"/>
      <c r="B814" s="2671"/>
      <c r="C814" s="2671"/>
      <c r="D814" s="2671"/>
      <c r="E814" s="2671"/>
      <c r="F814" s="2671"/>
      <c r="G814" s="2671"/>
      <c r="H814" s="2671"/>
      <c r="I814" s="2671"/>
      <c r="J814" s="2671"/>
      <c r="K814" s="2671"/>
      <c r="L814" s="2671"/>
      <c r="M814" s="2671"/>
    </row>
    <row r="815" spans="1:13" ht="15.75" customHeight="1">
      <c r="A815" s="2671"/>
      <c r="B815" s="2671"/>
      <c r="C815" s="2671"/>
      <c r="D815" s="2671"/>
      <c r="E815" s="2671"/>
      <c r="F815" s="2671"/>
      <c r="G815" s="2671"/>
      <c r="H815" s="2671"/>
      <c r="I815" s="2671"/>
      <c r="J815" s="2671"/>
      <c r="K815" s="2671"/>
      <c r="L815" s="2671"/>
      <c r="M815" s="2671"/>
    </row>
    <row r="816" spans="1:13" ht="15.75" customHeight="1">
      <c r="A816" s="2671"/>
      <c r="B816" s="2671"/>
      <c r="C816" s="2671"/>
      <c r="D816" s="2671"/>
      <c r="E816" s="2671"/>
      <c r="F816" s="2671"/>
      <c r="G816" s="2671"/>
      <c r="H816" s="2671"/>
      <c r="I816" s="2671"/>
      <c r="J816" s="2671"/>
      <c r="K816" s="2671"/>
      <c r="L816" s="2671"/>
      <c r="M816" s="2671"/>
    </row>
    <row r="817" spans="1:13" ht="15.75" customHeight="1">
      <c r="A817" s="2671"/>
      <c r="B817" s="2671"/>
      <c r="C817" s="2671"/>
      <c r="D817" s="2671"/>
      <c r="E817" s="2671"/>
      <c r="F817" s="2671"/>
      <c r="G817" s="2671"/>
      <c r="H817" s="2671"/>
      <c r="I817" s="2671"/>
      <c r="J817" s="2671"/>
      <c r="K817" s="2671"/>
      <c r="L817" s="2671"/>
      <c r="M817" s="2671"/>
    </row>
    <row r="818" spans="1:13" ht="15.75" customHeight="1">
      <c r="A818" s="2671"/>
      <c r="B818" s="2671"/>
      <c r="C818" s="2671"/>
      <c r="D818" s="2671"/>
      <c r="E818" s="2671"/>
      <c r="F818" s="2671"/>
      <c r="G818" s="2671"/>
      <c r="H818" s="2671"/>
      <c r="I818" s="2671"/>
      <c r="J818" s="2671"/>
      <c r="K818" s="2671"/>
      <c r="L818" s="2671"/>
      <c r="M818" s="2671"/>
    </row>
    <row r="819" spans="1:13" ht="15.75" customHeight="1">
      <c r="A819" s="2671"/>
      <c r="B819" s="2671"/>
      <c r="C819" s="2671"/>
      <c r="D819" s="2671"/>
      <c r="E819" s="2671"/>
      <c r="F819" s="2671"/>
      <c r="G819" s="2671"/>
      <c r="H819" s="2671"/>
      <c r="I819" s="2671"/>
      <c r="J819" s="2671"/>
      <c r="K819" s="2671"/>
      <c r="L819" s="2671"/>
      <c r="M819" s="2671"/>
    </row>
    <row r="820" spans="1:13" ht="15.75" customHeight="1">
      <c r="A820" s="2671"/>
      <c r="B820" s="2671"/>
      <c r="C820" s="2671"/>
      <c r="D820" s="2671"/>
      <c r="E820" s="2671"/>
      <c r="F820" s="2671"/>
      <c r="G820" s="2671"/>
      <c r="H820" s="2671"/>
      <c r="I820" s="2671"/>
      <c r="J820" s="2671"/>
      <c r="K820" s="2671"/>
      <c r="L820" s="2671"/>
      <c r="M820" s="2671"/>
    </row>
    <row r="821" spans="1:13" ht="15.75" customHeight="1">
      <c r="A821" s="2671"/>
      <c r="B821" s="2671"/>
      <c r="C821" s="2671"/>
      <c r="D821" s="2671"/>
      <c r="E821" s="2671"/>
      <c r="F821" s="2671"/>
      <c r="G821" s="2671"/>
      <c r="H821" s="2671"/>
      <c r="I821" s="2671"/>
      <c r="J821" s="2671"/>
      <c r="K821" s="2671"/>
      <c r="L821" s="2671"/>
      <c r="M821" s="2671"/>
    </row>
    <row r="822" spans="1:13" ht="15.75" customHeight="1">
      <c r="A822" s="2671"/>
      <c r="B822" s="2671"/>
      <c r="C822" s="2671"/>
      <c r="D822" s="2671"/>
      <c r="E822" s="2671"/>
      <c r="F822" s="2671"/>
      <c r="G822" s="2671"/>
      <c r="H822" s="2671"/>
      <c r="I822" s="2671"/>
      <c r="J822" s="2671"/>
      <c r="K822" s="2671"/>
      <c r="L822" s="2671"/>
      <c r="M822" s="2671"/>
    </row>
    <row r="823" spans="1:13" ht="15.75" customHeight="1">
      <c r="A823" s="2671"/>
      <c r="B823" s="2671"/>
      <c r="C823" s="2671"/>
      <c r="D823" s="2671"/>
      <c r="E823" s="2671"/>
      <c r="F823" s="2671"/>
      <c r="G823" s="2671"/>
      <c r="H823" s="2671"/>
      <c r="I823" s="2671"/>
      <c r="J823" s="2671"/>
      <c r="K823" s="2671"/>
      <c r="L823" s="2671"/>
      <c r="M823" s="2671"/>
    </row>
    <row r="824" spans="1:13" ht="15.75" customHeight="1">
      <c r="A824" s="2671"/>
      <c r="B824" s="2671"/>
      <c r="C824" s="2671"/>
      <c r="D824" s="2671"/>
      <c r="E824" s="2671"/>
      <c r="F824" s="2671"/>
      <c r="G824" s="2671"/>
      <c r="H824" s="2671"/>
      <c r="I824" s="2671"/>
      <c r="J824" s="2671"/>
      <c r="K824" s="2671"/>
      <c r="L824" s="2671"/>
      <c r="M824" s="2671"/>
    </row>
    <row r="825" spans="1:13" ht="15.75" customHeight="1">
      <c r="A825" s="2671"/>
      <c r="B825" s="2671"/>
      <c r="C825" s="2671"/>
      <c r="D825" s="2671"/>
      <c r="E825" s="2671"/>
      <c r="F825" s="2671"/>
      <c r="G825" s="2671"/>
      <c r="H825" s="2671"/>
      <c r="I825" s="2671"/>
      <c r="J825" s="2671"/>
      <c r="K825" s="2671"/>
      <c r="L825" s="2671"/>
      <c r="M825" s="2671"/>
    </row>
    <row r="826" spans="1:13" ht="15.75" customHeight="1">
      <c r="A826" s="2671"/>
      <c r="B826" s="2671"/>
      <c r="C826" s="2671"/>
      <c r="D826" s="2671"/>
      <c r="E826" s="2671"/>
      <c r="F826" s="2671"/>
      <c r="G826" s="2671"/>
      <c r="H826" s="2671"/>
      <c r="I826" s="2671"/>
      <c r="J826" s="2671"/>
      <c r="K826" s="2671"/>
      <c r="L826" s="2671"/>
      <c r="M826" s="2671"/>
    </row>
    <row r="827" spans="1:13" ht="15.75" customHeight="1">
      <c r="A827" s="2671"/>
      <c r="B827" s="2671"/>
      <c r="C827" s="2671"/>
      <c r="D827" s="2671"/>
      <c r="E827" s="2671"/>
      <c r="F827" s="2671"/>
      <c r="G827" s="2671"/>
      <c r="H827" s="2671"/>
      <c r="I827" s="2671"/>
      <c r="J827" s="2671"/>
      <c r="K827" s="2671"/>
      <c r="L827" s="2671"/>
      <c r="M827" s="2671"/>
    </row>
    <row r="828" spans="1:13" ht="15.75" customHeight="1">
      <c r="A828" s="2671"/>
      <c r="B828" s="2671"/>
      <c r="C828" s="2671"/>
      <c r="D828" s="2671"/>
      <c r="E828" s="2671"/>
      <c r="F828" s="2671"/>
      <c r="G828" s="2671"/>
      <c r="H828" s="2671"/>
      <c r="I828" s="2671"/>
      <c r="J828" s="2671"/>
      <c r="K828" s="2671"/>
      <c r="L828" s="2671"/>
      <c r="M828" s="2671"/>
    </row>
    <row r="829" spans="1:13" ht="15.75" customHeight="1">
      <c r="A829" s="2671"/>
      <c r="B829" s="2671"/>
      <c r="C829" s="2671"/>
      <c r="D829" s="2671"/>
      <c r="E829" s="2671"/>
      <c r="F829" s="2671"/>
      <c r="G829" s="2671"/>
      <c r="H829" s="2671"/>
      <c r="I829" s="2671"/>
      <c r="J829" s="2671"/>
      <c r="K829" s="2671"/>
      <c r="L829" s="2671"/>
      <c r="M829" s="2671"/>
    </row>
    <row r="830" spans="1:13" ht="15.75" customHeight="1">
      <c r="A830" s="2671"/>
      <c r="B830" s="2671"/>
      <c r="C830" s="2671"/>
      <c r="D830" s="2671"/>
      <c r="E830" s="2671"/>
      <c r="F830" s="2671"/>
      <c r="G830" s="2671"/>
      <c r="H830" s="2671"/>
      <c r="I830" s="2671"/>
      <c r="J830" s="2671"/>
      <c r="K830" s="2671"/>
      <c r="L830" s="2671"/>
      <c r="M830" s="2671"/>
    </row>
    <row r="831" spans="1:13" ht="15.75" customHeight="1">
      <c r="A831" s="2671"/>
      <c r="B831" s="2671"/>
      <c r="C831" s="2671"/>
      <c r="D831" s="2671"/>
      <c r="E831" s="2671"/>
      <c r="F831" s="2671"/>
      <c r="G831" s="2671"/>
      <c r="H831" s="2671"/>
      <c r="I831" s="2671"/>
      <c r="J831" s="2671"/>
      <c r="K831" s="2671"/>
      <c r="L831" s="2671"/>
      <c r="M831" s="2671"/>
    </row>
    <row r="832" spans="1:13" ht="15.75" customHeight="1">
      <c r="A832" s="2671"/>
      <c r="B832" s="2671"/>
      <c r="C832" s="2671"/>
      <c r="D832" s="2671"/>
      <c r="E832" s="2671"/>
      <c r="F832" s="2671"/>
      <c r="G832" s="2671"/>
      <c r="H832" s="2671"/>
      <c r="I832" s="2671"/>
      <c r="J832" s="2671"/>
      <c r="K832" s="2671"/>
      <c r="L832" s="2671"/>
      <c r="M832" s="2671"/>
    </row>
    <row r="833" spans="1:13" ht="15.75" customHeight="1">
      <c r="A833" s="2671"/>
      <c r="B833" s="2671"/>
      <c r="C833" s="2671"/>
      <c r="D833" s="2671"/>
      <c r="E833" s="2671"/>
      <c r="F833" s="2671"/>
      <c r="G833" s="2671"/>
      <c r="H833" s="2671"/>
      <c r="I833" s="2671"/>
      <c r="J833" s="2671"/>
      <c r="K833" s="2671"/>
      <c r="L833" s="2671"/>
      <c r="M833" s="2671"/>
    </row>
    <row r="834" spans="1:13" ht="15.75" customHeight="1">
      <c r="A834" s="2671"/>
      <c r="B834" s="2671"/>
      <c r="C834" s="2671"/>
      <c r="D834" s="2671"/>
      <c r="E834" s="2671"/>
      <c r="F834" s="2671"/>
      <c r="G834" s="2671"/>
      <c r="H834" s="2671"/>
      <c r="I834" s="2671"/>
      <c r="J834" s="2671"/>
      <c r="K834" s="2671"/>
      <c r="L834" s="2671"/>
      <c r="M834" s="2671"/>
    </row>
    <row r="835" spans="1:13" ht="15.75" customHeight="1">
      <c r="A835" s="2671"/>
      <c r="B835" s="2671"/>
      <c r="C835" s="2671"/>
      <c r="D835" s="2671"/>
      <c r="E835" s="2671"/>
      <c r="F835" s="2671"/>
      <c r="G835" s="2671"/>
      <c r="H835" s="2671"/>
      <c r="I835" s="2671"/>
      <c r="J835" s="2671"/>
      <c r="K835" s="2671"/>
      <c r="L835" s="2671"/>
      <c r="M835" s="2671"/>
    </row>
    <row r="836" spans="1:13" ht="15.75" customHeight="1">
      <c r="A836" s="2671"/>
      <c r="B836" s="2671"/>
      <c r="C836" s="2671"/>
      <c r="D836" s="2671"/>
      <c r="E836" s="2671"/>
      <c r="F836" s="2671"/>
      <c r="G836" s="2671"/>
      <c r="H836" s="2671"/>
      <c r="I836" s="2671"/>
      <c r="J836" s="2671"/>
      <c r="K836" s="2671"/>
      <c r="L836" s="2671"/>
      <c r="M836" s="2671"/>
    </row>
    <row r="837" spans="1:13" ht="15.75" customHeight="1">
      <c r="A837" s="2671"/>
      <c r="B837" s="2671"/>
      <c r="C837" s="2671"/>
      <c r="D837" s="2671"/>
      <c r="E837" s="2671"/>
      <c r="F837" s="2671"/>
      <c r="G837" s="2671"/>
      <c r="H837" s="2671"/>
      <c r="I837" s="2671"/>
      <c r="J837" s="2671"/>
      <c r="K837" s="2671"/>
      <c r="L837" s="2671"/>
      <c r="M837" s="2671"/>
    </row>
    <row r="838" spans="1:13" ht="15.75" customHeight="1">
      <c r="A838" s="2671"/>
      <c r="B838" s="2671"/>
      <c r="C838" s="2671"/>
      <c r="D838" s="2671"/>
      <c r="E838" s="2671"/>
      <c r="F838" s="2671"/>
      <c r="G838" s="2671"/>
      <c r="H838" s="2671"/>
      <c r="I838" s="2671"/>
      <c r="J838" s="2671"/>
      <c r="K838" s="2671"/>
      <c r="L838" s="2671"/>
      <c r="M838" s="2671"/>
    </row>
    <row r="839" spans="1:13" ht="15.75" customHeight="1">
      <c r="A839" s="2671"/>
      <c r="B839" s="2671"/>
      <c r="C839" s="2671"/>
      <c r="D839" s="2671"/>
      <c r="E839" s="2671"/>
      <c r="F839" s="2671"/>
      <c r="G839" s="2671"/>
      <c r="H839" s="2671"/>
      <c r="I839" s="2671"/>
      <c r="J839" s="2671"/>
      <c r="K839" s="2671"/>
      <c r="L839" s="2671"/>
      <c r="M839" s="2671"/>
    </row>
    <row r="840" spans="1:13" ht="15.75" customHeight="1">
      <c r="A840" s="2671"/>
      <c r="B840" s="2671"/>
      <c r="C840" s="2671"/>
      <c r="D840" s="2671"/>
      <c r="E840" s="2671"/>
      <c r="F840" s="2671"/>
      <c r="G840" s="2671"/>
      <c r="H840" s="2671"/>
      <c r="I840" s="2671"/>
      <c r="J840" s="2671"/>
      <c r="K840" s="2671"/>
      <c r="L840" s="2671"/>
      <c r="M840" s="2671"/>
    </row>
    <row r="841" spans="1:13" ht="15.75" customHeight="1">
      <c r="A841" s="2671"/>
      <c r="B841" s="2671"/>
      <c r="C841" s="2671"/>
      <c r="D841" s="2671"/>
      <c r="E841" s="2671"/>
      <c r="F841" s="2671"/>
      <c r="G841" s="2671"/>
      <c r="H841" s="2671"/>
      <c r="I841" s="2671"/>
      <c r="J841" s="2671"/>
      <c r="K841" s="2671"/>
      <c r="L841" s="2671"/>
      <c r="M841" s="2671"/>
    </row>
    <row r="842" spans="1:13" ht="15.75" customHeight="1">
      <c r="A842" s="2671"/>
      <c r="B842" s="2671"/>
      <c r="C842" s="2671"/>
      <c r="D842" s="2671"/>
      <c r="E842" s="2671"/>
      <c r="F842" s="2671"/>
      <c r="G842" s="2671"/>
      <c r="H842" s="2671"/>
      <c r="I842" s="2671"/>
      <c r="J842" s="2671"/>
      <c r="K842" s="2671"/>
      <c r="L842" s="2671"/>
      <c r="M842" s="2671"/>
    </row>
    <row r="843" spans="1:13" ht="15.75" customHeight="1">
      <c r="A843" s="2671"/>
      <c r="B843" s="2671"/>
      <c r="C843" s="2671"/>
      <c r="D843" s="2671"/>
      <c r="E843" s="2671"/>
      <c r="F843" s="2671"/>
      <c r="G843" s="2671"/>
      <c r="H843" s="2671"/>
      <c r="I843" s="2671"/>
      <c r="J843" s="2671"/>
      <c r="K843" s="2671"/>
      <c r="L843" s="2671"/>
      <c r="M843" s="2671"/>
    </row>
    <row r="844" spans="1:13" ht="15.75" customHeight="1">
      <c r="A844" s="2671"/>
      <c r="B844" s="2671"/>
      <c r="C844" s="2671"/>
      <c r="D844" s="2671"/>
      <c r="E844" s="2671"/>
      <c r="F844" s="2671"/>
      <c r="G844" s="2671"/>
      <c r="H844" s="2671"/>
      <c r="I844" s="2671"/>
      <c r="J844" s="2671"/>
      <c r="K844" s="2671"/>
      <c r="L844" s="2671"/>
      <c r="M844" s="2671"/>
    </row>
    <row r="845" spans="1:13" ht="15.75" customHeight="1">
      <c r="A845" s="2671"/>
      <c r="B845" s="2671"/>
      <c r="C845" s="2671"/>
      <c r="D845" s="2671"/>
      <c r="E845" s="2671"/>
      <c r="F845" s="2671"/>
      <c r="G845" s="2671"/>
      <c r="H845" s="2671"/>
      <c r="I845" s="2671"/>
      <c r="J845" s="2671"/>
      <c r="K845" s="2671"/>
      <c r="L845" s="2671"/>
      <c r="M845" s="2671"/>
    </row>
    <row r="846" spans="1:13" ht="15.75" customHeight="1">
      <c r="A846" s="2671"/>
      <c r="B846" s="2671"/>
      <c r="C846" s="2671"/>
      <c r="D846" s="2671"/>
      <c r="E846" s="2671"/>
      <c r="F846" s="2671"/>
      <c r="G846" s="2671"/>
      <c r="H846" s="2671"/>
      <c r="I846" s="2671"/>
      <c r="J846" s="2671"/>
      <c r="K846" s="2671"/>
      <c r="L846" s="2671"/>
      <c r="M846" s="2671"/>
    </row>
    <row r="847" spans="1:13" ht="15.75" customHeight="1">
      <c r="A847" s="2671"/>
      <c r="B847" s="2671"/>
      <c r="C847" s="2671"/>
      <c r="D847" s="2671"/>
      <c r="E847" s="2671"/>
      <c r="F847" s="2671"/>
      <c r="G847" s="2671"/>
      <c r="H847" s="2671"/>
      <c r="I847" s="2671"/>
      <c r="J847" s="2671"/>
      <c r="K847" s="2671"/>
      <c r="L847" s="2671"/>
      <c r="M847" s="2671"/>
    </row>
    <row r="848" spans="1:13" ht="15.75" customHeight="1">
      <c r="A848" s="2671"/>
      <c r="B848" s="2671"/>
      <c r="C848" s="2671"/>
      <c r="D848" s="2671"/>
      <c r="E848" s="2671"/>
      <c r="F848" s="2671"/>
      <c r="G848" s="2671"/>
      <c r="H848" s="2671"/>
      <c r="I848" s="2671"/>
      <c r="J848" s="2671"/>
      <c r="K848" s="2671"/>
      <c r="L848" s="2671"/>
      <c r="M848" s="2671"/>
    </row>
    <row r="849" spans="1:13" ht="15.75" customHeight="1">
      <c r="A849" s="2671"/>
      <c r="B849" s="2671"/>
      <c r="C849" s="2671"/>
      <c r="D849" s="2671"/>
      <c r="E849" s="2671"/>
      <c r="F849" s="2671"/>
      <c r="G849" s="2671"/>
      <c r="H849" s="2671"/>
      <c r="I849" s="2671"/>
      <c r="J849" s="2671"/>
      <c r="K849" s="2671"/>
      <c r="L849" s="2671"/>
      <c r="M849" s="2671"/>
    </row>
    <row r="850" spans="1:13" ht="15.75" customHeight="1">
      <c r="A850" s="2671"/>
      <c r="B850" s="2671"/>
      <c r="C850" s="2671"/>
      <c r="D850" s="2671"/>
      <c r="E850" s="2671"/>
      <c r="F850" s="2671"/>
      <c r="G850" s="2671"/>
      <c r="H850" s="2671"/>
      <c r="I850" s="2671"/>
      <c r="J850" s="2671"/>
      <c r="K850" s="2671"/>
      <c r="L850" s="2671"/>
      <c r="M850" s="2671"/>
    </row>
    <row r="851" spans="1:13" ht="15.75" customHeight="1">
      <c r="A851" s="2671"/>
      <c r="B851" s="2671"/>
      <c r="C851" s="2671"/>
      <c r="D851" s="2671"/>
      <c r="E851" s="2671"/>
      <c r="F851" s="2671"/>
      <c r="G851" s="2671"/>
      <c r="H851" s="2671"/>
      <c r="I851" s="2671"/>
      <c r="J851" s="2671"/>
      <c r="K851" s="2671"/>
      <c r="L851" s="2671"/>
      <c r="M851" s="2671"/>
    </row>
    <row r="852" spans="1:13" ht="15.75" customHeight="1">
      <c r="A852" s="2671"/>
      <c r="B852" s="2671"/>
      <c r="C852" s="2671"/>
      <c r="D852" s="2671"/>
      <c r="E852" s="2671"/>
      <c r="F852" s="2671"/>
      <c r="G852" s="2671"/>
      <c r="H852" s="2671"/>
      <c r="I852" s="2671"/>
      <c r="J852" s="2671"/>
      <c r="K852" s="2671"/>
      <c r="L852" s="2671"/>
      <c r="M852" s="2671"/>
    </row>
    <row r="853" spans="1:13" ht="15.75" customHeight="1">
      <c r="A853" s="2671"/>
      <c r="B853" s="2671"/>
      <c r="C853" s="2671"/>
      <c r="D853" s="2671"/>
      <c r="E853" s="2671"/>
      <c r="F853" s="2671"/>
      <c r="G853" s="2671"/>
      <c r="H853" s="2671"/>
      <c r="I853" s="2671"/>
      <c r="J853" s="2671"/>
      <c r="K853" s="2671"/>
      <c r="L853" s="2671"/>
      <c r="M853" s="2671"/>
    </row>
    <row r="854" spans="1:13" ht="15.75" customHeight="1">
      <c r="A854" s="2671"/>
      <c r="B854" s="2671"/>
      <c r="C854" s="2671"/>
      <c r="D854" s="2671"/>
      <c r="E854" s="2671"/>
      <c r="F854" s="2671"/>
      <c r="G854" s="2671"/>
      <c r="H854" s="2671"/>
      <c r="I854" s="2671"/>
      <c r="J854" s="2671"/>
      <c r="K854" s="2671"/>
      <c r="L854" s="2671"/>
      <c r="M854" s="2671"/>
    </row>
    <row r="855" spans="1:13" ht="15.75" customHeight="1">
      <c r="A855" s="2671"/>
      <c r="B855" s="2671"/>
      <c r="C855" s="2671"/>
      <c r="D855" s="2671"/>
      <c r="E855" s="2671"/>
      <c r="F855" s="2671"/>
      <c r="G855" s="2671"/>
      <c r="H855" s="2671"/>
      <c r="I855" s="2671"/>
      <c r="J855" s="2671"/>
      <c r="K855" s="2671"/>
      <c r="L855" s="2671"/>
      <c r="M855" s="2671"/>
    </row>
    <row r="856" spans="1:13" ht="15.75" customHeight="1">
      <c r="A856" s="2671"/>
      <c r="B856" s="2671"/>
      <c r="C856" s="2671"/>
      <c r="D856" s="2671"/>
      <c r="E856" s="2671"/>
      <c r="F856" s="2671"/>
      <c r="G856" s="2671"/>
      <c r="H856" s="2671"/>
      <c r="I856" s="2671"/>
      <c r="J856" s="2671"/>
      <c r="K856" s="2671"/>
      <c r="L856" s="2671"/>
      <c r="M856" s="2671"/>
    </row>
    <row r="857" spans="1:13" ht="15.75" customHeight="1">
      <c r="A857" s="2671"/>
      <c r="B857" s="2671"/>
      <c r="C857" s="2671"/>
      <c r="D857" s="2671"/>
      <c r="E857" s="2671"/>
      <c r="F857" s="2671"/>
      <c r="G857" s="2671"/>
      <c r="H857" s="2671"/>
      <c r="I857" s="2671"/>
      <c r="J857" s="2671"/>
      <c r="K857" s="2671"/>
      <c r="L857" s="2671"/>
      <c r="M857" s="2671"/>
    </row>
    <row r="858" spans="1:13" ht="15.75" customHeight="1">
      <c r="A858" s="2671"/>
      <c r="B858" s="2671"/>
      <c r="C858" s="2671"/>
      <c r="D858" s="2671"/>
      <c r="E858" s="2671"/>
      <c r="F858" s="2671"/>
      <c r="G858" s="2671"/>
      <c r="H858" s="2671"/>
      <c r="I858" s="2671"/>
      <c r="J858" s="2671"/>
      <c r="K858" s="2671"/>
      <c r="L858" s="2671"/>
      <c r="M858" s="2671"/>
    </row>
    <row r="859" spans="1:13" ht="15.75" customHeight="1">
      <c r="A859" s="2671"/>
      <c r="B859" s="2671"/>
      <c r="C859" s="2671"/>
      <c r="D859" s="2671"/>
      <c r="E859" s="2671"/>
      <c r="F859" s="2671"/>
      <c r="G859" s="2671"/>
      <c r="H859" s="2671"/>
      <c r="I859" s="2671"/>
      <c r="J859" s="2671"/>
      <c r="K859" s="2671"/>
      <c r="L859" s="2671"/>
      <c r="M859" s="2671"/>
    </row>
    <row r="860" spans="1:13" ht="15.75" customHeight="1">
      <c r="A860" s="2671"/>
      <c r="B860" s="2671"/>
      <c r="C860" s="2671"/>
      <c r="D860" s="2671"/>
      <c r="E860" s="2671"/>
      <c r="F860" s="2671"/>
      <c r="G860" s="2671"/>
      <c r="H860" s="2671"/>
      <c r="I860" s="2671"/>
      <c r="J860" s="2671"/>
      <c r="K860" s="2671"/>
      <c r="L860" s="2671"/>
      <c r="M860" s="2671"/>
    </row>
    <row r="861" spans="1:13" ht="15.75" customHeight="1">
      <c r="A861" s="2671"/>
      <c r="B861" s="2671"/>
      <c r="C861" s="2671"/>
      <c r="D861" s="2671"/>
      <c r="E861" s="2671"/>
      <c r="F861" s="2671"/>
      <c r="G861" s="2671"/>
      <c r="H861" s="2671"/>
      <c r="I861" s="2671"/>
      <c r="J861" s="2671"/>
      <c r="K861" s="2671"/>
      <c r="L861" s="2671"/>
      <c r="M861" s="2671"/>
    </row>
    <row r="862" spans="1:13" ht="15.75" customHeight="1">
      <c r="A862" s="2671"/>
      <c r="B862" s="2671"/>
      <c r="C862" s="2671"/>
      <c r="D862" s="2671"/>
      <c r="E862" s="2671"/>
      <c r="F862" s="2671"/>
      <c r="G862" s="2671"/>
      <c r="H862" s="2671"/>
      <c r="I862" s="2671"/>
      <c r="J862" s="2671"/>
      <c r="K862" s="2671"/>
      <c r="L862" s="2671"/>
      <c r="M862" s="2671"/>
    </row>
    <row r="863" spans="1:13" ht="15.75" customHeight="1">
      <c r="A863" s="2671"/>
      <c r="B863" s="2671"/>
      <c r="C863" s="2671"/>
      <c r="D863" s="2671"/>
      <c r="E863" s="2671"/>
      <c r="F863" s="2671"/>
      <c r="G863" s="2671"/>
      <c r="H863" s="2671"/>
      <c r="I863" s="2671"/>
      <c r="J863" s="2671"/>
      <c r="K863" s="2671"/>
      <c r="L863" s="2671"/>
      <c r="M863" s="2671"/>
    </row>
    <row r="864" spans="1:13" ht="15.75" customHeight="1">
      <c r="A864" s="2671"/>
      <c r="B864" s="2671"/>
      <c r="C864" s="2671"/>
      <c r="D864" s="2671"/>
      <c r="E864" s="2671"/>
      <c r="F864" s="2671"/>
      <c r="G864" s="2671"/>
      <c r="H864" s="2671"/>
      <c r="I864" s="2671"/>
      <c r="J864" s="2671"/>
      <c r="K864" s="2671"/>
      <c r="L864" s="2671"/>
      <c r="M864" s="2671"/>
    </row>
    <row r="865" spans="1:13" ht="15.75" customHeight="1">
      <c r="A865" s="2671"/>
      <c r="B865" s="2671"/>
      <c r="C865" s="2671"/>
      <c r="D865" s="2671"/>
      <c r="E865" s="2671"/>
      <c r="F865" s="2671"/>
      <c r="G865" s="2671"/>
      <c r="H865" s="2671"/>
      <c r="I865" s="2671"/>
      <c r="J865" s="2671"/>
      <c r="K865" s="2671"/>
      <c r="L865" s="2671"/>
      <c r="M865" s="2671"/>
    </row>
    <row r="866" spans="1:13" ht="15.75" customHeight="1">
      <c r="A866" s="2671"/>
      <c r="B866" s="2671"/>
      <c r="C866" s="2671"/>
      <c r="D866" s="2671"/>
      <c r="E866" s="2671"/>
      <c r="F866" s="2671"/>
      <c r="G866" s="2671"/>
      <c r="H866" s="2671"/>
      <c r="I866" s="2671"/>
      <c r="J866" s="2671"/>
      <c r="K866" s="2671"/>
      <c r="L866" s="2671"/>
      <c r="M866" s="2671"/>
    </row>
    <row r="867" spans="1:13" ht="15.75" customHeight="1">
      <c r="A867" s="2671"/>
      <c r="B867" s="2671"/>
      <c r="C867" s="2671"/>
      <c r="D867" s="2671"/>
      <c r="E867" s="2671"/>
      <c r="F867" s="2671"/>
      <c r="G867" s="2671"/>
      <c r="H867" s="2671"/>
      <c r="I867" s="2671"/>
      <c r="J867" s="2671"/>
      <c r="K867" s="2671"/>
      <c r="L867" s="2671"/>
      <c r="M867" s="2671"/>
    </row>
    <row r="868" spans="1:13" ht="15.75" customHeight="1">
      <c r="A868" s="2671"/>
      <c r="B868" s="2671"/>
      <c r="C868" s="2671"/>
      <c r="D868" s="2671"/>
      <c r="E868" s="2671"/>
      <c r="F868" s="2671"/>
      <c r="G868" s="2671"/>
      <c r="H868" s="2671"/>
      <c r="I868" s="2671"/>
      <c r="J868" s="2671"/>
      <c r="K868" s="2671"/>
      <c r="L868" s="2671"/>
      <c r="M868" s="2671"/>
    </row>
    <row r="869" spans="1:13" ht="15.75" customHeight="1">
      <c r="A869" s="2671"/>
      <c r="B869" s="2671"/>
      <c r="C869" s="2671"/>
      <c r="D869" s="2671"/>
      <c r="E869" s="2671"/>
      <c r="F869" s="2671"/>
      <c r="G869" s="2671"/>
      <c r="H869" s="2671"/>
      <c r="I869" s="2671"/>
      <c r="J869" s="2671"/>
      <c r="K869" s="2671"/>
      <c r="L869" s="2671"/>
      <c r="M869" s="2671"/>
    </row>
    <row r="870" spans="1:13" ht="15.75" customHeight="1">
      <c r="A870" s="2671"/>
      <c r="B870" s="2671"/>
      <c r="C870" s="2671"/>
      <c r="D870" s="2671"/>
      <c r="E870" s="2671"/>
      <c r="F870" s="2671"/>
      <c r="G870" s="2671"/>
      <c r="H870" s="2671"/>
      <c r="I870" s="2671"/>
      <c r="J870" s="2671"/>
      <c r="K870" s="2671"/>
      <c r="L870" s="2671"/>
      <c r="M870" s="2671"/>
    </row>
    <row r="871" spans="1:13" ht="15.75" customHeight="1">
      <c r="A871" s="2671"/>
      <c r="B871" s="2671"/>
      <c r="C871" s="2671"/>
      <c r="D871" s="2671"/>
      <c r="E871" s="2671"/>
      <c r="F871" s="2671"/>
      <c r="G871" s="2671"/>
      <c r="H871" s="2671"/>
      <c r="I871" s="2671"/>
      <c r="J871" s="2671"/>
      <c r="K871" s="2671"/>
      <c r="L871" s="2671"/>
      <c r="M871" s="2671"/>
    </row>
    <row r="872" spans="1:13" ht="15.75" customHeight="1">
      <c r="A872" s="2671"/>
      <c r="B872" s="2671"/>
      <c r="C872" s="2671"/>
      <c r="D872" s="2671"/>
      <c r="E872" s="2671"/>
      <c r="F872" s="2671"/>
      <c r="G872" s="2671"/>
      <c r="H872" s="2671"/>
      <c r="I872" s="2671"/>
      <c r="J872" s="2671"/>
      <c r="K872" s="2671"/>
      <c r="L872" s="2671"/>
      <c r="M872" s="2671"/>
    </row>
    <row r="873" spans="1:13" ht="15.75" customHeight="1">
      <c r="A873" s="2671"/>
      <c r="B873" s="2671"/>
      <c r="C873" s="2671"/>
      <c r="D873" s="2671"/>
      <c r="E873" s="2671"/>
      <c r="F873" s="2671"/>
      <c r="G873" s="2671"/>
      <c r="H873" s="2671"/>
      <c r="I873" s="2671"/>
      <c r="J873" s="2671"/>
      <c r="K873" s="2671"/>
      <c r="L873" s="2671"/>
      <c r="M873" s="2671"/>
    </row>
    <row r="874" spans="1:13" ht="15.75" customHeight="1">
      <c r="A874" s="2671"/>
      <c r="B874" s="2671"/>
      <c r="C874" s="2671"/>
      <c r="D874" s="2671"/>
      <c r="E874" s="2671"/>
      <c r="F874" s="2671"/>
      <c r="G874" s="2671"/>
      <c r="H874" s="2671"/>
      <c r="I874" s="2671"/>
      <c r="J874" s="2671"/>
      <c r="K874" s="2671"/>
      <c r="L874" s="2671"/>
      <c r="M874" s="2671"/>
    </row>
    <row r="875" spans="1:13" ht="15.75" customHeight="1">
      <c r="A875" s="2671"/>
      <c r="B875" s="2671"/>
      <c r="C875" s="2671"/>
      <c r="D875" s="2671"/>
      <c r="E875" s="2671"/>
      <c r="F875" s="2671"/>
      <c r="G875" s="2671"/>
      <c r="H875" s="2671"/>
      <c r="I875" s="2671"/>
      <c r="J875" s="2671"/>
      <c r="K875" s="2671"/>
      <c r="L875" s="2671"/>
      <c r="M875" s="2671"/>
    </row>
    <row r="876" spans="1:13" ht="15.75" customHeight="1">
      <c r="A876" s="2671"/>
      <c r="B876" s="2671"/>
      <c r="C876" s="2671"/>
      <c r="D876" s="2671"/>
      <c r="E876" s="2671"/>
      <c r="F876" s="2671"/>
      <c r="G876" s="2671"/>
      <c r="H876" s="2671"/>
      <c r="I876" s="2671"/>
      <c r="J876" s="2671"/>
      <c r="K876" s="2671"/>
      <c r="L876" s="2671"/>
      <c r="M876" s="2671"/>
    </row>
    <row r="877" spans="1:13" ht="15.75" customHeight="1">
      <c r="A877" s="2671"/>
      <c r="B877" s="2671"/>
      <c r="C877" s="2671"/>
      <c r="D877" s="2671"/>
      <c r="E877" s="2671"/>
      <c r="F877" s="2671"/>
      <c r="G877" s="2671"/>
      <c r="H877" s="2671"/>
      <c r="I877" s="2671"/>
      <c r="J877" s="2671"/>
      <c r="K877" s="2671"/>
      <c r="L877" s="2671"/>
      <c r="M877" s="2671"/>
    </row>
    <row r="878" spans="1:13" ht="15.75" customHeight="1">
      <c r="A878" s="2671"/>
      <c r="B878" s="2671"/>
      <c r="C878" s="2671"/>
      <c r="D878" s="2671"/>
      <c r="E878" s="2671"/>
      <c r="F878" s="2671"/>
      <c r="G878" s="2671"/>
      <c r="H878" s="2671"/>
      <c r="I878" s="2671"/>
      <c r="J878" s="2671"/>
      <c r="K878" s="2671"/>
      <c r="L878" s="2671"/>
      <c r="M878" s="2671"/>
    </row>
    <row r="879" spans="1:13" ht="15.75" customHeight="1">
      <c r="A879" s="2671"/>
      <c r="B879" s="2671"/>
      <c r="C879" s="2671"/>
      <c r="D879" s="2671"/>
      <c r="E879" s="2671"/>
      <c r="F879" s="2671"/>
      <c r="G879" s="2671"/>
      <c r="H879" s="2671"/>
      <c r="I879" s="2671"/>
      <c r="J879" s="2671"/>
      <c r="K879" s="2671"/>
      <c r="L879" s="2671"/>
      <c r="M879" s="2671"/>
    </row>
    <row r="880" spans="1:13" ht="15.75" customHeight="1">
      <c r="A880" s="2671"/>
      <c r="B880" s="2671"/>
      <c r="C880" s="2671"/>
      <c r="D880" s="2671"/>
      <c r="E880" s="2671"/>
      <c r="F880" s="2671"/>
      <c r="G880" s="2671"/>
      <c r="H880" s="2671"/>
      <c r="I880" s="2671"/>
      <c r="J880" s="2671"/>
      <c r="K880" s="2671"/>
      <c r="L880" s="2671"/>
      <c r="M880" s="2671"/>
    </row>
    <row r="881" spans="1:13" ht="15.75" customHeight="1">
      <c r="A881" s="2671"/>
      <c r="B881" s="2671"/>
      <c r="C881" s="2671"/>
      <c r="D881" s="2671"/>
      <c r="E881" s="2671"/>
      <c r="F881" s="2671"/>
      <c r="G881" s="2671"/>
      <c r="H881" s="2671"/>
      <c r="I881" s="2671"/>
      <c r="J881" s="2671"/>
      <c r="K881" s="2671"/>
      <c r="L881" s="2671"/>
      <c r="M881" s="2671"/>
    </row>
    <row r="882" spans="1:13" ht="15.75" customHeight="1">
      <c r="A882" s="2671"/>
      <c r="B882" s="2671"/>
      <c r="C882" s="2671"/>
      <c r="D882" s="2671"/>
      <c r="E882" s="2671"/>
      <c r="F882" s="2671"/>
      <c r="G882" s="2671"/>
      <c r="H882" s="2671"/>
      <c r="I882" s="2671"/>
      <c r="J882" s="2671"/>
      <c r="K882" s="2671"/>
      <c r="L882" s="2671"/>
      <c r="M882" s="2671"/>
    </row>
    <row r="883" spans="1:13" ht="15.75" customHeight="1">
      <c r="A883" s="2671"/>
      <c r="B883" s="2671"/>
      <c r="C883" s="2671"/>
      <c r="D883" s="2671"/>
      <c r="E883" s="2671"/>
      <c r="F883" s="2671"/>
      <c r="G883" s="2671"/>
      <c r="H883" s="2671"/>
      <c r="I883" s="2671"/>
      <c r="J883" s="2671"/>
      <c r="K883" s="2671"/>
      <c r="L883" s="2671"/>
      <c r="M883" s="2671"/>
    </row>
    <row r="884" spans="1:13" ht="15.75" customHeight="1">
      <c r="A884" s="2671"/>
      <c r="B884" s="2671"/>
      <c r="C884" s="2671"/>
      <c r="D884" s="2671"/>
      <c r="E884" s="2671"/>
      <c r="F884" s="2671"/>
      <c r="G884" s="2671"/>
      <c r="H884" s="2671"/>
      <c r="I884" s="2671"/>
      <c r="J884" s="2671"/>
      <c r="K884" s="2671"/>
      <c r="L884" s="2671"/>
      <c r="M884" s="2671"/>
    </row>
    <row r="885" spans="1:13" ht="15.75" customHeight="1">
      <c r="A885" s="2671"/>
      <c r="B885" s="2671"/>
      <c r="C885" s="2671"/>
      <c r="D885" s="2671"/>
      <c r="E885" s="2671"/>
      <c r="F885" s="2671"/>
      <c r="G885" s="2671"/>
      <c r="H885" s="2671"/>
      <c r="I885" s="2671"/>
      <c r="J885" s="2671"/>
      <c r="K885" s="2671"/>
      <c r="L885" s="2671"/>
      <c r="M885" s="2671"/>
    </row>
    <row r="886" spans="1:13" ht="15.75" customHeight="1">
      <c r="A886" s="2671"/>
      <c r="B886" s="2671"/>
      <c r="C886" s="2671"/>
      <c r="D886" s="2671"/>
      <c r="E886" s="2671"/>
      <c r="F886" s="2671"/>
      <c r="G886" s="2671"/>
      <c r="H886" s="2671"/>
      <c r="I886" s="2671"/>
      <c r="J886" s="2671"/>
      <c r="K886" s="2671"/>
      <c r="L886" s="2671"/>
      <c r="M886" s="2671"/>
    </row>
    <row r="887" spans="1:13" ht="15.75" customHeight="1">
      <c r="A887" s="2671"/>
      <c r="B887" s="2671"/>
      <c r="C887" s="2671"/>
      <c r="D887" s="2671"/>
      <c r="E887" s="2671"/>
      <c r="F887" s="2671"/>
      <c r="G887" s="2671"/>
      <c r="H887" s="2671"/>
      <c r="I887" s="2671"/>
      <c r="J887" s="2671"/>
      <c r="K887" s="2671"/>
      <c r="L887" s="2671"/>
      <c r="M887" s="2671"/>
    </row>
    <row r="888" spans="1:13" ht="15.75" customHeight="1">
      <c r="A888" s="2671"/>
      <c r="B888" s="2671"/>
      <c r="C888" s="2671"/>
      <c r="D888" s="2671"/>
      <c r="E888" s="2671"/>
      <c r="F888" s="2671"/>
      <c r="G888" s="2671"/>
      <c r="H888" s="2671"/>
      <c r="I888" s="2671"/>
      <c r="J888" s="2671"/>
      <c r="K888" s="2671"/>
      <c r="L888" s="2671"/>
      <c r="M888" s="2671"/>
    </row>
    <row r="889" spans="1:13" ht="15.75" customHeight="1">
      <c r="A889" s="2671"/>
      <c r="B889" s="2671"/>
      <c r="C889" s="2671"/>
      <c r="D889" s="2671"/>
      <c r="E889" s="2671"/>
      <c r="F889" s="2671"/>
      <c r="G889" s="2671"/>
      <c r="H889" s="2671"/>
      <c r="I889" s="2671"/>
      <c r="J889" s="2671"/>
      <c r="K889" s="2671"/>
      <c r="L889" s="2671"/>
      <c r="M889" s="2671"/>
    </row>
    <row r="890" spans="1:13" ht="15.75" customHeight="1">
      <c r="A890" s="2671"/>
      <c r="B890" s="2671"/>
      <c r="C890" s="2671"/>
      <c r="D890" s="2671"/>
      <c r="E890" s="2671"/>
      <c r="F890" s="2671"/>
      <c r="G890" s="2671"/>
      <c r="H890" s="2671"/>
      <c r="I890" s="2671"/>
      <c r="J890" s="2671"/>
      <c r="K890" s="2671"/>
      <c r="L890" s="2671"/>
      <c r="M890" s="2671"/>
    </row>
    <row r="891" spans="1:13" ht="15.75" customHeight="1">
      <c r="A891" s="2671"/>
      <c r="B891" s="2671"/>
      <c r="C891" s="2671"/>
      <c r="D891" s="2671"/>
      <c r="E891" s="2671"/>
      <c r="F891" s="2671"/>
      <c r="G891" s="2671"/>
      <c r="H891" s="2671"/>
      <c r="I891" s="2671"/>
      <c r="J891" s="2671"/>
      <c r="K891" s="2671"/>
      <c r="L891" s="2671"/>
      <c r="M891" s="2671"/>
    </row>
    <row r="892" spans="1:13" ht="15.75" customHeight="1">
      <c r="A892" s="2671"/>
      <c r="B892" s="2671"/>
      <c r="C892" s="2671"/>
      <c r="D892" s="2671"/>
      <c r="E892" s="2671"/>
      <c r="F892" s="2671"/>
      <c r="G892" s="2671"/>
      <c r="H892" s="2671"/>
      <c r="I892" s="2671"/>
      <c r="J892" s="2671"/>
      <c r="K892" s="2671"/>
      <c r="L892" s="2671"/>
      <c r="M892" s="2671"/>
    </row>
    <row r="893" spans="1:13" ht="15.75" customHeight="1">
      <c r="A893" s="2671"/>
      <c r="B893" s="2671"/>
      <c r="C893" s="2671"/>
      <c r="D893" s="2671"/>
      <c r="E893" s="2671"/>
      <c r="F893" s="2671"/>
      <c r="G893" s="2671"/>
      <c r="H893" s="2671"/>
      <c r="I893" s="2671"/>
      <c r="J893" s="2671"/>
      <c r="K893" s="2671"/>
      <c r="L893" s="2671"/>
      <c r="M893" s="2671"/>
    </row>
    <row r="894" spans="1:13" ht="15.75" customHeight="1">
      <c r="A894" s="2671"/>
      <c r="B894" s="2671"/>
      <c r="C894" s="2671"/>
      <c r="D894" s="2671"/>
      <c r="E894" s="2671"/>
      <c r="F894" s="2671"/>
      <c r="G894" s="2671"/>
      <c r="H894" s="2671"/>
      <c r="I894" s="2671"/>
      <c r="J894" s="2671"/>
      <c r="K894" s="2671"/>
      <c r="L894" s="2671"/>
      <c r="M894" s="2671"/>
    </row>
    <row r="895" spans="1:13" ht="15.75" customHeight="1">
      <c r="A895" s="2671"/>
      <c r="B895" s="2671"/>
      <c r="C895" s="2671"/>
      <c r="D895" s="2671"/>
      <c r="E895" s="2671"/>
      <c r="F895" s="2671"/>
      <c r="G895" s="2671"/>
      <c r="H895" s="2671"/>
      <c r="I895" s="2671"/>
      <c r="J895" s="2671"/>
      <c r="K895" s="2671"/>
      <c r="L895" s="2671"/>
      <c r="M895" s="2671"/>
    </row>
    <row r="896" spans="1:13" ht="15.75" customHeight="1">
      <c r="A896" s="2671"/>
      <c r="B896" s="2671"/>
      <c r="C896" s="2671"/>
      <c r="D896" s="2671"/>
      <c r="E896" s="2671"/>
      <c r="F896" s="2671"/>
      <c r="G896" s="2671"/>
      <c r="H896" s="2671"/>
      <c r="I896" s="2671"/>
      <c r="J896" s="2671"/>
      <c r="K896" s="2671"/>
      <c r="L896" s="2671"/>
      <c r="M896" s="2671"/>
    </row>
    <row r="897" spans="1:13" ht="15.75" customHeight="1">
      <c r="A897" s="2671"/>
      <c r="B897" s="2671"/>
      <c r="C897" s="2671"/>
      <c r="D897" s="2671"/>
      <c r="E897" s="2671"/>
      <c r="F897" s="2671"/>
      <c r="G897" s="2671"/>
      <c r="H897" s="2671"/>
      <c r="I897" s="2671"/>
      <c r="J897" s="2671"/>
      <c r="K897" s="2671"/>
      <c r="L897" s="2671"/>
      <c r="M897" s="2671"/>
    </row>
    <row r="898" spans="1:13" ht="15.75" customHeight="1">
      <c r="A898" s="2671"/>
      <c r="B898" s="2671"/>
      <c r="C898" s="2671"/>
      <c r="D898" s="2671"/>
      <c r="E898" s="2671"/>
      <c r="F898" s="2671"/>
      <c r="G898" s="2671"/>
      <c r="H898" s="2671"/>
      <c r="I898" s="2671"/>
      <c r="J898" s="2671"/>
      <c r="K898" s="2671"/>
      <c r="L898" s="2671"/>
      <c r="M898" s="2671"/>
    </row>
    <row r="899" spans="1:13" ht="15.75" customHeight="1">
      <c r="A899" s="2671"/>
      <c r="B899" s="2671"/>
      <c r="C899" s="2671"/>
      <c r="D899" s="2671"/>
      <c r="E899" s="2671"/>
      <c r="F899" s="2671"/>
      <c r="G899" s="2671"/>
      <c r="H899" s="2671"/>
      <c r="I899" s="2671"/>
      <c r="J899" s="2671"/>
      <c r="K899" s="2671"/>
      <c r="L899" s="2671"/>
      <c r="M899" s="2671"/>
    </row>
    <row r="900" spans="1:13" ht="15.75" customHeight="1">
      <c r="A900" s="2671"/>
      <c r="B900" s="2671"/>
      <c r="C900" s="2671"/>
      <c r="D900" s="2671"/>
      <c r="E900" s="2671"/>
      <c r="F900" s="2671"/>
      <c r="G900" s="2671"/>
      <c r="H900" s="2671"/>
      <c r="I900" s="2671"/>
      <c r="J900" s="2671"/>
      <c r="K900" s="2671"/>
      <c r="L900" s="2671"/>
      <c r="M900" s="2671"/>
    </row>
    <row r="901" spans="1:13" ht="15.75" customHeight="1">
      <c r="A901" s="2671"/>
      <c r="B901" s="2671"/>
      <c r="C901" s="2671"/>
      <c r="D901" s="2671"/>
      <c r="E901" s="2671"/>
      <c r="F901" s="2671"/>
      <c r="G901" s="2671"/>
      <c r="H901" s="2671"/>
      <c r="I901" s="2671"/>
      <c r="J901" s="2671"/>
      <c r="K901" s="2671"/>
      <c r="L901" s="2671"/>
      <c r="M901" s="2671"/>
    </row>
    <row r="902" spans="1:13" ht="15.75" customHeight="1">
      <c r="A902" s="2671"/>
      <c r="B902" s="2671"/>
      <c r="C902" s="2671"/>
      <c r="D902" s="2671"/>
      <c r="E902" s="2671"/>
      <c r="F902" s="2671"/>
      <c r="G902" s="2671"/>
      <c r="H902" s="2671"/>
      <c r="I902" s="2671"/>
      <c r="J902" s="2671"/>
      <c r="K902" s="2671"/>
      <c r="L902" s="2671"/>
      <c r="M902" s="2671"/>
    </row>
    <row r="903" spans="1:13" ht="15.75" customHeight="1">
      <c r="A903" s="2671"/>
      <c r="B903" s="2671"/>
      <c r="C903" s="2671"/>
      <c r="D903" s="2671"/>
      <c r="E903" s="2671"/>
      <c r="F903" s="2671"/>
      <c r="G903" s="2671"/>
      <c r="H903" s="2671"/>
      <c r="I903" s="2671"/>
      <c r="J903" s="2671"/>
      <c r="K903" s="2671"/>
      <c r="L903" s="2671"/>
      <c r="M903" s="2671"/>
    </row>
    <row r="904" spans="1:13" ht="15.75" customHeight="1">
      <c r="A904" s="2671"/>
      <c r="B904" s="2671"/>
      <c r="C904" s="2671"/>
      <c r="D904" s="2671"/>
      <c r="E904" s="2671"/>
      <c r="F904" s="2671"/>
      <c r="G904" s="2671"/>
      <c r="H904" s="2671"/>
      <c r="I904" s="2671"/>
      <c r="J904" s="2671"/>
      <c r="K904" s="2671"/>
      <c r="L904" s="2671"/>
      <c r="M904" s="2671"/>
    </row>
    <row r="905" spans="1:13" ht="15.75" customHeight="1">
      <c r="A905" s="2671"/>
      <c r="B905" s="2671"/>
      <c r="C905" s="2671"/>
      <c r="D905" s="2671"/>
      <c r="E905" s="2671"/>
      <c r="F905" s="2671"/>
      <c r="G905" s="2671"/>
      <c r="H905" s="2671"/>
      <c r="I905" s="2671"/>
      <c r="J905" s="2671"/>
      <c r="K905" s="2671"/>
      <c r="L905" s="2671"/>
      <c r="M905" s="2671"/>
    </row>
    <row r="906" spans="1:13" ht="15.75" customHeight="1">
      <c r="A906" s="2671"/>
      <c r="B906" s="2671"/>
      <c r="C906" s="2671"/>
      <c r="D906" s="2671"/>
      <c r="E906" s="2671"/>
      <c r="F906" s="2671"/>
      <c r="G906" s="2671"/>
      <c r="H906" s="2671"/>
      <c r="I906" s="2671"/>
      <c r="J906" s="2671"/>
      <c r="K906" s="2671"/>
      <c r="L906" s="2671"/>
      <c r="M906" s="2671"/>
    </row>
    <row r="907" spans="1:13" ht="15.75" customHeight="1">
      <c r="A907" s="2671"/>
      <c r="B907" s="2671"/>
      <c r="C907" s="2671"/>
      <c r="D907" s="2671"/>
      <c r="E907" s="2671"/>
      <c r="F907" s="2671"/>
      <c r="G907" s="2671"/>
      <c r="H907" s="2671"/>
      <c r="I907" s="2671"/>
      <c r="J907" s="2671"/>
      <c r="K907" s="2671"/>
      <c r="L907" s="2671"/>
      <c r="M907" s="2671"/>
    </row>
    <row r="908" spans="1:13" ht="15.75" customHeight="1">
      <c r="A908" s="2671"/>
      <c r="B908" s="2671"/>
      <c r="C908" s="2671"/>
      <c r="D908" s="2671"/>
      <c r="E908" s="2671"/>
      <c r="F908" s="2671"/>
      <c r="G908" s="2671"/>
      <c r="H908" s="2671"/>
      <c r="I908" s="2671"/>
      <c r="J908" s="2671"/>
      <c r="K908" s="2671"/>
      <c r="L908" s="2671"/>
      <c r="M908" s="2671"/>
    </row>
    <row r="909" spans="1:13" ht="15.75" customHeight="1">
      <c r="A909" s="2671"/>
      <c r="B909" s="2671"/>
      <c r="C909" s="2671"/>
      <c r="D909" s="2671"/>
      <c r="E909" s="2671"/>
      <c r="F909" s="2671"/>
      <c r="G909" s="2671"/>
      <c r="H909" s="2671"/>
      <c r="I909" s="2671"/>
      <c r="J909" s="2671"/>
      <c r="K909" s="2671"/>
      <c r="L909" s="2671"/>
      <c r="M909" s="2671"/>
    </row>
    <row r="910" spans="1:13" ht="15.75" customHeight="1">
      <c r="A910" s="2671"/>
      <c r="B910" s="2671"/>
      <c r="C910" s="2671"/>
      <c r="D910" s="2671"/>
      <c r="E910" s="2671"/>
      <c r="F910" s="2671"/>
      <c r="G910" s="2671"/>
      <c r="H910" s="2671"/>
      <c r="I910" s="2671"/>
      <c r="J910" s="2671"/>
      <c r="K910" s="2671"/>
      <c r="L910" s="2671"/>
      <c r="M910" s="2671"/>
    </row>
    <row r="911" spans="1:13" ht="15.75" customHeight="1">
      <c r="A911" s="2671"/>
      <c r="B911" s="2671"/>
      <c r="C911" s="2671"/>
      <c r="D911" s="2671"/>
      <c r="E911" s="2671"/>
      <c r="F911" s="2671"/>
      <c r="G911" s="2671"/>
      <c r="H911" s="2671"/>
      <c r="I911" s="2671"/>
      <c r="J911" s="2671"/>
      <c r="K911" s="2671"/>
      <c r="L911" s="2671"/>
      <c r="M911" s="2671"/>
    </row>
    <row r="912" spans="1:13" ht="15.75" customHeight="1">
      <c r="A912" s="2671"/>
      <c r="B912" s="2671"/>
      <c r="C912" s="2671"/>
      <c r="D912" s="2671"/>
      <c r="E912" s="2671"/>
      <c r="F912" s="2671"/>
      <c r="G912" s="2671"/>
      <c r="H912" s="2671"/>
      <c r="I912" s="2671"/>
      <c r="J912" s="2671"/>
      <c r="K912" s="2671"/>
      <c r="L912" s="2671"/>
      <c r="M912" s="2671"/>
    </row>
    <row r="913" spans="1:13" ht="15.75" customHeight="1">
      <c r="A913" s="2671"/>
      <c r="B913" s="2671"/>
      <c r="C913" s="2671"/>
      <c r="D913" s="2671"/>
      <c r="E913" s="2671"/>
      <c r="F913" s="2671"/>
      <c r="G913" s="2671"/>
      <c r="H913" s="2671"/>
      <c r="I913" s="2671"/>
      <c r="J913" s="2671"/>
      <c r="K913" s="2671"/>
      <c r="L913" s="2671"/>
      <c r="M913" s="2671"/>
    </row>
    <row r="914" spans="1:13" ht="15.75" customHeight="1">
      <c r="A914" s="2671"/>
      <c r="B914" s="2671"/>
      <c r="C914" s="2671"/>
      <c r="D914" s="2671"/>
      <c r="E914" s="2671"/>
      <c r="F914" s="2671"/>
      <c r="G914" s="2671"/>
      <c r="H914" s="2671"/>
      <c r="I914" s="2671"/>
      <c r="J914" s="2671"/>
      <c r="K914" s="2671"/>
      <c r="L914" s="2671"/>
      <c r="M914" s="2671"/>
    </row>
    <row r="915" spans="1:13" ht="15.75" customHeight="1">
      <c r="A915" s="2671"/>
      <c r="B915" s="2671"/>
      <c r="C915" s="2671"/>
      <c r="D915" s="2671"/>
      <c r="E915" s="2671"/>
      <c r="F915" s="2671"/>
      <c r="G915" s="2671"/>
      <c r="H915" s="2671"/>
      <c r="I915" s="2671"/>
      <c r="J915" s="2671"/>
      <c r="K915" s="2671"/>
      <c r="L915" s="2671"/>
      <c r="M915" s="2671"/>
    </row>
    <row r="916" spans="1:13" ht="15.75" customHeight="1">
      <c r="A916" s="2671"/>
      <c r="B916" s="2671"/>
      <c r="C916" s="2671"/>
      <c r="D916" s="2671"/>
      <c r="E916" s="2671"/>
      <c r="F916" s="2671"/>
      <c r="G916" s="2671"/>
      <c r="H916" s="2671"/>
      <c r="I916" s="2671"/>
      <c r="J916" s="2671"/>
      <c r="K916" s="2671"/>
      <c r="L916" s="2671"/>
      <c r="M916" s="2671"/>
    </row>
    <row r="917" spans="1:13" ht="15.75" customHeight="1">
      <c r="A917" s="2671"/>
      <c r="B917" s="2671"/>
      <c r="C917" s="2671"/>
      <c r="D917" s="2671"/>
      <c r="E917" s="2671"/>
      <c r="F917" s="2671"/>
      <c r="G917" s="2671"/>
      <c r="H917" s="2671"/>
      <c r="I917" s="2671"/>
      <c r="J917" s="2671"/>
      <c r="K917" s="2671"/>
      <c r="L917" s="2671"/>
      <c r="M917" s="2671"/>
    </row>
    <row r="918" spans="1:13" ht="15.75" customHeight="1">
      <c r="A918" s="2671"/>
      <c r="B918" s="2671"/>
      <c r="C918" s="2671"/>
      <c r="D918" s="2671"/>
      <c r="E918" s="2671"/>
      <c r="F918" s="2671"/>
      <c r="G918" s="2671"/>
      <c r="H918" s="2671"/>
      <c r="I918" s="2671"/>
      <c r="J918" s="2671"/>
      <c r="K918" s="2671"/>
      <c r="L918" s="2671"/>
      <c r="M918" s="2671"/>
    </row>
    <row r="919" spans="1:13" ht="15.75" customHeight="1">
      <c r="A919" s="2671"/>
      <c r="B919" s="2671"/>
      <c r="C919" s="2671"/>
      <c r="D919" s="2671"/>
      <c r="E919" s="2671"/>
      <c r="F919" s="2671"/>
      <c r="G919" s="2671"/>
      <c r="H919" s="2671"/>
      <c r="I919" s="2671"/>
      <c r="J919" s="2671"/>
      <c r="K919" s="2671"/>
      <c r="L919" s="2671"/>
      <c r="M919" s="2671"/>
    </row>
    <row r="920" spans="1:13" ht="15.75" customHeight="1">
      <c r="A920" s="2671"/>
      <c r="B920" s="2671"/>
      <c r="C920" s="2671"/>
      <c r="D920" s="2671"/>
      <c r="E920" s="2671"/>
      <c r="F920" s="2671"/>
      <c r="G920" s="2671"/>
      <c r="H920" s="2671"/>
      <c r="I920" s="2671"/>
      <c r="J920" s="2671"/>
      <c r="K920" s="2671"/>
      <c r="L920" s="2671"/>
      <c r="M920" s="2671"/>
    </row>
    <row r="921" spans="1:13" ht="15.75" customHeight="1">
      <c r="A921" s="2671"/>
      <c r="B921" s="2671"/>
      <c r="C921" s="2671"/>
      <c r="D921" s="2671"/>
      <c r="E921" s="2671"/>
      <c r="F921" s="2671"/>
      <c r="G921" s="2671"/>
      <c r="H921" s="2671"/>
      <c r="I921" s="2671"/>
      <c r="J921" s="2671"/>
      <c r="K921" s="2671"/>
      <c r="L921" s="2671"/>
      <c r="M921" s="2671"/>
    </row>
    <row r="922" spans="1:13" ht="15.75" customHeight="1">
      <c r="A922" s="2671"/>
      <c r="B922" s="2671"/>
      <c r="C922" s="2671"/>
      <c r="D922" s="2671"/>
      <c r="E922" s="2671"/>
      <c r="F922" s="2671"/>
      <c r="G922" s="2671"/>
      <c r="H922" s="2671"/>
      <c r="I922" s="2671"/>
      <c r="J922" s="2671"/>
      <c r="K922" s="2671"/>
      <c r="L922" s="2671"/>
      <c r="M922" s="2671"/>
    </row>
    <row r="923" spans="1:13" ht="15.75" customHeight="1">
      <c r="A923" s="2671"/>
      <c r="B923" s="2671"/>
      <c r="C923" s="2671"/>
      <c r="D923" s="2671"/>
      <c r="E923" s="2671"/>
      <c r="F923" s="2671"/>
      <c r="G923" s="2671"/>
      <c r="H923" s="2671"/>
      <c r="I923" s="2671"/>
      <c r="J923" s="2671"/>
      <c r="K923" s="2671"/>
      <c r="L923" s="2671"/>
      <c r="M923" s="2671"/>
    </row>
    <row r="924" spans="1:13" ht="15.75" customHeight="1">
      <c r="A924" s="2671"/>
      <c r="B924" s="2671"/>
      <c r="C924" s="2671"/>
      <c r="D924" s="2671"/>
      <c r="E924" s="2671"/>
      <c r="F924" s="2671"/>
      <c r="G924" s="2671"/>
      <c r="H924" s="2671"/>
      <c r="I924" s="2671"/>
      <c r="J924" s="2671"/>
      <c r="K924" s="2671"/>
      <c r="L924" s="2671"/>
      <c r="M924" s="2671"/>
    </row>
    <row r="925" spans="1:13" ht="15.75" customHeight="1">
      <c r="A925" s="2671"/>
      <c r="B925" s="2671"/>
      <c r="C925" s="2671"/>
      <c r="D925" s="2671"/>
      <c r="E925" s="2671"/>
      <c r="F925" s="2671"/>
      <c r="G925" s="2671"/>
      <c r="H925" s="2671"/>
      <c r="I925" s="2671"/>
      <c r="J925" s="2671"/>
      <c r="K925" s="2671"/>
      <c r="L925" s="2671"/>
      <c r="M925" s="2671"/>
    </row>
    <row r="926" spans="1:13" ht="15.75" customHeight="1">
      <c r="A926" s="2671"/>
      <c r="B926" s="2671"/>
      <c r="C926" s="2671"/>
      <c r="D926" s="2671"/>
      <c r="E926" s="2671"/>
      <c r="F926" s="2671"/>
      <c r="G926" s="2671"/>
      <c r="H926" s="2671"/>
      <c r="I926" s="2671"/>
      <c r="J926" s="2671"/>
      <c r="K926" s="2671"/>
      <c r="L926" s="2671"/>
      <c r="M926" s="2671"/>
    </row>
    <row r="927" spans="1:13" ht="15.75" customHeight="1">
      <c r="A927" s="2671"/>
      <c r="B927" s="2671"/>
      <c r="C927" s="2671"/>
      <c r="D927" s="2671"/>
      <c r="E927" s="2671"/>
      <c r="F927" s="2671"/>
      <c r="G927" s="2671"/>
      <c r="H927" s="2671"/>
      <c r="I927" s="2671"/>
      <c r="J927" s="2671"/>
      <c r="K927" s="2671"/>
      <c r="L927" s="2671"/>
      <c r="M927" s="2671"/>
    </row>
    <row r="928" spans="1:13" ht="15.75" customHeight="1">
      <c r="A928" s="2671"/>
      <c r="B928" s="2671"/>
      <c r="C928" s="2671"/>
      <c r="D928" s="2671"/>
      <c r="E928" s="2671"/>
      <c r="F928" s="2671"/>
      <c r="G928" s="2671"/>
      <c r="H928" s="2671"/>
      <c r="I928" s="2671"/>
      <c r="J928" s="2671"/>
      <c r="K928" s="2671"/>
      <c r="L928" s="2671"/>
      <c r="M928" s="2671"/>
    </row>
    <row r="929" spans="1:13" ht="15.75" customHeight="1">
      <c r="A929" s="2671"/>
      <c r="B929" s="2671"/>
      <c r="C929" s="2671"/>
      <c r="D929" s="2671"/>
      <c r="E929" s="2671"/>
      <c r="F929" s="2671"/>
      <c r="G929" s="2671"/>
      <c r="H929" s="2671"/>
      <c r="I929" s="2671"/>
      <c r="J929" s="2671"/>
      <c r="K929" s="2671"/>
      <c r="L929" s="2671"/>
      <c r="M929" s="2671"/>
    </row>
    <row r="930" spans="1:13" ht="15.75" customHeight="1">
      <c r="A930" s="2671"/>
      <c r="B930" s="2671"/>
      <c r="C930" s="2671"/>
      <c r="D930" s="2671"/>
      <c r="E930" s="2671"/>
      <c r="F930" s="2671"/>
      <c r="G930" s="2671"/>
      <c r="H930" s="2671"/>
      <c r="I930" s="2671"/>
      <c r="J930" s="2671"/>
      <c r="K930" s="2671"/>
      <c r="L930" s="2671"/>
      <c r="M930" s="2671"/>
    </row>
    <row r="931" spans="1:13" ht="15.75" customHeight="1">
      <c r="A931" s="2671"/>
      <c r="B931" s="2671"/>
      <c r="C931" s="2671"/>
      <c r="D931" s="2671"/>
      <c r="E931" s="2671"/>
      <c r="F931" s="2671"/>
      <c r="G931" s="2671"/>
      <c r="H931" s="2671"/>
      <c r="I931" s="2671"/>
      <c r="J931" s="2671"/>
      <c r="K931" s="2671"/>
      <c r="L931" s="2671"/>
      <c r="M931" s="2671"/>
    </row>
    <row r="932" spans="1:13" ht="15.75" customHeight="1">
      <c r="A932" s="2671"/>
      <c r="B932" s="2671"/>
      <c r="C932" s="2671"/>
      <c r="D932" s="2671"/>
      <c r="E932" s="2671"/>
      <c r="F932" s="2671"/>
      <c r="G932" s="2671"/>
      <c r="H932" s="2671"/>
      <c r="I932" s="2671"/>
      <c r="J932" s="2671"/>
      <c r="K932" s="2671"/>
      <c r="L932" s="2671"/>
      <c r="M932" s="2671"/>
    </row>
    <row r="933" spans="1:13" ht="15.75" customHeight="1">
      <c r="A933" s="2671"/>
      <c r="B933" s="2671"/>
      <c r="C933" s="2671"/>
      <c r="D933" s="2671"/>
      <c r="E933" s="2671"/>
      <c r="F933" s="2671"/>
      <c r="G933" s="2671"/>
      <c r="H933" s="2671"/>
      <c r="I933" s="2671"/>
      <c r="J933" s="2671"/>
      <c r="K933" s="2671"/>
      <c r="L933" s="2671"/>
      <c r="M933" s="2671"/>
    </row>
    <row r="934" spans="1:13" ht="15.75" customHeight="1">
      <c r="A934" s="2671"/>
      <c r="B934" s="2671"/>
      <c r="C934" s="2671"/>
      <c r="D934" s="2671"/>
      <c r="E934" s="2671"/>
      <c r="F934" s="2671"/>
      <c r="G934" s="2671"/>
      <c r="H934" s="2671"/>
      <c r="I934" s="2671"/>
      <c r="J934" s="2671"/>
      <c r="K934" s="2671"/>
      <c r="L934" s="2671"/>
      <c r="M934" s="2671"/>
    </row>
    <row r="935" spans="1:13" ht="15.75" customHeight="1">
      <c r="A935" s="2671"/>
      <c r="B935" s="2671"/>
      <c r="C935" s="2671"/>
      <c r="D935" s="2671"/>
      <c r="E935" s="2671"/>
      <c r="F935" s="2671"/>
      <c r="G935" s="2671"/>
      <c r="H935" s="2671"/>
      <c r="I935" s="2671"/>
      <c r="J935" s="2671"/>
      <c r="K935" s="2671"/>
      <c r="L935" s="2671"/>
      <c r="M935" s="2671"/>
    </row>
    <row r="936" spans="1:13" ht="15.75" customHeight="1">
      <c r="A936" s="2671"/>
      <c r="B936" s="2671"/>
      <c r="C936" s="2671"/>
      <c r="D936" s="2671"/>
      <c r="E936" s="2671"/>
      <c r="F936" s="2671"/>
      <c r="G936" s="2671"/>
      <c r="H936" s="2671"/>
      <c r="I936" s="2671"/>
      <c r="J936" s="2671"/>
      <c r="K936" s="2671"/>
      <c r="L936" s="2671"/>
      <c r="M936" s="2671"/>
    </row>
    <row r="937" spans="1:13" ht="15.75" customHeight="1">
      <c r="A937" s="2671"/>
      <c r="B937" s="2671"/>
      <c r="C937" s="2671"/>
      <c r="D937" s="2671"/>
      <c r="E937" s="2671"/>
      <c r="F937" s="2671"/>
      <c r="G937" s="2671"/>
      <c r="H937" s="2671"/>
      <c r="I937" s="2671"/>
      <c r="J937" s="2671"/>
      <c r="K937" s="2671"/>
      <c r="L937" s="2671"/>
      <c r="M937" s="2671"/>
    </row>
    <row r="938" spans="1:13" ht="15.75" customHeight="1">
      <c r="A938" s="2671"/>
      <c r="B938" s="2671"/>
      <c r="C938" s="2671"/>
      <c r="D938" s="2671"/>
      <c r="E938" s="2671"/>
      <c r="F938" s="2671"/>
      <c r="G938" s="2671"/>
      <c r="H938" s="2671"/>
      <c r="I938" s="2671"/>
      <c r="J938" s="2671"/>
      <c r="K938" s="2671"/>
      <c r="L938" s="2671"/>
      <c r="M938" s="2671"/>
    </row>
    <row r="939" spans="1:13" ht="15.75" customHeight="1">
      <c r="A939" s="2671"/>
      <c r="B939" s="2671"/>
      <c r="C939" s="2671"/>
      <c r="D939" s="2671"/>
      <c r="E939" s="2671"/>
      <c r="F939" s="2671"/>
      <c r="G939" s="2671"/>
      <c r="H939" s="2671"/>
      <c r="I939" s="2671"/>
      <c r="J939" s="2671"/>
      <c r="K939" s="2671"/>
      <c r="L939" s="2671"/>
      <c r="M939" s="2671"/>
    </row>
    <row r="940" spans="1:13" ht="15.75" customHeight="1">
      <c r="A940" s="2671"/>
      <c r="B940" s="2671"/>
      <c r="C940" s="2671"/>
      <c r="D940" s="2671"/>
      <c r="E940" s="2671"/>
      <c r="F940" s="2671"/>
      <c r="G940" s="2671"/>
      <c r="H940" s="2671"/>
      <c r="I940" s="2671"/>
      <c r="J940" s="2671"/>
      <c r="K940" s="2671"/>
      <c r="L940" s="2671"/>
      <c r="M940" s="2671"/>
    </row>
    <row r="941" spans="1:13" ht="15.75" customHeight="1">
      <c r="A941" s="2671"/>
      <c r="B941" s="2671"/>
      <c r="C941" s="2671"/>
      <c r="D941" s="2671"/>
      <c r="E941" s="2671"/>
      <c r="F941" s="2671"/>
      <c r="G941" s="2671"/>
      <c r="H941" s="2671"/>
      <c r="I941" s="2671"/>
      <c r="J941" s="2671"/>
      <c r="K941" s="2671"/>
      <c r="L941" s="2671"/>
      <c r="M941" s="2671"/>
    </row>
    <row r="942" spans="1:13" ht="15.75" customHeight="1">
      <c r="A942" s="2671"/>
      <c r="B942" s="2671"/>
      <c r="C942" s="2671"/>
      <c r="D942" s="2671"/>
      <c r="E942" s="2671"/>
      <c r="F942" s="2671"/>
      <c r="G942" s="2671"/>
      <c r="H942" s="2671"/>
      <c r="I942" s="2671"/>
      <c r="J942" s="2671"/>
      <c r="K942" s="2671"/>
      <c r="L942" s="2671"/>
      <c r="M942" s="2671"/>
    </row>
    <row r="943" spans="1:13" ht="15.75" customHeight="1">
      <c r="A943" s="2671"/>
      <c r="B943" s="2671"/>
      <c r="C943" s="2671"/>
      <c r="D943" s="2671"/>
      <c r="E943" s="2671"/>
      <c r="F943" s="2671"/>
      <c r="G943" s="2671"/>
      <c r="H943" s="2671"/>
      <c r="I943" s="2671"/>
      <c r="J943" s="2671"/>
      <c r="K943" s="2671"/>
      <c r="L943" s="2671"/>
      <c r="M943" s="2671"/>
    </row>
    <row r="944" spans="1:13" ht="15.75" customHeight="1">
      <c r="A944" s="2671"/>
      <c r="B944" s="2671"/>
      <c r="C944" s="2671"/>
      <c r="D944" s="2671"/>
      <c r="E944" s="2671"/>
      <c r="F944" s="2671"/>
      <c r="G944" s="2671"/>
      <c r="H944" s="2671"/>
      <c r="I944" s="2671"/>
      <c r="J944" s="2671"/>
      <c r="K944" s="2671"/>
      <c r="L944" s="2671"/>
      <c r="M944" s="2671"/>
    </row>
    <row r="945" spans="1:13" ht="15.75" customHeight="1">
      <c r="A945" s="2671"/>
      <c r="B945" s="2671"/>
      <c r="C945" s="2671"/>
      <c r="D945" s="2671"/>
      <c r="E945" s="2671"/>
      <c r="F945" s="2671"/>
      <c r="G945" s="2671"/>
      <c r="H945" s="2671"/>
      <c r="I945" s="2671"/>
      <c r="J945" s="2671"/>
      <c r="K945" s="2671"/>
      <c r="L945" s="2671"/>
      <c r="M945" s="2671"/>
    </row>
    <row r="946" spans="1:13" ht="15.75" customHeight="1">
      <c r="A946" s="2671"/>
      <c r="B946" s="2671"/>
      <c r="C946" s="2671"/>
      <c r="D946" s="2671"/>
      <c r="E946" s="2671"/>
      <c r="F946" s="2671"/>
      <c r="G946" s="2671"/>
      <c r="H946" s="2671"/>
      <c r="I946" s="2671"/>
      <c r="J946" s="2671"/>
      <c r="K946" s="2671"/>
      <c r="L946" s="2671"/>
      <c r="M946" s="2671"/>
    </row>
    <row r="947" spans="1:13" ht="15.75" customHeight="1">
      <c r="A947" s="2671"/>
      <c r="B947" s="2671"/>
      <c r="C947" s="2671"/>
      <c r="D947" s="2671"/>
      <c r="E947" s="2671"/>
      <c r="F947" s="2671"/>
      <c r="G947" s="2671"/>
      <c r="H947" s="2671"/>
      <c r="I947" s="2671"/>
      <c r="J947" s="2671"/>
      <c r="K947" s="2671"/>
      <c r="L947" s="2671"/>
      <c r="M947" s="2671"/>
    </row>
    <row r="948" spans="1:13" ht="15.75" customHeight="1">
      <c r="A948" s="2671"/>
      <c r="B948" s="2671"/>
      <c r="C948" s="2671"/>
      <c r="D948" s="2671"/>
      <c r="E948" s="2671"/>
      <c r="F948" s="2671"/>
      <c r="G948" s="2671"/>
      <c r="H948" s="2671"/>
      <c r="I948" s="2671"/>
      <c r="J948" s="2671"/>
      <c r="K948" s="2671"/>
      <c r="L948" s="2671"/>
      <c r="M948" s="2671"/>
    </row>
    <row r="949" spans="1:13" ht="15.75" customHeight="1">
      <c r="A949" s="2671"/>
      <c r="B949" s="2671"/>
      <c r="C949" s="2671"/>
      <c r="D949" s="2671"/>
      <c r="E949" s="2671"/>
      <c r="F949" s="2671"/>
      <c r="G949" s="2671"/>
      <c r="H949" s="2671"/>
      <c r="I949" s="2671"/>
      <c r="J949" s="2671"/>
      <c r="K949" s="2671"/>
      <c r="L949" s="2671"/>
      <c r="M949" s="2671"/>
    </row>
    <row r="950" spans="1:13" ht="15.75" customHeight="1">
      <c r="A950" s="2671"/>
      <c r="B950" s="2671"/>
      <c r="C950" s="2671"/>
      <c r="D950" s="2671"/>
      <c r="E950" s="2671"/>
      <c r="F950" s="2671"/>
      <c r="G950" s="2671"/>
      <c r="H950" s="2671"/>
      <c r="I950" s="2671"/>
      <c r="J950" s="2671"/>
      <c r="K950" s="2671"/>
      <c r="L950" s="2671"/>
      <c r="M950" s="2671"/>
    </row>
    <row r="951" spans="1:13" ht="15.75" customHeight="1">
      <c r="A951" s="2671"/>
      <c r="B951" s="2671"/>
      <c r="C951" s="2671"/>
      <c r="D951" s="2671"/>
      <c r="E951" s="2671"/>
      <c r="F951" s="2671"/>
      <c r="G951" s="2671"/>
      <c r="H951" s="2671"/>
      <c r="I951" s="2671"/>
      <c r="J951" s="2671"/>
      <c r="K951" s="2671"/>
      <c r="L951" s="2671"/>
      <c r="M951" s="2671"/>
    </row>
    <row r="952" spans="1:13" ht="15.75" customHeight="1">
      <c r="A952" s="2671"/>
      <c r="B952" s="2671"/>
      <c r="C952" s="2671"/>
      <c r="D952" s="2671"/>
      <c r="E952" s="2671"/>
      <c r="F952" s="2671"/>
      <c r="G952" s="2671"/>
      <c r="H952" s="2671"/>
      <c r="I952" s="2671"/>
      <c r="J952" s="2671"/>
      <c r="K952" s="2671"/>
      <c r="L952" s="2671"/>
      <c r="M952" s="2671"/>
    </row>
    <row r="953" spans="1:13" ht="15.75" customHeight="1">
      <c r="A953" s="2671"/>
      <c r="B953" s="2671"/>
      <c r="C953" s="2671"/>
      <c r="D953" s="2671"/>
      <c r="E953" s="2671"/>
      <c r="F953" s="2671"/>
      <c r="G953" s="2671"/>
      <c r="H953" s="2671"/>
      <c r="I953" s="2671"/>
      <c r="J953" s="2671"/>
      <c r="K953" s="2671"/>
      <c r="L953" s="2671"/>
      <c r="M953" s="2671"/>
    </row>
    <row r="954" spans="1:13" ht="15.75" customHeight="1">
      <c r="A954" s="2671"/>
      <c r="B954" s="2671"/>
      <c r="C954" s="2671"/>
      <c r="D954" s="2671"/>
      <c r="E954" s="2671"/>
      <c r="F954" s="2671"/>
      <c r="G954" s="2671"/>
      <c r="H954" s="2671"/>
      <c r="I954" s="2671"/>
      <c r="J954" s="2671"/>
      <c r="K954" s="2671"/>
      <c r="L954" s="2671"/>
      <c r="M954" s="2671"/>
    </row>
    <row r="955" spans="1:13" ht="15.75" customHeight="1">
      <c r="A955" s="2671"/>
      <c r="B955" s="2671"/>
      <c r="C955" s="2671"/>
      <c r="D955" s="2671"/>
      <c r="E955" s="2671"/>
      <c r="F955" s="2671"/>
      <c r="G955" s="2671"/>
      <c r="H955" s="2671"/>
      <c r="I955" s="2671"/>
      <c r="J955" s="2671"/>
      <c r="K955" s="2671"/>
      <c r="L955" s="2671"/>
      <c r="M955" s="2671"/>
    </row>
    <row r="956" spans="1:13" ht="15.75" customHeight="1">
      <c r="A956" s="2671"/>
      <c r="B956" s="2671"/>
      <c r="C956" s="2671"/>
      <c r="D956" s="2671"/>
      <c r="E956" s="2671"/>
      <c r="F956" s="2671"/>
      <c r="G956" s="2671"/>
      <c r="H956" s="2671"/>
      <c r="I956" s="2671"/>
      <c r="J956" s="2671"/>
      <c r="K956" s="2671"/>
      <c r="L956" s="2671"/>
      <c r="M956" s="2671"/>
    </row>
    <row r="957" spans="1:13" ht="15.75" customHeight="1">
      <c r="A957" s="2671"/>
      <c r="B957" s="2671"/>
      <c r="C957" s="2671"/>
      <c r="D957" s="2671"/>
      <c r="E957" s="2671"/>
      <c r="F957" s="2671"/>
      <c r="G957" s="2671"/>
      <c r="H957" s="2671"/>
      <c r="I957" s="2671"/>
      <c r="J957" s="2671"/>
      <c r="K957" s="2671"/>
      <c r="L957" s="2671"/>
      <c r="M957" s="2671"/>
    </row>
    <row r="958" spans="1:13" ht="15.75" customHeight="1">
      <c r="A958" s="2671"/>
      <c r="B958" s="2671"/>
      <c r="C958" s="2671"/>
      <c r="D958" s="2671"/>
      <c r="E958" s="2671"/>
      <c r="F958" s="2671"/>
      <c r="G958" s="2671"/>
      <c r="H958" s="2671"/>
      <c r="I958" s="2671"/>
      <c r="J958" s="2671"/>
      <c r="K958" s="2671"/>
      <c r="L958" s="2671"/>
      <c r="M958" s="2671"/>
    </row>
    <row r="959" spans="1:13" ht="15.75" customHeight="1">
      <c r="A959" s="2671"/>
      <c r="B959" s="2671"/>
      <c r="C959" s="2671"/>
      <c r="D959" s="2671"/>
      <c r="E959" s="2671"/>
      <c r="F959" s="2671"/>
      <c r="G959" s="2671"/>
      <c r="H959" s="2671"/>
      <c r="I959" s="2671"/>
      <c r="J959" s="2671"/>
      <c r="K959" s="2671"/>
      <c r="L959" s="2671"/>
      <c r="M959" s="2671"/>
    </row>
    <row r="960" spans="1:13" ht="15.75" customHeight="1">
      <c r="A960" s="2671"/>
      <c r="B960" s="2671"/>
      <c r="C960" s="2671"/>
      <c r="D960" s="2671"/>
      <c r="E960" s="2671"/>
      <c r="F960" s="2671"/>
      <c r="G960" s="2671"/>
      <c r="H960" s="2671"/>
      <c r="I960" s="2671"/>
      <c r="J960" s="2671"/>
      <c r="K960" s="2671"/>
      <c r="L960" s="2671"/>
      <c r="M960" s="2671"/>
    </row>
    <row r="961" spans="1:13" ht="15.75" customHeight="1">
      <c r="A961" s="2671"/>
      <c r="B961" s="2671"/>
      <c r="C961" s="2671"/>
      <c r="D961" s="2671"/>
      <c r="E961" s="2671"/>
      <c r="F961" s="2671"/>
      <c r="G961" s="2671"/>
      <c r="H961" s="2671"/>
      <c r="I961" s="2671"/>
      <c r="J961" s="2671"/>
      <c r="K961" s="2671"/>
      <c r="L961" s="2671"/>
      <c r="M961" s="2671"/>
    </row>
    <row r="962" spans="1:13" ht="15.75" customHeight="1">
      <c r="A962" s="2671"/>
      <c r="B962" s="2671"/>
      <c r="C962" s="2671"/>
      <c r="D962" s="2671"/>
      <c r="E962" s="2671"/>
      <c r="F962" s="2671"/>
      <c r="G962" s="2671"/>
      <c r="H962" s="2671"/>
      <c r="I962" s="2671"/>
      <c r="J962" s="2671"/>
      <c r="K962" s="2671"/>
      <c r="L962" s="2671"/>
      <c r="M962" s="2671"/>
    </row>
    <row r="963" spans="1:13" ht="15.75" customHeight="1">
      <c r="A963" s="2671"/>
      <c r="B963" s="2671"/>
      <c r="C963" s="2671"/>
      <c r="D963" s="2671"/>
      <c r="E963" s="2671"/>
      <c r="F963" s="2671"/>
      <c r="G963" s="2671"/>
      <c r="H963" s="2671"/>
      <c r="I963" s="2671"/>
      <c r="J963" s="2671"/>
      <c r="K963" s="2671"/>
      <c r="L963" s="2671"/>
      <c r="M963" s="2671"/>
    </row>
    <row r="964" spans="1:13" ht="15.75" customHeight="1">
      <c r="A964" s="2671"/>
      <c r="B964" s="2671"/>
      <c r="C964" s="2671"/>
      <c r="D964" s="2671"/>
      <c r="E964" s="2671"/>
      <c r="F964" s="2671"/>
      <c r="G964" s="2671"/>
      <c r="H964" s="2671"/>
      <c r="I964" s="2671"/>
      <c r="J964" s="2671"/>
      <c r="K964" s="2671"/>
      <c r="L964" s="2671"/>
      <c r="M964" s="2671"/>
    </row>
    <row r="965" spans="1:13" ht="15.75" customHeight="1">
      <c r="A965" s="2671"/>
      <c r="B965" s="2671"/>
      <c r="C965" s="2671"/>
      <c r="D965" s="2671"/>
      <c r="E965" s="2671"/>
      <c r="F965" s="2671"/>
      <c r="G965" s="2671"/>
      <c r="H965" s="2671"/>
      <c r="I965" s="2671"/>
      <c r="J965" s="2671"/>
      <c r="K965" s="2671"/>
      <c r="L965" s="2671"/>
      <c r="M965" s="2671"/>
    </row>
    <row r="966" spans="1:13" ht="15.75" customHeight="1">
      <c r="A966" s="2671"/>
      <c r="B966" s="2671"/>
      <c r="C966" s="2671"/>
      <c r="D966" s="2671"/>
      <c r="E966" s="2671"/>
      <c r="F966" s="2671"/>
      <c r="G966" s="2671"/>
      <c r="H966" s="2671"/>
      <c r="I966" s="2671"/>
      <c r="J966" s="2671"/>
      <c r="K966" s="2671"/>
      <c r="L966" s="2671"/>
      <c r="M966" s="2671"/>
    </row>
    <row r="967" spans="1:13" ht="15.75" customHeight="1">
      <c r="A967" s="2671"/>
      <c r="B967" s="2671"/>
      <c r="C967" s="2671"/>
      <c r="D967" s="2671"/>
      <c r="E967" s="2671"/>
      <c r="F967" s="2671"/>
      <c r="G967" s="2671"/>
      <c r="H967" s="2671"/>
      <c r="I967" s="2671"/>
      <c r="J967" s="2671"/>
      <c r="K967" s="2671"/>
      <c r="L967" s="2671"/>
      <c r="M967" s="2671"/>
    </row>
    <row r="968" spans="1:13" ht="15.75" customHeight="1">
      <c r="A968" s="2671"/>
      <c r="B968" s="2671"/>
      <c r="C968" s="2671"/>
      <c r="D968" s="2671"/>
      <c r="E968" s="2671"/>
      <c r="F968" s="2671"/>
      <c r="G968" s="2671"/>
      <c r="H968" s="2671"/>
      <c r="I968" s="2671"/>
      <c r="J968" s="2671"/>
      <c r="K968" s="2671"/>
      <c r="L968" s="2671"/>
      <c r="M968" s="2671"/>
    </row>
    <row r="969" spans="1:13" ht="15.75" customHeight="1">
      <c r="A969" s="2671"/>
      <c r="B969" s="2671"/>
      <c r="C969" s="2671"/>
      <c r="D969" s="2671"/>
      <c r="E969" s="2671"/>
      <c r="F969" s="2671"/>
      <c r="G969" s="2671"/>
      <c r="H969" s="2671"/>
      <c r="I969" s="2671"/>
      <c r="J969" s="2671"/>
      <c r="K969" s="2671"/>
      <c r="L969" s="2671"/>
      <c r="M969" s="2671"/>
    </row>
    <row r="970" spans="1:13" ht="15.75" customHeight="1">
      <c r="A970" s="2671"/>
      <c r="B970" s="2671"/>
      <c r="C970" s="2671"/>
      <c r="D970" s="2671"/>
      <c r="E970" s="2671"/>
      <c r="F970" s="2671"/>
      <c r="G970" s="2671"/>
      <c r="H970" s="2671"/>
      <c r="I970" s="2671"/>
      <c r="J970" s="2671"/>
      <c r="K970" s="2671"/>
      <c r="L970" s="2671"/>
      <c r="M970" s="2671"/>
    </row>
    <row r="971" spans="1:13" ht="15.75" customHeight="1">
      <c r="A971" s="2671"/>
      <c r="B971" s="2671"/>
      <c r="C971" s="2671"/>
      <c r="D971" s="2671"/>
      <c r="E971" s="2671"/>
      <c r="F971" s="2671"/>
      <c r="G971" s="2671"/>
      <c r="H971" s="2671"/>
      <c r="I971" s="2671"/>
      <c r="J971" s="2671"/>
      <c r="K971" s="2671"/>
      <c r="L971" s="2671"/>
      <c r="M971" s="2671"/>
    </row>
    <row r="972" spans="1:13" ht="15.75" customHeight="1">
      <c r="A972" s="2671"/>
      <c r="B972" s="2671"/>
      <c r="C972" s="2671"/>
      <c r="D972" s="2671"/>
      <c r="E972" s="2671"/>
      <c r="F972" s="2671"/>
      <c r="G972" s="2671"/>
      <c r="H972" s="2671"/>
      <c r="I972" s="2671"/>
      <c r="J972" s="2671"/>
      <c r="K972" s="2671"/>
      <c r="L972" s="2671"/>
      <c r="M972" s="2671"/>
    </row>
    <row r="973" spans="1:13" ht="15.75" customHeight="1">
      <c r="A973" s="2671"/>
      <c r="B973" s="2671"/>
      <c r="C973" s="2671"/>
      <c r="D973" s="2671"/>
      <c r="E973" s="2671"/>
      <c r="F973" s="2671"/>
      <c r="G973" s="2671"/>
      <c r="H973" s="2671"/>
      <c r="I973" s="2671"/>
      <c r="J973" s="2671"/>
      <c r="K973" s="2671"/>
      <c r="L973" s="2671"/>
      <c r="M973" s="2671"/>
    </row>
    <row r="974" spans="1:13" ht="15.75" customHeight="1">
      <c r="A974" s="2671"/>
      <c r="B974" s="2671"/>
      <c r="C974" s="2671"/>
      <c r="D974" s="2671"/>
      <c r="E974" s="2671"/>
      <c r="F974" s="2671"/>
      <c r="G974" s="2671"/>
      <c r="H974" s="2671"/>
      <c r="I974" s="2671"/>
      <c r="J974" s="2671"/>
      <c r="K974" s="2671"/>
      <c r="L974" s="2671"/>
      <c r="M974" s="2671"/>
    </row>
    <row r="975" spans="1:13" ht="15.75" customHeight="1">
      <c r="A975" s="2671"/>
      <c r="B975" s="2671"/>
      <c r="C975" s="2671"/>
      <c r="D975" s="2671"/>
      <c r="E975" s="2671"/>
      <c r="F975" s="2671"/>
      <c r="G975" s="2671"/>
      <c r="H975" s="2671"/>
      <c r="I975" s="2671"/>
      <c r="J975" s="2671"/>
      <c r="K975" s="2671"/>
      <c r="L975" s="2671"/>
      <c r="M975" s="2671"/>
    </row>
    <row r="976" spans="1:13" ht="15.75" customHeight="1">
      <c r="A976" s="2671"/>
      <c r="B976" s="2671"/>
      <c r="C976" s="2671"/>
      <c r="D976" s="2671"/>
      <c r="E976" s="2671"/>
      <c r="F976" s="2671"/>
      <c r="G976" s="2671"/>
      <c r="H976" s="2671"/>
      <c r="I976" s="2671"/>
      <c r="J976" s="2671"/>
      <c r="K976" s="2671"/>
      <c r="L976" s="2671"/>
      <c r="M976" s="2671"/>
    </row>
    <row r="977" spans="1:13" ht="15.75" customHeight="1">
      <c r="A977" s="2671"/>
      <c r="B977" s="2671"/>
      <c r="C977" s="2671"/>
      <c r="D977" s="2671"/>
      <c r="E977" s="2671"/>
      <c r="F977" s="2671"/>
      <c r="G977" s="2671"/>
      <c r="H977" s="2671"/>
      <c r="I977" s="2671"/>
      <c r="J977" s="2671"/>
      <c r="K977" s="2671"/>
      <c r="L977" s="2671"/>
      <c r="M977" s="2671"/>
    </row>
    <row r="978" spans="1:13" ht="15.75" customHeight="1">
      <c r="A978" s="2671"/>
      <c r="B978" s="2671"/>
      <c r="C978" s="2671"/>
      <c r="D978" s="2671"/>
      <c r="E978" s="2671"/>
      <c r="F978" s="2671"/>
      <c r="G978" s="2671"/>
      <c r="H978" s="2671"/>
      <c r="I978" s="2671"/>
      <c r="J978" s="2671"/>
      <c r="K978" s="2671"/>
      <c r="L978" s="2671"/>
      <c r="M978" s="2671"/>
    </row>
    <row r="979" spans="1:13" ht="15.75" customHeight="1">
      <c r="A979" s="2671"/>
      <c r="B979" s="2671"/>
      <c r="C979" s="2671"/>
      <c r="D979" s="2671"/>
      <c r="E979" s="2671"/>
      <c r="F979" s="2671"/>
      <c r="G979" s="2671"/>
      <c r="H979" s="2671"/>
      <c r="I979" s="2671"/>
      <c r="J979" s="2671"/>
      <c r="K979" s="2671"/>
      <c r="L979" s="2671"/>
      <c r="M979" s="2671"/>
    </row>
    <row r="980" spans="1:13" ht="15.75" customHeight="1">
      <c r="A980" s="2671"/>
      <c r="B980" s="2671"/>
      <c r="C980" s="2671"/>
      <c r="D980" s="2671"/>
      <c r="E980" s="2671"/>
      <c r="F980" s="2671"/>
      <c r="G980" s="2671"/>
      <c r="H980" s="2671"/>
      <c r="I980" s="2671"/>
      <c r="J980" s="2671"/>
      <c r="K980" s="2671"/>
      <c r="L980" s="2671"/>
      <c r="M980" s="2671"/>
    </row>
    <row r="981" spans="1:13" ht="15.75" customHeight="1">
      <c r="A981" s="2671"/>
      <c r="B981" s="2671"/>
      <c r="C981" s="2671"/>
      <c r="D981" s="2671"/>
      <c r="E981" s="2671"/>
      <c r="F981" s="2671"/>
      <c r="G981" s="2671"/>
      <c r="H981" s="2671"/>
      <c r="I981" s="2671"/>
      <c r="J981" s="2671"/>
      <c r="K981" s="2671"/>
      <c r="L981" s="2671"/>
      <c r="M981" s="2671"/>
    </row>
    <row r="982" spans="1:13" ht="15.75" customHeight="1">
      <c r="A982" s="2671"/>
      <c r="B982" s="2671"/>
      <c r="C982" s="2671"/>
      <c r="D982" s="2671"/>
      <c r="E982" s="2671"/>
      <c r="F982" s="2671"/>
      <c r="G982" s="2671"/>
      <c r="H982" s="2671"/>
      <c r="I982" s="2671"/>
      <c r="J982" s="2671"/>
      <c r="K982" s="2671"/>
      <c r="L982" s="2671"/>
      <c r="M982" s="2671"/>
    </row>
    <row r="983" spans="1:13" ht="15.75" customHeight="1">
      <c r="A983" s="2671"/>
      <c r="B983" s="2671"/>
      <c r="C983" s="2671"/>
      <c r="D983" s="2671"/>
      <c r="E983" s="2671"/>
      <c r="F983" s="2671"/>
      <c r="G983" s="2671"/>
      <c r="H983" s="2671"/>
      <c r="I983" s="2671"/>
      <c r="J983" s="2671"/>
      <c r="K983" s="2671"/>
      <c r="L983" s="2671"/>
      <c r="M983" s="2671"/>
    </row>
    <row r="984" spans="1:13" ht="15.75" customHeight="1">
      <c r="A984" s="2671"/>
      <c r="B984" s="2671"/>
      <c r="C984" s="2671"/>
      <c r="D984" s="2671"/>
      <c r="E984" s="2671"/>
      <c r="F984" s="2671"/>
      <c r="G984" s="2671"/>
      <c r="H984" s="2671"/>
      <c r="I984" s="2671"/>
      <c r="J984" s="2671"/>
      <c r="K984" s="2671"/>
      <c r="L984" s="2671"/>
      <c r="M984" s="2671"/>
    </row>
    <row r="985" spans="1:13" ht="15.75" customHeight="1">
      <c r="A985" s="2671"/>
      <c r="B985" s="2671"/>
      <c r="C985" s="2671"/>
      <c r="D985" s="2671"/>
      <c r="E985" s="2671"/>
      <c r="F985" s="2671"/>
      <c r="G985" s="2671"/>
      <c r="H985" s="2671"/>
      <c r="I985" s="2671"/>
      <c r="J985" s="2671"/>
      <c r="K985" s="2671"/>
      <c r="L985" s="2671"/>
      <c r="M985" s="2671"/>
    </row>
    <row r="986" spans="1:13" ht="15.75" customHeight="1">
      <c r="A986" s="2671"/>
      <c r="B986" s="2671"/>
      <c r="C986" s="2671"/>
      <c r="D986" s="2671"/>
      <c r="E986" s="2671"/>
      <c r="F986" s="2671"/>
      <c r="G986" s="2671"/>
      <c r="H986" s="2671"/>
      <c r="I986" s="2671"/>
      <c r="J986" s="2671"/>
      <c r="K986" s="2671"/>
      <c r="L986" s="2671"/>
      <c r="M986" s="2671"/>
    </row>
    <row r="987" spans="1:13" ht="15.75" customHeight="1">
      <c r="A987" s="2671"/>
      <c r="B987" s="2671"/>
      <c r="C987" s="2671"/>
      <c r="D987" s="2671"/>
      <c r="E987" s="2671"/>
      <c r="F987" s="2671"/>
      <c r="G987" s="2671"/>
      <c r="H987" s="2671"/>
      <c r="I987" s="2671"/>
      <c r="J987" s="2671"/>
      <c r="K987" s="2671"/>
      <c r="L987" s="2671"/>
      <c r="M987" s="2671"/>
    </row>
    <row r="988" spans="1:13" ht="15.75" customHeight="1">
      <c r="A988" s="2671"/>
      <c r="B988" s="2671"/>
      <c r="C988" s="2671"/>
      <c r="D988" s="2671"/>
      <c r="E988" s="2671"/>
      <c r="F988" s="2671"/>
      <c r="G988" s="2671"/>
      <c r="H988" s="2671"/>
      <c r="I988" s="2671"/>
      <c r="J988" s="2671"/>
      <c r="K988" s="2671"/>
      <c r="L988" s="2671"/>
      <c r="M988" s="2671"/>
    </row>
    <row r="989" spans="1:13" ht="15.75" customHeight="1">
      <c r="A989" s="2671"/>
      <c r="B989" s="2671"/>
      <c r="C989" s="2671"/>
      <c r="D989" s="2671"/>
      <c r="E989" s="2671"/>
      <c r="F989" s="2671"/>
      <c r="G989" s="2671"/>
      <c r="H989" s="2671"/>
      <c r="I989" s="2671"/>
      <c r="J989" s="2671"/>
      <c r="K989" s="2671"/>
      <c r="L989" s="2671"/>
      <c r="M989" s="2671"/>
    </row>
    <row r="990" spans="1:13" ht="15.75" customHeight="1">
      <c r="A990" s="2671"/>
      <c r="B990" s="2671"/>
      <c r="C990" s="2671"/>
      <c r="D990" s="2671"/>
      <c r="E990" s="2671"/>
      <c r="F990" s="2671"/>
      <c r="G990" s="2671"/>
      <c r="H990" s="2671"/>
      <c r="I990" s="2671"/>
      <c r="J990" s="2671"/>
      <c r="K990" s="2671"/>
      <c r="L990" s="2671"/>
      <c r="M990" s="2671"/>
    </row>
    <row r="991" spans="1:13" ht="15.75" customHeight="1">
      <c r="A991" s="2671"/>
      <c r="B991" s="2671"/>
      <c r="C991" s="2671"/>
      <c r="D991" s="2671"/>
      <c r="E991" s="2671"/>
      <c r="F991" s="2671"/>
      <c r="G991" s="2671"/>
      <c r="H991" s="2671"/>
      <c r="I991" s="2671"/>
      <c r="J991" s="2671"/>
      <c r="K991" s="2671"/>
      <c r="L991" s="2671"/>
      <c r="M991" s="2671"/>
    </row>
    <row r="992" spans="1:13" ht="15.75" customHeight="1">
      <c r="A992" s="2671"/>
      <c r="B992" s="2671"/>
      <c r="C992" s="2671"/>
      <c r="D992" s="2671"/>
      <c r="E992" s="2671"/>
      <c r="F992" s="2671"/>
      <c r="G992" s="2671"/>
      <c r="H992" s="2671"/>
      <c r="I992" s="2671"/>
      <c r="J992" s="2671"/>
      <c r="K992" s="2671"/>
      <c r="L992" s="2671"/>
      <c r="M992" s="2671"/>
    </row>
    <row r="993" spans="1:13" ht="15.75" customHeight="1">
      <c r="A993" s="2671"/>
      <c r="B993" s="2671"/>
      <c r="C993" s="2671"/>
      <c r="D993" s="2671"/>
      <c r="E993" s="2671"/>
      <c r="F993" s="2671"/>
      <c r="G993" s="2671"/>
      <c r="H993" s="2671"/>
      <c r="I993" s="2671"/>
      <c r="J993" s="2671"/>
      <c r="K993" s="2671"/>
      <c r="L993" s="2671"/>
      <c r="M993" s="2671"/>
    </row>
    <row r="994" spans="1:13" ht="15.75" customHeight="1">
      <c r="A994" s="2671"/>
      <c r="B994" s="2671"/>
      <c r="C994" s="2671"/>
      <c r="D994" s="2671"/>
      <c r="E994" s="2671"/>
      <c r="F994" s="2671"/>
      <c r="G994" s="2671"/>
      <c r="H994" s="2671"/>
      <c r="I994" s="2671"/>
      <c r="J994" s="2671"/>
      <c r="K994" s="2671"/>
      <c r="L994" s="2671"/>
      <c r="M994" s="2671"/>
    </row>
    <row r="995" spans="1:13" ht="15.75" customHeight="1">
      <c r="A995" s="2671"/>
      <c r="B995" s="2671"/>
      <c r="C995" s="2671"/>
      <c r="D995" s="2671"/>
      <c r="E995" s="2671"/>
      <c r="F995" s="2671"/>
      <c r="G995" s="2671"/>
      <c r="H995" s="2671"/>
      <c r="I995" s="2671"/>
      <c r="J995" s="2671"/>
      <c r="K995" s="2671"/>
      <c r="L995" s="2671"/>
      <c r="M995" s="2671"/>
    </row>
    <row r="996" spans="1:13" ht="15.75" customHeight="1">
      <c r="A996" s="2671"/>
      <c r="B996" s="2671"/>
      <c r="C996" s="2671"/>
      <c r="D996" s="2671"/>
      <c r="E996" s="2671"/>
      <c r="F996" s="2671"/>
      <c r="G996" s="2671"/>
      <c r="H996" s="2671"/>
      <c r="I996" s="2671"/>
      <c r="J996" s="2671"/>
      <c r="K996" s="2671"/>
      <c r="L996" s="2671"/>
      <c r="M996" s="2671"/>
    </row>
    <row r="997" spans="1:13" ht="15.75" customHeight="1">
      <c r="A997" s="2671"/>
      <c r="B997" s="2671"/>
      <c r="C997" s="2671"/>
      <c r="D997" s="2671"/>
      <c r="E997" s="2671"/>
      <c r="F997" s="2671"/>
      <c r="G997" s="2671"/>
      <c r="H997" s="2671"/>
      <c r="I997" s="2671"/>
      <c r="J997" s="2671"/>
      <c r="K997" s="2671"/>
      <c r="L997" s="2671"/>
      <c r="M997" s="2671"/>
    </row>
    <row r="998" spans="1:13" ht="15.75" customHeight="1">
      <c r="A998" s="2671"/>
      <c r="B998" s="2671"/>
      <c r="C998" s="2671"/>
      <c r="D998" s="2671"/>
      <c r="E998" s="2671"/>
      <c r="F998" s="2671"/>
      <c r="G998" s="2671"/>
      <c r="H998" s="2671"/>
      <c r="I998" s="2671"/>
      <c r="J998" s="2671"/>
      <c r="K998" s="2671"/>
      <c r="L998" s="2671"/>
      <c r="M998" s="2671"/>
    </row>
    <row r="999" spans="1:13" ht="15.75" customHeight="1">
      <c r="A999" s="2671"/>
      <c r="B999" s="2671"/>
      <c r="C999" s="2671"/>
      <c r="D999" s="2671"/>
      <c r="E999" s="2671"/>
      <c r="F999" s="2671"/>
      <c r="G999" s="2671"/>
      <c r="H999" s="2671"/>
      <c r="I999" s="2671"/>
      <c r="J999" s="2671"/>
      <c r="K999" s="2671"/>
      <c r="L999" s="2671"/>
      <c r="M999" s="2671"/>
    </row>
    <row r="1000" spans="1:13" ht="15.75" customHeight="1">
      <c r="A1000" s="2671"/>
      <c r="B1000" s="2671"/>
      <c r="C1000" s="2671"/>
      <c r="D1000" s="2671"/>
      <c r="E1000" s="2671"/>
      <c r="F1000" s="2671"/>
      <c r="G1000" s="2671"/>
      <c r="H1000" s="2671"/>
      <c r="I1000" s="2671"/>
      <c r="J1000" s="2671"/>
      <c r="K1000" s="2671"/>
      <c r="L1000" s="2671"/>
      <c r="M1000" s="2671"/>
    </row>
    <row r="1001" spans="1:13" ht="15.75" customHeight="1">
      <c r="A1001" s="2671"/>
      <c r="B1001" s="2671"/>
      <c r="C1001" s="2671"/>
      <c r="D1001" s="2671"/>
      <c r="E1001" s="2671"/>
      <c r="F1001" s="2671"/>
      <c r="G1001" s="2671"/>
      <c r="H1001" s="2671"/>
      <c r="I1001" s="2671"/>
      <c r="J1001" s="2671"/>
      <c r="K1001" s="2671"/>
      <c r="L1001" s="2671"/>
      <c r="M1001" s="2671"/>
    </row>
    <row r="1002" spans="1:13" ht="15.75" customHeight="1">
      <c r="A1002" s="2671"/>
      <c r="B1002" s="2671"/>
      <c r="C1002" s="2671"/>
      <c r="D1002" s="2671"/>
      <c r="E1002" s="2671"/>
      <c r="F1002" s="2671"/>
      <c r="G1002" s="2671"/>
      <c r="H1002" s="2671"/>
      <c r="I1002" s="2671"/>
      <c r="J1002" s="2671"/>
      <c r="K1002" s="2671"/>
      <c r="L1002" s="2671"/>
      <c r="M1002" s="2671"/>
    </row>
    <row r="1003" spans="1:13" ht="15.75" customHeight="1">
      <c r="A1003" s="2671"/>
      <c r="B1003" s="2671"/>
      <c r="C1003" s="2671"/>
      <c r="D1003" s="2671"/>
      <c r="E1003" s="2671"/>
      <c r="F1003" s="2671"/>
      <c r="G1003" s="2671"/>
      <c r="H1003" s="2671"/>
      <c r="I1003" s="2671"/>
      <c r="J1003" s="2671"/>
      <c r="K1003" s="2671"/>
      <c r="L1003" s="2671"/>
      <c r="M1003" s="2671"/>
    </row>
    <row r="1004" spans="1:13" ht="15.75" customHeight="1">
      <c r="A1004" s="2671"/>
      <c r="B1004" s="2671"/>
      <c r="C1004" s="2671"/>
      <c r="D1004" s="2671"/>
      <c r="E1004" s="2671"/>
      <c r="F1004" s="2671"/>
      <c r="G1004" s="2671"/>
      <c r="H1004" s="2671"/>
      <c r="I1004" s="2671"/>
      <c r="J1004" s="2671"/>
      <c r="K1004" s="2671"/>
      <c r="L1004" s="2671"/>
      <c r="M1004" s="2671"/>
    </row>
    <row r="1005" spans="1:13" ht="15.75" customHeight="1">
      <c r="A1005" s="2671"/>
      <c r="B1005" s="2671"/>
      <c r="C1005" s="2671"/>
      <c r="D1005" s="2671"/>
      <c r="E1005" s="2671"/>
      <c r="F1005" s="2671"/>
      <c r="G1005" s="2671"/>
      <c r="H1005" s="2671"/>
      <c r="I1005" s="2671"/>
      <c r="J1005" s="2671"/>
      <c r="K1005" s="2671"/>
      <c r="L1005" s="2671"/>
      <c r="M1005" s="2671"/>
    </row>
    <row r="1006" spans="1:13" ht="15.75" customHeight="1">
      <c r="A1006" s="2671"/>
      <c r="B1006" s="2671"/>
      <c r="C1006" s="2671"/>
      <c r="D1006" s="2671"/>
      <c r="E1006" s="2671"/>
      <c r="F1006" s="2671"/>
      <c r="G1006" s="2671"/>
      <c r="H1006" s="2671"/>
      <c r="I1006" s="2671"/>
      <c r="J1006" s="2671"/>
      <c r="K1006" s="2671"/>
      <c r="L1006" s="2671"/>
      <c r="M1006" s="2671"/>
    </row>
    <row r="1007" spans="1:13" ht="15.75" customHeight="1">
      <c r="A1007" s="2671"/>
      <c r="B1007" s="2671"/>
      <c r="C1007" s="2671"/>
      <c r="D1007" s="2671"/>
      <c r="E1007" s="2671"/>
      <c r="F1007" s="2671"/>
      <c r="G1007" s="2671"/>
      <c r="H1007" s="2671"/>
      <c r="I1007" s="2671"/>
      <c r="J1007" s="2671"/>
      <c r="K1007" s="2671"/>
      <c r="L1007" s="2671"/>
      <c r="M1007" s="2671"/>
    </row>
    <row r="1008" spans="1:13" ht="15.75" customHeight="1">
      <c r="A1008" s="2671"/>
      <c r="B1008" s="2671"/>
      <c r="C1008" s="2671"/>
      <c r="D1008" s="2671"/>
      <c r="E1008" s="2671"/>
      <c r="F1008" s="2671"/>
      <c r="G1008" s="2671"/>
      <c r="H1008" s="2671"/>
      <c r="I1008" s="2671"/>
      <c r="J1008" s="2671"/>
      <c r="K1008" s="2671"/>
      <c r="L1008" s="2671"/>
      <c r="M1008" s="2671"/>
    </row>
    <row r="1009" spans="1:13" ht="15.75" customHeight="1">
      <c r="A1009" s="2671"/>
      <c r="B1009" s="2671"/>
      <c r="C1009" s="2671"/>
      <c r="D1009" s="2671"/>
      <c r="E1009" s="2671"/>
      <c r="F1009" s="2671"/>
      <c r="G1009" s="2671"/>
      <c r="H1009" s="2671"/>
      <c r="I1009" s="2671"/>
      <c r="J1009" s="2671"/>
      <c r="K1009" s="2671"/>
      <c r="L1009" s="2671"/>
      <c r="M1009" s="2671"/>
    </row>
    <row r="1010" spans="1:13" ht="15.75" customHeight="1">
      <c r="A1010" s="2671"/>
      <c r="B1010" s="2671"/>
      <c r="C1010" s="2671"/>
      <c r="D1010" s="2671"/>
      <c r="E1010" s="2671"/>
      <c r="F1010" s="2671"/>
      <c r="G1010" s="2671"/>
      <c r="H1010" s="2671"/>
      <c r="I1010" s="2671"/>
      <c r="J1010" s="2671"/>
      <c r="K1010" s="2671"/>
      <c r="L1010" s="2671"/>
      <c r="M1010" s="2671"/>
    </row>
    <row r="1011" spans="1:13" ht="15.75" customHeight="1">
      <c r="A1011" s="2671"/>
      <c r="B1011" s="2671"/>
      <c r="C1011" s="2671"/>
      <c r="D1011" s="2671"/>
      <c r="E1011" s="2671"/>
      <c r="F1011" s="2671"/>
      <c r="G1011" s="2671"/>
      <c r="H1011" s="2671"/>
      <c r="I1011" s="2671"/>
      <c r="J1011" s="2671"/>
      <c r="K1011" s="2671"/>
      <c r="L1011" s="2671"/>
      <c r="M1011" s="2671"/>
    </row>
    <row r="1012" spans="1:13" ht="15.75" customHeight="1">
      <c r="A1012" s="2671"/>
      <c r="B1012" s="2671"/>
      <c r="C1012" s="2671"/>
      <c r="D1012" s="2671"/>
      <c r="E1012" s="2671"/>
      <c r="F1012" s="2671"/>
      <c r="G1012" s="2671"/>
      <c r="H1012" s="2671"/>
      <c r="I1012" s="2671"/>
      <c r="J1012" s="2671"/>
      <c r="K1012" s="2671"/>
      <c r="L1012" s="2671"/>
      <c r="M1012" s="2671"/>
    </row>
    <row r="1013" spans="1:13" ht="15.75" customHeight="1">
      <c r="A1013" s="2671"/>
      <c r="B1013" s="2671"/>
      <c r="C1013" s="2671"/>
      <c r="D1013" s="2671"/>
      <c r="E1013" s="2671"/>
      <c r="F1013" s="2671"/>
      <c r="G1013" s="2671"/>
      <c r="H1013" s="2671"/>
      <c r="I1013" s="2671"/>
      <c r="J1013" s="2671"/>
      <c r="K1013" s="2671"/>
      <c r="L1013" s="2671"/>
      <c r="M1013" s="2671"/>
    </row>
    <row r="1014" spans="1:13" ht="15.75" customHeight="1">
      <c r="A1014" s="2671"/>
      <c r="B1014" s="2671"/>
      <c r="C1014" s="2671"/>
      <c r="D1014" s="2671"/>
      <c r="E1014" s="2671"/>
      <c r="F1014" s="2671"/>
      <c r="G1014" s="2671"/>
      <c r="H1014" s="2671"/>
      <c r="I1014" s="2671"/>
      <c r="J1014" s="2671"/>
      <c r="K1014" s="2671"/>
      <c r="L1014" s="2671"/>
      <c r="M1014" s="2671"/>
    </row>
    <row r="1015" spans="1:13" ht="15.75" customHeight="1">
      <c r="A1015" s="2671"/>
      <c r="B1015" s="2671"/>
      <c r="C1015" s="2671"/>
      <c r="D1015" s="2671"/>
      <c r="E1015" s="2671"/>
      <c r="F1015" s="2671"/>
      <c r="G1015" s="2671"/>
      <c r="H1015" s="2671"/>
      <c r="I1015" s="2671"/>
      <c r="J1015" s="2671"/>
      <c r="K1015" s="2671"/>
      <c r="L1015" s="2671"/>
      <c r="M1015" s="2671"/>
    </row>
    <row r="1016" spans="1:13" ht="15.75" customHeight="1">
      <c r="A1016" s="2671"/>
      <c r="B1016" s="2671"/>
      <c r="C1016" s="2671"/>
      <c r="D1016" s="2671"/>
      <c r="E1016" s="2671"/>
      <c r="F1016" s="2671"/>
      <c r="G1016" s="2671"/>
      <c r="H1016" s="2671"/>
      <c r="I1016" s="2671"/>
      <c r="J1016" s="2671"/>
      <c r="K1016" s="2671"/>
      <c r="L1016" s="2671"/>
      <c r="M1016" s="2671"/>
    </row>
    <row r="1017" spans="1:13" ht="15.75" customHeight="1">
      <c r="A1017" s="2671"/>
      <c r="B1017" s="2671"/>
      <c r="C1017" s="2671"/>
      <c r="D1017" s="2671"/>
      <c r="E1017" s="2671"/>
      <c r="F1017" s="2671"/>
      <c r="G1017" s="2671"/>
      <c r="H1017" s="2671"/>
      <c r="I1017" s="2671"/>
      <c r="J1017" s="2671"/>
      <c r="K1017" s="2671"/>
      <c r="L1017" s="2671"/>
      <c r="M1017" s="2671"/>
    </row>
    <row r="1018" spans="1:13" ht="15.75" customHeight="1">
      <c r="A1018" s="2671"/>
      <c r="B1018" s="2671"/>
      <c r="C1018" s="2671"/>
      <c r="D1018" s="2671"/>
      <c r="E1018" s="2671"/>
      <c r="F1018" s="2671"/>
      <c r="G1018" s="2671"/>
      <c r="H1018" s="2671"/>
      <c r="I1018" s="2671"/>
      <c r="J1018" s="2671"/>
      <c r="K1018" s="2671"/>
      <c r="L1018" s="2671"/>
      <c r="M1018" s="2671"/>
    </row>
    <row r="1019" spans="1:13" ht="15.75" customHeight="1">
      <c r="A1019" s="2671"/>
      <c r="B1019" s="2671"/>
      <c r="C1019" s="2671"/>
      <c r="D1019" s="2671"/>
      <c r="E1019" s="2671"/>
      <c r="F1019" s="2671"/>
      <c r="G1019" s="2671"/>
      <c r="H1019" s="2671"/>
      <c r="I1019" s="2671"/>
      <c r="J1019" s="2671"/>
      <c r="K1019" s="2671"/>
      <c r="L1019" s="2671"/>
      <c r="M1019" s="2671"/>
    </row>
  </sheetData>
  <mergeCells count="9">
    <mergeCell ref="J5:K5"/>
    <mergeCell ref="C1:K1"/>
    <mergeCell ref="C2:K2"/>
    <mergeCell ref="C3:K3"/>
    <mergeCell ref="D4:K4"/>
    <mergeCell ref="C5:C6"/>
    <mergeCell ref="D5:D6"/>
    <mergeCell ref="H5:I5"/>
    <mergeCell ref="E5:G5"/>
  </mergeCells>
  <pageMargins left="0.5" right="0.5" top="0.5" bottom="0.5" header="0" footer="0"/>
  <pageSetup paperSize="9" scale="63"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B1" workbookViewId="0"/>
  </sheetViews>
  <sheetFormatPr defaultColWidth="14.44140625" defaultRowHeight="15" customHeight="1"/>
  <cols>
    <col min="1" max="1" width="7.5546875" style="2431" customWidth="1"/>
    <col min="2" max="2" width="8.44140625" style="2431" customWidth="1"/>
    <col min="3" max="5" width="9.21875" style="2431" hidden="1" customWidth="1"/>
    <col min="6" max="17" width="9.21875" style="2431" customWidth="1"/>
    <col min="18" max="19" width="9.44140625" style="2431" customWidth="1"/>
    <col min="20" max="26" width="10.44140625" style="2431" customWidth="1"/>
    <col min="27" max="16384" width="14.44140625" style="2431"/>
  </cols>
  <sheetData>
    <row r="1" spans="1:26" ht="15.75" customHeight="1">
      <c r="A1" s="2714"/>
      <c r="B1" s="2741"/>
      <c r="C1" s="2741"/>
      <c r="D1" s="2741"/>
      <c r="E1" s="2741"/>
      <c r="F1" s="2741"/>
      <c r="G1" s="2741"/>
      <c r="H1" s="2741"/>
      <c r="I1" s="3717" t="s">
        <v>1967</v>
      </c>
      <c r="J1" s="3652"/>
      <c r="K1" s="3652"/>
      <c r="L1" s="3652"/>
      <c r="M1" s="3652"/>
      <c r="N1" s="2741"/>
      <c r="O1" s="2741"/>
      <c r="P1" s="2741"/>
      <c r="Q1" s="2741"/>
      <c r="R1" s="2714"/>
      <c r="S1" s="2714"/>
      <c r="T1" s="2714"/>
      <c r="U1" s="2714"/>
      <c r="V1" s="2714"/>
      <c r="W1" s="2714"/>
      <c r="X1" s="2714"/>
      <c r="Y1" s="2714"/>
      <c r="Z1" s="2714"/>
    </row>
    <row r="2" spans="1:26" ht="15.75" customHeight="1" thickBot="1">
      <c r="A2" s="2714"/>
      <c r="B2" s="3718" t="s">
        <v>1966</v>
      </c>
      <c r="C2" s="3652"/>
      <c r="D2" s="3652"/>
      <c r="E2" s="3652"/>
      <c r="F2" s="3652"/>
      <c r="G2" s="3652"/>
      <c r="H2" s="3652"/>
      <c r="I2" s="3652"/>
      <c r="J2" s="3652"/>
      <c r="K2" s="3652"/>
      <c r="L2" s="3652"/>
      <c r="M2" s="3652"/>
      <c r="N2" s="3652"/>
      <c r="O2" s="3652"/>
      <c r="P2" s="3652"/>
      <c r="Q2" s="3652"/>
      <c r="R2" s="2714"/>
      <c r="S2" s="2714"/>
      <c r="T2" s="2714"/>
      <c r="U2" s="2714"/>
      <c r="V2" s="2714"/>
      <c r="W2" s="2714"/>
      <c r="X2" s="2714"/>
      <c r="Y2" s="2714"/>
      <c r="Z2" s="2714"/>
    </row>
    <row r="3" spans="1:26" ht="24.75" customHeight="1" thickTop="1">
      <c r="A3" s="2714"/>
      <c r="B3" s="2740" t="s">
        <v>1965</v>
      </c>
      <c r="C3" s="3710">
        <v>2005</v>
      </c>
      <c r="D3" s="3710">
        <v>2006</v>
      </c>
      <c r="E3" s="3710">
        <v>2007</v>
      </c>
      <c r="F3" s="3710">
        <v>2008</v>
      </c>
      <c r="G3" s="3710">
        <v>2009</v>
      </c>
      <c r="H3" s="3710">
        <v>2010</v>
      </c>
      <c r="I3" s="3710">
        <v>2011</v>
      </c>
      <c r="J3" s="3710">
        <v>2012</v>
      </c>
      <c r="K3" s="3710">
        <v>2013</v>
      </c>
      <c r="L3" s="3710">
        <v>2014</v>
      </c>
      <c r="M3" s="3710">
        <v>2015</v>
      </c>
      <c r="N3" s="3710">
        <v>2016</v>
      </c>
      <c r="O3" s="3710">
        <v>2017</v>
      </c>
      <c r="P3" s="3710">
        <v>2018</v>
      </c>
      <c r="Q3" s="3710">
        <v>2019</v>
      </c>
      <c r="R3" s="3710">
        <v>2020</v>
      </c>
      <c r="S3" s="3710">
        <v>2021</v>
      </c>
      <c r="T3" s="3710">
        <v>2022</v>
      </c>
      <c r="U3" s="3713" t="s">
        <v>1964</v>
      </c>
      <c r="V3" s="3711" t="s">
        <v>1963</v>
      </c>
      <c r="W3" s="2714"/>
      <c r="X3" s="2714"/>
      <c r="Y3" s="2714"/>
      <c r="Z3" s="2714"/>
    </row>
    <row r="4" spans="1:26" ht="24.75" customHeight="1">
      <c r="A4" s="2714"/>
      <c r="B4" s="2739" t="s">
        <v>1962</v>
      </c>
      <c r="C4" s="3646"/>
      <c r="D4" s="3646"/>
      <c r="E4" s="3646"/>
      <c r="F4" s="3646"/>
      <c r="G4" s="3646"/>
      <c r="H4" s="3646"/>
      <c r="I4" s="3646"/>
      <c r="J4" s="3646"/>
      <c r="K4" s="3646"/>
      <c r="L4" s="3646"/>
      <c r="M4" s="3646"/>
      <c r="N4" s="3646"/>
      <c r="O4" s="3646"/>
      <c r="P4" s="3646"/>
      <c r="Q4" s="3646"/>
      <c r="R4" s="3646"/>
      <c r="S4" s="3646"/>
      <c r="T4" s="3646"/>
      <c r="U4" s="3714"/>
      <c r="V4" s="3712"/>
      <c r="W4" s="2714"/>
      <c r="X4" s="2714"/>
      <c r="Y4" s="2714"/>
      <c r="Z4" s="2714"/>
    </row>
    <row r="5" spans="1:26" ht="24.75" customHeight="1">
      <c r="A5" s="2714"/>
      <c r="B5" s="2738" t="s">
        <v>1961</v>
      </c>
      <c r="C5" s="2737">
        <v>25477</v>
      </c>
      <c r="D5" s="2737">
        <v>28769</v>
      </c>
      <c r="E5" s="2737">
        <v>33192</v>
      </c>
      <c r="F5" s="2736">
        <v>36913</v>
      </c>
      <c r="G5" s="2736">
        <v>29278</v>
      </c>
      <c r="H5" s="2736">
        <v>33645</v>
      </c>
      <c r="I5" s="2736">
        <v>42622</v>
      </c>
      <c r="J5" s="2736">
        <v>52501</v>
      </c>
      <c r="K5" s="2736">
        <v>47846</v>
      </c>
      <c r="L5" s="2736">
        <v>70196</v>
      </c>
      <c r="M5" s="2736">
        <v>38616</v>
      </c>
      <c r="N5" s="2736">
        <v>42235</v>
      </c>
      <c r="O5" s="2736">
        <v>62632</v>
      </c>
      <c r="P5" s="2736">
        <v>73187</v>
      </c>
      <c r="Q5" s="2736">
        <v>81273</v>
      </c>
      <c r="R5" s="2736">
        <v>79702</v>
      </c>
      <c r="S5" s="2736">
        <v>8874</v>
      </c>
      <c r="T5" s="2735">
        <v>16975</v>
      </c>
      <c r="U5" s="2734">
        <v>55074</v>
      </c>
      <c r="V5" s="2733">
        <v>79100</v>
      </c>
      <c r="W5" s="2714"/>
      <c r="X5" s="2714"/>
      <c r="Y5" s="2714"/>
      <c r="Z5" s="2714"/>
    </row>
    <row r="6" spans="1:26" ht="24.75" customHeight="1">
      <c r="A6" s="2714"/>
      <c r="B6" s="2732" t="s">
        <v>1960</v>
      </c>
      <c r="C6" s="2730">
        <v>20338</v>
      </c>
      <c r="D6" s="2730">
        <v>25728</v>
      </c>
      <c r="E6" s="2730">
        <v>39934</v>
      </c>
      <c r="F6" s="2729">
        <v>46675</v>
      </c>
      <c r="G6" s="2729">
        <v>40617</v>
      </c>
      <c r="H6" s="2729">
        <v>49264</v>
      </c>
      <c r="I6" s="2729">
        <v>56339</v>
      </c>
      <c r="J6" s="2729">
        <v>66459</v>
      </c>
      <c r="K6" s="2729">
        <v>67264</v>
      </c>
      <c r="L6" s="2729">
        <v>69009</v>
      </c>
      <c r="M6" s="2729">
        <v>58523</v>
      </c>
      <c r="N6" s="2729">
        <v>60821</v>
      </c>
      <c r="O6" s="2729">
        <v>84061</v>
      </c>
      <c r="P6" s="2729">
        <v>89507</v>
      </c>
      <c r="Q6" s="2729">
        <v>102423</v>
      </c>
      <c r="R6" s="2729">
        <v>98190</v>
      </c>
      <c r="S6" s="2729">
        <v>9146</v>
      </c>
      <c r="T6" s="2728">
        <v>19766</v>
      </c>
      <c r="U6" s="2723">
        <v>73255</v>
      </c>
      <c r="V6" s="2722">
        <v>97426</v>
      </c>
      <c r="W6" s="2714"/>
      <c r="X6" s="2714"/>
      <c r="Y6" s="2714"/>
      <c r="Z6" s="2714"/>
    </row>
    <row r="7" spans="1:26" ht="24.75" customHeight="1">
      <c r="A7" s="2714"/>
      <c r="B7" s="2731" t="s">
        <v>1959</v>
      </c>
      <c r="C7" s="2730">
        <v>29875</v>
      </c>
      <c r="D7" s="2730">
        <v>36873</v>
      </c>
      <c r="E7" s="2730">
        <v>54722</v>
      </c>
      <c r="F7" s="2729">
        <v>58735</v>
      </c>
      <c r="G7" s="2729">
        <v>49567</v>
      </c>
      <c r="H7" s="2729">
        <v>63058</v>
      </c>
      <c r="I7" s="2729">
        <v>67565</v>
      </c>
      <c r="J7" s="2729">
        <v>89151</v>
      </c>
      <c r="K7" s="2729">
        <v>88697</v>
      </c>
      <c r="L7" s="2729">
        <v>79914</v>
      </c>
      <c r="M7" s="2729">
        <v>79187</v>
      </c>
      <c r="N7" s="2729">
        <v>76444</v>
      </c>
      <c r="O7" s="2729">
        <v>106291</v>
      </c>
      <c r="P7" s="2729">
        <v>124686</v>
      </c>
      <c r="Q7" s="2729">
        <v>127351</v>
      </c>
      <c r="R7" s="2729">
        <v>42776</v>
      </c>
      <c r="S7" s="2729">
        <v>14977</v>
      </c>
      <c r="T7" s="2728">
        <v>42006</v>
      </c>
      <c r="U7" s="2723">
        <v>99426</v>
      </c>
      <c r="V7" s="2722">
        <v>128167</v>
      </c>
      <c r="W7" s="2714"/>
      <c r="X7" s="2714"/>
      <c r="Y7" s="2714"/>
      <c r="Z7" s="2714"/>
    </row>
    <row r="8" spans="1:26" ht="24.75" customHeight="1">
      <c r="A8" s="2714"/>
      <c r="B8" s="2731" t="s">
        <v>1958</v>
      </c>
      <c r="C8" s="2730">
        <v>23414</v>
      </c>
      <c r="D8" s="2730">
        <v>21983</v>
      </c>
      <c r="E8" s="2730">
        <v>40942</v>
      </c>
      <c r="F8" s="2729">
        <v>38475</v>
      </c>
      <c r="G8" s="2729">
        <v>43337</v>
      </c>
      <c r="H8" s="2729">
        <v>45509</v>
      </c>
      <c r="I8" s="2729">
        <v>59751</v>
      </c>
      <c r="J8" s="2729">
        <v>69796</v>
      </c>
      <c r="K8" s="2729">
        <v>65152</v>
      </c>
      <c r="L8" s="2729">
        <v>80053</v>
      </c>
      <c r="M8" s="2729">
        <v>65729</v>
      </c>
      <c r="N8" s="2729">
        <v>60214</v>
      </c>
      <c r="O8" s="2729">
        <v>88591</v>
      </c>
      <c r="P8" s="2729">
        <v>98650</v>
      </c>
      <c r="Q8" s="2729">
        <v>109399</v>
      </c>
      <c r="R8" s="2729">
        <v>14</v>
      </c>
      <c r="S8" s="2729">
        <v>22450</v>
      </c>
      <c r="T8" s="2728">
        <v>61589</v>
      </c>
      <c r="U8" s="2723">
        <v>98773</v>
      </c>
      <c r="V8" s="2722">
        <v>111376</v>
      </c>
      <c r="W8" s="2714"/>
      <c r="X8" s="2714"/>
      <c r="Y8" s="2714"/>
      <c r="Z8" s="2714"/>
    </row>
    <row r="9" spans="1:26" ht="24.75" customHeight="1">
      <c r="A9" s="2714"/>
      <c r="B9" s="2731" t="s">
        <v>1957</v>
      </c>
      <c r="C9" s="2730">
        <v>25541</v>
      </c>
      <c r="D9" s="2730">
        <v>22870</v>
      </c>
      <c r="E9" s="2730">
        <v>35854</v>
      </c>
      <c r="F9" s="2729">
        <v>30410</v>
      </c>
      <c r="G9" s="2729">
        <v>30037</v>
      </c>
      <c r="H9" s="2729">
        <v>32542</v>
      </c>
      <c r="I9" s="2729">
        <v>46202</v>
      </c>
      <c r="J9" s="2729">
        <v>50317</v>
      </c>
      <c r="K9" s="2729">
        <v>52834</v>
      </c>
      <c r="L9" s="2729">
        <v>62558</v>
      </c>
      <c r="M9" s="2729">
        <v>17569</v>
      </c>
      <c r="N9" s="2729">
        <v>46683</v>
      </c>
      <c r="O9" s="2729">
        <v>62773</v>
      </c>
      <c r="P9" s="2729">
        <v>68825</v>
      </c>
      <c r="Q9" s="2729">
        <v>78329</v>
      </c>
      <c r="R9" s="2729">
        <v>31</v>
      </c>
      <c r="S9" s="2729">
        <v>1468</v>
      </c>
      <c r="T9" s="2728">
        <v>53608</v>
      </c>
      <c r="U9" s="2723">
        <v>77703</v>
      </c>
      <c r="V9" s="2722">
        <v>90211</v>
      </c>
      <c r="W9" s="2714"/>
      <c r="X9" s="2714"/>
      <c r="Y9" s="2714"/>
      <c r="Z9" s="2714"/>
    </row>
    <row r="10" spans="1:26" ht="24.75" customHeight="1">
      <c r="A10" s="2714"/>
      <c r="B10" s="2731" t="s">
        <v>1956</v>
      </c>
      <c r="C10" s="2730">
        <v>22608</v>
      </c>
      <c r="D10" s="2730">
        <v>26210</v>
      </c>
      <c r="E10" s="2730">
        <v>31316</v>
      </c>
      <c r="F10" s="2729">
        <v>24349</v>
      </c>
      <c r="G10" s="2729">
        <v>31749</v>
      </c>
      <c r="H10" s="2729">
        <v>33263</v>
      </c>
      <c r="I10" s="2729">
        <v>46115</v>
      </c>
      <c r="J10" s="2729">
        <v>53630</v>
      </c>
      <c r="K10" s="2729">
        <v>54599</v>
      </c>
      <c r="L10" s="2729">
        <v>50731</v>
      </c>
      <c r="M10" s="2729">
        <v>18368</v>
      </c>
      <c r="N10" s="2729">
        <v>38852</v>
      </c>
      <c r="O10" s="2729">
        <v>55956</v>
      </c>
      <c r="P10" s="2729">
        <v>65159</v>
      </c>
      <c r="Q10" s="2729">
        <v>74883</v>
      </c>
      <c r="R10" s="2729">
        <v>102</v>
      </c>
      <c r="S10" s="2729">
        <v>1143</v>
      </c>
      <c r="T10" s="2728">
        <v>46957</v>
      </c>
      <c r="U10" s="2723">
        <v>72250</v>
      </c>
      <c r="V10" s="2722">
        <v>76736</v>
      </c>
      <c r="W10" s="2714"/>
      <c r="X10" s="2714"/>
      <c r="Y10" s="2714"/>
      <c r="Z10" s="2714"/>
    </row>
    <row r="11" spans="1:26" ht="24.75" customHeight="1">
      <c r="A11" s="2714"/>
      <c r="B11" s="2731" t="s">
        <v>1955</v>
      </c>
      <c r="C11" s="2730">
        <v>23996</v>
      </c>
      <c r="D11" s="2730">
        <v>25183</v>
      </c>
      <c r="E11" s="2730">
        <v>35437</v>
      </c>
      <c r="F11" s="2729">
        <v>25427</v>
      </c>
      <c r="G11" s="2729">
        <v>30432</v>
      </c>
      <c r="H11" s="2729">
        <v>38991</v>
      </c>
      <c r="I11" s="2729">
        <v>42661</v>
      </c>
      <c r="J11" s="2729">
        <v>49995</v>
      </c>
      <c r="K11" s="2729">
        <v>54011</v>
      </c>
      <c r="L11" s="2729">
        <v>46546</v>
      </c>
      <c r="M11" s="2729">
        <v>22967</v>
      </c>
      <c r="N11" s="2729">
        <v>48115</v>
      </c>
      <c r="O11" s="2729">
        <v>42240</v>
      </c>
      <c r="P11" s="2729">
        <v>73281</v>
      </c>
      <c r="Q11" s="2729">
        <v>70916</v>
      </c>
      <c r="R11" s="2729">
        <v>196</v>
      </c>
      <c r="S11" s="2729">
        <v>2991</v>
      </c>
      <c r="T11" s="2728">
        <v>44462</v>
      </c>
      <c r="U11" s="2723">
        <v>57726</v>
      </c>
      <c r="V11" s="2722">
        <v>64599</v>
      </c>
      <c r="W11" s="2714"/>
      <c r="X11" s="2714"/>
      <c r="Y11" s="2714"/>
      <c r="Z11" s="2714"/>
    </row>
    <row r="12" spans="1:26" ht="24.75" customHeight="1">
      <c r="A12" s="2714"/>
      <c r="B12" s="2731" t="s">
        <v>1954</v>
      </c>
      <c r="C12" s="2730">
        <v>36910</v>
      </c>
      <c r="D12" s="2730">
        <v>33150</v>
      </c>
      <c r="E12" s="2730">
        <v>44683</v>
      </c>
      <c r="F12" s="2729">
        <v>40011</v>
      </c>
      <c r="G12" s="2729">
        <v>44174</v>
      </c>
      <c r="H12" s="2729">
        <v>54672</v>
      </c>
      <c r="I12" s="2729">
        <v>71398</v>
      </c>
      <c r="J12" s="2729">
        <v>71964</v>
      </c>
      <c r="K12" s="2729">
        <v>68478</v>
      </c>
      <c r="L12" s="2729">
        <v>59761</v>
      </c>
      <c r="M12" s="2729">
        <v>38606</v>
      </c>
      <c r="N12" s="2729">
        <v>66341</v>
      </c>
      <c r="O12" s="2729">
        <v>73778</v>
      </c>
      <c r="P12" s="2729">
        <v>87679</v>
      </c>
      <c r="Q12" s="2729">
        <v>94749</v>
      </c>
      <c r="R12" s="2729">
        <v>267</v>
      </c>
      <c r="S12" s="2729">
        <v>5917</v>
      </c>
      <c r="T12" s="2728">
        <v>41304</v>
      </c>
      <c r="U12" s="2723">
        <v>67153</v>
      </c>
      <c r="V12" s="2722"/>
      <c r="W12" s="2714"/>
      <c r="X12" s="2714"/>
      <c r="Y12" s="2714"/>
      <c r="Z12" s="2714"/>
    </row>
    <row r="13" spans="1:26" ht="24.75" customHeight="1">
      <c r="A13" s="2714"/>
      <c r="B13" s="2731" t="s">
        <v>1953</v>
      </c>
      <c r="C13" s="2730">
        <v>36066</v>
      </c>
      <c r="D13" s="2730">
        <v>33362</v>
      </c>
      <c r="E13" s="2730">
        <v>45552</v>
      </c>
      <c r="F13" s="2729">
        <v>41622</v>
      </c>
      <c r="G13" s="2729">
        <v>42771</v>
      </c>
      <c r="H13" s="2729">
        <v>54848</v>
      </c>
      <c r="I13" s="2729">
        <v>63033</v>
      </c>
      <c r="J13" s="2729">
        <v>66383</v>
      </c>
      <c r="K13" s="2729">
        <v>66755</v>
      </c>
      <c r="L13" s="2729">
        <v>52894</v>
      </c>
      <c r="M13" s="2729">
        <v>39050</v>
      </c>
      <c r="N13" s="2729">
        <v>74670</v>
      </c>
      <c r="O13" s="2729">
        <v>68634</v>
      </c>
      <c r="P13" s="2729">
        <v>91874</v>
      </c>
      <c r="Q13" s="2729">
        <v>92604</v>
      </c>
      <c r="R13" s="2729">
        <v>584</v>
      </c>
      <c r="S13" s="2729">
        <v>9898</v>
      </c>
      <c r="T13" s="2728">
        <v>58314</v>
      </c>
      <c r="U13" s="2723">
        <v>91012</v>
      </c>
      <c r="V13" s="2722"/>
      <c r="W13" s="2714"/>
      <c r="X13" s="2714"/>
      <c r="Y13" s="2714"/>
      <c r="Z13" s="2714"/>
    </row>
    <row r="14" spans="1:26" ht="24.75" customHeight="1">
      <c r="A14" s="2714"/>
      <c r="B14" s="2731" t="s">
        <v>1952</v>
      </c>
      <c r="C14" s="2730">
        <v>51498</v>
      </c>
      <c r="D14" s="2730">
        <v>49670</v>
      </c>
      <c r="E14" s="2730">
        <v>70644</v>
      </c>
      <c r="F14" s="2729">
        <v>66421</v>
      </c>
      <c r="G14" s="2729">
        <v>72522</v>
      </c>
      <c r="H14" s="2729">
        <v>79130</v>
      </c>
      <c r="I14" s="2729">
        <v>96996</v>
      </c>
      <c r="J14" s="2729">
        <v>86379</v>
      </c>
      <c r="K14" s="2729">
        <v>99426</v>
      </c>
      <c r="L14" s="2729">
        <v>80993</v>
      </c>
      <c r="M14" s="2729">
        <v>56584</v>
      </c>
      <c r="N14" s="2729">
        <v>89281</v>
      </c>
      <c r="O14" s="2729">
        <v>112492</v>
      </c>
      <c r="P14" s="2729">
        <v>130745</v>
      </c>
      <c r="Q14" s="2729">
        <v>134096</v>
      </c>
      <c r="R14" s="2729">
        <v>2025</v>
      </c>
      <c r="S14" s="2729">
        <v>23284</v>
      </c>
      <c r="T14" s="2728">
        <v>88582</v>
      </c>
      <c r="U14" s="2723">
        <v>117306</v>
      </c>
      <c r="V14" s="2722"/>
      <c r="W14" s="2714"/>
      <c r="X14" s="2714"/>
      <c r="Y14" s="2714"/>
      <c r="Z14" s="2714"/>
    </row>
    <row r="15" spans="1:26" ht="24.75" customHeight="1">
      <c r="A15" s="2714"/>
      <c r="B15" s="2731" t="s">
        <v>1951</v>
      </c>
      <c r="C15" s="2730">
        <v>41505</v>
      </c>
      <c r="D15" s="2730">
        <v>44119</v>
      </c>
      <c r="E15" s="2730">
        <v>52273</v>
      </c>
      <c r="F15" s="2729">
        <v>52399</v>
      </c>
      <c r="G15" s="2729">
        <v>54423</v>
      </c>
      <c r="H15" s="2729">
        <v>67537</v>
      </c>
      <c r="I15" s="2729">
        <v>83460</v>
      </c>
      <c r="J15" s="2729">
        <v>83173</v>
      </c>
      <c r="K15" s="2729">
        <v>75485</v>
      </c>
      <c r="L15" s="2729">
        <v>76305</v>
      </c>
      <c r="M15" s="2729">
        <v>58304</v>
      </c>
      <c r="N15" s="2729">
        <v>72990</v>
      </c>
      <c r="O15" s="2729">
        <v>99804</v>
      </c>
      <c r="P15" s="2729">
        <v>147859</v>
      </c>
      <c r="Q15" s="2729">
        <v>130302</v>
      </c>
      <c r="R15" s="2729">
        <v>1953</v>
      </c>
      <c r="S15" s="2729">
        <v>26135</v>
      </c>
      <c r="T15" s="2728">
        <v>72653</v>
      </c>
      <c r="U15" s="2723">
        <v>108630</v>
      </c>
      <c r="V15" s="2722"/>
      <c r="W15" s="2714"/>
      <c r="X15" s="2714"/>
      <c r="Y15" s="2714"/>
      <c r="Z15" s="2714"/>
    </row>
    <row r="16" spans="1:26" ht="24.75" customHeight="1">
      <c r="A16" s="2714"/>
      <c r="B16" s="2727" t="s">
        <v>1950</v>
      </c>
      <c r="C16" s="2726">
        <v>38170</v>
      </c>
      <c r="D16" s="2726">
        <v>36009</v>
      </c>
      <c r="E16" s="2726">
        <v>42156</v>
      </c>
      <c r="F16" s="2725">
        <v>38840</v>
      </c>
      <c r="G16" s="2725">
        <v>41049</v>
      </c>
      <c r="H16" s="2725">
        <v>50408</v>
      </c>
      <c r="I16" s="2725">
        <v>60073</v>
      </c>
      <c r="J16" s="2725">
        <v>63344</v>
      </c>
      <c r="K16" s="2725">
        <v>57069</v>
      </c>
      <c r="L16" s="2725">
        <v>61158</v>
      </c>
      <c r="M16" s="2725">
        <v>45467</v>
      </c>
      <c r="N16" s="2725">
        <v>76356</v>
      </c>
      <c r="O16" s="2725">
        <v>82966</v>
      </c>
      <c r="P16" s="2725">
        <v>121620</v>
      </c>
      <c r="Q16" s="2725">
        <v>100866</v>
      </c>
      <c r="R16" s="2725">
        <v>4245</v>
      </c>
      <c r="S16" s="2725">
        <v>23550</v>
      </c>
      <c r="T16" s="2724">
        <v>67932</v>
      </c>
      <c r="U16" s="2723">
        <v>96568</v>
      </c>
      <c r="V16" s="2722"/>
      <c r="W16" s="2714"/>
      <c r="X16" s="2714"/>
      <c r="Y16" s="2714"/>
      <c r="Z16" s="2714"/>
    </row>
    <row r="17" spans="1:26" ht="24.75" customHeight="1" thickBot="1">
      <c r="A17" s="2714"/>
      <c r="B17" s="2721" t="s">
        <v>324</v>
      </c>
      <c r="C17" s="2720">
        <v>375398</v>
      </c>
      <c r="D17" s="2720">
        <v>383926</v>
      </c>
      <c r="E17" s="2720">
        <v>526705</v>
      </c>
      <c r="F17" s="2719">
        <v>500277</v>
      </c>
      <c r="G17" s="2719">
        <v>509956</v>
      </c>
      <c r="H17" s="2719">
        <v>602867</v>
      </c>
      <c r="I17" s="2719">
        <v>736215</v>
      </c>
      <c r="J17" s="2719">
        <v>803092</v>
      </c>
      <c r="K17" s="2719">
        <v>797616</v>
      </c>
      <c r="L17" s="2719">
        <v>790118</v>
      </c>
      <c r="M17" s="2719">
        <v>538970</v>
      </c>
      <c r="N17" s="2719">
        <v>753002</v>
      </c>
      <c r="O17" s="2719">
        <v>940218</v>
      </c>
      <c r="P17" s="2719">
        <v>1173072</v>
      </c>
      <c r="Q17" s="2719">
        <v>1197191</v>
      </c>
      <c r="R17" s="2719">
        <v>230085</v>
      </c>
      <c r="S17" s="2719">
        <v>149833</v>
      </c>
      <c r="T17" s="2718">
        <v>614148</v>
      </c>
      <c r="U17" s="2717">
        <v>1014876</v>
      </c>
      <c r="V17" s="2716">
        <v>647615</v>
      </c>
      <c r="W17" s="2714"/>
      <c r="X17" s="2714"/>
      <c r="Y17" s="2714"/>
      <c r="Z17" s="2714"/>
    </row>
    <row r="18" spans="1:26" ht="15.75" customHeight="1" thickTop="1">
      <c r="A18" s="2714"/>
      <c r="B18" s="3715" t="s">
        <v>1949</v>
      </c>
      <c r="C18" s="3716"/>
      <c r="D18" s="3716"/>
      <c r="E18" s="3716"/>
      <c r="F18" s="3716"/>
      <c r="G18" s="3716"/>
      <c r="H18" s="3716"/>
      <c r="I18" s="3716"/>
      <c r="J18" s="3716"/>
      <c r="K18" s="3716"/>
      <c r="L18" s="3716"/>
      <c r="M18" s="3716"/>
      <c r="N18" s="3716"/>
      <c r="O18" s="3716"/>
      <c r="P18" s="3716"/>
      <c r="Q18" s="3716"/>
      <c r="R18" s="2714"/>
      <c r="S18" s="2714"/>
      <c r="T18" s="2714"/>
      <c r="U18" s="2714"/>
      <c r="V18" s="2714"/>
      <c r="W18" s="2714"/>
      <c r="X18" s="2714"/>
      <c r="Y18" s="2714"/>
      <c r="Z18" s="2714"/>
    </row>
    <row r="19" spans="1:26" ht="15.75" customHeight="1">
      <c r="A19" s="2714"/>
      <c r="B19" s="2715" t="s">
        <v>1647</v>
      </c>
      <c r="C19" s="2714"/>
      <c r="D19" s="2714"/>
      <c r="E19" s="2714"/>
      <c r="F19" s="2714"/>
      <c r="G19" s="2714"/>
      <c r="H19" s="2714"/>
      <c r="I19" s="2714"/>
      <c r="J19" s="2714"/>
      <c r="K19" s="2714"/>
      <c r="L19" s="2714"/>
      <c r="M19" s="2714"/>
      <c r="N19" s="2714"/>
      <c r="O19" s="2714"/>
      <c r="P19" s="2714"/>
      <c r="Q19" s="2714"/>
      <c r="R19" s="2714"/>
      <c r="S19" s="2714"/>
      <c r="T19" s="2714"/>
      <c r="U19" s="2714"/>
      <c r="V19" s="2714"/>
      <c r="W19" s="2714"/>
      <c r="X19" s="2714"/>
      <c r="Y19" s="2714"/>
      <c r="Z19" s="2714"/>
    </row>
    <row r="20" spans="1:26" ht="15.75" customHeight="1">
      <c r="A20" s="2714"/>
      <c r="B20" s="2715" t="s">
        <v>1948</v>
      </c>
      <c r="C20" s="2714"/>
      <c r="D20" s="2714"/>
      <c r="E20" s="2714"/>
      <c r="F20" s="2714"/>
      <c r="G20" s="2714"/>
      <c r="H20" s="2714"/>
      <c r="I20" s="2714"/>
      <c r="J20" s="2714"/>
      <c r="K20" s="2714"/>
      <c r="L20" s="2714"/>
      <c r="M20" s="2714"/>
      <c r="N20" s="2714"/>
      <c r="O20" s="2714"/>
      <c r="P20" s="2714"/>
      <c r="Q20" s="2714"/>
      <c r="R20" s="2714"/>
      <c r="S20" s="2714"/>
      <c r="T20" s="2714"/>
      <c r="U20" s="2714"/>
      <c r="V20" s="2714"/>
      <c r="W20" s="2714"/>
      <c r="X20" s="2714"/>
      <c r="Y20" s="2714"/>
      <c r="Z20" s="2714"/>
    </row>
    <row r="21" spans="1:26" ht="15.75" customHeight="1">
      <c r="A21" s="2714"/>
      <c r="B21" s="2714"/>
      <c r="C21" s="2714"/>
      <c r="D21" s="2714"/>
      <c r="E21" s="2714"/>
      <c r="F21" s="2714"/>
      <c r="G21" s="2714"/>
      <c r="H21" s="2714"/>
      <c r="I21" s="2714"/>
      <c r="J21" s="2714"/>
      <c r="K21" s="2714"/>
      <c r="L21" s="2714"/>
      <c r="M21" s="2714"/>
      <c r="N21" s="2714"/>
      <c r="O21" s="2714"/>
      <c r="P21" s="2714"/>
      <c r="Q21" s="2714"/>
      <c r="R21" s="2714"/>
      <c r="S21" s="2714"/>
      <c r="T21" s="2714"/>
      <c r="U21" s="2714"/>
      <c r="V21" s="2714"/>
      <c r="W21" s="2714"/>
      <c r="X21" s="2714"/>
      <c r="Y21" s="2714"/>
      <c r="Z21" s="2714"/>
    </row>
    <row r="22" spans="1:26" ht="15.75" customHeight="1">
      <c r="A22" s="2714"/>
      <c r="B22" s="2714"/>
      <c r="C22" s="2714"/>
      <c r="D22" s="2714"/>
      <c r="E22" s="2714"/>
      <c r="F22" s="2714"/>
      <c r="G22" s="2714"/>
      <c r="H22" s="2714"/>
      <c r="I22" s="2714"/>
      <c r="J22" s="2714"/>
      <c r="K22" s="2714"/>
      <c r="L22" s="2714"/>
      <c r="M22" s="2714"/>
      <c r="N22" s="2714"/>
      <c r="O22" s="2714"/>
      <c r="P22" s="2714"/>
      <c r="Q22" s="2714"/>
      <c r="R22" s="2714"/>
      <c r="S22" s="2714"/>
      <c r="T22" s="2714"/>
      <c r="U22" s="2714"/>
      <c r="V22" s="2714"/>
      <c r="W22" s="2714"/>
      <c r="X22" s="2714"/>
      <c r="Y22" s="2714"/>
      <c r="Z22" s="2714"/>
    </row>
    <row r="23" spans="1:26" ht="15.75" customHeight="1">
      <c r="A23" s="2714"/>
      <c r="B23" s="2714"/>
      <c r="C23" s="2714"/>
      <c r="D23" s="2714"/>
      <c r="E23" s="2714"/>
      <c r="F23" s="2714"/>
      <c r="G23" s="2714"/>
      <c r="H23" s="2714"/>
      <c r="I23" s="2714"/>
      <c r="J23" s="2714"/>
      <c r="K23" s="2714"/>
      <c r="L23" s="2714"/>
      <c r="M23" s="2714"/>
      <c r="N23" s="2714"/>
      <c r="O23" s="2714"/>
      <c r="P23" s="2714"/>
      <c r="Q23" s="2714"/>
      <c r="R23" s="2714"/>
      <c r="S23" s="2714"/>
      <c r="T23" s="2714"/>
      <c r="U23" s="2714"/>
      <c r="V23" s="2714"/>
      <c r="W23" s="2714"/>
      <c r="X23" s="2714"/>
      <c r="Y23" s="2714"/>
      <c r="Z23" s="2714"/>
    </row>
    <row r="24" spans="1:26" ht="15.75" customHeight="1">
      <c r="A24" s="2714"/>
      <c r="B24" s="2714"/>
      <c r="C24" s="2714"/>
      <c r="D24" s="2714"/>
      <c r="E24" s="2714"/>
      <c r="F24" s="2714"/>
      <c r="G24" s="2714"/>
      <c r="H24" s="2714"/>
      <c r="I24" s="2714"/>
      <c r="J24" s="2714"/>
      <c r="K24" s="2714"/>
      <c r="L24" s="2714"/>
      <c r="M24" s="2714"/>
      <c r="N24" s="2714"/>
      <c r="O24" s="2714"/>
      <c r="P24" s="2714"/>
      <c r="Q24" s="2714"/>
      <c r="R24" s="2714"/>
      <c r="S24" s="2714"/>
      <c r="T24" s="2714"/>
      <c r="U24" s="2714"/>
      <c r="V24" s="2714"/>
      <c r="W24" s="2714"/>
      <c r="X24" s="2714"/>
      <c r="Y24" s="2714"/>
      <c r="Z24" s="2714"/>
    </row>
    <row r="25" spans="1:26" ht="15.75" customHeight="1">
      <c r="A25" s="2714"/>
      <c r="B25" s="2714"/>
      <c r="C25" s="2714"/>
      <c r="D25" s="2714"/>
      <c r="E25" s="2714"/>
      <c r="F25" s="2714"/>
      <c r="G25" s="2714"/>
      <c r="H25" s="2714"/>
      <c r="I25" s="2714"/>
      <c r="J25" s="2714"/>
      <c r="K25" s="2714"/>
      <c r="L25" s="2714"/>
      <c r="M25" s="2714"/>
      <c r="N25" s="2714"/>
      <c r="O25" s="2714"/>
      <c r="P25" s="2714"/>
      <c r="Q25" s="2714"/>
      <c r="R25" s="2714"/>
      <c r="S25" s="2714"/>
      <c r="T25" s="2714"/>
      <c r="U25" s="2714"/>
      <c r="V25" s="2714"/>
      <c r="W25" s="2714"/>
      <c r="X25" s="2714"/>
      <c r="Y25" s="2714"/>
      <c r="Z25" s="2714"/>
    </row>
    <row r="26" spans="1:26" ht="15.75" customHeight="1">
      <c r="A26" s="2714"/>
      <c r="B26" s="2714"/>
      <c r="C26" s="2714"/>
      <c r="D26" s="2714"/>
      <c r="E26" s="2714"/>
      <c r="F26" s="2714"/>
      <c r="G26" s="2714"/>
      <c r="H26" s="2714"/>
      <c r="I26" s="2714"/>
      <c r="J26" s="2714"/>
      <c r="K26" s="2714"/>
      <c r="L26" s="2714"/>
      <c r="M26" s="2714"/>
      <c r="N26" s="2714"/>
      <c r="O26" s="2714"/>
      <c r="P26" s="2714"/>
      <c r="Q26" s="2714"/>
      <c r="R26" s="2714"/>
      <c r="S26" s="2714"/>
      <c r="T26" s="2714"/>
      <c r="U26" s="2714"/>
      <c r="V26" s="2714"/>
      <c r="W26" s="2714"/>
      <c r="X26" s="2714"/>
      <c r="Y26" s="2714"/>
      <c r="Z26" s="2714"/>
    </row>
    <row r="27" spans="1:26" ht="15.75" customHeight="1">
      <c r="A27" s="2714"/>
      <c r="B27" s="2714"/>
      <c r="C27" s="2714"/>
      <c r="D27" s="2714"/>
      <c r="E27" s="2714"/>
      <c r="F27" s="2714"/>
      <c r="G27" s="2714"/>
      <c r="H27" s="2714"/>
      <c r="I27" s="2714"/>
      <c r="J27" s="2714"/>
      <c r="K27" s="2714"/>
      <c r="L27" s="2714"/>
      <c r="M27" s="2714"/>
      <c r="N27" s="2714"/>
      <c r="O27" s="2714"/>
      <c r="P27" s="2714"/>
      <c r="Q27" s="2714"/>
      <c r="R27" s="2714"/>
      <c r="S27" s="2714"/>
      <c r="T27" s="2714"/>
      <c r="U27" s="2714"/>
      <c r="V27" s="2714"/>
      <c r="W27" s="2714"/>
      <c r="X27" s="2714"/>
      <c r="Y27" s="2714"/>
      <c r="Z27" s="2714"/>
    </row>
    <row r="28" spans="1:26" ht="15.75" customHeight="1">
      <c r="A28" s="2714"/>
      <c r="B28" s="2714"/>
      <c r="C28" s="2714"/>
      <c r="D28" s="2714"/>
      <c r="E28" s="2714"/>
      <c r="F28" s="2714"/>
      <c r="G28" s="2714"/>
      <c r="H28" s="2714"/>
      <c r="I28" s="2714"/>
      <c r="J28" s="2714"/>
      <c r="K28" s="2714"/>
      <c r="L28" s="2714"/>
      <c r="M28" s="2714"/>
      <c r="N28" s="2714"/>
      <c r="O28" s="2714"/>
      <c r="P28" s="2714"/>
      <c r="Q28" s="2714"/>
      <c r="R28" s="2714"/>
      <c r="S28" s="2714"/>
      <c r="T28" s="2714"/>
      <c r="U28" s="2714"/>
      <c r="V28" s="2714"/>
      <c r="W28" s="2714"/>
      <c r="X28" s="2714"/>
      <c r="Y28" s="2714"/>
      <c r="Z28" s="2714"/>
    </row>
    <row r="29" spans="1:26" ht="15.75" customHeight="1">
      <c r="A29" s="2714"/>
      <c r="B29" s="2714"/>
      <c r="C29" s="2714"/>
      <c r="D29" s="2714"/>
      <c r="E29" s="2714"/>
      <c r="F29" s="2714"/>
      <c r="G29" s="2714"/>
      <c r="H29" s="2714"/>
      <c r="I29" s="2714"/>
      <c r="J29" s="2714"/>
      <c r="K29" s="2714"/>
      <c r="L29" s="2714"/>
      <c r="M29" s="2714"/>
      <c r="N29" s="2714"/>
      <c r="O29" s="2714"/>
      <c r="P29" s="2714"/>
      <c r="Q29" s="2714"/>
      <c r="R29" s="2714"/>
      <c r="S29" s="2714"/>
      <c r="T29" s="2714"/>
      <c r="U29" s="2714"/>
      <c r="V29" s="2714"/>
      <c r="W29" s="2714"/>
      <c r="X29" s="2714"/>
      <c r="Y29" s="2714"/>
      <c r="Z29" s="2714"/>
    </row>
    <row r="30" spans="1:26" ht="15.75" customHeight="1">
      <c r="A30" s="2714"/>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row>
    <row r="31" spans="1:26" ht="15.75" customHeight="1">
      <c r="A31" s="2714"/>
      <c r="B31" s="2714"/>
      <c r="C31" s="2714"/>
      <c r="D31" s="2714"/>
      <c r="E31" s="2714"/>
      <c r="F31" s="2714"/>
      <c r="G31" s="2714"/>
      <c r="H31" s="2714"/>
      <c r="I31" s="2714"/>
      <c r="J31" s="2714"/>
      <c r="K31" s="2714"/>
      <c r="L31" s="2714"/>
      <c r="M31" s="2714"/>
      <c r="N31" s="2714"/>
      <c r="O31" s="2714"/>
      <c r="P31" s="2714"/>
      <c r="Q31" s="2714"/>
      <c r="R31" s="2714"/>
      <c r="S31" s="2714"/>
      <c r="T31" s="2714"/>
      <c r="U31" s="2714"/>
      <c r="V31" s="2714"/>
      <c r="W31" s="2714"/>
      <c r="X31" s="2714"/>
      <c r="Y31" s="2714"/>
      <c r="Z31" s="2714"/>
    </row>
    <row r="32" spans="1:26" ht="15.75" customHeight="1">
      <c r="A32" s="2714"/>
      <c r="B32" s="2714"/>
      <c r="C32" s="2714"/>
      <c r="D32" s="2714"/>
      <c r="E32" s="2714"/>
      <c r="F32" s="2714"/>
      <c r="G32" s="2714"/>
      <c r="H32" s="2714"/>
      <c r="I32" s="2714"/>
      <c r="J32" s="2714"/>
      <c r="K32" s="2714"/>
      <c r="L32" s="2714"/>
      <c r="M32" s="2714"/>
      <c r="N32" s="2714"/>
      <c r="O32" s="2714"/>
      <c r="P32" s="2714"/>
      <c r="Q32" s="2714"/>
      <c r="R32" s="2714"/>
      <c r="S32" s="2714"/>
      <c r="T32" s="2714"/>
      <c r="U32" s="2714"/>
      <c r="V32" s="2714"/>
      <c r="W32" s="2714"/>
      <c r="X32" s="2714"/>
      <c r="Y32" s="2714"/>
      <c r="Z32" s="2714"/>
    </row>
    <row r="33" spans="1:26" ht="15.75" customHeight="1">
      <c r="A33" s="2714"/>
      <c r="B33" s="2714"/>
      <c r="C33" s="2714"/>
      <c r="D33" s="2714"/>
      <c r="E33" s="2714"/>
      <c r="F33" s="2714"/>
      <c r="G33" s="2714"/>
      <c r="H33" s="2714"/>
      <c r="I33" s="2714"/>
      <c r="J33" s="2714"/>
      <c r="K33" s="2714"/>
      <c r="L33" s="2714"/>
      <c r="M33" s="2714"/>
      <c r="N33" s="2714"/>
      <c r="O33" s="2714"/>
      <c r="P33" s="2714"/>
      <c r="Q33" s="2714"/>
      <c r="R33" s="2714"/>
      <c r="S33" s="2714"/>
      <c r="T33" s="2714"/>
      <c r="U33" s="2714"/>
      <c r="V33" s="2714"/>
      <c r="W33" s="2714"/>
      <c r="X33" s="2714"/>
      <c r="Y33" s="2714"/>
      <c r="Z33" s="2714"/>
    </row>
    <row r="34" spans="1:26" ht="15.75" customHeight="1">
      <c r="A34" s="2714"/>
      <c r="B34" s="2714"/>
      <c r="C34" s="2714"/>
      <c r="D34" s="2714"/>
      <c r="E34" s="2714"/>
      <c r="F34" s="2714"/>
      <c r="G34" s="2714"/>
      <c r="H34" s="2714"/>
      <c r="I34" s="2714"/>
      <c r="J34" s="2714"/>
      <c r="K34" s="2714"/>
      <c r="L34" s="2714"/>
      <c r="M34" s="2714"/>
      <c r="N34" s="2714"/>
      <c r="O34" s="2714"/>
      <c r="P34" s="2714"/>
      <c r="Q34" s="2714"/>
      <c r="R34" s="2714"/>
      <c r="S34" s="2714"/>
      <c r="T34" s="2714"/>
      <c r="U34" s="2714"/>
      <c r="V34" s="2714"/>
      <c r="W34" s="2714"/>
      <c r="X34" s="2714"/>
      <c r="Y34" s="2714"/>
      <c r="Z34" s="2714"/>
    </row>
    <row r="35" spans="1:26" ht="15.75" customHeight="1">
      <c r="A35" s="2714"/>
      <c r="B35" s="2714"/>
      <c r="C35" s="2714"/>
      <c r="D35" s="2714"/>
      <c r="E35" s="2714"/>
      <c r="F35" s="2714"/>
      <c r="G35" s="2714"/>
      <c r="H35" s="2714"/>
      <c r="I35" s="2714"/>
      <c r="J35" s="2714"/>
      <c r="K35" s="2714"/>
      <c r="L35" s="2714"/>
      <c r="M35" s="2714"/>
      <c r="N35" s="2714"/>
      <c r="O35" s="2714"/>
      <c r="P35" s="2714"/>
      <c r="Q35" s="2714"/>
      <c r="R35" s="2714"/>
      <c r="S35" s="2714"/>
      <c r="T35" s="2714"/>
      <c r="U35" s="2714"/>
      <c r="V35" s="2714"/>
      <c r="W35" s="2714"/>
      <c r="X35" s="2714"/>
      <c r="Y35" s="2714"/>
      <c r="Z35" s="2714"/>
    </row>
    <row r="36" spans="1:26" ht="15.75" customHeight="1">
      <c r="A36" s="2714"/>
      <c r="B36" s="2714"/>
      <c r="C36" s="2714"/>
      <c r="D36" s="2714"/>
      <c r="E36" s="2714"/>
      <c r="F36" s="2714"/>
      <c r="G36" s="2714"/>
      <c r="H36" s="2714"/>
      <c r="I36" s="2714"/>
      <c r="J36" s="2714"/>
      <c r="K36" s="2714"/>
      <c r="L36" s="2714"/>
      <c r="M36" s="2714"/>
      <c r="N36" s="2714"/>
      <c r="O36" s="2714"/>
      <c r="P36" s="2714"/>
      <c r="Q36" s="2714"/>
      <c r="R36" s="2714"/>
      <c r="S36" s="2714"/>
      <c r="T36" s="2714"/>
      <c r="U36" s="2714"/>
      <c r="V36" s="2714"/>
      <c r="W36" s="2714"/>
      <c r="X36" s="2714"/>
      <c r="Y36" s="2714"/>
      <c r="Z36" s="2714"/>
    </row>
    <row r="37" spans="1:26" ht="15.75" customHeight="1">
      <c r="A37" s="2714"/>
      <c r="B37" s="2714"/>
      <c r="C37" s="2714"/>
      <c r="D37" s="2714"/>
      <c r="E37" s="2714"/>
      <c r="F37" s="2714"/>
      <c r="G37" s="2714"/>
      <c r="H37" s="2714"/>
      <c r="I37" s="2714"/>
      <c r="J37" s="2714"/>
      <c r="K37" s="2714"/>
      <c r="L37" s="2714"/>
      <c r="M37" s="2714"/>
      <c r="N37" s="2714"/>
      <c r="O37" s="2714"/>
      <c r="P37" s="2714"/>
      <c r="Q37" s="2714"/>
      <c r="R37" s="2714"/>
      <c r="S37" s="2714"/>
      <c r="T37" s="2714"/>
      <c r="U37" s="2714"/>
      <c r="V37" s="2714"/>
      <c r="W37" s="2714"/>
      <c r="X37" s="2714"/>
      <c r="Y37" s="2714"/>
      <c r="Z37" s="2714"/>
    </row>
    <row r="38" spans="1:26" ht="15.75" customHeight="1">
      <c r="A38" s="2714"/>
      <c r="B38" s="2714"/>
      <c r="C38" s="2714"/>
      <c r="D38" s="2714"/>
      <c r="E38" s="2714"/>
      <c r="F38" s="2714"/>
      <c r="G38" s="2714"/>
      <c r="H38" s="2714"/>
      <c r="I38" s="2714"/>
      <c r="J38" s="2714"/>
      <c r="K38" s="2714"/>
      <c r="L38" s="2714"/>
      <c r="M38" s="2714"/>
      <c r="N38" s="2714"/>
      <c r="O38" s="2714"/>
      <c r="P38" s="2714"/>
      <c r="Q38" s="2714"/>
      <c r="R38" s="2714"/>
      <c r="S38" s="2714"/>
      <c r="T38" s="2714"/>
      <c r="U38" s="2714"/>
      <c r="V38" s="2714"/>
      <c r="W38" s="2714"/>
      <c r="X38" s="2714"/>
      <c r="Y38" s="2714"/>
      <c r="Z38" s="2714"/>
    </row>
    <row r="39" spans="1:26" ht="15.75" customHeight="1">
      <c r="A39" s="2714"/>
      <c r="B39" s="2714"/>
      <c r="C39" s="2714"/>
      <c r="D39" s="2714"/>
      <c r="E39" s="2714"/>
      <c r="F39" s="2714"/>
      <c r="G39" s="2714"/>
      <c r="H39" s="2714"/>
      <c r="I39" s="2714"/>
      <c r="J39" s="2714"/>
      <c r="K39" s="2714"/>
      <c r="L39" s="2714"/>
      <c r="M39" s="2714"/>
      <c r="N39" s="2714"/>
      <c r="O39" s="2714"/>
      <c r="P39" s="2714"/>
      <c r="Q39" s="2714"/>
      <c r="R39" s="2714"/>
      <c r="S39" s="2714"/>
      <c r="T39" s="2714"/>
      <c r="U39" s="2714"/>
      <c r="V39" s="2714"/>
      <c r="W39" s="2714"/>
      <c r="X39" s="2714"/>
      <c r="Y39" s="2714"/>
      <c r="Z39" s="2714"/>
    </row>
    <row r="40" spans="1:26" ht="15.75" customHeight="1">
      <c r="A40" s="2714"/>
      <c r="B40" s="2714"/>
      <c r="C40" s="2714"/>
      <c r="D40" s="2714"/>
      <c r="E40" s="2714"/>
      <c r="F40" s="2714"/>
      <c r="G40" s="2714"/>
      <c r="H40" s="2714"/>
      <c r="I40" s="2714"/>
      <c r="J40" s="2714"/>
      <c r="K40" s="2714"/>
      <c r="L40" s="2714"/>
      <c r="M40" s="2714"/>
      <c r="N40" s="2714"/>
      <c r="O40" s="2714"/>
      <c r="P40" s="2714"/>
      <c r="Q40" s="2714"/>
      <c r="R40" s="2714"/>
      <c r="S40" s="2714"/>
      <c r="T40" s="2714"/>
      <c r="U40" s="2714"/>
      <c r="V40" s="2714"/>
      <c r="W40" s="2714"/>
      <c r="X40" s="2714"/>
      <c r="Y40" s="2714"/>
      <c r="Z40" s="2714"/>
    </row>
    <row r="41" spans="1:26" ht="15.75" customHeight="1">
      <c r="A41" s="2714"/>
      <c r="B41" s="2714"/>
      <c r="C41" s="2714"/>
      <c r="D41" s="2714"/>
      <c r="E41" s="2714"/>
      <c r="F41" s="2714"/>
      <c r="G41" s="2714"/>
      <c r="H41" s="2714"/>
      <c r="I41" s="2714"/>
      <c r="J41" s="2714"/>
      <c r="K41" s="2714"/>
      <c r="L41" s="2714"/>
      <c r="M41" s="2714"/>
      <c r="N41" s="2714"/>
      <c r="O41" s="2714"/>
      <c r="P41" s="2714"/>
      <c r="Q41" s="2714"/>
      <c r="R41" s="2714"/>
      <c r="S41" s="2714"/>
      <c r="T41" s="2714"/>
      <c r="U41" s="2714"/>
      <c r="V41" s="2714"/>
      <c r="W41" s="2714"/>
      <c r="X41" s="2714"/>
      <c r="Y41" s="2714"/>
      <c r="Z41" s="2714"/>
    </row>
    <row r="42" spans="1:26" ht="15.75" customHeight="1">
      <c r="A42" s="2714"/>
      <c r="B42" s="2714"/>
      <c r="C42" s="2714"/>
      <c r="D42" s="2714"/>
      <c r="E42" s="2714"/>
      <c r="F42" s="2714"/>
      <c r="G42" s="2714"/>
      <c r="H42" s="2714"/>
      <c r="I42" s="2714"/>
      <c r="J42" s="2714"/>
      <c r="K42" s="2714"/>
      <c r="L42" s="2714"/>
      <c r="M42" s="2714"/>
      <c r="N42" s="2714"/>
      <c r="O42" s="2714"/>
      <c r="P42" s="2714"/>
      <c r="Q42" s="2714"/>
      <c r="R42" s="2714"/>
      <c r="S42" s="2714"/>
      <c r="T42" s="2714"/>
      <c r="U42" s="2714"/>
      <c r="V42" s="2714"/>
      <c r="W42" s="2714"/>
      <c r="X42" s="2714"/>
      <c r="Y42" s="2714"/>
      <c r="Z42" s="2714"/>
    </row>
    <row r="43" spans="1:26" ht="15.75" customHeight="1">
      <c r="A43" s="2714"/>
      <c r="B43" s="2714"/>
      <c r="C43" s="2714"/>
      <c r="D43" s="2714"/>
      <c r="E43" s="2714"/>
      <c r="F43" s="2714"/>
      <c r="G43" s="2714"/>
      <c r="H43" s="2714"/>
      <c r="I43" s="2714"/>
      <c r="J43" s="2714"/>
      <c r="K43" s="2714"/>
      <c r="L43" s="2714"/>
      <c r="M43" s="2714"/>
      <c r="N43" s="2714"/>
      <c r="O43" s="2714"/>
      <c r="P43" s="2714"/>
      <c r="Q43" s="2714"/>
      <c r="R43" s="2714"/>
      <c r="S43" s="2714"/>
      <c r="T43" s="2714"/>
      <c r="U43" s="2714"/>
      <c r="V43" s="2714"/>
      <c r="W43" s="2714"/>
      <c r="X43" s="2714"/>
      <c r="Y43" s="2714"/>
      <c r="Z43" s="2714"/>
    </row>
    <row r="44" spans="1:26" ht="15.75" customHeight="1">
      <c r="A44" s="2714"/>
      <c r="B44" s="2714"/>
      <c r="C44" s="2714"/>
      <c r="D44" s="2714"/>
      <c r="E44" s="2714"/>
      <c r="F44" s="2714"/>
      <c r="G44" s="2714"/>
      <c r="H44" s="2714"/>
      <c r="I44" s="2714"/>
      <c r="J44" s="2714"/>
      <c r="K44" s="2714"/>
      <c r="L44" s="2714"/>
      <c r="M44" s="2714"/>
      <c r="N44" s="2714"/>
      <c r="O44" s="2714"/>
      <c r="P44" s="2714"/>
      <c r="Q44" s="2714"/>
      <c r="R44" s="2714"/>
      <c r="S44" s="2714"/>
      <c r="T44" s="2714"/>
      <c r="U44" s="2714"/>
      <c r="V44" s="2714"/>
      <c r="W44" s="2714"/>
      <c r="X44" s="2714"/>
      <c r="Y44" s="2714"/>
      <c r="Z44" s="2714"/>
    </row>
    <row r="45" spans="1:26" ht="15.75" customHeight="1">
      <c r="A45" s="2714"/>
      <c r="B45" s="2714"/>
      <c r="C45" s="2714"/>
      <c r="D45" s="2714"/>
      <c r="E45" s="2714"/>
      <c r="F45" s="2714"/>
      <c r="G45" s="2714"/>
      <c r="H45" s="2714"/>
      <c r="I45" s="2714"/>
      <c r="J45" s="2714"/>
      <c r="K45" s="2714"/>
      <c r="L45" s="2714"/>
      <c r="M45" s="2714"/>
      <c r="N45" s="2714"/>
      <c r="O45" s="2714"/>
      <c r="P45" s="2714"/>
      <c r="Q45" s="2714"/>
      <c r="R45" s="2714"/>
      <c r="S45" s="2714"/>
      <c r="T45" s="2714"/>
      <c r="U45" s="2714"/>
      <c r="V45" s="2714"/>
      <c r="W45" s="2714"/>
      <c r="X45" s="2714"/>
      <c r="Y45" s="2714"/>
      <c r="Z45" s="2714"/>
    </row>
    <row r="46" spans="1:26" ht="15.75" customHeight="1">
      <c r="A46" s="2714"/>
      <c r="B46" s="2714"/>
      <c r="C46" s="2714"/>
      <c r="D46" s="2714"/>
      <c r="E46" s="2714"/>
      <c r="F46" s="2714"/>
      <c r="G46" s="2714"/>
      <c r="H46" s="2714"/>
      <c r="I46" s="2714"/>
      <c r="J46" s="2714"/>
      <c r="K46" s="2714"/>
      <c r="L46" s="2714"/>
      <c r="M46" s="2714"/>
      <c r="N46" s="2714"/>
      <c r="O46" s="2714"/>
      <c r="P46" s="2714"/>
      <c r="Q46" s="2714"/>
      <c r="R46" s="2714"/>
      <c r="S46" s="2714"/>
      <c r="T46" s="2714"/>
      <c r="U46" s="2714"/>
      <c r="V46" s="2714"/>
      <c r="W46" s="2714"/>
      <c r="X46" s="2714"/>
      <c r="Y46" s="2714"/>
      <c r="Z46" s="2714"/>
    </row>
    <row r="47" spans="1:26" ht="15.75" customHeight="1">
      <c r="A47" s="2714"/>
      <c r="B47" s="2714"/>
      <c r="C47" s="2714"/>
      <c r="D47" s="2714"/>
      <c r="E47" s="2714"/>
      <c r="F47" s="2714"/>
      <c r="G47" s="2714"/>
      <c r="H47" s="2714"/>
      <c r="I47" s="2714"/>
      <c r="J47" s="2714"/>
      <c r="K47" s="2714"/>
      <c r="L47" s="2714"/>
      <c r="M47" s="2714"/>
      <c r="N47" s="2714"/>
      <c r="O47" s="2714"/>
      <c r="P47" s="2714"/>
      <c r="Q47" s="2714"/>
      <c r="R47" s="2714"/>
      <c r="S47" s="2714"/>
      <c r="T47" s="2714"/>
      <c r="U47" s="2714"/>
      <c r="V47" s="2714"/>
      <c r="W47" s="2714"/>
      <c r="X47" s="2714"/>
      <c r="Y47" s="2714"/>
      <c r="Z47" s="2714"/>
    </row>
    <row r="48" spans="1:26" ht="15.75" customHeight="1">
      <c r="A48" s="2714"/>
      <c r="B48" s="2714"/>
      <c r="C48" s="2714"/>
      <c r="D48" s="2714"/>
      <c r="E48" s="2714"/>
      <c r="F48" s="2714"/>
      <c r="G48" s="2714"/>
      <c r="H48" s="2714"/>
      <c r="I48" s="2714"/>
      <c r="J48" s="2714"/>
      <c r="K48" s="2714"/>
      <c r="L48" s="2714"/>
      <c r="M48" s="2714"/>
      <c r="N48" s="2714"/>
      <c r="O48" s="2714"/>
      <c r="P48" s="2714"/>
      <c r="Q48" s="2714"/>
      <c r="R48" s="2714"/>
      <c r="S48" s="2714"/>
      <c r="T48" s="2714"/>
      <c r="U48" s="2714"/>
      <c r="V48" s="2714"/>
      <c r="W48" s="2714"/>
      <c r="X48" s="2714"/>
      <c r="Y48" s="2714"/>
      <c r="Z48" s="2714"/>
    </row>
    <row r="49" spans="1:26" ht="15.75" customHeight="1">
      <c r="A49" s="2714"/>
      <c r="B49" s="2714"/>
      <c r="C49" s="2714"/>
      <c r="D49" s="2714"/>
      <c r="E49" s="2714"/>
      <c r="F49" s="2714"/>
      <c r="G49" s="2714"/>
      <c r="H49" s="2714"/>
      <c r="I49" s="2714"/>
      <c r="J49" s="2714"/>
      <c r="K49" s="2714"/>
      <c r="L49" s="2714"/>
      <c r="M49" s="2714"/>
      <c r="N49" s="2714"/>
      <c r="O49" s="2714"/>
      <c r="P49" s="2714"/>
      <c r="Q49" s="2714"/>
      <c r="R49" s="2714"/>
      <c r="S49" s="2714"/>
      <c r="T49" s="2714"/>
      <c r="U49" s="2714"/>
      <c r="V49" s="2714"/>
      <c r="W49" s="2714"/>
      <c r="X49" s="2714"/>
      <c r="Y49" s="2714"/>
      <c r="Z49" s="2714"/>
    </row>
    <row r="50" spans="1:26" ht="15.75" customHeight="1">
      <c r="A50" s="2714"/>
      <c r="B50" s="2714"/>
      <c r="C50" s="2714"/>
      <c r="D50" s="2714"/>
      <c r="E50" s="2714"/>
      <c r="F50" s="2714"/>
      <c r="G50" s="2714"/>
      <c r="H50" s="2714"/>
      <c r="I50" s="2714"/>
      <c r="J50" s="2714"/>
      <c r="K50" s="2714"/>
      <c r="L50" s="2714"/>
      <c r="M50" s="2714"/>
      <c r="N50" s="2714"/>
      <c r="O50" s="2714"/>
      <c r="P50" s="2714"/>
      <c r="Q50" s="2714"/>
      <c r="R50" s="2714"/>
      <c r="S50" s="2714"/>
      <c r="T50" s="2714"/>
      <c r="U50" s="2714"/>
      <c r="V50" s="2714"/>
      <c r="W50" s="2714"/>
      <c r="X50" s="2714"/>
      <c r="Y50" s="2714"/>
      <c r="Z50" s="2714"/>
    </row>
    <row r="51" spans="1:26" ht="15.75" customHeight="1">
      <c r="A51" s="2714"/>
      <c r="B51" s="2714"/>
      <c r="C51" s="2714"/>
      <c r="D51" s="2714"/>
      <c r="E51" s="2714"/>
      <c r="F51" s="2714"/>
      <c r="G51" s="2714"/>
      <c r="H51" s="2714"/>
      <c r="I51" s="2714"/>
      <c r="J51" s="2714"/>
      <c r="K51" s="2714"/>
      <c r="L51" s="2714"/>
      <c r="M51" s="2714"/>
      <c r="N51" s="2714"/>
      <c r="O51" s="2714"/>
      <c r="P51" s="2714"/>
      <c r="Q51" s="2714"/>
      <c r="R51" s="2714"/>
      <c r="S51" s="2714"/>
      <c r="T51" s="2714"/>
      <c r="U51" s="2714"/>
      <c r="V51" s="2714"/>
      <c r="W51" s="2714"/>
      <c r="X51" s="2714"/>
      <c r="Y51" s="2714"/>
      <c r="Z51" s="2714"/>
    </row>
    <row r="52" spans="1:26" ht="15.75" customHeight="1">
      <c r="A52" s="2714"/>
      <c r="B52" s="2714"/>
      <c r="C52" s="2714"/>
      <c r="D52" s="2714"/>
      <c r="E52" s="2714"/>
      <c r="F52" s="2714"/>
      <c r="G52" s="2714"/>
      <c r="H52" s="2714"/>
      <c r="I52" s="2714"/>
      <c r="J52" s="2714"/>
      <c r="K52" s="2714"/>
      <c r="L52" s="2714"/>
      <c r="M52" s="2714"/>
      <c r="N52" s="2714"/>
      <c r="O52" s="2714"/>
      <c r="P52" s="2714"/>
      <c r="Q52" s="2714"/>
      <c r="R52" s="2714"/>
      <c r="S52" s="2714"/>
      <c r="T52" s="2714"/>
      <c r="U52" s="2714"/>
      <c r="V52" s="2714"/>
      <c r="W52" s="2714"/>
      <c r="X52" s="2714"/>
      <c r="Y52" s="2714"/>
      <c r="Z52" s="2714"/>
    </row>
    <row r="53" spans="1:26" ht="15.75" customHeight="1">
      <c r="A53" s="2714"/>
      <c r="B53" s="2714"/>
      <c r="C53" s="2714"/>
      <c r="D53" s="2714"/>
      <c r="E53" s="2714"/>
      <c r="F53" s="2714"/>
      <c r="G53" s="2714"/>
      <c r="H53" s="2714"/>
      <c r="I53" s="2714"/>
      <c r="J53" s="2714"/>
      <c r="K53" s="2714"/>
      <c r="L53" s="2714"/>
      <c r="M53" s="2714"/>
      <c r="N53" s="2714"/>
      <c r="O53" s="2714"/>
      <c r="P53" s="2714"/>
      <c r="Q53" s="2714"/>
      <c r="R53" s="2714"/>
      <c r="S53" s="2714"/>
      <c r="T53" s="2714"/>
      <c r="U53" s="2714"/>
      <c r="V53" s="2714"/>
      <c r="W53" s="2714"/>
      <c r="X53" s="2714"/>
      <c r="Y53" s="2714"/>
      <c r="Z53" s="2714"/>
    </row>
    <row r="54" spans="1:26" ht="15.75" customHeight="1">
      <c r="A54" s="2714"/>
      <c r="B54" s="2714"/>
      <c r="C54" s="2714"/>
      <c r="D54" s="2714"/>
      <c r="E54" s="2714"/>
      <c r="F54" s="2714"/>
      <c r="G54" s="2714"/>
      <c r="H54" s="2714"/>
      <c r="I54" s="2714"/>
      <c r="J54" s="2714"/>
      <c r="K54" s="2714"/>
      <c r="L54" s="2714"/>
      <c r="M54" s="2714"/>
      <c r="N54" s="2714"/>
      <c r="O54" s="2714"/>
      <c r="P54" s="2714"/>
      <c r="Q54" s="2714"/>
      <c r="R54" s="2714"/>
      <c r="S54" s="2714"/>
      <c r="T54" s="2714"/>
      <c r="U54" s="2714"/>
      <c r="V54" s="2714"/>
      <c r="W54" s="2714"/>
      <c r="X54" s="2714"/>
      <c r="Y54" s="2714"/>
      <c r="Z54" s="2714"/>
    </row>
    <row r="55" spans="1:26" ht="15.75" customHeight="1">
      <c r="A55" s="2714"/>
      <c r="B55" s="2714"/>
      <c r="C55" s="2714"/>
      <c r="D55" s="2714"/>
      <c r="E55" s="2714"/>
      <c r="F55" s="2714"/>
      <c r="G55" s="2714"/>
      <c r="H55" s="2714"/>
      <c r="I55" s="2714"/>
      <c r="J55" s="2714"/>
      <c r="K55" s="2714"/>
      <c r="L55" s="2714"/>
      <c r="M55" s="2714"/>
      <c r="N55" s="2714"/>
      <c r="O55" s="2714"/>
      <c r="P55" s="2714"/>
      <c r="Q55" s="2714"/>
      <c r="R55" s="2714"/>
      <c r="S55" s="2714"/>
      <c r="T55" s="2714"/>
      <c r="U55" s="2714"/>
      <c r="V55" s="2714"/>
      <c r="W55" s="2714"/>
      <c r="X55" s="2714"/>
      <c r="Y55" s="2714"/>
      <c r="Z55" s="2714"/>
    </row>
    <row r="56" spans="1:26" ht="15.75" customHeight="1">
      <c r="A56" s="2714"/>
      <c r="B56" s="2714"/>
      <c r="C56" s="2714"/>
      <c r="D56" s="2714"/>
      <c r="E56" s="2714"/>
      <c r="F56" s="2714"/>
      <c r="G56" s="2714"/>
      <c r="H56" s="2714"/>
      <c r="I56" s="2714"/>
      <c r="J56" s="2714"/>
      <c r="K56" s="2714"/>
      <c r="L56" s="2714"/>
      <c r="M56" s="2714"/>
      <c r="N56" s="2714"/>
      <c r="O56" s="2714"/>
      <c r="P56" s="2714"/>
      <c r="Q56" s="2714"/>
      <c r="R56" s="2714"/>
      <c r="S56" s="2714"/>
      <c r="T56" s="2714"/>
      <c r="U56" s="2714"/>
      <c r="V56" s="2714"/>
      <c r="W56" s="2714"/>
      <c r="X56" s="2714"/>
      <c r="Y56" s="2714"/>
      <c r="Z56" s="2714"/>
    </row>
    <row r="57" spans="1:26" ht="15.75" customHeight="1">
      <c r="A57" s="2714"/>
      <c r="B57" s="2714"/>
      <c r="C57" s="2714"/>
      <c r="D57" s="2714"/>
      <c r="E57" s="2714"/>
      <c r="F57" s="2714"/>
      <c r="G57" s="2714"/>
      <c r="H57" s="2714"/>
      <c r="I57" s="2714"/>
      <c r="J57" s="2714"/>
      <c r="K57" s="2714"/>
      <c r="L57" s="2714"/>
      <c r="M57" s="2714"/>
      <c r="N57" s="2714"/>
      <c r="O57" s="2714"/>
      <c r="P57" s="2714"/>
      <c r="Q57" s="2714"/>
      <c r="R57" s="2714"/>
      <c r="S57" s="2714"/>
      <c r="T57" s="2714"/>
      <c r="U57" s="2714"/>
      <c r="V57" s="2714"/>
      <c r="W57" s="2714"/>
      <c r="X57" s="2714"/>
      <c r="Y57" s="2714"/>
      <c r="Z57" s="2714"/>
    </row>
    <row r="58" spans="1:26" ht="15.75" customHeight="1">
      <c r="A58" s="2714"/>
      <c r="B58" s="2714"/>
      <c r="C58" s="2714"/>
      <c r="D58" s="2714"/>
      <c r="E58" s="2714"/>
      <c r="F58" s="2714"/>
      <c r="G58" s="2714"/>
      <c r="H58" s="2714"/>
      <c r="I58" s="2714"/>
      <c r="J58" s="2714"/>
      <c r="K58" s="2714"/>
      <c r="L58" s="2714"/>
      <c r="M58" s="2714"/>
      <c r="N58" s="2714"/>
      <c r="O58" s="2714"/>
      <c r="P58" s="2714"/>
      <c r="Q58" s="2714"/>
      <c r="R58" s="2714"/>
      <c r="S58" s="2714"/>
      <c r="T58" s="2714"/>
      <c r="U58" s="2714"/>
      <c r="V58" s="2714"/>
      <c r="W58" s="2714"/>
      <c r="X58" s="2714"/>
      <c r="Y58" s="2714"/>
      <c r="Z58" s="2714"/>
    </row>
    <row r="59" spans="1:26" ht="15.75" customHeight="1">
      <c r="A59" s="2714"/>
      <c r="B59" s="2714"/>
      <c r="C59" s="2714"/>
      <c r="D59" s="2714"/>
      <c r="E59" s="2714"/>
      <c r="F59" s="2714"/>
      <c r="G59" s="2714"/>
      <c r="H59" s="2714"/>
      <c r="I59" s="2714"/>
      <c r="J59" s="2714"/>
      <c r="K59" s="2714"/>
      <c r="L59" s="2714"/>
      <c r="M59" s="2714"/>
      <c r="N59" s="2714"/>
      <c r="O59" s="2714"/>
      <c r="P59" s="2714"/>
      <c r="Q59" s="2714"/>
      <c r="R59" s="2714"/>
      <c r="S59" s="2714"/>
      <c r="T59" s="2714"/>
      <c r="U59" s="2714"/>
      <c r="V59" s="2714"/>
      <c r="W59" s="2714"/>
      <c r="X59" s="2714"/>
      <c r="Y59" s="2714"/>
      <c r="Z59" s="2714"/>
    </row>
    <row r="60" spans="1:26" ht="15.75" customHeight="1">
      <c r="A60" s="2714"/>
      <c r="B60" s="2714"/>
      <c r="C60" s="2714"/>
      <c r="D60" s="2714"/>
      <c r="E60" s="2714"/>
      <c r="F60" s="2714"/>
      <c r="G60" s="2714"/>
      <c r="H60" s="2714"/>
      <c r="I60" s="2714"/>
      <c r="J60" s="2714"/>
      <c r="K60" s="2714"/>
      <c r="L60" s="2714"/>
      <c r="M60" s="2714"/>
      <c r="N60" s="2714"/>
      <c r="O60" s="2714"/>
      <c r="P60" s="2714"/>
      <c r="Q60" s="2714"/>
      <c r="R60" s="2714"/>
      <c r="S60" s="2714"/>
      <c r="T60" s="2714"/>
      <c r="U60" s="2714"/>
      <c r="V60" s="2714"/>
      <c r="W60" s="2714"/>
      <c r="X60" s="2714"/>
      <c r="Y60" s="2714"/>
      <c r="Z60" s="2714"/>
    </row>
    <row r="61" spans="1:26" ht="15.75" customHeight="1">
      <c r="A61" s="2714"/>
      <c r="B61" s="2714"/>
      <c r="C61" s="2714"/>
      <c r="D61" s="2714"/>
      <c r="E61" s="2714"/>
      <c r="F61" s="2714"/>
      <c r="G61" s="2714"/>
      <c r="H61" s="2714"/>
      <c r="I61" s="2714"/>
      <c r="J61" s="2714"/>
      <c r="K61" s="2714"/>
      <c r="L61" s="2714"/>
      <c r="M61" s="2714"/>
      <c r="N61" s="2714"/>
      <c r="O61" s="2714"/>
      <c r="P61" s="2714"/>
      <c r="Q61" s="2714"/>
      <c r="R61" s="2714"/>
      <c r="S61" s="2714"/>
      <c r="T61" s="2714"/>
      <c r="U61" s="2714"/>
      <c r="V61" s="2714"/>
      <c r="W61" s="2714"/>
      <c r="X61" s="2714"/>
      <c r="Y61" s="2714"/>
      <c r="Z61" s="2714"/>
    </row>
    <row r="62" spans="1:26" ht="15.75" customHeight="1">
      <c r="A62" s="2714"/>
      <c r="B62" s="2714"/>
      <c r="C62" s="2714"/>
      <c r="D62" s="2714"/>
      <c r="E62" s="2714"/>
      <c r="F62" s="2714"/>
      <c r="G62" s="2714"/>
      <c r="H62" s="2714"/>
      <c r="I62" s="2714"/>
      <c r="J62" s="2714"/>
      <c r="K62" s="2714"/>
      <c r="L62" s="2714"/>
      <c r="M62" s="2714"/>
      <c r="N62" s="2714"/>
      <c r="O62" s="2714"/>
      <c r="P62" s="2714"/>
      <c r="Q62" s="2714"/>
      <c r="R62" s="2714"/>
      <c r="S62" s="2714"/>
      <c r="T62" s="2714"/>
      <c r="U62" s="2714"/>
      <c r="V62" s="2714"/>
      <c r="W62" s="2714"/>
      <c r="X62" s="2714"/>
      <c r="Y62" s="2714"/>
      <c r="Z62" s="2714"/>
    </row>
    <row r="63" spans="1:26" ht="15.75" customHeight="1">
      <c r="A63" s="2714"/>
      <c r="B63" s="2714"/>
      <c r="C63" s="2714"/>
      <c r="D63" s="2714"/>
      <c r="E63" s="2714"/>
      <c r="F63" s="2714"/>
      <c r="G63" s="2714"/>
      <c r="H63" s="2714"/>
      <c r="I63" s="2714"/>
      <c r="J63" s="2714"/>
      <c r="K63" s="2714"/>
      <c r="L63" s="2714"/>
      <c r="M63" s="2714"/>
      <c r="N63" s="2714"/>
      <c r="O63" s="2714"/>
      <c r="P63" s="2714"/>
      <c r="Q63" s="2714"/>
      <c r="R63" s="2714"/>
      <c r="S63" s="2714"/>
      <c r="T63" s="2714"/>
      <c r="U63" s="2714"/>
      <c r="V63" s="2714"/>
      <c r="W63" s="2714"/>
      <c r="X63" s="2714"/>
      <c r="Y63" s="2714"/>
      <c r="Z63" s="2714"/>
    </row>
    <row r="64" spans="1:26" ht="15.75" customHeight="1">
      <c r="A64" s="2714"/>
      <c r="B64" s="2714"/>
      <c r="C64" s="2714"/>
      <c r="D64" s="2714"/>
      <c r="E64" s="2714"/>
      <c r="F64" s="2714"/>
      <c r="G64" s="2714"/>
      <c r="H64" s="2714"/>
      <c r="I64" s="2714"/>
      <c r="J64" s="2714"/>
      <c r="K64" s="2714"/>
      <c r="L64" s="2714"/>
      <c r="M64" s="2714"/>
      <c r="N64" s="2714"/>
      <c r="O64" s="2714"/>
      <c r="P64" s="2714"/>
      <c r="Q64" s="2714"/>
      <c r="R64" s="2714"/>
      <c r="S64" s="2714"/>
      <c r="T64" s="2714"/>
      <c r="U64" s="2714"/>
      <c r="V64" s="2714"/>
      <c r="W64" s="2714"/>
      <c r="X64" s="2714"/>
      <c r="Y64" s="2714"/>
      <c r="Z64" s="2714"/>
    </row>
    <row r="65" spans="1:26" ht="15.75" customHeight="1">
      <c r="A65" s="2714"/>
      <c r="B65" s="2714"/>
      <c r="C65" s="2714"/>
      <c r="D65" s="2714"/>
      <c r="E65" s="2714"/>
      <c r="F65" s="2714"/>
      <c r="G65" s="2714"/>
      <c r="H65" s="2714"/>
      <c r="I65" s="2714"/>
      <c r="J65" s="2714"/>
      <c r="K65" s="2714"/>
      <c r="L65" s="2714"/>
      <c r="M65" s="2714"/>
      <c r="N65" s="2714"/>
      <c r="O65" s="2714"/>
      <c r="P65" s="2714"/>
      <c r="Q65" s="2714"/>
      <c r="R65" s="2714"/>
      <c r="S65" s="2714"/>
      <c r="T65" s="2714"/>
      <c r="U65" s="2714"/>
      <c r="V65" s="2714"/>
      <c r="W65" s="2714"/>
      <c r="X65" s="2714"/>
      <c r="Y65" s="2714"/>
      <c r="Z65" s="2714"/>
    </row>
    <row r="66" spans="1:26" ht="15.75" customHeight="1">
      <c r="A66" s="2714"/>
      <c r="B66" s="2714"/>
      <c r="C66" s="2714"/>
      <c r="D66" s="2714"/>
      <c r="E66" s="2714"/>
      <c r="F66" s="2714"/>
      <c r="G66" s="2714"/>
      <c r="H66" s="2714"/>
      <c r="I66" s="2714"/>
      <c r="J66" s="2714"/>
      <c r="K66" s="2714"/>
      <c r="L66" s="2714"/>
      <c r="M66" s="2714"/>
      <c r="N66" s="2714"/>
      <c r="O66" s="2714"/>
      <c r="P66" s="2714"/>
      <c r="Q66" s="2714"/>
      <c r="R66" s="2714"/>
      <c r="S66" s="2714"/>
      <c r="T66" s="2714"/>
      <c r="U66" s="2714"/>
      <c r="V66" s="2714"/>
      <c r="W66" s="2714"/>
      <c r="X66" s="2714"/>
      <c r="Y66" s="2714"/>
      <c r="Z66" s="2714"/>
    </row>
    <row r="67" spans="1:26" ht="15.75" customHeight="1">
      <c r="A67" s="2714"/>
      <c r="B67" s="2714"/>
      <c r="C67" s="2714"/>
      <c r="D67" s="2714"/>
      <c r="E67" s="2714"/>
      <c r="F67" s="2714"/>
      <c r="G67" s="2714"/>
      <c r="H67" s="2714"/>
      <c r="I67" s="2714"/>
      <c r="J67" s="2714"/>
      <c r="K67" s="2714"/>
      <c r="L67" s="2714"/>
      <c r="M67" s="2714"/>
      <c r="N67" s="2714"/>
      <c r="O67" s="2714"/>
      <c r="P67" s="2714"/>
      <c r="Q67" s="2714"/>
      <c r="R67" s="2714"/>
      <c r="S67" s="2714"/>
      <c r="T67" s="2714"/>
      <c r="U67" s="2714"/>
      <c r="V67" s="2714"/>
      <c r="W67" s="2714"/>
      <c r="X67" s="2714"/>
      <c r="Y67" s="2714"/>
      <c r="Z67" s="2714"/>
    </row>
    <row r="68" spans="1:26" ht="15.75" customHeight="1">
      <c r="A68" s="2714"/>
      <c r="B68" s="2714"/>
      <c r="C68" s="2714"/>
      <c r="D68" s="2714"/>
      <c r="E68" s="2714"/>
      <c r="F68" s="2714"/>
      <c r="G68" s="2714"/>
      <c r="H68" s="2714"/>
      <c r="I68" s="2714"/>
      <c r="J68" s="2714"/>
      <c r="K68" s="2714"/>
      <c r="L68" s="2714"/>
      <c r="M68" s="2714"/>
      <c r="N68" s="2714"/>
      <c r="O68" s="2714"/>
      <c r="P68" s="2714"/>
      <c r="Q68" s="2714"/>
      <c r="R68" s="2714"/>
      <c r="S68" s="2714"/>
      <c r="T68" s="2714"/>
      <c r="U68" s="2714"/>
      <c r="V68" s="2714"/>
      <c r="W68" s="2714"/>
      <c r="X68" s="2714"/>
      <c r="Y68" s="2714"/>
      <c r="Z68" s="2714"/>
    </row>
    <row r="69" spans="1:26" ht="15.75" customHeight="1">
      <c r="A69" s="2714"/>
      <c r="B69" s="2714"/>
      <c r="C69" s="2714"/>
      <c r="D69" s="2714"/>
      <c r="E69" s="2714"/>
      <c r="F69" s="2714"/>
      <c r="G69" s="2714"/>
      <c r="H69" s="2714"/>
      <c r="I69" s="2714"/>
      <c r="J69" s="2714"/>
      <c r="K69" s="2714"/>
      <c r="L69" s="2714"/>
      <c r="M69" s="2714"/>
      <c r="N69" s="2714"/>
      <c r="O69" s="2714"/>
      <c r="P69" s="2714"/>
      <c r="Q69" s="2714"/>
      <c r="R69" s="2714"/>
      <c r="S69" s="2714"/>
      <c r="T69" s="2714"/>
      <c r="U69" s="2714"/>
      <c r="V69" s="2714"/>
      <c r="W69" s="2714"/>
      <c r="X69" s="2714"/>
      <c r="Y69" s="2714"/>
      <c r="Z69" s="2714"/>
    </row>
    <row r="70" spans="1:26" ht="15.75" customHeight="1">
      <c r="A70" s="2714"/>
      <c r="B70" s="2714"/>
      <c r="C70" s="2714"/>
      <c r="D70" s="2714"/>
      <c r="E70" s="2714"/>
      <c r="F70" s="2714"/>
      <c r="G70" s="2714"/>
      <c r="H70" s="2714"/>
      <c r="I70" s="2714"/>
      <c r="J70" s="2714"/>
      <c r="K70" s="2714"/>
      <c r="L70" s="2714"/>
      <c r="M70" s="2714"/>
      <c r="N70" s="2714"/>
      <c r="O70" s="2714"/>
      <c r="P70" s="2714"/>
      <c r="Q70" s="2714"/>
      <c r="R70" s="2714"/>
      <c r="S70" s="2714"/>
      <c r="T70" s="2714"/>
      <c r="U70" s="2714"/>
      <c r="V70" s="2714"/>
      <c r="W70" s="2714"/>
      <c r="X70" s="2714"/>
      <c r="Y70" s="2714"/>
      <c r="Z70" s="2714"/>
    </row>
    <row r="71" spans="1:26" ht="15.75" customHeight="1">
      <c r="A71" s="2714"/>
      <c r="B71" s="2714"/>
      <c r="C71" s="2714"/>
      <c r="D71" s="2714"/>
      <c r="E71" s="2714"/>
      <c r="F71" s="2714"/>
      <c r="G71" s="2714"/>
      <c r="H71" s="2714"/>
      <c r="I71" s="2714"/>
      <c r="J71" s="2714"/>
      <c r="K71" s="2714"/>
      <c r="L71" s="2714"/>
      <c r="M71" s="2714"/>
      <c r="N71" s="2714"/>
      <c r="O71" s="2714"/>
      <c r="P71" s="2714"/>
      <c r="Q71" s="2714"/>
      <c r="R71" s="2714"/>
      <c r="S71" s="2714"/>
      <c r="T71" s="2714"/>
      <c r="U71" s="2714"/>
      <c r="V71" s="2714"/>
      <c r="W71" s="2714"/>
      <c r="X71" s="2714"/>
      <c r="Y71" s="2714"/>
      <c r="Z71" s="2714"/>
    </row>
    <row r="72" spans="1:26" ht="15.75" customHeight="1">
      <c r="A72" s="2714"/>
      <c r="B72" s="2714"/>
      <c r="C72" s="2714"/>
      <c r="D72" s="2714"/>
      <c r="E72" s="2714"/>
      <c r="F72" s="2714"/>
      <c r="G72" s="2714"/>
      <c r="H72" s="2714"/>
      <c r="I72" s="2714"/>
      <c r="J72" s="2714"/>
      <c r="K72" s="2714"/>
      <c r="L72" s="2714"/>
      <c r="M72" s="2714"/>
      <c r="N72" s="2714"/>
      <c r="O72" s="2714"/>
      <c r="P72" s="2714"/>
      <c r="Q72" s="2714"/>
      <c r="R72" s="2714"/>
      <c r="S72" s="2714"/>
      <c r="T72" s="2714"/>
      <c r="U72" s="2714"/>
      <c r="V72" s="2714"/>
      <c r="W72" s="2714"/>
      <c r="X72" s="2714"/>
      <c r="Y72" s="2714"/>
      <c r="Z72" s="2714"/>
    </row>
    <row r="73" spans="1:26" ht="15.75" customHeight="1">
      <c r="A73" s="2714"/>
      <c r="B73" s="2714"/>
      <c r="C73" s="2714"/>
      <c r="D73" s="2714"/>
      <c r="E73" s="2714"/>
      <c r="F73" s="2714"/>
      <c r="G73" s="2714"/>
      <c r="H73" s="2714"/>
      <c r="I73" s="2714"/>
      <c r="J73" s="2714"/>
      <c r="K73" s="2714"/>
      <c r="L73" s="2714"/>
      <c r="M73" s="2714"/>
      <c r="N73" s="2714"/>
      <c r="O73" s="2714"/>
      <c r="P73" s="2714"/>
      <c r="Q73" s="2714"/>
      <c r="R73" s="2714"/>
      <c r="S73" s="2714"/>
      <c r="T73" s="2714"/>
      <c r="U73" s="2714"/>
      <c r="V73" s="2714"/>
      <c r="W73" s="2714"/>
      <c r="X73" s="2714"/>
      <c r="Y73" s="2714"/>
      <c r="Z73" s="2714"/>
    </row>
    <row r="74" spans="1:26" ht="15.75" customHeight="1">
      <c r="A74" s="2714"/>
      <c r="B74" s="2714"/>
      <c r="C74" s="2714"/>
      <c r="D74" s="2714"/>
      <c r="E74" s="2714"/>
      <c r="F74" s="2714"/>
      <c r="G74" s="2714"/>
      <c r="H74" s="2714"/>
      <c r="I74" s="2714"/>
      <c r="J74" s="2714"/>
      <c r="K74" s="2714"/>
      <c r="L74" s="2714"/>
      <c r="M74" s="2714"/>
      <c r="N74" s="2714"/>
      <c r="O74" s="2714"/>
      <c r="P74" s="2714"/>
      <c r="Q74" s="2714"/>
      <c r="R74" s="2714"/>
      <c r="S74" s="2714"/>
      <c r="T74" s="2714"/>
      <c r="U74" s="2714"/>
      <c r="V74" s="2714"/>
      <c r="W74" s="2714"/>
      <c r="X74" s="2714"/>
      <c r="Y74" s="2714"/>
      <c r="Z74" s="2714"/>
    </row>
    <row r="75" spans="1:26" ht="15.75" customHeight="1">
      <c r="A75" s="2714"/>
      <c r="B75" s="2714"/>
      <c r="C75" s="2714"/>
      <c r="D75" s="2714"/>
      <c r="E75" s="2714"/>
      <c r="F75" s="2714"/>
      <c r="G75" s="2714"/>
      <c r="H75" s="2714"/>
      <c r="I75" s="2714"/>
      <c r="J75" s="2714"/>
      <c r="K75" s="2714"/>
      <c r="L75" s="2714"/>
      <c r="M75" s="2714"/>
      <c r="N75" s="2714"/>
      <c r="O75" s="2714"/>
      <c r="P75" s="2714"/>
      <c r="Q75" s="2714"/>
      <c r="R75" s="2714"/>
      <c r="S75" s="2714"/>
      <c r="T75" s="2714"/>
      <c r="U75" s="2714"/>
      <c r="V75" s="2714"/>
      <c r="W75" s="2714"/>
      <c r="X75" s="2714"/>
      <c r="Y75" s="2714"/>
      <c r="Z75" s="2714"/>
    </row>
    <row r="76" spans="1:26" ht="15.75" customHeight="1">
      <c r="A76" s="2714"/>
      <c r="B76" s="2714"/>
      <c r="C76" s="2714"/>
      <c r="D76" s="2714"/>
      <c r="E76" s="2714"/>
      <c r="F76" s="2714"/>
      <c r="G76" s="2714"/>
      <c r="H76" s="2714"/>
      <c r="I76" s="2714"/>
      <c r="J76" s="2714"/>
      <c r="K76" s="2714"/>
      <c r="L76" s="2714"/>
      <c r="M76" s="2714"/>
      <c r="N76" s="2714"/>
      <c r="O76" s="2714"/>
      <c r="P76" s="2714"/>
      <c r="Q76" s="2714"/>
      <c r="R76" s="2714"/>
      <c r="S76" s="2714"/>
      <c r="T76" s="2714"/>
      <c r="U76" s="2714"/>
      <c r="V76" s="2714"/>
      <c r="W76" s="2714"/>
      <c r="X76" s="2714"/>
      <c r="Y76" s="2714"/>
      <c r="Z76" s="2714"/>
    </row>
    <row r="77" spans="1:26" ht="15.75" customHeight="1">
      <c r="A77" s="2714"/>
      <c r="B77" s="2714"/>
      <c r="C77" s="2714"/>
      <c r="D77" s="2714"/>
      <c r="E77" s="2714"/>
      <c r="F77" s="2714"/>
      <c r="G77" s="2714"/>
      <c r="H77" s="2714"/>
      <c r="I77" s="2714"/>
      <c r="J77" s="2714"/>
      <c r="K77" s="2714"/>
      <c r="L77" s="2714"/>
      <c r="M77" s="2714"/>
      <c r="N77" s="2714"/>
      <c r="O77" s="2714"/>
      <c r="P77" s="2714"/>
      <c r="Q77" s="2714"/>
      <c r="R77" s="2714"/>
      <c r="S77" s="2714"/>
      <c r="T77" s="2714"/>
      <c r="U77" s="2714"/>
      <c r="V77" s="2714"/>
      <c r="W77" s="2714"/>
      <c r="X77" s="2714"/>
      <c r="Y77" s="2714"/>
      <c r="Z77" s="2714"/>
    </row>
    <row r="78" spans="1:26" ht="15.75" customHeight="1">
      <c r="A78" s="2714"/>
      <c r="B78" s="2714"/>
      <c r="C78" s="2714"/>
      <c r="D78" s="2714"/>
      <c r="E78" s="2714"/>
      <c r="F78" s="2714"/>
      <c r="G78" s="2714"/>
      <c r="H78" s="2714"/>
      <c r="I78" s="2714"/>
      <c r="J78" s="2714"/>
      <c r="K78" s="2714"/>
      <c r="L78" s="2714"/>
      <c r="M78" s="2714"/>
      <c r="N78" s="2714"/>
      <c r="O78" s="2714"/>
      <c r="P78" s="2714"/>
      <c r="Q78" s="2714"/>
      <c r="R78" s="2714"/>
      <c r="S78" s="2714"/>
      <c r="T78" s="2714"/>
      <c r="U78" s="2714"/>
      <c r="V78" s="2714"/>
      <c r="W78" s="2714"/>
      <c r="X78" s="2714"/>
      <c r="Y78" s="2714"/>
      <c r="Z78" s="2714"/>
    </row>
    <row r="79" spans="1:26" ht="15.75" customHeight="1">
      <c r="A79" s="2714"/>
      <c r="B79" s="2714"/>
      <c r="C79" s="2714"/>
      <c r="D79" s="2714"/>
      <c r="E79" s="2714"/>
      <c r="F79" s="2714"/>
      <c r="G79" s="2714"/>
      <c r="H79" s="2714"/>
      <c r="I79" s="2714"/>
      <c r="J79" s="2714"/>
      <c r="K79" s="2714"/>
      <c r="L79" s="2714"/>
      <c r="M79" s="2714"/>
      <c r="N79" s="2714"/>
      <c r="O79" s="2714"/>
      <c r="P79" s="2714"/>
      <c r="Q79" s="2714"/>
      <c r="R79" s="2714"/>
      <c r="S79" s="2714"/>
      <c r="T79" s="2714"/>
      <c r="U79" s="2714"/>
      <c r="V79" s="2714"/>
      <c r="W79" s="2714"/>
      <c r="X79" s="2714"/>
      <c r="Y79" s="2714"/>
      <c r="Z79" s="2714"/>
    </row>
    <row r="80" spans="1:26" ht="15.75" customHeight="1">
      <c r="A80" s="2714"/>
      <c r="B80" s="2714"/>
      <c r="C80" s="2714"/>
      <c r="D80" s="2714"/>
      <c r="E80" s="2714"/>
      <c r="F80" s="2714"/>
      <c r="G80" s="2714"/>
      <c r="H80" s="2714"/>
      <c r="I80" s="2714"/>
      <c r="J80" s="2714"/>
      <c r="K80" s="2714"/>
      <c r="L80" s="2714"/>
      <c r="M80" s="2714"/>
      <c r="N80" s="2714"/>
      <c r="O80" s="2714"/>
      <c r="P80" s="2714"/>
      <c r="Q80" s="2714"/>
      <c r="R80" s="2714"/>
      <c r="S80" s="2714"/>
      <c r="T80" s="2714"/>
      <c r="U80" s="2714"/>
      <c r="V80" s="2714"/>
      <c r="W80" s="2714"/>
      <c r="X80" s="2714"/>
      <c r="Y80" s="2714"/>
      <c r="Z80" s="2714"/>
    </row>
    <row r="81" spans="1:26" ht="15.75" customHeight="1">
      <c r="A81" s="2714"/>
      <c r="B81" s="2714"/>
      <c r="C81" s="2714"/>
      <c r="D81" s="2714"/>
      <c r="E81" s="2714"/>
      <c r="F81" s="2714"/>
      <c r="G81" s="2714"/>
      <c r="H81" s="2714"/>
      <c r="I81" s="2714"/>
      <c r="J81" s="2714"/>
      <c r="K81" s="2714"/>
      <c r="L81" s="2714"/>
      <c r="M81" s="2714"/>
      <c r="N81" s="2714"/>
      <c r="O81" s="2714"/>
      <c r="P81" s="2714"/>
      <c r="Q81" s="2714"/>
      <c r="R81" s="2714"/>
      <c r="S81" s="2714"/>
      <c r="T81" s="2714"/>
      <c r="U81" s="2714"/>
      <c r="V81" s="2714"/>
      <c r="W81" s="2714"/>
      <c r="X81" s="2714"/>
      <c r="Y81" s="2714"/>
      <c r="Z81" s="2714"/>
    </row>
    <row r="82" spans="1:26" ht="15.75" customHeight="1">
      <c r="A82" s="2714"/>
      <c r="B82" s="2714"/>
      <c r="C82" s="2714"/>
      <c r="D82" s="2714"/>
      <c r="E82" s="2714"/>
      <c r="F82" s="2714"/>
      <c r="G82" s="2714"/>
      <c r="H82" s="2714"/>
      <c r="I82" s="2714"/>
      <c r="J82" s="2714"/>
      <c r="K82" s="2714"/>
      <c r="L82" s="2714"/>
      <c r="M82" s="2714"/>
      <c r="N82" s="2714"/>
      <c r="O82" s="2714"/>
      <c r="P82" s="2714"/>
      <c r="Q82" s="2714"/>
      <c r="R82" s="2714"/>
      <c r="S82" s="2714"/>
      <c r="T82" s="2714"/>
      <c r="U82" s="2714"/>
      <c r="V82" s="2714"/>
      <c r="W82" s="2714"/>
      <c r="X82" s="2714"/>
      <c r="Y82" s="2714"/>
      <c r="Z82" s="2714"/>
    </row>
    <row r="83" spans="1:26" ht="15.75" customHeight="1">
      <c r="A83" s="2714"/>
      <c r="B83" s="2714"/>
      <c r="C83" s="2714"/>
      <c r="D83" s="2714"/>
      <c r="E83" s="2714"/>
      <c r="F83" s="2714"/>
      <c r="G83" s="2714"/>
      <c r="H83" s="2714"/>
      <c r="I83" s="2714"/>
      <c r="J83" s="2714"/>
      <c r="K83" s="2714"/>
      <c r="L83" s="2714"/>
      <c r="M83" s="2714"/>
      <c r="N83" s="2714"/>
      <c r="O83" s="2714"/>
      <c r="P83" s="2714"/>
      <c r="Q83" s="2714"/>
      <c r="R83" s="2714"/>
      <c r="S83" s="2714"/>
      <c r="T83" s="2714"/>
      <c r="U83" s="2714"/>
      <c r="V83" s="2714"/>
      <c r="W83" s="2714"/>
      <c r="X83" s="2714"/>
      <c r="Y83" s="2714"/>
      <c r="Z83" s="2714"/>
    </row>
    <row r="84" spans="1:26" ht="15.75" customHeight="1">
      <c r="A84" s="2714"/>
      <c r="B84" s="2714"/>
      <c r="C84" s="2714"/>
      <c r="D84" s="2714"/>
      <c r="E84" s="2714"/>
      <c r="F84" s="2714"/>
      <c r="G84" s="2714"/>
      <c r="H84" s="2714"/>
      <c r="I84" s="2714"/>
      <c r="J84" s="2714"/>
      <c r="K84" s="2714"/>
      <c r="L84" s="2714"/>
      <c r="M84" s="2714"/>
      <c r="N84" s="2714"/>
      <c r="O84" s="2714"/>
      <c r="P84" s="2714"/>
      <c r="Q84" s="2714"/>
      <c r="R84" s="2714"/>
      <c r="S84" s="2714"/>
      <c r="T84" s="2714"/>
      <c r="U84" s="2714"/>
      <c r="V84" s="2714"/>
      <c r="W84" s="2714"/>
      <c r="X84" s="2714"/>
      <c r="Y84" s="2714"/>
      <c r="Z84" s="2714"/>
    </row>
    <row r="85" spans="1:26" ht="15.75" customHeight="1">
      <c r="A85" s="2714"/>
      <c r="B85" s="2714"/>
      <c r="C85" s="2714"/>
      <c r="D85" s="2714"/>
      <c r="E85" s="2714"/>
      <c r="F85" s="2714"/>
      <c r="G85" s="2714"/>
      <c r="H85" s="2714"/>
      <c r="I85" s="2714"/>
      <c r="J85" s="2714"/>
      <c r="K85" s="2714"/>
      <c r="L85" s="2714"/>
      <c r="M85" s="2714"/>
      <c r="N85" s="2714"/>
      <c r="O85" s="2714"/>
      <c r="P85" s="2714"/>
      <c r="Q85" s="2714"/>
      <c r="R85" s="2714"/>
      <c r="S85" s="2714"/>
      <c r="T85" s="2714"/>
      <c r="U85" s="2714"/>
      <c r="V85" s="2714"/>
      <c r="W85" s="2714"/>
      <c r="X85" s="2714"/>
      <c r="Y85" s="2714"/>
      <c r="Z85" s="2714"/>
    </row>
    <row r="86" spans="1:26" ht="15.75" customHeight="1">
      <c r="A86" s="2714"/>
      <c r="B86" s="2714"/>
      <c r="C86" s="2714"/>
      <c r="D86" s="2714"/>
      <c r="E86" s="2714"/>
      <c r="F86" s="2714"/>
      <c r="G86" s="2714"/>
      <c r="H86" s="2714"/>
      <c r="I86" s="2714"/>
      <c r="J86" s="2714"/>
      <c r="K86" s="2714"/>
      <c r="L86" s="2714"/>
      <c r="M86" s="2714"/>
      <c r="N86" s="2714"/>
      <c r="O86" s="2714"/>
      <c r="P86" s="2714"/>
      <c r="Q86" s="2714"/>
      <c r="R86" s="2714"/>
      <c r="S86" s="2714"/>
      <c r="T86" s="2714"/>
      <c r="U86" s="2714"/>
      <c r="V86" s="2714"/>
      <c r="W86" s="2714"/>
      <c r="X86" s="2714"/>
      <c r="Y86" s="2714"/>
      <c r="Z86" s="2714"/>
    </row>
    <row r="87" spans="1:26" ht="15.75" customHeight="1">
      <c r="A87" s="2714"/>
      <c r="B87" s="2714"/>
      <c r="C87" s="2714"/>
      <c r="D87" s="2714"/>
      <c r="E87" s="2714"/>
      <c r="F87" s="2714"/>
      <c r="G87" s="2714"/>
      <c r="H87" s="2714"/>
      <c r="I87" s="2714"/>
      <c r="J87" s="2714"/>
      <c r="K87" s="2714"/>
      <c r="L87" s="2714"/>
      <c r="M87" s="2714"/>
      <c r="N87" s="2714"/>
      <c r="O87" s="2714"/>
      <c r="P87" s="2714"/>
      <c r="Q87" s="2714"/>
      <c r="R87" s="2714"/>
      <c r="S87" s="2714"/>
      <c r="T87" s="2714"/>
      <c r="U87" s="2714"/>
      <c r="V87" s="2714"/>
      <c r="W87" s="2714"/>
      <c r="X87" s="2714"/>
      <c r="Y87" s="2714"/>
      <c r="Z87" s="2714"/>
    </row>
    <row r="88" spans="1:26" ht="15.75" customHeight="1">
      <c r="A88" s="2714"/>
      <c r="B88" s="2714"/>
      <c r="C88" s="2714"/>
      <c r="D88" s="2714"/>
      <c r="E88" s="2714"/>
      <c r="F88" s="2714"/>
      <c r="G88" s="2714"/>
      <c r="H88" s="2714"/>
      <c r="I88" s="2714"/>
      <c r="J88" s="2714"/>
      <c r="K88" s="2714"/>
      <c r="L88" s="2714"/>
      <c r="M88" s="2714"/>
      <c r="N88" s="2714"/>
      <c r="O88" s="2714"/>
      <c r="P88" s="2714"/>
      <c r="Q88" s="2714"/>
      <c r="R88" s="2714"/>
      <c r="S88" s="2714"/>
      <c r="T88" s="2714"/>
      <c r="U88" s="2714"/>
      <c r="V88" s="2714"/>
      <c r="W88" s="2714"/>
      <c r="X88" s="2714"/>
      <c r="Y88" s="2714"/>
      <c r="Z88" s="2714"/>
    </row>
    <row r="89" spans="1:26" ht="15.75" customHeight="1">
      <c r="A89" s="2714"/>
      <c r="B89" s="2714"/>
      <c r="C89" s="2714"/>
      <c r="D89" s="2714"/>
      <c r="E89" s="2714"/>
      <c r="F89" s="2714"/>
      <c r="G89" s="2714"/>
      <c r="H89" s="2714"/>
      <c r="I89" s="2714"/>
      <c r="J89" s="2714"/>
      <c r="K89" s="2714"/>
      <c r="L89" s="2714"/>
      <c r="M89" s="2714"/>
      <c r="N89" s="2714"/>
      <c r="O89" s="2714"/>
      <c r="P89" s="2714"/>
      <c r="Q89" s="2714"/>
      <c r="R89" s="2714"/>
      <c r="S89" s="2714"/>
      <c r="T89" s="2714"/>
      <c r="U89" s="2714"/>
      <c r="V89" s="2714"/>
      <c r="W89" s="2714"/>
      <c r="X89" s="2714"/>
      <c r="Y89" s="2714"/>
      <c r="Z89" s="2714"/>
    </row>
    <row r="90" spans="1:26" ht="15.75" customHeight="1">
      <c r="A90" s="2714"/>
      <c r="B90" s="2714"/>
      <c r="C90" s="2714"/>
      <c r="D90" s="2714"/>
      <c r="E90" s="2714"/>
      <c r="F90" s="2714"/>
      <c r="G90" s="2714"/>
      <c r="H90" s="2714"/>
      <c r="I90" s="2714"/>
      <c r="J90" s="2714"/>
      <c r="K90" s="2714"/>
      <c r="L90" s="2714"/>
      <c r="M90" s="2714"/>
      <c r="N90" s="2714"/>
      <c r="O90" s="2714"/>
      <c r="P90" s="2714"/>
      <c r="Q90" s="2714"/>
      <c r="R90" s="2714"/>
      <c r="S90" s="2714"/>
      <c r="T90" s="2714"/>
      <c r="U90" s="2714"/>
      <c r="V90" s="2714"/>
      <c r="W90" s="2714"/>
      <c r="X90" s="2714"/>
      <c r="Y90" s="2714"/>
      <c r="Z90" s="2714"/>
    </row>
    <row r="91" spans="1:26" ht="15.75" customHeight="1">
      <c r="A91" s="2714"/>
      <c r="B91" s="2714"/>
      <c r="C91" s="2714"/>
      <c r="D91" s="2714"/>
      <c r="E91" s="2714"/>
      <c r="F91" s="2714"/>
      <c r="G91" s="2714"/>
      <c r="H91" s="2714"/>
      <c r="I91" s="2714"/>
      <c r="J91" s="2714"/>
      <c r="K91" s="2714"/>
      <c r="L91" s="2714"/>
      <c r="M91" s="2714"/>
      <c r="N91" s="2714"/>
      <c r="O91" s="2714"/>
      <c r="P91" s="2714"/>
      <c r="Q91" s="2714"/>
      <c r="R91" s="2714"/>
      <c r="S91" s="2714"/>
      <c r="T91" s="2714"/>
      <c r="U91" s="2714"/>
      <c r="V91" s="2714"/>
      <c r="W91" s="2714"/>
      <c r="X91" s="2714"/>
      <c r="Y91" s="2714"/>
      <c r="Z91" s="2714"/>
    </row>
    <row r="92" spans="1:26" ht="15.75" customHeight="1">
      <c r="A92" s="2714"/>
      <c r="B92" s="2714"/>
      <c r="C92" s="2714"/>
      <c r="D92" s="2714"/>
      <c r="E92" s="2714"/>
      <c r="F92" s="2714"/>
      <c r="G92" s="2714"/>
      <c r="H92" s="2714"/>
      <c r="I92" s="2714"/>
      <c r="J92" s="2714"/>
      <c r="K92" s="2714"/>
      <c r="L92" s="2714"/>
      <c r="M92" s="2714"/>
      <c r="N92" s="2714"/>
      <c r="O92" s="2714"/>
      <c r="P92" s="2714"/>
      <c r="Q92" s="2714"/>
      <c r="R92" s="2714"/>
      <c r="S92" s="2714"/>
      <c r="T92" s="2714"/>
      <c r="U92" s="2714"/>
      <c r="V92" s="2714"/>
      <c r="W92" s="2714"/>
      <c r="X92" s="2714"/>
      <c r="Y92" s="2714"/>
      <c r="Z92" s="2714"/>
    </row>
    <row r="93" spans="1:26" ht="15.75" customHeight="1">
      <c r="A93" s="2714"/>
      <c r="B93" s="2714"/>
      <c r="C93" s="2714"/>
      <c r="D93" s="2714"/>
      <c r="E93" s="2714"/>
      <c r="F93" s="2714"/>
      <c r="G93" s="2714"/>
      <c r="H93" s="2714"/>
      <c r="I93" s="2714"/>
      <c r="J93" s="2714"/>
      <c r="K93" s="2714"/>
      <c r="L93" s="2714"/>
      <c r="M93" s="2714"/>
      <c r="N93" s="2714"/>
      <c r="O93" s="2714"/>
      <c r="P93" s="2714"/>
      <c r="Q93" s="2714"/>
      <c r="R93" s="2714"/>
      <c r="S93" s="2714"/>
      <c r="T93" s="2714"/>
      <c r="U93" s="2714"/>
      <c r="V93" s="2714"/>
      <c r="W93" s="2714"/>
      <c r="X93" s="2714"/>
      <c r="Y93" s="2714"/>
      <c r="Z93" s="2714"/>
    </row>
    <row r="94" spans="1:26" ht="15.75" customHeight="1">
      <c r="A94" s="2714"/>
      <c r="B94" s="2714"/>
      <c r="C94" s="2714"/>
      <c r="D94" s="2714"/>
      <c r="E94" s="2714"/>
      <c r="F94" s="2714"/>
      <c r="G94" s="2714"/>
      <c r="H94" s="2714"/>
      <c r="I94" s="2714"/>
      <c r="J94" s="2714"/>
      <c r="K94" s="2714"/>
      <c r="L94" s="2714"/>
      <c r="M94" s="2714"/>
      <c r="N94" s="2714"/>
      <c r="O94" s="2714"/>
      <c r="P94" s="2714"/>
      <c r="Q94" s="2714"/>
      <c r="R94" s="2714"/>
      <c r="S94" s="2714"/>
      <c r="T94" s="2714"/>
      <c r="U94" s="2714"/>
      <c r="V94" s="2714"/>
      <c r="W94" s="2714"/>
      <c r="X94" s="2714"/>
      <c r="Y94" s="2714"/>
      <c r="Z94" s="2714"/>
    </row>
    <row r="95" spans="1:26" ht="15.75" customHeight="1">
      <c r="A95" s="2714"/>
      <c r="B95" s="2714"/>
      <c r="C95" s="2714"/>
      <c r="D95" s="2714"/>
      <c r="E95" s="2714"/>
      <c r="F95" s="2714"/>
      <c r="G95" s="2714"/>
      <c r="H95" s="2714"/>
      <c r="I95" s="2714"/>
      <c r="J95" s="2714"/>
      <c r="K95" s="2714"/>
      <c r="L95" s="2714"/>
      <c r="M95" s="2714"/>
      <c r="N95" s="2714"/>
      <c r="O95" s="2714"/>
      <c r="P95" s="2714"/>
      <c r="Q95" s="2714"/>
      <c r="R95" s="2714"/>
      <c r="S95" s="2714"/>
      <c r="T95" s="2714"/>
      <c r="U95" s="2714"/>
      <c r="V95" s="2714"/>
      <c r="W95" s="2714"/>
      <c r="X95" s="2714"/>
      <c r="Y95" s="2714"/>
      <c r="Z95" s="2714"/>
    </row>
    <row r="96" spans="1:26" ht="15.75" customHeight="1">
      <c r="A96" s="2714"/>
      <c r="B96" s="2714"/>
      <c r="C96" s="2714"/>
      <c r="D96" s="2714"/>
      <c r="E96" s="2714"/>
      <c r="F96" s="2714"/>
      <c r="G96" s="2714"/>
      <c r="H96" s="2714"/>
      <c r="I96" s="2714"/>
      <c r="J96" s="2714"/>
      <c r="K96" s="2714"/>
      <c r="L96" s="2714"/>
      <c r="M96" s="2714"/>
      <c r="N96" s="2714"/>
      <c r="O96" s="2714"/>
      <c r="P96" s="2714"/>
      <c r="Q96" s="2714"/>
      <c r="R96" s="2714"/>
      <c r="S96" s="2714"/>
      <c r="T96" s="2714"/>
      <c r="U96" s="2714"/>
      <c r="V96" s="2714"/>
      <c r="W96" s="2714"/>
      <c r="X96" s="2714"/>
      <c r="Y96" s="2714"/>
      <c r="Z96" s="2714"/>
    </row>
    <row r="97" spans="1:26" ht="15.75" customHeight="1">
      <c r="A97" s="2714"/>
      <c r="B97" s="2714"/>
      <c r="C97" s="2714"/>
      <c r="D97" s="2714"/>
      <c r="E97" s="2714"/>
      <c r="F97" s="2714"/>
      <c r="G97" s="2714"/>
      <c r="H97" s="2714"/>
      <c r="I97" s="2714"/>
      <c r="J97" s="2714"/>
      <c r="K97" s="2714"/>
      <c r="L97" s="2714"/>
      <c r="M97" s="2714"/>
      <c r="N97" s="2714"/>
      <c r="O97" s="2714"/>
      <c r="P97" s="2714"/>
      <c r="Q97" s="2714"/>
      <c r="R97" s="2714"/>
      <c r="S97" s="2714"/>
      <c r="T97" s="2714"/>
      <c r="U97" s="2714"/>
      <c r="V97" s="2714"/>
      <c r="W97" s="2714"/>
      <c r="X97" s="2714"/>
      <c r="Y97" s="2714"/>
      <c r="Z97" s="2714"/>
    </row>
    <row r="98" spans="1:26" ht="15.75" customHeight="1">
      <c r="A98" s="2714"/>
      <c r="B98" s="2714"/>
      <c r="C98" s="2714"/>
      <c r="D98" s="2714"/>
      <c r="E98" s="2714"/>
      <c r="F98" s="2714"/>
      <c r="G98" s="2714"/>
      <c r="H98" s="2714"/>
      <c r="I98" s="2714"/>
      <c r="J98" s="2714"/>
      <c r="K98" s="2714"/>
      <c r="L98" s="2714"/>
      <c r="M98" s="2714"/>
      <c r="N98" s="2714"/>
      <c r="O98" s="2714"/>
      <c r="P98" s="2714"/>
      <c r="Q98" s="2714"/>
      <c r="R98" s="2714"/>
      <c r="S98" s="2714"/>
      <c r="T98" s="2714"/>
      <c r="U98" s="2714"/>
      <c r="V98" s="2714"/>
      <c r="W98" s="2714"/>
      <c r="X98" s="2714"/>
      <c r="Y98" s="2714"/>
      <c r="Z98" s="2714"/>
    </row>
    <row r="99" spans="1:26" ht="15.75" customHeight="1">
      <c r="A99" s="2714"/>
      <c r="B99" s="2714"/>
      <c r="C99" s="2714"/>
      <c r="D99" s="2714"/>
      <c r="E99" s="2714"/>
      <c r="F99" s="2714"/>
      <c r="G99" s="2714"/>
      <c r="H99" s="2714"/>
      <c r="I99" s="2714"/>
      <c r="J99" s="2714"/>
      <c r="K99" s="2714"/>
      <c r="L99" s="2714"/>
      <c r="M99" s="2714"/>
      <c r="N99" s="2714"/>
      <c r="O99" s="2714"/>
      <c r="P99" s="2714"/>
      <c r="Q99" s="2714"/>
      <c r="R99" s="2714"/>
      <c r="S99" s="2714"/>
      <c r="T99" s="2714"/>
      <c r="U99" s="2714"/>
      <c r="V99" s="2714"/>
      <c r="W99" s="2714"/>
      <c r="X99" s="2714"/>
      <c r="Y99" s="2714"/>
      <c r="Z99" s="2714"/>
    </row>
    <row r="100" spans="1:26" ht="15.75" customHeight="1">
      <c r="A100" s="2714"/>
      <c r="B100" s="2714"/>
      <c r="C100" s="2714"/>
      <c r="D100" s="2714"/>
      <c r="E100" s="2714"/>
      <c r="F100" s="2714"/>
      <c r="G100" s="2714"/>
      <c r="H100" s="2714"/>
      <c r="I100" s="2714"/>
      <c r="J100" s="2714"/>
      <c r="K100" s="2714"/>
      <c r="L100" s="2714"/>
      <c r="M100" s="2714"/>
      <c r="N100" s="2714"/>
      <c r="O100" s="2714"/>
      <c r="P100" s="2714"/>
      <c r="Q100" s="2714"/>
      <c r="R100" s="2714"/>
      <c r="S100" s="2714"/>
      <c r="T100" s="2714"/>
      <c r="U100" s="2714"/>
      <c r="V100" s="2714"/>
      <c r="W100" s="2714"/>
      <c r="X100" s="2714"/>
      <c r="Y100" s="2714"/>
      <c r="Z100" s="2714"/>
    </row>
    <row r="101" spans="1:26" ht="15.75" customHeight="1">
      <c r="A101" s="2714"/>
      <c r="B101" s="2714"/>
      <c r="C101" s="2714"/>
      <c r="D101" s="2714"/>
      <c r="E101" s="2714"/>
      <c r="F101" s="2714"/>
      <c r="G101" s="2714"/>
      <c r="H101" s="2714"/>
      <c r="I101" s="2714"/>
      <c r="J101" s="2714"/>
      <c r="K101" s="2714"/>
      <c r="L101" s="2714"/>
      <c r="M101" s="2714"/>
      <c r="N101" s="2714"/>
      <c r="O101" s="2714"/>
      <c r="P101" s="2714"/>
      <c r="Q101" s="2714"/>
      <c r="R101" s="2714"/>
      <c r="S101" s="2714"/>
      <c r="T101" s="2714"/>
      <c r="U101" s="2714"/>
      <c r="V101" s="2714"/>
      <c r="W101" s="2714"/>
      <c r="X101" s="2714"/>
      <c r="Y101" s="2714"/>
      <c r="Z101" s="2714"/>
    </row>
    <row r="102" spans="1:26" ht="15.75" customHeight="1">
      <c r="A102" s="2714"/>
      <c r="B102" s="2714"/>
      <c r="C102" s="2714"/>
      <c r="D102" s="2714"/>
      <c r="E102" s="2714"/>
      <c r="F102" s="2714"/>
      <c r="G102" s="2714"/>
      <c r="H102" s="2714"/>
      <c r="I102" s="2714"/>
      <c r="J102" s="2714"/>
      <c r="K102" s="2714"/>
      <c r="L102" s="2714"/>
      <c r="M102" s="2714"/>
      <c r="N102" s="2714"/>
      <c r="O102" s="2714"/>
      <c r="P102" s="2714"/>
      <c r="Q102" s="2714"/>
      <c r="R102" s="2714"/>
      <c r="S102" s="2714"/>
      <c r="T102" s="2714"/>
      <c r="U102" s="2714"/>
      <c r="V102" s="2714"/>
      <c r="W102" s="2714"/>
      <c r="X102" s="2714"/>
      <c r="Y102" s="2714"/>
      <c r="Z102" s="2714"/>
    </row>
    <row r="103" spans="1:26" ht="15.75" customHeight="1">
      <c r="A103" s="2714"/>
      <c r="B103" s="2714"/>
      <c r="C103" s="2714"/>
      <c r="D103" s="2714"/>
      <c r="E103" s="2714"/>
      <c r="F103" s="2714"/>
      <c r="G103" s="2714"/>
      <c r="H103" s="2714"/>
      <c r="I103" s="2714"/>
      <c r="J103" s="2714"/>
      <c r="K103" s="2714"/>
      <c r="L103" s="2714"/>
      <c r="M103" s="2714"/>
      <c r="N103" s="2714"/>
      <c r="O103" s="2714"/>
      <c r="P103" s="2714"/>
      <c r="Q103" s="2714"/>
      <c r="R103" s="2714"/>
      <c r="S103" s="2714"/>
      <c r="T103" s="2714"/>
      <c r="U103" s="2714"/>
      <c r="V103" s="2714"/>
      <c r="W103" s="2714"/>
      <c r="X103" s="2714"/>
      <c r="Y103" s="2714"/>
      <c r="Z103" s="2714"/>
    </row>
    <row r="104" spans="1:26" ht="15.75" customHeight="1">
      <c r="A104" s="2714"/>
      <c r="B104" s="2714"/>
      <c r="C104" s="2714"/>
      <c r="D104" s="2714"/>
      <c r="E104" s="2714"/>
      <c r="F104" s="2714"/>
      <c r="G104" s="2714"/>
      <c r="H104" s="2714"/>
      <c r="I104" s="2714"/>
      <c r="J104" s="2714"/>
      <c r="K104" s="2714"/>
      <c r="L104" s="2714"/>
      <c r="M104" s="2714"/>
      <c r="N104" s="2714"/>
      <c r="O104" s="2714"/>
      <c r="P104" s="2714"/>
      <c r="Q104" s="2714"/>
      <c r="R104" s="2714"/>
      <c r="S104" s="2714"/>
      <c r="T104" s="2714"/>
      <c r="U104" s="2714"/>
      <c r="V104" s="2714"/>
      <c r="W104" s="2714"/>
      <c r="X104" s="2714"/>
      <c r="Y104" s="2714"/>
      <c r="Z104" s="2714"/>
    </row>
    <row r="105" spans="1:26" ht="15.75" customHeight="1">
      <c r="A105" s="2714"/>
      <c r="B105" s="2714"/>
      <c r="C105" s="2714"/>
      <c r="D105" s="2714"/>
      <c r="E105" s="2714"/>
      <c r="F105" s="2714"/>
      <c r="G105" s="2714"/>
      <c r="H105" s="2714"/>
      <c r="I105" s="2714"/>
      <c r="J105" s="2714"/>
      <c r="K105" s="2714"/>
      <c r="L105" s="2714"/>
      <c r="M105" s="2714"/>
      <c r="N105" s="2714"/>
      <c r="O105" s="2714"/>
      <c r="P105" s="2714"/>
      <c r="Q105" s="2714"/>
      <c r="R105" s="2714"/>
      <c r="S105" s="2714"/>
      <c r="T105" s="2714"/>
      <c r="U105" s="2714"/>
      <c r="V105" s="2714"/>
      <c r="W105" s="2714"/>
      <c r="X105" s="2714"/>
      <c r="Y105" s="2714"/>
      <c r="Z105" s="2714"/>
    </row>
    <row r="106" spans="1:26" ht="15.75" customHeight="1">
      <c r="A106" s="2714"/>
      <c r="B106" s="2714"/>
      <c r="C106" s="2714"/>
      <c r="D106" s="2714"/>
      <c r="E106" s="2714"/>
      <c r="F106" s="2714"/>
      <c r="G106" s="2714"/>
      <c r="H106" s="2714"/>
      <c r="I106" s="2714"/>
      <c r="J106" s="2714"/>
      <c r="K106" s="2714"/>
      <c r="L106" s="2714"/>
      <c r="M106" s="2714"/>
      <c r="N106" s="2714"/>
      <c r="O106" s="2714"/>
      <c r="P106" s="2714"/>
      <c r="Q106" s="2714"/>
      <c r="R106" s="2714"/>
      <c r="S106" s="2714"/>
      <c r="T106" s="2714"/>
      <c r="U106" s="2714"/>
      <c r="V106" s="2714"/>
      <c r="W106" s="2714"/>
      <c r="X106" s="2714"/>
      <c r="Y106" s="2714"/>
      <c r="Z106" s="2714"/>
    </row>
    <row r="107" spans="1:26" ht="15.75" customHeight="1">
      <c r="A107" s="2714"/>
      <c r="B107" s="2714"/>
      <c r="C107" s="2714"/>
      <c r="D107" s="2714"/>
      <c r="E107" s="2714"/>
      <c r="F107" s="2714"/>
      <c r="G107" s="2714"/>
      <c r="H107" s="2714"/>
      <c r="I107" s="2714"/>
      <c r="J107" s="2714"/>
      <c r="K107" s="2714"/>
      <c r="L107" s="2714"/>
      <c r="M107" s="2714"/>
      <c r="N107" s="2714"/>
      <c r="O107" s="2714"/>
      <c r="P107" s="2714"/>
      <c r="Q107" s="2714"/>
      <c r="R107" s="2714"/>
      <c r="S107" s="2714"/>
      <c r="T107" s="2714"/>
      <c r="U107" s="2714"/>
      <c r="V107" s="2714"/>
      <c r="W107" s="2714"/>
      <c r="X107" s="2714"/>
      <c r="Y107" s="2714"/>
      <c r="Z107" s="2714"/>
    </row>
    <row r="108" spans="1:26" ht="15.75" customHeight="1">
      <c r="A108" s="2714"/>
      <c r="B108" s="2714"/>
      <c r="C108" s="2714"/>
      <c r="D108" s="2714"/>
      <c r="E108" s="2714"/>
      <c r="F108" s="2714"/>
      <c r="G108" s="2714"/>
      <c r="H108" s="2714"/>
      <c r="I108" s="2714"/>
      <c r="J108" s="2714"/>
      <c r="K108" s="2714"/>
      <c r="L108" s="2714"/>
      <c r="M108" s="2714"/>
      <c r="N108" s="2714"/>
      <c r="O108" s="2714"/>
      <c r="P108" s="2714"/>
      <c r="Q108" s="2714"/>
      <c r="R108" s="2714"/>
      <c r="S108" s="2714"/>
      <c r="T108" s="2714"/>
      <c r="U108" s="2714"/>
      <c r="V108" s="2714"/>
      <c r="W108" s="2714"/>
      <c r="X108" s="2714"/>
      <c r="Y108" s="2714"/>
      <c r="Z108" s="2714"/>
    </row>
    <row r="109" spans="1:26" ht="15.75" customHeight="1">
      <c r="A109" s="2714"/>
      <c r="B109" s="2714"/>
      <c r="C109" s="2714"/>
      <c r="D109" s="2714"/>
      <c r="E109" s="2714"/>
      <c r="F109" s="2714"/>
      <c r="G109" s="2714"/>
      <c r="H109" s="2714"/>
      <c r="I109" s="2714"/>
      <c r="J109" s="2714"/>
      <c r="K109" s="2714"/>
      <c r="L109" s="2714"/>
      <c r="M109" s="2714"/>
      <c r="N109" s="2714"/>
      <c r="O109" s="2714"/>
      <c r="P109" s="2714"/>
      <c r="Q109" s="2714"/>
      <c r="R109" s="2714"/>
      <c r="S109" s="2714"/>
      <c r="T109" s="2714"/>
      <c r="U109" s="2714"/>
      <c r="V109" s="2714"/>
      <c r="W109" s="2714"/>
      <c r="X109" s="2714"/>
      <c r="Y109" s="2714"/>
      <c r="Z109" s="2714"/>
    </row>
    <row r="110" spans="1:26" ht="15.75" customHeight="1">
      <c r="A110" s="2714"/>
      <c r="B110" s="2714"/>
      <c r="C110" s="2714"/>
      <c r="D110" s="2714"/>
      <c r="E110" s="2714"/>
      <c r="F110" s="2714"/>
      <c r="G110" s="2714"/>
      <c r="H110" s="2714"/>
      <c r="I110" s="2714"/>
      <c r="J110" s="2714"/>
      <c r="K110" s="2714"/>
      <c r="L110" s="2714"/>
      <c r="M110" s="2714"/>
      <c r="N110" s="2714"/>
      <c r="O110" s="2714"/>
      <c r="P110" s="2714"/>
      <c r="Q110" s="2714"/>
      <c r="R110" s="2714"/>
      <c r="S110" s="2714"/>
      <c r="T110" s="2714"/>
      <c r="U110" s="2714"/>
      <c r="V110" s="2714"/>
      <c r="W110" s="2714"/>
      <c r="X110" s="2714"/>
      <c r="Y110" s="2714"/>
      <c r="Z110" s="2714"/>
    </row>
    <row r="111" spans="1:26" ht="15.75" customHeight="1">
      <c r="A111" s="2714"/>
      <c r="B111" s="2714"/>
      <c r="C111" s="2714"/>
      <c r="D111" s="2714"/>
      <c r="E111" s="2714"/>
      <c r="F111" s="2714"/>
      <c r="G111" s="2714"/>
      <c r="H111" s="2714"/>
      <c r="I111" s="2714"/>
      <c r="J111" s="2714"/>
      <c r="K111" s="2714"/>
      <c r="L111" s="2714"/>
      <c r="M111" s="2714"/>
      <c r="N111" s="2714"/>
      <c r="O111" s="2714"/>
      <c r="P111" s="2714"/>
      <c r="Q111" s="2714"/>
      <c r="R111" s="2714"/>
      <c r="S111" s="2714"/>
      <c r="T111" s="2714"/>
      <c r="U111" s="2714"/>
      <c r="V111" s="2714"/>
      <c r="W111" s="2714"/>
      <c r="X111" s="2714"/>
      <c r="Y111" s="2714"/>
      <c r="Z111" s="2714"/>
    </row>
    <row r="112" spans="1:26" ht="15.75" customHeight="1">
      <c r="A112" s="2714"/>
      <c r="B112" s="2714"/>
      <c r="C112" s="2714"/>
      <c r="D112" s="2714"/>
      <c r="E112" s="2714"/>
      <c r="F112" s="2714"/>
      <c r="G112" s="2714"/>
      <c r="H112" s="2714"/>
      <c r="I112" s="2714"/>
      <c r="J112" s="2714"/>
      <c r="K112" s="2714"/>
      <c r="L112" s="2714"/>
      <c r="M112" s="2714"/>
      <c r="N112" s="2714"/>
      <c r="O112" s="2714"/>
      <c r="P112" s="2714"/>
      <c r="Q112" s="2714"/>
      <c r="R112" s="2714"/>
      <c r="S112" s="2714"/>
      <c r="T112" s="2714"/>
      <c r="U112" s="2714"/>
      <c r="V112" s="2714"/>
      <c r="W112" s="2714"/>
      <c r="X112" s="2714"/>
      <c r="Y112" s="2714"/>
      <c r="Z112" s="2714"/>
    </row>
    <row r="113" spans="1:26" ht="15.75" customHeight="1">
      <c r="A113" s="2714"/>
      <c r="B113" s="2714"/>
      <c r="C113" s="2714"/>
      <c r="D113" s="2714"/>
      <c r="E113" s="2714"/>
      <c r="F113" s="2714"/>
      <c r="G113" s="2714"/>
      <c r="H113" s="2714"/>
      <c r="I113" s="2714"/>
      <c r="J113" s="2714"/>
      <c r="K113" s="2714"/>
      <c r="L113" s="2714"/>
      <c r="M113" s="2714"/>
      <c r="N113" s="2714"/>
      <c r="O113" s="2714"/>
      <c r="P113" s="2714"/>
      <c r="Q113" s="2714"/>
      <c r="R113" s="2714"/>
      <c r="S113" s="2714"/>
      <c r="T113" s="2714"/>
      <c r="U113" s="2714"/>
      <c r="V113" s="2714"/>
      <c r="W113" s="2714"/>
      <c r="X113" s="2714"/>
      <c r="Y113" s="2714"/>
      <c r="Z113" s="2714"/>
    </row>
    <row r="114" spans="1:26" ht="15.75" customHeight="1">
      <c r="A114" s="2714"/>
      <c r="B114" s="2714"/>
      <c r="C114" s="2714"/>
      <c r="D114" s="2714"/>
      <c r="E114" s="2714"/>
      <c r="F114" s="2714"/>
      <c r="G114" s="2714"/>
      <c r="H114" s="2714"/>
      <c r="I114" s="2714"/>
      <c r="J114" s="2714"/>
      <c r="K114" s="2714"/>
      <c r="L114" s="2714"/>
      <c r="M114" s="2714"/>
      <c r="N114" s="2714"/>
      <c r="O114" s="2714"/>
      <c r="P114" s="2714"/>
      <c r="Q114" s="2714"/>
      <c r="R114" s="2714"/>
      <c r="S114" s="2714"/>
      <c r="T114" s="2714"/>
      <c r="U114" s="2714"/>
      <c r="V114" s="2714"/>
      <c r="W114" s="2714"/>
      <c r="X114" s="2714"/>
      <c r="Y114" s="2714"/>
      <c r="Z114" s="2714"/>
    </row>
    <row r="115" spans="1:26" ht="15.75" customHeight="1">
      <c r="A115" s="2714"/>
      <c r="B115" s="2714"/>
      <c r="C115" s="2714"/>
      <c r="D115" s="2714"/>
      <c r="E115" s="2714"/>
      <c r="F115" s="2714"/>
      <c r="G115" s="2714"/>
      <c r="H115" s="2714"/>
      <c r="I115" s="2714"/>
      <c r="J115" s="2714"/>
      <c r="K115" s="2714"/>
      <c r="L115" s="2714"/>
      <c r="M115" s="2714"/>
      <c r="N115" s="2714"/>
      <c r="O115" s="2714"/>
      <c r="P115" s="2714"/>
      <c r="Q115" s="2714"/>
      <c r="R115" s="2714"/>
      <c r="S115" s="2714"/>
      <c r="T115" s="2714"/>
      <c r="U115" s="2714"/>
      <c r="V115" s="2714"/>
      <c r="W115" s="2714"/>
      <c r="X115" s="2714"/>
      <c r="Y115" s="2714"/>
      <c r="Z115" s="2714"/>
    </row>
    <row r="116" spans="1:26" ht="15.75" customHeight="1">
      <c r="A116" s="2714"/>
      <c r="B116" s="2714"/>
      <c r="C116" s="2714"/>
      <c r="D116" s="2714"/>
      <c r="E116" s="2714"/>
      <c r="F116" s="2714"/>
      <c r="G116" s="2714"/>
      <c r="H116" s="2714"/>
      <c r="I116" s="2714"/>
      <c r="J116" s="2714"/>
      <c r="K116" s="2714"/>
      <c r="L116" s="2714"/>
      <c r="M116" s="2714"/>
      <c r="N116" s="2714"/>
      <c r="O116" s="2714"/>
      <c r="P116" s="2714"/>
      <c r="Q116" s="2714"/>
      <c r="R116" s="2714"/>
      <c r="S116" s="2714"/>
      <c r="T116" s="2714"/>
      <c r="U116" s="2714"/>
      <c r="V116" s="2714"/>
      <c r="W116" s="2714"/>
      <c r="X116" s="2714"/>
      <c r="Y116" s="2714"/>
      <c r="Z116" s="2714"/>
    </row>
    <row r="117" spans="1:26" ht="15.75" customHeight="1">
      <c r="A117" s="2714"/>
      <c r="B117" s="2714"/>
      <c r="C117" s="2714"/>
      <c r="D117" s="2714"/>
      <c r="E117" s="2714"/>
      <c r="F117" s="2714"/>
      <c r="G117" s="2714"/>
      <c r="H117" s="2714"/>
      <c r="I117" s="2714"/>
      <c r="J117" s="2714"/>
      <c r="K117" s="2714"/>
      <c r="L117" s="2714"/>
      <c r="M117" s="2714"/>
      <c r="N117" s="2714"/>
      <c r="O117" s="2714"/>
      <c r="P117" s="2714"/>
      <c r="Q117" s="2714"/>
      <c r="R117" s="2714"/>
      <c r="S117" s="2714"/>
      <c r="T117" s="2714"/>
      <c r="U117" s="2714"/>
      <c r="V117" s="2714"/>
      <c r="W117" s="2714"/>
      <c r="X117" s="2714"/>
      <c r="Y117" s="2714"/>
      <c r="Z117" s="2714"/>
    </row>
    <row r="118" spans="1:26" ht="15.75" customHeight="1">
      <c r="A118" s="2714"/>
      <c r="B118" s="2714"/>
      <c r="C118" s="2714"/>
      <c r="D118" s="2714"/>
      <c r="E118" s="2714"/>
      <c r="F118" s="2714"/>
      <c r="G118" s="2714"/>
      <c r="H118" s="2714"/>
      <c r="I118" s="2714"/>
      <c r="J118" s="2714"/>
      <c r="K118" s="2714"/>
      <c r="L118" s="2714"/>
      <c r="M118" s="2714"/>
      <c r="N118" s="2714"/>
      <c r="O118" s="2714"/>
      <c r="P118" s="2714"/>
      <c r="Q118" s="2714"/>
      <c r="R118" s="2714"/>
      <c r="S118" s="2714"/>
      <c r="T118" s="2714"/>
      <c r="U118" s="2714"/>
      <c r="V118" s="2714"/>
      <c r="W118" s="2714"/>
      <c r="X118" s="2714"/>
      <c r="Y118" s="2714"/>
      <c r="Z118" s="2714"/>
    </row>
    <row r="119" spans="1:26" ht="15.75" customHeight="1">
      <c r="A119" s="2714"/>
      <c r="B119" s="2714"/>
      <c r="C119" s="2714"/>
      <c r="D119" s="2714"/>
      <c r="E119" s="2714"/>
      <c r="F119" s="2714"/>
      <c r="G119" s="2714"/>
      <c r="H119" s="2714"/>
      <c r="I119" s="2714"/>
      <c r="J119" s="2714"/>
      <c r="K119" s="2714"/>
      <c r="L119" s="2714"/>
      <c r="M119" s="2714"/>
      <c r="N119" s="2714"/>
      <c r="O119" s="2714"/>
      <c r="P119" s="2714"/>
      <c r="Q119" s="2714"/>
      <c r="R119" s="2714"/>
      <c r="S119" s="2714"/>
      <c r="T119" s="2714"/>
      <c r="U119" s="2714"/>
      <c r="V119" s="2714"/>
      <c r="W119" s="2714"/>
      <c r="X119" s="2714"/>
      <c r="Y119" s="2714"/>
      <c r="Z119" s="2714"/>
    </row>
    <row r="120" spans="1:26" ht="15.75" customHeight="1">
      <c r="A120" s="2714"/>
      <c r="B120" s="2714"/>
      <c r="C120" s="2714"/>
      <c r="D120" s="2714"/>
      <c r="E120" s="2714"/>
      <c r="F120" s="2714"/>
      <c r="G120" s="2714"/>
      <c r="H120" s="2714"/>
      <c r="I120" s="2714"/>
      <c r="J120" s="2714"/>
      <c r="K120" s="2714"/>
      <c r="L120" s="2714"/>
      <c r="M120" s="2714"/>
      <c r="N120" s="2714"/>
      <c r="O120" s="2714"/>
      <c r="P120" s="2714"/>
      <c r="Q120" s="2714"/>
      <c r="R120" s="2714"/>
      <c r="S120" s="2714"/>
      <c r="T120" s="2714"/>
      <c r="U120" s="2714"/>
      <c r="V120" s="2714"/>
      <c r="W120" s="2714"/>
      <c r="X120" s="2714"/>
      <c r="Y120" s="2714"/>
      <c r="Z120" s="2714"/>
    </row>
    <row r="121" spans="1:26" ht="15.75" customHeight="1">
      <c r="A121" s="2714"/>
      <c r="B121" s="2714"/>
      <c r="C121" s="2714"/>
      <c r="D121" s="2714"/>
      <c r="E121" s="2714"/>
      <c r="F121" s="2714"/>
      <c r="G121" s="2714"/>
      <c r="H121" s="2714"/>
      <c r="I121" s="2714"/>
      <c r="J121" s="2714"/>
      <c r="K121" s="2714"/>
      <c r="L121" s="2714"/>
      <c r="M121" s="2714"/>
      <c r="N121" s="2714"/>
      <c r="O121" s="2714"/>
      <c r="P121" s="2714"/>
      <c r="Q121" s="2714"/>
      <c r="R121" s="2714"/>
      <c r="S121" s="2714"/>
      <c r="T121" s="2714"/>
      <c r="U121" s="2714"/>
      <c r="V121" s="2714"/>
      <c r="W121" s="2714"/>
      <c r="X121" s="2714"/>
      <c r="Y121" s="2714"/>
      <c r="Z121" s="2714"/>
    </row>
    <row r="122" spans="1:26" ht="15.75" customHeight="1">
      <c r="A122" s="2714"/>
      <c r="B122" s="2714"/>
      <c r="C122" s="2714"/>
      <c r="D122" s="2714"/>
      <c r="E122" s="2714"/>
      <c r="F122" s="2714"/>
      <c r="G122" s="2714"/>
      <c r="H122" s="2714"/>
      <c r="I122" s="2714"/>
      <c r="J122" s="2714"/>
      <c r="K122" s="2714"/>
      <c r="L122" s="2714"/>
      <c r="M122" s="2714"/>
      <c r="N122" s="2714"/>
      <c r="O122" s="2714"/>
      <c r="P122" s="2714"/>
      <c r="Q122" s="2714"/>
      <c r="R122" s="2714"/>
      <c r="S122" s="2714"/>
      <c r="T122" s="2714"/>
      <c r="U122" s="2714"/>
      <c r="V122" s="2714"/>
      <c r="W122" s="2714"/>
      <c r="X122" s="2714"/>
      <c r="Y122" s="2714"/>
      <c r="Z122" s="2714"/>
    </row>
    <row r="123" spans="1:26" ht="15.75" customHeight="1">
      <c r="A123" s="2714"/>
      <c r="B123" s="2714"/>
      <c r="C123" s="2714"/>
      <c r="D123" s="2714"/>
      <c r="E123" s="2714"/>
      <c r="F123" s="2714"/>
      <c r="G123" s="2714"/>
      <c r="H123" s="2714"/>
      <c r="I123" s="2714"/>
      <c r="J123" s="2714"/>
      <c r="K123" s="2714"/>
      <c r="L123" s="2714"/>
      <c r="M123" s="2714"/>
      <c r="N123" s="2714"/>
      <c r="O123" s="2714"/>
      <c r="P123" s="2714"/>
      <c r="Q123" s="2714"/>
      <c r="R123" s="2714"/>
      <c r="S123" s="2714"/>
      <c r="T123" s="2714"/>
      <c r="U123" s="2714"/>
      <c r="V123" s="2714"/>
      <c r="W123" s="2714"/>
      <c r="X123" s="2714"/>
      <c r="Y123" s="2714"/>
      <c r="Z123" s="2714"/>
    </row>
    <row r="124" spans="1:26" ht="15.75" customHeight="1">
      <c r="A124" s="2714"/>
      <c r="B124" s="2714"/>
      <c r="C124" s="2714"/>
      <c r="D124" s="2714"/>
      <c r="E124" s="2714"/>
      <c r="F124" s="2714"/>
      <c r="G124" s="2714"/>
      <c r="H124" s="2714"/>
      <c r="I124" s="2714"/>
      <c r="J124" s="2714"/>
      <c r="K124" s="2714"/>
      <c r="L124" s="2714"/>
      <c r="M124" s="2714"/>
      <c r="N124" s="2714"/>
      <c r="O124" s="2714"/>
      <c r="P124" s="2714"/>
      <c r="Q124" s="2714"/>
      <c r="R124" s="2714"/>
      <c r="S124" s="2714"/>
      <c r="T124" s="2714"/>
      <c r="U124" s="2714"/>
      <c r="V124" s="2714"/>
      <c r="W124" s="2714"/>
      <c r="X124" s="2714"/>
      <c r="Y124" s="2714"/>
      <c r="Z124" s="2714"/>
    </row>
    <row r="125" spans="1:26" ht="15.75" customHeight="1">
      <c r="A125" s="2714"/>
      <c r="B125" s="2714"/>
      <c r="C125" s="2714"/>
      <c r="D125" s="2714"/>
      <c r="E125" s="2714"/>
      <c r="F125" s="2714"/>
      <c r="G125" s="2714"/>
      <c r="H125" s="2714"/>
      <c r="I125" s="2714"/>
      <c r="J125" s="2714"/>
      <c r="K125" s="2714"/>
      <c r="L125" s="2714"/>
      <c r="M125" s="2714"/>
      <c r="N125" s="2714"/>
      <c r="O125" s="2714"/>
      <c r="P125" s="2714"/>
      <c r="Q125" s="2714"/>
      <c r="R125" s="2714"/>
      <c r="S125" s="2714"/>
      <c r="T125" s="2714"/>
      <c r="U125" s="2714"/>
      <c r="V125" s="2714"/>
      <c r="W125" s="2714"/>
      <c r="X125" s="2714"/>
      <c r="Y125" s="2714"/>
      <c r="Z125" s="2714"/>
    </row>
    <row r="126" spans="1:26" ht="15.75" customHeight="1">
      <c r="A126" s="2714"/>
      <c r="B126" s="2714"/>
      <c r="C126" s="2714"/>
      <c r="D126" s="2714"/>
      <c r="E126" s="2714"/>
      <c r="F126" s="2714"/>
      <c r="G126" s="2714"/>
      <c r="H126" s="2714"/>
      <c r="I126" s="2714"/>
      <c r="J126" s="2714"/>
      <c r="K126" s="2714"/>
      <c r="L126" s="2714"/>
      <c r="M126" s="2714"/>
      <c r="N126" s="2714"/>
      <c r="O126" s="2714"/>
      <c r="P126" s="2714"/>
      <c r="Q126" s="2714"/>
      <c r="R126" s="2714"/>
      <c r="S126" s="2714"/>
      <c r="T126" s="2714"/>
      <c r="U126" s="2714"/>
      <c r="V126" s="2714"/>
      <c r="W126" s="2714"/>
      <c r="X126" s="2714"/>
      <c r="Y126" s="2714"/>
      <c r="Z126" s="2714"/>
    </row>
    <row r="127" spans="1:26" ht="15.75" customHeight="1">
      <c r="A127" s="2714"/>
      <c r="B127" s="2714"/>
      <c r="C127" s="2714"/>
      <c r="D127" s="2714"/>
      <c r="E127" s="2714"/>
      <c r="F127" s="2714"/>
      <c r="G127" s="2714"/>
      <c r="H127" s="2714"/>
      <c r="I127" s="2714"/>
      <c r="J127" s="2714"/>
      <c r="K127" s="2714"/>
      <c r="L127" s="2714"/>
      <c r="M127" s="2714"/>
      <c r="N127" s="2714"/>
      <c r="O127" s="2714"/>
      <c r="P127" s="2714"/>
      <c r="Q127" s="2714"/>
      <c r="R127" s="2714"/>
      <c r="S127" s="2714"/>
      <c r="T127" s="2714"/>
      <c r="U127" s="2714"/>
      <c r="V127" s="2714"/>
      <c r="W127" s="2714"/>
      <c r="X127" s="2714"/>
      <c r="Y127" s="2714"/>
      <c r="Z127" s="2714"/>
    </row>
    <row r="128" spans="1:26" ht="15.75" customHeight="1">
      <c r="A128" s="2714"/>
      <c r="B128" s="2714"/>
      <c r="C128" s="2714"/>
      <c r="D128" s="2714"/>
      <c r="E128" s="2714"/>
      <c r="F128" s="2714"/>
      <c r="G128" s="2714"/>
      <c r="H128" s="2714"/>
      <c r="I128" s="2714"/>
      <c r="J128" s="2714"/>
      <c r="K128" s="2714"/>
      <c r="L128" s="2714"/>
      <c r="M128" s="2714"/>
      <c r="N128" s="2714"/>
      <c r="O128" s="2714"/>
      <c r="P128" s="2714"/>
      <c r="Q128" s="2714"/>
      <c r="R128" s="2714"/>
      <c r="S128" s="2714"/>
      <c r="T128" s="2714"/>
      <c r="U128" s="2714"/>
      <c r="V128" s="2714"/>
      <c r="W128" s="2714"/>
      <c r="X128" s="2714"/>
      <c r="Y128" s="2714"/>
      <c r="Z128" s="2714"/>
    </row>
    <row r="129" spans="1:26" ht="15.75" customHeight="1">
      <c r="A129" s="2714"/>
      <c r="B129" s="2714"/>
      <c r="C129" s="2714"/>
      <c r="D129" s="2714"/>
      <c r="E129" s="2714"/>
      <c r="F129" s="2714"/>
      <c r="G129" s="2714"/>
      <c r="H129" s="2714"/>
      <c r="I129" s="2714"/>
      <c r="J129" s="2714"/>
      <c r="K129" s="2714"/>
      <c r="L129" s="2714"/>
      <c r="M129" s="2714"/>
      <c r="N129" s="2714"/>
      <c r="O129" s="2714"/>
      <c r="P129" s="2714"/>
      <c r="Q129" s="2714"/>
      <c r="R129" s="2714"/>
      <c r="S129" s="2714"/>
      <c r="T129" s="2714"/>
      <c r="U129" s="2714"/>
      <c r="V129" s="2714"/>
      <c r="W129" s="2714"/>
      <c r="X129" s="2714"/>
      <c r="Y129" s="2714"/>
      <c r="Z129" s="2714"/>
    </row>
    <row r="130" spans="1:26" ht="15.75" customHeight="1">
      <c r="A130" s="2714"/>
      <c r="B130" s="2714"/>
      <c r="C130" s="2714"/>
      <c r="D130" s="2714"/>
      <c r="E130" s="2714"/>
      <c r="F130" s="2714"/>
      <c r="G130" s="2714"/>
      <c r="H130" s="2714"/>
      <c r="I130" s="2714"/>
      <c r="J130" s="2714"/>
      <c r="K130" s="2714"/>
      <c r="L130" s="2714"/>
      <c r="M130" s="2714"/>
      <c r="N130" s="2714"/>
      <c r="O130" s="2714"/>
      <c r="P130" s="2714"/>
      <c r="Q130" s="2714"/>
      <c r="R130" s="2714"/>
      <c r="S130" s="2714"/>
      <c r="T130" s="2714"/>
      <c r="U130" s="2714"/>
      <c r="V130" s="2714"/>
      <c r="W130" s="2714"/>
      <c r="X130" s="2714"/>
      <c r="Y130" s="2714"/>
      <c r="Z130" s="2714"/>
    </row>
    <row r="131" spans="1:26" ht="15.75" customHeight="1">
      <c r="A131" s="2714"/>
      <c r="B131" s="2714"/>
      <c r="C131" s="2714"/>
      <c r="D131" s="2714"/>
      <c r="E131" s="2714"/>
      <c r="F131" s="2714"/>
      <c r="G131" s="2714"/>
      <c r="H131" s="2714"/>
      <c r="I131" s="2714"/>
      <c r="J131" s="2714"/>
      <c r="K131" s="2714"/>
      <c r="L131" s="2714"/>
      <c r="M131" s="2714"/>
      <c r="N131" s="2714"/>
      <c r="O131" s="2714"/>
      <c r="P131" s="2714"/>
      <c r="Q131" s="2714"/>
      <c r="R131" s="2714"/>
      <c r="S131" s="2714"/>
      <c r="T131" s="2714"/>
      <c r="U131" s="2714"/>
      <c r="V131" s="2714"/>
      <c r="W131" s="2714"/>
      <c r="X131" s="2714"/>
      <c r="Y131" s="2714"/>
      <c r="Z131" s="2714"/>
    </row>
    <row r="132" spans="1:26" ht="15.75" customHeight="1">
      <c r="A132" s="2714"/>
      <c r="B132" s="2714"/>
      <c r="C132" s="2714"/>
      <c r="D132" s="2714"/>
      <c r="E132" s="2714"/>
      <c r="F132" s="2714"/>
      <c r="G132" s="2714"/>
      <c r="H132" s="2714"/>
      <c r="I132" s="2714"/>
      <c r="J132" s="2714"/>
      <c r="K132" s="2714"/>
      <c r="L132" s="2714"/>
      <c r="M132" s="2714"/>
      <c r="N132" s="2714"/>
      <c r="O132" s="2714"/>
      <c r="P132" s="2714"/>
      <c r="Q132" s="2714"/>
      <c r="R132" s="2714"/>
      <c r="S132" s="2714"/>
      <c r="T132" s="2714"/>
      <c r="U132" s="2714"/>
      <c r="V132" s="2714"/>
      <c r="W132" s="2714"/>
      <c r="X132" s="2714"/>
      <c r="Y132" s="2714"/>
      <c r="Z132" s="2714"/>
    </row>
    <row r="133" spans="1:26" ht="15.75" customHeight="1">
      <c r="A133" s="2714"/>
      <c r="B133" s="2714"/>
      <c r="C133" s="2714"/>
      <c r="D133" s="2714"/>
      <c r="E133" s="2714"/>
      <c r="F133" s="2714"/>
      <c r="G133" s="2714"/>
      <c r="H133" s="2714"/>
      <c r="I133" s="2714"/>
      <c r="J133" s="2714"/>
      <c r="K133" s="2714"/>
      <c r="L133" s="2714"/>
      <c r="M133" s="2714"/>
      <c r="N133" s="2714"/>
      <c r="O133" s="2714"/>
      <c r="P133" s="2714"/>
      <c r="Q133" s="2714"/>
      <c r="R133" s="2714"/>
      <c r="S133" s="2714"/>
      <c r="T133" s="2714"/>
      <c r="U133" s="2714"/>
      <c r="V133" s="2714"/>
      <c r="W133" s="2714"/>
      <c r="X133" s="2714"/>
      <c r="Y133" s="2714"/>
      <c r="Z133" s="2714"/>
    </row>
    <row r="134" spans="1:26" ht="15.75" customHeight="1">
      <c r="A134" s="2714"/>
      <c r="B134" s="2714"/>
      <c r="C134" s="2714"/>
      <c r="D134" s="2714"/>
      <c r="E134" s="2714"/>
      <c r="F134" s="2714"/>
      <c r="G134" s="2714"/>
      <c r="H134" s="2714"/>
      <c r="I134" s="2714"/>
      <c r="J134" s="2714"/>
      <c r="K134" s="2714"/>
      <c r="L134" s="2714"/>
      <c r="M134" s="2714"/>
      <c r="N134" s="2714"/>
      <c r="O134" s="2714"/>
      <c r="P134" s="2714"/>
      <c r="Q134" s="2714"/>
      <c r="R134" s="2714"/>
      <c r="S134" s="2714"/>
      <c r="T134" s="2714"/>
      <c r="U134" s="2714"/>
      <c r="V134" s="2714"/>
      <c r="W134" s="2714"/>
      <c r="X134" s="2714"/>
      <c r="Y134" s="2714"/>
      <c r="Z134" s="2714"/>
    </row>
    <row r="135" spans="1:26" ht="15.75" customHeight="1">
      <c r="A135" s="2714"/>
      <c r="B135" s="2714"/>
      <c r="C135" s="2714"/>
      <c r="D135" s="2714"/>
      <c r="E135" s="2714"/>
      <c r="F135" s="2714"/>
      <c r="G135" s="2714"/>
      <c r="H135" s="2714"/>
      <c r="I135" s="2714"/>
      <c r="J135" s="2714"/>
      <c r="K135" s="2714"/>
      <c r="L135" s="2714"/>
      <c r="M135" s="2714"/>
      <c r="N135" s="2714"/>
      <c r="O135" s="2714"/>
      <c r="P135" s="2714"/>
      <c r="Q135" s="2714"/>
      <c r="R135" s="2714"/>
      <c r="S135" s="2714"/>
      <c r="T135" s="2714"/>
      <c r="U135" s="2714"/>
      <c r="V135" s="2714"/>
      <c r="W135" s="2714"/>
      <c r="X135" s="2714"/>
      <c r="Y135" s="2714"/>
      <c r="Z135" s="2714"/>
    </row>
    <row r="136" spans="1:26" ht="15.75" customHeight="1">
      <c r="A136" s="2714"/>
      <c r="B136" s="2714"/>
      <c r="C136" s="2714"/>
      <c r="D136" s="2714"/>
      <c r="E136" s="2714"/>
      <c r="F136" s="2714"/>
      <c r="G136" s="2714"/>
      <c r="H136" s="2714"/>
      <c r="I136" s="2714"/>
      <c r="J136" s="2714"/>
      <c r="K136" s="2714"/>
      <c r="L136" s="2714"/>
      <c r="M136" s="2714"/>
      <c r="N136" s="2714"/>
      <c r="O136" s="2714"/>
      <c r="P136" s="2714"/>
      <c r="Q136" s="2714"/>
      <c r="R136" s="2714"/>
      <c r="S136" s="2714"/>
      <c r="T136" s="2714"/>
      <c r="U136" s="2714"/>
      <c r="V136" s="2714"/>
      <c r="W136" s="2714"/>
      <c r="X136" s="2714"/>
      <c r="Y136" s="2714"/>
      <c r="Z136" s="2714"/>
    </row>
    <row r="137" spans="1:26" ht="15.75" customHeight="1">
      <c r="A137" s="2714"/>
      <c r="B137" s="2714"/>
      <c r="C137" s="2714"/>
      <c r="D137" s="2714"/>
      <c r="E137" s="2714"/>
      <c r="F137" s="2714"/>
      <c r="G137" s="2714"/>
      <c r="H137" s="2714"/>
      <c r="I137" s="2714"/>
      <c r="J137" s="2714"/>
      <c r="K137" s="2714"/>
      <c r="L137" s="2714"/>
      <c r="M137" s="2714"/>
      <c r="N137" s="2714"/>
      <c r="O137" s="2714"/>
      <c r="P137" s="2714"/>
      <c r="Q137" s="2714"/>
      <c r="R137" s="2714"/>
      <c r="S137" s="2714"/>
      <c r="T137" s="2714"/>
      <c r="U137" s="2714"/>
      <c r="V137" s="2714"/>
      <c r="W137" s="2714"/>
      <c r="X137" s="2714"/>
      <c r="Y137" s="2714"/>
      <c r="Z137" s="2714"/>
    </row>
    <row r="138" spans="1:26" ht="15.75" customHeight="1">
      <c r="A138" s="2714"/>
      <c r="B138" s="2714"/>
      <c r="C138" s="2714"/>
      <c r="D138" s="2714"/>
      <c r="E138" s="2714"/>
      <c r="F138" s="2714"/>
      <c r="G138" s="2714"/>
      <c r="H138" s="2714"/>
      <c r="I138" s="2714"/>
      <c r="J138" s="2714"/>
      <c r="K138" s="2714"/>
      <c r="L138" s="2714"/>
      <c r="M138" s="2714"/>
      <c r="N138" s="2714"/>
      <c r="O138" s="2714"/>
      <c r="P138" s="2714"/>
      <c r="Q138" s="2714"/>
      <c r="R138" s="2714"/>
      <c r="S138" s="2714"/>
      <c r="T138" s="2714"/>
      <c r="U138" s="2714"/>
      <c r="V138" s="2714"/>
      <c r="W138" s="2714"/>
      <c r="X138" s="2714"/>
      <c r="Y138" s="2714"/>
      <c r="Z138" s="2714"/>
    </row>
    <row r="139" spans="1:26" ht="15.75" customHeight="1">
      <c r="A139" s="2714"/>
      <c r="B139" s="2714"/>
      <c r="C139" s="2714"/>
      <c r="D139" s="2714"/>
      <c r="E139" s="2714"/>
      <c r="F139" s="2714"/>
      <c r="G139" s="2714"/>
      <c r="H139" s="2714"/>
      <c r="I139" s="2714"/>
      <c r="J139" s="2714"/>
      <c r="K139" s="2714"/>
      <c r="L139" s="2714"/>
      <c r="M139" s="2714"/>
      <c r="N139" s="2714"/>
      <c r="O139" s="2714"/>
      <c r="P139" s="2714"/>
      <c r="Q139" s="2714"/>
      <c r="R139" s="2714"/>
      <c r="S139" s="2714"/>
      <c r="T139" s="2714"/>
      <c r="U139" s="2714"/>
      <c r="V139" s="2714"/>
      <c r="W139" s="2714"/>
      <c r="X139" s="2714"/>
      <c r="Y139" s="2714"/>
      <c r="Z139" s="2714"/>
    </row>
    <row r="140" spans="1:26" ht="15.75" customHeight="1">
      <c r="A140" s="2714"/>
      <c r="B140" s="2714"/>
      <c r="C140" s="2714"/>
      <c r="D140" s="2714"/>
      <c r="E140" s="2714"/>
      <c r="F140" s="2714"/>
      <c r="G140" s="2714"/>
      <c r="H140" s="2714"/>
      <c r="I140" s="2714"/>
      <c r="J140" s="2714"/>
      <c r="K140" s="2714"/>
      <c r="L140" s="2714"/>
      <c r="M140" s="2714"/>
      <c r="N140" s="2714"/>
      <c r="O140" s="2714"/>
      <c r="P140" s="2714"/>
      <c r="Q140" s="2714"/>
      <c r="R140" s="2714"/>
      <c r="S140" s="2714"/>
      <c r="T140" s="2714"/>
      <c r="U140" s="2714"/>
      <c r="V140" s="2714"/>
      <c r="W140" s="2714"/>
      <c r="X140" s="2714"/>
      <c r="Y140" s="2714"/>
      <c r="Z140" s="2714"/>
    </row>
    <row r="141" spans="1:26" ht="15.75" customHeight="1">
      <c r="A141" s="2714"/>
      <c r="B141" s="2714"/>
      <c r="C141" s="2714"/>
      <c r="D141" s="2714"/>
      <c r="E141" s="2714"/>
      <c r="F141" s="2714"/>
      <c r="G141" s="2714"/>
      <c r="H141" s="2714"/>
      <c r="I141" s="2714"/>
      <c r="J141" s="2714"/>
      <c r="K141" s="2714"/>
      <c r="L141" s="2714"/>
      <c r="M141" s="2714"/>
      <c r="N141" s="2714"/>
      <c r="O141" s="2714"/>
      <c r="P141" s="2714"/>
      <c r="Q141" s="2714"/>
      <c r="R141" s="2714"/>
      <c r="S141" s="2714"/>
      <c r="T141" s="2714"/>
      <c r="U141" s="2714"/>
      <c r="V141" s="2714"/>
      <c r="W141" s="2714"/>
      <c r="X141" s="2714"/>
      <c r="Y141" s="2714"/>
      <c r="Z141" s="2714"/>
    </row>
    <row r="142" spans="1:26" ht="15.75" customHeight="1">
      <c r="A142" s="2714"/>
      <c r="B142" s="2714"/>
      <c r="C142" s="2714"/>
      <c r="D142" s="2714"/>
      <c r="E142" s="2714"/>
      <c r="F142" s="2714"/>
      <c r="G142" s="2714"/>
      <c r="H142" s="2714"/>
      <c r="I142" s="2714"/>
      <c r="J142" s="2714"/>
      <c r="K142" s="2714"/>
      <c r="L142" s="2714"/>
      <c r="M142" s="2714"/>
      <c r="N142" s="2714"/>
      <c r="O142" s="2714"/>
      <c r="P142" s="2714"/>
      <c r="Q142" s="2714"/>
      <c r="R142" s="2714"/>
      <c r="S142" s="2714"/>
      <c r="T142" s="2714"/>
      <c r="U142" s="2714"/>
      <c r="V142" s="2714"/>
      <c r="W142" s="2714"/>
      <c r="X142" s="2714"/>
      <c r="Y142" s="2714"/>
      <c r="Z142" s="2714"/>
    </row>
    <row r="143" spans="1:26" ht="15.75" customHeight="1">
      <c r="A143" s="2714"/>
      <c r="B143" s="2714"/>
      <c r="C143" s="2714"/>
      <c r="D143" s="2714"/>
      <c r="E143" s="2714"/>
      <c r="F143" s="2714"/>
      <c r="G143" s="2714"/>
      <c r="H143" s="2714"/>
      <c r="I143" s="2714"/>
      <c r="J143" s="2714"/>
      <c r="K143" s="2714"/>
      <c r="L143" s="2714"/>
      <c r="M143" s="2714"/>
      <c r="N143" s="2714"/>
      <c r="O143" s="2714"/>
      <c r="P143" s="2714"/>
      <c r="Q143" s="2714"/>
      <c r="R143" s="2714"/>
      <c r="S143" s="2714"/>
      <c r="T143" s="2714"/>
      <c r="U143" s="2714"/>
      <c r="V143" s="2714"/>
      <c r="W143" s="2714"/>
      <c r="X143" s="2714"/>
      <c r="Y143" s="2714"/>
      <c r="Z143" s="2714"/>
    </row>
    <row r="144" spans="1:26" ht="15.75" customHeight="1">
      <c r="A144" s="2714"/>
      <c r="B144" s="2714"/>
      <c r="C144" s="2714"/>
      <c r="D144" s="2714"/>
      <c r="E144" s="2714"/>
      <c r="F144" s="2714"/>
      <c r="G144" s="2714"/>
      <c r="H144" s="2714"/>
      <c r="I144" s="2714"/>
      <c r="J144" s="2714"/>
      <c r="K144" s="2714"/>
      <c r="L144" s="2714"/>
      <c r="M144" s="2714"/>
      <c r="N144" s="2714"/>
      <c r="O144" s="2714"/>
      <c r="P144" s="2714"/>
      <c r="Q144" s="2714"/>
      <c r="R144" s="2714"/>
      <c r="S144" s="2714"/>
      <c r="T144" s="2714"/>
      <c r="U144" s="2714"/>
      <c r="V144" s="2714"/>
      <c r="W144" s="2714"/>
      <c r="X144" s="2714"/>
      <c r="Y144" s="2714"/>
      <c r="Z144" s="2714"/>
    </row>
    <row r="145" spans="1:26" ht="15.75" customHeight="1">
      <c r="A145" s="2714"/>
      <c r="B145" s="2714"/>
      <c r="C145" s="2714"/>
      <c r="D145" s="2714"/>
      <c r="E145" s="2714"/>
      <c r="F145" s="2714"/>
      <c r="G145" s="2714"/>
      <c r="H145" s="2714"/>
      <c r="I145" s="2714"/>
      <c r="J145" s="2714"/>
      <c r="K145" s="2714"/>
      <c r="L145" s="2714"/>
      <c r="M145" s="2714"/>
      <c r="N145" s="2714"/>
      <c r="O145" s="2714"/>
      <c r="P145" s="2714"/>
      <c r="Q145" s="2714"/>
      <c r="R145" s="2714"/>
      <c r="S145" s="2714"/>
      <c r="T145" s="2714"/>
      <c r="U145" s="2714"/>
      <c r="V145" s="2714"/>
      <c r="W145" s="2714"/>
      <c r="X145" s="2714"/>
      <c r="Y145" s="2714"/>
      <c r="Z145" s="2714"/>
    </row>
    <row r="146" spans="1:26" ht="15.75" customHeight="1">
      <c r="A146" s="2714"/>
      <c r="B146" s="2714"/>
      <c r="C146" s="2714"/>
      <c r="D146" s="2714"/>
      <c r="E146" s="2714"/>
      <c r="F146" s="2714"/>
      <c r="G146" s="2714"/>
      <c r="H146" s="2714"/>
      <c r="I146" s="2714"/>
      <c r="J146" s="2714"/>
      <c r="K146" s="2714"/>
      <c r="L146" s="2714"/>
      <c r="M146" s="2714"/>
      <c r="N146" s="2714"/>
      <c r="O146" s="2714"/>
      <c r="P146" s="2714"/>
      <c r="Q146" s="2714"/>
      <c r="R146" s="2714"/>
      <c r="S146" s="2714"/>
      <c r="T146" s="2714"/>
      <c r="U146" s="2714"/>
      <c r="V146" s="2714"/>
      <c r="W146" s="2714"/>
      <c r="X146" s="2714"/>
      <c r="Y146" s="2714"/>
      <c r="Z146" s="2714"/>
    </row>
    <row r="147" spans="1:26" ht="15.75" customHeight="1">
      <c r="A147" s="2714"/>
      <c r="B147" s="2714"/>
      <c r="C147" s="2714"/>
      <c r="D147" s="2714"/>
      <c r="E147" s="2714"/>
      <c r="F147" s="2714"/>
      <c r="G147" s="2714"/>
      <c r="H147" s="2714"/>
      <c r="I147" s="2714"/>
      <c r="J147" s="2714"/>
      <c r="K147" s="2714"/>
      <c r="L147" s="2714"/>
      <c r="M147" s="2714"/>
      <c r="N147" s="2714"/>
      <c r="O147" s="2714"/>
      <c r="P147" s="2714"/>
      <c r="Q147" s="2714"/>
      <c r="R147" s="2714"/>
      <c r="S147" s="2714"/>
      <c r="T147" s="2714"/>
      <c r="U147" s="2714"/>
      <c r="V147" s="2714"/>
      <c r="W147" s="2714"/>
      <c r="X147" s="2714"/>
      <c r="Y147" s="2714"/>
      <c r="Z147" s="2714"/>
    </row>
    <row r="148" spans="1:26" ht="15.75" customHeight="1">
      <c r="A148" s="2714"/>
      <c r="B148" s="2714"/>
      <c r="C148" s="2714"/>
      <c r="D148" s="2714"/>
      <c r="E148" s="2714"/>
      <c r="F148" s="2714"/>
      <c r="G148" s="2714"/>
      <c r="H148" s="2714"/>
      <c r="I148" s="2714"/>
      <c r="J148" s="2714"/>
      <c r="K148" s="2714"/>
      <c r="L148" s="2714"/>
      <c r="M148" s="2714"/>
      <c r="N148" s="2714"/>
      <c r="O148" s="2714"/>
      <c r="P148" s="2714"/>
      <c r="Q148" s="2714"/>
      <c r="R148" s="2714"/>
      <c r="S148" s="2714"/>
      <c r="T148" s="2714"/>
      <c r="U148" s="2714"/>
      <c r="V148" s="2714"/>
      <c r="W148" s="2714"/>
      <c r="X148" s="2714"/>
      <c r="Y148" s="2714"/>
      <c r="Z148" s="2714"/>
    </row>
    <row r="149" spans="1:26" ht="15.75" customHeight="1">
      <c r="A149" s="2714"/>
      <c r="B149" s="2714"/>
      <c r="C149" s="2714"/>
      <c r="D149" s="2714"/>
      <c r="E149" s="2714"/>
      <c r="F149" s="2714"/>
      <c r="G149" s="2714"/>
      <c r="H149" s="2714"/>
      <c r="I149" s="2714"/>
      <c r="J149" s="2714"/>
      <c r="K149" s="2714"/>
      <c r="L149" s="2714"/>
      <c r="M149" s="2714"/>
      <c r="N149" s="2714"/>
      <c r="O149" s="2714"/>
      <c r="P149" s="2714"/>
      <c r="Q149" s="2714"/>
      <c r="R149" s="2714"/>
      <c r="S149" s="2714"/>
      <c r="T149" s="2714"/>
      <c r="U149" s="2714"/>
      <c r="V149" s="2714"/>
      <c r="W149" s="2714"/>
      <c r="X149" s="2714"/>
      <c r="Y149" s="2714"/>
      <c r="Z149" s="2714"/>
    </row>
    <row r="150" spans="1:26" ht="15.75" customHeight="1">
      <c r="A150" s="2714"/>
      <c r="B150" s="2714"/>
      <c r="C150" s="2714"/>
      <c r="D150" s="2714"/>
      <c r="E150" s="2714"/>
      <c r="F150" s="2714"/>
      <c r="G150" s="2714"/>
      <c r="H150" s="2714"/>
      <c r="I150" s="2714"/>
      <c r="J150" s="2714"/>
      <c r="K150" s="2714"/>
      <c r="L150" s="2714"/>
      <c r="M150" s="2714"/>
      <c r="N150" s="2714"/>
      <c r="O150" s="2714"/>
      <c r="P150" s="2714"/>
      <c r="Q150" s="2714"/>
      <c r="R150" s="2714"/>
      <c r="S150" s="2714"/>
      <c r="T150" s="2714"/>
      <c r="U150" s="2714"/>
      <c r="V150" s="2714"/>
      <c r="W150" s="2714"/>
      <c r="X150" s="2714"/>
      <c r="Y150" s="2714"/>
      <c r="Z150" s="2714"/>
    </row>
    <row r="151" spans="1:26" ht="15.75" customHeight="1">
      <c r="A151" s="2714"/>
      <c r="B151" s="2714"/>
      <c r="C151" s="2714"/>
      <c r="D151" s="2714"/>
      <c r="E151" s="2714"/>
      <c r="F151" s="2714"/>
      <c r="G151" s="2714"/>
      <c r="H151" s="2714"/>
      <c r="I151" s="2714"/>
      <c r="J151" s="2714"/>
      <c r="K151" s="2714"/>
      <c r="L151" s="2714"/>
      <c r="M151" s="2714"/>
      <c r="N151" s="2714"/>
      <c r="O151" s="2714"/>
      <c r="P151" s="2714"/>
      <c r="Q151" s="2714"/>
      <c r="R151" s="2714"/>
      <c r="S151" s="2714"/>
      <c r="T151" s="2714"/>
      <c r="U151" s="2714"/>
      <c r="V151" s="2714"/>
      <c r="W151" s="2714"/>
      <c r="X151" s="2714"/>
      <c r="Y151" s="2714"/>
      <c r="Z151" s="2714"/>
    </row>
    <row r="152" spans="1:26" ht="15.75" customHeight="1">
      <c r="A152" s="2714"/>
      <c r="B152" s="2714"/>
      <c r="C152" s="2714"/>
      <c r="D152" s="2714"/>
      <c r="E152" s="2714"/>
      <c r="F152" s="2714"/>
      <c r="G152" s="2714"/>
      <c r="H152" s="2714"/>
      <c r="I152" s="2714"/>
      <c r="J152" s="2714"/>
      <c r="K152" s="2714"/>
      <c r="L152" s="2714"/>
      <c r="M152" s="2714"/>
      <c r="N152" s="2714"/>
      <c r="O152" s="2714"/>
      <c r="P152" s="2714"/>
      <c r="Q152" s="2714"/>
      <c r="R152" s="2714"/>
      <c r="S152" s="2714"/>
      <c r="T152" s="2714"/>
      <c r="U152" s="2714"/>
      <c r="V152" s="2714"/>
      <c r="W152" s="2714"/>
      <c r="X152" s="2714"/>
      <c r="Y152" s="2714"/>
      <c r="Z152" s="2714"/>
    </row>
    <row r="153" spans="1:26" ht="15.75" customHeight="1">
      <c r="A153" s="2714"/>
      <c r="B153" s="2714"/>
      <c r="C153" s="2714"/>
      <c r="D153" s="2714"/>
      <c r="E153" s="2714"/>
      <c r="F153" s="2714"/>
      <c r="G153" s="2714"/>
      <c r="H153" s="2714"/>
      <c r="I153" s="2714"/>
      <c r="J153" s="2714"/>
      <c r="K153" s="2714"/>
      <c r="L153" s="2714"/>
      <c r="M153" s="2714"/>
      <c r="N153" s="2714"/>
      <c r="O153" s="2714"/>
      <c r="P153" s="2714"/>
      <c r="Q153" s="2714"/>
      <c r="R153" s="2714"/>
      <c r="S153" s="2714"/>
      <c r="T153" s="2714"/>
      <c r="U153" s="2714"/>
      <c r="V153" s="2714"/>
      <c r="W153" s="2714"/>
      <c r="X153" s="2714"/>
      <c r="Y153" s="2714"/>
      <c r="Z153" s="2714"/>
    </row>
    <row r="154" spans="1:26" ht="15.75" customHeight="1">
      <c r="A154" s="2714"/>
      <c r="B154" s="2714"/>
      <c r="C154" s="2714"/>
      <c r="D154" s="2714"/>
      <c r="E154" s="2714"/>
      <c r="F154" s="2714"/>
      <c r="G154" s="2714"/>
      <c r="H154" s="2714"/>
      <c r="I154" s="2714"/>
      <c r="J154" s="2714"/>
      <c r="K154" s="2714"/>
      <c r="L154" s="2714"/>
      <c r="M154" s="2714"/>
      <c r="N154" s="2714"/>
      <c r="O154" s="2714"/>
      <c r="P154" s="2714"/>
      <c r="Q154" s="2714"/>
      <c r="R154" s="2714"/>
      <c r="S154" s="2714"/>
      <c r="T154" s="2714"/>
      <c r="U154" s="2714"/>
      <c r="V154" s="2714"/>
      <c r="W154" s="2714"/>
      <c r="X154" s="2714"/>
      <c r="Y154" s="2714"/>
      <c r="Z154" s="2714"/>
    </row>
    <row r="155" spans="1:26" ht="15.75" customHeight="1">
      <c r="A155" s="2714"/>
      <c r="B155" s="2714"/>
      <c r="C155" s="2714"/>
      <c r="D155" s="2714"/>
      <c r="E155" s="2714"/>
      <c r="F155" s="2714"/>
      <c r="G155" s="2714"/>
      <c r="H155" s="2714"/>
      <c r="I155" s="2714"/>
      <c r="J155" s="2714"/>
      <c r="K155" s="2714"/>
      <c r="L155" s="2714"/>
      <c r="M155" s="2714"/>
      <c r="N155" s="2714"/>
      <c r="O155" s="2714"/>
      <c r="P155" s="2714"/>
      <c r="Q155" s="2714"/>
      <c r="R155" s="2714"/>
      <c r="S155" s="2714"/>
      <c r="T155" s="2714"/>
      <c r="U155" s="2714"/>
      <c r="V155" s="2714"/>
      <c r="W155" s="2714"/>
      <c r="X155" s="2714"/>
      <c r="Y155" s="2714"/>
      <c r="Z155" s="2714"/>
    </row>
    <row r="156" spans="1:26" ht="15.75" customHeight="1">
      <c r="A156" s="2714"/>
      <c r="B156" s="2714"/>
      <c r="C156" s="2714"/>
      <c r="D156" s="2714"/>
      <c r="E156" s="2714"/>
      <c r="F156" s="2714"/>
      <c r="G156" s="2714"/>
      <c r="H156" s="2714"/>
      <c r="I156" s="2714"/>
      <c r="J156" s="2714"/>
      <c r="K156" s="2714"/>
      <c r="L156" s="2714"/>
      <c r="M156" s="2714"/>
      <c r="N156" s="2714"/>
      <c r="O156" s="2714"/>
      <c r="P156" s="2714"/>
      <c r="Q156" s="2714"/>
      <c r="R156" s="2714"/>
      <c r="S156" s="2714"/>
      <c r="T156" s="2714"/>
      <c r="U156" s="2714"/>
      <c r="V156" s="2714"/>
      <c r="W156" s="2714"/>
      <c r="X156" s="2714"/>
      <c r="Y156" s="2714"/>
      <c r="Z156" s="2714"/>
    </row>
    <row r="157" spans="1:26" ht="15.75" customHeight="1">
      <c r="A157" s="2714"/>
      <c r="B157" s="2714"/>
      <c r="C157" s="2714"/>
      <c r="D157" s="2714"/>
      <c r="E157" s="2714"/>
      <c r="F157" s="2714"/>
      <c r="G157" s="2714"/>
      <c r="H157" s="2714"/>
      <c r="I157" s="2714"/>
      <c r="J157" s="2714"/>
      <c r="K157" s="2714"/>
      <c r="L157" s="2714"/>
      <c r="M157" s="2714"/>
      <c r="N157" s="2714"/>
      <c r="O157" s="2714"/>
      <c r="P157" s="2714"/>
      <c r="Q157" s="2714"/>
      <c r="R157" s="2714"/>
      <c r="S157" s="2714"/>
      <c r="T157" s="2714"/>
      <c r="U157" s="2714"/>
      <c r="V157" s="2714"/>
      <c r="W157" s="2714"/>
      <c r="X157" s="2714"/>
      <c r="Y157" s="2714"/>
      <c r="Z157" s="2714"/>
    </row>
    <row r="158" spans="1:26" ht="15.75" customHeight="1">
      <c r="A158" s="2714"/>
      <c r="B158" s="2714"/>
      <c r="C158" s="2714"/>
      <c r="D158" s="2714"/>
      <c r="E158" s="2714"/>
      <c r="F158" s="2714"/>
      <c r="G158" s="2714"/>
      <c r="H158" s="2714"/>
      <c r="I158" s="2714"/>
      <c r="J158" s="2714"/>
      <c r="K158" s="2714"/>
      <c r="L158" s="2714"/>
      <c r="M158" s="2714"/>
      <c r="N158" s="2714"/>
      <c r="O158" s="2714"/>
      <c r="P158" s="2714"/>
      <c r="Q158" s="2714"/>
      <c r="R158" s="2714"/>
      <c r="S158" s="2714"/>
      <c r="T158" s="2714"/>
      <c r="U158" s="2714"/>
      <c r="V158" s="2714"/>
      <c r="W158" s="2714"/>
      <c r="X158" s="2714"/>
      <c r="Y158" s="2714"/>
      <c r="Z158" s="2714"/>
    </row>
    <row r="159" spans="1:26" ht="15.75" customHeight="1">
      <c r="A159" s="2714"/>
      <c r="B159" s="2714"/>
      <c r="C159" s="2714"/>
      <c r="D159" s="2714"/>
      <c r="E159" s="2714"/>
      <c r="F159" s="2714"/>
      <c r="G159" s="2714"/>
      <c r="H159" s="2714"/>
      <c r="I159" s="2714"/>
      <c r="J159" s="2714"/>
      <c r="K159" s="2714"/>
      <c r="L159" s="2714"/>
      <c r="M159" s="2714"/>
      <c r="N159" s="2714"/>
      <c r="O159" s="2714"/>
      <c r="P159" s="2714"/>
      <c r="Q159" s="2714"/>
      <c r="R159" s="2714"/>
      <c r="S159" s="2714"/>
      <c r="T159" s="2714"/>
      <c r="U159" s="2714"/>
      <c r="V159" s="2714"/>
      <c r="W159" s="2714"/>
      <c r="X159" s="2714"/>
      <c r="Y159" s="2714"/>
      <c r="Z159" s="2714"/>
    </row>
    <row r="160" spans="1:26" ht="15.75" customHeight="1">
      <c r="A160" s="2714"/>
      <c r="B160" s="2714"/>
      <c r="C160" s="2714"/>
      <c r="D160" s="2714"/>
      <c r="E160" s="2714"/>
      <c r="F160" s="2714"/>
      <c r="G160" s="2714"/>
      <c r="H160" s="2714"/>
      <c r="I160" s="2714"/>
      <c r="J160" s="2714"/>
      <c r="K160" s="2714"/>
      <c r="L160" s="2714"/>
      <c r="M160" s="2714"/>
      <c r="N160" s="2714"/>
      <c r="O160" s="2714"/>
      <c r="P160" s="2714"/>
      <c r="Q160" s="2714"/>
      <c r="R160" s="2714"/>
      <c r="S160" s="2714"/>
      <c r="T160" s="2714"/>
      <c r="U160" s="2714"/>
      <c r="V160" s="2714"/>
      <c r="W160" s="2714"/>
      <c r="X160" s="2714"/>
      <c r="Y160" s="2714"/>
      <c r="Z160" s="2714"/>
    </row>
    <row r="161" spans="1:26" ht="15.75" customHeight="1">
      <c r="A161" s="2714"/>
      <c r="B161" s="2714"/>
      <c r="C161" s="2714"/>
      <c r="D161" s="2714"/>
      <c r="E161" s="2714"/>
      <c r="F161" s="2714"/>
      <c r="G161" s="2714"/>
      <c r="H161" s="2714"/>
      <c r="I161" s="2714"/>
      <c r="J161" s="2714"/>
      <c r="K161" s="2714"/>
      <c r="L161" s="2714"/>
      <c r="M161" s="2714"/>
      <c r="N161" s="2714"/>
      <c r="O161" s="2714"/>
      <c r="P161" s="2714"/>
      <c r="Q161" s="2714"/>
      <c r="R161" s="2714"/>
      <c r="S161" s="2714"/>
      <c r="T161" s="2714"/>
      <c r="U161" s="2714"/>
      <c r="V161" s="2714"/>
      <c r="W161" s="2714"/>
      <c r="X161" s="2714"/>
      <c r="Y161" s="2714"/>
      <c r="Z161" s="2714"/>
    </row>
    <row r="162" spans="1:26" ht="15.75" customHeight="1">
      <c r="A162" s="2714"/>
      <c r="B162" s="2714"/>
      <c r="C162" s="2714"/>
      <c r="D162" s="2714"/>
      <c r="E162" s="2714"/>
      <c r="F162" s="2714"/>
      <c r="G162" s="2714"/>
      <c r="H162" s="2714"/>
      <c r="I162" s="2714"/>
      <c r="J162" s="2714"/>
      <c r="K162" s="2714"/>
      <c r="L162" s="2714"/>
      <c r="M162" s="2714"/>
      <c r="N162" s="2714"/>
      <c r="O162" s="2714"/>
      <c r="P162" s="2714"/>
      <c r="Q162" s="2714"/>
      <c r="R162" s="2714"/>
      <c r="S162" s="2714"/>
      <c r="T162" s="2714"/>
      <c r="U162" s="2714"/>
      <c r="V162" s="2714"/>
      <c r="W162" s="2714"/>
      <c r="X162" s="2714"/>
      <c r="Y162" s="2714"/>
      <c r="Z162" s="2714"/>
    </row>
    <row r="163" spans="1:26" ht="15.75" customHeight="1">
      <c r="A163" s="2714"/>
      <c r="B163" s="2714"/>
      <c r="C163" s="2714"/>
      <c r="D163" s="2714"/>
      <c r="E163" s="2714"/>
      <c r="F163" s="2714"/>
      <c r="G163" s="2714"/>
      <c r="H163" s="2714"/>
      <c r="I163" s="2714"/>
      <c r="J163" s="2714"/>
      <c r="K163" s="2714"/>
      <c r="L163" s="2714"/>
      <c r="M163" s="2714"/>
      <c r="N163" s="2714"/>
      <c r="O163" s="2714"/>
      <c r="P163" s="2714"/>
      <c r="Q163" s="2714"/>
      <c r="R163" s="2714"/>
      <c r="S163" s="2714"/>
      <c r="T163" s="2714"/>
      <c r="U163" s="2714"/>
      <c r="V163" s="2714"/>
      <c r="W163" s="2714"/>
      <c r="X163" s="2714"/>
      <c r="Y163" s="2714"/>
      <c r="Z163" s="2714"/>
    </row>
    <row r="164" spans="1:26" ht="15.75" customHeight="1">
      <c r="A164" s="2714"/>
      <c r="B164" s="2714"/>
      <c r="C164" s="2714"/>
      <c r="D164" s="2714"/>
      <c r="E164" s="2714"/>
      <c r="F164" s="2714"/>
      <c r="G164" s="2714"/>
      <c r="H164" s="2714"/>
      <c r="I164" s="2714"/>
      <c r="J164" s="2714"/>
      <c r="K164" s="2714"/>
      <c r="L164" s="2714"/>
      <c r="M164" s="2714"/>
      <c r="N164" s="2714"/>
      <c r="O164" s="2714"/>
      <c r="P164" s="2714"/>
      <c r="Q164" s="2714"/>
      <c r="R164" s="2714"/>
      <c r="S164" s="2714"/>
      <c r="T164" s="2714"/>
      <c r="U164" s="2714"/>
      <c r="V164" s="2714"/>
      <c r="W164" s="2714"/>
      <c r="X164" s="2714"/>
      <c r="Y164" s="2714"/>
      <c r="Z164" s="2714"/>
    </row>
    <row r="165" spans="1:26" ht="15.75" customHeight="1">
      <c r="A165" s="2714"/>
      <c r="B165" s="2714"/>
      <c r="C165" s="2714"/>
      <c r="D165" s="2714"/>
      <c r="E165" s="2714"/>
      <c r="F165" s="2714"/>
      <c r="G165" s="2714"/>
      <c r="H165" s="2714"/>
      <c r="I165" s="2714"/>
      <c r="J165" s="2714"/>
      <c r="K165" s="2714"/>
      <c r="L165" s="2714"/>
      <c r="M165" s="2714"/>
      <c r="N165" s="2714"/>
      <c r="O165" s="2714"/>
      <c r="P165" s="2714"/>
      <c r="Q165" s="2714"/>
      <c r="R165" s="2714"/>
      <c r="S165" s="2714"/>
      <c r="T165" s="2714"/>
      <c r="U165" s="2714"/>
      <c r="V165" s="2714"/>
      <c r="W165" s="2714"/>
      <c r="X165" s="2714"/>
      <c r="Y165" s="2714"/>
      <c r="Z165" s="2714"/>
    </row>
    <row r="166" spans="1:26" ht="15.75" customHeight="1">
      <c r="A166" s="2714"/>
      <c r="B166" s="2714"/>
      <c r="C166" s="2714"/>
      <c r="D166" s="2714"/>
      <c r="E166" s="2714"/>
      <c r="F166" s="2714"/>
      <c r="G166" s="2714"/>
      <c r="H166" s="2714"/>
      <c r="I166" s="2714"/>
      <c r="J166" s="2714"/>
      <c r="K166" s="2714"/>
      <c r="L166" s="2714"/>
      <c r="M166" s="2714"/>
      <c r="N166" s="2714"/>
      <c r="O166" s="2714"/>
      <c r="P166" s="2714"/>
      <c r="Q166" s="2714"/>
      <c r="R166" s="2714"/>
      <c r="S166" s="2714"/>
      <c r="T166" s="2714"/>
      <c r="U166" s="2714"/>
      <c r="V166" s="2714"/>
      <c r="W166" s="2714"/>
      <c r="X166" s="2714"/>
      <c r="Y166" s="2714"/>
      <c r="Z166" s="2714"/>
    </row>
    <row r="167" spans="1:26" ht="15.75" customHeight="1">
      <c r="A167" s="2714"/>
      <c r="B167" s="2714"/>
      <c r="C167" s="2714"/>
      <c r="D167" s="2714"/>
      <c r="E167" s="2714"/>
      <c r="F167" s="2714"/>
      <c r="G167" s="2714"/>
      <c r="H167" s="2714"/>
      <c r="I167" s="2714"/>
      <c r="J167" s="2714"/>
      <c r="K167" s="2714"/>
      <c r="L167" s="2714"/>
      <c r="M167" s="2714"/>
      <c r="N167" s="2714"/>
      <c r="O167" s="2714"/>
      <c r="P167" s="2714"/>
      <c r="Q167" s="2714"/>
      <c r="R167" s="2714"/>
      <c r="S167" s="2714"/>
      <c r="T167" s="2714"/>
      <c r="U167" s="2714"/>
      <c r="V167" s="2714"/>
      <c r="W167" s="2714"/>
      <c r="X167" s="2714"/>
      <c r="Y167" s="2714"/>
      <c r="Z167" s="2714"/>
    </row>
    <row r="168" spans="1:26" ht="15.75" customHeight="1">
      <c r="A168" s="2714"/>
      <c r="B168" s="2714"/>
      <c r="C168" s="2714"/>
      <c r="D168" s="2714"/>
      <c r="E168" s="2714"/>
      <c r="F168" s="2714"/>
      <c r="G168" s="2714"/>
      <c r="H168" s="2714"/>
      <c r="I168" s="2714"/>
      <c r="J168" s="2714"/>
      <c r="K168" s="2714"/>
      <c r="L168" s="2714"/>
      <c r="M168" s="2714"/>
      <c r="N168" s="2714"/>
      <c r="O168" s="2714"/>
      <c r="P168" s="2714"/>
      <c r="Q168" s="2714"/>
      <c r="R168" s="2714"/>
      <c r="S168" s="2714"/>
      <c r="T168" s="2714"/>
      <c r="U168" s="2714"/>
      <c r="V168" s="2714"/>
      <c r="W168" s="2714"/>
      <c r="X168" s="2714"/>
      <c r="Y168" s="2714"/>
      <c r="Z168" s="2714"/>
    </row>
    <row r="169" spans="1:26" ht="15.75" customHeight="1">
      <c r="A169" s="2714"/>
      <c r="B169" s="2714"/>
      <c r="C169" s="2714"/>
      <c r="D169" s="2714"/>
      <c r="E169" s="2714"/>
      <c r="F169" s="2714"/>
      <c r="G169" s="2714"/>
      <c r="H169" s="2714"/>
      <c r="I169" s="2714"/>
      <c r="J169" s="2714"/>
      <c r="K169" s="2714"/>
      <c r="L169" s="2714"/>
      <c r="M169" s="2714"/>
      <c r="N169" s="2714"/>
      <c r="O169" s="2714"/>
      <c r="P169" s="2714"/>
      <c r="Q169" s="2714"/>
      <c r="R169" s="2714"/>
      <c r="S169" s="2714"/>
      <c r="T169" s="2714"/>
      <c r="U169" s="2714"/>
      <c r="V169" s="2714"/>
      <c r="W169" s="2714"/>
      <c r="X169" s="2714"/>
      <c r="Y169" s="2714"/>
      <c r="Z169" s="2714"/>
    </row>
    <row r="170" spans="1:26" ht="15.75" customHeight="1">
      <c r="A170" s="2714"/>
      <c r="B170" s="2714"/>
      <c r="C170" s="2714"/>
      <c r="D170" s="2714"/>
      <c r="E170" s="2714"/>
      <c r="F170" s="2714"/>
      <c r="G170" s="2714"/>
      <c r="H170" s="2714"/>
      <c r="I170" s="2714"/>
      <c r="J170" s="2714"/>
      <c r="K170" s="2714"/>
      <c r="L170" s="2714"/>
      <c r="M170" s="2714"/>
      <c r="N170" s="2714"/>
      <c r="O170" s="2714"/>
      <c r="P170" s="2714"/>
      <c r="Q170" s="2714"/>
      <c r="R170" s="2714"/>
      <c r="S170" s="2714"/>
      <c r="T170" s="2714"/>
      <c r="U170" s="2714"/>
      <c r="V170" s="2714"/>
      <c r="W170" s="2714"/>
      <c r="X170" s="2714"/>
      <c r="Y170" s="2714"/>
      <c r="Z170" s="2714"/>
    </row>
    <row r="171" spans="1:26" ht="15.75" customHeight="1">
      <c r="A171" s="2714"/>
      <c r="B171" s="2714"/>
      <c r="C171" s="2714"/>
      <c r="D171" s="2714"/>
      <c r="E171" s="2714"/>
      <c r="F171" s="2714"/>
      <c r="G171" s="2714"/>
      <c r="H171" s="2714"/>
      <c r="I171" s="2714"/>
      <c r="J171" s="2714"/>
      <c r="K171" s="2714"/>
      <c r="L171" s="2714"/>
      <c r="M171" s="2714"/>
      <c r="N171" s="2714"/>
      <c r="O171" s="2714"/>
      <c r="P171" s="2714"/>
      <c r="Q171" s="2714"/>
      <c r="R171" s="2714"/>
      <c r="S171" s="2714"/>
      <c r="T171" s="2714"/>
      <c r="U171" s="2714"/>
      <c r="V171" s="2714"/>
      <c r="W171" s="2714"/>
      <c r="X171" s="2714"/>
      <c r="Y171" s="2714"/>
      <c r="Z171" s="2714"/>
    </row>
    <row r="172" spans="1:26" ht="15.75" customHeight="1">
      <c r="A172" s="2714"/>
      <c r="B172" s="2714"/>
      <c r="C172" s="2714"/>
      <c r="D172" s="2714"/>
      <c r="E172" s="2714"/>
      <c r="F172" s="2714"/>
      <c r="G172" s="2714"/>
      <c r="H172" s="2714"/>
      <c r="I172" s="2714"/>
      <c r="J172" s="2714"/>
      <c r="K172" s="2714"/>
      <c r="L172" s="2714"/>
      <c r="M172" s="2714"/>
      <c r="N172" s="2714"/>
      <c r="O172" s="2714"/>
      <c r="P172" s="2714"/>
      <c r="Q172" s="2714"/>
      <c r="R172" s="2714"/>
      <c r="S172" s="2714"/>
      <c r="T172" s="2714"/>
      <c r="U172" s="2714"/>
      <c r="V172" s="2714"/>
      <c r="W172" s="2714"/>
      <c r="X172" s="2714"/>
      <c r="Y172" s="2714"/>
      <c r="Z172" s="2714"/>
    </row>
    <row r="173" spans="1:26" ht="15.75" customHeight="1">
      <c r="A173" s="2714"/>
      <c r="B173" s="2714"/>
      <c r="C173" s="2714"/>
      <c r="D173" s="2714"/>
      <c r="E173" s="2714"/>
      <c r="F173" s="2714"/>
      <c r="G173" s="2714"/>
      <c r="H173" s="2714"/>
      <c r="I173" s="2714"/>
      <c r="J173" s="2714"/>
      <c r="K173" s="2714"/>
      <c r="L173" s="2714"/>
      <c r="M173" s="2714"/>
      <c r="N173" s="2714"/>
      <c r="O173" s="2714"/>
      <c r="P173" s="2714"/>
      <c r="Q173" s="2714"/>
      <c r="R173" s="2714"/>
      <c r="S173" s="2714"/>
      <c r="T173" s="2714"/>
      <c r="U173" s="2714"/>
      <c r="V173" s="2714"/>
      <c r="W173" s="2714"/>
      <c r="X173" s="2714"/>
      <c r="Y173" s="2714"/>
      <c r="Z173" s="2714"/>
    </row>
    <row r="174" spans="1:26" ht="15.75" customHeight="1">
      <c r="A174" s="2714"/>
      <c r="B174" s="2714"/>
      <c r="C174" s="2714"/>
      <c r="D174" s="2714"/>
      <c r="E174" s="2714"/>
      <c r="F174" s="2714"/>
      <c r="G174" s="2714"/>
      <c r="H174" s="2714"/>
      <c r="I174" s="2714"/>
      <c r="J174" s="2714"/>
      <c r="K174" s="2714"/>
      <c r="L174" s="2714"/>
      <c r="M174" s="2714"/>
      <c r="N174" s="2714"/>
      <c r="O174" s="2714"/>
      <c r="P174" s="2714"/>
      <c r="Q174" s="2714"/>
      <c r="R174" s="2714"/>
      <c r="S174" s="2714"/>
      <c r="T174" s="2714"/>
      <c r="U174" s="2714"/>
      <c r="V174" s="2714"/>
      <c r="W174" s="2714"/>
      <c r="X174" s="2714"/>
      <c r="Y174" s="2714"/>
      <c r="Z174" s="2714"/>
    </row>
    <row r="175" spans="1:26" ht="15.75" customHeight="1">
      <c r="A175" s="2714"/>
      <c r="B175" s="2714"/>
      <c r="C175" s="2714"/>
      <c r="D175" s="2714"/>
      <c r="E175" s="2714"/>
      <c r="F175" s="2714"/>
      <c r="G175" s="2714"/>
      <c r="H175" s="2714"/>
      <c r="I175" s="2714"/>
      <c r="J175" s="2714"/>
      <c r="K175" s="2714"/>
      <c r="L175" s="2714"/>
      <c r="M175" s="2714"/>
      <c r="N175" s="2714"/>
      <c r="O175" s="2714"/>
      <c r="P175" s="2714"/>
      <c r="Q175" s="2714"/>
      <c r="R175" s="2714"/>
      <c r="S175" s="2714"/>
      <c r="T175" s="2714"/>
      <c r="U175" s="2714"/>
      <c r="V175" s="2714"/>
      <c r="W175" s="2714"/>
      <c r="X175" s="2714"/>
      <c r="Y175" s="2714"/>
      <c r="Z175" s="2714"/>
    </row>
    <row r="176" spans="1:26" ht="15.75" customHeight="1">
      <c r="A176" s="2714"/>
      <c r="B176" s="2714"/>
      <c r="C176" s="2714"/>
      <c r="D176" s="2714"/>
      <c r="E176" s="2714"/>
      <c r="F176" s="2714"/>
      <c r="G176" s="2714"/>
      <c r="H176" s="2714"/>
      <c r="I176" s="2714"/>
      <c r="J176" s="2714"/>
      <c r="K176" s="2714"/>
      <c r="L176" s="2714"/>
      <c r="M176" s="2714"/>
      <c r="N176" s="2714"/>
      <c r="O176" s="2714"/>
      <c r="P176" s="2714"/>
      <c r="Q176" s="2714"/>
      <c r="R176" s="2714"/>
      <c r="S176" s="2714"/>
      <c r="T176" s="2714"/>
      <c r="U176" s="2714"/>
      <c r="V176" s="2714"/>
      <c r="W176" s="2714"/>
      <c r="X176" s="2714"/>
      <c r="Y176" s="2714"/>
      <c r="Z176" s="2714"/>
    </row>
    <row r="177" spans="1:26" ht="15.75" customHeight="1">
      <c r="A177" s="2714"/>
      <c r="B177" s="2714"/>
      <c r="C177" s="2714"/>
      <c r="D177" s="2714"/>
      <c r="E177" s="2714"/>
      <c r="F177" s="2714"/>
      <c r="G177" s="2714"/>
      <c r="H177" s="2714"/>
      <c r="I177" s="2714"/>
      <c r="J177" s="2714"/>
      <c r="K177" s="2714"/>
      <c r="L177" s="2714"/>
      <c r="M177" s="2714"/>
      <c r="N177" s="2714"/>
      <c r="O177" s="2714"/>
      <c r="P177" s="2714"/>
      <c r="Q177" s="2714"/>
      <c r="R177" s="2714"/>
      <c r="S177" s="2714"/>
      <c r="T177" s="2714"/>
      <c r="U177" s="2714"/>
      <c r="V177" s="2714"/>
      <c r="W177" s="2714"/>
      <c r="X177" s="2714"/>
      <c r="Y177" s="2714"/>
      <c r="Z177" s="2714"/>
    </row>
    <row r="178" spans="1:26" ht="15.75" customHeight="1">
      <c r="A178" s="2714"/>
      <c r="B178" s="2714"/>
      <c r="C178" s="2714"/>
      <c r="D178" s="2714"/>
      <c r="E178" s="2714"/>
      <c r="F178" s="2714"/>
      <c r="G178" s="2714"/>
      <c r="H178" s="2714"/>
      <c r="I178" s="2714"/>
      <c r="J178" s="2714"/>
      <c r="K178" s="2714"/>
      <c r="L178" s="2714"/>
      <c r="M178" s="2714"/>
      <c r="N178" s="2714"/>
      <c r="O178" s="2714"/>
      <c r="P178" s="2714"/>
      <c r="Q178" s="2714"/>
      <c r="R178" s="2714"/>
      <c r="S178" s="2714"/>
      <c r="T178" s="2714"/>
      <c r="U178" s="2714"/>
      <c r="V178" s="2714"/>
      <c r="W178" s="2714"/>
      <c r="X178" s="2714"/>
      <c r="Y178" s="2714"/>
      <c r="Z178" s="2714"/>
    </row>
    <row r="179" spans="1:26" ht="15.75" customHeight="1">
      <c r="A179" s="2714"/>
      <c r="B179" s="2714"/>
      <c r="C179" s="2714"/>
      <c r="D179" s="2714"/>
      <c r="E179" s="2714"/>
      <c r="F179" s="2714"/>
      <c r="G179" s="2714"/>
      <c r="H179" s="2714"/>
      <c r="I179" s="2714"/>
      <c r="J179" s="2714"/>
      <c r="K179" s="2714"/>
      <c r="L179" s="2714"/>
      <c r="M179" s="2714"/>
      <c r="N179" s="2714"/>
      <c r="O179" s="2714"/>
      <c r="P179" s="2714"/>
      <c r="Q179" s="2714"/>
      <c r="R179" s="2714"/>
      <c r="S179" s="2714"/>
      <c r="T179" s="2714"/>
      <c r="U179" s="2714"/>
      <c r="V179" s="2714"/>
      <c r="W179" s="2714"/>
      <c r="X179" s="2714"/>
      <c r="Y179" s="2714"/>
      <c r="Z179" s="2714"/>
    </row>
    <row r="180" spans="1:26" ht="15.75" customHeight="1">
      <c r="A180" s="2714"/>
      <c r="B180" s="2714"/>
      <c r="C180" s="2714"/>
      <c r="D180" s="2714"/>
      <c r="E180" s="2714"/>
      <c r="F180" s="2714"/>
      <c r="G180" s="2714"/>
      <c r="H180" s="2714"/>
      <c r="I180" s="2714"/>
      <c r="J180" s="2714"/>
      <c r="K180" s="2714"/>
      <c r="L180" s="2714"/>
      <c r="M180" s="2714"/>
      <c r="N180" s="2714"/>
      <c r="O180" s="2714"/>
      <c r="P180" s="2714"/>
      <c r="Q180" s="2714"/>
      <c r="R180" s="2714"/>
      <c r="S180" s="2714"/>
      <c r="T180" s="2714"/>
      <c r="U180" s="2714"/>
      <c r="V180" s="2714"/>
      <c r="W180" s="2714"/>
      <c r="X180" s="2714"/>
      <c r="Y180" s="2714"/>
      <c r="Z180" s="2714"/>
    </row>
    <row r="181" spans="1:26" ht="15.75" customHeight="1">
      <c r="A181" s="2714"/>
      <c r="B181" s="2714"/>
      <c r="C181" s="2714"/>
      <c r="D181" s="2714"/>
      <c r="E181" s="2714"/>
      <c r="F181" s="2714"/>
      <c r="G181" s="2714"/>
      <c r="H181" s="2714"/>
      <c r="I181" s="2714"/>
      <c r="J181" s="2714"/>
      <c r="K181" s="2714"/>
      <c r="L181" s="2714"/>
      <c r="M181" s="2714"/>
      <c r="N181" s="2714"/>
      <c r="O181" s="2714"/>
      <c r="P181" s="2714"/>
      <c r="Q181" s="2714"/>
      <c r="R181" s="2714"/>
      <c r="S181" s="2714"/>
      <c r="T181" s="2714"/>
      <c r="U181" s="2714"/>
      <c r="V181" s="2714"/>
      <c r="W181" s="2714"/>
      <c r="X181" s="2714"/>
      <c r="Y181" s="2714"/>
      <c r="Z181" s="2714"/>
    </row>
    <row r="182" spans="1:26" ht="15.75" customHeight="1">
      <c r="A182" s="2714"/>
      <c r="B182" s="2714"/>
      <c r="C182" s="2714"/>
      <c r="D182" s="2714"/>
      <c r="E182" s="2714"/>
      <c r="F182" s="2714"/>
      <c r="G182" s="2714"/>
      <c r="H182" s="2714"/>
      <c r="I182" s="2714"/>
      <c r="J182" s="2714"/>
      <c r="K182" s="2714"/>
      <c r="L182" s="2714"/>
      <c r="M182" s="2714"/>
      <c r="N182" s="2714"/>
      <c r="O182" s="2714"/>
      <c r="P182" s="2714"/>
      <c r="Q182" s="2714"/>
      <c r="R182" s="2714"/>
      <c r="S182" s="2714"/>
      <c r="T182" s="2714"/>
      <c r="U182" s="2714"/>
      <c r="V182" s="2714"/>
      <c r="W182" s="2714"/>
      <c r="X182" s="2714"/>
      <c r="Y182" s="2714"/>
      <c r="Z182" s="2714"/>
    </row>
    <row r="183" spans="1:26" ht="15.75" customHeight="1">
      <c r="A183" s="2714"/>
      <c r="B183" s="2714"/>
      <c r="C183" s="2714"/>
      <c r="D183" s="2714"/>
      <c r="E183" s="2714"/>
      <c r="F183" s="2714"/>
      <c r="G183" s="2714"/>
      <c r="H183" s="2714"/>
      <c r="I183" s="2714"/>
      <c r="J183" s="2714"/>
      <c r="K183" s="2714"/>
      <c r="L183" s="2714"/>
      <c r="M183" s="2714"/>
      <c r="N183" s="2714"/>
      <c r="O183" s="2714"/>
      <c r="P183" s="2714"/>
      <c r="Q183" s="2714"/>
      <c r="R183" s="2714"/>
      <c r="S183" s="2714"/>
      <c r="T183" s="2714"/>
      <c r="U183" s="2714"/>
      <c r="V183" s="2714"/>
      <c r="W183" s="2714"/>
      <c r="X183" s="2714"/>
      <c r="Y183" s="2714"/>
      <c r="Z183" s="2714"/>
    </row>
    <row r="184" spans="1:26" ht="15.75" customHeight="1">
      <c r="A184" s="2714"/>
      <c r="B184" s="2714"/>
      <c r="C184" s="2714"/>
      <c r="D184" s="2714"/>
      <c r="E184" s="2714"/>
      <c r="F184" s="2714"/>
      <c r="G184" s="2714"/>
      <c r="H184" s="2714"/>
      <c r="I184" s="2714"/>
      <c r="J184" s="2714"/>
      <c r="K184" s="2714"/>
      <c r="L184" s="2714"/>
      <c r="M184" s="2714"/>
      <c r="N184" s="2714"/>
      <c r="O184" s="2714"/>
      <c r="P184" s="2714"/>
      <c r="Q184" s="2714"/>
      <c r="R184" s="2714"/>
      <c r="S184" s="2714"/>
      <c r="T184" s="2714"/>
      <c r="U184" s="2714"/>
      <c r="V184" s="2714"/>
      <c r="W184" s="2714"/>
      <c r="X184" s="2714"/>
      <c r="Y184" s="2714"/>
      <c r="Z184" s="2714"/>
    </row>
    <row r="185" spans="1:26" ht="15.75" customHeight="1">
      <c r="A185" s="2714"/>
      <c r="B185" s="2714"/>
      <c r="C185" s="2714"/>
      <c r="D185" s="2714"/>
      <c r="E185" s="2714"/>
      <c r="F185" s="2714"/>
      <c r="G185" s="2714"/>
      <c r="H185" s="2714"/>
      <c r="I185" s="2714"/>
      <c r="J185" s="2714"/>
      <c r="K185" s="2714"/>
      <c r="L185" s="2714"/>
      <c r="M185" s="2714"/>
      <c r="N185" s="2714"/>
      <c r="O185" s="2714"/>
      <c r="P185" s="2714"/>
      <c r="Q185" s="2714"/>
      <c r="R185" s="2714"/>
      <c r="S185" s="2714"/>
      <c r="T185" s="2714"/>
      <c r="U185" s="2714"/>
      <c r="V185" s="2714"/>
      <c r="W185" s="2714"/>
      <c r="X185" s="2714"/>
      <c r="Y185" s="2714"/>
      <c r="Z185" s="2714"/>
    </row>
    <row r="186" spans="1:26" ht="15.75" customHeight="1">
      <c r="A186" s="2714"/>
      <c r="B186" s="2714"/>
      <c r="C186" s="2714"/>
      <c r="D186" s="2714"/>
      <c r="E186" s="2714"/>
      <c r="F186" s="2714"/>
      <c r="G186" s="2714"/>
      <c r="H186" s="2714"/>
      <c r="I186" s="2714"/>
      <c r="J186" s="2714"/>
      <c r="K186" s="2714"/>
      <c r="L186" s="2714"/>
      <c r="M186" s="2714"/>
      <c r="N186" s="2714"/>
      <c r="O186" s="2714"/>
      <c r="P186" s="2714"/>
      <c r="Q186" s="2714"/>
      <c r="R186" s="2714"/>
      <c r="S186" s="2714"/>
      <c r="T186" s="2714"/>
      <c r="U186" s="2714"/>
      <c r="V186" s="2714"/>
      <c r="W186" s="2714"/>
      <c r="X186" s="2714"/>
      <c r="Y186" s="2714"/>
      <c r="Z186" s="2714"/>
    </row>
    <row r="187" spans="1:26" ht="15.75" customHeight="1">
      <c r="A187" s="2714"/>
      <c r="B187" s="2714"/>
      <c r="C187" s="2714"/>
      <c r="D187" s="2714"/>
      <c r="E187" s="2714"/>
      <c r="F187" s="2714"/>
      <c r="G187" s="2714"/>
      <c r="H187" s="2714"/>
      <c r="I187" s="2714"/>
      <c r="J187" s="2714"/>
      <c r="K187" s="2714"/>
      <c r="L187" s="2714"/>
      <c r="M187" s="2714"/>
      <c r="N187" s="2714"/>
      <c r="O187" s="2714"/>
      <c r="P187" s="2714"/>
      <c r="Q187" s="2714"/>
      <c r="R187" s="2714"/>
      <c r="S187" s="2714"/>
      <c r="T187" s="2714"/>
      <c r="U187" s="2714"/>
      <c r="V187" s="2714"/>
      <c r="W187" s="2714"/>
      <c r="X187" s="2714"/>
      <c r="Y187" s="2714"/>
      <c r="Z187" s="2714"/>
    </row>
    <row r="188" spans="1:26" ht="15.75" customHeight="1">
      <c r="A188" s="2714"/>
      <c r="B188" s="2714"/>
      <c r="C188" s="2714"/>
      <c r="D188" s="2714"/>
      <c r="E188" s="2714"/>
      <c r="F188" s="2714"/>
      <c r="G188" s="2714"/>
      <c r="H188" s="2714"/>
      <c r="I188" s="2714"/>
      <c r="J188" s="2714"/>
      <c r="K188" s="2714"/>
      <c r="L188" s="2714"/>
      <c r="M188" s="2714"/>
      <c r="N188" s="2714"/>
      <c r="O188" s="2714"/>
      <c r="P188" s="2714"/>
      <c r="Q188" s="2714"/>
      <c r="R188" s="2714"/>
      <c r="S188" s="2714"/>
      <c r="T188" s="2714"/>
      <c r="U188" s="2714"/>
      <c r="V188" s="2714"/>
      <c r="W188" s="2714"/>
      <c r="X188" s="2714"/>
      <c r="Y188" s="2714"/>
      <c r="Z188" s="2714"/>
    </row>
    <row r="189" spans="1:26" ht="15.75" customHeight="1">
      <c r="A189" s="2714"/>
      <c r="B189" s="2714"/>
      <c r="C189" s="2714"/>
      <c r="D189" s="2714"/>
      <c r="E189" s="2714"/>
      <c r="F189" s="2714"/>
      <c r="G189" s="2714"/>
      <c r="H189" s="2714"/>
      <c r="I189" s="2714"/>
      <c r="J189" s="2714"/>
      <c r="K189" s="2714"/>
      <c r="L189" s="2714"/>
      <c r="M189" s="2714"/>
      <c r="N189" s="2714"/>
      <c r="O189" s="2714"/>
      <c r="P189" s="2714"/>
      <c r="Q189" s="2714"/>
      <c r="R189" s="2714"/>
      <c r="S189" s="2714"/>
      <c r="T189" s="2714"/>
      <c r="U189" s="2714"/>
      <c r="V189" s="2714"/>
      <c r="W189" s="2714"/>
      <c r="X189" s="2714"/>
      <c r="Y189" s="2714"/>
      <c r="Z189" s="2714"/>
    </row>
    <row r="190" spans="1:26" ht="15.75" customHeight="1">
      <c r="A190" s="2714"/>
      <c r="B190" s="2714"/>
      <c r="C190" s="2714"/>
      <c r="D190" s="2714"/>
      <c r="E190" s="2714"/>
      <c r="F190" s="2714"/>
      <c r="G190" s="2714"/>
      <c r="H190" s="2714"/>
      <c r="I190" s="2714"/>
      <c r="J190" s="2714"/>
      <c r="K190" s="2714"/>
      <c r="L190" s="2714"/>
      <c r="M190" s="2714"/>
      <c r="N190" s="2714"/>
      <c r="O190" s="2714"/>
      <c r="P190" s="2714"/>
      <c r="Q190" s="2714"/>
      <c r="R190" s="2714"/>
      <c r="S190" s="2714"/>
      <c r="T190" s="2714"/>
      <c r="U190" s="2714"/>
      <c r="V190" s="2714"/>
      <c r="W190" s="2714"/>
      <c r="X190" s="2714"/>
      <c r="Y190" s="2714"/>
      <c r="Z190" s="2714"/>
    </row>
    <row r="191" spans="1:26" ht="15.75" customHeight="1">
      <c r="A191" s="2714"/>
      <c r="B191" s="2714"/>
      <c r="C191" s="2714"/>
      <c r="D191" s="2714"/>
      <c r="E191" s="2714"/>
      <c r="F191" s="2714"/>
      <c r="G191" s="2714"/>
      <c r="H191" s="2714"/>
      <c r="I191" s="2714"/>
      <c r="J191" s="2714"/>
      <c r="K191" s="2714"/>
      <c r="L191" s="2714"/>
      <c r="M191" s="2714"/>
      <c r="N191" s="2714"/>
      <c r="O191" s="2714"/>
      <c r="P191" s="2714"/>
      <c r="Q191" s="2714"/>
      <c r="R191" s="2714"/>
      <c r="S191" s="2714"/>
      <c r="T191" s="2714"/>
      <c r="U191" s="2714"/>
      <c r="V191" s="2714"/>
      <c r="W191" s="2714"/>
      <c r="X191" s="2714"/>
      <c r="Y191" s="2714"/>
      <c r="Z191" s="2714"/>
    </row>
    <row r="192" spans="1:26" ht="15.75" customHeight="1">
      <c r="A192" s="2714"/>
      <c r="B192" s="2714"/>
      <c r="C192" s="2714"/>
      <c r="D192" s="2714"/>
      <c r="E192" s="2714"/>
      <c r="F192" s="2714"/>
      <c r="G192" s="2714"/>
      <c r="H192" s="2714"/>
      <c r="I192" s="2714"/>
      <c r="J192" s="2714"/>
      <c r="K192" s="2714"/>
      <c r="L192" s="2714"/>
      <c r="M192" s="2714"/>
      <c r="N192" s="2714"/>
      <c r="O192" s="2714"/>
      <c r="P192" s="2714"/>
      <c r="Q192" s="2714"/>
      <c r="R192" s="2714"/>
      <c r="S192" s="2714"/>
      <c r="T192" s="2714"/>
      <c r="U192" s="2714"/>
      <c r="V192" s="2714"/>
      <c r="W192" s="2714"/>
      <c r="X192" s="2714"/>
      <c r="Y192" s="2714"/>
      <c r="Z192" s="2714"/>
    </row>
    <row r="193" spans="1:26" ht="15.75" customHeight="1">
      <c r="A193" s="2714"/>
      <c r="B193" s="2714"/>
      <c r="C193" s="2714"/>
      <c r="D193" s="2714"/>
      <c r="E193" s="2714"/>
      <c r="F193" s="2714"/>
      <c r="G193" s="2714"/>
      <c r="H193" s="2714"/>
      <c r="I193" s="2714"/>
      <c r="J193" s="2714"/>
      <c r="K193" s="2714"/>
      <c r="L193" s="2714"/>
      <c r="M193" s="2714"/>
      <c r="N193" s="2714"/>
      <c r="O193" s="2714"/>
      <c r="P193" s="2714"/>
      <c r="Q193" s="2714"/>
      <c r="R193" s="2714"/>
      <c r="S193" s="2714"/>
      <c r="T193" s="2714"/>
      <c r="U193" s="2714"/>
      <c r="V193" s="2714"/>
      <c r="W193" s="2714"/>
      <c r="X193" s="2714"/>
      <c r="Y193" s="2714"/>
      <c r="Z193" s="2714"/>
    </row>
    <row r="194" spans="1:26" ht="15.75" customHeight="1">
      <c r="A194" s="2714"/>
      <c r="B194" s="2714"/>
      <c r="C194" s="2714"/>
      <c r="D194" s="2714"/>
      <c r="E194" s="2714"/>
      <c r="F194" s="2714"/>
      <c r="G194" s="2714"/>
      <c r="H194" s="2714"/>
      <c r="I194" s="2714"/>
      <c r="J194" s="2714"/>
      <c r="K194" s="2714"/>
      <c r="L194" s="2714"/>
      <c r="M194" s="2714"/>
      <c r="N194" s="2714"/>
      <c r="O194" s="2714"/>
      <c r="P194" s="2714"/>
      <c r="Q194" s="2714"/>
      <c r="R194" s="2714"/>
      <c r="S194" s="2714"/>
      <c r="T194" s="2714"/>
      <c r="U194" s="2714"/>
      <c r="V194" s="2714"/>
      <c r="W194" s="2714"/>
      <c r="X194" s="2714"/>
      <c r="Y194" s="2714"/>
      <c r="Z194" s="2714"/>
    </row>
    <row r="195" spans="1:26" ht="15.75" customHeight="1">
      <c r="A195" s="2714"/>
      <c r="B195" s="2714"/>
      <c r="C195" s="2714"/>
      <c r="D195" s="2714"/>
      <c r="E195" s="2714"/>
      <c r="F195" s="2714"/>
      <c r="G195" s="2714"/>
      <c r="H195" s="2714"/>
      <c r="I195" s="2714"/>
      <c r="J195" s="2714"/>
      <c r="K195" s="2714"/>
      <c r="L195" s="2714"/>
      <c r="M195" s="2714"/>
      <c r="N195" s="2714"/>
      <c r="O195" s="2714"/>
      <c r="P195" s="2714"/>
      <c r="Q195" s="2714"/>
      <c r="R195" s="2714"/>
      <c r="S195" s="2714"/>
      <c r="T195" s="2714"/>
      <c r="U195" s="2714"/>
      <c r="V195" s="2714"/>
      <c r="W195" s="2714"/>
      <c r="X195" s="2714"/>
      <c r="Y195" s="2714"/>
      <c r="Z195" s="2714"/>
    </row>
    <row r="196" spans="1:26" ht="15.75" customHeight="1">
      <c r="A196" s="2714"/>
      <c r="B196" s="2714"/>
      <c r="C196" s="2714"/>
      <c r="D196" s="2714"/>
      <c r="E196" s="2714"/>
      <c r="F196" s="2714"/>
      <c r="G196" s="2714"/>
      <c r="H196" s="2714"/>
      <c r="I196" s="2714"/>
      <c r="J196" s="2714"/>
      <c r="K196" s="2714"/>
      <c r="L196" s="2714"/>
      <c r="M196" s="2714"/>
      <c r="N196" s="2714"/>
      <c r="O196" s="2714"/>
      <c r="P196" s="2714"/>
      <c r="Q196" s="2714"/>
      <c r="R196" s="2714"/>
      <c r="S196" s="2714"/>
      <c r="T196" s="2714"/>
      <c r="U196" s="2714"/>
      <c r="V196" s="2714"/>
      <c r="W196" s="2714"/>
      <c r="X196" s="2714"/>
      <c r="Y196" s="2714"/>
      <c r="Z196" s="2714"/>
    </row>
    <row r="197" spans="1:26" ht="15.75" customHeight="1">
      <c r="A197" s="2714"/>
      <c r="B197" s="2714"/>
      <c r="C197" s="2714"/>
      <c r="D197" s="2714"/>
      <c r="E197" s="2714"/>
      <c r="F197" s="2714"/>
      <c r="G197" s="2714"/>
      <c r="H197" s="2714"/>
      <c r="I197" s="2714"/>
      <c r="J197" s="2714"/>
      <c r="K197" s="2714"/>
      <c r="L197" s="2714"/>
      <c r="M197" s="2714"/>
      <c r="N197" s="2714"/>
      <c r="O197" s="2714"/>
      <c r="P197" s="2714"/>
      <c r="Q197" s="2714"/>
      <c r="R197" s="2714"/>
      <c r="S197" s="2714"/>
      <c r="T197" s="2714"/>
      <c r="U197" s="2714"/>
      <c r="V197" s="2714"/>
      <c r="W197" s="2714"/>
      <c r="X197" s="2714"/>
      <c r="Y197" s="2714"/>
      <c r="Z197" s="2714"/>
    </row>
    <row r="198" spans="1:26" ht="15.75" customHeight="1">
      <c r="A198" s="2714"/>
      <c r="B198" s="2714"/>
      <c r="C198" s="2714"/>
      <c r="D198" s="2714"/>
      <c r="E198" s="2714"/>
      <c r="F198" s="2714"/>
      <c r="G198" s="2714"/>
      <c r="H198" s="2714"/>
      <c r="I198" s="2714"/>
      <c r="J198" s="2714"/>
      <c r="K198" s="2714"/>
      <c r="L198" s="2714"/>
      <c r="M198" s="2714"/>
      <c r="N198" s="2714"/>
      <c r="O198" s="2714"/>
      <c r="P198" s="2714"/>
      <c r="Q198" s="2714"/>
      <c r="R198" s="2714"/>
      <c r="S198" s="2714"/>
      <c r="T198" s="2714"/>
      <c r="U198" s="2714"/>
      <c r="V198" s="2714"/>
      <c r="W198" s="2714"/>
      <c r="X198" s="2714"/>
      <c r="Y198" s="2714"/>
      <c r="Z198" s="2714"/>
    </row>
    <row r="199" spans="1:26" ht="15.75" customHeight="1">
      <c r="A199" s="2714"/>
      <c r="B199" s="2714"/>
      <c r="C199" s="2714"/>
      <c r="D199" s="2714"/>
      <c r="E199" s="2714"/>
      <c r="F199" s="2714"/>
      <c r="G199" s="2714"/>
      <c r="H199" s="2714"/>
      <c r="I199" s="2714"/>
      <c r="J199" s="2714"/>
      <c r="K199" s="2714"/>
      <c r="L199" s="2714"/>
      <c r="M199" s="2714"/>
      <c r="N199" s="2714"/>
      <c r="O199" s="2714"/>
      <c r="P199" s="2714"/>
      <c r="Q199" s="2714"/>
      <c r="R199" s="2714"/>
      <c r="S199" s="2714"/>
      <c r="T199" s="2714"/>
      <c r="U199" s="2714"/>
      <c r="V199" s="2714"/>
      <c r="W199" s="2714"/>
      <c r="X199" s="2714"/>
      <c r="Y199" s="2714"/>
      <c r="Z199" s="2714"/>
    </row>
    <row r="200" spans="1:26" ht="15.75" customHeight="1">
      <c r="A200" s="2714"/>
      <c r="B200" s="2714"/>
      <c r="C200" s="2714"/>
      <c r="D200" s="2714"/>
      <c r="E200" s="2714"/>
      <c r="F200" s="2714"/>
      <c r="G200" s="2714"/>
      <c r="H200" s="2714"/>
      <c r="I200" s="2714"/>
      <c r="J200" s="2714"/>
      <c r="K200" s="2714"/>
      <c r="L200" s="2714"/>
      <c r="M200" s="2714"/>
      <c r="N200" s="2714"/>
      <c r="O200" s="2714"/>
      <c r="P200" s="2714"/>
      <c r="Q200" s="2714"/>
      <c r="R200" s="2714"/>
      <c r="S200" s="2714"/>
      <c r="T200" s="2714"/>
      <c r="U200" s="2714"/>
      <c r="V200" s="2714"/>
      <c r="W200" s="2714"/>
      <c r="X200" s="2714"/>
      <c r="Y200" s="2714"/>
      <c r="Z200" s="2714"/>
    </row>
    <row r="201" spans="1:26" ht="15.75" customHeight="1">
      <c r="A201" s="2714"/>
      <c r="B201" s="2714"/>
      <c r="C201" s="2714"/>
      <c r="D201" s="2714"/>
      <c r="E201" s="2714"/>
      <c r="F201" s="2714"/>
      <c r="G201" s="2714"/>
      <c r="H201" s="2714"/>
      <c r="I201" s="2714"/>
      <c r="J201" s="2714"/>
      <c r="K201" s="2714"/>
      <c r="L201" s="2714"/>
      <c r="M201" s="2714"/>
      <c r="N201" s="2714"/>
      <c r="O201" s="2714"/>
      <c r="P201" s="2714"/>
      <c r="Q201" s="2714"/>
      <c r="R201" s="2714"/>
      <c r="S201" s="2714"/>
      <c r="T201" s="2714"/>
      <c r="U201" s="2714"/>
      <c r="V201" s="2714"/>
      <c r="W201" s="2714"/>
      <c r="X201" s="2714"/>
      <c r="Y201" s="2714"/>
      <c r="Z201" s="2714"/>
    </row>
    <row r="202" spans="1:26" ht="15.75" customHeight="1">
      <c r="A202" s="2714"/>
      <c r="B202" s="2714"/>
      <c r="C202" s="2714"/>
      <c r="D202" s="2714"/>
      <c r="E202" s="2714"/>
      <c r="F202" s="2714"/>
      <c r="G202" s="2714"/>
      <c r="H202" s="2714"/>
      <c r="I202" s="2714"/>
      <c r="J202" s="2714"/>
      <c r="K202" s="2714"/>
      <c r="L202" s="2714"/>
      <c r="M202" s="2714"/>
      <c r="N202" s="2714"/>
      <c r="O202" s="2714"/>
      <c r="P202" s="2714"/>
      <c r="Q202" s="2714"/>
      <c r="R202" s="2714"/>
      <c r="S202" s="2714"/>
      <c r="T202" s="2714"/>
      <c r="U202" s="2714"/>
      <c r="V202" s="2714"/>
      <c r="W202" s="2714"/>
      <c r="X202" s="2714"/>
      <c r="Y202" s="2714"/>
      <c r="Z202" s="2714"/>
    </row>
    <row r="203" spans="1:26" ht="15.75" customHeight="1">
      <c r="A203" s="2714"/>
      <c r="B203" s="2714"/>
      <c r="C203" s="2714"/>
      <c r="D203" s="2714"/>
      <c r="E203" s="2714"/>
      <c r="F203" s="2714"/>
      <c r="G203" s="2714"/>
      <c r="H203" s="2714"/>
      <c r="I203" s="2714"/>
      <c r="J203" s="2714"/>
      <c r="K203" s="2714"/>
      <c r="L203" s="2714"/>
      <c r="M203" s="2714"/>
      <c r="N203" s="2714"/>
      <c r="O203" s="2714"/>
      <c r="P203" s="2714"/>
      <c r="Q203" s="2714"/>
      <c r="R203" s="2714"/>
      <c r="S203" s="2714"/>
      <c r="T203" s="2714"/>
      <c r="U203" s="2714"/>
      <c r="V203" s="2714"/>
      <c r="W203" s="2714"/>
      <c r="X203" s="2714"/>
      <c r="Y203" s="2714"/>
      <c r="Z203" s="2714"/>
    </row>
    <row r="204" spans="1:26" ht="15.75" customHeight="1">
      <c r="A204" s="2714"/>
      <c r="B204" s="2714"/>
      <c r="C204" s="2714"/>
      <c r="D204" s="2714"/>
      <c r="E204" s="2714"/>
      <c r="F204" s="2714"/>
      <c r="G204" s="2714"/>
      <c r="H204" s="2714"/>
      <c r="I204" s="2714"/>
      <c r="J204" s="2714"/>
      <c r="K204" s="2714"/>
      <c r="L204" s="2714"/>
      <c r="M204" s="2714"/>
      <c r="N204" s="2714"/>
      <c r="O204" s="2714"/>
      <c r="P204" s="2714"/>
      <c r="Q204" s="2714"/>
      <c r="R204" s="2714"/>
      <c r="S204" s="2714"/>
      <c r="T204" s="2714"/>
      <c r="U204" s="2714"/>
      <c r="V204" s="2714"/>
      <c r="W204" s="2714"/>
      <c r="X204" s="2714"/>
      <c r="Y204" s="2714"/>
      <c r="Z204" s="2714"/>
    </row>
    <row r="205" spans="1:26" ht="15.75" customHeight="1">
      <c r="A205" s="2714"/>
      <c r="B205" s="2714"/>
      <c r="C205" s="2714"/>
      <c r="D205" s="2714"/>
      <c r="E205" s="2714"/>
      <c r="F205" s="2714"/>
      <c r="G205" s="2714"/>
      <c r="H205" s="2714"/>
      <c r="I205" s="2714"/>
      <c r="J205" s="2714"/>
      <c r="K205" s="2714"/>
      <c r="L205" s="2714"/>
      <c r="M205" s="2714"/>
      <c r="N205" s="2714"/>
      <c r="O205" s="2714"/>
      <c r="P205" s="2714"/>
      <c r="Q205" s="2714"/>
      <c r="R205" s="2714"/>
      <c r="S205" s="2714"/>
      <c r="T205" s="2714"/>
      <c r="U205" s="2714"/>
      <c r="V205" s="2714"/>
      <c r="W205" s="2714"/>
      <c r="X205" s="2714"/>
      <c r="Y205" s="2714"/>
      <c r="Z205" s="2714"/>
    </row>
    <row r="206" spans="1:26" ht="15.75" customHeight="1">
      <c r="A206" s="2714"/>
      <c r="B206" s="2714"/>
      <c r="C206" s="2714"/>
      <c r="D206" s="2714"/>
      <c r="E206" s="2714"/>
      <c r="F206" s="2714"/>
      <c r="G206" s="2714"/>
      <c r="H206" s="2714"/>
      <c r="I206" s="2714"/>
      <c r="J206" s="2714"/>
      <c r="K206" s="2714"/>
      <c r="L206" s="2714"/>
      <c r="M206" s="2714"/>
      <c r="N206" s="2714"/>
      <c r="O206" s="2714"/>
      <c r="P206" s="2714"/>
      <c r="Q206" s="2714"/>
      <c r="R206" s="2714"/>
      <c r="S206" s="2714"/>
      <c r="T206" s="2714"/>
      <c r="U206" s="2714"/>
      <c r="V206" s="2714"/>
      <c r="W206" s="2714"/>
      <c r="X206" s="2714"/>
      <c r="Y206" s="2714"/>
      <c r="Z206" s="2714"/>
    </row>
    <row r="207" spans="1:26" ht="15.75" customHeight="1">
      <c r="A207" s="2714"/>
      <c r="B207" s="2714"/>
      <c r="C207" s="2714"/>
      <c r="D207" s="2714"/>
      <c r="E207" s="2714"/>
      <c r="F207" s="2714"/>
      <c r="G207" s="2714"/>
      <c r="H207" s="2714"/>
      <c r="I207" s="2714"/>
      <c r="J207" s="2714"/>
      <c r="K207" s="2714"/>
      <c r="L207" s="2714"/>
      <c r="M207" s="2714"/>
      <c r="N207" s="2714"/>
      <c r="O207" s="2714"/>
      <c r="P207" s="2714"/>
      <c r="Q207" s="2714"/>
      <c r="R207" s="2714"/>
      <c r="S207" s="2714"/>
      <c r="T207" s="2714"/>
      <c r="U207" s="2714"/>
      <c r="V207" s="2714"/>
      <c r="W207" s="2714"/>
      <c r="X207" s="2714"/>
      <c r="Y207" s="2714"/>
      <c r="Z207" s="2714"/>
    </row>
    <row r="208" spans="1:26" ht="15.75" customHeight="1">
      <c r="A208" s="2714"/>
      <c r="B208" s="2714"/>
      <c r="C208" s="2714"/>
      <c r="D208" s="2714"/>
      <c r="E208" s="2714"/>
      <c r="F208" s="2714"/>
      <c r="G208" s="2714"/>
      <c r="H208" s="2714"/>
      <c r="I208" s="2714"/>
      <c r="J208" s="2714"/>
      <c r="K208" s="2714"/>
      <c r="L208" s="2714"/>
      <c r="M208" s="2714"/>
      <c r="N208" s="2714"/>
      <c r="O208" s="2714"/>
      <c r="P208" s="2714"/>
      <c r="Q208" s="2714"/>
      <c r="R208" s="2714"/>
      <c r="S208" s="2714"/>
      <c r="T208" s="2714"/>
      <c r="U208" s="2714"/>
      <c r="V208" s="2714"/>
      <c r="W208" s="2714"/>
      <c r="X208" s="2714"/>
      <c r="Y208" s="2714"/>
      <c r="Z208" s="2714"/>
    </row>
    <row r="209" spans="1:26" ht="15.75" customHeight="1">
      <c r="A209" s="2714"/>
      <c r="B209" s="2714"/>
      <c r="C209" s="2714"/>
      <c r="D209" s="2714"/>
      <c r="E209" s="2714"/>
      <c r="F209" s="2714"/>
      <c r="G209" s="2714"/>
      <c r="H209" s="2714"/>
      <c r="I209" s="2714"/>
      <c r="J209" s="2714"/>
      <c r="K209" s="2714"/>
      <c r="L209" s="2714"/>
      <c r="M209" s="2714"/>
      <c r="N209" s="2714"/>
      <c r="O209" s="2714"/>
      <c r="P209" s="2714"/>
      <c r="Q209" s="2714"/>
      <c r="R209" s="2714"/>
      <c r="S209" s="2714"/>
      <c r="T209" s="2714"/>
      <c r="U209" s="2714"/>
      <c r="V209" s="2714"/>
      <c r="W209" s="2714"/>
      <c r="X209" s="2714"/>
      <c r="Y209" s="2714"/>
      <c r="Z209" s="2714"/>
    </row>
    <row r="210" spans="1:26" ht="15.75" customHeight="1">
      <c r="A210" s="2714"/>
      <c r="B210" s="2714"/>
      <c r="C210" s="2714"/>
      <c r="D210" s="2714"/>
      <c r="E210" s="2714"/>
      <c r="F210" s="2714"/>
      <c r="G210" s="2714"/>
      <c r="H210" s="2714"/>
      <c r="I210" s="2714"/>
      <c r="J210" s="2714"/>
      <c r="K210" s="2714"/>
      <c r="L210" s="2714"/>
      <c r="M210" s="2714"/>
      <c r="N210" s="2714"/>
      <c r="O210" s="2714"/>
      <c r="P210" s="2714"/>
      <c r="Q210" s="2714"/>
      <c r="R210" s="2714"/>
      <c r="S210" s="2714"/>
      <c r="T210" s="2714"/>
      <c r="U210" s="2714"/>
      <c r="V210" s="2714"/>
      <c r="W210" s="2714"/>
      <c r="X210" s="2714"/>
      <c r="Y210" s="2714"/>
      <c r="Z210" s="2714"/>
    </row>
    <row r="211" spans="1:26" ht="15.75" customHeight="1">
      <c r="A211" s="2714"/>
      <c r="B211" s="2714"/>
      <c r="C211" s="2714"/>
      <c r="D211" s="2714"/>
      <c r="E211" s="2714"/>
      <c r="F211" s="2714"/>
      <c r="G211" s="2714"/>
      <c r="H211" s="2714"/>
      <c r="I211" s="2714"/>
      <c r="J211" s="2714"/>
      <c r="K211" s="2714"/>
      <c r="L211" s="2714"/>
      <c r="M211" s="2714"/>
      <c r="N211" s="2714"/>
      <c r="O211" s="2714"/>
      <c r="P211" s="2714"/>
      <c r="Q211" s="2714"/>
      <c r="R211" s="2714"/>
      <c r="S211" s="2714"/>
      <c r="T211" s="2714"/>
      <c r="U211" s="2714"/>
      <c r="V211" s="2714"/>
      <c r="W211" s="2714"/>
      <c r="X211" s="2714"/>
      <c r="Y211" s="2714"/>
      <c r="Z211" s="2714"/>
    </row>
    <row r="212" spans="1:26" ht="15.75" customHeight="1">
      <c r="A212" s="2714"/>
      <c r="B212" s="2714"/>
      <c r="C212" s="2714"/>
      <c r="D212" s="2714"/>
      <c r="E212" s="2714"/>
      <c r="F212" s="2714"/>
      <c r="G212" s="2714"/>
      <c r="H212" s="2714"/>
      <c r="I212" s="2714"/>
      <c r="J212" s="2714"/>
      <c r="K212" s="2714"/>
      <c r="L212" s="2714"/>
      <c r="M212" s="2714"/>
      <c r="N212" s="2714"/>
      <c r="O212" s="2714"/>
      <c r="P212" s="2714"/>
      <c r="Q212" s="2714"/>
      <c r="R212" s="2714"/>
      <c r="S212" s="2714"/>
      <c r="T212" s="2714"/>
      <c r="U212" s="2714"/>
      <c r="V212" s="2714"/>
      <c r="W212" s="2714"/>
      <c r="X212" s="2714"/>
      <c r="Y212" s="2714"/>
      <c r="Z212" s="2714"/>
    </row>
    <row r="213" spans="1:26" ht="15.75" customHeight="1">
      <c r="A213" s="2714"/>
      <c r="B213" s="2714"/>
      <c r="C213" s="2714"/>
      <c r="D213" s="2714"/>
      <c r="E213" s="2714"/>
      <c r="F213" s="2714"/>
      <c r="G213" s="2714"/>
      <c r="H213" s="2714"/>
      <c r="I213" s="2714"/>
      <c r="J213" s="2714"/>
      <c r="K213" s="2714"/>
      <c r="L213" s="2714"/>
      <c r="M213" s="2714"/>
      <c r="N213" s="2714"/>
      <c r="O213" s="2714"/>
      <c r="P213" s="2714"/>
      <c r="Q213" s="2714"/>
      <c r="R213" s="2714"/>
      <c r="S213" s="2714"/>
      <c r="T213" s="2714"/>
      <c r="U213" s="2714"/>
      <c r="V213" s="2714"/>
      <c r="W213" s="2714"/>
      <c r="X213" s="2714"/>
      <c r="Y213" s="2714"/>
      <c r="Z213" s="2714"/>
    </row>
    <row r="214" spans="1:26" ht="15.75" customHeight="1">
      <c r="A214" s="2714"/>
      <c r="B214" s="2714"/>
      <c r="C214" s="2714"/>
      <c r="D214" s="2714"/>
      <c r="E214" s="2714"/>
      <c r="F214" s="2714"/>
      <c r="G214" s="2714"/>
      <c r="H214" s="2714"/>
      <c r="I214" s="2714"/>
      <c r="J214" s="2714"/>
      <c r="K214" s="2714"/>
      <c r="L214" s="2714"/>
      <c r="M214" s="2714"/>
      <c r="N214" s="2714"/>
      <c r="O214" s="2714"/>
      <c r="P214" s="2714"/>
      <c r="Q214" s="2714"/>
      <c r="R214" s="2714"/>
      <c r="S214" s="2714"/>
      <c r="T214" s="2714"/>
      <c r="U214" s="2714"/>
      <c r="V214" s="2714"/>
      <c r="W214" s="2714"/>
      <c r="X214" s="2714"/>
      <c r="Y214" s="2714"/>
      <c r="Z214" s="2714"/>
    </row>
    <row r="215" spans="1:26" ht="15.75" customHeight="1">
      <c r="A215" s="2714"/>
      <c r="B215" s="2714"/>
      <c r="C215" s="2714"/>
      <c r="D215" s="2714"/>
      <c r="E215" s="2714"/>
      <c r="F215" s="2714"/>
      <c r="G215" s="2714"/>
      <c r="H215" s="2714"/>
      <c r="I215" s="2714"/>
      <c r="J215" s="2714"/>
      <c r="K215" s="2714"/>
      <c r="L215" s="2714"/>
      <c r="M215" s="2714"/>
      <c r="N215" s="2714"/>
      <c r="O215" s="2714"/>
      <c r="P215" s="2714"/>
      <c r="Q215" s="2714"/>
      <c r="R215" s="2714"/>
      <c r="S215" s="2714"/>
      <c r="T215" s="2714"/>
      <c r="U215" s="2714"/>
      <c r="V215" s="2714"/>
      <c r="W215" s="2714"/>
      <c r="X215" s="2714"/>
      <c r="Y215" s="2714"/>
      <c r="Z215" s="2714"/>
    </row>
    <row r="216" spans="1:26" ht="15.75" customHeight="1">
      <c r="A216" s="2714"/>
      <c r="B216" s="2714"/>
      <c r="C216" s="2714"/>
      <c r="D216" s="2714"/>
      <c r="E216" s="2714"/>
      <c r="F216" s="2714"/>
      <c r="G216" s="2714"/>
      <c r="H216" s="2714"/>
      <c r="I216" s="2714"/>
      <c r="J216" s="2714"/>
      <c r="K216" s="2714"/>
      <c r="L216" s="2714"/>
      <c r="M216" s="2714"/>
      <c r="N216" s="2714"/>
      <c r="O216" s="2714"/>
      <c r="P216" s="2714"/>
      <c r="Q216" s="2714"/>
      <c r="R216" s="2714"/>
      <c r="S216" s="2714"/>
      <c r="T216" s="2714"/>
      <c r="U216" s="2714"/>
      <c r="V216" s="2714"/>
      <c r="W216" s="2714"/>
      <c r="X216" s="2714"/>
      <c r="Y216" s="2714"/>
      <c r="Z216" s="2714"/>
    </row>
    <row r="217" spans="1:26" ht="15.75" customHeight="1">
      <c r="A217" s="2714"/>
      <c r="B217" s="2714"/>
      <c r="C217" s="2714"/>
      <c r="D217" s="2714"/>
      <c r="E217" s="2714"/>
      <c r="F217" s="2714"/>
      <c r="G217" s="2714"/>
      <c r="H217" s="2714"/>
      <c r="I217" s="2714"/>
      <c r="J217" s="2714"/>
      <c r="K217" s="2714"/>
      <c r="L217" s="2714"/>
      <c r="M217" s="2714"/>
      <c r="N217" s="2714"/>
      <c r="O217" s="2714"/>
      <c r="P217" s="2714"/>
      <c r="Q217" s="2714"/>
      <c r="R217" s="2714"/>
      <c r="S217" s="2714"/>
      <c r="T217" s="2714"/>
      <c r="U217" s="2714"/>
      <c r="V217" s="2714"/>
      <c r="W217" s="2714"/>
      <c r="X217" s="2714"/>
      <c r="Y217" s="2714"/>
      <c r="Z217" s="2714"/>
    </row>
    <row r="218" spans="1:26" ht="15.75" customHeight="1">
      <c r="A218" s="2714"/>
      <c r="B218" s="2714"/>
      <c r="C218" s="2714"/>
      <c r="D218" s="2714"/>
      <c r="E218" s="2714"/>
      <c r="F218" s="2714"/>
      <c r="G218" s="2714"/>
      <c r="H218" s="2714"/>
      <c r="I218" s="2714"/>
      <c r="J218" s="2714"/>
      <c r="K218" s="2714"/>
      <c r="L218" s="2714"/>
      <c r="M218" s="2714"/>
      <c r="N218" s="2714"/>
      <c r="O218" s="2714"/>
      <c r="P218" s="2714"/>
      <c r="Q218" s="2714"/>
      <c r="R218" s="2714"/>
      <c r="S218" s="2714"/>
      <c r="T218" s="2714"/>
      <c r="U218" s="2714"/>
      <c r="V218" s="2714"/>
      <c r="W218" s="2714"/>
      <c r="X218" s="2714"/>
      <c r="Y218" s="2714"/>
      <c r="Z218" s="2714"/>
    </row>
    <row r="219" spans="1:26" ht="15.75" customHeight="1">
      <c r="A219" s="2714"/>
      <c r="B219" s="2714"/>
      <c r="C219" s="2714"/>
      <c r="D219" s="2714"/>
      <c r="E219" s="2714"/>
      <c r="F219" s="2714"/>
      <c r="G219" s="2714"/>
      <c r="H219" s="2714"/>
      <c r="I219" s="2714"/>
      <c r="J219" s="2714"/>
      <c r="K219" s="2714"/>
      <c r="L219" s="2714"/>
      <c r="M219" s="2714"/>
      <c r="N219" s="2714"/>
      <c r="O219" s="2714"/>
      <c r="P219" s="2714"/>
      <c r="Q219" s="2714"/>
      <c r="R219" s="2714"/>
      <c r="S219" s="2714"/>
      <c r="T219" s="2714"/>
      <c r="U219" s="2714"/>
      <c r="V219" s="2714"/>
      <c r="W219" s="2714"/>
      <c r="X219" s="2714"/>
      <c r="Y219" s="2714"/>
      <c r="Z219" s="2714"/>
    </row>
    <row r="220" spans="1:26" ht="15.75" customHeight="1">
      <c r="A220" s="2714"/>
      <c r="B220" s="2714"/>
      <c r="C220" s="2714"/>
      <c r="D220" s="2714"/>
      <c r="E220" s="2714"/>
      <c r="F220" s="2714"/>
      <c r="G220" s="2714"/>
      <c r="H220" s="2714"/>
      <c r="I220" s="2714"/>
      <c r="J220" s="2714"/>
      <c r="K220" s="2714"/>
      <c r="L220" s="2714"/>
      <c r="M220" s="2714"/>
      <c r="N220" s="2714"/>
      <c r="O220" s="2714"/>
      <c r="P220" s="2714"/>
      <c r="Q220" s="2714"/>
      <c r="R220" s="2714"/>
      <c r="S220" s="2714"/>
      <c r="T220" s="2714"/>
      <c r="U220" s="2714"/>
      <c r="V220" s="2714"/>
      <c r="W220" s="2714"/>
      <c r="X220" s="2714"/>
      <c r="Y220" s="2714"/>
      <c r="Z220" s="2714"/>
    </row>
    <row r="221" spans="1:26" ht="15.75" customHeight="1">
      <c r="A221" s="2714"/>
      <c r="B221" s="2714"/>
      <c r="C221" s="2714"/>
      <c r="D221" s="2714"/>
      <c r="E221" s="2714"/>
      <c r="F221" s="2714"/>
      <c r="G221" s="2714"/>
      <c r="H221" s="2714"/>
      <c r="I221" s="2714"/>
      <c r="J221" s="2714"/>
      <c r="K221" s="2714"/>
      <c r="L221" s="2714"/>
      <c r="M221" s="2714"/>
      <c r="N221" s="2714"/>
      <c r="O221" s="2714"/>
      <c r="P221" s="2714"/>
      <c r="Q221" s="2714"/>
      <c r="R221" s="2714"/>
      <c r="S221" s="2714"/>
      <c r="T221" s="2714"/>
      <c r="U221" s="2714"/>
      <c r="V221" s="2714"/>
      <c r="W221" s="2714"/>
      <c r="X221" s="2714"/>
      <c r="Y221" s="2714"/>
      <c r="Z221" s="2714"/>
    </row>
    <row r="222" spans="1:26" ht="15.75" customHeight="1">
      <c r="A222" s="2714"/>
      <c r="B222" s="2714"/>
      <c r="C222" s="2714"/>
      <c r="D222" s="2714"/>
      <c r="E222" s="2714"/>
      <c r="F222" s="2714"/>
      <c r="G222" s="2714"/>
      <c r="H222" s="2714"/>
      <c r="I222" s="2714"/>
      <c r="J222" s="2714"/>
      <c r="K222" s="2714"/>
      <c r="L222" s="2714"/>
      <c r="M222" s="2714"/>
      <c r="N222" s="2714"/>
      <c r="O222" s="2714"/>
      <c r="P222" s="2714"/>
      <c r="Q222" s="2714"/>
      <c r="R222" s="2714"/>
      <c r="S222" s="2714"/>
      <c r="T222" s="2714"/>
      <c r="U222" s="2714"/>
      <c r="V222" s="2714"/>
      <c r="W222" s="2714"/>
      <c r="X222" s="2714"/>
      <c r="Y222" s="2714"/>
      <c r="Z222" s="2714"/>
    </row>
    <row r="223" spans="1:26" ht="15.75" customHeight="1">
      <c r="A223" s="2714"/>
      <c r="B223" s="2714"/>
      <c r="C223" s="2714"/>
      <c r="D223" s="2714"/>
      <c r="E223" s="2714"/>
      <c r="F223" s="2714"/>
      <c r="G223" s="2714"/>
      <c r="H223" s="2714"/>
      <c r="I223" s="2714"/>
      <c r="J223" s="2714"/>
      <c r="K223" s="2714"/>
      <c r="L223" s="2714"/>
      <c r="M223" s="2714"/>
      <c r="N223" s="2714"/>
      <c r="O223" s="2714"/>
      <c r="P223" s="2714"/>
      <c r="Q223" s="2714"/>
      <c r="R223" s="2714"/>
      <c r="S223" s="2714"/>
      <c r="T223" s="2714"/>
      <c r="U223" s="2714"/>
      <c r="V223" s="2714"/>
      <c r="W223" s="2714"/>
      <c r="X223" s="2714"/>
      <c r="Y223" s="2714"/>
      <c r="Z223" s="2714"/>
    </row>
    <row r="224" spans="1:26" ht="15.75" customHeight="1">
      <c r="A224" s="2714"/>
      <c r="B224" s="2714"/>
      <c r="C224" s="2714"/>
      <c r="D224" s="2714"/>
      <c r="E224" s="2714"/>
      <c r="F224" s="2714"/>
      <c r="G224" s="2714"/>
      <c r="H224" s="2714"/>
      <c r="I224" s="2714"/>
      <c r="J224" s="2714"/>
      <c r="K224" s="2714"/>
      <c r="L224" s="2714"/>
      <c r="M224" s="2714"/>
      <c r="N224" s="2714"/>
      <c r="O224" s="2714"/>
      <c r="P224" s="2714"/>
      <c r="Q224" s="2714"/>
      <c r="R224" s="2714"/>
      <c r="S224" s="2714"/>
      <c r="T224" s="2714"/>
      <c r="U224" s="2714"/>
      <c r="V224" s="2714"/>
      <c r="W224" s="2714"/>
      <c r="X224" s="2714"/>
      <c r="Y224" s="2714"/>
      <c r="Z224" s="2714"/>
    </row>
    <row r="225" spans="1:26" ht="15.75" customHeight="1">
      <c r="A225" s="2714"/>
      <c r="B225" s="2714"/>
      <c r="C225" s="2714"/>
      <c r="D225" s="2714"/>
      <c r="E225" s="2714"/>
      <c r="F225" s="2714"/>
      <c r="G225" s="2714"/>
      <c r="H225" s="2714"/>
      <c r="I225" s="2714"/>
      <c r="J225" s="2714"/>
      <c r="K225" s="2714"/>
      <c r="L225" s="2714"/>
      <c r="M225" s="2714"/>
      <c r="N225" s="2714"/>
      <c r="O225" s="2714"/>
      <c r="P225" s="2714"/>
      <c r="Q225" s="2714"/>
      <c r="R225" s="2714"/>
      <c r="S225" s="2714"/>
      <c r="T225" s="2714"/>
      <c r="U225" s="2714"/>
      <c r="V225" s="2714"/>
      <c r="W225" s="2714"/>
      <c r="X225" s="2714"/>
      <c r="Y225" s="2714"/>
      <c r="Z225" s="2714"/>
    </row>
    <row r="226" spans="1:26" ht="15.75" customHeight="1">
      <c r="A226" s="2714"/>
      <c r="B226" s="2714"/>
      <c r="C226" s="2714"/>
      <c r="D226" s="2714"/>
      <c r="E226" s="2714"/>
      <c r="F226" s="2714"/>
      <c r="G226" s="2714"/>
      <c r="H226" s="2714"/>
      <c r="I226" s="2714"/>
      <c r="J226" s="2714"/>
      <c r="K226" s="2714"/>
      <c r="L226" s="2714"/>
      <c r="M226" s="2714"/>
      <c r="N226" s="2714"/>
      <c r="O226" s="2714"/>
      <c r="P226" s="2714"/>
      <c r="Q226" s="2714"/>
      <c r="R226" s="2714"/>
      <c r="S226" s="2714"/>
      <c r="T226" s="2714"/>
      <c r="U226" s="2714"/>
      <c r="V226" s="2714"/>
      <c r="W226" s="2714"/>
      <c r="X226" s="2714"/>
      <c r="Y226" s="2714"/>
      <c r="Z226" s="2714"/>
    </row>
    <row r="227" spans="1:26" ht="15.75" customHeight="1">
      <c r="A227" s="2714"/>
      <c r="B227" s="2714"/>
      <c r="C227" s="2714"/>
      <c r="D227" s="2714"/>
      <c r="E227" s="2714"/>
      <c r="F227" s="2714"/>
      <c r="G227" s="2714"/>
      <c r="H227" s="2714"/>
      <c r="I227" s="2714"/>
      <c r="J227" s="2714"/>
      <c r="K227" s="2714"/>
      <c r="L227" s="2714"/>
      <c r="M227" s="2714"/>
      <c r="N227" s="2714"/>
      <c r="O227" s="2714"/>
      <c r="P227" s="2714"/>
      <c r="Q227" s="2714"/>
      <c r="R227" s="2714"/>
      <c r="S227" s="2714"/>
      <c r="T227" s="2714"/>
      <c r="U227" s="2714"/>
      <c r="V227" s="2714"/>
      <c r="W227" s="2714"/>
      <c r="X227" s="2714"/>
      <c r="Y227" s="2714"/>
      <c r="Z227" s="2714"/>
    </row>
    <row r="228" spans="1:26" ht="15.75" customHeight="1">
      <c r="A228" s="2714"/>
      <c r="B228" s="2714"/>
      <c r="C228" s="2714"/>
      <c r="D228" s="2714"/>
      <c r="E228" s="2714"/>
      <c r="F228" s="2714"/>
      <c r="G228" s="2714"/>
      <c r="H228" s="2714"/>
      <c r="I228" s="2714"/>
      <c r="J228" s="2714"/>
      <c r="K228" s="2714"/>
      <c r="L228" s="2714"/>
      <c r="M228" s="2714"/>
      <c r="N228" s="2714"/>
      <c r="O228" s="2714"/>
      <c r="P228" s="2714"/>
      <c r="Q228" s="2714"/>
      <c r="R228" s="2714"/>
      <c r="S228" s="2714"/>
      <c r="T228" s="2714"/>
      <c r="U228" s="2714"/>
      <c r="V228" s="2714"/>
      <c r="W228" s="2714"/>
      <c r="X228" s="2714"/>
      <c r="Y228" s="2714"/>
      <c r="Z228" s="2714"/>
    </row>
    <row r="229" spans="1:26" ht="15.75" customHeight="1">
      <c r="A229" s="2714"/>
      <c r="B229" s="2714"/>
      <c r="C229" s="2714"/>
      <c r="D229" s="2714"/>
      <c r="E229" s="2714"/>
      <c r="F229" s="2714"/>
      <c r="G229" s="2714"/>
      <c r="H229" s="2714"/>
      <c r="I229" s="2714"/>
      <c r="J229" s="2714"/>
      <c r="K229" s="2714"/>
      <c r="L229" s="2714"/>
      <c r="M229" s="2714"/>
      <c r="N229" s="2714"/>
      <c r="O229" s="2714"/>
      <c r="P229" s="2714"/>
      <c r="Q229" s="2714"/>
      <c r="R229" s="2714"/>
      <c r="S229" s="2714"/>
      <c r="T229" s="2714"/>
      <c r="U229" s="2714"/>
      <c r="V229" s="2714"/>
      <c r="W229" s="2714"/>
      <c r="X229" s="2714"/>
      <c r="Y229" s="2714"/>
      <c r="Z229" s="2714"/>
    </row>
    <row r="230" spans="1:26" ht="15.75" customHeight="1">
      <c r="A230" s="2714"/>
      <c r="B230" s="2714"/>
      <c r="C230" s="2714"/>
      <c r="D230" s="2714"/>
      <c r="E230" s="2714"/>
      <c r="F230" s="2714"/>
      <c r="G230" s="2714"/>
      <c r="H230" s="2714"/>
      <c r="I230" s="2714"/>
      <c r="J230" s="2714"/>
      <c r="K230" s="2714"/>
      <c r="L230" s="2714"/>
      <c r="M230" s="2714"/>
      <c r="N230" s="2714"/>
      <c r="O230" s="2714"/>
      <c r="P230" s="2714"/>
      <c r="Q230" s="2714"/>
      <c r="R230" s="2714"/>
      <c r="S230" s="2714"/>
      <c r="T230" s="2714"/>
      <c r="U230" s="2714"/>
      <c r="V230" s="2714"/>
      <c r="W230" s="2714"/>
      <c r="X230" s="2714"/>
      <c r="Y230" s="2714"/>
      <c r="Z230" s="2714"/>
    </row>
    <row r="231" spans="1:26" ht="15.75" customHeight="1">
      <c r="A231" s="2714"/>
      <c r="B231" s="2714"/>
      <c r="C231" s="2714"/>
      <c r="D231" s="2714"/>
      <c r="E231" s="2714"/>
      <c r="F231" s="2714"/>
      <c r="G231" s="2714"/>
      <c r="H231" s="2714"/>
      <c r="I231" s="2714"/>
      <c r="J231" s="2714"/>
      <c r="K231" s="2714"/>
      <c r="L231" s="2714"/>
      <c r="M231" s="2714"/>
      <c r="N231" s="2714"/>
      <c r="O231" s="2714"/>
      <c r="P231" s="2714"/>
      <c r="Q231" s="2714"/>
      <c r="R231" s="2714"/>
      <c r="S231" s="2714"/>
      <c r="T231" s="2714"/>
      <c r="U231" s="2714"/>
      <c r="V231" s="2714"/>
      <c r="W231" s="2714"/>
      <c r="X231" s="2714"/>
      <c r="Y231" s="2714"/>
      <c r="Z231" s="2714"/>
    </row>
    <row r="232" spans="1:26" ht="15.75" customHeight="1">
      <c r="A232" s="2714"/>
      <c r="B232" s="2714"/>
      <c r="C232" s="2714"/>
      <c r="D232" s="2714"/>
      <c r="E232" s="2714"/>
      <c r="F232" s="2714"/>
      <c r="G232" s="2714"/>
      <c r="H232" s="2714"/>
      <c r="I232" s="2714"/>
      <c r="J232" s="2714"/>
      <c r="K232" s="2714"/>
      <c r="L232" s="2714"/>
      <c r="M232" s="2714"/>
      <c r="N232" s="2714"/>
      <c r="O232" s="2714"/>
      <c r="P232" s="2714"/>
      <c r="Q232" s="2714"/>
      <c r="R232" s="2714"/>
      <c r="S232" s="2714"/>
      <c r="T232" s="2714"/>
      <c r="U232" s="2714"/>
      <c r="V232" s="2714"/>
      <c r="W232" s="2714"/>
      <c r="X232" s="2714"/>
      <c r="Y232" s="2714"/>
      <c r="Z232" s="2714"/>
    </row>
    <row r="233" spans="1:26" ht="15.75" customHeight="1">
      <c r="A233" s="2714"/>
      <c r="B233" s="2714"/>
      <c r="C233" s="2714"/>
      <c r="D233" s="2714"/>
      <c r="E233" s="2714"/>
      <c r="F233" s="2714"/>
      <c r="G233" s="2714"/>
      <c r="H233" s="2714"/>
      <c r="I233" s="2714"/>
      <c r="J233" s="2714"/>
      <c r="K233" s="2714"/>
      <c r="L233" s="2714"/>
      <c r="M233" s="2714"/>
      <c r="N233" s="2714"/>
      <c r="O233" s="2714"/>
      <c r="P233" s="2714"/>
      <c r="Q233" s="2714"/>
      <c r="R233" s="2714"/>
      <c r="S233" s="2714"/>
      <c r="T233" s="2714"/>
      <c r="U233" s="2714"/>
      <c r="V233" s="2714"/>
      <c r="W233" s="2714"/>
      <c r="X233" s="2714"/>
      <c r="Y233" s="2714"/>
      <c r="Z233" s="2714"/>
    </row>
    <row r="234" spans="1:26" ht="15.75" customHeight="1">
      <c r="A234" s="2714"/>
      <c r="B234" s="2714"/>
      <c r="C234" s="2714"/>
      <c r="D234" s="2714"/>
      <c r="E234" s="2714"/>
      <c r="F234" s="2714"/>
      <c r="G234" s="2714"/>
      <c r="H234" s="2714"/>
      <c r="I234" s="2714"/>
      <c r="J234" s="2714"/>
      <c r="K234" s="2714"/>
      <c r="L234" s="2714"/>
      <c r="M234" s="2714"/>
      <c r="N234" s="2714"/>
      <c r="O234" s="2714"/>
      <c r="P234" s="2714"/>
      <c r="Q234" s="2714"/>
      <c r="R234" s="2714"/>
      <c r="S234" s="2714"/>
      <c r="T234" s="2714"/>
      <c r="U234" s="2714"/>
      <c r="V234" s="2714"/>
      <c r="W234" s="2714"/>
      <c r="X234" s="2714"/>
      <c r="Y234" s="2714"/>
      <c r="Z234" s="2714"/>
    </row>
    <row r="235" spans="1:26" ht="15.75" customHeight="1">
      <c r="A235" s="2714"/>
      <c r="B235" s="2714"/>
      <c r="C235" s="2714"/>
      <c r="D235" s="2714"/>
      <c r="E235" s="2714"/>
      <c r="F235" s="2714"/>
      <c r="G235" s="2714"/>
      <c r="H235" s="2714"/>
      <c r="I235" s="2714"/>
      <c r="J235" s="2714"/>
      <c r="K235" s="2714"/>
      <c r="L235" s="2714"/>
      <c r="M235" s="2714"/>
      <c r="N235" s="2714"/>
      <c r="O235" s="2714"/>
      <c r="P235" s="2714"/>
      <c r="Q235" s="2714"/>
      <c r="R235" s="2714"/>
      <c r="S235" s="2714"/>
      <c r="T235" s="2714"/>
      <c r="U235" s="2714"/>
      <c r="V235" s="2714"/>
      <c r="W235" s="2714"/>
      <c r="X235" s="2714"/>
      <c r="Y235" s="2714"/>
      <c r="Z235" s="2714"/>
    </row>
    <row r="236" spans="1:26" ht="15.75" customHeight="1">
      <c r="A236" s="2714"/>
      <c r="B236" s="2714"/>
      <c r="C236" s="2714"/>
      <c r="D236" s="2714"/>
      <c r="E236" s="2714"/>
      <c r="F236" s="2714"/>
      <c r="G236" s="2714"/>
      <c r="H236" s="2714"/>
      <c r="I236" s="2714"/>
      <c r="J236" s="2714"/>
      <c r="K236" s="2714"/>
      <c r="L236" s="2714"/>
      <c r="M236" s="2714"/>
      <c r="N236" s="2714"/>
      <c r="O236" s="2714"/>
      <c r="P236" s="2714"/>
      <c r="Q236" s="2714"/>
      <c r="R236" s="2714"/>
      <c r="S236" s="2714"/>
      <c r="T236" s="2714"/>
      <c r="U236" s="2714"/>
      <c r="V236" s="2714"/>
      <c r="W236" s="2714"/>
      <c r="X236" s="2714"/>
      <c r="Y236" s="2714"/>
      <c r="Z236" s="2714"/>
    </row>
    <row r="237" spans="1:26" ht="15.75" customHeight="1">
      <c r="A237" s="2714"/>
      <c r="B237" s="2714"/>
      <c r="C237" s="2714"/>
      <c r="D237" s="2714"/>
      <c r="E237" s="2714"/>
      <c r="F237" s="2714"/>
      <c r="G237" s="2714"/>
      <c r="H237" s="2714"/>
      <c r="I237" s="2714"/>
      <c r="J237" s="2714"/>
      <c r="K237" s="2714"/>
      <c r="L237" s="2714"/>
      <c r="M237" s="2714"/>
      <c r="N237" s="2714"/>
      <c r="O237" s="2714"/>
      <c r="P237" s="2714"/>
      <c r="Q237" s="2714"/>
      <c r="R237" s="2714"/>
      <c r="S237" s="2714"/>
      <c r="T237" s="2714"/>
      <c r="U237" s="2714"/>
      <c r="V237" s="2714"/>
      <c r="W237" s="2714"/>
      <c r="X237" s="2714"/>
      <c r="Y237" s="2714"/>
      <c r="Z237" s="2714"/>
    </row>
    <row r="238" spans="1:26" ht="15.75" customHeight="1">
      <c r="A238" s="2714"/>
      <c r="B238" s="2714"/>
      <c r="C238" s="2714"/>
      <c r="D238" s="2714"/>
      <c r="E238" s="2714"/>
      <c r="F238" s="2714"/>
      <c r="G238" s="2714"/>
      <c r="H238" s="2714"/>
      <c r="I238" s="2714"/>
      <c r="J238" s="2714"/>
      <c r="K238" s="2714"/>
      <c r="L238" s="2714"/>
      <c r="M238" s="2714"/>
      <c r="N238" s="2714"/>
      <c r="O238" s="2714"/>
      <c r="P238" s="2714"/>
      <c r="Q238" s="2714"/>
      <c r="R238" s="2714"/>
      <c r="S238" s="2714"/>
      <c r="T238" s="2714"/>
      <c r="U238" s="2714"/>
      <c r="V238" s="2714"/>
      <c r="W238" s="2714"/>
      <c r="X238" s="2714"/>
      <c r="Y238" s="2714"/>
      <c r="Z238" s="2714"/>
    </row>
    <row r="239" spans="1:26" ht="15.75" customHeight="1">
      <c r="A239" s="2714"/>
      <c r="B239" s="2714"/>
      <c r="C239" s="2714"/>
      <c r="D239" s="2714"/>
      <c r="E239" s="2714"/>
      <c r="F239" s="2714"/>
      <c r="G239" s="2714"/>
      <c r="H239" s="2714"/>
      <c r="I239" s="2714"/>
      <c r="J239" s="2714"/>
      <c r="K239" s="2714"/>
      <c r="L239" s="2714"/>
      <c r="M239" s="2714"/>
      <c r="N239" s="2714"/>
      <c r="O239" s="2714"/>
      <c r="P239" s="2714"/>
      <c r="Q239" s="2714"/>
      <c r="R239" s="2714"/>
      <c r="S239" s="2714"/>
      <c r="T239" s="2714"/>
      <c r="U239" s="2714"/>
      <c r="V239" s="2714"/>
      <c r="W239" s="2714"/>
      <c r="X239" s="2714"/>
      <c r="Y239" s="2714"/>
      <c r="Z239" s="2714"/>
    </row>
    <row r="240" spans="1:26" ht="15.75" customHeight="1">
      <c r="A240" s="2714"/>
      <c r="B240" s="2714"/>
      <c r="C240" s="2714"/>
      <c r="D240" s="2714"/>
      <c r="E240" s="2714"/>
      <c r="F240" s="2714"/>
      <c r="G240" s="2714"/>
      <c r="H240" s="2714"/>
      <c r="I240" s="2714"/>
      <c r="J240" s="2714"/>
      <c r="K240" s="2714"/>
      <c r="L240" s="2714"/>
      <c r="M240" s="2714"/>
      <c r="N240" s="2714"/>
      <c r="O240" s="2714"/>
      <c r="P240" s="2714"/>
      <c r="Q240" s="2714"/>
      <c r="R240" s="2714"/>
      <c r="S240" s="2714"/>
      <c r="T240" s="2714"/>
      <c r="U240" s="2714"/>
      <c r="V240" s="2714"/>
      <c r="W240" s="2714"/>
      <c r="X240" s="2714"/>
      <c r="Y240" s="2714"/>
      <c r="Z240" s="2714"/>
    </row>
    <row r="241" spans="1:26" ht="15.75" customHeight="1">
      <c r="A241" s="2714"/>
      <c r="B241" s="2714"/>
      <c r="C241" s="2714"/>
      <c r="D241" s="2714"/>
      <c r="E241" s="2714"/>
      <c r="F241" s="2714"/>
      <c r="G241" s="2714"/>
      <c r="H241" s="2714"/>
      <c r="I241" s="2714"/>
      <c r="J241" s="2714"/>
      <c r="K241" s="2714"/>
      <c r="L241" s="2714"/>
      <c r="M241" s="2714"/>
      <c r="N241" s="2714"/>
      <c r="O241" s="2714"/>
      <c r="P241" s="2714"/>
      <c r="Q241" s="2714"/>
      <c r="R241" s="2714"/>
      <c r="S241" s="2714"/>
      <c r="T241" s="2714"/>
      <c r="U241" s="2714"/>
      <c r="V241" s="2714"/>
      <c r="W241" s="2714"/>
      <c r="X241" s="2714"/>
      <c r="Y241" s="2714"/>
      <c r="Z241" s="2714"/>
    </row>
    <row r="242" spans="1:26" ht="15.75" customHeight="1">
      <c r="A242" s="2714"/>
      <c r="B242" s="2714"/>
      <c r="C242" s="2714"/>
      <c r="D242" s="2714"/>
      <c r="E242" s="2714"/>
      <c r="F242" s="2714"/>
      <c r="G242" s="2714"/>
      <c r="H242" s="2714"/>
      <c r="I242" s="2714"/>
      <c r="J242" s="2714"/>
      <c r="K242" s="2714"/>
      <c r="L242" s="2714"/>
      <c r="M242" s="2714"/>
      <c r="N242" s="2714"/>
      <c r="O242" s="2714"/>
      <c r="P242" s="2714"/>
      <c r="Q242" s="2714"/>
      <c r="R242" s="2714"/>
      <c r="S242" s="2714"/>
      <c r="T242" s="2714"/>
      <c r="U242" s="2714"/>
      <c r="V242" s="2714"/>
      <c r="W242" s="2714"/>
      <c r="X242" s="2714"/>
      <c r="Y242" s="2714"/>
      <c r="Z242" s="2714"/>
    </row>
    <row r="243" spans="1:26" ht="15.75" customHeight="1">
      <c r="A243" s="2714"/>
      <c r="B243" s="2714"/>
      <c r="C243" s="2714"/>
      <c r="D243" s="2714"/>
      <c r="E243" s="2714"/>
      <c r="F243" s="2714"/>
      <c r="G243" s="2714"/>
      <c r="H243" s="2714"/>
      <c r="I243" s="2714"/>
      <c r="J243" s="2714"/>
      <c r="K243" s="2714"/>
      <c r="L243" s="2714"/>
      <c r="M243" s="2714"/>
      <c r="N243" s="2714"/>
      <c r="O243" s="2714"/>
      <c r="P243" s="2714"/>
      <c r="Q243" s="2714"/>
      <c r="R243" s="2714"/>
      <c r="S243" s="2714"/>
      <c r="T243" s="2714"/>
      <c r="U243" s="2714"/>
      <c r="V243" s="2714"/>
      <c r="W243" s="2714"/>
      <c r="X243" s="2714"/>
      <c r="Y243" s="2714"/>
      <c r="Z243" s="2714"/>
    </row>
    <row r="244" spans="1:26" ht="15.75" customHeight="1">
      <c r="A244" s="2714"/>
      <c r="B244" s="2714"/>
      <c r="C244" s="2714"/>
      <c r="D244" s="2714"/>
      <c r="E244" s="2714"/>
      <c r="F244" s="2714"/>
      <c r="G244" s="2714"/>
      <c r="H244" s="2714"/>
      <c r="I244" s="2714"/>
      <c r="J244" s="2714"/>
      <c r="K244" s="2714"/>
      <c r="L244" s="2714"/>
      <c r="M244" s="2714"/>
      <c r="N244" s="2714"/>
      <c r="O244" s="2714"/>
      <c r="P244" s="2714"/>
      <c r="Q244" s="2714"/>
      <c r="R244" s="2714"/>
      <c r="S244" s="2714"/>
      <c r="T244" s="2714"/>
      <c r="U244" s="2714"/>
      <c r="V244" s="2714"/>
      <c r="W244" s="2714"/>
      <c r="X244" s="2714"/>
      <c r="Y244" s="2714"/>
      <c r="Z244" s="2714"/>
    </row>
    <row r="245" spans="1:26" ht="15.75" customHeight="1">
      <c r="A245" s="2714"/>
      <c r="B245" s="2714"/>
      <c r="C245" s="2714"/>
      <c r="D245" s="2714"/>
      <c r="E245" s="2714"/>
      <c r="F245" s="2714"/>
      <c r="G245" s="2714"/>
      <c r="H245" s="2714"/>
      <c r="I245" s="2714"/>
      <c r="J245" s="2714"/>
      <c r="K245" s="2714"/>
      <c r="L245" s="2714"/>
      <c r="M245" s="2714"/>
      <c r="N245" s="2714"/>
      <c r="O245" s="2714"/>
      <c r="P245" s="2714"/>
      <c r="Q245" s="2714"/>
      <c r="R245" s="2714"/>
      <c r="S245" s="2714"/>
      <c r="T245" s="2714"/>
      <c r="U245" s="2714"/>
      <c r="V245" s="2714"/>
      <c r="W245" s="2714"/>
      <c r="X245" s="2714"/>
      <c r="Y245" s="2714"/>
      <c r="Z245" s="2714"/>
    </row>
    <row r="246" spans="1:26" ht="15.75" customHeight="1">
      <c r="A246" s="2714"/>
      <c r="B246" s="2714"/>
      <c r="C246" s="2714"/>
      <c r="D246" s="2714"/>
      <c r="E246" s="2714"/>
      <c r="F246" s="2714"/>
      <c r="G246" s="2714"/>
      <c r="H246" s="2714"/>
      <c r="I246" s="2714"/>
      <c r="J246" s="2714"/>
      <c r="K246" s="2714"/>
      <c r="L246" s="2714"/>
      <c r="M246" s="2714"/>
      <c r="N246" s="2714"/>
      <c r="O246" s="2714"/>
      <c r="P246" s="2714"/>
      <c r="Q246" s="2714"/>
      <c r="R246" s="2714"/>
      <c r="S246" s="2714"/>
      <c r="T246" s="2714"/>
      <c r="U246" s="2714"/>
      <c r="V246" s="2714"/>
      <c r="W246" s="2714"/>
      <c r="X246" s="2714"/>
      <c r="Y246" s="2714"/>
      <c r="Z246" s="2714"/>
    </row>
    <row r="247" spans="1:26" ht="15.75" customHeight="1">
      <c r="A247" s="2714"/>
      <c r="B247" s="2714"/>
      <c r="C247" s="2714"/>
      <c r="D247" s="2714"/>
      <c r="E247" s="2714"/>
      <c r="F247" s="2714"/>
      <c r="G247" s="2714"/>
      <c r="H247" s="2714"/>
      <c r="I247" s="2714"/>
      <c r="J247" s="2714"/>
      <c r="K247" s="2714"/>
      <c r="L247" s="2714"/>
      <c r="M247" s="2714"/>
      <c r="N247" s="2714"/>
      <c r="O247" s="2714"/>
      <c r="P247" s="2714"/>
      <c r="Q247" s="2714"/>
      <c r="R247" s="2714"/>
      <c r="S247" s="2714"/>
      <c r="T247" s="2714"/>
      <c r="U247" s="2714"/>
      <c r="V247" s="2714"/>
      <c r="W247" s="2714"/>
      <c r="X247" s="2714"/>
      <c r="Y247" s="2714"/>
      <c r="Z247" s="2714"/>
    </row>
    <row r="248" spans="1:26" ht="15.75" customHeight="1">
      <c r="A248" s="2714"/>
      <c r="B248" s="2714"/>
      <c r="C248" s="2714"/>
      <c r="D248" s="2714"/>
      <c r="E248" s="2714"/>
      <c r="F248" s="2714"/>
      <c r="G248" s="2714"/>
      <c r="H248" s="2714"/>
      <c r="I248" s="2714"/>
      <c r="J248" s="2714"/>
      <c r="K248" s="2714"/>
      <c r="L248" s="2714"/>
      <c r="M248" s="2714"/>
      <c r="N248" s="2714"/>
      <c r="O248" s="2714"/>
      <c r="P248" s="2714"/>
      <c r="Q248" s="2714"/>
      <c r="R248" s="2714"/>
      <c r="S248" s="2714"/>
      <c r="T248" s="2714"/>
      <c r="U248" s="2714"/>
      <c r="V248" s="2714"/>
      <c r="W248" s="2714"/>
      <c r="X248" s="2714"/>
      <c r="Y248" s="2714"/>
      <c r="Z248" s="2714"/>
    </row>
    <row r="249" spans="1:26" ht="15.75" customHeight="1">
      <c r="A249" s="2714"/>
      <c r="B249" s="2714"/>
      <c r="C249" s="2714"/>
      <c r="D249" s="2714"/>
      <c r="E249" s="2714"/>
      <c r="F249" s="2714"/>
      <c r="G249" s="2714"/>
      <c r="H249" s="2714"/>
      <c r="I249" s="2714"/>
      <c r="J249" s="2714"/>
      <c r="K249" s="2714"/>
      <c r="L249" s="2714"/>
      <c r="M249" s="2714"/>
      <c r="N249" s="2714"/>
      <c r="O249" s="2714"/>
      <c r="P249" s="2714"/>
      <c r="Q249" s="2714"/>
      <c r="R249" s="2714"/>
      <c r="S249" s="2714"/>
      <c r="T249" s="2714"/>
      <c r="U249" s="2714"/>
      <c r="V249" s="2714"/>
      <c r="W249" s="2714"/>
      <c r="X249" s="2714"/>
      <c r="Y249" s="2714"/>
      <c r="Z249" s="2714"/>
    </row>
    <row r="250" spans="1:26" ht="15.75" customHeight="1">
      <c r="A250" s="2714"/>
      <c r="B250" s="2714"/>
      <c r="C250" s="2714"/>
      <c r="D250" s="2714"/>
      <c r="E250" s="2714"/>
      <c r="F250" s="2714"/>
      <c r="G250" s="2714"/>
      <c r="H250" s="2714"/>
      <c r="I250" s="2714"/>
      <c r="J250" s="2714"/>
      <c r="K250" s="2714"/>
      <c r="L250" s="2714"/>
      <c r="M250" s="2714"/>
      <c r="N250" s="2714"/>
      <c r="O250" s="2714"/>
      <c r="P250" s="2714"/>
      <c r="Q250" s="2714"/>
      <c r="R250" s="2714"/>
      <c r="S250" s="2714"/>
      <c r="T250" s="2714"/>
      <c r="U250" s="2714"/>
      <c r="V250" s="2714"/>
      <c r="W250" s="2714"/>
      <c r="X250" s="2714"/>
      <c r="Y250" s="2714"/>
      <c r="Z250" s="2714"/>
    </row>
    <row r="251" spans="1:26" ht="15.75" customHeight="1">
      <c r="A251" s="2714"/>
      <c r="B251" s="2714"/>
      <c r="C251" s="2714"/>
      <c r="D251" s="2714"/>
      <c r="E251" s="2714"/>
      <c r="F251" s="2714"/>
      <c r="G251" s="2714"/>
      <c r="H251" s="2714"/>
      <c r="I251" s="2714"/>
      <c r="J251" s="2714"/>
      <c r="K251" s="2714"/>
      <c r="L251" s="2714"/>
      <c r="M251" s="2714"/>
      <c r="N251" s="2714"/>
      <c r="O251" s="2714"/>
      <c r="P251" s="2714"/>
      <c r="Q251" s="2714"/>
      <c r="R251" s="2714"/>
      <c r="S251" s="2714"/>
      <c r="T251" s="2714"/>
      <c r="U251" s="2714"/>
      <c r="V251" s="2714"/>
      <c r="W251" s="2714"/>
      <c r="X251" s="2714"/>
      <c r="Y251" s="2714"/>
      <c r="Z251" s="2714"/>
    </row>
    <row r="252" spans="1:26" ht="15.75" customHeight="1">
      <c r="A252" s="2714"/>
      <c r="B252" s="2714"/>
      <c r="C252" s="2714"/>
      <c r="D252" s="2714"/>
      <c r="E252" s="2714"/>
      <c r="F252" s="2714"/>
      <c r="G252" s="2714"/>
      <c r="H252" s="2714"/>
      <c r="I252" s="2714"/>
      <c r="J252" s="2714"/>
      <c r="K252" s="2714"/>
      <c r="L252" s="2714"/>
      <c r="M252" s="2714"/>
      <c r="N252" s="2714"/>
      <c r="O252" s="2714"/>
      <c r="P252" s="2714"/>
      <c r="Q252" s="2714"/>
      <c r="R252" s="2714"/>
      <c r="S252" s="2714"/>
      <c r="T252" s="2714"/>
      <c r="U252" s="2714"/>
      <c r="V252" s="2714"/>
      <c r="W252" s="2714"/>
      <c r="X252" s="2714"/>
      <c r="Y252" s="2714"/>
      <c r="Z252" s="2714"/>
    </row>
    <row r="253" spans="1:26" ht="15.75" customHeight="1">
      <c r="A253" s="2714"/>
      <c r="B253" s="2714"/>
      <c r="C253" s="2714"/>
      <c r="D253" s="2714"/>
      <c r="E253" s="2714"/>
      <c r="F253" s="2714"/>
      <c r="G253" s="2714"/>
      <c r="H253" s="2714"/>
      <c r="I253" s="2714"/>
      <c r="J253" s="2714"/>
      <c r="K253" s="2714"/>
      <c r="L253" s="2714"/>
      <c r="M253" s="2714"/>
      <c r="N253" s="2714"/>
      <c r="O253" s="2714"/>
      <c r="P253" s="2714"/>
      <c r="Q253" s="2714"/>
      <c r="R253" s="2714"/>
      <c r="S253" s="2714"/>
      <c r="T253" s="2714"/>
      <c r="U253" s="2714"/>
      <c r="V253" s="2714"/>
      <c r="W253" s="2714"/>
      <c r="X253" s="2714"/>
      <c r="Y253" s="2714"/>
      <c r="Z253" s="2714"/>
    </row>
    <row r="254" spans="1:26" ht="15.75" customHeight="1">
      <c r="A254" s="2714"/>
      <c r="B254" s="2714"/>
      <c r="C254" s="2714"/>
      <c r="D254" s="2714"/>
      <c r="E254" s="2714"/>
      <c r="F254" s="2714"/>
      <c r="G254" s="2714"/>
      <c r="H254" s="2714"/>
      <c r="I254" s="2714"/>
      <c r="J254" s="2714"/>
      <c r="K254" s="2714"/>
      <c r="L254" s="2714"/>
      <c r="M254" s="2714"/>
      <c r="N254" s="2714"/>
      <c r="O254" s="2714"/>
      <c r="P254" s="2714"/>
      <c r="Q254" s="2714"/>
      <c r="R254" s="2714"/>
      <c r="S254" s="2714"/>
      <c r="T254" s="2714"/>
      <c r="U254" s="2714"/>
      <c r="V254" s="2714"/>
      <c r="W254" s="2714"/>
      <c r="X254" s="2714"/>
      <c r="Y254" s="2714"/>
      <c r="Z254" s="2714"/>
    </row>
    <row r="255" spans="1:26" ht="15.75" customHeight="1">
      <c r="A255" s="2714"/>
      <c r="B255" s="2714"/>
      <c r="C255" s="2714"/>
      <c r="D255" s="2714"/>
      <c r="E255" s="2714"/>
      <c r="F255" s="2714"/>
      <c r="G255" s="2714"/>
      <c r="H255" s="2714"/>
      <c r="I255" s="2714"/>
      <c r="J255" s="2714"/>
      <c r="K255" s="2714"/>
      <c r="L255" s="2714"/>
      <c r="M255" s="2714"/>
      <c r="N255" s="2714"/>
      <c r="O255" s="2714"/>
      <c r="P255" s="2714"/>
      <c r="Q255" s="2714"/>
      <c r="R255" s="2714"/>
      <c r="S255" s="2714"/>
      <c r="T255" s="2714"/>
      <c r="U255" s="2714"/>
      <c r="V255" s="2714"/>
      <c r="W255" s="2714"/>
      <c r="X255" s="2714"/>
      <c r="Y255" s="2714"/>
      <c r="Z255" s="2714"/>
    </row>
    <row r="256" spans="1:26" ht="15.75" customHeight="1">
      <c r="A256" s="2714"/>
      <c r="B256" s="2714"/>
      <c r="C256" s="2714"/>
      <c r="D256" s="2714"/>
      <c r="E256" s="2714"/>
      <c r="F256" s="2714"/>
      <c r="G256" s="2714"/>
      <c r="H256" s="2714"/>
      <c r="I256" s="2714"/>
      <c r="J256" s="2714"/>
      <c r="K256" s="2714"/>
      <c r="L256" s="2714"/>
      <c r="M256" s="2714"/>
      <c r="N256" s="2714"/>
      <c r="O256" s="2714"/>
      <c r="P256" s="2714"/>
      <c r="Q256" s="2714"/>
      <c r="R256" s="2714"/>
      <c r="S256" s="2714"/>
      <c r="T256" s="2714"/>
      <c r="U256" s="2714"/>
      <c r="V256" s="2714"/>
      <c r="W256" s="2714"/>
      <c r="X256" s="2714"/>
      <c r="Y256" s="2714"/>
      <c r="Z256" s="2714"/>
    </row>
    <row r="257" spans="1:26" ht="15.75" customHeight="1">
      <c r="A257" s="2714"/>
      <c r="B257" s="2714"/>
      <c r="C257" s="2714"/>
      <c r="D257" s="2714"/>
      <c r="E257" s="2714"/>
      <c r="F257" s="2714"/>
      <c r="G257" s="2714"/>
      <c r="H257" s="2714"/>
      <c r="I257" s="2714"/>
      <c r="J257" s="2714"/>
      <c r="K257" s="2714"/>
      <c r="L257" s="2714"/>
      <c r="M257" s="2714"/>
      <c r="N257" s="2714"/>
      <c r="O257" s="2714"/>
      <c r="P257" s="2714"/>
      <c r="Q257" s="2714"/>
      <c r="R257" s="2714"/>
      <c r="S257" s="2714"/>
      <c r="T257" s="2714"/>
      <c r="U257" s="2714"/>
      <c r="V257" s="2714"/>
      <c r="W257" s="2714"/>
      <c r="X257" s="2714"/>
      <c r="Y257" s="2714"/>
      <c r="Z257" s="2714"/>
    </row>
    <row r="258" spans="1:26" ht="15.75" customHeight="1">
      <c r="A258" s="2714"/>
      <c r="B258" s="2714"/>
      <c r="C258" s="2714"/>
      <c r="D258" s="2714"/>
      <c r="E258" s="2714"/>
      <c r="F258" s="2714"/>
      <c r="G258" s="2714"/>
      <c r="H258" s="2714"/>
      <c r="I258" s="2714"/>
      <c r="J258" s="2714"/>
      <c r="K258" s="2714"/>
      <c r="L258" s="2714"/>
      <c r="M258" s="2714"/>
      <c r="N258" s="2714"/>
      <c r="O258" s="2714"/>
      <c r="P258" s="2714"/>
      <c r="Q258" s="2714"/>
      <c r="R258" s="2714"/>
      <c r="S258" s="2714"/>
      <c r="T258" s="2714"/>
      <c r="U258" s="2714"/>
      <c r="V258" s="2714"/>
      <c r="W258" s="2714"/>
      <c r="X258" s="2714"/>
      <c r="Y258" s="2714"/>
      <c r="Z258" s="2714"/>
    </row>
    <row r="259" spans="1:26" ht="15.75" customHeight="1">
      <c r="A259" s="2714"/>
      <c r="B259" s="2714"/>
      <c r="C259" s="2714"/>
      <c r="D259" s="2714"/>
      <c r="E259" s="2714"/>
      <c r="F259" s="2714"/>
      <c r="G259" s="2714"/>
      <c r="H259" s="2714"/>
      <c r="I259" s="2714"/>
      <c r="J259" s="2714"/>
      <c r="K259" s="2714"/>
      <c r="L259" s="2714"/>
      <c r="M259" s="2714"/>
      <c r="N259" s="2714"/>
      <c r="O259" s="2714"/>
      <c r="P259" s="2714"/>
      <c r="Q259" s="2714"/>
      <c r="R259" s="2714"/>
      <c r="S259" s="2714"/>
      <c r="T259" s="2714"/>
      <c r="U259" s="2714"/>
      <c r="V259" s="2714"/>
      <c r="W259" s="2714"/>
      <c r="X259" s="2714"/>
      <c r="Y259" s="2714"/>
      <c r="Z259" s="2714"/>
    </row>
    <row r="260" spans="1:26" ht="15.75" customHeight="1">
      <c r="A260" s="2714"/>
      <c r="B260" s="2714"/>
      <c r="C260" s="2714"/>
      <c r="D260" s="2714"/>
      <c r="E260" s="2714"/>
      <c r="F260" s="2714"/>
      <c r="G260" s="2714"/>
      <c r="H260" s="2714"/>
      <c r="I260" s="2714"/>
      <c r="J260" s="2714"/>
      <c r="K260" s="2714"/>
      <c r="L260" s="2714"/>
      <c r="M260" s="2714"/>
      <c r="N260" s="2714"/>
      <c r="O260" s="2714"/>
      <c r="P260" s="2714"/>
      <c r="Q260" s="2714"/>
      <c r="R260" s="2714"/>
      <c r="S260" s="2714"/>
      <c r="T260" s="2714"/>
      <c r="U260" s="2714"/>
      <c r="V260" s="2714"/>
      <c r="W260" s="2714"/>
      <c r="X260" s="2714"/>
      <c r="Y260" s="2714"/>
      <c r="Z260" s="2714"/>
    </row>
    <row r="261" spans="1:26" ht="15.75" customHeight="1">
      <c r="A261" s="2714"/>
      <c r="B261" s="2714"/>
      <c r="C261" s="2714"/>
      <c r="D261" s="2714"/>
      <c r="E261" s="2714"/>
      <c r="F261" s="2714"/>
      <c r="G261" s="2714"/>
      <c r="H261" s="2714"/>
      <c r="I261" s="2714"/>
      <c r="J261" s="2714"/>
      <c r="K261" s="2714"/>
      <c r="L261" s="2714"/>
      <c r="M261" s="2714"/>
      <c r="N261" s="2714"/>
      <c r="O261" s="2714"/>
      <c r="P261" s="2714"/>
      <c r="Q261" s="2714"/>
      <c r="R261" s="2714"/>
      <c r="S261" s="2714"/>
      <c r="T261" s="2714"/>
      <c r="U261" s="2714"/>
      <c r="V261" s="2714"/>
      <c r="W261" s="2714"/>
      <c r="X261" s="2714"/>
      <c r="Y261" s="2714"/>
      <c r="Z261" s="2714"/>
    </row>
    <row r="262" spans="1:26" ht="15.75" customHeight="1">
      <c r="A262" s="2714"/>
      <c r="B262" s="2714"/>
      <c r="C262" s="2714"/>
      <c r="D262" s="2714"/>
      <c r="E262" s="2714"/>
      <c r="F262" s="2714"/>
      <c r="G262" s="2714"/>
      <c r="H262" s="2714"/>
      <c r="I262" s="2714"/>
      <c r="J262" s="2714"/>
      <c r="K262" s="2714"/>
      <c r="L262" s="2714"/>
      <c r="M262" s="2714"/>
      <c r="N262" s="2714"/>
      <c r="O262" s="2714"/>
      <c r="P262" s="2714"/>
      <c r="Q262" s="2714"/>
      <c r="R262" s="2714"/>
      <c r="S262" s="2714"/>
      <c r="T262" s="2714"/>
      <c r="U262" s="2714"/>
      <c r="V262" s="2714"/>
      <c r="W262" s="2714"/>
      <c r="X262" s="2714"/>
      <c r="Y262" s="2714"/>
      <c r="Z262" s="2714"/>
    </row>
    <row r="263" spans="1:26" ht="15.75" customHeight="1">
      <c r="A263" s="2714"/>
      <c r="B263" s="2714"/>
      <c r="C263" s="2714"/>
      <c r="D263" s="2714"/>
      <c r="E263" s="2714"/>
      <c r="F263" s="2714"/>
      <c r="G263" s="2714"/>
      <c r="H263" s="2714"/>
      <c r="I263" s="2714"/>
      <c r="J263" s="2714"/>
      <c r="K263" s="2714"/>
      <c r="L263" s="2714"/>
      <c r="M263" s="2714"/>
      <c r="N263" s="2714"/>
      <c r="O263" s="2714"/>
      <c r="P263" s="2714"/>
      <c r="Q263" s="2714"/>
      <c r="R263" s="2714"/>
      <c r="S263" s="2714"/>
      <c r="T263" s="2714"/>
      <c r="U263" s="2714"/>
      <c r="V263" s="2714"/>
      <c r="W263" s="2714"/>
      <c r="X263" s="2714"/>
      <c r="Y263" s="2714"/>
      <c r="Z263" s="2714"/>
    </row>
    <row r="264" spans="1:26" ht="15.75" customHeight="1">
      <c r="A264" s="2714"/>
      <c r="B264" s="2714"/>
      <c r="C264" s="2714"/>
      <c r="D264" s="2714"/>
      <c r="E264" s="2714"/>
      <c r="F264" s="2714"/>
      <c r="G264" s="2714"/>
      <c r="H264" s="2714"/>
      <c r="I264" s="2714"/>
      <c r="J264" s="2714"/>
      <c r="K264" s="2714"/>
      <c r="L264" s="2714"/>
      <c r="M264" s="2714"/>
      <c r="N264" s="2714"/>
      <c r="O264" s="2714"/>
      <c r="P264" s="2714"/>
      <c r="Q264" s="2714"/>
      <c r="R264" s="2714"/>
      <c r="S264" s="2714"/>
      <c r="T264" s="2714"/>
      <c r="U264" s="2714"/>
      <c r="V264" s="2714"/>
      <c r="W264" s="2714"/>
      <c r="X264" s="2714"/>
      <c r="Y264" s="2714"/>
      <c r="Z264" s="2714"/>
    </row>
    <row r="265" spans="1:26" ht="15.75" customHeight="1">
      <c r="A265" s="2714"/>
      <c r="B265" s="2714"/>
      <c r="C265" s="2714"/>
      <c r="D265" s="2714"/>
      <c r="E265" s="2714"/>
      <c r="F265" s="2714"/>
      <c r="G265" s="2714"/>
      <c r="H265" s="2714"/>
      <c r="I265" s="2714"/>
      <c r="J265" s="2714"/>
      <c r="K265" s="2714"/>
      <c r="L265" s="2714"/>
      <c r="M265" s="2714"/>
      <c r="N265" s="2714"/>
      <c r="O265" s="2714"/>
      <c r="P265" s="2714"/>
      <c r="Q265" s="2714"/>
      <c r="R265" s="2714"/>
      <c r="S265" s="2714"/>
      <c r="T265" s="2714"/>
      <c r="U265" s="2714"/>
      <c r="V265" s="2714"/>
      <c r="W265" s="2714"/>
      <c r="X265" s="2714"/>
      <c r="Y265" s="2714"/>
      <c r="Z265" s="2714"/>
    </row>
    <row r="266" spans="1:26" ht="15.75" customHeight="1">
      <c r="A266" s="2714"/>
      <c r="B266" s="2714"/>
      <c r="C266" s="2714"/>
      <c r="D266" s="2714"/>
      <c r="E266" s="2714"/>
      <c r="F266" s="2714"/>
      <c r="G266" s="2714"/>
      <c r="H266" s="2714"/>
      <c r="I266" s="2714"/>
      <c r="J266" s="2714"/>
      <c r="K266" s="2714"/>
      <c r="L266" s="2714"/>
      <c r="M266" s="2714"/>
      <c r="N266" s="2714"/>
      <c r="O266" s="2714"/>
      <c r="P266" s="2714"/>
      <c r="Q266" s="2714"/>
      <c r="R266" s="2714"/>
      <c r="S266" s="2714"/>
      <c r="T266" s="2714"/>
      <c r="U266" s="2714"/>
      <c r="V266" s="2714"/>
      <c r="W266" s="2714"/>
      <c r="X266" s="2714"/>
      <c r="Y266" s="2714"/>
      <c r="Z266" s="2714"/>
    </row>
    <row r="267" spans="1:26" ht="15.75" customHeight="1">
      <c r="A267" s="2714"/>
      <c r="B267" s="2714"/>
      <c r="C267" s="2714"/>
      <c r="D267" s="2714"/>
      <c r="E267" s="2714"/>
      <c r="F267" s="2714"/>
      <c r="G267" s="2714"/>
      <c r="H267" s="2714"/>
      <c r="I267" s="2714"/>
      <c r="J267" s="2714"/>
      <c r="K267" s="2714"/>
      <c r="L267" s="2714"/>
      <c r="M267" s="2714"/>
      <c r="N267" s="2714"/>
      <c r="O267" s="2714"/>
      <c r="P267" s="2714"/>
      <c r="Q267" s="2714"/>
      <c r="R267" s="2714"/>
      <c r="S267" s="2714"/>
      <c r="T267" s="2714"/>
      <c r="U267" s="2714"/>
      <c r="V267" s="2714"/>
      <c r="W267" s="2714"/>
      <c r="X267" s="2714"/>
      <c r="Y267" s="2714"/>
      <c r="Z267" s="2714"/>
    </row>
    <row r="268" spans="1:26" ht="15.75" customHeight="1">
      <c r="A268" s="2714"/>
      <c r="B268" s="2714"/>
      <c r="C268" s="2714"/>
      <c r="D268" s="2714"/>
      <c r="E268" s="2714"/>
      <c r="F268" s="2714"/>
      <c r="G268" s="2714"/>
      <c r="H268" s="2714"/>
      <c r="I268" s="2714"/>
      <c r="J268" s="2714"/>
      <c r="K268" s="2714"/>
      <c r="L268" s="2714"/>
      <c r="M268" s="2714"/>
      <c r="N268" s="2714"/>
      <c r="O268" s="2714"/>
      <c r="P268" s="2714"/>
      <c r="Q268" s="2714"/>
      <c r="R268" s="2714"/>
      <c r="S268" s="2714"/>
      <c r="T268" s="2714"/>
      <c r="U268" s="2714"/>
      <c r="V268" s="2714"/>
      <c r="W268" s="2714"/>
      <c r="X268" s="2714"/>
      <c r="Y268" s="2714"/>
      <c r="Z268" s="2714"/>
    </row>
    <row r="269" spans="1:26" ht="15.75" customHeight="1">
      <c r="A269" s="2714"/>
      <c r="B269" s="2714"/>
      <c r="C269" s="2714"/>
      <c r="D269" s="2714"/>
      <c r="E269" s="2714"/>
      <c r="F269" s="2714"/>
      <c r="G269" s="2714"/>
      <c r="H269" s="2714"/>
      <c r="I269" s="2714"/>
      <c r="J269" s="2714"/>
      <c r="K269" s="2714"/>
      <c r="L269" s="2714"/>
      <c r="M269" s="2714"/>
      <c r="N269" s="2714"/>
      <c r="O269" s="2714"/>
      <c r="P269" s="2714"/>
      <c r="Q269" s="2714"/>
      <c r="R269" s="2714"/>
      <c r="S269" s="2714"/>
      <c r="T269" s="2714"/>
      <c r="U269" s="2714"/>
      <c r="V269" s="2714"/>
      <c r="W269" s="2714"/>
      <c r="X269" s="2714"/>
      <c r="Y269" s="2714"/>
      <c r="Z269" s="2714"/>
    </row>
    <row r="270" spans="1:26" ht="15.75" customHeight="1">
      <c r="A270" s="2714"/>
      <c r="B270" s="2714"/>
      <c r="C270" s="2714"/>
      <c r="D270" s="2714"/>
      <c r="E270" s="2714"/>
      <c r="F270" s="2714"/>
      <c r="G270" s="2714"/>
      <c r="H270" s="2714"/>
      <c r="I270" s="2714"/>
      <c r="J270" s="2714"/>
      <c r="K270" s="2714"/>
      <c r="L270" s="2714"/>
      <c r="M270" s="2714"/>
      <c r="N270" s="2714"/>
      <c r="O270" s="2714"/>
      <c r="P270" s="2714"/>
      <c r="Q270" s="2714"/>
      <c r="R270" s="2714"/>
      <c r="S270" s="2714"/>
      <c r="T270" s="2714"/>
      <c r="U270" s="2714"/>
      <c r="V270" s="2714"/>
      <c r="W270" s="2714"/>
      <c r="X270" s="2714"/>
      <c r="Y270" s="2714"/>
      <c r="Z270" s="2714"/>
    </row>
    <row r="271" spans="1:26" ht="15.75" customHeight="1">
      <c r="A271" s="2714"/>
      <c r="B271" s="2714"/>
      <c r="C271" s="2714"/>
      <c r="D271" s="2714"/>
      <c r="E271" s="2714"/>
      <c r="F271" s="2714"/>
      <c r="G271" s="2714"/>
      <c r="H271" s="2714"/>
      <c r="I271" s="2714"/>
      <c r="J271" s="2714"/>
      <c r="K271" s="2714"/>
      <c r="L271" s="2714"/>
      <c r="M271" s="2714"/>
      <c r="N271" s="2714"/>
      <c r="O271" s="2714"/>
      <c r="P271" s="2714"/>
      <c r="Q271" s="2714"/>
      <c r="R271" s="2714"/>
      <c r="S271" s="2714"/>
      <c r="T271" s="2714"/>
      <c r="U271" s="2714"/>
      <c r="V271" s="2714"/>
      <c r="W271" s="2714"/>
      <c r="X271" s="2714"/>
      <c r="Y271" s="2714"/>
      <c r="Z271" s="2714"/>
    </row>
    <row r="272" spans="1:26" ht="15.75" customHeight="1">
      <c r="A272" s="2714"/>
      <c r="B272" s="2714"/>
      <c r="C272" s="2714"/>
      <c r="D272" s="2714"/>
      <c r="E272" s="2714"/>
      <c r="F272" s="2714"/>
      <c r="G272" s="2714"/>
      <c r="H272" s="2714"/>
      <c r="I272" s="2714"/>
      <c r="J272" s="2714"/>
      <c r="K272" s="2714"/>
      <c r="L272" s="2714"/>
      <c r="M272" s="2714"/>
      <c r="N272" s="2714"/>
      <c r="O272" s="2714"/>
      <c r="P272" s="2714"/>
      <c r="Q272" s="2714"/>
      <c r="R272" s="2714"/>
      <c r="S272" s="2714"/>
      <c r="T272" s="2714"/>
      <c r="U272" s="2714"/>
      <c r="V272" s="2714"/>
      <c r="W272" s="2714"/>
      <c r="X272" s="2714"/>
      <c r="Y272" s="2714"/>
      <c r="Z272" s="2714"/>
    </row>
    <row r="273" spans="1:26" ht="15.75" customHeight="1">
      <c r="A273" s="2714"/>
      <c r="B273" s="2714"/>
      <c r="C273" s="2714"/>
      <c r="D273" s="2714"/>
      <c r="E273" s="2714"/>
      <c r="F273" s="2714"/>
      <c r="G273" s="2714"/>
      <c r="H273" s="2714"/>
      <c r="I273" s="2714"/>
      <c r="J273" s="2714"/>
      <c r="K273" s="2714"/>
      <c r="L273" s="2714"/>
      <c r="M273" s="2714"/>
      <c r="N273" s="2714"/>
      <c r="O273" s="2714"/>
      <c r="P273" s="2714"/>
      <c r="Q273" s="2714"/>
      <c r="R273" s="2714"/>
      <c r="S273" s="2714"/>
      <c r="T273" s="2714"/>
      <c r="U273" s="2714"/>
      <c r="V273" s="2714"/>
      <c r="W273" s="2714"/>
      <c r="X273" s="2714"/>
      <c r="Y273" s="2714"/>
      <c r="Z273" s="2714"/>
    </row>
    <row r="274" spans="1:26" ht="15.75" customHeight="1">
      <c r="A274" s="2714"/>
      <c r="B274" s="2714"/>
      <c r="C274" s="2714"/>
      <c r="D274" s="2714"/>
      <c r="E274" s="2714"/>
      <c r="F274" s="2714"/>
      <c r="G274" s="2714"/>
      <c r="H274" s="2714"/>
      <c r="I274" s="2714"/>
      <c r="J274" s="2714"/>
      <c r="K274" s="2714"/>
      <c r="L274" s="2714"/>
      <c r="M274" s="2714"/>
      <c r="N274" s="2714"/>
      <c r="O274" s="2714"/>
      <c r="P274" s="2714"/>
      <c r="Q274" s="2714"/>
      <c r="R274" s="2714"/>
      <c r="S274" s="2714"/>
      <c r="T274" s="2714"/>
      <c r="U274" s="2714"/>
      <c r="V274" s="2714"/>
      <c r="W274" s="2714"/>
      <c r="X274" s="2714"/>
      <c r="Y274" s="2714"/>
      <c r="Z274" s="2714"/>
    </row>
    <row r="275" spans="1:26" ht="15.75" customHeight="1">
      <c r="A275" s="2714"/>
      <c r="B275" s="2714"/>
      <c r="C275" s="2714"/>
      <c r="D275" s="2714"/>
      <c r="E275" s="2714"/>
      <c r="F275" s="2714"/>
      <c r="G275" s="2714"/>
      <c r="H275" s="2714"/>
      <c r="I275" s="2714"/>
      <c r="J275" s="2714"/>
      <c r="K275" s="2714"/>
      <c r="L275" s="2714"/>
      <c r="M275" s="2714"/>
      <c r="N275" s="2714"/>
      <c r="O275" s="2714"/>
      <c r="P275" s="2714"/>
      <c r="Q275" s="2714"/>
      <c r="R275" s="2714"/>
      <c r="S275" s="2714"/>
      <c r="T275" s="2714"/>
      <c r="U275" s="2714"/>
      <c r="V275" s="2714"/>
      <c r="W275" s="2714"/>
      <c r="X275" s="2714"/>
      <c r="Y275" s="2714"/>
      <c r="Z275" s="2714"/>
    </row>
    <row r="276" spans="1:26" ht="15.75" customHeight="1">
      <c r="A276" s="2714"/>
      <c r="B276" s="2714"/>
      <c r="C276" s="2714"/>
      <c r="D276" s="2714"/>
      <c r="E276" s="2714"/>
      <c r="F276" s="2714"/>
      <c r="G276" s="2714"/>
      <c r="H276" s="2714"/>
      <c r="I276" s="2714"/>
      <c r="J276" s="2714"/>
      <c r="K276" s="2714"/>
      <c r="L276" s="2714"/>
      <c r="M276" s="2714"/>
      <c r="N276" s="2714"/>
      <c r="O276" s="2714"/>
      <c r="P276" s="2714"/>
      <c r="Q276" s="2714"/>
      <c r="R276" s="2714"/>
      <c r="S276" s="2714"/>
      <c r="T276" s="2714"/>
      <c r="U276" s="2714"/>
      <c r="V276" s="2714"/>
      <c r="W276" s="2714"/>
      <c r="X276" s="2714"/>
      <c r="Y276" s="2714"/>
      <c r="Z276" s="2714"/>
    </row>
    <row r="277" spans="1:26" ht="15.75" customHeight="1">
      <c r="A277" s="2714"/>
      <c r="B277" s="2714"/>
      <c r="C277" s="2714"/>
      <c r="D277" s="2714"/>
      <c r="E277" s="2714"/>
      <c r="F277" s="2714"/>
      <c r="G277" s="2714"/>
      <c r="H277" s="2714"/>
      <c r="I277" s="2714"/>
      <c r="J277" s="2714"/>
      <c r="K277" s="2714"/>
      <c r="L277" s="2714"/>
      <c r="M277" s="2714"/>
      <c r="N277" s="2714"/>
      <c r="O277" s="2714"/>
      <c r="P277" s="2714"/>
      <c r="Q277" s="2714"/>
      <c r="R277" s="2714"/>
      <c r="S277" s="2714"/>
      <c r="T277" s="2714"/>
      <c r="U277" s="2714"/>
      <c r="V277" s="2714"/>
      <c r="W277" s="2714"/>
      <c r="X277" s="2714"/>
      <c r="Y277" s="2714"/>
      <c r="Z277" s="2714"/>
    </row>
    <row r="278" spans="1:26" ht="15.75" customHeight="1">
      <c r="A278" s="2714"/>
      <c r="B278" s="2714"/>
      <c r="C278" s="2714"/>
      <c r="D278" s="2714"/>
      <c r="E278" s="2714"/>
      <c r="F278" s="2714"/>
      <c r="G278" s="2714"/>
      <c r="H278" s="2714"/>
      <c r="I278" s="2714"/>
      <c r="J278" s="2714"/>
      <c r="K278" s="2714"/>
      <c r="L278" s="2714"/>
      <c r="M278" s="2714"/>
      <c r="N278" s="2714"/>
      <c r="O278" s="2714"/>
      <c r="P278" s="2714"/>
      <c r="Q278" s="2714"/>
      <c r="R278" s="2714"/>
      <c r="S278" s="2714"/>
      <c r="T278" s="2714"/>
      <c r="U278" s="2714"/>
      <c r="V278" s="2714"/>
      <c r="W278" s="2714"/>
      <c r="X278" s="2714"/>
      <c r="Y278" s="2714"/>
      <c r="Z278" s="2714"/>
    </row>
    <row r="279" spans="1:26" ht="15.75" customHeight="1">
      <c r="A279" s="2714"/>
      <c r="B279" s="2714"/>
      <c r="C279" s="2714"/>
      <c r="D279" s="2714"/>
      <c r="E279" s="2714"/>
      <c r="F279" s="2714"/>
      <c r="G279" s="2714"/>
      <c r="H279" s="2714"/>
      <c r="I279" s="2714"/>
      <c r="J279" s="2714"/>
      <c r="K279" s="2714"/>
      <c r="L279" s="2714"/>
      <c r="M279" s="2714"/>
      <c r="N279" s="2714"/>
      <c r="O279" s="2714"/>
      <c r="P279" s="2714"/>
      <c r="Q279" s="2714"/>
      <c r="R279" s="2714"/>
      <c r="S279" s="2714"/>
      <c r="T279" s="2714"/>
      <c r="U279" s="2714"/>
      <c r="V279" s="2714"/>
      <c r="W279" s="2714"/>
      <c r="X279" s="2714"/>
      <c r="Y279" s="2714"/>
      <c r="Z279" s="2714"/>
    </row>
    <row r="280" spans="1:26" ht="15.75" customHeight="1">
      <c r="A280" s="2714"/>
      <c r="B280" s="2714"/>
      <c r="C280" s="2714"/>
      <c r="D280" s="2714"/>
      <c r="E280" s="2714"/>
      <c r="F280" s="2714"/>
      <c r="G280" s="2714"/>
      <c r="H280" s="2714"/>
      <c r="I280" s="2714"/>
      <c r="J280" s="2714"/>
      <c r="K280" s="2714"/>
      <c r="L280" s="2714"/>
      <c r="M280" s="2714"/>
      <c r="N280" s="2714"/>
      <c r="O280" s="2714"/>
      <c r="P280" s="2714"/>
      <c r="Q280" s="2714"/>
      <c r="R280" s="2714"/>
      <c r="S280" s="2714"/>
      <c r="T280" s="2714"/>
      <c r="U280" s="2714"/>
      <c r="V280" s="2714"/>
      <c r="W280" s="2714"/>
      <c r="X280" s="2714"/>
      <c r="Y280" s="2714"/>
      <c r="Z280" s="2714"/>
    </row>
    <row r="281" spans="1:26" ht="15.75" customHeight="1">
      <c r="A281" s="2714"/>
      <c r="B281" s="2714"/>
      <c r="C281" s="2714"/>
      <c r="D281" s="2714"/>
      <c r="E281" s="2714"/>
      <c r="F281" s="2714"/>
      <c r="G281" s="2714"/>
      <c r="H281" s="2714"/>
      <c r="I281" s="2714"/>
      <c r="J281" s="2714"/>
      <c r="K281" s="2714"/>
      <c r="L281" s="2714"/>
      <c r="M281" s="2714"/>
      <c r="N281" s="2714"/>
      <c r="O281" s="2714"/>
      <c r="P281" s="2714"/>
      <c r="Q281" s="2714"/>
      <c r="R281" s="2714"/>
      <c r="S281" s="2714"/>
      <c r="T281" s="2714"/>
      <c r="U281" s="2714"/>
      <c r="V281" s="2714"/>
      <c r="W281" s="2714"/>
      <c r="X281" s="2714"/>
      <c r="Y281" s="2714"/>
      <c r="Z281" s="2714"/>
    </row>
    <row r="282" spans="1:26" ht="15.75" customHeight="1">
      <c r="A282" s="2714"/>
      <c r="B282" s="2714"/>
      <c r="C282" s="2714"/>
      <c r="D282" s="2714"/>
      <c r="E282" s="2714"/>
      <c r="F282" s="2714"/>
      <c r="G282" s="2714"/>
      <c r="H282" s="2714"/>
      <c r="I282" s="2714"/>
      <c r="J282" s="2714"/>
      <c r="K282" s="2714"/>
      <c r="L282" s="2714"/>
      <c r="M282" s="2714"/>
      <c r="N282" s="2714"/>
      <c r="O282" s="2714"/>
      <c r="P282" s="2714"/>
      <c r="Q282" s="2714"/>
      <c r="R282" s="2714"/>
      <c r="S282" s="2714"/>
      <c r="T282" s="2714"/>
      <c r="U282" s="2714"/>
      <c r="V282" s="2714"/>
      <c r="W282" s="2714"/>
      <c r="X282" s="2714"/>
      <c r="Y282" s="2714"/>
      <c r="Z282" s="2714"/>
    </row>
    <row r="283" spans="1:26" ht="15.75" customHeight="1">
      <c r="A283" s="2714"/>
      <c r="B283" s="2714"/>
      <c r="C283" s="2714"/>
      <c r="D283" s="2714"/>
      <c r="E283" s="2714"/>
      <c r="F283" s="2714"/>
      <c r="G283" s="2714"/>
      <c r="H283" s="2714"/>
      <c r="I283" s="2714"/>
      <c r="J283" s="2714"/>
      <c r="K283" s="2714"/>
      <c r="L283" s="2714"/>
      <c r="M283" s="2714"/>
      <c r="N283" s="2714"/>
      <c r="O283" s="2714"/>
      <c r="P283" s="2714"/>
      <c r="Q283" s="2714"/>
      <c r="R283" s="2714"/>
      <c r="S283" s="2714"/>
      <c r="T283" s="2714"/>
      <c r="U283" s="2714"/>
      <c r="V283" s="2714"/>
      <c r="W283" s="2714"/>
      <c r="X283" s="2714"/>
      <c r="Y283" s="2714"/>
      <c r="Z283" s="2714"/>
    </row>
    <row r="284" spans="1:26" ht="15.75" customHeight="1">
      <c r="A284" s="2714"/>
      <c r="B284" s="2714"/>
      <c r="C284" s="2714"/>
      <c r="D284" s="2714"/>
      <c r="E284" s="2714"/>
      <c r="F284" s="2714"/>
      <c r="G284" s="2714"/>
      <c r="H284" s="2714"/>
      <c r="I284" s="2714"/>
      <c r="J284" s="2714"/>
      <c r="K284" s="2714"/>
      <c r="L284" s="2714"/>
      <c r="M284" s="2714"/>
      <c r="N284" s="2714"/>
      <c r="O284" s="2714"/>
      <c r="P284" s="2714"/>
      <c r="Q284" s="2714"/>
      <c r="R284" s="2714"/>
      <c r="S284" s="2714"/>
      <c r="T284" s="2714"/>
      <c r="U284" s="2714"/>
      <c r="V284" s="2714"/>
      <c r="W284" s="2714"/>
      <c r="X284" s="2714"/>
      <c r="Y284" s="2714"/>
      <c r="Z284" s="2714"/>
    </row>
    <row r="285" spans="1:26" ht="15.75" customHeight="1">
      <c r="A285" s="2714"/>
      <c r="B285" s="2714"/>
      <c r="C285" s="2714"/>
      <c r="D285" s="2714"/>
      <c r="E285" s="2714"/>
      <c r="F285" s="2714"/>
      <c r="G285" s="2714"/>
      <c r="H285" s="2714"/>
      <c r="I285" s="2714"/>
      <c r="J285" s="2714"/>
      <c r="K285" s="2714"/>
      <c r="L285" s="2714"/>
      <c r="M285" s="2714"/>
      <c r="N285" s="2714"/>
      <c r="O285" s="2714"/>
      <c r="P285" s="2714"/>
      <c r="Q285" s="2714"/>
      <c r="R285" s="2714"/>
      <c r="S285" s="2714"/>
      <c r="T285" s="2714"/>
      <c r="U285" s="2714"/>
      <c r="V285" s="2714"/>
      <c r="W285" s="2714"/>
      <c r="X285" s="2714"/>
      <c r="Y285" s="2714"/>
      <c r="Z285" s="2714"/>
    </row>
    <row r="286" spans="1:26" ht="15.75" customHeight="1">
      <c r="A286" s="2714"/>
      <c r="B286" s="2714"/>
      <c r="C286" s="2714"/>
      <c r="D286" s="2714"/>
      <c r="E286" s="2714"/>
      <c r="F286" s="2714"/>
      <c r="G286" s="2714"/>
      <c r="H286" s="2714"/>
      <c r="I286" s="2714"/>
      <c r="J286" s="2714"/>
      <c r="K286" s="2714"/>
      <c r="L286" s="2714"/>
      <c r="M286" s="2714"/>
      <c r="N286" s="2714"/>
      <c r="O286" s="2714"/>
      <c r="P286" s="2714"/>
      <c r="Q286" s="2714"/>
      <c r="R286" s="2714"/>
      <c r="S286" s="2714"/>
      <c r="T286" s="2714"/>
      <c r="U286" s="2714"/>
      <c r="V286" s="2714"/>
      <c r="W286" s="2714"/>
      <c r="X286" s="2714"/>
      <c r="Y286" s="2714"/>
      <c r="Z286" s="2714"/>
    </row>
    <row r="287" spans="1:26" ht="15.75" customHeight="1">
      <c r="A287" s="2714"/>
      <c r="B287" s="2714"/>
      <c r="C287" s="2714"/>
      <c r="D287" s="2714"/>
      <c r="E287" s="2714"/>
      <c r="F287" s="2714"/>
      <c r="G287" s="2714"/>
      <c r="H287" s="2714"/>
      <c r="I287" s="2714"/>
      <c r="J287" s="2714"/>
      <c r="K287" s="2714"/>
      <c r="L287" s="2714"/>
      <c r="M287" s="2714"/>
      <c r="N287" s="2714"/>
      <c r="O287" s="2714"/>
      <c r="P287" s="2714"/>
      <c r="Q287" s="2714"/>
      <c r="R287" s="2714"/>
      <c r="S287" s="2714"/>
      <c r="T287" s="2714"/>
      <c r="U287" s="2714"/>
      <c r="V287" s="2714"/>
      <c r="W287" s="2714"/>
      <c r="X287" s="2714"/>
      <c r="Y287" s="2714"/>
      <c r="Z287" s="2714"/>
    </row>
    <row r="288" spans="1:26" ht="15.75" customHeight="1">
      <c r="A288" s="2714"/>
      <c r="B288" s="2714"/>
      <c r="C288" s="2714"/>
      <c r="D288" s="2714"/>
      <c r="E288" s="2714"/>
      <c r="F288" s="2714"/>
      <c r="G288" s="2714"/>
      <c r="H288" s="2714"/>
      <c r="I288" s="2714"/>
      <c r="J288" s="2714"/>
      <c r="K288" s="2714"/>
      <c r="L288" s="2714"/>
      <c r="M288" s="2714"/>
      <c r="N288" s="2714"/>
      <c r="O288" s="2714"/>
      <c r="P288" s="2714"/>
      <c r="Q288" s="2714"/>
      <c r="R288" s="2714"/>
      <c r="S288" s="2714"/>
      <c r="T288" s="2714"/>
      <c r="U288" s="2714"/>
      <c r="V288" s="2714"/>
      <c r="W288" s="2714"/>
      <c r="X288" s="2714"/>
      <c r="Y288" s="2714"/>
      <c r="Z288" s="2714"/>
    </row>
    <row r="289" spans="1:26" ht="15.75" customHeight="1">
      <c r="A289" s="2714"/>
      <c r="B289" s="2714"/>
      <c r="C289" s="2714"/>
      <c r="D289" s="2714"/>
      <c r="E289" s="2714"/>
      <c r="F289" s="2714"/>
      <c r="G289" s="2714"/>
      <c r="H289" s="2714"/>
      <c r="I289" s="2714"/>
      <c r="J289" s="2714"/>
      <c r="K289" s="2714"/>
      <c r="L289" s="2714"/>
      <c r="M289" s="2714"/>
      <c r="N289" s="2714"/>
      <c r="O289" s="2714"/>
      <c r="P289" s="2714"/>
      <c r="Q289" s="2714"/>
      <c r="R289" s="2714"/>
      <c r="S289" s="2714"/>
      <c r="T289" s="2714"/>
      <c r="U289" s="2714"/>
      <c r="V289" s="2714"/>
      <c r="W289" s="2714"/>
      <c r="X289" s="2714"/>
      <c r="Y289" s="2714"/>
      <c r="Z289" s="2714"/>
    </row>
    <row r="290" spans="1:26" ht="15.75" customHeight="1">
      <c r="A290" s="2714"/>
      <c r="B290" s="2714"/>
      <c r="C290" s="2714"/>
      <c r="D290" s="2714"/>
      <c r="E290" s="2714"/>
      <c r="F290" s="2714"/>
      <c r="G290" s="2714"/>
      <c r="H290" s="2714"/>
      <c r="I290" s="2714"/>
      <c r="J290" s="2714"/>
      <c r="K290" s="2714"/>
      <c r="L290" s="2714"/>
      <c r="M290" s="2714"/>
      <c r="N290" s="2714"/>
      <c r="O290" s="2714"/>
      <c r="P290" s="2714"/>
      <c r="Q290" s="2714"/>
      <c r="R290" s="2714"/>
      <c r="S290" s="2714"/>
      <c r="T290" s="2714"/>
      <c r="U290" s="2714"/>
      <c r="V290" s="2714"/>
      <c r="W290" s="2714"/>
      <c r="X290" s="2714"/>
      <c r="Y290" s="2714"/>
      <c r="Z290" s="2714"/>
    </row>
    <row r="291" spans="1:26" ht="15.75" customHeight="1">
      <c r="A291" s="2714"/>
      <c r="B291" s="2714"/>
      <c r="C291" s="2714"/>
      <c r="D291" s="2714"/>
      <c r="E291" s="2714"/>
      <c r="F291" s="2714"/>
      <c r="G291" s="2714"/>
      <c r="H291" s="2714"/>
      <c r="I291" s="2714"/>
      <c r="J291" s="2714"/>
      <c r="K291" s="2714"/>
      <c r="L291" s="2714"/>
      <c r="M291" s="2714"/>
      <c r="N291" s="2714"/>
      <c r="O291" s="2714"/>
      <c r="P291" s="2714"/>
      <c r="Q291" s="2714"/>
      <c r="R291" s="2714"/>
      <c r="S291" s="2714"/>
      <c r="T291" s="2714"/>
      <c r="U291" s="2714"/>
      <c r="V291" s="2714"/>
      <c r="W291" s="2714"/>
      <c r="X291" s="2714"/>
      <c r="Y291" s="2714"/>
      <c r="Z291" s="2714"/>
    </row>
    <row r="292" spans="1:26" ht="15.75" customHeight="1">
      <c r="A292" s="2714"/>
      <c r="B292" s="2714"/>
      <c r="C292" s="2714"/>
      <c r="D292" s="2714"/>
      <c r="E292" s="2714"/>
      <c r="F292" s="2714"/>
      <c r="G292" s="2714"/>
      <c r="H292" s="2714"/>
      <c r="I292" s="2714"/>
      <c r="J292" s="2714"/>
      <c r="K292" s="2714"/>
      <c r="L292" s="2714"/>
      <c r="M292" s="2714"/>
      <c r="N292" s="2714"/>
      <c r="O292" s="2714"/>
      <c r="P292" s="2714"/>
      <c r="Q292" s="2714"/>
      <c r="R292" s="2714"/>
      <c r="S292" s="2714"/>
      <c r="T292" s="2714"/>
      <c r="U292" s="2714"/>
      <c r="V292" s="2714"/>
      <c r="W292" s="2714"/>
      <c r="X292" s="2714"/>
      <c r="Y292" s="2714"/>
      <c r="Z292" s="2714"/>
    </row>
    <row r="293" spans="1:26" ht="15.75" customHeight="1">
      <c r="A293" s="2714"/>
      <c r="B293" s="2714"/>
      <c r="C293" s="2714"/>
      <c r="D293" s="2714"/>
      <c r="E293" s="2714"/>
      <c r="F293" s="2714"/>
      <c r="G293" s="2714"/>
      <c r="H293" s="2714"/>
      <c r="I293" s="2714"/>
      <c r="J293" s="2714"/>
      <c r="K293" s="2714"/>
      <c r="L293" s="2714"/>
      <c r="M293" s="2714"/>
      <c r="N293" s="2714"/>
      <c r="O293" s="2714"/>
      <c r="P293" s="2714"/>
      <c r="Q293" s="2714"/>
      <c r="R293" s="2714"/>
      <c r="S293" s="2714"/>
      <c r="T293" s="2714"/>
      <c r="U293" s="2714"/>
      <c r="V293" s="2714"/>
      <c r="W293" s="2714"/>
      <c r="X293" s="2714"/>
      <c r="Y293" s="2714"/>
      <c r="Z293" s="2714"/>
    </row>
    <row r="294" spans="1:26" ht="15.75" customHeight="1">
      <c r="A294" s="2714"/>
      <c r="B294" s="2714"/>
      <c r="C294" s="2714"/>
      <c r="D294" s="2714"/>
      <c r="E294" s="2714"/>
      <c r="F294" s="2714"/>
      <c r="G294" s="2714"/>
      <c r="H294" s="2714"/>
      <c r="I294" s="2714"/>
      <c r="J294" s="2714"/>
      <c r="K294" s="2714"/>
      <c r="L294" s="2714"/>
      <c r="M294" s="2714"/>
      <c r="N294" s="2714"/>
      <c r="O294" s="2714"/>
      <c r="P294" s="2714"/>
      <c r="Q294" s="2714"/>
      <c r="R294" s="2714"/>
      <c r="S294" s="2714"/>
      <c r="T294" s="2714"/>
      <c r="U294" s="2714"/>
      <c r="V294" s="2714"/>
      <c r="W294" s="2714"/>
      <c r="X294" s="2714"/>
      <c r="Y294" s="2714"/>
      <c r="Z294" s="2714"/>
    </row>
    <row r="295" spans="1:26" ht="15.75" customHeight="1">
      <c r="A295" s="2714"/>
      <c r="B295" s="2714"/>
      <c r="C295" s="2714"/>
      <c r="D295" s="2714"/>
      <c r="E295" s="2714"/>
      <c r="F295" s="2714"/>
      <c r="G295" s="2714"/>
      <c r="H295" s="2714"/>
      <c r="I295" s="2714"/>
      <c r="J295" s="2714"/>
      <c r="K295" s="2714"/>
      <c r="L295" s="2714"/>
      <c r="M295" s="2714"/>
      <c r="N295" s="2714"/>
      <c r="O295" s="2714"/>
      <c r="P295" s="2714"/>
      <c r="Q295" s="2714"/>
      <c r="R295" s="2714"/>
      <c r="S295" s="2714"/>
      <c r="T295" s="2714"/>
      <c r="U295" s="2714"/>
      <c r="V295" s="2714"/>
      <c r="W295" s="2714"/>
      <c r="X295" s="2714"/>
      <c r="Y295" s="2714"/>
      <c r="Z295" s="2714"/>
    </row>
    <row r="296" spans="1:26" ht="15.75" customHeight="1">
      <c r="A296" s="2714"/>
      <c r="B296" s="2714"/>
      <c r="C296" s="2714"/>
      <c r="D296" s="2714"/>
      <c r="E296" s="2714"/>
      <c r="F296" s="2714"/>
      <c r="G296" s="2714"/>
      <c r="H296" s="2714"/>
      <c r="I296" s="2714"/>
      <c r="J296" s="2714"/>
      <c r="K296" s="2714"/>
      <c r="L296" s="2714"/>
      <c r="M296" s="2714"/>
      <c r="N296" s="2714"/>
      <c r="O296" s="2714"/>
      <c r="P296" s="2714"/>
      <c r="Q296" s="2714"/>
      <c r="R296" s="2714"/>
      <c r="S296" s="2714"/>
      <c r="T296" s="2714"/>
      <c r="U296" s="2714"/>
      <c r="V296" s="2714"/>
      <c r="W296" s="2714"/>
      <c r="X296" s="2714"/>
      <c r="Y296" s="2714"/>
      <c r="Z296" s="2714"/>
    </row>
    <row r="297" spans="1:26" ht="15.75" customHeight="1">
      <c r="A297" s="2714"/>
      <c r="B297" s="2714"/>
      <c r="C297" s="2714"/>
      <c r="D297" s="2714"/>
      <c r="E297" s="2714"/>
      <c r="F297" s="2714"/>
      <c r="G297" s="2714"/>
      <c r="H297" s="2714"/>
      <c r="I297" s="2714"/>
      <c r="J297" s="2714"/>
      <c r="K297" s="2714"/>
      <c r="L297" s="2714"/>
      <c r="M297" s="2714"/>
      <c r="N297" s="2714"/>
      <c r="O297" s="2714"/>
      <c r="P297" s="2714"/>
      <c r="Q297" s="2714"/>
      <c r="R297" s="2714"/>
      <c r="S297" s="2714"/>
      <c r="T297" s="2714"/>
      <c r="U297" s="2714"/>
      <c r="V297" s="2714"/>
      <c r="W297" s="2714"/>
      <c r="X297" s="2714"/>
      <c r="Y297" s="2714"/>
      <c r="Z297" s="2714"/>
    </row>
    <row r="298" spans="1:26" ht="15.75" customHeight="1">
      <c r="A298" s="2714"/>
      <c r="B298" s="2714"/>
      <c r="C298" s="2714"/>
      <c r="D298" s="2714"/>
      <c r="E298" s="2714"/>
      <c r="F298" s="2714"/>
      <c r="G298" s="2714"/>
      <c r="H298" s="2714"/>
      <c r="I298" s="2714"/>
      <c r="J298" s="2714"/>
      <c r="K298" s="2714"/>
      <c r="L298" s="2714"/>
      <c r="M298" s="2714"/>
      <c r="N298" s="2714"/>
      <c r="O298" s="2714"/>
      <c r="P298" s="2714"/>
      <c r="Q298" s="2714"/>
      <c r="R298" s="2714"/>
      <c r="S298" s="2714"/>
      <c r="T298" s="2714"/>
      <c r="U298" s="2714"/>
      <c r="V298" s="2714"/>
      <c r="W298" s="2714"/>
      <c r="X298" s="2714"/>
      <c r="Y298" s="2714"/>
      <c r="Z298" s="2714"/>
    </row>
    <row r="299" spans="1:26" ht="15.75" customHeight="1">
      <c r="A299" s="2714"/>
      <c r="B299" s="2714"/>
      <c r="C299" s="2714"/>
      <c r="D299" s="2714"/>
      <c r="E299" s="2714"/>
      <c r="F299" s="2714"/>
      <c r="G299" s="2714"/>
      <c r="H299" s="2714"/>
      <c r="I299" s="2714"/>
      <c r="J299" s="2714"/>
      <c r="K299" s="2714"/>
      <c r="L299" s="2714"/>
      <c r="M299" s="2714"/>
      <c r="N299" s="2714"/>
      <c r="O299" s="2714"/>
      <c r="P299" s="2714"/>
      <c r="Q299" s="2714"/>
      <c r="R299" s="2714"/>
      <c r="S299" s="2714"/>
      <c r="T299" s="2714"/>
      <c r="U299" s="2714"/>
      <c r="V299" s="2714"/>
      <c r="W299" s="2714"/>
      <c r="X299" s="2714"/>
      <c r="Y299" s="2714"/>
      <c r="Z299" s="2714"/>
    </row>
    <row r="300" spans="1:26" ht="15.75" customHeight="1">
      <c r="A300" s="2714"/>
      <c r="B300" s="2714"/>
      <c r="C300" s="2714"/>
      <c r="D300" s="2714"/>
      <c r="E300" s="2714"/>
      <c r="F300" s="2714"/>
      <c r="G300" s="2714"/>
      <c r="H300" s="2714"/>
      <c r="I300" s="2714"/>
      <c r="J300" s="2714"/>
      <c r="K300" s="2714"/>
      <c r="L300" s="2714"/>
      <c r="M300" s="2714"/>
      <c r="N300" s="2714"/>
      <c r="O300" s="2714"/>
      <c r="P300" s="2714"/>
      <c r="Q300" s="2714"/>
      <c r="R300" s="2714"/>
      <c r="S300" s="2714"/>
      <c r="T300" s="2714"/>
      <c r="U300" s="2714"/>
      <c r="V300" s="2714"/>
      <c r="W300" s="2714"/>
      <c r="X300" s="2714"/>
      <c r="Y300" s="2714"/>
      <c r="Z300" s="2714"/>
    </row>
    <row r="301" spans="1:26" ht="15.75" customHeight="1">
      <c r="A301" s="2714"/>
      <c r="B301" s="2714"/>
      <c r="C301" s="2714"/>
      <c r="D301" s="2714"/>
      <c r="E301" s="2714"/>
      <c r="F301" s="2714"/>
      <c r="G301" s="2714"/>
      <c r="H301" s="2714"/>
      <c r="I301" s="2714"/>
      <c r="J301" s="2714"/>
      <c r="K301" s="2714"/>
      <c r="L301" s="2714"/>
      <c r="M301" s="2714"/>
      <c r="N301" s="2714"/>
      <c r="O301" s="2714"/>
      <c r="P301" s="2714"/>
      <c r="Q301" s="2714"/>
      <c r="R301" s="2714"/>
      <c r="S301" s="2714"/>
      <c r="T301" s="2714"/>
      <c r="U301" s="2714"/>
      <c r="V301" s="2714"/>
      <c r="W301" s="2714"/>
      <c r="X301" s="2714"/>
      <c r="Y301" s="2714"/>
      <c r="Z301" s="2714"/>
    </row>
    <row r="302" spans="1:26" ht="15.75" customHeight="1">
      <c r="A302" s="2714"/>
      <c r="B302" s="2714"/>
      <c r="C302" s="2714"/>
      <c r="D302" s="2714"/>
      <c r="E302" s="2714"/>
      <c r="F302" s="2714"/>
      <c r="G302" s="2714"/>
      <c r="H302" s="2714"/>
      <c r="I302" s="2714"/>
      <c r="J302" s="2714"/>
      <c r="K302" s="2714"/>
      <c r="L302" s="2714"/>
      <c r="M302" s="2714"/>
      <c r="N302" s="2714"/>
      <c r="O302" s="2714"/>
      <c r="P302" s="2714"/>
      <c r="Q302" s="2714"/>
      <c r="R302" s="2714"/>
      <c r="S302" s="2714"/>
      <c r="T302" s="2714"/>
      <c r="U302" s="2714"/>
      <c r="V302" s="2714"/>
      <c r="W302" s="2714"/>
      <c r="X302" s="2714"/>
      <c r="Y302" s="2714"/>
      <c r="Z302" s="2714"/>
    </row>
    <row r="303" spans="1:26" ht="15.75" customHeight="1">
      <c r="A303" s="2714"/>
      <c r="B303" s="2714"/>
      <c r="C303" s="2714"/>
      <c r="D303" s="2714"/>
      <c r="E303" s="2714"/>
      <c r="F303" s="2714"/>
      <c r="G303" s="2714"/>
      <c r="H303" s="2714"/>
      <c r="I303" s="2714"/>
      <c r="J303" s="2714"/>
      <c r="K303" s="2714"/>
      <c r="L303" s="2714"/>
      <c r="M303" s="2714"/>
      <c r="N303" s="2714"/>
      <c r="O303" s="2714"/>
      <c r="P303" s="2714"/>
      <c r="Q303" s="2714"/>
      <c r="R303" s="2714"/>
      <c r="S303" s="2714"/>
      <c r="T303" s="2714"/>
      <c r="U303" s="2714"/>
      <c r="V303" s="2714"/>
      <c r="W303" s="2714"/>
      <c r="X303" s="2714"/>
      <c r="Y303" s="2714"/>
      <c r="Z303" s="2714"/>
    </row>
    <row r="304" spans="1:26" ht="15.75" customHeight="1">
      <c r="A304" s="2714"/>
      <c r="B304" s="2714"/>
      <c r="C304" s="2714"/>
      <c r="D304" s="2714"/>
      <c r="E304" s="2714"/>
      <c r="F304" s="2714"/>
      <c r="G304" s="2714"/>
      <c r="H304" s="2714"/>
      <c r="I304" s="2714"/>
      <c r="J304" s="2714"/>
      <c r="K304" s="2714"/>
      <c r="L304" s="2714"/>
      <c r="M304" s="2714"/>
      <c r="N304" s="2714"/>
      <c r="O304" s="2714"/>
      <c r="P304" s="2714"/>
      <c r="Q304" s="2714"/>
      <c r="R304" s="2714"/>
      <c r="S304" s="2714"/>
      <c r="T304" s="2714"/>
      <c r="U304" s="2714"/>
      <c r="V304" s="2714"/>
      <c r="W304" s="2714"/>
      <c r="X304" s="2714"/>
      <c r="Y304" s="2714"/>
      <c r="Z304" s="2714"/>
    </row>
    <row r="305" spans="1:26" ht="15.75" customHeight="1">
      <c r="A305" s="2714"/>
      <c r="B305" s="2714"/>
      <c r="C305" s="2714"/>
      <c r="D305" s="2714"/>
      <c r="E305" s="2714"/>
      <c r="F305" s="2714"/>
      <c r="G305" s="2714"/>
      <c r="H305" s="2714"/>
      <c r="I305" s="2714"/>
      <c r="J305" s="2714"/>
      <c r="K305" s="2714"/>
      <c r="L305" s="2714"/>
      <c r="M305" s="2714"/>
      <c r="N305" s="2714"/>
      <c r="O305" s="2714"/>
      <c r="P305" s="2714"/>
      <c r="Q305" s="2714"/>
      <c r="R305" s="2714"/>
      <c r="S305" s="2714"/>
      <c r="T305" s="2714"/>
      <c r="U305" s="2714"/>
      <c r="V305" s="2714"/>
      <c r="W305" s="2714"/>
      <c r="X305" s="2714"/>
      <c r="Y305" s="2714"/>
      <c r="Z305" s="2714"/>
    </row>
    <row r="306" spans="1:26" ht="15.75" customHeight="1">
      <c r="A306" s="2714"/>
      <c r="B306" s="2714"/>
      <c r="C306" s="2714"/>
      <c r="D306" s="2714"/>
      <c r="E306" s="2714"/>
      <c r="F306" s="2714"/>
      <c r="G306" s="2714"/>
      <c r="H306" s="2714"/>
      <c r="I306" s="2714"/>
      <c r="J306" s="2714"/>
      <c r="K306" s="2714"/>
      <c r="L306" s="2714"/>
      <c r="M306" s="2714"/>
      <c r="N306" s="2714"/>
      <c r="O306" s="2714"/>
      <c r="P306" s="2714"/>
      <c r="Q306" s="2714"/>
      <c r="R306" s="2714"/>
      <c r="S306" s="2714"/>
      <c r="T306" s="2714"/>
      <c r="U306" s="2714"/>
      <c r="V306" s="2714"/>
      <c r="W306" s="2714"/>
      <c r="X306" s="2714"/>
      <c r="Y306" s="2714"/>
      <c r="Z306" s="2714"/>
    </row>
    <row r="307" spans="1:26" ht="15.75" customHeight="1">
      <c r="A307" s="2714"/>
      <c r="B307" s="2714"/>
      <c r="C307" s="2714"/>
      <c r="D307" s="2714"/>
      <c r="E307" s="2714"/>
      <c r="F307" s="2714"/>
      <c r="G307" s="2714"/>
      <c r="H307" s="2714"/>
      <c r="I307" s="2714"/>
      <c r="J307" s="2714"/>
      <c r="K307" s="2714"/>
      <c r="L307" s="2714"/>
      <c r="M307" s="2714"/>
      <c r="N307" s="2714"/>
      <c r="O307" s="2714"/>
      <c r="P307" s="2714"/>
      <c r="Q307" s="2714"/>
      <c r="R307" s="2714"/>
      <c r="S307" s="2714"/>
      <c r="T307" s="2714"/>
      <c r="U307" s="2714"/>
      <c r="V307" s="2714"/>
      <c r="W307" s="2714"/>
      <c r="X307" s="2714"/>
      <c r="Y307" s="2714"/>
      <c r="Z307" s="2714"/>
    </row>
    <row r="308" spans="1:26" ht="15.75" customHeight="1">
      <c r="A308" s="2714"/>
      <c r="B308" s="2714"/>
      <c r="C308" s="2714"/>
      <c r="D308" s="2714"/>
      <c r="E308" s="2714"/>
      <c r="F308" s="2714"/>
      <c r="G308" s="2714"/>
      <c r="H308" s="2714"/>
      <c r="I308" s="2714"/>
      <c r="J308" s="2714"/>
      <c r="K308" s="2714"/>
      <c r="L308" s="2714"/>
      <c r="M308" s="2714"/>
      <c r="N308" s="2714"/>
      <c r="O308" s="2714"/>
      <c r="P308" s="2714"/>
      <c r="Q308" s="2714"/>
      <c r="R308" s="2714"/>
      <c r="S308" s="2714"/>
      <c r="T308" s="2714"/>
      <c r="U308" s="2714"/>
      <c r="V308" s="2714"/>
      <c r="W308" s="2714"/>
      <c r="X308" s="2714"/>
      <c r="Y308" s="2714"/>
      <c r="Z308" s="2714"/>
    </row>
    <row r="309" spans="1:26" ht="15.75" customHeight="1">
      <c r="A309" s="2714"/>
      <c r="B309" s="2714"/>
      <c r="C309" s="2714"/>
      <c r="D309" s="2714"/>
      <c r="E309" s="2714"/>
      <c r="F309" s="2714"/>
      <c r="G309" s="2714"/>
      <c r="H309" s="2714"/>
      <c r="I309" s="2714"/>
      <c r="J309" s="2714"/>
      <c r="K309" s="2714"/>
      <c r="L309" s="2714"/>
      <c r="M309" s="2714"/>
      <c r="N309" s="2714"/>
      <c r="O309" s="2714"/>
      <c r="P309" s="2714"/>
      <c r="Q309" s="2714"/>
      <c r="R309" s="2714"/>
      <c r="S309" s="2714"/>
      <c r="T309" s="2714"/>
      <c r="U309" s="2714"/>
      <c r="V309" s="2714"/>
      <c r="W309" s="2714"/>
      <c r="X309" s="2714"/>
      <c r="Y309" s="2714"/>
      <c r="Z309" s="2714"/>
    </row>
    <row r="310" spans="1:26" ht="15.75" customHeight="1">
      <c r="A310" s="2714"/>
      <c r="B310" s="2714"/>
      <c r="C310" s="2714"/>
      <c r="D310" s="2714"/>
      <c r="E310" s="2714"/>
      <c r="F310" s="2714"/>
      <c r="G310" s="2714"/>
      <c r="H310" s="2714"/>
      <c r="I310" s="2714"/>
      <c r="J310" s="2714"/>
      <c r="K310" s="2714"/>
      <c r="L310" s="2714"/>
      <c r="M310" s="2714"/>
      <c r="N310" s="2714"/>
      <c r="O310" s="2714"/>
      <c r="P310" s="2714"/>
      <c r="Q310" s="2714"/>
      <c r="R310" s="2714"/>
      <c r="S310" s="2714"/>
      <c r="T310" s="2714"/>
      <c r="U310" s="2714"/>
      <c r="V310" s="2714"/>
      <c r="W310" s="2714"/>
      <c r="X310" s="2714"/>
      <c r="Y310" s="2714"/>
      <c r="Z310" s="2714"/>
    </row>
    <row r="311" spans="1:26" ht="15.75" customHeight="1">
      <c r="A311" s="2714"/>
      <c r="B311" s="2714"/>
      <c r="C311" s="2714"/>
      <c r="D311" s="2714"/>
      <c r="E311" s="2714"/>
      <c r="F311" s="2714"/>
      <c r="G311" s="2714"/>
      <c r="H311" s="2714"/>
      <c r="I311" s="2714"/>
      <c r="J311" s="2714"/>
      <c r="K311" s="2714"/>
      <c r="L311" s="2714"/>
      <c r="M311" s="2714"/>
      <c r="N311" s="2714"/>
      <c r="O311" s="2714"/>
      <c r="P311" s="2714"/>
      <c r="Q311" s="2714"/>
      <c r="R311" s="2714"/>
      <c r="S311" s="2714"/>
      <c r="T311" s="2714"/>
      <c r="U311" s="2714"/>
      <c r="V311" s="2714"/>
      <c r="W311" s="2714"/>
      <c r="X311" s="2714"/>
      <c r="Y311" s="2714"/>
      <c r="Z311" s="2714"/>
    </row>
    <row r="312" spans="1:26" ht="15.75" customHeight="1">
      <c r="A312" s="2714"/>
      <c r="B312" s="2714"/>
      <c r="C312" s="2714"/>
      <c r="D312" s="2714"/>
      <c r="E312" s="2714"/>
      <c r="F312" s="2714"/>
      <c r="G312" s="2714"/>
      <c r="H312" s="2714"/>
      <c r="I312" s="2714"/>
      <c r="J312" s="2714"/>
      <c r="K312" s="2714"/>
      <c r="L312" s="2714"/>
      <c r="M312" s="2714"/>
      <c r="N312" s="2714"/>
      <c r="O312" s="2714"/>
      <c r="P312" s="2714"/>
      <c r="Q312" s="2714"/>
      <c r="R312" s="2714"/>
      <c r="S312" s="2714"/>
      <c r="T312" s="2714"/>
      <c r="U312" s="2714"/>
      <c r="V312" s="2714"/>
      <c r="W312" s="2714"/>
      <c r="X312" s="2714"/>
      <c r="Y312" s="2714"/>
      <c r="Z312" s="2714"/>
    </row>
    <row r="313" spans="1:26" ht="15.75" customHeight="1">
      <c r="A313" s="2714"/>
      <c r="B313" s="2714"/>
      <c r="C313" s="2714"/>
      <c r="D313" s="2714"/>
      <c r="E313" s="2714"/>
      <c r="F313" s="2714"/>
      <c r="G313" s="2714"/>
      <c r="H313" s="2714"/>
      <c r="I313" s="2714"/>
      <c r="J313" s="2714"/>
      <c r="K313" s="2714"/>
      <c r="L313" s="2714"/>
      <c r="M313" s="2714"/>
      <c r="N313" s="2714"/>
      <c r="O313" s="2714"/>
      <c r="P313" s="2714"/>
      <c r="Q313" s="2714"/>
      <c r="R313" s="2714"/>
      <c r="S313" s="2714"/>
      <c r="T313" s="2714"/>
      <c r="U313" s="2714"/>
      <c r="V313" s="2714"/>
      <c r="W313" s="2714"/>
      <c r="X313" s="2714"/>
      <c r="Y313" s="2714"/>
      <c r="Z313" s="2714"/>
    </row>
    <row r="314" spans="1:26" ht="15.75" customHeight="1">
      <c r="A314" s="2714"/>
      <c r="B314" s="2714"/>
      <c r="C314" s="2714"/>
      <c r="D314" s="2714"/>
      <c r="E314" s="2714"/>
      <c r="F314" s="2714"/>
      <c r="G314" s="2714"/>
      <c r="H314" s="2714"/>
      <c r="I314" s="2714"/>
      <c r="J314" s="2714"/>
      <c r="K314" s="2714"/>
      <c r="L314" s="2714"/>
      <c r="M314" s="2714"/>
      <c r="N314" s="2714"/>
      <c r="O314" s="2714"/>
      <c r="P314" s="2714"/>
      <c r="Q314" s="2714"/>
      <c r="R314" s="2714"/>
      <c r="S314" s="2714"/>
      <c r="T314" s="2714"/>
      <c r="U314" s="2714"/>
      <c r="V314" s="2714"/>
      <c r="W314" s="2714"/>
      <c r="X314" s="2714"/>
      <c r="Y314" s="2714"/>
      <c r="Z314" s="2714"/>
    </row>
    <row r="315" spans="1:26" ht="15.75" customHeight="1">
      <c r="A315" s="2714"/>
      <c r="B315" s="2714"/>
      <c r="C315" s="2714"/>
      <c r="D315" s="2714"/>
      <c r="E315" s="2714"/>
      <c r="F315" s="2714"/>
      <c r="G315" s="2714"/>
      <c r="H315" s="2714"/>
      <c r="I315" s="2714"/>
      <c r="J315" s="2714"/>
      <c r="K315" s="2714"/>
      <c r="L315" s="2714"/>
      <c r="M315" s="2714"/>
      <c r="N315" s="2714"/>
      <c r="O315" s="2714"/>
      <c r="P315" s="2714"/>
      <c r="Q315" s="2714"/>
      <c r="R315" s="2714"/>
      <c r="S315" s="2714"/>
      <c r="T315" s="2714"/>
      <c r="U315" s="2714"/>
      <c r="V315" s="2714"/>
      <c r="W315" s="2714"/>
      <c r="X315" s="2714"/>
      <c r="Y315" s="2714"/>
      <c r="Z315" s="2714"/>
    </row>
    <row r="316" spans="1:26" ht="15.75" customHeight="1">
      <c r="A316" s="2714"/>
      <c r="B316" s="2714"/>
      <c r="C316" s="2714"/>
      <c r="D316" s="2714"/>
      <c r="E316" s="2714"/>
      <c r="F316" s="2714"/>
      <c r="G316" s="2714"/>
      <c r="H316" s="2714"/>
      <c r="I316" s="2714"/>
      <c r="J316" s="2714"/>
      <c r="K316" s="2714"/>
      <c r="L316" s="2714"/>
      <c r="M316" s="2714"/>
      <c r="N316" s="2714"/>
      <c r="O316" s="2714"/>
      <c r="P316" s="2714"/>
      <c r="Q316" s="2714"/>
      <c r="R316" s="2714"/>
      <c r="S316" s="2714"/>
      <c r="T316" s="2714"/>
      <c r="U316" s="2714"/>
      <c r="V316" s="2714"/>
      <c r="W316" s="2714"/>
      <c r="X316" s="2714"/>
      <c r="Y316" s="2714"/>
      <c r="Z316" s="2714"/>
    </row>
    <row r="317" spans="1:26" ht="15.75" customHeight="1">
      <c r="A317" s="2714"/>
      <c r="B317" s="2714"/>
      <c r="C317" s="2714"/>
      <c r="D317" s="2714"/>
      <c r="E317" s="2714"/>
      <c r="F317" s="2714"/>
      <c r="G317" s="2714"/>
      <c r="H317" s="2714"/>
      <c r="I317" s="2714"/>
      <c r="J317" s="2714"/>
      <c r="K317" s="2714"/>
      <c r="L317" s="2714"/>
      <c r="M317" s="2714"/>
      <c r="N317" s="2714"/>
      <c r="O317" s="2714"/>
      <c r="P317" s="2714"/>
      <c r="Q317" s="2714"/>
      <c r="R317" s="2714"/>
      <c r="S317" s="2714"/>
      <c r="T317" s="2714"/>
      <c r="U317" s="2714"/>
      <c r="V317" s="2714"/>
      <c r="W317" s="2714"/>
      <c r="X317" s="2714"/>
      <c r="Y317" s="2714"/>
      <c r="Z317" s="2714"/>
    </row>
    <row r="318" spans="1:26" ht="15.75" customHeight="1">
      <c r="A318" s="2714"/>
      <c r="B318" s="2714"/>
      <c r="C318" s="2714"/>
      <c r="D318" s="2714"/>
      <c r="E318" s="2714"/>
      <c r="F318" s="2714"/>
      <c r="G318" s="2714"/>
      <c r="H318" s="2714"/>
      <c r="I318" s="2714"/>
      <c r="J318" s="2714"/>
      <c r="K318" s="2714"/>
      <c r="L318" s="2714"/>
      <c r="M318" s="2714"/>
      <c r="N318" s="2714"/>
      <c r="O318" s="2714"/>
      <c r="P318" s="2714"/>
      <c r="Q318" s="2714"/>
      <c r="R318" s="2714"/>
      <c r="S318" s="2714"/>
      <c r="T318" s="2714"/>
      <c r="U318" s="2714"/>
      <c r="V318" s="2714"/>
      <c r="W318" s="2714"/>
      <c r="X318" s="2714"/>
      <c r="Y318" s="2714"/>
      <c r="Z318" s="2714"/>
    </row>
    <row r="319" spans="1:26" ht="15.75" customHeight="1">
      <c r="A319" s="2714"/>
      <c r="B319" s="2714"/>
      <c r="C319" s="2714"/>
      <c r="D319" s="2714"/>
      <c r="E319" s="2714"/>
      <c r="F319" s="2714"/>
      <c r="G319" s="2714"/>
      <c r="H319" s="2714"/>
      <c r="I319" s="2714"/>
      <c r="J319" s="2714"/>
      <c r="K319" s="2714"/>
      <c r="L319" s="2714"/>
      <c r="M319" s="2714"/>
      <c r="N319" s="2714"/>
      <c r="O319" s="2714"/>
      <c r="P319" s="2714"/>
      <c r="Q319" s="2714"/>
      <c r="R319" s="2714"/>
      <c r="S319" s="2714"/>
      <c r="T319" s="2714"/>
      <c r="U319" s="2714"/>
      <c r="V319" s="2714"/>
      <c r="W319" s="2714"/>
      <c r="X319" s="2714"/>
      <c r="Y319" s="2714"/>
      <c r="Z319" s="2714"/>
    </row>
    <row r="320" spans="1:26" ht="15.75" customHeight="1">
      <c r="A320" s="2714"/>
      <c r="B320" s="2714"/>
      <c r="C320" s="2714"/>
      <c r="D320" s="2714"/>
      <c r="E320" s="2714"/>
      <c r="F320" s="2714"/>
      <c r="G320" s="2714"/>
      <c r="H320" s="2714"/>
      <c r="I320" s="2714"/>
      <c r="J320" s="2714"/>
      <c r="K320" s="2714"/>
      <c r="L320" s="2714"/>
      <c r="M320" s="2714"/>
      <c r="N320" s="2714"/>
      <c r="O320" s="2714"/>
      <c r="P320" s="2714"/>
      <c r="Q320" s="2714"/>
      <c r="R320" s="2714"/>
      <c r="S320" s="2714"/>
      <c r="T320" s="2714"/>
      <c r="U320" s="2714"/>
      <c r="V320" s="2714"/>
      <c r="W320" s="2714"/>
      <c r="X320" s="2714"/>
      <c r="Y320" s="2714"/>
      <c r="Z320" s="2714"/>
    </row>
    <row r="321" spans="1:26" ht="15.75" customHeight="1">
      <c r="A321" s="2714"/>
      <c r="B321" s="2714"/>
      <c r="C321" s="2714"/>
      <c r="D321" s="2714"/>
      <c r="E321" s="2714"/>
      <c r="F321" s="2714"/>
      <c r="G321" s="2714"/>
      <c r="H321" s="2714"/>
      <c r="I321" s="2714"/>
      <c r="J321" s="2714"/>
      <c r="K321" s="2714"/>
      <c r="L321" s="2714"/>
      <c r="M321" s="2714"/>
      <c r="N321" s="2714"/>
      <c r="O321" s="2714"/>
      <c r="P321" s="2714"/>
      <c r="Q321" s="2714"/>
      <c r="R321" s="2714"/>
      <c r="S321" s="2714"/>
      <c r="T321" s="2714"/>
      <c r="U321" s="2714"/>
      <c r="V321" s="2714"/>
      <c r="W321" s="2714"/>
      <c r="X321" s="2714"/>
      <c r="Y321" s="2714"/>
      <c r="Z321" s="2714"/>
    </row>
    <row r="322" spans="1:26" ht="15.75" customHeight="1">
      <c r="A322" s="2714"/>
      <c r="B322" s="2714"/>
      <c r="C322" s="2714"/>
      <c r="D322" s="2714"/>
      <c r="E322" s="2714"/>
      <c r="F322" s="2714"/>
      <c r="G322" s="2714"/>
      <c r="H322" s="2714"/>
      <c r="I322" s="2714"/>
      <c r="J322" s="2714"/>
      <c r="K322" s="2714"/>
      <c r="L322" s="2714"/>
      <c r="M322" s="2714"/>
      <c r="N322" s="2714"/>
      <c r="O322" s="2714"/>
      <c r="P322" s="2714"/>
      <c r="Q322" s="2714"/>
      <c r="R322" s="2714"/>
      <c r="S322" s="2714"/>
      <c r="T322" s="2714"/>
      <c r="U322" s="2714"/>
      <c r="V322" s="2714"/>
      <c r="W322" s="2714"/>
      <c r="X322" s="2714"/>
      <c r="Y322" s="2714"/>
      <c r="Z322" s="2714"/>
    </row>
    <row r="323" spans="1:26" ht="15.75" customHeight="1">
      <c r="A323" s="2714"/>
      <c r="B323" s="2714"/>
      <c r="C323" s="2714"/>
      <c r="D323" s="2714"/>
      <c r="E323" s="2714"/>
      <c r="F323" s="2714"/>
      <c r="G323" s="2714"/>
      <c r="H323" s="2714"/>
      <c r="I323" s="2714"/>
      <c r="J323" s="2714"/>
      <c r="K323" s="2714"/>
      <c r="L323" s="2714"/>
      <c r="M323" s="2714"/>
      <c r="N323" s="2714"/>
      <c r="O323" s="2714"/>
      <c r="P323" s="2714"/>
      <c r="Q323" s="2714"/>
      <c r="R323" s="2714"/>
      <c r="S323" s="2714"/>
      <c r="T323" s="2714"/>
      <c r="U323" s="2714"/>
      <c r="V323" s="2714"/>
      <c r="W323" s="2714"/>
      <c r="X323" s="2714"/>
      <c r="Y323" s="2714"/>
      <c r="Z323" s="2714"/>
    </row>
    <row r="324" spans="1:26" ht="15.75" customHeight="1">
      <c r="A324" s="2714"/>
      <c r="B324" s="2714"/>
      <c r="C324" s="2714"/>
      <c r="D324" s="2714"/>
      <c r="E324" s="2714"/>
      <c r="F324" s="2714"/>
      <c r="G324" s="2714"/>
      <c r="H324" s="2714"/>
      <c r="I324" s="2714"/>
      <c r="J324" s="2714"/>
      <c r="K324" s="2714"/>
      <c r="L324" s="2714"/>
      <c r="M324" s="2714"/>
      <c r="N324" s="2714"/>
      <c r="O324" s="2714"/>
      <c r="P324" s="2714"/>
      <c r="Q324" s="2714"/>
      <c r="R324" s="2714"/>
      <c r="S324" s="2714"/>
      <c r="T324" s="2714"/>
      <c r="U324" s="2714"/>
      <c r="V324" s="2714"/>
      <c r="W324" s="2714"/>
      <c r="X324" s="2714"/>
      <c r="Y324" s="2714"/>
      <c r="Z324" s="2714"/>
    </row>
    <row r="325" spans="1:26" ht="15.75" customHeight="1">
      <c r="A325" s="2714"/>
      <c r="B325" s="2714"/>
      <c r="C325" s="2714"/>
      <c r="D325" s="2714"/>
      <c r="E325" s="2714"/>
      <c r="F325" s="2714"/>
      <c r="G325" s="2714"/>
      <c r="H325" s="2714"/>
      <c r="I325" s="2714"/>
      <c r="J325" s="2714"/>
      <c r="K325" s="2714"/>
      <c r="L325" s="2714"/>
      <c r="M325" s="2714"/>
      <c r="N325" s="2714"/>
      <c r="O325" s="2714"/>
      <c r="P325" s="2714"/>
      <c r="Q325" s="2714"/>
      <c r="R325" s="2714"/>
      <c r="S325" s="2714"/>
      <c r="T325" s="2714"/>
      <c r="U325" s="2714"/>
      <c r="V325" s="2714"/>
      <c r="W325" s="2714"/>
      <c r="X325" s="2714"/>
      <c r="Y325" s="2714"/>
      <c r="Z325" s="2714"/>
    </row>
    <row r="326" spans="1:26" ht="15.75" customHeight="1">
      <c r="A326" s="2714"/>
      <c r="B326" s="2714"/>
      <c r="C326" s="2714"/>
      <c r="D326" s="2714"/>
      <c r="E326" s="2714"/>
      <c r="F326" s="2714"/>
      <c r="G326" s="2714"/>
      <c r="H326" s="2714"/>
      <c r="I326" s="2714"/>
      <c r="J326" s="2714"/>
      <c r="K326" s="2714"/>
      <c r="L326" s="2714"/>
      <c r="M326" s="2714"/>
      <c r="N326" s="2714"/>
      <c r="O326" s="2714"/>
      <c r="P326" s="2714"/>
      <c r="Q326" s="2714"/>
      <c r="R326" s="2714"/>
      <c r="S326" s="2714"/>
      <c r="T326" s="2714"/>
      <c r="U326" s="2714"/>
      <c r="V326" s="2714"/>
      <c r="W326" s="2714"/>
      <c r="X326" s="2714"/>
      <c r="Y326" s="2714"/>
      <c r="Z326" s="2714"/>
    </row>
    <row r="327" spans="1:26" ht="15.75" customHeight="1">
      <c r="A327" s="2714"/>
      <c r="B327" s="2714"/>
      <c r="C327" s="2714"/>
      <c r="D327" s="2714"/>
      <c r="E327" s="2714"/>
      <c r="F327" s="2714"/>
      <c r="G327" s="2714"/>
      <c r="H327" s="2714"/>
      <c r="I327" s="2714"/>
      <c r="J327" s="2714"/>
      <c r="K327" s="2714"/>
      <c r="L327" s="2714"/>
      <c r="M327" s="2714"/>
      <c r="N327" s="2714"/>
      <c r="O327" s="2714"/>
      <c r="P327" s="2714"/>
      <c r="Q327" s="2714"/>
      <c r="R327" s="2714"/>
      <c r="S327" s="2714"/>
      <c r="T327" s="2714"/>
      <c r="U327" s="2714"/>
      <c r="V327" s="2714"/>
      <c r="W327" s="2714"/>
      <c r="X327" s="2714"/>
      <c r="Y327" s="2714"/>
      <c r="Z327" s="2714"/>
    </row>
    <row r="328" spans="1:26" ht="15.75" customHeight="1">
      <c r="A328" s="2714"/>
      <c r="B328" s="2714"/>
      <c r="C328" s="2714"/>
      <c r="D328" s="2714"/>
      <c r="E328" s="2714"/>
      <c r="F328" s="2714"/>
      <c r="G328" s="2714"/>
      <c r="H328" s="2714"/>
      <c r="I328" s="2714"/>
      <c r="J328" s="2714"/>
      <c r="K328" s="2714"/>
      <c r="L328" s="2714"/>
      <c r="M328" s="2714"/>
      <c r="N328" s="2714"/>
      <c r="O328" s="2714"/>
      <c r="P328" s="2714"/>
      <c r="Q328" s="2714"/>
      <c r="R328" s="2714"/>
      <c r="S328" s="2714"/>
      <c r="T328" s="2714"/>
      <c r="U328" s="2714"/>
      <c r="V328" s="2714"/>
      <c r="W328" s="2714"/>
      <c r="X328" s="2714"/>
      <c r="Y328" s="2714"/>
      <c r="Z328" s="2714"/>
    </row>
    <row r="329" spans="1:26" ht="15.75" customHeight="1">
      <c r="A329" s="2714"/>
      <c r="B329" s="2714"/>
      <c r="C329" s="2714"/>
      <c r="D329" s="2714"/>
      <c r="E329" s="2714"/>
      <c r="F329" s="2714"/>
      <c r="G329" s="2714"/>
      <c r="H329" s="2714"/>
      <c r="I329" s="2714"/>
      <c r="J329" s="2714"/>
      <c r="K329" s="2714"/>
      <c r="L329" s="2714"/>
      <c r="M329" s="2714"/>
      <c r="N329" s="2714"/>
      <c r="O329" s="2714"/>
      <c r="P329" s="2714"/>
      <c r="Q329" s="2714"/>
      <c r="R329" s="2714"/>
      <c r="S329" s="2714"/>
      <c r="T329" s="2714"/>
      <c r="U329" s="2714"/>
      <c r="V329" s="2714"/>
      <c r="W329" s="2714"/>
      <c r="X329" s="2714"/>
      <c r="Y329" s="2714"/>
      <c r="Z329" s="2714"/>
    </row>
    <row r="330" spans="1:26" ht="15.75" customHeight="1">
      <c r="A330" s="2714"/>
      <c r="B330" s="2714"/>
      <c r="C330" s="2714"/>
      <c r="D330" s="2714"/>
      <c r="E330" s="2714"/>
      <c r="F330" s="2714"/>
      <c r="G330" s="2714"/>
      <c r="H330" s="2714"/>
      <c r="I330" s="2714"/>
      <c r="J330" s="2714"/>
      <c r="K330" s="2714"/>
      <c r="L330" s="2714"/>
      <c r="M330" s="2714"/>
      <c r="N330" s="2714"/>
      <c r="O330" s="2714"/>
      <c r="P330" s="2714"/>
      <c r="Q330" s="2714"/>
      <c r="R330" s="2714"/>
      <c r="S330" s="2714"/>
      <c r="T330" s="2714"/>
      <c r="U330" s="2714"/>
      <c r="V330" s="2714"/>
      <c r="W330" s="2714"/>
      <c r="X330" s="2714"/>
      <c r="Y330" s="2714"/>
      <c r="Z330" s="2714"/>
    </row>
    <row r="331" spans="1:26" ht="15.75" customHeight="1">
      <c r="A331" s="2714"/>
      <c r="B331" s="2714"/>
      <c r="C331" s="2714"/>
      <c r="D331" s="2714"/>
      <c r="E331" s="2714"/>
      <c r="F331" s="2714"/>
      <c r="G331" s="2714"/>
      <c r="H331" s="2714"/>
      <c r="I331" s="2714"/>
      <c r="J331" s="2714"/>
      <c r="K331" s="2714"/>
      <c r="L331" s="2714"/>
      <c r="M331" s="2714"/>
      <c r="N331" s="2714"/>
      <c r="O331" s="2714"/>
      <c r="P331" s="2714"/>
      <c r="Q331" s="2714"/>
      <c r="R331" s="2714"/>
      <c r="S331" s="2714"/>
      <c r="T331" s="2714"/>
      <c r="U331" s="2714"/>
      <c r="V331" s="2714"/>
      <c r="W331" s="2714"/>
      <c r="X331" s="2714"/>
      <c r="Y331" s="2714"/>
      <c r="Z331" s="2714"/>
    </row>
    <row r="332" spans="1:26" ht="15.75" customHeight="1">
      <c r="A332" s="2714"/>
      <c r="B332" s="2714"/>
      <c r="C332" s="2714"/>
      <c r="D332" s="2714"/>
      <c r="E332" s="2714"/>
      <c r="F332" s="2714"/>
      <c r="G332" s="2714"/>
      <c r="H332" s="2714"/>
      <c r="I332" s="2714"/>
      <c r="J332" s="2714"/>
      <c r="K332" s="2714"/>
      <c r="L332" s="2714"/>
      <c r="M332" s="2714"/>
      <c r="N332" s="2714"/>
      <c r="O332" s="2714"/>
      <c r="P332" s="2714"/>
      <c r="Q332" s="2714"/>
      <c r="R332" s="2714"/>
      <c r="S332" s="2714"/>
      <c r="T332" s="2714"/>
      <c r="U332" s="2714"/>
      <c r="V332" s="2714"/>
      <c r="W332" s="2714"/>
      <c r="X332" s="2714"/>
      <c r="Y332" s="2714"/>
      <c r="Z332" s="2714"/>
    </row>
    <row r="333" spans="1:26" ht="15.75" customHeight="1">
      <c r="A333" s="2714"/>
      <c r="B333" s="2714"/>
      <c r="C333" s="2714"/>
      <c r="D333" s="2714"/>
      <c r="E333" s="2714"/>
      <c r="F333" s="2714"/>
      <c r="G333" s="2714"/>
      <c r="H333" s="2714"/>
      <c r="I333" s="2714"/>
      <c r="J333" s="2714"/>
      <c r="K333" s="2714"/>
      <c r="L333" s="2714"/>
      <c r="M333" s="2714"/>
      <c r="N333" s="2714"/>
      <c r="O333" s="2714"/>
      <c r="P333" s="2714"/>
      <c r="Q333" s="2714"/>
      <c r="R333" s="2714"/>
      <c r="S333" s="2714"/>
      <c r="T333" s="2714"/>
      <c r="U333" s="2714"/>
      <c r="V333" s="2714"/>
      <c r="W333" s="2714"/>
      <c r="X333" s="2714"/>
      <c r="Y333" s="2714"/>
      <c r="Z333" s="2714"/>
    </row>
    <row r="334" spans="1:26" ht="15.75" customHeight="1">
      <c r="A334" s="2714"/>
      <c r="B334" s="2714"/>
      <c r="C334" s="2714"/>
      <c r="D334" s="2714"/>
      <c r="E334" s="2714"/>
      <c r="F334" s="2714"/>
      <c r="G334" s="2714"/>
      <c r="H334" s="2714"/>
      <c r="I334" s="2714"/>
      <c r="J334" s="2714"/>
      <c r="K334" s="2714"/>
      <c r="L334" s="2714"/>
      <c r="M334" s="2714"/>
      <c r="N334" s="2714"/>
      <c r="O334" s="2714"/>
      <c r="P334" s="2714"/>
      <c r="Q334" s="2714"/>
      <c r="R334" s="2714"/>
      <c r="S334" s="2714"/>
      <c r="T334" s="2714"/>
      <c r="U334" s="2714"/>
      <c r="V334" s="2714"/>
      <c r="W334" s="2714"/>
      <c r="X334" s="2714"/>
      <c r="Y334" s="2714"/>
      <c r="Z334" s="2714"/>
    </row>
    <row r="335" spans="1:26" ht="15.75" customHeight="1">
      <c r="A335" s="2714"/>
      <c r="B335" s="2714"/>
      <c r="C335" s="2714"/>
      <c r="D335" s="2714"/>
      <c r="E335" s="2714"/>
      <c r="F335" s="2714"/>
      <c r="G335" s="2714"/>
      <c r="H335" s="2714"/>
      <c r="I335" s="2714"/>
      <c r="J335" s="2714"/>
      <c r="K335" s="2714"/>
      <c r="L335" s="2714"/>
      <c r="M335" s="2714"/>
      <c r="N335" s="2714"/>
      <c r="O335" s="2714"/>
      <c r="P335" s="2714"/>
      <c r="Q335" s="2714"/>
      <c r="R335" s="2714"/>
      <c r="S335" s="2714"/>
      <c r="T335" s="2714"/>
      <c r="U335" s="2714"/>
      <c r="V335" s="2714"/>
      <c r="W335" s="2714"/>
      <c r="X335" s="2714"/>
      <c r="Y335" s="2714"/>
      <c r="Z335" s="2714"/>
    </row>
    <row r="336" spans="1:26" ht="15.75" customHeight="1">
      <c r="A336" s="2714"/>
      <c r="B336" s="2714"/>
      <c r="C336" s="2714"/>
      <c r="D336" s="2714"/>
      <c r="E336" s="2714"/>
      <c r="F336" s="2714"/>
      <c r="G336" s="2714"/>
      <c r="H336" s="2714"/>
      <c r="I336" s="2714"/>
      <c r="J336" s="2714"/>
      <c r="K336" s="2714"/>
      <c r="L336" s="2714"/>
      <c r="M336" s="2714"/>
      <c r="N336" s="2714"/>
      <c r="O336" s="2714"/>
      <c r="P336" s="2714"/>
      <c r="Q336" s="2714"/>
      <c r="R336" s="2714"/>
      <c r="S336" s="2714"/>
      <c r="T336" s="2714"/>
      <c r="U336" s="2714"/>
      <c r="V336" s="2714"/>
      <c r="W336" s="2714"/>
      <c r="X336" s="2714"/>
      <c r="Y336" s="2714"/>
      <c r="Z336" s="2714"/>
    </row>
    <row r="337" spans="1:26" ht="15.75" customHeight="1">
      <c r="A337" s="2714"/>
      <c r="B337" s="2714"/>
      <c r="C337" s="2714"/>
      <c r="D337" s="2714"/>
      <c r="E337" s="2714"/>
      <c r="F337" s="2714"/>
      <c r="G337" s="2714"/>
      <c r="H337" s="2714"/>
      <c r="I337" s="2714"/>
      <c r="J337" s="2714"/>
      <c r="K337" s="2714"/>
      <c r="L337" s="2714"/>
      <c r="M337" s="2714"/>
      <c r="N337" s="2714"/>
      <c r="O337" s="2714"/>
      <c r="P337" s="2714"/>
      <c r="Q337" s="2714"/>
      <c r="R337" s="2714"/>
      <c r="S337" s="2714"/>
      <c r="T337" s="2714"/>
      <c r="U337" s="2714"/>
      <c r="V337" s="2714"/>
      <c r="W337" s="2714"/>
      <c r="X337" s="2714"/>
      <c r="Y337" s="2714"/>
      <c r="Z337" s="2714"/>
    </row>
    <row r="338" spans="1:26" ht="15.75" customHeight="1">
      <c r="A338" s="2714"/>
      <c r="B338" s="2714"/>
      <c r="C338" s="2714"/>
      <c r="D338" s="2714"/>
      <c r="E338" s="2714"/>
      <c r="F338" s="2714"/>
      <c r="G338" s="2714"/>
      <c r="H338" s="2714"/>
      <c r="I338" s="2714"/>
      <c r="J338" s="2714"/>
      <c r="K338" s="2714"/>
      <c r="L338" s="2714"/>
      <c r="M338" s="2714"/>
      <c r="N338" s="2714"/>
      <c r="O338" s="2714"/>
      <c r="P338" s="2714"/>
      <c r="Q338" s="2714"/>
      <c r="R338" s="2714"/>
      <c r="S338" s="2714"/>
      <c r="T338" s="2714"/>
      <c r="U338" s="2714"/>
      <c r="V338" s="2714"/>
      <c r="W338" s="2714"/>
      <c r="X338" s="2714"/>
      <c r="Y338" s="2714"/>
      <c r="Z338" s="2714"/>
    </row>
    <row r="339" spans="1:26" ht="15.75" customHeight="1">
      <c r="A339" s="2714"/>
      <c r="B339" s="2714"/>
      <c r="C339" s="2714"/>
      <c r="D339" s="2714"/>
      <c r="E339" s="2714"/>
      <c r="F339" s="2714"/>
      <c r="G339" s="2714"/>
      <c r="H339" s="2714"/>
      <c r="I339" s="2714"/>
      <c r="J339" s="2714"/>
      <c r="K339" s="2714"/>
      <c r="L339" s="2714"/>
      <c r="M339" s="2714"/>
      <c r="N339" s="2714"/>
      <c r="O339" s="2714"/>
      <c r="P339" s="2714"/>
      <c r="Q339" s="2714"/>
      <c r="R339" s="2714"/>
      <c r="S339" s="2714"/>
      <c r="T339" s="2714"/>
      <c r="U339" s="2714"/>
      <c r="V339" s="2714"/>
      <c r="W339" s="2714"/>
      <c r="X339" s="2714"/>
      <c r="Y339" s="2714"/>
      <c r="Z339" s="2714"/>
    </row>
    <row r="340" spans="1:26" ht="15.75" customHeight="1">
      <c r="A340" s="2714"/>
      <c r="B340" s="2714"/>
      <c r="C340" s="2714"/>
      <c r="D340" s="2714"/>
      <c r="E340" s="2714"/>
      <c r="F340" s="2714"/>
      <c r="G340" s="2714"/>
      <c r="H340" s="2714"/>
      <c r="I340" s="2714"/>
      <c r="J340" s="2714"/>
      <c r="K340" s="2714"/>
      <c r="L340" s="2714"/>
      <c r="M340" s="2714"/>
      <c r="N340" s="2714"/>
      <c r="O340" s="2714"/>
      <c r="P340" s="2714"/>
      <c r="Q340" s="2714"/>
      <c r="R340" s="2714"/>
      <c r="S340" s="2714"/>
      <c r="T340" s="2714"/>
      <c r="U340" s="2714"/>
      <c r="V340" s="2714"/>
      <c r="W340" s="2714"/>
      <c r="X340" s="2714"/>
      <c r="Y340" s="2714"/>
      <c r="Z340" s="2714"/>
    </row>
    <row r="341" spans="1:26" ht="15.75" customHeight="1">
      <c r="A341" s="2714"/>
      <c r="B341" s="2714"/>
      <c r="C341" s="2714"/>
      <c r="D341" s="2714"/>
      <c r="E341" s="2714"/>
      <c r="F341" s="2714"/>
      <c r="G341" s="2714"/>
      <c r="H341" s="2714"/>
      <c r="I341" s="2714"/>
      <c r="J341" s="2714"/>
      <c r="K341" s="2714"/>
      <c r="L341" s="2714"/>
      <c r="M341" s="2714"/>
      <c r="N341" s="2714"/>
      <c r="O341" s="2714"/>
      <c r="P341" s="2714"/>
      <c r="Q341" s="2714"/>
      <c r="R341" s="2714"/>
      <c r="S341" s="2714"/>
      <c r="T341" s="2714"/>
      <c r="U341" s="2714"/>
      <c r="V341" s="2714"/>
      <c r="W341" s="2714"/>
      <c r="X341" s="2714"/>
      <c r="Y341" s="2714"/>
      <c r="Z341" s="2714"/>
    </row>
    <row r="342" spans="1:26" ht="15.75" customHeight="1">
      <c r="A342" s="2714"/>
      <c r="B342" s="2714"/>
      <c r="C342" s="2714"/>
      <c r="D342" s="2714"/>
      <c r="E342" s="2714"/>
      <c r="F342" s="2714"/>
      <c r="G342" s="2714"/>
      <c r="H342" s="2714"/>
      <c r="I342" s="2714"/>
      <c r="J342" s="2714"/>
      <c r="K342" s="2714"/>
      <c r="L342" s="2714"/>
      <c r="M342" s="2714"/>
      <c r="N342" s="2714"/>
      <c r="O342" s="2714"/>
      <c r="P342" s="2714"/>
      <c r="Q342" s="2714"/>
      <c r="R342" s="2714"/>
      <c r="S342" s="2714"/>
      <c r="T342" s="2714"/>
      <c r="U342" s="2714"/>
      <c r="V342" s="2714"/>
      <c r="W342" s="2714"/>
      <c r="X342" s="2714"/>
      <c r="Y342" s="2714"/>
      <c r="Z342" s="2714"/>
    </row>
    <row r="343" spans="1:26" ht="15.75" customHeight="1">
      <c r="A343" s="2714"/>
      <c r="B343" s="2714"/>
      <c r="C343" s="2714"/>
      <c r="D343" s="2714"/>
      <c r="E343" s="2714"/>
      <c r="F343" s="2714"/>
      <c r="G343" s="2714"/>
      <c r="H343" s="2714"/>
      <c r="I343" s="2714"/>
      <c r="J343" s="2714"/>
      <c r="K343" s="2714"/>
      <c r="L343" s="2714"/>
      <c r="M343" s="2714"/>
      <c r="N343" s="2714"/>
      <c r="O343" s="2714"/>
      <c r="P343" s="2714"/>
      <c r="Q343" s="2714"/>
      <c r="R343" s="2714"/>
      <c r="S343" s="2714"/>
      <c r="T343" s="2714"/>
      <c r="U343" s="2714"/>
      <c r="V343" s="2714"/>
      <c r="W343" s="2714"/>
      <c r="X343" s="2714"/>
      <c r="Y343" s="2714"/>
      <c r="Z343" s="2714"/>
    </row>
    <row r="344" spans="1:26" ht="15.75" customHeight="1">
      <c r="A344" s="2714"/>
      <c r="B344" s="2714"/>
      <c r="C344" s="2714"/>
      <c r="D344" s="2714"/>
      <c r="E344" s="2714"/>
      <c r="F344" s="2714"/>
      <c r="G344" s="2714"/>
      <c r="H344" s="2714"/>
      <c r="I344" s="2714"/>
      <c r="J344" s="2714"/>
      <c r="K344" s="2714"/>
      <c r="L344" s="2714"/>
      <c r="M344" s="2714"/>
      <c r="N344" s="2714"/>
      <c r="O344" s="2714"/>
      <c r="P344" s="2714"/>
      <c r="Q344" s="2714"/>
      <c r="R344" s="2714"/>
      <c r="S344" s="2714"/>
      <c r="T344" s="2714"/>
      <c r="U344" s="2714"/>
      <c r="V344" s="2714"/>
      <c r="W344" s="2714"/>
      <c r="X344" s="2714"/>
      <c r="Y344" s="2714"/>
      <c r="Z344" s="2714"/>
    </row>
    <row r="345" spans="1:26" ht="15.75" customHeight="1">
      <c r="A345" s="2714"/>
      <c r="B345" s="2714"/>
      <c r="C345" s="2714"/>
      <c r="D345" s="2714"/>
      <c r="E345" s="2714"/>
      <c r="F345" s="2714"/>
      <c r="G345" s="2714"/>
      <c r="H345" s="2714"/>
      <c r="I345" s="2714"/>
      <c r="J345" s="2714"/>
      <c r="K345" s="2714"/>
      <c r="L345" s="2714"/>
      <c r="M345" s="2714"/>
      <c r="N345" s="2714"/>
      <c r="O345" s="2714"/>
      <c r="P345" s="2714"/>
      <c r="Q345" s="2714"/>
      <c r="R345" s="2714"/>
      <c r="S345" s="2714"/>
      <c r="T345" s="2714"/>
      <c r="U345" s="2714"/>
      <c r="V345" s="2714"/>
      <c r="W345" s="2714"/>
      <c r="X345" s="2714"/>
      <c r="Y345" s="2714"/>
      <c r="Z345" s="2714"/>
    </row>
    <row r="346" spans="1:26" ht="15.75" customHeight="1">
      <c r="A346" s="2714"/>
      <c r="B346" s="2714"/>
      <c r="C346" s="2714"/>
      <c r="D346" s="2714"/>
      <c r="E346" s="2714"/>
      <c r="F346" s="2714"/>
      <c r="G346" s="2714"/>
      <c r="H346" s="2714"/>
      <c r="I346" s="2714"/>
      <c r="J346" s="2714"/>
      <c r="K346" s="2714"/>
      <c r="L346" s="2714"/>
      <c r="M346" s="2714"/>
      <c r="N346" s="2714"/>
      <c r="O346" s="2714"/>
      <c r="P346" s="2714"/>
      <c r="Q346" s="2714"/>
      <c r="R346" s="2714"/>
      <c r="S346" s="2714"/>
      <c r="T346" s="2714"/>
      <c r="U346" s="2714"/>
      <c r="V346" s="2714"/>
      <c r="W346" s="2714"/>
      <c r="X346" s="2714"/>
      <c r="Y346" s="2714"/>
      <c r="Z346" s="2714"/>
    </row>
    <row r="347" spans="1:26" ht="15.75" customHeight="1">
      <c r="A347" s="2714"/>
      <c r="B347" s="2714"/>
      <c r="C347" s="2714"/>
      <c r="D347" s="2714"/>
      <c r="E347" s="2714"/>
      <c r="F347" s="2714"/>
      <c r="G347" s="2714"/>
      <c r="H347" s="2714"/>
      <c r="I347" s="2714"/>
      <c r="J347" s="2714"/>
      <c r="K347" s="2714"/>
      <c r="L347" s="2714"/>
      <c r="M347" s="2714"/>
      <c r="N347" s="2714"/>
      <c r="O347" s="2714"/>
      <c r="P347" s="2714"/>
      <c r="Q347" s="2714"/>
      <c r="R347" s="2714"/>
      <c r="S347" s="2714"/>
      <c r="T347" s="2714"/>
      <c r="U347" s="2714"/>
      <c r="V347" s="2714"/>
      <c r="W347" s="2714"/>
      <c r="X347" s="2714"/>
      <c r="Y347" s="2714"/>
      <c r="Z347" s="2714"/>
    </row>
    <row r="348" spans="1:26" ht="15.75" customHeight="1">
      <c r="A348" s="2714"/>
      <c r="B348" s="2714"/>
      <c r="C348" s="2714"/>
      <c r="D348" s="2714"/>
      <c r="E348" s="2714"/>
      <c r="F348" s="2714"/>
      <c r="G348" s="2714"/>
      <c r="H348" s="2714"/>
      <c r="I348" s="2714"/>
      <c r="J348" s="2714"/>
      <c r="K348" s="2714"/>
      <c r="L348" s="2714"/>
      <c r="M348" s="2714"/>
      <c r="N348" s="2714"/>
      <c r="O348" s="2714"/>
      <c r="P348" s="2714"/>
      <c r="Q348" s="2714"/>
      <c r="R348" s="2714"/>
      <c r="S348" s="2714"/>
      <c r="T348" s="2714"/>
      <c r="U348" s="2714"/>
      <c r="V348" s="2714"/>
      <c r="W348" s="2714"/>
      <c r="X348" s="2714"/>
      <c r="Y348" s="2714"/>
      <c r="Z348" s="2714"/>
    </row>
    <row r="349" spans="1:26" ht="15.75" customHeight="1">
      <c r="A349" s="2714"/>
      <c r="B349" s="2714"/>
      <c r="C349" s="2714"/>
      <c r="D349" s="2714"/>
      <c r="E349" s="2714"/>
      <c r="F349" s="2714"/>
      <c r="G349" s="2714"/>
      <c r="H349" s="2714"/>
      <c r="I349" s="2714"/>
      <c r="J349" s="2714"/>
      <c r="K349" s="2714"/>
      <c r="L349" s="2714"/>
      <c r="M349" s="2714"/>
      <c r="N349" s="2714"/>
      <c r="O349" s="2714"/>
      <c r="P349" s="2714"/>
      <c r="Q349" s="2714"/>
      <c r="R349" s="2714"/>
      <c r="S349" s="2714"/>
      <c r="T349" s="2714"/>
      <c r="U349" s="2714"/>
      <c r="V349" s="2714"/>
      <c r="W349" s="2714"/>
      <c r="X349" s="2714"/>
      <c r="Y349" s="2714"/>
      <c r="Z349" s="2714"/>
    </row>
    <row r="350" spans="1:26" ht="15.75" customHeight="1">
      <c r="A350" s="2714"/>
      <c r="B350" s="2714"/>
      <c r="C350" s="2714"/>
      <c r="D350" s="2714"/>
      <c r="E350" s="2714"/>
      <c r="F350" s="2714"/>
      <c r="G350" s="2714"/>
      <c r="H350" s="2714"/>
      <c r="I350" s="2714"/>
      <c r="J350" s="2714"/>
      <c r="K350" s="2714"/>
      <c r="L350" s="2714"/>
      <c r="M350" s="2714"/>
      <c r="N350" s="2714"/>
      <c r="O350" s="2714"/>
      <c r="P350" s="2714"/>
      <c r="Q350" s="2714"/>
      <c r="R350" s="2714"/>
      <c r="S350" s="2714"/>
      <c r="T350" s="2714"/>
      <c r="U350" s="2714"/>
      <c r="V350" s="2714"/>
      <c r="W350" s="2714"/>
      <c r="X350" s="2714"/>
      <c r="Y350" s="2714"/>
      <c r="Z350" s="2714"/>
    </row>
    <row r="351" spans="1:26" ht="15.75" customHeight="1">
      <c r="A351" s="2714"/>
      <c r="B351" s="2714"/>
      <c r="C351" s="2714"/>
      <c r="D351" s="2714"/>
      <c r="E351" s="2714"/>
      <c r="F351" s="2714"/>
      <c r="G351" s="2714"/>
      <c r="H351" s="2714"/>
      <c r="I351" s="2714"/>
      <c r="J351" s="2714"/>
      <c r="K351" s="2714"/>
      <c r="L351" s="2714"/>
      <c r="M351" s="2714"/>
      <c r="N351" s="2714"/>
      <c r="O351" s="2714"/>
      <c r="P351" s="2714"/>
      <c r="Q351" s="2714"/>
      <c r="R351" s="2714"/>
      <c r="S351" s="2714"/>
      <c r="T351" s="2714"/>
      <c r="U351" s="2714"/>
      <c r="V351" s="2714"/>
      <c r="W351" s="2714"/>
      <c r="X351" s="2714"/>
      <c r="Y351" s="2714"/>
      <c r="Z351" s="2714"/>
    </row>
    <row r="352" spans="1:26" ht="15.75" customHeight="1">
      <c r="A352" s="2714"/>
      <c r="B352" s="2714"/>
      <c r="C352" s="2714"/>
      <c r="D352" s="2714"/>
      <c r="E352" s="2714"/>
      <c r="F352" s="2714"/>
      <c r="G352" s="2714"/>
      <c r="H352" s="2714"/>
      <c r="I352" s="2714"/>
      <c r="J352" s="2714"/>
      <c r="K352" s="2714"/>
      <c r="L352" s="2714"/>
      <c r="M352" s="2714"/>
      <c r="N352" s="2714"/>
      <c r="O352" s="2714"/>
      <c r="P352" s="2714"/>
      <c r="Q352" s="2714"/>
      <c r="R352" s="2714"/>
      <c r="S352" s="2714"/>
      <c r="T352" s="2714"/>
      <c r="U352" s="2714"/>
      <c r="V352" s="2714"/>
      <c r="W352" s="2714"/>
      <c r="X352" s="2714"/>
      <c r="Y352" s="2714"/>
      <c r="Z352" s="2714"/>
    </row>
    <row r="353" spans="1:26" ht="15.75" customHeight="1">
      <c r="A353" s="2714"/>
      <c r="B353" s="2714"/>
      <c r="C353" s="2714"/>
      <c r="D353" s="2714"/>
      <c r="E353" s="2714"/>
      <c r="F353" s="2714"/>
      <c r="G353" s="2714"/>
      <c r="H353" s="2714"/>
      <c r="I353" s="2714"/>
      <c r="J353" s="2714"/>
      <c r="K353" s="2714"/>
      <c r="L353" s="2714"/>
      <c r="M353" s="2714"/>
      <c r="N353" s="2714"/>
      <c r="O353" s="2714"/>
      <c r="P353" s="2714"/>
      <c r="Q353" s="2714"/>
      <c r="R353" s="2714"/>
      <c r="S353" s="2714"/>
      <c r="T353" s="2714"/>
      <c r="U353" s="2714"/>
      <c r="V353" s="2714"/>
      <c r="W353" s="2714"/>
      <c r="X353" s="2714"/>
      <c r="Y353" s="2714"/>
      <c r="Z353" s="2714"/>
    </row>
    <row r="354" spans="1:26" ht="15.75" customHeight="1">
      <c r="A354" s="2714"/>
      <c r="B354" s="2714"/>
      <c r="C354" s="2714"/>
      <c r="D354" s="2714"/>
      <c r="E354" s="2714"/>
      <c r="F354" s="2714"/>
      <c r="G354" s="2714"/>
      <c r="H354" s="2714"/>
      <c r="I354" s="2714"/>
      <c r="J354" s="2714"/>
      <c r="K354" s="2714"/>
      <c r="L354" s="2714"/>
      <c r="M354" s="2714"/>
      <c r="N354" s="2714"/>
      <c r="O354" s="2714"/>
      <c r="P354" s="2714"/>
      <c r="Q354" s="2714"/>
      <c r="R354" s="2714"/>
      <c r="S354" s="2714"/>
      <c r="T354" s="2714"/>
      <c r="U354" s="2714"/>
      <c r="V354" s="2714"/>
      <c r="W354" s="2714"/>
      <c r="X354" s="2714"/>
      <c r="Y354" s="2714"/>
      <c r="Z354" s="2714"/>
    </row>
    <row r="355" spans="1:26" ht="15.75" customHeight="1">
      <c r="A355" s="2714"/>
      <c r="B355" s="2714"/>
      <c r="C355" s="2714"/>
      <c r="D355" s="2714"/>
      <c r="E355" s="2714"/>
      <c r="F355" s="2714"/>
      <c r="G355" s="2714"/>
      <c r="H355" s="2714"/>
      <c r="I355" s="2714"/>
      <c r="J355" s="2714"/>
      <c r="K355" s="2714"/>
      <c r="L355" s="2714"/>
      <c r="M355" s="2714"/>
      <c r="N355" s="2714"/>
      <c r="O355" s="2714"/>
      <c r="P355" s="2714"/>
      <c r="Q355" s="2714"/>
      <c r="R355" s="2714"/>
      <c r="S355" s="2714"/>
      <c r="T355" s="2714"/>
      <c r="U355" s="2714"/>
      <c r="V355" s="2714"/>
      <c r="W355" s="2714"/>
      <c r="X355" s="2714"/>
      <c r="Y355" s="2714"/>
      <c r="Z355" s="2714"/>
    </row>
    <row r="356" spans="1:26" ht="15.75" customHeight="1">
      <c r="A356" s="2714"/>
      <c r="B356" s="2714"/>
      <c r="C356" s="2714"/>
      <c r="D356" s="2714"/>
      <c r="E356" s="2714"/>
      <c r="F356" s="2714"/>
      <c r="G356" s="2714"/>
      <c r="H356" s="2714"/>
      <c r="I356" s="2714"/>
      <c r="J356" s="2714"/>
      <c r="K356" s="2714"/>
      <c r="L356" s="2714"/>
      <c r="M356" s="2714"/>
      <c r="N356" s="2714"/>
      <c r="O356" s="2714"/>
      <c r="P356" s="2714"/>
      <c r="Q356" s="2714"/>
      <c r="R356" s="2714"/>
      <c r="S356" s="2714"/>
      <c r="T356" s="2714"/>
      <c r="U356" s="2714"/>
      <c r="V356" s="2714"/>
      <c r="W356" s="2714"/>
      <c r="X356" s="2714"/>
      <c r="Y356" s="2714"/>
      <c r="Z356" s="2714"/>
    </row>
    <row r="357" spans="1:26" ht="15.75" customHeight="1">
      <c r="A357" s="2714"/>
      <c r="B357" s="2714"/>
      <c r="C357" s="2714"/>
      <c r="D357" s="2714"/>
      <c r="E357" s="2714"/>
      <c r="F357" s="2714"/>
      <c r="G357" s="2714"/>
      <c r="H357" s="2714"/>
      <c r="I357" s="2714"/>
      <c r="J357" s="2714"/>
      <c r="K357" s="2714"/>
      <c r="L357" s="2714"/>
      <c r="M357" s="2714"/>
      <c r="N357" s="2714"/>
      <c r="O357" s="2714"/>
      <c r="P357" s="2714"/>
      <c r="Q357" s="2714"/>
      <c r="R357" s="2714"/>
      <c r="S357" s="2714"/>
      <c r="T357" s="2714"/>
      <c r="U357" s="2714"/>
      <c r="V357" s="2714"/>
      <c r="W357" s="2714"/>
      <c r="X357" s="2714"/>
      <c r="Y357" s="2714"/>
      <c r="Z357" s="2714"/>
    </row>
    <row r="358" spans="1:26" ht="15.75" customHeight="1">
      <c r="A358" s="2714"/>
      <c r="B358" s="2714"/>
      <c r="C358" s="2714"/>
      <c r="D358" s="2714"/>
      <c r="E358" s="2714"/>
      <c r="F358" s="2714"/>
      <c r="G358" s="2714"/>
      <c r="H358" s="2714"/>
      <c r="I358" s="2714"/>
      <c r="J358" s="2714"/>
      <c r="K358" s="2714"/>
      <c r="L358" s="2714"/>
      <c r="M358" s="2714"/>
      <c r="N358" s="2714"/>
      <c r="O358" s="2714"/>
      <c r="P358" s="2714"/>
      <c r="Q358" s="2714"/>
      <c r="R358" s="2714"/>
      <c r="S358" s="2714"/>
      <c r="T358" s="2714"/>
      <c r="U358" s="2714"/>
      <c r="V358" s="2714"/>
      <c r="W358" s="2714"/>
      <c r="X358" s="2714"/>
      <c r="Y358" s="2714"/>
      <c r="Z358" s="2714"/>
    </row>
    <row r="359" spans="1:26" ht="15.75" customHeight="1">
      <c r="A359" s="2714"/>
      <c r="B359" s="2714"/>
      <c r="C359" s="2714"/>
      <c r="D359" s="2714"/>
      <c r="E359" s="2714"/>
      <c r="F359" s="2714"/>
      <c r="G359" s="2714"/>
      <c r="H359" s="2714"/>
      <c r="I359" s="2714"/>
      <c r="J359" s="2714"/>
      <c r="K359" s="2714"/>
      <c r="L359" s="2714"/>
      <c r="M359" s="2714"/>
      <c r="N359" s="2714"/>
      <c r="O359" s="2714"/>
      <c r="P359" s="2714"/>
      <c r="Q359" s="2714"/>
      <c r="R359" s="2714"/>
      <c r="S359" s="2714"/>
      <c r="T359" s="2714"/>
      <c r="U359" s="2714"/>
      <c r="V359" s="2714"/>
      <c r="W359" s="2714"/>
      <c r="X359" s="2714"/>
      <c r="Y359" s="2714"/>
      <c r="Z359" s="2714"/>
    </row>
    <row r="360" spans="1:26" ht="15.75" customHeight="1">
      <c r="A360" s="2714"/>
      <c r="B360" s="2714"/>
      <c r="C360" s="2714"/>
      <c r="D360" s="2714"/>
      <c r="E360" s="2714"/>
      <c r="F360" s="2714"/>
      <c r="G360" s="2714"/>
      <c r="H360" s="2714"/>
      <c r="I360" s="2714"/>
      <c r="J360" s="2714"/>
      <c r="K360" s="2714"/>
      <c r="L360" s="2714"/>
      <c r="M360" s="2714"/>
      <c r="N360" s="2714"/>
      <c r="O360" s="2714"/>
      <c r="P360" s="2714"/>
      <c r="Q360" s="2714"/>
      <c r="R360" s="2714"/>
      <c r="S360" s="2714"/>
      <c r="T360" s="2714"/>
      <c r="U360" s="2714"/>
      <c r="V360" s="2714"/>
      <c r="W360" s="2714"/>
      <c r="X360" s="2714"/>
      <c r="Y360" s="2714"/>
      <c r="Z360" s="2714"/>
    </row>
    <row r="361" spans="1:26" ht="15.75" customHeight="1">
      <c r="A361" s="2714"/>
      <c r="B361" s="2714"/>
      <c r="C361" s="2714"/>
      <c r="D361" s="2714"/>
      <c r="E361" s="2714"/>
      <c r="F361" s="2714"/>
      <c r="G361" s="2714"/>
      <c r="H361" s="2714"/>
      <c r="I361" s="2714"/>
      <c r="J361" s="2714"/>
      <c r="K361" s="2714"/>
      <c r="L361" s="2714"/>
      <c r="M361" s="2714"/>
      <c r="N361" s="2714"/>
      <c r="O361" s="2714"/>
      <c r="P361" s="2714"/>
      <c r="Q361" s="2714"/>
      <c r="R361" s="2714"/>
      <c r="S361" s="2714"/>
      <c r="T361" s="2714"/>
      <c r="U361" s="2714"/>
      <c r="V361" s="2714"/>
      <c r="W361" s="2714"/>
      <c r="X361" s="2714"/>
      <c r="Y361" s="2714"/>
      <c r="Z361" s="2714"/>
    </row>
    <row r="362" spans="1:26" ht="15.75" customHeight="1">
      <c r="A362" s="2714"/>
      <c r="B362" s="2714"/>
      <c r="C362" s="2714"/>
      <c r="D362" s="2714"/>
      <c r="E362" s="2714"/>
      <c r="F362" s="2714"/>
      <c r="G362" s="2714"/>
      <c r="H362" s="2714"/>
      <c r="I362" s="2714"/>
      <c r="J362" s="2714"/>
      <c r="K362" s="2714"/>
      <c r="L362" s="2714"/>
      <c r="M362" s="2714"/>
      <c r="N362" s="2714"/>
      <c r="O362" s="2714"/>
      <c r="P362" s="2714"/>
      <c r="Q362" s="2714"/>
      <c r="R362" s="2714"/>
      <c r="S362" s="2714"/>
      <c r="T362" s="2714"/>
      <c r="U362" s="2714"/>
      <c r="V362" s="2714"/>
      <c r="W362" s="2714"/>
      <c r="X362" s="2714"/>
      <c r="Y362" s="2714"/>
      <c r="Z362" s="2714"/>
    </row>
    <row r="363" spans="1:26" ht="15.75" customHeight="1">
      <c r="A363" s="2714"/>
      <c r="B363" s="2714"/>
      <c r="C363" s="2714"/>
      <c r="D363" s="2714"/>
      <c r="E363" s="2714"/>
      <c r="F363" s="2714"/>
      <c r="G363" s="2714"/>
      <c r="H363" s="2714"/>
      <c r="I363" s="2714"/>
      <c r="J363" s="2714"/>
      <c r="K363" s="2714"/>
      <c r="L363" s="2714"/>
      <c r="M363" s="2714"/>
      <c r="N363" s="2714"/>
      <c r="O363" s="2714"/>
      <c r="P363" s="2714"/>
      <c r="Q363" s="2714"/>
      <c r="R363" s="2714"/>
      <c r="S363" s="2714"/>
      <c r="T363" s="2714"/>
      <c r="U363" s="2714"/>
      <c r="V363" s="2714"/>
      <c r="W363" s="2714"/>
      <c r="X363" s="2714"/>
      <c r="Y363" s="2714"/>
      <c r="Z363" s="2714"/>
    </row>
    <row r="364" spans="1:26" ht="15.75" customHeight="1">
      <c r="A364" s="2714"/>
      <c r="B364" s="2714"/>
      <c r="C364" s="2714"/>
      <c r="D364" s="2714"/>
      <c r="E364" s="2714"/>
      <c r="F364" s="2714"/>
      <c r="G364" s="2714"/>
      <c r="H364" s="2714"/>
      <c r="I364" s="2714"/>
      <c r="J364" s="2714"/>
      <c r="K364" s="2714"/>
      <c r="L364" s="2714"/>
      <c r="M364" s="2714"/>
      <c r="N364" s="2714"/>
      <c r="O364" s="2714"/>
      <c r="P364" s="2714"/>
      <c r="Q364" s="2714"/>
      <c r="R364" s="2714"/>
      <c r="S364" s="2714"/>
      <c r="T364" s="2714"/>
      <c r="U364" s="2714"/>
      <c r="V364" s="2714"/>
      <c r="W364" s="2714"/>
      <c r="X364" s="2714"/>
      <c r="Y364" s="2714"/>
      <c r="Z364" s="2714"/>
    </row>
    <row r="365" spans="1:26" ht="15.75" customHeight="1">
      <c r="A365" s="2714"/>
      <c r="B365" s="2714"/>
      <c r="C365" s="2714"/>
      <c r="D365" s="2714"/>
      <c r="E365" s="2714"/>
      <c r="F365" s="2714"/>
      <c r="G365" s="2714"/>
      <c r="H365" s="2714"/>
      <c r="I365" s="2714"/>
      <c r="J365" s="2714"/>
      <c r="K365" s="2714"/>
      <c r="L365" s="2714"/>
      <c r="M365" s="2714"/>
      <c r="N365" s="2714"/>
      <c r="O365" s="2714"/>
      <c r="P365" s="2714"/>
      <c r="Q365" s="2714"/>
      <c r="R365" s="2714"/>
      <c r="S365" s="2714"/>
      <c r="T365" s="2714"/>
      <c r="U365" s="2714"/>
      <c r="V365" s="2714"/>
      <c r="W365" s="2714"/>
      <c r="X365" s="2714"/>
      <c r="Y365" s="2714"/>
      <c r="Z365" s="2714"/>
    </row>
    <row r="366" spans="1:26" ht="15.75" customHeight="1">
      <c r="A366" s="2714"/>
      <c r="B366" s="2714"/>
      <c r="C366" s="2714"/>
      <c r="D366" s="2714"/>
      <c r="E366" s="2714"/>
      <c r="F366" s="2714"/>
      <c r="G366" s="2714"/>
      <c r="H366" s="2714"/>
      <c r="I366" s="2714"/>
      <c r="J366" s="2714"/>
      <c r="K366" s="2714"/>
      <c r="L366" s="2714"/>
      <c r="M366" s="2714"/>
      <c r="N366" s="2714"/>
      <c r="O366" s="2714"/>
      <c r="P366" s="2714"/>
      <c r="Q366" s="2714"/>
      <c r="R366" s="2714"/>
      <c r="S366" s="2714"/>
      <c r="T366" s="2714"/>
      <c r="U366" s="2714"/>
      <c r="V366" s="2714"/>
      <c r="W366" s="2714"/>
      <c r="X366" s="2714"/>
      <c r="Y366" s="2714"/>
      <c r="Z366" s="2714"/>
    </row>
    <row r="367" spans="1:26" ht="15.75" customHeight="1">
      <c r="A367" s="2714"/>
      <c r="B367" s="2714"/>
      <c r="C367" s="2714"/>
      <c r="D367" s="2714"/>
      <c r="E367" s="2714"/>
      <c r="F367" s="2714"/>
      <c r="G367" s="2714"/>
      <c r="H367" s="2714"/>
      <c r="I367" s="2714"/>
      <c r="J367" s="2714"/>
      <c r="K367" s="2714"/>
      <c r="L367" s="2714"/>
      <c r="M367" s="2714"/>
      <c r="N367" s="2714"/>
      <c r="O367" s="2714"/>
      <c r="P367" s="2714"/>
      <c r="Q367" s="2714"/>
      <c r="R367" s="2714"/>
      <c r="S367" s="2714"/>
      <c r="T367" s="2714"/>
      <c r="U367" s="2714"/>
      <c r="V367" s="2714"/>
      <c r="W367" s="2714"/>
      <c r="X367" s="2714"/>
      <c r="Y367" s="2714"/>
      <c r="Z367" s="2714"/>
    </row>
    <row r="368" spans="1:26" ht="15.75" customHeight="1">
      <c r="A368" s="2714"/>
      <c r="B368" s="2714"/>
      <c r="C368" s="2714"/>
      <c r="D368" s="2714"/>
      <c r="E368" s="2714"/>
      <c r="F368" s="2714"/>
      <c r="G368" s="2714"/>
      <c r="H368" s="2714"/>
      <c r="I368" s="2714"/>
      <c r="J368" s="2714"/>
      <c r="K368" s="2714"/>
      <c r="L368" s="2714"/>
      <c r="M368" s="2714"/>
      <c r="N368" s="2714"/>
      <c r="O368" s="2714"/>
      <c r="P368" s="2714"/>
      <c r="Q368" s="2714"/>
      <c r="R368" s="2714"/>
      <c r="S368" s="2714"/>
      <c r="T368" s="2714"/>
      <c r="U368" s="2714"/>
      <c r="V368" s="2714"/>
      <c r="W368" s="2714"/>
      <c r="X368" s="2714"/>
      <c r="Y368" s="2714"/>
      <c r="Z368" s="2714"/>
    </row>
    <row r="369" spans="1:26" ht="15.75" customHeight="1">
      <c r="A369" s="2714"/>
      <c r="B369" s="2714"/>
      <c r="C369" s="2714"/>
      <c r="D369" s="2714"/>
      <c r="E369" s="2714"/>
      <c r="F369" s="2714"/>
      <c r="G369" s="2714"/>
      <c r="H369" s="2714"/>
      <c r="I369" s="2714"/>
      <c r="J369" s="2714"/>
      <c r="K369" s="2714"/>
      <c r="L369" s="2714"/>
      <c r="M369" s="2714"/>
      <c r="N369" s="2714"/>
      <c r="O369" s="2714"/>
      <c r="P369" s="2714"/>
      <c r="Q369" s="2714"/>
      <c r="R369" s="2714"/>
      <c r="S369" s="2714"/>
      <c r="T369" s="2714"/>
      <c r="U369" s="2714"/>
      <c r="V369" s="2714"/>
      <c r="W369" s="2714"/>
      <c r="X369" s="2714"/>
      <c r="Y369" s="2714"/>
      <c r="Z369" s="2714"/>
    </row>
    <row r="370" spans="1:26" ht="15.75" customHeight="1">
      <c r="A370" s="2714"/>
      <c r="B370" s="2714"/>
      <c r="C370" s="2714"/>
      <c r="D370" s="2714"/>
      <c r="E370" s="2714"/>
      <c r="F370" s="2714"/>
      <c r="G370" s="2714"/>
      <c r="H370" s="2714"/>
      <c r="I370" s="2714"/>
      <c r="J370" s="2714"/>
      <c r="K370" s="2714"/>
      <c r="L370" s="2714"/>
      <c r="M370" s="2714"/>
      <c r="N370" s="2714"/>
      <c r="O370" s="2714"/>
      <c r="P370" s="2714"/>
      <c r="Q370" s="2714"/>
      <c r="R370" s="2714"/>
      <c r="S370" s="2714"/>
      <c r="T370" s="2714"/>
      <c r="U370" s="2714"/>
      <c r="V370" s="2714"/>
      <c r="W370" s="2714"/>
      <c r="X370" s="2714"/>
      <c r="Y370" s="2714"/>
      <c r="Z370" s="2714"/>
    </row>
    <row r="371" spans="1:26" ht="15.75" customHeight="1">
      <c r="A371" s="2714"/>
      <c r="B371" s="2714"/>
      <c r="C371" s="2714"/>
      <c r="D371" s="2714"/>
      <c r="E371" s="2714"/>
      <c r="F371" s="2714"/>
      <c r="G371" s="2714"/>
      <c r="H371" s="2714"/>
      <c r="I371" s="2714"/>
      <c r="J371" s="2714"/>
      <c r="K371" s="2714"/>
      <c r="L371" s="2714"/>
      <c r="M371" s="2714"/>
      <c r="N371" s="2714"/>
      <c r="O371" s="2714"/>
      <c r="P371" s="2714"/>
      <c r="Q371" s="2714"/>
      <c r="R371" s="2714"/>
      <c r="S371" s="2714"/>
      <c r="T371" s="2714"/>
      <c r="U371" s="2714"/>
      <c r="V371" s="2714"/>
      <c r="W371" s="2714"/>
      <c r="X371" s="2714"/>
      <c r="Y371" s="2714"/>
      <c r="Z371" s="2714"/>
    </row>
    <row r="372" spans="1:26" ht="15.75" customHeight="1">
      <c r="A372" s="2714"/>
      <c r="B372" s="2714"/>
      <c r="C372" s="2714"/>
      <c r="D372" s="2714"/>
      <c r="E372" s="2714"/>
      <c r="F372" s="2714"/>
      <c r="G372" s="2714"/>
      <c r="H372" s="2714"/>
      <c r="I372" s="2714"/>
      <c r="J372" s="2714"/>
      <c r="K372" s="2714"/>
      <c r="L372" s="2714"/>
      <c r="M372" s="2714"/>
      <c r="N372" s="2714"/>
      <c r="O372" s="2714"/>
      <c r="P372" s="2714"/>
      <c r="Q372" s="2714"/>
      <c r="R372" s="2714"/>
      <c r="S372" s="2714"/>
      <c r="T372" s="2714"/>
      <c r="U372" s="2714"/>
      <c r="V372" s="2714"/>
      <c r="W372" s="2714"/>
      <c r="X372" s="2714"/>
      <c r="Y372" s="2714"/>
      <c r="Z372" s="2714"/>
    </row>
    <row r="373" spans="1:26" ht="15.75" customHeight="1">
      <c r="A373" s="2714"/>
      <c r="B373" s="2714"/>
      <c r="C373" s="2714"/>
      <c r="D373" s="2714"/>
      <c r="E373" s="2714"/>
      <c r="F373" s="2714"/>
      <c r="G373" s="2714"/>
      <c r="H373" s="2714"/>
      <c r="I373" s="2714"/>
      <c r="J373" s="2714"/>
      <c r="K373" s="2714"/>
      <c r="L373" s="2714"/>
      <c r="M373" s="2714"/>
      <c r="N373" s="2714"/>
      <c r="O373" s="2714"/>
      <c r="P373" s="2714"/>
      <c r="Q373" s="2714"/>
      <c r="R373" s="2714"/>
      <c r="S373" s="2714"/>
      <c r="T373" s="2714"/>
      <c r="U373" s="2714"/>
      <c r="V373" s="2714"/>
      <c r="W373" s="2714"/>
      <c r="X373" s="2714"/>
      <c r="Y373" s="2714"/>
      <c r="Z373" s="2714"/>
    </row>
    <row r="374" spans="1:26" ht="15.75" customHeight="1">
      <c r="A374" s="2714"/>
      <c r="B374" s="2714"/>
      <c r="C374" s="2714"/>
      <c r="D374" s="2714"/>
      <c r="E374" s="2714"/>
      <c r="F374" s="2714"/>
      <c r="G374" s="2714"/>
      <c r="H374" s="2714"/>
      <c r="I374" s="2714"/>
      <c r="J374" s="2714"/>
      <c r="K374" s="2714"/>
      <c r="L374" s="2714"/>
      <c r="M374" s="2714"/>
      <c r="N374" s="2714"/>
      <c r="O374" s="2714"/>
      <c r="P374" s="2714"/>
      <c r="Q374" s="2714"/>
      <c r="R374" s="2714"/>
      <c r="S374" s="2714"/>
      <c r="T374" s="2714"/>
      <c r="U374" s="2714"/>
      <c r="V374" s="2714"/>
      <c r="W374" s="2714"/>
      <c r="X374" s="2714"/>
      <c r="Y374" s="2714"/>
      <c r="Z374" s="2714"/>
    </row>
    <row r="375" spans="1:26" ht="15.75" customHeight="1">
      <c r="A375" s="2714"/>
      <c r="B375" s="2714"/>
      <c r="C375" s="2714"/>
      <c r="D375" s="2714"/>
      <c r="E375" s="2714"/>
      <c r="F375" s="2714"/>
      <c r="G375" s="2714"/>
      <c r="H375" s="2714"/>
      <c r="I375" s="2714"/>
      <c r="J375" s="2714"/>
      <c r="K375" s="2714"/>
      <c r="L375" s="2714"/>
      <c r="M375" s="2714"/>
      <c r="N375" s="2714"/>
      <c r="O375" s="2714"/>
      <c r="P375" s="2714"/>
      <c r="Q375" s="2714"/>
      <c r="R375" s="2714"/>
      <c r="S375" s="2714"/>
      <c r="T375" s="2714"/>
      <c r="U375" s="2714"/>
      <c r="V375" s="2714"/>
      <c r="W375" s="2714"/>
      <c r="X375" s="2714"/>
      <c r="Y375" s="2714"/>
      <c r="Z375" s="2714"/>
    </row>
    <row r="376" spans="1:26" ht="15.75" customHeight="1">
      <c r="A376" s="2714"/>
      <c r="B376" s="2714"/>
      <c r="C376" s="2714"/>
      <c r="D376" s="2714"/>
      <c r="E376" s="2714"/>
      <c r="F376" s="2714"/>
      <c r="G376" s="2714"/>
      <c r="H376" s="2714"/>
      <c r="I376" s="2714"/>
      <c r="J376" s="2714"/>
      <c r="K376" s="2714"/>
      <c r="L376" s="2714"/>
      <c r="M376" s="2714"/>
      <c r="N376" s="2714"/>
      <c r="O376" s="2714"/>
      <c r="P376" s="2714"/>
      <c r="Q376" s="2714"/>
      <c r="R376" s="2714"/>
      <c r="S376" s="2714"/>
      <c r="T376" s="2714"/>
      <c r="U376" s="2714"/>
      <c r="V376" s="2714"/>
      <c r="W376" s="2714"/>
      <c r="X376" s="2714"/>
      <c r="Y376" s="2714"/>
      <c r="Z376" s="2714"/>
    </row>
    <row r="377" spans="1:26" ht="15.75" customHeight="1">
      <c r="A377" s="2714"/>
      <c r="B377" s="2714"/>
      <c r="C377" s="2714"/>
      <c r="D377" s="2714"/>
      <c r="E377" s="2714"/>
      <c r="F377" s="2714"/>
      <c r="G377" s="2714"/>
      <c r="H377" s="2714"/>
      <c r="I377" s="2714"/>
      <c r="J377" s="2714"/>
      <c r="K377" s="2714"/>
      <c r="L377" s="2714"/>
      <c r="M377" s="2714"/>
      <c r="N377" s="2714"/>
      <c r="O377" s="2714"/>
      <c r="P377" s="2714"/>
      <c r="Q377" s="2714"/>
      <c r="R377" s="2714"/>
      <c r="S377" s="2714"/>
      <c r="T377" s="2714"/>
      <c r="U377" s="2714"/>
      <c r="V377" s="2714"/>
      <c r="W377" s="2714"/>
      <c r="X377" s="2714"/>
      <c r="Y377" s="2714"/>
      <c r="Z377" s="2714"/>
    </row>
    <row r="378" spans="1:26" ht="15.75" customHeight="1">
      <c r="A378" s="2714"/>
      <c r="B378" s="2714"/>
      <c r="C378" s="2714"/>
      <c r="D378" s="2714"/>
      <c r="E378" s="2714"/>
      <c r="F378" s="2714"/>
      <c r="G378" s="2714"/>
      <c r="H378" s="2714"/>
      <c r="I378" s="2714"/>
      <c r="J378" s="2714"/>
      <c r="K378" s="2714"/>
      <c r="L378" s="2714"/>
      <c r="M378" s="2714"/>
      <c r="N378" s="2714"/>
      <c r="O378" s="2714"/>
      <c r="P378" s="2714"/>
      <c r="Q378" s="2714"/>
      <c r="R378" s="2714"/>
      <c r="S378" s="2714"/>
      <c r="T378" s="2714"/>
      <c r="U378" s="2714"/>
      <c r="V378" s="2714"/>
      <c r="W378" s="2714"/>
      <c r="X378" s="2714"/>
      <c r="Y378" s="2714"/>
      <c r="Z378" s="2714"/>
    </row>
    <row r="379" spans="1:26" ht="15.75" customHeight="1">
      <c r="A379" s="2714"/>
      <c r="B379" s="2714"/>
      <c r="C379" s="2714"/>
      <c r="D379" s="2714"/>
      <c r="E379" s="2714"/>
      <c r="F379" s="2714"/>
      <c r="G379" s="2714"/>
      <c r="H379" s="2714"/>
      <c r="I379" s="2714"/>
      <c r="J379" s="2714"/>
      <c r="K379" s="2714"/>
      <c r="L379" s="2714"/>
      <c r="M379" s="2714"/>
      <c r="N379" s="2714"/>
      <c r="O379" s="2714"/>
      <c r="P379" s="2714"/>
      <c r="Q379" s="2714"/>
      <c r="R379" s="2714"/>
      <c r="S379" s="2714"/>
      <c r="T379" s="2714"/>
      <c r="U379" s="2714"/>
      <c r="V379" s="2714"/>
      <c r="W379" s="2714"/>
      <c r="X379" s="2714"/>
      <c r="Y379" s="2714"/>
      <c r="Z379" s="2714"/>
    </row>
    <row r="380" spans="1:26" ht="15.75" customHeight="1">
      <c r="A380" s="2714"/>
      <c r="B380" s="2714"/>
      <c r="C380" s="2714"/>
      <c r="D380" s="2714"/>
      <c r="E380" s="2714"/>
      <c r="F380" s="2714"/>
      <c r="G380" s="2714"/>
      <c r="H380" s="2714"/>
      <c r="I380" s="2714"/>
      <c r="J380" s="2714"/>
      <c r="K380" s="2714"/>
      <c r="L380" s="2714"/>
      <c r="M380" s="2714"/>
      <c r="N380" s="2714"/>
      <c r="O380" s="2714"/>
      <c r="P380" s="2714"/>
      <c r="Q380" s="2714"/>
      <c r="R380" s="2714"/>
      <c r="S380" s="2714"/>
      <c r="T380" s="2714"/>
      <c r="U380" s="2714"/>
      <c r="V380" s="2714"/>
      <c r="W380" s="2714"/>
      <c r="X380" s="2714"/>
      <c r="Y380" s="2714"/>
      <c r="Z380" s="2714"/>
    </row>
    <row r="381" spans="1:26" ht="15.75" customHeight="1">
      <c r="A381" s="2714"/>
      <c r="B381" s="2714"/>
      <c r="C381" s="2714"/>
      <c r="D381" s="2714"/>
      <c r="E381" s="2714"/>
      <c r="F381" s="2714"/>
      <c r="G381" s="2714"/>
      <c r="H381" s="2714"/>
      <c r="I381" s="2714"/>
      <c r="J381" s="2714"/>
      <c r="K381" s="2714"/>
      <c r="L381" s="2714"/>
      <c r="M381" s="2714"/>
      <c r="N381" s="2714"/>
      <c r="O381" s="2714"/>
      <c r="P381" s="2714"/>
      <c r="Q381" s="2714"/>
      <c r="R381" s="2714"/>
      <c r="S381" s="2714"/>
      <c r="T381" s="2714"/>
      <c r="U381" s="2714"/>
      <c r="V381" s="2714"/>
      <c r="W381" s="2714"/>
      <c r="X381" s="2714"/>
      <c r="Y381" s="2714"/>
      <c r="Z381" s="2714"/>
    </row>
    <row r="382" spans="1:26" ht="15.75" customHeight="1">
      <c r="A382" s="2714"/>
      <c r="B382" s="2714"/>
      <c r="C382" s="2714"/>
      <c r="D382" s="2714"/>
      <c r="E382" s="2714"/>
      <c r="F382" s="2714"/>
      <c r="G382" s="2714"/>
      <c r="H382" s="2714"/>
      <c r="I382" s="2714"/>
      <c r="J382" s="2714"/>
      <c r="K382" s="2714"/>
      <c r="L382" s="2714"/>
      <c r="M382" s="2714"/>
      <c r="N382" s="2714"/>
      <c r="O382" s="2714"/>
      <c r="P382" s="2714"/>
      <c r="Q382" s="2714"/>
      <c r="R382" s="2714"/>
      <c r="S382" s="2714"/>
      <c r="T382" s="2714"/>
      <c r="U382" s="2714"/>
      <c r="V382" s="2714"/>
      <c r="W382" s="2714"/>
      <c r="X382" s="2714"/>
      <c r="Y382" s="2714"/>
      <c r="Z382" s="2714"/>
    </row>
    <row r="383" spans="1:26" ht="15.75" customHeight="1">
      <c r="A383" s="2714"/>
      <c r="B383" s="2714"/>
      <c r="C383" s="2714"/>
      <c r="D383" s="2714"/>
      <c r="E383" s="2714"/>
      <c r="F383" s="2714"/>
      <c r="G383" s="2714"/>
      <c r="H383" s="2714"/>
      <c r="I383" s="2714"/>
      <c r="J383" s="2714"/>
      <c r="K383" s="2714"/>
      <c r="L383" s="2714"/>
      <c r="M383" s="2714"/>
      <c r="N383" s="2714"/>
      <c r="O383" s="2714"/>
      <c r="P383" s="2714"/>
      <c r="Q383" s="2714"/>
      <c r="R383" s="2714"/>
      <c r="S383" s="2714"/>
      <c r="T383" s="2714"/>
      <c r="U383" s="2714"/>
      <c r="V383" s="2714"/>
      <c r="W383" s="2714"/>
      <c r="X383" s="2714"/>
      <c r="Y383" s="2714"/>
      <c r="Z383" s="2714"/>
    </row>
    <row r="384" spans="1:26" ht="15.75" customHeight="1">
      <c r="A384" s="2714"/>
      <c r="B384" s="2714"/>
      <c r="C384" s="2714"/>
      <c r="D384" s="2714"/>
      <c r="E384" s="2714"/>
      <c r="F384" s="2714"/>
      <c r="G384" s="2714"/>
      <c r="H384" s="2714"/>
      <c r="I384" s="2714"/>
      <c r="J384" s="2714"/>
      <c r="K384" s="2714"/>
      <c r="L384" s="2714"/>
      <c r="M384" s="2714"/>
      <c r="N384" s="2714"/>
      <c r="O384" s="2714"/>
      <c r="P384" s="2714"/>
      <c r="Q384" s="2714"/>
      <c r="R384" s="2714"/>
      <c r="S384" s="2714"/>
      <c r="T384" s="2714"/>
      <c r="U384" s="2714"/>
      <c r="V384" s="2714"/>
      <c r="W384" s="2714"/>
      <c r="X384" s="2714"/>
      <c r="Y384" s="2714"/>
      <c r="Z384" s="2714"/>
    </row>
    <row r="385" spans="1:26" ht="15.75" customHeight="1">
      <c r="A385" s="2714"/>
      <c r="B385" s="2714"/>
      <c r="C385" s="2714"/>
      <c r="D385" s="2714"/>
      <c r="E385" s="2714"/>
      <c r="F385" s="2714"/>
      <c r="G385" s="2714"/>
      <c r="H385" s="2714"/>
      <c r="I385" s="2714"/>
      <c r="J385" s="2714"/>
      <c r="K385" s="2714"/>
      <c r="L385" s="2714"/>
      <c r="M385" s="2714"/>
      <c r="N385" s="2714"/>
      <c r="O385" s="2714"/>
      <c r="P385" s="2714"/>
      <c r="Q385" s="2714"/>
      <c r="R385" s="2714"/>
      <c r="S385" s="2714"/>
      <c r="T385" s="2714"/>
      <c r="U385" s="2714"/>
      <c r="V385" s="2714"/>
      <c r="W385" s="2714"/>
      <c r="X385" s="2714"/>
      <c r="Y385" s="2714"/>
      <c r="Z385" s="2714"/>
    </row>
    <row r="386" spans="1:26" ht="15.75" customHeight="1">
      <c r="A386" s="2714"/>
      <c r="B386" s="2714"/>
      <c r="C386" s="2714"/>
      <c r="D386" s="2714"/>
      <c r="E386" s="2714"/>
      <c r="F386" s="2714"/>
      <c r="G386" s="2714"/>
      <c r="H386" s="2714"/>
      <c r="I386" s="2714"/>
      <c r="J386" s="2714"/>
      <c r="K386" s="2714"/>
      <c r="L386" s="2714"/>
      <c r="M386" s="2714"/>
      <c r="N386" s="2714"/>
      <c r="O386" s="2714"/>
      <c r="P386" s="2714"/>
      <c r="Q386" s="2714"/>
      <c r="R386" s="2714"/>
      <c r="S386" s="2714"/>
      <c r="T386" s="2714"/>
      <c r="U386" s="2714"/>
      <c r="V386" s="2714"/>
      <c r="W386" s="2714"/>
      <c r="X386" s="2714"/>
      <c r="Y386" s="2714"/>
      <c r="Z386" s="2714"/>
    </row>
    <row r="387" spans="1:26" ht="15.75" customHeight="1">
      <c r="A387" s="2714"/>
      <c r="B387" s="2714"/>
      <c r="C387" s="2714"/>
      <c r="D387" s="2714"/>
      <c r="E387" s="2714"/>
      <c r="F387" s="2714"/>
      <c r="G387" s="2714"/>
      <c r="H387" s="2714"/>
      <c r="I387" s="2714"/>
      <c r="J387" s="2714"/>
      <c r="K387" s="2714"/>
      <c r="L387" s="2714"/>
      <c r="M387" s="2714"/>
      <c r="N387" s="2714"/>
      <c r="O387" s="2714"/>
      <c r="P387" s="2714"/>
      <c r="Q387" s="2714"/>
      <c r="R387" s="2714"/>
      <c r="S387" s="2714"/>
      <c r="T387" s="2714"/>
      <c r="U387" s="2714"/>
      <c r="V387" s="2714"/>
      <c r="W387" s="2714"/>
      <c r="X387" s="2714"/>
      <c r="Y387" s="2714"/>
      <c r="Z387" s="2714"/>
    </row>
    <row r="388" spans="1:26" ht="15.75" customHeight="1">
      <c r="A388" s="2714"/>
      <c r="B388" s="2714"/>
      <c r="C388" s="2714"/>
      <c r="D388" s="2714"/>
      <c r="E388" s="2714"/>
      <c r="F388" s="2714"/>
      <c r="G388" s="2714"/>
      <c r="H388" s="2714"/>
      <c r="I388" s="2714"/>
      <c r="J388" s="2714"/>
      <c r="K388" s="2714"/>
      <c r="L388" s="2714"/>
      <c r="M388" s="2714"/>
      <c r="N388" s="2714"/>
      <c r="O388" s="2714"/>
      <c r="P388" s="2714"/>
      <c r="Q388" s="2714"/>
      <c r="R388" s="2714"/>
      <c r="S388" s="2714"/>
      <c r="T388" s="2714"/>
      <c r="U388" s="2714"/>
      <c r="V388" s="2714"/>
      <c r="W388" s="2714"/>
      <c r="X388" s="2714"/>
      <c r="Y388" s="2714"/>
      <c r="Z388" s="2714"/>
    </row>
    <row r="389" spans="1:26" ht="15.75" customHeight="1">
      <c r="A389" s="2714"/>
      <c r="B389" s="2714"/>
      <c r="C389" s="2714"/>
      <c r="D389" s="2714"/>
      <c r="E389" s="2714"/>
      <c r="F389" s="2714"/>
      <c r="G389" s="2714"/>
      <c r="H389" s="2714"/>
      <c r="I389" s="2714"/>
      <c r="J389" s="2714"/>
      <c r="K389" s="2714"/>
      <c r="L389" s="2714"/>
      <c r="M389" s="2714"/>
      <c r="N389" s="2714"/>
      <c r="O389" s="2714"/>
      <c r="P389" s="2714"/>
      <c r="Q389" s="2714"/>
      <c r="R389" s="2714"/>
      <c r="S389" s="2714"/>
      <c r="T389" s="2714"/>
      <c r="U389" s="2714"/>
      <c r="V389" s="2714"/>
      <c r="W389" s="2714"/>
      <c r="X389" s="2714"/>
      <c r="Y389" s="2714"/>
      <c r="Z389" s="2714"/>
    </row>
    <row r="390" spans="1:26" ht="15.75" customHeight="1">
      <c r="A390" s="2714"/>
      <c r="B390" s="2714"/>
      <c r="C390" s="2714"/>
      <c r="D390" s="2714"/>
      <c r="E390" s="2714"/>
      <c r="F390" s="2714"/>
      <c r="G390" s="2714"/>
      <c r="H390" s="2714"/>
      <c r="I390" s="2714"/>
      <c r="J390" s="2714"/>
      <c r="K390" s="2714"/>
      <c r="L390" s="2714"/>
      <c r="M390" s="2714"/>
      <c r="N390" s="2714"/>
      <c r="O390" s="2714"/>
      <c r="P390" s="2714"/>
      <c r="Q390" s="2714"/>
      <c r="R390" s="2714"/>
      <c r="S390" s="2714"/>
      <c r="T390" s="2714"/>
      <c r="U390" s="2714"/>
      <c r="V390" s="2714"/>
      <c r="W390" s="2714"/>
      <c r="X390" s="2714"/>
      <c r="Y390" s="2714"/>
      <c r="Z390" s="2714"/>
    </row>
    <row r="391" spans="1:26" ht="15.75" customHeight="1">
      <c r="A391" s="2714"/>
      <c r="B391" s="2714"/>
      <c r="C391" s="2714"/>
      <c r="D391" s="2714"/>
      <c r="E391" s="2714"/>
      <c r="F391" s="2714"/>
      <c r="G391" s="2714"/>
      <c r="H391" s="2714"/>
      <c r="I391" s="2714"/>
      <c r="J391" s="2714"/>
      <c r="K391" s="2714"/>
      <c r="L391" s="2714"/>
      <c r="M391" s="2714"/>
      <c r="N391" s="2714"/>
      <c r="O391" s="2714"/>
      <c r="P391" s="2714"/>
      <c r="Q391" s="2714"/>
      <c r="R391" s="2714"/>
      <c r="S391" s="2714"/>
      <c r="T391" s="2714"/>
      <c r="U391" s="2714"/>
      <c r="V391" s="2714"/>
      <c r="W391" s="2714"/>
      <c r="X391" s="2714"/>
      <c r="Y391" s="2714"/>
      <c r="Z391" s="2714"/>
    </row>
    <row r="392" spans="1:26" ht="15.75" customHeight="1">
      <c r="A392" s="2714"/>
      <c r="B392" s="2714"/>
      <c r="C392" s="2714"/>
      <c r="D392" s="2714"/>
      <c r="E392" s="2714"/>
      <c r="F392" s="2714"/>
      <c r="G392" s="2714"/>
      <c r="H392" s="2714"/>
      <c r="I392" s="2714"/>
      <c r="J392" s="2714"/>
      <c r="K392" s="2714"/>
      <c r="L392" s="2714"/>
      <c r="M392" s="2714"/>
      <c r="N392" s="2714"/>
      <c r="O392" s="2714"/>
      <c r="P392" s="2714"/>
      <c r="Q392" s="2714"/>
      <c r="R392" s="2714"/>
      <c r="S392" s="2714"/>
      <c r="T392" s="2714"/>
      <c r="U392" s="2714"/>
      <c r="V392" s="2714"/>
      <c r="W392" s="2714"/>
      <c r="X392" s="2714"/>
      <c r="Y392" s="2714"/>
      <c r="Z392" s="2714"/>
    </row>
    <row r="393" spans="1:26" ht="15.75" customHeight="1">
      <c r="A393" s="2714"/>
      <c r="B393" s="2714"/>
      <c r="C393" s="2714"/>
      <c r="D393" s="2714"/>
      <c r="E393" s="2714"/>
      <c r="F393" s="2714"/>
      <c r="G393" s="2714"/>
      <c r="H393" s="2714"/>
      <c r="I393" s="2714"/>
      <c r="J393" s="2714"/>
      <c r="K393" s="2714"/>
      <c r="L393" s="2714"/>
      <c r="M393" s="2714"/>
      <c r="N393" s="2714"/>
      <c r="O393" s="2714"/>
      <c r="P393" s="2714"/>
      <c r="Q393" s="2714"/>
      <c r="R393" s="2714"/>
      <c r="S393" s="2714"/>
      <c r="T393" s="2714"/>
      <c r="U393" s="2714"/>
      <c r="V393" s="2714"/>
      <c r="W393" s="2714"/>
      <c r="X393" s="2714"/>
      <c r="Y393" s="2714"/>
      <c r="Z393" s="2714"/>
    </row>
    <row r="394" spans="1:26" ht="15.75" customHeight="1">
      <c r="A394" s="2714"/>
      <c r="B394" s="2714"/>
      <c r="C394" s="2714"/>
      <c r="D394" s="2714"/>
      <c r="E394" s="2714"/>
      <c r="F394" s="2714"/>
      <c r="G394" s="2714"/>
      <c r="H394" s="2714"/>
      <c r="I394" s="2714"/>
      <c r="J394" s="2714"/>
      <c r="K394" s="2714"/>
      <c r="L394" s="2714"/>
      <c r="M394" s="2714"/>
      <c r="N394" s="2714"/>
      <c r="O394" s="2714"/>
      <c r="P394" s="2714"/>
      <c r="Q394" s="2714"/>
      <c r="R394" s="2714"/>
      <c r="S394" s="2714"/>
      <c r="T394" s="2714"/>
      <c r="U394" s="2714"/>
      <c r="V394" s="2714"/>
      <c r="W394" s="2714"/>
      <c r="X394" s="2714"/>
      <c r="Y394" s="2714"/>
      <c r="Z394" s="2714"/>
    </row>
    <row r="395" spans="1:26" ht="15.75" customHeight="1">
      <c r="A395" s="2714"/>
      <c r="B395" s="2714"/>
      <c r="C395" s="2714"/>
      <c r="D395" s="2714"/>
      <c r="E395" s="2714"/>
      <c r="F395" s="2714"/>
      <c r="G395" s="2714"/>
      <c r="H395" s="2714"/>
      <c r="I395" s="2714"/>
      <c r="J395" s="2714"/>
      <c r="K395" s="2714"/>
      <c r="L395" s="2714"/>
      <c r="M395" s="2714"/>
      <c r="N395" s="2714"/>
      <c r="O395" s="2714"/>
      <c r="P395" s="2714"/>
      <c r="Q395" s="2714"/>
      <c r="R395" s="2714"/>
      <c r="S395" s="2714"/>
      <c r="T395" s="2714"/>
      <c r="U395" s="2714"/>
      <c r="V395" s="2714"/>
      <c r="W395" s="2714"/>
      <c r="X395" s="2714"/>
      <c r="Y395" s="2714"/>
      <c r="Z395" s="2714"/>
    </row>
    <row r="396" spans="1:26" ht="15.75" customHeight="1">
      <c r="A396" s="2714"/>
      <c r="B396" s="2714"/>
      <c r="C396" s="2714"/>
      <c r="D396" s="2714"/>
      <c r="E396" s="2714"/>
      <c r="F396" s="2714"/>
      <c r="G396" s="2714"/>
      <c r="H396" s="2714"/>
      <c r="I396" s="2714"/>
      <c r="J396" s="2714"/>
      <c r="K396" s="2714"/>
      <c r="L396" s="2714"/>
      <c r="M396" s="2714"/>
      <c r="N396" s="2714"/>
      <c r="O396" s="2714"/>
      <c r="P396" s="2714"/>
      <c r="Q396" s="2714"/>
      <c r="R396" s="2714"/>
      <c r="S396" s="2714"/>
      <c r="T396" s="2714"/>
      <c r="U396" s="2714"/>
      <c r="V396" s="2714"/>
      <c r="W396" s="2714"/>
      <c r="X396" s="2714"/>
      <c r="Y396" s="2714"/>
      <c r="Z396" s="2714"/>
    </row>
    <row r="397" spans="1:26" ht="15.75" customHeight="1">
      <c r="A397" s="2714"/>
      <c r="B397" s="2714"/>
      <c r="C397" s="2714"/>
      <c r="D397" s="2714"/>
      <c r="E397" s="2714"/>
      <c r="F397" s="2714"/>
      <c r="G397" s="2714"/>
      <c r="H397" s="2714"/>
      <c r="I397" s="2714"/>
      <c r="J397" s="2714"/>
      <c r="K397" s="2714"/>
      <c r="L397" s="2714"/>
      <c r="M397" s="2714"/>
      <c r="N397" s="2714"/>
      <c r="O397" s="2714"/>
      <c r="P397" s="2714"/>
      <c r="Q397" s="2714"/>
      <c r="R397" s="2714"/>
      <c r="S397" s="2714"/>
      <c r="T397" s="2714"/>
      <c r="U397" s="2714"/>
      <c r="V397" s="2714"/>
      <c r="W397" s="2714"/>
      <c r="X397" s="2714"/>
      <c r="Y397" s="2714"/>
      <c r="Z397" s="2714"/>
    </row>
    <row r="398" spans="1:26" ht="15.75" customHeight="1">
      <c r="A398" s="2714"/>
      <c r="B398" s="2714"/>
      <c r="C398" s="2714"/>
      <c r="D398" s="2714"/>
      <c r="E398" s="2714"/>
      <c r="F398" s="2714"/>
      <c r="G398" s="2714"/>
      <c r="H398" s="2714"/>
      <c r="I398" s="2714"/>
      <c r="J398" s="2714"/>
      <c r="K398" s="2714"/>
      <c r="L398" s="2714"/>
      <c r="M398" s="2714"/>
      <c r="N398" s="2714"/>
      <c r="O398" s="2714"/>
      <c r="P398" s="2714"/>
      <c r="Q398" s="2714"/>
      <c r="R398" s="2714"/>
      <c r="S398" s="2714"/>
      <c r="T398" s="2714"/>
      <c r="U398" s="2714"/>
      <c r="V398" s="2714"/>
      <c r="W398" s="2714"/>
      <c r="X398" s="2714"/>
      <c r="Y398" s="2714"/>
      <c r="Z398" s="2714"/>
    </row>
    <row r="399" spans="1:26" ht="15.75" customHeight="1">
      <c r="A399" s="2714"/>
      <c r="B399" s="2714"/>
      <c r="C399" s="2714"/>
      <c r="D399" s="2714"/>
      <c r="E399" s="2714"/>
      <c r="F399" s="2714"/>
      <c r="G399" s="2714"/>
      <c r="H399" s="2714"/>
      <c r="I399" s="2714"/>
      <c r="J399" s="2714"/>
      <c r="K399" s="2714"/>
      <c r="L399" s="2714"/>
      <c r="M399" s="2714"/>
      <c r="N399" s="2714"/>
      <c r="O399" s="2714"/>
      <c r="P399" s="2714"/>
      <c r="Q399" s="2714"/>
      <c r="R399" s="2714"/>
      <c r="S399" s="2714"/>
      <c r="T399" s="2714"/>
      <c r="U399" s="2714"/>
      <c r="V399" s="2714"/>
      <c r="W399" s="2714"/>
      <c r="X399" s="2714"/>
      <c r="Y399" s="2714"/>
      <c r="Z399" s="2714"/>
    </row>
    <row r="400" spans="1:26" ht="15.75" customHeight="1">
      <c r="A400" s="2714"/>
      <c r="B400" s="2714"/>
      <c r="C400" s="2714"/>
      <c r="D400" s="2714"/>
      <c r="E400" s="2714"/>
      <c r="F400" s="2714"/>
      <c r="G400" s="2714"/>
      <c r="H400" s="2714"/>
      <c r="I400" s="2714"/>
      <c r="J400" s="2714"/>
      <c r="K400" s="2714"/>
      <c r="L400" s="2714"/>
      <c r="M400" s="2714"/>
      <c r="N400" s="2714"/>
      <c r="O400" s="2714"/>
      <c r="P400" s="2714"/>
      <c r="Q400" s="2714"/>
      <c r="R400" s="2714"/>
      <c r="S400" s="2714"/>
      <c r="T400" s="2714"/>
      <c r="U400" s="2714"/>
      <c r="V400" s="2714"/>
      <c r="W400" s="2714"/>
      <c r="X400" s="2714"/>
      <c r="Y400" s="2714"/>
      <c r="Z400" s="2714"/>
    </row>
    <row r="401" spans="1:26" ht="15.75" customHeight="1">
      <c r="A401" s="2714"/>
      <c r="B401" s="2714"/>
      <c r="C401" s="2714"/>
      <c r="D401" s="2714"/>
      <c r="E401" s="2714"/>
      <c r="F401" s="2714"/>
      <c r="G401" s="2714"/>
      <c r="H401" s="2714"/>
      <c r="I401" s="2714"/>
      <c r="J401" s="2714"/>
      <c r="K401" s="2714"/>
      <c r="L401" s="2714"/>
      <c r="M401" s="2714"/>
      <c r="N401" s="2714"/>
      <c r="O401" s="2714"/>
      <c r="P401" s="2714"/>
      <c r="Q401" s="2714"/>
      <c r="R401" s="2714"/>
      <c r="S401" s="2714"/>
      <c r="T401" s="2714"/>
      <c r="U401" s="2714"/>
      <c r="V401" s="2714"/>
      <c r="W401" s="2714"/>
      <c r="X401" s="2714"/>
      <c r="Y401" s="2714"/>
      <c r="Z401" s="2714"/>
    </row>
    <row r="402" spans="1:26" ht="15.75" customHeight="1">
      <c r="A402" s="2714"/>
      <c r="B402" s="2714"/>
      <c r="C402" s="2714"/>
      <c r="D402" s="2714"/>
      <c r="E402" s="2714"/>
      <c r="F402" s="2714"/>
      <c r="G402" s="2714"/>
      <c r="H402" s="2714"/>
      <c r="I402" s="2714"/>
      <c r="J402" s="2714"/>
      <c r="K402" s="2714"/>
      <c r="L402" s="2714"/>
      <c r="M402" s="2714"/>
      <c r="N402" s="2714"/>
      <c r="O402" s="2714"/>
      <c r="P402" s="2714"/>
      <c r="Q402" s="2714"/>
      <c r="R402" s="2714"/>
      <c r="S402" s="2714"/>
      <c r="T402" s="2714"/>
      <c r="U402" s="2714"/>
      <c r="V402" s="2714"/>
      <c r="W402" s="2714"/>
      <c r="X402" s="2714"/>
      <c r="Y402" s="2714"/>
      <c r="Z402" s="2714"/>
    </row>
    <row r="403" spans="1:26" ht="15.75" customHeight="1">
      <c r="A403" s="2714"/>
      <c r="B403" s="2714"/>
      <c r="C403" s="2714"/>
      <c r="D403" s="2714"/>
      <c r="E403" s="2714"/>
      <c r="F403" s="2714"/>
      <c r="G403" s="2714"/>
      <c r="H403" s="2714"/>
      <c r="I403" s="2714"/>
      <c r="J403" s="2714"/>
      <c r="K403" s="2714"/>
      <c r="L403" s="2714"/>
      <c r="M403" s="2714"/>
      <c r="N403" s="2714"/>
      <c r="O403" s="2714"/>
      <c r="P403" s="2714"/>
      <c r="Q403" s="2714"/>
      <c r="R403" s="2714"/>
      <c r="S403" s="2714"/>
      <c r="T403" s="2714"/>
      <c r="U403" s="2714"/>
      <c r="V403" s="2714"/>
      <c r="W403" s="2714"/>
      <c r="X403" s="2714"/>
      <c r="Y403" s="2714"/>
      <c r="Z403" s="2714"/>
    </row>
    <row r="404" spans="1:26" ht="15.75" customHeight="1">
      <c r="A404" s="2714"/>
      <c r="B404" s="2714"/>
      <c r="C404" s="2714"/>
      <c r="D404" s="2714"/>
      <c r="E404" s="2714"/>
      <c r="F404" s="2714"/>
      <c r="G404" s="2714"/>
      <c r="H404" s="2714"/>
      <c r="I404" s="2714"/>
      <c r="J404" s="2714"/>
      <c r="K404" s="2714"/>
      <c r="L404" s="2714"/>
      <c r="M404" s="2714"/>
      <c r="N404" s="2714"/>
      <c r="O404" s="2714"/>
      <c r="P404" s="2714"/>
      <c r="Q404" s="2714"/>
      <c r="R404" s="2714"/>
      <c r="S404" s="2714"/>
      <c r="T404" s="2714"/>
      <c r="U404" s="2714"/>
      <c r="V404" s="2714"/>
      <c r="W404" s="2714"/>
      <c r="X404" s="2714"/>
      <c r="Y404" s="2714"/>
      <c r="Z404" s="2714"/>
    </row>
    <row r="405" spans="1:26" ht="15.75" customHeight="1">
      <c r="A405" s="2714"/>
      <c r="B405" s="2714"/>
      <c r="C405" s="2714"/>
      <c r="D405" s="2714"/>
      <c r="E405" s="2714"/>
      <c r="F405" s="2714"/>
      <c r="G405" s="2714"/>
      <c r="H405" s="2714"/>
      <c r="I405" s="2714"/>
      <c r="J405" s="2714"/>
      <c r="K405" s="2714"/>
      <c r="L405" s="2714"/>
      <c r="M405" s="2714"/>
      <c r="N405" s="2714"/>
      <c r="O405" s="2714"/>
      <c r="P405" s="2714"/>
      <c r="Q405" s="2714"/>
      <c r="R405" s="2714"/>
      <c r="S405" s="2714"/>
      <c r="T405" s="2714"/>
      <c r="U405" s="2714"/>
      <c r="V405" s="2714"/>
      <c r="W405" s="2714"/>
      <c r="X405" s="2714"/>
      <c r="Y405" s="2714"/>
      <c r="Z405" s="2714"/>
    </row>
    <row r="406" spans="1:26" ht="15.75" customHeight="1">
      <c r="A406" s="2714"/>
      <c r="B406" s="2714"/>
      <c r="C406" s="2714"/>
      <c r="D406" s="2714"/>
      <c r="E406" s="2714"/>
      <c r="F406" s="2714"/>
      <c r="G406" s="2714"/>
      <c r="H406" s="2714"/>
      <c r="I406" s="2714"/>
      <c r="J406" s="2714"/>
      <c r="K406" s="2714"/>
      <c r="L406" s="2714"/>
      <c r="M406" s="2714"/>
      <c r="N406" s="2714"/>
      <c r="O406" s="2714"/>
      <c r="P406" s="2714"/>
      <c r="Q406" s="2714"/>
      <c r="R406" s="2714"/>
      <c r="S406" s="2714"/>
      <c r="T406" s="2714"/>
      <c r="U406" s="2714"/>
      <c r="V406" s="2714"/>
      <c r="W406" s="2714"/>
      <c r="X406" s="2714"/>
      <c r="Y406" s="2714"/>
      <c r="Z406" s="2714"/>
    </row>
    <row r="407" spans="1:26" ht="15.75" customHeight="1">
      <c r="A407" s="2714"/>
      <c r="B407" s="2714"/>
      <c r="C407" s="2714"/>
      <c r="D407" s="2714"/>
      <c r="E407" s="2714"/>
      <c r="F407" s="2714"/>
      <c r="G407" s="2714"/>
      <c r="H407" s="2714"/>
      <c r="I407" s="2714"/>
      <c r="J407" s="2714"/>
      <c r="K407" s="2714"/>
      <c r="L407" s="2714"/>
      <c r="M407" s="2714"/>
      <c r="N407" s="2714"/>
      <c r="O407" s="2714"/>
      <c r="P407" s="2714"/>
      <c r="Q407" s="2714"/>
      <c r="R407" s="2714"/>
      <c r="S407" s="2714"/>
      <c r="T407" s="2714"/>
      <c r="U407" s="2714"/>
      <c r="V407" s="2714"/>
      <c r="W407" s="2714"/>
      <c r="X407" s="2714"/>
      <c r="Y407" s="2714"/>
      <c r="Z407" s="2714"/>
    </row>
    <row r="408" spans="1:26" ht="15.75" customHeight="1">
      <c r="A408" s="2714"/>
      <c r="B408" s="2714"/>
      <c r="C408" s="2714"/>
      <c r="D408" s="2714"/>
      <c r="E408" s="2714"/>
      <c r="F408" s="2714"/>
      <c r="G408" s="2714"/>
      <c r="H408" s="2714"/>
      <c r="I408" s="2714"/>
      <c r="J408" s="2714"/>
      <c r="K408" s="2714"/>
      <c r="L408" s="2714"/>
      <c r="M408" s="2714"/>
      <c r="N408" s="2714"/>
      <c r="O408" s="2714"/>
      <c r="P408" s="2714"/>
      <c r="Q408" s="2714"/>
      <c r="R408" s="2714"/>
      <c r="S408" s="2714"/>
      <c r="T408" s="2714"/>
      <c r="U408" s="2714"/>
      <c r="V408" s="2714"/>
      <c r="W408" s="2714"/>
      <c r="X408" s="2714"/>
      <c r="Y408" s="2714"/>
      <c r="Z408" s="2714"/>
    </row>
    <row r="409" spans="1:26" ht="15.75" customHeight="1">
      <c r="A409" s="2714"/>
      <c r="B409" s="2714"/>
      <c r="C409" s="2714"/>
      <c r="D409" s="2714"/>
      <c r="E409" s="2714"/>
      <c r="F409" s="2714"/>
      <c r="G409" s="2714"/>
      <c r="H409" s="2714"/>
      <c r="I409" s="2714"/>
      <c r="J409" s="2714"/>
      <c r="K409" s="2714"/>
      <c r="L409" s="2714"/>
      <c r="M409" s="2714"/>
      <c r="N409" s="2714"/>
      <c r="O409" s="2714"/>
      <c r="P409" s="2714"/>
      <c r="Q409" s="2714"/>
      <c r="R409" s="2714"/>
      <c r="S409" s="2714"/>
      <c r="T409" s="2714"/>
      <c r="U409" s="2714"/>
      <c r="V409" s="2714"/>
      <c r="W409" s="2714"/>
      <c r="X409" s="2714"/>
      <c r="Y409" s="2714"/>
      <c r="Z409" s="2714"/>
    </row>
    <row r="410" spans="1:26" ht="15.75" customHeight="1">
      <c r="A410" s="2714"/>
      <c r="B410" s="2714"/>
      <c r="C410" s="2714"/>
      <c r="D410" s="2714"/>
      <c r="E410" s="2714"/>
      <c r="F410" s="2714"/>
      <c r="G410" s="2714"/>
      <c r="H410" s="2714"/>
      <c r="I410" s="2714"/>
      <c r="J410" s="2714"/>
      <c r="K410" s="2714"/>
      <c r="L410" s="2714"/>
      <c r="M410" s="2714"/>
      <c r="N410" s="2714"/>
      <c r="O410" s="2714"/>
      <c r="P410" s="2714"/>
      <c r="Q410" s="2714"/>
      <c r="R410" s="2714"/>
      <c r="S410" s="2714"/>
      <c r="T410" s="2714"/>
      <c r="U410" s="2714"/>
      <c r="V410" s="2714"/>
      <c r="W410" s="2714"/>
      <c r="X410" s="2714"/>
      <c r="Y410" s="2714"/>
      <c r="Z410" s="2714"/>
    </row>
    <row r="411" spans="1:26" ht="15.75" customHeight="1">
      <c r="A411" s="2714"/>
      <c r="B411" s="2714"/>
      <c r="C411" s="2714"/>
      <c r="D411" s="2714"/>
      <c r="E411" s="2714"/>
      <c r="F411" s="2714"/>
      <c r="G411" s="2714"/>
      <c r="H411" s="2714"/>
      <c r="I411" s="2714"/>
      <c r="J411" s="2714"/>
      <c r="K411" s="2714"/>
      <c r="L411" s="2714"/>
      <c r="M411" s="2714"/>
      <c r="N411" s="2714"/>
      <c r="O411" s="2714"/>
      <c r="P411" s="2714"/>
      <c r="Q411" s="2714"/>
      <c r="R411" s="2714"/>
      <c r="S411" s="2714"/>
      <c r="T411" s="2714"/>
      <c r="U411" s="2714"/>
      <c r="V411" s="2714"/>
      <c r="W411" s="2714"/>
      <c r="X411" s="2714"/>
      <c r="Y411" s="2714"/>
      <c r="Z411" s="2714"/>
    </row>
    <row r="412" spans="1:26" ht="15.75" customHeight="1">
      <c r="A412" s="2714"/>
      <c r="B412" s="2714"/>
      <c r="C412" s="2714"/>
      <c r="D412" s="2714"/>
      <c r="E412" s="2714"/>
      <c r="F412" s="2714"/>
      <c r="G412" s="2714"/>
      <c r="H412" s="2714"/>
      <c r="I412" s="2714"/>
      <c r="J412" s="2714"/>
      <c r="K412" s="2714"/>
      <c r="L412" s="2714"/>
      <c r="M412" s="2714"/>
      <c r="N412" s="2714"/>
      <c r="O412" s="2714"/>
      <c r="P412" s="2714"/>
      <c r="Q412" s="2714"/>
      <c r="R412" s="2714"/>
      <c r="S412" s="2714"/>
      <c r="T412" s="2714"/>
      <c r="U412" s="2714"/>
      <c r="V412" s="2714"/>
      <c r="W412" s="2714"/>
      <c r="X412" s="2714"/>
      <c r="Y412" s="2714"/>
      <c r="Z412" s="2714"/>
    </row>
    <row r="413" spans="1:26" ht="15.75" customHeight="1">
      <c r="A413" s="2714"/>
      <c r="B413" s="2714"/>
      <c r="C413" s="2714"/>
      <c r="D413" s="2714"/>
      <c r="E413" s="2714"/>
      <c r="F413" s="2714"/>
      <c r="G413" s="2714"/>
      <c r="H413" s="2714"/>
      <c r="I413" s="2714"/>
      <c r="J413" s="2714"/>
      <c r="K413" s="2714"/>
      <c r="L413" s="2714"/>
      <c r="M413" s="2714"/>
      <c r="N413" s="2714"/>
      <c r="O413" s="2714"/>
      <c r="P413" s="2714"/>
      <c r="Q413" s="2714"/>
      <c r="R413" s="2714"/>
      <c r="S413" s="2714"/>
      <c r="T413" s="2714"/>
      <c r="U413" s="2714"/>
      <c r="V413" s="2714"/>
      <c r="W413" s="2714"/>
      <c r="X413" s="2714"/>
      <c r="Y413" s="2714"/>
      <c r="Z413" s="2714"/>
    </row>
    <row r="414" spans="1:26" ht="15.75" customHeight="1">
      <c r="A414" s="2714"/>
      <c r="B414" s="2714"/>
      <c r="C414" s="2714"/>
      <c r="D414" s="2714"/>
      <c r="E414" s="2714"/>
      <c r="F414" s="2714"/>
      <c r="G414" s="2714"/>
      <c r="H414" s="2714"/>
      <c r="I414" s="2714"/>
      <c r="J414" s="2714"/>
      <c r="K414" s="2714"/>
      <c r="L414" s="2714"/>
      <c r="M414" s="2714"/>
      <c r="N414" s="2714"/>
      <c r="O414" s="2714"/>
      <c r="P414" s="2714"/>
      <c r="Q414" s="2714"/>
      <c r="R414" s="2714"/>
      <c r="S414" s="2714"/>
      <c r="T414" s="2714"/>
      <c r="U414" s="2714"/>
      <c r="V414" s="2714"/>
      <c r="W414" s="2714"/>
      <c r="X414" s="2714"/>
      <c r="Y414" s="2714"/>
      <c r="Z414" s="2714"/>
    </row>
    <row r="415" spans="1:26" ht="15.75" customHeight="1">
      <c r="A415" s="2714"/>
      <c r="B415" s="2714"/>
      <c r="C415" s="2714"/>
      <c r="D415" s="2714"/>
      <c r="E415" s="2714"/>
      <c r="F415" s="2714"/>
      <c r="G415" s="2714"/>
      <c r="H415" s="2714"/>
      <c r="I415" s="2714"/>
      <c r="J415" s="2714"/>
      <c r="K415" s="2714"/>
      <c r="L415" s="2714"/>
      <c r="M415" s="2714"/>
      <c r="N415" s="2714"/>
      <c r="O415" s="2714"/>
      <c r="P415" s="2714"/>
      <c r="Q415" s="2714"/>
      <c r="R415" s="2714"/>
      <c r="S415" s="2714"/>
      <c r="T415" s="2714"/>
      <c r="U415" s="2714"/>
      <c r="V415" s="2714"/>
      <c r="W415" s="2714"/>
      <c r="X415" s="2714"/>
      <c r="Y415" s="2714"/>
      <c r="Z415" s="2714"/>
    </row>
    <row r="416" spans="1:26" ht="15.75" customHeight="1">
      <c r="A416" s="2714"/>
      <c r="B416" s="2714"/>
      <c r="C416" s="2714"/>
      <c r="D416" s="2714"/>
      <c r="E416" s="2714"/>
      <c r="F416" s="2714"/>
      <c r="G416" s="2714"/>
      <c r="H416" s="2714"/>
      <c r="I416" s="2714"/>
      <c r="J416" s="2714"/>
      <c r="K416" s="2714"/>
      <c r="L416" s="2714"/>
      <c r="M416" s="2714"/>
      <c r="N416" s="2714"/>
      <c r="O416" s="2714"/>
      <c r="P416" s="2714"/>
      <c r="Q416" s="2714"/>
      <c r="R416" s="2714"/>
      <c r="S416" s="2714"/>
      <c r="T416" s="2714"/>
      <c r="U416" s="2714"/>
      <c r="V416" s="2714"/>
      <c r="W416" s="2714"/>
      <c r="X416" s="2714"/>
      <c r="Y416" s="2714"/>
      <c r="Z416" s="2714"/>
    </row>
    <row r="417" spans="1:26" ht="15.75" customHeight="1">
      <c r="A417" s="2714"/>
      <c r="B417" s="2714"/>
      <c r="C417" s="2714"/>
      <c r="D417" s="2714"/>
      <c r="E417" s="2714"/>
      <c r="F417" s="2714"/>
      <c r="G417" s="2714"/>
      <c r="H417" s="2714"/>
      <c r="I417" s="2714"/>
      <c r="J417" s="2714"/>
      <c r="K417" s="2714"/>
      <c r="L417" s="2714"/>
      <c r="M417" s="2714"/>
      <c r="N417" s="2714"/>
      <c r="O417" s="2714"/>
      <c r="P417" s="2714"/>
      <c r="Q417" s="2714"/>
      <c r="R417" s="2714"/>
      <c r="S417" s="2714"/>
      <c r="T417" s="2714"/>
      <c r="U417" s="2714"/>
      <c r="V417" s="2714"/>
      <c r="W417" s="2714"/>
      <c r="X417" s="2714"/>
      <c r="Y417" s="2714"/>
      <c r="Z417" s="2714"/>
    </row>
    <row r="418" spans="1:26" ht="15.75" customHeight="1">
      <c r="A418" s="2714"/>
      <c r="B418" s="2714"/>
      <c r="C418" s="2714"/>
      <c r="D418" s="2714"/>
      <c r="E418" s="2714"/>
      <c r="F418" s="2714"/>
      <c r="G418" s="2714"/>
      <c r="H418" s="2714"/>
      <c r="I418" s="2714"/>
      <c r="J418" s="2714"/>
      <c r="K418" s="2714"/>
      <c r="L418" s="2714"/>
      <c r="M418" s="2714"/>
      <c r="N418" s="2714"/>
      <c r="O418" s="2714"/>
      <c r="P418" s="2714"/>
      <c r="Q418" s="2714"/>
      <c r="R418" s="2714"/>
      <c r="S418" s="2714"/>
      <c r="T418" s="2714"/>
      <c r="U418" s="2714"/>
      <c r="V418" s="2714"/>
      <c r="W418" s="2714"/>
      <c r="X418" s="2714"/>
      <c r="Y418" s="2714"/>
      <c r="Z418" s="2714"/>
    </row>
    <row r="419" spans="1:26" ht="15.75" customHeight="1">
      <c r="A419" s="2714"/>
      <c r="B419" s="2714"/>
      <c r="C419" s="2714"/>
      <c r="D419" s="2714"/>
      <c r="E419" s="2714"/>
      <c r="F419" s="2714"/>
      <c r="G419" s="2714"/>
      <c r="H419" s="2714"/>
      <c r="I419" s="2714"/>
      <c r="J419" s="2714"/>
      <c r="K419" s="2714"/>
      <c r="L419" s="2714"/>
      <c r="M419" s="2714"/>
      <c r="N419" s="2714"/>
      <c r="O419" s="2714"/>
      <c r="P419" s="2714"/>
      <c r="Q419" s="2714"/>
      <c r="R419" s="2714"/>
      <c r="S419" s="2714"/>
      <c r="T419" s="2714"/>
      <c r="U419" s="2714"/>
      <c r="V419" s="2714"/>
      <c r="W419" s="2714"/>
      <c r="X419" s="2714"/>
      <c r="Y419" s="2714"/>
      <c r="Z419" s="2714"/>
    </row>
    <row r="420" spans="1:26" ht="15.75" customHeight="1">
      <c r="A420" s="2714"/>
      <c r="B420" s="2714"/>
      <c r="C420" s="2714"/>
      <c r="D420" s="2714"/>
      <c r="E420" s="2714"/>
      <c r="F420" s="2714"/>
      <c r="G420" s="2714"/>
      <c r="H420" s="2714"/>
      <c r="I420" s="2714"/>
      <c r="J420" s="2714"/>
      <c r="K420" s="2714"/>
      <c r="L420" s="2714"/>
      <c r="M420" s="2714"/>
      <c r="N420" s="2714"/>
      <c r="O420" s="2714"/>
      <c r="P420" s="2714"/>
      <c r="Q420" s="2714"/>
      <c r="R420" s="2714"/>
      <c r="S420" s="2714"/>
      <c r="T420" s="2714"/>
      <c r="U420" s="2714"/>
      <c r="V420" s="2714"/>
      <c r="W420" s="2714"/>
      <c r="X420" s="2714"/>
      <c r="Y420" s="2714"/>
      <c r="Z420" s="2714"/>
    </row>
    <row r="421" spans="1:26" ht="15.75" customHeight="1">
      <c r="A421" s="2714"/>
      <c r="B421" s="2714"/>
      <c r="C421" s="2714"/>
      <c r="D421" s="2714"/>
      <c r="E421" s="2714"/>
      <c r="F421" s="2714"/>
      <c r="G421" s="2714"/>
      <c r="H421" s="2714"/>
      <c r="I421" s="2714"/>
      <c r="J421" s="2714"/>
      <c r="K421" s="2714"/>
      <c r="L421" s="2714"/>
      <c r="M421" s="2714"/>
      <c r="N421" s="2714"/>
      <c r="O421" s="2714"/>
      <c r="P421" s="2714"/>
      <c r="Q421" s="2714"/>
      <c r="R421" s="2714"/>
      <c r="S421" s="2714"/>
      <c r="T421" s="2714"/>
      <c r="U421" s="2714"/>
      <c r="V421" s="2714"/>
      <c r="W421" s="2714"/>
      <c r="X421" s="2714"/>
      <c r="Y421" s="2714"/>
      <c r="Z421" s="2714"/>
    </row>
    <row r="422" spans="1:26" ht="15.75" customHeight="1">
      <c r="A422" s="2714"/>
      <c r="B422" s="2714"/>
      <c r="C422" s="2714"/>
      <c r="D422" s="2714"/>
      <c r="E422" s="2714"/>
      <c r="F422" s="2714"/>
      <c r="G422" s="2714"/>
      <c r="H422" s="2714"/>
      <c r="I422" s="2714"/>
      <c r="J422" s="2714"/>
      <c r="K422" s="2714"/>
      <c r="L422" s="2714"/>
      <c r="M422" s="2714"/>
      <c r="N422" s="2714"/>
      <c r="O422" s="2714"/>
      <c r="P422" s="2714"/>
      <c r="Q422" s="2714"/>
      <c r="R422" s="2714"/>
      <c r="S422" s="2714"/>
      <c r="T422" s="2714"/>
      <c r="U422" s="2714"/>
      <c r="V422" s="2714"/>
      <c r="W422" s="2714"/>
      <c r="X422" s="2714"/>
      <c r="Y422" s="2714"/>
      <c r="Z422" s="2714"/>
    </row>
    <row r="423" spans="1:26" ht="15.75" customHeight="1">
      <c r="A423" s="2714"/>
      <c r="B423" s="2714"/>
      <c r="C423" s="2714"/>
      <c r="D423" s="2714"/>
      <c r="E423" s="2714"/>
      <c r="F423" s="2714"/>
      <c r="G423" s="2714"/>
      <c r="H423" s="2714"/>
      <c r="I423" s="2714"/>
      <c r="J423" s="2714"/>
      <c r="K423" s="2714"/>
      <c r="L423" s="2714"/>
      <c r="M423" s="2714"/>
      <c r="N423" s="2714"/>
      <c r="O423" s="2714"/>
      <c r="P423" s="2714"/>
      <c r="Q423" s="2714"/>
      <c r="R423" s="2714"/>
      <c r="S423" s="2714"/>
      <c r="T423" s="2714"/>
      <c r="U423" s="2714"/>
      <c r="V423" s="2714"/>
      <c r="W423" s="2714"/>
      <c r="X423" s="2714"/>
      <c r="Y423" s="2714"/>
      <c r="Z423" s="2714"/>
    </row>
    <row r="424" spans="1:26" ht="15.75" customHeight="1">
      <c r="A424" s="2714"/>
      <c r="B424" s="2714"/>
      <c r="C424" s="2714"/>
      <c r="D424" s="2714"/>
      <c r="E424" s="2714"/>
      <c r="F424" s="2714"/>
      <c r="G424" s="2714"/>
      <c r="H424" s="2714"/>
      <c r="I424" s="2714"/>
      <c r="J424" s="2714"/>
      <c r="K424" s="2714"/>
      <c r="L424" s="2714"/>
      <c r="M424" s="2714"/>
      <c r="N424" s="2714"/>
      <c r="O424" s="2714"/>
      <c r="P424" s="2714"/>
      <c r="Q424" s="2714"/>
      <c r="R424" s="2714"/>
      <c r="S424" s="2714"/>
      <c r="T424" s="2714"/>
      <c r="U424" s="2714"/>
      <c r="V424" s="2714"/>
      <c r="W424" s="2714"/>
      <c r="X424" s="2714"/>
      <c r="Y424" s="2714"/>
      <c r="Z424" s="2714"/>
    </row>
    <row r="425" spans="1:26" ht="15.75" customHeight="1">
      <c r="A425" s="2714"/>
      <c r="B425" s="2714"/>
      <c r="C425" s="2714"/>
      <c r="D425" s="2714"/>
      <c r="E425" s="2714"/>
      <c r="F425" s="2714"/>
      <c r="G425" s="2714"/>
      <c r="H425" s="2714"/>
      <c r="I425" s="2714"/>
      <c r="J425" s="2714"/>
      <c r="K425" s="2714"/>
      <c r="L425" s="2714"/>
      <c r="M425" s="2714"/>
      <c r="N425" s="2714"/>
      <c r="O425" s="2714"/>
      <c r="P425" s="2714"/>
      <c r="Q425" s="2714"/>
      <c r="R425" s="2714"/>
      <c r="S425" s="2714"/>
      <c r="T425" s="2714"/>
      <c r="U425" s="2714"/>
      <c r="V425" s="2714"/>
      <c r="W425" s="2714"/>
      <c r="X425" s="2714"/>
      <c r="Y425" s="2714"/>
      <c r="Z425" s="2714"/>
    </row>
    <row r="426" spans="1:26" ht="15.75" customHeight="1">
      <c r="A426" s="2714"/>
      <c r="B426" s="2714"/>
      <c r="C426" s="2714"/>
      <c r="D426" s="2714"/>
      <c r="E426" s="2714"/>
      <c r="F426" s="2714"/>
      <c r="G426" s="2714"/>
      <c r="H426" s="2714"/>
      <c r="I426" s="2714"/>
      <c r="J426" s="2714"/>
      <c r="K426" s="2714"/>
      <c r="L426" s="2714"/>
      <c r="M426" s="2714"/>
      <c r="N426" s="2714"/>
      <c r="O426" s="2714"/>
      <c r="P426" s="2714"/>
      <c r="Q426" s="2714"/>
      <c r="R426" s="2714"/>
      <c r="S426" s="2714"/>
      <c r="T426" s="2714"/>
      <c r="U426" s="2714"/>
      <c r="V426" s="2714"/>
      <c r="W426" s="2714"/>
      <c r="X426" s="2714"/>
      <c r="Y426" s="2714"/>
      <c r="Z426" s="2714"/>
    </row>
    <row r="427" spans="1:26" ht="15.75" customHeight="1">
      <c r="A427" s="2714"/>
      <c r="B427" s="2714"/>
      <c r="C427" s="2714"/>
      <c r="D427" s="2714"/>
      <c r="E427" s="2714"/>
      <c r="F427" s="2714"/>
      <c r="G427" s="2714"/>
      <c r="H427" s="2714"/>
      <c r="I427" s="2714"/>
      <c r="J427" s="2714"/>
      <c r="K427" s="2714"/>
      <c r="L427" s="2714"/>
      <c r="M427" s="2714"/>
      <c r="N427" s="2714"/>
      <c r="O427" s="2714"/>
      <c r="P427" s="2714"/>
      <c r="Q427" s="2714"/>
      <c r="R427" s="2714"/>
      <c r="S427" s="2714"/>
      <c r="T427" s="2714"/>
      <c r="U427" s="2714"/>
      <c r="V427" s="2714"/>
      <c r="W427" s="2714"/>
      <c r="X427" s="2714"/>
      <c r="Y427" s="2714"/>
      <c r="Z427" s="2714"/>
    </row>
    <row r="428" spans="1:26" ht="15.75" customHeight="1">
      <c r="A428" s="2714"/>
      <c r="B428" s="2714"/>
      <c r="C428" s="2714"/>
      <c r="D428" s="2714"/>
      <c r="E428" s="2714"/>
      <c r="F428" s="2714"/>
      <c r="G428" s="2714"/>
      <c r="H428" s="2714"/>
      <c r="I428" s="2714"/>
      <c r="J428" s="2714"/>
      <c r="K428" s="2714"/>
      <c r="L428" s="2714"/>
      <c r="M428" s="2714"/>
      <c r="N428" s="2714"/>
      <c r="O428" s="2714"/>
      <c r="P428" s="2714"/>
      <c r="Q428" s="2714"/>
      <c r="R428" s="2714"/>
      <c r="S428" s="2714"/>
      <c r="T428" s="2714"/>
      <c r="U428" s="2714"/>
      <c r="V428" s="2714"/>
      <c r="W428" s="2714"/>
      <c r="X428" s="2714"/>
      <c r="Y428" s="2714"/>
      <c r="Z428" s="2714"/>
    </row>
    <row r="429" spans="1:26" ht="15.75" customHeight="1">
      <c r="A429" s="2714"/>
      <c r="B429" s="2714"/>
      <c r="C429" s="2714"/>
      <c r="D429" s="2714"/>
      <c r="E429" s="2714"/>
      <c r="F429" s="2714"/>
      <c r="G429" s="2714"/>
      <c r="H429" s="2714"/>
      <c r="I429" s="2714"/>
      <c r="J429" s="2714"/>
      <c r="K429" s="2714"/>
      <c r="L429" s="2714"/>
      <c r="M429" s="2714"/>
      <c r="N429" s="2714"/>
      <c r="O429" s="2714"/>
      <c r="P429" s="2714"/>
      <c r="Q429" s="2714"/>
      <c r="R429" s="2714"/>
      <c r="S429" s="2714"/>
      <c r="T429" s="2714"/>
      <c r="U429" s="2714"/>
      <c r="V429" s="2714"/>
      <c r="W429" s="2714"/>
      <c r="X429" s="2714"/>
      <c r="Y429" s="2714"/>
      <c r="Z429" s="2714"/>
    </row>
    <row r="430" spans="1:26" ht="15.75" customHeight="1">
      <c r="A430" s="2714"/>
      <c r="B430" s="2714"/>
      <c r="C430" s="2714"/>
      <c r="D430" s="2714"/>
      <c r="E430" s="2714"/>
      <c r="F430" s="2714"/>
      <c r="G430" s="2714"/>
      <c r="H430" s="2714"/>
      <c r="I430" s="2714"/>
      <c r="J430" s="2714"/>
      <c r="K430" s="2714"/>
      <c r="L430" s="2714"/>
      <c r="M430" s="2714"/>
      <c r="N430" s="2714"/>
      <c r="O430" s="2714"/>
      <c r="P430" s="2714"/>
      <c r="Q430" s="2714"/>
      <c r="R430" s="2714"/>
      <c r="S430" s="2714"/>
      <c r="T430" s="2714"/>
      <c r="U430" s="2714"/>
      <c r="V430" s="2714"/>
      <c r="W430" s="2714"/>
      <c r="X430" s="2714"/>
      <c r="Y430" s="2714"/>
      <c r="Z430" s="2714"/>
    </row>
    <row r="431" spans="1:26" ht="15.75" customHeight="1">
      <c r="A431" s="2714"/>
      <c r="B431" s="2714"/>
      <c r="C431" s="2714"/>
      <c r="D431" s="2714"/>
      <c r="E431" s="2714"/>
      <c r="F431" s="2714"/>
      <c r="G431" s="2714"/>
      <c r="H431" s="2714"/>
      <c r="I431" s="2714"/>
      <c r="J431" s="2714"/>
      <c r="K431" s="2714"/>
      <c r="L431" s="2714"/>
      <c r="M431" s="2714"/>
      <c r="N431" s="2714"/>
      <c r="O431" s="2714"/>
      <c r="P431" s="2714"/>
      <c r="Q431" s="2714"/>
      <c r="R431" s="2714"/>
      <c r="S431" s="2714"/>
      <c r="T431" s="2714"/>
      <c r="U431" s="2714"/>
      <c r="V431" s="2714"/>
      <c r="W431" s="2714"/>
      <c r="X431" s="2714"/>
      <c r="Y431" s="2714"/>
      <c r="Z431" s="2714"/>
    </row>
    <row r="432" spans="1:26" ht="15.75" customHeight="1">
      <c r="A432" s="2714"/>
      <c r="B432" s="2714"/>
      <c r="C432" s="2714"/>
      <c r="D432" s="2714"/>
      <c r="E432" s="2714"/>
      <c r="F432" s="2714"/>
      <c r="G432" s="2714"/>
      <c r="H432" s="2714"/>
      <c r="I432" s="2714"/>
      <c r="J432" s="2714"/>
      <c r="K432" s="2714"/>
      <c r="L432" s="2714"/>
      <c r="M432" s="2714"/>
      <c r="N432" s="2714"/>
      <c r="O432" s="2714"/>
      <c r="P432" s="2714"/>
      <c r="Q432" s="2714"/>
      <c r="R432" s="2714"/>
      <c r="S432" s="2714"/>
      <c r="T432" s="2714"/>
      <c r="U432" s="2714"/>
      <c r="V432" s="2714"/>
      <c r="W432" s="2714"/>
      <c r="X432" s="2714"/>
      <c r="Y432" s="2714"/>
      <c r="Z432" s="2714"/>
    </row>
    <row r="433" spans="1:26" ht="15.75" customHeight="1">
      <c r="A433" s="2714"/>
      <c r="B433" s="2714"/>
      <c r="C433" s="2714"/>
      <c r="D433" s="2714"/>
      <c r="E433" s="2714"/>
      <c r="F433" s="2714"/>
      <c r="G433" s="2714"/>
      <c r="H433" s="2714"/>
      <c r="I433" s="2714"/>
      <c r="J433" s="2714"/>
      <c r="K433" s="2714"/>
      <c r="L433" s="2714"/>
      <c r="M433" s="2714"/>
      <c r="N433" s="2714"/>
      <c r="O433" s="2714"/>
      <c r="P433" s="2714"/>
      <c r="Q433" s="2714"/>
      <c r="R433" s="2714"/>
      <c r="S433" s="2714"/>
      <c r="T433" s="2714"/>
      <c r="U433" s="2714"/>
      <c r="V433" s="2714"/>
      <c r="W433" s="2714"/>
      <c r="X433" s="2714"/>
      <c r="Y433" s="2714"/>
      <c r="Z433" s="2714"/>
    </row>
    <row r="434" spans="1:26" ht="15.75" customHeight="1">
      <c r="A434" s="2714"/>
      <c r="B434" s="2714"/>
      <c r="C434" s="2714"/>
      <c r="D434" s="2714"/>
      <c r="E434" s="2714"/>
      <c r="F434" s="2714"/>
      <c r="G434" s="2714"/>
      <c r="H434" s="2714"/>
      <c r="I434" s="2714"/>
      <c r="J434" s="2714"/>
      <c r="K434" s="2714"/>
      <c r="L434" s="2714"/>
      <c r="M434" s="2714"/>
      <c r="N434" s="2714"/>
      <c r="O434" s="2714"/>
      <c r="P434" s="2714"/>
      <c r="Q434" s="2714"/>
      <c r="R434" s="2714"/>
      <c r="S434" s="2714"/>
      <c r="T434" s="2714"/>
      <c r="U434" s="2714"/>
      <c r="V434" s="2714"/>
      <c r="W434" s="2714"/>
      <c r="X434" s="2714"/>
      <c r="Y434" s="2714"/>
      <c r="Z434" s="2714"/>
    </row>
    <row r="435" spans="1:26" ht="15.75" customHeight="1">
      <c r="A435" s="2714"/>
      <c r="B435" s="2714"/>
      <c r="C435" s="2714"/>
      <c r="D435" s="2714"/>
      <c r="E435" s="2714"/>
      <c r="F435" s="2714"/>
      <c r="G435" s="2714"/>
      <c r="H435" s="2714"/>
      <c r="I435" s="2714"/>
      <c r="J435" s="2714"/>
      <c r="K435" s="2714"/>
      <c r="L435" s="2714"/>
      <c r="M435" s="2714"/>
      <c r="N435" s="2714"/>
      <c r="O435" s="2714"/>
      <c r="P435" s="2714"/>
      <c r="Q435" s="2714"/>
      <c r="R435" s="2714"/>
      <c r="S435" s="2714"/>
      <c r="T435" s="2714"/>
      <c r="U435" s="2714"/>
      <c r="V435" s="2714"/>
      <c r="W435" s="2714"/>
      <c r="X435" s="2714"/>
      <c r="Y435" s="2714"/>
      <c r="Z435" s="2714"/>
    </row>
    <row r="436" spans="1:26" ht="15.75" customHeight="1">
      <c r="A436" s="2714"/>
      <c r="B436" s="2714"/>
      <c r="C436" s="2714"/>
      <c r="D436" s="2714"/>
      <c r="E436" s="2714"/>
      <c r="F436" s="2714"/>
      <c r="G436" s="2714"/>
      <c r="H436" s="2714"/>
      <c r="I436" s="2714"/>
      <c r="J436" s="2714"/>
      <c r="K436" s="2714"/>
      <c r="L436" s="2714"/>
      <c r="M436" s="2714"/>
      <c r="N436" s="2714"/>
      <c r="O436" s="2714"/>
      <c r="P436" s="2714"/>
      <c r="Q436" s="2714"/>
      <c r="R436" s="2714"/>
      <c r="S436" s="2714"/>
      <c r="T436" s="2714"/>
      <c r="U436" s="2714"/>
      <c r="V436" s="2714"/>
      <c r="W436" s="2714"/>
      <c r="X436" s="2714"/>
      <c r="Y436" s="2714"/>
      <c r="Z436" s="2714"/>
    </row>
    <row r="437" spans="1:26" ht="15.75" customHeight="1">
      <c r="A437" s="2714"/>
      <c r="B437" s="2714"/>
      <c r="C437" s="2714"/>
      <c r="D437" s="2714"/>
      <c r="E437" s="2714"/>
      <c r="F437" s="2714"/>
      <c r="G437" s="2714"/>
      <c r="H437" s="2714"/>
      <c r="I437" s="2714"/>
      <c r="J437" s="2714"/>
      <c r="K437" s="2714"/>
      <c r="L437" s="2714"/>
      <c r="M437" s="2714"/>
      <c r="N437" s="2714"/>
      <c r="O437" s="2714"/>
      <c r="P437" s="2714"/>
      <c r="Q437" s="2714"/>
      <c r="R437" s="2714"/>
      <c r="S437" s="2714"/>
      <c r="T437" s="2714"/>
      <c r="U437" s="2714"/>
      <c r="V437" s="2714"/>
      <c r="W437" s="2714"/>
      <c r="X437" s="2714"/>
      <c r="Y437" s="2714"/>
      <c r="Z437" s="2714"/>
    </row>
    <row r="438" spans="1:26" ht="15.75" customHeight="1">
      <c r="A438" s="2714"/>
      <c r="B438" s="2714"/>
      <c r="C438" s="2714"/>
      <c r="D438" s="2714"/>
      <c r="E438" s="2714"/>
      <c r="F438" s="2714"/>
      <c r="G438" s="2714"/>
      <c r="H438" s="2714"/>
      <c r="I438" s="2714"/>
      <c r="J438" s="2714"/>
      <c r="K438" s="2714"/>
      <c r="L438" s="2714"/>
      <c r="M438" s="2714"/>
      <c r="N438" s="2714"/>
      <c r="O438" s="2714"/>
      <c r="P438" s="2714"/>
      <c r="Q438" s="2714"/>
      <c r="R438" s="2714"/>
      <c r="S438" s="2714"/>
      <c r="T438" s="2714"/>
      <c r="U438" s="2714"/>
      <c r="V438" s="2714"/>
      <c r="W438" s="2714"/>
      <c r="X438" s="2714"/>
      <c r="Y438" s="2714"/>
      <c r="Z438" s="2714"/>
    </row>
    <row r="439" spans="1:26" ht="15.75" customHeight="1">
      <c r="A439" s="2714"/>
      <c r="B439" s="2714"/>
      <c r="C439" s="2714"/>
      <c r="D439" s="2714"/>
      <c r="E439" s="2714"/>
      <c r="F439" s="2714"/>
      <c r="G439" s="2714"/>
      <c r="H439" s="2714"/>
      <c r="I439" s="2714"/>
      <c r="J439" s="2714"/>
      <c r="K439" s="2714"/>
      <c r="L439" s="2714"/>
      <c r="M439" s="2714"/>
      <c r="N439" s="2714"/>
      <c r="O439" s="2714"/>
      <c r="P439" s="2714"/>
      <c r="Q439" s="2714"/>
      <c r="R439" s="2714"/>
      <c r="S439" s="2714"/>
      <c r="T439" s="2714"/>
      <c r="U439" s="2714"/>
      <c r="V439" s="2714"/>
      <c r="W439" s="2714"/>
      <c r="X439" s="2714"/>
      <c r="Y439" s="2714"/>
      <c r="Z439" s="2714"/>
    </row>
    <row r="440" spans="1:26" ht="15.75" customHeight="1">
      <c r="A440" s="2714"/>
      <c r="B440" s="2714"/>
      <c r="C440" s="2714"/>
      <c r="D440" s="2714"/>
      <c r="E440" s="2714"/>
      <c r="F440" s="2714"/>
      <c r="G440" s="2714"/>
      <c r="H440" s="2714"/>
      <c r="I440" s="2714"/>
      <c r="J440" s="2714"/>
      <c r="K440" s="2714"/>
      <c r="L440" s="2714"/>
      <c r="M440" s="2714"/>
      <c r="N440" s="2714"/>
      <c r="O440" s="2714"/>
      <c r="P440" s="2714"/>
      <c r="Q440" s="2714"/>
      <c r="R440" s="2714"/>
      <c r="S440" s="2714"/>
      <c r="T440" s="2714"/>
      <c r="U440" s="2714"/>
      <c r="V440" s="2714"/>
      <c r="W440" s="2714"/>
      <c r="X440" s="2714"/>
      <c r="Y440" s="2714"/>
      <c r="Z440" s="2714"/>
    </row>
    <row r="441" spans="1:26" ht="15.75" customHeight="1">
      <c r="A441" s="2714"/>
      <c r="B441" s="2714"/>
      <c r="C441" s="2714"/>
      <c r="D441" s="2714"/>
      <c r="E441" s="2714"/>
      <c r="F441" s="2714"/>
      <c r="G441" s="2714"/>
      <c r="H441" s="2714"/>
      <c r="I441" s="2714"/>
      <c r="J441" s="2714"/>
      <c r="K441" s="2714"/>
      <c r="L441" s="2714"/>
      <c r="M441" s="2714"/>
      <c r="N441" s="2714"/>
      <c r="O441" s="2714"/>
      <c r="P441" s="2714"/>
      <c r="Q441" s="2714"/>
      <c r="R441" s="2714"/>
      <c r="S441" s="2714"/>
      <c r="T441" s="2714"/>
      <c r="U441" s="2714"/>
      <c r="V441" s="2714"/>
      <c r="W441" s="2714"/>
      <c r="X441" s="2714"/>
      <c r="Y441" s="2714"/>
      <c r="Z441" s="2714"/>
    </row>
    <row r="442" spans="1:26" ht="15.75" customHeight="1">
      <c r="A442" s="2714"/>
      <c r="B442" s="2714"/>
      <c r="C442" s="2714"/>
      <c r="D442" s="2714"/>
      <c r="E442" s="2714"/>
      <c r="F442" s="2714"/>
      <c r="G442" s="2714"/>
      <c r="H442" s="2714"/>
      <c r="I442" s="2714"/>
      <c r="J442" s="2714"/>
      <c r="K442" s="2714"/>
      <c r="L442" s="2714"/>
      <c r="M442" s="2714"/>
      <c r="N442" s="2714"/>
      <c r="O442" s="2714"/>
      <c r="P442" s="2714"/>
      <c r="Q442" s="2714"/>
      <c r="R442" s="2714"/>
      <c r="S442" s="2714"/>
      <c r="T442" s="2714"/>
      <c r="U442" s="2714"/>
      <c r="V442" s="2714"/>
      <c r="W442" s="2714"/>
      <c r="X442" s="2714"/>
      <c r="Y442" s="2714"/>
      <c r="Z442" s="2714"/>
    </row>
    <row r="443" spans="1:26" ht="15.75" customHeight="1">
      <c r="A443" s="2714"/>
      <c r="B443" s="2714"/>
      <c r="C443" s="2714"/>
      <c r="D443" s="2714"/>
      <c r="E443" s="2714"/>
      <c r="F443" s="2714"/>
      <c r="G443" s="2714"/>
      <c r="H443" s="2714"/>
      <c r="I443" s="2714"/>
      <c r="J443" s="2714"/>
      <c r="K443" s="2714"/>
      <c r="L443" s="2714"/>
      <c r="M443" s="2714"/>
      <c r="N443" s="2714"/>
      <c r="O443" s="2714"/>
      <c r="P443" s="2714"/>
      <c r="Q443" s="2714"/>
      <c r="R443" s="2714"/>
      <c r="S443" s="2714"/>
      <c r="T443" s="2714"/>
      <c r="U443" s="2714"/>
      <c r="V443" s="2714"/>
      <c r="W443" s="2714"/>
      <c r="X443" s="2714"/>
      <c r="Y443" s="2714"/>
      <c r="Z443" s="2714"/>
    </row>
    <row r="444" spans="1:26" ht="15.75" customHeight="1">
      <c r="A444" s="2714"/>
      <c r="B444" s="2714"/>
      <c r="C444" s="2714"/>
      <c r="D444" s="2714"/>
      <c r="E444" s="2714"/>
      <c r="F444" s="2714"/>
      <c r="G444" s="2714"/>
      <c r="H444" s="2714"/>
      <c r="I444" s="2714"/>
      <c r="J444" s="2714"/>
      <c r="K444" s="2714"/>
      <c r="L444" s="2714"/>
      <c r="M444" s="2714"/>
      <c r="N444" s="2714"/>
      <c r="O444" s="2714"/>
      <c r="P444" s="2714"/>
      <c r="Q444" s="2714"/>
      <c r="R444" s="2714"/>
      <c r="S444" s="2714"/>
      <c r="T444" s="2714"/>
      <c r="U444" s="2714"/>
      <c r="V444" s="2714"/>
      <c r="W444" s="2714"/>
      <c r="X444" s="2714"/>
      <c r="Y444" s="2714"/>
      <c r="Z444" s="2714"/>
    </row>
    <row r="445" spans="1:26" ht="15.75" customHeight="1">
      <c r="A445" s="2714"/>
      <c r="B445" s="2714"/>
      <c r="C445" s="2714"/>
      <c r="D445" s="2714"/>
      <c r="E445" s="2714"/>
      <c r="F445" s="2714"/>
      <c r="G445" s="2714"/>
      <c r="H445" s="2714"/>
      <c r="I445" s="2714"/>
      <c r="J445" s="2714"/>
      <c r="K445" s="2714"/>
      <c r="L445" s="2714"/>
      <c r="M445" s="2714"/>
      <c r="N445" s="2714"/>
      <c r="O445" s="2714"/>
      <c r="P445" s="2714"/>
      <c r="Q445" s="2714"/>
      <c r="R445" s="2714"/>
      <c r="S445" s="2714"/>
      <c r="T445" s="2714"/>
      <c r="U445" s="2714"/>
      <c r="V445" s="2714"/>
      <c r="W445" s="2714"/>
      <c r="X445" s="2714"/>
      <c r="Y445" s="2714"/>
      <c r="Z445" s="2714"/>
    </row>
    <row r="446" spans="1:26" ht="15.75" customHeight="1">
      <c r="A446" s="2714"/>
      <c r="B446" s="2714"/>
      <c r="C446" s="2714"/>
      <c r="D446" s="2714"/>
      <c r="E446" s="2714"/>
      <c r="F446" s="2714"/>
      <c r="G446" s="2714"/>
      <c r="H446" s="2714"/>
      <c r="I446" s="2714"/>
      <c r="J446" s="2714"/>
      <c r="K446" s="2714"/>
      <c r="L446" s="2714"/>
      <c r="M446" s="2714"/>
      <c r="N446" s="2714"/>
      <c r="O446" s="2714"/>
      <c r="P446" s="2714"/>
      <c r="Q446" s="2714"/>
      <c r="R446" s="2714"/>
      <c r="S446" s="2714"/>
      <c r="T446" s="2714"/>
      <c r="U446" s="2714"/>
      <c r="V446" s="2714"/>
      <c r="W446" s="2714"/>
      <c r="X446" s="2714"/>
      <c r="Y446" s="2714"/>
      <c r="Z446" s="2714"/>
    </row>
    <row r="447" spans="1:26" ht="15.75" customHeight="1">
      <c r="A447" s="2714"/>
      <c r="B447" s="2714"/>
      <c r="C447" s="2714"/>
      <c r="D447" s="2714"/>
      <c r="E447" s="2714"/>
      <c r="F447" s="2714"/>
      <c r="G447" s="2714"/>
      <c r="H447" s="2714"/>
      <c r="I447" s="2714"/>
      <c r="J447" s="2714"/>
      <c r="K447" s="2714"/>
      <c r="L447" s="2714"/>
      <c r="M447" s="2714"/>
      <c r="N447" s="2714"/>
      <c r="O447" s="2714"/>
      <c r="P447" s="2714"/>
      <c r="Q447" s="2714"/>
      <c r="R447" s="2714"/>
      <c r="S447" s="2714"/>
      <c r="T447" s="2714"/>
      <c r="U447" s="2714"/>
      <c r="V447" s="2714"/>
      <c r="W447" s="2714"/>
      <c r="X447" s="2714"/>
      <c r="Y447" s="2714"/>
      <c r="Z447" s="2714"/>
    </row>
    <row r="448" spans="1:26" ht="15.75" customHeight="1">
      <c r="A448" s="2714"/>
      <c r="B448" s="2714"/>
      <c r="C448" s="2714"/>
      <c r="D448" s="2714"/>
      <c r="E448" s="2714"/>
      <c r="F448" s="2714"/>
      <c r="G448" s="2714"/>
      <c r="H448" s="2714"/>
      <c r="I448" s="2714"/>
      <c r="J448" s="2714"/>
      <c r="K448" s="2714"/>
      <c r="L448" s="2714"/>
      <c r="M448" s="2714"/>
      <c r="N448" s="2714"/>
      <c r="O448" s="2714"/>
      <c r="P448" s="2714"/>
      <c r="Q448" s="2714"/>
      <c r="R448" s="2714"/>
      <c r="S448" s="2714"/>
      <c r="T448" s="2714"/>
      <c r="U448" s="2714"/>
      <c r="V448" s="2714"/>
      <c r="W448" s="2714"/>
      <c r="X448" s="2714"/>
      <c r="Y448" s="2714"/>
      <c r="Z448" s="2714"/>
    </row>
    <row r="449" spans="1:26" ht="15.75" customHeight="1">
      <c r="A449" s="2714"/>
      <c r="B449" s="2714"/>
      <c r="C449" s="2714"/>
      <c r="D449" s="2714"/>
      <c r="E449" s="2714"/>
      <c r="F449" s="2714"/>
      <c r="G449" s="2714"/>
      <c r="H449" s="2714"/>
      <c r="I449" s="2714"/>
      <c r="J449" s="2714"/>
      <c r="K449" s="2714"/>
      <c r="L449" s="2714"/>
      <c r="M449" s="2714"/>
      <c r="N449" s="2714"/>
      <c r="O449" s="2714"/>
      <c r="P449" s="2714"/>
      <c r="Q449" s="2714"/>
      <c r="R449" s="2714"/>
      <c r="S449" s="2714"/>
      <c r="T449" s="2714"/>
      <c r="U449" s="2714"/>
      <c r="V449" s="2714"/>
      <c r="W449" s="2714"/>
      <c r="X449" s="2714"/>
      <c r="Y449" s="2714"/>
      <c r="Z449" s="2714"/>
    </row>
    <row r="450" spans="1:26" ht="15.75" customHeight="1">
      <c r="A450" s="2714"/>
      <c r="B450" s="2714"/>
      <c r="C450" s="2714"/>
      <c r="D450" s="2714"/>
      <c r="E450" s="2714"/>
      <c r="F450" s="2714"/>
      <c r="G450" s="2714"/>
      <c r="H450" s="2714"/>
      <c r="I450" s="2714"/>
      <c r="J450" s="2714"/>
      <c r="K450" s="2714"/>
      <c r="L450" s="2714"/>
      <c r="M450" s="2714"/>
      <c r="N450" s="2714"/>
      <c r="O450" s="2714"/>
      <c r="P450" s="2714"/>
      <c r="Q450" s="2714"/>
      <c r="R450" s="2714"/>
      <c r="S450" s="2714"/>
      <c r="T450" s="2714"/>
      <c r="U450" s="2714"/>
      <c r="V450" s="2714"/>
      <c r="W450" s="2714"/>
      <c r="X450" s="2714"/>
      <c r="Y450" s="2714"/>
      <c r="Z450" s="2714"/>
    </row>
    <row r="451" spans="1:26" ht="15.75" customHeight="1">
      <c r="A451" s="2714"/>
      <c r="B451" s="2714"/>
      <c r="C451" s="2714"/>
      <c r="D451" s="2714"/>
      <c r="E451" s="2714"/>
      <c r="F451" s="2714"/>
      <c r="G451" s="2714"/>
      <c r="H451" s="2714"/>
      <c r="I451" s="2714"/>
      <c r="J451" s="2714"/>
      <c r="K451" s="2714"/>
      <c r="L451" s="2714"/>
      <c r="M451" s="2714"/>
      <c r="N451" s="2714"/>
      <c r="O451" s="2714"/>
      <c r="P451" s="2714"/>
      <c r="Q451" s="2714"/>
      <c r="R451" s="2714"/>
      <c r="S451" s="2714"/>
      <c r="T451" s="2714"/>
      <c r="U451" s="2714"/>
      <c r="V451" s="2714"/>
      <c r="W451" s="2714"/>
      <c r="X451" s="2714"/>
      <c r="Y451" s="2714"/>
      <c r="Z451" s="2714"/>
    </row>
    <row r="452" spans="1:26" ht="15.75" customHeight="1">
      <c r="A452" s="2714"/>
      <c r="B452" s="2714"/>
      <c r="C452" s="2714"/>
      <c r="D452" s="2714"/>
      <c r="E452" s="2714"/>
      <c r="F452" s="2714"/>
      <c r="G452" s="2714"/>
      <c r="H452" s="2714"/>
      <c r="I452" s="2714"/>
      <c r="J452" s="2714"/>
      <c r="K452" s="2714"/>
      <c r="L452" s="2714"/>
      <c r="M452" s="2714"/>
      <c r="N452" s="2714"/>
      <c r="O452" s="2714"/>
      <c r="P452" s="2714"/>
      <c r="Q452" s="2714"/>
      <c r="R452" s="2714"/>
      <c r="S452" s="2714"/>
      <c r="T452" s="2714"/>
      <c r="U452" s="2714"/>
      <c r="V452" s="2714"/>
      <c r="W452" s="2714"/>
      <c r="X452" s="2714"/>
      <c r="Y452" s="2714"/>
      <c r="Z452" s="2714"/>
    </row>
    <row r="453" spans="1:26" ht="15.75" customHeight="1">
      <c r="A453" s="2714"/>
      <c r="B453" s="2714"/>
      <c r="C453" s="2714"/>
      <c r="D453" s="2714"/>
      <c r="E453" s="2714"/>
      <c r="F453" s="2714"/>
      <c r="G453" s="2714"/>
      <c r="H453" s="2714"/>
      <c r="I453" s="2714"/>
      <c r="J453" s="2714"/>
      <c r="K453" s="2714"/>
      <c r="L453" s="2714"/>
      <c r="M453" s="2714"/>
      <c r="N453" s="2714"/>
      <c r="O453" s="2714"/>
      <c r="P453" s="2714"/>
      <c r="Q453" s="2714"/>
      <c r="R453" s="2714"/>
      <c r="S453" s="2714"/>
      <c r="T453" s="2714"/>
      <c r="U453" s="2714"/>
      <c r="V453" s="2714"/>
      <c r="W453" s="2714"/>
      <c r="X453" s="2714"/>
      <c r="Y453" s="2714"/>
      <c r="Z453" s="2714"/>
    </row>
    <row r="454" spans="1:26" ht="15.75" customHeight="1">
      <c r="A454" s="2714"/>
      <c r="B454" s="2714"/>
      <c r="C454" s="2714"/>
      <c r="D454" s="2714"/>
      <c r="E454" s="2714"/>
      <c r="F454" s="2714"/>
      <c r="G454" s="2714"/>
      <c r="H454" s="2714"/>
      <c r="I454" s="2714"/>
      <c r="J454" s="2714"/>
      <c r="K454" s="2714"/>
      <c r="L454" s="2714"/>
      <c r="M454" s="2714"/>
      <c r="N454" s="2714"/>
      <c r="O454" s="2714"/>
      <c r="P454" s="2714"/>
      <c r="Q454" s="2714"/>
      <c r="R454" s="2714"/>
      <c r="S454" s="2714"/>
      <c r="T454" s="2714"/>
      <c r="U454" s="2714"/>
      <c r="V454" s="2714"/>
      <c r="W454" s="2714"/>
      <c r="X454" s="2714"/>
      <c r="Y454" s="2714"/>
      <c r="Z454" s="2714"/>
    </row>
    <row r="455" spans="1:26" ht="15.75" customHeight="1">
      <c r="A455" s="2714"/>
      <c r="B455" s="2714"/>
      <c r="C455" s="2714"/>
      <c r="D455" s="2714"/>
      <c r="E455" s="2714"/>
      <c r="F455" s="2714"/>
      <c r="G455" s="2714"/>
      <c r="H455" s="2714"/>
      <c r="I455" s="2714"/>
      <c r="J455" s="2714"/>
      <c r="K455" s="2714"/>
      <c r="L455" s="2714"/>
      <c r="M455" s="2714"/>
      <c r="N455" s="2714"/>
      <c r="O455" s="2714"/>
      <c r="P455" s="2714"/>
      <c r="Q455" s="2714"/>
      <c r="R455" s="2714"/>
      <c r="S455" s="2714"/>
      <c r="T455" s="2714"/>
      <c r="U455" s="2714"/>
      <c r="V455" s="2714"/>
      <c r="W455" s="2714"/>
      <c r="X455" s="2714"/>
      <c r="Y455" s="2714"/>
      <c r="Z455" s="2714"/>
    </row>
    <row r="456" spans="1:26" ht="15.75" customHeight="1">
      <c r="A456" s="2714"/>
      <c r="B456" s="2714"/>
      <c r="C456" s="2714"/>
      <c r="D456" s="2714"/>
      <c r="E456" s="2714"/>
      <c r="F456" s="2714"/>
      <c r="G456" s="2714"/>
      <c r="H456" s="2714"/>
      <c r="I456" s="2714"/>
      <c r="J456" s="2714"/>
      <c r="K456" s="2714"/>
      <c r="L456" s="2714"/>
      <c r="M456" s="2714"/>
      <c r="N456" s="2714"/>
      <c r="O456" s="2714"/>
      <c r="P456" s="2714"/>
      <c r="Q456" s="2714"/>
      <c r="R456" s="2714"/>
      <c r="S456" s="2714"/>
      <c r="T456" s="2714"/>
      <c r="U456" s="2714"/>
      <c r="V456" s="2714"/>
      <c r="W456" s="2714"/>
      <c r="X456" s="2714"/>
      <c r="Y456" s="2714"/>
      <c r="Z456" s="2714"/>
    </row>
    <row r="457" spans="1:26" ht="15.75" customHeight="1">
      <c r="A457" s="2714"/>
      <c r="B457" s="2714"/>
      <c r="C457" s="2714"/>
      <c r="D457" s="2714"/>
      <c r="E457" s="2714"/>
      <c r="F457" s="2714"/>
      <c r="G457" s="2714"/>
      <c r="H457" s="2714"/>
      <c r="I457" s="2714"/>
      <c r="J457" s="2714"/>
      <c r="K457" s="2714"/>
      <c r="L457" s="2714"/>
      <c r="M457" s="2714"/>
      <c r="N457" s="2714"/>
      <c r="O457" s="2714"/>
      <c r="P457" s="2714"/>
      <c r="Q457" s="2714"/>
      <c r="R457" s="2714"/>
      <c r="S457" s="2714"/>
      <c r="T457" s="2714"/>
      <c r="U457" s="2714"/>
      <c r="V457" s="2714"/>
      <c r="W457" s="2714"/>
      <c r="X457" s="2714"/>
      <c r="Y457" s="2714"/>
      <c r="Z457" s="2714"/>
    </row>
    <row r="458" spans="1:26" ht="15.75" customHeight="1">
      <c r="A458" s="2714"/>
      <c r="B458" s="2714"/>
      <c r="C458" s="2714"/>
      <c r="D458" s="2714"/>
      <c r="E458" s="2714"/>
      <c r="F458" s="2714"/>
      <c r="G458" s="2714"/>
      <c r="H458" s="2714"/>
      <c r="I458" s="2714"/>
      <c r="J458" s="2714"/>
      <c r="K458" s="2714"/>
      <c r="L458" s="2714"/>
      <c r="M458" s="2714"/>
      <c r="N458" s="2714"/>
      <c r="O458" s="2714"/>
      <c r="P458" s="2714"/>
      <c r="Q458" s="2714"/>
      <c r="R458" s="2714"/>
      <c r="S458" s="2714"/>
      <c r="T458" s="2714"/>
      <c r="U458" s="2714"/>
      <c r="V458" s="2714"/>
      <c r="W458" s="2714"/>
      <c r="X458" s="2714"/>
      <c r="Y458" s="2714"/>
      <c r="Z458" s="2714"/>
    </row>
    <row r="459" spans="1:26" ht="15.75" customHeight="1">
      <c r="A459" s="2714"/>
      <c r="B459" s="2714"/>
      <c r="C459" s="2714"/>
      <c r="D459" s="2714"/>
      <c r="E459" s="2714"/>
      <c r="F459" s="2714"/>
      <c r="G459" s="2714"/>
      <c r="H459" s="2714"/>
      <c r="I459" s="2714"/>
      <c r="J459" s="2714"/>
      <c r="K459" s="2714"/>
      <c r="L459" s="2714"/>
      <c r="M459" s="2714"/>
      <c r="N459" s="2714"/>
      <c r="O459" s="2714"/>
      <c r="P459" s="2714"/>
      <c r="Q459" s="2714"/>
      <c r="R459" s="2714"/>
      <c r="S459" s="2714"/>
      <c r="T459" s="2714"/>
      <c r="U459" s="2714"/>
      <c r="V459" s="2714"/>
      <c r="W459" s="2714"/>
      <c r="X459" s="2714"/>
      <c r="Y459" s="2714"/>
      <c r="Z459" s="2714"/>
    </row>
    <row r="460" spans="1:26" ht="15.75" customHeight="1">
      <c r="A460" s="2714"/>
      <c r="B460" s="2714"/>
      <c r="C460" s="2714"/>
      <c r="D460" s="2714"/>
      <c r="E460" s="2714"/>
      <c r="F460" s="2714"/>
      <c r="G460" s="2714"/>
      <c r="H460" s="2714"/>
      <c r="I460" s="2714"/>
      <c r="J460" s="2714"/>
      <c r="K460" s="2714"/>
      <c r="L460" s="2714"/>
      <c r="M460" s="2714"/>
      <c r="N460" s="2714"/>
      <c r="O460" s="2714"/>
      <c r="P460" s="2714"/>
      <c r="Q460" s="2714"/>
      <c r="R460" s="2714"/>
      <c r="S460" s="2714"/>
      <c r="T460" s="2714"/>
      <c r="U460" s="2714"/>
      <c r="V460" s="2714"/>
      <c r="W460" s="2714"/>
      <c r="X460" s="2714"/>
      <c r="Y460" s="2714"/>
      <c r="Z460" s="2714"/>
    </row>
    <row r="461" spans="1:26" ht="15.75" customHeight="1">
      <c r="A461" s="2714"/>
      <c r="B461" s="2714"/>
      <c r="C461" s="2714"/>
      <c r="D461" s="2714"/>
      <c r="E461" s="2714"/>
      <c r="F461" s="2714"/>
      <c r="G461" s="2714"/>
      <c r="H461" s="2714"/>
      <c r="I461" s="2714"/>
      <c r="J461" s="2714"/>
      <c r="K461" s="2714"/>
      <c r="L461" s="2714"/>
      <c r="M461" s="2714"/>
      <c r="N461" s="2714"/>
      <c r="O461" s="2714"/>
      <c r="P461" s="2714"/>
      <c r="Q461" s="2714"/>
      <c r="R461" s="2714"/>
      <c r="S461" s="2714"/>
      <c r="T461" s="2714"/>
      <c r="U461" s="2714"/>
      <c r="V461" s="2714"/>
      <c r="W461" s="2714"/>
      <c r="X461" s="2714"/>
      <c r="Y461" s="2714"/>
      <c r="Z461" s="2714"/>
    </row>
    <row r="462" spans="1:26" ht="15.75" customHeight="1">
      <c r="A462" s="2714"/>
      <c r="B462" s="2714"/>
      <c r="C462" s="2714"/>
      <c r="D462" s="2714"/>
      <c r="E462" s="2714"/>
      <c r="F462" s="2714"/>
      <c r="G462" s="2714"/>
      <c r="H462" s="2714"/>
      <c r="I462" s="2714"/>
      <c r="J462" s="2714"/>
      <c r="K462" s="2714"/>
      <c r="L462" s="2714"/>
      <c r="M462" s="2714"/>
      <c r="N462" s="2714"/>
      <c r="O462" s="2714"/>
      <c r="P462" s="2714"/>
      <c r="Q462" s="2714"/>
      <c r="R462" s="2714"/>
      <c r="S462" s="2714"/>
      <c r="T462" s="2714"/>
      <c r="U462" s="2714"/>
      <c r="V462" s="2714"/>
      <c r="W462" s="2714"/>
      <c r="X462" s="2714"/>
      <c r="Y462" s="2714"/>
      <c r="Z462" s="2714"/>
    </row>
    <row r="463" spans="1:26" ht="15.75" customHeight="1">
      <c r="A463" s="2714"/>
      <c r="B463" s="2714"/>
      <c r="C463" s="2714"/>
      <c r="D463" s="2714"/>
      <c r="E463" s="2714"/>
      <c r="F463" s="2714"/>
      <c r="G463" s="2714"/>
      <c r="H463" s="2714"/>
      <c r="I463" s="2714"/>
      <c r="J463" s="2714"/>
      <c r="K463" s="2714"/>
      <c r="L463" s="2714"/>
      <c r="M463" s="2714"/>
      <c r="N463" s="2714"/>
      <c r="O463" s="2714"/>
      <c r="P463" s="2714"/>
      <c r="Q463" s="2714"/>
      <c r="R463" s="2714"/>
      <c r="S463" s="2714"/>
      <c r="T463" s="2714"/>
      <c r="U463" s="2714"/>
      <c r="V463" s="2714"/>
      <c r="W463" s="2714"/>
      <c r="X463" s="2714"/>
      <c r="Y463" s="2714"/>
      <c r="Z463" s="2714"/>
    </row>
    <row r="464" spans="1:26" ht="15.75" customHeight="1">
      <c r="A464" s="2714"/>
      <c r="B464" s="2714"/>
      <c r="C464" s="2714"/>
      <c r="D464" s="2714"/>
      <c r="E464" s="2714"/>
      <c r="F464" s="2714"/>
      <c r="G464" s="2714"/>
      <c r="H464" s="2714"/>
      <c r="I464" s="2714"/>
      <c r="J464" s="2714"/>
      <c r="K464" s="2714"/>
      <c r="L464" s="2714"/>
      <c r="M464" s="2714"/>
      <c r="N464" s="2714"/>
      <c r="O464" s="2714"/>
      <c r="P464" s="2714"/>
      <c r="Q464" s="2714"/>
      <c r="R464" s="2714"/>
      <c r="S464" s="2714"/>
      <c r="T464" s="2714"/>
      <c r="U464" s="2714"/>
      <c r="V464" s="2714"/>
      <c r="W464" s="2714"/>
      <c r="X464" s="2714"/>
      <c r="Y464" s="2714"/>
      <c r="Z464" s="2714"/>
    </row>
    <row r="465" spans="1:26" ht="15.75" customHeight="1">
      <c r="A465" s="2714"/>
      <c r="B465" s="2714"/>
      <c r="C465" s="2714"/>
      <c r="D465" s="2714"/>
      <c r="E465" s="2714"/>
      <c r="F465" s="2714"/>
      <c r="G465" s="2714"/>
      <c r="H465" s="2714"/>
      <c r="I465" s="2714"/>
      <c r="J465" s="2714"/>
      <c r="K465" s="2714"/>
      <c r="L465" s="2714"/>
      <c r="M465" s="2714"/>
      <c r="N465" s="2714"/>
      <c r="O465" s="2714"/>
      <c r="P465" s="2714"/>
      <c r="Q465" s="2714"/>
      <c r="R465" s="2714"/>
      <c r="S465" s="2714"/>
      <c r="T465" s="2714"/>
      <c r="U465" s="2714"/>
      <c r="V465" s="2714"/>
      <c r="W465" s="2714"/>
      <c r="X465" s="2714"/>
      <c r="Y465" s="2714"/>
      <c r="Z465" s="2714"/>
    </row>
    <row r="466" spans="1:26" ht="15.75" customHeight="1">
      <c r="A466" s="2714"/>
      <c r="B466" s="2714"/>
      <c r="C466" s="2714"/>
      <c r="D466" s="2714"/>
      <c r="E466" s="2714"/>
      <c r="F466" s="2714"/>
      <c r="G466" s="2714"/>
      <c r="H466" s="2714"/>
      <c r="I466" s="2714"/>
      <c r="J466" s="2714"/>
      <c r="K466" s="2714"/>
      <c r="L466" s="2714"/>
      <c r="M466" s="2714"/>
      <c r="N466" s="2714"/>
      <c r="O466" s="2714"/>
      <c r="P466" s="2714"/>
      <c r="Q466" s="2714"/>
      <c r="R466" s="2714"/>
      <c r="S466" s="2714"/>
      <c r="T466" s="2714"/>
      <c r="U466" s="2714"/>
      <c r="V466" s="2714"/>
      <c r="W466" s="2714"/>
      <c r="X466" s="2714"/>
      <c r="Y466" s="2714"/>
      <c r="Z466" s="2714"/>
    </row>
    <row r="467" spans="1:26" ht="15.75" customHeight="1">
      <c r="A467" s="2714"/>
      <c r="B467" s="2714"/>
      <c r="C467" s="2714"/>
      <c r="D467" s="2714"/>
      <c r="E467" s="2714"/>
      <c r="F467" s="2714"/>
      <c r="G467" s="2714"/>
      <c r="H467" s="2714"/>
      <c r="I467" s="2714"/>
      <c r="J467" s="2714"/>
      <c r="K467" s="2714"/>
      <c r="L467" s="2714"/>
      <c r="M467" s="2714"/>
      <c r="N467" s="2714"/>
      <c r="O467" s="2714"/>
      <c r="P467" s="2714"/>
      <c r="Q467" s="2714"/>
      <c r="R467" s="2714"/>
      <c r="S467" s="2714"/>
      <c r="T467" s="2714"/>
      <c r="U467" s="2714"/>
      <c r="V467" s="2714"/>
      <c r="W467" s="2714"/>
      <c r="X467" s="2714"/>
      <c r="Y467" s="2714"/>
      <c r="Z467" s="2714"/>
    </row>
    <row r="468" spans="1:26" ht="15.75" customHeight="1">
      <c r="A468" s="2714"/>
      <c r="B468" s="2714"/>
      <c r="C468" s="2714"/>
      <c r="D468" s="2714"/>
      <c r="E468" s="2714"/>
      <c r="F468" s="2714"/>
      <c r="G468" s="2714"/>
      <c r="H468" s="2714"/>
      <c r="I468" s="2714"/>
      <c r="J468" s="2714"/>
      <c r="K468" s="2714"/>
      <c r="L468" s="2714"/>
      <c r="M468" s="2714"/>
      <c r="N468" s="2714"/>
      <c r="O468" s="2714"/>
      <c r="P468" s="2714"/>
      <c r="Q468" s="2714"/>
      <c r="R468" s="2714"/>
      <c r="S468" s="2714"/>
      <c r="T468" s="2714"/>
      <c r="U468" s="2714"/>
      <c r="V468" s="2714"/>
      <c r="W468" s="2714"/>
      <c r="X468" s="2714"/>
      <c r="Y468" s="2714"/>
      <c r="Z468" s="2714"/>
    </row>
    <row r="469" spans="1:26" ht="15.75" customHeight="1">
      <c r="A469" s="2714"/>
      <c r="B469" s="2714"/>
      <c r="C469" s="2714"/>
      <c r="D469" s="2714"/>
      <c r="E469" s="2714"/>
      <c r="F469" s="2714"/>
      <c r="G469" s="2714"/>
      <c r="H469" s="2714"/>
      <c r="I469" s="2714"/>
      <c r="J469" s="2714"/>
      <c r="K469" s="2714"/>
      <c r="L469" s="2714"/>
      <c r="M469" s="2714"/>
      <c r="N469" s="2714"/>
      <c r="O469" s="2714"/>
      <c r="P469" s="2714"/>
      <c r="Q469" s="2714"/>
      <c r="R469" s="2714"/>
      <c r="S469" s="2714"/>
      <c r="T469" s="2714"/>
      <c r="U469" s="2714"/>
      <c r="V469" s="2714"/>
      <c r="W469" s="2714"/>
      <c r="X469" s="2714"/>
      <c r="Y469" s="2714"/>
      <c r="Z469" s="2714"/>
    </row>
    <row r="470" spans="1:26" ht="15.75" customHeight="1">
      <c r="A470" s="2714"/>
      <c r="B470" s="2714"/>
      <c r="C470" s="2714"/>
      <c r="D470" s="2714"/>
      <c r="E470" s="2714"/>
      <c r="F470" s="2714"/>
      <c r="G470" s="2714"/>
      <c r="H470" s="2714"/>
      <c r="I470" s="2714"/>
      <c r="J470" s="2714"/>
      <c r="K470" s="2714"/>
      <c r="L470" s="2714"/>
      <c r="M470" s="2714"/>
      <c r="N470" s="2714"/>
      <c r="O470" s="2714"/>
      <c r="P470" s="2714"/>
      <c r="Q470" s="2714"/>
      <c r="R470" s="2714"/>
      <c r="S470" s="2714"/>
      <c r="T470" s="2714"/>
      <c r="U470" s="2714"/>
      <c r="V470" s="2714"/>
      <c r="W470" s="2714"/>
      <c r="X470" s="2714"/>
      <c r="Y470" s="2714"/>
      <c r="Z470" s="2714"/>
    </row>
    <row r="471" spans="1:26" ht="15.75" customHeight="1">
      <c r="A471" s="2714"/>
      <c r="B471" s="2714"/>
      <c r="C471" s="2714"/>
      <c r="D471" s="2714"/>
      <c r="E471" s="2714"/>
      <c r="F471" s="2714"/>
      <c r="G471" s="2714"/>
      <c r="H471" s="2714"/>
      <c r="I471" s="2714"/>
      <c r="J471" s="2714"/>
      <c r="K471" s="2714"/>
      <c r="L471" s="2714"/>
      <c r="M471" s="2714"/>
      <c r="N471" s="2714"/>
      <c r="O471" s="2714"/>
      <c r="P471" s="2714"/>
      <c r="Q471" s="2714"/>
      <c r="R471" s="2714"/>
      <c r="S471" s="2714"/>
      <c r="T471" s="2714"/>
      <c r="U471" s="2714"/>
      <c r="V471" s="2714"/>
      <c r="W471" s="2714"/>
      <c r="X471" s="2714"/>
      <c r="Y471" s="2714"/>
      <c r="Z471" s="2714"/>
    </row>
    <row r="472" spans="1:26" ht="15.75" customHeight="1">
      <c r="A472" s="2714"/>
      <c r="B472" s="2714"/>
      <c r="C472" s="2714"/>
      <c r="D472" s="2714"/>
      <c r="E472" s="2714"/>
      <c r="F472" s="2714"/>
      <c r="G472" s="2714"/>
      <c r="H472" s="2714"/>
      <c r="I472" s="2714"/>
      <c r="J472" s="2714"/>
      <c r="K472" s="2714"/>
      <c r="L472" s="2714"/>
      <c r="M472" s="2714"/>
      <c r="N472" s="2714"/>
      <c r="O472" s="2714"/>
      <c r="P472" s="2714"/>
      <c r="Q472" s="2714"/>
      <c r="R472" s="2714"/>
      <c r="S472" s="2714"/>
      <c r="T472" s="2714"/>
      <c r="U472" s="2714"/>
      <c r="V472" s="2714"/>
      <c r="W472" s="2714"/>
      <c r="X472" s="2714"/>
      <c r="Y472" s="2714"/>
      <c r="Z472" s="2714"/>
    </row>
    <row r="473" spans="1:26" ht="15.75" customHeight="1">
      <c r="A473" s="2714"/>
      <c r="B473" s="2714"/>
      <c r="C473" s="2714"/>
      <c r="D473" s="2714"/>
      <c r="E473" s="2714"/>
      <c r="F473" s="2714"/>
      <c r="G473" s="2714"/>
      <c r="H473" s="2714"/>
      <c r="I473" s="2714"/>
      <c r="J473" s="2714"/>
      <c r="K473" s="2714"/>
      <c r="L473" s="2714"/>
      <c r="M473" s="2714"/>
      <c r="N473" s="2714"/>
      <c r="O473" s="2714"/>
      <c r="P473" s="2714"/>
      <c r="Q473" s="2714"/>
      <c r="R473" s="2714"/>
      <c r="S473" s="2714"/>
      <c r="T473" s="2714"/>
      <c r="U473" s="2714"/>
      <c r="V473" s="2714"/>
      <c r="W473" s="2714"/>
      <c r="X473" s="2714"/>
      <c r="Y473" s="2714"/>
      <c r="Z473" s="2714"/>
    </row>
    <row r="474" spans="1:26" ht="15.75" customHeight="1">
      <c r="A474" s="2714"/>
      <c r="B474" s="2714"/>
      <c r="C474" s="2714"/>
      <c r="D474" s="2714"/>
      <c r="E474" s="2714"/>
      <c r="F474" s="2714"/>
      <c r="G474" s="2714"/>
      <c r="H474" s="2714"/>
      <c r="I474" s="2714"/>
      <c r="J474" s="2714"/>
      <c r="K474" s="2714"/>
      <c r="L474" s="2714"/>
      <c r="M474" s="2714"/>
      <c r="N474" s="2714"/>
      <c r="O474" s="2714"/>
      <c r="P474" s="2714"/>
      <c r="Q474" s="2714"/>
      <c r="R474" s="2714"/>
      <c r="S474" s="2714"/>
      <c r="T474" s="2714"/>
      <c r="U474" s="2714"/>
      <c r="V474" s="2714"/>
      <c r="W474" s="2714"/>
      <c r="X474" s="2714"/>
      <c r="Y474" s="2714"/>
      <c r="Z474" s="2714"/>
    </row>
    <row r="475" spans="1:26" ht="15.75" customHeight="1">
      <c r="A475" s="2714"/>
      <c r="B475" s="2714"/>
      <c r="C475" s="2714"/>
      <c r="D475" s="2714"/>
      <c r="E475" s="2714"/>
      <c r="F475" s="2714"/>
      <c r="G475" s="2714"/>
      <c r="H475" s="2714"/>
      <c r="I475" s="2714"/>
      <c r="J475" s="2714"/>
      <c r="K475" s="2714"/>
      <c r="L475" s="2714"/>
      <c r="M475" s="2714"/>
      <c r="N475" s="2714"/>
      <c r="O475" s="2714"/>
      <c r="P475" s="2714"/>
      <c r="Q475" s="2714"/>
      <c r="R475" s="2714"/>
      <c r="S475" s="2714"/>
      <c r="T475" s="2714"/>
      <c r="U475" s="2714"/>
      <c r="V475" s="2714"/>
      <c r="W475" s="2714"/>
      <c r="X475" s="2714"/>
      <c r="Y475" s="2714"/>
      <c r="Z475" s="2714"/>
    </row>
    <row r="476" spans="1:26" ht="15.75" customHeight="1">
      <c r="A476" s="2714"/>
      <c r="B476" s="2714"/>
      <c r="C476" s="2714"/>
      <c r="D476" s="2714"/>
      <c r="E476" s="2714"/>
      <c r="F476" s="2714"/>
      <c r="G476" s="2714"/>
      <c r="H476" s="2714"/>
      <c r="I476" s="2714"/>
      <c r="J476" s="2714"/>
      <c r="K476" s="2714"/>
      <c r="L476" s="2714"/>
      <c r="M476" s="2714"/>
      <c r="N476" s="2714"/>
      <c r="O476" s="2714"/>
      <c r="P476" s="2714"/>
      <c r="Q476" s="2714"/>
      <c r="R476" s="2714"/>
      <c r="S476" s="2714"/>
      <c r="T476" s="2714"/>
      <c r="U476" s="2714"/>
      <c r="V476" s="2714"/>
      <c r="W476" s="2714"/>
      <c r="X476" s="2714"/>
      <c r="Y476" s="2714"/>
      <c r="Z476" s="2714"/>
    </row>
    <row r="477" spans="1:26" ht="15.75" customHeight="1">
      <c r="A477" s="2714"/>
      <c r="B477" s="2714"/>
      <c r="C477" s="2714"/>
      <c r="D477" s="2714"/>
      <c r="E477" s="2714"/>
      <c r="F477" s="2714"/>
      <c r="G477" s="2714"/>
      <c r="H477" s="2714"/>
      <c r="I477" s="2714"/>
      <c r="J477" s="2714"/>
      <c r="K477" s="2714"/>
      <c r="L477" s="2714"/>
      <c r="M477" s="2714"/>
      <c r="N477" s="2714"/>
      <c r="O477" s="2714"/>
      <c r="P477" s="2714"/>
      <c r="Q477" s="2714"/>
      <c r="R477" s="2714"/>
      <c r="S477" s="2714"/>
      <c r="T477" s="2714"/>
      <c r="U477" s="2714"/>
      <c r="V477" s="2714"/>
      <c r="W477" s="2714"/>
      <c r="X477" s="2714"/>
      <c r="Y477" s="2714"/>
      <c r="Z477" s="2714"/>
    </row>
    <row r="478" spans="1:26" ht="15.75" customHeight="1">
      <c r="A478" s="2714"/>
      <c r="B478" s="2714"/>
      <c r="C478" s="2714"/>
      <c r="D478" s="2714"/>
      <c r="E478" s="2714"/>
      <c r="F478" s="2714"/>
      <c r="G478" s="2714"/>
      <c r="H478" s="2714"/>
      <c r="I478" s="2714"/>
      <c r="J478" s="2714"/>
      <c r="K478" s="2714"/>
      <c r="L478" s="2714"/>
      <c r="M478" s="2714"/>
      <c r="N478" s="2714"/>
      <c r="O478" s="2714"/>
      <c r="P478" s="2714"/>
      <c r="Q478" s="2714"/>
      <c r="R478" s="2714"/>
      <c r="S478" s="2714"/>
      <c r="T478" s="2714"/>
      <c r="U478" s="2714"/>
      <c r="V478" s="2714"/>
      <c r="W478" s="2714"/>
      <c r="X478" s="2714"/>
      <c r="Y478" s="2714"/>
      <c r="Z478" s="2714"/>
    </row>
    <row r="479" spans="1:26" ht="15.75" customHeight="1">
      <c r="A479" s="2714"/>
      <c r="B479" s="2714"/>
      <c r="C479" s="2714"/>
      <c r="D479" s="2714"/>
      <c r="E479" s="2714"/>
      <c r="F479" s="2714"/>
      <c r="G479" s="2714"/>
      <c r="H479" s="2714"/>
      <c r="I479" s="2714"/>
      <c r="J479" s="2714"/>
      <c r="K479" s="2714"/>
      <c r="L479" s="2714"/>
      <c r="M479" s="2714"/>
      <c r="N479" s="2714"/>
      <c r="O479" s="2714"/>
      <c r="P479" s="2714"/>
      <c r="Q479" s="2714"/>
      <c r="R479" s="2714"/>
      <c r="S479" s="2714"/>
      <c r="T479" s="2714"/>
      <c r="U479" s="2714"/>
      <c r="V479" s="2714"/>
      <c r="W479" s="2714"/>
      <c r="X479" s="2714"/>
      <c r="Y479" s="2714"/>
      <c r="Z479" s="2714"/>
    </row>
    <row r="480" spans="1:26" ht="15.75" customHeight="1">
      <c r="A480" s="2714"/>
      <c r="B480" s="2714"/>
      <c r="C480" s="2714"/>
      <c r="D480" s="2714"/>
      <c r="E480" s="2714"/>
      <c r="F480" s="2714"/>
      <c r="G480" s="2714"/>
      <c r="H480" s="2714"/>
      <c r="I480" s="2714"/>
      <c r="J480" s="2714"/>
      <c r="K480" s="2714"/>
      <c r="L480" s="2714"/>
      <c r="M480" s="2714"/>
      <c r="N480" s="2714"/>
      <c r="O480" s="2714"/>
      <c r="P480" s="2714"/>
      <c r="Q480" s="2714"/>
      <c r="R480" s="2714"/>
      <c r="S480" s="2714"/>
      <c r="T480" s="2714"/>
      <c r="U480" s="2714"/>
      <c r="V480" s="2714"/>
      <c r="W480" s="2714"/>
      <c r="X480" s="2714"/>
      <c r="Y480" s="2714"/>
      <c r="Z480" s="2714"/>
    </row>
    <row r="481" spans="1:26" ht="15.75" customHeight="1">
      <c r="A481" s="2714"/>
      <c r="B481" s="2714"/>
      <c r="C481" s="2714"/>
      <c r="D481" s="2714"/>
      <c r="E481" s="2714"/>
      <c r="F481" s="2714"/>
      <c r="G481" s="2714"/>
      <c r="H481" s="2714"/>
      <c r="I481" s="2714"/>
      <c r="J481" s="2714"/>
      <c r="K481" s="2714"/>
      <c r="L481" s="2714"/>
      <c r="M481" s="2714"/>
      <c r="N481" s="2714"/>
      <c r="O481" s="2714"/>
      <c r="P481" s="2714"/>
      <c r="Q481" s="2714"/>
      <c r="R481" s="2714"/>
      <c r="S481" s="2714"/>
      <c r="T481" s="2714"/>
      <c r="U481" s="2714"/>
      <c r="V481" s="2714"/>
      <c r="W481" s="2714"/>
      <c r="X481" s="2714"/>
      <c r="Y481" s="2714"/>
      <c r="Z481" s="2714"/>
    </row>
    <row r="482" spans="1:26" ht="15.75" customHeight="1">
      <c r="A482" s="2714"/>
      <c r="B482" s="2714"/>
      <c r="C482" s="2714"/>
      <c r="D482" s="2714"/>
      <c r="E482" s="2714"/>
      <c r="F482" s="2714"/>
      <c r="G482" s="2714"/>
      <c r="H482" s="2714"/>
      <c r="I482" s="2714"/>
      <c r="J482" s="2714"/>
      <c r="K482" s="2714"/>
      <c r="L482" s="2714"/>
      <c r="M482" s="2714"/>
      <c r="N482" s="2714"/>
      <c r="O482" s="2714"/>
      <c r="P482" s="2714"/>
      <c r="Q482" s="2714"/>
      <c r="R482" s="2714"/>
      <c r="S482" s="2714"/>
      <c r="T482" s="2714"/>
      <c r="U482" s="2714"/>
      <c r="V482" s="2714"/>
      <c r="W482" s="2714"/>
      <c r="X482" s="2714"/>
      <c r="Y482" s="2714"/>
      <c r="Z482" s="2714"/>
    </row>
    <row r="483" spans="1:26" ht="15.75" customHeight="1">
      <c r="A483" s="2714"/>
      <c r="B483" s="2714"/>
      <c r="C483" s="2714"/>
      <c r="D483" s="2714"/>
      <c r="E483" s="2714"/>
      <c r="F483" s="2714"/>
      <c r="G483" s="2714"/>
      <c r="H483" s="2714"/>
      <c r="I483" s="2714"/>
      <c r="J483" s="2714"/>
      <c r="K483" s="2714"/>
      <c r="L483" s="2714"/>
      <c r="M483" s="2714"/>
      <c r="N483" s="2714"/>
      <c r="O483" s="2714"/>
      <c r="P483" s="2714"/>
      <c r="Q483" s="2714"/>
      <c r="R483" s="2714"/>
      <c r="S483" s="2714"/>
      <c r="T483" s="2714"/>
      <c r="U483" s="2714"/>
      <c r="V483" s="2714"/>
      <c r="W483" s="2714"/>
      <c r="X483" s="2714"/>
      <c r="Y483" s="2714"/>
      <c r="Z483" s="2714"/>
    </row>
    <row r="484" spans="1:26" ht="15.75" customHeight="1">
      <c r="A484" s="2714"/>
      <c r="B484" s="2714"/>
      <c r="C484" s="2714"/>
      <c r="D484" s="2714"/>
      <c r="E484" s="2714"/>
      <c r="F484" s="2714"/>
      <c r="G484" s="2714"/>
      <c r="H484" s="2714"/>
      <c r="I484" s="2714"/>
      <c r="J484" s="2714"/>
      <c r="K484" s="2714"/>
      <c r="L484" s="2714"/>
      <c r="M484" s="2714"/>
      <c r="N484" s="2714"/>
      <c r="O484" s="2714"/>
      <c r="P484" s="2714"/>
      <c r="Q484" s="2714"/>
      <c r="R484" s="2714"/>
      <c r="S484" s="2714"/>
      <c r="T484" s="2714"/>
      <c r="U484" s="2714"/>
      <c r="V484" s="2714"/>
      <c r="W484" s="2714"/>
      <c r="X484" s="2714"/>
      <c r="Y484" s="2714"/>
      <c r="Z484" s="2714"/>
    </row>
    <row r="485" spans="1:26" ht="15.75" customHeight="1">
      <c r="A485" s="2714"/>
      <c r="B485" s="2714"/>
      <c r="C485" s="2714"/>
      <c r="D485" s="2714"/>
      <c r="E485" s="2714"/>
      <c r="F485" s="2714"/>
      <c r="G485" s="2714"/>
      <c r="H485" s="2714"/>
      <c r="I485" s="2714"/>
      <c r="J485" s="2714"/>
      <c r="K485" s="2714"/>
      <c r="L485" s="2714"/>
      <c r="M485" s="2714"/>
      <c r="N485" s="2714"/>
      <c r="O485" s="2714"/>
      <c r="P485" s="2714"/>
      <c r="Q485" s="2714"/>
      <c r="R485" s="2714"/>
      <c r="S485" s="2714"/>
      <c r="T485" s="2714"/>
      <c r="U485" s="2714"/>
      <c r="V485" s="2714"/>
      <c r="W485" s="2714"/>
      <c r="X485" s="2714"/>
      <c r="Y485" s="2714"/>
      <c r="Z485" s="2714"/>
    </row>
    <row r="486" spans="1:26" ht="15.75" customHeight="1">
      <c r="A486" s="2714"/>
      <c r="B486" s="2714"/>
      <c r="C486" s="2714"/>
      <c r="D486" s="2714"/>
      <c r="E486" s="2714"/>
      <c r="F486" s="2714"/>
      <c r="G486" s="2714"/>
      <c r="H486" s="2714"/>
      <c r="I486" s="2714"/>
      <c r="J486" s="2714"/>
      <c r="K486" s="2714"/>
      <c r="L486" s="2714"/>
      <c r="M486" s="2714"/>
      <c r="N486" s="2714"/>
      <c r="O486" s="2714"/>
      <c r="P486" s="2714"/>
      <c r="Q486" s="2714"/>
      <c r="R486" s="2714"/>
      <c r="S486" s="2714"/>
      <c r="T486" s="2714"/>
      <c r="U486" s="2714"/>
      <c r="V486" s="2714"/>
      <c r="W486" s="2714"/>
      <c r="X486" s="2714"/>
      <c r="Y486" s="2714"/>
      <c r="Z486" s="2714"/>
    </row>
    <row r="487" spans="1:26" ht="15.75" customHeight="1">
      <c r="A487" s="2714"/>
      <c r="B487" s="2714"/>
      <c r="C487" s="2714"/>
      <c r="D487" s="2714"/>
      <c r="E487" s="2714"/>
      <c r="F487" s="2714"/>
      <c r="G487" s="2714"/>
      <c r="H487" s="2714"/>
      <c r="I487" s="2714"/>
      <c r="J487" s="2714"/>
      <c r="K487" s="2714"/>
      <c r="L487" s="2714"/>
      <c r="M487" s="2714"/>
      <c r="N487" s="2714"/>
      <c r="O487" s="2714"/>
      <c r="P487" s="2714"/>
      <c r="Q487" s="2714"/>
      <c r="R487" s="2714"/>
      <c r="S487" s="2714"/>
      <c r="T487" s="2714"/>
      <c r="U487" s="2714"/>
      <c r="V487" s="2714"/>
      <c r="W487" s="2714"/>
      <c r="X487" s="2714"/>
      <c r="Y487" s="2714"/>
      <c r="Z487" s="2714"/>
    </row>
    <row r="488" spans="1:26" ht="15.75" customHeight="1">
      <c r="A488" s="2714"/>
      <c r="B488" s="2714"/>
      <c r="C488" s="2714"/>
      <c r="D488" s="2714"/>
      <c r="E488" s="2714"/>
      <c r="F488" s="2714"/>
      <c r="G488" s="2714"/>
      <c r="H488" s="2714"/>
      <c r="I488" s="2714"/>
      <c r="J488" s="2714"/>
      <c r="K488" s="2714"/>
      <c r="L488" s="2714"/>
      <c r="M488" s="2714"/>
      <c r="N488" s="2714"/>
      <c r="O488" s="2714"/>
      <c r="P488" s="2714"/>
      <c r="Q488" s="2714"/>
      <c r="R488" s="2714"/>
      <c r="S488" s="2714"/>
      <c r="T488" s="2714"/>
      <c r="U488" s="2714"/>
      <c r="V488" s="2714"/>
      <c r="W488" s="2714"/>
      <c r="X488" s="2714"/>
      <c r="Y488" s="2714"/>
      <c r="Z488" s="2714"/>
    </row>
    <row r="489" spans="1:26" ht="15.75" customHeight="1">
      <c r="A489" s="2714"/>
      <c r="B489" s="2714"/>
      <c r="C489" s="2714"/>
      <c r="D489" s="2714"/>
      <c r="E489" s="2714"/>
      <c r="F489" s="2714"/>
      <c r="G489" s="2714"/>
      <c r="H489" s="2714"/>
      <c r="I489" s="2714"/>
      <c r="J489" s="2714"/>
      <c r="K489" s="2714"/>
      <c r="L489" s="2714"/>
      <c r="M489" s="2714"/>
      <c r="N489" s="2714"/>
      <c r="O489" s="2714"/>
      <c r="P489" s="2714"/>
      <c r="Q489" s="2714"/>
      <c r="R489" s="2714"/>
      <c r="S489" s="2714"/>
      <c r="T489" s="2714"/>
      <c r="U489" s="2714"/>
      <c r="V489" s="2714"/>
      <c r="W489" s="2714"/>
      <c r="X489" s="2714"/>
      <c r="Y489" s="2714"/>
      <c r="Z489" s="2714"/>
    </row>
    <row r="490" spans="1:26" ht="15.75" customHeight="1">
      <c r="A490" s="2714"/>
      <c r="B490" s="2714"/>
      <c r="C490" s="2714"/>
      <c r="D490" s="2714"/>
      <c r="E490" s="2714"/>
      <c r="F490" s="2714"/>
      <c r="G490" s="2714"/>
      <c r="H490" s="2714"/>
      <c r="I490" s="2714"/>
      <c r="J490" s="2714"/>
      <c r="K490" s="2714"/>
      <c r="L490" s="2714"/>
      <c r="M490" s="2714"/>
      <c r="N490" s="2714"/>
      <c r="O490" s="2714"/>
      <c r="P490" s="2714"/>
      <c r="Q490" s="2714"/>
      <c r="R490" s="2714"/>
      <c r="S490" s="2714"/>
      <c r="T490" s="2714"/>
      <c r="U490" s="2714"/>
      <c r="V490" s="2714"/>
      <c r="W490" s="2714"/>
      <c r="X490" s="2714"/>
      <c r="Y490" s="2714"/>
      <c r="Z490" s="2714"/>
    </row>
    <row r="491" spans="1:26" ht="15.75" customHeight="1">
      <c r="A491" s="2714"/>
      <c r="B491" s="2714"/>
      <c r="C491" s="2714"/>
      <c r="D491" s="2714"/>
      <c r="E491" s="2714"/>
      <c r="F491" s="2714"/>
      <c r="G491" s="2714"/>
      <c r="H491" s="2714"/>
      <c r="I491" s="2714"/>
      <c r="J491" s="2714"/>
      <c r="K491" s="2714"/>
      <c r="L491" s="2714"/>
      <c r="M491" s="2714"/>
      <c r="N491" s="2714"/>
      <c r="O491" s="2714"/>
      <c r="P491" s="2714"/>
      <c r="Q491" s="2714"/>
      <c r="R491" s="2714"/>
      <c r="S491" s="2714"/>
      <c r="T491" s="2714"/>
      <c r="U491" s="2714"/>
      <c r="V491" s="2714"/>
      <c r="W491" s="2714"/>
      <c r="X491" s="2714"/>
      <c r="Y491" s="2714"/>
      <c r="Z491" s="2714"/>
    </row>
    <row r="492" spans="1:26" ht="15.75" customHeight="1">
      <c r="A492" s="2714"/>
      <c r="B492" s="2714"/>
      <c r="C492" s="2714"/>
      <c r="D492" s="2714"/>
      <c r="E492" s="2714"/>
      <c r="F492" s="2714"/>
      <c r="G492" s="2714"/>
      <c r="H492" s="2714"/>
      <c r="I492" s="2714"/>
      <c r="J492" s="2714"/>
      <c r="K492" s="2714"/>
      <c r="L492" s="2714"/>
      <c r="M492" s="2714"/>
      <c r="N492" s="2714"/>
      <c r="O492" s="2714"/>
      <c r="P492" s="2714"/>
      <c r="Q492" s="2714"/>
      <c r="R492" s="2714"/>
      <c r="S492" s="2714"/>
      <c r="T492" s="2714"/>
      <c r="U492" s="2714"/>
      <c r="V492" s="2714"/>
      <c r="W492" s="2714"/>
      <c r="X492" s="2714"/>
      <c r="Y492" s="2714"/>
      <c r="Z492" s="2714"/>
    </row>
    <row r="493" spans="1:26" ht="15.75" customHeight="1">
      <c r="A493" s="2714"/>
      <c r="B493" s="2714"/>
      <c r="C493" s="2714"/>
      <c r="D493" s="2714"/>
      <c r="E493" s="2714"/>
      <c r="F493" s="2714"/>
      <c r="G493" s="2714"/>
      <c r="H493" s="2714"/>
      <c r="I493" s="2714"/>
      <c r="J493" s="2714"/>
      <c r="K493" s="2714"/>
      <c r="L493" s="2714"/>
      <c r="M493" s="2714"/>
      <c r="N493" s="2714"/>
      <c r="O493" s="2714"/>
      <c r="P493" s="2714"/>
      <c r="Q493" s="2714"/>
      <c r="R493" s="2714"/>
      <c r="S493" s="2714"/>
      <c r="T493" s="2714"/>
      <c r="U493" s="2714"/>
      <c r="V493" s="2714"/>
      <c r="W493" s="2714"/>
      <c r="X493" s="2714"/>
      <c r="Y493" s="2714"/>
      <c r="Z493" s="2714"/>
    </row>
    <row r="494" spans="1:26" ht="15.75" customHeight="1">
      <c r="A494" s="2714"/>
      <c r="B494" s="2714"/>
      <c r="C494" s="2714"/>
      <c r="D494" s="2714"/>
      <c r="E494" s="2714"/>
      <c r="F494" s="2714"/>
      <c r="G494" s="2714"/>
      <c r="H494" s="2714"/>
      <c r="I494" s="2714"/>
      <c r="J494" s="2714"/>
      <c r="K494" s="2714"/>
      <c r="L494" s="2714"/>
      <c r="M494" s="2714"/>
      <c r="N494" s="2714"/>
      <c r="O494" s="2714"/>
      <c r="P494" s="2714"/>
      <c r="Q494" s="2714"/>
      <c r="R494" s="2714"/>
      <c r="S494" s="2714"/>
      <c r="T494" s="2714"/>
      <c r="U494" s="2714"/>
      <c r="V494" s="2714"/>
      <c r="W494" s="2714"/>
      <c r="X494" s="2714"/>
      <c r="Y494" s="2714"/>
      <c r="Z494" s="2714"/>
    </row>
    <row r="495" spans="1:26" ht="15.75" customHeight="1">
      <c r="A495" s="2714"/>
      <c r="B495" s="2714"/>
      <c r="C495" s="2714"/>
      <c r="D495" s="2714"/>
      <c r="E495" s="2714"/>
      <c r="F495" s="2714"/>
      <c r="G495" s="2714"/>
      <c r="H495" s="2714"/>
      <c r="I495" s="2714"/>
      <c r="J495" s="2714"/>
      <c r="K495" s="2714"/>
      <c r="L495" s="2714"/>
      <c r="M495" s="2714"/>
      <c r="N495" s="2714"/>
      <c r="O495" s="2714"/>
      <c r="P495" s="2714"/>
      <c r="Q495" s="2714"/>
      <c r="R495" s="2714"/>
      <c r="S495" s="2714"/>
      <c r="T495" s="2714"/>
      <c r="U495" s="2714"/>
      <c r="V495" s="2714"/>
      <c r="W495" s="2714"/>
      <c r="X495" s="2714"/>
      <c r="Y495" s="2714"/>
      <c r="Z495" s="2714"/>
    </row>
    <row r="496" spans="1:26" ht="15.75" customHeight="1">
      <c r="A496" s="2714"/>
      <c r="B496" s="2714"/>
      <c r="C496" s="2714"/>
      <c r="D496" s="2714"/>
      <c r="E496" s="2714"/>
      <c r="F496" s="2714"/>
      <c r="G496" s="2714"/>
      <c r="H496" s="2714"/>
      <c r="I496" s="2714"/>
      <c r="J496" s="2714"/>
      <c r="K496" s="2714"/>
      <c r="L496" s="2714"/>
      <c r="M496" s="2714"/>
      <c r="N496" s="2714"/>
      <c r="O496" s="2714"/>
      <c r="P496" s="2714"/>
      <c r="Q496" s="2714"/>
      <c r="R496" s="2714"/>
      <c r="S496" s="2714"/>
      <c r="T496" s="2714"/>
      <c r="U496" s="2714"/>
      <c r="V496" s="2714"/>
      <c r="W496" s="2714"/>
      <c r="X496" s="2714"/>
      <c r="Y496" s="2714"/>
      <c r="Z496" s="2714"/>
    </row>
    <row r="497" spans="1:26" ht="15.75" customHeight="1">
      <c r="A497" s="2714"/>
      <c r="B497" s="2714"/>
      <c r="C497" s="2714"/>
      <c r="D497" s="2714"/>
      <c r="E497" s="2714"/>
      <c r="F497" s="2714"/>
      <c r="G497" s="2714"/>
      <c r="H497" s="2714"/>
      <c r="I497" s="2714"/>
      <c r="J497" s="2714"/>
      <c r="K497" s="2714"/>
      <c r="L497" s="2714"/>
      <c r="M497" s="2714"/>
      <c r="N497" s="2714"/>
      <c r="O497" s="2714"/>
      <c r="P497" s="2714"/>
      <c r="Q497" s="2714"/>
      <c r="R497" s="2714"/>
      <c r="S497" s="2714"/>
      <c r="T497" s="2714"/>
      <c r="U497" s="2714"/>
      <c r="V497" s="2714"/>
      <c r="W497" s="2714"/>
      <c r="X497" s="2714"/>
      <c r="Y497" s="2714"/>
      <c r="Z497" s="2714"/>
    </row>
    <row r="498" spans="1:26" ht="15.75" customHeight="1">
      <c r="A498" s="2714"/>
      <c r="B498" s="2714"/>
      <c r="C498" s="2714"/>
      <c r="D498" s="2714"/>
      <c r="E498" s="2714"/>
      <c r="F498" s="2714"/>
      <c r="G498" s="2714"/>
      <c r="H498" s="2714"/>
      <c r="I498" s="2714"/>
      <c r="J498" s="2714"/>
      <c r="K498" s="2714"/>
      <c r="L498" s="2714"/>
      <c r="M498" s="2714"/>
      <c r="N498" s="2714"/>
      <c r="O498" s="2714"/>
      <c r="P498" s="2714"/>
      <c r="Q498" s="2714"/>
      <c r="R498" s="2714"/>
      <c r="S498" s="2714"/>
      <c r="T498" s="2714"/>
      <c r="U498" s="2714"/>
      <c r="V498" s="2714"/>
      <c r="W498" s="2714"/>
      <c r="X498" s="2714"/>
      <c r="Y498" s="2714"/>
      <c r="Z498" s="2714"/>
    </row>
    <row r="499" spans="1:26" ht="15.75" customHeight="1">
      <c r="A499" s="2714"/>
      <c r="B499" s="2714"/>
      <c r="C499" s="2714"/>
      <c r="D499" s="2714"/>
      <c r="E499" s="2714"/>
      <c r="F499" s="2714"/>
      <c r="G499" s="2714"/>
      <c r="H499" s="2714"/>
      <c r="I499" s="2714"/>
      <c r="J499" s="2714"/>
      <c r="K499" s="2714"/>
      <c r="L499" s="2714"/>
      <c r="M499" s="2714"/>
      <c r="N499" s="2714"/>
      <c r="O499" s="2714"/>
      <c r="P499" s="2714"/>
      <c r="Q499" s="2714"/>
      <c r="R499" s="2714"/>
      <c r="S499" s="2714"/>
      <c r="T499" s="2714"/>
      <c r="U499" s="2714"/>
      <c r="V499" s="2714"/>
      <c r="W499" s="2714"/>
      <c r="X499" s="2714"/>
      <c r="Y499" s="2714"/>
      <c r="Z499" s="2714"/>
    </row>
    <row r="500" spans="1:26" ht="15.75" customHeight="1">
      <c r="A500" s="2714"/>
      <c r="B500" s="2714"/>
      <c r="C500" s="2714"/>
      <c r="D500" s="2714"/>
      <c r="E500" s="2714"/>
      <c r="F500" s="2714"/>
      <c r="G500" s="2714"/>
      <c r="H500" s="2714"/>
      <c r="I500" s="2714"/>
      <c r="J500" s="2714"/>
      <c r="K500" s="2714"/>
      <c r="L500" s="2714"/>
      <c r="M500" s="2714"/>
      <c r="N500" s="2714"/>
      <c r="O500" s="2714"/>
      <c r="P500" s="2714"/>
      <c r="Q500" s="2714"/>
      <c r="R500" s="2714"/>
      <c r="S500" s="2714"/>
      <c r="T500" s="2714"/>
      <c r="U500" s="2714"/>
      <c r="V500" s="2714"/>
      <c r="W500" s="2714"/>
      <c r="X500" s="2714"/>
      <c r="Y500" s="2714"/>
      <c r="Z500" s="2714"/>
    </row>
    <row r="501" spans="1:26" ht="15.75" customHeight="1">
      <c r="A501" s="2714"/>
      <c r="B501" s="2714"/>
      <c r="C501" s="2714"/>
      <c r="D501" s="2714"/>
      <c r="E501" s="2714"/>
      <c r="F501" s="2714"/>
      <c r="G501" s="2714"/>
      <c r="H501" s="2714"/>
      <c r="I501" s="2714"/>
      <c r="J501" s="2714"/>
      <c r="K501" s="2714"/>
      <c r="L501" s="2714"/>
      <c r="M501" s="2714"/>
      <c r="N501" s="2714"/>
      <c r="O501" s="2714"/>
      <c r="P501" s="2714"/>
      <c r="Q501" s="2714"/>
      <c r="R501" s="2714"/>
      <c r="S501" s="2714"/>
      <c r="T501" s="2714"/>
      <c r="U501" s="2714"/>
      <c r="V501" s="2714"/>
      <c r="W501" s="2714"/>
      <c r="X501" s="2714"/>
      <c r="Y501" s="2714"/>
      <c r="Z501" s="2714"/>
    </row>
    <row r="502" spans="1:26" ht="15.75" customHeight="1">
      <c r="A502" s="2714"/>
      <c r="B502" s="2714"/>
      <c r="C502" s="2714"/>
      <c r="D502" s="2714"/>
      <c r="E502" s="2714"/>
      <c r="F502" s="2714"/>
      <c r="G502" s="2714"/>
      <c r="H502" s="2714"/>
      <c r="I502" s="2714"/>
      <c r="J502" s="2714"/>
      <c r="K502" s="2714"/>
      <c r="L502" s="2714"/>
      <c r="M502" s="2714"/>
      <c r="N502" s="2714"/>
      <c r="O502" s="2714"/>
      <c r="P502" s="2714"/>
      <c r="Q502" s="2714"/>
      <c r="R502" s="2714"/>
      <c r="S502" s="2714"/>
      <c r="T502" s="2714"/>
      <c r="U502" s="2714"/>
      <c r="V502" s="2714"/>
      <c r="W502" s="2714"/>
      <c r="X502" s="2714"/>
      <c r="Y502" s="2714"/>
      <c r="Z502" s="2714"/>
    </row>
    <row r="503" spans="1:26" ht="15.75" customHeight="1">
      <c r="A503" s="2714"/>
      <c r="B503" s="2714"/>
      <c r="C503" s="2714"/>
      <c r="D503" s="2714"/>
      <c r="E503" s="2714"/>
      <c r="F503" s="2714"/>
      <c r="G503" s="2714"/>
      <c r="H503" s="2714"/>
      <c r="I503" s="2714"/>
      <c r="J503" s="2714"/>
      <c r="K503" s="2714"/>
      <c r="L503" s="2714"/>
      <c r="M503" s="2714"/>
      <c r="N503" s="2714"/>
      <c r="O503" s="2714"/>
      <c r="P503" s="2714"/>
      <c r="Q503" s="2714"/>
      <c r="R503" s="2714"/>
      <c r="S503" s="2714"/>
      <c r="T503" s="2714"/>
      <c r="U503" s="2714"/>
      <c r="V503" s="2714"/>
      <c r="W503" s="2714"/>
      <c r="X503" s="2714"/>
      <c r="Y503" s="2714"/>
      <c r="Z503" s="2714"/>
    </row>
    <row r="504" spans="1:26" ht="15.75" customHeight="1">
      <c r="A504" s="2714"/>
      <c r="B504" s="2714"/>
      <c r="C504" s="2714"/>
      <c r="D504" s="2714"/>
      <c r="E504" s="2714"/>
      <c r="F504" s="2714"/>
      <c r="G504" s="2714"/>
      <c r="H504" s="2714"/>
      <c r="I504" s="2714"/>
      <c r="J504" s="2714"/>
      <c r="K504" s="2714"/>
      <c r="L504" s="2714"/>
      <c r="M504" s="2714"/>
      <c r="N504" s="2714"/>
      <c r="O504" s="2714"/>
      <c r="P504" s="2714"/>
      <c r="Q504" s="2714"/>
      <c r="R504" s="2714"/>
      <c r="S504" s="2714"/>
      <c r="T504" s="2714"/>
      <c r="U504" s="2714"/>
      <c r="V504" s="2714"/>
      <c r="W504" s="2714"/>
      <c r="X504" s="2714"/>
      <c r="Y504" s="2714"/>
      <c r="Z504" s="2714"/>
    </row>
    <row r="505" spans="1:26" ht="15.75" customHeight="1">
      <c r="A505" s="2714"/>
      <c r="B505" s="2714"/>
      <c r="C505" s="2714"/>
      <c r="D505" s="2714"/>
      <c r="E505" s="2714"/>
      <c r="F505" s="2714"/>
      <c r="G505" s="2714"/>
      <c r="H505" s="2714"/>
      <c r="I505" s="2714"/>
      <c r="J505" s="2714"/>
      <c r="K505" s="2714"/>
      <c r="L505" s="2714"/>
      <c r="M505" s="2714"/>
      <c r="N505" s="2714"/>
      <c r="O505" s="2714"/>
      <c r="P505" s="2714"/>
      <c r="Q505" s="2714"/>
      <c r="R505" s="2714"/>
      <c r="S505" s="2714"/>
      <c r="T505" s="2714"/>
      <c r="U505" s="2714"/>
      <c r="V505" s="2714"/>
      <c r="W505" s="2714"/>
      <c r="X505" s="2714"/>
      <c r="Y505" s="2714"/>
      <c r="Z505" s="2714"/>
    </row>
    <row r="506" spans="1:26" ht="15.75" customHeight="1">
      <c r="A506" s="2714"/>
      <c r="B506" s="2714"/>
      <c r="C506" s="2714"/>
      <c r="D506" s="2714"/>
      <c r="E506" s="2714"/>
      <c r="F506" s="2714"/>
      <c r="G506" s="2714"/>
      <c r="H506" s="2714"/>
      <c r="I506" s="2714"/>
      <c r="J506" s="2714"/>
      <c r="K506" s="2714"/>
      <c r="L506" s="2714"/>
      <c r="M506" s="2714"/>
      <c r="N506" s="2714"/>
      <c r="O506" s="2714"/>
      <c r="P506" s="2714"/>
      <c r="Q506" s="2714"/>
      <c r="R506" s="2714"/>
      <c r="S506" s="2714"/>
      <c r="T506" s="2714"/>
      <c r="U506" s="2714"/>
      <c r="V506" s="2714"/>
      <c r="W506" s="2714"/>
      <c r="X506" s="2714"/>
      <c r="Y506" s="2714"/>
      <c r="Z506" s="2714"/>
    </row>
    <row r="507" spans="1:26" ht="15.75" customHeight="1">
      <c r="A507" s="2714"/>
      <c r="B507" s="2714"/>
      <c r="C507" s="2714"/>
      <c r="D507" s="2714"/>
      <c r="E507" s="2714"/>
      <c r="F507" s="2714"/>
      <c r="G507" s="2714"/>
      <c r="H507" s="2714"/>
      <c r="I507" s="2714"/>
      <c r="J507" s="2714"/>
      <c r="K507" s="2714"/>
      <c r="L507" s="2714"/>
      <c r="M507" s="2714"/>
      <c r="N507" s="2714"/>
      <c r="O507" s="2714"/>
      <c r="P507" s="2714"/>
      <c r="Q507" s="2714"/>
      <c r="R507" s="2714"/>
      <c r="S507" s="2714"/>
      <c r="T507" s="2714"/>
      <c r="U507" s="2714"/>
      <c r="V507" s="2714"/>
      <c r="W507" s="2714"/>
      <c r="X507" s="2714"/>
      <c r="Y507" s="2714"/>
      <c r="Z507" s="2714"/>
    </row>
    <row r="508" spans="1:26" ht="15.75" customHeight="1">
      <c r="A508" s="2714"/>
      <c r="B508" s="2714"/>
      <c r="C508" s="2714"/>
      <c r="D508" s="2714"/>
      <c r="E508" s="2714"/>
      <c r="F508" s="2714"/>
      <c r="G508" s="2714"/>
      <c r="H508" s="2714"/>
      <c r="I508" s="2714"/>
      <c r="J508" s="2714"/>
      <c r="K508" s="2714"/>
      <c r="L508" s="2714"/>
      <c r="M508" s="2714"/>
      <c r="N508" s="2714"/>
      <c r="O508" s="2714"/>
      <c r="P508" s="2714"/>
      <c r="Q508" s="2714"/>
      <c r="R508" s="2714"/>
      <c r="S508" s="2714"/>
      <c r="T508" s="2714"/>
      <c r="U508" s="2714"/>
      <c r="V508" s="2714"/>
      <c r="W508" s="2714"/>
      <c r="X508" s="2714"/>
      <c r="Y508" s="2714"/>
      <c r="Z508" s="2714"/>
    </row>
    <row r="509" spans="1:26" ht="15.75" customHeight="1">
      <c r="A509" s="2714"/>
      <c r="B509" s="2714"/>
      <c r="C509" s="2714"/>
      <c r="D509" s="2714"/>
      <c r="E509" s="2714"/>
      <c r="F509" s="2714"/>
      <c r="G509" s="2714"/>
      <c r="H509" s="2714"/>
      <c r="I509" s="2714"/>
      <c r="J509" s="2714"/>
      <c r="K509" s="2714"/>
      <c r="L509" s="2714"/>
      <c r="M509" s="2714"/>
      <c r="N509" s="2714"/>
      <c r="O509" s="2714"/>
      <c r="P509" s="2714"/>
      <c r="Q509" s="2714"/>
      <c r="R509" s="2714"/>
      <c r="S509" s="2714"/>
      <c r="T509" s="2714"/>
      <c r="U509" s="2714"/>
      <c r="V509" s="2714"/>
      <c r="W509" s="2714"/>
      <c r="X509" s="2714"/>
      <c r="Y509" s="2714"/>
      <c r="Z509" s="2714"/>
    </row>
    <row r="510" spans="1:26" ht="15.75" customHeight="1">
      <c r="A510" s="2714"/>
      <c r="B510" s="2714"/>
      <c r="C510" s="2714"/>
      <c r="D510" s="2714"/>
      <c r="E510" s="2714"/>
      <c r="F510" s="2714"/>
      <c r="G510" s="2714"/>
      <c r="H510" s="2714"/>
      <c r="I510" s="2714"/>
      <c r="J510" s="2714"/>
      <c r="K510" s="2714"/>
      <c r="L510" s="2714"/>
      <c r="M510" s="2714"/>
      <c r="N510" s="2714"/>
      <c r="O510" s="2714"/>
      <c r="P510" s="2714"/>
      <c r="Q510" s="2714"/>
      <c r="R510" s="2714"/>
      <c r="S510" s="2714"/>
      <c r="T510" s="2714"/>
      <c r="U510" s="2714"/>
      <c r="V510" s="2714"/>
      <c r="W510" s="2714"/>
      <c r="X510" s="2714"/>
      <c r="Y510" s="2714"/>
      <c r="Z510" s="2714"/>
    </row>
    <row r="511" spans="1:26" ht="15.75" customHeight="1">
      <c r="A511" s="2714"/>
      <c r="B511" s="2714"/>
      <c r="C511" s="2714"/>
      <c r="D511" s="2714"/>
      <c r="E511" s="2714"/>
      <c r="F511" s="2714"/>
      <c r="G511" s="2714"/>
      <c r="H511" s="2714"/>
      <c r="I511" s="2714"/>
      <c r="J511" s="2714"/>
      <c r="K511" s="2714"/>
      <c r="L511" s="2714"/>
      <c r="M511" s="2714"/>
      <c r="N511" s="2714"/>
      <c r="O511" s="2714"/>
      <c r="P511" s="2714"/>
      <c r="Q511" s="2714"/>
      <c r="R511" s="2714"/>
      <c r="S511" s="2714"/>
      <c r="T511" s="2714"/>
      <c r="U511" s="2714"/>
      <c r="V511" s="2714"/>
      <c r="W511" s="2714"/>
      <c r="X511" s="2714"/>
      <c r="Y511" s="2714"/>
      <c r="Z511" s="2714"/>
    </row>
    <row r="512" spans="1:26" ht="15.75" customHeight="1">
      <c r="A512" s="2714"/>
      <c r="B512" s="2714"/>
      <c r="C512" s="2714"/>
      <c r="D512" s="2714"/>
      <c r="E512" s="2714"/>
      <c r="F512" s="2714"/>
      <c r="G512" s="2714"/>
      <c r="H512" s="2714"/>
      <c r="I512" s="2714"/>
      <c r="J512" s="2714"/>
      <c r="K512" s="2714"/>
      <c r="L512" s="2714"/>
      <c r="M512" s="2714"/>
      <c r="N512" s="2714"/>
      <c r="O512" s="2714"/>
      <c r="P512" s="2714"/>
      <c r="Q512" s="2714"/>
      <c r="R512" s="2714"/>
      <c r="S512" s="2714"/>
      <c r="T512" s="2714"/>
      <c r="U512" s="2714"/>
      <c r="V512" s="2714"/>
      <c r="W512" s="2714"/>
      <c r="X512" s="2714"/>
      <c r="Y512" s="2714"/>
      <c r="Z512" s="2714"/>
    </row>
    <row r="513" spans="1:26" ht="15.75" customHeight="1">
      <c r="A513" s="2714"/>
      <c r="B513" s="2714"/>
      <c r="C513" s="2714"/>
      <c r="D513" s="2714"/>
      <c r="E513" s="2714"/>
      <c r="F513" s="2714"/>
      <c r="G513" s="2714"/>
      <c r="H513" s="2714"/>
      <c r="I513" s="2714"/>
      <c r="J513" s="2714"/>
      <c r="K513" s="2714"/>
      <c r="L513" s="2714"/>
      <c r="M513" s="2714"/>
      <c r="N513" s="2714"/>
      <c r="O513" s="2714"/>
      <c r="P513" s="2714"/>
      <c r="Q513" s="2714"/>
      <c r="R513" s="2714"/>
      <c r="S513" s="2714"/>
      <c r="T513" s="2714"/>
      <c r="U513" s="2714"/>
      <c r="V513" s="2714"/>
      <c r="W513" s="2714"/>
      <c r="X513" s="2714"/>
      <c r="Y513" s="2714"/>
      <c r="Z513" s="2714"/>
    </row>
    <row r="514" spans="1:26" ht="15.75" customHeight="1">
      <c r="A514" s="2714"/>
      <c r="B514" s="2714"/>
      <c r="C514" s="2714"/>
      <c r="D514" s="2714"/>
      <c r="E514" s="2714"/>
      <c r="F514" s="2714"/>
      <c r="G514" s="2714"/>
      <c r="H514" s="2714"/>
      <c r="I514" s="2714"/>
      <c r="J514" s="2714"/>
      <c r="K514" s="2714"/>
      <c r="L514" s="2714"/>
      <c r="M514" s="2714"/>
      <c r="N514" s="2714"/>
      <c r="O514" s="2714"/>
      <c r="P514" s="2714"/>
      <c r="Q514" s="2714"/>
      <c r="R514" s="2714"/>
      <c r="S514" s="2714"/>
      <c r="T514" s="2714"/>
      <c r="U514" s="2714"/>
      <c r="V514" s="2714"/>
      <c r="W514" s="2714"/>
      <c r="X514" s="2714"/>
      <c r="Y514" s="2714"/>
      <c r="Z514" s="2714"/>
    </row>
    <row r="515" spans="1:26" ht="15.75" customHeight="1">
      <c r="A515" s="2714"/>
      <c r="B515" s="2714"/>
      <c r="C515" s="2714"/>
      <c r="D515" s="2714"/>
      <c r="E515" s="2714"/>
      <c r="F515" s="2714"/>
      <c r="G515" s="2714"/>
      <c r="H515" s="2714"/>
      <c r="I515" s="2714"/>
      <c r="J515" s="2714"/>
      <c r="K515" s="2714"/>
      <c r="L515" s="2714"/>
      <c r="M515" s="2714"/>
      <c r="N515" s="2714"/>
      <c r="O515" s="2714"/>
      <c r="P515" s="2714"/>
      <c r="Q515" s="2714"/>
      <c r="R515" s="2714"/>
      <c r="S515" s="2714"/>
      <c r="T515" s="2714"/>
      <c r="U515" s="2714"/>
      <c r="V515" s="2714"/>
      <c r="W515" s="2714"/>
      <c r="X515" s="2714"/>
      <c r="Y515" s="2714"/>
      <c r="Z515" s="2714"/>
    </row>
    <row r="516" spans="1:26" ht="15.75" customHeight="1">
      <c r="A516" s="2714"/>
      <c r="B516" s="2714"/>
      <c r="C516" s="2714"/>
      <c r="D516" s="2714"/>
      <c r="E516" s="2714"/>
      <c r="F516" s="2714"/>
      <c r="G516" s="2714"/>
      <c r="H516" s="2714"/>
      <c r="I516" s="2714"/>
      <c r="J516" s="2714"/>
      <c r="K516" s="2714"/>
      <c r="L516" s="2714"/>
      <c r="M516" s="2714"/>
      <c r="N516" s="2714"/>
      <c r="O516" s="2714"/>
      <c r="P516" s="2714"/>
      <c r="Q516" s="2714"/>
      <c r="R516" s="2714"/>
      <c r="S516" s="2714"/>
      <c r="T516" s="2714"/>
      <c r="U516" s="2714"/>
      <c r="V516" s="2714"/>
      <c r="W516" s="2714"/>
      <c r="X516" s="2714"/>
      <c r="Y516" s="2714"/>
      <c r="Z516" s="2714"/>
    </row>
    <row r="517" spans="1:26" ht="15.75" customHeight="1">
      <c r="A517" s="2714"/>
      <c r="B517" s="2714"/>
      <c r="C517" s="2714"/>
      <c r="D517" s="2714"/>
      <c r="E517" s="2714"/>
      <c r="F517" s="2714"/>
      <c r="G517" s="2714"/>
      <c r="H517" s="2714"/>
      <c r="I517" s="2714"/>
      <c r="J517" s="2714"/>
      <c r="K517" s="2714"/>
      <c r="L517" s="2714"/>
      <c r="M517" s="2714"/>
      <c r="N517" s="2714"/>
      <c r="O517" s="2714"/>
      <c r="P517" s="2714"/>
      <c r="Q517" s="2714"/>
      <c r="R517" s="2714"/>
      <c r="S517" s="2714"/>
      <c r="T517" s="2714"/>
      <c r="U517" s="2714"/>
      <c r="V517" s="2714"/>
      <c r="W517" s="2714"/>
      <c r="X517" s="2714"/>
      <c r="Y517" s="2714"/>
      <c r="Z517" s="2714"/>
    </row>
    <row r="518" spans="1:26" ht="15.75" customHeight="1">
      <c r="A518" s="2714"/>
      <c r="B518" s="2714"/>
      <c r="C518" s="2714"/>
      <c r="D518" s="2714"/>
      <c r="E518" s="2714"/>
      <c r="F518" s="2714"/>
      <c r="G518" s="2714"/>
      <c r="H518" s="2714"/>
      <c r="I518" s="2714"/>
      <c r="J518" s="2714"/>
      <c r="K518" s="2714"/>
      <c r="L518" s="2714"/>
      <c r="M518" s="2714"/>
      <c r="N518" s="2714"/>
      <c r="O518" s="2714"/>
      <c r="P518" s="2714"/>
      <c r="Q518" s="2714"/>
      <c r="R518" s="2714"/>
      <c r="S518" s="2714"/>
      <c r="T518" s="2714"/>
      <c r="U518" s="2714"/>
      <c r="V518" s="2714"/>
      <c r="W518" s="2714"/>
      <c r="X518" s="2714"/>
      <c r="Y518" s="2714"/>
      <c r="Z518" s="2714"/>
    </row>
    <row r="519" spans="1:26" ht="15.75" customHeight="1">
      <c r="A519" s="2714"/>
      <c r="B519" s="2714"/>
      <c r="C519" s="2714"/>
      <c r="D519" s="2714"/>
      <c r="E519" s="2714"/>
      <c r="F519" s="2714"/>
      <c r="G519" s="2714"/>
      <c r="H519" s="2714"/>
      <c r="I519" s="2714"/>
      <c r="J519" s="2714"/>
      <c r="K519" s="2714"/>
      <c r="L519" s="2714"/>
      <c r="M519" s="2714"/>
      <c r="N519" s="2714"/>
      <c r="O519" s="2714"/>
      <c r="P519" s="2714"/>
      <c r="Q519" s="2714"/>
      <c r="R519" s="2714"/>
      <c r="S519" s="2714"/>
      <c r="T519" s="2714"/>
      <c r="U519" s="2714"/>
      <c r="V519" s="2714"/>
      <c r="W519" s="2714"/>
      <c r="X519" s="2714"/>
      <c r="Y519" s="2714"/>
      <c r="Z519" s="2714"/>
    </row>
    <row r="520" spans="1:26" ht="15.75" customHeight="1">
      <c r="A520" s="2714"/>
      <c r="B520" s="2714"/>
      <c r="C520" s="2714"/>
      <c r="D520" s="2714"/>
      <c r="E520" s="2714"/>
      <c r="F520" s="2714"/>
      <c r="G520" s="2714"/>
      <c r="H520" s="2714"/>
      <c r="I520" s="2714"/>
      <c r="J520" s="2714"/>
      <c r="K520" s="2714"/>
      <c r="L520" s="2714"/>
      <c r="M520" s="2714"/>
      <c r="N520" s="2714"/>
      <c r="O520" s="2714"/>
      <c r="P520" s="2714"/>
      <c r="Q520" s="2714"/>
      <c r="R520" s="2714"/>
      <c r="S520" s="2714"/>
      <c r="T520" s="2714"/>
      <c r="U520" s="2714"/>
      <c r="V520" s="2714"/>
      <c r="W520" s="2714"/>
      <c r="X520" s="2714"/>
      <c r="Y520" s="2714"/>
      <c r="Z520" s="2714"/>
    </row>
    <row r="521" spans="1:26" ht="15.75" customHeight="1">
      <c r="A521" s="2714"/>
      <c r="B521" s="2714"/>
      <c r="C521" s="2714"/>
      <c r="D521" s="2714"/>
      <c r="E521" s="2714"/>
      <c r="F521" s="2714"/>
      <c r="G521" s="2714"/>
      <c r="H521" s="2714"/>
      <c r="I521" s="2714"/>
      <c r="J521" s="2714"/>
      <c r="K521" s="2714"/>
      <c r="L521" s="2714"/>
      <c r="M521" s="2714"/>
      <c r="N521" s="2714"/>
      <c r="O521" s="2714"/>
      <c r="P521" s="2714"/>
      <c r="Q521" s="2714"/>
      <c r="R521" s="2714"/>
      <c r="S521" s="2714"/>
      <c r="T521" s="2714"/>
      <c r="U521" s="2714"/>
      <c r="V521" s="2714"/>
      <c r="W521" s="2714"/>
      <c r="X521" s="2714"/>
      <c r="Y521" s="2714"/>
      <c r="Z521" s="2714"/>
    </row>
    <row r="522" spans="1:26" ht="15.75" customHeight="1">
      <c r="A522" s="2714"/>
      <c r="B522" s="2714"/>
      <c r="C522" s="2714"/>
      <c r="D522" s="2714"/>
      <c r="E522" s="2714"/>
      <c r="F522" s="2714"/>
      <c r="G522" s="2714"/>
      <c r="H522" s="2714"/>
      <c r="I522" s="2714"/>
      <c r="J522" s="2714"/>
      <c r="K522" s="2714"/>
      <c r="L522" s="2714"/>
      <c r="M522" s="2714"/>
      <c r="N522" s="2714"/>
      <c r="O522" s="2714"/>
      <c r="P522" s="2714"/>
      <c r="Q522" s="2714"/>
      <c r="R522" s="2714"/>
      <c r="S522" s="2714"/>
      <c r="T522" s="2714"/>
      <c r="U522" s="2714"/>
      <c r="V522" s="2714"/>
      <c r="W522" s="2714"/>
      <c r="X522" s="2714"/>
      <c r="Y522" s="2714"/>
      <c r="Z522" s="2714"/>
    </row>
    <row r="523" spans="1:26" ht="15.75" customHeight="1">
      <c r="A523" s="2714"/>
      <c r="B523" s="2714"/>
      <c r="C523" s="2714"/>
      <c r="D523" s="2714"/>
      <c r="E523" s="2714"/>
      <c r="F523" s="2714"/>
      <c r="G523" s="2714"/>
      <c r="H523" s="2714"/>
      <c r="I523" s="2714"/>
      <c r="J523" s="2714"/>
      <c r="K523" s="2714"/>
      <c r="L523" s="2714"/>
      <c r="M523" s="2714"/>
      <c r="N523" s="2714"/>
      <c r="O523" s="2714"/>
      <c r="P523" s="2714"/>
      <c r="Q523" s="2714"/>
      <c r="R523" s="2714"/>
      <c r="S523" s="2714"/>
      <c r="T523" s="2714"/>
      <c r="U523" s="2714"/>
      <c r="V523" s="2714"/>
      <c r="W523" s="2714"/>
      <c r="X523" s="2714"/>
      <c r="Y523" s="2714"/>
      <c r="Z523" s="2714"/>
    </row>
    <row r="524" spans="1:26" ht="15.75" customHeight="1">
      <c r="A524" s="2714"/>
      <c r="B524" s="2714"/>
      <c r="C524" s="2714"/>
      <c r="D524" s="2714"/>
      <c r="E524" s="2714"/>
      <c r="F524" s="2714"/>
      <c r="G524" s="2714"/>
      <c r="H524" s="2714"/>
      <c r="I524" s="2714"/>
      <c r="J524" s="2714"/>
      <c r="K524" s="2714"/>
      <c r="L524" s="2714"/>
      <c r="M524" s="2714"/>
      <c r="N524" s="2714"/>
      <c r="O524" s="2714"/>
      <c r="P524" s="2714"/>
      <c r="Q524" s="2714"/>
      <c r="R524" s="2714"/>
      <c r="S524" s="2714"/>
      <c r="T524" s="2714"/>
      <c r="U524" s="2714"/>
      <c r="V524" s="2714"/>
      <c r="W524" s="2714"/>
      <c r="X524" s="2714"/>
      <c r="Y524" s="2714"/>
      <c r="Z524" s="2714"/>
    </row>
    <row r="525" spans="1:26" ht="15.75" customHeight="1">
      <c r="A525" s="2714"/>
      <c r="B525" s="2714"/>
      <c r="C525" s="2714"/>
      <c r="D525" s="2714"/>
      <c r="E525" s="2714"/>
      <c r="F525" s="2714"/>
      <c r="G525" s="2714"/>
      <c r="H525" s="2714"/>
      <c r="I525" s="2714"/>
      <c r="J525" s="2714"/>
      <c r="K525" s="2714"/>
      <c r="L525" s="2714"/>
      <c r="M525" s="2714"/>
      <c r="N525" s="2714"/>
      <c r="O525" s="2714"/>
      <c r="P525" s="2714"/>
      <c r="Q525" s="2714"/>
      <c r="R525" s="2714"/>
      <c r="S525" s="2714"/>
      <c r="T525" s="2714"/>
      <c r="U525" s="2714"/>
      <c r="V525" s="2714"/>
      <c r="W525" s="2714"/>
      <c r="X525" s="2714"/>
      <c r="Y525" s="2714"/>
      <c r="Z525" s="2714"/>
    </row>
    <row r="526" spans="1:26" ht="15.75" customHeight="1">
      <c r="A526" s="2714"/>
      <c r="B526" s="2714"/>
      <c r="C526" s="2714"/>
      <c r="D526" s="2714"/>
      <c r="E526" s="2714"/>
      <c r="F526" s="2714"/>
      <c r="G526" s="2714"/>
      <c r="H526" s="2714"/>
      <c r="I526" s="2714"/>
      <c r="J526" s="2714"/>
      <c r="K526" s="2714"/>
      <c r="L526" s="2714"/>
      <c r="M526" s="2714"/>
      <c r="N526" s="2714"/>
      <c r="O526" s="2714"/>
      <c r="P526" s="2714"/>
      <c r="Q526" s="2714"/>
      <c r="R526" s="2714"/>
      <c r="S526" s="2714"/>
      <c r="T526" s="2714"/>
      <c r="U526" s="2714"/>
      <c r="V526" s="2714"/>
      <c r="W526" s="2714"/>
      <c r="X526" s="2714"/>
      <c r="Y526" s="2714"/>
      <c r="Z526" s="2714"/>
    </row>
    <row r="527" spans="1:26" ht="15.75" customHeight="1">
      <c r="A527" s="2714"/>
      <c r="B527" s="2714"/>
      <c r="C527" s="2714"/>
      <c r="D527" s="2714"/>
      <c r="E527" s="2714"/>
      <c r="F527" s="2714"/>
      <c r="G527" s="2714"/>
      <c r="H527" s="2714"/>
      <c r="I527" s="2714"/>
      <c r="J527" s="2714"/>
      <c r="K527" s="2714"/>
      <c r="L527" s="2714"/>
      <c r="M527" s="2714"/>
      <c r="N527" s="2714"/>
      <c r="O527" s="2714"/>
      <c r="P527" s="2714"/>
      <c r="Q527" s="2714"/>
      <c r="R527" s="2714"/>
      <c r="S527" s="2714"/>
      <c r="T527" s="2714"/>
      <c r="U527" s="2714"/>
      <c r="V527" s="2714"/>
      <c r="W527" s="2714"/>
      <c r="X527" s="2714"/>
      <c r="Y527" s="2714"/>
      <c r="Z527" s="2714"/>
    </row>
    <row r="528" spans="1:26" ht="15.75" customHeight="1">
      <c r="A528" s="2714"/>
      <c r="B528" s="2714"/>
      <c r="C528" s="2714"/>
      <c r="D528" s="2714"/>
      <c r="E528" s="2714"/>
      <c r="F528" s="2714"/>
      <c r="G528" s="2714"/>
      <c r="H528" s="2714"/>
      <c r="I528" s="2714"/>
      <c r="J528" s="2714"/>
      <c r="K528" s="2714"/>
      <c r="L528" s="2714"/>
      <c r="M528" s="2714"/>
      <c r="N528" s="2714"/>
      <c r="O528" s="2714"/>
      <c r="P528" s="2714"/>
      <c r="Q528" s="2714"/>
      <c r="R528" s="2714"/>
      <c r="S528" s="2714"/>
      <c r="T528" s="2714"/>
      <c r="U528" s="2714"/>
      <c r="V528" s="2714"/>
      <c r="W528" s="2714"/>
      <c r="X528" s="2714"/>
      <c r="Y528" s="2714"/>
      <c r="Z528" s="2714"/>
    </row>
    <row r="529" spans="1:26" ht="15.75" customHeight="1">
      <c r="A529" s="2714"/>
      <c r="B529" s="2714"/>
      <c r="C529" s="2714"/>
      <c r="D529" s="2714"/>
      <c r="E529" s="2714"/>
      <c r="F529" s="2714"/>
      <c r="G529" s="2714"/>
      <c r="H529" s="2714"/>
      <c r="I529" s="2714"/>
      <c r="J529" s="2714"/>
      <c r="K529" s="2714"/>
      <c r="L529" s="2714"/>
      <c r="M529" s="2714"/>
      <c r="N529" s="2714"/>
      <c r="O529" s="2714"/>
      <c r="P529" s="2714"/>
      <c r="Q529" s="2714"/>
      <c r="R529" s="2714"/>
      <c r="S529" s="2714"/>
      <c r="T529" s="2714"/>
      <c r="U529" s="2714"/>
      <c r="V529" s="2714"/>
      <c r="W529" s="2714"/>
      <c r="X529" s="2714"/>
      <c r="Y529" s="2714"/>
      <c r="Z529" s="2714"/>
    </row>
    <row r="530" spans="1:26" ht="15.75" customHeight="1">
      <c r="A530" s="2714"/>
      <c r="B530" s="2714"/>
      <c r="C530" s="2714"/>
      <c r="D530" s="2714"/>
      <c r="E530" s="2714"/>
      <c r="F530" s="2714"/>
      <c r="G530" s="2714"/>
      <c r="H530" s="2714"/>
      <c r="I530" s="2714"/>
      <c r="J530" s="2714"/>
      <c r="K530" s="2714"/>
      <c r="L530" s="2714"/>
      <c r="M530" s="2714"/>
      <c r="N530" s="2714"/>
      <c r="O530" s="2714"/>
      <c r="P530" s="2714"/>
      <c r="Q530" s="2714"/>
      <c r="R530" s="2714"/>
      <c r="S530" s="2714"/>
      <c r="T530" s="2714"/>
      <c r="U530" s="2714"/>
      <c r="V530" s="2714"/>
      <c r="W530" s="2714"/>
      <c r="X530" s="2714"/>
      <c r="Y530" s="2714"/>
      <c r="Z530" s="2714"/>
    </row>
    <row r="531" spans="1:26" ht="15.75" customHeight="1">
      <c r="A531" s="2714"/>
      <c r="B531" s="2714"/>
      <c r="C531" s="2714"/>
      <c r="D531" s="2714"/>
      <c r="E531" s="2714"/>
      <c r="F531" s="2714"/>
      <c r="G531" s="2714"/>
      <c r="H531" s="2714"/>
      <c r="I531" s="2714"/>
      <c r="J531" s="2714"/>
      <c r="K531" s="2714"/>
      <c r="L531" s="2714"/>
      <c r="M531" s="2714"/>
      <c r="N531" s="2714"/>
      <c r="O531" s="2714"/>
      <c r="P531" s="2714"/>
      <c r="Q531" s="2714"/>
      <c r="R531" s="2714"/>
      <c r="S531" s="2714"/>
      <c r="T531" s="2714"/>
      <c r="U531" s="2714"/>
      <c r="V531" s="2714"/>
      <c r="W531" s="2714"/>
      <c r="X531" s="2714"/>
      <c r="Y531" s="2714"/>
      <c r="Z531" s="2714"/>
    </row>
    <row r="532" spans="1:26" ht="15.75" customHeight="1">
      <c r="A532" s="2714"/>
      <c r="B532" s="2714"/>
      <c r="C532" s="2714"/>
      <c r="D532" s="2714"/>
      <c r="E532" s="2714"/>
      <c r="F532" s="2714"/>
      <c r="G532" s="2714"/>
      <c r="H532" s="2714"/>
      <c r="I532" s="2714"/>
      <c r="J532" s="2714"/>
      <c r="K532" s="2714"/>
      <c r="L532" s="2714"/>
      <c r="M532" s="2714"/>
      <c r="N532" s="2714"/>
      <c r="O532" s="2714"/>
      <c r="P532" s="2714"/>
      <c r="Q532" s="2714"/>
      <c r="R532" s="2714"/>
      <c r="S532" s="2714"/>
      <c r="T532" s="2714"/>
      <c r="U532" s="2714"/>
      <c r="V532" s="2714"/>
      <c r="W532" s="2714"/>
      <c r="X532" s="2714"/>
      <c r="Y532" s="2714"/>
      <c r="Z532" s="2714"/>
    </row>
    <row r="533" spans="1:26" ht="15.75" customHeight="1">
      <c r="A533" s="2714"/>
      <c r="B533" s="2714"/>
      <c r="C533" s="2714"/>
      <c r="D533" s="2714"/>
      <c r="E533" s="2714"/>
      <c r="F533" s="2714"/>
      <c r="G533" s="2714"/>
      <c r="H533" s="2714"/>
      <c r="I533" s="2714"/>
      <c r="J533" s="2714"/>
      <c r="K533" s="2714"/>
      <c r="L533" s="2714"/>
      <c r="M533" s="2714"/>
      <c r="N533" s="2714"/>
      <c r="O533" s="2714"/>
      <c r="P533" s="2714"/>
      <c r="Q533" s="2714"/>
      <c r="R533" s="2714"/>
      <c r="S533" s="2714"/>
      <c r="T533" s="2714"/>
      <c r="U533" s="2714"/>
      <c r="V533" s="2714"/>
      <c r="W533" s="2714"/>
      <c r="X533" s="2714"/>
      <c r="Y533" s="2714"/>
      <c r="Z533" s="2714"/>
    </row>
    <row r="534" spans="1:26" ht="15.75" customHeight="1">
      <c r="A534" s="2714"/>
      <c r="B534" s="2714"/>
      <c r="C534" s="2714"/>
      <c r="D534" s="2714"/>
      <c r="E534" s="2714"/>
      <c r="F534" s="2714"/>
      <c r="G534" s="2714"/>
      <c r="H534" s="2714"/>
      <c r="I534" s="2714"/>
      <c r="J534" s="2714"/>
      <c r="K534" s="2714"/>
      <c r="L534" s="2714"/>
      <c r="M534" s="2714"/>
      <c r="N534" s="2714"/>
      <c r="O534" s="2714"/>
      <c r="P534" s="2714"/>
      <c r="Q534" s="2714"/>
      <c r="R534" s="2714"/>
      <c r="S534" s="2714"/>
      <c r="T534" s="2714"/>
      <c r="U534" s="2714"/>
      <c r="V534" s="2714"/>
      <c r="W534" s="2714"/>
      <c r="X534" s="2714"/>
      <c r="Y534" s="2714"/>
      <c r="Z534" s="2714"/>
    </row>
    <row r="535" spans="1:26" ht="15.75" customHeight="1">
      <c r="A535" s="2714"/>
      <c r="B535" s="2714"/>
      <c r="C535" s="2714"/>
      <c r="D535" s="2714"/>
      <c r="E535" s="2714"/>
      <c r="F535" s="2714"/>
      <c r="G535" s="2714"/>
      <c r="H535" s="2714"/>
      <c r="I535" s="2714"/>
      <c r="J535" s="2714"/>
      <c r="K535" s="2714"/>
      <c r="L535" s="2714"/>
      <c r="M535" s="2714"/>
      <c r="N535" s="2714"/>
      <c r="O535" s="2714"/>
      <c r="P535" s="2714"/>
      <c r="Q535" s="2714"/>
      <c r="R535" s="2714"/>
      <c r="S535" s="2714"/>
      <c r="T535" s="2714"/>
      <c r="U535" s="2714"/>
      <c r="V535" s="2714"/>
      <c r="W535" s="2714"/>
      <c r="X535" s="2714"/>
      <c r="Y535" s="2714"/>
      <c r="Z535" s="2714"/>
    </row>
    <row r="536" spans="1:26" ht="15.75" customHeight="1">
      <c r="A536" s="2714"/>
      <c r="B536" s="2714"/>
      <c r="C536" s="2714"/>
      <c r="D536" s="2714"/>
      <c r="E536" s="2714"/>
      <c r="F536" s="2714"/>
      <c r="G536" s="2714"/>
      <c r="H536" s="2714"/>
      <c r="I536" s="2714"/>
      <c r="J536" s="2714"/>
      <c r="K536" s="2714"/>
      <c r="L536" s="2714"/>
      <c r="M536" s="2714"/>
      <c r="N536" s="2714"/>
      <c r="O536" s="2714"/>
      <c r="P536" s="2714"/>
      <c r="Q536" s="2714"/>
      <c r="R536" s="2714"/>
      <c r="S536" s="2714"/>
      <c r="T536" s="2714"/>
      <c r="U536" s="2714"/>
      <c r="V536" s="2714"/>
      <c r="W536" s="2714"/>
      <c r="X536" s="2714"/>
      <c r="Y536" s="2714"/>
      <c r="Z536" s="2714"/>
    </row>
    <row r="537" spans="1:26" ht="15.75" customHeight="1">
      <c r="A537" s="2714"/>
      <c r="B537" s="2714"/>
      <c r="C537" s="2714"/>
      <c r="D537" s="2714"/>
      <c r="E537" s="2714"/>
      <c r="F537" s="2714"/>
      <c r="G537" s="2714"/>
      <c r="H537" s="2714"/>
      <c r="I537" s="2714"/>
      <c r="J537" s="2714"/>
      <c r="K537" s="2714"/>
      <c r="L537" s="2714"/>
      <c r="M537" s="2714"/>
      <c r="N537" s="2714"/>
      <c r="O537" s="2714"/>
      <c r="P537" s="2714"/>
      <c r="Q537" s="2714"/>
      <c r="R537" s="2714"/>
      <c r="S537" s="2714"/>
      <c r="T537" s="2714"/>
      <c r="U537" s="2714"/>
      <c r="V537" s="2714"/>
      <c r="W537" s="2714"/>
      <c r="X537" s="2714"/>
      <c r="Y537" s="2714"/>
      <c r="Z537" s="2714"/>
    </row>
    <row r="538" spans="1:26" ht="15.75" customHeight="1">
      <c r="A538" s="2714"/>
      <c r="B538" s="2714"/>
      <c r="C538" s="2714"/>
      <c r="D538" s="2714"/>
      <c r="E538" s="2714"/>
      <c r="F538" s="2714"/>
      <c r="G538" s="2714"/>
      <c r="H538" s="2714"/>
      <c r="I538" s="2714"/>
      <c r="J538" s="2714"/>
      <c r="K538" s="2714"/>
      <c r="L538" s="2714"/>
      <c r="M538" s="2714"/>
      <c r="N538" s="2714"/>
      <c r="O538" s="2714"/>
      <c r="P538" s="2714"/>
      <c r="Q538" s="2714"/>
      <c r="R538" s="2714"/>
      <c r="S538" s="2714"/>
      <c r="T538" s="2714"/>
      <c r="U538" s="2714"/>
      <c r="V538" s="2714"/>
      <c r="W538" s="2714"/>
      <c r="X538" s="2714"/>
      <c r="Y538" s="2714"/>
      <c r="Z538" s="2714"/>
    </row>
    <row r="539" spans="1:26" ht="15.75" customHeight="1">
      <c r="A539" s="2714"/>
      <c r="B539" s="2714"/>
      <c r="C539" s="2714"/>
      <c r="D539" s="2714"/>
      <c r="E539" s="2714"/>
      <c r="F539" s="2714"/>
      <c r="G539" s="2714"/>
      <c r="H539" s="2714"/>
      <c r="I539" s="2714"/>
      <c r="J539" s="2714"/>
      <c r="K539" s="2714"/>
      <c r="L539" s="2714"/>
      <c r="M539" s="2714"/>
      <c r="N539" s="2714"/>
      <c r="O539" s="2714"/>
      <c r="P539" s="2714"/>
      <c r="Q539" s="2714"/>
      <c r="R539" s="2714"/>
      <c r="S539" s="2714"/>
      <c r="T539" s="2714"/>
      <c r="U539" s="2714"/>
      <c r="V539" s="2714"/>
      <c r="W539" s="2714"/>
      <c r="X539" s="2714"/>
      <c r="Y539" s="2714"/>
      <c r="Z539" s="2714"/>
    </row>
    <row r="540" spans="1:26" ht="15.75" customHeight="1">
      <c r="A540" s="2714"/>
      <c r="B540" s="2714"/>
      <c r="C540" s="2714"/>
      <c r="D540" s="2714"/>
      <c r="E540" s="2714"/>
      <c r="F540" s="2714"/>
      <c r="G540" s="2714"/>
      <c r="H540" s="2714"/>
      <c r="I540" s="2714"/>
      <c r="J540" s="2714"/>
      <c r="K540" s="2714"/>
      <c r="L540" s="2714"/>
      <c r="M540" s="2714"/>
      <c r="N540" s="2714"/>
      <c r="O540" s="2714"/>
      <c r="P540" s="2714"/>
      <c r="Q540" s="2714"/>
      <c r="R540" s="2714"/>
      <c r="S540" s="2714"/>
      <c r="T540" s="2714"/>
      <c r="U540" s="2714"/>
      <c r="V540" s="2714"/>
      <c r="W540" s="2714"/>
      <c r="X540" s="2714"/>
      <c r="Y540" s="2714"/>
      <c r="Z540" s="2714"/>
    </row>
    <row r="541" spans="1:26" ht="15.75" customHeight="1">
      <c r="A541" s="2714"/>
      <c r="B541" s="2714"/>
      <c r="C541" s="2714"/>
      <c r="D541" s="2714"/>
      <c r="E541" s="2714"/>
      <c r="F541" s="2714"/>
      <c r="G541" s="2714"/>
      <c r="H541" s="2714"/>
      <c r="I541" s="2714"/>
      <c r="J541" s="2714"/>
      <c r="K541" s="2714"/>
      <c r="L541" s="2714"/>
      <c r="M541" s="2714"/>
      <c r="N541" s="2714"/>
      <c r="O541" s="2714"/>
      <c r="P541" s="2714"/>
      <c r="Q541" s="2714"/>
      <c r="R541" s="2714"/>
      <c r="S541" s="2714"/>
      <c r="T541" s="2714"/>
      <c r="U541" s="2714"/>
      <c r="V541" s="2714"/>
      <c r="W541" s="2714"/>
      <c r="X541" s="2714"/>
      <c r="Y541" s="2714"/>
      <c r="Z541" s="2714"/>
    </row>
    <row r="542" spans="1:26" ht="15.75" customHeight="1">
      <c r="A542" s="2714"/>
      <c r="B542" s="2714"/>
      <c r="C542" s="2714"/>
      <c r="D542" s="2714"/>
      <c r="E542" s="2714"/>
      <c r="F542" s="2714"/>
      <c r="G542" s="2714"/>
      <c r="H542" s="2714"/>
      <c r="I542" s="2714"/>
      <c r="J542" s="2714"/>
      <c r="K542" s="2714"/>
      <c r="L542" s="2714"/>
      <c r="M542" s="2714"/>
      <c r="N542" s="2714"/>
      <c r="O542" s="2714"/>
      <c r="P542" s="2714"/>
      <c r="Q542" s="2714"/>
      <c r="R542" s="2714"/>
      <c r="S542" s="2714"/>
      <c r="T542" s="2714"/>
      <c r="U542" s="2714"/>
      <c r="V542" s="2714"/>
      <c r="W542" s="2714"/>
      <c r="X542" s="2714"/>
      <c r="Y542" s="2714"/>
      <c r="Z542" s="2714"/>
    </row>
    <row r="543" spans="1:26" ht="15.75" customHeight="1">
      <c r="A543" s="2714"/>
      <c r="B543" s="2714"/>
      <c r="C543" s="2714"/>
      <c r="D543" s="2714"/>
      <c r="E543" s="2714"/>
      <c r="F543" s="2714"/>
      <c r="G543" s="2714"/>
      <c r="H543" s="2714"/>
      <c r="I543" s="2714"/>
      <c r="J543" s="2714"/>
      <c r="K543" s="2714"/>
      <c r="L543" s="2714"/>
      <c r="M543" s="2714"/>
      <c r="N543" s="2714"/>
      <c r="O543" s="2714"/>
      <c r="P543" s="2714"/>
      <c r="Q543" s="2714"/>
      <c r="R543" s="2714"/>
      <c r="S543" s="2714"/>
      <c r="T543" s="2714"/>
      <c r="U543" s="2714"/>
      <c r="V543" s="2714"/>
      <c r="W543" s="2714"/>
      <c r="X543" s="2714"/>
      <c r="Y543" s="2714"/>
      <c r="Z543" s="2714"/>
    </row>
    <row r="544" spans="1:26" ht="15.75" customHeight="1">
      <c r="A544" s="2714"/>
      <c r="B544" s="2714"/>
      <c r="C544" s="2714"/>
      <c r="D544" s="2714"/>
      <c r="E544" s="2714"/>
      <c r="F544" s="2714"/>
      <c r="G544" s="2714"/>
      <c r="H544" s="2714"/>
      <c r="I544" s="2714"/>
      <c r="J544" s="2714"/>
      <c r="K544" s="2714"/>
      <c r="L544" s="2714"/>
      <c r="M544" s="2714"/>
      <c r="N544" s="2714"/>
      <c r="O544" s="2714"/>
      <c r="P544" s="2714"/>
      <c r="Q544" s="2714"/>
      <c r="R544" s="2714"/>
      <c r="S544" s="2714"/>
      <c r="T544" s="2714"/>
      <c r="U544" s="2714"/>
      <c r="V544" s="2714"/>
      <c r="W544" s="2714"/>
      <c r="X544" s="2714"/>
      <c r="Y544" s="2714"/>
      <c r="Z544" s="2714"/>
    </row>
    <row r="545" spans="1:26" ht="15.75" customHeight="1">
      <c r="A545" s="2714"/>
      <c r="B545" s="2714"/>
      <c r="C545" s="2714"/>
      <c r="D545" s="2714"/>
      <c r="E545" s="2714"/>
      <c r="F545" s="2714"/>
      <c r="G545" s="2714"/>
      <c r="H545" s="2714"/>
      <c r="I545" s="2714"/>
      <c r="J545" s="2714"/>
      <c r="K545" s="2714"/>
      <c r="L545" s="2714"/>
      <c r="M545" s="2714"/>
      <c r="N545" s="2714"/>
      <c r="O545" s="2714"/>
      <c r="P545" s="2714"/>
      <c r="Q545" s="2714"/>
      <c r="R545" s="2714"/>
      <c r="S545" s="2714"/>
      <c r="T545" s="2714"/>
      <c r="U545" s="2714"/>
      <c r="V545" s="2714"/>
      <c r="W545" s="2714"/>
      <c r="X545" s="2714"/>
      <c r="Y545" s="2714"/>
      <c r="Z545" s="2714"/>
    </row>
    <row r="546" spans="1:26" ht="15.75" customHeight="1">
      <c r="A546" s="2714"/>
      <c r="B546" s="2714"/>
      <c r="C546" s="2714"/>
      <c r="D546" s="2714"/>
      <c r="E546" s="2714"/>
      <c r="F546" s="2714"/>
      <c r="G546" s="2714"/>
      <c r="H546" s="2714"/>
      <c r="I546" s="2714"/>
      <c r="J546" s="2714"/>
      <c r="K546" s="2714"/>
      <c r="L546" s="2714"/>
      <c r="M546" s="2714"/>
      <c r="N546" s="2714"/>
      <c r="O546" s="2714"/>
      <c r="P546" s="2714"/>
      <c r="Q546" s="2714"/>
      <c r="R546" s="2714"/>
      <c r="S546" s="2714"/>
      <c r="T546" s="2714"/>
      <c r="U546" s="2714"/>
      <c r="V546" s="2714"/>
      <c r="W546" s="2714"/>
      <c r="X546" s="2714"/>
      <c r="Y546" s="2714"/>
      <c r="Z546" s="2714"/>
    </row>
    <row r="547" spans="1:26" ht="15.75" customHeight="1">
      <c r="A547" s="2714"/>
      <c r="B547" s="2714"/>
      <c r="C547" s="2714"/>
      <c r="D547" s="2714"/>
      <c r="E547" s="2714"/>
      <c r="F547" s="2714"/>
      <c r="G547" s="2714"/>
      <c r="H547" s="2714"/>
      <c r="I547" s="2714"/>
      <c r="J547" s="2714"/>
      <c r="K547" s="2714"/>
      <c r="L547" s="2714"/>
      <c r="M547" s="2714"/>
      <c r="N547" s="2714"/>
      <c r="O547" s="2714"/>
      <c r="P547" s="2714"/>
      <c r="Q547" s="2714"/>
      <c r="R547" s="2714"/>
      <c r="S547" s="2714"/>
      <c r="T547" s="2714"/>
      <c r="U547" s="2714"/>
      <c r="V547" s="2714"/>
      <c r="W547" s="2714"/>
      <c r="X547" s="2714"/>
      <c r="Y547" s="2714"/>
      <c r="Z547" s="2714"/>
    </row>
    <row r="548" spans="1:26" ht="15.75" customHeight="1">
      <c r="A548" s="2714"/>
      <c r="B548" s="2714"/>
      <c r="C548" s="2714"/>
      <c r="D548" s="2714"/>
      <c r="E548" s="2714"/>
      <c r="F548" s="2714"/>
      <c r="G548" s="2714"/>
      <c r="H548" s="2714"/>
      <c r="I548" s="2714"/>
      <c r="J548" s="2714"/>
      <c r="K548" s="2714"/>
      <c r="L548" s="2714"/>
      <c r="M548" s="2714"/>
      <c r="N548" s="2714"/>
      <c r="O548" s="2714"/>
      <c r="P548" s="2714"/>
      <c r="Q548" s="2714"/>
      <c r="R548" s="2714"/>
      <c r="S548" s="2714"/>
      <c r="T548" s="2714"/>
      <c r="U548" s="2714"/>
      <c r="V548" s="2714"/>
      <c r="W548" s="2714"/>
      <c r="X548" s="2714"/>
      <c r="Y548" s="2714"/>
      <c r="Z548" s="2714"/>
    </row>
    <row r="549" spans="1:26" ht="15.75" customHeight="1">
      <c r="A549" s="2714"/>
      <c r="B549" s="2714"/>
      <c r="C549" s="2714"/>
      <c r="D549" s="2714"/>
      <c r="E549" s="2714"/>
      <c r="F549" s="2714"/>
      <c r="G549" s="2714"/>
      <c r="H549" s="2714"/>
      <c r="I549" s="2714"/>
      <c r="J549" s="2714"/>
      <c r="K549" s="2714"/>
      <c r="L549" s="2714"/>
      <c r="M549" s="2714"/>
      <c r="N549" s="2714"/>
      <c r="O549" s="2714"/>
      <c r="P549" s="2714"/>
      <c r="Q549" s="2714"/>
      <c r="R549" s="2714"/>
      <c r="S549" s="2714"/>
      <c r="T549" s="2714"/>
      <c r="U549" s="2714"/>
      <c r="V549" s="2714"/>
      <c r="W549" s="2714"/>
      <c r="X549" s="2714"/>
      <c r="Y549" s="2714"/>
      <c r="Z549" s="2714"/>
    </row>
    <row r="550" spans="1:26" ht="15.75" customHeight="1">
      <c r="A550" s="2714"/>
      <c r="B550" s="2714"/>
      <c r="C550" s="2714"/>
      <c r="D550" s="2714"/>
      <c r="E550" s="2714"/>
      <c r="F550" s="2714"/>
      <c r="G550" s="2714"/>
      <c r="H550" s="2714"/>
      <c r="I550" s="2714"/>
      <c r="J550" s="2714"/>
      <c r="K550" s="2714"/>
      <c r="L550" s="2714"/>
      <c r="M550" s="2714"/>
      <c r="N550" s="2714"/>
      <c r="O550" s="2714"/>
      <c r="P550" s="2714"/>
      <c r="Q550" s="2714"/>
      <c r="R550" s="2714"/>
      <c r="S550" s="2714"/>
      <c r="T550" s="2714"/>
      <c r="U550" s="2714"/>
      <c r="V550" s="2714"/>
      <c r="W550" s="2714"/>
      <c r="X550" s="2714"/>
      <c r="Y550" s="2714"/>
      <c r="Z550" s="2714"/>
    </row>
    <row r="551" spans="1:26" ht="15.75" customHeight="1">
      <c r="A551" s="2714"/>
      <c r="B551" s="2714"/>
      <c r="C551" s="2714"/>
      <c r="D551" s="2714"/>
      <c r="E551" s="2714"/>
      <c r="F551" s="2714"/>
      <c r="G551" s="2714"/>
      <c r="H551" s="2714"/>
      <c r="I551" s="2714"/>
      <c r="J551" s="2714"/>
      <c r="K551" s="2714"/>
      <c r="L551" s="2714"/>
      <c r="M551" s="2714"/>
      <c r="N551" s="2714"/>
      <c r="O551" s="2714"/>
      <c r="P551" s="2714"/>
      <c r="Q551" s="2714"/>
      <c r="R551" s="2714"/>
      <c r="S551" s="2714"/>
      <c r="T551" s="2714"/>
      <c r="U551" s="2714"/>
      <c r="V551" s="2714"/>
      <c r="W551" s="2714"/>
      <c r="X551" s="2714"/>
      <c r="Y551" s="2714"/>
      <c r="Z551" s="2714"/>
    </row>
    <row r="552" spans="1:26" ht="15.75" customHeight="1">
      <c r="A552" s="2714"/>
      <c r="B552" s="2714"/>
      <c r="C552" s="2714"/>
      <c r="D552" s="2714"/>
      <c r="E552" s="2714"/>
      <c r="F552" s="2714"/>
      <c r="G552" s="2714"/>
      <c r="H552" s="2714"/>
      <c r="I552" s="2714"/>
      <c r="J552" s="2714"/>
      <c r="K552" s="2714"/>
      <c r="L552" s="2714"/>
      <c r="M552" s="2714"/>
      <c r="N552" s="2714"/>
      <c r="O552" s="2714"/>
      <c r="P552" s="2714"/>
      <c r="Q552" s="2714"/>
      <c r="R552" s="2714"/>
      <c r="S552" s="2714"/>
      <c r="T552" s="2714"/>
      <c r="U552" s="2714"/>
      <c r="V552" s="2714"/>
      <c r="W552" s="2714"/>
      <c r="X552" s="2714"/>
      <c r="Y552" s="2714"/>
      <c r="Z552" s="2714"/>
    </row>
    <row r="553" spans="1:26" ht="15.75" customHeight="1">
      <c r="A553" s="2714"/>
      <c r="B553" s="2714"/>
      <c r="C553" s="2714"/>
      <c r="D553" s="2714"/>
      <c r="E553" s="2714"/>
      <c r="F553" s="2714"/>
      <c r="G553" s="2714"/>
      <c r="H553" s="2714"/>
      <c r="I553" s="2714"/>
      <c r="J553" s="2714"/>
      <c r="K553" s="2714"/>
      <c r="L553" s="2714"/>
      <c r="M553" s="2714"/>
      <c r="N553" s="2714"/>
      <c r="O553" s="2714"/>
      <c r="P553" s="2714"/>
      <c r="Q553" s="2714"/>
      <c r="R553" s="2714"/>
      <c r="S553" s="2714"/>
      <c r="T553" s="2714"/>
      <c r="U553" s="2714"/>
      <c r="V553" s="2714"/>
      <c r="W553" s="2714"/>
      <c r="X553" s="2714"/>
      <c r="Y553" s="2714"/>
      <c r="Z553" s="2714"/>
    </row>
    <row r="554" spans="1:26" ht="15.75" customHeight="1">
      <c r="A554" s="2714"/>
      <c r="B554" s="2714"/>
      <c r="C554" s="2714"/>
      <c r="D554" s="2714"/>
      <c r="E554" s="2714"/>
      <c r="F554" s="2714"/>
      <c r="G554" s="2714"/>
      <c r="H554" s="2714"/>
      <c r="I554" s="2714"/>
      <c r="J554" s="2714"/>
      <c r="K554" s="2714"/>
      <c r="L554" s="2714"/>
      <c r="M554" s="2714"/>
      <c r="N554" s="2714"/>
      <c r="O554" s="2714"/>
      <c r="P554" s="2714"/>
      <c r="Q554" s="2714"/>
      <c r="R554" s="2714"/>
      <c r="S554" s="2714"/>
      <c r="T554" s="2714"/>
      <c r="U554" s="2714"/>
      <c r="V554" s="2714"/>
      <c r="W554" s="2714"/>
      <c r="X554" s="2714"/>
      <c r="Y554" s="2714"/>
      <c r="Z554" s="2714"/>
    </row>
    <row r="555" spans="1:26" ht="15.75" customHeight="1">
      <c r="A555" s="2714"/>
      <c r="B555" s="2714"/>
      <c r="C555" s="2714"/>
      <c r="D555" s="2714"/>
      <c r="E555" s="2714"/>
      <c r="F555" s="2714"/>
      <c r="G555" s="2714"/>
      <c r="H555" s="2714"/>
      <c r="I555" s="2714"/>
      <c r="J555" s="2714"/>
      <c r="K555" s="2714"/>
      <c r="L555" s="2714"/>
      <c r="M555" s="2714"/>
      <c r="N555" s="2714"/>
      <c r="O555" s="2714"/>
      <c r="P555" s="2714"/>
      <c r="Q555" s="2714"/>
      <c r="R555" s="2714"/>
      <c r="S555" s="2714"/>
      <c r="T555" s="2714"/>
      <c r="U555" s="2714"/>
      <c r="V555" s="2714"/>
      <c r="W555" s="2714"/>
      <c r="X555" s="2714"/>
      <c r="Y555" s="2714"/>
      <c r="Z555" s="2714"/>
    </row>
    <row r="556" spans="1:26" ht="15.75" customHeight="1">
      <c r="A556" s="2714"/>
      <c r="B556" s="2714"/>
      <c r="C556" s="2714"/>
      <c r="D556" s="2714"/>
      <c r="E556" s="2714"/>
      <c r="F556" s="2714"/>
      <c r="G556" s="2714"/>
      <c r="H556" s="2714"/>
      <c r="I556" s="2714"/>
      <c r="J556" s="2714"/>
      <c r="K556" s="2714"/>
      <c r="L556" s="2714"/>
      <c r="M556" s="2714"/>
      <c r="N556" s="2714"/>
      <c r="O556" s="2714"/>
      <c r="P556" s="2714"/>
      <c r="Q556" s="2714"/>
      <c r="R556" s="2714"/>
      <c r="S556" s="2714"/>
      <c r="T556" s="2714"/>
      <c r="U556" s="2714"/>
      <c r="V556" s="2714"/>
      <c r="W556" s="2714"/>
      <c r="X556" s="2714"/>
      <c r="Y556" s="2714"/>
      <c r="Z556" s="2714"/>
    </row>
    <row r="557" spans="1:26" ht="15.75" customHeight="1">
      <c r="A557" s="2714"/>
      <c r="B557" s="2714"/>
      <c r="C557" s="2714"/>
      <c r="D557" s="2714"/>
      <c r="E557" s="2714"/>
      <c r="F557" s="2714"/>
      <c r="G557" s="2714"/>
      <c r="H557" s="2714"/>
      <c r="I557" s="2714"/>
      <c r="J557" s="2714"/>
      <c r="K557" s="2714"/>
      <c r="L557" s="2714"/>
      <c r="M557" s="2714"/>
      <c r="N557" s="2714"/>
      <c r="O557" s="2714"/>
      <c r="P557" s="2714"/>
      <c r="Q557" s="2714"/>
      <c r="R557" s="2714"/>
      <c r="S557" s="2714"/>
      <c r="T557" s="2714"/>
      <c r="U557" s="2714"/>
      <c r="V557" s="2714"/>
      <c r="W557" s="2714"/>
      <c r="X557" s="2714"/>
      <c r="Y557" s="2714"/>
      <c r="Z557" s="2714"/>
    </row>
    <row r="558" spans="1:26" ht="15.75" customHeight="1">
      <c r="A558" s="2714"/>
      <c r="B558" s="2714"/>
      <c r="C558" s="2714"/>
      <c r="D558" s="2714"/>
      <c r="E558" s="2714"/>
      <c r="F558" s="2714"/>
      <c r="G558" s="2714"/>
      <c r="H558" s="2714"/>
      <c r="I558" s="2714"/>
      <c r="J558" s="2714"/>
      <c r="K558" s="2714"/>
      <c r="L558" s="2714"/>
      <c r="M558" s="2714"/>
      <c r="N558" s="2714"/>
      <c r="O558" s="2714"/>
      <c r="P558" s="2714"/>
      <c r="Q558" s="2714"/>
      <c r="R558" s="2714"/>
      <c r="S558" s="2714"/>
      <c r="T558" s="2714"/>
      <c r="U558" s="2714"/>
      <c r="V558" s="2714"/>
      <c r="W558" s="2714"/>
      <c r="X558" s="2714"/>
      <c r="Y558" s="2714"/>
      <c r="Z558" s="2714"/>
    </row>
    <row r="559" spans="1:26" ht="15.75" customHeight="1">
      <c r="A559" s="2714"/>
      <c r="B559" s="2714"/>
      <c r="C559" s="2714"/>
      <c r="D559" s="2714"/>
      <c r="E559" s="2714"/>
      <c r="F559" s="2714"/>
      <c r="G559" s="2714"/>
      <c r="H559" s="2714"/>
      <c r="I559" s="2714"/>
      <c r="J559" s="2714"/>
      <c r="K559" s="2714"/>
      <c r="L559" s="2714"/>
      <c r="M559" s="2714"/>
      <c r="N559" s="2714"/>
      <c r="O559" s="2714"/>
      <c r="P559" s="2714"/>
      <c r="Q559" s="2714"/>
      <c r="R559" s="2714"/>
      <c r="S559" s="2714"/>
      <c r="T559" s="2714"/>
      <c r="U559" s="2714"/>
      <c r="V559" s="2714"/>
      <c r="W559" s="2714"/>
      <c r="X559" s="2714"/>
      <c r="Y559" s="2714"/>
      <c r="Z559" s="2714"/>
    </row>
    <row r="560" spans="1:26" ht="15.75" customHeight="1">
      <c r="A560" s="2714"/>
      <c r="B560" s="2714"/>
      <c r="C560" s="2714"/>
      <c r="D560" s="2714"/>
      <c r="E560" s="2714"/>
      <c r="F560" s="2714"/>
      <c r="G560" s="2714"/>
      <c r="H560" s="2714"/>
      <c r="I560" s="2714"/>
      <c r="J560" s="2714"/>
      <c r="K560" s="2714"/>
      <c r="L560" s="2714"/>
      <c r="M560" s="2714"/>
      <c r="N560" s="2714"/>
      <c r="O560" s="2714"/>
      <c r="P560" s="2714"/>
      <c r="Q560" s="2714"/>
      <c r="R560" s="2714"/>
      <c r="S560" s="2714"/>
      <c r="T560" s="2714"/>
      <c r="U560" s="2714"/>
      <c r="V560" s="2714"/>
      <c r="W560" s="2714"/>
      <c r="X560" s="2714"/>
      <c r="Y560" s="2714"/>
      <c r="Z560" s="2714"/>
    </row>
    <row r="561" spans="1:26" ht="15.75" customHeight="1">
      <c r="A561" s="2714"/>
      <c r="B561" s="2714"/>
      <c r="C561" s="2714"/>
      <c r="D561" s="2714"/>
      <c r="E561" s="2714"/>
      <c r="F561" s="2714"/>
      <c r="G561" s="2714"/>
      <c r="H561" s="2714"/>
      <c r="I561" s="2714"/>
      <c r="J561" s="2714"/>
      <c r="K561" s="2714"/>
      <c r="L561" s="2714"/>
      <c r="M561" s="2714"/>
      <c r="N561" s="2714"/>
      <c r="O561" s="2714"/>
      <c r="P561" s="2714"/>
      <c r="Q561" s="2714"/>
      <c r="R561" s="2714"/>
      <c r="S561" s="2714"/>
      <c r="T561" s="2714"/>
      <c r="U561" s="2714"/>
      <c r="V561" s="2714"/>
      <c r="W561" s="2714"/>
      <c r="X561" s="2714"/>
      <c r="Y561" s="2714"/>
      <c r="Z561" s="2714"/>
    </row>
    <row r="562" spans="1:26" ht="15.75" customHeight="1">
      <c r="A562" s="2714"/>
      <c r="B562" s="2714"/>
      <c r="C562" s="2714"/>
      <c r="D562" s="2714"/>
      <c r="E562" s="2714"/>
      <c r="F562" s="2714"/>
      <c r="G562" s="2714"/>
      <c r="H562" s="2714"/>
      <c r="I562" s="2714"/>
      <c r="J562" s="2714"/>
      <c r="K562" s="2714"/>
      <c r="L562" s="2714"/>
      <c r="M562" s="2714"/>
      <c r="N562" s="2714"/>
      <c r="O562" s="2714"/>
      <c r="P562" s="2714"/>
      <c r="Q562" s="2714"/>
      <c r="R562" s="2714"/>
      <c r="S562" s="2714"/>
      <c r="T562" s="2714"/>
      <c r="U562" s="2714"/>
      <c r="V562" s="2714"/>
      <c r="W562" s="2714"/>
      <c r="X562" s="2714"/>
      <c r="Y562" s="2714"/>
      <c r="Z562" s="2714"/>
    </row>
    <row r="563" spans="1:26" ht="15.75" customHeight="1">
      <c r="A563" s="2714"/>
      <c r="B563" s="2714"/>
      <c r="C563" s="2714"/>
      <c r="D563" s="2714"/>
      <c r="E563" s="2714"/>
      <c r="F563" s="2714"/>
      <c r="G563" s="2714"/>
      <c r="H563" s="2714"/>
      <c r="I563" s="2714"/>
      <c r="J563" s="2714"/>
      <c r="K563" s="2714"/>
      <c r="L563" s="2714"/>
      <c r="M563" s="2714"/>
      <c r="N563" s="2714"/>
      <c r="O563" s="2714"/>
      <c r="P563" s="2714"/>
      <c r="Q563" s="2714"/>
      <c r="R563" s="2714"/>
      <c r="S563" s="2714"/>
      <c r="T563" s="2714"/>
      <c r="U563" s="2714"/>
      <c r="V563" s="2714"/>
      <c r="W563" s="2714"/>
      <c r="X563" s="2714"/>
      <c r="Y563" s="2714"/>
      <c r="Z563" s="2714"/>
    </row>
    <row r="564" spans="1:26" ht="15.75" customHeight="1">
      <c r="A564" s="2714"/>
      <c r="B564" s="2714"/>
      <c r="C564" s="2714"/>
      <c r="D564" s="2714"/>
      <c r="E564" s="2714"/>
      <c r="F564" s="2714"/>
      <c r="G564" s="2714"/>
      <c r="H564" s="2714"/>
      <c r="I564" s="2714"/>
      <c r="J564" s="2714"/>
      <c r="K564" s="2714"/>
      <c r="L564" s="2714"/>
      <c r="M564" s="2714"/>
      <c r="N564" s="2714"/>
      <c r="O564" s="2714"/>
      <c r="P564" s="2714"/>
      <c r="Q564" s="2714"/>
      <c r="R564" s="2714"/>
      <c r="S564" s="2714"/>
      <c r="T564" s="2714"/>
      <c r="U564" s="2714"/>
      <c r="V564" s="2714"/>
      <c r="W564" s="2714"/>
      <c r="X564" s="2714"/>
      <c r="Y564" s="2714"/>
      <c r="Z564" s="2714"/>
    </row>
    <row r="565" spans="1:26" ht="15.75" customHeight="1">
      <c r="A565" s="2714"/>
      <c r="B565" s="2714"/>
      <c r="C565" s="2714"/>
      <c r="D565" s="2714"/>
      <c r="E565" s="2714"/>
      <c r="F565" s="2714"/>
      <c r="G565" s="2714"/>
      <c r="H565" s="2714"/>
      <c r="I565" s="2714"/>
      <c r="J565" s="2714"/>
      <c r="K565" s="2714"/>
      <c r="L565" s="2714"/>
      <c r="M565" s="2714"/>
      <c r="N565" s="2714"/>
      <c r="O565" s="2714"/>
      <c r="P565" s="2714"/>
      <c r="Q565" s="2714"/>
      <c r="R565" s="2714"/>
      <c r="S565" s="2714"/>
      <c r="T565" s="2714"/>
      <c r="U565" s="2714"/>
      <c r="V565" s="2714"/>
      <c r="W565" s="2714"/>
      <c r="X565" s="2714"/>
      <c r="Y565" s="2714"/>
      <c r="Z565" s="2714"/>
    </row>
    <row r="566" spans="1:26" ht="15.75" customHeight="1">
      <c r="A566" s="2714"/>
      <c r="B566" s="2714"/>
      <c r="C566" s="2714"/>
      <c r="D566" s="2714"/>
      <c r="E566" s="2714"/>
      <c r="F566" s="2714"/>
      <c r="G566" s="2714"/>
      <c r="H566" s="2714"/>
      <c r="I566" s="2714"/>
      <c r="J566" s="2714"/>
      <c r="K566" s="2714"/>
      <c r="L566" s="2714"/>
      <c r="M566" s="2714"/>
      <c r="N566" s="2714"/>
      <c r="O566" s="2714"/>
      <c r="P566" s="2714"/>
      <c r="Q566" s="2714"/>
      <c r="R566" s="2714"/>
      <c r="S566" s="2714"/>
      <c r="T566" s="2714"/>
      <c r="U566" s="2714"/>
      <c r="V566" s="2714"/>
      <c r="W566" s="2714"/>
      <c r="X566" s="2714"/>
      <c r="Y566" s="2714"/>
      <c r="Z566" s="2714"/>
    </row>
    <row r="567" spans="1:26" ht="15.75" customHeight="1">
      <c r="A567" s="2714"/>
      <c r="B567" s="2714"/>
      <c r="C567" s="2714"/>
      <c r="D567" s="2714"/>
      <c r="E567" s="2714"/>
      <c r="F567" s="2714"/>
      <c r="G567" s="2714"/>
      <c r="H567" s="2714"/>
      <c r="I567" s="2714"/>
      <c r="J567" s="2714"/>
      <c r="K567" s="2714"/>
      <c r="L567" s="2714"/>
      <c r="M567" s="2714"/>
      <c r="N567" s="2714"/>
      <c r="O567" s="2714"/>
      <c r="P567" s="2714"/>
      <c r="Q567" s="2714"/>
      <c r="R567" s="2714"/>
      <c r="S567" s="2714"/>
      <c r="T567" s="2714"/>
      <c r="U567" s="2714"/>
      <c r="V567" s="2714"/>
      <c r="W567" s="2714"/>
      <c r="X567" s="2714"/>
      <c r="Y567" s="2714"/>
      <c r="Z567" s="2714"/>
    </row>
    <row r="568" spans="1:26" ht="15.75" customHeight="1">
      <c r="A568" s="2714"/>
      <c r="B568" s="2714"/>
      <c r="C568" s="2714"/>
      <c r="D568" s="2714"/>
      <c r="E568" s="2714"/>
      <c r="F568" s="2714"/>
      <c r="G568" s="2714"/>
      <c r="H568" s="2714"/>
      <c r="I568" s="2714"/>
      <c r="J568" s="2714"/>
      <c r="K568" s="2714"/>
      <c r="L568" s="2714"/>
      <c r="M568" s="2714"/>
      <c r="N568" s="2714"/>
      <c r="O568" s="2714"/>
      <c r="P568" s="2714"/>
      <c r="Q568" s="2714"/>
      <c r="R568" s="2714"/>
      <c r="S568" s="2714"/>
      <c r="T568" s="2714"/>
      <c r="U568" s="2714"/>
      <c r="V568" s="2714"/>
      <c r="W568" s="2714"/>
      <c r="X568" s="2714"/>
      <c r="Y568" s="2714"/>
      <c r="Z568" s="2714"/>
    </row>
    <row r="569" spans="1:26" ht="15.75" customHeight="1">
      <c r="A569" s="2714"/>
      <c r="B569" s="2714"/>
      <c r="C569" s="2714"/>
      <c r="D569" s="2714"/>
      <c r="E569" s="2714"/>
      <c r="F569" s="2714"/>
      <c r="G569" s="2714"/>
      <c r="H569" s="2714"/>
      <c r="I569" s="2714"/>
      <c r="J569" s="2714"/>
      <c r="K569" s="2714"/>
      <c r="L569" s="2714"/>
      <c r="M569" s="2714"/>
      <c r="N569" s="2714"/>
      <c r="O569" s="2714"/>
      <c r="P569" s="2714"/>
      <c r="Q569" s="2714"/>
      <c r="R569" s="2714"/>
      <c r="S569" s="2714"/>
      <c r="T569" s="2714"/>
      <c r="U569" s="2714"/>
      <c r="V569" s="2714"/>
      <c r="W569" s="2714"/>
      <c r="X569" s="2714"/>
      <c r="Y569" s="2714"/>
      <c r="Z569" s="2714"/>
    </row>
    <row r="570" spans="1:26" ht="15.75" customHeight="1">
      <c r="A570" s="2714"/>
      <c r="B570" s="2714"/>
      <c r="C570" s="2714"/>
      <c r="D570" s="2714"/>
      <c r="E570" s="2714"/>
      <c r="F570" s="2714"/>
      <c r="G570" s="2714"/>
      <c r="H570" s="2714"/>
      <c r="I570" s="2714"/>
      <c r="J570" s="2714"/>
      <c r="K570" s="2714"/>
      <c r="L570" s="2714"/>
      <c r="M570" s="2714"/>
      <c r="N570" s="2714"/>
      <c r="O570" s="2714"/>
      <c r="P570" s="2714"/>
      <c r="Q570" s="2714"/>
      <c r="R570" s="2714"/>
      <c r="S570" s="2714"/>
      <c r="T570" s="2714"/>
      <c r="U570" s="2714"/>
      <c r="V570" s="2714"/>
      <c r="W570" s="2714"/>
      <c r="X570" s="2714"/>
      <c r="Y570" s="2714"/>
      <c r="Z570" s="2714"/>
    </row>
    <row r="571" spans="1:26" ht="15.75" customHeight="1">
      <c r="A571" s="2714"/>
      <c r="B571" s="2714"/>
      <c r="C571" s="2714"/>
      <c r="D571" s="2714"/>
      <c r="E571" s="2714"/>
      <c r="F571" s="2714"/>
      <c r="G571" s="2714"/>
      <c r="H571" s="2714"/>
      <c r="I571" s="2714"/>
      <c r="J571" s="2714"/>
      <c r="K571" s="2714"/>
      <c r="L571" s="2714"/>
      <c r="M571" s="2714"/>
      <c r="N571" s="2714"/>
      <c r="O571" s="2714"/>
      <c r="P571" s="2714"/>
      <c r="Q571" s="2714"/>
      <c r="R571" s="2714"/>
      <c r="S571" s="2714"/>
      <c r="T571" s="2714"/>
      <c r="U571" s="2714"/>
      <c r="V571" s="2714"/>
      <c r="W571" s="2714"/>
      <c r="X571" s="2714"/>
      <c r="Y571" s="2714"/>
      <c r="Z571" s="2714"/>
    </row>
    <row r="572" spans="1:26" ht="15.75" customHeight="1">
      <c r="A572" s="2714"/>
      <c r="B572" s="2714"/>
      <c r="C572" s="2714"/>
      <c r="D572" s="2714"/>
      <c r="E572" s="2714"/>
      <c r="F572" s="2714"/>
      <c r="G572" s="2714"/>
      <c r="H572" s="2714"/>
      <c r="I572" s="2714"/>
      <c r="J572" s="2714"/>
      <c r="K572" s="2714"/>
      <c r="L572" s="2714"/>
      <c r="M572" s="2714"/>
      <c r="N572" s="2714"/>
      <c r="O572" s="2714"/>
      <c r="P572" s="2714"/>
      <c r="Q572" s="2714"/>
      <c r="R572" s="2714"/>
      <c r="S572" s="2714"/>
      <c r="T572" s="2714"/>
      <c r="U572" s="2714"/>
      <c r="V572" s="2714"/>
      <c r="W572" s="2714"/>
      <c r="X572" s="2714"/>
      <c r="Y572" s="2714"/>
      <c r="Z572" s="2714"/>
    </row>
    <row r="573" spans="1:26" ht="15.75" customHeight="1">
      <c r="A573" s="2714"/>
      <c r="B573" s="2714"/>
      <c r="C573" s="2714"/>
      <c r="D573" s="2714"/>
      <c r="E573" s="2714"/>
      <c r="F573" s="2714"/>
      <c r="G573" s="2714"/>
      <c r="H573" s="2714"/>
      <c r="I573" s="2714"/>
      <c r="J573" s="2714"/>
      <c r="K573" s="2714"/>
      <c r="L573" s="2714"/>
      <c r="M573" s="2714"/>
      <c r="N573" s="2714"/>
      <c r="O573" s="2714"/>
      <c r="P573" s="2714"/>
      <c r="Q573" s="2714"/>
      <c r="R573" s="2714"/>
      <c r="S573" s="2714"/>
      <c r="T573" s="2714"/>
      <c r="U573" s="2714"/>
      <c r="V573" s="2714"/>
      <c r="W573" s="2714"/>
      <c r="X573" s="2714"/>
      <c r="Y573" s="2714"/>
      <c r="Z573" s="2714"/>
    </row>
    <row r="574" spans="1:26" ht="15.75" customHeight="1">
      <c r="A574" s="2714"/>
      <c r="B574" s="2714"/>
      <c r="C574" s="2714"/>
      <c r="D574" s="2714"/>
      <c r="E574" s="2714"/>
      <c r="F574" s="2714"/>
      <c r="G574" s="2714"/>
      <c r="H574" s="2714"/>
      <c r="I574" s="2714"/>
      <c r="J574" s="2714"/>
      <c r="K574" s="2714"/>
      <c r="L574" s="2714"/>
      <c r="M574" s="2714"/>
      <c r="N574" s="2714"/>
      <c r="O574" s="2714"/>
      <c r="P574" s="2714"/>
      <c r="Q574" s="2714"/>
      <c r="R574" s="2714"/>
      <c r="S574" s="2714"/>
      <c r="T574" s="2714"/>
      <c r="U574" s="2714"/>
      <c r="V574" s="2714"/>
      <c r="W574" s="2714"/>
      <c r="X574" s="2714"/>
      <c r="Y574" s="2714"/>
      <c r="Z574" s="2714"/>
    </row>
    <row r="575" spans="1:26" ht="15.75" customHeight="1">
      <c r="A575" s="2714"/>
      <c r="B575" s="2714"/>
      <c r="C575" s="2714"/>
      <c r="D575" s="2714"/>
      <c r="E575" s="2714"/>
      <c r="F575" s="2714"/>
      <c r="G575" s="2714"/>
      <c r="H575" s="2714"/>
      <c r="I575" s="2714"/>
      <c r="J575" s="2714"/>
      <c r="K575" s="2714"/>
      <c r="L575" s="2714"/>
      <c r="M575" s="2714"/>
      <c r="N575" s="2714"/>
      <c r="O575" s="2714"/>
      <c r="P575" s="2714"/>
      <c r="Q575" s="2714"/>
      <c r="R575" s="2714"/>
      <c r="S575" s="2714"/>
      <c r="T575" s="2714"/>
      <c r="U575" s="2714"/>
      <c r="V575" s="2714"/>
      <c r="W575" s="2714"/>
      <c r="X575" s="2714"/>
      <c r="Y575" s="2714"/>
      <c r="Z575" s="2714"/>
    </row>
    <row r="576" spans="1:26" ht="15.75" customHeight="1">
      <c r="A576" s="2714"/>
      <c r="B576" s="2714"/>
      <c r="C576" s="2714"/>
      <c r="D576" s="2714"/>
      <c r="E576" s="2714"/>
      <c r="F576" s="2714"/>
      <c r="G576" s="2714"/>
      <c r="H576" s="2714"/>
      <c r="I576" s="2714"/>
      <c r="J576" s="2714"/>
      <c r="K576" s="2714"/>
      <c r="L576" s="2714"/>
      <c r="M576" s="2714"/>
      <c r="N576" s="2714"/>
      <c r="O576" s="2714"/>
      <c r="P576" s="2714"/>
      <c r="Q576" s="2714"/>
      <c r="R576" s="2714"/>
      <c r="S576" s="2714"/>
      <c r="T576" s="2714"/>
      <c r="U576" s="2714"/>
      <c r="V576" s="2714"/>
      <c r="W576" s="2714"/>
      <c r="X576" s="2714"/>
      <c r="Y576" s="2714"/>
      <c r="Z576" s="2714"/>
    </row>
    <row r="577" spans="1:26" ht="15.75" customHeight="1">
      <c r="A577" s="2714"/>
      <c r="B577" s="2714"/>
      <c r="C577" s="2714"/>
      <c r="D577" s="2714"/>
      <c r="E577" s="2714"/>
      <c r="F577" s="2714"/>
      <c r="G577" s="2714"/>
      <c r="H577" s="2714"/>
      <c r="I577" s="2714"/>
      <c r="J577" s="2714"/>
      <c r="K577" s="2714"/>
      <c r="L577" s="2714"/>
      <c r="M577" s="2714"/>
      <c r="N577" s="2714"/>
      <c r="O577" s="2714"/>
      <c r="P577" s="2714"/>
      <c r="Q577" s="2714"/>
      <c r="R577" s="2714"/>
      <c r="S577" s="2714"/>
      <c r="T577" s="2714"/>
      <c r="U577" s="2714"/>
      <c r="V577" s="2714"/>
      <c r="W577" s="2714"/>
      <c r="X577" s="2714"/>
      <c r="Y577" s="2714"/>
      <c r="Z577" s="2714"/>
    </row>
    <row r="578" spans="1:26" ht="15.75" customHeight="1">
      <c r="A578" s="2714"/>
      <c r="B578" s="2714"/>
      <c r="C578" s="2714"/>
      <c r="D578" s="2714"/>
      <c r="E578" s="2714"/>
      <c r="F578" s="2714"/>
      <c r="G578" s="2714"/>
      <c r="H578" s="2714"/>
      <c r="I578" s="2714"/>
      <c r="J578" s="2714"/>
      <c r="K578" s="2714"/>
      <c r="L578" s="2714"/>
      <c r="M578" s="2714"/>
      <c r="N578" s="2714"/>
      <c r="O578" s="2714"/>
      <c r="P578" s="2714"/>
      <c r="Q578" s="2714"/>
      <c r="R578" s="2714"/>
      <c r="S578" s="2714"/>
      <c r="T578" s="2714"/>
      <c r="U578" s="2714"/>
      <c r="V578" s="2714"/>
      <c r="W578" s="2714"/>
      <c r="X578" s="2714"/>
      <c r="Y578" s="2714"/>
      <c r="Z578" s="2714"/>
    </row>
    <row r="579" spans="1:26" ht="15.75" customHeight="1">
      <c r="A579" s="2714"/>
      <c r="B579" s="2714"/>
      <c r="C579" s="2714"/>
      <c r="D579" s="2714"/>
      <c r="E579" s="2714"/>
      <c r="F579" s="2714"/>
      <c r="G579" s="2714"/>
      <c r="H579" s="2714"/>
      <c r="I579" s="2714"/>
      <c r="J579" s="2714"/>
      <c r="K579" s="2714"/>
      <c r="L579" s="2714"/>
      <c r="M579" s="2714"/>
      <c r="N579" s="2714"/>
      <c r="O579" s="2714"/>
      <c r="P579" s="2714"/>
      <c r="Q579" s="2714"/>
      <c r="R579" s="2714"/>
      <c r="S579" s="2714"/>
      <c r="T579" s="2714"/>
      <c r="U579" s="2714"/>
      <c r="V579" s="2714"/>
      <c r="W579" s="2714"/>
      <c r="X579" s="2714"/>
      <c r="Y579" s="2714"/>
      <c r="Z579" s="2714"/>
    </row>
    <row r="580" spans="1:26" ht="15.75" customHeight="1">
      <c r="A580" s="2714"/>
      <c r="B580" s="2714"/>
      <c r="C580" s="2714"/>
      <c r="D580" s="2714"/>
      <c r="E580" s="2714"/>
      <c r="F580" s="2714"/>
      <c r="G580" s="2714"/>
      <c r="H580" s="2714"/>
      <c r="I580" s="2714"/>
      <c r="J580" s="2714"/>
      <c r="K580" s="2714"/>
      <c r="L580" s="2714"/>
      <c r="M580" s="2714"/>
      <c r="N580" s="2714"/>
      <c r="O580" s="2714"/>
      <c r="P580" s="2714"/>
      <c r="Q580" s="2714"/>
      <c r="R580" s="2714"/>
      <c r="S580" s="2714"/>
      <c r="T580" s="2714"/>
      <c r="U580" s="2714"/>
      <c r="V580" s="2714"/>
      <c r="W580" s="2714"/>
      <c r="X580" s="2714"/>
      <c r="Y580" s="2714"/>
      <c r="Z580" s="2714"/>
    </row>
    <row r="581" spans="1:26" ht="15.75" customHeight="1">
      <c r="A581" s="2714"/>
      <c r="B581" s="2714"/>
      <c r="C581" s="2714"/>
      <c r="D581" s="2714"/>
      <c r="E581" s="2714"/>
      <c r="F581" s="2714"/>
      <c r="G581" s="2714"/>
      <c r="H581" s="2714"/>
      <c r="I581" s="2714"/>
      <c r="J581" s="2714"/>
      <c r="K581" s="2714"/>
      <c r="L581" s="2714"/>
      <c r="M581" s="2714"/>
      <c r="N581" s="2714"/>
      <c r="O581" s="2714"/>
      <c r="P581" s="2714"/>
      <c r="Q581" s="2714"/>
      <c r="R581" s="2714"/>
      <c r="S581" s="2714"/>
      <c r="T581" s="2714"/>
      <c r="U581" s="2714"/>
      <c r="V581" s="2714"/>
      <c r="W581" s="2714"/>
      <c r="X581" s="2714"/>
      <c r="Y581" s="2714"/>
      <c r="Z581" s="2714"/>
    </row>
    <row r="582" spans="1:26" ht="15.75" customHeight="1">
      <c r="A582" s="2714"/>
      <c r="B582" s="2714"/>
      <c r="C582" s="2714"/>
      <c r="D582" s="2714"/>
      <c r="E582" s="2714"/>
      <c r="F582" s="2714"/>
      <c r="G582" s="2714"/>
      <c r="H582" s="2714"/>
      <c r="I582" s="2714"/>
      <c r="J582" s="2714"/>
      <c r="K582" s="2714"/>
      <c r="L582" s="2714"/>
      <c r="M582" s="2714"/>
      <c r="N582" s="2714"/>
      <c r="O582" s="2714"/>
      <c r="P582" s="2714"/>
      <c r="Q582" s="2714"/>
      <c r="R582" s="2714"/>
      <c r="S582" s="2714"/>
      <c r="T582" s="2714"/>
      <c r="U582" s="2714"/>
      <c r="V582" s="2714"/>
      <c r="W582" s="2714"/>
      <c r="X582" s="2714"/>
      <c r="Y582" s="2714"/>
      <c r="Z582" s="2714"/>
    </row>
    <row r="583" spans="1:26" ht="15.75" customHeight="1">
      <c r="A583" s="2714"/>
      <c r="B583" s="2714"/>
      <c r="C583" s="2714"/>
      <c r="D583" s="2714"/>
      <c r="E583" s="2714"/>
      <c r="F583" s="2714"/>
      <c r="G583" s="2714"/>
      <c r="H583" s="2714"/>
      <c r="I583" s="2714"/>
      <c r="J583" s="2714"/>
      <c r="K583" s="2714"/>
      <c r="L583" s="2714"/>
      <c r="M583" s="2714"/>
      <c r="N583" s="2714"/>
      <c r="O583" s="2714"/>
      <c r="P583" s="2714"/>
      <c r="Q583" s="2714"/>
      <c r="R583" s="2714"/>
      <c r="S583" s="2714"/>
      <c r="T583" s="2714"/>
      <c r="U583" s="2714"/>
      <c r="V583" s="2714"/>
      <c r="W583" s="2714"/>
      <c r="X583" s="2714"/>
      <c r="Y583" s="2714"/>
      <c r="Z583" s="2714"/>
    </row>
    <row r="584" spans="1:26" ht="15.75" customHeight="1">
      <c r="A584" s="2714"/>
      <c r="B584" s="2714"/>
      <c r="C584" s="2714"/>
      <c r="D584" s="2714"/>
      <c r="E584" s="2714"/>
      <c r="F584" s="2714"/>
      <c r="G584" s="2714"/>
      <c r="H584" s="2714"/>
      <c r="I584" s="2714"/>
      <c r="J584" s="2714"/>
      <c r="K584" s="2714"/>
      <c r="L584" s="2714"/>
      <c r="M584" s="2714"/>
      <c r="N584" s="2714"/>
      <c r="O584" s="2714"/>
      <c r="P584" s="2714"/>
      <c r="Q584" s="2714"/>
      <c r="R584" s="2714"/>
      <c r="S584" s="2714"/>
      <c r="T584" s="2714"/>
      <c r="U584" s="2714"/>
      <c r="V584" s="2714"/>
      <c r="W584" s="2714"/>
      <c r="X584" s="2714"/>
      <c r="Y584" s="2714"/>
      <c r="Z584" s="2714"/>
    </row>
    <row r="585" spans="1:26" ht="15.75" customHeight="1">
      <c r="A585" s="2714"/>
      <c r="B585" s="2714"/>
      <c r="C585" s="2714"/>
      <c r="D585" s="2714"/>
      <c r="E585" s="2714"/>
      <c r="F585" s="2714"/>
      <c r="G585" s="2714"/>
      <c r="H585" s="2714"/>
      <c r="I585" s="2714"/>
      <c r="J585" s="2714"/>
      <c r="K585" s="2714"/>
      <c r="L585" s="2714"/>
      <c r="M585" s="2714"/>
      <c r="N585" s="2714"/>
      <c r="O585" s="2714"/>
      <c r="P585" s="2714"/>
      <c r="Q585" s="2714"/>
      <c r="R585" s="2714"/>
      <c r="S585" s="2714"/>
      <c r="T585" s="2714"/>
      <c r="U585" s="2714"/>
      <c r="V585" s="2714"/>
      <c r="W585" s="2714"/>
      <c r="X585" s="2714"/>
      <c r="Y585" s="2714"/>
      <c r="Z585" s="2714"/>
    </row>
    <row r="586" spans="1:26" ht="15.75" customHeight="1">
      <c r="A586" s="2714"/>
      <c r="B586" s="2714"/>
      <c r="C586" s="2714"/>
      <c r="D586" s="2714"/>
      <c r="E586" s="2714"/>
      <c r="F586" s="2714"/>
      <c r="G586" s="2714"/>
      <c r="H586" s="2714"/>
      <c r="I586" s="2714"/>
      <c r="J586" s="2714"/>
      <c r="K586" s="2714"/>
      <c r="L586" s="2714"/>
      <c r="M586" s="2714"/>
      <c r="N586" s="2714"/>
      <c r="O586" s="2714"/>
      <c r="P586" s="2714"/>
      <c r="Q586" s="2714"/>
      <c r="R586" s="2714"/>
      <c r="S586" s="2714"/>
      <c r="T586" s="2714"/>
      <c r="U586" s="2714"/>
      <c r="V586" s="2714"/>
      <c r="W586" s="2714"/>
      <c r="X586" s="2714"/>
      <c r="Y586" s="2714"/>
      <c r="Z586" s="2714"/>
    </row>
    <row r="587" spans="1:26" ht="15.75" customHeight="1">
      <c r="A587" s="2714"/>
      <c r="B587" s="2714"/>
      <c r="C587" s="2714"/>
      <c r="D587" s="2714"/>
      <c r="E587" s="2714"/>
      <c r="F587" s="2714"/>
      <c r="G587" s="2714"/>
      <c r="H587" s="2714"/>
      <c r="I587" s="2714"/>
      <c r="J587" s="2714"/>
      <c r="K587" s="2714"/>
      <c r="L587" s="2714"/>
      <c r="M587" s="2714"/>
      <c r="N587" s="2714"/>
      <c r="O587" s="2714"/>
      <c r="P587" s="2714"/>
      <c r="Q587" s="2714"/>
      <c r="R587" s="2714"/>
      <c r="S587" s="2714"/>
      <c r="T587" s="2714"/>
      <c r="U587" s="2714"/>
      <c r="V587" s="2714"/>
      <c r="W587" s="2714"/>
      <c r="X587" s="2714"/>
      <c r="Y587" s="2714"/>
      <c r="Z587" s="2714"/>
    </row>
    <row r="588" spans="1:26" ht="15.75" customHeight="1">
      <c r="A588" s="2714"/>
      <c r="B588" s="2714"/>
      <c r="C588" s="2714"/>
      <c r="D588" s="2714"/>
      <c r="E588" s="2714"/>
      <c r="F588" s="2714"/>
      <c r="G588" s="2714"/>
      <c r="H588" s="2714"/>
      <c r="I588" s="2714"/>
      <c r="J588" s="2714"/>
      <c r="K588" s="2714"/>
      <c r="L588" s="2714"/>
      <c r="M588" s="2714"/>
      <c r="N588" s="2714"/>
      <c r="O588" s="2714"/>
      <c r="P588" s="2714"/>
      <c r="Q588" s="2714"/>
      <c r="R588" s="2714"/>
      <c r="S588" s="2714"/>
      <c r="T588" s="2714"/>
      <c r="U588" s="2714"/>
      <c r="V588" s="2714"/>
      <c r="W588" s="2714"/>
      <c r="X588" s="2714"/>
      <c r="Y588" s="2714"/>
      <c r="Z588" s="2714"/>
    </row>
    <row r="589" spans="1:26" ht="15.75" customHeight="1">
      <c r="A589" s="2714"/>
      <c r="B589" s="2714"/>
      <c r="C589" s="2714"/>
      <c r="D589" s="2714"/>
      <c r="E589" s="2714"/>
      <c r="F589" s="2714"/>
      <c r="G589" s="2714"/>
      <c r="H589" s="2714"/>
      <c r="I589" s="2714"/>
      <c r="J589" s="2714"/>
      <c r="K589" s="2714"/>
      <c r="L589" s="2714"/>
      <c r="M589" s="2714"/>
      <c r="N589" s="2714"/>
      <c r="O589" s="2714"/>
      <c r="P589" s="2714"/>
      <c r="Q589" s="2714"/>
      <c r="R589" s="2714"/>
      <c r="S589" s="2714"/>
      <c r="T589" s="2714"/>
      <c r="U589" s="2714"/>
      <c r="V589" s="2714"/>
      <c r="W589" s="2714"/>
      <c r="X589" s="2714"/>
      <c r="Y589" s="2714"/>
      <c r="Z589" s="2714"/>
    </row>
    <row r="590" spans="1:26" ht="15.75" customHeight="1">
      <c r="A590" s="2714"/>
      <c r="B590" s="2714"/>
      <c r="C590" s="2714"/>
      <c r="D590" s="2714"/>
      <c r="E590" s="2714"/>
      <c r="F590" s="2714"/>
      <c r="G590" s="2714"/>
      <c r="H590" s="2714"/>
      <c r="I590" s="2714"/>
      <c r="J590" s="2714"/>
      <c r="K590" s="2714"/>
      <c r="L590" s="2714"/>
      <c r="M590" s="2714"/>
      <c r="N590" s="2714"/>
      <c r="O590" s="2714"/>
      <c r="P590" s="2714"/>
      <c r="Q590" s="2714"/>
      <c r="R590" s="2714"/>
      <c r="S590" s="2714"/>
      <c r="T590" s="2714"/>
      <c r="U590" s="2714"/>
      <c r="V590" s="2714"/>
      <c r="W590" s="2714"/>
      <c r="X590" s="2714"/>
      <c r="Y590" s="2714"/>
      <c r="Z590" s="2714"/>
    </row>
    <row r="591" spans="1:26" ht="15.75" customHeight="1">
      <c r="A591" s="2714"/>
      <c r="B591" s="2714"/>
      <c r="C591" s="2714"/>
      <c r="D591" s="2714"/>
      <c r="E591" s="2714"/>
      <c r="F591" s="2714"/>
      <c r="G591" s="2714"/>
      <c r="H591" s="2714"/>
      <c r="I591" s="2714"/>
      <c r="J591" s="2714"/>
      <c r="K591" s="2714"/>
      <c r="L591" s="2714"/>
      <c r="M591" s="2714"/>
      <c r="N591" s="2714"/>
      <c r="O591" s="2714"/>
      <c r="P591" s="2714"/>
      <c r="Q591" s="2714"/>
      <c r="R591" s="2714"/>
      <c r="S591" s="2714"/>
      <c r="T591" s="2714"/>
      <c r="U591" s="2714"/>
      <c r="V591" s="2714"/>
      <c r="W591" s="2714"/>
      <c r="X591" s="2714"/>
      <c r="Y591" s="2714"/>
      <c r="Z591" s="2714"/>
    </row>
    <row r="592" spans="1:26" ht="15.75" customHeight="1">
      <c r="A592" s="2714"/>
      <c r="B592" s="2714"/>
      <c r="C592" s="2714"/>
      <c r="D592" s="2714"/>
      <c r="E592" s="2714"/>
      <c r="F592" s="2714"/>
      <c r="G592" s="2714"/>
      <c r="H592" s="2714"/>
      <c r="I592" s="2714"/>
      <c r="J592" s="2714"/>
      <c r="K592" s="2714"/>
      <c r="L592" s="2714"/>
      <c r="M592" s="2714"/>
      <c r="N592" s="2714"/>
      <c r="O592" s="2714"/>
      <c r="P592" s="2714"/>
      <c r="Q592" s="2714"/>
      <c r="R592" s="2714"/>
      <c r="S592" s="2714"/>
      <c r="T592" s="2714"/>
      <c r="U592" s="2714"/>
      <c r="V592" s="2714"/>
      <c r="W592" s="2714"/>
      <c r="X592" s="2714"/>
      <c r="Y592" s="2714"/>
      <c r="Z592" s="2714"/>
    </row>
    <row r="593" spans="1:26" ht="15.75" customHeight="1">
      <c r="A593" s="2714"/>
      <c r="B593" s="2714"/>
      <c r="C593" s="2714"/>
      <c r="D593" s="2714"/>
      <c r="E593" s="2714"/>
      <c r="F593" s="2714"/>
      <c r="G593" s="2714"/>
      <c r="H593" s="2714"/>
      <c r="I593" s="2714"/>
      <c r="J593" s="2714"/>
      <c r="K593" s="2714"/>
      <c r="L593" s="2714"/>
      <c r="M593" s="2714"/>
      <c r="N593" s="2714"/>
      <c r="O593" s="2714"/>
      <c r="P593" s="2714"/>
      <c r="Q593" s="2714"/>
      <c r="R593" s="2714"/>
      <c r="S593" s="2714"/>
      <c r="T593" s="2714"/>
      <c r="U593" s="2714"/>
      <c r="V593" s="2714"/>
      <c r="W593" s="2714"/>
      <c r="X593" s="2714"/>
      <c r="Y593" s="2714"/>
      <c r="Z593" s="2714"/>
    </row>
    <row r="594" spans="1:26" ht="15.75" customHeight="1">
      <c r="A594" s="2714"/>
      <c r="B594" s="2714"/>
      <c r="C594" s="2714"/>
      <c r="D594" s="2714"/>
      <c r="E594" s="2714"/>
      <c r="F594" s="2714"/>
      <c r="G594" s="2714"/>
      <c r="H594" s="2714"/>
      <c r="I594" s="2714"/>
      <c r="J594" s="2714"/>
      <c r="K594" s="2714"/>
      <c r="L594" s="2714"/>
      <c r="M594" s="2714"/>
      <c r="N594" s="2714"/>
      <c r="O594" s="2714"/>
      <c r="P594" s="2714"/>
      <c r="Q594" s="2714"/>
      <c r="R594" s="2714"/>
      <c r="S594" s="2714"/>
      <c r="T594" s="2714"/>
      <c r="U594" s="2714"/>
      <c r="V594" s="2714"/>
      <c r="W594" s="2714"/>
      <c r="X594" s="2714"/>
      <c r="Y594" s="2714"/>
      <c r="Z594" s="2714"/>
    </row>
    <row r="595" spans="1:26" ht="15.75" customHeight="1">
      <c r="A595" s="2714"/>
      <c r="B595" s="2714"/>
      <c r="C595" s="2714"/>
      <c r="D595" s="2714"/>
      <c r="E595" s="2714"/>
      <c r="F595" s="2714"/>
      <c r="G595" s="2714"/>
      <c r="H595" s="2714"/>
      <c r="I595" s="2714"/>
      <c r="J595" s="2714"/>
      <c r="K595" s="2714"/>
      <c r="L595" s="2714"/>
      <c r="M595" s="2714"/>
      <c r="N595" s="2714"/>
      <c r="O595" s="2714"/>
      <c r="P595" s="2714"/>
      <c r="Q595" s="2714"/>
      <c r="R595" s="2714"/>
      <c r="S595" s="2714"/>
      <c r="T595" s="2714"/>
      <c r="U595" s="2714"/>
      <c r="V595" s="2714"/>
      <c r="W595" s="2714"/>
      <c r="X595" s="2714"/>
      <c r="Y595" s="2714"/>
      <c r="Z595" s="2714"/>
    </row>
    <row r="596" spans="1:26" ht="15.75" customHeight="1">
      <c r="A596" s="2714"/>
      <c r="B596" s="2714"/>
      <c r="C596" s="2714"/>
      <c r="D596" s="2714"/>
      <c r="E596" s="2714"/>
      <c r="F596" s="2714"/>
      <c r="G596" s="2714"/>
      <c r="H596" s="2714"/>
      <c r="I596" s="2714"/>
      <c r="J596" s="2714"/>
      <c r="K596" s="2714"/>
      <c r="L596" s="2714"/>
      <c r="M596" s="2714"/>
      <c r="N596" s="2714"/>
      <c r="O596" s="2714"/>
      <c r="P596" s="2714"/>
      <c r="Q596" s="2714"/>
      <c r="R596" s="2714"/>
      <c r="S596" s="2714"/>
      <c r="T596" s="2714"/>
      <c r="U596" s="2714"/>
      <c r="V596" s="2714"/>
      <c r="W596" s="2714"/>
      <c r="X596" s="2714"/>
      <c r="Y596" s="2714"/>
      <c r="Z596" s="2714"/>
    </row>
    <row r="597" spans="1:26" ht="15.75" customHeight="1">
      <c r="A597" s="2714"/>
      <c r="B597" s="2714"/>
      <c r="C597" s="2714"/>
      <c r="D597" s="2714"/>
      <c r="E597" s="2714"/>
      <c r="F597" s="2714"/>
      <c r="G597" s="2714"/>
      <c r="H597" s="2714"/>
      <c r="I597" s="2714"/>
      <c r="J597" s="2714"/>
      <c r="K597" s="2714"/>
      <c r="L597" s="2714"/>
      <c r="M597" s="2714"/>
      <c r="N597" s="2714"/>
      <c r="O597" s="2714"/>
      <c r="P597" s="2714"/>
      <c r="Q597" s="2714"/>
      <c r="R597" s="2714"/>
      <c r="S597" s="2714"/>
      <c r="T597" s="2714"/>
      <c r="U597" s="2714"/>
      <c r="V597" s="2714"/>
      <c r="W597" s="2714"/>
      <c r="X597" s="2714"/>
      <c r="Y597" s="2714"/>
      <c r="Z597" s="2714"/>
    </row>
    <row r="598" spans="1:26" ht="15.75" customHeight="1">
      <c r="A598" s="2714"/>
      <c r="B598" s="2714"/>
      <c r="C598" s="2714"/>
      <c r="D598" s="2714"/>
      <c r="E598" s="2714"/>
      <c r="F598" s="2714"/>
      <c r="G598" s="2714"/>
      <c r="H598" s="2714"/>
      <c r="I598" s="2714"/>
      <c r="J598" s="2714"/>
      <c r="K598" s="2714"/>
      <c r="L598" s="2714"/>
      <c r="M598" s="2714"/>
      <c r="N598" s="2714"/>
      <c r="O598" s="2714"/>
      <c r="P598" s="2714"/>
      <c r="Q598" s="2714"/>
      <c r="R598" s="2714"/>
      <c r="S598" s="2714"/>
      <c r="T598" s="2714"/>
      <c r="U598" s="2714"/>
      <c r="V598" s="2714"/>
      <c r="W598" s="2714"/>
      <c r="X598" s="2714"/>
      <c r="Y598" s="2714"/>
      <c r="Z598" s="2714"/>
    </row>
    <row r="599" spans="1:26" ht="15.75" customHeight="1">
      <c r="A599" s="2714"/>
      <c r="B599" s="2714"/>
      <c r="C599" s="2714"/>
      <c r="D599" s="2714"/>
      <c r="E599" s="2714"/>
      <c r="F599" s="2714"/>
      <c r="G599" s="2714"/>
      <c r="H599" s="2714"/>
      <c r="I599" s="2714"/>
      <c r="J599" s="2714"/>
      <c r="K599" s="2714"/>
      <c r="L599" s="2714"/>
      <c r="M599" s="2714"/>
      <c r="N599" s="2714"/>
      <c r="O599" s="2714"/>
      <c r="P599" s="2714"/>
      <c r="Q599" s="2714"/>
      <c r="R599" s="2714"/>
      <c r="S599" s="2714"/>
      <c r="T599" s="2714"/>
      <c r="U599" s="2714"/>
      <c r="V599" s="2714"/>
      <c r="W599" s="2714"/>
      <c r="X599" s="2714"/>
      <c r="Y599" s="2714"/>
      <c r="Z599" s="2714"/>
    </row>
    <row r="600" spans="1:26" ht="15.75" customHeight="1">
      <c r="A600" s="2714"/>
      <c r="B600" s="2714"/>
      <c r="C600" s="2714"/>
      <c r="D600" s="2714"/>
      <c r="E600" s="2714"/>
      <c r="F600" s="2714"/>
      <c r="G600" s="2714"/>
      <c r="H600" s="2714"/>
      <c r="I600" s="2714"/>
      <c r="J600" s="2714"/>
      <c r="K600" s="2714"/>
      <c r="L600" s="2714"/>
      <c r="M600" s="2714"/>
      <c r="N600" s="2714"/>
      <c r="O600" s="2714"/>
      <c r="P600" s="2714"/>
      <c r="Q600" s="2714"/>
      <c r="R600" s="2714"/>
      <c r="S600" s="2714"/>
      <c r="T600" s="2714"/>
      <c r="U600" s="2714"/>
      <c r="V600" s="2714"/>
      <c r="W600" s="2714"/>
      <c r="X600" s="2714"/>
      <c r="Y600" s="2714"/>
      <c r="Z600" s="2714"/>
    </row>
    <row r="601" spans="1:26" ht="15.75" customHeight="1">
      <c r="A601" s="2714"/>
      <c r="B601" s="2714"/>
      <c r="C601" s="2714"/>
      <c r="D601" s="2714"/>
      <c r="E601" s="2714"/>
      <c r="F601" s="2714"/>
      <c r="G601" s="2714"/>
      <c r="H601" s="2714"/>
      <c r="I601" s="2714"/>
      <c r="J601" s="2714"/>
      <c r="K601" s="2714"/>
      <c r="L601" s="2714"/>
      <c r="M601" s="2714"/>
      <c r="N601" s="2714"/>
      <c r="O601" s="2714"/>
      <c r="P601" s="2714"/>
      <c r="Q601" s="2714"/>
      <c r="R601" s="2714"/>
      <c r="S601" s="2714"/>
      <c r="T601" s="2714"/>
      <c r="U601" s="2714"/>
      <c r="V601" s="2714"/>
      <c r="W601" s="2714"/>
      <c r="X601" s="2714"/>
      <c r="Y601" s="2714"/>
      <c r="Z601" s="2714"/>
    </row>
    <row r="602" spans="1:26" ht="15.75" customHeight="1">
      <c r="A602" s="2714"/>
      <c r="B602" s="2714"/>
      <c r="C602" s="2714"/>
      <c r="D602" s="2714"/>
      <c r="E602" s="2714"/>
      <c r="F602" s="2714"/>
      <c r="G602" s="2714"/>
      <c r="H602" s="2714"/>
      <c r="I602" s="2714"/>
      <c r="J602" s="2714"/>
      <c r="K602" s="2714"/>
      <c r="L602" s="2714"/>
      <c r="M602" s="2714"/>
      <c r="N602" s="2714"/>
      <c r="O602" s="2714"/>
      <c r="P602" s="2714"/>
      <c r="Q602" s="2714"/>
      <c r="R602" s="2714"/>
      <c r="S602" s="2714"/>
      <c r="T602" s="2714"/>
      <c r="U602" s="2714"/>
      <c r="V602" s="2714"/>
      <c r="W602" s="2714"/>
      <c r="X602" s="2714"/>
      <c r="Y602" s="2714"/>
      <c r="Z602" s="2714"/>
    </row>
    <row r="603" spans="1:26" ht="15.75" customHeight="1">
      <c r="A603" s="2714"/>
      <c r="B603" s="2714"/>
      <c r="C603" s="2714"/>
      <c r="D603" s="2714"/>
      <c r="E603" s="2714"/>
      <c r="F603" s="2714"/>
      <c r="G603" s="2714"/>
      <c r="H603" s="2714"/>
      <c r="I603" s="2714"/>
      <c r="J603" s="2714"/>
      <c r="K603" s="2714"/>
      <c r="L603" s="2714"/>
      <c r="M603" s="2714"/>
      <c r="N603" s="2714"/>
      <c r="O603" s="2714"/>
      <c r="P603" s="2714"/>
      <c r="Q603" s="2714"/>
      <c r="R603" s="2714"/>
      <c r="S603" s="2714"/>
      <c r="T603" s="2714"/>
      <c r="U603" s="2714"/>
      <c r="V603" s="2714"/>
      <c r="W603" s="2714"/>
      <c r="X603" s="2714"/>
      <c r="Y603" s="2714"/>
      <c r="Z603" s="2714"/>
    </row>
    <row r="604" spans="1:26" ht="15.75" customHeight="1">
      <c r="A604" s="2714"/>
      <c r="B604" s="2714"/>
      <c r="C604" s="2714"/>
      <c r="D604" s="2714"/>
      <c r="E604" s="2714"/>
      <c r="F604" s="2714"/>
      <c r="G604" s="2714"/>
      <c r="H604" s="2714"/>
      <c r="I604" s="2714"/>
      <c r="J604" s="2714"/>
      <c r="K604" s="2714"/>
      <c r="L604" s="2714"/>
      <c r="M604" s="2714"/>
      <c r="N604" s="2714"/>
      <c r="O604" s="2714"/>
      <c r="P604" s="2714"/>
      <c r="Q604" s="2714"/>
      <c r="R604" s="2714"/>
      <c r="S604" s="2714"/>
      <c r="T604" s="2714"/>
      <c r="U604" s="2714"/>
      <c r="V604" s="2714"/>
      <c r="W604" s="2714"/>
      <c r="X604" s="2714"/>
      <c r="Y604" s="2714"/>
      <c r="Z604" s="2714"/>
    </row>
    <row r="605" spans="1:26" ht="15.75" customHeight="1">
      <c r="A605" s="2714"/>
      <c r="B605" s="2714"/>
      <c r="C605" s="2714"/>
      <c r="D605" s="2714"/>
      <c r="E605" s="2714"/>
      <c r="F605" s="2714"/>
      <c r="G605" s="2714"/>
      <c r="H605" s="2714"/>
      <c r="I605" s="2714"/>
      <c r="J605" s="2714"/>
      <c r="K605" s="2714"/>
      <c r="L605" s="2714"/>
      <c r="M605" s="2714"/>
      <c r="N605" s="2714"/>
      <c r="O605" s="2714"/>
      <c r="P605" s="2714"/>
      <c r="Q605" s="2714"/>
      <c r="R605" s="2714"/>
      <c r="S605" s="2714"/>
      <c r="T605" s="2714"/>
      <c r="U605" s="2714"/>
      <c r="V605" s="2714"/>
      <c r="W605" s="2714"/>
      <c r="X605" s="2714"/>
      <c r="Y605" s="2714"/>
      <c r="Z605" s="2714"/>
    </row>
    <row r="606" spans="1:26" ht="15.75" customHeight="1">
      <c r="A606" s="2714"/>
      <c r="B606" s="2714"/>
      <c r="C606" s="2714"/>
      <c r="D606" s="2714"/>
      <c r="E606" s="2714"/>
      <c r="F606" s="2714"/>
      <c r="G606" s="2714"/>
      <c r="H606" s="2714"/>
      <c r="I606" s="2714"/>
      <c r="J606" s="2714"/>
      <c r="K606" s="2714"/>
      <c r="L606" s="2714"/>
      <c r="M606" s="2714"/>
      <c r="N606" s="2714"/>
      <c r="O606" s="2714"/>
      <c r="P606" s="2714"/>
      <c r="Q606" s="2714"/>
      <c r="R606" s="2714"/>
      <c r="S606" s="2714"/>
      <c r="T606" s="2714"/>
      <c r="U606" s="2714"/>
      <c r="V606" s="2714"/>
      <c r="W606" s="2714"/>
      <c r="X606" s="2714"/>
      <c r="Y606" s="2714"/>
      <c r="Z606" s="2714"/>
    </row>
    <row r="607" spans="1:26" ht="15.75" customHeight="1">
      <c r="A607" s="2714"/>
      <c r="B607" s="2714"/>
      <c r="C607" s="2714"/>
      <c r="D607" s="2714"/>
      <c r="E607" s="2714"/>
      <c r="F607" s="2714"/>
      <c r="G607" s="2714"/>
      <c r="H607" s="2714"/>
      <c r="I607" s="2714"/>
      <c r="J607" s="2714"/>
      <c r="K607" s="2714"/>
      <c r="L607" s="2714"/>
      <c r="M607" s="2714"/>
      <c r="N607" s="2714"/>
      <c r="O607" s="2714"/>
      <c r="P607" s="2714"/>
      <c r="Q607" s="2714"/>
      <c r="R607" s="2714"/>
      <c r="S607" s="2714"/>
      <c r="T607" s="2714"/>
      <c r="U607" s="2714"/>
      <c r="V607" s="2714"/>
      <c r="W607" s="2714"/>
      <c r="X607" s="2714"/>
      <c r="Y607" s="2714"/>
      <c r="Z607" s="2714"/>
    </row>
    <row r="608" spans="1:26" ht="15.75" customHeight="1">
      <c r="A608" s="2714"/>
      <c r="B608" s="2714"/>
      <c r="C608" s="2714"/>
      <c r="D608" s="2714"/>
      <c r="E608" s="2714"/>
      <c r="F608" s="2714"/>
      <c r="G608" s="2714"/>
      <c r="H608" s="2714"/>
      <c r="I608" s="2714"/>
      <c r="J608" s="2714"/>
      <c r="K608" s="2714"/>
      <c r="L608" s="2714"/>
      <c r="M608" s="2714"/>
      <c r="N608" s="2714"/>
      <c r="O608" s="2714"/>
      <c r="P608" s="2714"/>
      <c r="Q608" s="2714"/>
      <c r="R608" s="2714"/>
      <c r="S608" s="2714"/>
      <c r="T608" s="2714"/>
      <c r="U608" s="2714"/>
      <c r="V608" s="2714"/>
      <c r="W608" s="2714"/>
      <c r="X608" s="2714"/>
      <c r="Y608" s="2714"/>
      <c r="Z608" s="2714"/>
    </row>
    <row r="609" spans="1:26" ht="15.75" customHeight="1">
      <c r="A609" s="2714"/>
      <c r="B609" s="2714"/>
      <c r="C609" s="2714"/>
      <c r="D609" s="2714"/>
      <c r="E609" s="2714"/>
      <c r="F609" s="2714"/>
      <c r="G609" s="2714"/>
      <c r="H609" s="2714"/>
      <c r="I609" s="2714"/>
      <c r="J609" s="2714"/>
      <c r="K609" s="2714"/>
      <c r="L609" s="2714"/>
      <c r="M609" s="2714"/>
      <c r="N609" s="2714"/>
      <c r="O609" s="2714"/>
      <c r="P609" s="2714"/>
      <c r="Q609" s="2714"/>
      <c r="R609" s="2714"/>
      <c r="S609" s="2714"/>
      <c r="T609" s="2714"/>
      <c r="U609" s="2714"/>
      <c r="V609" s="2714"/>
      <c r="W609" s="2714"/>
      <c r="X609" s="2714"/>
      <c r="Y609" s="2714"/>
      <c r="Z609" s="2714"/>
    </row>
    <row r="610" spans="1:26" ht="15.75" customHeight="1">
      <c r="A610" s="2714"/>
      <c r="B610" s="2714"/>
      <c r="C610" s="2714"/>
      <c r="D610" s="2714"/>
      <c r="E610" s="2714"/>
      <c r="F610" s="2714"/>
      <c r="G610" s="2714"/>
      <c r="H610" s="2714"/>
      <c r="I610" s="2714"/>
      <c r="J610" s="2714"/>
      <c r="K610" s="2714"/>
      <c r="L610" s="2714"/>
      <c r="M610" s="2714"/>
      <c r="N610" s="2714"/>
      <c r="O610" s="2714"/>
      <c r="P610" s="2714"/>
      <c r="Q610" s="2714"/>
      <c r="R610" s="2714"/>
      <c r="S610" s="2714"/>
      <c r="T610" s="2714"/>
      <c r="U610" s="2714"/>
      <c r="V610" s="2714"/>
      <c r="W610" s="2714"/>
      <c r="X610" s="2714"/>
      <c r="Y610" s="2714"/>
      <c r="Z610" s="2714"/>
    </row>
    <row r="611" spans="1:26" ht="15.75" customHeight="1">
      <c r="A611" s="2714"/>
      <c r="B611" s="2714"/>
      <c r="C611" s="2714"/>
      <c r="D611" s="2714"/>
      <c r="E611" s="2714"/>
      <c r="F611" s="2714"/>
      <c r="G611" s="2714"/>
      <c r="H611" s="2714"/>
      <c r="I611" s="2714"/>
      <c r="J611" s="2714"/>
      <c r="K611" s="2714"/>
      <c r="L611" s="2714"/>
      <c r="M611" s="2714"/>
      <c r="N611" s="2714"/>
      <c r="O611" s="2714"/>
      <c r="P611" s="2714"/>
      <c r="Q611" s="2714"/>
      <c r="R611" s="2714"/>
      <c r="S611" s="2714"/>
      <c r="T611" s="2714"/>
      <c r="U611" s="2714"/>
      <c r="V611" s="2714"/>
      <c r="W611" s="2714"/>
      <c r="X611" s="2714"/>
      <c r="Y611" s="2714"/>
      <c r="Z611" s="2714"/>
    </row>
    <row r="612" spans="1:26" ht="15.75" customHeight="1">
      <c r="A612" s="2714"/>
      <c r="B612" s="2714"/>
      <c r="C612" s="2714"/>
      <c r="D612" s="2714"/>
      <c r="E612" s="2714"/>
      <c r="F612" s="2714"/>
      <c r="G612" s="2714"/>
      <c r="H612" s="2714"/>
      <c r="I612" s="2714"/>
      <c r="J612" s="2714"/>
      <c r="K612" s="2714"/>
      <c r="L612" s="2714"/>
      <c r="M612" s="2714"/>
      <c r="N612" s="2714"/>
      <c r="O612" s="2714"/>
      <c r="P612" s="2714"/>
      <c r="Q612" s="2714"/>
      <c r="R612" s="2714"/>
      <c r="S612" s="2714"/>
      <c r="T612" s="2714"/>
      <c r="U612" s="2714"/>
      <c r="V612" s="2714"/>
      <c r="W612" s="2714"/>
      <c r="X612" s="2714"/>
      <c r="Y612" s="2714"/>
      <c r="Z612" s="2714"/>
    </row>
    <row r="613" spans="1:26" ht="15.75" customHeight="1">
      <c r="A613" s="2714"/>
      <c r="B613" s="2714"/>
      <c r="C613" s="2714"/>
      <c r="D613" s="2714"/>
      <c r="E613" s="2714"/>
      <c r="F613" s="2714"/>
      <c r="G613" s="2714"/>
      <c r="H613" s="2714"/>
      <c r="I613" s="2714"/>
      <c r="J613" s="2714"/>
      <c r="K613" s="2714"/>
      <c r="L613" s="2714"/>
      <c r="M613" s="2714"/>
      <c r="N613" s="2714"/>
      <c r="O613" s="2714"/>
      <c r="P613" s="2714"/>
      <c r="Q613" s="2714"/>
      <c r="R613" s="2714"/>
      <c r="S613" s="2714"/>
      <c r="T613" s="2714"/>
      <c r="U613" s="2714"/>
      <c r="V613" s="2714"/>
      <c r="W613" s="2714"/>
      <c r="X613" s="2714"/>
      <c r="Y613" s="2714"/>
      <c r="Z613" s="2714"/>
    </row>
    <row r="614" spans="1:26" ht="15.75" customHeight="1">
      <c r="A614" s="2714"/>
      <c r="B614" s="2714"/>
      <c r="C614" s="2714"/>
      <c r="D614" s="2714"/>
      <c r="E614" s="2714"/>
      <c r="F614" s="2714"/>
      <c r="G614" s="2714"/>
      <c r="H614" s="2714"/>
      <c r="I614" s="2714"/>
      <c r="J614" s="2714"/>
      <c r="K614" s="2714"/>
      <c r="L614" s="2714"/>
      <c r="M614" s="2714"/>
      <c r="N614" s="2714"/>
      <c r="O614" s="2714"/>
      <c r="P614" s="2714"/>
      <c r="Q614" s="2714"/>
      <c r="R614" s="2714"/>
      <c r="S614" s="2714"/>
      <c r="T614" s="2714"/>
      <c r="U614" s="2714"/>
      <c r="V614" s="2714"/>
      <c r="W614" s="2714"/>
      <c r="X614" s="2714"/>
      <c r="Y614" s="2714"/>
      <c r="Z614" s="2714"/>
    </row>
    <row r="615" spans="1:26" ht="15.75" customHeight="1">
      <c r="A615" s="2714"/>
      <c r="B615" s="2714"/>
      <c r="C615" s="2714"/>
      <c r="D615" s="2714"/>
      <c r="E615" s="2714"/>
      <c r="F615" s="2714"/>
      <c r="G615" s="2714"/>
      <c r="H615" s="2714"/>
      <c r="I615" s="2714"/>
      <c r="J615" s="2714"/>
      <c r="K615" s="2714"/>
      <c r="L615" s="2714"/>
      <c r="M615" s="2714"/>
      <c r="N615" s="2714"/>
      <c r="O615" s="2714"/>
      <c r="P615" s="2714"/>
      <c r="Q615" s="2714"/>
      <c r="R615" s="2714"/>
      <c r="S615" s="2714"/>
      <c r="T615" s="2714"/>
      <c r="U615" s="2714"/>
      <c r="V615" s="2714"/>
      <c r="W615" s="2714"/>
      <c r="X615" s="2714"/>
      <c r="Y615" s="2714"/>
      <c r="Z615" s="2714"/>
    </row>
    <row r="616" spans="1:26" ht="15.75" customHeight="1">
      <c r="A616" s="2714"/>
      <c r="B616" s="2714"/>
      <c r="C616" s="2714"/>
      <c r="D616" s="2714"/>
      <c r="E616" s="2714"/>
      <c r="F616" s="2714"/>
      <c r="G616" s="2714"/>
      <c r="H616" s="2714"/>
      <c r="I616" s="2714"/>
      <c r="J616" s="2714"/>
      <c r="K616" s="2714"/>
      <c r="L616" s="2714"/>
      <c r="M616" s="2714"/>
      <c r="N616" s="2714"/>
      <c r="O616" s="2714"/>
      <c r="P616" s="2714"/>
      <c r="Q616" s="2714"/>
      <c r="R616" s="2714"/>
      <c r="S616" s="2714"/>
      <c r="T616" s="2714"/>
      <c r="U616" s="2714"/>
      <c r="V616" s="2714"/>
      <c r="W616" s="2714"/>
      <c r="X616" s="2714"/>
      <c r="Y616" s="2714"/>
      <c r="Z616" s="2714"/>
    </row>
    <row r="617" spans="1:26" ht="15.75" customHeight="1">
      <c r="A617" s="2714"/>
      <c r="B617" s="2714"/>
      <c r="C617" s="2714"/>
      <c r="D617" s="2714"/>
      <c r="E617" s="2714"/>
      <c r="F617" s="2714"/>
      <c r="G617" s="2714"/>
      <c r="H617" s="2714"/>
      <c r="I617" s="2714"/>
      <c r="J617" s="2714"/>
      <c r="K617" s="2714"/>
      <c r="L617" s="2714"/>
      <c r="M617" s="2714"/>
      <c r="N617" s="2714"/>
      <c r="O617" s="2714"/>
      <c r="P617" s="2714"/>
      <c r="Q617" s="2714"/>
      <c r="R617" s="2714"/>
      <c r="S617" s="2714"/>
      <c r="T617" s="2714"/>
      <c r="U617" s="2714"/>
      <c r="V617" s="2714"/>
      <c r="W617" s="2714"/>
      <c r="X617" s="2714"/>
      <c r="Y617" s="2714"/>
      <c r="Z617" s="2714"/>
    </row>
    <row r="618" spans="1:26" ht="15.75" customHeight="1">
      <c r="A618" s="2714"/>
      <c r="B618" s="2714"/>
      <c r="C618" s="2714"/>
      <c r="D618" s="2714"/>
      <c r="E618" s="2714"/>
      <c r="F618" s="2714"/>
      <c r="G618" s="2714"/>
      <c r="H618" s="2714"/>
      <c r="I618" s="2714"/>
      <c r="J618" s="2714"/>
      <c r="K618" s="2714"/>
      <c r="L618" s="2714"/>
      <c r="M618" s="2714"/>
      <c r="N618" s="2714"/>
      <c r="O618" s="2714"/>
      <c r="P618" s="2714"/>
      <c r="Q618" s="2714"/>
      <c r="R618" s="2714"/>
      <c r="S618" s="2714"/>
      <c r="T618" s="2714"/>
      <c r="U618" s="2714"/>
      <c r="V618" s="2714"/>
      <c r="W618" s="2714"/>
      <c r="X618" s="2714"/>
      <c r="Y618" s="2714"/>
      <c r="Z618" s="2714"/>
    </row>
    <row r="619" spans="1:26" ht="15.75" customHeight="1">
      <c r="A619" s="2714"/>
      <c r="B619" s="2714"/>
      <c r="C619" s="2714"/>
      <c r="D619" s="2714"/>
      <c r="E619" s="2714"/>
      <c r="F619" s="2714"/>
      <c r="G619" s="2714"/>
      <c r="H619" s="2714"/>
      <c r="I619" s="2714"/>
      <c r="J619" s="2714"/>
      <c r="K619" s="2714"/>
      <c r="L619" s="2714"/>
      <c r="M619" s="2714"/>
      <c r="N619" s="2714"/>
      <c r="O619" s="2714"/>
      <c r="P619" s="2714"/>
      <c r="Q619" s="2714"/>
      <c r="R619" s="2714"/>
      <c r="S619" s="2714"/>
      <c r="T619" s="2714"/>
      <c r="U619" s="2714"/>
      <c r="V619" s="2714"/>
      <c r="W619" s="2714"/>
      <c r="X619" s="2714"/>
      <c r="Y619" s="2714"/>
      <c r="Z619" s="2714"/>
    </row>
    <row r="620" spans="1:26" ht="15.75" customHeight="1">
      <c r="A620" s="2714"/>
      <c r="B620" s="2714"/>
      <c r="C620" s="2714"/>
      <c r="D620" s="2714"/>
      <c r="E620" s="2714"/>
      <c r="F620" s="2714"/>
      <c r="G620" s="2714"/>
      <c r="H620" s="2714"/>
      <c r="I620" s="2714"/>
      <c r="J620" s="2714"/>
      <c r="K620" s="2714"/>
      <c r="L620" s="2714"/>
      <c r="M620" s="2714"/>
      <c r="N620" s="2714"/>
      <c r="O620" s="2714"/>
      <c r="P620" s="2714"/>
      <c r="Q620" s="2714"/>
      <c r="R620" s="2714"/>
      <c r="S620" s="2714"/>
      <c r="T620" s="2714"/>
      <c r="U620" s="2714"/>
      <c r="V620" s="2714"/>
      <c r="W620" s="2714"/>
      <c r="X620" s="2714"/>
      <c r="Y620" s="2714"/>
      <c r="Z620" s="2714"/>
    </row>
    <row r="621" spans="1:26" ht="15.75" customHeight="1">
      <c r="A621" s="2714"/>
      <c r="B621" s="2714"/>
      <c r="C621" s="2714"/>
      <c r="D621" s="2714"/>
      <c r="E621" s="2714"/>
      <c r="F621" s="2714"/>
      <c r="G621" s="2714"/>
      <c r="H621" s="2714"/>
      <c r="I621" s="2714"/>
      <c r="J621" s="2714"/>
      <c r="K621" s="2714"/>
      <c r="L621" s="2714"/>
      <c r="M621" s="2714"/>
      <c r="N621" s="2714"/>
      <c r="O621" s="2714"/>
      <c r="P621" s="2714"/>
      <c r="Q621" s="2714"/>
      <c r="R621" s="2714"/>
      <c r="S621" s="2714"/>
      <c r="T621" s="2714"/>
      <c r="U621" s="2714"/>
      <c r="V621" s="2714"/>
      <c r="W621" s="2714"/>
      <c r="X621" s="2714"/>
      <c r="Y621" s="2714"/>
      <c r="Z621" s="2714"/>
    </row>
    <row r="622" spans="1:26" ht="15.75" customHeight="1">
      <c r="A622" s="2714"/>
      <c r="B622" s="2714"/>
      <c r="C622" s="2714"/>
      <c r="D622" s="2714"/>
      <c r="E622" s="2714"/>
      <c r="F622" s="2714"/>
      <c r="G622" s="2714"/>
      <c r="H622" s="2714"/>
      <c r="I622" s="2714"/>
      <c r="J622" s="2714"/>
      <c r="K622" s="2714"/>
      <c r="L622" s="2714"/>
      <c r="M622" s="2714"/>
      <c r="N622" s="2714"/>
      <c r="O622" s="2714"/>
      <c r="P622" s="2714"/>
      <c r="Q622" s="2714"/>
      <c r="R622" s="2714"/>
      <c r="S622" s="2714"/>
      <c r="T622" s="2714"/>
      <c r="U622" s="2714"/>
      <c r="V622" s="2714"/>
      <c r="W622" s="2714"/>
      <c r="X622" s="2714"/>
      <c r="Y622" s="2714"/>
      <c r="Z622" s="2714"/>
    </row>
    <row r="623" spans="1:26" ht="15.75" customHeight="1">
      <c r="A623" s="2714"/>
      <c r="B623" s="2714"/>
      <c r="C623" s="2714"/>
      <c r="D623" s="2714"/>
      <c r="E623" s="2714"/>
      <c r="F623" s="2714"/>
      <c r="G623" s="2714"/>
      <c r="H623" s="2714"/>
      <c r="I623" s="2714"/>
      <c r="J623" s="2714"/>
      <c r="K623" s="2714"/>
      <c r="L623" s="2714"/>
      <c r="M623" s="2714"/>
      <c r="N623" s="2714"/>
      <c r="O623" s="2714"/>
      <c r="P623" s="2714"/>
      <c r="Q623" s="2714"/>
      <c r="R623" s="2714"/>
      <c r="S623" s="2714"/>
      <c r="T623" s="2714"/>
      <c r="U623" s="2714"/>
      <c r="V623" s="2714"/>
      <c r="W623" s="2714"/>
      <c r="X623" s="2714"/>
      <c r="Y623" s="2714"/>
      <c r="Z623" s="2714"/>
    </row>
    <row r="624" spans="1:26" ht="15.75" customHeight="1">
      <c r="A624" s="2714"/>
      <c r="B624" s="2714"/>
      <c r="C624" s="2714"/>
      <c r="D624" s="2714"/>
      <c r="E624" s="2714"/>
      <c r="F624" s="2714"/>
      <c r="G624" s="2714"/>
      <c r="H624" s="2714"/>
      <c r="I624" s="2714"/>
      <c r="J624" s="2714"/>
      <c r="K624" s="2714"/>
      <c r="L624" s="2714"/>
      <c r="M624" s="2714"/>
      <c r="N624" s="2714"/>
      <c r="O624" s="2714"/>
      <c r="P624" s="2714"/>
      <c r="Q624" s="2714"/>
      <c r="R624" s="2714"/>
      <c r="S624" s="2714"/>
      <c r="T624" s="2714"/>
      <c r="U624" s="2714"/>
      <c r="V624" s="2714"/>
      <c r="W624" s="2714"/>
      <c r="X624" s="2714"/>
      <c r="Y624" s="2714"/>
      <c r="Z624" s="2714"/>
    </row>
    <row r="625" spans="1:26" ht="15.75" customHeight="1">
      <c r="A625" s="2714"/>
      <c r="B625" s="2714"/>
      <c r="C625" s="2714"/>
      <c r="D625" s="2714"/>
      <c r="E625" s="2714"/>
      <c r="F625" s="2714"/>
      <c r="G625" s="2714"/>
      <c r="H625" s="2714"/>
      <c r="I625" s="2714"/>
      <c r="J625" s="2714"/>
      <c r="K625" s="2714"/>
      <c r="L625" s="2714"/>
      <c r="M625" s="2714"/>
      <c r="N625" s="2714"/>
      <c r="O625" s="2714"/>
      <c r="P625" s="2714"/>
      <c r="Q625" s="2714"/>
      <c r="R625" s="2714"/>
      <c r="S625" s="2714"/>
      <c r="T625" s="2714"/>
      <c r="U625" s="2714"/>
      <c r="V625" s="2714"/>
      <c r="W625" s="2714"/>
      <c r="X625" s="2714"/>
      <c r="Y625" s="2714"/>
      <c r="Z625" s="2714"/>
    </row>
    <row r="626" spans="1:26" ht="15.75" customHeight="1">
      <c r="A626" s="2714"/>
      <c r="B626" s="2714"/>
      <c r="C626" s="2714"/>
      <c r="D626" s="2714"/>
      <c r="E626" s="2714"/>
      <c r="F626" s="2714"/>
      <c r="G626" s="2714"/>
      <c r="H626" s="2714"/>
      <c r="I626" s="2714"/>
      <c r="J626" s="2714"/>
      <c r="K626" s="2714"/>
      <c r="L626" s="2714"/>
      <c r="M626" s="2714"/>
      <c r="N626" s="2714"/>
      <c r="O626" s="2714"/>
      <c r="P626" s="2714"/>
      <c r="Q626" s="2714"/>
      <c r="R626" s="2714"/>
      <c r="S626" s="2714"/>
      <c r="T626" s="2714"/>
      <c r="U626" s="2714"/>
      <c r="V626" s="2714"/>
      <c r="W626" s="2714"/>
      <c r="X626" s="2714"/>
      <c r="Y626" s="2714"/>
      <c r="Z626" s="2714"/>
    </row>
    <row r="627" spans="1:26" ht="15.75" customHeight="1">
      <c r="A627" s="2714"/>
      <c r="B627" s="2714"/>
      <c r="C627" s="2714"/>
      <c r="D627" s="2714"/>
      <c r="E627" s="2714"/>
      <c r="F627" s="2714"/>
      <c r="G627" s="2714"/>
      <c r="H627" s="2714"/>
      <c r="I627" s="2714"/>
      <c r="J627" s="2714"/>
      <c r="K627" s="2714"/>
      <c r="L627" s="2714"/>
      <c r="M627" s="2714"/>
      <c r="N627" s="2714"/>
      <c r="O627" s="2714"/>
      <c r="P627" s="2714"/>
      <c r="Q627" s="2714"/>
      <c r="R627" s="2714"/>
      <c r="S627" s="2714"/>
      <c r="T627" s="2714"/>
      <c r="U627" s="2714"/>
      <c r="V627" s="2714"/>
      <c r="W627" s="2714"/>
      <c r="X627" s="2714"/>
      <c r="Y627" s="2714"/>
      <c r="Z627" s="2714"/>
    </row>
    <row r="628" spans="1:26" ht="15.75" customHeight="1">
      <c r="A628" s="2714"/>
      <c r="B628" s="2714"/>
      <c r="C628" s="2714"/>
      <c r="D628" s="2714"/>
      <c r="E628" s="2714"/>
      <c r="F628" s="2714"/>
      <c r="G628" s="2714"/>
      <c r="H628" s="2714"/>
      <c r="I628" s="2714"/>
      <c r="J628" s="2714"/>
      <c r="K628" s="2714"/>
      <c r="L628" s="2714"/>
      <c r="M628" s="2714"/>
      <c r="N628" s="2714"/>
      <c r="O628" s="2714"/>
      <c r="P628" s="2714"/>
      <c r="Q628" s="2714"/>
      <c r="R628" s="2714"/>
      <c r="S628" s="2714"/>
      <c r="T628" s="2714"/>
      <c r="U628" s="2714"/>
      <c r="V628" s="2714"/>
      <c r="W628" s="2714"/>
      <c r="X628" s="2714"/>
      <c r="Y628" s="2714"/>
      <c r="Z628" s="2714"/>
    </row>
    <row r="629" spans="1:26" ht="15.75" customHeight="1">
      <c r="A629" s="2714"/>
      <c r="B629" s="2714"/>
      <c r="C629" s="2714"/>
      <c r="D629" s="2714"/>
      <c r="E629" s="2714"/>
      <c r="F629" s="2714"/>
      <c r="G629" s="2714"/>
      <c r="H629" s="2714"/>
      <c r="I629" s="2714"/>
      <c r="J629" s="2714"/>
      <c r="K629" s="2714"/>
      <c r="L629" s="2714"/>
      <c r="M629" s="2714"/>
      <c r="N629" s="2714"/>
      <c r="O629" s="2714"/>
      <c r="P629" s="2714"/>
      <c r="Q629" s="2714"/>
      <c r="R629" s="2714"/>
      <c r="S629" s="2714"/>
      <c r="T629" s="2714"/>
      <c r="U629" s="2714"/>
      <c r="V629" s="2714"/>
      <c r="W629" s="2714"/>
      <c r="X629" s="2714"/>
      <c r="Y629" s="2714"/>
      <c r="Z629" s="2714"/>
    </row>
    <row r="630" spans="1:26" ht="15.75" customHeight="1">
      <c r="A630" s="2714"/>
      <c r="B630" s="2714"/>
      <c r="C630" s="2714"/>
      <c r="D630" s="2714"/>
      <c r="E630" s="2714"/>
      <c r="F630" s="2714"/>
      <c r="G630" s="2714"/>
      <c r="H630" s="2714"/>
      <c r="I630" s="2714"/>
      <c r="J630" s="2714"/>
      <c r="K630" s="2714"/>
      <c r="L630" s="2714"/>
      <c r="M630" s="2714"/>
      <c r="N630" s="2714"/>
      <c r="O630" s="2714"/>
      <c r="P630" s="2714"/>
      <c r="Q630" s="2714"/>
      <c r="R630" s="2714"/>
      <c r="S630" s="2714"/>
      <c r="T630" s="2714"/>
      <c r="U630" s="2714"/>
      <c r="V630" s="2714"/>
      <c r="W630" s="2714"/>
      <c r="X630" s="2714"/>
      <c r="Y630" s="2714"/>
      <c r="Z630" s="2714"/>
    </row>
    <row r="631" spans="1:26" ht="15.75" customHeight="1">
      <c r="A631" s="2714"/>
      <c r="B631" s="2714"/>
      <c r="C631" s="2714"/>
      <c r="D631" s="2714"/>
      <c r="E631" s="2714"/>
      <c r="F631" s="2714"/>
      <c r="G631" s="2714"/>
      <c r="H631" s="2714"/>
      <c r="I631" s="2714"/>
      <c r="J631" s="2714"/>
      <c r="K631" s="2714"/>
      <c r="L631" s="2714"/>
      <c r="M631" s="2714"/>
      <c r="N631" s="2714"/>
      <c r="O631" s="2714"/>
      <c r="P631" s="2714"/>
      <c r="Q631" s="2714"/>
      <c r="R631" s="2714"/>
      <c r="S631" s="2714"/>
      <c r="T631" s="2714"/>
      <c r="U631" s="2714"/>
      <c r="V631" s="2714"/>
      <c r="W631" s="2714"/>
      <c r="X631" s="2714"/>
      <c r="Y631" s="2714"/>
      <c r="Z631" s="2714"/>
    </row>
    <row r="632" spans="1:26" ht="15.75" customHeight="1">
      <c r="A632" s="2714"/>
      <c r="B632" s="2714"/>
      <c r="C632" s="2714"/>
      <c r="D632" s="2714"/>
      <c r="E632" s="2714"/>
      <c r="F632" s="2714"/>
      <c r="G632" s="2714"/>
      <c r="H632" s="2714"/>
      <c r="I632" s="2714"/>
      <c r="J632" s="2714"/>
      <c r="K632" s="2714"/>
      <c r="L632" s="2714"/>
      <c r="M632" s="2714"/>
      <c r="N632" s="2714"/>
      <c r="O632" s="2714"/>
      <c r="P632" s="2714"/>
      <c r="Q632" s="2714"/>
      <c r="R632" s="2714"/>
      <c r="S632" s="2714"/>
      <c r="T632" s="2714"/>
      <c r="U632" s="2714"/>
      <c r="V632" s="2714"/>
      <c r="W632" s="2714"/>
      <c r="X632" s="2714"/>
      <c r="Y632" s="2714"/>
      <c r="Z632" s="2714"/>
    </row>
    <row r="633" spans="1:26" ht="15.75" customHeight="1">
      <c r="A633" s="2714"/>
      <c r="B633" s="2714"/>
      <c r="C633" s="2714"/>
      <c r="D633" s="2714"/>
      <c r="E633" s="2714"/>
      <c r="F633" s="2714"/>
      <c r="G633" s="2714"/>
      <c r="H633" s="2714"/>
      <c r="I633" s="2714"/>
      <c r="J633" s="2714"/>
      <c r="K633" s="2714"/>
      <c r="L633" s="2714"/>
      <c r="M633" s="2714"/>
      <c r="N633" s="2714"/>
      <c r="O633" s="2714"/>
      <c r="P633" s="2714"/>
      <c r="Q633" s="2714"/>
      <c r="R633" s="2714"/>
      <c r="S633" s="2714"/>
      <c r="T633" s="2714"/>
      <c r="U633" s="2714"/>
      <c r="V633" s="2714"/>
      <c r="W633" s="2714"/>
      <c r="X633" s="2714"/>
      <c r="Y633" s="2714"/>
      <c r="Z633" s="2714"/>
    </row>
    <row r="634" spans="1:26" ht="15.75" customHeight="1">
      <c r="A634" s="2714"/>
      <c r="B634" s="2714"/>
      <c r="C634" s="2714"/>
      <c r="D634" s="2714"/>
      <c r="E634" s="2714"/>
      <c r="F634" s="2714"/>
      <c r="G634" s="2714"/>
      <c r="H634" s="2714"/>
      <c r="I634" s="2714"/>
      <c r="J634" s="2714"/>
      <c r="K634" s="2714"/>
      <c r="L634" s="2714"/>
      <c r="M634" s="2714"/>
      <c r="N634" s="2714"/>
      <c r="O634" s="2714"/>
      <c r="P634" s="2714"/>
      <c r="Q634" s="2714"/>
      <c r="R634" s="2714"/>
      <c r="S634" s="2714"/>
      <c r="T634" s="2714"/>
      <c r="U634" s="2714"/>
      <c r="V634" s="2714"/>
      <c r="W634" s="2714"/>
      <c r="X634" s="2714"/>
      <c r="Y634" s="2714"/>
      <c r="Z634" s="2714"/>
    </row>
    <row r="635" spans="1:26" ht="15.75" customHeight="1">
      <c r="A635" s="2714"/>
      <c r="B635" s="2714"/>
      <c r="C635" s="2714"/>
      <c r="D635" s="2714"/>
      <c r="E635" s="2714"/>
      <c r="F635" s="2714"/>
      <c r="G635" s="2714"/>
      <c r="H635" s="2714"/>
      <c r="I635" s="2714"/>
      <c r="J635" s="2714"/>
      <c r="K635" s="2714"/>
      <c r="L635" s="2714"/>
      <c r="M635" s="2714"/>
      <c r="N635" s="2714"/>
      <c r="O635" s="2714"/>
      <c r="P635" s="2714"/>
      <c r="Q635" s="2714"/>
      <c r="R635" s="2714"/>
      <c r="S635" s="2714"/>
      <c r="T635" s="2714"/>
      <c r="U635" s="2714"/>
      <c r="V635" s="2714"/>
      <c r="W635" s="2714"/>
      <c r="X635" s="2714"/>
      <c r="Y635" s="2714"/>
      <c r="Z635" s="2714"/>
    </row>
    <row r="636" spans="1:26" ht="15.75" customHeight="1">
      <c r="A636" s="2714"/>
      <c r="B636" s="2714"/>
      <c r="C636" s="2714"/>
      <c r="D636" s="2714"/>
      <c r="E636" s="2714"/>
      <c r="F636" s="2714"/>
      <c r="G636" s="2714"/>
      <c r="H636" s="2714"/>
      <c r="I636" s="2714"/>
      <c r="J636" s="2714"/>
      <c r="K636" s="2714"/>
      <c r="L636" s="2714"/>
      <c r="M636" s="2714"/>
      <c r="N636" s="2714"/>
      <c r="O636" s="2714"/>
      <c r="P636" s="2714"/>
      <c r="Q636" s="2714"/>
      <c r="R636" s="2714"/>
      <c r="S636" s="2714"/>
      <c r="T636" s="2714"/>
      <c r="U636" s="2714"/>
      <c r="V636" s="2714"/>
      <c r="W636" s="2714"/>
      <c r="X636" s="2714"/>
      <c r="Y636" s="2714"/>
      <c r="Z636" s="2714"/>
    </row>
    <row r="637" spans="1:26" ht="15.75" customHeight="1">
      <c r="A637" s="2714"/>
      <c r="B637" s="2714"/>
      <c r="C637" s="2714"/>
      <c r="D637" s="2714"/>
      <c r="E637" s="2714"/>
      <c r="F637" s="2714"/>
      <c r="G637" s="2714"/>
      <c r="H637" s="2714"/>
      <c r="I637" s="2714"/>
      <c r="J637" s="2714"/>
      <c r="K637" s="2714"/>
      <c r="L637" s="2714"/>
      <c r="M637" s="2714"/>
      <c r="N637" s="2714"/>
      <c r="O637" s="2714"/>
      <c r="P637" s="2714"/>
      <c r="Q637" s="2714"/>
      <c r="R637" s="2714"/>
      <c r="S637" s="2714"/>
      <c r="T637" s="2714"/>
      <c r="U637" s="2714"/>
      <c r="V637" s="2714"/>
      <c r="W637" s="2714"/>
      <c r="X637" s="2714"/>
      <c r="Y637" s="2714"/>
      <c r="Z637" s="2714"/>
    </row>
    <row r="638" spans="1:26" ht="15.75" customHeight="1">
      <c r="A638" s="2714"/>
      <c r="B638" s="2714"/>
      <c r="C638" s="2714"/>
      <c r="D638" s="2714"/>
      <c r="E638" s="2714"/>
      <c r="F638" s="2714"/>
      <c r="G638" s="2714"/>
      <c r="H638" s="2714"/>
      <c r="I638" s="2714"/>
      <c r="J638" s="2714"/>
      <c r="K638" s="2714"/>
      <c r="L638" s="2714"/>
      <c r="M638" s="2714"/>
      <c r="N638" s="2714"/>
      <c r="O638" s="2714"/>
      <c r="P638" s="2714"/>
      <c r="Q638" s="2714"/>
      <c r="R638" s="2714"/>
      <c r="S638" s="2714"/>
      <c r="T638" s="2714"/>
      <c r="U638" s="2714"/>
      <c r="V638" s="2714"/>
      <c r="W638" s="2714"/>
      <c r="X638" s="2714"/>
      <c r="Y638" s="2714"/>
      <c r="Z638" s="2714"/>
    </row>
    <row r="639" spans="1:26" ht="15.75" customHeight="1">
      <c r="A639" s="2714"/>
      <c r="B639" s="2714"/>
      <c r="C639" s="2714"/>
      <c r="D639" s="2714"/>
      <c r="E639" s="2714"/>
      <c r="F639" s="2714"/>
      <c r="G639" s="2714"/>
      <c r="H639" s="2714"/>
      <c r="I639" s="2714"/>
      <c r="J639" s="2714"/>
      <c r="K639" s="2714"/>
      <c r="L639" s="2714"/>
      <c r="M639" s="2714"/>
      <c r="N639" s="2714"/>
      <c r="O639" s="2714"/>
      <c r="P639" s="2714"/>
      <c r="Q639" s="2714"/>
      <c r="R639" s="2714"/>
      <c r="S639" s="2714"/>
      <c r="T639" s="2714"/>
      <c r="U639" s="2714"/>
      <c r="V639" s="2714"/>
      <c r="W639" s="2714"/>
      <c r="X639" s="2714"/>
      <c r="Y639" s="2714"/>
      <c r="Z639" s="2714"/>
    </row>
    <row r="640" spans="1:26" ht="15.75" customHeight="1">
      <c r="A640" s="2714"/>
      <c r="B640" s="2714"/>
      <c r="C640" s="2714"/>
      <c r="D640" s="2714"/>
      <c r="E640" s="2714"/>
      <c r="F640" s="2714"/>
      <c r="G640" s="2714"/>
      <c r="H640" s="2714"/>
      <c r="I640" s="2714"/>
      <c r="J640" s="2714"/>
      <c r="K640" s="2714"/>
      <c r="L640" s="2714"/>
      <c r="M640" s="2714"/>
      <c r="N640" s="2714"/>
      <c r="O640" s="2714"/>
      <c r="P640" s="2714"/>
      <c r="Q640" s="2714"/>
      <c r="R640" s="2714"/>
      <c r="S640" s="2714"/>
      <c r="T640" s="2714"/>
      <c r="U640" s="2714"/>
      <c r="V640" s="2714"/>
      <c r="W640" s="2714"/>
      <c r="X640" s="2714"/>
      <c r="Y640" s="2714"/>
      <c r="Z640" s="2714"/>
    </row>
    <row r="641" spans="1:26" ht="15.75" customHeight="1">
      <c r="A641" s="2714"/>
      <c r="B641" s="2714"/>
      <c r="C641" s="2714"/>
      <c r="D641" s="2714"/>
      <c r="E641" s="2714"/>
      <c r="F641" s="2714"/>
      <c r="G641" s="2714"/>
      <c r="H641" s="2714"/>
      <c r="I641" s="2714"/>
      <c r="J641" s="2714"/>
      <c r="K641" s="2714"/>
      <c r="L641" s="2714"/>
      <c r="M641" s="2714"/>
      <c r="N641" s="2714"/>
      <c r="O641" s="2714"/>
      <c r="P641" s="2714"/>
      <c r="Q641" s="2714"/>
      <c r="R641" s="2714"/>
      <c r="S641" s="2714"/>
      <c r="T641" s="2714"/>
      <c r="U641" s="2714"/>
      <c r="V641" s="2714"/>
      <c r="W641" s="2714"/>
      <c r="X641" s="2714"/>
      <c r="Y641" s="2714"/>
      <c r="Z641" s="2714"/>
    </row>
    <row r="642" spans="1:26" ht="15.75" customHeight="1">
      <c r="A642" s="2714"/>
      <c r="B642" s="2714"/>
      <c r="C642" s="2714"/>
      <c r="D642" s="2714"/>
      <c r="E642" s="2714"/>
      <c r="F642" s="2714"/>
      <c r="G642" s="2714"/>
      <c r="H642" s="2714"/>
      <c r="I642" s="2714"/>
      <c r="J642" s="2714"/>
      <c r="K642" s="2714"/>
      <c r="L642" s="2714"/>
      <c r="M642" s="2714"/>
      <c r="N642" s="2714"/>
      <c r="O642" s="2714"/>
      <c r="P642" s="2714"/>
      <c r="Q642" s="2714"/>
      <c r="R642" s="2714"/>
      <c r="S642" s="2714"/>
      <c r="T642" s="2714"/>
      <c r="U642" s="2714"/>
      <c r="V642" s="2714"/>
      <c r="W642" s="2714"/>
      <c r="X642" s="2714"/>
      <c r="Y642" s="2714"/>
      <c r="Z642" s="2714"/>
    </row>
    <row r="643" spans="1:26" ht="15.75" customHeight="1">
      <c r="A643" s="2714"/>
      <c r="B643" s="2714"/>
      <c r="C643" s="2714"/>
      <c r="D643" s="2714"/>
      <c r="E643" s="2714"/>
      <c r="F643" s="2714"/>
      <c r="G643" s="2714"/>
      <c r="H643" s="2714"/>
      <c r="I643" s="2714"/>
      <c r="J643" s="2714"/>
      <c r="K643" s="2714"/>
      <c r="L643" s="2714"/>
      <c r="M643" s="2714"/>
      <c r="N643" s="2714"/>
      <c r="O643" s="2714"/>
      <c r="P643" s="2714"/>
      <c r="Q643" s="2714"/>
      <c r="R643" s="2714"/>
      <c r="S643" s="2714"/>
      <c r="T643" s="2714"/>
      <c r="U643" s="2714"/>
      <c r="V643" s="2714"/>
      <c r="W643" s="2714"/>
      <c r="X643" s="2714"/>
      <c r="Y643" s="2714"/>
      <c r="Z643" s="2714"/>
    </row>
    <row r="644" spans="1:26" ht="15.75" customHeight="1">
      <c r="A644" s="2714"/>
      <c r="B644" s="2714"/>
      <c r="C644" s="2714"/>
      <c r="D644" s="2714"/>
      <c r="E644" s="2714"/>
      <c r="F644" s="2714"/>
      <c r="G644" s="2714"/>
      <c r="H644" s="2714"/>
      <c r="I644" s="2714"/>
      <c r="J644" s="2714"/>
      <c r="K644" s="2714"/>
      <c r="L644" s="2714"/>
      <c r="M644" s="2714"/>
      <c r="N644" s="2714"/>
      <c r="O644" s="2714"/>
      <c r="P644" s="2714"/>
      <c r="Q644" s="2714"/>
      <c r="R644" s="2714"/>
      <c r="S644" s="2714"/>
      <c r="T644" s="2714"/>
      <c r="U644" s="2714"/>
      <c r="V644" s="2714"/>
      <c r="W644" s="2714"/>
      <c r="X644" s="2714"/>
      <c r="Y644" s="2714"/>
      <c r="Z644" s="2714"/>
    </row>
    <row r="645" spans="1:26" ht="15.75" customHeight="1">
      <c r="A645" s="2714"/>
      <c r="B645" s="2714"/>
      <c r="C645" s="2714"/>
      <c r="D645" s="2714"/>
      <c r="E645" s="2714"/>
      <c r="F645" s="2714"/>
      <c r="G645" s="2714"/>
      <c r="H645" s="2714"/>
      <c r="I645" s="2714"/>
      <c r="J645" s="2714"/>
      <c r="K645" s="2714"/>
      <c r="L645" s="2714"/>
      <c r="M645" s="2714"/>
      <c r="N645" s="2714"/>
      <c r="O645" s="2714"/>
      <c r="P645" s="2714"/>
      <c r="Q645" s="2714"/>
      <c r="R645" s="2714"/>
      <c r="S645" s="2714"/>
      <c r="T645" s="2714"/>
      <c r="U645" s="2714"/>
      <c r="V645" s="2714"/>
      <c r="W645" s="2714"/>
      <c r="X645" s="2714"/>
      <c r="Y645" s="2714"/>
      <c r="Z645" s="2714"/>
    </row>
    <row r="646" spans="1:26" ht="15.75" customHeight="1">
      <c r="A646" s="2714"/>
      <c r="B646" s="2714"/>
      <c r="C646" s="2714"/>
      <c r="D646" s="2714"/>
      <c r="E646" s="2714"/>
      <c r="F646" s="2714"/>
      <c r="G646" s="2714"/>
      <c r="H646" s="2714"/>
      <c r="I646" s="2714"/>
      <c r="J646" s="2714"/>
      <c r="K646" s="2714"/>
      <c r="L646" s="2714"/>
      <c r="M646" s="2714"/>
      <c r="N646" s="2714"/>
      <c r="O646" s="2714"/>
      <c r="P646" s="2714"/>
      <c r="Q646" s="2714"/>
      <c r="R646" s="2714"/>
      <c r="S646" s="2714"/>
      <c r="T646" s="2714"/>
      <c r="U646" s="2714"/>
      <c r="V646" s="2714"/>
      <c r="W646" s="2714"/>
      <c r="X646" s="2714"/>
      <c r="Y646" s="2714"/>
      <c r="Z646" s="2714"/>
    </row>
    <row r="647" spans="1:26" ht="15.75" customHeight="1">
      <c r="A647" s="2714"/>
      <c r="B647" s="2714"/>
      <c r="C647" s="2714"/>
      <c r="D647" s="2714"/>
      <c r="E647" s="2714"/>
      <c r="F647" s="2714"/>
      <c r="G647" s="2714"/>
      <c r="H647" s="2714"/>
      <c r="I647" s="2714"/>
      <c r="J647" s="2714"/>
      <c r="K647" s="2714"/>
      <c r="L647" s="2714"/>
      <c r="M647" s="2714"/>
      <c r="N647" s="2714"/>
      <c r="O647" s="2714"/>
      <c r="P647" s="2714"/>
      <c r="Q647" s="2714"/>
      <c r="R647" s="2714"/>
      <c r="S647" s="2714"/>
      <c r="T647" s="2714"/>
      <c r="U647" s="2714"/>
      <c r="V647" s="2714"/>
      <c r="W647" s="2714"/>
      <c r="X647" s="2714"/>
      <c r="Y647" s="2714"/>
      <c r="Z647" s="2714"/>
    </row>
    <row r="648" spans="1:26" ht="15.75" customHeight="1">
      <c r="A648" s="2714"/>
      <c r="B648" s="2714"/>
      <c r="C648" s="2714"/>
      <c r="D648" s="2714"/>
      <c r="E648" s="2714"/>
      <c r="F648" s="2714"/>
      <c r="G648" s="2714"/>
      <c r="H648" s="2714"/>
      <c r="I648" s="2714"/>
      <c r="J648" s="2714"/>
      <c r="K648" s="2714"/>
      <c r="L648" s="2714"/>
      <c r="M648" s="2714"/>
      <c r="N648" s="2714"/>
      <c r="O648" s="2714"/>
      <c r="P648" s="2714"/>
      <c r="Q648" s="2714"/>
      <c r="R648" s="2714"/>
      <c r="S648" s="2714"/>
      <c r="T648" s="2714"/>
      <c r="U648" s="2714"/>
      <c r="V648" s="2714"/>
      <c r="W648" s="2714"/>
      <c r="X648" s="2714"/>
      <c r="Y648" s="2714"/>
      <c r="Z648" s="2714"/>
    </row>
    <row r="649" spans="1:26" ht="15.75" customHeight="1">
      <c r="A649" s="2714"/>
      <c r="B649" s="2714"/>
      <c r="C649" s="2714"/>
      <c r="D649" s="2714"/>
      <c r="E649" s="2714"/>
      <c r="F649" s="2714"/>
      <c r="G649" s="2714"/>
      <c r="H649" s="2714"/>
      <c r="I649" s="2714"/>
      <c r="J649" s="2714"/>
      <c r="K649" s="2714"/>
      <c r="L649" s="2714"/>
      <c r="M649" s="2714"/>
      <c r="N649" s="2714"/>
      <c r="O649" s="2714"/>
      <c r="P649" s="2714"/>
      <c r="Q649" s="2714"/>
      <c r="R649" s="2714"/>
      <c r="S649" s="2714"/>
      <c r="T649" s="2714"/>
      <c r="U649" s="2714"/>
      <c r="V649" s="2714"/>
      <c r="W649" s="2714"/>
      <c r="X649" s="2714"/>
      <c r="Y649" s="2714"/>
      <c r="Z649" s="2714"/>
    </row>
    <row r="650" spans="1:26" ht="15.75" customHeight="1">
      <c r="A650" s="2714"/>
      <c r="B650" s="2714"/>
      <c r="C650" s="2714"/>
      <c r="D650" s="2714"/>
      <c r="E650" s="2714"/>
      <c r="F650" s="2714"/>
      <c r="G650" s="2714"/>
      <c r="H650" s="2714"/>
      <c r="I650" s="2714"/>
      <c r="J650" s="2714"/>
      <c r="K650" s="2714"/>
      <c r="L650" s="2714"/>
      <c r="M650" s="2714"/>
      <c r="N650" s="2714"/>
      <c r="O650" s="2714"/>
      <c r="P650" s="2714"/>
      <c r="Q650" s="2714"/>
      <c r="R650" s="2714"/>
      <c r="S650" s="2714"/>
      <c r="T650" s="2714"/>
      <c r="U650" s="2714"/>
      <c r="V650" s="2714"/>
      <c r="W650" s="2714"/>
      <c r="X650" s="2714"/>
      <c r="Y650" s="2714"/>
      <c r="Z650" s="2714"/>
    </row>
    <row r="651" spans="1:26" ht="15.75" customHeight="1">
      <c r="A651" s="2714"/>
      <c r="B651" s="2714"/>
      <c r="C651" s="2714"/>
      <c r="D651" s="2714"/>
      <c r="E651" s="2714"/>
      <c r="F651" s="2714"/>
      <c r="G651" s="2714"/>
      <c r="H651" s="2714"/>
      <c r="I651" s="2714"/>
      <c r="J651" s="2714"/>
      <c r="K651" s="2714"/>
      <c r="L651" s="2714"/>
      <c r="M651" s="2714"/>
      <c r="N651" s="2714"/>
      <c r="O651" s="2714"/>
      <c r="P651" s="2714"/>
      <c r="Q651" s="2714"/>
      <c r="R651" s="2714"/>
      <c r="S651" s="2714"/>
      <c r="T651" s="2714"/>
      <c r="U651" s="2714"/>
      <c r="V651" s="2714"/>
      <c r="W651" s="2714"/>
      <c r="X651" s="2714"/>
      <c r="Y651" s="2714"/>
      <c r="Z651" s="2714"/>
    </row>
    <row r="652" spans="1:26" ht="15.75" customHeight="1">
      <c r="A652" s="2714"/>
      <c r="B652" s="2714"/>
      <c r="C652" s="2714"/>
      <c r="D652" s="2714"/>
      <c r="E652" s="2714"/>
      <c r="F652" s="2714"/>
      <c r="G652" s="2714"/>
      <c r="H652" s="2714"/>
      <c r="I652" s="2714"/>
      <c r="J652" s="2714"/>
      <c r="K652" s="2714"/>
      <c r="L652" s="2714"/>
      <c r="M652" s="2714"/>
      <c r="N652" s="2714"/>
      <c r="O652" s="2714"/>
      <c r="P652" s="2714"/>
      <c r="Q652" s="2714"/>
      <c r="R652" s="2714"/>
      <c r="S652" s="2714"/>
      <c r="T652" s="2714"/>
      <c r="U652" s="2714"/>
      <c r="V652" s="2714"/>
      <c r="W652" s="2714"/>
      <c r="X652" s="2714"/>
      <c r="Y652" s="2714"/>
      <c r="Z652" s="2714"/>
    </row>
    <row r="653" spans="1:26" ht="15.75" customHeight="1">
      <c r="A653" s="2714"/>
      <c r="B653" s="2714"/>
      <c r="C653" s="2714"/>
      <c r="D653" s="2714"/>
      <c r="E653" s="2714"/>
      <c r="F653" s="2714"/>
      <c r="G653" s="2714"/>
      <c r="H653" s="2714"/>
      <c r="I653" s="2714"/>
      <c r="J653" s="2714"/>
      <c r="K653" s="2714"/>
      <c r="L653" s="2714"/>
      <c r="M653" s="2714"/>
      <c r="N653" s="2714"/>
      <c r="O653" s="2714"/>
      <c r="P653" s="2714"/>
      <c r="Q653" s="2714"/>
      <c r="R653" s="2714"/>
      <c r="S653" s="2714"/>
      <c r="T653" s="2714"/>
      <c r="U653" s="2714"/>
      <c r="V653" s="2714"/>
      <c r="W653" s="2714"/>
      <c r="X653" s="2714"/>
      <c r="Y653" s="2714"/>
      <c r="Z653" s="2714"/>
    </row>
    <row r="654" spans="1:26" ht="15.75" customHeight="1">
      <c r="A654" s="2714"/>
      <c r="B654" s="2714"/>
      <c r="C654" s="2714"/>
      <c r="D654" s="2714"/>
      <c r="E654" s="2714"/>
      <c r="F654" s="2714"/>
      <c r="G654" s="2714"/>
      <c r="H654" s="2714"/>
      <c r="I654" s="2714"/>
      <c r="J654" s="2714"/>
      <c r="K654" s="2714"/>
      <c r="L654" s="2714"/>
      <c r="M654" s="2714"/>
      <c r="N654" s="2714"/>
      <c r="O654" s="2714"/>
      <c r="P654" s="2714"/>
      <c r="Q654" s="2714"/>
      <c r="R654" s="2714"/>
      <c r="S654" s="2714"/>
      <c r="T654" s="2714"/>
      <c r="U654" s="2714"/>
      <c r="V654" s="2714"/>
      <c r="W654" s="2714"/>
      <c r="X654" s="2714"/>
      <c r="Y654" s="2714"/>
      <c r="Z654" s="2714"/>
    </row>
    <row r="655" spans="1:26" ht="15.75" customHeight="1">
      <c r="A655" s="2714"/>
      <c r="B655" s="2714"/>
      <c r="C655" s="2714"/>
      <c r="D655" s="2714"/>
      <c r="E655" s="2714"/>
      <c r="F655" s="2714"/>
      <c r="G655" s="2714"/>
      <c r="H655" s="2714"/>
      <c r="I655" s="2714"/>
      <c r="J655" s="2714"/>
      <c r="K655" s="2714"/>
      <c r="L655" s="2714"/>
      <c r="M655" s="2714"/>
      <c r="N655" s="2714"/>
      <c r="O655" s="2714"/>
      <c r="P655" s="2714"/>
      <c r="Q655" s="2714"/>
      <c r="R655" s="2714"/>
      <c r="S655" s="2714"/>
      <c r="T655" s="2714"/>
      <c r="U655" s="2714"/>
      <c r="V655" s="2714"/>
      <c r="W655" s="2714"/>
      <c r="X655" s="2714"/>
      <c r="Y655" s="2714"/>
      <c r="Z655" s="2714"/>
    </row>
    <row r="656" spans="1:26" ht="15.75" customHeight="1">
      <c r="A656" s="2714"/>
      <c r="B656" s="2714"/>
      <c r="C656" s="2714"/>
      <c r="D656" s="2714"/>
      <c r="E656" s="2714"/>
      <c r="F656" s="2714"/>
      <c r="G656" s="2714"/>
      <c r="H656" s="2714"/>
      <c r="I656" s="2714"/>
      <c r="J656" s="2714"/>
      <c r="K656" s="2714"/>
      <c r="L656" s="2714"/>
      <c r="M656" s="2714"/>
      <c r="N656" s="2714"/>
      <c r="O656" s="2714"/>
      <c r="P656" s="2714"/>
      <c r="Q656" s="2714"/>
      <c r="R656" s="2714"/>
      <c r="S656" s="2714"/>
      <c r="T656" s="2714"/>
      <c r="U656" s="2714"/>
      <c r="V656" s="2714"/>
      <c r="W656" s="2714"/>
      <c r="X656" s="2714"/>
      <c r="Y656" s="2714"/>
      <c r="Z656" s="2714"/>
    </row>
    <row r="657" spans="1:26" ht="15.75" customHeight="1">
      <c r="A657" s="2714"/>
      <c r="B657" s="2714"/>
      <c r="C657" s="2714"/>
      <c r="D657" s="2714"/>
      <c r="E657" s="2714"/>
      <c r="F657" s="2714"/>
      <c r="G657" s="2714"/>
      <c r="H657" s="2714"/>
      <c r="I657" s="2714"/>
      <c r="J657" s="2714"/>
      <c r="K657" s="2714"/>
      <c r="L657" s="2714"/>
      <c r="M657" s="2714"/>
      <c r="N657" s="2714"/>
      <c r="O657" s="2714"/>
      <c r="P657" s="2714"/>
      <c r="Q657" s="2714"/>
      <c r="R657" s="2714"/>
      <c r="S657" s="2714"/>
      <c r="T657" s="2714"/>
      <c r="U657" s="2714"/>
      <c r="V657" s="2714"/>
      <c r="W657" s="2714"/>
      <c r="X657" s="2714"/>
      <c r="Y657" s="2714"/>
      <c r="Z657" s="2714"/>
    </row>
    <row r="658" spans="1:26" ht="15.75" customHeight="1">
      <c r="A658" s="2714"/>
      <c r="B658" s="2714"/>
      <c r="C658" s="2714"/>
      <c r="D658" s="2714"/>
      <c r="E658" s="2714"/>
      <c r="F658" s="2714"/>
      <c r="G658" s="2714"/>
      <c r="H658" s="2714"/>
      <c r="I658" s="2714"/>
      <c r="J658" s="2714"/>
      <c r="K658" s="2714"/>
      <c r="L658" s="2714"/>
      <c r="M658" s="2714"/>
      <c r="N658" s="2714"/>
      <c r="O658" s="2714"/>
      <c r="P658" s="2714"/>
      <c r="Q658" s="2714"/>
      <c r="R658" s="2714"/>
      <c r="S658" s="2714"/>
      <c r="T658" s="2714"/>
      <c r="U658" s="2714"/>
      <c r="V658" s="2714"/>
      <c r="W658" s="2714"/>
      <c r="X658" s="2714"/>
      <c r="Y658" s="2714"/>
      <c r="Z658" s="2714"/>
    </row>
    <row r="659" spans="1:26" ht="15.75" customHeight="1">
      <c r="A659" s="2714"/>
      <c r="B659" s="2714"/>
      <c r="C659" s="2714"/>
      <c r="D659" s="2714"/>
      <c r="E659" s="2714"/>
      <c r="F659" s="2714"/>
      <c r="G659" s="2714"/>
      <c r="H659" s="2714"/>
      <c r="I659" s="2714"/>
      <c r="J659" s="2714"/>
      <c r="K659" s="2714"/>
      <c r="L659" s="2714"/>
      <c r="M659" s="2714"/>
      <c r="N659" s="2714"/>
      <c r="O659" s="2714"/>
      <c r="P659" s="2714"/>
      <c r="Q659" s="2714"/>
      <c r="R659" s="2714"/>
      <c r="S659" s="2714"/>
      <c r="T659" s="2714"/>
      <c r="U659" s="2714"/>
      <c r="V659" s="2714"/>
      <c r="W659" s="2714"/>
      <c r="X659" s="2714"/>
      <c r="Y659" s="2714"/>
      <c r="Z659" s="2714"/>
    </row>
    <row r="660" spans="1:26" ht="15.75" customHeight="1">
      <c r="A660" s="2714"/>
      <c r="B660" s="2714"/>
      <c r="C660" s="2714"/>
      <c r="D660" s="2714"/>
      <c r="E660" s="2714"/>
      <c r="F660" s="2714"/>
      <c r="G660" s="2714"/>
      <c r="H660" s="2714"/>
      <c r="I660" s="2714"/>
      <c r="J660" s="2714"/>
      <c r="K660" s="2714"/>
      <c r="L660" s="2714"/>
      <c r="M660" s="2714"/>
      <c r="N660" s="2714"/>
      <c r="O660" s="2714"/>
      <c r="P660" s="2714"/>
      <c r="Q660" s="2714"/>
      <c r="R660" s="2714"/>
      <c r="S660" s="2714"/>
      <c r="T660" s="2714"/>
      <c r="U660" s="2714"/>
      <c r="V660" s="2714"/>
      <c r="W660" s="2714"/>
      <c r="X660" s="2714"/>
      <c r="Y660" s="2714"/>
      <c r="Z660" s="2714"/>
    </row>
    <row r="661" spans="1:26" ht="15.75" customHeight="1">
      <c r="A661" s="2714"/>
      <c r="B661" s="2714"/>
      <c r="C661" s="2714"/>
      <c r="D661" s="2714"/>
      <c r="E661" s="2714"/>
      <c r="F661" s="2714"/>
      <c r="G661" s="2714"/>
      <c r="H661" s="2714"/>
      <c r="I661" s="2714"/>
      <c r="J661" s="2714"/>
      <c r="K661" s="2714"/>
      <c r="L661" s="2714"/>
      <c r="M661" s="2714"/>
      <c r="N661" s="2714"/>
      <c r="O661" s="2714"/>
      <c r="P661" s="2714"/>
      <c r="Q661" s="2714"/>
      <c r="R661" s="2714"/>
      <c r="S661" s="2714"/>
      <c r="T661" s="2714"/>
      <c r="U661" s="2714"/>
      <c r="V661" s="2714"/>
      <c r="W661" s="2714"/>
      <c r="X661" s="2714"/>
      <c r="Y661" s="2714"/>
      <c r="Z661" s="2714"/>
    </row>
    <row r="662" spans="1:26" ht="15.75" customHeight="1">
      <c r="A662" s="2714"/>
      <c r="B662" s="2714"/>
      <c r="C662" s="2714"/>
      <c r="D662" s="2714"/>
      <c r="E662" s="2714"/>
      <c r="F662" s="2714"/>
      <c r="G662" s="2714"/>
      <c r="H662" s="2714"/>
      <c r="I662" s="2714"/>
      <c r="J662" s="2714"/>
      <c r="K662" s="2714"/>
      <c r="L662" s="2714"/>
      <c r="M662" s="2714"/>
      <c r="N662" s="2714"/>
      <c r="O662" s="2714"/>
      <c r="P662" s="2714"/>
      <c r="Q662" s="2714"/>
      <c r="R662" s="2714"/>
      <c r="S662" s="2714"/>
      <c r="T662" s="2714"/>
      <c r="U662" s="2714"/>
      <c r="V662" s="2714"/>
      <c r="W662" s="2714"/>
      <c r="X662" s="2714"/>
      <c r="Y662" s="2714"/>
      <c r="Z662" s="2714"/>
    </row>
    <row r="663" spans="1:26" ht="15.75" customHeight="1">
      <c r="A663" s="2714"/>
      <c r="B663" s="2714"/>
      <c r="C663" s="2714"/>
      <c r="D663" s="2714"/>
      <c r="E663" s="2714"/>
      <c r="F663" s="2714"/>
      <c r="G663" s="2714"/>
      <c r="H663" s="2714"/>
      <c r="I663" s="2714"/>
      <c r="J663" s="2714"/>
      <c r="K663" s="2714"/>
      <c r="L663" s="2714"/>
      <c r="M663" s="2714"/>
      <c r="N663" s="2714"/>
      <c r="O663" s="2714"/>
      <c r="P663" s="2714"/>
      <c r="Q663" s="2714"/>
      <c r="R663" s="2714"/>
      <c r="S663" s="2714"/>
      <c r="T663" s="2714"/>
      <c r="U663" s="2714"/>
      <c r="V663" s="2714"/>
      <c r="W663" s="2714"/>
      <c r="X663" s="2714"/>
      <c r="Y663" s="2714"/>
      <c r="Z663" s="2714"/>
    </row>
    <row r="664" spans="1:26" ht="15.75" customHeight="1">
      <c r="A664" s="2714"/>
      <c r="B664" s="2714"/>
      <c r="C664" s="2714"/>
      <c r="D664" s="2714"/>
      <c r="E664" s="2714"/>
      <c r="F664" s="2714"/>
      <c r="G664" s="2714"/>
      <c r="H664" s="2714"/>
      <c r="I664" s="2714"/>
      <c r="J664" s="2714"/>
      <c r="K664" s="2714"/>
      <c r="L664" s="2714"/>
      <c r="M664" s="2714"/>
      <c r="N664" s="2714"/>
      <c r="O664" s="2714"/>
      <c r="P664" s="2714"/>
      <c r="Q664" s="2714"/>
      <c r="R664" s="2714"/>
      <c r="S664" s="2714"/>
      <c r="T664" s="2714"/>
      <c r="U664" s="2714"/>
      <c r="V664" s="2714"/>
      <c r="W664" s="2714"/>
      <c r="X664" s="2714"/>
      <c r="Y664" s="2714"/>
      <c r="Z664" s="2714"/>
    </row>
    <row r="665" spans="1:26" ht="15.75" customHeight="1">
      <c r="A665" s="2714"/>
      <c r="B665" s="2714"/>
      <c r="C665" s="2714"/>
      <c r="D665" s="2714"/>
      <c r="E665" s="2714"/>
      <c r="F665" s="2714"/>
      <c r="G665" s="2714"/>
      <c r="H665" s="2714"/>
      <c r="I665" s="2714"/>
      <c r="J665" s="2714"/>
      <c r="K665" s="2714"/>
      <c r="L665" s="2714"/>
      <c r="M665" s="2714"/>
      <c r="N665" s="2714"/>
      <c r="O665" s="2714"/>
      <c r="P665" s="2714"/>
      <c r="Q665" s="2714"/>
      <c r="R665" s="2714"/>
      <c r="S665" s="2714"/>
      <c r="T665" s="2714"/>
      <c r="U665" s="2714"/>
      <c r="V665" s="2714"/>
      <c r="W665" s="2714"/>
      <c r="X665" s="2714"/>
      <c r="Y665" s="2714"/>
      <c r="Z665" s="2714"/>
    </row>
    <row r="666" spans="1:26" ht="15.75" customHeight="1">
      <c r="A666" s="2714"/>
      <c r="B666" s="2714"/>
      <c r="C666" s="2714"/>
      <c r="D666" s="2714"/>
      <c r="E666" s="2714"/>
      <c r="F666" s="2714"/>
      <c r="G666" s="2714"/>
      <c r="H666" s="2714"/>
      <c r="I666" s="2714"/>
      <c r="J666" s="2714"/>
      <c r="K666" s="2714"/>
      <c r="L666" s="2714"/>
      <c r="M666" s="2714"/>
      <c r="N666" s="2714"/>
      <c r="O666" s="2714"/>
      <c r="P666" s="2714"/>
      <c r="Q666" s="2714"/>
      <c r="R666" s="2714"/>
      <c r="S666" s="2714"/>
      <c r="T666" s="2714"/>
      <c r="U666" s="2714"/>
      <c r="V666" s="2714"/>
      <c r="W666" s="2714"/>
      <c r="X666" s="2714"/>
      <c r="Y666" s="2714"/>
      <c r="Z666" s="2714"/>
    </row>
    <row r="667" spans="1:26" ht="15.75" customHeight="1">
      <c r="A667" s="2714"/>
      <c r="B667" s="2714"/>
      <c r="C667" s="2714"/>
      <c r="D667" s="2714"/>
      <c r="E667" s="2714"/>
      <c r="F667" s="2714"/>
      <c r="G667" s="2714"/>
      <c r="H667" s="2714"/>
      <c r="I667" s="2714"/>
      <c r="J667" s="2714"/>
      <c r="K667" s="2714"/>
      <c r="L667" s="2714"/>
      <c r="M667" s="2714"/>
      <c r="N667" s="2714"/>
      <c r="O667" s="2714"/>
      <c r="P667" s="2714"/>
      <c r="Q667" s="2714"/>
      <c r="R667" s="2714"/>
      <c r="S667" s="2714"/>
      <c r="T667" s="2714"/>
      <c r="U667" s="2714"/>
      <c r="V667" s="2714"/>
      <c r="W667" s="2714"/>
      <c r="X667" s="2714"/>
      <c r="Y667" s="2714"/>
      <c r="Z667" s="2714"/>
    </row>
    <row r="668" spans="1:26" ht="15.75" customHeight="1">
      <c r="A668" s="2714"/>
      <c r="B668" s="2714"/>
      <c r="C668" s="2714"/>
      <c r="D668" s="2714"/>
      <c r="E668" s="2714"/>
      <c r="F668" s="2714"/>
      <c r="G668" s="2714"/>
      <c r="H668" s="2714"/>
      <c r="I668" s="2714"/>
      <c r="J668" s="2714"/>
      <c r="K668" s="2714"/>
      <c r="L668" s="2714"/>
      <c r="M668" s="2714"/>
      <c r="N668" s="2714"/>
      <c r="O668" s="2714"/>
      <c r="P668" s="2714"/>
      <c r="Q668" s="2714"/>
      <c r="R668" s="2714"/>
      <c r="S668" s="2714"/>
      <c r="T668" s="2714"/>
      <c r="U668" s="2714"/>
      <c r="V668" s="2714"/>
      <c r="W668" s="2714"/>
      <c r="X668" s="2714"/>
      <c r="Y668" s="2714"/>
      <c r="Z668" s="2714"/>
    </row>
    <row r="669" spans="1:26" ht="15.75" customHeight="1">
      <c r="A669" s="2714"/>
      <c r="B669" s="2714"/>
      <c r="C669" s="2714"/>
      <c r="D669" s="2714"/>
      <c r="E669" s="2714"/>
      <c r="F669" s="2714"/>
      <c r="G669" s="2714"/>
      <c r="H669" s="2714"/>
      <c r="I669" s="2714"/>
      <c r="J669" s="2714"/>
      <c r="K669" s="2714"/>
      <c r="L669" s="2714"/>
      <c r="M669" s="2714"/>
      <c r="N669" s="2714"/>
      <c r="O669" s="2714"/>
      <c r="P669" s="2714"/>
      <c r="Q669" s="2714"/>
      <c r="R669" s="2714"/>
      <c r="S669" s="2714"/>
      <c r="T669" s="2714"/>
      <c r="U669" s="2714"/>
      <c r="V669" s="2714"/>
      <c r="W669" s="2714"/>
      <c r="X669" s="2714"/>
      <c r="Y669" s="2714"/>
      <c r="Z669" s="2714"/>
    </row>
    <row r="670" spans="1:26" ht="15.75" customHeight="1">
      <c r="A670" s="2714"/>
      <c r="B670" s="2714"/>
      <c r="C670" s="2714"/>
      <c r="D670" s="2714"/>
      <c r="E670" s="2714"/>
      <c r="F670" s="2714"/>
      <c r="G670" s="2714"/>
      <c r="H670" s="2714"/>
      <c r="I670" s="2714"/>
      <c r="J670" s="2714"/>
      <c r="K670" s="2714"/>
      <c r="L670" s="2714"/>
      <c r="M670" s="2714"/>
      <c r="N670" s="2714"/>
      <c r="O670" s="2714"/>
      <c r="P670" s="2714"/>
      <c r="Q670" s="2714"/>
      <c r="R670" s="2714"/>
      <c r="S670" s="2714"/>
      <c r="T670" s="2714"/>
      <c r="U670" s="2714"/>
      <c r="V670" s="2714"/>
      <c r="W670" s="2714"/>
      <c r="X670" s="2714"/>
      <c r="Y670" s="2714"/>
      <c r="Z670" s="2714"/>
    </row>
    <row r="671" spans="1:26" ht="15.75" customHeight="1">
      <c r="A671" s="2714"/>
      <c r="B671" s="2714"/>
      <c r="C671" s="2714"/>
      <c r="D671" s="2714"/>
      <c r="E671" s="2714"/>
      <c r="F671" s="2714"/>
      <c r="G671" s="2714"/>
      <c r="H671" s="2714"/>
      <c r="I671" s="2714"/>
      <c r="J671" s="2714"/>
      <c r="K671" s="2714"/>
      <c r="L671" s="2714"/>
      <c r="M671" s="2714"/>
      <c r="N671" s="2714"/>
      <c r="O671" s="2714"/>
      <c r="P671" s="2714"/>
      <c r="Q671" s="2714"/>
      <c r="R671" s="2714"/>
      <c r="S671" s="2714"/>
      <c r="T671" s="2714"/>
      <c r="U671" s="2714"/>
      <c r="V671" s="2714"/>
      <c r="W671" s="2714"/>
      <c r="X671" s="2714"/>
      <c r="Y671" s="2714"/>
      <c r="Z671" s="2714"/>
    </row>
    <row r="672" spans="1:26" ht="15.75" customHeight="1">
      <c r="A672" s="2714"/>
      <c r="B672" s="2714"/>
      <c r="C672" s="2714"/>
      <c r="D672" s="2714"/>
      <c r="E672" s="2714"/>
      <c r="F672" s="2714"/>
      <c r="G672" s="2714"/>
      <c r="H672" s="2714"/>
      <c r="I672" s="2714"/>
      <c r="J672" s="2714"/>
      <c r="K672" s="2714"/>
      <c r="L672" s="2714"/>
      <c r="M672" s="2714"/>
      <c r="N672" s="2714"/>
      <c r="O672" s="2714"/>
      <c r="P672" s="2714"/>
      <c r="Q672" s="2714"/>
      <c r="R672" s="2714"/>
      <c r="S672" s="2714"/>
      <c r="T672" s="2714"/>
      <c r="U672" s="2714"/>
      <c r="V672" s="2714"/>
      <c r="W672" s="2714"/>
      <c r="X672" s="2714"/>
      <c r="Y672" s="2714"/>
      <c r="Z672" s="2714"/>
    </row>
    <row r="673" spans="1:26" ht="15.75" customHeight="1">
      <c r="A673" s="2714"/>
      <c r="B673" s="2714"/>
      <c r="C673" s="2714"/>
      <c r="D673" s="2714"/>
      <c r="E673" s="2714"/>
      <c r="F673" s="2714"/>
      <c r="G673" s="2714"/>
      <c r="H673" s="2714"/>
      <c r="I673" s="2714"/>
      <c r="J673" s="2714"/>
      <c r="K673" s="2714"/>
      <c r="L673" s="2714"/>
      <c r="M673" s="2714"/>
      <c r="N673" s="2714"/>
      <c r="O673" s="2714"/>
      <c r="P673" s="2714"/>
      <c r="Q673" s="2714"/>
      <c r="R673" s="2714"/>
      <c r="S673" s="2714"/>
      <c r="T673" s="2714"/>
      <c r="U673" s="2714"/>
      <c r="V673" s="2714"/>
      <c r="W673" s="2714"/>
      <c r="X673" s="2714"/>
      <c r="Y673" s="2714"/>
      <c r="Z673" s="2714"/>
    </row>
    <row r="674" spans="1:26" ht="15.75" customHeight="1">
      <c r="A674" s="2714"/>
      <c r="B674" s="2714"/>
      <c r="C674" s="2714"/>
      <c r="D674" s="2714"/>
      <c r="E674" s="2714"/>
      <c r="F674" s="2714"/>
      <c r="G674" s="2714"/>
      <c r="H674" s="2714"/>
      <c r="I674" s="2714"/>
      <c r="J674" s="2714"/>
      <c r="K674" s="2714"/>
      <c r="L674" s="2714"/>
      <c r="M674" s="2714"/>
      <c r="N674" s="2714"/>
      <c r="O674" s="2714"/>
      <c r="P674" s="2714"/>
      <c r="Q674" s="2714"/>
      <c r="R674" s="2714"/>
      <c r="S674" s="2714"/>
      <c r="T674" s="2714"/>
      <c r="U674" s="2714"/>
      <c r="V674" s="2714"/>
      <c r="W674" s="2714"/>
      <c r="X674" s="2714"/>
      <c r="Y674" s="2714"/>
      <c r="Z674" s="2714"/>
    </row>
    <row r="675" spans="1:26" ht="15.75" customHeight="1">
      <c r="A675" s="2714"/>
      <c r="B675" s="2714"/>
      <c r="C675" s="2714"/>
      <c r="D675" s="2714"/>
      <c r="E675" s="2714"/>
      <c r="F675" s="2714"/>
      <c r="G675" s="2714"/>
      <c r="H675" s="2714"/>
      <c r="I675" s="2714"/>
      <c r="J675" s="2714"/>
      <c r="K675" s="2714"/>
      <c r="L675" s="2714"/>
      <c r="M675" s="2714"/>
      <c r="N675" s="2714"/>
      <c r="O675" s="2714"/>
      <c r="P675" s="2714"/>
      <c r="Q675" s="2714"/>
      <c r="R675" s="2714"/>
      <c r="S675" s="2714"/>
      <c r="T675" s="2714"/>
      <c r="U675" s="2714"/>
      <c r="V675" s="2714"/>
      <c r="W675" s="2714"/>
      <c r="X675" s="2714"/>
      <c r="Y675" s="2714"/>
      <c r="Z675" s="2714"/>
    </row>
    <row r="676" spans="1:26" ht="15.75" customHeight="1">
      <c r="A676" s="2714"/>
      <c r="B676" s="2714"/>
      <c r="C676" s="2714"/>
      <c r="D676" s="2714"/>
      <c r="E676" s="2714"/>
      <c r="F676" s="2714"/>
      <c r="G676" s="2714"/>
      <c r="H676" s="2714"/>
      <c r="I676" s="2714"/>
      <c r="J676" s="2714"/>
      <c r="K676" s="2714"/>
      <c r="L676" s="2714"/>
      <c r="M676" s="2714"/>
      <c r="N676" s="2714"/>
      <c r="O676" s="2714"/>
      <c r="P676" s="2714"/>
      <c r="Q676" s="2714"/>
      <c r="R676" s="2714"/>
      <c r="S676" s="2714"/>
      <c r="T676" s="2714"/>
      <c r="U676" s="2714"/>
      <c r="V676" s="2714"/>
      <c r="W676" s="2714"/>
      <c r="X676" s="2714"/>
      <c r="Y676" s="2714"/>
      <c r="Z676" s="2714"/>
    </row>
    <row r="677" spans="1:26" ht="15.75" customHeight="1">
      <c r="A677" s="2714"/>
      <c r="B677" s="2714"/>
      <c r="C677" s="2714"/>
      <c r="D677" s="2714"/>
      <c r="E677" s="2714"/>
      <c r="F677" s="2714"/>
      <c r="G677" s="2714"/>
      <c r="H677" s="2714"/>
      <c r="I677" s="2714"/>
      <c r="J677" s="2714"/>
      <c r="K677" s="2714"/>
      <c r="L677" s="2714"/>
      <c r="M677" s="2714"/>
      <c r="N677" s="2714"/>
      <c r="O677" s="2714"/>
      <c r="P677" s="2714"/>
      <c r="Q677" s="2714"/>
      <c r="R677" s="2714"/>
      <c r="S677" s="2714"/>
      <c r="T677" s="2714"/>
      <c r="U677" s="2714"/>
      <c r="V677" s="2714"/>
      <c r="W677" s="2714"/>
      <c r="X677" s="2714"/>
      <c r="Y677" s="2714"/>
      <c r="Z677" s="2714"/>
    </row>
    <row r="678" spans="1:26" ht="15.75" customHeight="1">
      <c r="A678" s="2714"/>
      <c r="B678" s="2714"/>
      <c r="C678" s="2714"/>
      <c r="D678" s="2714"/>
      <c r="E678" s="2714"/>
      <c r="F678" s="2714"/>
      <c r="G678" s="2714"/>
      <c r="H678" s="2714"/>
      <c r="I678" s="2714"/>
      <c r="J678" s="2714"/>
      <c r="K678" s="2714"/>
      <c r="L678" s="2714"/>
      <c r="M678" s="2714"/>
      <c r="N678" s="2714"/>
      <c r="O678" s="2714"/>
      <c r="P678" s="2714"/>
      <c r="Q678" s="2714"/>
      <c r="R678" s="2714"/>
      <c r="S678" s="2714"/>
      <c r="T678" s="2714"/>
      <c r="U678" s="2714"/>
      <c r="V678" s="2714"/>
      <c r="W678" s="2714"/>
      <c r="X678" s="2714"/>
      <c r="Y678" s="2714"/>
      <c r="Z678" s="2714"/>
    </row>
    <row r="679" spans="1:26" ht="15.75" customHeight="1">
      <c r="A679" s="2714"/>
      <c r="B679" s="2714"/>
      <c r="C679" s="2714"/>
      <c r="D679" s="2714"/>
      <c r="E679" s="2714"/>
      <c r="F679" s="2714"/>
      <c r="G679" s="2714"/>
      <c r="H679" s="2714"/>
      <c r="I679" s="2714"/>
      <c r="J679" s="2714"/>
      <c r="K679" s="2714"/>
      <c r="L679" s="2714"/>
      <c r="M679" s="2714"/>
      <c r="N679" s="2714"/>
      <c r="O679" s="2714"/>
      <c r="P679" s="2714"/>
      <c r="Q679" s="2714"/>
      <c r="R679" s="2714"/>
      <c r="S679" s="2714"/>
      <c r="T679" s="2714"/>
      <c r="U679" s="2714"/>
      <c r="V679" s="2714"/>
      <c r="W679" s="2714"/>
      <c r="X679" s="2714"/>
      <c r="Y679" s="2714"/>
      <c r="Z679" s="2714"/>
    </row>
    <row r="680" spans="1:26" ht="15.75" customHeight="1">
      <c r="A680" s="2714"/>
      <c r="B680" s="2714"/>
      <c r="C680" s="2714"/>
      <c r="D680" s="2714"/>
      <c r="E680" s="2714"/>
      <c r="F680" s="2714"/>
      <c r="G680" s="2714"/>
      <c r="H680" s="2714"/>
      <c r="I680" s="2714"/>
      <c r="J680" s="2714"/>
      <c r="K680" s="2714"/>
      <c r="L680" s="2714"/>
      <c r="M680" s="2714"/>
      <c r="N680" s="2714"/>
      <c r="O680" s="2714"/>
      <c r="P680" s="2714"/>
      <c r="Q680" s="2714"/>
      <c r="R680" s="2714"/>
      <c r="S680" s="2714"/>
      <c r="T680" s="2714"/>
      <c r="U680" s="2714"/>
      <c r="V680" s="2714"/>
      <c r="W680" s="2714"/>
      <c r="X680" s="2714"/>
      <c r="Y680" s="2714"/>
      <c r="Z680" s="2714"/>
    </row>
    <row r="681" spans="1:26" ht="15.75" customHeight="1">
      <c r="A681" s="2714"/>
      <c r="B681" s="2714"/>
      <c r="C681" s="2714"/>
      <c r="D681" s="2714"/>
      <c r="E681" s="2714"/>
      <c r="F681" s="2714"/>
      <c r="G681" s="2714"/>
      <c r="H681" s="2714"/>
      <c r="I681" s="2714"/>
      <c r="J681" s="2714"/>
      <c r="K681" s="2714"/>
      <c r="L681" s="2714"/>
      <c r="M681" s="2714"/>
      <c r="N681" s="2714"/>
      <c r="O681" s="2714"/>
      <c r="P681" s="2714"/>
      <c r="Q681" s="2714"/>
      <c r="R681" s="2714"/>
      <c r="S681" s="2714"/>
      <c r="T681" s="2714"/>
      <c r="U681" s="2714"/>
      <c r="V681" s="2714"/>
      <c r="W681" s="2714"/>
      <c r="X681" s="2714"/>
      <c r="Y681" s="2714"/>
      <c r="Z681" s="2714"/>
    </row>
    <row r="682" spans="1:26" ht="15.75" customHeight="1">
      <c r="A682" s="2714"/>
      <c r="B682" s="2714"/>
      <c r="C682" s="2714"/>
      <c r="D682" s="2714"/>
      <c r="E682" s="2714"/>
      <c r="F682" s="2714"/>
      <c r="G682" s="2714"/>
      <c r="H682" s="2714"/>
      <c r="I682" s="2714"/>
      <c r="J682" s="2714"/>
      <c r="K682" s="2714"/>
      <c r="L682" s="2714"/>
      <c r="M682" s="2714"/>
      <c r="N682" s="2714"/>
      <c r="O682" s="2714"/>
      <c r="P682" s="2714"/>
      <c r="Q682" s="2714"/>
      <c r="R682" s="2714"/>
      <c r="S682" s="2714"/>
      <c r="T682" s="2714"/>
      <c r="U682" s="2714"/>
      <c r="V682" s="2714"/>
      <c r="W682" s="2714"/>
      <c r="X682" s="2714"/>
      <c r="Y682" s="2714"/>
      <c r="Z682" s="2714"/>
    </row>
    <row r="683" spans="1:26" ht="15.75" customHeight="1">
      <c r="A683" s="2714"/>
      <c r="B683" s="2714"/>
      <c r="C683" s="2714"/>
      <c r="D683" s="2714"/>
      <c r="E683" s="2714"/>
      <c r="F683" s="2714"/>
      <c r="G683" s="2714"/>
      <c r="H683" s="2714"/>
      <c r="I683" s="2714"/>
      <c r="J683" s="2714"/>
      <c r="K683" s="2714"/>
      <c r="L683" s="2714"/>
      <c r="M683" s="2714"/>
      <c r="N683" s="2714"/>
      <c r="O683" s="2714"/>
      <c r="P683" s="2714"/>
      <c r="Q683" s="2714"/>
      <c r="R683" s="2714"/>
      <c r="S683" s="2714"/>
      <c r="T683" s="2714"/>
      <c r="U683" s="2714"/>
      <c r="V683" s="2714"/>
      <c r="W683" s="2714"/>
      <c r="X683" s="2714"/>
      <c r="Y683" s="2714"/>
      <c r="Z683" s="2714"/>
    </row>
    <row r="684" spans="1:26" ht="15.75" customHeight="1">
      <c r="A684" s="2714"/>
      <c r="B684" s="2714"/>
      <c r="C684" s="2714"/>
      <c r="D684" s="2714"/>
      <c r="E684" s="2714"/>
      <c r="F684" s="2714"/>
      <c r="G684" s="2714"/>
      <c r="H684" s="2714"/>
      <c r="I684" s="2714"/>
      <c r="J684" s="2714"/>
      <c r="K684" s="2714"/>
      <c r="L684" s="2714"/>
      <c r="M684" s="2714"/>
      <c r="N684" s="2714"/>
      <c r="O684" s="2714"/>
      <c r="P684" s="2714"/>
      <c r="Q684" s="2714"/>
      <c r="R684" s="2714"/>
      <c r="S684" s="2714"/>
      <c r="T684" s="2714"/>
      <c r="U684" s="2714"/>
      <c r="V684" s="2714"/>
      <c r="W684" s="2714"/>
      <c r="X684" s="2714"/>
      <c r="Y684" s="2714"/>
      <c r="Z684" s="2714"/>
    </row>
    <row r="685" spans="1:26" ht="15.75" customHeight="1">
      <c r="A685" s="2714"/>
      <c r="B685" s="2714"/>
      <c r="C685" s="2714"/>
      <c r="D685" s="2714"/>
      <c r="E685" s="2714"/>
      <c r="F685" s="2714"/>
      <c r="G685" s="2714"/>
      <c r="H685" s="2714"/>
      <c r="I685" s="2714"/>
      <c r="J685" s="2714"/>
      <c r="K685" s="2714"/>
      <c r="L685" s="2714"/>
      <c r="M685" s="2714"/>
      <c r="N685" s="2714"/>
      <c r="O685" s="2714"/>
      <c r="P685" s="2714"/>
      <c r="Q685" s="2714"/>
      <c r="R685" s="2714"/>
      <c r="S685" s="2714"/>
      <c r="T685" s="2714"/>
      <c r="U685" s="2714"/>
      <c r="V685" s="2714"/>
      <c r="W685" s="2714"/>
      <c r="X685" s="2714"/>
      <c r="Y685" s="2714"/>
      <c r="Z685" s="2714"/>
    </row>
    <row r="686" spans="1:26" ht="15.75" customHeight="1">
      <c r="A686" s="2714"/>
      <c r="B686" s="2714"/>
      <c r="C686" s="2714"/>
      <c r="D686" s="2714"/>
      <c r="E686" s="2714"/>
      <c r="F686" s="2714"/>
      <c r="G686" s="2714"/>
      <c r="H686" s="2714"/>
      <c r="I686" s="2714"/>
      <c r="J686" s="2714"/>
      <c r="K686" s="2714"/>
      <c r="L686" s="2714"/>
      <c r="M686" s="2714"/>
      <c r="N686" s="2714"/>
      <c r="O686" s="2714"/>
      <c r="P686" s="2714"/>
      <c r="Q686" s="2714"/>
      <c r="R686" s="2714"/>
      <c r="S686" s="2714"/>
      <c r="T686" s="2714"/>
      <c r="U686" s="2714"/>
      <c r="V686" s="2714"/>
      <c r="W686" s="2714"/>
      <c r="X686" s="2714"/>
      <c r="Y686" s="2714"/>
      <c r="Z686" s="2714"/>
    </row>
    <row r="687" spans="1:26" ht="15.75" customHeight="1">
      <c r="A687" s="2714"/>
      <c r="B687" s="2714"/>
      <c r="C687" s="2714"/>
      <c r="D687" s="2714"/>
      <c r="E687" s="2714"/>
      <c r="F687" s="2714"/>
      <c r="G687" s="2714"/>
      <c r="H687" s="2714"/>
      <c r="I687" s="2714"/>
      <c r="J687" s="2714"/>
      <c r="K687" s="2714"/>
      <c r="L687" s="2714"/>
      <c r="M687" s="2714"/>
      <c r="N687" s="2714"/>
      <c r="O687" s="2714"/>
      <c r="P687" s="2714"/>
      <c r="Q687" s="2714"/>
      <c r="R687" s="2714"/>
      <c r="S687" s="2714"/>
      <c r="T687" s="2714"/>
      <c r="U687" s="2714"/>
      <c r="V687" s="2714"/>
      <c r="W687" s="2714"/>
      <c r="X687" s="2714"/>
      <c r="Y687" s="2714"/>
      <c r="Z687" s="2714"/>
    </row>
    <row r="688" spans="1:26" ht="15.75" customHeight="1">
      <c r="A688" s="2714"/>
      <c r="B688" s="2714"/>
      <c r="C688" s="2714"/>
      <c r="D688" s="2714"/>
      <c r="E688" s="2714"/>
      <c r="F688" s="2714"/>
      <c r="G688" s="2714"/>
      <c r="H688" s="2714"/>
      <c r="I688" s="2714"/>
      <c r="J688" s="2714"/>
      <c r="K688" s="2714"/>
      <c r="L688" s="2714"/>
      <c r="M688" s="2714"/>
      <c r="N688" s="2714"/>
      <c r="O688" s="2714"/>
      <c r="P688" s="2714"/>
      <c r="Q688" s="2714"/>
      <c r="R688" s="2714"/>
      <c r="S688" s="2714"/>
      <c r="T688" s="2714"/>
      <c r="U688" s="2714"/>
      <c r="V688" s="2714"/>
      <c r="W688" s="2714"/>
      <c r="X688" s="2714"/>
      <c r="Y688" s="2714"/>
      <c r="Z688" s="2714"/>
    </row>
    <row r="689" spans="1:26" ht="15.75" customHeight="1">
      <c r="A689" s="2714"/>
      <c r="B689" s="2714"/>
      <c r="C689" s="2714"/>
      <c r="D689" s="2714"/>
      <c r="E689" s="2714"/>
      <c r="F689" s="2714"/>
      <c r="G689" s="2714"/>
      <c r="H689" s="2714"/>
      <c r="I689" s="2714"/>
      <c r="J689" s="2714"/>
      <c r="K689" s="2714"/>
      <c r="L689" s="2714"/>
      <c r="M689" s="2714"/>
      <c r="N689" s="2714"/>
      <c r="O689" s="2714"/>
      <c r="P689" s="2714"/>
      <c r="Q689" s="2714"/>
      <c r="R689" s="2714"/>
      <c r="S689" s="2714"/>
      <c r="T689" s="2714"/>
      <c r="U689" s="2714"/>
      <c r="V689" s="2714"/>
      <c r="W689" s="2714"/>
      <c r="X689" s="2714"/>
      <c r="Y689" s="2714"/>
      <c r="Z689" s="2714"/>
    </row>
    <row r="690" spans="1:26" ht="15.75" customHeight="1">
      <c r="A690" s="2714"/>
      <c r="B690" s="2714"/>
      <c r="C690" s="2714"/>
      <c r="D690" s="2714"/>
      <c r="E690" s="2714"/>
      <c r="F690" s="2714"/>
      <c r="G690" s="2714"/>
      <c r="H690" s="2714"/>
      <c r="I690" s="2714"/>
      <c r="J690" s="2714"/>
      <c r="K690" s="2714"/>
      <c r="L690" s="2714"/>
      <c r="M690" s="2714"/>
      <c r="N690" s="2714"/>
      <c r="O690" s="2714"/>
      <c r="P690" s="2714"/>
      <c r="Q690" s="2714"/>
      <c r="R690" s="2714"/>
      <c r="S690" s="2714"/>
      <c r="T690" s="2714"/>
      <c r="U690" s="2714"/>
      <c r="V690" s="2714"/>
      <c r="W690" s="2714"/>
      <c r="X690" s="2714"/>
      <c r="Y690" s="2714"/>
      <c r="Z690" s="2714"/>
    </row>
    <row r="691" spans="1:26" ht="15.75" customHeight="1">
      <c r="A691" s="2714"/>
      <c r="B691" s="2714"/>
      <c r="C691" s="2714"/>
      <c r="D691" s="2714"/>
      <c r="E691" s="2714"/>
      <c r="F691" s="2714"/>
      <c r="G691" s="2714"/>
      <c r="H691" s="2714"/>
      <c r="I691" s="2714"/>
      <c r="J691" s="2714"/>
      <c r="K691" s="2714"/>
      <c r="L691" s="2714"/>
      <c r="M691" s="2714"/>
      <c r="N691" s="2714"/>
      <c r="O691" s="2714"/>
      <c r="P691" s="2714"/>
      <c r="Q691" s="2714"/>
      <c r="R691" s="2714"/>
      <c r="S691" s="2714"/>
      <c r="T691" s="2714"/>
      <c r="U691" s="2714"/>
      <c r="V691" s="2714"/>
      <c r="W691" s="2714"/>
      <c r="X691" s="2714"/>
      <c r="Y691" s="2714"/>
      <c r="Z691" s="2714"/>
    </row>
    <row r="692" spans="1:26" ht="15.75" customHeight="1">
      <c r="A692" s="2714"/>
      <c r="B692" s="2714"/>
      <c r="C692" s="2714"/>
      <c r="D692" s="2714"/>
      <c r="E692" s="2714"/>
      <c r="F692" s="2714"/>
      <c r="G692" s="2714"/>
      <c r="H692" s="2714"/>
      <c r="I692" s="2714"/>
      <c r="J692" s="2714"/>
      <c r="K692" s="2714"/>
      <c r="L692" s="2714"/>
      <c r="M692" s="2714"/>
      <c r="N692" s="2714"/>
      <c r="O692" s="2714"/>
      <c r="P692" s="2714"/>
      <c r="Q692" s="2714"/>
      <c r="R692" s="2714"/>
      <c r="S692" s="2714"/>
      <c r="T692" s="2714"/>
      <c r="U692" s="2714"/>
      <c r="V692" s="2714"/>
      <c r="W692" s="2714"/>
      <c r="X692" s="2714"/>
      <c r="Y692" s="2714"/>
      <c r="Z692" s="2714"/>
    </row>
    <row r="693" spans="1:26" ht="15.75" customHeight="1">
      <c r="A693" s="2714"/>
      <c r="B693" s="2714"/>
      <c r="C693" s="2714"/>
      <c r="D693" s="2714"/>
      <c r="E693" s="2714"/>
      <c r="F693" s="2714"/>
      <c r="G693" s="2714"/>
      <c r="H693" s="2714"/>
      <c r="I693" s="2714"/>
      <c r="J693" s="2714"/>
      <c r="K693" s="2714"/>
      <c r="L693" s="2714"/>
      <c r="M693" s="2714"/>
      <c r="N693" s="2714"/>
      <c r="O693" s="2714"/>
      <c r="P693" s="2714"/>
      <c r="Q693" s="2714"/>
      <c r="R693" s="2714"/>
      <c r="S693" s="2714"/>
      <c r="T693" s="2714"/>
      <c r="U693" s="2714"/>
      <c r="V693" s="2714"/>
      <c r="W693" s="2714"/>
      <c r="X693" s="2714"/>
      <c r="Y693" s="2714"/>
      <c r="Z693" s="2714"/>
    </row>
    <row r="694" spans="1:26" ht="15.75" customHeight="1">
      <c r="A694" s="2714"/>
      <c r="B694" s="2714"/>
      <c r="C694" s="2714"/>
      <c r="D694" s="2714"/>
      <c r="E694" s="2714"/>
      <c r="F694" s="2714"/>
      <c r="G694" s="2714"/>
      <c r="H694" s="2714"/>
      <c r="I694" s="2714"/>
      <c r="J694" s="2714"/>
      <c r="K694" s="2714"/>
      <c r="L694" s="2714"/>
      <c r="M694" s="2714"/>
      <c r="N694" s="2714"/>
      <c r="O694" s="2714"/>
      <c r="P694" s="2714"/>
      <c r="Q694" s="2714"/>
      <c r="R694" s="2714"/>
      <c r="S694" s="2714"/>
      <c r="T694" s="2714"/>
      <c r="U694" s="2714"/>
      <c r="V694" s="2714"/>
      <c r="W694" s="2714"/>
      <c r="X694" s="2714"/>
      <c r="Y694" s="2714"/>
      <c r="Z694" s="2714"/>
    </row>
    <row r="695" spans="1:26" ht="15.75" customHeight="1">
      <c r="A695" s="2714"/>
      <c r="B695" s="2714"/>
      <c r="C695" s="2714"/>
      <c r="D695" s="2714"/>
      <c r="E695" s="2714"/>
      <c r="F695" s="2714"/>
      <c r="G695" s="2714"/>
      <c r="H695" s="2714"/>
      <c r="I695" s="2714"/>
      <c r="J695" s="2714"/>
      <c r="K695" s="2714"/>
      <c r="L695" s="2714"/>
      <c r="M695" s="2714"/>
      <c r="N695" s="2714"/>
      <c r="O695" s="2714"/>
      <c r="P695" s="2714"/>
      <c r="Q695" s="2714"/>
      <c r="R695" s="2714"/>
      <c r="S695" s="2714"/>
      <c r="T695" s="2714"/>
      <c r="U695" s="2714"/>
      <c r="V695" s="2714"/>
      <c r="W695" s="2714"/>
      <c r="X695" s="2714"/>
      <c r="Y695" s="2714"/>
      <c r="Z695" s="2714"/>
    </row>
    <row r="696" spans="1:26" ht="15.75" customHeight="1">
      <c r="A696" s="2714"/>
      <c r="B696" s="2714"/>
      <c r="C696" s="2714"/>
      <c r="D696" s="2714"/>
      <c r="E696" s="2714"/>
      <c r="F696" s="2714"/>
      <c r="G696" s="2714"/>
      <c r="H696" s="2714"/>
      <c r="I696" s="2714"/>
      <c r="J696" s="2714"/>
      <c r="K696" s="2714"/>
      <c r="L696" s="2714"/>
      <c r="M696" s="2714"/>
      <c r="N696" s="2714"/>
      <c r="O696" s="2714"/>
      <c r="P696" s="2714"/>
      <c r="Q696" s="2714"/>
      <c r="R696" s="2714"/>
      <c r="S696" s="2714"/>
      <c r="T696" s="2714"/>
      <c r="U696" s="2714"/>
      <c r="V696" s="2714"/>
      <c r="W696" s="2714"/>
      <c r="X696" s="2714"/>
      <c r="Y696" s="2714"/>
      <c r="Z696" s="2714"/>
    </row>
    <row r="697" spans="1:26" ht="15.75" customHeight="1">
      <c r="A697" s="2714"/>
      <c r="B697" s="2714"/>
      <c r="C697" s="2714"/>
      <c r="D697" s="2714"/>
      <c r="E697" s="2714"/>
      <c r="F697" s="2714"/>
      <c r="G697" s="2714"/>
      <c r="H697" s="2714"/>
      <c r="I697" s="2714"/>
      <c r="J697" s="2714"/>
      <c r="K697" s="2714"/>
      <c r="L697" s="2714"/>
      <c r="M697" s="2714"/>
      <c r="N697" s="2714"/>
      <c r="O697" s="2714"/>
      <c r="P697" s="2714"/>
      <c r="Q697" s="2714"/>
      <c r="R697" s="2714"/>
      <c r="S697" s="2714"/>
      <c r="T697" s="2714"/>
      <c r="U697" s="2714"/>
      <c r="V697" s="2714"/>
      <c r="W697" s="2714"/>
      <c r="X697" s="2714"/>
      <c r="Y697" s="2714"/>
      <c r="Z697" s="2714"/>
    </row>
    <row r="698" spans="1:26" ht="15.75" customHeight="1">
      <c r="A698" s="2714"/>
      <c r="B698" s="2714"/>
      <c r="C698" s="2714"/>
      <c r="D698" s="2714"/>
      <c r="E698" s="2714"/>
      <c r="F698" s="2714"/>
      <c r="G698" s="2714"/>
      <c r="H698" s="2714"/>
      <c r="I698" s="2714"/>
      <c r="J698" s="2714"/>
      <c r="K698" s="2714"/>
      <c r="L698" s="2714"/>
      <c r="M698" s="2714"/>
      <c r="N698" s="2714"/>
      <c r="O698" s="2714"/>
      <c r="P698" s="2714"/>
      <c r="Q698" s="2714"/>
      <c r="R698" s="2714"/>
      <c r="S698" s="2714"/>
      <c r="T698" s="2714"/>
      <c r="U698" s="2714"/>
      <c r="V698" s="2714"/>
      <c r="W698" s="2714"/>
      <c r="X698" s="2714"/>
      <c r="Y698" s="2714"/>
      <c r="Z698" s="2714"/>
    </row>
    <row r="699" spans="1:26" ht="15.75" customHeight="1">
      <c r="A699" s="2714"/>
      <c r="B699" s="2714"/>
      <c r="C699" s="2714"/>
      <c r="D699" s="2714"/>
      <c r="E699" s="2714"/>
      <c r="F699" s="2714"/>
      <c r="G699" s="2714"/>
      <c r="H699" s="2714"/>
      <c r="I699" s="2714"/>
      <c r="J699" s="2714"/>
      <c r="K699" s="2714"/>
      <c r="L699" s="2714"/>
      <c r="M699" s="2714"/>
      <c r="N699" s="2714"/>
      <c r="O699" s="2714"/>
      <c r="P699" s="2714"/>
      <c r="Q699" s="2714"/>
      <c r="R699" s="2714"/>
      <c r="S699" s="2714"/>
      <c r="T699" s="2714"/>
      <c r="U699" s="2714"/>
      <c r="V699" s="2714"/>
      <c r="W699" s="2714"/>
      <c r="X699" s="2714"/>
      <c r="Y699" s="2714"/>
      <c r="Z699" s="2714"/>
    </row>
    <row r="700" spans="1:26" ht="15.75" customHeight="1">
      <c r="A700" s="2714"/>
      <c r="B700" s="2714"/>
      <c r="C700" s="2714"/>
      <c r="D700" s="2714"/>
      <c r="E700" s="2714"/>
      <c r="F700" s="2714"/>
      <c r="G700" s="2714"/>
      <c r="H700" s="2714"/>
      <c r="I700" s="2714"/>
      <c r="J700" s="2714"/>
      <c r="K700" s="2714"/>
      <c r="L700" s="2714"/>
      <c r="M700" s="2714"/>
      <c r="N700" s="2714"/>
      <c r="O700" s="2714"/>
      <c r="P700" s="2714"/>
      <c r="Q700" s="2714"/>
      <c r="R700" s="2714"/>
      <c r="S700" s="2714"/>
      <c r="T700" s="2714"/>
      <c r="U700" s="2714"/>
      <c r="V700" s="2714"/>
      <c r="W700" s="2714"/>
      <c r="X700" s="2714"/>
      <c r="Y700" s="2714"/>
      <c r="Z700" s="2714"/>
    </row>
    <row r="701" spans="1:26" ht="15.75" customHeight="1">
      <c r="A701" s="2714"/>
      <c r="B701" s="2714"/>
      <c r="C701" s="2714"/>
      <c r="D701" s="2714"/>
      <c r="E701" s="2714"/>
      <c r="F701" s="2714"/>
      <c r="G701" s="2714"/>
      <c r="H701" s="2714"/>
      <c r="I701" s="2714"/>
      <c r="J701" s="2714"/>
      <c r="K701" s="2714"/>
      <c r="L701" s="2714"/>
      <c r="M701" s="2714"/>
      <c r="N701" s="2714"/>
      <c r="O701" s="2714"/>
      <c r="P701" s="2714"/>
      <c r="Q701" s="2714"/>
      <c r="R701" s="2714"/>
      <c r="S701" s="2714"/>
      <c r="T701" s="2714"/>
      <c r="U701" s="2714"/>
      <c r="V701" s="2714"/>
      <c r="W701" s="2714"/>
      <c r="X701" s="2714"/>
      <c r="Y701" s="2714"/>
      <c r="Z701" s="2714"/>
    </row>
    <row r="702" spans="1:26" ht="15.75" customHeight="1">
      <c r="A702" s="2714"/>
      <c r="B702" s="2714"/>
      <c r="C702" s="2714"/>
      <c r="D702" s="2714"/>
      <c r="E702" s="2714"/>
      <c r="F702" s="2714"/>
      <c r="G702" s="2714"/>
      <c r="H702" s="2714"/>
      <c r="I702" s="2714"/>
      <c r="J702" s="2714"/>
      <c r="K702" s="2714"/>
      <c r="L702" s="2714"/>
      <c r="M702" s="2714"/>
      <c r="N702" s="2714"/>
      <c r="O702" s="2714"/>
      <c r="P702" s="2714"/>
      <c r="Q702" s="2714"/>
      <c r="R702" s="2714"/>
      <c r="S702" s="2714"/>
      <c r="T702" s="2714"/>
      <c r="U702" s="2714"/>
      <c r="V702" s="2714"/>
      <c r="W702" s="2714"/>
      <c r="X702" s="2714"/>
      <c r="Y702" s="2714"/>
      <c r="Z702" s="2714"/>
    </row>
    <row r="703" spans="1:26" ht="15.75" customHeight="1">
      <c r="A703" s="2714"/>
      <c r="B703" s="2714"/>
      <c r="C703" s="2714"/>
      <c r="D703" s="2714"/>
      <c r="E703" s="2714"/>
      <c r="F703" s="2714"/>
      <c r="G703" s="2714"/>
      <c r="H703" s="2714"/>
      <c r="I703" s="2714"/>
      <c r="J703" s="2714"/>
      <c r="K703" s="2714"/>
      <c r="L703" s="2714"/>
      <c r="M703" s="2714"/>
      <c r="N703" s="2714"/>
      <c r="O703" s="2714"/>
      <c r="P703" s="2714"/>
      <c r="Q703" s="2714"/>
      <c r="R703" s="2714"/>
      <c r="S703" s="2714"/>
      <c r="T703" s="2714"/>
      <c r="U703" s="2714"/>
      <c r="V703" s="2714"/>
      <c r="W703" s="2714"/>
      <c r="X703" s="2714"/>
      <c r="Y703" s="2714"/>
      <c r="Z703" s="2714"/>
    </row>
    <row r="704" spans="1:26" ht="15.75" customHeight="1">
      <c r="A704" s="2714"/>
      <c r="B704" s="2714"/>
      <c r="C704" s="2714"/>
      <c r="D704" s="2714"/>
      <c r="E704" s="2714"/>
      <c r="F704" s="2714"/>
      <c r="G704" s="2714"/>
      <c r="H704" s="2714"/>
      <c r="I704" s="2714"/>
      <c r="J704" s="2714"/>
      <c r="K704" s="2714"/>
      <c r="L704" s="2714"/>
      <c r="M704" s="2714"/>
      <c r="N704" s="2714"/>
      <c r="O704" s="2714"/>
      <c r="P704" s="2714"/>
      <c r="Q704" s="2714"/>
      <c r="R704" s="2714"/>
      <c r="S704" s="2714"/>
      <c r="T704" s="2714"/>
      <c r="U704" s="2714"/>
      <c r="V704" s="2714"/>
      <c r="W704" s="2714"/>
      <c r="X704" s="2714"/>
      <c r="Y704" s="2714"/>
      <c r="Z704" s="2714"/>
    </row>
    <row r="705" spans="1:26" ht="15.75" customHeight="1">
      <c r="A705" s="2714"/>
      <c r="B705" s="2714"/>
      <c r="C705" s="2714"/>
      <c r="D705" s="2714"/>
      <c r="E705" s="2714"/>
      <c r="F705" s="2714"/>
      <c r="G705" s="2714"/>
      <c r="H705" s="2714"/>
      <c r="I705" s="2714"/>
      <c r="J705" s="2714"/>
      <c r="K705" s="2714"/>
      <c r="L705" s="2714"/>
      <c r="M705" s="2714"/>
      <c r="N705" s="2714"/>
      <c r="O705" s="2714"/>
      <c r="P705" s="2714"/>
      <c r="Q705" s="2714"/>
      <c r="R705" s="2714"/>
      <c r="S705" s="2714"/>
      <c r="T705" s="2714"/>
      <c r="U705" s="2714"/>
      <c r="V705" s="2714"/>
      <c r="W705" s="2714"/>
      <c r="X705" s="2714"/>
      <c r="Y705" s="2714"/>
      <c r="Z705" s="2714"/>
    </row>
    <row r="706" spans="1:26" ht="15.75" customHeight="1">
      <c r="A706" s="2714"/>
      <c r="B706" s="2714"/>
      <c r="C706" s="2714"/>
      <c r="D706" s="2714"/>
      <c r="E706" s="2714"/>
      <c r="F706" s="2714"/>
      <c r="G706" s="2714"/>
      <c r="H706" s="2714"/>
      <c r="I706" s="2714"/>
      <c r="J706" s="2714"/>
      <c r="K706" s="2714"/>
      <c r="L706" s="2714"/>
      <c r="M706" s="2714"/>
      <c r="N706" s="2714"/>
      <c r="O706" s="2714"/>
      <c r="P706" s="2714"/>
      <c r="Q706" s="2714"/>
      <c r="R706" s="2714"/>
      <c r="S706" s="2714"/>
      <c r="T706" s="2714"/>
      <c r="U706" s="2714"/>
      <c r="V706" s="2714"/>
      <c r="W706" s="2714"/>
      <c r="X706" s="2714"/>
      <c r="Y706" s="2714"/>
      <c r="Z706" s="2714"/>
    </row>
    <row r="707" spans="1:26" ht="15.75" customHeight="1">
      <c r="A707" s="2714"/>
      <c r="B707" s="2714"/>
      <c r="C707" s="2714"/>
      <c r="D707" s="2714"/>
      <c r="E707" s="2714"/>
      <c r="F707" s="2714"/>
      <c r="G707" s="2714"/>
      <c r="H707" s="2714"/>
      <c r="I707" s="2714"/>
      <c r="J707" s="2714"/>
      <c r="K707" s="2714"/>
      <c r="L707" s="2714"/>
      <c r="M707" s="2714"/>
      <c r="N707" s="2714"/>
      <c r="O707" s="2714"/>
      <c r="P707" s="2714"/>
      <c r="Q707" s="2714"/>
      <c r="R707" s="2714"/>
      <c r="S707" s="2714"/>
      <c r="T707" s="2714"/>
      <c r="U707" s="2714"/>
      <c r="V707" s="2714"/>
      <c r="W707" s="2714"/>
      <c r="X707" s="2714"/>
      <c r="Y707" s="2714"/>
      <c r="Z707" s="2714"/>
    </row>
    <row r="708" spans="1:26" ht="15.75" customHeight="1">
      <c r="A708" s="2714"/>
      <c r="B708" s="2714"/>
      <c r="C708" s="2714"/>
      <c r="D708" s="2714"/>
      <c r="E708" s="2714"/>
      <c r="F708" s="2714"/>
      <c r="G708" s="2714"/>
      <c r="H708" s="2714"/>
      <c r="I708" s="2714"/>
      <c r="J708" s="2714"/>
      <c r="K708" s="2714"/>
      <c r="L708" s="2714"/>
      <c r="M708" s="2714"/>
      <c r="N708" s="2714"/>
      <c r="O708" s="2714"/>
      <c r="P708" s="2714"/>
      <c r="Q708" s="2714"/>
      <c r="R708" s="2714"/>
      <c r="S708" s="2714"/>
      <c r="T708" s="2714"/>
      <c r="U708" s="2714"/>
      <c r="V708" s="2714"/>
      <c r="W708" s="2714"/>
      <c r="X708" s="2714"/>
      <c r="Y708" s="2714"/>
      <c r="Z708" s="2714"/>
    </row>
    <row r="709" spans="1:26" ht="15.75" customHeight="1">
      <c r="A709" s="2714"/>
      <c r="B709" s="2714"/>
      <c r="C709" s="2714"/>
      <c r="D709" s="2714"/>
      <c r="E709" s="2714"/>
      <c r="F709" s="2714"/>
      <c r="G709" s="2714"/>
      <c r="H709" s="2714"/>
      <c r="I709" s="2714"/>
      <c r="J709" s="2714"/>
      <c r="K709" s="2714"/>
      <c r="L709" s="2714"/>
      <c r="M709" s="2714"/>
      <c r="N709" s="2714"/>
      <c r="O709" s="2714"/>
      <c r="P709" s="2714"/>
      <c r="Q709" s="2714"/>
      <c r="R709" s="2714"/>
      <c r="S709" s="2714"/>
      <c r="T709" s="2714"/>
      <c r="U709" s="2714"/>
      <c r="V709" s="2714"/>
      <c r="W709" s="2714"/>
      <c r="X709" s="2714"/>
      <c r="Y709" s="2714"/>
      <c r="Z709" s="2714"/>
    </row>
    <row r="710" spans="1:26" ht="15.75" customHeight="1">
      <c r="A710" s="2714"/>
      <c r="B710" s="2714"/>
      <c r="C710" s="2714"/>
      <c r="D710" s="2714"/>
      <c r="E710" s="2714"/>
      <c r="F710" s="2714"/>
      <c r="G710" s="2714"/>
      <c r="H710" s="2714"/>
      <c r="I710" s="2714"/>
      <c r="J710" s="2714"/>
      <c r="K710" s="2714"/>
      <c r="L710" s="2714"/>
      <c r="M710" s="2714"/>
      <c r="N710" s="2714"/>
      <c r="O710" s="2714"/>
      <c r="P710" s="2714"/>
      <c r="Q710" s="2714"/>
      <c r="R710" s="2714"/>
      <c r="S710" s="2714"/>
      <c r="T710" s="2714"/>
      <c r="U710" s="2714"/>
      <c r="V710" s="2714"/>
      <c r="W710" s="2714"/>
      <c r="X710" s="2714"/>
      <c r="Y710" s="2714"/>
      <c r="Z710" s="2714"/>
    </row>
    <row r="711" spans="1:26" ht="15.75" customHeight="1">
      <c r="A711" s="2714"/>
      <c r="B711" s="2714"/>
      <c r="C711" s="2714"/>
      <c r="D711" s="2714"/>
      <c r="E711" s="2714"/>
      <c r="F711" s="2714"/>
      <c r="G711" s="2714"/>
      <c r="H711" s="2714"/>
      <c r="I711" s="2714"/>
      <c r="J711" s="2714"/>
      <c r="K711" s="2714"/>
      <c r="L711" s="2714"/>
      <c r="M711" s="2714"/>
      <c r="N711" s="2714"/>
      <c r="O711" s="2714"/>
      <c r="P711" s="2714"/>
      <c r="Q711" s="2714"/>
      <c r="R711" s="2714"/>
      <c r="S711" s="2714"/>
      <c r="T711" s="2714"/>
      <c r="U711" s="2714"/>
      <c r="V711" s="2714"/>
      <c r="W711" s="2714"/>
      <c r="X711" s="2714"/>
      <c r="Y711" s="2714"/>
      <c r="Z711" s="2714"/>
    </row>
    <row r="712" spans="1:26" ht="15.75" customHeight="1">
      <c r="A712" s="2714"/>
      <c r="B712" s="2714"/>
      <c r="C712" s="2714"/>
      <c r="D712" s="2714"/>
      <c r="E712" s="2714"/>
      <c r="F712" s="2714"/>
      <c r="G712" s="2714"/>
      <c r="H712" s="2714"/>
      <c r="I712" s="2714"/>
      <c r="J712" s="2714"/>
      <c r="K712" s="2714"/>
      <c r="L712" s="2714"/>
      <c r="M712" s="2714"/>
      <c r="N712" s="2714"/>
      <c r="O712" s="2714"/>
      <c r="P712" s="2714"/>
      <c r="Q712" s="2714"/>
      <c r="R712" s="2714"/>
      <c r="S712" s="2714"/>
      <c r="T712" s="2714"/>
      <c r="U712" s="2714"/>
      <c r="V712" s="2714"/>
      <c r="W712" s="2714"/>
      <c r="X712" s="2714"/>
      <c r="Y712" s="2714"/>
      <c r="Z712" s="2714"/>
    </row>
    <row r="713" spans="1:26" ht="15.75" customHeight="1">
      <c r="A713" s="2714"/>
      <c r="B713" s="2714"/>
      <c r="C713" s="2714"/>
      <c r="D713" s="2714"/>
      <c r="E713" s="2714"/>
      <c r="F713" s="2714"/>
      <c r="G713" s="2714"/>
      <c r="H713" s="2714"/>
      <c r="I713" s="2714"/>
      <c r="J713" s="2714"/>
      <c r="K713" s="2714"/>
      <c r="L713" s="2714"/>
      <c r="M713" s="2714"/>
      <c r="N713" s="2714"/>
      <c r="O713" s="2714"/>
      <c r="P713" s="2714"/>
      <c r="Q713" s="2714"/>
      <c r="R713" s="2714"/>
      <c r="S713" s="2714"/>
      <c r="T713" s="2714"/>
      <c r="U713" s="2714"/>
      <c r="V713" s="2714"/>
      <c r="W713" s="2714"/>
      <c r="X713" s="2714"/>
      <c r="Y713" s="2714"/>
      <c r="Z713" s="2714"/>
    </row>
    <row r="714" spans="1:26" ht="15.75" customHeight="1">
      <c r="A714" s="2714"/>
      <c r="B714" s="2714"/>
      <c r="C714" s="2714"/>
      <c r="D714" s="2714"/>
      <c r="E714" s="2714"/>
      <c r="F714" s="2714"/>
      <c r="G714" s="2714"/>
      <c r="H714" s="2714"/>
      <c r="I714" s="2714"/>
      <c r="J714" s="2714"/>
      <c r="K714" s="2714"/>
      <c r="L714" s="2714"/>
      <c r="M714" s="2714"/>
      <c r="N714" s="2714"/>
      <c r="O714" s="2714"/>
      <c r="P714" s="2714"/>
      <c r="Q714" s="2714"/>
      <c r="R714" s="2714"/>
      <c r="S714" s="2714"/>
      <c r="T714" s="2714"/>
      <c r="U714" s="2714"/>
      <c r="V714" s="2714"/>
      <c r="W714" s="2714"/>
      <c r="X714" s="2714"/>
      <c r="Y714" s="2714"/>
      <c r="Z714" s="2714"/>
    </row>
    <row r="715" spans="1:26" ht="15.75" customHeight="1">
      <c r="A715" s="2714"/>
      <c r="B715" s="2714"/>
      <c r="C715" s="2714"/>
      <c r="D715" s="2714"/>
      <c r="E715" s="2714"/>
      <c r="F715" s="2714"/>
      <c r="G715" s="2714"/>
      <c r="H715" s="2714"/>
      <c r="I715" s="2714"/>
      <c r="J715" s="2714"/>
      <c r="K715" s="2714"/>
      <c r="L715" s="2714"/>
      <c r="M715" s="2714"/>
      <c r="N715" s="2714"/>
      <c r="O715" s="2714"/>
      <c r="P715" s="2714"/>
      <c r="Q715" s="2714"/>
      <c r="R715" s="2714"/>
      <c r="S715" s="2714"/>
      <c r="T715" s="2714"/>
      <c r="U715" s="2714"/>
      <c r="V715" s="2714"/>
      <c r="W715" s="2714"/>
      <c r="X715" s="2714"/>
      <c r="Y715" s="2714"/>
      <c r="Z715" s="2714"/>
    </row>
    <row r="716" spans="1:26" ht="15.75" customHeight="1">
      <c r="A716" s="2714"/>
      <c r="B716" s="2714"/>
      <c r="C716" s="2714"/>
      <c r="D716" s="2714"/>
      <c r="E716" s="2714"/>
      <c r="F716" s="2714"/>
      <c r="G716" s="2714"/>
      <c r="H716" s="2714"/>
      <c r="I716" s="2714"/>
      <c r="J716" s="2714"/>
      <c r="K716" s="2714"/>
      <c r="L716" s="2714"/>
      <c r="M716" s="2714"/>
      <c r="N716" s="2714"/>
      <c r="O716" s="2714"/>
      <c r="P716" s="2714"/>
      <c r="Q716" s="2714"/>
      <c r="R716" s="2714"/>
      <c r="S716" s="2714"/>
      <c r="T716" s="2714"/>
      <c r="U716" s="2714"/>
      <c r="V716" s="2714"/>
      <c r="W716" s="2714"/>
      <c r="X716" s="2714"/>
      <c r="Y716" s="2714"/>
      <c r="Z716" s="2714"/>
    </row>
    <row r="717" spans="1:26" ht="15.75" customHeight="1">
      <c r="A717" s="2714"/>
      <c r="B717" s="2714"/>
      <c r="C717" s="2714"/>
      <c r="D717" s="2714"/>
      <c r="E717" s="2714"/>
      <c r="F717" s="2714"/>
      <c r="G717" s="2714"/>
      <c r="H717" s="2714"/>
      <c r="I717" s="2714"/>
      <c r="J717" s="2714"/>
      <c r="K717" s="2714"/>
      <c r="L717" s="2714"/>
      <c r="M717" s="2714"/>
      <c r="N717" s="2714"/>
      <c r="O717" s="2714"/>
      <c r="P717" s="2714"/>
      <c r="Q717" s="2714"/>
      <c r="R717" s="2714"/>
      <c r="S717" s="2714"/>
      <c r="T717" s="2714"/>
      <c r="U717" s="2714"/>
      <c r="V717" s="2714"/>
      <c r="W717" s="2714"/>
      <c r="X717" s="2714"/>
      <c r="Y717" s="2714"/>
      <c r="Z717" s="2714"/>
    </row>
    <row r="718" spans="1:26" ht="15.75" customHeight="1">
      <c r="A718" s="2714"/>
      <c r="B718" s="2714"/>
      <c r="C718" s="2714"/>
      <c r="D718" s="2714"/>
      <c r="E718" s="2714"/>
      <c r="F718" s="2714"/>
      <c r="G718" s="2714"/>
      <c r="H718" s="2714"/>
      <c r="I718" s="2714"/>
      <c r="J718" s="2714"/>
      <c r="K718" s="2714"/>
      <c r="L718" s="2714"/>
      <c r="M718" s="2714"/>
      <c r="N718" s="2714"/>
      <c r="O718" s="2714"/>
      <c r="P718" s="2714"/>
      <c r="Q718" s="2714"/>
      <c r="R718" s="2714"/>
      <c r="S718" s="2714"/>
      <c r="T718" s="2714"/>
      <c r="U718" s="2714"/>
      <c r="V718" s="2714"/>
      <c r="W718" s="2714"/>
      <c r="X718" s="2714"/>
      <c r="Y718" s="2714"/>
      <c r="Z718" s="2714"/>
    </row>
    <row r="719" spans="1:26" ht="15.75" customHeight="1">
      <c r="A719" s="2714"/>
      <c r="B719" s="2714"/>
      <c r="C719" s="2714"/>
      <c r="D719" s="2714"/>
      <c r="E719" s="2714"/>
      <c r="F719" s="2714"/>
      <c r="G719" s="2714"/>
      <c r="H719" s="2714"/>
      <c r="I719" s="2714"/>
      <c r="J719" s="2714"/>
      <c r="K719" s="2714"/>
      <c r="L719" s="2714"/>
      <c r="M719" s="2714"/>
      <c r="N719" s="2714"/>
      <c r="O719" s="2714"/>
      <c r="P719" s="2714"/>
      <c r="Q719" s="2714"/>
      <c r="R719" s="2714"/>
      <c r="S719" s="2714"/>
      <c r="T719" s="2714"/>
      <c r="U719" s="2714"/>
      <c r="V719" s="2714"/>
      <c r="W719" s="2714"/>
      <c r="X719" s="2714"/>
      <c r="Y719" s="2714"/>
      <c r="Z719" s="2714"/>
    </row>
    <row r="720" spans="1:26" ht="15.75" customHeight="1">
      <c r="A720" s="2714"/>
      <c r="B720" s="2714"/>
      <c r="C720" s="2714"/>
      <c r="D720" s="2714"/>
      <c r="E720" s="2714"/>
      <c r="F720" s="2714"/>
      <c r="G720" s="2714"/>
      <c r="H720" s="2714"/>
      <c r="I720" s="2714"/>
      <c r="J720" s="2714"/>
      <c r="K720" s="2714"/>
      <c r="L720" s="2714"/>
      <c r="M720" s="2714"/>
      <c r="N720" s="2714"/>
      <c r="O720" s="2714"/>
      <c r="P720" s="2714"/>
      <c r="Q720" s="2714"/>
      <c r="R720" s="2714"/>
      <c r="S720" s="2714"/>
      <c r="T720" s="2714"/>
      <c r="U720" s="2714"/>
      <c r="V720" s="2714"/>
      <c r="W720" s="2714"/>
      <c r="X720" s="2714"/>
      <c r="Y720" s="2714"/>
      <c r="Z720" s="2714"/>
    </row>
    <row r="721" spans="1:26" ht="15.75" customHeight="1">
      <c r="A721" s="2714"/>
      <c r="B721" s="2714"/>
      <c r="C721" s="2714"/>
      <c r="D721" s="2714"/>
      <c r="E721" s="2714"/>
      <c r="F721" s="2714"/>
      <c r="G721" s="2714"/>
      <c r="H721" s="2714"/>
      <c r="I721" s="2714"/>
      <c r="J721" s="2714"/>
      <c r="K721" s="2714"/>
      <c r="L721" s="2714"/>
      <c r="M721" s="2714"/>
      <c r="N721" s="2714"/>
      <c r="O721" s="2714"/>
      <c r="P721" s="2714"/>
      <c r="Q721" s="2714"/>
      <c r="R721" s="2714"/>
      <c r="S721" s="2714"/>
      <c r="T721" s="2714"/>
      <c r="U721" s="2714"/>
      <c r="V721" s="2714"/>
      <c r="W721" s="2714"/>
      <c r="X721" s="2714"/>
      <c r="Y721" s="2714"/>
      <c r="Z721" s="2714"/>
    </row>
    <row r="722" spans="1:26" ht="15.75" customHeight="1">
      <c r="A722" s="2714"/>
      <c r="B722" s="2714"/>
      <c r="C722" s="2714"/>
      <c r="D722" s="2714"/>
      <c r="E722" s="2714"/>
      <c r="F722" s="2714"/>
      <c r="G722" s="2714"/>
      <c r="H722" s="2714"/>
      <c r="I722" s="2714"/>
      <c r="J722" s="2714"/>
      <c r="K722" s="2714"/>
      <c r="L722" s="2714"/>
      <c r="M722" s="2714"/>
      <c r="N722" s="2714"/>
      <c r="O722" s="2714"/>
      <c r="P722" s="2714"/>
      <c r="Q722" s="2714"/>
      <c r="R722" s="2714"/>
      <c r="S722" s="2714"/>
      <c r="T722" s="2714"/>
      <c r="U722" s="2714"/>
      <c r="V722" s="2714"/>
      <c r="W722" s="2714"/>
      <c r="X722" s="2714"/>
      <c r="Y722" s="2714"/>
      <c r="Z722" s="2714"/>
    </row>
    <row r="723" spans="1:26" ht="15.75" customHeight="1">
      <c r="A723" s="2714"/>
      <c r="B723" s="2714"/>
      <c r="C723" s="2714"/>
      <c r="D723" s="2714"/>
      <c r="E723" s="2714"/>
      <c r="F723" s="2714"/>
      <c r="G723" s="2714"/>
      <c r="H723" s="2714"/>
      <c r="I723" s="2714"/>
      <c r="J723" s="2714"/>
      <c r="K723" s="2714"/>
      <c r="L723" s="2714"/>
      <c r="M723" s="2714"/>
      <c r="N723" s="2714"/>
      <c r="O723" s="2714"/>
      <c r="P723" s="2714"/>
      <c r="Q723" s="2714"/>
      <c r="R723" s="2714"/>
      <c r="S723" s="2714"/>
      <c r="T723" s="2714"/>
      <c r="U723" s="2714"/>
      <c r="V723" s="2714"/>
      <c r="W723" s="2714"/>
      <c r="X723" s="2714"/>
      <c r="Y723" s="2714"/>
      <c r="Z723" s="2714"/>
    </row>
    <row r="724" spans="1:26" ht="15.75" customHeight="1">
      <c r="A724" s="2714"/>
      <c r="B724" s="2714"/>
      <c r="C724" s="2714"/>
      <c r="D724" s="2714"/>
      <c r="E724" s="2714"/>
      <c r="F724" s="2714"/>
      <c r="G724" s="2714"/>
      <c r="H724" s="2714"/>
      <c r="I724" s="2714"/>
      <c r="J724" s="2714"/>
      <c r="K724" s="2714"/>
      <c r="L724" s="2714"/>
      <c r="M724" s="2714"/>
      <c r="N724" s="2714"/>
      <c r="O724" s="2714"/>
      <c r="P724" s="2714"/>
      <c r="Q724" s="2714"/>
      <c r="R724" s="2714"/>
      <c r="S724" s="2714"/>
      <c r="T724" s="2714"/>
      <c r="U724" s="2714"/>
      <c r="V724" s="2714"/>
      <c r="W724" s="2714"/>
      <c r="X724" s="2714"/>
      <c r="Y724" s="2714"/>
      <c r="Z724" s="2714"/>
    </row>
    <row r="725" spans="1:26" ht="15.75" customHeight="1">
      <c r="A725" s="2714"/>
      <c r="B725" s="2714"/>
      <c r="C725" s="2714"/>
      <c r="D725" s="2714"/>
      <c r="E725" s="2714"/>
      <c r="F725" s="2714"/>
      <c r="G725" s="2714"/>
      <c r="H725" s="2714"/>
      <c r="I725" s="2714"/>
      <c r="J725" s="2714"/>
      <c r="K725" s="2714"/>
      <c r="L725" s="2714"/>
      <c r="M725" s="2714"/>
      <c r="N725" s="2714"/>
      <c r="O725" s="2714"/>
      <c r="P725" s="2714"/>
      <c r="Q725" s="2714"/>
      <c r="R725" s="2714"/>
      <c r="S725" s="2714"/>
      <c r="T725" s="2714"/>
      <c r="U725" s="2714"/>
      <c r="V725" s="2714"/>
      <c r="W725" s="2714"/>
      <c r="X725" s="2714"/>
      <c r="Y725" s="2714"/>
      <c r="Z725" s="2714"/>
    </row>
    <row r="726" spans="1:26" ht="15.75" customHeight="1">
      <c r="A726" s="2714"/>
      <c r="B726" s="2714"/>
      <c r="C726" s="2714"/>
      <c r="D726" s="2714"/>
      <c r="E726" s="2714"/>
      <c r="F726" s="2714"/>
      <c r="G726" s="2714"/>
      <c r="H726" s="2714"/>
      <c r="I726" s="2714"/>
      <c r="J726" s="2714"/>
      <c r="K726" s="2714"/>
      <c r="L726" s="2714"/>
      <c r="M726" s="2714"/>
      <c r="N726" s="2714"/>
      <c r="O726" s="2714"/>
      <c r="P726" s="2714"/>
      <c r="Q726" s="2714"/>
      <c r="R726" s="2714"/>
      <c r="S726" s="2714"/>
      <c r="T726" s="2714"/>
      <c r="U726" s="2714"/>
      <c r="V726" s="2714"/>
      <c r="W726" s="2714"/>
      <c r="X726" s="2714"/>
      <c r="Y726" s="2714"/>
      <c r="Z726" s="2714"/>
    </row>
    <row r="727" spans="1:26" ht="15.75" customHeight="1">
      <c r="A727" s="2714"/>
      <c r="B727" s="2714"/>
      <c r="C727" s="2714"/>
      <c r="D727" s="2714"/>
      <c r="E727" s="2714"/>
      <c r="F727" s="2714"/>
      <c r="G727" s="2714"/>
      <c r="H727" s="2714"/>
      <c r="I727" s="2714"/>
      <c r="J727" s="2714"/>
      <c r="K727" s="2714"/>
      <c r="L727" s="2714"/>
      <c r="M727" s="2714"/>
      <c r="N727" s="2714"/>
      <c r="O727" s="2714"/>
      <c r="P727" s="2714"/>
      <c r="Q727" s="2714"/>
      <c r="R727" s="2714"/>
      <c r="S727" s="2714"/>
      <c r="T727" s="2714"/>
      <c r="U727" s="2714"/>
      <c r="V727" s="2714"/>
      <c r="W727" s="2714"/>
      <c r="X727" s="2714"/>
      <c r="Y727" s="2714"/>
      <c r="Z727" s="2714"/>
    </row>
    <row r="728" spans="1:26" ht="15.75" customHeight="1">
      <c r="A728" s="2714"/>
      <c r="B728" s="2714"/>
      <c r="C728" s="2714"/>
      <c r="D728" s="2714"/>
      <c r="E728" s="2714"/>
      <c r="F728" s="2714"/>
      <c r="G728" s="2714"/>
      <c r="H728" s="2714"/>
      <c r="I728" s="2714"/>
      <c r="J728" s="2714"/>
      <c r="K728" s="2714"/>
      <c r="L728" s="2714"/>
      <c r="M728" s="2714"/>
      <c r="N728" s="2714"/>
      <c r="O728" s="2714"/>
      <c r="P728" s="2714"/>
      <c r="Q728" s="2714"/>
      <c r="R728" s="2714"/>
      <c r="S728" s="2714"/>
      <c r="T728" s="2714"/>
      <c r="U728" s="2714"/>
      <c r="V728" s="2714"/>
      <c r="W728" s="2714"/>
      <c r="X728" s="2714"/>
      <c r="Y728" s="2714"/>
      <c r="Z728" s="2714"/>
    </row>
    <row r="729" spans="1:26" ht="15.75" customHeight="1">
      <c r="A729" s="2714"/>
      <c r="B729" s="2714"/>
      <c r="C729" s="2714"/>
      <c r="D729" s="2714"/>
      <c r="E729" s="2714"/>
      <c r="F729" s="2714"/>
      <c r="G729" s="2714"/>
      <c r="H729" s="2714"/>
      <c r="I729" s="2714"/>
      <c r="J729" s="2714"/>
      <c r="K729" s="2714"/>
      <c r="L729" s="2714"/>
      <c r="M729" s="2714"/>
      <c r="N729" s="2714"/>
      <c r="O729" s="2714"/>
      <c r="P729" s="2714"/>
      <c r="Q729" s="2714"/>
      <c r="R729" s="2714"/>
      <c r="S729" s="2714"/>
      <c r="T729" s="2714"/>
      <c r="U729" s="2714"/>
      <c r="V729" s="2714"/>
      <c r="W729" s="2714"/>
      <c r="X729" s="2714"/>
      <c r="Y729" s="2714"/>
      <c r="Z729" s="2714"/>
    </row>
    <row r="730" spans="1:26" ht="15.75" customHeight="1">
      <c r="A730" s="2714"/>
      <c r="B730" s="2714"/>
      <c r="C730" s="2714"/>
      <c r="D730" s="2714"/>
      <c r="E730" s="2714"/>
      <c r="F730" s="2714"/>
      <c r="G730" s="2714"/>
      <c r="H730" s="2714"/>
      <c r="I730" s="2714"/>
      <c r="J730" s="2714"/>
      <c r="K730" s="2714"/>
      <c r="L730" s="2714"/>
      <c r="M730" s="2714"/>
      <c r="N730" s="2714"/>
      <c r="O730" s="2714"/>
      <c r="P730" s="2714"/>
      <c r="Q730" s="2714"/>
      <c r="R730" s="2714"/>
      <c r="S730" s="2714"/>
      <c r="T730" s="2714"/>
      <c r="U730" s="2714"/>
      <c r="V730" s="2714"/>
      <c r="W730" s="2714"/>
      <c r="X730" s="2714"/>
      <c r="Y730" s="2714"/>
      <c r="Z730" s="2714"/>
    </row>
    <row r="731" spans="1:26" ht="15.75" customHeight="1">
      <c r="A731" s="2714"/>
      <c r="B731" s="2714"/>
      <c r="C731" s="2714"/>
      <c r="D731" s="2714"/>
      <c r="E731" s="2714"/>
      <c r="F731" s="2714"/>
      <c r="G731" s="2714"/>
      <c r="H731" s="2714"/>
      <c r="I731" s="2714"/>
      <c r="J731" s="2714"/>
      <c r="K731" s="2714"/>
      <c r="L731" s="2714"/>
      <c r="M731" s="2714"/>
      <c r="N731" s="2714"/>
      <c r="O731" s="2714"/>
      <c r="P731" s="2714"/>
      <c r="Q731" s="2714"/>
      <c r="R731" s="2714"/>
      <c r="S731" s="2714"/>
      <c r="T731" s="2714"/>
      <c r="U731" s="2714"/>
      <c r="V731" s="2714"/>
      <c r="W731" s="2714"/>
      <c r="X731" s="2714"/>
      <c r="Y731" s="2714"/>
      <c r="Z731" s="2714"/>
    </row>
    <row r="732" spans="1:26" ht="15.75" customHeight="1">
      <c r="A732" s="2714"/>
      <c r="B732" s="2714"/>
      <c r="C732" s="2714"/>
      <c r="D732" s="2714"/>
      <c r="E732" s="2714"/>
      <c r="F732" s="2714"/>
      <c r="G732" s="2714"/>
      <c r="H732" s="2714"/>
      <c r="I732" s="2714"/>
      <c r="J732" s="2714"/>
      <c r="K732" s="2714"/>
      <c r="L732" s="2714"/>
      <c r="M732" s="2714"/>
      <c r="N732" s="2714"/>
      <c r="O732" s="2714"/>
      <c r="P732" s="2714"/>
      <c r="Q732" s="2714"/>
      <c r="R732" s="2714"/>
      <c r="S732" s="2714"/>
      <c r="T732" s="2714"/>
      <c r="U732" s="2714"/>
      <c r="V732" s="2714"/>
      <c r="W732" s="2714"/>
      <c r="X732" s="2714"/>
      <c r="Y732" s="2714"/>
      <c r="Z732" s="2714"/>
    </row>
    <row r="733" spans="1:26" ht="15.75" customHeight="1">
      <c r="A733" s="2714"/>
      <c r="B733" s="2714"/>
      <c r="C733" s="2714"/>
      <c r="D733" s="2714"/>
      <c r="E733" s="2714"/>
      <c r="F733" s="2714"/>
      <c r="G733" s="2714"/>
      <c r="H733" s="2714"/>
      <c r="I733" s="2714"/>
      <c r="J733" s="2714"/>
      <c r="K733" s="2714"/>
      <c r="L733" s="2714"/>
      <c r="M733" s="2714"/>
      <c r="N733" s="2714"/>
      <c r="O733" s="2714"/>
      <c r="P733" s="2714"/>
      <c r="Q733" s="2714"/>
      <c r="R733" s="2714"/>
      <c r="S733" s="2714"/>
      <c r="T733" s="2714"/>
      <c r="U733" s="2714"/>
      <c r="V733" s="2714"/>
      <c r="W733" s="2714"/>
      <c r="X733" s="2714"/>
      <c r="Y733" s="2714"/>
      <c r="Z733" s="2714"/>
    </row>
    <row r="734" spans="1:26" ht="15.75" customHeight="1">
      <c r="A734" s="2714"/>
      <c r="B734" s="2714"/>
      <c r="C734" s="2714"/>
      <c r="D734" s="2714"/>
      <c r="E734" s="2714"/>
      <c r="F734" s="2714"/>
      <c r="G734" s="2714"/>
      <c r="H734" s="2714"/>
      <c r="I734" s="2714"/>
      <c r="J734" s="2714"/>
      <c r="K734" s="2714"/>
      <c r="L734" s="2714"/>
      <c r="M734" s="2714"/>
      <c r="N734" s="2714"/>
      <c r="O734" s="2714"/>
      <c r="P734" s="2714"/>
      <c r="Q734" s="2714"/>
      <c r="R734" s="2714"/>
      <c r="S734" s="2714"/>
      <c r="T734" s="2714"/>
      <c r="U734" s="2714"/>
      <c r="V734" s="2714"/>
      <c r="W734" s="2714"/>
      <c r="X734" s="2714"/>
      <c r="Y734" s="2714"/>
      <c r="Z734" s="2714"/>
    </row>
    <row r="735" spans="1:26" ht="15.75" customHeight="1">
      <c r="A735" s="2714"/>
      <c r="B735" s="2714"/>
      <c r="C735" s="2714"/>
      <c r="D735" s="2714"/>
      <c r="E735" s="2714"/>
      <c r="F735" s="2714"/>
      <c r="G735" s="2714"/>
      <c r="H735" s="2714"/>
      <c r="I735" s="2714"/>
      <c r="J735" s="2714"/>
      <c r="K735" s="2714"/>
      <c r="L735" s="2714"/>
      <c r="M735" s="2714"/>
      <c r="N735" s="2714"/>
      <c r="O735" s="2714"/>
      <c r="P735" s="2714"/>
      <c r="Q735" s="2714"/>
      <c r="R735" s="2714"/>
      <c r="S735" s="2714"/>
      <c r="T735" s="2714"/>
      <c r="U735" s="2714"/>
      <c r="V735" s="2714"/>
      <c r="W735" s="2714"/>
      <c r="X735" s="2714"/>
      <c r="Y735" s="2714"/>
      <c r="Z735" s="2714"/>
    </row>
    <row r="736" spans="1:26" ht="15.75" customHeight="1">
      <c r="A736" s="2714"/>
      <c r="B736" s="2714"/>
      <c r="C736" s="2714"/>
      <c r="D736" s="2714"/>
      <c r="E736" s="2714"/>
      <c r="F736" s="2714"/>
      <c r="G736" s="2714"/>
      <c r="H736" s="2714"/>
      <c r="I736" s="2714"/>
      <c r="J736" s="2714"/>
      <c r="K736" s="2714"/>
      <c r="L736" s="2714"/>
      <c r="M736" s="2714"/>
      <c r="N736" s="2714"/>
      <c r="O736" s="2714"/>
      <c r="P736" s="2714"/>
      <c r="Q736" s="2714"/>
      <c r="R736" s="2714"/>
      <c r="S736" s="2714"/>
      <c r="T736" s="2714"/>
      <c r="U736" s="2714"/>
      <c r="V736" s="2714"/>
      <c r="W736" s="2714"/>
      <c r="X736" s="2714"/>
      <c r="Y736" s="2714"/>
      <c r="Z736" s="2714"/>
    </row>
    <row r="737" spans="1:26" ht="15.75" customHeight="1">
      <c r="A737" s="2714"/>
      <c r="B737" s="2714"/>
      <c r="C737" s="2714"/>
      <c r="D737" s="2714"/>
      <c r="E737" s="2714"/>
      <c r="F737" s="2714"/>
      <c r="G737" s="2714"/>
      <c r="H737" s="2714"/>
      <c r="I737" s="2714"/>
      <c r="J737" s="2714"/>
      <c r="K737" s="2714"/>
      <c r="L737" s="2714"/>
      <c r="M737" s="2714"/>
      <c r="N737" s="2714"/>
      <c r="O737" s="2714"/>
      <c r="P737" s="2714"/>
      <c r="Q737" s="2714"/>
      <c r="R737" s="2714"/>
      <c r="S737" s="2714"/>
      <c r="T737" s="2714"/>
      <c r="U737" s="2714"/>
      <c r="V737" s="2714"/>
      <c r="W737" s="2714"/>
      <c r="X737" s="2714"/>
      <c r="Y737" s="2714"/>
      <c r="Z737" s="2714"/>
    </row>
    <row r="738" spans="1:26" ht="15.75" customHeight="1">
      <c r="A738" s="2714"/>
      <c r="B738" s="2714"/>
      <c r="C738" s="2714"/>
      <c r="D738" s="2714"/>
      <c r="E738" s="2714"/>
      <c r="F738" s="2714"/>
      <c r="G738" s="2714"/>
      <c r="H738" s="2714"/>
      <c r="I738" s="2714"/>
      <c r="J738" s="2714"/>
      <c r="K738" s="2714"/>
      <c r="L738" s="2714"/>
      <c r="M738" s="2714"/>
      <c r="N738" s="2714"/>
      <c r="O738" s="2714"/>
      <c r="P738" s="2714"/>
      <c r="Q738" s="2714"/>
      <c r="R738" s="2714"/>
      <c r="S738" s="2714"/>
      <c r="T738" s="2714"/>
      <c r="U738" s="2714"/>
      <c r="V738" s="2714"/>
      <c r="W738" s="2714"/>
      <c r="X738" s="2714"/>
      <c r="Y738" s="2714"/>
      <c r="Z738" s="2714"/>
    </row>
    <row r="739" spans="1:26" ht="15.75" customHeight="1">
      <c r="A739" s="2714"/>
      <c r="B739" s="2714"/>
      <c r="C739" s="2714"/>
      <c r="D739" s="2714"/>
      <c r="E739" s="2714"/>
      <c r="F739" s="2714"/>
      <c r="G739" s="2714"/>
      <c r="H739" s="2714"/>
      <c r="I739" s="2714"/>
      <c r="J739" s="2714"/>
      <c r="K739" s="2714"/>
      <c r="L739" s="2714"/>
      <c r="M739" s="2714"/>
      <c r="N739" s="2714"/>
      <c r="O739" s="2714"/>
      <c r="P739" s="2714"/>
      <c r="Q739" s="2714"/>
      <c r="R739" s="2714"/>
      <c r="S739" s="2714"/>
      <c r="T739" s="2714"/>
      <c r="U739" s="2714"/>
      <c r="V739" s="2714"/>
      <c r="W739" s="2714"/>
      <c r="X739" s="2714"/>
      <c r="Y739" s="2714"/>
      <c r="Z739" s="2714"/>
    </row>
    <row r="740" spans="1:26" ht="15.75" customHeight="1">
      <c r="A740" s="2714"/>
      <c r="B740" s="2714"/>
      <c r="C740" s="2714"/>
      <c r="D740" s="2714"/>
      <c r="E740" s="2714"/>
      <c r="F740" s="2714"/>
      <c r="G740" s="2714"/>
      <c r="H740" s="2714"/>
      <c r="I740" s="2714"/>
      <c r="J740" s="2714"/>
      <c r="K740" s="2714"/>
      <c r="L740" s="2714"/>
      <c r="M740" s="2714"/>
      <c r="N740" s="2714"/>
      <c r="O740" s="2714"/>
      <c r="P740" s="2714"/>
      <c r="Q740" s="2714"/>
      <c r="R740" s="2714"/>
      <c r="S740" s="2714"/>
      <c r="T740" s="2714"/>
      <c r="U740" s="2714"/>
      <c r="V740" s="2714"/>
      <c r="W740" s="2714"/>
      <c r="X740" s="2714"/>
      <c r="Y740" s="2714"/>
      <c r="Z740" s="2714"/>
    </row>
    <row r="741" spans="1:26" ht="15.75" customHeight="1">
      <c r="A741" s="2714"/>
      <c r="B741" s="2714"/>
      <c r="C741" s="2714"/>
      <c r="D741" s="2714"/>
      <c r="E741" s="2714"/>
      <c r="F741" s="2714"/>
      <c r="G741" s="2714"/>
      <c r="H741" s="2714"/>
      <c r="I741" s="2714"/>
      <c r="J741" s="2714"/>
      <c r="K741" s="2714"/>
      <c r="L741" s="2714"/>
      <c r="M741" s="2714"/>
      <c r="N741" s="2714"/>
      <c r="O741" s="2714"/>
      <c r="P741" s="2714"/>
      <c r="Q741" s="2714"/>
      <c r="R741" s="2714"/>
      <c r="S741" s="2714"/>
      <c r="T741" s="2714"/>
      <c r="U741" s="2714"/>
      <c r="V741" s="2714"/>
      <c r="W741" s="2714"/>
      <c r="X741" s="2714"/>
      <c r="Y741" s="2714"/>
      <c r="Z741" s="2714"/>
    </row>
    <row r="742" spans="1:26" ht="15.75" customHeight="1">
      <c r="A742" s="2714"/>
      <c r="B742" s="2714"/>
      <c r="C742" s="2714"/>
      <c r="D742" s="2714"/>
      <c r="E742" s="2714"/>
      <c r="F742" s="2714"/>
      <c r="G742" s="2714"/>
      <c r="H742" s="2714"/>
      <c r="I742" s="2714"/>
      <c r="J742" s="2714"/>
      <c r="K742" s="2714"/>
      <c r="L742" s="2714"/>
      <c r="M742" s="2714"/>
      <c r="N742" s="2714"/>
      <c r="O742" s="2714"/>
      <c r="P742" s="2714"/>
      <c r="Q742" s="2714"/>
      <c r="R742" s="2714"/>
      <c r="S742" s="2714"/>
      <c r="T742" s="2714"/>
      <c r="U742" s="2714"/>
      <c r="V742" s="2714"/>
      <c r="W742" s="2714"/>
      <c r="X742" s="2714"/>
      <c r="Y742" s="2714"/>
      <c r="Z742" s="2714"/>
    </row>
    <row r="743" spans="1:26" ht="15.75" customHeight="1">
      <c r="A743" s="2714"/>
      <c r="B743" s="2714"/>
      <c r="C743" s="2714"/>
      <c r="D743" s="2714"/>
      <c r="E743" s="2714"/>
      <c r="F743" s="2714"/>
      <c r="G743" s="2714"/>
      <c r="H743" s="2714"/>
      <c r="I743" s="2714"/>
      <c r="J743" s="2714"/>
      <c r="K743" s="2714"/>
      <c r="L743" s="2714"/>
      <c r="M743" s="2714"/>
      <c r="N743" s="2714"/>
      <c r="O743" s="2714"/>
      <c r="P743" s="2714"/>
      <c r="Q743" s="2714"/>
      <c r="R743" s="2714"/>
      <c r="S743" s="2714"/>
      <c r="T743" s="2714"/>
      <c r="U743" s="2714"/>
      <c r="V743" s="2714"/>
      <c r="W743" s="2714"/>
      <c r="X743" s="2714"/>
      <c r="Y743" s="2714"/>
      <c r="Z743" s="2714"/>
    </row>
    <row r="744" spans="1:26" ht="15.75" customHeight="1">
      <c r="A744" s="2714"/>
      <c r="B744" s="2714"/>
      <c r="C744" s="2714"/>
      <c r="D744" s="2714"/>
      <c r="E744" s="2714"/>
      <c r="F744" s="2714"/>
      <c r="G744" s="2714"/>
      <c r="H744" s="2714"/>
      <c r="I744" s="2714"/>
      <c r="J744" s="2714"/>
      <c r="K744" s="2714"/>
      <c r="L744" s="2714"/>
      <c r="M744" s="2714"/>
      <c r="N744" s="2714"/>
      <c r="O744" s="2714"/>
      <c r="P744" s="2714"/>
      <c r="Q744" s="2714"/>
      <c r="R744" s="2714"/>
      <c r="S744" s="2714"/>
      <c r="T744" s="2714"/>
      <c r="U744" s="2714"/>
      <c r="V744" s="2714"/>
      <c r="W744" s="2714"/>
      <c r="X744" s="2714"/>
      <c r="Y744" s="2714"/>
      <c r="Z744" s="2714"/>
    </row>
    <row r="745" spans="1:26" ht="15.75" customHeight="1">
      <c r="A745" s="2714"/>
      <c r="B745" s="2714"/>
      <c r="C745" s="2714"/>
      <c r="D745" s="2714"/>
      <c r="E745" s="2714"/>
      <c r="F745" s="2714"/>
      <c r="G745" s="2714"/>
      <c r="H745" s="2714"/>
      <c r="I745" s="2714"/>
      <c r="J745" s="2714"/>
      <c r="K745" s="2714"/>
      <c r="L745" s="2714"/>
      <c r="M745" s="2714"/>
      <c r="N745" s="2714"/>
      <c r="O745" s="2714"/>
      <c r="P745" s="2714"/>
      <c r="Q745" s="2714"/>
      <c r="R745" s="2714"/>
      <c r="S745" s="2714"/>
      <c r="T745" s="2714"/>
      <c r="U745" s="2714"/>
      <c r="V745" s="2714"/>
      <c r="W745" s="2714"/>
      <c r="X745" s="2714"/>
      <c r="Y745" s="2714"/>
      <c r="Z745" s="2714"/>
    </row>
    <row r="746" spans="1:26" ht="15.75" customHeight="1">
      <c r="A746" s="2714"/>
      <c r="B746" s="2714"/>
      <c r="C746" s="2714"/>
      <c r="D746" s="2714"/>
      <c r="E746" s="2714"/>
      <c r="F746" s="2714"/>
      <c r="G746" s="2714"/>
      <c r="H746" s="2714"/>
      <c r="I746" s="2714"/>
      <c r="J746" s="2714"/>
      <c r="K746" s="2714"/>
      <c r="L746" s="2714"/>
      <c r="M746" s="2714"/>
      <c r="N746" s="2714"/>
      <c r="O746" s="2714"/>
      <c r="P746" s="2714"/>
      <c r="Q746" s="2714"/>
      <c r="R746" s="2714"/>
      <c r="S746" s="2714"/>
      <c r="T746" s="2714"/>
      <c r="U746" s="2714"/>
      <c r="V746" s="2714"/>
      <c r="W746" s="2714"/>
      <c r="X746" s="2714"/>
      <c r="Y746" s="2714"/>
      <c r="Z746" s="2714"/>
    </row>
    <row r="747" spans="1:26" ht="15.75" customHeight="1">
      <c r="A747" s="2714"/>
      <c r="B747" s="2714"/>
      <c r="C747" s="2714"/>
      <c r="D747" s="2714"/>
      <c r="E747" s="2714"/>
      <c r="F747" s="2714"/>
      <c r="G747" s="2714"/>
      <c r="H747" s="2714"/>
      <c r="I747" s="2714"/>
      <c r="J747" s="2714"/>
      <c r="K747" s="2714"/>
      <c r="L747" s="2714"/>
      <c r="M747" s="2714"/>
      <c r="N747" s="2714"/>
      <c r="O747" s="2714"/>
      <c r="P747" s="2714"/>
      <c r="Q747" s="2714"/>
      <c r="R747" s="2714"/>
      <c r="S747" s="2714"/>
      <c r="T747" s="2714"/>
      <c r="U747" s="2714"/>
      <c r="V747" s="2714"/>
      <c r="W747" s="2714"/>
      <c r="X747" s="2714"/>
      <c r="Y747" s="2714"/>
      <c r="Z747" s="2714"/>
    </row>
    <row r="748" spans="1:26" ht="15.75" customHeight="1">
      <c r="A748" s="2714"/>
      <c r="B748" s="2714"/>
      <c r="C748" s="2714"/>
      <c r="D748" s="2714"/>
      <c r="E748" s="2714"/>
      <c r="F748" s="2714"/>
      <c r="G748" s="2714"/>
      <c r="H748" s="2714"/>
      <c r="I748" s="2714"/>
      <c r="J748" s="2714"/>
      <c r="K748" s="2714"/>
      <c r="L748" s="2714"/>
      <c r="M748" s="2714"/>
      <c r="N748" s="2714"/>
      <c r="O748" s="2714"/>
      <c r="P748" s="2714"/>
      <c r="Q748" s="2714"/>
      <c r="R748" s="2714"/>
      <c r="S748" s="2714"/>
      <c r="T748" s="2714"/>
      <c r="U748" s="2714"/>
      <c r="V748" s="2714"/>
      <c r="W748" s="2714"/>
      <c r="X748" s="2714"/>
      <c r="Y748" s="2714"/>
      <c r="Z748" s="2714"/>
    </row>
    <row r="749" spans="1:26" ht="15.75" customHeight="1">
      <c r="A749" s="2714"/>
      <c r="B749" s="2714"/>
      <c r="C749" s="2714"/>
      <c r="D749" s="2714"/>
      <c r="E749" s="2714"/>
      <c r="F749" s="2714"/>
      <c r="G749" s="2714"/>
      <c r="H749" s="2714"/>
      <c r="I749" s="2714"/>
      <c r="J749" s="2714"/>
      <c r="K749" s="2714"/>
      <c r="L749" s="2714"/>
      <c r="M749" s="2714"/>
      <c r="N749" s="2714"/>
      <c r="O749" s="2714"/>
      <c r="P749" s="2714"/>
      <c r="Q749" s="2714"/>
      <c r="R749" s="2714"/>
      <c r="S749" s="2714"/>
      <c r="T749" s="2714"/>
      <c r="U749" s="2714"/>
      <c r="V749" s="2714"/>
      <c r="W749" s="2714"/>
      <c r="X749" s="2714"/>
      <c r="Y749" s="2714"/>
      <c r="Z749" s="2714"/>
    </row>
    <row r="750" spans="1:26" ht="15.75" customHeight="1">
      <c r="A750" s="2714"/>
      <c r="B750" s="2714"/>
      <c r="C750" s="2714"/>
      <c r="D750" s="2714"/>
      <c r="E750" s="2714"/>
      <c r="F750" s="2714"/>
      <c r="G750" s="2714"/>
      <c r="H750" s="2714"/>
      <c r="I750" s="2714"/>
      <c r="J750" s="2714"/>
      <c r="K750" s="2714"/>
      <c r="L750" s="2714"/>
      <c r="M750" s="2714"/>
      <c r="N750" s="2714"/>
      <c r="O750" s="2714"/>
      <c r="P750" s="2714"/>
      <c r="Q750" s="2714"/>
      <c r="R750" s="2714"/>
      <c r="S750" s="2714"/>
      <c r="T750" s="2714"/>
      <c r="U750" s="2714"/>
      <c r="V750" s="2714"/>
      <c r="W750" s="2714"/>
      <c r="X750" s="2714"/>
      <c r="Y750" s="2714"/>
      <c r="Z750" s="2714"/>
    </row>
    <row r="751" spans="1:26" ht="15.75" customHeight="1">
      <c r="A751" s="2714"/>
      <c r="B751" s="2714"/>
      <c r="C751" s="2714"/>
      <c r="D751" s="2714"/>
      <c r="E751" s="2714"/>
      <c r="F751" s="2714"/>
      <c r="G751" s="2714"/>
      <c r="H751" s="2714"/>
      <c r="I751" s="2714"/>
      <c r="J751" s="2714"/>
      <c r="K751" s="2714"/>
      <c r="L751" s="2714"/>
      <c r="M751" s="2714"/>
      <c r="N751" s="2714"/>
      <c r="O751" s="2714"/>
      <c r="P751" s="2714"/>
      <c r="Q751" s="2714"/>
      <c r="R751" s="2714"/>
      <c r="S751" s="2714"/>
      <c r="T751" s="2714"/>
      <c r="U751" s="2714"/>
      <c r="V751" s="2714"/>
      <c r="W751" s="2714"/>
      <c r="X751" s="2714"/>
      <c r="Y751" s="2714"/>
      <c r="Z751" s="2714"/>
    </row>
    <row r="752" spans="1:26" ht="15.75" customHeight="1">
      <c r="A752" s="2714"/>
      <c r="B752" s="2714"/>
      <c r="C752" s="2714"/>
      <c r="D752" s="2714"/>
      <c r="E752" s="2714"/>
      <c r="F752" s="2714"/>
      <c r="G752" s="2714"/>
      <c r="H752" s="2714"/>
      <c r="I752" s="2714"/>
      <c r="J752" s="2714"/>
      <c r="K752" s="2714"/>
      <c r="L752" s="2714"/>
      <c r="M752" s="2714"/>
      <c r="N752" s="2714"/>
      <c r="O752" s="2714"/>
      <c r="P752" s="2714"/>
      <c r="Q752" s="2714"/>
      <c r="R752" s="2714"/>
      <c r="S752" s="2714"/>
      <c r="T752" s="2714"/>
      <c r="U752" s="2714"/>
      <c r="V752" s="2714"/>
      <c r="W752" s="2714"/>
      <c r="X752" s="2714"/>
      <c r="Y752" s="2714"/>
      <c r="Z752" s="2714"/>
    </row>
    <row r="753" spans="1:26" ht="15.75" customHeight="1">
      <c r="A753" s="2714"/>
      <c r="B753" s="2714"/>
      <c r="C753" s="2714"/>
      <c r="D753" s="2714"/>
      <c r="E753" s="2714"/>
      <c r="F753" s="2714"/>
      <c r="G753" s="2714"/>
      <c r="H753" s="2714"/>
      <c r="I753" s="2714"/>
      <c r="J753" s="2714"/>
      <c r="K753" s="2714"/>
      <c r="L753" s="2714"/>
      <c r="M753" s="2714"/>
      <c r="N753" s="2714"/>
      <c r="O753" s="2714"/>
      <c r="P753" s="2714"/>
      <c r="Q753" s="2714"/>
      <c r="R753" s="2714"/>
      <c r="S753" s="2714"/>
      <c r="T753" s="2714"/>
      <c r="U753" s="2714"/>
      <c r="V753" s="2714"/>
      <c r="W753" s="2714"/>
      <c r="X753" s="2714"/>
      <c r="Y753" s="2714"/>
      <c r="Z753" s="2714"/>
    </row>
    <row r="754" spans="1:26" ht="15.75" customHeight="1">
      <c r="A754" s="2714"/>
      <c r="B754" s="2714"/>
      <c r="C754" s="2714"/>
      <c r="D754" s="2714"/>
      <c r="E754" s="2714"/>
      <c r="F754" s="2714"/>
      <c r="G754" s="2714"/>
      <c r="H754" s="2714"/>
      <c r="I754" s="2714"/>
      <c r="J754" s="2714"/>
      <c r="K754" s="2714"/>
      <c r="L754" s="2714"/>
      <c r="M754" s="2714"/>
      <c r="N754" s="2714"/>
      <c r="O754" s="2714"/>
      <c r="P754" s="2714"/>
      <c r="Q754" s="2714"/>
      <c r="R754" s="2714"/>
      <c r="S754" s="2714"/>
      <c r="T754" s="2714"/>
      <c r="U754" s="2714"/>
      <c r="V754" s="2714"/>
      <c r="W754" s="2714"/>
      <c r="X754" s="2714"/>
      <c r="Y754" s="2714"/>
      <c r="Z754" s="2714"/>
    </row>
    <row r="755" spans="1:26" ht="15.75" customHeight="1">
      <c r="A755" s="2714"/>
      <c r="B755" s="2714"/>
      <c r="C755" s="2714"/>
      <c r="D755" s="2714"/>
      <c r="E755" s="2714"/>
      <c r="F755" s="2714"/>
      <c r="G755" s="2714"/>
      <c r="H755" s="2714"/>
      <c r="I755" s="2714"/>
      <c r="J755" s="2714"/>
      <c r="K755" s="2714"/>
      <c r="L755" s="2714"/>
      <c r="M755" s="2714"/>
      <c r="N755" s="2714"/>
      <c r="O755" s="2714"/>
      <c r="P755" s="2714"/>
      <c r="Q755" s="2714"/>
      <c r="R755" s="2714"/>
      <c r="S755" s="2714"/>
      <c r="T755" s="2714"/>
      <c r="U755" s="2714"/>
      <c r="V755" s="2714"/>
      <c r="W755" s="2714"/>
      <c r="X755" s="2714"/>
      <c r="Y755" s="2714"/>
      <c r="Z755" s="2714"/>
    </row>
    <row r="756" spans="1:26" ht="15.75" customHeight="1">
      <c r="A756" s="2714"/>
      <c r="B756" s="2714"/>
      <c r="C756" s="2714"/>
      <c r="D756" s="2714"/>
      <c r="E756" s="2714"/>
      <c r="F756" s="2714"/>
      <c r="G756" s="2714"/>
      <c r="H756" s="2714"/>
      <c r="I756" s="2714"/>
      <c r="J756" s="2714"/>
      <c r="K756" s="2714"/>
      <c r="L756" s="2714"/>
      <c r="M756" s="2714"/>
      <c r="N756" s="2714"/>
      <c r="O756" s="2714"/>
      <c r="P756" s="2714"/>
      <c r="Q756" s="2714"/>
      <c r="R756" s="2714"/>
      <c r="S756" s="2714"/>
      <c r="T756" s="2714"/>
      <c r="U756" s="2714"/>
      <c r="V756" s="2714"/>
      <c r="W756" s="2714"/>
      <c r="X756" s="2714"/>
      <c r="Y756" s="2714"/>
      <c r="Z756" s="2714"/>
    </row>
    <row r="757" spans="1:26" ht="15.75" customHeight="1">
      <c r="A757" s="2714"/>
      <c r="B757" s="2714"/>
      <c r="C757" s="2714"/>
      <c r="D757" s="2714"/>
      <c r="E757" s="2714"/>
      <c r="F757" s="2714"/>
      <c r="G757" s="2714"/>
      <c r="H757" s="2714"/>
      <c r="I757" s="2714"/>
      <c r="J757" s="2714"/>
      <c r="K757" s="2714"/>
      <c r="L757" s="2714"/>
      <c r="M757" s="2714"/>
      <c r="N757" s="2714"/>
      <c r="O757" s="2714"/>
      <c r="P757" s="2714"/>
      <c r="Q757" s="2714"/>
      <c r="R757" s="2714"/>
      <c r="S757" s="2714"/>
      <c r="T757" s="2714"/>
      <c r="U757" s="2714"/>
      <c r="V757" s="2714"/>
      <c r="W757" s="2714"/>
      <c r="X757" s="2714"/>
      <c r="Y757" s="2714"/>
      <c r="Z757" s="2714"/>
    </row>
    <row r="758" spans="1:26" ht="15.75" customHeight="1">
      <c r="A758" s="2714"/>
      <c r="B758" s="2714"/>
      <c r="C758" s="2714"/>
      <c r="D758" s="2714"/>
      <c r="E758" s="2714"/>
      <c r="F758" s="2714"/>
      <c r="G758" s="2714"/>
      <c r="H758" s="2714"/>
      <c r="I758" s="2714"/>
      <c r="J758" s="2714"/>
      <c r="K758" s="2714"/>
      <c r="L758" s="2714"/>
      <c r="M758" s="2714"/>
      <c r="N758" s="2714"/>
      <c r="O758" s="2714"/>
      <c r="P758" s="2714"/>
      <c r="Q758" s="2714"/>
      <c r="R758" s="2714"/>
      <c r="S758" s="2714"/>
      <c r="T758" s="2714"/>
      <c r="U758" s="2714"/>
      <c r="V758" s="2714"/>
      <c r="W758" s="2714"/>
      <c r="X758" s="2714"/>
      <c r="Y758" s="2714"/>
      <c r="Z758" s="2714"/>
    </row>
    <row r="759" spans="1:26" ht="15.75" customHeight="1">
      <c r="A759" s="2714"/>
      <c r="B759" s="2714"/>
      <c r="C759" s="2714"/>
      <c r="D759" s="2714"/>
      <c r="E759" s="2714"/>
      <c r="F759" s="2714"/>
      <c r="G759" s="2714"/>
      <c r="H759" s="2714"/>
      <c r="I759" s="2714"/>
      <c r="J759" s="2714"/>
      <c r="K759" s="2714"/>
      <c r="L759" s="2714"/>
      <c r="M759" s="2714"/>
      <c r="N759" s="2714"/>
      <c r="O759" s="2714"/>
      <c r="P759" s="2714"/>
      <c r="Q759" s="2714"/>
      <c r="R759" s="2714"/>
      <c r="S759" s="2714"/>
      <c r="T759" s="2714"/>
      <c r="U759" s="2714"/>
      <c r="V759" s="2714"/>
      <c r="W759" s="2714"/>
      <c r="X759" s="2714"/>
      <c r="Y759" s="2714"/>
      <c r="Z759" s="2714"/>
    </row>
    <row r="760" spans="1:26" ht="15.75" customHeight="1">
      <c r="A760" s="2714"/>
      <c r="B760" s="2714"/>
      <c r="C760" s="2714"/>
      <c r="D760" s="2714"/>
      <c r="E760" s="2714"/>
      <c r="F760" s="2714"/>
      <c r="G760" s="2714"/>
      <c r="H760" s="2714"/>
      <c r="I760" s="2714"/>
      <c r="J760" s="2714"/>
      <c r="K760" s="2714"/>
      <c r="L760" s="2714"/>
      <c r="M760" s="2714"/>
      <c r="N760" s="2714"/>
      <c r="O760" s="2714"/>
      <c r="P760" s="2714"/>
      <c r="Q760" s="2714"/>
      <c r="R760" s="2714"/>
      <c r="S760" s="2714"/>
      <c r="T760" s="2714"/>
      <c r="U760" s="2714"/>
      <c r="V760" s="2714"/>
      <c r="W760" s="2714"/>
      <c r="X760" s="2714"/>
      <c r="Y760" s="2714"/>
      <c r="Z760" s="2714"/>
    </row>
    <row r="761" spans="1:26" ht="15.75" customHeight="1">
      <c r="A761" s="2714"/>
      <c r="B761" s="2714"/>
      <c r="C761" s="2714"/>
      <c r="D761" s="2714"/>
      <c r="E761" s="2714"/>
      <c r="F761" s="2714"/>
      <c r="G761" s="2714"/>
      <c r="H761" s="2714"/>
      <c r="I761" s="2714"/>
      <c r="J761" s="2714"/>
      <c r="K761" s="2714"/>
      <c r="L761" s="2714"/>
      <c r="M761" s="2714"/>
      <c r="N761" s="2714"/>
      <c r="O761" s="2714"/>
      <c r="P761" s="2714"/>
      <c r="Q761" s="2714"/>
      <c r="R761" s="2714"/>
      <c r="S761" s="2714"/>
      <c r="T761" s="2714"/>
      <c r="U761" s="2714"/>
      <c r="V761" s="2714"/>
      <c r="W761" s="2714"/>
      <c r="X761" s="2714"/>
      <c r="Y761" s="2714"/>
      <c r="Z761" s="2714"/>
    </row>
    <row r="762" spans="1:26" ht="15.75" customHeight="1">
      <c r="A762" s="2714"/>
      <c r="B762" s="2714"/>
      <c r="C762" s="2714"/>
      <c r="D762" s="2714"/>
      <c r="E762" s="2714"/>
      <c r="F762" s="2714"/>
      <c r="G762" s="2714"/>
      <c r="H762" s="2714"/>
      <c r="I762" s="2714"/>
      <c r="J762" s="2714"/>
      <c r="K762" s="2714"/>
      <c r="L762" s="2714"/>
      <c r="M762" s="2714"/>
      <c r="N762" s="2714"/>
      <c r="O762" s="2714"/>
      <c r="P762" s="2714"/>
      <c r="Q762" s="2714"/>
      <c r="R762" s="2714"/>
      <c r="S762" s="2714"/>
      <c r="T762" s="2714"/>
      <c r="U762" s="2714"/>
      <c r="V762" s="2714"/>
      <c r="W762" s="2714"/>
      <c r="X762" s="2714"/>
      <c r="Y762" s="2714"/>
      <c r="Z762" s="2714"/>
    </row>
    <row r="763" spans="1:26" ht="15.75" customHeight="1">
      <c r="A763" s="2714"/>
      <c r="B763" s="2714"/>
      <c r="C763" s="2714"/>
      <c r="D763" s="2714"/>
      <c r="E763" s="2714"/>
      <c r="F763" s="2714"/>
      <c r="G763" s="2714"/>
      <c r="H763" s="2714"/>
      <c r="I763" s="2714"/>
      <c r="J763" s="2714"/>
      <c r="K763" s="2714"/>
      <c r="L763" s="2714"/>
      <c r="M763" s="2714"/>
      <c r="N763" s="2714"/>
      <c r="O763" s="2714"/>
      <c r="P763" s="2714"/>
      <c r="Q763" s="2714"/>
      <c r="R763" s="2714"/>
      <c r="S763" s="2714"/>
      <c r="T763" s="2714"/>
      <c r="U763" s="2714"/>
      <c r="V763" s="2714"/>
      <c r="W763" s="2714"/>
      <c r="X763" s="2714"/>
      <c r="Y763" s="2714"/>
      <c r="Z763" s="2714"/>
    </row>
    <row r="764" spans="1:26" ht="15.75" customHeight="1">
      <c r="A764" s="2714"/>
      <c r="B764" s="2714"/>
      <c r="C764" s="2714"/>
      <c r="D764" s="2714"/>
      <c r="E764" s="2714"/>
      <c r="F764" s="2714"/>
      <c r="G764" s="2714"/>
      <c r="H764" s="2714"/>
      <c r="I764" s="2714"/>
      <c r="J764" s="2714"/>
      <c r="K764" s="2714"/>
      <c r="L764" s="2714"/>
      <c r="M764" s="2714"/>
      <c r="N764" s="2714"/>
      <c r="O764" s="2714"/>
      <c r="P764" s="2714"/>
      <c r="Q764" s="2714"/>
      <c r="R764" s="2714"/>
      <c r="S764" s="2714"/>
      <c r="T764" s="2714"/>
      <c r="U764" s="2714"/>
      <c r="V764" s="2714"/>
      <c r="W764" s="2714"/>
      <c r="X764" s="2714"/>
      <c r="Y764" s="2714"/>
      <c r="Z764" s="2714"/>
    </row>
    <row r="765" spans="1:26" ht="15.75" customHeight="1">
      <c r="A765" s="2714"/>
      <c r="B765" s="2714"/>
      <c r="C765" s="2714"/>
      <c r="D765" s="2714"/>
      <c r="E765" s="2714"/>
      <c r="F765" s="2714"/>
      <c r="G765" s="2714"/>
      <c r="H765" s="2714"/>
      <c r="I765" s="2714"/>
      <c r="J765" s="2714"/>
      <c r="K765" s="2714"/>
      <c r="L765" s="2714"/>
      <c r="M765" s="2714"/>
      <c r="N765" s="2714"/>
      <c r="O765" s="2714"/>
      <c r="P765" s="2714"/>
      <c r="Q765" s="2714"/>
      <c r="R765" s="2714"/>
      <c r="S765" s="2714"/>
      <c r="T765" s="2714"/>
      <c r="U765" s="2714"/>
      <c r="V765" s="2714"/>
      <c r="W765" s="2714"/>
      <c r="X765" s="2714"/>
      <c r="Y765" s="2714"/>
      <c r="Z765" s="2714"/>
    </row>
    <row r="766" spans="1:26" ht="15.75" customHeight="1">
      <c r="A766" s="2714"/>
      <c r="B766" s="2714"/>
      <c r="C766" s="2714"/>
      <c r="D766" s="2714"/>
      <c r="E766" s="2714"/>
      <c r="F766" s="2714"/>
      <c r="G766" s="2714"/>
      <c r="H766" s="2714"/>
      <c r="I766" s="2714"/>
      <c r="J766" s="2714"/>
      <c r="K766" s="2714"/>
      <c r="L766" s="2714"/>
      <c r="M766" s="2714"/>
      <c r="N766" s="2714"/>
      <c r="O766" s="2714"/>
      <c r="P766" s="2714"/>
      <c r="Q766" s="2714"/>
      <c r="R766" s="2714"/>
      <c r="S766" s="2714"/>
      <c r="T766" s="2714"/>
      <c r="U766" s="2714"/>
      <c r="V766" s="2714"/>
      <c r="W766" s="2714"/>
      <c r="X766" s="2714"/>
      <c r="Y766" s="2714"/>
      <c r="Z766" s="2714"/>
    </row>
    <row r="767" spans="1:26" ht="15.75" customHeight="1">
      <c r="A767" s="2714"/>
      <c r="B767" s="2714"/>
      <c r="C767" s="2714"/>
      <c r="D767" s="2714"/>
      <c r="E767" s="2714"/>
      <c r="F767" s="2714"/>
      <c r="G767" s="2714"/>
      <c r="H767" s="2714"/>
      <c r="I767" s="2714"/>
      <c r="J767" s="2714"/>
      <c r="K767" s="2714"/>
      <c r="L767" s="2714"/>
      <c r="M767" s="2714"/>
      <c r="N767" s="2714"/>
      <c r="O767" s="2714"/>
      <c r="P767" s="2714"/>
      <c r="Q767" s="2714"/>
      <c r="R767" s="2714"/>
      <c r="S767" s="2714"/>
      <c r="T767" s="2714"/>
      <c r="U767" s="2714"/>
      <c r="V767" s="2714"/>
      <c r="W767" s="2714"/>
      <c r="X767" s="2714"/>
      <c r="Y767" s="2714"/>
      <c r="Z767" s="2714"/>
    </row>
    <row r="768" spans="1:26" ht="15.75" customHeight="1">
      <c r="A768" s="2714"/>
      <c r="B768" s="2714"/>
      <c r="C768" s="2714"/>
      <c r="D768" s="2714"/>
      <c r="E768" s="2714"/>
      <c r="F768" s="2714"/>
      <c r="G768" s="2714"/>
      <c r="H768" s="2714"/>
      <c r="I768" s="2714"/>
      <c r="J768" s="2714"/>
      <c r="K768" s="2714"/>
      <c r="L768" s="2714"/>
      <c r="M768" s="2714"/>
      <c r="N768" s="2714"/>
      <c r="O768" s="2714"/>
      <c r="P768" s="2714"/>
      <c r="Q768" s="2714"/>
      <c r="R768" s="2714"/>
      <c r="S768" s="2714"/>
      <c r="T768" s="2714"/>
      <c r="U768" s="2714"/>
      <c r="V768" s="2714"/>
      <c r="W768" s="2714"/>
      <c r="X768" s="2714"/>
      <c r="Y768" s="2714"/>
      <c r="Z768" s="2714"/>
    </row>
    <row r="769" spans="1:26" ht="15.75" customHeight="1">
      <c r="A769" s="2714"/>
      <c r="B769" s="2714"/>
      <c r="C769" s="2714"/>
      <c r="D769" s="2714"/>
      <c r="E769" s="2714"/>
      <c r="F769" s="2714"/>
      <c r="G769" s="2714"/>
      <c r="H769" s="2714"/>
      <c r="I769" s="2714"/>
      <c r="J769" s="2714"/>
      <c r="K769" s="2714"/>
      <c r="L769" s="2714"/>
      <c r="M769" s="2714"/>
      <c r="N769" s="2714"/>
      <c r="O769" s="2714"/>
      <c r="P769" s="2714"/>
      <c r="Q769" s="2714"/>
      <c r="R769" s="2714"/>
      <c r="S769" s="2714"/>
      <c r="T769" s="2714"/>
      <c r="U769" s="2714"/>
      <c r="V769" s="2714"/>
      <c r="W769" s="2714"/>
      <c r="X769" s="2714"/>
      <c r="Y769" s="2714"/>
      <c r="Z769" s="2714"/>
    </row>
    <row r="770" spans="1:26" ht="15.75" customHeight="1">
      <c r="A770" s="2714"/>
      <c r="B770" s="2714"/>
      <c r="C770" s="2714"/>
      <c r="D770" s="2714"/>
      <c r="E770" s="2714"/>
      <c r="F770" s="2714"/>
      <c r="G770" s="2714"/>
      <c r="H770" s="2714"/>
      <c r="I770" s="2714"/>
      <c r="J770" s="2714"/>
      <c r="K770" s="2714"/>
      <c r="L770" s="2714"/>
      <c r="M770" s="2714"/>
      <c r="N770" s="2714"/>
      <c r="O770" s="2714"/>
      <c r="P770" s="2714"/>
      <c r="Q770" s="2714"/>
      <c r="R770" s="2714"/>
      <c r="S770" s="2714"/>
      <c r="T770" s="2714"/>
      <c r="U770" s="2714"/>
      <c r="V770" s="2714"/>
      <c r="W770" s="2714"/>
      <c r="X770" s="2714"/>
      <c r="Y770" s="2714"/>
      <c r="Z770" s="2714"/>
    </row>
    <row r="771" spans="1:26" ht="15.75" customHeight="1">
      <c r="A771" s="2714"/>
      <c r="B771" s="2714"/>
      <c r="C771" s="2714"/>
      <c r="D771" s="2714"/>
      <c r="E771" s="2714"/>
      <c r="F771" s="2714"/>
      <c r="G771" s="2714"/>
      <c r="H771" s="2714"/>
      <c r="I771" s="2714"/>
      <c r="J771" s="2714"/>
      <c r="K771" s="2714"/>
      <c r="L771" s="2714"/>
      <c r="M771" s="2714"/>
      <c r="N771" s="2714"/>
      <c r="O771" s="2714"/>
      <c r="P771" s="2714"/>
      <c r="Q771" s="2714"/>
      <c r="R771" s="2714"/>
      <c r="S771" s="2714"/>
      <c r="T771" s="2714"/>
      <c r="U771" s="2714"/>
      <c r="V771" s="2714"/>
      <c r="W771" s="2714"/>
      <c r="X771" s="2714"/>
      <c r="Y771" s="2714"/>
      <c r="Z771" s="2714"/>
    </row>
    <row r="772" spans="1:26" ht="15.75" customHeight="1">
      <c r="A772" s="2714"/>
      <c r="B772" s="2714"/>
      <c r="C772" s="2714"/>
      <c r="D772" s="2714"/>
      <c r="E772" s="2714"/>
      <c r="F772" s="2714"/>
      <c r="G772" s="2714"/>
      <c r="H772" s="2714"/>
      <c r="I772" s="2714"/>
      <c r="J772" s="2714"/>
      <c r="K772" s="2714"/>
      <c r="L772" s="2714"/>
      <c r="M772" s="2714"/>
      <c r="N772" s="2714"/>
      <c r="O772" s="2714"/>
      <c r="P772" s="2714"/>
      <c r="Q772" s="2714"/>
      <c r="R772" s="2714"/>
      <c r="S772" s="2714"/>
      <c r="T772" s="2714"/>
      <c r="U772" s="2714"/>
      <c r="V772" s="2714"/>
      <c r="W772" s="2714"/>
      <c r="X772" s="2714"/>
      <c r="Y772" s="2714"/>
      <c r="Z772" s="2714"/>
    </row>
    <row r="773" spans="1:26" ht="15.75" customHeight="1">
      <c r="A773" s="2714"/>
      <c r="B773" s="2714"/>
      <c r="C773" s="2714"/>
      <c r="D773" s="2714"/>
      <c r="E773" s="2714"/>
      <c r="F773" s="2714"/>
      <c r="G773" s="2714"/>
      <c r="H773" s="2714"/>
      <c r="I773" s="2714"/>
      <c r="J773" s="2714"/>
      <c r="K773" s="2714"/>
      <c r="L773" s="2714"/>
      <c r="M773" s="2714"/>
      <c r="N773" s="2714"/>
      <c r="O773" s="2714"/>
      <c r="P773" s="2714"/>
      <c r="Q773" s="2714"/>
      <c r="R773" s="2714"/>
      <c r="S773" s="2714"/>
      <c r="T773" s="2714"/>
      <c r="U773" s="2714"/>
      <c r="V773" s="2714"/>
      <c r="W773" s="2714"/>
      <c r="X773" s="2714"/>
      <c r="Y773" s="2714"/>
      <c r="Z773" s="2714"/>
    </row>
    <row r="774" spans="1:26" ht="15.75" customHeight="1">
      <c r="A774" s="2714"/>
      <c r="B774" s="2714"/>
      <c r="C774" s="2714"/>
      <c r="D774" s="2714"/>
      <c r="E774" s="2714"/>
      <c r="F774" s="2714"/>
      <c r="G774" s="2714"/>
      <c r="H774" s="2714"/>
      <c r="I774" s="2714"/>
      <c r="J774" s="2714"/>
      <c r="K774" s="2714"/>
      <c r="L774" s="2714"/>
      <c r="M774" s="2714"/>
      <c r="N774" s="2714"/>
      <c r="O774" s="2714"/>
      <c r="P774" s="2714"/>
      <c r="Q774" s="2714"/>
      <c r="R774" s="2714"/>
      <c r="S774" s="2714"/>
      <c r="T774" s="2714"/>
      <c r="U774" s="2714"/>
      <c r="V774" s="2714"/>
      <c r="W774" s="2714"/>
      <c r="X774" s="2714"/>
      <c r="Y774" s="2714"/>
      <c r="Z774" s="2714"/>
    </row>
    <row r="775" spans="1:26" ht="15.75" customHeight="1">
      <c r="A775" s="2714"/>
      <c r="B775" s="2714"/>
      <c r="C775" s="2714"/>
      <c r="D775" s="2714"/>
      <c r="E775" s="2714"/>
      <c r="F775" s="2714"/>
      <c r="G775" s="2714"/>
      <c r="H775" s="2714"/>
      <c r="I775" s="2714"/>
      <c r="J775" s="2714"/>
      <c r="K775" s="2714"/>
      <c r="L775" s="2714"/>
      <c r="M775" s="2714"/>
      <c r="N775" s="2714"/>
      <c r="O775" s="2714"/>
      <c r="P775" s="2714"/>
      <c r="Q775" s="2714"/>
      <c r="R775" s="2714"/>
      <c r="S775" s="2714"/>
      <c r="T775" s="2714"/>
      <c r="U775" s="2714"/>
      <c r="V775" s="2714"/>
      <c r="W775" s="2714"/>
      <c r="X775" s="2714"/>
      <c r="Y775" s="2714"/>
      <c r="Z775" s="2714"/>
    </row>
    <row r="776" spans="1:26" ht="15.75" customHeight="1">
      <c r="A776" s="2714"/>
      <c r="B776" s="2714"/>
      <c r="C776" s="2714"/>
      <c r="D776" s="2714"/>
      <c r="E776" s="2714"/>
      <c r="F776" s="2714"/>
      <c r="G776" s="2714"/>
      <c r="H776" s="2714"/>
      <c r="I776" s="2714"/>
      <c r="J776" s="2714"/>
      <c r="K776" s="2714"/>
      <c r="L776" s="2714"/>
      <c r="M776" s="2714"/>
      <c r="N776" s="2714"/>
      <c r="O776" s="2714"/>
      <c r="P776" s="2714"/>
      <c r="Q776" s="2714"/>
      <c r="R776" s="2714"/>
      <c r="S776" s="2714"/>
      <c r="T776" s="2714"/>
      <c r="U776" s="2714"/>
      <c r="V776" s="2714"/>
      <c r="W776" s="2714"/>
      <c r="X776" s="2714"/>
      <c r="Y776" s="2714"/>
      <c r="Z776" s="2714"/>
    </row>
    <row r="777" spans="1:26" ht="15.75" customHeight="1">
      <c r="A777" s="2714"/>
      <c r="B777" s="2714"/>
      <c r="C777" s="2714"/>
      <c r="D777" s="2714"/>
      <c r="E777" s="2714"/>
      <c r="F777" s="2714"/>
      <c r="G777" s="2714"/>
      <c r="H777" s="2714"/>
      <c r="I777" s="2714"/>
      <c r="J777" s="2714"/>
      <c r="K777" s="2714"/>
      <c r="L777" s="2714"/>
      <c r="M777" s="2714"/>
      <c r="N777" s="2714"/>
      <c r="O777" s="2714"/>
      <c r="P777" s="2714"/>
      <c r="Q777" s="2714"/>
      <c r="R777" s="2714"/>
      <c r="S777" s="2714"/>
      <c r="T777" s="2714"/>
      <c r="U777" s="2714"/>
      <c r="V777" s="2714"/>
      <c r="W777" s="2714"/>
      <c r="X777" s="2714"/>
      <c r="Y777" s="2714"/>
      <c r="Z777" s="2714"/>
    </row>
    <row r="778" spans="1:26" ht="15.75" customHeight="1">
      <c r="A778" s="2714"/>
      <c r="B778" s="2714"/>
      <c r="C778" s="2714"/>
      <c r="D778" s="2714"/>
      <c r="E778" s="2714"/>
      <c r="F778" s="2714"/>
      <c r="G778" s="2714"/>
      <c r="H778" s="2714"/>
      <c r="I778" s="2714"/>
      <c r="J778" s="2714"/>
      <c r="K778" s="2714"/>
      <c r="L778" s="2714"/>
      <c r="M778" s="2714"/>
      <c r="N778" s="2714"/>
      <c r="O778" s="2714"/>
      <c r="P778" s="2714"/>
      <c r="Q778" s="2714"/>
      <c r="R778" s="2714"/>
      <c r="S778" s="2714"/>
      <c r="T778" s="2714"/>
      <c r="U778" s="2714"/>
      <c r="V778" s="2714"/>
      <c r="W778" s="2714"/>
      <c r="X778" s="2714"/>
      <c r="Y778" s="2714"/>
      <c r="Z778" s="2714"/>
    </row>
    <row r="779" spans="1:26" ht="15.75" customHeight="1">
      <c r="A779" s="2714"/>
      <c r="B779" s="2714"/>
      <c r="C779" s="2714"/>
      <c r="D779" s="2714"/>
      <c r="E779" s="2714"/>
      <c r="F779" s="2714"/>
      <c r="G779" s="2714"/>
      <c r="H779" s="2714"/>
      <c r="I779" s="2714"/>
      <c r="J779" s="2714"/>
      <c r="K779" s="2714"/>
      <c r="L779" s="2714"/>
      <c r="M779" s="2714"/>
      <c r="N779" s="2714"/>
      <c r="O779" s="2714"/>
      <c r="P779" s="2714"/>
      <c r="Q779" s="2714"/>
      <c r="R779" s="2714"/>
      <c r="S779" s="2714"/>
      <c r="T779" s="2714"/>
      <c r="U779" s="2714"/>
      <c r="V779" s="2714"/>
      <c r="W779" s="2714"/>
      <c r="X779" s="2714"/>
      <c r="Y779" s="2714"/>
      <c r="Z779" s="2714"/>
    </row>
    <row r="780" spans="1:26" ht="15.75" customHeight="1">
      <c r="A780" s="2714"/>
      <c r="B780" s="2714"/>
      <c r="C780" s="2714"/>
      <c r="D780" s="2714"/>
      <c r="E780" s="2714"/>
      <c r="F780" s="2714"/>
      <c r="G780" s="2714"/>
      <c r="H780" s="2714"/>
      <c r="I780" s="2714"/>
      <c r="J780" s="2714"/>
      <c r="K780" s="2714"/>
      <c r="L780" s="2714"/>
      <c r="M780" s="2714"/>
      <c r="N780" s="2714"/>
      <c r="O780" s="2714"/>
      <c r="P780" s="2714"/>
      <c r="Q780" s="2714"/>
      <c r="R780" s="2714"/>
      <c r="S780" s="2714"/>
      <c r="T780" s="2714"/>
      <c r="U780" s="2714"/>
      <c r="V780" s="2714"/>
      <c r="W780" s="2714"/>
      <c r="X780" s="2714"/>
      <c r="Y780" s="2714"/>
      <c r="Z780" s="2714"/>
    </row>
    <row r="781" spans="1:26" ht="15.75" customHeight="1">
      <c r="A781" s="2714"/>
      <c r="B781" s="2714"/>
      <c r="C781" s="2714"/>
      <c r="D781" s="2714"/>
      <c r="E781" s="2714"/>
      <c r="F781" s="2714"/>
      <c r="G781" s="2714"/>
      <c r="H781" s="2714"/>
      <c r="I781" s="2714"/>
      <c r="J781" s="2714"/>
      <c r="K781" s="2714"/>
      <c r="L781" s="2714"/>
      <c r="M781" s="2714"/>
      <c r="N781" s="2714"/>
      <c r="O781" s="2714"/>
      <c r="P781" s="2714"/>
      <c r="Q781" s="2714"/>
      <c r="R781" s="2714"/>
      <c r="S781" s="2714"/>
      <c r="T781" s="2714"/>
      <c r="U781" s="2714"/>
      <c r="V781" s="2714"/>
      <c r="W781" s="2714"/>
      <c r="X781" s="2714"/>
      <c r="Y781" s="2714"/>
      <c r="Z781" s="2714"/>
    </row>
    <row r="782" spans="1:26" ht="15.75" customHeight="1">
      <c r="A782" s="2714"/>
      <c r="B782" s="2714"/>
      <c r="C782" s="2714"/>
      <c r="D782" s="2714"/>
      <c r="E782" s="2714"/>
      <c r="F782" s="2714"/>
      <c r="G782" s="2714"/>
      <c r="H782" s="2714"/>
      <c r="I782" s="2714"/>
      <c r="J782" s="2714"/>
      <c r="K782" s="2714"/>
      <c r="L782" s="2714"/>
      <c r="M782" s="2714"/>
      <c r="N782" s="2714"/>
      <c r="O782" s="2714"/>
      <c r="P782" s="2714"/>
      <c r="Q782" s="2714"/>
      <c r="R782" s="2714"/>
      <c r="S782" s="2714"/>
      <c r="T782" s="2714"/>
      <c r="U782" s="2714"/>
      <c r="V782" s="2714"/>
      <c r="W782" s="2714"/>
      <c r="X782" s="2714"/>
      <c r="Y782" s="2714"/>
      <c r="Z782" s="2714"/>
    </row>
    <row r="783" spans="1:26" ht="15.75" customHeight="1">
      <c r="A783" s="2714"/>
      <c r="B783" s="2714"/>
      <c r="C783" s="2714"/>
      <c r="D783" s="2714"/>
      <c r="E783" s="2714"/>
      <c r="F783" s="2714"/>
      <c r="G783" s="2714"/>
      <c r="H783" s="2714"/>
      <c r="I783" s="2714"/>
      <c r="J783" s="2714"/>
      <c r="K783" s="2714"/>
      <c r="L783" s="2714"/>
      <c r="M783" s="2714"/>
      <c r="N783" s="2714"/>
      <c r="O783" s="2714"/>
      <c r="P783" s="2714"/>
      <c r="Q783" s="2714"/>
      <c r="R783" s="2714"/>
      <c r="S783" s="2714"/>
      <c r="T783" s="2714"/>
      <c r="U783" s="2714"/>
      <c r="V783" s="2714"/>
      <c r="W783" s="2714"/>
      <c r="X783" s="2714"/>
      <c r="Y783" s="2714"/>
      <c r="Z783" s="2714"/>
    </row>
    <row r="784" spans="1:26" ht="15.75" customHeight="1">
      <c r="A784" s="2714"/>
      <c r="B784" s="2714"/>
      <c r="C784" s="2714"/>
      <c r="D784" s="2714"/>
      <c r="E784" s="2714"/>
      <c r="F784" s="2714"/>
      <c r="G784" s="2714"/>
      <c r="H784" s="2714"/>
      <c r="I784" s="2714"/>
      <c r="J784" s="2714"/>
      <c r="K784" s="2714"/>
      <c r="L784" s="2714"/>
      <c r="M784" s="2714"/>
      <c r="N784" s="2714"/>
      <c r="O784" s="2714"/>
      <c r="P784" s="2714"/>
      <c r="Q784" s="2714"/>
      <c r="R784" s="2714"/>
      <c r="S784" s="2714"/>
      <c r="T784" s="2714"/>
      <c r="U784" s="2714"/>
      <c r="V784" s="2714"/>
      <c r="W784" s="2714"/>
      <c r="X784" s="2714"/>
      <c r="Y784" s="2714"/>
      <c r="Z784" s="2714"/>
    </row>
    <row r="785" spans="1:26" ht="15.75" customHeight="1">
      <c r="A785" s="2714"/>
      <c r="B785" s="2714"/>
      <c r="C785" s="2714"/>
      <c r="D785" s="2714"/>
      <c r="E785" s="2714"/>
      <c r="F785" s="2714"/>
      <c r="G785" s="2714"/>
      <c r="H785" s="2714"/>
      <c r="I785" s="2714"/>
      <c r="J785" s="2714"/>
      <c r="K785" s="2714"/>
      <c r="L785" s="2714"/>
      <c r="M785" s="2714"/>
      <c r="N785" s="2714"/>
      <c r="O785" s="2714"/>
      <c r="P785" s="2714"/>
      <c r="Q785" s="2714"/>
      <c r="R785" s="2714"/>
      <c r="S785" s="2714"/>
      <c r="T785" s="2714"/>
      <c r="U785" s="2714"/>
      <c r="V785" s="2714"/>
      <c r="W785" s="2714"/>
      <c r="X785" s="2714"/>
      <c r="Y785" s="2714"/>
      <c r="Z785" s="2714"/>
    </row>
    <row r="786" spans="1:26" ht="15.75" customHeight="1">
      <c r="A786" s="2714"/>
      <c r="B786" s="2714"/>
      <c r="C786" s="2714"/>
      <c r="D786" s="2714"/>
      <c r="E786" s="2714"/>
      <c r="F786" s="2714"/>
      <c r="G786" s="2714"/>
      <c r="H786" s="2714"/>
      <c r="I786" s="2714"/>
      <c r="J786" s="2714"/>
      <c r="K786" s="2714"/>
      <c r="L786" s="2714"/>
      <c r="M786" s="2714"/>
      <c r="N786" s="2714"/>
      <c r="O786" s="2714"/>
      <c r="P786" s="2714"/>
      <c r="Q786" s="2714"/>
      <c r="R786" s="2714"/>
      <c r="S786" s="2714"/>
      <c r="T786" s="2714"/>
      <c r="U786" s="2714"/>
      <c r="V786" s="2714"/>
      <c r="W786" s="2714"/>
      <c r="X786" s="2714"/>
      <c r="Y786" s="2714"/>
      <c r="Z786" s="2714"/>
    </row>
    <row r="787" spans="1:26" ht="15.75" customHeight="1">
      <c r="A787" s="2714"/>
      <c r="B787" s="2714"/>
      <c r="C787" s="2714"/>
      <c r="D787" s="2714"/>
      <c r="E787" s="2714"/>
      <c r="F787" s="2714"/>
      <c r="G787" s="2714"/>
      <c r="H787" s="2714"/>
      <c r="I787" s="2714"/>
      <c r="J787" s="2714"/>
      <c r="K787" s="2714"/>
      <c r="L787" s="2714"/>
      <c r="M787" s="2714"/>
      <c r="N787" s="2714"/>
      <c r="O787" s="2714"/>
      <c r="P787" s="2714"/>
      <c r="Q787" s="2714"/>
      <c r="R787" s="2714"/>
      <c r="S787" s="2714"/>
      <c r="T787" s="2714"/>
      <c r="U787" s="2714"/>
      <c r="V787" s="2714"/>
      <c r="W787" s="2714"/>
      <c r="X787" s="2714"/>
      <c r="Y787" s="2714"/>
      <c r="Z787" s="2714"/>
    </row>
    <row r="788" spans="1:26" ht="15.75" customHeight="1">
      <c r="A788" s="2714"/>
      <c r="B788" s="2714"/>
      <c r="C788" s="2714"/>
      <c r="D788" s="2714"/>
      <c r="E788" s="2714"/>
      <c r="F788" s="2714"/>
      <c r="G788" s="2714"/>
      <c r="H788" s="2714"/>
      <c r="I788" s="2714"/>
      <c r="J788" s="2714"/>
      <c r="K788" s="2714"/>
      <c r="L788" s="2714"/>
      <c r="M788" s="2714"/>
      <c r="N788" s="2714"/>
      <c r="O788" s="2714"/>
      <c r="P788" s="2714"/>
      <c r="Q788" s="2714"/>
      <c r="R788" s="2714"/>
      <c r="S788" s="2714"/>
      <c r="T788" s="2714"/>
      <c r="U788" s="2714"/>
      <c r="V788" s="2714"/>
      <c r="W788" s="2714"/>
      <c r="X788" s="2714"/>
      <c r="Y788" s="2714"/>
      <c r="Z788" s="2714"/>
    </row>
    <row r="789" spans="1:26" ht="15.75" customHeight="1">
      <c r="A789" s="2714"/>
      <c r="B789" s="2714"/>
      <c r="C789" s="2714"/>
      <c r="D789" s="2714"/>
      <c r="E789" s="2714"/>
      <c r="F789" s="2714"/>
      <c r="G789" s="2714"/>
      <c r="H789" s="2714"/>
      <c r="I789" s="2714"/>
      <c r="J789" s="2714"/>
      <c r="K789" s="2714"/>
      <c r="L789" s="2714"/>
      <c r="M789" s="2714"/>
      <c r="N789" s="2714"/>
      <c r="O789" s="2714"/>
      <c r="P789" s="2714"/>
      <c r="Q789" s="2714"/>
      <c r="R789" s="2714"/>
      <c r="S789" s="2714"/>
      <c r="T789" s="2714"/>
      <c r="U789" s="2714"/>
      <c r="V789" s="2714"/>
      <c r="W789" s="2714"/>
      <c r="X789" s="2714"/>
      <c r="Y789" s="2714"/>
      <c r="Z789" s="2714"/>
    </row>
    <row r="790" spans="1:26" ht="15.75" customHeight="1">
      <c r="A790" s="2714"/>
      <c r="B790" s="2714"/>
      <c r="C790" s="2714"/>
      <c r="D790" s="2714"/>
      <c r="E790" s="2714"/>
      <c r="F790" s="2714"/>
      <c r="G790" s="2714"/>
      <c r="H790" s="2714"/>
      <c r="I790" s="2714"/>
      <c r="J790" s="2714"/>
      <c r="K790" s="2714"/>
      <c r="L790" s="2714"/>
      <c r="M790" s="2714"/>
      <c r="N790" s="2714"/>
      <c r="O790" s="2714"/>
      <c r="P790" s="2714"/>
      <c r="Q790" s="2714"/>
      <c r="R790" s="2714"/>
      <c r="S790" s="2714"/>
      <c r="T790" s="2714"/>
      <c r="U790" s="2714"/>
      <c r="V790" s="2714"/>
      <c r="W790" s="2714"/>
      <c r="X790" s="2714"/>
      <c r="Y790" s="2714"/>
      <c r="Z790" s="2714"/>
    </row>
    <row r="791" spans="1:26" ht="15.75" customHeight="1">
      <c r="A791" s="2714"/>
      <c r="B791" s="2714"/>
      <c r="C791" s="2714"/>
      <c r="D791" s="2714"/>
      <c r="E791" s="2714"/>
      <c r="F791" s="2714"/>
      <c r="G791" s="2714"/>
      <c r="H791" s="2714"/>
      <c r="I791" s="2714"/>
      <c r="J791" s="2714"/>
      <c r="K791" s="2714"/>
      <c r="L791" s="2714"/>
      <c r="M791" s="2714"/>
      <c r="N791" s="2714"/>
      <c r="O791" s="2714"/>
      <c r="P791" s="2714"/>
      <c r="Q791" s="2714"/>
      <c r="R791" s="2714"/>
      <c r="S791" s="2714"/>
      <c r="T791" s="2714"/>
      <c r="U791" s="2714"/>
      <c r="V791" s="2714"/>
      <c r="W791" s="2714"/>
      <c r="X791" s="2714"/>
      <c r="Y791" s="2714"/>
      <c r="Z791" s="2714"/>
    </row>
    <row r="792" spans="1:26" ht="15.75" customHeight="1">
      <c r="A792" s="2714"/>
      <c r="B792" s="2714"/>
      <c r="C792" s="2714"/>
      <c r="D792" s="2714"/>
      <c r="E792" s="2714"/>
      <c r="F792" s="2714"/>
      <c r="G792" s="2714"/>
      <c r="H792" s="2714"/>
      <c r="I792" s="2714"/>
      <c r="J792" s="2714"/>
      <c r="K792" s="2714"/>
      <c r="L792" s="2714"/>
      <c r="M792" s="2714"/>
      <c r="N792" s="2714"/>
      <c r="O792" s="2714"/>
      <c r="P792" s="2714"/>
      <c r="Q792" s="2714"/>
      <c r="R792" s="2714"/>
      <c r="S792" s="2714"/>
      <c r="T792" s="2714"/>
      <c r="U792" s="2714"/>
      <c r="V792" s="2714"/>
      <c r="W792" s="2714"/>
      <c r="X792" s="2714"/>
      <c r="Y792" s="2714"/>
      <c r="Z792" s="2714"/>
    </row>
    <row r="793" spans="1:26" ht="15.75" customHeight="1">
      <c r="A793" s="2714"/>
      <c r="B793" s="2714"/>
      <c r="C793" s="2714"/>
      <c r="D793" s="2714"/>
      <c r="E793" s="2714"/>
      <c r="F793" s="2714"/>
      <c r="G793" s="2714"/>
      <c r="H793" s="2714"/>
      <c r="I793" s="2714"/>
      <c r="J793" s="2714"/>
      <c r="K793" s="2714"/>
      <c r="L793" s="2714"/>
      <c r="M793" s="2714"/>
      <c r="N793" s="2714"/>
      <c r="O793" s="2714"/>
      <c r="P793" s="2714"/>
      <c r="Q793" s="2714"/>
      <c r="R793" s="2714"/>
      <c r="S793" s="2714"/>
      <c r="T793" s="2714"/>
      <c r="U793" s="2714"/>
      <c r="V793" s="2714"/>
      <c r="W793" s="2714"/>
      <c r="X793" s="2714"/>
      <c r="Y793" s="2714"/>
      <c r="Z793" s="2714"/>
    </row>
    <row r="794" spans="1:26" ht="15.75" customHeight="1">
      <c r="A794" s="2714"/>
      <c r="B794" s="2714"/>
      <c r="C794" s="2714"/>
      <c r="D794" s="2714"/>
      <c r="E794" s="2714"/>
      <c r="F794" s="2714"/>
      <c r="G794" s="2714"/>
      <c r="H794" s="2714"/>
      <c r="I794" s="2714"/>
      <c r="J794" s="2714"/>
      <c r="K794" s="2714"/>
      <c r="L794" s="2714"/>
      <c r="M794" s="2714"/>
      <c r="N794" s="2714"/>
      <c r="O794" s="2714"/>
      <c r="P794" s="2714"/>
      <c r="Q794" s="2714"/>
      <c r="R794" s="2714"/>
      <c r="S794" s="2714"/>
      <c r="T794" s="2714"/>
      <c r="U794" s="2714"/>
      <c r="V794" s="2714"/>
      <c r="W794" s="2714"/>
      <c r="X794" s="2714"/>
      <c r="Y794" s="2714"/>
      <c r="Z794" s="2714"/>
    </row>
    <row r="795" spans="1:26" ht="15.75" customHeight="1">
      <c r="A795" s="2714"/>
      <c r="B795" s="2714"/>
      <c r="C795" s="2714"/>
      <c r="D795" s="2714"/>
      <c r="E795" s="2714"/>
      <c r="F795" s="2714"/>
      <c r="G795" s="2714"/>
      <c r="H795" s="2714"/>
      <c r="I795" s="2714"/>
      <c r="J795" s="2714"/>
      <c r="K795" s="2714"/>
      <c r="L795" s="2714"/>
      <c r="M795" s="2714"/>
      <c r="N795" s="2714"/>
      <c r="O795" s="2714"/>
      <c r="P795" s="2714"/>
      <c r="Q795" s="2714"/>
      <c r="R795" s="2714"/>
      <c r="S795" s="2714"/>
      <c r="T795" s="2714"/>
      <c r="U795" s="2714"/>
      <c r="V795" s="2714"/>
      <c r="W795" s="2714"/>
      <c r="X795" s="2714"/>
      <c r="Y795" s="2714"/>
      <c r="Z795" s="2714"/>
    </row>
    <row r="796" spans="1:26" ht="15.75" customHeight="1">
      <c r="A796" s="2714"/>
      <c r="B796" s="2714"/>
      <c r="C796" s="2714"/>
      <c r="D796" s="2714"/>
      <c r="E796" s="2714"/>
      <c r="F796" s="2714"/>
      <c r="G796" s="2714"/>
      <c r="H796" s="2714"/>
      <c r="I796" s="2714"/>
      <c r="J796" s="2714"/>
      <c r="K796" s="2714"/>
      <c r="L796" s="2714"/>
      <c r="M796" s="2714"/>
      <c r="N796" s="2714"/>
      <c r="O796" s="2714"/>
      <c r="P796" s="2714"/>
      <c r="Q796" s="2714"/>
      <c r="R796" s="2714"/>
      <c r="S796" s="2714"/>
      <c r="T796" s="2714"/>
      <c r="U796" s="2714"/>
      <c r="V796" s="2714"/>
      <c r="W796" s="2714"/>
      <c r="X796" s="2714"/>
      <c r="Y796" s="2714"/>
      <c r="Z796" s="2714"/>
    </row>
    <row r="797" spans="1:26" ht="15.75" customHeight="1">
      <c r="A797" s="2714"/>
      <c r="B797" s="2714"/>
      <c r="C797" s="2714"/>
      <c r="D797" s="2714"/>
      <c r="E797" s="2714"/>
      <c r="F797" s="2714"/>
      <c r="G797" s="2714"/>
      <c r="H797" s="2714"/>
      <c r="I797" s="2714"/>
      <c r="J797" s="2714"/>
      <c r="K797" s="2714"/>
      <c r="L797" s="2714"/>
      <c r="M797" s="2714"/>
      <c r="N797" s="2714"/>
      <c r="O797" s="2714"/>
      <c r="P797" s="2714"/>
      <c r="Q797" s="2714"/>
      <c r="R797" s="2714"/>
      <c r="S797" s="2714"/>
      <c r="T797" s="2714"/>
      <c r="U797" s="2714"/>
      <c r="V797" s="2714"/>
      <c r="W797" s="2714"/>
      <c r="X797" s="2714"/>
      <c r="Y797" s="2714"/>
      <c r="Z797" s="2714"/>
    </row>
    <row r="798" spans="1:26" ht="15.75" customHeight="1">
      <c r="A798" s="2714"/>
      <c r="B798" s="2714"/>
      <c r="C798" s="2714"/>
      <c r="D798" s="2714"/>
      <c r="E798" s="2714"/>
      <c r="F798" s="2714"/>
      <c r="G798" s="2714"/>
      <c r="H798" s="2714"/>
      <c r="I798" s="2714"/>
      <c r="J798" s="2714"/>
      <c r="K798" s="2714"/>
      <c r="L798" s="2714"/>
      <c r="M798" s="2714"/>
      <c r="N798" s="2714"/>
      <c r="O798" s="2714"/>
      <c r="P798" s="2714"/>
      <c r="Q798" s="2714"/>
      <c r="R798" s="2714"/>
      <c r="S798" s="2714"/>
      <c r="T798" s="2714"/>
      <c r="U798" s="2714"/>
      <c r="V798" s="2714"/>
      <c r="W798" s="2714"/>
      <c r="X798" s="2714"/>
      <c r="Y798" s="2714"/>
      <c r="Z798" s="2714"/>
    </row>
    <row r="799" spans="1:26" ht="15.75" customHeight="1">
      <c r="A799" s="2714"/>
      <c r="B799" s="2714"/>
      <c r="C799" s="2714"/>
      <c r="D799" s="2714"/>
      <c r="E799" s="2714"/>
      <c r="F799" s="2714"/>
      <c r="G799" s="2714"/>
      <c r="H799" s="2714"/>
      <c r="I799" s="2714"/>
      <c r="J799" s="2714"/>
      <c r="K799" s="2714"/>
      <c r="L799" s="2714"/>
      <c r="M799" s="2714"/>
      <c r="N799" s="2714"/>
      <c r="O799" s="2714"/>
      <c r="P799" s="2714"/>
      <c r="Q799" s="2714"/>
      <c r="R799" s="2714"/>
      <c r="S799" s="2714"/>
      <c r="T799" s="2714"/>
      <c r="U799" s="2714"/>
      <c r="V799" s="2714"/>
      <c r="W799" s="2714"/>
      <c r="X799" s="2714"/>
      <c r="Y799" s="2714"/>
      <c r="Z799" s="2714"/>
    </row>
    <row r="800" spans="1:26" ht="15.75" customHeight="1">
      <c r="A800" s="2714"/>
      <c r="B800" s="2714"/>
      <c r="C800" s="2714"/>
      <c r="D800" s="2714"/>
      <c r="E800" s="2714"/>
      <c r="F800" s="2714"/>
      <c r="G800" s="2714"/>
      <c r="H800" s="2714"/>
      <c r="I800" s="2714"/>
      <c r="J800" s="2714"/>
      <c r="K800" s="2714"/>
      <c r="L800" s="2714"/>
      <c r="M800" s="2714"/>
      <c r="N800" s="2714"/>
      <c r="O800" s="2714"/>
      <c r="P800" s="2714"/>
      <c r="Q800" s="2714"/>
      <c r="R800" s="2714"/>
      <c r="S800" s="2714"/>
      <c r="T800" s="2714"/>
      <c r="U800" s="2714"/>
      <c r="V800" s="2714"/>
      <c r="W800" s="2714"/>
      <c r="X800" s="2714"/>
      <c r="Y800" s="2714"/>
      <c r="Z800" s="2714"/>
    </row>
    <row r="801" spans="1:26" ht="15.75" customHeight="1">
      <c r="A801" s="2714"/>
      <c r="B801" s="2714"/>
      <c r="C801" s="2714"/>
      <c r="D801" s="2714"/>
      <c r="E801" s="2714"/>
      <c r="F801" s="2714"/>
      <c r="G801" s="2714"/>
      <c r="H801" s="2714"/>
      <c r="I801" s="2714"/>
      <c r="J801" s="2714"/>
      <c r="K801" s="2714"/>
      <c r="L801" s="2714"/>
      <c r="M801" s="2714"/>
      <c r="N801" s="2714"/>
      <c r="O801" s="2714"/>
      <c r="P801" s="2714"/>
      <c r="Q801" s="2714"/>
      <c r="R801" s="2714"/>
      <c r="S801" s="2714"/>
      <c r="T801" s="2714"/>
      <c r="U801" s="2714"/>
      <c r="V801" s="2714"/>
      <c r="W801" s="2714"/>
      <c r="X801" s="2714"/>
      <c r="Y801" s="2714"/>
      <c r="Z801" s="2714"/>
    </row>
    <row r="802" spans="1:26" ht="15.75" customHeight="1">
      <c r="A802" s="2714"/>
      <c r="B802" s="2714"/>
      <c r="C802" s="2714"/>
      <c r="D802" s="2714"/>
      <c r="E802" s="2714"/>
      <c r="F802" s="2714"/>
      <c r="G802" s="2714"/>
      <c r="H802" s="2714"/>
      <c r="I802" s="2714"/>
      <c r="J802" s="2714"/>
      <c r="K802" s="2714"/>
      <c r="L802" s="2714"/>
      <c r="M802" s="2714"/>
      <c r="N802" s="2714"/>
      <c r="O802" s="2714"/>
      <c r="P802" s="2714"/>
      <c r="Q802" s="2714"/>
      <c r="R802" s="2714"/>
      <c r="S802" s="2714"/>
      <c r="T802" s="2714"/>
      <c r="U802" s="2714"/>
      <c r="V802" s="2714"/>
      <c r="W802" s="2714"/>
      <c r="X802" s="2714"/>
      <c r="Y802" s="2714"/>
      <c r="Z802" s="2714"/>
    </row>
    <row r="803" spans="1:26" ht="15.75" customHeight="1">
      <c r="A803" s="2714"/>
      <c r="B803" s="2714"/>
      <c r="C803" s="2714"/>
      <c r="D803" s="2714"/>
      <c r="E803" s="2714"/>
      <c r="F803" s="2714"/>
      <c r="G803" s="2714"/>
      <c r="H803" s="2714"/>
      <c r="I803" s="2714"/>
      <c r="J803" s="2714"/>
      <c r="K803" s="2714"/>
      <c r="L803" s="2714"/>
      <c r="M803" s="2714"/>
      <c r="N803" s="2714"/>
      <c r="O803" s="2714"/>
      <c r="P803" s="2714"/>
      <c r="Q803" s="2714"/>
      <c r="R803" s="2714"/>
      <c r="S803" s="2714"/>
      <c r="T803" s="2714"/>
      <c r="U803" s="2714"/>
      <c r="V803" s="2714"/>
      <c r="W803" s="2714"/>
      <c r="X803" s="2714"/>
      <c r="Y803" s="2714"/>
      <c r="Z803" s="2714"/>
    </row>
    <row r="804" spans="1:26" ht="15.75" customHeight="1">
      <c r="A804" s="2714"/>
      <c r="B804" s="2714"/>
      <c r="C804" s="2714"/>
      <c r="D804" s="2714"/>
      <c r="E804" s="2714"/>
      <c r="F804" s="2714"/>
      <c r="G804" s="2714"/>
      <c r="H804" s="2714"/>
      <c r="I804" s="2714"/>
      <c r="J804" s="2714"/>
      <c r="K804" s="2714"/>
      <c r="L804" s="2714"/>
      <c r="M804" s="2714"/>
      <c r="N804" s="2714"/>
      <c r="O804" s="2714"/>
      <c r="P804" s="2714"/>
      <c r="Q804" s="2714"/>
      <c r="R804" s="2714"/>
      <c r="S804" s="2714"/>
      <c r="T804" s="2714"/>
      <c r="U804" s="2714"/>
      <c r="V804" s="2714"/>
      <c r="W804" s="2714"/>
      <c r="X804" s="2714"/>
      <c r="Y804" s="2714"/>
      <c r="Z804" s="2714"/>
    </row>
    <row r="805" spans="1:26" ht="15.75" customHeight="1">
      <c r="A805" s="2714"/>
      <c r="B805" s="2714"/>
      <c r="C805" s="2714"/>
      <c r="D805" s="2714"/>
      <c r="E805" s="2714"/>
      <c r="F805" s="2714"/>
      <c r="G805" s="2714"/>
      <c r="H805" s="2714"/>
      <c r="I805" s="2714"/>
      <c r="J805" s="2714"/>
      <c r="K805" s="2714"/>
      <c r="L805" s="2714"/>
      <c r="M805" s="2714"/>
      <c r="N805" s="2714"/>
      <c r="O805" s="2714"/>
      <c r="P805" s="2714"/>
      <c r="Q805" s="2714"/>
      <c r="R805" s="2714"/>
      <c r="S805" s="2714"/>
      <c r="T805" s="2714"/>
      <c r="U805" s="2714"/>
      <c r="V805" s="2714"/>
      <c r="W805" s="2714"/>
      <c r="X805" s="2714"/>
      <c r="Y805" s="2714"/>
      <c r="Z805" s="2714"/>
    </row>
    <row r="806" spans="1:26" ht="15.75" customHeight="1">
      <c r="A806" s="2714"/>
      <c r="B806" s="2714"/>
      <c r="C806" s="2714"/>
      <c r="D806" s="2714"/>
      <c r="E806" s="2714"/>
      <c r="F806" s="2714"/>
      <c r="G806" s="2714"/>
      <c r="H806" s="2714"/>
      <c r="I806" s="2714"/>
      <c r="J806" s="2714"/>
      <c r="K806" s="2714"/>
      <c r="L806" s="2714"/>
      <c r="M806" s="2714"/>
      <c r="N806" s="2714"/>
      <c r="O806" s="2714"/>
      <c r="P806" s="2714"/>
      <c r="Q806" s="2714"/>
      <c r="R806" s="2714"/>
      <c r="S806" s="2714"/>
      <c r="T806" s="2714"/>
      <c r="U806" s="2714"/>
      <c r="V806" s="2714"/>
      <c r="W806" s="2714"/>
      <c r="X806" s="2714"/>
      <c r="Y806" s="2714"/>
      <c r="Z806" s="2714"/>
    </row>
    <row r="807" spans="1:26" ht="15.75" customHeight="1">
      <c r="A807" s="2714"/>
      <c r="B807" s="2714"/>
      <c r="C807" s="2714"/>
      <c r="D807" s="2714"/>
      <c r="E807" s="2714"/>
      <c r="F807" s="2714"/>
      <c r="G807" s="2714"/>
      <c r="H807" s="2714"/>
      <c r="I807" s="2714"/>
      <c r="J807" s="2714"/>
      <c r="K807" s="2714"/>
      <c r="L807" s="2714"/>
      <c r="M807" s="2714"/>
      <c r="N807" s="2714"/>
      <c r="O807" s="2714"/>
      <c r="P807" s="2714"/>
      <c r="Q807" s="2714"/>
      <c r="R807" s="2714"/>
      <c r="S807" s="2714"/>
      <c r="T807" s="2714"/>
      <c r="U807" s="2714"/>
      <c r="V807" s="2714"/>
      <c r="W807" s="2714"/>
      <c r="X807" s="2714"/>
      <c r="Y807" s="2714"/>
      <c r="Z807" s="2714"/>
    </row>
    <row r="808" spans="1:26" ht="15.75" customHeight="1">
      <c r="A808" s="2714"/>
      <c r="B808" s="2714"/>
      <c r="C808" s="2714"/>
      <c r="D808" s="2714"/>
      <c r="E808" s="2714"/>
      <c r="F808" s="2714"/>
      <c r="G808" s="2714"/>
      <c r="H808" s="2714"/>
      <c r="I808" s="2714"/>
      <c r="J808" s="2714"/>
      <c r="K808" s="2714"/>
      <c r="L808" s="2714"/>
      <c r="M808" s="2714"/>
      <c r="N808" s="2714"/>
      <c r="O808" s="2714"/>
      <c r="P808" s="2714"/>
      <c r="Q808" s="2714"/>
      <c r="R808" s="2714"/>
      <c r="S808" s="2714"/>
      <c r="T808" s="2714"/>
      <c r="U808" s="2714"/>
      <c r="V808" s="2714"/>
      <c r="W808" s="2714"/>
      <c r="X808" s="2714"/>
      <c r="Y808" s="2714"/>
      <c r="Z808" s="2714"/>
    </row>
    <row r="809" spans="1:26" ht="15.75" customHeight="1">
      <c r="A809" s="2714"/>
      <c r="B809" s="2714"/>
      <c r="C809" s="2714"/>
      <c r="D809" s="2714"/>
      <c r="E809" s="2714"/>
      <c r="F809" s="2714"/>
      <c r="G809" s="2714"/>
      <c r="H809" s="2714"/>
      <c r="I809" s="2714"/>
      <c r="J809" s="2714"/>
      <c r="K809" s="2714"/>
      <c r="L809" s="2714"/>
      <c r="M809" s="2714"/>
      <c r="N809" s="2714"/>
      <c r="O809" s="2714"/>
      <c r="P809" s="2714"/>
      <c r="Q809" s="2714"/>
      <c r="R809" s="2714"/>
      <c r="S809" s="2714"/>
      <c r="T809" s="2714"/>
      <c r="U809" s="2714"/>
      <c r="V809" s="2714"/>
      <c r="W809" s="2714"/>
      <c r="X809" s="2714"/>
      <c r="Y809" s="2714"/>
      <c r="Z809" s="2714"/>
    </row>
    <row r="810" spans="1:26" ht="15.75" customHeight="1">
      <c r="A810" s="2714"/>
      <c r="B810" s="2714"/>
      <c r="C810" s="2714"/>
      <c r="D810" s="2714"/>
      <c r="E810" s="2714"/>
      <c r="F810" s="2714"/>
      <c r="G810" s="2714"/>
      <c r="H810" s="2714"/>
      <c r="I810" s="2714"/>
      <c r="J810" s="2714"/>
      <c r="K810" s="2714"/>
      <c r="L810" s="2714"/>
      <c r="M810" s="2714"/>
      <c r="N810" s="2714"/>
      <c r="O810" s="2714"/>
      <c r="P810" s="2714"/>
      <c r="Q810" s="2714"/>
      <c r="R810" s="2714"/>
      <c r="S810" s="2714"/>
      <c r="T810" s="2714"/>
      <c r="U810" s="2714"/>
      <c r="V810" s="2714"/>
      <c r="W810" s="2714"/>
      <c r="X810" s="2714"/>
      <c r="Y810" s="2714"/>
      <c r="Z810" s="2714"/>
    </row>
    <row r="811" spans="1:26" ht="15.75" customHeight="1">
      <c r="A811" s="2714"/>
      <c r="B811" s="2714"/>
      <c r="C811" s="2714"/>
      <c r="D811" s="2714"/>
      <c r="E811" s="2714"/>
      <c r="F811" s="2714"/>
      <c r="G811" s="2714"/>
      <c r="H811" s="2714"/>
      <c r="I811" s="2714"/>
      <c r="J811" s="2714"/>
      <c r="K811" s="2714"/>
      <c r="L811" s="2714"/>
      <c r="M811" s="2714"/>
      <c r="N811" s="2714"/>
      <c r="O811" s="2714"/>
      <c r="P811" s="2714"/>
      <c r="Q811" s="2714"/>
      <c r="R811" s="2714"/>
      <c r="S811" s="2714"/>
      <c r="T811" s="2714"/>
      <c r="U811" s="2714"/>
      <c r="V811" s="2714"/>
      <c r="W811" s="2714"/>
      <c r="X811" s="2714"/>
      <c r="Y811" s="2714"/>
      <c r="Z811" s="2714"/>
    </row>
    <row r="812" spans="1:26" ht="15.75" customHeight="1">
      <c r="A812" s="2714"/>
      <c r="B812" s="2714"/>
      <c r="C812" s="2714"/>
      <c r="D812" s="2714"/>
      <c r="E812" s="2714"/>
      <c r="F812" s="2714"/>
      <c r="G812" s="2714"/>
      <c r="H812" s="2714"/>
      <c r="I812" s="2714"/>
      <c r="J812" s="2714"/>
      <c r="K812" s="2714"/>
      <c r="L812" s="2714"/>
      <c r="M812" s="2714"/>
      <c r="N812" s="2714"/>
      <c r="O812" s="2714"/>
      <c r="P812" s="2714"/>
      <c r="Q812" s="2714"/>
      <c r="R812" s="2714"/>
      <c r="S812" s="2714"/>
      <c r="T812" s="2714"/>
      <c r="U812" s="2714"/>
      <c r="V812" s="2714"/>
      <c r="W812" s="2714"/>
      <c r="X812" s="2714"/>
      <c r="Y812" s="2714"/>
      <c r="Z812" s="2714"/>
    </row>
    <row r="813" spans="1:26" ht="15.75" customHeight="1">
      <c r="A813" s="2714"/>
      <c r="B813" s="2714"/>
      <c r="C813" s="2714"/>
      <c r="D813" s="2714"/>
      <c r="E813" s="2714"/>
      <c r="F813" s="2714"/>
      <c r="G813" s="2714"/>
      <c r="H813" s="2714"/>
      <c r="I813" s="2714"/>
      <c r="J813" s="2714"/>
      <c r="K813" s="2714"/>
      <c r="L813" s="2714"/>
      <c r="M813" s="2714"/>
      <c r="N813" s="2714"/>
      <c r="O813" s="2714"/>
      <c r="P813" s="2714"/>
      <c r="Q813" s="2714"/>
      <c r="R813" s="2714"/>
      <c r="S813" s="2714"/>
      <c r="T813" s="2714"/>
      <c r="U813" s="2714"/>
      <c r="V813" s="2714"/>
      <c r="W813" s="2714"/>
      <c r="X813" s="2714"/>
      <c r="Y813" s="2714"/>
      <c r="Z813" s="2714"/>
    </row>
    <row r="814" spans="1:26" ht="15.75" customHeight="1">
      <c r="A814" s="2714"/>
      <c r="B814" s="2714"/>
      <c r="C814" s="2714"/>
      <c r="D814" s="2714"/>
      <c r="E814" s="2714"/>
      <c r="F814" s="2714"/>
      <c r="G814" s="2714"/>
      <c r="H814" s="2714"/>
      <c r="I814" s="2714"/>
      <c r="J814" s="2714"/>
      <c r="K814" s="2714"/>
      <c r="L814" s="2714"/>
      <c r="M814" s="2714"/>
      <c r="N814" s="2714"/>
      <c r="O814" s="2714"/>
      <c r="P814" s="2714"/>
      <c r="Q814" s="2714"/>
      <c r="R814" s="2714"/>
      <c r="S814" s="2714"/>
      <c r="T814" s="2714"/>
      <c r="U814" s="2714"/>
      <c r="V814" s="2714"/>
      <c r="W814" s="2714"/>
      <c r="X814" s="2714"/>
      <c r="Y814" s="2714"/>
      <c r="Z814" s="2714"/>
    </row>
    <row r="815" spans="1:26" ht="15.75" customHeight="1">
      <c r="A815" s="2714"/>
      <c r="B815" s="2714"/>
      <c r="C815" s="2714"/>
      <c r="D815" s="2714"/>
      <c r="E815" s="2714"/>
      <c r="F815" s="2714"/>
      <c r="G815" s="2714"/>
      <c r="H815" s="2714"/>
      <c r="I815" s="2714"/>
      <c r="J815" s="2714"/>
      <c r="K815" s="2714"/>
      <c r="L815" s="2714"/>
      <c r="M815" s="2714"/>
      <c r="N815" s="2714"/>
      <c r="O815" s="2714"/>
      <c r="P815" s="2714"/>
      <c r="Q815" s="2714"/>
      <c r="R815" s="2714"/>
      <c r="S815" s="2714"/>
      <c r="T815" s="2714"/>
      <c r="U815" s="2714"/>
      <c r="V815" s="2714"/>
      <c r="W815" s="2714"/>
      <c r="X815" s="2714"/>
      <c r="Y815" s="2714"/>
      <c r="Z815" s="2714"/>
    </row>
    <row r="816" spans="1:26" ht="15.75" customHeight="1">
      <c r="A816" s="2714"/>
      <c r="B816" s="2714"/>
      <c r="C816" s="2714"/>
      <c r="D816" s="2714"/>
      <c r="E816" s="2714"/>
      <c r="F816" s="2714"/>
      <c r="G816" s="2714"/>
      <c r="H816" s="2714"/>
      <c r="I816" s="2714"/>
      <c r="J816" s="2714"/>
      <c r="K816" s="2714"/>
      <c r="L816" s="2714"/>
      <c r="M816" s="2714"/>
      <c r="N816" s="2714"/>
      <c r="O816" s="2714"/>
      <c r="P816" s="2714"/>
      <c r="Q816" s="2714"/>
      <c r="R816" s="2714"/>
      <c r="S816" s="2714"/>
      <c r="T816" s="2714"/>
      <c r="U816" s="2714"/>
      <c r="V816" s="2714"/>
      <c r="W816" s="2714"/>
      <c r="X816" s="2714"/>
      <c r="Y816" s="2714"/>
      <c r="Z816" s="2714"/>
    </row>
    <row r="817" spans="1:26" ht="15.75" customHeight="1">
      <c r="A817" s="2714"/>
      <c r="B817" s="2714"/>
      <c r="C817" s="2714"/>
      <c r="D817" s="2714"/>
      <c r="E817" s="2714"/>
      <c r="F817" s="2714"/>
      <c r="G817" s="2714"/>
      <c r="H817" s="2714"/>
      <c r="I817" s="2714"/>
      <c r="J817" s="2714"/>
      <c r="K817" s="2714"/>
      <c r="L817" s="2714"/>
      <c r="M817" s="2714"/>
      <c r="N817" s="2714"/>
      <c r="O817" s="2714"/>
      <c r="P817" s="2714"/>
      <c r="Q817" s="2714"/>
      <c r="R817" s="2714"/>
      <c r="S817" s="2714"/>
      <c r="T817" s="2714"/>
      <c r="U817" s="2714"/>
      <c r="V817" s="2714"/>
      <c r="W817" s="2714"/>
      <c r="X817" s="2714"/>
      <c r="Y817" s="2714"/>
      <c r="Z817" s="2714"/>
    </row>
    <row r="818" spans="1:26" ht="15.75" customHeight="1">
      <c r="A818" s="2714"/>
      <c r="B818" s="2714"/>
      <c r="C818" s="2714"/>
      <c r="D818" s="2714"/>
      <c r="E818" s="2714"/>
      <c r="F818" s="2714"/>
      <c r="G818" s="2714"/>
      <c r="H818" s="2714"/>
      <c r="I818" s="2714"/>
      <c r="J818" s="2714"/>
      <c r="K818" s="2714"/>
      <c r="L818" s="2714"/>
      <c r="M818" s="2714"/>
      <c r="N818" s="2714"/>
      <c r="O818" s="2714"/>
      <c r="P818" s="2714"/>
      <c r="Q818" s="2714"/>
      <c r="R818" s="2714"/>
      <c r="S818" s="2714"/>
      <c r="T818" s="2714"/>
      <c r="U818" s="2714"/>
      <c r="V818" s="2714"/>
      <c r="W818" s="2714"/>
      <c r="X818" s="2714"/>
      <c r="Y818" s="2714"/>
      <c r="Z818" s="2714"/>
    </row>
    <row r="819" spans="1:26" ht="15.75" customHeight="1">
      <c r="A819" s="2714"/>
      <c r="B819" s="2714"/>
      <c r="C819" s="2714"/>
      <c r="D819" s="2714"/>
      <c r="E819" s="2714"/>
      <c r="F819" s="2714"/>
      <c r="G819" s="2714"/>
      <c r="H819" s="2714"/>
      <c r="I819" s="2714"/>
      <c r="J819" s="2714"/>
      <c r="K819" s="2714"/>
      <c r="L819" s="2714"/>
      <c r="M819" s="2714"/>
      <c r="N819" s="2714"/>
      <c r="O819" s="2714"/>
      <c r="P819" s="2714"/>
      <c r="Q819" s="2714"/>
      <c r="R819" s="2714"/>
      <c r="S819" s="2714"/>
      <c r="T819" s="2714"/>
      <c r="U819" s="2714"/>
      <c r="V819" s="2714"/>
      <c r="W819" s="2714"/>
      <c r="X819" s="2714"/>
      <c r="Y819" s="2714"/>
      <c r="Z819" s="2714"/>
    </row>
    <row r="820" spans="1:26" ht="15.75" customHeight="1">
      <c r="A820" s="2714"/>
      <c r="B820" s="2714"/>
      <c r="C820" s="2714"/>
      <c r="D820" s="2714"/>
      <c r="E820" s="2714"/>
      <c r="F820" s="2714"/>
      <c r="G820" s="2714"/>
      <c r="H820" s="2714"/>
      <c r="I820" s="2714"/>
      <c r="J820" s="2714"/>
      <c r="K820" s="2714"/>
      <c r="L820" s="2714"/>
      <c r="M820" s="2714"/>
      <c r="N820" s="2714"/>
      <c r="O820" s="2714"/>
      <c r="P820" s="2714"/>
      <c r="Q820" s="2714"/>
      <c r="R820" s="2714"/>
      <c r="S820" s="2714"/>
      <c r="T820" s="2714"/>
      <c r="U820" s="2714"/>
      <c r="V820" s="2714"/>
      <c r="W820" s="2714"/>
      <c r="X820" s="2714"/>
      <c r="Y820" s="2714"/>
      <c r="Z820" s="2714"/>
    </row>
    <row r="821" spans="1:26" ht="15.75" customHeight="1">
      <c r="A821" s="2714"/>
      <c r="B821" s="2714"/>
      <c r="C821" s="2714"/>
      <c r="D821" s="2714"/>
      <c r="E821" s="2714"/>
      <c r="F821" s="2714"/>
      <c r="G821" s="2714"/>
      <c r="H821" s="2714"/>
      <c r="I821" s="2714"/>
      <c r="J821" s="2714"/>
      <c r="K821" s="2714"/>
      <c r="L821" s="2714"/>
      <c r="M821" s="2714"/>
      <c r="N821" s="2714"/>
      <c r="O821" s="2714"/>
      <c r="P821" s="2714"/>
      <c r="Q821" s="2714"/>
      <c r="R821" s="2714"/>
      <c r="S821" s="2714"/>
      <c r="T821" s="2714"/>
      <c r="U821" s="2714"/>
      <c r="V821" s="2714"/>
      <c r="W821" s="2714"/>
      <c r="X821" s="2714"/>
      <c r="Y821" s="2714"/>
      <c r="Z821" s="2714"/>
    </row>
    <row r="822" spans="1:26" ht="15.75" customHeight="1">
      <c r="A822" s="2714"/>
      <c r="B822" s="2714"/>
      <c r="C822" s="2714"/>
      <c r="D822" s="2714"/>
      <c r="E822" s="2714"/>
      <c r="F822" s="2714"/>
      <c r="G822" s="2714"/>
      <c r="H822" s="2714"/>
      <c r="I822" s="2714"/>
      <c r="J822" s="2714"/>
      <c r="K822" s="2714"/>
      <c r="L822" s="2714"/>
      <c r="M822" s="2714"/>
      <c r="N822" s="2714"/>
      <c r="O822" s="2714"/>
      <c r="P822" s="2714"/>
      <c r="Q822" s="2714"/>
      <c r="R822" s="2714"/>
      <c r="S822" s="2714"/>
      <c r="T822" s="2714"/>
      <c r="U822" s="2714"/>
      <c r="V822" s="2714"/>
      <c r="W822" s="2714"/>
      <c r="X822" s="2714"/>
      <c r="Y822" s="2714"/>
      <c r="Z822" s="2714"/>
    </row>
    <row r="823" spans="1:26" ht="15.75" customHeight="1">
      <c r="A823" s="2714"/>
      <c r="B823" s="2714"/>
      <c r="C823" s="2714"/>
      <c r="D823" s="2714"/>
      <c r="E823" s="2714"/>
      <c r="F823" s="2714"/>
      <c r="G823" s="2714"/>
      <c r="H823" s="2714"/>
      <c r="I823" s="2714"/>
      <c r="J823" s="2714"/>
      <c r="K823" s="2714"/>
      <c r="L823" s="2714"/>
      <c r="M823" s="2714"/>
      <c r="N823" s="2714"/>
      <c r="O823" s="2714"/>
      <c r="P823" s="2714"/>
      <c r="Q823" s="2714"/>
      <c r="R823" s="2714"/>
      <c r="S823" s="2714"/>
      <c r="T823" s="2714"/>
      <c r="U823" s="2714"/>
      <c r="V823" s="2714"/>
      <c r="W823" s="2714"/>
      <c r="X823" s="2714"/>
      <c r="Y823" s="2714"/>
      <c r="Z823" s="2714"/>
    </row>
    <row r="824" spans="1:26" ht="15.75" customHeight="1">
      <c r="A824" s="2714"/>
      <c r="B824" s="2714"/>
      <c r="C824" s="2714"/>
      <c r="D824" s="2714"/>
      <c r="E824" s="2714"/>
      <c r="F824" s="2714"/>
      <c r="G824" s="2714"/>
      <c r="H824" s="2714"/>
      <c r="I824" s="2714"/>
      <c r="J824" s="2714"/>
      <c r="K824" s="2714"/>
      <c r="L824" s="2714"/>
      <c r="M824" s="2714"/>
      <c r="N824" s="2714"/>
      <c r="O824" s="2714"/>
      <c r="P824" s="2714"/>
      <c r="Q824" s="2714"/>
      <c r="R824" s="2714"/>
      <c r="S824" s="2714"/>
      <c r="T824" s="2714"/>
      <c r="U824" s="2714"/>
      <c r="V824" s="2714"/>
      <c r="W824" s="2714"/>
      <c r="X824" s="2714"/>
      <c r="Y824" s="2714"/>
      <c r="Z824" s="2714"/>
    </row>
    <row r="825" spans="1:26" ht="15.75" customHeight="1">
      <c r="A825" s="2714"/>
      <c r="B825" s="2714"/>
      <c r="C825" s="2714"/>
      <c r="D825" s="2714"/>
      <c r="E825" s="2714"/>
      <c r="F825" s="2714"/>
      <c r="G825" s="2714"/>
      <c r="H825" s="2714"/>
      <c r="I825" s="2714"/>
      <c r="J825" s="2714"/>
      <c r="K825" s="2714"/>
      <c r="L825" s="2714"/>
      <c r="M825" s="2714"/>
      <c r="N825" s="2714"/>
      <c r="O825" s="2714"/>
      <c r="P825" s="2714"/>
      <c r="Q825" s="2714"/>
      <c r="R825" s="2714"/>
      <c r="S825" s="2714"/>
      <c r="T825" s="2714"/>
      <c r="U825" s="2714"/>
      <c r="V825" s="2714"/>
      <c r="W825" s="2714"/>
      <c r="X825" s="2714"/>
      <c r="Y825" s="2714"/>
      <c r="Z825" s="2714"/>
    </row>
    <row r="826" spans="1:26" ht="15.75" customHeight="1">
      <c r="A826" s="2714"/>
      <c r="B826" s="2714"/>
      <c r="C826" s="2714"/>
      <c r="D826" s="2714"/>
      <c r="E826" s="2714"/>
      <c r="F826" s="2714"/>
      <c r="G826" s="2714"/>
      <c r="H826" s="2714"/>
      <c r="I826" s="2714"/>
      <c r="J826" s="2714"/>
      <c r="K826" s="2714"/>
      <c r="L826" s="2714"/>
      <c r="M826" s="2714"/>
      <c r="N826" s="2714"/>
      <c r="O826" s="2714"/>
      <c r="P826" s="2714"/>
      <c r="Q826" s="2714"/>
      <c r="R826" s="2714"/>
      <c r="S826" s="2714"/>
      <c r="T826" s="2714"/>
      <c r="U826" s="2714"/>
      <c r="V826" s="2714"/>
      <c r="W826" s="2714"/>
      <c r="X826" s="2714"/>
      <c r="Y826" s="2714"/>
      <c r="Z826" s="2714"/>
    </row>
    <row r="827" spans="1:26" ht="15.75" customHeight="1">
      <c r="A827" s="2714"/>
      <c r="B827" s="2714"/>
      <c r="C827" s="2714"/>
      <c r="D827" s="2714"/>
      <c r="E827" s="2714"/>
      <c r="F827" s="2714"/>
      <c r="G827" s="2714"/>
      <c r="H827" s="2714"/>
      <c r="I827" s="2714"/>
      <c r="J827" s="2714"/>
      <c r="K827" s="2714"/>
      <c r="L827" s="2714"/>
      <c r="M827" s="2714"/>
      <c r="N827" s="2714"/>
      <c r="O827" s="2714"/>
      <c r="P827" s="2714"/>
      <c r="Q827" s="2714"/>
      <c r="R827" s="2714"/>
      <c r="S827" s="2714"/>
      <c r="T827" s="2714"/>
      <c r="U827" s="2714"/>
      <c r="V827" s="2714"/>
      <c r="W827" s="2714"/>
      <c r="X827" s="2714"/>
      <c r="Y827" s="2714"/>
      <c r="Z827" s="2714"/>
    </row>
    <row r="828" spans="1:26" ht="15.75" customHeight="1">
      <c r="A828" s="2714"/>
      <c r="B828" s="2714"/>
      <c r="C828" s="2714"/>
      <c r="D828" s="2714"/>
      <c r="E828" s="2714"/>
      <c r="F828" s="2714"/>
      <c r="G828" s="2714"/>
      <c r="H828" s="2714"/>
      <c r="I828" s="2714"/>
      <c r="J828" s="2714"/>
      <c r="K828" s="2714"/>
      <c r="L828" s="2714"/>
      <c r="M828" s="2714"/>
      <c r="N828" s="2714"/>
      <c r="O828" s="2714"/>
      <c r="P828" s="2714"/>
      <c r="Q828" s="2714"/>
      <c r="R828" s="2714"/>
      <c r="S828" s="2714"/>
      <c r="T828" s="2714"/>
      <c r="U828" s="2714"/>
      <c r="V828" s="2714"/>
      <c r="W828" s="2714"/>
      <c r="X828" s="2714"/>
      <c r="Y828" s="2714"/>
      <c r="Z828" s="2714"/>
    </row>
    <row r="829" spans="1:26" ht="15.75" customHeight="1">
      <c r="A829" s="2714"/>
      <c r="B829" s="2714"/>
      <c r="C829" s="2714"/>
      <c r="D829" s="2714"/>
      <c r="E829" s="2714"/>
      <c r="F829" s="2714"/>
      <c r="G829" s="2714"/>
      <c r="H829" s="2714"/>
      <c r="I829" s="2714"/>
      <c r="J829" s="2714"/>
      <c r="K829" s="2714"/>
      <c r="L829" s="2714"/>
      <c r="M829" s="2714"/>
      <c r="N829" s="2714"/>
      <c r="O829" s="2714"/>
      <c r="P829" s="2714"/>
      <c r="Q829" s="2714"/>
      <c r="R829" s="2714"/>
      <c r="S829" s="2714"/>
      <c r="T829" s="2714"/>
      <c r="U829" s="2714"/>
      <c r="V829" s="2714"/>
      <c r="W829" s="2714"/>
      <c r="X829" s="2714"/>
      <c r="Y829" s="2714"/>
      <c r="Z829" s="2714"/>
    </row>
    <row r="830" spans="1:26" ht="15.75" customHeight="1">
      <c r="A830" s="2714"/>
      <c r="B830" s="2714"/>
      <c r="C830" s="2714"/>
      <c r="D830" s="2714"/>
      <c r="E830" s="2714"/>
      <c r="F830" s="2714"/>
      <c r="G830" s="2714"/>
      <c r="H830" s="2714"/>
      <c r="I830" s="2714"/>
      <c r="J830" s="2714"/>
      <c r="K830" s="2714"/>
      <c r="L830" s="2714"/>
      <c r="M830" s="2714"/>
      <c r="N830" s="2714"/>
      <c r="O830" s="2714"/>
      <c r="P830" s="2714"/>
      <c r="Q830" s="2714"/>
      <c r="R830" s="2714"/>
      <c r="S830" s="2714"/>
      <c r="T830" s="2714"/>
      <c r="U830" s="2714"/>
      <c r="V830" s="2714"/>
      <c r="W830" s="2714"/>
      <c r="X830" s="2714"/>
      <c r="Y830" s="2714"/>
      <c r="Z830" s="2714"/>
    </row>
    <row r="831" spans="1:26" ht="15.75" customHeight="1">
      <c r="A831" s="2714"/>
      <c r="B831" s="2714"/>
      <c r="C831" s="2714"/>
      <c r="D831" s="2714"/>
      <c r="E831" s="2714"/>
      <c r="F831" s="2714"/>
      <c r="G831" s="2714"/>
      <c r="H831" s="2714"/>
      <c r="I831" s="2714"/>
      <c r="J831" s="2714"/>
      <c r="K831" s="2714"/>
      <c r="L831" s="2714"/>
      <c r="M831" s="2714"/>
      <c r="N831" s="2714"/>
      <c r="O831" s="2714"/>
      <c r="P831" s="2714"/>
      <c r="Q831" s="2714"/>
      <c r="R831" s="2714"/>
      <c r="S831" s="2714"/>
      <c r="T831" s="2714"/>
      <c r="U831" s="2714"/>
      <c r="V831" s="2714"/>
      <c r="W831" s="2714"/>
      <c r="X831" s="2714"/>
      <c r="Y831" s="2714"/>
      <c r="Z831" s="2714"/>
    </row>
    <row r="832" spans="1:26" ht="15.75" customHeight="1">
      <c r="A832" s="2714"/>
      <c r="B832" s="2714"/>
      <c r="C832" s="2714"/>
      <c r="D832" s="2714"/>
      <c r="E832" s="2714"/>
      <c r="F832" s="2714"/>
      <c r="G832" s="2714"/>
      <c r="H832" s="2714"/>
      <c r="I832" s="2714"/>
      <c r="J832" s="2714"/>
      <c r="K832" s="2714"/>
      <c r="L832" s="2714"/>
      <c r="M832" s="2714"/>
      <c r="N832" s="2714"/>
      <c r="O832" s="2714"/>
      <c r="P832" s="2714"/>
      <c r="Q832" s="2714"/>
      <c r="R832" s="2714"/>
      <c r="S832" s="2714"/>
      <c r="T832" s="2714"/>
      <c r="U832" s="2714"/>
      <c r="V832" s="2714"/>
      <c r="W832" s="2714"/>
      <c r="X832" s="2714"/>
      <c r="Y832" s="2714"/>
      <c r="Z832" s="2714"/>
    </row>
    <row r="833" spans="1:26" ht="15.75" customHeight="1">
      <c r="A833" s="2714"/>
      <c r="B833" s="2714"/>
      <c r="C833" s="2714"/>
      <c r="D833" s="2714"/>
      <c r="E833" s="2714"/>
      <c r="F833" s="2714"/>
      <c r="G833" s="2714"/>
      <c r="H833" s="2714"/>
      <c r="I833" s="2714"/>
      <c r="J833" s="2714"/>
      <c r="K833" s="2714"/>
      <c r="L833" s="2714"/>
      <c r="M833" s="2714"/>
      <c r="N833" s="2714"/>
      <c r="O833" s="2714"/>
      <c r="P833" s="2714"/>
      <c r="Q833" s="2714"/>
      <c r="R833" s="2714"/>
      <c r="S833" s="2714"/>
      <c r="T833" s="2714"/>
      <c r="U833" s="2714"/>
      <c r="V833" s="2714"/>
      <c r="W833" s="2714"/>
      <c r="X833" s="2714"/>
      <c r="Y833" s="2714"/>
      <c r="Z833" s="2714"/>
    </row>
    <row r="834" spans="1:26" ht="15.75" customHeight="1">
      <c r="A834" s="2714"/>
      <c r="B834" s="2714"/>
      <c r="C834" s="2714"/>
      <c r="D834" s="2714"/>
      <c r="E834" s="2714"/>
      <c r="F834" s="2714"/>
      <c r="G834" s="2714"/>
      <c r="H834" s="2714"/>
      <c r="I834" s="2714"/>
      <c r="J834" s="2714"/>
      <c r="K834" s="2714"/>
      <c r="L834" s="2714"/>
      <c r="M834" s="2714"/>
      <c r="N834" s="2714"/>
      <c r="O834" s="2714"/>
      <c r="P834" s="2714"/>
      <c r="Q834" s="2714"/>
      <c r="R834" s="2714"/>
      <c r="S834" s="2714"/>
      <c r="T834" s="2714"/>
      <c r="U834" s="2714"/>
      <c r="V834" s="2714"/>
      <c r="W834" s="2714"/>
      <c r="X834" s="2714"/>
      <c r="Y834" s="2714"/>
      <c r="Z834" s="2714"/>
    </row>
    <row r="835" spans="1:26" ht="15.75" customHeight="1">
      <c r="A835" s="2714"/>
      <c r="B835" s="2714"/>
      <c r="C835" s="2714"/>
      <c r="D835" s="2714"/>
      <c r="E835" s="2714"/>
      <c r="F835" s="2714"/>
      <c r="G835" s="2714"/>
      <c r="H835" s="2714"/>
      <c r="I835" s="2714"/>
      <c r="J835" s="2714"/>
      <c r="K835" s="2714"/>
      <c r="L835" s="2714"/>
      <c r="M835" s="2714"/>
      <c r="N835" s="2714"/>
      <c r="O835" s="2714"/>
      <c r="P835" s="2714"/>
      <c r="Q835" s="2714"/>
      <c r="R835" s="2714"/>
      <c r="S835" s="2714"/>
      <c r="T835" s="2714"/>
      <c r="U835" s="2714"/>
      <c r="V835" s="2714"/>
      <c r="W835" s="2714"/>
      <c r="X835" s="2714"/>
      <c r="Y835" s="2714"/>
      <c r="Z835" s="2714"/>
    </row>
    <row r="836" spans="1:26" ht="15.75" customHeight="1">
      <c r="A836" s="2714"/>
      <c r="B836" s="2714"/>
      <c r="C836" s="2714"/>
      <c r="D836" s="2714"/>
      <c r="E836" s="2714"/>
      <c r="F836" s="2714"/>
      <c r="G836" s="2714"/>
      <c r="H836" s="2714"/>
      <c r="I836" s="2714"/>
      <c r="J836" s="2714"/>
      <c r="K836" s="2714"/>
      <c r="L836" s="2714"/>
      <c r="M836" s="2714"/>
      <c r="N836" s="2714"/>
      <c r="O836" s="2714"/>
      <c r="P836" s="2714"/>
      <c r="Q836" s="2714"/>
      <c r="R836" s="2714"/>
      <c r="S836" s="2714"/>
      <c r="T836" s="2714"/>
      <c r="U836" s="2714"/>
      <c r="V836" s="2714"/>
      <c r="W836" s="2714"/>
      <c r="X836" s="2714"/>
      <c r="Y836" s="2714"/>
      <c r="Z836" s="2714"/>
    </row>
    <row r="837" spans="1:26" ht="15.75" customHeight="1">
      <c r="A837" s="2714"/>
      <c r="B837" s="2714"/>
      <c r="C837" s="2714"/>
      <c r="D837" s="2714"/>
      <c r="E837" s="2714"/>
      <c r="F837" s="2714"/>
      <c r="G837" s="2714"/>
      <c r="H837" s="2714"/>
      <c r="I837" s="2714"/>
      <c r="J837" s="2714"/>
      <c r="K837" s="2714"/>
      <c r="L837" s="2714"/>
      <c r="M837" s="2714"/>
      <c r="N837" s="2714"/>
      <c r="O837" s="2714"/>
      <c r="P837" s="2714"/>
      <c r="Q837" s="2714"/>
      <c r="R837" s="2714"/>
      <c r="S837" s="2714"/>
      <c r="T837" s="2714"/>
      <c r="U837" s="2714"/>
      <c r="V837" s="2714"/>
      <c r="W837" s="2714"/>
      <c r="X837" s="2714"/>
      <c r="Y837" s="2714"/>
      <c r="Z837" s="2714"/>
    </row>
    <row r="838" spans="1:26" ht="15.75" customHeight="1">
      <c r="A838" s="2714"/>
      <c r="B838" s="2714"/>
      <c r="C838" s="2714"/>
      <c r="D838" s="2714"/>
      <c r="E838" s="2714"/>
      <c r="F838" s="2714"/>
      <c r="G838" s="2714"/>
      <c r="H838" s="2714"/>
      <c r="I838" s="2714"/>
      <c r="J838" s="2714"/>
      <c r="K838" s="2714"/>
      <c r="L838" s="2714"/>
      <c r="M838" s="2714"/>
      <c r="N838" s="2714"/>
      <c r="O838" s="2714"/>
      <c r="P838" s="2714"/>
      <c r="Q838" s="2714"/>
      <c r="R838" s="2714"/>
      <c r="S838" s="2714"/>
      <c r="T838" s="2714"/>
      <c r="U838" s="2714"/>
      <c r="V838" s="2714"/>
      <c r="W838" s="2714"/>
      <c r="X838" s="2714"/>
      <c r="Y838" s="2714"/>
      <c r="Z838" s="2714"/>
    </row>
    <row r="839" spans="1:26" ht="15.75" customHeight="1">
      <c r="A839" s="2714"/>
      <c r="B839" s="2714"/>
      <c r="C839" s="2714"/>
      <c r="D839" s="2714"/>
      <c r="E839" s="2714"/>
      <c r="F839" s="2714"/>
      <c r="G839" s="2714"/>
      <c r="H839" s="2714"/>
      <c r="I839" s="2714"/>
      <c r="J839" s="2714"/>
      <c r="K839" s="2714"/>
      <c r="L839" s="2714"/>
      <c r="M839" s="2714"/>
      <c r="N839" s="2714"/>
      <c r="O839" s="2714"/>
      <c r="P839" s="2714"/>
      <c r="Q839" s="2714"/>
      <c r="R839" s="2714"/>
      <c r="S839" s="2714"/>
      <c r="T839" s="2714"/>
      <c r="U839" s="2714"/>
      <c r="V839" s="2714"/>
      <c r="W839" s="2714"/>
      <c r="X839" s="2714"/>
      <c r="Y839" s="2714"/>
      <c r="Z839" s="2714"/>
    </row>
    <row r="840" spans="1:26" ht="15.75" customHeight="1">
      <c r="A840" s="2714"/>
      <c r="B840" s="2714"/>
      <c r="C840" s="2714"/>
      <c r="D840" s="2714"/>
      <c r="E840" s="2714"/>
      <c r="F840" s="2714"/>
      <c r="G840" s="2714"/>
      <c r="H840" s="2714"/>
      <c r="I840" s="2714"/>
      <c r="J840" s="2714"/>
      <c r="K840" s="2714"/>
      <c r="L840" s="2714"/>
      <c r="M840" s="2714"/>
      <c r="N840" s="2714"/>
      <c r="O840" s="2714"/>
      <c r="P840" s="2714"/>
      <c r="Q840" s="2714"/>
      <c r="R840" s="2714"/>
      <c r="S840" s="2714"/>
      <c r="T840" s="2714"/>
      <c r="U840" s="2714"/>
      <c r="V840" s="2714"/>
      <c r="W840" s="2714"/>
      <c r="X840" s="2714"/>
      <c r="Y840" s="2714"/>
      <c r="Z840" s="2714"/>
    </row>
    <row r="841" spans="1:26" ht="15.75" customHeight="1">
      <c r="A841" s="2714"/>
      <c r="B841" s="2714"/>
      <c r="C841" s="2714"/>
      <c r="D841" s="2714"/>
      <c r="E841" s="2714"/>
      <c r="F841" s="2714"/>
      <c r="G841" s="2714"/>
      <c r="H841" s="2714"/>
      <c r="I841" s="2714"/>
      <c r="J841" s="2714"/>
      <c r="K841" s="2714"/>
      <c r="L841" s="2714"/>
      <c r="M841" s="2714"/>
      <c r="N841" s="2714"/>
      <c r="O841" s="2714"/>
      <c r="P841" s="2714"/>
      <c r="Q841" s="2714"/>
      <c r="R841" s="2714"/>
      <c r="S841" s="2714"/>
      <c r="T841" s="2714"/>
      <c r="U841" s="2714"/>
      <c r="V841" s="2714"/>
      <c r="W841" s="2714"/>
      <c r="X841" s="2714"/>
      <c r="Y841" s="2714"/>
      <c r="Z841" s="2714"/>
    </row>
    <row r="842" spans="1:26" ht="15.75" customHeight="1">
      <c r="A842" s="2714"/>
      <c r="B842" s="2714"/>
      <c r="C842" s="2714"/>
      <c r="D842" s="2714"/>
      <c r="E842" s="2714"/>
      <c r="F842" s="2714"/>
      <c r="G842" s="2714"/>
      <c r="H842" s="2714"/>
      <c r="I842" s="2714"/>
      <c r="J842" s="2714"/>
      <c r="K842" s="2714"/>
      <c r="L842" s="2714"/>
      <c r="M842" s="2714"/>
      <c r="N842" s="2714"/>
      <c r="O842" s="2714"/>
      <c r="P842" s="2714"/>
      <c r="Q842" s="2714"/>
      <c r="R842" s="2714"/>
      <c r="S842" s="2714"/>
      <c r="T842" s="2714"/>
      <c r="U842" s="2714"/>
      <c r="V842" s="2714"/>
      <c r="W842" s="2714"/>
      <c r="X842" s="2714"/>
      <c r="Y842" s="2714"/>
      <c r="Z842" s="2714"/>
    </row>
    <row r="843" spans="1:26" ht="15.75" customHeight="1">
      <c r="A843" s="2714"/>
      <c r="B843" s="2714"/>
      <c r="C843" s="2714"/>
      <c r="D843" s="2714"/>
      <c r="E843" s="2714"/>
      <c r="F843" s="2714"/>
      <c r="G843" s="2714"/>
      <c r="H843" s="2714"/>
      <c r="I843" s="2714"/>
      <c r="J843" s="2714"/>
      <c r="K843" s="2714"/>
      <c r="L843" s="2714"/>
      <c r="M843" s="2714"/>
      <c r="N843" s="2714"/>
      <c r="O843" s="2714"/>
      <c r="P843" s="2714"/>
      <c r="Q843" s="2714"/>
      <c r="R843" s="2714"/>
      <c r="S843" s="2714"/>
      <c r="T843" s="2714"/>
      <c r="U843" s="2714"/>
      <c r="V843" s="2714"/>
      <c r="W843" s="2714"/>
      <c r="X843" s="2714"/>
      <c r="Y843" s="2714"/>
      <c r="Z843" s="2714"/>
    </row>
    <row r="844" spans="1:26" ht="15.75" customHeight="1">
      <c r="A844" s="2714"/>
      <c r="B844" s="2714"/>
      <c r="C844" s="2714"/>
      <c r="D844" s="2714"/>
      <c r="E844" s="2714"/>
      <c r="F844" s="2714"/>
      <c r="G844" s="2714"/>
      <c r="H844" s="2714"/>
      <c r="I844" s="2714"/>
      <c r="J844" s="2714"/>
      <c r="K844" s="2714"/>
      <c r="L844" s="2714"/>
      <c r="M844" s="2714"/>
      <c r="N844" s="2714"/>
      <c r="O844" s="2714"/>
      <c r="P844" s="2714"/>
      <c r="Q844" s="2714"/>
      <c r="R844" s="2714"/>
      <c r="S844" s="2714"/>
      <c r="T844" s="2714"/>
      <c r="U844" s="2714"/>
      <c r="V844" s="2714"/>
      <c r="W844" s="2714"/>
      <c r="X844" s="2714"/>
      <c r="Y844" s="2714"/>
      <c r="Z844" s="2714"/>
    </row>
    <row r="845" spans="1:26" ht="15.75" customHeight="1">
      <c r="A845" s="2714"/>
      <c r="B845" s="2714"/>
      <c r="C845" s="2714"/>
      <c r="D845" s="2714"/>
      <c r="E845" s="2714"/>
      <c r="F845" s="2714"/>
      <c r="G845" s="2714"/>
      <c r="H845" s="2714"/>
      <c r="I845" s="2714"/>
      <c r="J845" s="2714"/>
      <c r="K845" s="2714"/>
      <c r="L845" s="2714"/>
      <c r="M845" s="2714"/>
      <c r="N845" s="2714"/>
      <c r="O845" s="2714"/>
      <c r="P845" s="2714"/>
      <c r="Q845" s="2714"/>
      <c r="R845" s="2714"/>
      <c r="S845" s="2714"/>
      <c r="T845" s="2714"/>
      <c r="U845" s="2714"/>
      <c r="V845" s="2714"/>
      <c r="W845" s="2714"/>
      <c r="X845" s="2714"/>
      <c r="Y845" s="2714"/>
      <c r="Z845" s="2714"/>
    </row>
    <row r="846" spans="1:26" ht="15.75" customHeight="1">
      <c r="A846" s="2714"/>
      <c r="B846" s="2714"/>
      <c r="C846" s="2714"/>
      <c r="D846" s="2714"/>
      <c r="E846" s="2714"/>
      <c r="F846" s="2714"/>
      <c r="G846" s="2714"/>
      <c r="H846" s="2714"/>
      <c r="I846" s="2714"/>
      <c r="J846" s="2714"/>
      <c r="K846" s="2714"/>
      <c r="L846" s="2714"/>
      <c r="M846" s="2714"/>
      <c r="N846" s="2714"/>
      <c r="O846" s="2714"/>
      <c r="P846" s="2714"/>
      <c r="Q846" s="2714"/>
      <c r="R846" s="2714"/>
      <c r="S846" s="2714"/>
      <c r="T846" s="2714"/>
      <c r="U846" s="2714"/>
      <c r="V846" s="2714"/>
      <c r="W846" s="2714"/>
      <c r="X846" s="2714"/>
      <c r="Y846" s="2714"/>
      <c r="Z846" s="2714"/>
    </row>
    <row r="847" spans="1:26" ht="15.75" customHeight="1">
      <c r="A847" s="2714"/>
      <c r="B847" s="2714"/>
      <c r="C847" s="2714"/>
      <c r="D847" s="2714"/>
      <c r="E847" s="2714"/>
      <c r="F847" s="2714"/>
      <c r="G847" s="2714"/>
      <c r="H847" s="2714"/>
      <c r="I847" s="2714"/>
      <c r="J847" s="2714"/>
      <c r="K847" s="2714"/>
      <c r="L847" s="2714"/>
      <c r="M847" s="2714"/>
      <c r="N847" s="2714"/>
      <c r="O847" s="2714"/>
      <c r="P847" s="2714"/>
      <c r="Q847" s="2714"/>
      <c r="R847" s="2714"/>
      <c r="S847" s="2714"/>
      <c r="T847" s="2714"/>
      <c r="U847" s="2714"/>
      <c r="V847" s="2714"/>
      <c r="W847" s="2714"/>
      <c r="X847" s="2714"/>
      <c r="Y847" s="2714"/>
      <c r="Z847" s="2714"/>
    </row>
    <row r="848" spans="1:26" ht="15.75" customHeight="1">
      <c r="A848" s="2714"/>
      <c r="B848" s="2714"/>
      <c r="C848" s="2714"/>
      <c r="D848" s="2714"/>
      <c r="E848" s="2714"/>
      <c r="F848" s="2714"/>
      <c r="G848" s="2714"/>
      <c r="H848" s="2714"/>
      <c r="I848" s="2714"/>
      <c r="J848" s="2714"/>
      <c r="K848" s="2714"/>
      <c r="L848" s="2714"/>
      <c r="M848" s="2714"/>
      <c r="N848" s="2714"/>
      <c r="O848" s="2714"/>
      <c r="P848" s="2714"/>
      <c r="Q848" s="2714"/>
      <c r="R848" s="2714"/>
      <c r="S848" s="2714"/>
      <c r="T848" s="2714"/>
      <c r="U848" s="2714"/>
      <c r="V848" s="2714"/>
      <c r="W848" s="2714"/>
      <c r="X848" s="2714"/>
      <c r="Y848" s="2714"/>
      <c r="Z848" s="2714"/>
    </row>
    <row r="849" spans="1:26" ht="15.75" customHeight="1">
      <c r="A849" s="2714"/>
      <c r="B849" s="2714"/>
      <c r="C849" s="2714"/>
      <c r="D849" s="2714"/>
      <c r="E849" s="2714"/>
      <c r="F849" s="2714"/>
      <c r="G849" s="2714"/>
      <c r="H849" s="2714"/>
      <c r="I849" s="2714"/>
      <c r="J849" s="2714"/>
      <c r="K849" s="2714"/>
      <c r="L849" s="2714"/>
      <c r="M849" s="2714"/>
      <c r="N849" s="2714"/>
      <c r="O849" s="2714"/>
      <c r="P849" s="2714"/>
      <c r="Q849" s="2714"/>
      <c r="R849" s="2714"/>
      <c r="S849" s="2714"/>
      <c r="T849" s="2714"/>
      <c r="U849" s="2714"/>
      <c r="V849" s="2714"/>
      <c r="W849" s="2714"/>
      <c r="X849" s="2714"/>
      <c r="Y849" s="2714"/>
      <c r="Z849" s="2714"/>
    </row>
    <row r="850" spans="1:26" ht="15.75" customHeight="1">
      <c r="A850" s="2714"/>
      <c r="B850" s="2714"/>
      <c r="C850" s="2714"/>
      <c r="D850" s="2714"/>
      <c r="E850" s="2714"/>
      <c r="F850" s="2714"/>
      <c r="G850" s="2714"/>
      <c r="H850" s="2714"/>
      <c r="I850" s="2714"/>
      <c r="J850" s="2714"/>
      <c r="K850" s="2714"/>
      <c r="L850" s="2714"/>
      <c r="M850" s="2714"/>
      <c r="N850" s="2714"/>
      <c r="O850" s="2714"/>
      <c r="P850" s="2714"/>
      <c r="Q850" s="2714"/>
      <c r="R850" s="2714"/>
      <c r="S850" s="2714"/>
      <c r="T850" s="2714"/>
      <c r="U850" s="2714"/>
      <c r="V850" s="2714"/>
      <c r="W850" s="2714"/>
      <c r="X850" s="2714"/>
      <c r="Y850" s="2714"/>
      <c r="Z850" s="2714"/>
    </row>
    <row r="851" spans="1:26" ht="15.75" customHeight="1">
      <c r="A851" s="2714"/>
      <c r="B851" s="2714"/>
      <c r="C851" s="2714"/>
      <c r="D851" s="2714"/>
      <c r="E851" s="2714"/>
      <c r="F851" s="2714"/>
      <c r="G851" s="2714"/>
      <c r="H851" s="2714"/>
      <c r="I851" s="2714"/>
      <c r="J851" s="2714"/>
      <c r="K851" s="2714"/>
      <c r="L851" s="2714"/>
      <c r="M851" s="2714"/>
      <c r="N851" s="2714"/>
      <c r="O851" s="2714"/>
      <c r="P851" s="2714"/>
      <c r="Q851" s="2714"/>
      <c r="R851" s="2714"/>
      <c r="S851" s="2714"/>
      <c r="T851" s="2714"/>
      <c r="U851" s="2714"/>
      <c r="V851" s="2714"/>
      <c r="W851" s="2714"/>
      <c r="X851" s="2714"/>
      <c r="Y851" s="2714"/>
      <c r="Z851" s="2714"/>
    </row>
    <row r="852" spans="1:26" ht="15.75" customHeight="1">
      <c r="A852" s="2714"/>
      <c r="B852" s="2714"/>
      <c r="C852" s="2714"/>
      <c r="D852" s="2714"/>
      <c r="E852" s="2714"/>
      <c r="F852" s="2714"/>
      <c r="G852" s="2714"/>
      <c r="H852" s="2714"/>
      <c r="I852" s="2714"/>
      <c r="J852" s="2714"/>
      <c r="K852" s="2714"/>
      <c r="L852" s="2714"/>
      <c r="M852" s="2714"/>
      <c r="N852" s="2714"/>
      <c r="O852" s="2714"/>
      <c r="P852" s="2714"/>
      <c r="Q852" s="2714"/>
      <c r="R852" s="2714"/>
      <c r="S852" s="2714"/>
      <c r="T852" s="2714"/>
      <c r="U852" s="2714"/>
      <c r="V852" s="2714"/>
      <c r="W852" s="2714"/>
      <c r="X852" s="2714"/>
      <c r="Y852" s="2714"/>
      <c r="Z852" s="2714"/>
    </row>
    <row r="853" spans="1:26" ht="15.75" customHeight="1">
      <c r="A853" s="2714"/>
      <c r="B853" s="2714"/>
      <c r="C853" s="2714"/>
      <c r="D853" s="2714"/>
      <c r="E853" s="2714"/>
      <c r="F853" s="2714"/>
      <c r="G853" s="2714"/>
      <c r="H853" s="2714"/>
      <c r="I853" s="2714"/>
      <c r="J853" s="2714"/>
      <c r="K853" s="2714"/>
      <c r="L853" s="2714"/>
      <c r="M853" s="2714"/>
      <c r="N853" s="2714"/>
      <c r="O853" s="2714"/>
      <c r="P853" s="2714"/>
      <c r="Q853" s="2714"/>
      <c r="R853" s="2714"/>
      <c r="S853" s="2714"/>
      <c r="T853" s="2714"/>
      <c r="U853" s="2714"/>
      <c r="V853" s="2714"/>
      <c r="W853" s="2714"/>
      <c r="X853" s="2714"/>
      <c r="Y853" s="2714"/>
      <c r="Z853" s="2714"/>
    </row>
    <row r="854" spans="1:26" ht="15.75" customHeight="1">
      <c r="A854" s="2714"/>
      <c r="B854" s="2714"/>
      <c r="C854" s="2714"/>
      <c r="D854" s="2714"/>
      <c r="E854" s="2714"/>
      <c r="F854" s="2714"/>
      <c r="G854" s="2714"/>
      <c r="H854" s="2714"/>
      <c r="I854" s="2714"/>
      <c r="J854" s="2714"/>
      <c r="K854" s="2714"/>
      <c r="L854" s="2714"/>
      <c r="M854" s="2714"/>
      <c r="N854" s="2714"/>
      <c r="O854" s="2714"/>
      <c r="P854" s="2714"/>
      <c r="Q854" s="2714"/>
      <c r="R854" s="2714"/>
      <c r="S854" s="2714"/>
      <c r="T854" s="2714"/>
      <c r="U854" s="2714"/>
      <c r="V854" s="2714"/>
      <c r="W854" s="2714"/>
      <c r="X854" s="2714"/>
      <c r="Y854" s="2714"/>
      <c r="Z854" s="2714"/>
    </row>
    <row r="855" spans="1:26" ht="15.75" customHeight="1">
      <c r="A855" s="2714"/>
      <c r="B855" s="2714"/>
      <c r="C855" s="2714"/>
      <c r="D855" s="2714"/>
      <c r="E855" s="2714"/>
      <c r="F855" s="2714"/>
      <c r="G855" s="2714"/>
      <c r="H855" s="2714"/>
      <c r="I855" s="2714"/>
      <c r="J855" s="2714"/>
      <c r="K855" s="2714"/>
      <c r="L855" s="2714"/>
      <c r="M855" s="2714"/>
      <c r="N855" s="2714"/>
      <c r="O855" s="2714"/>
      <c r="P855" s="2714"/>
      <c r="Q855" s="2714"/>
      <c r="R855" s="2714"/>
      <c r="S855" s="2714"/>
      <c r="T855" s="2714"/>
      <c r="U855" s="2714"/>
      <c r="V855" s="2714"/>
      <c r="W855" s="2714"/>
      <c r="X855" s="2714"/>
      <c r="Y855" s="2714"/>
      <c r="Z855" s="2714"/>
    </row>
    <row r="856" spans="1:26" ht="15.75" customHeight="1">
      <c r="A856" s="2714"/>
      <c r="B856" s="2714"/>
      <c r="C856" s="2714"/>
      <c r="D856" s="2714"/>
      <c r="E856" s="2714"/>
      <c r="F856" s="2714"/>
      <c r="G856" s="2714"/>
      <c r="H856" s="2714"/>
      <c r="I856" s="2714"/>
      <c r="J856" s="2714"/>
      <c r="K856" s="2714"/>
      <c r="L856" s="2714"/>
      <c r="M856" s="2714"/>
      <c r="N856" s="2714"/>
      <c r="O856" s="2714"/>
      <c r="P856" s="2714"/>
      <c r="Q856" s="2714"/>
      <c r="R856" s="2714"/>
      <c r="S856" s="2714"/>
      <c r="T856" s="2714"/>
      <c r="U856" s="2714"/>
      <c r="V856" s="2714"/>
      <c r="W856" s="2714"/>
      <c r="X856" s="2714"/>
      <c r="Y856" s="2714"/>
      <c r="Z856" s="2714"/>
    </row>
    <row r="857" spans="1:26" ht="15.75" customHeight="1">
      <c r="A857" s="2714"/>
      <c r="B857" s="2714"/>
      <c r="C857" s="2714"/>
      <c r="D857" s="2714"/>
      <c r="E857" s="2714"/>
      <c r="F857" s="2714"/>
      <c r="G857" s="2714"/>
      <c r="H857" s="2714"/>
      <c r="I857" s="2714"/>
      <c r="J857" s="2714"/>
      <c r="K857" s="2714"/>
      <c r="L857" s="2714"/>
      <c r="M857" s="2714"/>
      <c r="N857" s="2714"/>
      <c r="O857" s="2714"/>
      <c r="P857" s="2714"/>
      <c r="Q857" s="2714"/>
      <c r="R857" s="2714"/>
      <c r="S857" s="2714"/>
      <c r="T857" s="2714"/>
      <c r="U857" s="2714"/>
      <c r="V857" s="2714"/>
      <c r="W857" s="2714"/>
      <c r="X857" s="2714"/>
      <c r="Y857" s="2714"/>
      <c r="Z857" s="2714"/>
    </row>
    <row r="858" spans="1:26" ht="15.75" customHeight="1">
      <c r="A858" s="2714"/>
      <c r="B858" s="2714"/>
      <c r="C858" s="2714"/>
      <c r="D858" s="2714"/>
      <c r="E858" s="2714"/>
      <c r="F858" s="2714"/>
      <c r="G858" s="2714"/>
      <c r="H858" s="2714"/>
      <c r="I858" s="2714"/>
      <c r="J858" s="2714"/>
      <c r="K858" s="2714"/>
      <c r="L858" s="2714"/>
      <c r="M858" s="2714"/>
      <c r="N858" s="2714"/>
      <c r="O858" s="2714"/>
      <c r="P858" s="2714"/>
      <c r="Q858" s="2714"/>
      <c r="R858" s="2714"/>
      <c r="S858" s="2714"/>
      <c r="T858" s="2714"/>
      <c r="U858" s="2714"/>
      <c r="V858" s="2714"/>
      <c r="W858" s="2714"/>
      <c r="X858" s="2714"/>
      <c r="Y858" s="2714"/>
      <c r="Z858" s="2714"/>
    </row>
    <row r="859" spans="1:26" ht="15.75" customHeight="1">
      <c r="A859" s="2714"/>
      <c r="B859" s="2714"/>
      <c r="C859" s="2714"/>
      <c r="D859" s="2714"/>
      <c r="E859" s="2714"/>
      <c r="F859" s="2714"/>
      <c r="G859" s="2714"/>
      <c r="H859" s="2714"/>
      <c r="I859" s="2714"/>
      <c r="J859" s="2714"/>
      <c r="K859" s="2714"/>
      <c r="L859" s="2714"/>
      <c r="M859" s="2714"/>
      <c r="N859" s="2714"/>
      <c r="O859" s="2714"/>
      <c r="P859" s="2714"/>
      <c r="Q859" s="2714"/>
      <c r="R859" s="2714"/>
      <c r="S859" s="2714"/>
      <c r="T859" s="2714"/>
      <c r="U859" s="2714"/>
      <c r="V859" s="2714"/>
      <c r="W859" s="2714"/>
      <c r="X859" s="2714"/>
      <c r="Y859" s="2714"/>
      <c r="Z859" s="2714"/>
    </row>
    <row r="860" spans="1:26" ht="15.75" customHeight="1">
      <c r="A860" s="2714"/>
      <c r="B860" s="2714"/>
      <c r="C860" s="2714"/>
      <c r="D860" s="2714"/>
      <c r="E860" s="2714"/>
      <c r="F860" s="2714"/>
      <c r="G860" s="2714"/>
      <c r="H860" s="2714"/>
      <c r="I860" s="2714"/>
      <c r="J860" s="2714"/>
      <c r="K860" s="2714"/>
      <c r="L860" s="2714"/>
      <c r="M860" s="2714"/>
      <c r="N860" s="2714"/>
      <c r="O860" s="2714"/>
      <c r="P860" s="2714"/>
      <c r="Q860" s="2714"/>
      <c r="R860" s="2714"/>
      <c r="S860" s="2714"/>
      <c r="T860" s="2714"/>
      <c r="U860" s="2714"/>
      <c r="V860" s="2714"/>
      <c r="W860" s="2714"/>
      <c r="X860" s="2714"/>
      <c r="Y860" s="2714"/>
      <c r="Z860" s="2714"/>
    </row>
    <row r="861" spans="1:26" ht="15.75" customHeight="1">
      <c r="A861" s="2714"/>
      <c r="B861" s="2714"/>
      <c r="C861" s="2714"/>
      <c r="D861" s="2714"/>
      <c r="E861" s="2714"/>
      <c r="F861" s="2714"/>
      <c r="G861" s="2714"/>
      <c r="H861" s="2714"/>
      <c r="I861" s="2714"/>
      <c r="J861" s="2714"/>
      <c r="K861" s="2714"/>
      <c r="L861" s="2714"/>
      <c r="M861" s="2714"/>
      <c r="N861" s="2714"/>
      <c r="O861" s="2714"/>
      <c r="P861" s="2714"/>
      <c r="Q861" s="2714"/>
      <c r="R861" s="2714"/>
      <c r="S861" s="2714"/>
      <c r="T861" s="2714"/>
      <c r="U861" s="2714"/>
      <c r="V861" s="2714"/>
      <c r="W861" s="2714"/>
      <c r="X861" s="2714"/>
      <c r="Y861" s="2714"/>
      <c r="Z861" s="2714"/>
    </row>
    <row r="862" spans="1:26" ht="15.75" customHeight="1">
      <c r="A862" s="2714"/>
      <c r="B862" s="2714"/>
      <c r="C862" s="2714"/>
      <c r="D862" s="2714"/>
      <c r="E862" s="2714"/>
      <c r="F862" s="2714"/>
      <c r="G862" s="2714"/>
      <c r="H862" s="2714"/>
      <c r="I862" s="2714"/>
      <c r="J862" s="2714"/>
      <c r="K862" s="2714"/>
      <c r="L862" s="2714"/>
      <c r="M862" s="2714"/>
      <c r="N862" s="2714"/>
      <c r="O862" s="2714"/>
      <c r="P862" s="2714"/>
      <c r="Q862" s="2714"/>
      <c r="R862" s="2714"/>
      <c r="S862" s="2714"/>
      <c r="T862" s="2714"/>
      <c r="U862" s="2714"/>
      <c r="V862" s="2714"/>
      <c r="W862" s="2714"/>
      <c r="X862" s="2714"/>
      <c r="Y862" s="2714"/>
      <c r="Z862" s="2714"/>
    </row>
    <row r="863" spans="1:26" ht="15.75" customHeight="1">
      <c r="A863" s="2714"/>
      <c r="B863" s="2714"/>
      <c r="C863" s="2714"/>
      <c r="D863" s="2714"/>
      <c r="E863" s="2714"/>
      <c r="F863" s="2714"/>
      <c r="G863" s="2714"/>
      <c r="H863" s="2714"/>
      <c r="I863" s="2714"/>
      <c r="J863" s="2714"/>
      <c r="K863" s="2714"/>
      <c r="L863" s="2714"/>
      <c r="M863" s="2714"/>
      <c r="N863" s="2714"/>
      <c r="O863" s="2714"/>
      <c r="P863" s="2714"/>
      <c r="Q863" s="2714"/>
      <c r="R863" s="2714"/>
      <c r="S863" s="2714"/>
      <c r="T863" s="2714"/>
      <c r="U863" s="2714"/>
      <c r="V863" s="2714"/>
      <c r="W863" s="2714"/>
      <c r="X863" s="2714"/>
      <c r="Y863" s="2714"/>
      <c r="Z863" s="2714"/>
    </row>
    <row r="864" spans="1:26" ht="15.75" customHeight="1">
      <c r="A864" s="2714"/>
      <c r="B864" s="2714"/>
      <c r="C864" s="2714"/>
      <c r="D864" s="2714"/>
      <c r="E864" s="2714"/>
      <c r="F864" s="2714"/>
      <c r="G864" s="2714"/>
      <c r="H864" s="2714"/>
      <c r="I864" s="2714"/>
      <c r="J864" s="2714"/>
      <c r="K864" s="2714"/>
      <c r="L864" s="2714"/>
      <c r="M864" s="2714"/>
      <c r="N864" s="2714"/>
      <c r="O864" s="2714"/>
      <c r="P864" s="2714"/>
      <c r="Q864" s="2714"/>
      <c r="R864" s="2714"/>
      <c r="S864" s="2714"/>
      <c r="T864" s="2714"/>
      <c r="U864" s="2714"/>
      <c r="V864" s="2714"/>
      <c r="W864" s="2714"/>
      <c r="X864" s="2714"/>
      <c r="Y864" s="2714"/>
      <c r="Z864" s="2714"/>
    </row>
    <row r="865" spans="1:26" ht="15.75" customHeight="1">
      <c r="A865" s="2714"/>
      <c r="B865" s="2714"/>
      <c r="C865" s="2714"/>
      <c r="D865" s="2714"/>
      <c r="E865" s="2714"/>
      <c r="F865" s="2714"/>
      <c r="G865" s="2714"/>
      <c r="H865" s="2714"/>
      <c r="I865" s="2714"/>
      <c r="J865" s="2714"/>
      <c r="K865" s="2714"/>
      <c r="L865" s="2714"/>
      <c r="M865" s="2714"/>
      <c r="N865" s="2714"/>
      <c r="O865" s="2714"/>
      <c r="P865" s="2714"/>
      <c r="Q865" s="2714"/>
      <c r="R865" s="2714"/>
      <c r="S865" s="2714"/>
      <c r="T865" s="2714"/>
      <c r="U865" s="2714"/>
      <c r="V865" s="2714"/>
      <c r="W865" s="2714"/>
      <c r="X865" s="2714"/>
      <c r="Y865" s="2714"/>
      <c r="Z865" s="2714"/>
    </row>
    <row r="866" spans="1:26" ht="15.75" customHeight="1">
      <c r="A866" s="2714"/>
      <c r="B866" s="2714"/>
      <c r="C866" s="2714"/>
      <c r="D866" s="2714"/>
      <c r="E866" s="2714"/>
      <c r="F866" s="2714"/>
      <c r="G866" s="2714"/>
      <c r="H866" s="2714"/>
      <c r="I866" s="2714"/>
      <c r="J866" s="2714"/>
      <c r="K866" s="2714"/>
      <c r="L866" s="2714"/>
      <c r="M866" s="2714"/>
      <c r="N866" s="2714"/>
      <c r="O866" s="2714"/>
      <c r="P866" s="2714"/>
      <c r="Q866" s="2714"/>
      <c r="R866" s="2714"/>
      <c r="S866" s="2714"/>
      <c r="T866" s="2714"/>
      <c r="U866" s="2714"/>
      <c r="V866" s="2714"/>
      <c r="W866" s="2714"/>
      <c r="X866" s="2714"/>
      <c r="Y866" s="2714"/>
      <c r="Z866" s="2714"/>
    </row>
    <row r="867" spans="1:26" ht="15.75" customHeight="1">
      <c r="A867" s="2714"/>
      <c r="B867" s="2714"/>
      <c r="C867" s="2714"/>
      <c r="D867" s="2714"/>
      <c r="E867" s="2714"/>
      <c r="F867" s="2714"/>
      <c r="G867" s="2714"/>
      <c r="H867" s="2714"/>
      <c r="I867" s="2714"/>
      <c r="J867" s="2714"/>
      <c r="K867" s="2714"/>
      <c r="L867" s="2714"/>
      <c r="M867" s="2714"/>
      <c r="N867" s="2714"/>
      <c r="O867" s="2714"/>
      <c r="P867" s="2714"/>
      <c r="Q867" s="2714"/>
      <c r="R867" s="2714"/>
      <c r="S867" s="2714"/>
      <c r="T867" s="2714"/>
      <c r="U867" s="2714"/>
      <c r="V867" s="2714"/>
      <c r="W867" s="2714"/>
      <c r="X867" s="2714"/>
      <c r="Y867" s="2714"/>
      <c r="Z867" s="2714"/>
    </row>
    <row r="868" spans="1:26" ht="15.75" customHeight="1">
      <c r="A868" s="2714"/>
      <c r="B868" s="2714"/>
      <c r="C868" s="2714"/>
      <c r="D868" s="2714"/>
      <c r="E868" s="2714"/>
      <c r="F868" s="2714"/>
      <c r="G868" s="2714"/>
      <c r="H868" s="2714"/>
      <c r="I868" s="2714"/>
      <c r="J868" s="2714"/>
      <c r="K868" s="2714"/>
      <c r="L868" s="2714"/>
      <c r="M868" s="2714"/>
      <c r="N868" s="2714"/>
      <c r="O868" s="2714"/>
      <c r="P868" s="2714"/>
      <c r="Q868" s="2714"/>
      <c r="R868" s="2714"/>
      <c r="S868" s="2714"/>
      <c r="T868" s="2714"/>
      <c r="U868" s="2714"/>
      <c r="V868" s="2714"/>
      <c r="W868" s="2714"/>
      <c r="X868" s="2714"/>
      <c r="Y868" s="2714"/>
      <c r="Z868" s="2714"/>
    </row>
    <row r="869" spans="1:26" ht="15.75" customHeight="1">
      <c r="A869" s="2714"/>
      <c r="B869" s="2714"/>
      <c r="C869" s="2714"/>
      <c r="D869" s="2714"/>
      <c r="E869" s="2714"/>
      <c r="F869" s="2714"/>
      <c r="G869" s="2714"/>
      <c r="H869" s="2714"/>
      <c r="I869" s="2714"/>
      <c r="J869" s="2714"/>
      <c r="K869" s="2714"/>
      <c r="L869" s="2714"/>
      <c r="M869" s="2714"/>
      <c r="N869" s="2714"/>
      <c r="O869" s="2714"/>
      <c r="P869" s="2714"/>
      <c r="Q869" s="2714"/>
      <c r="R869" s="2714"/>
      <c r="S869" s="2714"/>
      <c r="T869" s="2714"/>
      <c r="U869" s="2714"/>
      <c r="V869" s="2714"/>
      <c r="W869" s="2714"/>
      <c r="X869" s="2714"/>
      <c r="Y869" s="2714"/>
      <c r="Z869" s="2714"/>
    </row>
    <row r="870" spans="1:26" ht="15.75" customHeight="1">
      <c r="A870" s="2714"/>
      <c r="B870" s="2714"/>
      <c r="C870" s="2714"/>
      <c r="D870" s="2714"/>
      <c r="E870" s="2714"/>
      <c r="F870" s="2714"/>
      <c r="G870" s="2714"/>
      <c r="H870" s="2714"/>
      <c r="I870" s="2714"/>
      <c r="J870" s="2714"/>
      <c r="K870" s="2714"/>
      <c r="L870" s="2714"/>
      <c r="M870" s="2714"/>
      <c r="N870" s="2714"/>
      <c r="O870" s="2714"/>
      <c r="P870" s="2714"/>
      <c r="Q870" s="2714"/>
      <c r="R870" s="2714"/>
      <c r="S870" s="2714"/>
      <c r="T870" s="2714"/>
      <c r="U870" s="2714"/>
      <c r="V870" s="2714"/>
      <c r="W870" s="2714"/>
      <c r="X870" s="2714"/>
      <c r="Y870" s="2714"/>
      <c r="Z870" s="2714"/>
    </row>
    <row r="871" spans="1:26" ht="15.75" customHeight="1">
      <c r="A871" s="2714"/>
      <c r="B871" s="2714"/>
      <c r="C871" s="2714"/>
      <c r="D871" s="2714"/>
      <c r="E871" s="2714"/>
      <c r="F871" s="2714"/>
      <c r="G871" s="2714"/>
      <c r="H871" s="2714"/>
      <c r="I871" s="2714"/>
      <c r="J871" s="2714"/>
      <c r="K871" s="2714"/>
      <c r="L871" s="2714"/>
      <c r="M871" s="2714"/>
      <c r="N871" s="2714"/>
      <c r="O871" s="2714"/>
      <c r="P871" s="2714"/>
      <c r="Q871" s="2714"/>
      <c r="R871" s="2714"/>
      <c r="S871" s="2714"/>
      <c r="T871" s="2714"/>
      <c r="U871" s="2714"/>
      <c r="V871" s="2714"/>
      <c r="W871" s="2714"/>
      <c r="X871" s="2714"/>
      <c r="Y871" s="2714"/>
      <c r="Z871" s="2714"/>
    </row>
    <row r="872" spans="1:26" ht="15.75" customHeight="1">
      <c r="A872" s="2714"/>
      <c r="B872" s="2714"/>
      <c r="C872" s="2714"/>
      <c r="D872" s="2714"/>
      <c r="E872" s="2714"/>
      <c r="F872" s="2714"/>
      <c r="G872" s="2714"/>
      <c r="H872" s="2714"/>
      <c r="I872" s="2714"/>
      <c r="J872" s="2714"/>
      <c r="K872" s="2714"/>
      <c r="L872" s="2714"/>
      <c r="M872" s="2714"/>
      <c r="N872" s="2714"/>
      <c r="O872" s="2714"/>
      <c r="P872" s="2714"/>
      <c r="Q872" s="2714"/>
      <c r="R872" s="2714"/>
      <c r="S872" s="2714"/>
      <c r="T872" s="2714"/>
      <c r="U872" s="2714"/>
      <c r="V872" s="2714"/>
      <c r="W872" s="2714"/>
      <c r="X872" s="2714"/>
      <c r="Y872" s="2714"/>
      <c r="Z872" s="2714"/>
    </row>
    <row r="873" spans="1:26" ht="15.75" customHeight="1">
      <c r="A873" s="2714"/>
      <c r="B873" s="2714"/>
      <c r="C873" s="2714"/>
      <c r="D873" s="2714"/>
      <c r="E873" s="2714"/>
      <c r="F873" s="2714"/>
      <c r="G873" s="2714"/>
      <c r="H873" s="2714"/>
      <c r="I873" s="2714"/>
      <c r="J873" s="2714"/>
      <c r="K873" s="2714"/>
      <c r="L873" s="2714"/>
      <c r="M873" s="2714"/>
      <c r="N873" s="2714"/>
      <c r="O873" s="2714"/>
      <c r="P873" s="2714"/>
      <c r="Q873" s="2714"/>
      <c r="R873" s="2714"/>
      <c r="S873" s="2714"/>
      <c r="T873" s="2714"/>
      <c r="U873" s="2714"/>
      <c r="V873" s="2714"/>
      <c r="W873" s="2714"/>
      <c r="X873" s="2714"/>
      <c r="Y873" s="2714"/>
      <c r="Z873" s="2714"/>
    </row>
    <row r="874" spans="1:26" ht="15.75" customHeight="1">
      <c r="A874" s="2714"/>
      <c r="B874" s="2714"/>
      <c r="C874" s="2714"/>
      <c r="D874" s="2714"/>
      <c r="E874" s="2714"/>
      <c r="F874" s="2714"/>
      <c r="G874" s="2714"/>
      <c r="H874" s="2714"/>
      <c r="I874" s="2714"/>
      <c r="J874" s="2714"/>
      <c r="K874" s="2714"/>
      <c r="L874" s="2714"/>
      <c r="M874" s="2714"/>
      <c r="N874" s="2714"/>
      <c r="O874" s="2714"/>
      <c r="P874" s="2714"/>
      <c r="Q874" s="2714"/>
      <c r="R874" s="2714"/>
      <c r="S874" s="2714"/>
      <c r="T874" s="2714"/>
      <c r="U874" s="2714"/>
      <c r="V874" s="2714"/>
      <c r="W874" s="2714"/>
      <c r="X874" s="2714"/>
      <c r="Y874" s="2714"/>
      <c r="Z874" s="2714"/>
    </row>
    <row r="875" spans="1:26" ht="15.75" customHeight="1">
      <c r="A875" s="2714"/>
      <c r="B875" s="2714"/>
      <c r="C875" s="2714"/>
      <c r="D875" s="2714"/>
      <c r="E875" s="2714"/>
      <c r="F875" s="2714"/>
      <c r="G875" s="2714"/>
      <c r="H875" s="2714"/>
      <c r="I875" s="2714"/>
      <c r="J875" s="2714"/>
      <c r="K875" s="2714"/>
      <c r="L875" s="2714"/>
      <c r="M875" s="2714"/>
      <c r="N875" s="2714"/>
      <c r="O875" s="2714"/>
      <c r="P875" s="2714"/>
      <c r="Q875" s="2714"/>
      <c r="R875" s="2714"/>
      <c r="S875" s="2714"/>
      <c r="T875" s="2714"/>
      <c r="U875" s="2714"/>
      <c r="V875" s="2714"/>
      <c r="W875" s="2714"/>
      <c r="X875" s="2714"/>
      <c r="Y875" s="2714"/>
      <c r="Z875" s="2714"/>
    </row>
    <row r="876" spans="1:26" ht="15.75" customHeight="1">
      <c r="A876" s="2714"/>
      <c r="B876" s="2714"/>
      <c r="C876" s="2714"/>
      <c r="D876" s="2714"/>
      <c r="E876" s="2714"/>
      <c r="F876" s="2714"/>
      <c r="G876" s="2714"/>
      <c r="H876" s="2714"/>
      <c r="I876" s="2714"/>
      <c r="J876" s="2714"/>
      <c r="K876" s="2714"/>
      <c r="L876" s="2714"/>
      <c r="M876" s="2714"/>
      <c r="N876" s="2714"/>
      <c r="O876" s="2714"/>
      <c r="P876" s="2714"/>
      <c r="Q876" s="2714"/>
      <c r="R876" s="2714"/>
      <c r="S876" s="2714"/>
      <c r="T876" s="2714"/>
      <c r="U876" s="2714"/>
      <c r="V876" s="2714"/>
      <c r="W876" s="2714"/>
      <c r="X876" s="2714"/>
      <c r="Y876" s="2714"/>
      <c r="Z876" s="2714"/>
    </row>
    <row r="877" spans="1:26" ht="15.75" customHeight="1">
      <c r="A877" s="2714"/>
      <c r="B877" s="2714"/>
      <c r="C877" s="2714"/>
      <c r="D877" s="2714"/>
      <c r="E877" s="2714"/>
      <c r="F877" s="2714"/>
      <c r="G877" s="2714"/>
      <c r="H877" s="2714"/>
      <c r="I877" s="2714"/>
      <c r="J877" s="2714"/>
      <c r="K877" s="2714"/>
      <c r="L877" s="2714"/>
      <c r="M877" s="2714"/>
      <c r="N877" s="2714"/>
      <c r="O877" s="2714"/>
      <c r="P877" s="2714"/>
      <c r="Q877" s="2714"/>
      <c r="R877" s="2714"/>
      <c r="S877" s="2714"/>
      <c r="T877" s="2714"/>
      <c r="U877" s="2714"/>
      <c r="V877" s="2714"/>
      <c r="W877" s="2714"/>
      <c r="X877" s="2714"/>
      <c r="Y877" s="2714"/>
      <c r="Z877" s="2714"/>
    </row>
    <row r="878" spans="1:26" ht="15.75" customHeight="1">
      <c r="A878" s="2714"/>
      <c r="B878" s="2714"/>
      <c r="C878" s="2714"/>
      <c r="D878" s="2714"/>
      <c r="E878" s="2714"/>
      <c r="F878" s="2714"/>
      <c r="G878" s="2714"/>
      <c r="H878" s="2714"/>
      <c r="I878" s="2714"/>
      <c r="J878" s="2714"/>
      <c r="K878" s="2714"/>
      <c r="L878" s="2714"/>
      <c r="M878" s="2714"/>
      <c r="N878" s="2714"/>
      <c r="O878" s="2714"/>
      <c r="P878" s="2714"/>
      <c r="Q878" s="2714"/>
      <c r="R878" s="2714"/>
      <c r="S878" s="2714"/>
      <c r="T878" s="2714"/>
      <c r="U878" s="2714"/>
      <c r="V878" s="2714"/>
      <c r="W878" s="2714"/>
      <c r="X878" s="2714"/>
      <c r="Y878" s="2714"/>
      <c r="Z878" s="2714"/>
    </row>
    <row r="879" spans="1:26" ht="15.75" customHeight="1">
      <c r="A879" s="2714"/>
      <c r="B879" s="2714"/>
      <c r="C879" s="2714"/>
      <c r="D879" s="2714"/>
      <c r="E879" s="2714"/>
      <c r="F879" s="2714"/>
      <c r="G879" s="2714"/>
      <c r="H879" s="2714"/>
      <c r="I879" s="2714"/>
      <c r="J879" s="2714"/>
      <c r="K879" s="2714"/>
      <c r="L879" s="2714"/>
      <c r="M879" s="2714"/>
      <c r="N879" s="2714"/>
      <c r="O879" s="2714"/>
      <c r="P879" s="2714"/>
      <c r="Q879" s="2714"/>
      <c r="R879" s="2714"/>
      <c r="S879" s="2714"/>
      <c r="T879" s="2714"/>
      <c r="U879" s="2714"/>
      <c r="V879" s="2714"/>
      <c r="W879" s="2714"/>
      <c r="X879" s="2714"/>
      <c r="Y879" s="2714"/>
      <c r="Z879" s="2714"/>
    </row>
    <row r="880" spans="1:26" ht="15.75" customHeight="1">
      <c r="A880" s="2714"/>
      <c r="B880" s="2714"/>
      <c r="C880" s="2714"/>
      <c r="D880" s="2714"/>
      <c r="E880" s="2714"/>
      <c r="F880" s="2714"/>
      <c r="G880" s="2714"/>
      <c r="H880" s="2714"/>
      <c r="I880" s="2714"/>
      <c r="J880" s="2714"/>
      <c r="K880" s="2714"/>
      <c r="L880" s="2714"/>
      <c r="M880" s="2714"/>
      <c r="N880" s="2714"/>
      <c r="O880" s="2714"/>
      <c r="P880" s="2714"/>
      <c r="Q880" s="2714"/>
      <c r="R880" s="2714"/>
      <c r="S880" s="2714"/>
      <c r="T880" s="2714"/>
      <c r="U880" s="2714"/>
      <c r="V880" s="2714"/>
      <c r="W880" s="2714"/>
      <c r="X880" s="2714"/>
      <c r="Y880" s="2714"/>
      <c r="Z880" s="2714"/>
    </row>
    <row r="881" spans="1:26" ht="15.75" customHeight="1">
      <c r="A881" s="2714"/>
      <c r="B881" s="2714"/>
      <c r="C881" s="2714"/>
      <c r="D881" s="2714"/>
      <c r="E881" s="2714"/>
      <c r="F881" s="2714"/>
      <c r="G881" s="2714"/>
      <c r="H881" s="2714"/>
      <c r="I881" s="2714"/>
      <c r="J881" s="2714"/>
      <c r="K881" s="2714"/>
      <c r="L881" s="2714"/>
      <c r="M881" s="2714"/>
      <c r="N881" s="2714"/>
      <c r="O881" s="2714"/>
      <c r="P881" s="2714"/>
      <c r="Q881" s="2714"/>
      <c r="R881" s="2714"/>
      <c r="S881" s="2714"/>
      <c r="T881" s="2714"/>
      <c r="U881" s="2714"/>
      <c r="V881" s="2714"/>
      <c r="W881" s="2714"/>
      <c r="X881" s="2714"/>
      <c r="Y881" s="2714"/>
      <c r="Z881" s="2714"/>
    </row>
    <row r="882" spans="1:26" ht="15.75" customHeight="1">
      <c r="A882" s="2714"/>
      <c r="B882" s="2714"/>
      <c r="C882" s="2714"/>
      <c r="D882" s="2714"/>
      <c r="E882" s="2714"/>
      <c r="F882" s="2714"/>
      <c r="G882" s="2714"/>
      <c r="H882" s="2714"/>
      <c r="I882" s="2714"/>
      <c r="J882" s="2714"/>
      <c r="K882" s="2714"/>
      <c r="L882" s="2714"/>
      <c r="M882" s="2714"/>
      <c r="N882" s="2714"/>
      <c r="O882" s="2714"/>
      <c r="P882" s="2714"/>
      <c r="Q882" s="2714"/>
      <c r="R882" s="2714"/>
      <c r="S882" s="2714"/>
      <c r="T882" s="2714"/>
      <c r="U882" s="2714"/>
      <c r="V882" s="2714"/>
      <c r="W882" s="2714"/>
      <c r="X882" s="2714"/>
      <c r="Y882" s="2714"/>
      <c r="Z882" s="2714"/>
    </row>
    <row r="883" spans="1:26" ht="15.75" customHeight="1">
      <c r="A883" s="2714"/>
      <c r="B883" s="2714"/>
      <c r="C883" s="2714"/>
      <c r="D883" s="2714"/>
      <c r="E883" s="2714"/>
      <c r="F883" s="2714"/>
      <c r="G883" s="2714"/>
      <c r="H883" s="2714"/>
      <c r="I883" s="2714"/>
      <c r="J883" s="2714"/>
      <c r="K883" s="2714"/>
      <c r="L883" s="2714"/>
      <c r="M883" s="2714"/>
      <c r="N883" s="2714"/>
      <c r="O883" s="2714"/>
      <c r="P883" s="2714"/>
      <c r="Q883" s="2714"/>
      <c r="R883" s="2714"/>
      <c r="S883" s="2714"/>
      <c r="T883" s="2714"/>
      <c r="U883" s="2714"/>
      <c r="V883" s="2714"/>
      <c r="W883" s="2714"/>
      <c r="X883" s="2714"/>
      <c r="Y883" s="2714"/>
      <c r="Z883" s="2714"/>
    </row>
    <row r="884" spans="1:26" ht="15.75" customHeight="1">
      <c r="A884" s="2714"/>
      <c r="B884" s="2714"/>
      <c r="C884" s="2714"/>
      <c r="D884" s="2714"/>
      <c r="E884" s="2714"/>
      <c r="F884" s="2714"/>
      <c r="G884" s="2714"/>
      <c r="H884" s="2714"/>
      <c r="I884" s="2714"/>
      <c r="J884" s="2714"/>
      <c r="K884" s="2714"/>
      <c r="L884" s="2714"/>
      <c r="M884" s="2714"/>
      <c r="N884" s="2714"/>
      <c r="O884" s="2714"/>
      <c r="P884" s="2714"/>
      <c r="Q884" s="2714"/>
      <c r="R884" s="2714"/>
      <c r="S884" s="2714"/>
      <c r="T884" s="2714"/>
      <c r="U884" s="2714"/>
      <c r="V884" s="2714"/>
      <c r="W884" s="2714"/>
      <c r="X884" s="2714"/>
      <c r="Y884" s="2714"/>
      <c r="Z884" s="2714"/>
    </row>
    <row r="885" spans="1:26" ht="15.75" customHeight="1">
      <c r="A885" s="2714"/>
      <c r="B885" s="2714"/>
      <c r="C885" s="2714"/>
      <c r="D885" s="2714"/>
      <c r="E885" s="2714"/>
      <c r="F885" s="2714"/>
      <c r="G885" s="2714"/>
      <c r="H885" s="2714"/>
      <c r="I885" s="2714"/>
      <c r="J885" s="2714"/>
      <c r="K885" s="2714"/>
      <c r="L885" s="2714"/>
      <c r="M885" s="2714"/>
      <c r="N885" s="2714"/>
      <c r="O885" s="2714"/>
      <c r="P885" s="2714"/>
      <c r="Q885" s="2714"/>
      <c r="R885" s="2714"/>
      <c r="S885" s="2714"/>
      <c r="T885" s="2714"/>
      <c r="U885" s="2714"/>
      <c r="V885" s="2714"/>
      <c r="W885" s="2714"/>
      <c r="X885" s="2714"/>
      <c r="Y885" s="2714"/>
      <c r="Z885" s="2714"/>
    </row>
    <row r="886" spans="1:26" ht="15.75" customHeight="1">
      <c r="A886" s="2714"/>
      <c r="B886" s="2714"/>
      <c r="C886" s="2714"/>
      <c r="D886" s="2714"/>
      <c r="E886" s="2714"/>
      <c r="F886" s="2714"/>
      <c r="G886" s="2714"/>
      <c r="H886" s="2714"/>
      <c r="I886" s="2714"/>
      <c r="J886" s="2714"/>
      <c r="K886" s="2714"/>
      <c r="L886" s="2714"/>
      <c r="M886" s="2714"/>
      <c r="N886" s="2714"/>
      <c r="O886" s="2714"/>
      <c r="P886" s="2714"/>
      <c r="Q886" s="2714"/>
      <c r="R886" s="2714"/>
      <c r="S886" s="2714"/>
      <c r="T886" s="2714"/>
      <c r="U886" s="2714"/>
      <c r="V886" s="2714"/>
      <c r="W886" s="2714"/>
      <c r="X886" s="2714"/>
      <c r="Y886" s="2714"/>
      <c r="Z886" s="2714"/>
    </row>
    <row r="887" spans="1:26" ht="15.75" customHeight="1">
      <c r="A887" s="2714"/>
      <c r="B887" s="2714"/>
      <c r="C887" s="2714"/>
      <c r="D887" s="2714"/>
      <c r="E887" s="2714"/>
      <c r="F887" s="2714"/>
      <c r="G887" s="2714"/>
      <c r="H887" s="2714"/>
      <c r="I887" s="2714"/>
      <c r="J887" s="2714"/>
      <c r="K887" s="2714"/>
      <c r="L887" s="2714"/>
      <c r="M887" s="2714"/>
      <c r="N887" s="2714"/>
      <c r="O887" s="2714"/>
      <c r="P887" s="2714"/>
      <c r="Q887" s="2714"/>
      <c r="R887" s="2714"/>
      <c r="S887" s="2714"/>
      <c r="T887" s="2714"/>
      <c r="U887" s="2714"/>
      <c r="V887" s="2714"/>
      <c r="W887" s="2714"/>
      <c r="X887" s="2714"/>
      <c r="Y887" s="2714"/>
      <c r="Z887" s="2714"/>
    </row>
    <row r="888" spans="1:26" ht="15.75" customHeight="1">
      <c r="A888" s="2714"/>
      <c r="B888" s="2714"/>
      <c r="C888" s="2714"/>
      <c r="D888" s="2714"/>
      <c r="E888" s="2714"/>
      <c r="F888" s="2714"/>
      <c r="G888" s="2714"/>
      <c r="H888" s="2714"/>
      <c r="I888" s="2714"/>
      <c r="J888" s="2714"/>
      <c r="K888" s="2714"/>
      <c r="L888" s="2714"/>
      <c r="M888" s="2714"/>
      <c r="N888" s="2714"/>
      <c r="O888" s="2714"/>
      <c r="P888" s="2714"/>
      <c r="Q888" s="2714"/>
      <c r="R888" s="2714"/>
      <c r="S888" s="2714"/>
      <c r="T888" s="2714"/>
      <c r="U888" s="2714"/>
      <c r="V888" s="2714"/>
      <c r="W888" s="2714"/>
      <c r="X888" s="2714"/>
      <c r="Y888" s="2714"/>
      <c r="Z888" s="2714"/>
    </row>
    <row r="889" spans="1:26" ht="15.75" customHeight="1">
      <c r="A889" s="2714"/>
      <c r="B889" s="2714"/>
      <c r="C889" s="2714"/>
      <c r="D889" s="2714"/>
      <c r="E889" s="2714"/>
      <c r="F889" s="2714"/>
      <c r="G889" s="2714"/>
      <c r="H889" s="2714"/>
      <c r="I889" s="2714"/>
      <c r="J889" s="2714"/>
      <c r="K889" s="2714"/>
      <c r="L889" s="2714"/>
      <c r="M889" s="2714"/>
      <c r="N889" s="2714"/>
      <c r="O889" s="2714"/>
      <c r="P889" s="2714"/>
      <c r="Q889" s="2714"/>
      <c r="R889" s="2714"/>
      <c r="S889" s="2714"/>
      <c r="T889" s="2714"/>
      <c r="U889" s="2714"/>
      <c r="V889" s="2714"/>
      <c r="W889" s="2714"/>
      <c r="X889" s="2714"/>
      <c r="Y889" s="2714"/>
      <c r="Z889" s="2714"/>
    </row>
    <row r="890" spans="1:26" ht="15.75" customHeight="1">
      <c r="A890" s="2714"/>
      <c r="B890" s="2714"/>
      <c r="C890" s="2714"/>
      <c r="D890" s="2714"/>
      <c r="E890" s="2714"/>
      <c r="F890" s="2714"/>
      <c r="G890" s="2714"/>
      <c r="H890" s="2714"/>
      <c r="I890" s="2714"/>
      <c r="J890" s="2714"/>
      <c r="K890" s="2714"/>
      <c r="L890" s="2714"/>
      <c r="M890" s="2714"/>
      <c r="N890" s="2714"/>
      <c r="O890" s="2714"/>
      <c r="P890" s="2714"/>
      <c r="Q890" s="2714"/>
      <c r="R890" s="2714"/>
      <c r="S890" s="2714"/>
      <c r="T890" s="2714"/>
      <c r="U890" s="2714"/>
      <c r="V890" s="2714"/>
      <c r="W890" s="2714"/>
      <c r="X890" s="2714"/>
      <c r="Y890" s="2714"/>
      <c r="Z890" s="2714"/>
    </row>
    <row r="891" spans="1:26" ht="15.75" customHeight="1">
      <c r="A891" s="2714"/>
      <c r="B891" s="2714"/>
      <c r="C891" s="2714"/>
      <c r="D891" s="2714"/>
      <c r="E891" s="2714"/>
      <c r="F891" s="2714"/>
      <c r="G891" s="2714"/>
      <c r="H891" s="2714"/>
      <c r="I891" s="2714"/>
      <c r="J891" s="2714"/>
      <c r="K891" s="2714"/>
      <c r="L891" s="2714"/>
      <c r="M891" s="2714"/>
      <c r="N891" s="2714"/>
      <c r="O891" s="2714"/>
      <c r="P891" s="2714"/>
      <c r="Q891" s="2714"/>
      <c r="R891" s="2714"/>
      <c r="S891" s="2714"/>
      <c r="T891" s="2714"/>
      <c r="U891" s="2714"/>
      <c r="V891" s="2714"/>
      <c r="W891" s="2714"/>
      <c r="X891" s="2714"/>
      <c r="Y891" s="2714"/>
      <c r="Z891" s="2714"/>
    </row>
    <row r="892" spans="1:26" ht="15.75" customHeight="1">
      <c r="A892" s="2714"/>
      <c r="B892" s="2714"/>
      <c r="C892" s="2714"/>
      <c r="D892" s="2714"/>
      <c r="E892" s="2714"/>
      <c r="F892" s="2714"/>
      <c r="G892" s="2714"/>
      <c r="H892" s="2714"/>
      <c r="I892" s="2714"/>
      <c r="J892" s="2714"/>
      <c r="K892" s="2714"/>
      <c r="L892" s="2714"/>
      <c r="M892" s="2714"/>
      <c r="N892" s="2714"/>
      <c r="O892" s="2714"/>
      <c r="P892" s="2714"/>
      <c r="Q892" s="2714"/>
      <c r="R892" s="2714"/>
      <c r="S892" s="2714"/>
      <c r="T892" s="2714"/>
      <c r="U892" s="2714"/>
      <c r="V892" s="2714"/>
      <c r="W892" s="2714"/>
      <c r="X892" s="2714"/>
      <c r="Y892" s="2714"/>
      <c r="Z892" s="2714"/>
    </row>
    <row r="893" spans="1:26" ht="15.75" customHeight="1">
      <c r="A893" s="2714"/>
      <c r="B893" s="2714"/>
      <c r="C893" s="2714"/>
      <c r="D893" s="2714"/>
      <c r="E893" s="2714"/>
      <c r="F893" s="2714"/>
      <c r="G893" s="2714"/>
      <c r="H893" s="2714"/>
      <c r="I893" s="2714"/>
      <c r="J893" s="2714"/>
      <c r="K893" s="2714"/>
      <c r="L893" s="2714"/>
      <c r="M893" s="2714"/>
      <c r="N893" s="2714"/>
      <c r="O893" s="2714"/>
      <c r="P893" s="2714"/>
      <c r="Q893" s="2714"/>
      <c r="R893" s="2714"/>
      <c r="S893" s="2714"/>
      <c r="T893" s="2714"/>
      <c r="U893" s="2714"/>
      <c r="V893" s="2714"/>
      <c r="W893" s="2714"/>
      <c r="X893" s="2714"/>
      <c r="Y893" s="2714"/>
      <c r="Z893" s="2714"/>
    </row>
    <row r="894" spans="1:26" ht="15.75" customHeight="1">
      <c r="A894" s="2714"/>
      <c r="B894" s="2714"/>
      <c r="C894" s="2714"/>
      <c r="D894" s="2714"/>
      <c r="E894" s="2714"/>
      <c r="F894" s="2714"/>
      <c r="G894" s="2714"/>
      <c r="H894" s="2714"/>
      <c r="I894" s="2714"/>
      <c r="J894" s="2714"/>
      <c r="K894" s="2714"/>
      <c r="L894" s="2714"/>
      <c r="M894" s="2714"/>
      <c r="N894" s="2714"/>
      <c r="O894" s="2714"/>
      <c r="P894" s="2714"/>
      <c r="Q894" s="2714"/>
      <c r="R894" s="2714"/>
      <c r="S894" s="2714"/>
      <c r="T894" s="2714"/>
      <c r="U894" s="2714"/>
      <c r="V894" s="2714"/>
      <c r="W894" s="2714"/>
      <c r="X894" s="2714"/>
      <c r="Y894" s="2714"/>
      <c r="Z894" s="2714"/>
    </row>
    <row r="895" spans="1:26" ht="15.75" customHeight="1">
      <c r="A895" s="2714"/>
      <c r="B895" s="2714"/>
      <c r="C895" s="2714"/>
      <c r="D895" s="2714"/>
      <c r="E895" s="2714"/>
      <c r="F895" s="2714"/>
      <c r="G895" s="2714"/>
      <c r="H895" s="2714"/>
      <c r="I895" s="2714"/>
      <c r="J895" s="2714"/>
      <c r="K895" s="2714"/>
      <c r="L895" s="2714"/>
      <c r="M895" s="2714"/>
      <c r="N895" s="2714"/>
      <c r="O895" s="2714"/>
      <c r="P895" s="2714"/>
      <c r="Q895" s="2714"/>
      <c r="R895" s="2714"/>
      <c r="S895" s="2714"/>
      <c r="T895" s="2714"/>
      <c r="U895" s="2714"/>
      <c r="V895" s="2714"/>
      <c r="W895" s="2714"/>
      <c r="X895" s="2714"/>
      <c r="Y895" s="2714"/>
      <c r="Z895" s="2714"/>
    </row>
    <row r="896" spans="1:26" ht="15.75" customHeight="1">
      <c r="A896" s="2714"/>
      <c r="B896" s="2714"/>
      <c r="C896" s="2714"/>
      <c r="D896" s="2714"/>
      <c r="E896" s="2714"/>
      <c r="F896" s="2714"/>
      <c r="G896" s="2714"/>
      <c r="H896" s="2714"/>
      <c r="I896" s="2714"/>
      <c r="J896" s="2714"/>
      <c r="K896" s="2714"/>
      <c r="L896" s="2714"/>
      <c r="M896" s="2714"/>
      <c r="N896" s="2714"/>
      <c r="O896" s="2714"/>
      <c r="P896" s="2714"/>
      <c r="Q896" s="2714"/>
      <c r="R896" s="2714"/>
      <c r="S896" s="2714"/>
      <c r="T896" s="2714"/>
      <c r="U896" s="2714"/>
      <c r="V896" s="2714"/>
      <c r="W896" s="2714"/>
      <c r="X896" s="2714"/>
      <c r="Y896" s="2714"/>
      <c r="Z896" s="2714"/>
    </row>
    <row r="897" spans="1:26" ht="15.75" customHeight="1">
      <c r="A897" s="2714"/>
      <c r="B897" s="2714"/>
      <c r="C897" s="2714"/>
      <c r="D897" s="2714"/>
      <c r="E897" s="2714"/>
      <c r="F897" s="2714"/>
      <c r="G897" s="2714"/>
      <c r="H897" s="2714"/>
      <c r="I897" s="2714"/>
      <c r="J897" s="2714"/>
      <c r="K897" s="2714"/>
      <c r="L897" s="2714"/>
      <c r="M897" s="2714"/>
      <c r="N897" s="2714"/>
      <c r="O897" s="2714"/>
      <c r="P897" s="2714"/>
      <c r="Q897" s="2714"/>
      <c r="R897" s="2714"/>
      <c r="S897" s="2714"/>
      <c r="T897" s="2714"/>
      <c r="U897" s="2714"/>
      <c r="V897" s="2714"/>
      <c r="W897" s="2714"/>
      <c r="X897" s="2714"/>
      <c r="Y897" s="2714"/>
      <c r="Z897" s="2714"/>
    </row>
    <row r="898" spans="1:26" ht="15.75" customHeight="1">
      <c r="A898" s="2714"/>
      <c r="B898" s="2714"/>
      <c r="C898" s="2714"/>
      <c r="D898" s="2714"/>
      <c r="E898" s="2714"/>
      <c r="F898" s="2714"/>
      <c r="G898" s="2714"/>
      <c r="H898" s="2714"/>
      <c r="I898" s="2714"/>
      <c r="J898" s="2714"/>
      <c r="K898" s="2714"/>
      <c r="L898" s="2714"/>
      <c r="M898" s="2714"/>
      <c r="N898" s="2714"/>
      <c r="O898" s="2714"/>
      <c r="P898" s="2714"/>
      <c r="Q898" s="2714"/>
      <c r="R898" s="2714"/>
      <c r="S898" s="2714"/>
      <c r="T898" s="2714"/>
      <c r="U898" s="2714"/>
      <c r="V898" s="2714"/>
      <c r="W898" s="2714"/>
      <c r="X898" s="2714"/>
      <c r="Y898" s="2714"/>
      <c r="Z898" s="2714"/>
    </row>
    <row r="899" spans="1:26" ht="15.75" customHeight="1">
      <c r="A899" s="2714"/>
      <c r="B899" s="2714"/>
      <c r="C899" s="2714"/>
      <c r="D899" s="2714"/>
      <c r="E899" s="2714"/>
      <c r="F899" s="2714"/>
      <c r="G899" s="2714"/>
      <c r="H899" s="2714"/>
      <c r="I899" s="2714"/>
      <c r="J899" s="2714"/>
      <c r="K899" s="2714"/>
      <c r="L899" s="2714"/>
      <c r="M899" s="2714"/>
      <c r="N899" s="2714"/>
      <c r="O899" s="2714"/>
      <c r="P899" s="2714"/>
      <c r="Q899" s="2714"/>
      <c r="R899" s="2714"/>
      <c r="S899" s="2714"/>
      <c r="T899" s="2714"/>
      <c r="U899" s="2714"/>
      <c r="V899" s="2714"/>
      <c r="W899" s="2714"/>
      <c r="X899" s="2714"/>
      <c r="Y899" s="2714"/>
      <c r="Z899" s="2714"/>
    </row>
    <row r="900" spans="1:26" ht="15.75" customHeight="1">
      <c r="A900" s="2714"/>
      <c r="B900" s="2714"/>
      <c r="C900" s="2714"/>
      <c r="D900" s="2714"/>
      <c r="E900" s="2714"/>
      <c r="F900" s="2714"/>
      <c r="G900" s="2714"/>
      <c r="H900" s="2714"/>
      <c r="I900" s="2714"/>
      <c r="J900" s="2714"/>
      <c r="K900" s="2714"/>
      <c r="L900" s="2714"/>
      <c r="M900" s="2714"/>
      <c r="N900" s="2714"/>
      <c r="O900" s="2714"/>
      <c r="P900" s="2714"/>
      <c r="Q900" s="2714"/>
      <c r="R900" s="2714"/>
      <c r="S900" s="2714"/>
      <c r="T900" s="2714"/>
      <c r="U900" s="2714"/>
      <c r="V900" s="2714"/>
      <c r="W900" s="2714"/>
      <c r="X900" s="2714"/>
      <c r="Y900" s="2714"/>
      <c r="Z900" s="2714"/>
    </row>
    <row r="901" spans="1:26" ht="15.75" customHeight="1">
      <c r="A901" s="2714"/>
      <c r="B901" s="2714"/>
      <c r="C901" s="2714"/>
      <c r="D901" s="2714"/>
      <c r="E901" s="2714"/>
      <c r="F901" s="2714"/>
      <c r="G901" s="2714"/>
      <c r="H901" s="2714"/>
      <c r="I901" s="2714"/>
      <c r="J901" s="2714"/>
      <c r="K901" s="2714"/>
      <c r="L901" s="2714"/>
      <c r="M901" s="2714"/>
      <c r="N901" s="2714"/>
      <c r="O901" s="2714"/>
      <c r="P901" s="2714"/>
      <c r="Q901" s="2714"/>
      <c r="R901" s="2714"/>
      <c r="S901" s="2714"/>
      <c r="T901" s="2714"/>
      <c r="U901" s="2714"/>
      <c r="V901" s="2714"/>
      <c r="W901" s="2714"/>
      <c r="X901" s="2714"/>
      <c r="Y901" s="2714"/>
      <c r="Z901" s="2714"/>
    </row>
    <row r="902" spans="1:26" ht="15.75" customHeight="1">
      <c r="A902" s="2714"/>
      <c r="B902" s="2714"/>
      <c r="C902" s="2714"/>
      <c r="D902" s="2714"/>
      <c r="E902" s="2714"/>
      <c r="F902" s="2714"/>
      <c r="G902" s="2714"/>
      <c r="H902" s="2714"/>
      <c r="I902" s="2714"/>
      <c r="J902" s="2714"/>
      <c r="K902" s="2714"/>
      <c r="L902" s="2714"/>
      <c r="M902" s="2714"/>
      <c r="N902" s="2714"/>
      <c r="O902" s="2714"/>
      <c r="P902" s="2714"/>
      <c r="Q902" s="2714"/>
      <c r="R902" s="2714"/>
      <c r="S902" s="2714"/>
      <c r="T902" s="2714"/>
      <c r="U902" s="2714"/>
      <c r="V902" s="2714"/>
      <c r="W902" s="2714"/>
      <c r="X902" s="2714"/>
      <c r="Y902" s="2714"/>
      <c r="Z902" s="2714"/>
    </row>
    <row r="903" spans="1:26" ht="15.75" customHeight="1">
      <c r="A903" s="2714"/>
      <c r="B903" s="2714"/>
      <c r="C903" s="2714"/>
      <c r="D903" s="2714"/>
      <c r="E903" s="2714"/>
      <c r="F903" s="2714"/>
      <c r="G903" s="2714"/>
      <c r="H903" s="2714"/>
      <c r="I903" s="2714"/>
      <c r="J903" s="2714"/>
      <c r="K903" s="2714"/>
      <c r="L903" s="2714"/>
      <c r="M903" s="2714"/>
      <c r="N903" s="2714"/>
      <c r="O903" s="2714"/>
      <c r="P903" s="2714"/>
      <c r="Q903" s="2714"/>
      <c r="R903" s="2714"/>
      <c r="S903" s="2714"/>
      <c r="T903" s="2714"/>
      <c r="U903" s="2714"/>
      <c r="V903" s="2714"/>
      <c r="W903" s="2714"/>
      <c r="X903" s="2714"/>
      <c r="Y903" s="2714"/>
      <c r="Z903" s="2714"/>
    </row>
    <row r="904" spans="1:26" ht="15.75" customHeight="1">
      <c r="A904" s="2714"/>
      <c r="B904" s="2714"/>
      <c r="C904" s="2714"/>
      <c r="D904" s="2714"/>
      <c r="E904" s="2714"/>
      <c r="F904" s="2714"/>
      <c r="G904" s="2714"/>
      <c r="H904" s="2714"/>
      <c r="I904" s="2714"/>
      <c r="J904" s="2714"/>
      <c r="K904" s="2714"/>
      <c r="L904" s="2714"/>
      <c r="M904" s="2714"/>
      <c r="N904" s="2714"/>
      <c r="O904" s="2714"/>
      <c r="P904" s="2714"/>
      <c r="Q904" s="2714"/>
      <c r="R904" s="2714"/>
      <c r="S904" s="2714"/>
      <c r="T904" s="2714"/>
      <c r="U904" s="2714"/>
      <c r="V904" s="2714"/>
      <c r="W904" s="2714"/>
      <c r="X904" s="2714"/>
      <c r="Y904" s="2714"/>
      <c r="Z904" s="2714"/>
    </row>
    <row r="905" spans="1:26" ht="15.75" customHeight="1">
      <c r="A905" s="2714"/>
      <c r="B905" s="2714"/>
      <c r="C905" s="2714"/>
      <c r="D905" s="2714"/>
      <c r="E905" s="2714"/>
      <c r="F905" s="2714"/>
      <c r="G905" s="2714"/>
      <c r="H905" s="2714"/>
      <c r="I905" s="2714"/>
      <c r="J905" s="2714"/>
      <c r="K905" s="2714"/>
      <c r="L905" s="2714"/>
      <c r="M905" s="2714"/>
      <c r="N905" s="2714"/>
      <c r="O905" s="2714"/>
      <c r="P905" s="2714"/>
      <c r="Q905" s="2714"/>
      <c r="R905" s="2714"/>
      <c r="S905" s="2714"/>
      <c r="T905" s="2714"/>
      <c r="U905" s="2714"/>
      <c r="V905" s="2714"/>
      <c r="W905" s="2714"/>
      <c r="X905" s="2714"/>
      <c r="Y905" s="2714"/>
      <c r="Z905" s="2714"/>
    </row>
    <row r="906" spans="1:26" ht="15.75" customHeight="1">
      <c r="A906" s="2714"/>
      <c r="B906" s="2714"/>
      <c r="C906" s="2714"/>
      <c r="D906" s="2714"/>
      <c r="E906" s="2714"/>
      <c r="F906" s="2714"/>
      <c r="G906" s="2714"/>
      <c r="H906" s="2714"/>
      <c r="I906" s="2714"/>
      <c r="J906" s="2714"/>
      <c r="K906" s="2714"/>
      <c r="L906" s="2714"/>
      <c r="M906" s="2714"/>
      <c r="N906" s="2714"/>
      <c r="O906" s="2714"/>
      <c r="P906" s="2714"/>
      <c r="Q906" s="2714"/>
      <c r="R906" s="2714"/>
      <c r="S906" s="2714"/>
      <c r="T906" s="2714"/>
      <c r="U906" s="2714"/>
      <c r="V906" s="2714"/>
      <c r="W906" s="2714"/>
      <c r="X906" s="2714"/>
      <c r="Y906" s="2714"/>
      <c r="Z906" s="2714"/>
    </row>
    <row r="907" spans="1:26" ht="15.75" customHeight="1">
      <c r="A907" s="2714"/>
      <c r="B907" s="2714"/>
      <c r="C907" s="2714"/>
      <c r="D907" s="2714"/>
      <c r="E907" s="2714"/>
      <c r="F907" s="2714"/>
      <c r="G907" s="2714"/>
      <c r="H907" s="2714"/>
      <c r="I907" s="2714"/>
      <c r="J907" s="2714"/>
      <c r="K907" s="2714"/>
      <c r="L907" s="2714"/>
      <c r="M907" s="2714"/>
      <c r="N907" s="2714"/>
      <c r="O907" s="2714"/>
      <c r="P907" s="2714"/>
      <c r="Q907" s="2714"/>
      <c r="R907" s="2714"/>
      <c r="S907" s="2714"/>
      <c r="T907" s="2714"/>
      <c r="U907" s="2714"/>
      <c r="V907" s="2714"/>
      <c r="W907" s="2714"/>
      <c r="X907" s="2714"/>
      <c r="Y907" s="2714"/>
      <c r="Z907" s="2714"/>
    </row>
    <row r="908" spans="1:26" ht="15.75" customHeight="1">
      <c r="A908" s="2714"/>
      <c r="B908" s="2714"/>
      <c r="C908" s="2714"/>
      <c r="D908" s="2714"/>
      <c r="E908" s="2714"/>
      <c r="F908" s="2714"/>
      <c r="G908" s="2714"/>
      <c r="H908" s="2714"/>
      <c r="I908" s="2714"/>
      <c r="J908" s="2714"/>
      <c r="K908" s="2714"/>
      <c r="L908" s="2714"/>
      <c r="M908" s="2714"/>
      <c r="N908" s="2714"/>
      <c r="O908" s="2714"/>
      <c r="P908" s="2714"/>
      <c r="Q908" s="2714"/>
      <c r="R908" s="2714"/>
      <c r="S908" s="2714"/>
      <c r="T908" s="2714"/>
      <c r="U908" s="2714"/>
      <c r="V908" s="2714"/>
      <c r="W908" s="2714"/>
      <c r="X908" s="2714"/>
      <c r="Y908" s="2714"/>
      <c r="Z908" s="2714"/>
    </row>
    <row r="909" spans="1:26" ht="15.75" customHeight="1">
      <c r="A909" s="2714"/>
      <c r="B909" s="2714"/>
      <c r="C909" s="2714"/>
      <c r="D909" s="2714"/>
      <c r="E909" s="2714"/>
      <c r="F909" s="2714"/>
      <c r="G909" s="2714"/>
      <c r="H909" s="2714"/>
      <c r="I909" s="2714"/>
      <c r="J909" s="2714"/>
      <c r="K909" s="2714"/>
      <c r="L909" s="2714"/>
      <c r="M909" s="2714"/>
      <c r="N909" s="2714"/>
      <c r="O909" s="2714"/>
      <c r="P909" s="2714"/>
      <c r="Q909" s="2714"/>
      <c r="R909" s="2714"/>
      <c r="S909" s="2714"/>
      <c r="T909" s="2714"/>
      <c r="U909" s="2714"/>
      <c r="V909" s="2714"/>
      <c r="W909" s="2714"/>
      <c r="X909" s="2714"/>
      <c r="Y909" s="2714"/>
      <c r="Z909" s="2714"/>
    </row>
    <row r="910" spans="1:26" ht="15.75" customHeight="1">
      <c r="A910" s="2714"/>
      <c r="B910" s="2714"/>
      <c r="C910" s="2714"/>
      <c r="D910" s="2714"/>
      <c r="E910" s="2714"/>
      <c r="F910" s="2714"/>
      <c r="G910" s="2714"/>
      <c r="H910" s="2714"/>
      <c r="I910" s="2714"/>
      <c r="J910" s="2714"/>
      <c r="K910" s="2714"/>
      <c r="L910" s="2714"/>
      <c r="M910" s="2714"/>
      <c r="N910" s="2714"/>
      <c r="O910" s="2714"/>
      <c r="P910" s="2714"/>
      <c r="Q910" s="2714"/>
      <c r="R910" s="2714"/>
      <c r="S910" s="2714"/>
      <c r="T910" s="2714"/>
      <c r="U910" s="2714"/>
      <c r="V910" s="2714"/>
      <c r="W910" s="2714"/>
      <c r="X910" s="2714"/>
      <c r="Y910" s="2714"/>
      <c r="Z910" s="2714"/>
    </row>
    <row r="911" spans="1:26" ht="15.75" customHeight="1">
      <c r="A911" s="2714"/>
      <c r="B911" s="2714"/>
      <c r="C911" s="2714"/>
      <c r="D911" s="2714"/>
      <c r="E911" s="2714"/>
      <c r="F911" s="2714"/>
      <c r="G911" s="2714"/>
      <c r="H911" s="2714"/>
      <c r="I911" s="2714"/>
      <c r="J911" s="2714"/>
      <c r="K911" s="2714"/>
      <c r="L911" s="2714"/>
      <c r="M911" s="2714"/>
      <c r="N911" s="2714"/>
      <c r="O911" s="2714"/>
      <c r="P911" s="2714"/>
      <c r="Q911" s="2714"/>
      <c r="R911" s="2714"/>
      <c r="S911" s="2714"/>
      <c r="T911" s="2714"/>
      <c r="U911" s="2714"/>
      <c r="V911" s="2714"/>
      <c r="W911" s="2714"/>
      <c r="X911" s="2714"/>
      <c r="Y911" s="2714"/>
      <c r="Z911" s="2714"/>
    </row>
    <row r="912" spans="1:26" ht="15.75" customHeight="1">
      <c r="A912" s="2714"/>
      <c r="B912" s="2714"/>
      <c r="C912" s="2714"/>
      <c r="D912" s="2714"/>
      <c r="E912" s="2714"/>
      <c r="F912" s="2714"/>
      <c r="G912" s="2714"/>
      <c r="H912" s="2714"/>
      <c r="I912" s="2714"/>
      <c r="J912" s="2714"/>
      <c r="K912" s="2714"/>
      <c r="L912" s="2714"/>
      <c r="M912" s="2714"/>
      <c r="N912" s="2714"/>
      <c r="O912" s="2714"/>
      <c r="P912" s="2714"/>
      <c r="Q912" s="2714"/>
      <c r="R912" s="2714"/>
      <c r="S912" s="2714"/>
      <c r="T912" s="2714"/>
      <c r="U912" s="2714"/>
      <c r="V912" s="2714"/>
      <c r="W912" s="2714"/>
      <c r="X912" s="2714"/>
      <c r="Y912" s="2714"/>
      <c r="Z912" s="2714"/>
    </row>
    <row r="913" spans="1:26" ht="15.75" customHeight="1">
      <c r="A913" s="2714"/>
      <c r="B913" s="2714"/>
      <c r="C913" s="2714"/>
      <c r="D913" s="2714"/>
      <c r="E913" s="2714"/>
      <c r="F913" s="2714"/>
      <c r="G913" s="2714"/>
      <c r="H913" s="2714"/>
      <c r="I913" s="2714"/>
      <c r="J913" s="2714"/>
      <c r="K913" s="2714"/>
      <c r="L913" s="2714"/>
      <c r="M913" s="2714"/>
      <c r="N913" s="2714"/>
      <c r="O913" s="2714"/>
      <c r="P913" s="2714"/>
      <c r="Q913" s="2714"/>
      <c r="R913" s="2714"/>
      <c r="S913" s="2714"/>
      <c r="T913" s="2714"/>
      <c r="U913" s="2714"/>
      <c r="V913" s="2714"/>
      <c r="W913" s="2714"/>
      <c r="X913" s="2714"/>
      <c r="Y913" s="2714"/>
      <c r="Z913" s="2714"/>
    </row>
    <row r="914" spans="1:26" ht="15.75" customHeight="1">
      <c r="A914" s="2714"/>
      <c r="B914" s="2714"/>
      <c r="C914" s="2714"/>
      <c r="D914" s="2714"/>
      <c r="E914" s="2714"/>
      <c r="F914" s="2714"/>
      <c r="G914" s="2714"/>
      <c r="H914" s="2714"/>
      <c r="I914" s="2714"/>
      <c r="J914" s="2714"/>
      <c r="K914" s="2714"/>
      <c r="L914" s="2714"/>
      <c r="M914" s="2714"/>
      <c r="N914" s="2714"/>
      <c r="O914" s="2714"/>
      <c r="P914" s="2714"/>
      <c r="Q914" s="2714"/>
      <c r="R914" s="2714"/>
      <c r="S914" s="2714"/>
      <c r="T914" s="2714"/>
      <c r="U914" s="2714"/>
      <c r="V914" s="2714"/>
      <c r="W914" s="2714"/>
      <c r="X914" s="2714"/>
      <c r="Y914" s="2714"/>
      <c r="Z914" s="2714"/>
    </row>
    <row r="915" spans="1:26" ht="15.75" customHeight="1">
      <c r="A915" s="2714"/>
      <c r="B915" s="2714"/>
      <c r="C915" s="2714"/>
      <c r="D915" s="2714"/>
      <c r="E915" s="2714"/>
      <c r="F915" s="2714"/>
      <c r="G915" s="2714"/>
      <c r="H915" s="2714"/>
      <c r="I915" s="2714"/>
      <c r="J915" s="2714"/>
      <c r="K915" s="2714"/>
      <c r="L915" s="2714"/>
      <c r="M915" s="2714"/>
      <c r="N915" s="2714"/>
      <c r="O915" s="2714"/>
      <c r="P915" s="2714"/>
      <c r="Q915" s="2714"/>
      <c r="R915" s="2714"/>
      <c r="S915" s="2714"/>
      <c r="T915" s="2714"/>
      <c r="U915" s="2714"/>
      <c r="V915" s="2714"/>
      <c r="W915" s="2714"/>
      <c r="X915" s="2714"/>
      <c r="Y915" s="2714"/>
      <c r="Z915" s="2714"/>
    </row>
    <row r="916" spans="1:26" ht="15.75" customHeight="1">
      <c r="A916" s="2714"/>
      <c r="B916" s="2714"/>
      <c r="C916" s="2714"/>
      <c r="D916" s="2714"/>
      <c r="E916" s="2714"/>
      <c r="F916" s="2714"/>
      <c r="G916" s="2714"/>
      <c r="H916" s="2714"/>
      <c r="I916" s="2714"/>
      <c r="J916" s="2714"/>
      <c r="K916" s="2714"/>
      <c r="L916" s="2714"/>
      <c r="M916" s="2714"/>
      <c r="N916" s="2714"/>
      <c r="O916" s="2714"/>
      <c r="P916" s="2714"/>
      <c r="Q916" s="2714"/>
      <c r="R916" s="2714"/>
      <c r="S916" s="2714"/>
      <c r="T916" s="2714"/>
      <c r="U916" s="2714"/>
      <c r="V916" s="2714"/>
      <c r="W916" s="2714"/>
      <c r="X916" s="2714"/>
      <c r="Y916" s="2714"/>
      <c r="Z916" s="2714"/>
    </row>
    <row r="917" spans="1:26" ht="15.75" customHeight="1">
      <c r="A917" s="2714"/>
      <c r="B917" s="2714"/>
      <c r="C917" s="2714"/>
      <c r="D917" s="2714"/>
      <c r="E917" s="2714"/>
      <c r="F917" s="2714"/>
      <c r="G917" s="2714"/>
      <c r="H917" s="2714"/>
      <c r="I917" s="2714"/>
      <c r="J917" s="2714"/>
      <c r="K917" s="2714"/>
      <c r="L917" s="2714"/>
      <c r="M917" s="2714"/>
      <c r="N917" s="2714"/>
      <c r="O917" s="2714"/>
      <c r="P917" s="2714"/>
      <c r="Q917" s="2714"/>
      <c r="R917" s="2714"/>
      <c r="S917" s="2714"/>
      <c r="T917" s="2714"/>
      <c r="U917" s="2714"/>
      <c r="V917" s="2714"/>
      <c r="W917" s="2714"/>
      <c r="X917" s="2714"/>
      <c r="Y917" s="2714"/>
      <c r="Z917" s="2714"/>
    </row>
    <row r="918" spans="1:26" ht="15.75" customHeight="1">
      <c r="A918" s="2714"/>
      <c r="B918" s="2714"/>
      <c r="C918" s="2714"/>
      <c r="D918" s="2714"/>
      <c r="E918" s="2714"/>
      <c r="F918" s="2714"/>
      <c r="G918" s="2714"/>
      <c r="H918" s="2714"/>
      <c r="I918" s="2714"/>
      <c r="J918" s="2714"/>
      <c r="K918" s="2714"/>
      <c r="L918" s="2714"/>
      <c r="M918" s="2714"/>
      <c r="N918" s="2714"/>
      <c r="O918" s="2714"/>
      <c r="P918" s="2714"/>
      <c r="Q918" s="2714"/>
      <c r="R918" s="2714"/>
      <c r="S918" s="2714"/>
      <c r="T918" s="2714"/>
      <c r="U918" s="2714"/>
      <c r="V918" s="2714"/>
      <c r="W918" s="2714"/>
      <c r="X918" s="2714"/>
      <c r="Y918" s="2714"/>
      <c r="Z918" s="2714"/>
    </row>
    <row r="919" spans="1:26" ht="15.75" customHeight="1">
      <c r="A919" s="2714"/>
      <c r="B919" s="2714"/>
      <c r="C919" s="2714"/>
      <c r="D919" s="2714"/>
      <c r="E919" s="2714"/>
      <c r="F919" s="2714"/>
      <c r="G919" s="2714"/>
      <c r="H919" s="2714"/>
      <c r="I919" s="2714"/>
      <c r="J919" s="2714"/>
      <c r="K919" s="2714"/>
      <c r="L919" s="2714"/>
      <c r="M919" s="2714"/>
      <c r="N919" s="2714"/>
      <c r="O919" s="2714"/>
      <c r="P919" s="2714"/>
      <c r="Q919" s="2714"/>
      <c r="R919" s="2714"/>
      <c r="S919" s="2714"/>
      <c r="T919" s="2714"/>
      <c r="U919" s="2714"/>
      <c r="V919" s="2714"/>
      <c r="W919" s="2714"/>
      <c r="X919" s="2714"/>
      <c r="Y919" s="2714"/>
      <c r="Z919" s="2714"/>
    </row>
    <row r="920" spans="1:26" ht="15.75" customHeight="1">
      <c r="A920" s="2714"/>
      <c r="B920" s="2714"/>
      <c r="C920" s="2714"/>
      <c r="D920" s="2714"/>
      <c r="E920" s="2714"/>
      <c r="F920" s="2714"/>
      <c r="G920" s="2714"/>
      <c r="H920" s="2714"/>
      <c r="I920" s="2714"/>
      <c r="J920" s="2714"/>
      <c r="K920" s="2714"/>
      <c r="L920" s="2714"/>
      <c r="M920" s="2714"/>
      <c r="N920" s="2714"/>
      <c r="O920" s="2714"/>
      <c r="P920" s="2714"/>
      <c r="Q920" s="2714"/>
      <c r="R920" s="2714"/>
      <c r="S920" s="2714"/>
      <c r="T920" s="2714"/>
      <c r="U920" s="2714"/>
      <c r="V920" s="2714"/>
      <c r="W920" s="2714"/>
      <c r="X920" s="2714"/>
      <c r="Y920" s="2714"/>
      <c r="Z920" s="2714"/>
    </row>
    <row r="921" spans="1:26" ht="15.75" customHeight="1">
      <c r="A921" s="2714"/>
      <c r="B921" s="2714"/>
      <c r="C921" s="2714"/>
      <c r="D921" s="2714"/>
      <c r="E921" s="2714"/>
      <c r="F921" s="2714"/>
      <c r="G921" s="2714"/>
      <c r="H921" s="2714"/>
      <c r="I921" s="2714"/>
      <c r="J921" s="2714"/>
      <c r="K921" s="2714"/>
      <c r="L921" s="2714"/>
      <c r="M921" s="2714"/>
      <c r="N921" s="2714"/>
      <c r="O921" s="2714"/>
      <c r="P921" s="2714"/>
      <c r="Q921" s="2714"/>
      <c r="R921" s="2714"/>
      <c r="S921" s="2714"/>
      <c r="T921" s="2714"/>
      <c r="U921" s="2714"/>
      <c r="V921" s="2714"/>
      <c r="W921" s="2714"/>
      <c r="X921" s="2714"/>
      <c r="Y921" s="2714"/>
      <c r="Z921" s="2714"/>
    </row>
    <row r="922" spans="1:26" ht="15.75" customHeight="1">
      <c r="A922" s="2714"/>
      <c r="B922" s="2714"/>
      <c r="C922" s="2714"/>
      <c r="D922" s="2714"/>
      <c r="E922" s="2714"/>
      <c r="F922" s="2714"/>
      <c r="G922" s="2714"/>
      <c r="H922" s="2714"/>
      <c r="I922" s="2714"/>
      <c r="J922" s="2714"/>
      <c r="K922" s="2714"/>
      <c r="L922" s="2714"/>
      <c r="M922" s="2714"/>
      <c r="N922" s="2714"/>
      <c r="O922" s="2714"/>
      <c r="P922" s="2714"/>
      <c r="Q922" s="2714"/>
      <c r="R922" s="2714"/>
      <c r="S922" s="2714"/>
      <c r="T922" s="2714"/>
      <c r="U922" s="2714"/>
      <c r="V922" s="2714"/>
      <c r="W922" s="2714"/>
      <c r="X922" s="2714"/>
      <c r="Y922" s="2714"/>
      <c r="Z922" s="2714"/>
    </row>
    <row r="923" spans="1:26" ht="15.75" customHeight="1">
      <c r="A923" s="2714"/>
      <c r="B923" s="2714"/>
      <c r="C923" s="2714"/>
      <c r="D923" s="2714"/>
      <c r="E923" s="2714"/>
      <c r="F923" s="2714"/>
      <c r="G923" s="2714"/>
      <c r="H923" s="2714"/>
      <c r="I923" s="2714"/>
      <c r="J923" s="2714"/>
      <c r="K923" s="2714"/>
      <c r="L923" s="2714"/>
      <c r="M923" s="2714"/>
      <c r="N923" s="2714"/>
      <c r="O923" s="2714"/>
      <c r="P923" s="2714"/>
      <c r="Q923" s="2714"/>
      <c r="R923" s="2714"/>
      <c r="S923" s="2714"/>
      <c r="T923" s="2714"/>
      <c r="U923" s="2714"/>
      <c r="V923" s="2714"/>
      <c r="W923" s="2714"/>
      <c r="X923" s="2714"/>
      <c r="Y923" s="2714"/>
      <c r="Z923" s="2714"/>
    </row>
    <row r="924" spans="1:26" ht="15.75" customHeight="1">
      <c r="A924" s="2714"/>
      <c r="B924" s="2714"/>
      <c r="C924" s="2714"/>
      <c r="D924" s="2714"/>
      <c r="E924" s="2714"/>
      <c r="F924" s="2714"/>
      <c r="G924" s="2714"/>
      <c r="H924" s="2714"/>
      <c r="I924" s="2714"/>
      <c r="J924" s="2714"/>
      <c r="K924" s="2714"/>
      <c r="L924" s="2714"/>
      <c r="M924" s="2714"/>
      <c r="N924" s="2714"/>
      <c r="O924" s="2714"/>
      <c r="P924" s="2714"/>
      <c r="Q924" s="2714"/>
      <c r="R924" s="2714"/>
      <c r="S924" s="2714"/>
      <c r="T924" s="2714"/>
      <c r="U924" s="2714"/>
      <c r="V924" s="2714"/>
      <c r="W924" s="2714"/>
      <c r="X924" s="2714"/>
      <c r="Y924" s="2714"/>
      <c r="Z924" s="2714"/>
    </row>
    <row r="925" spans="1:26" ht="15.75" customHeight="1">
      <c r="A925" s="2714"/>
      <c r="B925" s="2714"/>
      <c r="C925" s="2714"/>
      <c r="D925" s="2714"/>
      <c r="E925" s="2714"/>
      <c r="F925" s="2714"/>
      <c r="G925" s="2714"/>
      <c r="H925" s="2714"/>
      <c r="I925" s="2714"/>
      <c r="J925" s="2714"/>
      <c r="K925" s="2714"/>
      <c r="L925" s="2714"/>
      <c r="M925" s="2714"/>
      <c r="N925" s="2714"/>
      <c r="O925" s="2714"/>
      <c r="P925" s="2714"/>
      <c r="Q925" s="2714"/>
      <c r="R925" s="2714"/>
      <c r="S925" s="2714"/>
      <c r="T925" s="2714"/>
      <c r="U925" s="2714"/>
      <c r="V925" s="2714"/>
      <c r="W925" s="2714"/>
      <c r="X925" s="2714"/>
      <c r="Y925" s="2714"/>
      <c r="Z925" s="2714"/>
    </row>
    <row r="926" spans="1:26" ht="15.75" customHeight="1">
      <c r="A926" s="2714"/>
      <c r="B926" s="2714"/>
      <c r="C926" s="2714"/>
      <c r="D926" s="2714"/>
      <c r="E926" s="2714"/>
      <c r="F926" s="2714"/>
      <c r="G926" s="2714"/>
      <c r="H926" s="2714"/>
      <c r="I926" s="2714"/>
      <c r="J926" s="2714"/>
      <c r="K926" s="2714"/>
      <c r="L926" s="2714"/>
      <c r="M926" s="2714"/>
      <c r="N926" s="2714"/>
      <c r="O926" s="2714"/>
      <c r="P926" s="2714"/>
      <c r="Q926" s="2714"/>
      <c r="R926" s="2714"/>
      <c r="S926" s="2714"/>
      <c r="T926" s="2714"/>
      <c r="U926" s="2714"/>
      <c r="V926" s="2714"/>
      <c r="W926" s="2714"/>
      <c r="X926" s="2714"/>
      <c r="Y926" s="2714"/>
      <c r="Z926" s="2714"/>
    </row>
    <row r="927" spans="1:26" ht="15.75" customHeight="1">
      <c r="A927" s="2714"/>
      <c r="B927" s="2714"/>
      <c r="C927" s="2714"/>
      <c r="D927" s="2714"/>
      <c r="E927" s="2714"/>
      <c r="F927" s="2714"/>
      <c r="G927" s="2714"/>
      <c r="H927" s="2714"/>
      <c r="I927" s="2714"/>
      <c r="J927" s="2714"/>
      <c r="K927" s="2714"/>
      <c r="L927" s="2714"/>
      <c r="M927" s="2714"/>
      <c r="N927" s="2714"/>
      <c r="O927" s="2714"/>
      <c r="P927" s="2714"/>
      <c r="Q927" s="2714"/>
      <c r="R927" s="2714"/>
      <c r="S927" s="2714"/>
      <c r="T927" s="2714"/>
      <c r="U927" s="2714"/>
      <c r="V927" s="2714"/>
      <c r="W927" s="2714"/>
      <c r="X927" s="2714"/>
      <c r="Y927" s="2714"/>
      <c r="Z927" s="2714"/>
    </row>
    <row r="928" spans="1:26" ht="15.75" customHeight="1">
      <c r="A928" s="2714"/>
      <c r="B928" s="2714"/>
      <c r="C928" s="2714"/>
      <c r="D928" s="2714"/>
      <c r="E928" s="2714"/>
      <c r="F928" s="2714"/>
      <c r="G928" s="2714"/>
      <c r="H928" s="2714"/>
      <c r="I928" s="2714"/>
      <c r="J928" s="2714"/>
      <c r="K928" s="2714"/>
      <c r="L928" s="2714"/>
      <c r="M928" s="2714"/>
      <c r="N928" s="2714"/>
      <c r="O928" s="2714"/>
      <c r="P928" s="2714"/>
      <c r="Q928" s="2714"/>
      <c r="R928" s="2714"/>
      <c r="S928" s="2714"/>
      <c r="T928" s="2714"/>
      <c r="U928" s="2714"/>
      <c r="V928" s="2714"/>
      <c r="W928" s="2714"/>
      <c r="X928" s="2714"/>
      <c r="Y928" s="2714"/>
      <c r="Z928" s="2714"/>
    </row>
    <row r="929" spans="1:26" ht="15.75" customHeight="1">
      <c r="A929" s="2714"/>
      <c r="B929" s="2714"/>
      <c r="C929" s="2714"/>
      <c r="D929" s="2714"/>
      <c r="E929" s="2714"/>
      <c r="F929" s="2714"/>
      <c r="G929" s="2714"/>
      <c r="H929" s="2714"/>
      <c r="I929" s="2714"/>
      <c r="J929" s="2714"/>
      <c r="K929" s="2714"/>
      <c r="L929" s="2714"/>
      <c r="M929" s="2714"/>
      <c r="N929" s="2714"/>
      <c r="O929" s="2714"/>
      <c r="P929" s="2714"/>
      <c r="Q929" s="2714"/>
      <c r="R929" s="2714"/>
      <c r="S929" s="2714"/>
      <c r="T929" s="2714"/>
      <c r="U929" s="2714"/>
      <c r="V929" s="2714"/>
      <c r="W929" s="2714"/>
      <c r="X929" s="2714"/>
      <c r="Y929" s="2714"/>
      <c r="Z929" s="2714"/>
    </row>
    <row r="930" spans="1:26" ht="15.75" customHeight="1">
      <c r="A930" s="2714"/>
      <c r="B930" s="2714"/>
      <c r="C930" s="2714"/>
      <c r="D930" s="2714"/>
      <c r="E930" s="2714"/>
      <c r="F930" s="2714"/>
      <c r="G930" s="2714"/>
      <c r="H930" s="2714"/>
      <c r="I930" s="2714"/>
      <c r="J930" s="2714"/>
      <c r="K930" s="2714"/>
      <c r="L930" s="2714"/>
      <c r="M930" s="2714"/>
      <c r="N930" s="2714"/>
      <c r="O930" s="2714"/>
      <c r="P930" s="2714"/>
      <c r="Q930" s="2714"/>
      <c r="R930" s="2714"/>
      <c r="S930" s="2714"/>
      <c r="T930" s="2714"/>
      <c r="U930" s="2714"/>
      <c r="V930" s="2714"/>
      <c r="W930" s="2714"/>
      <c r="X930" s="2714"/>
      <c r="Y930" s="2714"/>
      <c r="Z930" s="2714"/>
    </row>
    <row r="931" spans="1:26" ht="15.75" customHeight="1">
      <c r="A931" s="2714"/>
      <c r="B931" s="2714"/>
      <c r="C931" s="2714"/>
      <c r="D931" s="2714"/>
      <c r="E931" s="2714"/>
      <c r="F931" s="2714"/>
      <c r="G931" s="2714"/>
      <c r="H931" s="2714"/>
      <c r="I931" s="2714"/>
      <c r="J931" s="2714"/>
      <c r="K931" s="2714"/>
      <c r="L931" s="2714"/>
      <c r="M931" s="2714"/>
      <c r="N931" s="2714"/>
      <c r="O931" s="2714"/>
      <c r="P931" s="2714"/>
      <c r="Q931" s="2714"/>
      <c r="R931" s="2714"/>
      <c r="S931" s="2714"/>
      <c r="T931" s="2714"/>
      <c r="U931" s="2714"/>
      <c r="V931" s="2714"/>
      <c r="W931" s="2714"/>
      <c r="X931" s="2714"/>
      <c r="Y931" s="2714"/>
      <c r="Z931" s="2714"/>
    </row>
    <row r="932" spans="1:26" ht="15.75" customHeight="1">
      <c r="A932" s="2714"/>
      <c r="B932" s="2714"/>
      <c r="C932" s="2714"/>
      <c r="D932" s="2714"/>
      <c r="E932" s="2714"/>
      <c r="F932" s="2714"/>
      <c r="G932" s="2714"/>
      <c r="H932" s="2714"/>
      <c r="I932" s="2714"/>
      <c r="J932" s="2714"/>
      <c r="K932" s="2714"/>
      <c r="L932" s="2714"/>
      <c r="M932" s="2714"/>
      <c r="N932" s="2714"/>
      <c r="O932" s="2714"/>
      <c r="P932" s="2714"/>
      <c r="Q932" s="2714"/>
      <c r="R932" s="2714"/>
      <c r="S932" s="2714"/>
      <c r="T932" s="2714"/>
      <c r="U932" s="2714"/>
      <c r="V932" s="2714"/>
      <c r="W932" s="2714"/>
      <c r="X932" s="2714"/>
      <c r="Y932" s="2714"/>
      <c r="Z932" s="2714"/>
    </row>
    <row r="933" spans="1:26" ht="15.75" customHeight="1">
      <c r="A933" s="2714"/>
      <c r="B933" s="2714"/>
      <c r="C933" s="2714"/>
      <c r="D933" s="2714"/>
      <c r="E933" s="2714"/>
      <c r="F933" s="2714"/>
      <c r="G933" s="2714"/>
      <c r="H933" s="2714"/>
      <c r="I933" s="2714"/>
      <c r="J933" s="2714"/>
      <c r="K933" s="2714"/>
      <c r="L933" s="2714"/>
      <c r="M933" s="2714"/>
      <c r="N933" s="2714"/>
      <c r="O933" s="2714"/>
      <c r="P933" s="2714"/>
      <c r="Q933" s="2714"/>
      <c r="R933" s="2714"/>
      <c r="S933" s="2714"/>
      <c r="T933" s="2714"/>
      <c r="U933" s="2714"/>
      <c r="V933" s="2714"/>
      <c r="W933" s="2714"/>
      <c r="X933" s="2714"/>
      <c r="Y933" s="2714"/>
      <c r="Z933" s="2714"/>
    </row>
    <row r="934" spans="1:26" ht="15.75" customHeight="1">
      <c r="A934" s="2714"/>
      <c r="B934" s="2714"/>
      <c r="C934" s="2714"/>
      <c r="D934" s="2714"/>
      <c r="E934" s="2714"/>
      <c r="F934" s="2714"/>
      <c r="G934" s="2714"/>
      <c r="H934" s="2714"/>
      <c r="I934" s="2714"/>
      <c r="J934" s="2714"/>
      <c r="K934" s="2714"/>
      <c r="L934" s="2714"/>
      <c r="M934" s="2714"/>
      <c r="N934" s="2714"/>
      <c r="O934" s="2714"/>
      <c r="P934" s="2714"/>
      <c r="Q934" s="2714"/>
      <c r="R934" s="2714"/>
      <c r="S934" s="2714"/>
      <c r="T934" s="2714"/>
      <c r="U934" s="2714"/>
      <c r="V934" s="2714"/>
      <c r="W934" s="2714"/>
      <c r="X934" s="2714"/>
      <c r="Y934" s="2714"/>
      <c r="Z934" s="2714"/>
    </row>
    <row r="935" spans="1:26" ht="15.75" customHeight="1">
      <c r="A935" s="2714"/>
      <c r="B935" s="2714"/>
      <c r="C935" s="2714"/>
      <c r="D935" s="2714"/>
      <c r="E935" s="2714"/>
      <c r="F935" s="2714"/>
      <c r="G935" s="2714"/>
      <c r="H935" s="2714"/>
      <c r="I935" s="2714"/>
      <c r="J935" s="2714"/>
      <c r="K935" s="2714"/>
      <c r="L935" s="2714"/>
      <c r="M935" s="2714"/>
      <c r="N935" s="2714"/>
      <c r="O935" s="2714"/>
      <c r="P935" s="2714"/>
      <c r="Q935" s="2714"/>
      <c r="R935" s="2714"/>
      <c r="S935" s="2714"/>
      <c r="T935" s="2714"/>
      <c r="U935" s="2714"/>
      <c r="V935" s="2714"/>
      <c r="W935" s="2714"/>
      <c r="X935" s="2714"/>
      <c r="Y935" s="2714"/>
      <c r="Z935" s="2714"/>
    </row>
    <row r="936" spans="1:26" ht="15.75" customHeight="1">
      <c r="A936" s="2714"/>
      <c r="B936" s="2714"/>
      <c r="C936" s="2714"/>
      <c r="D936" s="2714"/>
      <c r="E936" s="2714"/>
      <c r="F936" s="2714"/>
      <c r="G936" s="2714"/>
      <c r="H936" s="2714"/>
      <c r="I936" s="2714"/>
      <c r="J936" s="2714"/>
      <c r="K936" s="2714"/>
      <c r="L936" s="2714"/>
      <c r="M936" s="2714"/>
      <c r="N936" s="2714"/>
      <c r="O936" s="2714"/>
      <c r="P936" s="2714"/>
      <c r="Q936" s="2714"/>
      <c r="R936" s="2714"/>
      <c r="S936" s="2714"/>
      <c r="T936" s="2714"/>
      <c r="U936" s="2714"/>
      <c r="V936" s="2714"/>
      <c r="W936" s="2714"/>
      <c r="X936" s="2714"/>
      <c r="Y936" s="2714"/>
      <c r="Z936" s="2714"/>
    </row>
    <row r="937" spans="1:26" ht="15.75" customHeight="1">
      <c r="A937" s="2714"/>
      <c r="B937" s="2714"/>
      <c r="C937" s="2714"/>
      <c r="D937" s="2714"/>
      <c r="E937" s="2714"/>
      <c r="F937" s="2714"/>
      <c r="G937" s="2714"/>
      <c r="H937" s="2714"/>
      <c r="I937" s="2714"/>
      <c r="J937" s="2714"/>
      <c r="K937" s="2714"/>
      <c r="L937" s="2714"/>
      <c r="M937" s="2714"/>
      <c r="N937" s="2714"/>
      <c r="O937" s="2714"/>
      <c r="P937" s="2714"/>
      <c r="Q937" s="2714"/>
      <c r="R937" s="2714"/>
      <c r="S937" s="2714"/>
      <c r="T937" s="2714"/>
      <c r="U937" s="2714"/>
      <c r="V937" s="2714"/>
      <c r="W937" s="2714"/>
      <c r="X937" s="2714"/>
      <c r="Y937" s="2714"/>
      <c r="Z937" s="2714"/>
    </row>
    <row r="938" spans="1:26" ht="15.75" customHeight="1">
      <c r="A938" s="2714"/>
      <c r="B938" s="2714"/>
      <c r="C938" s="2714"/>
      <c r="D938" s="2714"/>
      <c r="E938" s="2714"/>
      <c r="F938" s="2714"/>
      <c r="G938" s="2714"/>
      <c r="H938" s="2714"/>
      <c r="I938" s="2714"/>
      <c r="J938" s="2714"/>
      <c r="K938" s="2714"/>
      <c r="L938" s="2714"/>
      <c r="M938" s="2714"/>
      <c r="N938" s="2714"/>
      <c r="O938" s="2714"/>
      <c r="P938" s="2714"/>
      <c r="Q938" s="2714"/>
      <c r="R938" s="2714"/>
      <c r="S938" s="2714"/>
      <c r="T938" s="2714"/>
      <c r="U938" s="2714"/>
      <c r="V938" s="2714"/>
      <c r="W938" s="2714"/>
      <c r="X938" s="2714"/>
      <c r="Y938" s="2714"/>
      <c r="Z938" s="2714"/>
    </row>
    <row r="939" spans="1:26" ht="15.75" customHeight="1">
      <c r="A939" s="2714"/>
      <c r="B939" s="2714"/>
      <c r="C939" s="2714"/>
      <c r="D939" s="2714"/>
      <c r="E939" s="2714"/>
      <c r="F939" s="2714"/>
      <c r="G939" s="2714"/>
      <c r="H939" s="2714"/>
      <c r="I939" s="2714"/>
      <c r="J939" s="2714"/>
      <c r="K939" s="2714"/>
      <c r="L939" s="2714"/>
      <c r="M939" s="2714"/>
      <c r="N939" s="2714"/>
      <c r="O939" s="2714"/>
      <c r="P939" s="2714"/>
      <c r="Q939" s="2714"/>
      <c r="R939" s="2714"/>
      <c r="S939" s="2714"/>
      <c r="T939" s="2714"/>
      <c r="U939" s="2714"/>
      <c r="V939" s="2714"/>
      <c r="W939" s="2714"/>
      <c r="X939" s="2714"/>
      <c r="Y939" s="2714"/>
      <c r="Z939" s="2714"/>
    </row>
    <row r="940" spans="1:26" ht="15.75" customHeight="1">
      <c r="A940" s="2714"/>
      <c r="B940" s="2714"/>
      <c r="C940" s="2714"/>
      <c r="D940" s="2714"/>
      <c r="E940" s="2714"/>
      <c r="F940" s="2714"/>
      <c r="G940" s="2714"/>
      <c r="H940" s="2714"/>
      <c r="I940" s="2714"/>
      <c r="J940" s="2714"/>
      <c r="K940" s="2714"/>
      <c r="L940" s="2714"/>
      <c r="M940" s="2714"/>
      <c r="N940" s="2714"/>
      <c r="O940" s="2714"/>
      <c r="P940" s="2714"/>
      <c r="Q940" s="2714"/>
      <c r="R940" s="2714"/>
      <c r="S940" s="2714"/>
      <c r="T940" s="2714"/>
      <c r="U940" s="2714"/>
      <c r="V940" s="2714"/>
      <c r="W940" s="2714"/>
      <c r="X940" s="2714"/>
      <c r="Y940" s="2714"/>
      <c r="Z940" s="2714"/>
    </row>
    <row r="941" spans="1:26" ht="15.75" customHeight="1">
      <c r="A941" s="2714"/>
      <c r="B941" s="2714"/>
      <c r="C941" s="2714"/>
      <c r="D941" s="2714"/>
      <c r="E941" s="2714"/>
      <c r="F941" s="2714"/>
      <c r="G941" s="2714"/>
      <c r="H941" s="2714"/>
      <c r="I941" s="2714"/>
      <c r="J941" s="2714"/>
      <c r="K941" s="2714"/>
      <c r="L941" s="2714"/>
      <c r="M941" s="2714"/>
      <c r="N941" s="2714"/>
      <c r="O941" s="2714"/>
      <c r="P941" s="2714"/>
      <c r="Q941" s="2714"/>
      <c r="R941" s="2714"/>
      <c r="S941" s="2714"/>
      <c r="T941" s="2714"/>
      <c r="U941" s="2714"/>
      <c r="V941" s="2714"/>
      <c r="W941" s="2714"/>
      <c r="X941" s="2714"/>
      <c r="Y941" s="2714"/>
      <c r="Z941" s="2714"/>
    </row>
    <row r="942" spans="1:26" ht="15.75" customHeight="1">
      <c r="A942" s="2714"/>
      <c r="B942" s="2714"/>
      <c r="C942" s="2714"/>
      <c r="D942" s="2714"/>
      <c r="E942" s="2714"/>
      <c r="F942" s="2714"/>
      <c r="G942" s="2714"/>
      <c r="H942" s="2714"/>
      <c r="I942" s="2714"/>
      <c r="J942" s="2714"/>
      <c r="K942" s="2714"/>
      <c r="L942" s="2714"/>
      <c r="M942" s="2714"/>
      <c r="N942" s="2714"/>
      <c r="O942" s="2714"/>
      <c r="P942" s="2714"/>
      <c r="Q942" s="2714"/>
      <c r="R942" s="2714"/>
      <c r="S942" s="2714"/>
      <c r="T942" s="2714"/>
      <c r="U942" s="2714"/>
      <c r="V942" s="2714"/>
      <c r="W942" s="2714"/>
      <c r="X942" s="2714"/>
      <c r="Y942" s="2714"/>
      <c r="Z942" s="2714"/>
    </row>
    <row r="943" spans="1:26" ht="15.75" customHeight="1">
      <c r="A943" s="2714"/>
      <c r="B943" s="2714"/>
      <c r="C943" s="2714"/>
      <c r="D943" s="2714"/>
      <c r="E943" s="2714"/>
      <c r="F943" s="2714"/>
      <c r="G943" s="2714"/>
      <c r="H943" s="2714"/>
      <c r="I943" s="2714"/>
      <c r="J943" s="2714"/>
      <c r="K943" s="2714"/>
      <c r="L943" s="2714"/>
      <c r="M943" s="2714"/>
      <c r="N943" s="2714"/>
      <c r="O943" s="2714"/>
      <c r="P943" s="2714"/>
      <c r="Q943" s="2714"/>
      <c r="R943" s="2714"/>
      <c r="S943" s="2714"/>
      <c r="T943" s="2714"/>
      <c r="U943" s="2714"/>
      <c r="V943" s="2714"/>
      <c r="W943" s="2714"/>
      <c r="X943" s="2714"/>
      <c r="Y943" s="2714"/>
      <c r="Z943" s="2714"/>
    </row>
    <row r="944" spans="1:26" ht="15.75" customHeight="1">
      <c r="A944" s="2714"/>
      <c r="B944" s="2714"/>
      <c r="C944" s="2714"/>
      <c r="D944" s="2714"/>
      <c r="E944" s="2714"/>
      <c r="F944" s="2714"/>
      <c r="G944" s="2714"/>
      <c r="H944" s="2714"/>
      <c r="I944" s="2714"/>
      <c r="J944" s="2714"/>
      <c r="K944" s="2714"/>
      <c r="L944" s="2714"/>
      <c r="M944" s="2714"/>
      <c r="N944" s="2714"/>
      <c r="O944" s="2714"/>
      <c r="P944" s="2714"/>
      <c r="Q944" s="2714"/>
      <c r="R944" s="2714"/>
      <c r="S944" s="2714"/>
      <c r="T944" s="2714"/>
      <c r="U944" s="2714"/>
      <c r="V944" s="2714"/>
      <c r="W944" s="2714"/>
      <c r="X944" s="2714"/>
      <c r="Y944" s="2714"/>
      <c r="Z944" s="2714"/>
    </row>
    <row r="945" spans="1:26" ht="15.75" customHeight="1">
      <c r="A945" s="2714"/>
      <c r="B945" s="2714"/>
      <c r="C945" s="2714"/>
      <c r="D945" s="2714"/>
      <c r="E945" s="2714"/>
      <c r="F945" s="2714"/>
      <c r="G945" s="2714"/>
      <c r="H945" s="2714"/>
      <c r="I945" s="2714"/>
      <c r="J945" s="2714"/>
      <c r="K945" s="2714"/>
      <c r="L945" s="2714"/>
      <c r="M945" s="2714"/>
      <c r="N945" s="2714"/>
      <c r="O945" s="2714"/>
      <c r="P945" s="2714"/>
      <c r="Q945" s="2714"/>
      <c r="R945" s="2714"/>
      <c r="S945" s="2714"/>
      <c r="T945" s="2714"/>
      <c r="U945" s="2714"/>
      <c r="V945" s="2714"/>
      <c r="W945" s="2714"/>
      <c r="X945" s="2714"/>
      <c r="Y945" s="2714"/>
      <c r="Z945" s="2714"/>
    </row>
    <row r="946" spans="1:26" ht="15.75" customHeight="1">
      <c r="A946" s="2714"/>
      <c r="B946" s="2714"/>
      <c r="C946" s="2714"/>
      <c r="D946" s="2714"/>
      <c r="E946" s="2714"/>
      <c r="F946" s="2714"/>
      <c r="G946" s="2714"/>
      <c r="H946" s="2714"/>
      <c r="I946" s="2714"/>
      <c r="J946" s="2714"/>
      <c r="K946" s="2714"/>
      <c r="L946" s="2714"/>
      <c r="M946" s="2714"/>
      <c r="N946" s="2714"/>
      <c r="O946" s="2714"/>
      <c r="P946" s="2714"/>
      <c r="Q946" s="2714"/>
      <c r="R946" s="2714"/>
      <c r="S946" s="2714"/>
      <c r="T946" s="2714"/>
      <c r="U946" s="2714"/>
      <c r="V946" s="2714"/>
      <c r="W946" s="2714"/>
      <c r="X946" s="2714"/>
      <c r="Y946" s="2714"/>
      <c r="Z946" s="2714"/>
    </row>
    <row r="947" spans="1:26" ht="15.75" customHeight="1">
      <c r="A947" s="2714"/>
      <c r="B947" s="2714"/>
      <c r="C947" s="2714"/>
      <c r="D947" s="2714"/>
      <c r="E947" s="2714"/>
      <c r="F947" s="2714"/>
      <c r="G947" s="2714"/>
      <c r="H947" s="2714"/>
      <c r="I947" s="2714"/>
      <c r="J947" s="2714"/>
      <c r="K947" s="2714"/>
      <c r="L947" s="2714"/>
      <c r="M947" s="2714"/>
      <c r="N947" s="2714"/>
      <c r="O947" s="2714"/>
      <c r="P947" s="2714"/>
      <c r="Q947" s="2714"/>
      <c r="R947" s="2714"/>
      <c r="S947" s="2714"/>
      <c r="T947" s="2714"/>
      <c r="U947" s="2714"/>
      <c r="V947" s="2714"/>
      <c r="W947" s="2714"/>
      <c r="X947" s="2714"/>
      <c r="Y947" s="2714"/>
      <c r="Z947" s="2714"/>
    </row>
    <row r="948" spans="1:26" ht="15.75" customHeight="1">
      <c r="A948" s="2714"/>
      <c r="B948" s="2714"/>
      <c r="C948" s="2714"/>
      <c r="D948" s="2714"/>
      <c r="E948" s="2714"/>
      <c r="F948" s="2714"/>
      <c r="G948" s="2714"/>
      <c r="H948" s="2714"/>
      <c r="I948" s="2714"/>
      <c r="J948" s="2714"/>
      <c r="K948" s="2714"/>
      <c r="L948" s="2714"/>
      <c r="M948" s="2714"/>
      <c r="N948" s="2714"/>
      <c r="O948" s="2714"/>
      <c r="P948" s="2714"/>
      <c r="Q948" s="2714"/>
      <c r="R948" s="2714"/>
      <c r="S948" s="2714"/>
      <c r="T948" s="2714"/>
      <c r="U948" s="2714"/>
      <c r="V948" s="2714"/>
      <c r="W948" s="2714"/>
      <c r="X948" s="2714"/>
      <c r="Y948" s="2714"/>
      <c r="Z948" s="2714"/>
    </row>
    <row r="949" spans="1:26" ht="15.75" customHeight="1">
      <c r="A949" s="2714"/>
      <c r="B949" s="2714"/>
      <c r="C949" s="2714"/>
      <c r="D949" s="2714"/>
      <c r="E949" s="2714"/>
      <c r="F949" s="2714"/>
      <c r="G949" s="2714"/>
      <c r="H949" s="2714"/>
      <c r="I949" s="2714"/>
      <c r="J949" s="2714"/>
      <c r="K949" s="2714"/>
      <c r="L949" s="2714"/>
      <c r="M949" s="2714"/>
      <c r="N949" s="2714"/>
      <c r="O949" s="2714"/>
      <c r="P949" s="2714"/>
      <c r="Q949" s="2714"/>
      <c r="R949" s="2714"/>
      <c r="S949" s="2714"/>
      <c r="T949" s="2714"/>
      <c r="U949" s="2714"/>
      <c r="V949" s="2714"/>
      <c r="W949" s="2714"/>
      <c r="X949" s="2714"/>
      <c r="Y949" s="2714"/>
      <c r="Z949" s="2714"/>
    </row>
    <row r="950" spans="1:26" ht="15.75" customHeight="1">
      <c r="A950" s="2714"/>
      <c r="B950" s="2714"/>
      <c r="C950" s="2714"/>
      <c r="D950" s="2714"/>
      <c r="E950" s="2714"/>
      <c r="F950" s="2714"/>
      <c r="G950" s="2714"/>
      <c r="H950" s="2714"/>
      <c r="I950" s="2714"/>
      <c r="J950" s="2714"/>
      <c r="K950" s="2714"/>
      <c r="L950" s="2714"/>
      <c r="M950" s="2714"/>
      <c r="N950" s="2714"/>
      <c r="O950" s="2714"/>
      <c r="P950" s="2714"/>
      <c r="Q950" s="2714"/>
      <c r="R950" s="2714"/>
      <c r="S950" s="2714"/>
      <c r="T950" s="2714"/>
      <c r="U950" s="2714"/>
      <c r="V950" s="2714"/>
      <c r="W950" s="2714"/>
      <c r="X950" s="2714"/>
      <c r="Y950" s="2714"/>
      <c r="Z950" s="2714"/>
    </row>
    <row r="951" spans="1:26" ht="15.75" customHeight="1">
      <c r="A951" s="2714"/>
      <c r="B951" s="2714"/>
      <c r="C951" s="2714"/>
      <c r="D951" s="2714"/>
      <c r="E951" s="2714"/>
      <c r="F951" s="2714"/>
      <c r="G951" s="2714"/>
      <c r="H951" s="2714"/>
      <c r="I951" s="2714"/>
      <c r="J951" s="2714"/>
      <c r="K951" s="2714"/>
      <c r="L951" s="2714"/>
      <c r="M951" s="2714"/>
      <c r="N951" s="2714"/>
      <c r="O951" s="2714"/>
      <c r="P951" s="2714"/>
      <c r="Q951" s="2714"/>
      <c r="R951" s="2714"/>
      <c r="S951" s="2714"/>
      <c r="T951" s="2714"/>
      <c r="U951" s="2714"/>
      <c r="V951" s="2714"/>
      <c r="W951" s="2714"/>
      <c r="X951" s="2714"/>
      <c r="Y951" s="2714"/>
      <c r="Z951" s="2714"/>
    </row>
    <row r="952" spans="1:26" ht="15.75" customHeight="1">
      <c r="A952" s="2714"/>
      <c r="B952" s="2714"/>
      <c r="C952" s="2714"/>
      <c r="D952" s="2714"/>
      <c r="E952" s="2714"/>
      <c r="F952" s="2714"/>
      <c r="G952" s="2714"/>
      <c r="H952" s="2714"/>
      <c r="I952" s="2714"/>
      <c r="J952" s="2714"/>
      <c r="K952" s="2714"/>
      <c r="L952" s="2714"/>
      <c r="M952" s="2714"/>
      <c r="N952" s="2714"/>
      <c r="O952" s="2714"/>
      <c r="P952" s="2714"/>
      <c r="Q952" s="2714"/>
      <c r="R952" s="2714"/>
      <c r="S952" s="2714"/>
      <c r="T952" s="2714"/>
      <c r="U952" s="2714"/>
      <c r="V952" s="2714"/>
      <c r="W952" s="2714"/>
      <c r="X952" s="2714"/>
      <c r="Y952" s="2714"/>
      <c r="Z952" s="2714"/>
    </row>
    <row r="953" spans="1:26" ht="15.75" customHeight="1">
      <c r="A953" s="2714"/>
      <c r="B953" s="2714"/>
      <c r="C953" s="2714"/>
      <c r="D953" s="2714"/>
      <c r="E953" s="2714"/>
      <c r="F953" s="2714"/>
      <c r="G953" s="2714"/>
      <c r="H953" s="2714"/>
      <c r="I953" s="2714"/>
      <c r="J953" s="2714"/>
      <c r="K953" s="2714"/>
      <c r="L953" s="2714"/>
      <c r="M953" s="2714"/>
      <c r="N953" s="2714"/>
      <c r="O953" s="2714"/>
      <c r="P953" s="2714"/>
      <c r="Q953" s="2714"/>
      <c r="R953" s="2714"/>
      <c r="S953" s="2714"/>
      <c r="T953" s="2714"/>
      <c r="U953" s="2714"/>
      <c r="V953" s="2714"/>
      <c r="W953" s="2714"/>
      <c r="X953" s="2714"/>
      <c r="Y953" s="2714"/>
      <c r="Z953" s="2714"/>
    </row>
    <row r="954" spans="1:26" ht="15.75" customHeight="1">
      <c r="A954" s="2714"/>
      <c r="B954" s="2714"/>
      <c r="C954" s="2714"/>
      <c r="D954" s="2714"/>
      <c r="E954" s="2714"/>
      <c r="F954" s="2714"/>
      <c r="G954" s="2714"/>
      <c r="H954" s="2714"/>
      <c r="I954" s="2714"/>
      <c r="J954" s="2714"/>
      <c r="K954" s="2714"/>
      <c r="L954" s="2714"/>
      <c r="M954" s="2714"/>
      <c r="N954" s="2714"/>
      <c r="O954" s="2714"/>
      <c r="P954" s="2714"/>
      <c r="Q954" s="2714"/>
      <c r="R954" s="2714"/>
      <c r="S954" s="2714"/>
      <c r="T954" s="2714"/>
      <c r="U954" s="2714"/>
      <c r="V954" s="2714"/>
      <c r="W954" s="2714"/>
      <c r="X954" s="2714"/>
      <c r="Y954" s="2714"/>
      <c r="Z954" s="2714"/>
    </row>
    <row r="955" spans="1:26" ht="15.75" customHeight="1">
      <c r="A955" s="2714"/>
      <c r="B955" s="2714"/>
      <c r="C955" s="2714"/>
      <c r="D955" s="2714"/>
      <c r="E955" s="2714"/>
      <c r="F955" s="2714"/>
      <c r="G955" s="2714"/>
      <c r="H955" s="2714"/>
      <c r="I955" s="2714"/>
      <c r="J955" s="2714"/>
      <c r="K955" s="2714"/>
      <c r="L955" s="2714"/>
      <c r="M955" s="2714"/>
      <c r="N955" s="2714"/>
      <c r="O955" s="2714"/>
      <c r="P955" s="2714"/>
      <c r="Q955" s="2714"/>
      <c r="R955" s="2714"/>
      <c r="S955" s="2714"/>
      <c r="T955" s="2714"/>
      <c r="U955" s="2714"/>
      <c r="V955" s="2714"/>
      <c r="W955" s="2714"/>
      <c r="X955" s="2714"/>
      <c r="Y955" s="2714"/>
      <c r="Z955" s="2714"/>
    </row>
    <row r="956" spans="1:26" ht="15.75" customHeight="1">
      <c r="A956" s="2714"/>
      <c r="B956" s="2714"/>
      <c r="C956" s="2714"/>
      <c r="D956" s="2714"/>
      <c r="E956" s="2714"/>
      <c r="F956" s="2714"/>
      <c r="G956" s="2714"/>
      <c r="H956" s="2714"/>
      <c r="I956" s="2714"/>
      <c r="J956" s="2714"/>
      <c r="K956" s="2714"/>
      <c r="L956" s="2714"/>
      <c r="M956" s="2714"/>
      <c r="N956" s="2714"/>
      <c r="O956" s="2714"/>
      <c r="P956" s="2714"/>
      <c r="Q956" s="2714"/>
      <c r="R956" s="2714"/>
      <c r="S956" s="2714"/>
      <c r="T956" s="2714"/>
      <c r="U956" s="2714"/>
      <c r="V956" s="2714"/>
      <c r="W956" s="2714"/>
      <c r="X956" s="2714"/>
      <c r="Y956" s="2714"/>
      <c r="Z956" s="2714"/>
    </row>
    <row r="957" spans="1:26" ht="15.75" customHeight="1">
      <c r="A957" s="2714"/>
      <c r="B957" s="2714"/>
      <c r="C957" s="2714"/>
      <c r="D957" s="2714"/>
      <c r="E957" s="2714"/>
      <c r="F957" s="2714"/>
      <c r="G957" s="2714"/>
      <c r="H957" s="2714"/>
      <c r="I957" s="2714"/>
      <c r="J957" s="2714"/>
      <c r="K957" s="2714"/>
      <c r="L957" s="2714"/>
      <c r="M957" s="2714"/>
      <c r="N957" s="2714"/>
      <c r="O957" s="2714"/>
      <c r="P957" s="2714"/>
      <c r="Q957" s="2714"/>
      <c r="R957" s="2714"/>
      <c r="S957" s="2714"/>
      <c r="T957" s="2714"/>
      <c r="U957" s="2714"/>
      <c r="V957" s="2714"/>
      <c r="W957" s="2714"/>
      <c r="X957" s="2714"/>
      <c r="Y957" s="2714"/>
      <c r="Z957" s="2714"/>
    </row>
    <row r="958" spans="1:26" ht="15.75" customHeight="1">
      <c r="A958" s="2714"/>
      <c r="B958" s="2714"/>
      <c r="C958" s="2714"/>
      <c r="D958" s="2714"/>
      <c r="E958" s="2714"/>
      <c r="F958" s="2714"/>
      <c r="G958" s="2714"/>
      <c r="H958" s="2714"/>
      <c r="I958" s="2714"/>
      <c r="J958" s="2714"/>
      <c r="K958" s="2714"/>
      <c r="L958" s="2714"/>
      <c r="M958" s="2714"/>
      <c r="N958" s="2714"/>
      <c r="O958" s="2714"/>
      <c r="P958" s="2714"/>
      <c r="Q958" s="2714"/>
      <c r="R958" s="2714"/>
      <c r="S958" s="2714"/>
      <c r="T958" s="2714"/>
      <c r="U958" s="2714"/>
      <c r="V958" s="2714"/>
      <c r="W958" s="2714"/>
      <c r="X958" s="2714"/>
      <c r="Y958" s="2714"/>
      <c r="Z958" s="2714"/>
    </row>
    <row r="959" spans="1:26" ht="15.75" customHeight="1">
      <c r="A959" s="2714"/>
      <c r="B959" s="2714"/>
      <c r="C959" s="2714"/>
      <c r="D959" s="2714"/>
      <c r="E959" s="2714"/>
      <c r="F959" s="2714"/>
      <c r="G959" s="2714"/>
      <c r="H959" s="2714"/>
      <c r="I959" s="2714"/>
      <c r="J959" s="2714"/>
      <c r="K959" s="2714"/>
      <c r="L959" s="2714"/>
      <c r="M959" s="2714"/>
      <c r="N959" s="2714"/>
      <c r="O959" s="2714"/>
      <c r="P959" s="2714"/>
      <c r="Q959" s="2714"/>
      <c r="R959" s="2714"/>
      <c r="S959" s="2714"/>
      <c r="T959" s="2714"/>
      <c r="U959" s="2714"/>
      <c r="V959" s="2714"/>
      <c r="W959" s="2714"/>
      <c r="X959" s="2714"/>
      <c r="Y959" s="2714"/>
      <c r="Z959" s="2714"/>
    </row>
    <row r="960" spans="1:26" ht="15.75" customHeight="1">
      <c r="A960" s="2714"/>
      <c r="B960" s="2714"/>
      <c r="C960" s="2714"/>
      <c r="D960" s="2714"/>
      <c r="E960" s="2714"/>
      <c r="F960" s="2714"/>
      <c r="G960" s="2714"/>
      <c r="H960" s="2714"/>
      <c r="I960" s="2714"/>
      <c r="J960" s="2714"/>
      <c r="K960" s="2714"/>
      <c r="L960" s="2714"/>
      <c r="M960" s="2714"/>
      <c r="N960" s="2714"/>
      <c r="O960" s="2714"/>
      <c r="P960" s="2714"/>
      <c r="Q960" s="2714"/>
      <c r="R960" s="2714"/>
      <c r="S960" s="2714"/>
      <c r="T960" s="2714"/>
      <c r="U960" s="2714"/>
      <c r="V960" s="2714"/>
      <c r="W960" s="2714"/>
      <c r="X960" s="2714"/>
      <c r="Y960" s="2714"/>
      <c r="Z960" s="2714"/>
    </row>
    <row r="961" spans="1:26" ht="15.75" customHeight="1">
      <c r="A961" s="2714"/>
      <c r="B961" s="2714"/>
      <c r="C961" s="2714"/>
      <c r="D961" s="2714"/>
      <c r="E961" s="2714"/>
      <c r="F961" s="2714"/>
      <c r="G961" s="2714"/>
      <c r="H961" s="2714"/>
      <c r="I961" s="2714"/>
      <c r="J961" s="2714"/>
      <c r="K961" s="2714"/>
      <c r="L961" s="2714"/>
      <c r="M961" s="2714"/>
      <c r="N961" s="2714"/>
      <c r="O961" s="2714"/>
      <c r="P961" s="2714"/>
      <c r="Q961" s="2714"/>
      <c r="R961" s="2714"/>
      <c r="S961" s="2714"/>
      <c r="T961" s="2714"/>
      <c r="U961" s="2714"/>
      <c r="V961" s="2714"/>
      <c r="W961" s="2714"/>
      <c r="X961" s="2714"/>
      <c r="Y961" s="2714"/>
      <c r="Z961" s="2714"/>
    </row>
    <row r="962" spans="1:26" ht="15.75" customHeight="1">
      <c r="A962" s="2714"/>
      <c r="B962" s="2714"/>
      <c r="C962" s="2714"/>
      <c r="D962" s="2714"/>
      <c r="E962" s="2714"/>
      <c r="F962" s="2714"/>
      <c r="G962" s="2714"/>
      <c r="H962" s="2714"/>
      <c r="I962" s="2714"/>
      <c r="J962" s="2714"/>
      <c r="K962" s="2714"/>
      <c r="L962" s="2714"/>
      <c r="M962" s="2714"/>
      <c r="N962" s="2714"/>
      <c r="O962" s="2714"/>
      <c r="P962" s="2714"/>
      <c r="Q962" s="2714"/>
      <c r="R962" s="2714"/>
      <c r="S962" s="2714"/>
      <c r="T962" s="2714"/>
      <c r="U962" s="2714"/>
      <c r="V962" s="2714"/>
      <c r="W962" s="2714"/>
      <c r="X962" s="2714"/>
      <c r="Y962" s="2714"/>
      <c r="Z962" s="2714"/>
    </row>
    <row r="963" spans="1:26" ht="15.75" customHeight="1">
      <c r="A963" s="2714"/>
      <c r="B963" s="2714"/>
      <c r="C963" s="2714"/>
      <c r="D963" s="2714"/>
      <c r="E963" s="2714"/>
      <c r="F963" s="2714"/>
      <c r="G963" s="2714"/>
      <c r="H963" s="2714"/>
      <c r="I963" s="2714"/>
      <c r="J963" s="2714"/>
      <c r="K963" s="2714"/>
      <c r="L963" s="2714"/>
      <c r="M963" s="2714"/>
      <c r="N963" s="2714"/>
      <c r="O963" s="2714"/>
      <c r="P963" s="2714"/>
      <c r="Q963" s="2714"/>
      <c r="R963" s="2714"/>
      <c r="S963" s="2714"/>
      <c r="T963" s="2714"/>
      <c r="U963" s="2714"/>
      <c r="V963" s="2714"/>
      <c r="W963" s="2714"/>
      <c r="X963" s="2714"/>
      <c r="Y963" s="2714"/>
      <c r="Z963" s="2714"/>
    </row>
    <row r="964" spans="1:26" ht="15.75" customHeight="1">
      <c r="A964" s="2714"/>
      <c r="B964" s="2714"/>
      <c r="C964" s="2714"/>
      <c r="D964" s="2714"/>
      <c r="E964" s="2714"/>
      <c r="F964" s="2714"/>
      <c r="G964" s="2714"/>
      <c r="H964" s="2714"/>
      <c r="I964" s="2714"/>
      <c r="J964" s="2714"/>
      <c r="K964" s="2714"/>
      <c r="L964" s="2714"/>
      <c r="M964" s="2714"/>
      <c r="N964" s="2714"/>
      <c r="O964" s="2714"/>
      <c r="P964" s="2714"/>
      <c r="Q964" s="2714"/>
      <c r="R964" s="2714"/>
      <c r="S964" s="2714"/>
      <c r="T964" s="2714"/>
      <c r="U964" s="2714"/>
      <c r="V964" s="2714"/>
      <c r="W964" s="2714"/>
      <c r="X964" s="2714"/>
      <c r="Y964" s="2714"/>
      <c r="Z964" s="2714"/>
    </row>
    <row r="965" spans="1:26" ht="15.75" customHeight="1">
      <c r="A965" s="2714"/>
      <c r="B965" s="2714"/>
      <c r="C965" s="2714"/>
      <c r="D965" s="2714"/>
      <c r="E965" s="2714"/>
      <c r="F965" s="2714"/>
      <c r="G965" s="2714"/>
      <c r="H965" s="2714"/>
      <c r="I965" s="2714"/>
      <c r="J965" s="2714"/>
      <c r="K965" s="2714"/>
      <c r="L965" s="2714"/>
      <c r="M965" s="2714"/>
      <c r="N965" s="2714"/>
      <c r="O965" s="2714"/>
      <c r="P965" s="2714"/>
      <c r="Q965" s="2714"/>
      <c r="R965" s="2714"/>
      <c r="S965" s="2714"/>
      <c r="T965" s="2714"/>
      <c r="U965" s="2714"/>
      <c r="V965" s="2714"/>
      <c r="W965" s="2714"/>
      <c r="X965" s="2714"/>
      <c r="Y965" s="2714"/>
      <c r="Z965" s="2714"/>
    </row>
    <row r="966" spans="1:26" ht="15.75" customHeight="1">
      <c r="A966" s="2714"/>
      <c r="B966" s="2714"/>
      <c r="C966" s="2714"/>
      <c r="D966" s="2714"/>
      <c r="E966" s="2714"/>
      <c r="F966" s="2714"/>
      <c r="G966" s="2714"/>
      <c r="H966" s="2714"/>
      <c r="I966" s="2714"/>
      <c r="J966" s="2714"/>
      <c r="K966" s="2714"/>
      <c r="L966" s="2714"/>
      <c r="M966" s="2714"/>
      <c r="N966" s="2714"/>
      <c r="O966" s="2714"/>
      <c r="P966" s="2714"/>
      <c r="Q966" s="2714"/>
      <c r="R966" s="2714"/>
      <c r="S966" s="2714"/>
      <c r="T966" s="2714"/>
      <c r="U966" s="2714"/>
      <c r="V966" s="2714"/>
      <c r="W966" s="2714"/>
      <c r="X966" s="2714"/>
      <c r="Y966" s="2714"/>
      <c r="Z966" s="2714"/>
    </row>
    <row r="967" spans="1:26" ht="15.75" customHeight="1">
      <c r="A967" s="2714"/>
      <c r="B967" s="2714"/>
      <c r="C967" s="2714"/>
      <c r="D967" s="2714"/>
      <c r="E967" s="2714"/>
      <c r="F967" s="2714"/>
      <c r="G967" s="2714"/>
      <c r="H967" s="2714"/>
      <c r="I967" s="2714"/>
      <c r="J967" s="2714"/>
      <c r="K967" s="2714"/>
      <c r="L967" s="2714"/>
      <c r="M967" s="2714"/>
      <c r="N967" s="2714"/>
      <c r="O967" s="2714"/>
      <c r="P967" s="2714"/>
      <c r="Q967" s="2714"/>
      <c r="R967" s="2714"/>
      <c r="S967" s="2714"/>
      <c r="T967" s="2714"/>
      <c r="U967" s="2714"/>
      <c r="V967" s="2714"/>
      <c r="W967" s="2714"/>
      <c r="X967" s="2714"/>
      <c r="Y967" s="2714"/>
      <c r="Z967" s="2714"/>
    </row>
    <row r="968" spans="1:26" ht="15.75" customHeight="1">
      <c r="A968" s="2714"/>
      <c r="B968" s="2714"/>
      <c r="C968" s="2714"/>
      <c r="D968" s="2714"/>
      <c r="E968" s="2714"/>
      <c r="F968" s="2714"/>
      <c r="G968" s="2714"/>
      <c r="H968" s="2714"/>
      <c r="I968" s="2714"/>
      <c r="J968" s="2714"/>
      <c r="K968" s="2714"/>
      <c r="L968" s="2714"/>
      <c r="M968" s="2714"/>
      <c r="N968" s="2714"/>
      <c r="O968" s="2714"/>
      <c r="P968" s="2714"/>
      <c r="Q968" s="2714"/>
      <c r="R968" s="2714"/>
      <c r="S968" s="2714"/>
      <c r="T968" s="2714"/>
      <c r="U968" s="2714"/>
      <c r="V968" s="2714"/>
      <c r="W968" s="2714"/>
      <c r="X968" s="2714"/>
      <c r="Y968" s="2714"/>
      <c r="Z968" s="2714"/>
    </row>
    <row r="969" spans="1:26" ht="15.75" customHeight="1">
      <c r="A969" s="2714"/>
      <c r="B969" s="2714"/>
      <c r="C969" s="2714"/>
      <c r="D969" s="2714"/>
      <c r="E969" s="2714"/>
      <c r="F969" s="2714"/>
      <c r="G969" s="2714"/>
      <c r="H969" s="2714"/>
      <c r="I969" s="2714"/>
      <c r="J969" s="2714"/>
      <c r="K969" s="2714"/>
      <c r="L969" s="2714"/>
      <c r="M969" s="2714"/>
      <c r="N969" s="2714"/>
      <c r="O969" s="2714"/>
      <c r="P969" s="2714"/>
      <c r="Q969" s="2714"/>
      <c r="R969" s="2714"/>
      <c r="S969" s="2714"/>
      <c r="T969" s="2714"/>
      <c r="U969" s="2714"/>
      <c r="V969" s="2714"/>
      <c r="W969" s="2714"/>
      <c r="X969" s="2714"/>
      <c r="Y969" s="2714"/>
      <c r="Z969" s="2714"/>
    </row>
    <row r="970" spans="1:26" ht="15.75" customHeight="1">
      <c r="A970" s="2714"/>
      <c r="B970" s="2714"/>
      <c r="C970" s="2714"/>
      <c r="D970" s="2714"/>
      <c r="E970" s="2714"/>
      <c r="F970" s="2714"/>
      <c r="G970" s="2714"/>
      <c r="H970" s="2714"/>
      <c r="I970" s="2714"/>
      <c r="J970" s="2714"/>
      <c r="K970" s="2714"/>
      <c r="L970" s="2714"/>
      <c r="M970" s="2714"/>
      <c r="N970" s="2714"/>
      <c r="O970" s="2714"/>
      <c r="P970" s="2714"/>
      <c r="Q970" s="2714"/>
      <c r="R970" s="2714"/>
      <c r="S970" s="2714"/>
      <c r="T970" s="2714"/>
      <c r="U970" s="2714"/>
      <c r="V970" s="2714"/>
      <c r="W970" s="2714"/>
      <c r="X970" s="2714"/>
      <c r="Y970" s="2714"/>
      <c r="Z970" s="2714"/>
    </row>
    <row r="971" spans="1:26" ht="15.75" customHeight="1">
      <c r="A971" s="2714"/>
      <c r="B971" s="2714"/>
      <c r="C971" s="2714"/>
      <c r="D971" s="2714"/>
      <c r="E971" s="2714"/>
      <c r="F971" s="2714"/>
      <c r="G971" s="2714"/>
      <c r="H971" s="2714"/>
      <c r="I971" s="2714"/>
      <c r="J971" s="2714"/>
      <c r="K971" s="2714"/>
      <c r="L971" s="2714"/>
      <c r="M971" s="2714"/>
      <c r="N971" s="2714"/>
      <c r="O971" s="2714"/>
      <c r="P971" s="2714"/>
      <c r="Q971" s="2714"/>
      <c r="R971" s="2714"/>
      <c r="S971" s="2714"/>
      <c r="T971" s="2714"/>
      <c r="U971" s="2714"/>
      <c r="V971" s="2714"/>
      <c r="W971" s="2714"/>
      <c r="X971" s="2714"/>
      <c r="Y971" s="2714"/>
      <c r="Z971" s="2714"/>
    </row>
    <row r="972" spans="1:26" ht="15.75" customHeight="1">
      <c r="A972" s="2714"/>
      <c r="B972" s="2714"/>
      <c r="C972" s="2714"/>
      <c r="D972" s="2714"/>
      <c r="E972" s="2714"/>
      <c r="F972" s="2714"/>
      <c r="G972" s="2714"/>
      <c r="H972" s="2714"/>
      <c r="I972" s="2714"/>
      <c r="J972" s="2714"/>
      <c r="K972" s="2714"/>
      <c r="L972" s="2714"/>
      <c r="M972" s="2714"/>
      <c r="N972" s="2714"/>
      <c r="O972" s="2714"/>
      <c r="P972" s="2714"/>
      <c r="Q972" s="2714"/>
      <c r="R972" s="2714"/>
      <c r="S972" s="2714"/>
      <c r="T972" s="2714"/>
      <c r="U972" s="2714"/>
      <c r="V972" s="2714"/>
      <c r="W972" s="2714"/>
      <c r="X972" s="2714"/>
      <c r="Y972" s="2714"/>
      <c r="Z972" s="2714"/>
    </row>
    <row r="973" spans="1:26" ht="15.75" customHeight="1">
      <c r="A973" s="2714"/>
      <c r="B973" s="2714"/>
      <c r="C973" s="2714"/>
      <c r="D973" s="2714"/>
      <c r="E973" s="2714"/>
      <c r="F973" s="2714"/>
      <c r="G973" s="2714"/>
      <c r="H973" s="2714"/>
      <c r="I973" s="2714"/>
      <c r="J973" s="2714"/>
      <c r="K973" s="2714"/>
      <c r="L973" s="2714"/>
      <c r="M973" s="2714"/>
      <c r="N973" s="2714"/>
      <c r="O973" s="2714"/>
      <c r="P973" s="2714"/>
      <c r="Q973" s="2714"/>
      <c r="R973" s="2714"/>
      <c r="S973" s="2714"/>
      <c r="T973" s="2714"/>
      <c r="U973" s="2714"/>
      <c r="V973" s="2714"/>
      <c r="W973" s="2714"/>
      <c r="X973" s="2714"/>
      <c r="Y973" s="2714"/>
      <c r="Z973" s="2714"/>
    </row>
    <row r="974" spans="1:26" ht="15.75" customHeight="1">
      <c r="A974" s="2714"/>
      <c r="B974" s="2714"/>
      <c r="C974" s="2714"/>
      <c r="D974" s="2714"/>
      <c r="E974" s="2714"/>
      <c r="F974" s="2714"/>
      <c r="G974" s="2714"/>
      <c r="H974" s="2714"/>
      <c r="I974" s="2714"/>
      <c r="J974" s="2714"/>
      <c r="K974" s="2714"/>
      <c r="L974" s="2714"/>
      <c r="M974" s="2714"/>
      <c r="N974" s="2714"/>
      <c r="O974" s="2714"/>
      <c r="P974" s="2714"/>
      <c r="Q974" s="2714"/>
      <c r="R974" s="2714"/>
      <c r="S974" s="2714"/>
      <c r="T974" s="2714"/>
      <c r="U974" s="2714"/>
      <c r="V974" s="2714"/>
      <c r="W974" s="2714"/>
      <c r="X974" s="2714"/>
      <c r="Y974" s="2714"/>
      <c r="Z974" s="2714"/>
    </row>
    <row r="975" spans="1:26" ht="15.75" customHeight="1">
      <c r="A975" s="2714"/>
      <c r="B975" s="2714"/>
      <c r="C975" s="2714"/>
      <c r="D975" s="2714"/>
      <c r="E975" s="2714"/>
      <c r="F975" s="2714"/>
      <c r="G975" s="2714"/>
      <c r="H975" s="2714"/>
      <c r="I975" s="2714"/>
      <c r="J975" s="2714"/>
      <c r="K975" s="2714"/>
      <c r="L975" s="2714"/>
      <c r="M975" s="2714"/>
      <c r="N975" s="2714"/>
      <c r="O975" s="2714"/>
      <c r="P975" s="2714"/>
      <c r="Q975" s="2714"/>
      <c r="R975" s="2714"/>
      <c r="S975" s="2714"/>
      <c r="T975" s="2714"/>
      <c r="U975" s="2714"/>
      <c r="V975" s="2714"/>
      <c r="W975" s="2714"/>
      <c r="X975" s="2714"/>
      <c r="Y975" s="2714"/>
      <c r="Z975" s="2714"/>
    </row>
    <row r="976" spans="1:26" ht="15.75" customHeight="1">
      <c r="A976" s="2714"/>
      <c r="B976" s="2714"/>
      <c r="C976" s="2714"/>
      <c r="D976" s="2714"/>
      <c r="E976" s="2714"/>
      <c r="F976" s="2714"/>
      <c r="G976" s="2714"/>
      <c r="H976" s="2714"/>
      <c r="I976" s="2714"/>
      <c r="J976" s="2714"/>
      <c r="K976" s="2714"/>
      <c r="L976" s="2714"/>
      <c r="M976" s="2714"/>
      <c r="N976" s="2714"/>
      <c r="O976" s="2714"/>
      <c r="P976" s="2714"/>
      <c r="Q976" s="2714"/>
      <c r="R976" s="2714"/>
      <c r="S976" s="2714"/>
      <c r="T976" s="2714"/>
      <c r="U976" s="2714"/>
      <c r="V976" s="2714"/>
      <c r="W976" s="2714"/>
      <c r="X976" s="2714"/>
      <c r="Y976" s="2714"/>
      <c r="Z976" s="2714"/>
    </row>
    <row r="977" spans="1:26" ht="15.75" customHeight="1">
      <c r="A977" s="2714"/>
      <c r="B977" s="2714"/>
      <c r="C977" s="2714"/>
      <c r="D977" s="2714"/>
      <c r="E977" s="2714"/>
      <c r="F977" s="2714"/>
      <c r="G977" s="2714"/>
      <c r="H977" s="2714"/>
      <c r="I977" s="2714"/>
      <c r="J977" s="2714"/>
      <c r="K977" s="2714"/>
      <c r="L977" s="2714"/>
      <c r="M977" s="2714"/>
      <c r="N977" s="2714"/>
      <c r="O977" s="2714"/>
      <c r="P977" s="2714"/>
      <c r="Q977" s="2714"/>
      <c r="R977" s="2714"/>
      <c r="S977" s="2714"/>
      <c r="T977" s="2714"/>
      <c r="U977" s="2714"/>
      <c r="V977" s="2714"/>
      <c r="W977" s="2714"/>
      <c r="X977" s="2714"/>
      <c r="Y977" s="2714"/>
      <c r="Z977" s="2714"/>
    </row>
    <row r="978" spans="1:26" ht="15.75" customHeight="1">
      <c r="A978" s="2714"/>
      <c r="B978" s="2714"/>
      <c r="C978" s="2714"/>
      <c r="D978" s="2714"/>
      <c r="E978" s="2714"/>
      <c r="F978" s="2714"/>
      <c r="G978" s="2714"/>
      <c r="H978" s="2714"/>
      <c r="I978" s="2714"/>
      <c r="J978" s="2714"/>
      <c r="K978" s="2714"/>
      <c r="L978" s="2714"/>
      <c r="M978" s="2714"/>
      <c r="N978" s="2714"/>
      <c r="O978" s="2714"/>
      <c r="P978" s="2714"/>
      <c r="Q978" s="2714"/>
      <c r="R978" s="2714"/>
      <c r="S978" s="2714"/>
      <c r="T978" s="2714"/>
      <c r="U978" s="2714"/>
      <c r="V978" s="2714"/>
      <c r="W978" s="2714"/>
      <c r="X978" s="2714"/>
      <c r="Y978" s="2714"/>
      <c r="Z978" s="2714"/>
    </row>
    <row r="979" spans="1:26" ht="15.75" customHeight="1">
      <c r="A979" s="2714"/>
      <c r="B979" s="2714"/>
      <c r="C979" s="2714"/>
      <c r="D979" s="2714"/>
      <c r="E979" s="2714"/>
      <c r="F979" s="2714"/>
      <c r="G979" s="2714"/>
      <c r="H979" s="2714"/>
      <c r="I979" s="2714"/>
      <c r="J979" s="2714"/>
      <c r="K979" s="2714"/>
      <c r="L979" s="2714"/>
      <c r="M979" s="2714"/>
      <c r="N979" s="2714"/>
      <c r="O979" s="2714"/>
      <c r="P979" s="2714"/>
      <c r="Q979" s="2714"/>
      <c r="R979" s="2714"/>
      <c r="S979" s="2714"/>
      <c r="T979" s="2714"/>
      <c r="U979" s="2714"/>
      <c r="V979" s="2714"/>
      <c r="W979" s="2714"/>
      <c r="X979" s="2714"/>
      <c r="Y979" s="2714"/>
      <c r="Z979" s="2714"/>
    </row>
    <row r="980" spans="1:26" ht="15.75" customHeight="1">
      <c r="A980" s="2714"/>
      <c r="B980" s="2714"/>
      <c r="C980" s="2714"/>
      <c r="D980" s="2714"/>
      <c r="E980" s="2714"/>
      <c r="F980" s="2714"/>
      <c r="G980" s="2714"/>
      <c r="H980" s="2714"/>
      <c r="I980" s="2714"/>
      <c r="J980" s="2714"/>
      <c r="K980" s="2714"/>
      <c r="L980" s="2714"/>
      <c r="M980" s="2714"/>
      <c r="N980" s="2714"/>
      <c r="O980" s="2714"/>
      <c r="P980" s="2714"/>
      <c r="Q980" s="2714"/>
      <c r="R980" s="2714"/>
      <c r="S980" s="2714"/>
      <c r="T980" s="2714"/>
      <c r="U980" s="2714"/>
      <c r="V980" s="2714"/>
      <c r="W980" s="2714"/>
      <c r="X980" s="2714"/>
      <c r="Y980" s="2714"/>
      <c r="Z980" s="2714"/>
    </row>
    <row r="981" spans="1:26" ht="15.75" customHeight="1">
      <c r="A981" s="2714"/>
      <c r="B981" s="2714"/>
      <c r="C981" s="2714"/>
      <c r="D981" s="2714"/>
      <c r="E981" s="2714"/>
      <c r="F981" s="2714"/>
      <c r="G981" s="2714"/>
      <c r="H981" s="2714"/>
      <c r="I981" s="2714"/>
      <c r="J981" s="2714"/>
      <c r="K981" s="2714"/>
      <c r="L981" s="2714"/>
      <c r="M981" s="2714"/>
      <c r="N981" s="2714"/>
      <c r="O981" s="2714"/>
      <c r="P981" s="2714"/>
      <c r="Q981" s="2714"/>
      <c r="R981" s="2714"/>
      <c r="S981" s="2714"/>
      <c r="T981" s="2714"/>
      <c r="U981" s="2714"/>
      <c r="V981" s="2714"/>
      <c r="W981" s="2714"/>
      <c r="X981" s="2714"/>
      <c r="Y981" s="2714"/>
      <c r="Z981" s="2714"/>
    </row>
    <row r="982" spans="1:26" ht="15.75" customHeight="1">
      <c r="A982" s="2714"/>
      <c r="B982" s="2714"/>
      <c r="C982" s="2714"/>
      <c r="D982" s="2714"/>
      <c r="E982" s="2714"/>
      <c r="F982" s="2714"/>
      <c r="G982" s="2714"/>
      <c r="H982" s="2714"/>
      <c r="I982" s="2714"/>
      <c r="J982" s="2714"/>
      <c r="K982" s="2714"/>
      <c r="L982" s="2714"/>
      <c r="M982" s="2714"/>
      <c r="N982" s="2714"/>
      <c r="O982" s="2714"/>
      <c r="P982" s="2714"/>
      <c r="Q982" s="2714"/>
      <c r="R982" s="2714"/>
      <c r="S982" s="2714"/>
      <c r="T982" s="2714"/>
      <c r="U982" s="2714"/>
      <c r="V982" s="2714"/>
      <c r="W982" s="2714"/>
      <c r="X982" s="2714"/>
      <c r="Y982" s="2714"/>
      <c r="Z982" s="2714"/>
    </row>
    <row r="983" spans="1:26" ht="15.75" customHeight="1">
      <c r="A983" s="2714"/>
      <c r="B983" s="2714"/>
      <c r="C983" s="2714"/>
      <c r="D983" s="2714"/>
      <c r="E983" s="2714"/>
      <c r="F983" s="2714"/>
      <c r="G983" s="2714"/>
      <c r="H983" s="2714"/>
      <c r="I983" s="2714"/>
      <c r="J983" s="2714"/>
      <c r="K983" s="2714"/>
      <c r="L983" s="2714"/>
      <c r="M983" s="2714"/>
      <c r="N983" s="2714"/>
      <c r="O983" s="2714"/>
      <c r="P983" s="2714"/>
      <c r="Q983" s="2714"/>
      <c r="R983" s="2714"/>
      <c r="S983" s="2714"/>
      <c r="T983" s="2714"/>
      <c r="U983" s="2714"/>
      <c r="V983" s="2714"/>
      <c r="W983" s="2714"/>
      <c r="X983" s="2714"/>
      <c r="Y983" s="2714"/>
      <c r="Z983" s="2714"/>
    </row>
    <row r="984" spans="1:26" ht="15.75" customHeight="1">
      <c r="A984" s="2714"/>
      <c r="B984" s="2714"/>
      <c r="C984" s="2714"/>
      <c r="D984" s="2714"/>
      <c r="E984" s="2714"/>
      <c r="F984" s="2714"/>
      <c r="G984" s="2714"/>
      <c r="H984" s="2714"/>
      <c r="I984" s="2714"/>
      <c r="J984" s="2714"/>
      <c r="K984" s="2714"/>
      <c r="L984" s="2714"/>
      <c r="M984" s="2714"/>
      <c r="N984" s="2714"/>
      <c r="O984" s="2714"/>
      <c r="P984" s="2714"/>
      <c r="Q984" s="2714"/>
      <c r="R984" s="2714"/>
      <c r="S984" s="2714"/>
      <c r="T984" s="2714"/>
      <c r="U984" s="2714"/>
      <c r="V984" s="2714"/>
      <c r="W984" s="2714"/>
      <c r="X984" s="2714"/>
      <c r="Y984" s="2714"/>
      <c r="Z984" s="2714"/>
    </row>
    <row r="985" spans="1:26" ht="15.75" customHeight="1">
      <c r="A985" s="2714"/>
      <c r="B985" s="2714"/>
      <c r="C985" s="2714"/>
      <c r="D985" s="2714"/>
      <c r="E985" s="2714"/>
      <c r="F985" s="2714"/>
      <c r="G985" s="2714"/>
      <c r="H985" s="2714"/>
      <c r="I985" s="2714"/>
      <c r="J985" s="2714"/>
      <c r="K985" s="2714"/>
      <c r="L985" s="2714"/>
      <c r="M985" s="2714"/>
      <c r="N985" s="2714"/>
      <c r="O985" s="2714"/>
      <c r="P985" s="2714"/>
      <c r="Q985" s="2714"/>
      <c r="R985" s="2714"/>
      <c r="S985" s="2714"/>
      <c r="T985" s="2714"/>
      <c r="U985" s="2714"/>
      <c r="V985" s="2714"/>
      <c r="W985" s="2714"/>
      <c r="X985" s="2714"/>
      <c r="Y985" s="2714"/>
      <c r="Z985" s="2714"/>
    </row>
    <row r="986" spans="1:26" ht="15.75" customHeight="1">
      <c r="A986" s="2714"/>
      <c r="B986" s="2714"/>
      <c r="C986" s="2714"/>
      <c r="D986" s="2714"/>
      <c r="E986" s="2714"/>
      <c r="F986" s="2714"/>
      <c r="G986" s="2714"/>
      <c r="H986" s="2714"/>
      <c r="I986" s="2714"/>
      <c r="J986" s="2714"/>
      <c r="K986" s="2714"/>
      <c r="L986" s="2714"/>
      <c r="M986" s="2714"/>
      <c r="N986" s="2714"/>
      <c r="O986" s="2714"/>
      <c r="P986" s="2714"/>
      <c r="Q986" s="2714"/>
      <c r="R986" s="2714"/>
      <c r="S986" s="2714"/>
      <c r="T986" s="2714"/>
      <c r="U986" s="2714"/>
      <c r="V986" s="2714"/>
      <c r="W986" s="2714"/>
      <c r="X986" s="2714"/>
      <c r="Y986" s="2714"/>
      <c r="Z986" s="2714"/>
    </row>
    <row r="987" spans="1:26" ht="15.75" customHeight="1">
      <c r="A987" s="2714"/>
      <c r="B987" s="2714"/>
      <c r="C987" s="2714"/>
      <c r="D987" s="2714"/>
      <c r="E987" s="2714"/>
      <c r="F987" s="2714"/>
      <c r="G987" s="2714"/>
      <c r="H987" s="2714"/>
      <c r="I987" s="2714"/>
      <c r="J987" s="2714"/>
      <c r="K987" s="2714"/>
      <c r="L987" s="2714"/>
      <c r="M987" s="2714"/>
      <c r="N987" s="2714"/>
      <c r="O987" s="2714"/>
      <c r="P987" s="2714"/>
      <c r="Q987" s="2714"/>
      <c r="R987" s="2714"/>
      <c r="S987" s="2714"/>
      <c r="T987" s="2714"/>
      <c r="U987" s="2714"/>
      <c r="V987" s="2714"/>
      <c r="W987" s="2714"/>
      <c r="X987" s="2714"/>
      <c r="Y987" s="2714"/>
      <c r="Z987" s="2714"/>
    </row>
    <row r="988" spans="1:26" ht="15.75" customHeight="1">
      <c r="A988" s="2714"/>
      <c r="B988" s="2714"/>
      <c r="C988" s="2714"/>
      <c r="D988" s="2714"/>
      <c r="E988" s="2714"/>
      <c r="F988" s="2714"/>
      <c r="G988" s="2714"/>
      <c r="H988" s="2714"/>
      <c r="I988" s="2714"/>
      <c r="J988" s="2714"/>
      <c r="K988" s="2714"/>
      <c r="L988" s="2714"/>
      <c r="M988" s="2714"/>
      <c r="N988" s="2714"/>
      <c r="O988" s="2714"/>
      <c r="P988" s="2714"/>
      <c r="Q988" s="2714"/>
      <c r="R988" s="2714"/>
      <c r="S988" s="2714"/>
      <c r="T988" s="2714"/>
      <c r="U988" s="2714"/>
      <c r="V988" s="2714"/>
      <c r="W988" s="2714"/>
      <c r="X988" s="2714"/>
      <c r="Y988" s="2714"/>
      <c r="Z988" s="2714"/>
    </row>
    <row r="989" spans="1:26" ht="15.75" customHeight="1">
      <c r="A989" s="2714"/>
      <c r="B989" s="2714"/>
      <c r="C989" s="2714"/>
      <c r="D989" s="2714"/>
      <c r="E989" s="2714"/>
      <c r="F989" s="2714"/>
      <c r="G989" s="2714"/>
      <c r="H989" s="2714"/>
      <c r="I989" s="2714"/>
      <c r="J989" s="2714"/>
      <c r="K989" s="2714"/>
      <c r="L989" s="2714"/>
      <c r="M989" s="2714"/>
      <c r="N989" s="2714"/>
      <c r="O989" s="2714"/>
      <c r="P989" s="2714"/>
      <c r="Q989" s="2714"/>
      <c r="R989" s="2714"/>
      <c r="S989" s="2714"/>
      <c r="T989" s="2714"/>
      <c r="U989" s="2714"/>
      <c r="V989" s="2714"/>
      <c r="W989" s="2714"/>
      <c r="X989" s="2714"/>
      <c r="Y989" s="2714"/>
      <c r="Z989" s="2714"/>
    </row>
    <row r="990" spans="1:26" ht="15.75" customHeight="1">
      <c r="A990" s="2714"/>
      <c r="B990" s="2714"/>
      <c r="C990" s="2714"/>
      <c r="D990" s="2714"/>
      <c r="E990" s="2714"/>
      <c r="F990" s="2714"/>
      <c r="G990" s="2714"/>
      <c r="H990" s="2714"/>
      <c r="I990" s="2714"/>
      <c r="J990" s="2714"/>
      <c r="K990" s="2714"/>
      <c r="L990" s="2714"/>
      <c r="M990" s="2714"/>
      <c r="N990" s="2714"/>
      <c r="O990" s="2714"/>
      <c r="P990" s="2714"/>
      <c r="Q990" s="2714"/>
      <c r="R990" s="2714"/>
      <c r="S990" s="2714"/>
      <c r="T990" s="2714"/>
      <c r="U990" s="2714"/>
      <c r="V990" s="2714"/>
      <c r="W990" s="2714"/>
      <c r="X990" s="2714"/>
      <c r="Y990" s="2714"/>
      <c r="Z990" s="2714"/>
    </row>
    <row r="991" spans="1:26" ht="15.75" customHeight="1">
      <c r="A991" s="2714"/>
      <c r="B991" s="2714"/>
      <c r="C991" s="2714"/>
      <c r="D991" s="2714"/>
      <c r="E991" s="2714"/>
      <c r="F991" s="2714"/>
      <c r="G991" s="2714"/>
      <c r="H991" s="2714"/>
      <c r="I991" s="2714"/>
      <c r="J991" s="2714"/>
      <c r="K991" s="2714"/>
      <c r="L991" s="2714"/>
      <c r="M991" s="2714"/>
      <c r="N991" s="2714"/>
      <c r="O991" s="2714"/>
      <c r="P991" s="2714"/>
      <c r="Q991" s="2714"/>
      <c r="R991" s="2714"/>
      <c r="S991" s="2714"/>
      <c r="T991" s="2714"/>
      <c r="U991" s="2714"/>
      <c r="V991" s="2714"/>
      <c r="W991" s="2714"/>
      <c r="X991" s="2714"/>
      <c r="Y991" s="2714"/>
      <c r="Z991" s="2714"/>
    </row>
    <row r="992" spans="1:26" ht="15.75" customHeight="1">
      <c r="A992" s="2714"/>
      <c r="B992" s="2714"/>
      <c r="C992" s="2714"/>
      <c r="D992" s="2714"/>
      <c r="E992" s="2714"/>
      <c r="F992" s="2714"/>
      <c r="G992" s="2714"/>
      <c r="H992" s="2714"/>
      <c r="I992" s="2714"/>
      <c r="J992" s="2714"/>
      <c r="K992" s="2714"/>
      <c r="L992" s="2714"/>
      <c r="M992" s="2714"/>
      <c r="N992" s="2714"/>
      <c r="O992" s="2714"/>
      <c r="P992" s="2714"/>
      <c r="Q992" s="2714"/>
      <c r="R992" s="2714"/>
      <c r="S992" s="2714"/>
      <c r="T992" s="2714"/>
      <c r="U992" s="2714"/>
      <c r="V992" s="2714"/>
      <c r="W992" s="2714"/>
      <c r="X992" s="2714"/>
      <c r="Y992" s="2714"/>
      <c r="Z992" s="2714"/>
    </row>
    <row r="993" spans="1:26" ht="15.75" customHeight="1">
      <c r="A993" s="2714"/>
      <c r="B993" s="2714"/>
      <c r="C993" s="2714"/>
      <c r="D993" s="2714"/>
      <c r="E993" s="2714"/>
      <c r="F993" s="2714"/>
      <c r="G993" s="2714"/>
      <c r="H993" s="2714"/>
      <c r="I993" s="2714"/>
      <c r="J993" s="2714"/>
      <c r="K993" s="2714"/>
      <c r="L993" s="2714"/>
      <c r="M993" s="2714"/>
      <c r="N993" s="2714"/>
      <c r="O993" s="2714"/>
      <c r="P993" s="2714"/>
      <c r="Q993" s="2714"/>
      <c r="R993" s="2714"/>
      <c r="S993" s="2714"/>
      <c r="T993" s="2714"/>
      <c r="U993" s="2714"/>
      <c r="V993" s="2714"/>
      <c r="W993" s="2714"/>
      <c r="X993" s="2714"/>
      <c r="Y993" s="2714"/>
      <c r="Z993" s="2714"/>
    </row>
    <row r="994" spans="1:26" ht="15.75" customHeight="1">
      <c r="A994" s="2714"/>
      <c r="B994" s="2714"/>
      <c r="C994" s="2714"/>
      <c r="D994" s="2714"/>
      <c r="E994" s="2714"/>
      <c r="F994" s="2714"/>
      <c r="G994" s="2714"/>
      <c r="H994" s="2714"/>
      <c r="I994" s="2714"/>
      <c r="J994" s="2714"/>
      <c r="K994" s="2714"/>
      <c r="L994" s="2714"/>
      <c r="M994" s="2714"/>
      <c r="N994" s="2714"/>
      <c r="O994" s="2714"/>
      <c r="P994" s="2714"/>
      <c r="Q994" s="2714"/>
      <c r="R994" s="2714"/>
      <c r="S994" s="2714"/>
      <c r="T994" s="2714"/>
      <c r="U994" s="2714"/>
      <c r="V994" s="2714"/>
      <c r="W994" s="2714"/>
      <c r="X994" s="2714"/>
      <c r="Y994" s="2714"/>
      <c r="Z994" s="2714"/>
    </row>
    <row r="995" spans="1:26" ht="15.75" customHeight="1">
      <c r="A995" s="2714"/>
      <c r="B995" s="2714"/>
      <c r="C995" s="2714"/>
      <c r="D995" s="2714"/>
      <c r="E995" s="2714"/>
      <c r="F995" s="2714"/>
      <c r="G995" s="2714"/>
      <c r="H995" s="2714"/>
      <c r="I995" s="2714"/>
      <c r="J995" s="2714"/>
      <c r="K995" s="2714"/>
      <c r="L995" s="2714"/>
      <c r="M995" s="2714"/>
      <c r="N995" s="2714"/>
      <c r="O995" s="2714"/>
      <c r="P995" s="2714"/>
      <c r="Q995" s="2714"/>
      <c r="R995" s="2714"/>
      <c r="S995" s="2714"/>
      <c r="T995" s="2714"/>
      <c r="U995" s="2714"/>
      <c r="V995" s="2714"/>
      <c r="W995" s="2714"/>
      <c r="X995" s="2714"/>
      <c r="Y995" s="2714"/>
      <c r="Z995" s="2714"/>
    </row>
    <row r="996" spans="1:26" ht="15.75" customHeight="1">
      <c r="A996" s="2714"/>
      <c r="B996" s="2714"/>
      <c r="C996" s="2714"/>
      <c r="D996" s="2714"/>
      <c r="E996" s="2714"/>
      <c r="F996" s="2714"/>
      <c r="G996" s="2714"/>
      <c r="H996" s="2714"/>
      <c r="I996" s="2714"/>
      <c r="J996" s="2714"/>
      <c r="K996" s="2714"/>
      <c r="L996" s="2714"/>
      <c r="M996" s="2714"/>
      <c r="N996" s="2714"/>
      <c r="O996" s="2714"/>
      <c r="P996" s="2714"/>
      <c r="Q996" s="2714"/>
      <c r="R996" s="2714"/>
      <c r="S996" s="2714"/>
      <c r="T996" s="2714"/>
      <c r="U996" s="2714"/>
      <c r="V996" s="2714"/>
      <c r="W996" s="2714"/>
      <c r="X996" s="2714"/>
      <c r="Y996" s="2714"/>
      <c r="Z996" s="2714"/>
    </row>
    <row r="997" spans="1:26" ht="15.75" customHeight="1">
      <c r="A997" s="2714"/>
      <c r="B997" s="2714"/>
      <c r="C997" s="2714"/>
      <c r="D997" s="2714"/>
      <c r="E997" s="2714"/>
      <c r="F997" s="2714"/>
      <c r="G997" s="2714"/>
      <c r="H997" s="2714"/>
      <c r="I997" s="2714"/>
      <c r="J997" s="2714"/>
      <c r="K997" s="2714"/>
      <c r="L997" s="2714"/>
      <c r="M997" s="2714"/>
      <c r="N997" s="2714"/>
      <c r="O997" s="2714"/>
      <c r="P997" s="2714"/>
      <c r="Q997" s="2714"/>
      <c r="R997" s="2714"/>
      <c r="S997" s="2714"/>
      <c r="T997" s="2714"/>
      <c r="U997" s="2714"/>
      <c r="V997" s="2714"/>
      <c r="W997" s="2714"/>
      <c r="X997" s="2714"/>
      <c r="Y997" s="2714"/>
      <c r="Z997" s="2714"/>
    </row>
    <row r="998" spans="1:26" ht="15.75" customHeight="1">
      <c r="A998" s="2714"/>
      <c r="B998" s="2714"/>
      <c r="C998" s="2714"/>
      <c r="D998" s="2714"/>
      <c r="E998" s="2714"/>
      <c r="F998" s="2714"/>
      <c r="G998" s="2714"/>
      <c r="H998" s="2714"/>
      <c r="I998" s="2714"/>
      <c r="J998" s="2714"/>
      <c r="K998" s="2714"/>
      <c r="L998" s="2714"/>
      <c r="M998" s="2714"/>
      <c r="N998" s="2714"/>
      <c r="O998" s="2714"/>
      <c r="P998" s="2714"/>
      <c r="Q998" s="2714"/>
      <c r="R998" s="2714"/>
      <c r="S998" s="2714"/>
      <c r="T998" s="2714"/>
      <c r="U998" s="2714"/>
      <c r="V998" s="2714"/>
      <c r="W998" s="2714"/>
      <c r="X998" s="2714"/>
      <c r="Y998" s="2714"/>
      <c r="Z998" s="2714"/>
    </row>
    <row r="999" spans="1:26" ht="15.75" customHeight="1">
      <c r="A999" s="2714"/>
      <c r="B999" s="2714"/>
      <c r="C999" s="2714"/>
      <c r="D999" s="2714"/>
      <c r="E999" s="2714"/>
      <c r="F999" s="2714"/>
      <c r="G999" s="2714"/>
      <c r="H999" s="2714"/>
      <c r="I999" s="2714"/>
      <c r="J999" s="2714"/>
      <c r="K999" s="2714"/>
      <c r="L999" s="2714"/>
      <c r="M999" s="2714"/>
      <c r="N999" s="2714"/>
      <c r="O999" s="2714"/>
      <c r="P999" s="2714"/>
      <c r="Q999" s="2714"/>
      <c r="R999" s="2714"/>
      <c r="S999" s="2714"/>
      <c r="T999" s="2714"/>
      <c r="U999" s="2714"/>
      <c r="V999" s="2714"/>
      <c r="W999" s="2714"/>
      <c r="X999" s="2714"/>
      <c r="Y999" s="2714"/>
      <c r="Z999" s="2714"/>
    </row>
    <row r="1000" spans="1:26" ht="15.75" customHeight="1">
      <c r="A1000" s="2714"/>
      <c r="B1000" s="2714"/>
      <c r="C1000" s="2714"/>
      <c r="D1000" s="2714"/>
      <c r="E1000" s="2714"/>
      <c r="F1000" s="2714"/>
      <c r="G1000" s="2714"/>
      <c r="H1000" s="2714"/>
      <c r="I1000" s="2714"/>
      <c r="J1000" s="2714"/>
      <c r="K1000" s="2714"/>
      <c r="L1000" s="2714"/>
      <c r="M1000" s="2714"/>
      <c r="N1000" s="2714"/>
      <c r="O1000" s="2714"/>
      <c r="P1000" s="2714"/>
      <c r="Q1000" s="2714"/>
      <c r="R1000" s="2714"/>
      <c r="S1000" s="2714"/>
      <c r="T1000" s="2714"/>
      <c r="U1000" s="2714"/>
      <c r="V1000" s="2714"/>
      <c r="W1000" s="2714"/>
      <c r="X1000" s="2714"/>
      <c r="Y1000" s="2714"/>
      <c r="Z1000" s="2714"/>
    </row>
  </sheetData>
  <mergeCells count="23">
    <mergeCell ref="I1:M1"/>
    <mergeCell ref="B2:Q2"/>
    <mergeCell ref="C3:C4"/>
    <mergeCell ref="D3:D4"/>
    <mergeCell ref="E3:E4"/>
    <mergeCell ref="F3:F4"/>
    <mergeCell ref="G3:G4"/>
    <mergeCell ref="H3:H4"/>
    <mergeCell ref="I3:I4"/>
    <mergeCell ref="J3:J4"/>
    <mergeCell ref="B18:Q18"/>
    <mergeCell ref="K3:K4"/>
    <mergeCell ref="L3:L4"/>
    <mergeCell ref="M3:M4"/>
    <mergeCell ref="N3:N4"/>
    <mergeCell ref="O3:O4"/>
    <mergeCell ref="P3:P4"/>
    <mergeCell ref="T3:T4"/>
    <mergeCell ref="R3:R4"/>
    <mergeCell ref="S3:S4"/>
    <mergeCell ref="Q3:Q4"/>
    <mergeCell ref="V3:V4"/>
    <mergeCell ref="U3:U4"/>
  </mergeCells>
  <pageMargins left="0.35" right="0.2" top="0.75" bottom="0.75" header="0" footer="0"/>
  <pageSetup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8"/>
  <sheetViews>
    <sheetView showGridLines="0" zoomScale="90" zoomScaleNormal="90" workbookViewId="0">
      <pane ySplit="5" topLeftCell="A6" activePane="bottomLeft" state="frozen"/>
      <selection activeCell="O31" activeCellId="1" sqref="J30 O31"/>
      <selection pane="bottomLeft"/>
    </sheetView>
  </sheetViews>
  <sheetFormatPr defaultColWidth="14.44140625" defaultRowHeight="15" customHeight="1"/>
  <cols>
    <col min="1" max="1" width="2.44140625" style="2742" customWidth="1"/>
    <col min="2" max="2" width="4.77734375" style="2742" customWidth="1"/>
    <col min="3" max="3" width="3" style="2742" customWidth="1"/>
    <col min="4" max="4" width="2.44140625" style="2742" customWidth="1"/>
    <col min="5" max="5" width="3.44140625" style="2742" customWidth="1"/>
    <col min="6" max="6" width="4" style="2742" customWidth="1"/>
    <col min="7" max="7" width="28.44140625" style="2742" customWidth="1"/>
    <col min="8" max="8" width="15.88671875" style="2742" customWidth="1"/>
    <col min="9" max="9" width="17.21875" style="2742" customWidth="1"/>
    <col min="10" max="10" width="16.21875" style="2742" customWidth="1"/>
    <col min="11" max="11" width="12.77734375" style="2742" customWidth="1"/>
    <col min="12" max="12" width="12" style="2742" customWidth="1"/>
    <col min="13" max="13" width="14.44140625" style="2742"/>
    <col min="14" max="16" width="14.5546875" style="2742" bestFit="1" customWidth="1"/>
    <col min="17" max="17" width="14.44140625" style="2742"/>
    <col min="18" max="19" width="7.109375" style="2742" bestFit="1" customWidth="1"/>
    <col min="20" max="20" width="11.109375" style="2742" bestFit="1" customWidth="1"/>
    <col min="21" max="21" width="7.109375" style="2742" bestFit="1" customWidth="1"/>
    <col min="22" max="16384" width="14.44140625" style="2742"/>
  </cols>
  <sheetData>
    <row r="1" spans="1:21" s="2745" customFormat="1" ht="15.75" customHeight="1">
      <c r="A1" s="2746"/>
      <c r="B1" s="2746"/>
      <c r="C1" s="3722" t="s">
        <v>2019</v>
      </c>
      <c r="D1" s="3723"/>
      <c r="E1" s="3723"/>
      <c r="F1" s="3723"/>
      <c r="G1" s="3723"/>
      <c r="H1" s="3723"/>
      <c r="I1" s="3723"/>
      <c r="J1" s="3723"/>
      <c r="K1" s="3723"/>
      <c r="L1" s="3723"/>
    </row>
    <row r="2" spans="1:21" s="2745" customFormat="1" ht="15.75" customHeight="1">
      <c r="A2" s="2746"/>
      <c r="B2" s="2746"/>
      <c r="C2" s="3722" t="s">
        <v>2018</v>
      </c>
      <c r="D2" s="3723"/>
      <c r="E2" s="3723"/>
      <c r="F2" s="3723"/>
      <c r="G2" s="3723"/>
      <c r="H2" s="3723"/>
      <c r="I2" s="3723"/>
      <c r="J2" s="3723"/>
      <c r="K2" s="3723"/>
      <c r="L2" s="3723"/>
    </row>
    <row r="3" spans="1:21" s="2745" customFormat="1" ht="15.75" customHeight="1" thickBot="1">
      <c r="A3" s="2746"/>
      <c r="B3" s="2746"/>
      <c r="C3" s="3724" t="s">
        <v>2017</v>
      </c>
      <c r="D3" s="3725"/>
      <c r="E3" s="3725"/>
      <c r="F3" s="3725"/>
      <c r="G3" s="3725"/>
      <c r="H3" s="3725"/>
      <c r="I3" s="3725"/>
      <c r="J3" s="3725"/>
      <c r="K3" s="3725"/>
      <c r="L3" s="3725"/>
    </row>
    <row r="4" spans="1:21" s="2745" customFormat="1" ht="15.75" customHeight="1" thickTop="1">
      <c r="A4" s="2746"/>
      <c r="B4" s="2746"/>
      <c r="C4" s="3726" t="s">
        <v>91</v>
      </c>
      <c r="D4" s="3721"/>
      <c r="E4" s="3721"/>
      <c r="F4" s="3721"/>
      <c r="G4" s="3727"/>
      <c r="H4" s="3730" t="s">
        <v>57</v>
      </c>
      <c r="I4" s="3732"/>
      <c r="J4" s="3733"/>
      <c r="K4" s="3730" t="s">
        <v>2016</v>
      </c>
      <c r="L4" s="3731"/>
    </row>
    <row r="5" spans="1:21" s="2745" customFormat="1" ht="18">
      <c r="A5" s="2746"/>
      <c r="B5" s="2746"/>
      <c r="C5" s="3728"/>
      <c r="D5" s="3729"/>
      <c r="E5" s="3729"/>
      <c r="F5" s="3729"/>
      <c r="G5" s="3729"/>
      <c r="H5" s="2797" t="s">
        <v>1673</v>
      </c>
      <c r="I5" s="2797" t="s">
        <v>494</v>
      </c>
      <c r="J5" s="2796" t="s">
        <v>181</v>
      </c>
      <c r="K5" s="2796" t="s">
        <v>173</v>
      </c>
      <c r="L5" s="2795" t="s">
        <v>180</v>
      </c>
    </row>
    <row r="6" spans="1:21" s="2745" customFormat="1" ht="15.75" customHeight="1">
      <c r="A6" s="2746"/>
      <c r="B6" s="2746"/>
      <c r="C6" s="2794" t="s">
        <v>2015</v>
      </c>
      <c r="D6" s="2793"/>
      <c r="E6" s="2793"/>
      <c r="F6" s="2793"/>
      <c r="G6" s="2793"/>
      <c r="H6" s="2792">
        <v>-623376.5267471734</v>
      </c>
      <c r="I6" s="2792">
        <v>-46566.314768402604</v>
      </c>
      <c r="J6" s="2791">
        <v>221339.16046924214</v>
      </c>
      <c r="K6" s="2790">
        <v>-92.529985847977116</v>
      </c>
      <c r="L6" s="2789" t="s">
        <v>62</v>
      </c>
      <c r="M6" s="2747"/>
      <c r="N6" s="2747"/>
      <c r="O6" s="2747"/>
      <c r="P6" s="2747"/>
      <c r="Q6" s="2747"/>
      <c r="R6" s="2747"/>
      <c r="S6" s="2747"/>
      <c r="T6" s="2747"/>
      <c r="U6" s="2747"/>
    </row>
    <row r="7" spans="1:21" s="2745" customFormat="1" ht="15.75" customHeight="1">
      <c r="A7" s="2746"/>
      <c r="B7" s="2746"/>
      <c r="C7" s="2757"/>
      <c r="D7" s="2746" t="s">
        <v>2014</v>
      </c>
      <c r="E7" s="2746"/>
      <c r="F7" s="2746"/>
      <c r="G7" s="2746"/>
      <c r="H7" s="2756">
        <v>211464.68151665281</v>
      </c>
      <c r="I7" s="2756">
        <v>183630.96358201816</v>
      </c>
      <c r="J7" s="2777">
        <v>182366.69280728381</v>
      </c>
      <c r="K7" s="2776">
        <v>-13.162348310369154</v>
      </c>
      <c r="L7" s="2748">
        <v>-0.68848452901009161</v>
      </c>
      <c r="M7" s="2747"/>
      <c r="N7" s="2747"/>
      <c r="O7" s="2747"/>
      <c r="P7" s="2747"/>
      <c r="Q7" s="2747"/>
      <c r="R7" s="2747"/>
      <c r="S7" s="2747"/>
      <c r="T7" s="2747"/>
      <c r="U7" s="2747"/>
    </row>
    <row r="8" spans="1:21" s="2745" customFormat="1" ht="15.75" customHeight="1">
      <c r="A8" s="2746"/>
      <c r="B8" s="2746"/>
      <c r="C8" s="2757"/>
      <c r="D8" s="2746"/>
      <c r="E8" s="2746" t="s">
        <v>2012</v>
      </c>
      <c r="F8" s="2746"/>
      <c r="G8" s="2746"/>
      <c r="H8" s="2756">
        <v>8068.5209847085316</v>
      </c>
      <c r="I8" s="2756">
        <v>16019.505632796501</v>
      </c>
      <c r="J8" s="2777">
        <v>13245.12157276363</v>
      </c>
      <c r="K8" s="2776">
        <v>98.543272839677584</v>
      </c>
      <c r="L8" s="2748">
        <v>-17.318787006466142</v>
      </c>
      <c r="M8" s="2747"/>
      <c r="N8" s="2788"/>
      <c r="O8" s="2747"/>
      <c r="P8" s="2747"/>
      <c r="Q8" s="2747"/>
      <c r="R8" s="2747"/>
      <c r="S8" s="2747"/>
      <c r="T8" s="2747"/>
      <c r="U8" s="2747"/>
    </row>
    <row r="9" spans="1:21" s="2745" customFormat="1" ht="15.75" customHeight="1">
      <c r="A9" s="2746"/>
      <c r="B9" s="2746"/>
      <c r="C9" s="2757"/>
      <c r="D9" s="2746"/>
      <c r="E9" s="2746" t="s">
        <v>755</v>
      </c>
      <c r="F9" s="2746"/>
      <c r="G9" s="2746"/>
      <c r="H9" s="2756">
        <v>203396.16053194428</v>
      </c>
      <c r="I9" s="2756">
        <v>167611.45794922166</v>
      </c>
      <c r="J9" s="2777">
        <v>169121.57123452018</v>
      </c>
      <c r="K9" s="2776">
        <v>-17.593597877725166</v>
      </c>
      <c r="L9" s="2748">
        <v>0.9009606525563596</v>
      </c>
      <c r="M9" s="2747"/>
      <c r="N9" s="2747"/>
      <c r="O9" s="2747"/>
      <c r="P9" s="2747"/>
      <c r="Q9" s="2747"/>
      <c r="R9" s="2747"/>
      <c r="S9" s="2747"/>
      <c r="T9" s="2747"/>
      <c r="U9" s="2747"/>
    </row>
    <row r="10" spans="1:21" s="2745" customFormat="1" ht="15.75" customHeight="1">
      <c r="A10" s="2746"/>
      <c r="B10" s="2746"/>
      <c r="C10" s="2757"/>
      <c r="D10" s="2746" t="s">
        <v>2013</v>
      </c>
      <c r="E10" s="2746"/>
      <c r="F10" s="2746"/>
      <c r="G10" s="2746"/>
      <c r="H10" s="2756">
        <v>-1873440.071916051</v>
      </c>
      <c r="I10" s="2756">
        <v>-1582793.4867137123</v>
      </c>
      <c r="J10" s="2777">
        <v>-1570113.9477235333</v>
      </c>
      <c r="K10" s="2776">
        <v>-15.51405831226197</v>
      </c>
      <c r="L10" s="2748">
        <v>-0.80108612378138044</v>
      </c>
      <c r="M10" s="2747"/>
      <c r="N10" s="2747"/>
      <c r="O10" s="2747"/>
      <c r="P10" s="2747"/>
      <c r="Q10" s="2747"/>
      <c r="R10" s="2747"/>
      <c r="S10" s="2747"/>
      <c r="T10" s="2747"/>
      <c r="U10" s="2747"/>
    </row>
    <row r="11" spans="1:21" s="2745" customFormat="1" ht="15.75" customHeight="1">
      <c r="A11" s="2746"/>
      <c r="B11" s="2746"/>
      <c r="C11" s="2757"/>
      <c r="D11" s="2746"/>
      <c r="E11" s="2746" t="s">
        <v>2012</v>
      </c>
      <c r="F11" s="2746"/>
      <c r="G11" s="2746"/>
      <c r="H11" s="2756">
        <v>-327073.5011569513</v>
      </c>
      <c r="I11" s="2756">
        <v>-305572.86405767995</v>
      </c>
      <c r="J11" s="2777">
        <v>-288747.82257160696</v>
      </c>
      <c r="K11" s="2776">
        <v>-6.5736407942610819</v>
      </c>
      <c r="L11" s="2748">
        <v>-5.5060653170096563</v>
      </c>
      <c r="M11" s="2747"/>
      <c r="N11" s="2747"/>
      <c r="O11" s="2747"/>
      <c r="P11" s="2747"/>
      <c r="Q11" s="2747"/>
      <c r="R11" s="2747"/>
      <c r="S11" s="2747"/>
      <c r="T11" s="2747"/>
      <c r="U11" s="2747"/>
    </row>
    <row r="12" spans="1:21" s="2745" customFormat="1" ht="15.75" customHeight="1">
      <c r="A12" s="2746"/>
      <c r="B12" s="2746"/>
      <c r="C12" s="2757"/>
      <c r="D12" s="2746"/>
      <c r="E12" s="2746" t="s">
        <v>755</v>
      </c>
      <c r="F12" s="2746"/>
      <c r="G12" s="2746"/>
      <c r="H12" s="2756">
        <v>-1546366.5707590997</v>
      </c>
      <c r="I12" s="2756">
        <v>-1277220.6226560324</v>
      </c>
      <c r="J12" s="2777">
        <v>-1281366.1251519262</v>
      </c>
      <c r="K12" s="2776">
        <v>-17.40505473879622</v>
      </c>
      <c r="L12" s="2748">
        <v>0.32457215475216739</v>
      </c>
      <c r="M12" s="2747"/>
      <c r="N12" s="2747"/>
      <c r="O12" s="2747"/>
      <c r="P12" s="2747"/>
      <c r="Q12" s="2747"/>
      <c r="R12" s="2747"/>
      <c r="S12" s="2747"/>
      <c r="T12" s="2747"/>
      <c r="U12" s="2747"/>
    </row>
    <row r="13" spans="1:21" s="2745" customFormat="1" ht="15.75" customHeight="1">
      <c r="A13" s="2746"/>
      <c r="B13" s="2746"/>
      <c r="C13" s="2770"/>
      <c r="D13" s="2769" t="s">
        <v>2011</v>
      </c>
      <c r="E13" s="2769"/>
      <c r="F13" s="2769"/>
      <c r="G13" s="2769"/>
      <c r="H13" s="2768">
        <v>-1661975.3903993983</v>
      </c>
      <c r="I13" s="2768">
        <v>-1399162.5231316942</v>
      </c>
      <c r="J13" s="2775">
        <v>-1387747.2549162495</v>
      </c>
      <c r="K13" s="2774">
        <v>-15.813282722829381</v>
      </c>
      <c r="L13" s="2773">
        <v>-0.81586434933192953</v>
      </c>
      <c r="M13" s="2747"/>
      <c r="N13" s="2747"/>
      <c r="O13" s="2747"/>
      <c r="P13" s="2747"/>
      <c r="Q13" s="2747"/>
      <c r="R13" s="2747"/>
      <c r="S13" s="2747"/>
      <c r="T13" s="2747"/>
      <c r="U13" s="2747"/>
    </row>
    <row r="14" spans="1:21" s="2745" customFormat="1" ht="15.75" customHeight="1">
      <c r="A14" s="2746"/>
      <c r="B14" s="2746"/>
      <c r="C14" s="2770"/>
      <c r="D14" s="2769" t="s">
        <v>2010</v>
      </c>
      <c r="E14" s="2769"/>
      <c r="F14" s="2769"/>
      <c r="G14" s="2769"/>
      <c r="H14" s="2768">
        <v>-108117.49293182897</v>
      </c>
      <c r="I14" s="2768">
        <v>-79885.897374387627</v>
      </c>
      <c r="J14" s="2775">
        <v>-55856.506532581232</v>
      </c>
      <c r="K14" s="2774">
        <v>-26.111959121399654</v>
      </c>
      <c r="L14" s="2773">
        <v>-30.0796406269206</v>
      </c>
      <c r="M14" s="2747"/>
      <c r="N14" s="2747"/>
      <c r="O14" s="2747"/>
      <c r="P14" s="2747"/>
      <c r="Q14" s="2747"/>
      <c r="R14" s="2747"/>
      <c r="S14" s="2747"/>
      <c r="T14" s="2747"/>
      <c r="U14" s="2747"/>
    </row>
    <row r="15" spans="1:21" s="2745" customFormat="1" ht="15.75" customHeight="1">
      <c r="A15" s="2746"/>
      <c r="B15" s="2746"/>
      <c r="C15" s="2757"/>
      <c r="D15" s="2746"/>
      <c r="E15" s="2746" t="s">
        <v>2009</v>
      </c>
      <c r="F15" s="2746"/>
      <c r="G15" s="2746"/>
      <c r="H15" s="2756">
        <v>122083.66691580696</v>
      </c>
      <c r="I15" s="2756">
        <v>192378.95679061455</v>
      </c>
      <c r="J15" s="2787">
        <v>252774.90079890477</v>
      </c>
      <c r="K15" s="2786">
        <v>57.579602292979629</v>
      </c>
      <c r="L15" s="2748">
        <v>31.394256947772735</v>
      </c>
      <c r="M15" s="2747"/>
      <c r="N15" s="2747"/>
      <c r="O15" s="2747"/>
      <c r="P15" s="2747"/>
      <c r="Q15" s="2747"/>
      <c r="R15" s="2747"/>
      <c r="S15" s="2747"/>
      <c r="T15" s="2747"/>
      <c r="U15" s="2747"/>
    </row>
    <row r="16" spans="1:21" s="2745" customFormat="1" ht="15.75" customHeight="1">
      <c r="A16" s="2746"/>
      <c r="B16" s="2746"/>
      <c r="C16" s="2757"/>
      <c r="D16" s="2746"/>
      <c r="E16" s="2746"/>
      <c r="F16" s="2746" t="s">
        <v>2007</v>
      </c>
      <c r="G16" s="2746"/>
      <c r="H16" s="2756">
        <v>32447.211203791503</v>
      </c>
      <c r="I16" s="2756">
        <v>62300.917237667432</v>
      </c>
      <c r="J16" s="2784">
        <v>82326.563613915641</v>
      </c>
      <c r="K16" s="2783">
        <v>92.00700129935197</v>
      </c>
      <c r="L16" s="2748">
        <v>32.143421420031039</v>
      </c>
      <c r="M16" s="2747"/>
      <c r="N16" s="2747"/>
      <c r="O16" s="2747"/>
      <c r="P16" s="2747"/>
      <c r="Q16" s="2747"/>
      <c r="R16" s="2747"/>
      <c r="S16" s="2747"/>
      <c r="T16" s="2747"/>
      <c r="U16" s="2747"/>
    </row>
    <row r="17" spans="1:21" s="2745" customFormat="1" ht="15.75" customHeight="1">
      <c r="A17" s="2746"/>
      <c r="B17" s="2746"/>
      <c r="C17" s="2757"/>
      <c r="D17" s="2746"/>
      <c r="E17" s="2746"/>
      <c r="F17" s="2746" t="s">
        <v>2005</v>
      </c>
      <c r="G17" s="2746"/>
      <c r="H17" s="2756">
        <v>9526.2272325080667</v>
      </c>
      <c r="I17" s="2756">
        <v>11484.012635744351</v>
      </c>
      <c r="J17" s="2784">
        <v>23743.088529481785</v>
      </c>
      <c r="K17" s="2783">
        <v>20.551529534749925</v>
      </c>
      <c r="L17" s="2748">
        <v>106.74906308950476</v>
      </c>
      <c r="M17" s="2747"/>
      <c r="N17" s="2747"/>
      <c r="O17" s="2747"/>
      <c r="P17" s="2747"/>
      <c r="Q17" s="2747"/>
      <c r="R17" s="2747"/>
      <c r="S17" s="2747"/>
      <c r="T17" s="2747"/>
      <c r="U17" s="2747"/>
    </row>
    <row r="18" spans="1:21" s="2745" customFormat="1" ht="15.75" customHeight="1">
      <c r="A18" s="2746"/>
      <c r="B18" s="2746"/>
      <c r="C18" s="2757"/>
      <c r="D18" s="2746"/>
      <c r="E18" s="2746"/>
      <c r="F18" s="2746" t="s">
        <v>755</v>
      </c>
      <c r="G18" s="2746"/>
      <c r="H18" s="2756">
        <v>80110.228479507379</v>
      </c>
      <c r="I18" s="2756">
        <v>118594.02691720278</v>
      </c>
      <c r="J18" s="2785">
        <v>146705.24865550734</v>
      </c>
      <c r="K18" s="2783">
        <v>48.038557832274506</v>
      </c>
      <c r="L18" s="2748">
        <v>23.703741637789744</v>
      </c>
      <c r="M18" s="2747"/>
      <c r="N18" s="2747"/>
      <c r="O18" s="2747"/>
      <c r="P18" s="2747"/>
      <c r="Q18" s="2747"/>
      <c r="R18" s="2747"/>
      <c r="S18" s="2747"/>
      <c r="T18" s="2747"/>
      <c r="U18" s="2747"/>
    </row>
    <row r="19" spans="1:21" s="2745" customFormat="1" ht="15.75" customHeight="1">
      <c r="A19" s="2746"/>
      <c r="B19" s="2746"/>
      <c r="C19" s="2757"/>
      <c r="D19" s="2746"/>
      <c r="E19" s="2746" t="s">
        <v>2008</v>
      </c>
      <c r="F19" s="2746"/>
      <c r="G19" s="2746"/>
      <c r="H19" s="2756">
        <v>-230201.15984763592</v>
      </c>
      <c r="I19" s="2756">
        <v>-272264.85416500218</v>
      </c>
      <c r="J19" s="2785">
        <v>-308631.407331486</v>
      </c>
      <c r="K19" s="2783">
        <v>18.272581400201069</v>
      </c>
      <c r="L19" s="2748">
        <v>13.357050170142193</v>
      </c>
      <c r="M19" s="2747"/>
      <c r="N19" s="2747"/>
      <c r="O19" s="2747"/>
      <c r="P19" s="2747"/>
      <c r="Q19" s="2747"/>
      <c r="R19" s="2747"/>
      <c r="S19" s="2747"/>
      <c r="T19" s="2747"/>
      <c r="U19" s="2747"/>
    </row>
    <row r="20" spans="1:21" s="2745" customFormat="1" ht="15.75" customHeight="1">
      <c r="A20" s="2746"/>
      <c r="B20" s="2746"/>
      <c r="C20" s="2757"/>
      <c r="D20" s="2746"/>
      <c r="E20" s="2746"/>
      <c r="F20" s="2746" t="s">
        <v>692</v>
      </c>
      <c r="G20" s="2746"/>
      <c r="H20" s="2756">
        <v>-92230.455783841404</v>
      </c>
      <c r="I20" s="2756">
        <v>-81880.345219553565</v>
      </c>
      <c r="J20" s="2785">
        <v>-73440.348936518247</v>
      </c>
      <c r="K20" s="2783">
        <v>-11.222009558908807</v>
      </c>
      <c r="L20" s="2748">
        <v>-10.307719466013921</v>
      </c>
      <c r="M20" s="2747"/>
      <c r="N20" s="2747"/>
      <c r="O20" s="2747"/>
      <c r="P20" s="2747"/>
      <c r="Q20" s="2747"/>
      <c r="R20" s="2747"/>
      <c r="S20" s="2747"/>
      <c r="T20" s="2747"/>
      <c r="U20" s="2747"/>
    </row>
    <row r="21" spans="1:21" s="2745" customFormat="1" ht="15.75" customHeight="1">
      <c r="A21" s="2746"/>
      <c r="B21" s="2746"/>
      <c r="C21" s="2757"/>
      <c r="D21" s="2746"/>
      <c r="E21" s="2746"/>
      <c r="F21" s="2746" t="s">
        <v>2007</v>
      </c>
      <c r="G21" s="2746"/>
      <c r="H21" s="2756">
        <v>-97322.919957938313</v>
      </c>
      <c r="I21" s="2756">
        <v>-144516.56484054358</v>
      </c>
      <c r="J21" s="2784">
        <v>-189433.97922316016</v>
      </c>
      <c r="K21" s="2783">
        <v>48.491809435024912</v>
      </c>
      <c r="L21" s="2748">
        <v>31.081152829903935</v>
      </c>
      <c r="M21" s="2747"/>
      <c r="N21" s="2747"/>
      <c r="O21" s="2747"/>
      <c r="P21" s="2747"/>
      <c r="Q21" s="2747"/>
      <c r="R21" s="2747"/>
      <c r="S21" s="2747"/>
      <c r="T21" s="2747"/>
      <c r="U21" s="2747"/>
    </row>
    <row r="22" spans="1:21" s="2745" customFormat="1" ht="15.75" customHeight="1">
      <c r="A22" s="2746"/>
      <c r="B22" s="2746"/>
      <c r="C22" s="2757"/>
      <c r="D22" s="2746"/>
      <c r="E22" s="2746"/>
      <c r="F22" s="2746"/>
      <c r="G22" s="2782" t="s">
        <v>2006</v>
      </c>
      <c r="H22" s="2756">
        <v>-67701.632490944976</v>
      </c>
      <c r="I22" s="2756">
        <v>-100423.25420338233</v>
      </c>
      <c r="J22" s="2777">
        <v>-125131.93342507414</v>
      </c>
      <c r="K22" s="2781">
        <v>48.332101470099452</v>
      </c>
      <c r="L22" s="2748">
        <v>24.604539474144627</v>
      </c>
      <c r="M22" s="2747"/>
      <c r="N22" s="2747"/>
      <c r="O22" s="2747"/>
      <c r="P22" s="2747"/>
      <c r="Q22" s="2747"/>
      <c r="R22" s="2747"/>
      <c r="S22" s="2747"/>
      <c r="T22" s="2747"/>
      <c r="U22" s="2747"/>
    </row>
    <row r="23" spans="1:21" s="2745" customFormat="1" ht="15.75" customHeight="1">
      <c r="A23" s="2746"/>
      <c r="B23" s="2746"/>
      <c r="C23" s="2757"/>
      <c r="D23" s="2746"/>
      <c r="E23" s="2746"/>
      <c r="F23" s="2746" t="s">
        <v>2005</v>
      </c>
      <c r="G23" s="2746"/>
      <c r="H23" s="2756">
        <v>-1754.5219999999997</v>
      </c>
      <c r="I23" s="2756">
        <v>-1875.7850000000001</v>
      </c>
      <c r="J23" s="2777">
        <v>-1621.5919999999999</v>
      </c>
      <c r="K23" s="2781">
        <v>6.9114550857726664</v>
      </c>
      <c r="L23" s="2748">
        <v>-13.551286528040274</v>
      </c>
      <c r="M23" s="2747"/>
      <c r="N23" s="2747"/>
      <c r="O23" s="2747"/>
      <c r="P23" s="2747"/>
      <c r="Q23" s="2747"/>
      <c r="R23" s="2747"/>
      <c r="S23" s="2747"/>
      <c r="T23" s="2747"/>
      <c r="U23" s="2747"/>
    </row>
    <row r="24" spans="1:21" s="2745" customFormat="1" ht="15.75" customHeight="1">
      <c r="A24" s="2746"/>
      <c r="B24" s="2746"/>
      <c r="C24" s="2757"/>
      <c r="D24" s="2746"/>
      <c r="E24" s="2746"/>
      <c r="F24" s="2746" t="s">
        <v>755</v>
      </c>
      <c r="G24" s="2746"/>
      <c r="H24" s="2756">
        <v>-38893.262105856207</v>
      </c>
      <c r="I24" s="2756">
        <v>-43992.159104905033</v>
      </c>
      <c r="J24" s="2777">
        <v>-44135.487171807596</v>
      </c>
      <c r="K24" s="2776">
        <v>13.109975155005271</v>
      </c>
      <c r="L24" s="2748">
        <v>0.32580366551406836</v>
      </c>
      <c r="M24" s="2747"/>
      <c r="N24" s="2747"/>
      <c r="O24" s="2747"/>
      <c r="P24" s="2747"/>
      <c r="Q24" s="2747"/>
      <c r="R24" s="2747"/>
      <c r="S24" s="2747"/>
      <c r="T24" s="2747"/>
      <c r="U24" s="2747"/>
    </row>
    <row r="25" spans="1:21" s="2745" customFormat="1" ht="15.75" customHeight="1">
      <c r="A25" s="2746"/>
      <c r="B25" s="2746"/>
      <c r="C25" s="2770"/>
      <c r="D25" s="2769" t="s">
        <v>2004</v>
      </c>
      <c r="E25" s="2769"/>
      <c r="F25" s="2769"/>
      <c r="G25" s="2769"/>
      <c r="H25" s="2768">
        <v>-1770092.8833312273</v>
      </c>
      <c r="I25" s="2768">
        <v>-1479048.4205060818</v>
      </c>
      <c r="J25" s="2775">
        <v>-1443603.7614488308</v>
      </c>
      <c r="K25" s="2774">
        <v>-16.44232715502557</v>
      </c>
      <c r="L25" s="2773">
        <v>-2.3964502152757694</v>
      </c>
      <c r="M25" s="2747"/>
      <c r="N25" s="2747"/>
      <c r="O25" s="2747"/>
      <c r="P25" s="2747"/>
      <c r="Q25" s="2747"/>
      <c r="R25" s="2747"/>
      <c r="S25" s="2747"/>
      <c r="T25" s="2747"/>
      <c r="U25" s="2747"/>
    </row>
    <row r="26" spans="1:21" s="2745" customFormat="1" ht="15.75" customHeight="1">
      <c r="A26" s="2746"/>
      <c r="B26" s="2746"/>
      <c r="C26" s="2770"/>
      <c r="D26" s="2769" t="s">
        <v>2003</v>
      </c>
      <c r="E26" s="2769"/>
      <c r="F26" s="2769"/>
      <c r="G26" s="2769"/>
      <c r="H26" s="2768">
        <v>28839.54499293703</v>
      </c>
      <c r="I26" s="2768">
        <v>62858.305689647605</v>
      </c>
      <c r="J26" s="2775">
        <v>93699.193826042407</v>
      </c>
      <c r="K26" s="2774">
        <v>117.9587289086633</v>
      </c>
      <c r="L26" s="2773">
        <v>49.06414164051214</v>
      </c>
      <c r="M26" s="2747"/>
      <c r="N26" s="2747"/>
      <c r="O26" s="2747"/>
      <c r="P26" s="2747"/>
      <c r="Q26" s="2747"/>
      <c r="R26" s="2747"/>
      <c r="S26" s="2747"/>
      <c r="T26" s="2747"/>
      <c r="U26" s="2747"/>
    </row>
    <row r="27" spans="1:21" s="2745" customFormat="1" ht="15.75" customHeight="1">
      <c r="A27" s="2746"/>
      <c r="B27" s="2746"/>
      <c r="C27" s="2757"/>
      <c r="D27" s="2746"/>
      <c r="E27" s="2746" t="s">
        <v>2002</v>
      </c>
      <c r="F27" s="2746"/>
      <c r="G27" s="2746"/>
      <c r="H27" s="2756">
        <v>57494.026992937026</v>
      </c>
      <c r="I27" s="2756">
        <v>96661.698087977609</v>
      </c>
      <c r="J27" s="2777">
        <v>131470.34777577315</v>
      </c>
      <c r="K27" s="2776">
        <v>68.124765551475846</v>
      </c>
      <c r="L27" s="2748">
        <v>36.010798875180214</v>
      </c>
      <c r="M27" s="2747"/>
      <c r="N27" s="2747"/>
      <c r="O27" s="2747"/>
      <c r="P27" s="2747"/>
      <c r="Q27" s="2747"/>
      <c r="R27" s="2747"/>
      <c r="S27" s="2747"/>
      <c r="T27" s="2747"/>
      <c r="U27" s="2747"/>
    </row>
    <row r="28" spans="1:21" s="2745" customFormat="1" ht="15.75" customHeight="1">
      <c r="A28" s="2746"/>
      <c r="B28" s="2746"/>
      <c r="C28" s="2757"/>
      <c r="D28" s="2746"/>
      <c r="E28" s="2746" t="s">
        <v>2001</v>
      </c>
      <c r="F28" s="2746"/>
      <c r="G28" s="2746"/>
      <c r="H28" s="2756">
        <v>-28654.481999999996</v>
      </c>
      <c r="I28" s="2756">
        <v>-33803.392398330005</v>
      </c>
      <c r="J28" s="2777">
        <v>-37771.153949730746</v>
      </c>
      <c r="K28" s="2776">
        <v>17.968952983795017</v>
      </c>
      <c r="L28" s="2748">
        <v>11.737761419462633</v>
      </c>
      <c r="M28" s="2747"/>
      <c r="N28" s="2747"/>
      <c r="O28" s="2747"/>
      <c r="P28" s="2747"/>
      <c r="Q28" s="2747"/>
      <c r="R28" s="2747"/>
      <c r="S28" s="2747"/>
      <c r="T28" s="2747"/>
      <c r="U28" s="2747"/>
    </row>
    <row r="29" spans="1:21" s="2745" customFormat="1" ht="15.75" customHeight="1">
      <c r="A29" s="2746"/>
      <c r="B29" s="2746"/>
      <c r="C29" s="2770"/>
      <c r="D29" s="2769" t="s">
        <v>2000</v>
      </c>
      <c r="E29" s="2769"/>
      <c r="F29" s="2769"/>
      <c r="G29" s="2769"/>
      <c r="H29" s="2768">
        <v>-1741253.3383382903</v>
      </c>
      <c r="I29" s="2768">
        <v>-1416190.1148164342</v>
      </c>
      <c r="J29" s="2775">
        <v>-1349904.5676227885</v>
      </c>
      <c r="K29" s="2774">
        <v>-18.668347469304493</v>
      </c>
      <c r="L29" s="2773">
        <v>-4.6805542914157172</v>
      </c>
      <c r="M29" s="2747"/>
      <c r="N29" s="2747"/>
      <c r="O29" s="2747"/>
      <c r="P29" s="2747"/>
      <c r="Q29" s="2747"/>
      <c r="R29" s="2747"/>
      <c r="S29" s="2747"/>
      <c r="T29" s="2747"/>
      <c r="U29" s="2747"/>
    </row>
    <row r="30" spans="1:21" s="2745" customFormat="1" ht="15.75" customHeight="1">
      <c r="A30" s="2746"/>
      <c r="B30" s="2746"/>
      <c r="C30" s="2770"/>
      <c r="D30" s="2769" t="s">
        <v>1999</v>
      </c>
      <c r="E30" s="2769"/>
      <c r="F30" s="2769"/>
      <c r="G30" s="2769"/>
      <c r="H30" s="2768">
        <v>1117876.8115911169</v>
      </c>
      <c r="I30" s="2768">
        <v>1369623.8000480316</v>
      </c>
      <c r="J30" s="2775">
        <v>1571243.7280920304</v>
      </c>
      <c r="K30" s="2774">
        <v>22.520101128011905</v>
      </c>
      <c r="L30" s="2773">
        <v>14.72082538554953</v>
      </c>
      <c r="M30" s="2747"/>
      <c r="N30" s="2747"/>
      <c r="O30" s="2747"/>
      <c r="P30" s="2747"/>
      <c r="Q30" s="2747"/>
      <c r="R30" s="2747"/>
      <c r="S30" s="2747"/>
      <c r="T30" s="2747"/>
      <c r="U30" s="2747"/>
    </row>
    <row r="31" spans="1:21" s="2745" customFormat="1" ht="15.75" customHeight="1">
      <c r="A31" s="2746"/>
      <c r="B31" s="2746"/>
      <c r="C31" s="2757"/>
      <c r="D31" s="2746"/>
      <c r="E31" s="2746" t="s">
        <v>1998</v>
      </c>
      <c r="F31" s="2746"/>
      <c r="G31" s="2746"/>
      <c r="H31" s="2756">
        <v>1125595.3402601213</v>
      </c>
      <c r="I31" s="2756">
        <v>1377407.5150264988</v>
      </c>
      <c r="J31" s="2777">
        <v>1577941.0237865089</v>
      </c>
      <c r="K31" s="2776">
        <v>22.371465637747278</v>
      </c>
      <c r="L31" s="2748">
        <v>14.558763951288034</v>
      </c>
      <c r="M31" s="2747"/>
      <c r="N31" s="2747"/>
      <c r="O31" s="2747"/>
      <c r="P31" s="2747"/>
      <c r="Q31" s="2747"/>
      <c r="R31" s="2747"/>
      <c r="S31" s="2747"/>
      <c r="T31" s="2747"/>
      <c r="U31" s="2747"/>
    </row>
    <row r="32" spans="1:21" s="2745" customFormat="1" ht="15.75" customHeight="1">
      <c r="A32" s="2746"/>
      <c r="B32" s="2746"/>
      <c r="C32" s="2757"/>
      <c r="D32" s="2746"/>
      <c r="E32" s="2746"/>
      <c r="F32" s="2746" t="s">
        <v>378</v>
      </c>
      <c r="G32" s="2746"/>
      <c r="H32" s="2756">
        <v>54707.39227197627</v>
      </c>
      <c r="I32" s="2756">
        <v>60347.363012003603</v>
      </c>
      <c r="J32" s="2777">
        <v>61632.761567814712</v>
      </c>
      <c r="K32" s="2776">
        <v>10.309339388703398</v>
      </c>
      <c r="L32" s="2748">
        <v>2.1299995420768214</v>
      </c>
      <c r="M32" s="2747"/>
      <c r="N32" s="2747"/>
      <c r="O32" s="2747"/>
      <c r="P32" s="2747"/>
      <c r="Q32" s="2747"/>
      <c r="R32" s="2747"/>
      <c r="S32" s="2747"/>
      <c r="T32" s="2747"/>
      <c r="U32" s="2747"/>
    </row>
    <row r="33" spans="1:21" s="2745" customFormat="1" ht="15.75" customHeight="1">
      <c r="A33" s="2746"/>
      <c r="B33" s="2746"/>
      <c r="C33" s="2757"/>
      <c r="D33" s="2746"/>
      <c r="E33" s="2746"/>
      <c r="F33" s="2746" t="s">
        <v>1997</v>
      </c>
      <c r="G33" s="2746"/>
      <c r="H33" s="2756">
        <v>1007306.8741835592</v>
      </c>
      <c r="I33" s="2756">
        <v>1240686.4144137052</v>
      </c>
      <c r="J33" s="2777">
        <v>1445315.0904247544</v>
      </c>
      <c r="K33" s="2776">
        <v>23.168663513718645</v>
      </c>
      <c r="L33" s="2748">
        <v>16.493182615185464</v>
      </c>
      <c r="M33" s="2747"/>
      <c r="N33" s="2747"/>
      <c r="O33" s="2747"/>
      <c r="P33" s="2747"/>
      <c r="Q33" s="2747"/>
      <c r="R33" s="2747"/>
      <c r="S33" s="2747"/>
      <c r="T33" s="2747"/>
      <c r="U33" s="2747"/>
    </row>
    <row r="34" spans="1:21" s="2745" customFormat="1" ht="15.75" customHeight="1">
      <c r="A34" s="2746"/>
      <c r="B34" s="2746"/>
      <c r="C34" s="2757"/>
      <c r="D34" s="2746"/>
      <c r="E34" s="2746"/>
      <c r="F34" s="2746" t="s">
        <v>1996</v>
      </c>
      <c r="G34" s="2746"/>
      <c r="H34" s="2756">
        <v>61962.14080458579</v>
      </c>
      <c r="I34" s="2756">
        <v>75257.596600789708</v>
      </c>
      <c r="J34" s="2777">
        <v>68579.880793939708</v>
      </c>
      <c r="K34" s="2776">
        <v>21.457386112811538</v>
      </c>
      <c r="L34" s="2748">
        <v>-8.8731451819708091</v>
      </c>
      <c r="M34" s="2747"/>
      <c r="N34" s="2747"/>
      <c r="O34" s="2747"/>
      <c r="P34" s="2747"/>
      <c r="Q34" s="2747"/>
      <c r="R34" s="2747"/>
      <c r="S34" s="2747"/>
      <c r="T34" s="2747"/>
      <c r="U34" s="2747"/>
    </row>
    <row r="35" spans="1:21" s="2745" customFormat="1" ht="15.75" customHeight="1">
      <c r="A35" s="2746"/>
      <c r="B35" s="2746"/>
      <c r="C35" s="2757"/>
      <c r="D35" s="2746"/>
      <c r="E35" s="2746"/>
      <c r="F35" s="2746" t="s">
        <v>1995</v>
      </c>
      <c r="G35" s="2746"/>
      <c r="H35" s="2756">
        <v>1618.9329999999998</v>
      </c>
      <c r="I35" s="2756">
        <v>1116.1410000000001</v>
      </c>
      <c r="J35" s="2777">
        <v>2413.2909999999997</v>
      </c>
      <c r="K35" s="2776">
        <v>-31.056998652816382</v>
      </c>
      <c r="L35" s="2748">
        <v>116.2173954724358</v>
      </c>
      <c r="M35" s="2747"/>
      <c r="N35" s="2747"/>
      <c r="O35" s="2747"/>
      <c r="P35" s="2747"/>
      <c r="Q35" s="2747"/>
      <c r="R35" s="2747"/>
      <c r="S35" s="2747"/>
      <c r="T35" s="2747"/>
      <c r="U35" s="2747"/>
    </row>
    <row r="36" spans="1:21" s="2745" customFormat="1" ht="15.75" customHeight="1">
      <c r="A36" s="2746"/>
      <c r="B36" s="2746"/>
      <c r="C36" s="2757"/>
      <c r="D36" s="2746"/>
      <c r="E36" s="2746" t="s">
        <v>1994</v>
      </c>
      <c r="F36" s="2746"/>
      <c r="G36" s="2746"/>
      <c r="H36" s="2756">
        <v>-7718.5286690042667</v>
      </c>
      <c r="I36" s="2756">
        <v>-7783.7149784671083</v>
      </c>
      <c r="J36" s="2777">
        <v>-6697.2956944784473</v>
      </c>
      <c r="K36" s="2776">
        <v>0.84454320581348608</v>
      </c>
      <c r="L36" s="2748">
        <v>-13.957593347060293</v>
      </c>
      <c r="M36" s="2747"/>
      <c r="N36" s="2747"/>
      <c r="O36" s="2747"/>
      <c r="P36" s="2747"/>
      <c r="Q36" s="2747"/>
      <c r="R36" s="2747"/>
      <c r="S36" s="2747"/>
      <c r="T36" s="2747"/>
      <c r="U36" s="2747"/>
    </row>
    <row r="37" spans="1:21" s="2745" customFormat="1" ht="15.75" customHeight="1">
      <c r="A37" s="2746"/>
      <c r="B37" s="2746"/>
      <c r="C37" s="2764" t="s">
        <v>63</v>
      </c>
      <c r="D37" s="2763" t="s">
        <v>1993</v>
      </c>
      <c r="E37" s="2763"/>
      <c r="F37" s="2763"/>
      <c r="G37" s="2763"/>
      <c r="H37" s="2762">
        <v>9992.4423243582987</v>
      </c>
      <c r="I37" s="2762">
        <v>7541.6806714711156</v>
      </c>
      <c r="J37" s="2780">
        <v>5811.707718503988</v>
      </c>
      <c r="K37" s="2779">
        <v>-24.526152599480412</v>
      </c>
      <c r="L37" s="2778">
        <v>-22.938825287463025</v>
      </c>
      <c r="M37" s="2747"/>
      <c r="N37" s="2747"/>
      <c r="O37" s="2747"/>
      <c r="P37" s="2747"/>
      <c r="Q37" s="2747"/>
      <c r="R37" s="2747"/>
      <c r="S37" s="2747"/>
      <c r="T37" s="2747"/>
      <c r="U37" s="2747"/>
    </row>
    <row r="38" spans="1:21" s="2745" customFormat="1" ht="15.75" customHeight="1">
      <c r="A38" s="2746"/>
      <c r="B38" s="2746"/>
      <c r="C38" s="2770" t="s">
        <v>1992</v>
      </c>
      <c r="D38" s="2770"/>
      <c r="E38" s="2769"/>
      <c r="F38" s="2769"/>
      <c r="G38" s="2769"/>
      <c r="H38" s="2768">
        <v>-613384.08442281513</v>
      </c>
      <c r="I38" s="2768">
        <v>-39024.634096931492</v>
      </c>
      <c r="J38" s="2775">
        <v>227150.86818774589</v>
      </c>
      <c r="K38" s="2774">
        <v>-93.637814366563958</v>
      </c>
      <c r="L38" s="2773" t="s">
        <v>62</v>
      </c>
      <c r="M38" s="2747"/>
      <c r="N38" s="2747"/>
      <c r="O38" s="2747"/>
      <c r="P38" s="2747"/>
      <c r="Q38" s="2747"/>
      <c r="R38" s="2747"/>
      <c r="S38" s="2747"/>
      <c r="T38" s="2747"/>
      <c r="U38" s="2747"/>
    </row>
    <row r="39" spans="1:21" s="2745" customFormat="1" ht="15.75" customHeight="1">
      <c r="A39" s="2746"/>
      <c r="B39" s="2746"/>
      <c r="C39" s="2764" t="s">
        <v>64</v>
      </c>
      <c r="D39" s="2763" t="s">
        <v>1991</v>
      </c>
      <c r="E39" s="2763"/>
      <c r="F39" s="2763"/>
      <c r="G39" s="2763"/>
      <c r="H39" s="2762">
        <v>328142.49736619898</v>
      </c>
      <c r="I39" s="2762">
        <v>260846.35132126525</v>
      </c>
      <c r="J39" s="2780">
        <v>160882.22265740525</v>
      </c>
      <c r="K39" s="2779">
        <v>-20.508208045309317</v>
      </c>
      <c r="L39" s="2778">
        <v>-38.322992887388153</v>
      </c>
      <c r="M39" s="2747"/>
      <c r="N39" s="2747"/>
      <c r="O39" s="2747"/>
      <c r="P39" s="2747"/>
      <c r="Q39" s="2747"/>
      <c r="R39" s="2747"/>
      <c r="S39" s="2747"/>
      <c r="T39" s="2747"/>
      <c r="U39" s="2747"/>
    </row>
    <row r="40" spans="1:21" s="2745" customFormat="1" ht="15.75" customHeight="1">
      <c r="A40" s="2746"/>
      <c r="B40" s="2746"/>
      <c r="C40" s="2757"/>
      <c r="D40" s="2746" t="s">
        <v>1990</v>
      </c>
      <c r="E40" s="2746"/>
      <c r="F40" s="2746"/>
      <c r="G40" s="2746"/>
      <c r="H40" s="2756">
        <v>18560.309000000001</v>
      </c>
      <c r="I40" s="2756">
        <v>6170.5290000000005</v>
      </c>
      <c r="J40" s="2777">
        <v>8400.744999999999</v>
      </c>
      <c r="K40" s="2776">
        <v>-66.754168801823283</v>
      </c>
      <c r="L40" s="2748">
        <v>36.143027607519528</v>
      </c>
      <c r="M40" s="2747"/>
      <c r="N40" s="2747"/>
      <c r="O40" s="2747"/>
      <c r="P40" s="2747"/>
      <c r="Q40" s="2747"/>
      <c r="R40" s="2747"/>
      <c r="S40" s="2747"/>
      <c r="T40" s="2747"/>
      <c r="U40" s="2747"/>
    </row>
    <row r="41" spans="1:21" s="2745" customFormat="1" ht="15.75" customHeight="1">
      <c r="A41" s="2746"/>
      <c r="B41" s="2746"/>
      <c r="C41" s="2757"/>
      <c r="D41" s="2746"/>
      <c r="E41" s="2746" t="s">
        <v>1989</v>
      </c>
      <c r="F41" s="2746"/>
      <c r="G41" s="2746"/>
      <c r="H41" s="2756">
        <v>19218.980999999996</v>
      </c>
      <c r="I41" s="2756">
        <v>7977.8350000000009</v>
      </c>
      <c r="J41" s="2777">
        <v>8474.6569999999992</v>
      </c>
      <c r="K41" s="2776">
        <v>-58.489812753340033</v>
      </c>
      <c r="L41" s="2748">
        <v>6.2275291479455097</v>
      </c>
      <c r="M41" s="2747"/>
      <c r="N41" s="2747"/>
      <c r="O41" s="2747"/>
      <c r="P41" s="2747"/>
      <c r="Q41" s="2747"/>
      <c r="R41" s="2747"/>
      <c r="S41" s="2747"/>
      <c r="T41" s="2747"/>
      <c r="U41" s="2747"/>
    </row>
    <row r="42" spans="1:21" s="2745" customFormat="1" ht="15.75" customHeight="1">
      <c r="A42" s="2746"/>
      <c r="B42" s="2746"/>
      <c r="C42" s="2757"/>
      <c r="D42" s="2746"/>
      <c r="E42" s="2746" t="s">
        <v>1988</v>
      </c>
      <c r="F42" s="2746"/>
      <c r="G42" s="2746"/>
      <c r="H42" s="2756">
        <v>-658.67200000000003</v>
      </c>
      <c r="I42" s="2756">
        <v>-1807.306</v>
      </c>
      <c r="J42" s="2777">
        <v>-73.912000000000006</v>
      </c>
      <c r="K42" s="2776">
        <v>174.38634100128746</v>
      </c>
      <c r="L42" s="2748">
        <v>-95.910377102715316</v>
      </c>
      <c r="M42" s="2747"/>
      <c r="N42" s="2747"/>
      <c r="O42" s="2747"/>
      <c r="P42" s="2747"/>
      <c r="Q42" s="2747"/>
      <c r="R42" s="2747"/>
      <c r="S42" s="2747"/>
      <c r="T42" s="2747"/>
      <c r="U42" s="2747"/>
    </row>
    <row r="43" spans="1:21" s="2745" customFormat="1" ht="15.75" customHeight="1">
      <c r="A43" s="2746"/>
      <c r="B43" s="2746"/>
      <c r="C43" s="2757"/>
      <c r="D43" s="2746" t="s">
        <v>1987</v>
      </c>
      <c r="E43" s="2746"/>
      <c r="F43" s="2746"/>
      <c r="G43" s="2746"/>
      <c r="H43" s="2756">
        <v>0</v>
      </c>
      <c r="I43" s="2756">
        <v>0</v>
      </c>
      <c r="J43" s="2777">
        <v>0</v>
      </c>
      <c r="K43" s="2776" t="s">
        <v>62</v>
      </c>
      <c r="L43" s="2748" t="s">
        <v>62</v>
      </c>
      <c r="M43" s="2747"/>
      <c r="N43" s="2747"/>
      <c r="O43" s="2747"/>
      <c r="P43" s="2747"/>
      <c r="Q43" s="2747"/>
      <c r="R43" s="2747"/>
      <c r="S43" s="2747"/>
      <c r="T43" s="2747"/>
      <c r="U43" s="2747"/>
    </row>
    <row r="44" spans="1:21" s="2745" customFormat="1" ht="15.75" customHeight="1">
      <c r="A44" s="2746"/>
      <c r="B44" s="2746"/>
      <c r="C44" s="2757"/>
      <c r="D44" s="2746" t="s">
        <v>1986</v>
      </c>
      <c r="E44" s="2746"/>
      <c r="F44" s="2746"/>
      <c r="G44" s="2746"/>
      <c r="H44" s="2756">
        <v>-14062.545734614359</v>
      </c>
      <c r="I44" s="2756">
        <v>-6615.9367239054991</v>
      </c>
      <c r="J44" s="2777">
        <v>-12168.743981187647</v>
      </c>
      <c r="K44" s="2776">
        <v>-52.953491858727595</v>
      </c>
      <c r="L44" s="2748">
        <v>83.930779404495752</v>
      </c>
      <c r="M44" s="2747"/>
      <c r="N44" s="2747"/>
      <c r="O44" s="2747"/>
      <c r="P44" s="2747"/>
      <c r="Q44" s="2747"/>
      <c r="R44" s="2747"/>
      <c r="S44" s="2747"/>
      <c r="T44" s="2747"/>
      <c r="U44" s="2747"/>
    </row>
    <row r="45" spans="1:21" s="2745" customFormat="1" ht="15.75" customHeight="1">
      <c r="A45" s="2746"/>
      <c r="B45" s="2746"/>
      <c r="C45" s="2757"/>
      <c r="D45" s="2746"/>
      <c r="E45" s="2746" t="s">
        <v>1984</v>
      </c>
      <c r="F45" s="2746"/>
      <c r="G45" s="2746"/>
      <c r="H45" s="2756">
        <v>-14255.583312964531</v>
      </c>
      <c r="I45" s="2756">
        <v>-6913.9881952804808</v>
      </c>
      <c r="J45" s="2777">
        <v>-12150.90492392291</v>
      </c>
      <c r="K45" s="2776">
        <v>-51.499787532421372</v>
      </c>
      <c r="L45" s="2748">
        <v>75.743790424999162</v>
      </c>
      <c r="M45" s="2747"/>
      <c r="N45" s="2747"/>
      <c r="O45" s="2747"/>
      <c r="P45" s="2747"/>
      <c r="Q45" s="2747"/>
      <c r="R45" s="2747"/>
      <c r="S45" s="2747"/>
      <c r="T45" s="2747"/>
      <c r="U45" s="2747"/>
    </row>
    <row r="46" spans="1:21" s="2745" customFormat="1" ht="15.75" customHeight="1">
      <c r="A46" s="2746"/>
      <c r="B46" s="2746"/>
      <c r="C46" s="2757"/>
      <c r="D46" s="2746"/>
      <c r="E46" s="2746" t="s">
        <v>755</v>
      </c>
      <c r="F46" s="2746"/>
      <c r="G46" s="2746"/>
      <c r="H46" s="2756">
        <v>193.03757835017069</v>
      </c>
      <c r="I46" s="2756">
        <v>298.0514713749817</v>
      </c>
      <c r="J46" s="2777">
        <v>-17.83905726473607</v>
      </c>
      <c r="K46" s="2776">
        <v>54.400751357497626</v>
      </c>
      <c r="L46" s="2748" t="s">
        <v>62</v>
      </c>
      <c r="M46" s="2747"/>
      <c r="N46" s="2747"/>
      <c r="O46" s="2747"/>
      <c r="P46" s="2747"/>
      <c r="Q46" s="2747"/>
      <c r="R46" s="2747"/>
      <c r="S46" s="2747"/>
      <c r="T46" s="2747"/>
      <c r="U46" s="2747"/>
    </row>
    <row r="47" spans="1:21" s="2745" customFormat="1" ht="15.75" customHeight="1">
      <c r="A47" s="2746"/>
      <c r="B47" s="2746"/>
      <c r="C47" s="2757"/>
      <c r="D47" s="2746" t="s">
        <v>1985</v>
      </c>
      <c r="E47" s="2746"/>
      <c r="F47" s="2746"/>
      <c r="G47" s="2746"/>
      <c r="H47" s="2756">
        <v>323644.73410081334</v>
      </c>
      <c r="I47" s="2756">
        <v>261291.75904517074</v>
      </c>
      <c r="J47" s="2777">
        <v>164650.22163859289</v>
      </c>
      <c r="K47" s="2776">
        <v>-19.265870408452258</v>
      </c>
      <c r="L47" s="2748">
        <v>-36.986064068660873</v>
      </c>
      <c r="M47" s="2747"/>
      <c r="N47" s="2747"/>
      <c r="O47" s="2747"/>
      <c r="P47" s="2747"/>
      <c r="Q47" s="2747"/>
      <c r="R47" s="2747"/>
      <c r="S47" s="2747"/>
      <c r="T47" s="2747"/>
      <c r="U47" s="2747"/>
    </row>
    <row r="48" spans="1:21" s="2745" customFormat="1" ht="15.75" customHeight="1">
      <c r="A48" s="2746"/>
      <c r="B48" s="2746"/>
      <c r="C48" s="2757"/>
      <c r="D48" s="2746"/>
      <c r="E48" s="2746" t="s">
        <v>1984</v>
      </c>
      <c r="F48" s="2746"/>
      <c r="G48" s="2746"/>
      <c r="H48" s="2756">
        <v>118482.62509527117</v>
      </c>
      <c r="I48" s="2756">
        <v>128070.38743297542</v>
      </c>
      <c r="J48" s="2777">
        <v>88729.83950509991</v>
      </c>
      <c r="K48" s="2776">
        <v>8.0921251786874038</v>
      </c>
      <c r="L48" s="2748">
        <v>-30.71791123335522</v>
      </c>
      <c r="M48" s="2747"/>
      <c r="N48" s="2747"/>
      <c r="O48" s="2747"/>
      <c r="P48" s="2747"/>
      <c r="Q48" s="2747"/>
      <c r="R48" s="2747"/>
      <c r="S48" s="2747"/>
      <c r="T48" s="2747"/>
      <c r="U48" s="2747"/>
    </row>
    <row r="49" spans="1:21" s="2745" customFormat="1" ht="15.75" customHeight="1">
      <c r="A49" s="2746"/>
      <c r="B49" s="2746"/>
      <c r="C49" s="2757"/>
      <c r="D49" s="2746"/>
      <c r="E49" s="2746" t="s">
        <v>1983</v>
      </c>
      <c r="F49" s="2746"/>
      <c r="G49" s="2746"/>
      <c r="H49" s="2756">
        <v>134010.01569168404</v>
      </c>
      <c r="I49" s="2756">
        <v>109800.74401693404</v>
      </c>
      <c r="J49" s="2777">
        <v>91126.587038449361</v>
      </c>
      <c r="K49" s="2776">
        <v>-18.065270382810873</v>
      </c>
      <c r="L49" s="2748">
        <v>-17.007313698716519</v>
      </c>
      <c r="M49" s="2747"/>
      <c r="N49" s="2747"/>
      <c r="O49" s="2747"/>
      <c r="P49" s="2747"/>
      <c r="Q49" s="2747"/>
      <c r="R49" s="2747"/>
      <c r="S49" s="2747"/>
      <c r="T49" s="2747"/>
      <c r="U49" s="2747"/>
    </row>
    <row r="50" spans="1:21" s="2745" customFormat="1" ht="15.75" customHeight="1">
      <c r="A50" s="2746"/>
      <c r="B50" s="2746"/>
      <c r="C50" s="2757"/>
      <c r="D50" s="2746"/>
      <c r="E50" s="2746"/>
      <c r="F50" s="2746" t="s">
        <v>971</v>
      </c>
      <c r="G50" s="2746"/>
      <c r="H50" s="2756">
        <v>92601.841437149997</v>
      </c>
      <c r="I50" s="2756">
        <v>85452.239999999991</v>
      </c>
      <c r="J50" s="2777">
        <v>84431.819131530006</v>
      </c>
      <c r="K50" s="2776">
        <v>-7.720798340713908</v>
      </c>
      <c r="L50" s="2748">
        <v>-1.1941417433527612</v>
      </c>
      <c r="M50" s="2747"/>
      <c r="N50" s="2747"/>
      <c r="O50" s="2747"/>
      <c r="P50" s="2747"/>
      <c r="Q50" s="2747"/>
      <c r="R50" s="2747"/>
      <c r="S50" s="2747"/>
      <c r="T50" s="2747"/>
      <c r="U50" s="2747"/>
    </row>
    <row r="51" spans="1:21" s="2745" customFormat="1" ht="15.75" customHeight="1">
      <c r="A51" s="2746"/>
      <c r="B51" s="2746"/>
      <c r="C51" s="2757"/>
      <c r="D51" s="2746"/>
      <c r="E51" s="2746"/>
      <c r="F51" s="2746"/>
      <c r="G51" s="2746" t="s">
        <v>1981</v>
      </c>
      <c r="H51" s="2756">
        <v>122017.70043714999</v>
      </c>
      <c r="I51" s="2756">
        <v>119860</v>
      </c>
      <c r="J51" s="2777">
        <v>123608.1</v>
      </c>
      <c r="K51" s="2776">
        <v>-1.7683503536123468</v>
      </c>
      <c r="L51" s="2748">
        <v>3.127064909060584</v>
      </c>
      <c r="M51" s="2747"/>
      <c r="N51" s="2747"/>
      <c r="O51" s="2747"/>
      <c r="P51" s="2747"/>
      <c r="Q51" s="2747"/>
      <c r="R51" s="2747"/>
      <c r="S51" s="2747"/>
      <c r="T51" s="2747"/>
      <c r="U51" s="2747"/>
    </row>
    <row r="52" spans="1:21" s="2745" customFormat="1" ht="15.75" customHeight="1">
      <c r="A52" s="2746"/>
      <c r="B52" s="2746"/>
      <c r="C52" s="2757"/>
      <c r="D52" s="2746"/>
      <c r="E52" s="2746"/>
      <c r="F52" s="2746"/>
      <c r="G52" s="2746" t="s">
        <v>1980</v>
      </c>
      <c r="H52" s="2756">
        <v>-29415.859</v>
      </c>
      <c r="I52" s="2756">
        <v>-34407.760000000002</v>
      </c>
      <c r="J52" s="2777">
        <v>-39176.280868470007</v>
      </c>
      <c r="K52" s="2776">
        <v>16.97010106011183</v>
      </c>
      <c r="L52" s="2748">
        <v>13.858852969417379</v>
      </c>
      <c r="M52" s="2747"/>
      <c r="N52" s="2747"/>
      <c r="O52" s="2747"/>
      <c r="P52" s="2747"/>
      <c r="Q52" s="2747"/>
      <c r="R52" s="2747"/>
      <c r="S52" s="2747"/>
      <c r="T52" s="2747"/>
      <c r="U52" s="2747"/>
    </row>
    <row r="53" spans="1:21" s="2745" customFormat="1" ht="15.75" customHeight="1">
      <c r="A53" s="2746"/>
      <c r="B53" s="2746"/>
      <c r="C53" s="2757"/>
      <c r="D53" s="2746"/>
      <c r="E53" s="2746"/>
      <c r="F53" s="2746" t="s">
        <v>1982</v>
      </c>
      <c r="G53" s="2746"/>
      <c r="H53" s="2756">
        <v>41408.174254534038</v>
      </c>
      <c r="I53" s="2756">
        <v>24348.504016934043</v>
      </c>
      <c r="J53" s="2777">
        <v>6694.76790691936</v>
      </c>
      <c r="K53" s="2776">
        <v>-41.198798412929364</v>
      </c>
      <c r="L53" s="2748">
        <v>-72.504397386125888</v>
      </c>
      <c r="M53" s="2747"/>
      <c r="N53" s="2747"/>
      <c r="O53" s="2747"/>
      <c r="P53" s="2747"/>
      <c r="Q53" s="2747"/>
      <c r="R53" s="2747"/>
      <c r="S53" s="2747"/>
      <c r="T53" s="2747"/>
      <c r="U53" s="2747"/>
    </row>
    <row r="54" spans="1:21" s="2745" customFormat="1" ht="15.75" customHeight="1">
      <c r="A54" s="2746"/>
      <c r="B54" s="2746"/>
      <c r="C54" s="2757"/>
      <c r="D54" s="2746"/>
      <c r="E54" s="2746"/>
      <c r="F54" s="2746"/>
      <c r="G54" s="2746" t="s">
        <v>1981</v>
      </c>
      <c r="H54" s="2756">
        <v>49387.530652135567</v>
      </c>
      <c r="I54" s="2756">
        <v>55861.574521210947</v>
      </c>
      <c r="J54" s="2777">
        <v>35705.96165300018</v>
      </c>
      <c r="K54" s="2776">
        <v>13.108660796741889</v>
      </c>
      <c r="L54" s="2748">
        <v>-36.081354743335368</v>
      </c>
      <c r="M54" s="2747"/>
      <c r="N54" s="2747"/>
      <c r="O54" s="2747"/>
      <c r="P54" s="2747"/>
      <c r="Q54" s="2747"/>
      <c r="R54" s="2747"/>
      <c r="S54" s="2747"/>
      <c r="T54" s="2747"/>
      <c r="U54" s="2747"/>
    </row>
    <row r="55" spans="1:21" s="2745" customFormat="1" ht="15.75" customHeight="1">
      <c r="A55" s="2746"/>
      <c r="B55" s="2746"/>
      <c r="C55" s="2757"/>
      <c r="D55" s="2746"/>
      <c r="E55" s="2746"/>
      <c r="F55" s="2746"/>
      <c r="G55" s="2746" t="s">
        <v>1980</v>
      </c>
      <c r="H55" s="2756">
        <v>-7979.3563976015239</v>
      </c>
      <c r="I55" s="2756">
        <v>-31513.070504276904</v>
      </c>
      <c r="J55" s="2777">
        <v>-29011.193746080822</v>
      </c>
      <c r="K55" s="2776">
        <v>294.93248495266192</v>
      </c>
      <c r="L55" s="2748">
        <v>-7.9391716457986261</v>
      </c>
      <c r="M55" s="2747"/>
      <c r="N55" s="2747"/>
      <c r="O55" s="2747"/>
      <c r="P55" s="2747"/>
      <c r="Q55" s="2747"/>
      <c r="R55" s="2747"/>
      <c r="S55" s="2747"/>
      <c r="T55" s="2747"/>
      <c r="U55" s="2747"/>
    </row>
    <row r="56" spans="1:21" s="2745" customFormat="1" ht="15.75" customHeight="1">
      <c r="A56" s="2746"/>
      <c r="B56" s="2746"/>
      <c r="C56" s="2757"/>
      <c r="D56" s="2746"/>
      <c r="E56" s="2746" t="s">
        <v>1979</v>
      </c>
      <c r="F56" s="2746"/>
      <c r="G56" s="2746"/>
      <c r="H56" s="2756">
        <v>34591.050644578114</v>
      </c>
      <c r="I56" s="2756">
        <v>21075.101155389068</v>
      </c>
      <c r="J56" s="2777">
        <v>-15058.542621645562</v>
      </c>
      <c r="K56" s="2776">
        <v>-39.073544276133653</v>
      </c>
      <c r="L56" s="2748" t="s">
        <v>62</v>
      </c>
      <c r="M56" s="2747"/>
      <c r="N56" s="2747"/>
      <c r="O56" s="2747"/>
      <c r="P56" s="2747"/>
      <c r="Q56" s="2747"/>
      <c r="R56" s="2747"/>
      <c r="S56" s="2747"/>
      <c r="T56" s="2747"/>
      <c r="U56" s="2747"/>
    </row>
    <row r="57" spans="1:21" s="2745" customFormat="1" ht="15.75" customHeight="1">
      <c r="A57" s="2746"/>
      <c r="B57" s="2746"/>
      <c r="C57" s="2757"/>
      <c r="D57" s="2746"/>
      <c r="E57" s="2746"/>
      <c r="F57" s="2746" t="s">
        <v>169</v>
      </c>
      <c r="G57" s="2746"/>
      <c r="H57" s="2756">
        <v>-43.715876790000934</v>
      </c>
      <c r="I57" s="2756">
        <v>46.252206260000222</v>
      </c>
      <c r="J57" s="2777">
        <v>-26.660565690000524</v>
      </c>
      <c r="K57" s="2776" t="s">
        <v>62</v>
      </c>
      <c r="L57" s="2748" t="s">
        <v>62</v>
      </c>
      <c r="M57" s="2747"/>
      <c r="N57" s="2747"/>
      <c r="O57" s="2747"/>
      <c r="P57" s="2747"/>
      <c r="Q57" s="2747"/>
      <c r="R57" s="2747"/>
      <c r="S57" s="2747"/>
      <c r="T57" s="2747"/>
      <c r="U57" s="2747"/>
    </row>
    <row r="58" spans="1:21" s="2745" customFormat="1" ht="15.75" customHeight="1">
      <c r="A58" s="2746"/>
      <c r="B58" s="2746"/>
      <c r="C58" s="2757"/>
      <c r="D58" s="2746"/>
      <c r="E58" s="2746"/>
      <c r="F58" s="2746" t="s">
        <v>1972</v>
      </c>
      <c r="G58" s="2746"/>
      <c r="H58" s="2756">
        <v>34634.766521368118</v>
      </c>
      <c r="I58" s="2756">
        <v>21028.848949129067</v>
      </c>
      <c r="J58" s="2777">
        <v>-15031.882055955561</v>
      </c>
      <c r="K58" s="2776">
        <v>-39.283988139041739</v>
      </c>
      <c r="L58" s="2748" t="s">
        <v>62</v>
      </c>
      <c r="M58" s="2747"/>
      <c r="N58" s="2747"/>
      <c r="O58" s="2747"/>
      <c r="P58" s="2747"/>
      <c r="Q58" s="2747"/>
      <c r="R58" s="2747"/>
      <c r="S58" s="2747"/>
      <c r="T58" s="2747"/>
      <c r="U58" s="2747"/>
    </row>
    <row r="59" spans="1:21" s="2745" customFormat="1" ht="15.75" customHeight="1">
      <c r="A59" s="2746"/>
      <c r="B59" s="2746"/>
      <c r="C59" s="2757"/>
      <c r="D59" s="2746"/>
      <c r="E59" s="2746" t="s">
        <v>1978</v>
      </c>
      <c r="F59" s="2746"/>
      <c r="G59" s="2746"/>
      <c r="H59" s="2756">
        <v>36561.042669280003</v>
      </c>
      <c r="I59" s="2756">
        <v>2345.5264398721993</v>
      </c>
      <c r="J59" s="2777">
        <v>-147.66228331085586</v>
      </c>
      <c r="K59" s="2776">
        <v>-93.584629242964667</v>
      </c>
      <c r="L59" s="2748" t="s">
        <v>62</v>
      </c>
      <c r="M59" s="2747"/>
      <c r="N59" s="2747"/>
      <c r="O59" s="2747"/>
      <c r="P59" s="2747"/>
      <c r="Q59" s="2747"/>
      <c r="R59" s="2747"/>
      <c r="S59" s="2747"/>
      <c r="T59" s="2747"/>
      <c r="U59" s="2747"/>
    </row>
    <row r="60" spans="1:21" s="2745" customFormat="1" ht="15.75" customHeight="1">
      <c r="A60" s="2746"/>
      <c r="B60" s="2746"/>
      <c r="C60" s="2770" t="s">
        <v>1977</v>
      </c>
      <c r="D60" s="2769"/>
      <c r="E60" s="2769"/>
      <c r="F60" s="2769"/>
      <c r="G60" s="2769"/>
      <c r="H60" s="2768">
        <v>-285241.58705661615</v>
      </c>
      <c r="I60" s="2768">
        <v>221821.71722433376</v>
      </c>
      <c r="J60" s="2775">
        <v>388033.09084515111</v>
      </c>
      <c r="K60" s="2774" t="s">
        <v>62</v>
      </c>
      <c r="L60" s="2773">
        <v>74.930162700311115</v>
      </c>
      <c r="M60" s="2747"/>
      <c r="N60" s="2747"/>
      <c r="O60" s="2747"/>
      <c r="P60" s="2747"/>
      <c r="Q60" s="2747"/>
      <c r="R60" s="2747"/>
      <c r="S60" s="2747"/>
      <c r="T60" s="2747"/>
      <c r="U60" s="2747"/>
    </row>
    <row r="61" spans="1:21" s="2745" customFormat="1" ht="15.75" customHeight="1">
      <c r="A61" s="2746"/>
      <c r="B61" s="2746"/>
      <c r="C61" s="2764" t="s">
        <v>1681</v>
      </c>
      <c r="D61" s="2763" t="s">
        <v>1976</v>
      </c>
      <c r="E61" s="2763"/>
      <c r="F61" s="2763"/>
      <c r="G61" s="2763"/>
      <c r="H61" s="2762">
        <v>104030.9293740291</v>
      </c>
      <c r="I61" s="2762">
        <v>87422.156419327468</v>
      </c>
      <c r="J61" s="2772">
        <v>99251.784724521247</v>
      </c>
      <c r="K61" s="2760">
        <v>-15.965225971390728</v>
      </c>
      <c r="L61" s="2771">
        <v>13.531613483030558</v>
      </c>
      <c r="M61" s="2747"/>
      <c r="N61" s="2747"/>
      <c r="O61" s="2747"/>
      <c r="P61" s="2747"/>
      <c r="Q61" s="2747"/>
      <c r="R61" s="2747"/>
      <c r="S61" s="2747"/>
      <c r="T61" s="2747"/>
      <c r="U61" s="2747"/>
    </row>
    <row r="62" spans="1:21" s="2745" customFormat="1" ht="15.75" customHeight="1">
      <c r="A62" s="2746"/>
      <c r="B62" s="2746"/>
      <c r="C62" s="2770" t="s">
        <v>1975</v>
      </c>
      <c r="D62" s="2769"/>
      <c r="E62" s="2769"/>
      <c r="F62" s="2769"/>
      <c r="G62" s="2769"/>
      <c r="H62" s="2768">
        <v>-181210.65768258704</v>
      </c>
      <c r="I62" s="2768">
        <v>309243.87364366121</v>
      </c>
      <c r="J62" s="2767">
        <v>487284.87556967232</v>
      </c>
      <c r="K62" s="2766" t="s">
        <v>62</v>
      </c>
      <c r="L62" s="2765">
        <v>57.573008586474408</v>
      </c>
      <c r="M62" s="2747"/>
      <c r="N62" s="2747"/>
      <c r="O62" s="2747"/>
      <c r="P62" s="2747"/>
      <c r="Q62" s="2747"/>
      <c r="R62" s="2747"/>
      <c r="S62" s="2747"/>
      <c r="T62" s="2747"/>
      <c r="U62" s="2747"/>
    </row>
    <row r="63" spans="1:21" s="2745" customFormat="1" ht="15.75" customHeight="1">
      <c r="A63" s="2746"/>
      <c r="B63" s="2746"/>
      <c r="C63" s="2764" t="s">
        <v>1974</v>
      </c>
      <c r="D63" s="2763"/>
      <c r="E63" s="2763"/>
      <c r="F63" s="2763"/>
      <c r="G63" s="2763"/>
      <c r="H63" s="2762">
        <v>181210.6576825864</v>
      </c>
      <c r="I63" s="2762">
        <v>-309243.87364366109</v>
      </c>
      <c r="J63" s="2761">
        <v>-487284.87556967267</v>
      </c>
      <c r="K63" s="2760" t="s">
        <v>62</v>
      </c>
      <c r="L63" s="2759">
        <v>57.573008586474586</v>
      </c>
      <c r="M63" s="2747"/>
      <c r="N63" s="2747"/>
      <c r="O63" s="2747"/>
      <c r="P63" s="2747"/>
      <c r="Q63" s="2747"/>
      <c r="R63" s="2747"/>
      <c r="S63" s="2747"/>
      <c r="T63" s="2747"/>
      <c r="U63" s="2747"/>
    </row>
    <row r="64" spans="1:21" s="2745" customFormat="1" ht="15.75" customHeight="1">
      <c r="A64" s="2746"/>
      <c r="B64" s="2746"/>
      <c r="C64" s="2757"/>
      <c r="D64" s="2746" t="s">
        <v>1973</v>
      </c>
      <c r="E64" s="2746"/>
      <c r="F64" s="2746"/>
      <c r="G64" s="2746"/>
      <c r="H64" s="2756">
        <v>181210.6576825864</v>
      </c>
      <c r="I64" s="2756">
        <v>-309243.87364366109</v>
      </c>
      <c r="J64" s="2755">
        <v>-487284.87556967267</v>
      </c>
      <c r="K64" s="2749" t="s">
        <v>62</v>
      </c>
      <c r="L64" s="2758">
        <v>57.573008586474586</v>
      </c>
      <c r="M64" s="2747"/>
      <c r="N64" s="2747"/>
      <c r="O64" s="2747"/>
      <c r="P64" s="2747"/>
      <c r="Q64" s="2747"/>
      <c r="R64" s="2747"/>
      <c r="S64" s="2747"/>
      <c r="T64" s="2747"/>
      <c r="U64" s="2747"/>
    </row>
    <row r="65" spans="1:21" s="2745" customFormat="1" ht="15.75" customHeight="1">
      <c r="A65" s="2746"/>
      <c r="B65" s="2746"/>
      <c r="C65" s="2757"/>
      <c r="D65" s="2746"/>
      <c r="E65" s="2746" t="s">
        <v>169</v>
      </c>
      <c r="F65" s="2746"/>
      <c r="G65" s="2746"/>
      <c r="H65" s="2756">
        <v>186042.56423872363</v>
      </c>
      <c r="I65" s="2756">
        <v>-275295.62804722774</v>
      </c>
      <c r="J65" s="2755">
        <v>-488357.06034494663</v>
      </c>
      <c r="K65" s="2749" t="s">
        <v>62</v>
      </c>
      <c r="L65" s="2758">
        <v>77.393685402503948</v>
      </c>
      <c r="M65" s="2747"/>
      <c r="N65" s="2747"/>
      <c r="O65" s="2747"/>
      <c r="P65" s="2747"/>
      <c r="Q65" s="2747"/>
      <c r="R65" s="2747"/>
      <c r="S65" s="2747"/>
      <c r="T65" s="2747"/>
      <c r="U65" s="2747"/>
    </row>
    <row r="66" spans="1:21" s="2745" customFormat="1" ht="15.75" customHeight="1">
      <c r="A66" s="2746"/>
      <c r="B66" s="2746"/>
      <c r="C66" s="2757"/>
      <c r="D66" s="2746"/>
      <c r="E66" s="2746" t="s">
        <v>1972</v>
      </c>
      <c r="F66" s="2746"/>
      <c r="G66" s="2746"/>
      <c r="H66" s="2756">
        <v>-4831.9065561372263</v>
      </c>
      <c r="I66" s="2756">
        <v>-33948.245596433364</v>
      </c>
      <c r="J66" s="2755">
        <v>1072.1847752739559</v>
      </c>
      <c r="K66" s="2749" t="s">
        <v>62</v>
      </c>
      <c r="L66" s="2758" t="s">
        <v>62</v>
      </c>
      <c r="M66" s="2747"/>
      <c r="N66" s="2747"/>
      <c r="O66" s="2747"/>
      <c r="P66" s="2747"/>
      <c r="Q66" s="2747"/>
      <c r="R66" s="2747"/>
      <c r="S66" s="2747"/>
      <c r="T66" s="2747"/>
      <c r="U66" s="2747"/>
    </row>
    <row r="67" spans="1:21" s="2745" customFormat="1" ht="15.75" customHeight="1">
      <c r="A67" s="2746"/>
      <c r="B67" s="2746"/>
      <c r="C67" s="2757"/>
      <c r="D67" s="2746" t="s">
        <v>1971</v>
      </c>
      <c r="E67" s="2746"/>
      <c r="F67" s="2746"/>
      <c r="G67" s="2746"/>
      <c r="H67" s="2756">
        <v>0</v>
      </c>
      <c r="I67" s="2756">
        <v>0</v>
      </c>
      <c r="J67" s="2755">
        <v>0</v>
      </c>
      <c r="K67" s="2749" t="s">
        <v>62</v>
      </c>
      <c r="L67" s="2748" t="s">
        <v>62</v>
      </c>
      <c r="M67" s="2747"/>
      <c r="N67" s="2747"/>
      <c r="O67" s="2747"/>
      <c r="P67" s="2747"/>
      <c r="Q67" s="2747"/>
      <c r="R67" s="2747"/>
      <c r="S67" s="2747"/>
      <c r="T67" s="2747"/>
      <c r="U67" s="2747"/>
    </row>
    <row r="68" spans="1:21" s="2745" customFormat="1" ht="15.75" customHeight="1" thickBot="1">
      <c r="A68" s="2746"/>
      <c r="B68" s="2746"/>
      <c r="C68" s="2754" t="s">
        <v>1970</v>
      </c>
      <c r="D68" s="2753"/>
      <c r="E68" s="2752"/>
      <c r="F68" s="2752"/>
      <c r="G68" s="2752"/>
      <c r="H68" s="2751">
        <v>252362.75099644452</v>
      </c>
      <c r="I68" s="2751">
        <v>-285823.24604839983</v>
      </c>
      <c r="J68" s="2750">
        <v>-502491.08047462907</v>
      </c>
      <c r="K68" s="2749" t="s">
        <v>62</v>
      </c>
      <c r="L68" s="2748">
        <v>75.80483302941002</v>
      </c>
      <c r="M68" s="2747"/>
      <c r="N68" s="2747"/>
      <c r="O68" s="2747"/>
      <c r="P68" s="2747"/>
      <c r="Q68" s="2747"/>
      <c r="R68" s="2747"/>
      <c r="S68" s="2747"/>
      <c r="T68" s="2747"/>
      <c r="U68" s="2747"/>
    </row>
    <row r="69" spans="1:21" s="2745" customFormat="1" ht="20.25" customHeight="1" thickTop="1">
      <c r="A69" s="2746"/>
      <c r="B69" s="2746"/>
      <c r="C69" s="3720" t="s">
        <v>1969</v>
      </c>
      <c r="D69" s="3721"/>
      <c r="E69" s="3721"/>
      <c r="F69" s="3721"/>
      <c r="G69" s="3721"/>
      <c r="H69" s="3721"/>
      <c r="I69" s="3721"/>
      <c r="J69" s="3721"/>
      <c r="K69" s="3721"/>
      <c r="L69" s="3721"/>
    </row>
    <row r="70" spans="1:21" s="2745" customFormat="1" ht="15.75" customHeight="1">
      <c r="A70" s="2746"/>
      <c r="B70" s="2746"/>
      <c r="C70" s="3719" t="s">
        <v>1968</v>
      </c>
      <c r="D70" s="3719"/>
      <c r="E70" s="3719"/>
      <c r="F70" s="3719"/>
      <c r="G70" s="3719"/>
      <c r="H70" s="3719"/>
      <c r="I70" s="3719"/>
      <c r="J70" s="3719"/>
      <c r="K70" s="3719"/>
      <c r="L70" s="3719"/>
    </row>
    <row r="71" spans="1:21" s="2745" customFormat="1" ht="15.75" customHeight="1">
      <c r="A71" s="2746"/>
      <c r="B71" s="2746"/>
      <c r="C71" s="3719"/>
      <c r="D71" s="3719"/>
      <c r="E71" s="3719"/>
      <c r="F71" s="3719"/>
      <c r="G71" s="3719"/>
      <c r="H71" s="3719"/>
      <c r="I71" s="3719"/>
      <c r="J71" s="3719"/>
      <c r="K71" s="3719"/>
      <c r="L71" s="3719"/>
    </row>
    <row r="72" spans="1:21" ht="15.75" customHeight="1">
      <c r="A72" s="2743"/>
      <c r="B72" s="2743"/>
      <c r="C72" s="2743"/>
      <c r="D72" s="2743"/>
      <c r="E72" s="2743"/>
      <c r="F72" s="2743"/>
      <c r="G72" s="2743"/>
      <c r="H72" s="2744"/>
      <c r="I72" s="2743"/>
      <c r="J72" s="2743"/>
      <c r="K72" s="2743"/>
      <c r="L72" s="2743"/>
    </row>
    <row r="73" spans="1:21" ht="15.75" customHeight="1">
      <c r="A73" s="2743"/>
      <c r="B73" s="2743"/>
      <c r="C73" s="2743"/>
      <c r="D73" s="2743"/>
      <c r="E73" s="2743"/>
      <c r="F73" s="2743"/>
      <c r="G73" s="2743"/>
      <c r="H73" s="2743"/>
      <c r="I73" s="2743"/>
      <c r="J73" s="2743"/>
      <c r="K73" s="2743"/>
      <c r="L73" s="2743"/>
    </row>
    <row r="74" spans="1:21" ht="15.75" customHeight="1">
      <c r="A74" s="2743"/>
      <c r="B74" s="2743"/>
      <c r="C74" s="2743"/>
      <c r="D74" s="2743"/>
      <c r="E74" s="2743"/>
      <c r="F74" s="2743"/>
      <c r="G74" s="2743"/>
      <c r="H74" s="2743"/>
      <c r="I74" s="2743"/>
      <c r="J74" s="2743"/>
      <c r="K74" s="2743"/>
      <c r="L74" s="2743"/>
    </row>
    <row r="75" spans="1:21" ht="15.75" customHeight="1">
      <c r="A75" s="2743"/>
      <c r="B75" s="2743"/>
      <c r="C75" s="2743"/>
      <c r="D75" s="2743"/>
      <c r="E75" s="2743"/>
      <c r="F75" s="2743"/>
      <c r="G75" s="2743"/>
      <c r="H75" s="2743"/>
      <c r="I75" s="2743" t="s">
        <v>539</v>
      </c>
      <c r="J75" s="2743"/>
      <c r="K75" s="2743"/>
      <c r="L75" s="2743"/>
    </row>
    <row r="76" spans="1:21" ht="15.75" customHeight="1">
      <c r="A76" s="2743"/>
      <c r="B76" s="2743"/>
      <c r="C76" s="2743"/>
      <c r="D76" s="2743"/>
      <c r="E76" s="2743"/>
      <c r="F76" s="2743"/>
      <c r="G76" s="2743"/>
      <c r="H76" s="2743"/>
      <c r="I76" s="2743"/>
      <c r="J76" s="2743"/>
      <c r="K76" s="2743" t="s">
        <v>539</v>
      </c>
      <c r="L76" s="2743"/>
    </row>
    <row r="77" spans="1:21" ht="15.75" customHeight="1">
      <c r="A77" s="2743"/>
      <c r="B77" s="2743"/>
      <c r="C77" s="2743"/>
      <c r="D77" s="2743"/>
      <c r="E77" s="2743"/>
      <c r="F77" s="2743"/>
      <c r="G77" s="2743"/>
      <c r="H77" s="2743"/>
      <c r="I77" s="2743"/>
      <c r="J77" s="2743"/>
      <c r="K77" s="2743"/>
      <c r="L77" s="2743"/>
    </row>
    <row r="78" spans="1:21" ht="15.75" customHeight="1">
      <c r="A78" s="2743"/>
      <c r="B78" s="2743"/>
      <c r="C78" s="2743"/>
      <c r="D78" s="2743"/>
      <c r="E78" s="2743"/>
      <c r="F78" s="2743"/>
      <c r="G78" s="2743"/>
      <c r="H78" s="2743"/>
      <c r="I78" s="2743"/>
      <c r="J78" s="2743"/>
      <c r="K78" s="2743"/>
      <c r="L78" s="2743"/>
    </row>
    <row r="79" spans="1:21" ht="15.75" customHeight="1">
      <c r="A79" s="2743"/>
      <c r="B79" s="2743"/>
      <c r="C79" s="2743"/>
      <c r="D79" s="2743"/>
      <c r="E79" s="2743"/>
      <c r="F79" s="2743"/>
      <c r="G79" s="2743"/>
      <c r="H79" s="2743"/>
      <c r="I79" s="2743"/>
      <c r="J79" s="2743"/>
      <c r="K79" s="2743"/>
      <c r="L79" s="2743"/>
    </row>
    <row r="80" spans="1:21" ht="15.75" customHeight="1">
      <c r="A80" s="2743"/>
      <c r="B80" s="2743"/>
      <c r="C80" s="2743"/>
      <c r="D80" s="2743"/>
      <c r="E80" s="2743"/>
      <c r="F80" s="2743"/>
      <c r="G80" s="2743"/>
      <c r="H80" s="2743"/>
      <c r="I80" s="2743"/>
      <c r="J80" s="2743"/>
      <c r="K80" s="2743"/>
      <c r="L80" s="2743"/>
    </row>
    <row r="81" spans="1:12" ht="15.75" customHeight="1">
      <c r="A81" s="2743"/>
      <c r="B81" s="2743"/>
      <c r="C81" s="2743"/>
      <c r="D81" s="2743"/>
      <c r="E81" s="2743"/>
      <c r="F81" s="2743"/>
      <c r="G81" s="2743"/>
      <c r="H81" s="2743"/>
      <c r="I81" s="2743"/>
      <c r="J81" s="2743"/>
      <c r="K81" s="2743"/>
      <c r="L81" s="2743"/>
    </row>
    <row r="82" spans="1:12" ht="15.75" customHeight="1">
      <c r="A82" s="2743"/>
      <c r="B82" s="2743"/>
      <c r="C82" s="2743"/>
      <c r="D82" s="2743"/>
      <c r="E82" s="2743"/>
      <c r="F82" s="2743"/>
      <c r="G82" s="2743"/>
      <c r="H82" s="2743"/>
      <c r="I82" s="2743"/>
      <c r="J82" s="2743"/>
      <c r="K82" s="2743"/>
      <c r="L82" s="2743"/>
    </row>
    <row r="83" spans="1:12" ht="15.75" customHeight="1">
      <c r="A83" s="2743"/>
      <c r="B83" s="2743"/>
      <c r="C83" s="2743"/>
      <c r="D83" s="2743"/>
      <c r="E83" s="2743"/>
      <c r="F83" s="2743"/>
      <c r="G83" s="2743"/>
      <c r="H83" s="2743"/>
      <c r="I83" s="2743"/>
      <c r="J83" s="2743"/>
      <c r="K83" s="2743"/>
      <c r="L83" s="2743"/>
    </row>
    <row r="84" spans="1:12" ht="15.75" customHeight="1">
      <c r="A84" s="2743"/>
      <c r="B84" s="2743"/>
      <c r="C84" s="2743"/>
      <c r="D84" s="2743"/>
      <c r="E84" s="2743"/>
      <c r="F84" s="2743"/>
      <c r="G84" s="2743"/>
      <c r="H84" s="2743"/>
      <c r="I84" s="2743"/>
      <c r="J84" s="2743"/>
      <c r="K84" s="2743"/>
      <c r="L84" s="2743"/>
    </row>
    <row r="85" spans="1:12" ht="15.75" customHeight="1">
      <c r="A85" s="2743"/>
      <c r="B85" s="2743"/>
      <c r="C85" s="2743"/>
      <c r="D85" s="2743"/>
      <c r="E85" s="2743"/>
      <c r="F85" s="2743"/>
      <c r="G85" s="2743"/>
      <c r="H85" s="2743"/>
      <c r="I85" s="2743"/>
      <c r="J85" s="2743"/>
      <c r="K85" s="2743"/>
      <c r="L85" s="2743"/>
    </row>
    <row r="86" spans="1:12" ht="15.75" customHeight="1">
      <c r="A86" s="2743"/>
      <c r="B86" s="2743"/>
      <c r="C86" s="2743"/>
      <c r="D86" s="2743"/>
      <c r="E86" s="2743"/>
      <c r="F86" s="2743"/>
      <c r="G86" s="2743"/>
      <c r="H86" s="2743"/>
      <c r="I86" s="2743"/>
      <c r="J86" s="2743"/>
      <c r="K86" s="2743"/>
      <c r="L86" s="2743"/>
    </row>
    <row r="87" spans="1:12" ht="15.75" customHeight="1">
      <c r="A87" s="2743"/>
      <c r="B87" s="2743"/>
      <c r="C87" s="2743"/>
      <c r="D87" s="2743"/>
      <c r="E87" s="2743"/>
      <c r="F87" s="2743"/>
      <c r="G87" s="2743"/>
      <c r="H87" s="2743"/>
      <c r="I87" s="2743"/>
      <c r="J87" s="2743"/>
      <c r="K87" s="2743"/>
      <c r="L87" s="2743"/>
    </row>
    <row r="88" spans="1:12" ht="15.75" customHeight="1">
      <c r="A88" s="2743"/>
      <c r="B88" s="2743"/>
      <c r="C88" s="2743"/>
      <c r="D88" s="2743"/>
      <c r="E88" s="2743"/>
      <c r="F88" s="2743"/>
      <c r="G88" s="2743"/>
      <c r="H88" s="2743"/>
      <c r="I88" s="2743"/>
      <c r="J88" s="2743"/>
      <c r="K88" s="2743"/>
      <c r="L88" s="2743"/>
    </row>
    <row r="89" spans="1:12" ht="15.75" customHeight="1">
      <c r="A89" s="2743"/>
      <c r="B89" s="2743"/>
      <c r="C89" s="2743"/>
      <c r="D89" s="2743"/>
      <c r="E89" s="2743"/>
      <c r="F89" s="2743"/>
      <c r="G89" s="2743"/>
      <c r="H89" s="2743"/>
      <c r="I89" s="2743"/>
      <c r="J89" s="2743"/>
      <c r="K89" s="2743"/>
      <c r="L89" s="2743"/>
    </row>
    <row r="90" spans="1:12" ht="15.75" customHeight="1">
      <c r="A90" s="2743"/>
      <c r="B90" s="2743"/>
      <c r="C90" s="2743"/>
      <c r="D90" s="2743"/>
      <c r="E90" s="2743"/>
      <c r="F90" s="2743"/>
      <c r="G90" s="2743"/>
      <c r="H90" s="2743"/>
      <c r="I90" s="2743"/>
      <c r="J90" s="2743"/>
      <c r="K90" s="2743"/>
      <c r="L90" s="2743"/>
    </row>
    <row r="91" spans="1:12" ht="15.75" customHeight="1">
      <c r="A91" s="2743"/>
      <c r="B91" s="2743"/>
      <c r="C91" s="2743"/>
      <c r="D91" s="2743"/>
      <c r="E91" s="2743"/>
      <c r="F91" s="2743"/>
      <c r="G91" s="2743"/>
      <c r="H91" s="2743"/>
      <c r="I91" s="2743"/>
      <c r="J91" s="2743"/>
      <c r="K91" s="2743"/>
      <c r="L91" s="2743"/>
    </row>
    <row r="92" spans="1:12" ht="15.75" customHeight="1">
      <c r="A92" s="2743"/>
      <c r="B92" s="2743"/>
      <c r="C92" s="2743"/>
      <c r="D92" s="2743"/>
      <c r="E92" s="2743"/>
      <c r="F92" s="2743"/>
      <c r="G92" s="2743"/>
      <c r="H92" s="2743"/>
      <c r="I92" s="2743"/>
      <c r="J92" s="2743"/>
      <c r="K92" s="2743"/>
      <c r="L92" s="2743"/>
    </row>
    <row r="93" spans="1:12" ht="15.75" customHeight="1">
      <c r="A93" s="2743"/>
      <c r="B93" s="2743"/>
      <c r="C93" s="2743"/>
      <c r="D93" s="2743"/>
      <c r="E93" s="2743"/>
      <c r="F93" s="2743"/>
      <c r="G93" s="2743"/>
      <c r="H93" s="2743"/>
      <c r="I93" s="2743"/>
      <c r="J93" s="2743"/>
      <c r="K93" s="2743"/>
      <c r="L93" s="2743"/>
    </row>
    <row r="94" spans="1:12" ht="15.75" customHeight="1">
      <c r="A94" s="2743"/>
      <c r="B94" s="2743"/>
      <c r="C94" s="2743"/>
      <c r="D94" s="2743"/>
      <c r="E94" s="2743"/>
      <c r="F94" s="2743"/>
      <c r="G94" s="2743"/>
      <c r="H94" s="2743"/>
      <c r="I94" s="2743"/>
      <c r="J94" s="2743"/>
      <c r="K94" s="2743"/>
      <c r="L94" s="2743"/>
    </row>
    <row r="95" spans="1:12" ht="15.75" customHeight="1">
      <c r="A95" s="2743"/>
      <c r="B95" s="2743"/>
      <c r="C95" s="2743"/>
      <c r="D95" s="2743"/>
      <c r="E95" s="2743"/>
      <c r="F95" s="2743"/>
      <c r="G95" s="2743"/>
      <c r="H95" s="2743"/>
      <c r="I95" s="2743"/>
      <c r="J95" s="2743"/>
      <c r="K95" s="2743"/>
      <c r="L95" s="2743"/>
    </row>
    <row r="96" spans="1:12" ht="15.75" customHeight="1">
      <c r="A96" s="2743"/>
      <c r="B96" s="2743"/>
      <c r="C96" s="2743"/>
      <c r="D96" s="2743"/>
      <c r="E96" s="2743"/>
      <c r="F96" s="2743"/>
      <c r="G96" s="2743"/>
      <c r="H96" s="2743"/>
      <c r="I96" s="2743"/>
      <c r="J96" s="2743"/>
      <c r="K96" s="2743"/>
      <c r="L96" s="2743"/>
    </row>
    <row r="97" spans="1:12" ht="15.75" customHeight="1">
      <c r="A97" s="2743"/>
      <c r="B97" s="2743"/>
      <c r="C97" s="2743"/>
      <c r="D97" s="2743"/>
      <c r="E97" s="2743"/>
      <c r="F97" s="2743"/>
      <c r="G97" s="2743"/>
      <c r="H97" s="2743"/>
      <c r="I97" s="2743"/>
      <c r="J97" s="2743"/>
      <c r="K97" s="2743"/>
      <c r="L97" s="2743"/>
    </row>
    <row r="98" spans="1:12" ht="15.75" customHeight="1">
      <c r="A98" s="2743"/>
      <c r="B98" s="2743"/>
      <c r="C98" s="2743"/>
      <c r="D98" s="2743"/>
      <c r="E98" s="2743"/>
      <c r="F98" s="2743"/>
      <c r="G98" s="2743"/>
      <c r="H98" s="2743"/>
      <c r="I98" s="2743"/>
      <c r="J98" s="2743"/>
      <c r="K98" s="2743"/>
      <c r="L98" s="2743"/>
    </row>
    <row r="99" spans="1:12" ht="15.75" customHeight="1">
      <c r="A99" s="2743"/>
      <c r="B99" s="2743"/>
      <c r="C99" s="2743"/>
      <c r="D99" s="2743"/>
      <c r="E99" s="2743"/>
      <c r="F99" s="2743"/>
      <c r="G99" s="2743"/>
      <c r="H99" s="2743"/>
      <c r="I99" s="2743"/>
      <c r="J99" s="2743"/>
      <c r="K99" s="2743"/>
      <c r="L99" s="2743"/>
    </row>
    <row r="100" spans="1:12" ht="15.75" customHeight="1">
      <c r="A100" s="2743"/>
      <c r="B100" s="2743"/>
      <c r="C100" s="2743"/>
      <c r="D100" s="2743"/>
      <c r="E100" s="2743"/>
      <c r="F100" s="2743"/>
      <c r="G100" s="2743"/>
      <c r="H100" s="2743"/>
      <c r="I100" s="2743"/>
      <c r="J100" s="2743"/>
      <c r="K100" s="2743"/>
      <c r="L100" s="2743"/>
    </row>
    <row r="101" spans="1:12" ht="15.75" customHeight="1">
      <c r="A101" s="2743"/>
      <c r="B101" s="2743"/>
      <c r="C101" s="2743"/>
      <c r="D101" s="2743"/>
      <c r="E101" s="2743"/>
      <c r="F101" s="2743"/>
      <c r="G101" s="2743"/>
      <c r="H101" s="2743"/>
      <c r="I101" s="2743"/>
      <c r="J101" s="2743"/>
      <c r="K101" s="2743"/>
      <c r="L101" s="2743"/>
    </row>
    <row r="102" spans="1:12" ht="15.75" customHeight="1">
      <c r="A102" s="2743"/>
      <c r="B102" s="2743"/>
      <c r="C102" s="2743"/>
      <c r="D102" s="2743"/>
      <c r="E102" s="2743"/>
      <c r="F102" s="2743"/>
      <c r="G102" s="2743"/>
      <c r="H102" s="2743"/>
      <c r="I102" s="2743"/>
      <c r="J102" s="2743"/>
      <c r="K102" s="2743"/>
      <c r="L102" s="2743"/>
    </row>
    <row r="103" spans="1:12" ht="15.75" customHeight="1">
      <c r="A103" s="2743"/>
      <c r="B103" s="2743"/>
      <c r="C103" s="2743"/>
      <c r="D103" s="2743"/>
      <c r="E103" s="2743"/>
      <c r="F103" s="2743"/>
      <c r="G103" s="2743"/>
      <c r="H103" s="2743"/>
      <c r="I103" s="2743"/>
      <c r="J103" s="2743"/>
      <c r="K103" s="2743"/>
      <c r="L103" s="2743"/>
    </row>
    <row r="104" spans="1:12" ht="15.75" customHeight="1">
      <c r="A104" s="2743"/>
      <c r="B104" s="2743"/>
      <c r="C104" s="2743"/>
      <c r="D104" s="2743"/>
      <c r="E104" s="2743"/>
      <c r="F104" s="2743"/>
      <c r="G104" s="2743"/>
      <c r="H104" s="2743"/>
      <c r="I104" s="2743"/>
      <c r="J104" s="2743"/>
      <c r="K104" s="2743"/>
      <c r="L104" s="2743"/>
    </row>
    <row r="105" spans="1:12" ht="15.75" customHeight="1">
      <c r="A105" s="2743"/>
      <c r="B105" s="2743"/>
      <c r="C105" s="2743"/>
      <c r="D105" s="2743"/>
      <c r="E105" s="2743"/>
      <c r="F105" s="2743"/>
      <c r="G105" s="2743"/>
      <c r="H105" s="2743"/>
      <c r="I105" s="2743"/>
      <c r="J105" s="2743"/>
      <c r="K105" s="2743"/>
      <c r="L105" s="2743"/>
    </row>
    <row r="106" spans="1:12" ht="15.75" customHeight="1">
      <c r="A106" s="2743"/>
      <c r="B106" s="2743"/>
      <c r="C106" s="2743"/>
      <c r="D106" s="2743"/>
      <c r="E106" s="2743"/>
      <c r="F106" s="2743"/>
      <c r="G106" s="2743"/>
      <c r="H106" s="2743"/>
      <c r="I106" s="2743"/>
      <c r="J106" s="2743"/>
      <c r="K106" s="2743"/>
      <c r="L106" s="2743"/>
    </row>
    <row r="107" spans="1:12" ht="15.75" customHeight="1">
      <c r="A107" s="2743"/>
      <c r="B107" s="2743"/>
      <c r="C107" s="2743"/>
      <c r="D107" s="2743"/>
      <c r="E107" s="2743"/>
      <c r="F107" s="2743"/>
      <c r="G107" s="2743"/>
      <c r="H107" s="2743"/>
      <c r="I107" s="2743"/>
      <c r="J107" s="2743"/>
      <c r="K107" s="2743"/>
      <c r="L107" s="2743"/>
    </row>
    <row r="108" spans="1:12" ht="15.75" customHeight="1">
      <c r="A108" s="2743"/>
      <c r="B108" s="2743"/>
      <c r="C108" s="2743"/>
      <c r="D108" s="2743"/>
      <c r="E108" s="2743"/>
      <c r="F108" s="2743"/>
      <c r="G108" s="2743"/>
      <c r="H108" s="2743"/>
      <c r="I108" s="2743"/>
      <c r="J108" s="2743"/>
      <c r="K108" s="2743"/>
      <c r="L108" s="2743"/>
    </row>
    <row r="109" spans="1:12" ht="15.75" customHeight="1">
      <c r="A109" s="2743"/>
      <c r="B109" s="2743"/>
      <c r="C109" s="2743"/>
      <c r="D109" s="2743"/>
      <c r="E109" s="2743"/>
      <c r="F109" s="2743"/>
      <c r="G109" s="2743"/>
      <c r="H109" s="2743"/>
      <c r="I109" s="2743"/>
      <c r="J109" s="2743"/>
      <c r="K109" s="2743"/>
      <c r="L109" s="2743"/>
    </row>
    <row r="110" spans="1:12" ht="15.75" customHeight="1">
      <c r="A110" s="2743"/>
      <c r="B110" s="2743"/>
      <c r="C110" s="2743"/>
      <c r="D110" s="2743"/>
      <c r="E110" s="2743"/>
      <c r="F110" s="2743"/>
      <c r="G110" s="2743"/>
      <c r="H110" s="2743"/>
      <c r="I110" s="2743"/>
      <c r="J110" s="2743"/>
      <c r="K110" s="2743"/>
      <c r="L110" s="2743"/>
    </row>
    <row r="111" spans="1:12" ht="15.75" customHeight="1">
      <c r="A111" s="2743"/>
      <c r="B111" s="2743"/>
      <c r="C111" s="2743"/>
      <c r="D111" s="2743"/>
      <c r="E111" s="2743"/>
      <c r="F111" s="2743"/>
      <c r="G111" s="2743"/>
      <c r="H111" s="2743"/>
      <c r="I111" s="2743"/>
      <c r="J111" s="2743"/>
      <c r="K111" s="2743"/>
      <c r="L111" s="2743"/>
    </row>
    <row r="112" spans="1:12" ht="15.75" customHeight="1">
      <c r="A112" s="2743"/>
      <c r="B112" s="2743"/>
      <c r="C112" s="2743"/>
      <c r="D112" s="2743"/>
      <c r="E112" s="2743"/>
      <c r="F112" s="2743"/>
      <c r="G112" s="2743"/>
      <c r="H112" s="2743"/>
      <c r="I112" s="2743"/>
      <c r="J112" s="2743"/>
      <c r="K112" s="2743"/>
      <c r="L112" s="2743"/>
    </row>
    <row r="113" spans="1:12" ht="15.75" customHeight="1">
      <c r="A113" s="2743"/>
      <c r="B113" s="2743"/>
      <c r="C113" s="2743"/>
      <c r="D113" s="2743"/>
      <c r="E113" s="2743"/>
      <c r="F113" s="2743"/>
      <c r="G113" s="2743"/>
      <c r="H113" s="2743"/>
      <c r="I113" s="2743"/>
      <c r="J113" s="2743"/>
      <c r="K113" s="2743"/>
      <c r="L113" s="2743"/>
    </row>
    <row r="114" spans="1:12" ht="15.75" customHeight="1">
      <c r="A114" s="2743"/>
      <c r="B114" s="2743"/>
      <c r="C114" s="2743"/>
      <c r="D114" s="2743"/>
      <c r="E114" s="2743"/>
      <c r="F114" s="2743"/>
      <c r="G114" s="2743"/>
      <c r="H114" s="2743"/>
      <c r="I114" s="2743"/>
      <c r="J114" s="2743"/>
      <c r="K114" s="2743"/>
      <c r="L114" s="2743"/>
    </row>
    <row r="115" spans="1:12" ht="15.75" customHeight="1">
      <c r="A115" s="2743"/>
      <c r="B115" s="2743"/>
      <c r="C115" s="2743"/>
      <c r="D115" s="2743"/>
      <c r="E115" s="2743"/>
      <c r="F115" s="2743"/>
      <c r="G115" s="2743"/>
      <c r="H115" s="2743"/>
      <c r="I115" s="2743"/>
      <c r="J115" s="2743"/>
      <c r="K115" s="2743"/>
      <c r="L115" s="2743"/>
    </row>
    <row r="116" spans="1:12" ht="15.75" customHeight="1">
      <c r="A116" s="2743"/>
      <c r="B116" s="2743"/>
      <c r="C116" s="2743"/>
      <c r="D116" s="2743"/>
      <c r="E116" s="2743"/>
      <c r="F116" s="2743"/>
      <c r="G116" s="2743"/>
      <c r="H116" s="2743"/>
      <c r="I116" s="2743"/>
      <c r="J116" s="2743"/>
      <c r="K116" s="2743"/>
      <c r="L116" s="2743"/>
    </row>
    <row r="117" spans="1:12" ht="15.75" customHeight="1">
      <c r="A117" s="2743"/>
      <c r="B117" s="2743"/>
      <c r="C117" s="2743"/>
      <c r="D117" s="2743"/>
      <c r="E117" s="2743"/>
      <c r="F117" s="2743"/>
      <c r="G117" s="2743"/>
      <c r="H117" s="2743"/>
      <c r="I117" s="2743"/>
      <c r="J117" s="2743"/>
      <c r="K117" s="2743"/>
      <c r="L117" s="2743"/>
    </row>
    <row r="118" spans="1:12" ht="15.75" customHeight="1">
      <c r="A118" s="2743"/>
      <c r="B118" s="2743"/>
      <c r="C118" s="2743"/>
      <c r="D118" s="2743"/>
      <c r="E118" s="2743"/>
      <c r="F118" s="2743"/>
      <c r="G118" s="2743"/>
      <c r="H118" s="2743"/>
      <c r="I118" s="2743"/>
      <c r="J118" s="2743"/>
      <c r="K118" s="2743"/>
      <c r="L118" s="2743"/>
    </row>
    <row r="119" spans="1:12" ht="15.75" customHeight="1">
      <c r="A119" s="2743"/>
      <c r="B119" s="2743"/>
      <c r="C119" s="2743"/>
      <c r="D119" s="2743"/>
      <c r="E119" s="2743"/>
      <c r="F119" s="2743"/>
      <c r="G119" s="2743"/>
      <c r="H119" s="2743"/>
      <c r="I119" s="2743"/>
      <c r="J119" s="2743"/>
      <c r="K119" s="2743"/>
      <c r="L119" s="2743"/>
    </row>
    <row r="120" spans="1:12" ht="15.75" customHeight="1">
      <c r="A120" s="2743"/>
      <c r="B120" s="2743"/>
      <c r="C120" s="2743"/>
      <c r="D120" s="2743"/>
      <c r="E120" s="2743"/>
      <c r="F120" s="2743"/>
      <c r="G120" s="2743"/>
      <c r="H120" s="2743"/>
      <c r="I120" s="2743"/>
      <c r="J120" s="2743"/>
      <c r="K120" s="2743"/>
      <c r="L120" s="2743"/>
    </row>
    <row r="121" spans="1:12" ht="15.75" customHeight="1">
      <c r="A121" s="2743"/>
      <c r="B121" s="2743"/>
      <c r="C121" s="2743"/>
      <c r="D121" s="2743"/>
      <c r="E121" s="2743"/>
      <c r="F121" s="2743"/>
      <c r="G121" s="2743"/>
      <c r="H121" s="2743"/>
      <c r="I121" s="2743"/>
      <c r="J121" s="2743"/>
      <c r="K121" s="2743"/>
      <c r="L121" s="2743"/>
    </row>
    <row r="122" spans="1:12" ht="15.75" customHeight="1">
      <c r="A122" s="2743"/>
      <c r="B122" s="2743"/>
      <c r="C122" s="2743"/>
      <c r="D122" s="2743"/>
      <c r="E122" s="2743"/>
      <c r="F122" s="2743"/>
      <c r="G122" s="2743"/>
      <c r="H122" s="2743"/>
      <c r="I122" s="2743"/>
      <c r="J122" s="2743"/>
      <c r="K122" s="2743"/>
      <c r="L122" s="2743"/>
    </row>
    <row r="123" spans="1:12" ht="15.75" customHeight="1">
      <c r="A123" s="2743"/>
      <c r="B123" s="2743"/>
      <c r="C123" s="2743"/>
      <c r="D123" s="2743"/>
      <c r="E123" s="2743"/>
      <c r="F123" s="2743"/>
      <c r="G123" s="2743"/>
      <c r="H123" s="2743"/>
      <c r="I123" s="2743"/>
      <c r="J123" s="2743"/>
      <c r="K123" s="2743"/>
      <c r="L123" s="2743"/>
    </row>
    <row r="124" spans="1:12" ht="15.75" customHeight="1">
      <c r="A124" s="2743"/>
      <c r="B124" s="2743"/>
      <c r="C124" s="2743"/>
      <c r="D124" s="2743"/>
      <c r="E124" s="2743"/>
      <c r="F124" s="2743"/>
      <c r="G124" s="2743"/>
      <c r="H124" s="2743"/>
      <c r="I124" s="2743"/>
      <c r="J124" s="2743"/>
      <c r="K124" s="2743"/>
      <c r="L124" s="2743"/>
    </row>
    <row r="125" spans="1:12" ht="15.75" customHeight="1">
      <c r="A125" s="2743"/>
      <c r="B125" s="2743"/>
      <c r="C125" s="2743"/>
      <c r="D125" s="2743"/>
      <c r="E125" s="2743"/>
      <c r="F125" s="2743"/>
      <c r="G125" s="2743"/>
      <c r="H125" s="2743"/>
      <c r="I125" s="2743"/>
      <c r="J125" s="2743"/>
      <c r="K125" s="2743"/>
      <c r="L125" s="2743"/>
    </row>
    <row r="126" spans="1:12" ht="15.75" customHeight="1">
      <c r="A126" s="2743"/>
      <c r="B126" s="2743"/>
      <c r="C126" s="2743"/>
      <c r="D126" s="2743"/>
      <c r="E126" s="2743"/>
      <c r="F126" s="2743"/>
      <c r="G126" s="2743"/>
      <c r="H126" s="2743"/>
      <c r="I126" s="2743"/>
      <c r="J126" s="2743"/>
      <c r="K126" s="2743"/>
      <c r="L126" s="2743"/>
    </row>
    <row r="127" spans="1:12" ht="15.75" customHeight="1">
      <c r="A127" s="2743"/>
      <c r="B127" s="2743"/>
      <c r="C127" s="2743"/>
      <c r="D127" s="2743"/>
      <c r="E127" s="2743"/>
      <c r="F127" s="2743"/>
      <c r="G127" s="2743"/>
      <c r="H127" s="2743"/>
      <c r="I127" s="2743"/>
      <c r="J127" s="2743"/>
      <c r="K127" s="2743"/>
      <c r="L127" s="2743"/>
    </row>
    <row r="128" spans="1:12" ht="15.75" customHeight="1">
      <c r="A128" s="2743"/>
      <c r="B128" s="2743"/>
      <c r="C128" s="2743"/>
      <c r="D128" s="2743"/>
      <c r="E128" s="2743"/>
      <c r="F128" s="2743"/>
      <c r="G128" s="2743"/>
      <c r="H128" s="2743"/>
      <c r="I128" s="2743"/>
      <c r="J128" s="2743"/>
      <c r="K128" s="2743"/>
      <c r="L128" s="2743"/>
    </row>
    <row r="129" spans="1:12" ht="15.75" customHeight="1">
      <c r="A129" s="2743"/>
      <c r="B129" s="2743"/>
      <c r="C129" s="2743"/>
      <c r="D129" s="2743"/>
      <c r="E129" s="2743"/>
      <c r="F129" s="2743"/>
      <c r="G129" s="2743"/>
      <c r="H129" s="2743"/>
      <c r="I129" s="2743"/>
      <c r="J129" s="2743"/>
      <c r="K129" s="2743"/>
      <c r="L129" s="2743"/>
    </row>
    <row r="130" spans="1:12" ht="15.75" customHeight="1">
      <c r="A130" s="2743"/>
      <c r="B130" s="2743"/>
      <c r="C130" s="2743"/>
      <c r="D130" s="2743"/>
      <c r="E130" s="2743"/>
      <c r="F130" s="2743"/>
      <c r="G130" s="2743"/>
      <c r="H130" s="2743"/>
      <c r="I130" s="2743"/>
      <c r="J130" s="2743"/>
      <c r="K130" s="2743"/>
      <c r="L130" s="2743"/>
    </row>
    <row r="131" spans="1:12" ht="15.75" customHeight="1">
      <c r="A131" s="2743"/>
      <c r="B131" s="2743"/>
      <c r="C131" s="2743"/>
      <c r="D131" s="2743"/>
      <c r="E131" s="2743"/>
      <c r="F131" s="2743"/>
      <c r="G131" s="2743"/>
      <c r="H131" s="2743"/>
      <c r="I131" s="2743"/>
      <c r="J131" s="2743"/>
      <c r="K131" s="2743"/>
      <c r="L131" s="2743"/>
    </row>
    <row r="132" spans="1:12" ht="15.75" customHeight="1">
      <c r="A132" s="2743"/>
      <c r="B132" s="2743"/>
      <c r="C132" s="2743"/>
      <c r="D132" s="2743"/>
      <c r="E132" s="2743"/>
      <c r="F132" s="2743"/>
      <c r="G132" s="2743"/>
      <c r="H132" s="2743"/>
      <c r="I132" s="2743"/>
      <c r="J132" s="2743"/>
      <c r="K132" s="2743"/>
      <c r="L132" s="2743"/>
    </row>
    <row r="133" spans="1:12" ht="15.75" customHeight="1">
      <c r="A133" s="2743"/>
      <c r="B133" s="2743"/>
      <c r="C133" s="2743"/>
      <c r="D133" s="2743"/>
      <c r="E133" s="2743"/>
      <c r="F133" s="2743"/>
      <c r="G133" s="2743"/>
      <c r="H133" s="2743"/>
      <c r="I133" s="2743"/>
      <c r="J133" s="2743"/>
      <c r="K133" s="2743"/>
      <c r="L133" s="2743"/>
    </row>
    <row r="134" spans="1:12" ht="15.75" customHeight="1">
      <c r="A134" s="2743"/>
      <c r="B134" s="2743"/>
      <c r="C134" s="2743"/>
      <c r="D134" s="2743"/>
      <c r="E134" s="2743"/>
      <c r="F134" s="2743"/>
      <c r="G134" s="2743"/>
      <c r="H134" s="2743"/>
      <c r="I134" s="2743"/>
      <c r="J134" s="2743"/>
      <c r="K134" s="2743"/>
      <c r="L134" s="2743"/>
    </row>
    <row r="135" spans="1:12" ht="15.75" customHeight="1">
      <c r="A135" s="2743"/>
      <c r="B135" s="2743"/>
      <c r="C135" s="2743"/>
      <c r="D135" s="2743"/>
      <c r="E135" s="2743"/>
      <c r="F135" s="2743"/>
      <c r="G135" s="2743"/>
      <c r="H135" s="2743"/>
      <c r="I135" s="2743"/>
      <c r="J135" s="2743"/>
      <c r="K135" s="2743"/>
      <c r="L135" s="2743"/>
    </row>
    <row r="136" spans="1:12" ht="15.75" customHeight="1">
      <c r="A136" s="2743"/>
      <c r="B136" s="2743"/>
      <c r="C136" s="2743"/>
      <c r="D136" s="2743"/>
      <c r="E136" s="2743"/>
      <c r="F136" s="2743"/>
      <c r="G136" s="2743"/>
      <c r="H136" s="2743"/>
      <c r="I136" s="2743"/>
      <c r="J136" s="2743"/>
      <c r="K136" s="2743"/>
      <c r="L136" s="2743"/>
    </row>
    <row r="137" spans="1:12" ht="15.75" customHeight="1">
      <c r="A137" s="2743"/>
      <c r="B137" s="2743"/>
      <c r="C137" s="2743"/>
      <c r="D137" s="2743"/>
      <c r="E137" s="2743"/>
      <c r="F137" s="2743"/>
      <c r="G137" s="2743"/>
      <c r="H137" s="2743"/>
      <c r="I137" s="2743"/>
      <c r="J137" s="2743"/>
      <c r="K137" s="2743"/>
      <c r="L137" s="2743"/>
    </row>
    <row r="138" spans="1:12" ht="15.75" customHeight="1">
      <c r="A138" s="2743"/>
      <c r="B138" s="2743"/>
      <c r="C138" s="2743"/>
      <c r="D138" s="2743"/>
      <c r="E138" s="2743"/>
      <c r="F138" s="2743"/>
      <c r="G138" s="2743"/>
      <c r="H138" s="2743"/>
      <c r="I138" s="2743"/>
      <c r="J138" s="2743"/>
      <c r="K138" s="2743"/>
      <c r="L138" s="2743"/>
    </row>
    <row r="139" spans="1:12" ht="15.75" customHeight="1">
      <c r="A139" s="2743"/>
      <c r="B139" s="2743"/>
      <c r="C139" s="2743"/>
      <c r="D139" s="2743"/>
      <c r="E139" s="2743"/>
      <c r="F139" s="2743"/>
      <c r="G139" s="2743"/>
      <c r="H139" s="2743"/>
      <c r="I139" s="2743"/>
      <c r="J139" s="2743"/>
      <c r="K139" s="2743"/>
      <c r="L139" s="2743"/>
    </row>
    <row r="140" spans="1:12" ht="15.75" customHeight="1">
      <c r="A140" s="2743"/>
      <c r="B140" s="2743"/>
      <c r="C140" s="2743"/>
      <c r="D140" s="2743"/>
      <c r="E140" s="2743"/>
      <c r="F140" s="2743"/>
      <c r="G140" s="2743"/>
      <c r="H140" s="2743"/>
      <c r="I140" s="2743"/>
      <c r="J140" s="2743"/>
      <c r="K140" s="2743"/>
      <c r="L140" s="2743"/>
    </row>
    <row r="141" spans="1:12" ht="15.75" customHeight="1">
      <c r="A141" s="2743"/>
      <c r="B141" s="2743"/>
      <c r="C141" s="2743"/>
      <c r="D141" s="2743"/>
      <c r="E141" s="2743"/>
      <c r="F141" s="2743"/>
      <c r="G141" s="2743"/>
      <c r="H141" s="2743"/>
      <c r="I141" s="2743"/>
      <c r="J141" s="2743"/>
      <c r="K141" s="2743"/>
      <c r="L141" s="2743"/>
    </row>
    <row r="142" spans="1:12" ht="15.75" customHeight="1">
      <c r="A142" s="2743"/>
      <c r="B142" s="2743"/>
      <c r="C142" s="2743"/>
      <c r="D142" s="2743"/>
      <c r="E142" s="2743"/>
      <c r="F142" s="2743"/>
      <c r="G142" s="2743"/>
      <c r="H142" s="2743"/>
      <c r="I142" s="2743"/>
      <c r="J142" s="2743"/>
      <c r="K142" s="2743"/>
      <c r="L142" s="2743"/>
    </row>
    <row r="143" spans="1:12" ht="15.75" customHeight="1">
      <c r="A143" s="2743"/>
      <c r="B143" s="2743"/>
      <c r="C143" s="2743"/>
      <c r="D143" s="2743"/>
      <c r="E143" s="2743"/>
      <c r="F143" s="2743"/>
      <c r="G143" s="2743"/>
      <c r="H143" s="2743"/>
      <c r="I143" s="2743"/>
      <c r="J143" s="2743"/>
      <c r="K143" s="2743"/>
      <c r="L143" s="2743"/>
    </row>
    <row r="144" spans="1:12" ht="15.75" customHeight="1">
      <c r="A144" s="2743"/>
      <c r="B144" s="2743"/>
      <c r="C144" s="2743"/>
      <c r="D144" s="2743"/>
      <c r="E144" s="2743"/>
      <c r="F144" s="2743"/>
      <c r="G144" s="2743"/>
      <c r="H144" s="2743"/>
      <c r="I144" s="2743"/>
      <c r="J144" s="2743"/>
      <c r="K144" s="2743"/>
      <c r="L144" s="2743"/>
    </row>
    <row r="145" spans="1:12" ht="15.75" customHeight="1">
      <c r="A145" s="2743"/>
      <c r="B145" s="2743"/>
      <c r="C145" s="2743"/>
      <c r="D145" s="2743"/>
      <c r="E145" s="2743"/>
      <c r="F145" s="2743"/>
      <c r="G145" s="2743"/>
      <c r="H145" s="2743"/>
      <c r="I145" s="2743"/>
      <c r="J145" s="2743"/>
      <c r="K145" s="2743"/>
      <c r="L145" s="2743"/>
    </row>
    <row r="146" spans="1:12" ht="15.75" customHeight="1">
      <c r="A146" s="2743"/>
      <c r="B146" s="2743"/>
      <c r="C146" s="2743"/>
      <c r="D146" s="2743"/>
      <c r="E146" s="2743"/>
      <c r="F146" s="2743"/>
      <c r="G146" s="2743"/>
      <c r="H146" s="2743"/>
      <c r="I146" s="2743"/>
      <c r="J146" s="2743"/>
      <c r="K146" s="2743"/>
      <c r="L146" s="2743"/>
    </row>
    <row r="147" spans="1:12" ht="15.75" customHeight="1">
      <c r="A147" s="2743"/>
      <c r="B147" s="2743"/>
      <c r="C147" s="2743"/>
      <c r="D147" s="2743"/>
      <c r="E147" s="2743"/>
      <c r="F147" s="2743"/>
      <c r="G147" s="2743"/>
      <c r="H147" s="2743"/>
      <c r="I147" s="2743"/>
      <c r="J147" s="2743"/>
      <c r="K147" s="2743"/>
      <c r="L147" s="2743"/>
    </row>
    <row r="148" spans="1:12" ht="15.75" customHeight="1">
      <c r="A148" s="2743"/>
      <c r="B148" s="2743"/>
      <c r="C148" s="2743"/>
      <c r="D148" s="2743"/>
      <c r="E148" s="2743"/>
      <c r="F148" s="2743"/>
      <c r="G148" s="2743"/>
      <c r="H148" s="2743"/>
      <c r="I148" s="2743"/>
      <c r="J148" s="2743"/>
      <c r="K148" s="2743"/>
      <c r="L148" s="2743"/>
    </row>
    <row r="149" spans="1:12" ht="15.75" customHeight="1">
      <c r="A149" s="2743"/>
      <c r="B149" s="2743"/>
      <c r="C149" s="2743"/>
      <c r="D149" s="2743"/>
      <c r="E149" s="2743"/>
      <c r="F149" s="2743"/>
      <c r="G149" s="2743"/>
      <c r="H149" s="2743"/>
      <c r="I149" s="2743"/>
      <c r="J149" s="2743"/>
      <c r="K149" s="2743"/>
      <c r="L149" s="2743"/>
    </row>
    <row r="150" spans="1:12" ht="15.75" customHeight="1">
      <c r="A150" s="2743"/>
      <c r="B150" s="2743"/>
      <c r="C150" s="2743"/>
      <c r="D150" s="2743"/>
      <c r="E150" s="2743"/>
      <c r="F150" s="2743"/>
      <c r="G150" s="2743"/>
      <c r="H150" s="2743"/>
      <c r="I150" s="2743"/>
      <c r="J150" s="2743"/>
      <c r="K150" s="2743"/>
      <c r="L150" s="2743"/>
    </row>
    <row r="151" spans="1:12" ht="15.75" customHeight="1">
      <c r="A151" s="2743"/>
      <c r="B151" s="2743"/>
      <c r="C151" s="2743"/>
      <c r="D151" s="2743"/>
      <c r="E151" s="2743"/>
      <c r="F151" s="2743"/>
      <c r="G151" s="2743"/>
      <c r="H151" s="2743"/>
      <c r="I151" s="2743"/>
      <c r="J151" s="2743"/>
      <c r="K151" s="2743"/>
      <c r="L151" s="2743"/>
    </row>
    <row r="152" spans="1:12" ht="15.75" customHeight="1">
      <c r="A152" s="2743"/>
      <c r="B152" s="2743"/>
      <c r="C152" s="2743"/>
      <c r="D152" s="2743"/>
      <c r="E152" s="2743"/>
      <c r="F152" s="2743"/>
      <c r="G152" s="2743"/>
      <c r="H152" s="2743"/>
      <c r="I152" s="2743"/>
      <c r="J152" s="2743"/>
      <c r="K152" s="2743"/>
      <c r="L152" s="2743"/>
    </row>
    <row r="153" spans="1:12" ht="15.75" customHeight="1">
      <c r="A153" s="2743"/>
      <c r="B153" s="2743"/>
      <c r="C153" s="2743"/>
      <c r="D153" s="2743"/>
      <c r="E153" s="2743"/>
      <c r="F153" s="2743"/>
      <c r="G153" s="2743"/>
      <c r="H153" s="2743"/>
      <c r="I153" s="2743"/>
      <c r="J153" s="2743"/>
      <c r="K153" s="2743"/>
      <c r="L153" s="2743"/>
    </row>
    <row r="154" spans="1:12" ht="15.75" customHeight="1">
      <c r="A154" s="2743"/>
      <c r="B154" s="2743"/>
      <c r="C154" s="2743"/>
      <c r="D154" s="2743"/>
      <c r="E154" s="2743"/>
      <c r="F154" s="2743"/>
      <c r="G154" s="2743"/>
      <c r="H154" s="2743"/>
      <c r="I154" s="2743"/>
      <c r="J154" s="2743"/>
      <c r="K154" s="2743"/>
      <c r="L154" s="2743"/>
    </row>
    <row r="155" spans="1:12" ht="15.75" customHeight="1">
      <c r="A155" s="2743"/>
      <c r="B155" s="2743"/>
      <c r="C155" s="2743"/>
      <c r="D155" s="2743"/>
      <c r="E155" s="2743"/>
      <c r="F155" s="2743"/>
      <c r="G155" s="2743"/>
      <c r="H155" s="2743"/>
      <c r="I155" s="2743"/>
      <c r="J155" s="2743"/>
      <c r="K155" s="2743"/>
      <c r="L155" s="2743"/>
    </row>
    <row r="156" spans="1:12" ht="15.75" customHeight="1">
      <c r="A156" s="2743"/>
      <c r="B156" s="2743"/>
      <c r="C156" s="2743"/>
      <c r="D156" s="2743"/>
      <c r="E156" s="2743"/>
      <c r="F156" s="2743"/>
      <c r="G156" s="2743"/>
      <c r="H156" s="2743"/>
      <c r="I156" s="2743"/>
      <c r="J156" s="2743"/>
      <c r="K156" s="2743"/>
      <c r="L156" s="2743"/>
    </row>
    <row r="157" spans="1:12" ht="15.75" customHeight="1">
      <c r="A157" s="2743"/>
      <c r="B157" s="2743"/>
      <c r="C157" s="2743"/>
      <c r="D157" s="2743"/>
      <c r="E157" s="2743"/>
      <c r="F157" s="2743"/>
      <c r="G157" s="2743"/>
      <c r="H157" s="2743"/>
      <c r="I157" s="2743"/>
      <c r="J157" s="2743"/>
      <c r="K157" s="2743"/>
      <c r="L157" s="2743"/>
    </row>
    <row r="158" spans="1:12" ht="15.75" customHeight="1">
      <c r="A158" s="2743"/>
      <c r="B158" s="2743"/>
      <c r="C158" s="2743"/>
      <c r="D158" s="2743"/>
      <c r="E158" s="2743"/>
      <c r="F158" s="2743"/>
      <c r="G158" s="2743"/>
      <c r="H158" s="2743"/>
      <c r="I158" s="2743"/>
      <c r="J158" s="2743"/>
      <c r="K158" s="2743"/>
      <c r="L158" s="2743"/>
    </row>
    <row r="159" spans="1:12" ht="15.75" customHeight="1">
      <c r="A159" s="2743"/>
      <c r="B159" s="2743"/>
      <c r="C159" s="2743"/>
      <c r="D159" s="2743"/>
      <c r="E159" s="2743"/>
      <c r="F159" s="2743"/>
      <c r="G159" s="2743"/>
      <c r="H159" s="2743"/>
      <c r="I159" s="2743"/>
      <c r="J159" s="2743"/>
      <c r="K159" s="2743"/>
      <c r="L159" s="2743"/>
    </row>
    <row r="160" spans="1:12" ht="15.75" customHeight="1">
      <c r="A160" s="2743"/>
      <c r="B160" s="2743"/>
      <c r="C160" s="2743"/>
      <c r="D160" s="2743"/>
      <c r="E160" s="2743"/>
      <c r="F160" s="2743"/>
      <c r="G160" s="2743"/>
      <c r="H160" s="2743"/>
      <c r="I160" s="2743"/>
      <c r="J160" s="2743"/>
      <c r="K160" s="2743"/>
      <c r="L160" s="2743"/>
    </row>
    <row r="161" spans="1:12" ht="15.75" customHeight="1">
      <c r="A161" s="2743"/>
      <c r="B161" s="2743"/>
      <c r="C161" s="2743"/>
      <c r="D161" s="2743"/>
      <c r="E161" s="2743"/>
      <c r="F161" s="2743"/>
      <c r="G161" s="2743"/>
      <c r="H161" s="2743"/>
      <c r="I161" s="2743"/>
      <c r="J161" s="2743"/>
      <c r="K161" s="2743"/>
      <c r="L161" s="2743"/>
    </row>
    <row r="162" spans="1:12" ht="15.75" customHeight="1">
      <c r="A162" s="2743"/>
      <c r="B162" s="2743"/>
      <c r="C162" s="2743"/>
      <c r="D162" s="2743"/>
      <c r="E162" s="2743"/>
      <c r="F162" s="2743"/>
      <c r="G162" s="2743"/>
      <c r="H162" s="2743"/>
      <c r="I162" s="2743"/>
      <c r="J162" s="2743"/>
      <c r="K162" s="2743"/>
      <c r="L162" s="2743"/>
    </row>
    <row r="163" spans="1:12" ht="15.75" customHeight="1">
      <c r="A163" s="2743"/>
      <c r="B163" s="2743"/>
      <c r="C163" s="2743"/>
      <c r="D163" s="2743"/>
      <c r="E163" s="2743"/>
      <c r="F163" s="2743"/>
      <c r="G163" s="2743"/>
      <c r="H163" s="2743"/>
      <c r="I163" s="2743"/>
      <c r="J163" s="2743"/>
      <c r="K163" s="2743"/>
      <c r="L163" s="2743"/>
    </row>
    <row r="164" spans="1:12" ht="15.75" customHeight="1">
      <c r="A164" s="2743"/>
      <c r="B164" s="2743"/>
      <c r="C164" s="2743"/>
      <c r="D164" s="2743"/>
      <c r="E164" s="2743"/>
      <c r="F164" s="2743"/>
      <c r="G164" s="2743"/>
      <c r="H164" s="2743"/>
      <c r="I164" s="2743"/>
      <c r="J164" s="2743"/>
      <c r="K164" s="2743"/>
      <c r="L164" s="2743"/>
    </row>
    <row r="165" spans="1:12" ht="15.75" customHeight="1">
      <c r="A165" s="2743"/>
      <c r="B165" s="2743"/>
      <c r="C165" s="2743"/>
      <c r="D165" s="2743"/>
      <c r="E165" s="2743"/>
      <c r="F165" s="2743"/>
      <c r="G165" s="2743"/>
      <c r="H165" s="2743"/>
      <c r="I165" s="2743"/>
      <c r="J165" s="2743"/>
      <c r="K165" s="2743"/>
      <c r="L165" s="2743"/>
    </row>
    <row r="166" spans="1:12" ht="15.75" customHeight="1">
      <c r="A166" s="2743"/>
      <c r="B166" s="2743"/>
      <c r="C166" s="2743"/>
      <c r="D166" s="2743"/>
      <c r="E166" s="2743"/>
      <c r="F166" s="2743"/>
      <c r="G166" s="2743"/>
      <c r="H166" s="2743"/>
      <c r="I166" s="2743"/>
      <c r="J166" s="2743"/>
      <c r="K166" s="2743"/>
      <c r="L166" s="2743"/>
    </row>
    <row r="167" spans="1:12" ht="15.75" customHeight="1">
      <c r="A167" s="2743"/>
      <c r="B167" s="2743"/>
      <c r="C167" s="2743"/>
      <c r="D167" s="2743"/>
      <c r="E167" s="2743"/>
      <c r="F167" s="2743"/>
      <c r="G167" s="2743"/>
      <c r="H167" s="2743"/>
      <c r="I167" s="2743"/>
      <c r="J167" s="2743"/>
      <c r="K167" s="2743"/>
      <c r="L167" s="2743"/>
    </row>
    <row r="168" spans="1:12" ht="15.75" customHeight="1">
      <c r="A168" s="2743"/>
      <c r="B168" s="2743"/>
      <c r="C168" s="2743"/>
      <c r="D168" s="2743"/>
      <c r="E168" s="2743"/>
      <c r="F168" s="2743"/>
      <c r="G168" s="2743"/>
      <c r="H168" s="2743"/>
      <c r="I168" s="2743"/>
      <c r="J168" s="2743"/>
      <c r="K168" s="2743"/>
      <c r="L168" s="2743"/>
    </row>
    <row r="169" spans="1:12" ht="15.75" customHeight="1">
      <c r="A169" s="2743"/>
      <c r="B169" s="2743"/>
      <c r="C169" s="2743"/>
      <c r="D169" s="2743"/>
      <c r="E169" s="2743"/>
      <c r="F169" s="2743"/>
      <c r="G169" s="2743"/>
      <c r="H169" s="2743"/>
      <c r="I169" s="2743"/>
      <c r="J169" s="2743"/>
      <c r="K169" s="2743"/>
      <c r="L169" s="2743"/>
    </row>
    <row r="170" spans="1:12" ht="15.75" customHeight="1">
      <c r="A170" s="2743"/>
      <c r="B170" s="2743"/>
      <c r="C170" s="2743"/>
      <c r="D170" s="2743"/>
      <c r="E170" s="2743"/>
      <c r="F170" s="2743"/>
      <c r="G170" s="2743"/>
      <c r="H170" s="2743"/>
      <c r="I170" s="2743"/>
      <c r="J170" s="2743"/>
      <c r="K170" s="2743"/>
      <c r="L170" s="2743"/>
    </row>
    <row r="171" spans="1:12" ht="15.75" customHeight="1">
      <c r="A171" s="2743"/>
      <c r="B171" s="2743"/>
      <c r="C171" s="2743"/>
      <c r="D171" s="2743"/>
      <c r="E171" s="2743"/>
      <c r="F171" s="2743"/>
      <c r="G171" s="2743"/>
      <c r="H171" s="2743"/>
      <c r="I171" s="2743"/>
      <c r="J171" s="2743"/>
      <c r="K171" s="2743"/>
      <c r="L171" s="2743"/>
    </row>
    <row r="172" spans="1:12" ht="15.75" customHeight="1">
      <c r="A172" s="2743"/>
      <c r="B172" s="2743"/>
      <c r="C172" s="2743"/>
      <c r="D172" s="2743"/>
      <c r="E172" s="2743"/>
      <c r="F172" s="2743"/>
      <c r="G172" s="2743"/>
      <c r="H172" s="2743"/>
      <c r="I172" s="2743"/>
      <c r="J172" s="2743"/>
      <c r="K172" s="2743"/>
      <c r="L172" s="2743"/>
    </row>
    <row r="173" spans="1:12" ht="15.75" customHeight="1">
      <c r="A173" s="2743"/>
      <c r="B173" s="2743"/>
      <c r="C173" s="2743"/>
      <c r="D173" s="2743"/>
      <c r="E173" s="2743"/>
      <c r="F173" s="2743"/>
      <c r="G173" s="2743"/>
      <c r="H173" s="2743"/>
      <c r="I173" s="2743"/>
      <c r="J173" s="2743"/>
      <c r="K173" s="2743"/>
      <c r="L173" s="2743"/>
    </row>
    <row r="174" spans="1:12" ht="15.75" customHeight="1">
      <c r="A174" s="2743"/>
      <c r="B174" s="2743"/>
      <c r="C174" s="2743"/>
      <c r="D174" s="2743"/>
      <c r="E174" s="2743"/>
      <c r="F174" s="2743"/>
      <c r="G174" s="2743"/>
      <c r="H174" s="2743"/>
      <c r="I174" s="2743"/>
      <c r="J174" s="2743"/>
      <c r="K174" s="2743"/>
      <c r="L174" s="2743"/>
    </row>
    <row r="175" spans="1:12" ht="15.75" customHeight="1">
      <c r="A175" s="2743"/>
      <c r="B175" s="2743"/>
      <c r="C175" s="2743"/>
      <c r="D175" s="2743"/>
      <c r="E175" s="2743"/>
      <c r="F175" s="2743"/>
      <c r="G175" s="2743"/>
      <c r="H175" s="2743"/>
      <c r="I175" s="2743"/>
      <c r="J175" s="2743"/>
      <c r="K175" s="2743"/>
      <c r="L175" s="2743"/>
    </row>
    <row r="176" spans="1:12" ht="15.75" customHeight="1">
      <c r="A176" s="2743"/>
      <c r="B176" s="2743"/>
      <c r="C176" s="2743"/>
      <c r="D176" s="2743"/>
      <c r="E176" s="2743"/>
      <c r="F176" s="2743"/>
      <c r="G176" s="2743"/>
      <c r="H176" s="2743"/>
      <c r="I176" s="2743"/>
      <c r="J176" s="2743"/>
      <c r="K176" s="2743"/>
      <c r="L176" s="2743"/>
    </row>
    <row r="177" spans="1:12" ht="15.75" customHeight="1">
      <c r="A177" s="2743"/>
      <c r="B177" s="2743"/>
      <c r="C177" s="2743"/>
      <c r="D177" s="2743"/>
      <c r="E177" s="2743"/>
      <c r="F177" s="2743"/>
      <c r="G177" s="2743"/>
      <c r="H177" s="2743"/>
      <c r="I177" s="2743"/>
      <c r="J177" s="2743"/>
      <c r="K177" s="2743"/>
      <c r="L177" s="2743"/>
    </row>
    <row r="178" spans="1:12" ht="15.75" customHeight="1">
      <c r="A178" s="2743"/>
      <c r="B178" s="2743"/>
      <c r="C178" s="2743"/>
      <c r="D178" s="2743"/>
      <c r="E178" s="2743"/>
      <c r="F178" s="2743"/>
      <c r="G178" s="2743"/>
      <c r="H178" s="2743"/>
      <c r="I178" s="2743"/>
      <c r="J178" s="2743"/>
      <c r="K178" s="2743"/>
      <c r="L178" s="2743"/>
    </row>
    <row r="179" spans="1:12" ht="15.75" customHeight="1">
      <c r="A179" s="2743"/>
      <c r="B179" s="2743"/>
      <c r="C179" s="2743"/>
      <c r="D179" s="2743"/>
      <c r="E179" s="2743"/>
      <c r="F179" s="2743"/>
      <c r="G179" s="2743"/>
      <c r="H179" s="2743"/>
      <c r="I179" s="2743"/>
      <c r="J179" s="2743"/>
      <c r="K179" s="2743"/>
      <c r="L179" s="2743"/>
    </row>
    <row r="180" spans="1:12" ht="15.75" customHeight="1">
      <c r="A180" s="2743"/>
      <c r="B180" s="2743"/>
      <c r="C180" s="2743"/>
      <c r="D180" s="2743"/>
      <c r="E180" s="2743"/>
      <c r="F180" s="2743"/>
      <c r="G180" s="2743"/>
      <c r="H180" s="2743"/>
      <c r="I180" s="2743"/>
      <c r="J180" s="2743"/>
      <c r="K180" s="2743"/>
      <c r="L180" s="2743"/>
    </row>
    <row r="181" spans="1:12" ht="15.75" customHeight="1">
      <c r="A181" s="2743"/>
      <c r="B181" s="2743"/>
      <c r="C181" s="2743"/>
      <c r="D181" s="2743"/>
      <c r="E181" s="2743"/>
      <c r="F181" s="2743"/>
      <c r="G181" s="2743"/>
      <c r="H181" s="2743"/>
      <c r="I181" s="2743"/>
      <c r="J181" s="2743"/>
      <c r="K181" s="2743"/>
      <c r="L181" s="2743"/>
    </row>
    <row r="182" spans="1:12" ht="15.75" customHeight="1">
      <c r="A182" s="2743"/>
      <c r="B182" s="2743"/>
      <c r="C182" s="2743"/>
      <c r="D182" s="2743"/>
      <c r="E182" s="2743"/>
      <c r="F182" s="2743"/>
      <c r="G182" s="2743"/>
      <c r="H182" s="2743"/>
      <c r="I182" s="2743"/>
      <c r="J182" s="2743"/>
      <c r="K182" s="2743"/>
      <c r="L182" s="2743"/>
    </row>
    <row r="183" spans="1:12" ht="15.75" customHeight="1">
      <c r="A183" s="2743"/>
      <c r="B183" s="2743"/>
      <c r="C183" s="2743"/>
      <c r="D183" s="2743"/>
      <c r="E183" s="2743"/>
      <c r="F183" s="2743"/>
      <c r="G183" s="2743"/>
      <c r="H183" s="2743"/>
      <c r="I183" s="2743"/>
      <c r="J183" s="2743"/>
      <c r="K183" s="2743"/>
      <c r="L183" s="2743"/>
    </row>
    <row r="184" spans="1:12" ht="15.75" customHeight="1">
      <c r="A184" s="2743"/>
      <c r="B184" s="2743"/>
      <c r="C184" s="2743"/>
      <c r="D184" s="2743"/>
      <c r="E184" s="2743"/>
      <c r="F184" s="2743"/>
      <c r="G184" s="2743"/>
      <c r="H184" s="2743"/>
      <c r="I184" s="2743"/>
      <c r="J184" s="2743"/>
      <c r="K184" s="2743"/>
      <c r="L184" s="2743"/>
    </row>
    <row r="185" spans="1:12" ht="15.75" customHeight="1">
      <c r="A185" s="2743"/>
      <c r="B185" s="2743"/>
      <c r="C185" s="2743"/>
      <c r="D185" s="2743"/>
      <c r="E185" s="2743"/>
      <c r="F185" s="2743"/>
      <c r="G185" s="2743"/>
      <c r="H185" s="2743"/>
      <c r="I185" s="2743"/>
      <c r="J185" s="2743"/>
      <c r="K185" s="2743"/>
      <c r="L185" s="2743"/>
    </row>
    <row r="186" spans="1:12" ht="15.75" customHeight="1">
      <c r="A186" s="2743"/>
      <c r="B186" s="2743"/>
      <c r="C186" s="2743"/>
      <c r="D186" s="2743"/>
      <c r="E186" s="2743"/>
      <c r="F186" s="2743"/>
      <c r="G186" s="2743"/>
      <c r="H186" s="2743"/>
      <c r="I186" s="2743"/>
      <c r="J186" s="2743"/>
      <c r="K186" s="2743"/>
      <c r="L186" s="2743"/>
    </row>
    <row r="187" spans="1:12" ht="15.75" customHeight="1">
      <c r="A187" s="2743"/>
      <c r="B187" s="2743"/>
      <c r="C187" s="2743"/>
      <c r="D187" s="2743"/>
      <c r="E187" s="2743"/>
      <c r="F187" s="2743"/>
      <c r="G187" s="2743"/>
      <c r="H187" s="2743"/>
      <c r="I187" s="2743"/>
      <c r="J187" s="2743"/>
      <c r="K187" s="2743"/>
      <c r="L187" s="2743"/>
    </row>
    <row r="188" spans="1:12" ht="15.75" customHeight="1">
      <c r="A188" s="2743"/>
      <c r="B188" s="2743"/>
      <c r="C188" s="2743"/>
      <c r="D188" s="2743"/>
      <c r="E188" s="2743"/>
      <c r="F188" s="2743"/>
      <c r="G188" s="2743"/>
      <c r="H188" s="2743"/>
      <c r="I188" s="2743"/>
      <c r="J188" s="2743"/>
      <c r="K188" s="2743"/>
      <c r="L188" s="2743"/>
    </row>
    <row r="189" spans="1:12" ht="15.75" customHeight="1">
      <c r="A189" s="2743"/>
      <c r="B189" s="2743"/>
      <c r="C189" s="2743"/>
      <c r="D189" s="2743"/>
      <c r="E189" s="2743"/>
      <c r="F189" s="2743"/>
      <c r="G189" s="2743"/>
      <c r="H189" s="2743"/>
      <c r="I189" s="2743"/>
      <c r="J189" s="2743"/>
      <c r="K189" s="2743"/>
      <c r="L189" s="2743"/>
    </row>
    <row r="190" spans="1:12" ht="15.75" customHeight="1">
      <c r="A190" s="2743"/>
      <c r="B190" s="2743"/>
      <c r="C190" s="2743"/>
      <c r="D190" s="2743"/>
      <c r="E190" s="2743"/>
      <c r="F190" s="2743"/>
      <c r="G190" s="2743"/>
      <c r="H190" s="2743"/>
      <c r="I190" s="2743"/>
      <c r="J190" s="2743"/>
      <c r="K190" s="2743"/>
      <c r="L190" s="2743"/>
    </row>
    <row r="191" spans="1:12" ht="15.75" customHeight="1">
      <c r="A191" s="2743"/>
      <c r="B191" s="2743"/>
      <c r="C191" s="2743"/>
      <c r="D191" s="2743"/>
      <c r="E191" s="2743"/>
      <c r="F191" s="2743"/>
      <c r="G191" s="2743"/>
      <c r="H191" s="2743"/>
      <c r="I191" s="2743"/>
      <c r="J191" s="2743"/>
      <c r="K191" s="2743"/>
      <c r="L191" s="2743"/>
    </row>
    <row r="192" spans="1:12" ht="15.75" customHeight="1">
      <c r="A192" s="2743"/>
      <c r="B192" s="2743"/>
      <c r="C192" s="2743"/>
      <c r="D192" s="2743"/>
      <c r="E192" s="2743"/>
      <c r="F192" s="2743"/>
      <c r="G192" s="2743"/>
      <c r="H192" s="2743"/>
      <c r="I192" s="2743"/>
      <c r="J192" s="2743"/>
      <c r="K192" s="2743"/>
      <c r="L192" s="2743"/>
    </row>
    <row r="193" spans="1:12" ht="15.75" customHeight="1">
      <c r="A193" s="2743"/>
      <c r="B193" s="2743"/>
      <c r="C193" s="2743"/>
      <c r="D193" s="2743"/>
      <c r="E193" s="2743"/>
      <c r="F193" s="2743"/>
      <c r="G193" s="2743"/>
      <c r="H193" s="2743"/>
      <c r="I193" s="2743"/>
      <c r="J193" s="2743"/>
      <c r="K193" s="2743"/>
      <c r="L193" s="2743"/>
    </row>
    <row r="194" spans="1:12" ht="15.75" customHeight="1">
      <c r="A194" s="2743"/>
      <c r="B194" s="2743"/>
      <c r="C194" s="2743"/>
      <c r="D194" s="2743"/>
      <c r="E194" s="2743"/>
      <c r="F194" s="2743"/>
      <c r="G194" s="2743"/>
      <c r="H194" s="2743"/>
      <c r="I194" s="2743"/>
      <c r="J194" s="2743"/>
      <c r="K194" s="2743"/>
      <c r="L194" s="2743"/>
    </row>
    <row r="195" spans="1:12" ht="15.75" customHeight="1">
      <c r="A195" s="2743"/>
      <c r="B195" s="2743"/>
      <c r="C195" s="2743"/>
      <c r="D195" s="2743"/>
      <c r="E195" s="2743"/>
      <c r="F195" s="2743"/>
      <c r="G195" s="2743"/>
      <c r="H195" s="2743"/>
      <c r="I195" s="2743"/>
      <c r="J195" s="2743"/>
      <c r="K195" s="2743"/>
      <c r="L195" s="2743"/>
    </row>
    <row r="196" spans="1:12" ht="15.75" customHeight="1">
      <c r="A196" s="2743"/>
      <c r="B196" s="2743"/>
      <c r="C196" s="2743"/>
      <c r="D196" s="2743"/>
      <c r="E196" s="2743"/>
      <c r="F196" s="2743"/>
      <c r="G196" s="2743"/>
      <c r="H196" s="2743"/>
      <c r="I196" s="2743"/>
      <c r="J196" s="2743"/>
      <c r="K196" s="2743"/>
      <c r="L196" s="2743"/>
    </row>
    <row r="197" spans="1:12" ht="15.75" customHeight="1">
      <c r="A197" s="2743"/>
      <c r="B197" s="2743"/>
      <c r="C197" s="2743"/>
      <c r="D197" s="2743"/>
      <c r="E197" s="2743"/>
      <c r="F197" s="2743"/>
      <c r="G197" s="2743"/>
      <c r="H197" s="2743"/>
      <c r="I197" s="2743"/>
      <c r="J197" s="2743"/>
      <c r="K197" s="2743"/>
      <c r="L197" s="2743"/>
    </row>
    <row r="198" spans="1:12" ht="15.75" customHeight="1">
      <c r="A198" s="2743"/>
      <c r="B198" s="2743"/>
      <c r="C198" s="2743"/>
      <c r="D198" s="2743"/>
      <c r="E198" s="2743"/>
      <c r="F198" s="2743"/>
      <c r="G198" s="2743"/>
      <c r="H198" s="2743"/>
      <c r="I198" s="2743"/>
      <c r="J198" s="2743"/>
      <c r="K198" s="2743"/>
      <c r="L198" s="2743"/>
    </row>
    <row r="199" spans="1:12" ht="15.75" customHeight="1">
      <c r="A199" s="2743"/>
      <c r="B199" s="2743"/>
      <c r="C199" s="2743"/>
      <c r="D199" s="2743"/>
      <c r="E199" s="2743"/>
      <c r="F199" s="2743"/>
      <c r="G199" s="2743"/>
      <c r="H199" s="2743"/>
      <c r="I199" s="2743"/>
      <c r="J199" s="2743"/>
      <c r="K199" s="2743"/>
      <c r="L199" s="2743"/>
    </row>
    <row r="200" spans="1:12" ht="15.75" customHeight="1">
      <c r="A200" s="2743"/>
      <c r="B200" s="2743"/>
      <c r="C200" s="2743"/>
      <c r="D200" s="2743"/>
      <c r="E200" s="2743"/>
      <c r="F200" s="2743"/>
      <c r="G200" s="2743"/>
      <c r="H200" s="2743"/>
      <c r="I200" s="2743"/>
      <c r="J200" s="2743"/>
      <c r="K200" s="2743"/>
      <c r="L200" s="2743"/>
    </row>
    <row r="201" spans="1:12" ht="15.75" customHeight="1">
      <c r="A201" s="2743"/>
      <c r="B201" s="2743"/>
      <c r="C201" s="2743"/>
      <c r="D201" s="2743"/>
      <c r="E201" s="2743"/>
      <c r="F201" s="2743"/>
      <c r="G201" s="2743"/>
      <c r="H201" s="2743"/>
      <c r="I201" s="2743"/>
      <c r="J201" s="2743"/>
      <c r="K201" s="2743"/>
      <c r="L201" s="2743"/>
    </row>
    <row r="202" spans="1:12" ht="15.75" customHeight="1">
      <c r="A202" s="2743"/>
      <c r="B202" s="2743"/>
      <c r="C202" s="2743"/>
      <c r="D202" s="2743"/>
      <c r="E202" s="2743"/>
      <c r="F202" s="2743"/>
      <c r="G202" s="2743"/>
      <c r="H202" s="2743"/>
      <c r="I202" s="2743"/>
      <c r="J202" s="2743"/>
      <c r="K202" s="2743"/>
      <c r="L202" s="2743"/>
    </row>
    <row r="203" spans="1:12" ht="15.75" customHeight="1">
      <c r="A203" s="2743"/>
      <c r="B203" s="2743"/>
      <c r="C203" s="2743"/>
      <c r="D203" s="2743"/>
      <c r="E203" s="2743"/>
      <c r="F203" s="2743"/>
      <c r="G203" s="2743"/>
      <c r="H203" s="2743"/>
      <c r="I203" s="2743"/>
      <c r="J203" s="2743"/>
      <c r="K203" s="2743"/>
      <c r="L203" s="2743"/>
    </row>
    <row r="204" spans="1:12" ht="15.75" customHeight="1">
      <c r="A204" s="2743"/>
      <c r="B204" s="2743"/>
      <c r="C204" s="2743"/>
      <c r="D204" s="2743"/>
      <c r="E204" s="2743"/>
      <c r="F204" s="2743"/>
      <c r="G204" s="2743"/>
      <c r="H204" s="2743"/>
      <c r="I204" s="2743"/>
      <c r="J204" s="2743"/>
      <c r="K204" s="2743"/>
      <c r="L204" s="2743"/>
    </row>
    <row r="205" spans="1:12" ht="15.75" customHeight="1">
      <c r="A205" s="2743"/>
      <c r="B205" s="2743"/>
      <c r="C205" s="2743"/>
      <c r="D205" s="2743"/>
      <c r="E205" s="2743"/>
      <c r="F205" s="2743"/>
      <c r="G205" s="2743"/>
      <c r="H205" s="2743"/>
      <c r="I205" s="2743"/>
      <c r="J205" s="2743"/>
      <c r="K205" s="2743"/>
      <c r="L205" s="2743"/>
    </row>
    <row r="206" spans="1:12" ht="15.75" customHeight="1">
      <c r="A206" s="2743"/>
      <c r="B206" s="2743"/>
      <c r="C206" s="2743"/>
      <c r="D206" s="2743"/>
      <c r="E206" s="2743"/>
      <c r="F206" s="2743"/>
      <c r="G206" s="2743"/>
      <c r="H206" s="2743"/>
      <c r="I206" s="2743"/>
      <c r="J206" s="2743"/>
      <c r="K206" s="2743"/>
      <c r="L206" s="2743"/>
    </row>
    <row r="207" spans="1:12" ht="15.75" customHeight="1">
      <c r="A207" s="2743"/>
      <c r="B207" s="2743"/>
      <c r="C207" s="2743"/>
      <c r="D207" s="2743"/>
      <c r="E207" s="2743"/>
      <c r="F207" s="2743"/>
      <c r="G207" s="2743"/>
      <c r="H207" s="2743"/>
      <c r="I207" s="2743"/>
      <c r="J207" s="2743"/>
      <c r="K207" s="2743"/>
      <c r="L207" s="2743"/>
    </row>
    <row r="208" spans="1:12" ht="15.75" customHeight="1">
      <c r="A208" s="2743"/>
      <c r="B208" s="2743"/>
      <c r="C208" s="2743"/>
      <c r="D208" s="2743"/>
      <c r="E208" s="2743"/>
      <c r="F208" s="2743"/>
      <c r="G208" s="2743"/>
      <c r="H208" s="2743"/>
      <c r="I208" s="2743"/>
      <c r="J208" s="2743"/>
      <c r="K208" s="2743"/>
      <c r="L208" s="2743"/>
    </row>
    <row r="209" spans="1:12" ht="15.75" customHeight="1">
      <c r="A209" s="2743"/>
      <c r="B209" s="2743"/>
      <c r="C209" s="2743"/>
      <c r="D209" s="2743"/>
      <c r="E209" s="2743"/>
      <c r="F209" s="2743"/>
      <c r="G209" s="2743"/>
      <c r="H209" s="2743"/>
      <c r="I209" s="2743"/>
      <c r="J209" s="2743"/>
      <c r="K209" s="2743"/>
      <c r="L209" s="2743"/>
    </row>
    <row r="210" spans="1:12" ht="15.75" customHeight="1">
      <c r="A210" s="2743"/>
      <c r="B210" s="2743"/>
      <c r="C210" s="2743"/>
      <c r="D210" s="2743"/>
      <c r="E210" s="2743"/>
      <c r="F210" s="2743"/>
      <c r="G210" s="2743"/>
      <c r="H210" s="2743"/>
      <c r="I210" s="2743"/>
      <c r="J210" s="2743"/>
      <c r="K210" s="2743"/>
      <c r="L210" s="2743"/>
    </row>
    <row r="211" spans="1:12" ht="15.75" customHeight="1">
      <c r="A211" s="2743"/>
      <c r="B211" s="2743"/>
      <c r="C211" s="2743"/>
      <c r="D211" s="2743"/>
      <c r="E211" s="2743"/>
      <c r="F211" s="2743"/>
      <c r="G211" s="2743"/>
      <c r="H211" s="2743"/>
      <c r="I211" s="2743"/>
      <c r="J211" s="2743"/>
      <c r="K211" s="2743"/>
      <c r="L211" s="2743"/>
    </row>
    <row r="212" spans="1:12" ht="15.75" customHeight="1">
      <c r="A212" s="2743"/>
      <c r="B212" s="2743"/>
      <c r="C212" s="2743"/>
      <c r="D212" s="2743"/>
      <c r="E212" s="2743"/>
      <c r="F212" s="2743"/>
      <c r="G212" s="2743"/>
      <c r="H212" s="2743"/>
      <c r="I212" s="2743"/>
      <c r="J212" s="2743"/>
      <c r="K212" s="2743"/>
      <c r="L212" s="2743"/>
    </row>
    <row r="213" spans="1:12" ht="15.75" customHeight="1">
      <c r="A213" s="2743"/>
      <c r="B213" s="2743"/>
      <c r="C213" s="2743"/>
      <c r="D213" s="2743"/>
      <c r="E213" s="2743"/>
      <c r="F213" s="2743"/>
      <c r="G213" s="2743"/>
      <c r="H213" s="2743"/>
      <c r="I213" s="2743"/>
      <c r="J213" s="2743"/>
      <c r="K213" s="2743"/>
      <c r="L213" s="2743"/>
    </row>
    <row r="214" spans="1:12" ht="15.75" customHeight="1">
      <c r="A214" s="2743"/>
      <c r="B214" s="2743"/>
      <c r="C214" s="2743"/>
      <c r="D214" s="2743"/>
      <c r="E214" s="2743"/>
      <c r="F214" s="2743"/>
      <c r="G214" s="2743"/>
      <c r="H214" s="2743"/>
      <c r="I214" s="2743"/>
      <c r="J214" s="2743"/>
      <c r="K214" s="2743"/>
      <c r="L214" s="2743"/>
    </row>
    <row r="215" spans="1:12" ht="15.75" customHeight="1">
      <c r="A215" s="2743"/>
      <c r="B215" s="2743"/>
      <c r="C215" s="2743"/>
      <c r="D215" s="2743"/>
      <c r="E215" s="2743"/>
      <c r="F215" s="2743"/>
      <c r="G215" s="2743"/>
      <c r="H215" s="2743"/>
      <c r="I215" s="2743"/>
      <c r="J215" s="2743"/>
      <c r="K215" s="2743"/>
      <c r="L215" s="2743"/>
    </row>
    <row r="216" spans="1:12" ht="15.75" customHeight="1">
      <c r="A216" s="2743"/>
      <c r="B216" s="2743"/>
      <c r="C216" s="2743"/>
      <c r="D216" s="2743"/>
      <c r="E216" s="2743"/>
      <c r="F216" s="2743"/>
      <c r="G216" s="2743"/>
      <c r="H216" s="2743"/>
      <c r="I216" s="2743"/>
      <c r="J216" s="2743"/>
      <c r="K216" s="2743"/>
      <c r="L216" s="2743"/>
    </row>
    <row r="217" spans="1:12" ht="15.75" customHeight="1">
      <c r="A217" s="2743"/>
      <c r="B217" s="2743"/>
      <c r="C217" s="2743"/>
      <c r="D217" s="2743"/>
      <c r="E217" s="2743"/>
      <c r="F217" s="2743"/>
      <c r="G217" s="2743"/>
      <c r="H217" s="2743"/>
      <c r="I217" s="2743"/>
      <c r="J217" s="2743"/>
      <c r="K217" s="2743"/>
      <c r="L217" s="2743"/>
    </row>
    <row r="218" spans="1:12" ht="15.75" customHeight="1">
      <c r="A218" s="2743"/>
      <c r="B218" s="2743"/>
      <c r="C218" s="2743"/>
      <c r="D218" s="2743"/>
      <c r="E218" s="2743"/>
      <c r="F218" s="2743"/>
      <c r="G218" s="2743"/>
      <c r="H218" s="2743"/>
      <c r="I218" s="2743"/>
      <c r="J218" s="2743"/>
      <c r="K218" s="2743"/>
      <c r="L218" s="2743"/>
    </row>
    <row r="219" spans="1:12" ht="15.75" customHeight="1">
      <c r="A219" s="2743"/>
      <c r="B219" s="2743"/>
      <c r="C219" s="2743"/>
      <c r="D219" s="2743"/>
      <c r="E219" s="2743"/>
      <c r="F219" s="2743"/>
      <c r="G219" s="2743"/>
      <c r="H219" s="2743"/>
      <c r="I219" s="2743"/>
      <c r="J219" s="2743"/>
      <c r="K219" s="2743"/>
      <c r="L219" s="2743"/>
    </row>
    <row r="220" spans="1:12" ht="15.75" customHeight="1">
      <c r="A220" s="2743"/>
      <c r="B220" s="2743"/>
      <c r="C220" s="2743"/>
      <c r="D220" s="2743"/>
      <c r="E220" s="2743"/>
      <c r="F220" s="2743"/>
      <c r="G220" s="2743"/>
      <c r="H220" s="2743"/>
      <c r="I220" s="2743"/>
      <c r="J220" s="2743"/>
      <c r="K220" s="2743"/>
      <c r="L220" s="2743"/>
    </row>
    <row r="221" spans="1:12" ht="15.75" customHeight="1">
      <c r="A221" s="2743"/>
      <c r="B221" s="2743"/>
      <c r="C221" s="2743"/>
      <c r="D221" s="2743"/>
      <c r="E221" s="2743"/>
      <c r="F221" s="2743"/>
      <c r="G221" s="2743"/>
      <c r="H221" s="2743"/>
      <c r="I221" s="2743"/>
      <c r="J221" s="2743"/>
      <c r="K221" s="2743"/>
      <c r="L221" s="2743"/>
    </row>
    <row r="222" spans="1:12" ht="15.75" customHeight="1">
      <c r="A222" s="2743"/>
      <c r="B222" s="2743"/>
      <c r="C222" s="2743"/>
      <c r="D222" s="2743"/>
      <c r="E222" s="2743"/>
      <c r="F222" s="2743"/>
      <c r="G222" s="2743"/>
      <c r="H222" s="2743"/>
      <c r="I222" s="2743"/>
      <c r="J222" s="2743"/>
      <c r="K222" s="2743"/>
      <c r="L222" s="2743"/>
    </row>
    <row r="223" spans="1:12" ht="15.75" customHeight="1">
      <c r="A223" s="2743"/>
      <c r="B223" s="2743"/>
      <c r="C223" s="2743"/>
      <c r="D223" s="2743"/>
      <c r="E223" s="2743"/>
      <c r="F223" s="2743"/>
      <c r="G223" s="2743"/>
      <c r="H223" s="2743"/>
      <c r="I223" s="2743"/>
      <c r="J223" s="2743"/>
      <c r="K223" s="2743"/>
      <c r="L223" s="2743"/>
    </row>
    <row r="224" spans="1:12" ht="15.75" customHeight="1">
      <c r="A224" s="2743"/>
      <c r="B224" s="2743"/>
      <c r="C224" s="2743"/>
      <c r="D224" s="2743"/>
      <c r="E224" s="2743"/>
      <c r="F224" s="2743"/>
      <c r="G224" s="2743"/>
      <c r="H224" s="2743"/>
      <c r="I224" s="2743"/>
      <c r="J224" s="2743"/>
      <c r="K224" s="2743"/>
      <c r="L224" s="2743"/>
    </row>
    <row r="225" spans="1:12" ht="15.75" customHeight="1">
      <c r="A225" s="2743"/>
      <c r="B225" s="2743"/>
      <c r="C225" s="2743"/>
      <c r="D225" s="2743"/>
      <c r="E225" s="2743"/>
      <c r="F225" s="2743"/>
      <c r="G225" s="2743"/>
      <c r="H225" s="2743"/>
      <c r="I225" s="2743"/>
      <c r="J225" s="2743"/>
      <c r="K225" s="2743"/>
      <c r="L225" s="2743"/>
    </row>
    <row r="226" spans="1:12" ht="15.75" customHeight="1">
      <c r="A226" s="2743"/>
      <c r="B226" s="2743"/>
      <c r="C226" s="2743"/>
      <c r="D226" s="2743"/>
      <c r="E226" s="2743"/>
      <c r="F226" s="2743"/>
      <c r="G226" s="2743"/>
      <c r="H226" s="2743"/>
      <c r="I226" s="2743"/>
      <c r="J226" s="2743"/>
      <c r="K226" s="2743"/>
      <c r="L226" s="2743"/>
    </row>
    <row r="227" spans="1:12" ht="15.75" customHeight="1">
      <c r="A227" s="2743"/>
      <c r="B227" s="2743"/>
      <c r="C227" s="2743"/>
      <c r="D227" s="2743"/>
      <c r="E227" s="2743"/>
      <c r="F227" s="2743"/>
      <c r="G227" s="2743"/>
      <c r="H227" s="2743"/>
      <c r="I227" s="2743"/>
      <c r="J227" s="2743"/>
      <c r="K227" s="2743"/>
      <c r="L227" s="2743"/>
    </row>
    <row r="228" spans="1:12" ht="15.75" customHeight="1">
      <c r="A228" s="2743"/>
      <c r="B228" s="2743"/>
      <c r="C228" s="2743"/>
      <c r="D228" s="2743"/>
      <c r="E228" s="2743"/>
      <c r="F228" s="2743"/>
      <c r="G228" s="2743"/>
      <c r="H228" s="2743"/>
      <c r="I228" s="2743"/>
      <c r="J228" s="2743"/>
      <c r="K228" s="2743"/>
      <c r="L228" s="2743"/>
    </row>
    <row r="229" spans="1:12" ht="15.75" customHeight="1">
      <c r="A229" s="2743"/>
      <c r="B229" s="2743"/>
      <c r="C229" s="2743"/>
      <c r="D229" s="2743"/>
      <c r="E229" s="2743"/>
      <c r="F229" s="2743"/>
      <c r="G229" s="2743"/>
      <c r="H229" s="2743"/>
      <c r="I229" s="2743"/>
      <c r="J229" s="2743"/>
      <c r="K229" s="2743"/>
      <c r="L229" s="2743"/>
    </row>
    <row r="230" spans="1:12" ht="15.75" customHeight="1">
      <c r="A230" s="2743"/>
      <c r="B230" s="2743"/>
      <c r="C230" s="2743"/>
      <c r="D230" s="2743"/>
      <c r="E230" s="2743"/>
      <c r="F230" s="2743"/>
      <c r="G230" s="2743"/>
      <c r="H230" s="2743"/>
      <c r="I230" s="2743"/>
      <c r="J230" s="2743"/>
      <c r="K230" s="2743"/>
      <c r="L230" s="2743"/>
    </row>
    <row r="231" spans="1:12" ht="15.75" customHeight="1">
      <c r="A231" s="2743"/>
      <c r="B231" s="2743"/>
      <c r="C231" s="2743"/>
      <c r="D231" s="2743"/>
      <c r="E231" s="2743"/>
      <c r="F231" s="2743"/>
      <c r="G231" s="2743"/>
      <c r="H231" s="2743"/>
      <c r="I231" s="2743"/>
      <c r="J231" s="2743"/>
      <c r="K231" s="2743"/>
      <c r="L231" s="2743"/>
    </row>
    <row r="232" spans="1:12" ht="15.75" customHeight="1">
      <c r="A232" s="2743"/>
      <c r="B232" s="2743"/>
      <c r="C232" s="2743"/>
      <c r="D232" s="2743"/>
      <c r="E232" s="2743"/>
      <c r="F232" s="2743"/>
      <c r="G232" s="2743"/>
      <c r="H232" s="2743"/>
      <c r="I232" s="2743"/>
      <c r="J232" s="2743"/>
      <c r="K232" s="2743"/>
      <c r="L232" s="2743"/>
    </row>
    <row r="233" spans="1:12" ht="15.75" customHeight="1">
      <c r="A233" s="2743"/>
      <c r="B233" s="2743"/>
      <c r="C233" s="2743"/>
      <c r="D233" s="2743"/>
      <c r="E233" s="2743"/>
      <c r="F233" s="2743"/>
      <c r="G233" s="2743"/>
      <c r="H233" s="2743"/>
      <c r="I233" s="2743"/>
      <c r="J233" s="2743"/>
      <c r="K233" s="2743"/>
      <c r="L233" s="2743"/>
    </row>
    <row r="234" spans="1:12" ht="15.75" customHeight="1">
      <c r="A234" s="2743"/>
      <c r="B234" s="2743"/>
      <c r="C234" s="2743"/>
      <c r="D234" s="2743"/>
      <c r="E234" s="2743"/>
      <c r="F234" s="2743"/>
      <c r="G234" s="2743"/>
      <c r="H234" s="2743"/>
      <c r="I234" s="2743"/>
      <c r="J234" s="2743"/>
      <c r="K234" s="2743"/>
      <c r="L234" s="2743"/>
    </row>
    <row r="235" spans="1:12" ht="15.75" customHeight="1">
      <c r="A235" s="2743"/>
      <c r="B235" s="2743"/>
      <c r="C235" s="2743"/>
      <c r="D235" s="2743"/>
      <c r="E235" s="2743"/>
      <c r="F235" s="2743"/>
      <c r="G235" s="2743"/>
      <c r="H235" s="2743"/>
      <c r="I235" s="2743"/>
      <c r="J235" s="2743"/>
      <c r="K235" s="2743"/>
      <c r="L235" s="2743"/>
    </row>
    <row r="236" spans="1:12" ht="15.75" customHeight="1">
      <c r="A236" s="2743"/>
      <c r="B236" s="2743"/>
      <c r="C236" s="2743"/>
      <c r="D236" s="2743"/>
      <c r="E236" s="2743"/>
      <c r="F236" s="2743"/>
      <c r="G236" s="2743"/>
      <c r="H236" s="2743"/>
      <c r="I236" s="2743"/>
      <c r="J236" s="2743"/>
      <c r="K236" s="2743"/>
      <c r="L236" s="2743"/>
    </row>
    <row r="237" spans="1:12" ht="15.75" customHeight="1">
      <c r="A237" s="2743"/>
      <c r="B237" s="2743"/>
      <c r="C237" s="2743"/>
      <c r="D237" s="2743"/>
      <c r="E237" s="2743"/>
      <c r="F237" s="2743"/>
      <c r="G237" s="2743"/>
      <c r="H237" s="2743"/>
      <c r="I237" s="2743"/>
      <c r="J237" s="2743"/>
      <c r="K237" s="2743"/>
      <c r="L237" s="2743"/>
    </row>
    <row r="238" spans="1:12" ht="15.75" customHeight="1">
      <c r="A238" s="2743"/>
      <c r="B238" s="2743"/>
      <c r="C238" s="2743"/>
      <c r="D238" s="2743"/>
      <c r="E238" s="2743"/>
      <c r="F238" s="2743"/>
      <c r="G238" s="2743"/>
      <c r="H238" s="2743"/>
      <c r="I238" s="2743"/>
      <c r="J238" s="2743"/>
      <c r="K238" s="2743"/>
      <c r="L238" s="2743"/>
    </row>
    <row r="239" spans="1:12" ht="15.75" customHeight="1">
      <c r="A239" s="2743"/>
      <c r="B239" s="2743"/>
      <c r="C239" s="2743"/>
      <c r="D239" s="2743"/>
      <c r="E239" s="2743"/>
      <c r="F239" s="2743"/>
      <c r="G239" s="2743"/>
      <c r="H239" s="2743"/>
      <c r="I239" s="2743"/>
      <c r="J239" s="2743"/>
      <c r="K239" s="2743"/>
      <c r="L239" s="2743"/>
    </row>
    <row r="240" spans="1:12" ht="15.75" customHeight="1">
      <c r="A240" s="2743"/>
      <c r="B240" s="2743"/>
      <c r="C240" s="2743"/>
      <c r="D240" s="2743"/>
      <c r="E240" s="2743"/>
      <c r="F240" s="2743"/>
      <c r="G240" s="2743"/>
      <c r="H240" s="2743"/>
      <c r="I240" s="2743"/>
      <c r="J240" s="2743"/>
      <c r="K240" s="2743"/>
      <c r="L240" s="2743"/>
    </row>
    <row r="241" spans="1:12" ht="15.75" customHeight="1">
      <c r="A241" s="2743"/>
      <c r="B241" s="2743"/>
      <c r="C241" s="2743"/>
      <c r="D241" s="2743"/>
      <c r="E241" s="2743"/>
      <c r="F241" s="2743"/>
      <c r="G241" s="2743"/>
      <c r="H241" s="2743"/>
      <c r="I241" s="2743"/>
      <c r="J241" s="2743"/>
      <c r="K241" s="2743"/>
      <c r="L241" s="2743"/>
    </row>
    <row r="242" spans="1:12" ht="15.75" customHeight="1">
      <c r="A242" s="2743"/>
      <c r="B242" s="2743"/>
      <c r="C242" s="2743"/>
      <c r="D242" s="2743"/>
      <c r="E242" s="2743"/>
      <c r="F242" s="2743"/>
      <c r="G242" s="2743"/>
      <c r="H242" s="2743"/>
      <c r="I242" s="2743"/>
      <c r="J242" s="2743"/>
      <c r="K242" s="2743"/>
      <c r="L242" s="2743"/>
    </row>
    <row r="243" spans="1:12" ht="15.75" customHeight="1">
      <c r="A243" s="2743"/>
      <c r="B243" s="2743"/>
      <c r="C243" s="2743"/>
      <c r="D243" s="2743"/>
      <c r="E243" s="2743"/>
      <c r="F243" s="2743"/>
      <c r="G243" s="2743"/>
      <c r="H243" s="2743"/>
      <c r="I243" s="2743"/>
      <c r="J243" s="2743"/>
      <c r="K243" s="2743"/>
      <c r="L243" s="2743"/>
    </row>
    <row r="244" spans="1:12" ht="15.75" customHeight="1">
      <c r="A244" s="2743"/>
      <c r="B244" s="2743"/>
      <c r="C244" s="2743"/>
      <c r="D244" s="2743"/>
      <c r="E244" s="2743"/>
      <c r="F244" s="2743"/>
      <c r="G244" s="2743"/>
      <c r="H244" s="2743"/>
      <c r="I244" s="2743"/>
      <c r="J244" s="2743"/>
      <c r="K244" s="2743"/>
      <c r="L244" s="2743"/>
    </row>
    <row r="245" spans="1:12" ht="15.75" customHeight="1">
      <c r="A245" s="2743"/>
      <c r="B245" s="2743"/>
      <c r="C245" s="2743"/>
      <c r="D245" s="2743"/>
      <c r="E245" s="2743"/>
      <c r="F245" s="2743"/>
      <c r="G245" s="2743"/>
      <c r="H245" s="2743"/>
      <c r="I245" s="2743"/>
      <c r="J245" s="2743"/>
      <c r="K245" s="2743"/>
      <c r="L245" s="2743"/>
    </row>
    <row r="246" spans="1:12" ht="15.75" customHeight="1">
      <c r="A246" s="2743"/>
      <c r="B246" s="2743"/>
      <c r="C246" s="2743"/>
      <c r="D246" s="2743"/>
      <c r="E246" s="2743"/>
      <c r="F246" s="2743"/>
      <c r="G246" s="2743"/>
      <c r="H246" s="2743"/>
      <c r="I246" s="2743"/>
      <c r="J246" s="2743"/>
      <c r="K246" s="2743"/>
      <c r="L246" s="2743"/>
    </row>
    <row r="247" spans="1:12" ht="15.75" customHeight="1">
      <c r="A247" s="2743"/>
      <c r="B247" s="2743"/>
      <c r="C247" s="2743"/>
      <c r="D247" s="2743"/>
      <c r="E247" s="2743"/>
      <c r="F247" s="2743"/>
      <c r="G247" s="2743"/>
      <c r="H247" s="2743"/>
      <c r="I247" s="2743"/>
      <c r="J247" s="2743"/>
      <c r="K247" s="2743"/>
      <c r="L247" s="2743"/>
    </row>
    <row r="248" spans="1:12" ht="15.75" customHeight="1">
      <c r="A248" s="2743"/>
      <c r="B248" s="2743"/>
      <c r="C248" s="2743"/>
      <c r="D248" s="2743"/>
      <c r="E248" s="2743"/>
      <c r="F248" s="2743"/>
      <c r="G248" s="2743"/>
      <c r="H248" s="2743"/>
      <c r="I248" s="2743"/>
      <c r="J248" s="2743"/>
      <c r="K248" s="2743"/>
      <c r="L248" s="2743"/>
    </row>
    <row r="249" spans="1:12" ht="15.75" customHeight="1">
      <c r="A249" s="2743"/>
      <c r="B249" s="2743"/>
      <c r="C249" s="2743"/>
      <c r="D249" s="2743"/>
      <c r="E249" s="2743"/>
      <c r="F249" s="2743"/>
      <c r="G249" s="2743"/>
      <c r="H249" s="2743"/>
      <c r="I249" s="2743"/>
      <c r="J249" s="2743"/>
      <c r="K249" s="2743"/>
      <c r="L249" s="2743"/>
    </row>
    <row r="250" spans="1:12" ht="15.75" customHeight="1">
      <c r="A250" s="2743"/>
      <c r="B250" s="2743"/>
      <c r="C250" s="2743"/>
      <c r="D250" s="2743"/>
      <c r="E250" s="2743"/>
      <c r="F250" s="2743"/>
      <c r="G250" s="2743"/>
      <c r="H250" s="2743"/>
      <c r="I250" s="2743"/>
      <c r="J250" s="2743"/>
      <c r="K250" s="2743"/>
      <c r="L250" s="2743"/>
    </row>
    <row r="251" spans="1:12" ht="15.75" customHeight="1">
      <c r="A251" s="2743"/>
      <c r="B251" s="2743"/>
      <c r="C251" s="2743"/>
      <c r="D251" s="2743"/>
      <c r="E251" s="2743"/>
      <c r="F251" s="2743"/>
      <c r="G251" s="2743"/>
      <c r="H251" s="2743"/>
      <c r="I251" s="2743"/>
      <c r="J251" s="2743"/>
      <c r="K251" s="2743"/>
      <c r="L251" s="2743"/>
    </row>
    <row r="252" spans="1:12" ht="15.75" customHeight="1">
      <c r="A252" s="2743"/>
      <c r="B252" s="2743"/>
      <c r="C252" s="2743"/>
      <c r="D252" s="2743"/>
      <c r="E252" s="2743"/>
      <c r="F252" s="2743"/>
      <c r="G252" s="2743"/>
      <c r="H252" s="2743"/>
      <c r="I252" s="2743"/>
      <c r="J252" s="2743"/>
      <c r="K252" s="2743"/>
      <c r="L252" s="2743"/>
    </row>
    <row r="253" spans="1:12" ht="15.75" customHeight="1">
      <c r="A253" s="2743"/>
      <c r="B253" s="2743"/>
      <c r="C253" s="2743"/>
      <c r="D253" s="2743"/>
      <c r="E253" s="2743"/>
      <c r="F253" s="2743"/>
      <c r="G253" s="2743"/>
      <c r="H253" s="2743"/>
      <c r="I253" s="2743"/>
      <c r="J253" s="2743"/>
      <c r="K253" s="2743"/>
      <c r="L253" s="2743"/>
    </row>
    <row r="254" spans="1:12" ht="15.75" customHeight="1">
      <c r="A254" s="2743"/>
      <c r="B254" s="2743"/>
      <c r="C254" s="2743"/>
      <c r="D254" s="2743"/>
      <c r="E254" s="2743"/>
      <c r="F254" s="2743"/>
      <c r="G254" s="2743"/>
      <c r="H254" s="2743"/>
      <c r="I254" s="2743"/>
      <c r="J254" s="2743"/>
      <c r="K254" s="2743"/>
      <c r="L254" s="2743"/>
    </row>
    <row r="255" spans="1:12" ht="15.75" customHeight="1">
      <c r="A255" s="2743"/>
      <c r="B255" s="2743"/>
      <c r="C255" s="2743"/>
      <c r="D255" s="2743"/>
      <c r="E255" s="2743"/>
      <c r="F255" s="2743"/>
      <c r="G255" s="2743"/>
      <c r="H255" s="2743"/>
      <c r="I255" s="2743"/>
      <c r="J255" s="2743"/>
      <c r="K255" s="2743"/>
      <c r="L255" s="2743"/>
    </row>
    <row r="256" spans="1:12" ht="15.75" customHeight="1">
      <c r="A256" s="2743"/>
      <c r="B256" s="2743"/>
      <c r="C256" s="2743"/>
      <c r="D256" s="2743"/>
      <c r="E256" s="2743"/>
      <c r="F256" s="2743"/>
      <c r="G256" s="2743"/>
      <c r="H256" s="2743"/>
      <c r="I256" s="2743"/>
      <c r="J256" s="2743"/>
      <c r="K256" s="2743"/>
      <c r="L256" s="2743"/>
    </row>
    <row r="257" spans="1:12" ht="15.75" customHeight="1">
      <c r="A257" s="2743"/>
      <c r="B257" s="2743"/>
      <c r="C257" s="2743"/>
      <c r="D257" s="2743"/>
      <c r="E257" s="2743"/>
      <c r="F257" s="2743"/>
      <c r="G257" s="2743"/>
      <c r="H257" s="2743"/>
      <c r="I257" s="2743"/>
      <c r="J257" s="2743"/>
      <c r="K257" s="2743"/>
      <c r="L257" s="2743"/>
    </row>
    <row r="258" spans="1:12" ht="15.75" customHeight="1">
      <c r="A258" s="2743"/>
      <c r="B258" s="2743"/>
      <c r="C258" s="2743"/>
      <c r="D258" s="2743"/>
      <c r="E258" s="2743"/>
      <c r="F258" s="2743"/>
      <c r="G258" s="2743"/>
      <c r="H258" s="2743"/>
      <c r="I258" s="2743"/>
      <c r="J258" s="2743"/>
      <c r="K258" s="2743"/>
      <c r="L258" s="2743"/>
    </row>
    <row r="259" spans="1:12" ht="15.75" customHeight="1">
      <c r="A259" s="2743"/>
      <c r="B259" s="2743"/>
      <c r="C259" s="2743"/>
      <c r="D259" s="2743"/>
      <c r="E259" s="2743"/>
      <c r="F259" s="2743"/>
      <c r="G259" s="2743"/>
      <c r="H259" s="2743"/>
      <c r="I259" s="2743"/>
      <c r="J259" s="2743"/>
      <c r="K259" s="2743"/>
      <c r="L259" s="2743"/>
    </row>
    <row r="260" spans="1:12" ht="15.75" customHeight="1">
      <c r="A260" s="2743"/>
      <c r="B260" s="2743"/>
      <c r="C260" s="2743"/>
      <c r="D260" s="2743"/>
      <c r="E260" s="2743"/>
      <c r="F260" s="2743"/>
      <c r="G260" s="2743"/>
      <c r="H260" s="2743"/>
      <c r="I260" s="2743"/>
      <c r="J260" s="2743"/>
      <c r="K260" s="2743"/>
      <c r="L260" s="2743"/>
    </row>
    <row r="261" spans="1:12" ht="15.75" customHeight="1">
      <c r="A261" s="2743"/>
      <c r="B261" s="2743"/>
      <c r="C261" s="2743"/>
      <c r="D261" s="2743"/>
      <c r="E261" s="2743"/>
      <c r="F261" s="2743"/>
      <c r="G261" s="2743"/>
      <c r="H261" s="2743"/>
      <c r="I261" s="2743"/>
      <c r="J261" s="2743"/>
      <c r="K261" s="2743"/>
      <c r="L261" s="2743"/>
    </row>
    <row r="262" spans="1:12" ht="15.75" customHeight="1">
      <c r="A262" s="2743"/>
      <c r="B262" s="2743"/>
      <c r="C262" s="2743"/>
      <c r="D262" s="2743"/>
      <c r="E262" s="2743"/>
      <c r="F262" s="2743"/>
      <c r="G262" s="2743"/>
      <c r="H262" s="2743"/>
      <c r="I262" s="2743"/>
      <c r="J262" s="2743"/>
      <c r="K262" s="2743"/>
      <c r="L262" s="2743"/>
    </row>
    <row r="263" spans="1:12" ht="15.75" customHeight="1">
      <c r="A263" s="2743"/>
      <c r="B263" s="2743"/>
      <c r="C263" s="2743"/>
      <c r="D263" s="2743"/>
      <c r="E263" s="2743"/>
      <c r="F263" s="2743"/>
      <c r="G263" s="2743"/>
      <c r="H263" s="2743"/>
      <c r="I263" s="2743"/>
      <c r="J263" s="2743"/>
      <c r="K263" s="2743"/>
      <c r="L263" s="2743"/>
    </row>
    <row r="264" spans="1:12" ht="15.75" customHeight="1">
      <c r="A264" s="2743"/>
      <c r="B264" s="2743"/>
      <c r="C264" s="2743"/>
      <c r="D264" s="2743"/>
      <c r="E264" s="2743"/>
      <c r="F264" s="2743"/>
      <c r="G264" s="2743"/>
      <c r="H264" s="2743"/>
      <c r="I264" s="2743"/>
      <c r="J264" s="2743"/>
      <c r="K264" s="2743"/>
      <c r="L264" s="2743"/>
    </row>
    <row r="265" spans="1:12" ht="15.75" customHeight="1">
      <c r="A265" s="2743"/>
      <c r="B265" s="2743"/>
      <c r="C265" s="2743"/>
      <c r="D265" s="2743"/>
      <c r="E265" s="2743"/>
      <c r="F265" s="2743"/>
      <c r="G265" s="2743"/>
      <c r="H265" s="2743"/>
      <c r="I265" s="2743"/>
      <c r="J265" s="2743"/>
      <c r="K265" s="2743"/>
      <c r="L265" s="2743"/>
    </row>
    <row r="266" spans="1:12" ht="15.75" customHeight="1">
      <c r="A266" s="2743"/>
      <c r="B266" s="2743"/>
      <c r="C266" s="2743"/>
      <c r="D266" s="2743"/>
      <c r="E266" s="2743"/>
      <c r="F266" s="2743"/>
      <c r="G266" s="2743"/>
      <c r="H266" s="2743"/>
      <c r="I266" s="2743"/>
      <c r="J266" s="2743"/>
      <c r="K266" s="2743"/>
      <c r="L266" s="2743"/>
    </row>
    <row r="267" spans="1:12" ht="15.75" customHeight="1">
      <c r="A267" s="2743"/>
      <c r="B267" s="2743"/>
      <c r="C267" s="2743"/>
      <c r="D267" s="2743"/>
      <c r="E267" s="2743"/>
      <c r="F267" s="2743"/>
      <c r="G267" s="2743"/>
      <c r="H267" s="2743"/>
      <c r="I267" s="2743"/>
      <c r="J267" s="2743"/>
      <c r="K267" s="2743"/>
      <c r="L267" s="2743"/>
    </row>
    <row r="268" spans="1:12" ht="15.75" customHeight="1">
      <c r="A268" s="2743"/>
      <c r="B268" s="2743"/>
      <c r="C268" s="2743"/>
      <c r="D268" s="2743"/>
      <c r="E268" s="2743"/>
      <c r="F268" s="2743"/>
      <c r="G268" s="2743"/>
      <c r="H268" s="2743"/>
      <c r="I268" s="2743"/>
      <c r="J268" s="2743"/>
      <c r="K268" s="2743"/>
      <c r="L268" s="2743"/>
    </row>
    <row r="269" spans="1:12" ht="15.75" customHeight="1">
      <c r="A269" s="2743"/>
      <c r="B269" s="2743"/>
      <c r="C269" s="2743"/>
      <c r="D269" s="2743"/>
      <c r="E269" s="2743"/>
      <c r="F269" s="2743"/>
      <c r="G269" s="2743"/>
      <c r="H269" s="2743"/>
      <c r="I269" s="2743"/>
      <c r="J269" s="2743"/>
      <c r="K269" s="2743"/>
      <c r="L269" s="2743"/>
    </row>
    <row r="270" spans="1:12" ht="15.75" customHeight="1">
      <c r="A270" s="2743"/>
      <c r="B270" s="2743"/>
      <c r="C270" s="2743"/>
      <c r="D270" s="2743"/>
      <c r="E270" s="2743"/>
      <c r="F270" s="2743"/>
      <c r="G270" s="2743"/>
      <c r="H270" s="2743"/>
      <c r="I270" s="2743"/>
      <c r="J270" s="2743"/>
      <c r="K270" s="2743"/>
      <c r="L270" s="2743"/>
    </row>
    <row r="271" spans="1:12" ht="15.75" customHeight="1">
      <c r="A271" s="2743"/>
      <c r="B271" s="2743"/>
      <c r="C271" s="2743"/>
      <c r="D271" s="2743"/>
      <c r="E271" s="2743"/>
      <c r="F271" s="2743"/>
      <c r="G271" s="2743"/>
      <c r="H271" s="2743"/>
      <c r="I271" s="2743"/>
      <c r="J271" s="2743"/>
      <c r="K271" s="2743"/>
      <c r="L271" s="2743"/>
    </row>
    <row r="272" spans="1:12" ht="15.75" customHeight="1">
      <c r="A272" s="2743"/>
      <c r="B272" s="2743"/>
      <c r="C272" s="2743"/>
      <c r="D272" s="2743"/>
      <c r="E272" s="2743"/>
      <c r="F272" s="2743"/>
      <c r="G272" s="2743"/>
      <c r="H272" s="2743"/>
      <c r="I272" s="2743"/>
      <c r="J272" s="2743"/>
      <c r="K272" s="2743"/>
      <c r="L272" s="2743"/>
    </row>
    <row r="273" spans="1:12" ht="15.75" customHeight="1">
      <c r="A273" s="2743"/>
      <c r="B273" s="2743"/>
      <c r="C273" s="2743"/>
      <c r="D273" s="2743"/>
      <c r="E273" s="2743"/>
      <c r="F273" s="2743"/>
      <c r="G273" s="2743"/>
      <c r="H273" s="2743"/>
      <c r="I273" s="2743"/>
      <c r="J273" s="2743"/>
      <c r="K273" s="2743"/>
      <c r="L273" s="2743"/>
    </row>
    <row r="274" spans="1:12" ht="15.75" customHeight="1">
      <c r="A274" s="2743"/>
      <c r="B274" s="2743"/>
      <c r="C274" s="2743"/>
      <c r="D274" s="2743"/>
      <c r="E274" s="2743"/>
      <c r="F274" s="2743"/>
      <c r="G274" s="2743"/>
      <c r="H274" s="2743"/>
      <c r="I274" s="2743"/>
      <c r="J274" s="2743"/>
      <c r="K274" s="2743"/>
      <c r="L274" s="2743"/>
    </row>
    <row r="275" spans="1:12" ht="15.75" customHeight="1">
      <c r="A275" s="2743"/>
      <c r="B275" s="2743"/>
      <c r="C275" s="2743"/>
      <c r="D275" s="2743"/>
      <c r="E275" s="2743"/>
      <c r="F275" s="2743"/>
      <c r="G275" s="2743"/>
      <c r="H275" s="2743"/>
      <c r="I275" s="2743"/>
      <c r="J275" s="2743"/>
      <c r="K275" s="2743"/>
      <c r="L275" s="2743"/>
    </row>
    <row r="276" spans="1:12" ht="15.75" customHeight="1">
      <c r="A276" s="2743"/>
      <c r="B276" s="2743"/>
      <c r="C276" s="2743"/>
      <c r="D276" s="2743"/>
      <c r="E276" s="2743"/>
      <c r="F276" s="2743"/>
      <c r="G276" s="2743"/>
      <c r="H276" s="2743"/>
      <c r="I276" s="2743"/>
      <c r="J276" s="2743"/>
      <c r="K276" s="2743"/>
      <c r="L276" s="2743"/>
    </row>
    <row r="277" spans="1:12" ht="15.75" customHeight="1">
      <c r="A277" s="2743"/>
      <c r="B277" s="2743"/>
      <c r="C277" s="2743"/>
      <c r="D277" s="2743"/>
      <c r="E277" s="2743"/>
      <c r="F277" s="2743"/>
      <c r="G277" s="2743"/>
      <c r="H277" s="2743"/>
      <c r="I277" s="2743"/>
      <c r="J277" s="2743"/>
      <c r="K277" s="2743"/>
      <c r="L277" s="2743"/>
    </row>
    <row r="278" spans="1:12" ht="15.75" customHeight="1">
      <c r="A278" s="2743"/>
      <c r="B278" s="2743"/>
      <c r="C278" s="2743"/>
      <c r="D278" s="2743"/>
      <c r="E278" s="2743"/>
      <c r="F278" s="2743"/>
      <c r="G278" s="2743"/>
      <c r="H278" s="2743"/>
      <c r="I278" s="2743"/>
      <c r="J278" s="2743"/>
      <c r="K278" s="2743"/>
      <c r="L278" s="2743"/>
    </row>
    <row r="279" spans="1:12" ht="15.75" customHeight="1">
      <c r="A279" s="2743"/>
      <c r="B279" s="2743"/>
      <c r="C279" s="2743"/>
      <c r="D279" s="2743"/>
      <c r="E279" s="2743"/>
      <c r="F279" s="2743"/>
      <c r="G279" s="2743"/>
      <c r="H279" s="2743"/>
      <c r="I279" s="2743"/>
      <c r="J279" s="2743"/>
      <c r="K279" s="2743"/>
      <c r="L279" s="2743"/>
    </row>
    <row r="280" spans="1:12" ht="15.75" customHeight="1">
      <c r="A280" s="2743"/>
      <c r="B280" s="2743"/>
      <c r="C280" s="2743"/>
      <c r="D280" s="2743"/>
      <c r="E280" s="2743"/>
      <c r="F280" s="2743"/>
      <c r="G280" s="2743"/>
      <c r="H280" s="2743"/>
      <c r="I280" s="2743"/>
      <c r="J280" s="2743"/>
      <c r="K280" s="2743"/>
      <c r="L280" s="2743"/>
    </row>
    <row r="281" spans="1:12" ht="15.75" customHeight="1">
      <c r="A281" s="2743"/>
      <c r="B281" s="2743"/>
      <c r="C281" s="2743"/>
      <c r="D281" s="2743"/>
      <c r="E281" s="2743"/>
      <c r="F281" s="2743"/>
      <c r="G281" s="2743"/>
      <c r="H281" s="2743"/>
      <c r="I281" s="2743"/>
      <c r="J281" s="2743"/>
      <c r="K281" s="2743"/>
      <c r="L281" s="2743"/>
    </row>
    <row r="282" spans="1:12" ht="15.75" customHeight="1">
      <c r="A282" s="2743"/>
      <c r="B282" s="2743"/>
      <c r="C282" s="2743"/>
      <c r="D282" s="2743"/>
      <c r="E282" s="2743"/>
      <c r="F282" s="2743"/>
      <c r="G282" s="2743"/>
      <c r="H282" s="2743"/>
      <c r="I282" s="2743"/>
      <c r="J282" s="2743"/>
      <c r="K282" s="2743"/>
      <c r="L282" s="2743"/>
    </row>
    <row r="283" spans="1:12" ht="15.75" customHeight="1">
      <c r="A283" s="2743"/>
      <c r="B283" s="2743"/>
      <c r="C283" s="2743"/>
      <c r="D283" s="2743"/>
      <c r="E283" s="2743"/>
      <c r="F283" s="2743"/>
      <c r="G283" s="2743"/>
      <c r="H283" s="2743"/>
      <c r="I283" s="2743"/>
      <c r="J283" s="2743"/>
      <c r="K283" s="2743"/>
      <c r="L283" s="2743"/>
    </row>
    <row r="284" spans="1:12" ht="15.75" customHeight="1">
      <c r="A284" s="2743"/>
      <c r="B284" s="2743"/>
      <c r="C284" s="2743"/>
      <c r="D284" s="2743"/>
      <c r="E284" s="2743"/>
      <c r="F284" s="2743"/>
      <c r="G284" s="2743"/>
      <c r="H284" s="2743"/>
      <c r="I284" s="2743"/>
      <c r="J284" s="2743"/>
      <c r="K284" s="2743"/>
      <c r="L284" s="2743"/>
    </row>
    <row r="285" spans="1:12" ht="15.75" customHeight="1">
      <c r="A285" s="2743"/>
      <c r="B285" s="2743"/>
      <c r="C285" s="2743"/>
      <c r="D285" s="2743"/>
      <c r="E285" s="2743"/>
      <c r="F285" s="2743"/>
      <c r="G285" s="2743"/>
      <c r="H285" s="2743"/>
      <c r="I285" s="2743"/>
      <c r="J285" s="2743"/>
      <c r="K285" s="2743"/>
      <c r="L285" s="2743"/>
    </row>
    <row r="286" spans="1:12" ht="15.75" customHeight="1">
      <c r="A286" s="2743"/>
      <c r="B286" s="2743"/>
      <c r="C286" s="2743"/>
      <c r="D286" s="2743"/>
      <c r="E286" s="2743"/>
      <c r="F286" s="2743"/>
      <c r="G286" s="2743"/>
      <c r="H286" s="2743"/>
      <c r="I286" s="2743"/>
      <c r="J286" s="2743"/>
      <c r="K286" s="2743"/>
      <c r="L286" s="2743"/>
    </row>
    <row r="287" spans="1:12" ht="15.75" customHeight="1">
      <c r="A287" s="2743"/>
      <c r="B287" s="2743"/>
      <c r="C287" s="2743"/>
      <c r="D287" s="2743"/>
      <c r="E287" s="2743"/>
      <c r="F287" s="2743"/>
      <c r="G287" s="2743"/>
      <c r="H287" s="2743"/>
      <c r="I287" s="2743"/>
      <c r="J287" s="2743"/>
      <c r="K287" s="2743"/>
      <c r="L287" s="2743"/>
    </row>
    <row r="288" spans="1:12" ht="15.75" customHeight="1">
      <c r="A288" s="2743"/>
      <c r="B288" s="2743"/>
      <c r="C288" s="2743"/>
      <c r="D288" s="2743"/>
      <c r="E288" s="2743"/>
      <c r="F288" s="2743"/>
      <c r="G288" s="2743"/>
      <c r="H288" s="2743"/>
      <c r="I288" s="2743"/>
      <c r="J288" s="2743"/>
      <c r="K288" s="2743"/>
      <c r="L288" s="2743"/>
    </row>
    <row r="289" spans="1:12" ht="15.75" customHeight="1">
      <c r="A289" s="2743"/>
      <c r="B289" s="2743"/>
      <c r="C289" s="2743"/>
      <c r="D289" s="2743"/>
      <c r="E289" s="2743"/>
      <c r="F289" s="2743"/>
      <c r="G289" s="2743"/>
      <c r="H289" s="2743"/>
      <c r="I289" s="2743"/>
      <c r="J289" s="2743"/>
      <c r="K289" s="2743"/>
      <c r="L289" s="2743"/>
    </row>
    <row r="290" spans="1:12" ht="15.75" customHeight="1">
      <c r="A290" s="2743"/>
      <c r="B290" s="2743"/>
      <c r="C290" s="2743"/>
      <c r="D290" s="2743"/>
      <c r="E290" s="2743"/>
      <c r="F290" s="2743"/>
      <c r="G290" s="2743"/>
      <c r="H290" s="2743"/>
      <c r="I290" s="2743"/>
      <c r="J290" s="2743"/>
      <c r="K290" s="2743"/>
      <c r="L290" s="2743"/>
    </row>
    <row r="291" spans="1:12" ht="15.75" customHeight="1">
      <c r="A291" s="2743"/>
      <c r="B291" s="2743"/>
      <c r="C291" s="2743"/>
      <c r="D291" s="2743"/>
      <c r="E291" s="2743"/>
      <c r="F291" s="2743"/>
      <c r="G291" s="2743"/>
      <c r="H291" s="2743"/>
      <c r="I291" s="2743"/>
      <c r="J291" s="2743"/>
      <c r="K291" s="2743"/>
      <c r="L291" s="2743"/>
    </row>
    <row r="292" spans="1:12" ht="15.75" customHeight="1">
      <c r="A292" s="2743"/>
      <c r="B292" s="2743"/>
      <c r="C292" s="2743"/>
      <c r="D292" s="2743"/>
      <c r="E292" s="2743"/>
      <c r="F292" s="2743"/>
      <c r="G292" s="2743"/>
      <c r="H292" s="2743"/>
      <c r="I292" s="2743"/>
      <c r="J292" s="2743"/>
      <c r="K292" s="2743"/>
      <c r="L292" s="2743"/>
    </row>
    <row r="293" spans="1:12" ht="15.75" customHeight="1">
      <c r="A293" s="2743"/>
      <c r="B293" s="2743"/>
      <c r="C293" s="2743"/>
      <c r="D293" s="2743"/>
      <c r="E293" s="2743"/>
      <c r="F293" s="2743"/>
      <c r="G293" s="2743"/>
      <c r="H293" s="2743"/>
      <c r="I293" s="2743"/>
      <c r="J293" s="2743"/>
      <c r="K293" s="2743"/>
      <c r="L293" s="2743"/>
    </row>
    <row r="294" spans="1:12" ht="15.75" customHeight="1">
      <c r="A294" s="2743"/>
      <c r="B294" s="2743"/>
      <c r="C294" s="2743"/>
      <c r="D294" s="2743"/>
      <c r="E294" s="2743"/>
      <c r="F294" s="2743"/>
      <c r="G294" s="2743"/>
      <c r="H294" s="2743"/>
      <c r="I294" s="2743"/>
      <c r="J294" s="2743"/>
      <c r="K294" s="2743"/>
      <c r="L294" s="2743"/>
    </row>
    <row r="295" spans="1:12" ht="15.75" customHeight="1">
      <c r="A295" s="2743"/>
      <c r="B295" s="2743"/>
      <c r="C295" s="2743"/>
      <c r="D295" s="2743"/>
      <c r="E295" s="2743"/>
      <c r="F295" s="2743"/>
      <c r="G295" s="2743"/>
      <c r="H295" s="2743"/>
      <c r="I295" s="2743"/>
      <c r="J295" s="2743"/>
      <c r="K295" s="2743"/>
      <c r="L295" s="2743"/>
    </row>
    <row r="296" spans="1:12" ht="15.75" customHeight="1">
      <c r="A296" s="2743"/>
      <c r="B296" s="2743"/>
      <c r="C296" s="2743"/>
      <c r="D296" s="2743"/>
      <c r="E296" s="2743"/>
      <c r="F296" s="2743"/>
      <c r="G296" s="2743"/>
      <c r="H296" s="2743"/>
      <c r="I296" s="2743"/>
      <c r="J296" s="2743"/>
      <c r="K296" s="2743"/>
      <c r="L296" s="2743"/>
    </row>
    <row r="297" spans="1:12" ht="15.75" customHeight="1">
      <c r="A297" s="2743"/>
      <c r="B297" s="2743"/>
      <c r="C297" s="2743"/>
      <c r="D297" s="2743"/>
      <c r="E297" s="2743"/>
      <c r="F297" s="2743"/>
      <c r="G297" s="2743"/>
      <c r="H297" s="2743"/>
      <c r="I297" s="2743"/>
      <c r="J297" s="2743"/>
      <c r="K297" s="2743"/>
      <c r="L297" s="2743"/>
    </row>
    <row r="298" spans="1:12" ht="15.75" customHeight="1">
      <c r="A298" s="2743"/>
      <c r="B298" s="2743"/>
      <c r="C298" s="2743"/>
      <c r="D298" s="2743"/>
      <c r="E298" s="2743"/>
      <c r="F298" s="2743"/>
      <c r="G298" s="2743"/>
      <c r="H298" s="2743"/>
      <c r="I298" s="2743"/>
      <c r="J298" s="2743"/>
      <c r="K298" s="2743"/>
      <c r="L298" s="2743"/>
    </row>
    <row r="299" spans="1:12" ht="15.75" customHeight="1">
      <c r="A299" s="2743"/>
      <c r="B299" s="2743"/>
      <c r="C299" s="2743"/>
      <c r="D299" s="2743"/>
      <c r="E299" s="2743"/>
      <c r="F299" s="2743"/>
      <c r="G299" s="2743"/>
      <c r="H299" s="2743"/>
      <c r="I299" s="2743"/>
      <c r="J299" s="2743"/>
      <c r="K299" s="2743"/>
      <c r="L299" s="2743"/>
    </row>
    <row r="300" spans="1:12" ht="15.75" customHeight="1">
      <c r="A300" s="2743"/>
      <c r="B300" s="2743"/>
      <c r="C300" s="2743"/>
      <c r="D300" s="2743"/>
      <c r="E300" s="2743"/>
      <c r="F300" s="2743"/>
      <c r="G300" s="2743"/>
      <c r="H300" s="2743"/>
      <c r="I300" s="2743"/>
      <c r="J300" s="2743"/>
      <c r="K300" s="2743"/>
      <c r="L300" s="2743"/>
    </row>
    <row r="301" spans="1:12" ht="15.75" customHeight="1">
      <c r="A301" s="2743"/>
      <c r="B301" s="2743"/>
      <c r="C301" s="2743"/>
      <c r="D301" s="2743"/>
      <c r="E301" s="2743"/>
      <c r="F301" s="2743"/>
      <c r="G301" s="2743"/>
      <c r="H301" s="2743"/>
      <c r="I301" s="2743"/>
      <c r="J301" s="2743"/>
      <c r="K301" s="2743"/>
      <c r="L301" s="2743"/>
    </row>
    <row r="302" spans="1:12" ht="15.75" customHeight="1">
      <c r="A302" s="2743"/>
      <c r="B302" s="2743"/>
      <c r="C302" s="2743"/>
      <c r="D302" s="2743"/>
      <c r="E302" s="2743"/>
      <c r="F302" s="2743"/>
      <c r="G302" s="2743"/>
      <c r="H302" s="2743"/>
      <c r="I302" s="2743"/>
      <c r="J302" s="2743"/>
      <c r="K302" s="2743"/>
      <c r="L302" s="2743"/>
    </row>
    <row r="303" spans="1:12" ht="15.75" customHeight="1">
      <c r="A303" s="2743"/>
      <c r="B303" s="2743"/>
      <c r="C303" s="2743"/>
      <c r="D303" s="2743"/>
      <c r="E303" s="2743"/>
      <c r="F303" s="2743"/>
      <c r="G303" s="2743"/>
      <c r="H303" s="2743"/>
      <c r="I303" s="2743"/>
      <c r="J303" s="2743"/>
      <c r="K303" s="2743"/>
      <c r="L303" s="2743"/>
    </row>
    <row r="304" spans="1:12" ht="15.75" customHeight="1">
      <c r="A304" s="2743"/>
      <c r="B304" s="2743"/>
      <c r="C304" s="2743"/>
      <c r="D304" s="2743"/>
      <c r="E304" s="2743"/>
      <c r="F304" s="2743"/>
      <c r="G304" s="2743"/>
      <c r="H304" s="2743"/>
      <c r="I304" s="2743"/>
      <c r="J304" s="2743"/>
      <c r="K304" s="2743"/>
      <c r="L304" s="2743"/>
    </row>
    <row r="305" spans="1:12" ht="15.75" customHeight="1">
      <c r="A305" s="2743"/>
      <c r="B305" s="2743"/>
      <c r="C305" s="2743"/>
      <c r="D305" s="2743"/>
      <c r="E305" s="2743"/>
      <c r="F305" s="2743"/>
      <c r="G305" s="2743"/>
      <c r="H305" s="2743"/>
      <c r="I305" s="2743"/>
      <c r="J305" s="2743"/>
      <c r="K305" s="2743"/>
      <c r="L305" s="2743"/>
    </row>
    <row r="306" spans="1:12" ht="15.75" customHeight="1">
      <c r="A306" s="2743"/>
      <c r="B306" s="2743"/>
      <c r="C306" s="2743"/>
      <c r="D306" s="2743"/>
      <c r="E306" s="2743"/>
      <c r="F306" s="2743"/>
      <c r="G306" s="2743"/>
      <c r="H306" s="2743"/>
      <c r="I306" s="2743"/>
      <c r="J306" s="2743"/>
      <c r="K306" s="2743"/>
      <c r="L306" s="2743"/>
    </row>
    <row r="307" spans="1:12" ht="15.75" customHeight="1">
      <c r="A307" s="2743"/>
      <c r="B307" s="2743"/>
      <c r="C307" s="2743"/>
      <c r="D307" s="2743"/>
      <c r="E307" s="2743"/>
      <c r="F307" s="2743"/>
      <c r="G307" s="2743"/>
      <c r="H307" s="2743"/>
      <c r="I307" s="2743"/>
      <c r="J307" s="2743"/>
      <c r="K307" s="2743"/>
      <c r="L307" s="2743"/>
    </row>
    <row r="308" spans="1:12" ht="15.75" customHeight="1">
      <c r="A308" s="2743"/>
      <c r="B308" s="2743"/>
      <c r="C308" s="2743"/>
      <c r="D308" s="2743"/>
      <c r="E308" s="2743"/>
      <c r="F308" s="2743"/>
      <c r="G308" s="2743"/>
      <c r="H308" s="2743"/>
      <c r="I308" s="2743"/>
      <c r="J308" s="2743"/>
      <c r="K308" s="2743"/>
      <c r="L308" s="2743"/>
    </row>
    <row r="309" spans="1:12" ht="15.75" customHeight="1">
      <c r="A309" s="2743"/>
      <c r="B309" s="2743"/>
      <c r="C309" s="2743"/>
      <c r="D309" s="2743"/>
      <c r="E309" s="2743"/>
      <c r="F309" s="2743"/>
      <c r="G309" s="2743"/>
      <c r="H309" s="2743"/>
      <c r="I309" s="2743"/>
      <c r="J309" s="2743"/>
      <c r="K309" s="2743"/>
      <c r="L309" s="2743"/>
    </row>
    <row r="310" spans="1:12" ht="15.75" customHeight="1">
      <c r="A310" s="2743"/>
      <c r="B310" s="2743"/>
      <c r="C310" s="2743"/>
      <c r="D310" s="2743"/>
      <c r="E310" s="2743"/>
      <c r="F310" s="2743"/>
      <c r="G310" s="2743"/>
      <c r="H310" s="2743"/>
      <c r="I310" s="2743"/>
      <c r="J310" s="2743"/>
      <c r="K310" s="2743"/>
      <c r="L310" s="2743"/>
    </row>
    <row r="311" spans="1:12" ht="15.75" customHeight="1">
      <c r="A311" s="2743"/>
      <c r="B311" s="2743"/>
      <c r="C311" s="2743"/>
      <c r="D311" s="2743"/>
      <c r="E311" s="2743"/>
      <c r="F311" s="2743"/>
      <c r="G311" s="2743"/>
      <c r="H311" s="2743"/>
      <c r="I311" s="2743"/>
      <c r="J311" s="2743"/>
      <c r="K311" s="2743"/>
      <c r="L311" s="2743"/>
    </row>
    <row r="312" spans="1:12" ht="15.75" customHeight="1">
      <c r="A312" s="2743"/>
      <c r="B312" s="2743"/>
      <c r="C312" s="2743"/>
      <c r="D312" s="2743"/>
      <c r="E312" s="2743"/>
      <c r="F312" s="2743"/>
      <c r="G312" s="2743"/>
      <c r="H312" s="2743"/>
      <c r="I312" s="2743"/>
      <c r="J312" s="2743"/>
      <c r="K312" s="2743"/>
      <c r="L312" s="2743"/>
    </row>
    <row r="313" spans="1:12" ht="15.75" customHeight="1">
      <c r="A313" s="2743"/>
      <c r="B313" s="2743"/>
      <c r="C313" s="2743"/>
      <c r="D313" s="2743"/>
      <c r="E313" s="2743"/>
      <c r="F313" s="2743"/>
      <c r="G313" s="2743"/>
      <c r="H313" s="2743"/>
      <c r="I313" s="2743"/>
      <c r="J313" s="2743"/>
      <c r="K313" s="2743"/>
      <c r="L313" s="2743"/>
    </row>
    <row r="314" spans="1:12" ht="15.75" customHeight="1">
      <c r="A314" s="2743"/>
      <c r="B314" s="2743"/>
      <c r="C314" s="2743"/>
      <c r="D314" s="2743"/>
      <c r="E314" s="2743"/>
      <c r="F314" s="2743"/>
      <c r="G314" s="2743"/>
      <c r="H314" s="2743"/>
      <c r="I314" s="2743"/>
      <c r="J314" s="2743"/>
      <c r="K314" s="2743"/>
      <c r="L314" s="2743"/>
    </row>
    <row r="315" spans="1:12" ht="15.75" customHeight="1">
      <c r="A315" s="2743"/>
      <c r="B315" s="2743"/>
      <c r="C315" s="2743"/>
      <c r="D315" s="2743"/>
      <c r="E315" s="2743"/>
      <c r="F315" s="2743"/>
      <c r="G315" s="2743"/>
      <c r="H315" s="2743"/>
      <c r="I315" s="2743"/>
      <c r="J315" s="2743"/>
      <c r="K315" s="2743"/>
      <c r="L315" s="2743"/>
    </row>
    <row r="316" spans="1:12" ht="15.75" customHeight="1">
      <c r="A316" s="2743"/>
      <c r="B316" s="2743"/>
      <c r="C316" s="2743"/>
      <c r="D316" s="2743"/>
      <c r="E316" s="2743"/>
      <c r="F316" s="2743"/>
      <c r="G316" s="2743"/>
      <c r="H316" s="2743"/>
      <c r="I316" s="2743"/>
      <c r="J316" s="2743"/>
      <c r="K316" s="2743"/>
      <c r="L316" s="2743"/>
    </row>
    <row r="317" spans="1:12" ht="15.75" customHeight="1">
      <c r="A317" s="2743"/>
      <c r="B317" s="2743"/>
      <c r="C317" s="2743"/>
      <c r="D317" s="2743"/>
      <c r="E317" s="2743"/>
      <c r="F317" s="2743"/>
      <c r="G317" s="2743"/>
      <c r="H317" s="2743"/>
      <c r="I317" s="2743"/>
      <c r="J317" s="2743"/>
      <c r="K317" s="2743"/>
      <c r="L317" s="2743"/>
    </row>
    <row r="318" spans="1:12" ht="15.75" customHeight="1">
      <c r="A318" s="2743"/>
      <c r="B318" s="2743"/>
      <c r="C318" s="2743"/>
      <c r="D318" s="2743"/>
      <c r="E318" s="2743"/>
      <c r="F318" s="2743"/>
      <c r="G318" s="2743"/>
      <c r="H318" s="2743"/>
      <c r="I318" s="2743"/>
      <c r="J318" s="2743"/>
      <c r="K318" s="2743"/>
      <c r="L318" s="2743"/>
    </row>
    <row r="319" spans="1:12" ht="15.75" customHeight="1">
      <c r="A319" s="2743"/>
      <c r="B319" s="2743"/>
      <c r="C319" s="2743"/>
      <c r="D319" s="2743"/>
      <c r="E319" s="2743"/>
      <c r="F319" s="2743"/>
      <c r="G319" s="2743"/>
      <c r="H319" s="2743"/>
      <c r="I319" s="2743"/>
      <c r="J319" s="2743"/>
      <c r="K319" s="2743"/>
      <c r="L319" s="2743"/>
    </row>
    <row r="320" spans="1:12" ht="15.75" customHeight="1">
      <c r="A320" s="2743"/>
      <c r="B320" s="2743"/>
      <c r="C320" s="2743"/>
      <c r="D320" s="2743"/>
      <c r="E320" s="2743"/>
      <c r="F320" s="2743"/>
      <c r="G320" s="2743"/>
      <c r="H320" s="2743"/>
      <c r="I320" s="2743"/>
      <c r="J320" s="2743"/>
      <c r="K320" s="2743"/>
      <c r="L320" s="2743"/>
    </row>
    <row r="321" spans="1:12" ht="15.75" customHeight="1">
      <c r="A321" s="2743"/>
      <c r="B321" s="2743"/>
      <c r="C321" s="2743"/>
      <c r="D321" s="2743"/>
      <c r="E321" s="2743"/>
      <c r="F321" s="2743"/>
      <c r="G321" s="2743"/>
      <c r="H321" s="2743"/>
      <c r="I321" s="2743"/>
      <c r="J321" s="2743"/>
      <c r="K321" s="2743"/>
      <c r="L321" s="2743"/>
    </row>
    <row r="322" spans="1:12" ht="15.75" customHeight="1">
      <c r="A322" s="2743"/>
      <c r="B322" s="2743"/>
      <c r="C322" s="2743"/>
      <c r="D322" s="2743"/>
      <c r="E322" s="2743"/>
      <c r="F322" s="2743"/>
      <c r="G322" s="2743"/>
      <c r="H322" s="2743"/>
      <c r="I322" s="2743"/>
      <c r="J322" s="2743"/>
      <c r="K322" s="2743"/>
      <c r="L322" s="2743"/>
    </row>
    <row r="323" spans="1:12" ht="15.75" customHeight="1">
      <c r="A323" s="2743"/>
      <c r="B323" s="2743"/>
      <c r="C323" s="2743"/>
      <c r="D323" s="2743"/>
      <c r="E323" s="2743"/>
      <c r="F323" s="2743"/>
      <c r="G323" s="2743"/>
      <c r="H323" s="2743"/>
      <c r="I323" s="2743"/>
      <c r="J323" s="2743"/>
      <c r="K323" s="2743"/>
      <c r="L323" s="2743"/>
    </row>
    <row r="324" spans="1:12" ht="15.75" customHeight="1">
      <c r="A324" s="2743"/>
      <c r="B324" s="2743"/>
      <c r="C324" s="2743"/>
      <c r="D324" s="2743"/>
      <c r="E324" s="2743"/>
      <c r="F324" s="2743"/>
      <c r="G324" s="2743"/>
      <c r="H324" s="2743"/>
      <c r="I324" s="2743"/>
      <c r="J324" s="2743"/>
      <c r="K324" s="2743"/>
      <c r="L324" s="2743"/>
    </row>
    <row r="325" spans="1:12" ht="15.75" customHeight="1">
      <c r="A325" s="2743"/>
      <c r="B325" s="2743"/>
      <c r="C325" s="2743"/>
      <c r="D325" s="2743"/>
      <c r="E325" s="2743"/>
      <c r="F325" s="2743"/>
      <c r="G325" s="2743"/>
      <c r="H325" s="2743"/>
      <c r="I325" s="2743"/>
      <c r="J325" s="2743"/>
      <c r="K325" s="2743"/>
      <c r="L325" s="2743"/>
    </row>
    <row r="326" spans="1:12" ht="15.75" customHeight="1">
      <c r="A326" s="2743"/>
      <c r="B326" s="2743"/>
      <c r="C326" s="2743"/>
      <c r="D326" s="2743"/>
      <c r="E326" s="2743"/>
      <c r="F326" s="2743"/>
      <c r="G326" s="2743"/>
      <c r="H326" s="2743"/>
      <c r="I326" s="2743"/>
      <c r="J326" s="2743"/>
      <c r="K326" s="2743"/>
      <c r="L326" s="2743"/>
    </row>
    <row r="327" spans="1:12" ht="15.75" customHeight="1">
      <c r="A327" s="2743"/>
      <c r="B327" s="2743"/>
      <c r="C327" s="2743"/>
      <c r="D327" s="2743"/>
      <c r="E327" s="2743"/>
      <c r="F327" s="2743"/>
      <c r="G327" s="2743"/>
      <c r="H327" s="2743"/>
      <c r="I327" s="2743"/>
      <c r="J327" s="2743"/>
      <c r="K327" s="2743"/>
      <c r="L327" s="2743"/>
    </row>
    <row r="328" spans="1:12" ht="15.75" customHeight="1">
      <c r="A328" s="2743"/>
      <c r="B328" s="2743"/>
      <c r="C328" s="2743"/>
      <c r="D328" s="2743"/>
      <c r="E328" s="2743"/>
      <c r="F328" s="2743"/>
      <c r="G328" s="2743"/>
      <c r="H328" s="2743"/>
      <c r="I328" s="2743"/>
      <c r="J328" s="2743"/>
      <c r="K328" s="2743"/>
      <c r="L328" s="2743"/>
    </row>
    <row r="329" spans="1:12" ht="15.75" customHeight="1">
      <c r="A329" s="2743"/>
      <c r="B329" s="2743"/>
      <c r="C329" s="2743"/>
      <c r="D329" s="2743"/>
      <c r="E329" s="2743"/>
      <c r="F329" s="2743"/>
      <c r="G329" s="2743"/>
      <c r="H329" s="2743"/>
      <c r="I329" s="2743"/>
      <c r="J329" s="2743"/>
      <c r="K329" s="2743"/>
      <c r="L329" s="2743"/>
    </row>
    <row r="330" spans="1:12" ht="15.75" customHeight="1">
      <c r="A330" s="2743"/>
      <c r="B330" s="2743"/>
      <c r="C330" s="2743"/>
      <c r="D330" s="2743"/>
      <c r="E330" s="2743"/>
      <c r="F330" s="2743"/>
      <c r="G330" s="2743"/>
      <c r="H330" s="2743"/>
      <c r="I330" s="2743"/>
      <c r="J330" s="2743"/>
      <c r="K330" s="2743"/>
      <c r="L330" s="2743"/>
    </row>
    <row r="331" spans="1:12" ht="15.75" customHeight="1">
      <c r="A331" s="2743"/>
      <c r="B331" s="2743"/>
      <c r="C331" s="2743"/>
      <c r="D331" s="2743"/>
      <c r="E331" s="2743"/>
      <c r="F331" s="2743"/>
      <c r="G331" s="2743"/>
      <c r="H331" s="2743"/>
      <c r="I331" s="2743"/>
      <c r="J331" s="2743"/>
      <c r="K331" s="2743"/>
      <c r="L331" s="2743"/>
    </row>
    <row r="332" spans="1:12" ht="15.75" customHeight="1">
      <c r="A332" s="2743"/>
      <c r="B332" s="2743"/>
      <c r="C332" s="2743"/>
      <c r="D332" s="2743"/>
      <c r="E332" s="2743"/>
      <c r="F332" s="2743"/>
      <c r="G332" s="2743"/>
      <c r="H332" s="2743"/>
      <c r="I332" s="2743"/>
      <c r="J332" s="2743"/>
      <c r="K332" s="2743"/>
      <c r="L332" s="2743"/>
    </row>
    <row r="333" spans="1:12" ht="15.75" customHeight="1">
      <c r="A333" s="2743"/>
      <c r="B333" s="2743"/>
      <c r="C333" s="2743"/>
      <c r="D333" s="2743"/>
      <c r="E333" s="2743"/>
      <c r="F333" s="2743"/>
      <c r="G333" s="2743"/>
      <c r="H333" s="2743"/>
      <c r="I333" s="2743"/>
      <c r="J333" s="2743"/>
      <c r="K333" s="2743"/>
      <c r="L333" s="2743"/>
    </row>
    <row r="334" spans="1:12" ht="15.75" customHeight="1">
      <c r="A334" s="2743"/>
      <c r="B334" s="2743"/>
      <c r="C334" s="2743"/>
      <c r="D334" s="2743"/>
      <c r="E334" s="2743"/>
      <c r="F334" s="2743"/>
      <c r="G334" s="2743"/>
      <c r="H334" s="2743"/>
      <c r="I334" s="2743"/>
      <c r="J334" s="2743"/>
      <c r="K334" s="2743"/>
      <c r="L334" s="2743"/>
    </row>
    <row r="335" spans="1:12" ht="15.75" customHeight="1">
      <c r="A335" s="2743"/>
      <c r="B335" s="2743"/>
      <c r="C335" s="2743"/>
      <c r="D335" s="2743"/>
      <c r="E335" s="2743"/>
      <c r="F335" s="2743"/>
      <c r="G335" s="2743"/>
      <c r="H335" s="2743"/>
      <c r="I335" s="2743"/>
      <c r="J335" s="2743"/>
      <c r="K335" s="2743"/>
      <c r="L335" s="2743"/>
    </row>
    <row r="336" spans="1:12" ht="15.75" customHeight="1">
      <c r="A336" s="2743"/>
      <c r="B336" s="2743"/>
      <c r="C336" s="2743"/>
      <c r="D336" s="2743"/>
      <c r="E336" s="2743"/>
      <c r="F336" s="2743"/>
      <c r="G336" s="2743"/>
      <c r="H336" s="2743"/>
      <c r="I336" s="2743"/>
      <c r="J336" s="2743"/>
      <c r="K336" s="2743"/>
      <c r="L336" s="2743"/>
    </row>
    <row r="337" spans="1:12" ht="15.75" customHeight="1">
      <c r="A337" s="2743"/>
      <c r="B337" s="2743"/>
      <c r="C337" s="2743"/>
      <c r="D337" s="2743"/>
      <c r="E337" s="2743"/>
      <c r="F337" s="2743"/>
      <c r="G337" s="2743"/>
      <c r="H337" s="2743"/>
      <c r="I337" s="2743"/>
      <c r="J337" s="2743"/>
      <c r="K337" s="2743"/>
      <c r="L337" s="2743"/>
    </row>
    <row r="338" spans="1:12" ht="15.75" customHeight="1">
      <c r="A338" s="2743"/>
      <c r="B338" s="2743"/>
      <c r="C338" s="2743"/>
      <c r="D338" s="2743"/>
      <c r="E338" s="2743"/>
      <c r="F338" s="2743"/>
      <c r="G338" s="2743"/>
      <c r="H338" s="2743"/>
      <c r="I338" s="2743"/>
      <c r="J338" s="2743"/>
      <c r="K338" s="2743"/>
      <c r="L338" s="2743"/>
    </row>
    <row r="339" spans="1:12" ht="15.75" customHeight="1">
      <c r="A339" s="2743"/>
      <c r="B339" s="2743"/>
      <c r="C339" s="2743"/>
      <c r="D339" s="2743"/>
      <c r="E339" s="2743"/>
      <c r="F339" s="2743"/>
      <c r="G339" s="2743"/>
      <c r="H339" s="2743"/>
      <c r="I339" s="2743"/>
      <c r="J339" s="2743"/>
      <c r="K339" s="2743"/>
      <c r="L339" s="2743"/>
    </row>
    <row r="340" spans="1:12" ht="15.75" customHeight="1">
      <c r="A340" s="2743"/>
      <c r="B340" s="2743"/>
      <c r="C340" s="2743"/>
      <c r="D340" s="2743"/>
      <c r="E340" s="2743"/>
      <c r="F340" s="2743"/>
      <c r="G340" s="2743"/>
      <c r="H340" s="2743"/>
      <c r="I340" s="2743"/>
      <c r="J340" s="2743"/>
      <c r="K340" s="2743"/>
      <c r="L340" s="2743"/>
    </row>
    <row r="341" spans="1:12" ht="15.75" customHeight="1">
      <c r="A341" s="2743"/>
      <c r="B341" s="2743"/>
      <c r="C341" s="2743"/>
      <c r="D341" s="2743"/>
      <c r="E341" s="2743"/>
      <c r="F341" s="2743"/>
      <c r="G341" s="2743"/>
      <c r="H341" s="2743"/>
      <c r="I341" s="2743"/>
      <c r="J341" s="2743"/>
      <c r="K341" s="2743"/>
      <c r="L341" s="2743"/>
    </row>
    <row r="342" spans="1:12" ht="15.75" customHeight="1">
      <c r="A342" s="2743"/>
      <c r="B342" s="2743"/>
      <c r="C342" s="2743"/>
      <c r="D342" s="2743"/>
      <c r="E342" s="2743"/>
      <c r="F342" s="2743"/>
      <c r="G342" s="2743"/>
      <c r="H342" s="2743"/>
      <c r="I342" s="2743"/>
      <c r="J342" s="2743"/>
      <c r="K342" s="2743"/>
      <c r="L342" s="2743"/>
    </row>
    <row r="343" spans="1:12" ht="15.75" customHeight="1">
      <c r="A343" s="2743"/>
      <c r="B343" s="2743"/>
      <c r="C343" s="2743"/>
      <c r="D343" s="2743"/>
      <c r="E343" s="2743"/>
      <c r="F343" s="2743"/>
      <c r="G343" s="2743"/>
      <c r="H343" s="2743"/>
      <c r="I343" s="2743"/>
      <c r="J343" s="2743"/>
      <c r="K343" s="2743"/>
      <c r="L343" s="2743"/>
    </row>
    <row r="344" spans="1:12" ht="15.75" customHeight="1">
      <c r="A344" s="2743"/>
      <c r="B344" s="2743"/>
      <c r="C344" s="2743"/>
      <c r="D344" s="2743"/>
      <c r="E344" s="2743"/>
      <c r="F344" s="2743"/>
      <c r="G344" s="2743"/>
      <c r="H344" s="2743"/>
      <c r="I344" s="2743"/>
      <c r="J344" s="2743"/>
      <c r="K344" s="2743"/>
      <c r="L344" s="2743"/>
    </row>
    <row r="345" spans="1:12" ht="15.75" customHeight="1">
      <c r="A345" s="2743"/>
      <c r="B345" s="2743"/>
      <c r="C345" s="2743"/>
      <c r="D345" s="2743"/>
      <c r="E345" s="2743"/>
      <c r="F345" s="2743"/>
      <c r="G345" s="2743"/>
      <c r="H345" s="2743"/>
      <c r="I345" s="2743"/>
      <c r="J345" s="2743"/>
      <c r="K345" s="2743"/>
      <c r="L345" s="2743"/>
    </row>
    <row r="346" spans="1:12" ht="15.75" customHeight="1">
      <c r="A346" s="2743"/>
      <c r="B346" s="2743"/>
      <c r="C346" s="2743"/>
      <c r="D346" s="2743"/>
      <c r="E346" s="2743"/>
      <c r="F346" s="2743"/>
      <c r="G346" s="2743"/>
      <c r="H346" s="2743"/>
      <c r="I346" s="2743"/>
      <c r="J346" s="2743"/>
      <c r="K346" s="2743"/>
      <c r="L346" s="2743"/>
    </row>
    <row r="347" spans="1:12" ht="15.75" customHeight="1">
      <c r="A347" s="2743"/>
      <c r="B347" s="2743"/>
      <c r="C347" s="2743"/>
      <c r="D347" s="2743"/>
      <c r="E347" s="2743"/>
      <c r="F347" s="2743"/>
      <c r="G347" s="2743"/>
      <c r="H347" s="2743"/>
      <c r="I347" s="2743"/>
      <c r="J347" s="2743"/>
      <c r="K347" s="2743"/>
      <c r="L347" s="2743"/>
    </row>
    <row r="348" spans="1:12" ht="15.75" customHeight="1">
      <c r="A348" s="2743"/>
      <c r="B348" s="2743"/>
      <c r="C348" s="2743"/>
      <c r="D348" s="2743"/>
      <c r="E348" s="2743"/>
      <c r="F348" s="2743"/>
      <c r="G348" s="2743"/>
      <c r="H348" s="2743"/>
      <c r="I348" s="2743"/>
      <c r="J348" s="2743"/>
      <c r="K348" s="2743"/>
      <c r="L348" s="2743"/>
    </row>
    <row r="349" spans="1:12" ht="15.75" customHeight="1">
      <c r="A349" s="2743"/>
      <c r="B349" s="2743"/>
      <c r="C349" s="2743"/>
      <c r="D349" s="2743"/>
      <c r="E349" s="2743"/>
      <c r="F349" s="2743"/>
      <c r="G349" s="2743"/>
      <c r="H349" s="2743"/>
      <c r="I349" s="2743"/>
      <c r="J349" s="2743"/>
      <c r="K349" s="2743"/>
      <c r="L349" s="2743"/>
    </row>
    <row r="350" spans="1:12" ht="15.75" customHeight="1">
      <c r="A350" s="2743"/>
      <c r="B350" s="2743"/>
      <c r="C350" s="2743"/>
      <c r="D350" s="2743"/>
      <c r="E350" s="2743"/>
      <c r="F350" s="2743"/>
      <c r="G350" s="2743"/>
      <c r="H350" s="2743"/>
      <c r="I350" s="2743"/>
      <c r="J350" s="2743"/>
      <c r="K350" s="2743"/>
      <c r="L350" s="2743"/>
    </row>
    <row r="351" spans="1:12" ht="15.75" customHeight="1">
      <c r="A351" s="2743"/>
      <c r="B351" s="2743"/>
      <c r="C351" s="2743"/>
      <c r="D351" s="2743"/>
      <c r="E351" s="2743"/>
      <c r="F351" s="2743"/>
      <c r="G351" s="2743"/>
      <c r="H351" s="2743"/>
      <c r="I351" s="2743"/>
      <c r="J351" s="2743"/>
      <c r="K351" s="2743"/>
      <c r="L351" s="2743"/>
    </row>
    <row r="352" spans="1:12" ht="15.75" customHeight="1">
      <c r="A352" s="2743"/>
      <c r="B352" s="2743"/>
      <c r="C352" s="2743"/>
      <c r="D352" s="2743"/>
      <c r="E352" s="2743"/>
      <c r="F352" s="2743"/>
      <c r="G352" s="2743"/>
      <c r="H352" s="2743"/>
      <c r="I352" s="2743"/>
      <c r="J352" s="2743"/>
      <c r="K352" s="2743"/>
      <c r="L352" s="2743"/>
    </row>
    <row r="353" spans="1:12" ht="15.75" customHeight="1">
      <c r="A353" s="2743"/>
      <c r="B353" s="2743"/>
      <c r="C353" s="2743"/>
      <c r="D353" s="2743"/>
      <c r="E353" s="2743"/>
      <c r="F353" s="2743"/>
      <c r="G353" s="2743"/>
      <c r="H353" s="2743"/>
      <c r="I353" s="2743"/>
      <c r="J353" s="2743"/>
      <c r="K353" s="2743"/>
      <c r="L353" s="2743"/>
    </row>
    <row r="354" spans="1:12" ht="15.75" customHeight="1">
      <c r="A354" s="2743"/>
      <c r="B354" s="2743"/>
      <c r="C354" s="2743"/>
      <c r="D354" s="2743"/>
      <c r="E354" s="2743"/>
      <c r="F354" s="2743"/>
      <c r="G354" s="2743"/>
      <c r="H354" s="2743"/>
      <c r="I354" s="2743"/>
      <c r="J354" s="2743"/>
      <c r="K354" s="2743"/>
      <c r="L354" s="2743"/>
    </row>
    <row r="355" spans="1:12" ht="15.75" customHeight="1">
      <c r="A355" s="2743"/>
      <c r="B355" s="2743"/>
      <c r="C355" s="2743"/>
      <c r="D355" s="2743"/>
      <c r="E355" s="2743"/>
      <c r="F355" s="2743"/>
      <c r="G355" s="2743"/>
      <c r="H355" s="2743"/>
      <c r="I355" s="2743"/>
      <c r="J355" s="2743"/>
      <c r="K355" s="2743"/>
      <c r="L355" s="2743"/>
    </row>
    <row r="356" spans="1:12" ht="15.75" customHeight="1">
      <c r="A356" s="2743"/>
      <c r="B356" s="2743"/>
      <c r="C356" s="2743"/>
      <c r="D356" s="2743"/>
      <c r="E356" s="2743"/>
      <c r="F356" s="2743"/>
      <c r="G356" s="2743"/>
      <c r="H356" s="2743"/>
      <c r="I356" s="2743"/>
      <c r="J356" s="2743"/>
      <c r="K356" s="2743"/>
      <c r="L356" s="2743"/>
    </row>
    <row r="357" spans="1:12" ht="15.75" customHeight="1">
      <c r="A357" s="2743"/>
      <c r="B357" s="2743"/>
      <c r="C357" s="2743"/>
      <c r="D357" s="2743"/>
      <c r="E357" s="2743"/>
      <c r="F357" s="2743"/>
      <c r="G357" s="2743"/>
      <c r="H357" s="2743"/>
      <c r="I357" s="2743"/>
      <c r="J357" s="2743"/>
      <c r="K357" s="2743"/>
      <c r="L357" s="2743"/>
    </row>
    <row r="358" spans="1:12" ht="15.75" customHeight="1">
      <c r="A358" s="2743"/>
      <c r="B358" s="2743"/>
      <c r="C358" s="2743"/>
      <c r="D358" s="2743"/>
      <c r="E358" s="2743"/>
      <c r="F358" s="2743"/>
      <c r="G358" s="2743"/>
      <c r="H358" s="2743"/>
      <c r="I358" s="2743"/>
      <c r="J358" s="2743"/>
      <c r="K358" s="2743"/>
      <c r="L358" s="2743"/>
    </row>
    <row r="359" spans="1:12" ht="15.75" customHeight="1">
      <c r="A359" s="2743"/>
      <c r="B359" s="2743"/>
      <c r="C359" s="2743"/>
      <c r="D359" s="2743"/>
      <c r="E359" s="2743"/>
      <c r="F359" s="2743"/>
      <c r="G359" s="2743"/>
      <c r="H359" s="2743"/>
      <c r="I359" s="2743"/>
      <c r="J359" s="2743"/>
      <c r="K359" s="2743"/>
      <c r="L359" s="2743"/>
    </row>
    <row r="360" spans="1:12" ht="15.75" customHeight="1">
      <c r="A360" s="2743"/>
      <c r="B360" s="2743"/>
      <c r="C360" s="2743"/>
      <c r="D360" s="2743"/>
      <c r="E360" s="2743"/>
      <c r="F360" s="2743"/>
      <c r="G360" s="2743"/>
      <c r="H360" s="2743"/>
      <c r="I360" s="2743"/>
      <c r="J360" s="2743"/>
      <c r="K360" s="2743"/>
      <c r="L360" s="2743"/>
    </row>
    <row r="361" spans="1:12" ht="15.75" customHeight="1">
      <c r="A361" s="2743"/>
      <c r="B361" s="2743"/>
      <c r="C361" s="2743"/>
      <c r="D361" s="2743"/>
      <c r="E361" s="2743"/>
      <c r="F361" s="2743"/>
      <c r="G361" s="2743"/>
      <c r="H361" s="2743"/>
      <c r="I361" s="2743"/>
      <c r="J361" s="2743"/>
      <c r="K361" s="2743"/>
      <c r="L361" s="2743"/>
    </row>
    <row r="362" spans="1:12" ht="15.75" customHeight="1">
      <c r="A362" s="2743"/>
      <c r="B362" s="2743"/>
      <c r="C362" s="2743"/>
      <c r="D362" s="2743"/>
      <c r="E362" s="2743"/>
      <c r="F362" s="2743"/>
      <c r="G362" s="2743"/>
      <c r="H362" s="2743"/>
      <c r="I362" s="2743"/>
      <c r="J362" s="2743"/>
      <c r="K362" s="2743"/>
      <c r="L362" s="2743"/>
    </row>
    <row r="363" spans="1:12" ht="15.75" customHeight="1">
      <c r="A363" s="2743"/>
      <c r="B363" s="2743"/>
      <c r="C363" s="2743"/>
      <c r="D363" s="2743"/>
      <c r="E363" s="2743"/>
      <c r="F363" s="2743"/>
      <c r="G363" s="2743"/>
      <c r="H363" s="2743"/>
      <c r="I363" s="2743"/>
      <c r="J363" s="2743"/>
      <c r="K363" s="2743"/>
      <c r="L363" s="2743"/>
    </row>
    <row r="364" spans="1:12" ht="15.75" customHeight="1">
      <c r="A364" s="2743"/>
      <c r="B364" s="2743"/>
      <c r="C364" s="2743"/>
      <c r="D364" s="2743"/>
      <c r="E364" s="2743"/>
      <c r="F364" s="2743"/>
      <c r="G364" s="2743"/>
      <c r="H364" s="2743"/>
      <c r="I364" s="2743"/>
      <c r="J364" s="2743"/>
      <c r="K364" s="2743"/>
      <c r="L364" s="2743"/>
    </row>
    <row r="365" spans="1:12" ht="15.75" customHeight="1">
      <c r="A365" s="2743"/>
      <c r="B365" s="2743"/>
      <c r="C365" s="2743"/>
      <c r="D365" s="2743"/>
      <c r="E365" s="2743"/>
      <c r="F365" s="2743"/>
      <c r="G365" s="2743"/>
      <c r="H365" s="2743"/>
      <c r="I365" s="2743"/>
      <c r="J365" s="2743"/>
      <c r="K365" s="2743"/>
      <c r="L365" s="2743"/>
    </row>
    <row r="366" spans="1:12" ht="15.75" customHeight="1">
      <c r="A366" s="2743"/>
      <c r="B366" s="2743"/>
      <c r="C366" s="2743"/>
      <c r="D366" s="2743"/>
      <c r="E366" s="2743"/>
      <c r="F366" s="2743"/>
      <c r="G366" s="2743"/>
      <c r="H366" s="2743"/>
      <c r="I366" s="2743"/>
      <c r="J366" s="2743"/>
      <c r="K366" s="2743"/>
      <c r="L366" s="2743"/>
    </row>
    <row r="367" spans="1:12" ht="15.75" customHeight="1">
      <c r="A367" s="2743"/>
      <c r="B367" s="2743"/>
      <c r="C367" s="2743"/>
      <c r="D367" s="2743"/>
      <c r="E367" s="2743"/>
      <c r="F367" s="2743"/>
      <c r="G367" s="2743"/>
      <c r="H367" s="2743"/>
      <c r="I367" s="2743"/>
      <c r="J367" s="2743"/>
      <c r="K367" s="2743"/>
      <c r="L367" s="2743"/>
    </row>
    <row r="368" spans="1:12" ht="15.75" customHeight="1">
      <c r="A368" s="2743"/>
      <c r="B368" s="2743"/>
      <c r="C368" s="2743"/>
      <c r="D368" s="2743"/>
      <c r="E368" s="2743"/>
      <c r="F368" s="2743"/>
      <c r="G368" s="2743"/>
      <c r="H368" s="2743"/>
      <c r="I368" s="2743"/>
      <c r="J368" s="2743"/>
      <c r="K368" s="2743"/>
      <c r="L368" s="2743"/>
    </row>
    <row r="369" spans="1:12" ht="15.75" customHeight="1">
      <c r="A369" s="2743"/>
      <c r="B369" s="2743"/>
      <c r="C369" s="2743"/>
      <c r="D369" s="2743"/>
      <c r="E369" s="2743"/>
      <c r="F369" s="2743"/>
      <c r="G369" s="2743"/>
      <c r="H369" s="2743"/>
      <c r="I369" s="2743"/>
      <c r="J369" s="2743"/>
      <c r="K369" s="2743"/>
      <c r="L369" s="2743"/>
    </row>
    <row r="370" spans="1:12" ht="15.75" customHeight="1">
      <c r="A370" s="2743"/>
      <c r="B370" s="2743"/>
      <c r="C370" s="2743"/>
      <c r="D370" s="2743"/>
      <c r="E370" s="2743"/>
      <c r="F370" s="2743"/>
      <c r="G370" s="2743"/>
      <c r="H370" s="2743"/>
      <c r="I370" s="2743"/>
      <c r="J370" s="2743"/>
      <c r="K370" s="2743"/>
      <c r="L370" s="2743"/>
    </row>
    <row r="371" spans="1:12" ht="15.75" customHeight="1">
      <c r="A371" s="2743"/>
      <c r="B371" s="2743"/>
      <c r="C371" s="2743"/>
      <c r="D371" s="2743"/>
      <c r="E371" s="2743"/>
      <c r="F371" s="2743"/>
      <c r="G371" s="2743"/>
      <c r="H371" s="2743"/>
      <c r="I371" s="2743"/>
      <c r="J371" s="2743"/>
      <c r="K371" s="2743"/>
      <c r="L371" s="2743"/>
    </row>
    <row r="372" spans="1:12" ht="15.75" customHeight="1">
      <c r="A372" s="2743"/>
      <c r="B372" s="2743"/>
      <c r="C372" s="2743"/>
      <c r="D372" s="2743"/>
      <c r="E372" s="2743"/>
      <c r="F372" s="2743"/>
      <c r="G372" s="2743"/>
      <c r="H372" s="2743"/>
      <c r="I372" s="2743"/>
      <c r="J372" s="2743"/>
      <c r="K372" s="2743"/>
      <c r="L372" s="2743"/>
    </row>
    <row r="373" spans="1:12" ht="15.75" customHeight="1">
      <c r="A373" s="2743"/>
      <c r="B373" s="2743"/>
      <c r="C373" s="2743"/>
      <c r="D373" s="2743"/>
      <c r="E373" s="2743"/>
      <c r="F373" s="2743"/>
      <c r="G373" s="2743"/>
      <c r="H373" s="2743"/>
      <c r="I373" s="2743"/>
      <c r="J373" s="2743"/>
      <c r="K373" s="2743"/>
      <c r="L373" s="2743"/>
    </row>
    <row r="374" spans="1:12" ht="15.75" customHeight="1">
      <c r="A374" s="2743"/>
      <c r="B374" s="2743"/>
      <c r="C374" s="2743"/>
      <c r="D374" s="2743"/>
      <c r="E374" s="2743"/>
      <c r="F374" s="2743"/>
      <c r="G374" s="2743"/>
      <c r="H374" s="2743"/>
      <c r="I374" s="2743"/>
      <c r="J374" s="2743"/>
      <c r="K374" s="2743"/>
      <c r="L374" s="2743"/>
    </row>
    <row r="375" spans="1:12" ht="15.75" customHeight="1">
      <c r="A375" s="2743"/>
      <c r="B375" s="2743"/>
      <c r="C375" s="2743"/>
      <c r="D375" s="2743"/>
      <c r="E375" s="2743"/>
      <c r="F375" s="2743"/>
      <c r="G375" s="2743"/>
      <c r="H375" s="2743"/>
      <c r="I375" s="2743"/>
      <c r="J375" s="2743"/>
      <c r="K375" s="2743"/>
      <c r="L375" s="2743"/>
    </row>
    <row r="376" spans="1:12" ht="15.75" customHeight="1">
      <c r="A376" s="2743"/>
      <c r="B376" s="2743"/>
      <c r="C376" s="2743"/>
      <c r="D376" s="2743"/>
      <c r="E376" s="2743"/>
      <c r="F376" s="2743"/>
      <c r="G376" s="2743"/>
      <c r="H376" s="2743"/>
      <c r="I376" s="2743"/>
      <c r="J376" s="2743"/>
      <c r="K376" s="2743"/>
      <c r="L376" s="2743"/>
    </row>
    <row r="377" spans="1:12" ht="15.75" customHeight="1">
      <c r="A377" s="2743"/>
      <c r="B377" s="2743"/>
      <c r="C377" s="2743"/>
      <c r="D377" s="2743"/>
      <c r="E377" s="2743"/>
      <c r="F377" s="2743"/>
      <c r="G377" s="2743"/>
      <c r="H377" s="2743"/>
      <c r="I377" s="2743"/>
      <c r="J377" s="2743"/>
      <c r="K377" s="2743"/>
      <c r="L377" s="2743"/>
    </row>
    <row r="378" spans="1:12" ht="15.75" customHeight="1">
      <c r="A378" s="2743"/>
      <c r="B378" s="2743"/>
      <c r="C378" s="2743"/>
      <c r="D378" s="2743"/>
      <c r="E378" s="2743"/>
      <c r="F378" s="2743"/>
      <c r="G378" s="2743"/>
      <c r="H378" s="2743"/>
      <c r="I378" s="2743"/>
      <c r="J378" s="2743"/>
      <c r="K378" s="2743"/>
      <c r="L378" s="2743"/>
    </row>
    <row r="379" spans="1:12" ht="15.75" customHeight="1">
      <c r="A379" s="2743"/>
      <c r="B379" s="2743"/>
      <c r="C379" s="2743"/>
      <c r="D379" s="2743"/>
      <c r="E379" s="2743"/>
      <c r="F379" s="2743"/>
      <c r="G379" s="2743"/>
      <c r="H379" s="2743"/>
      <c r="I379" s="2743"/>
      <c r="J379" s="2743"/>
      <c r="K379" s="2743"/>
      <c r="L379" s="2743"/>
    </row>
    <row r="380" spans="1:12" ht="15.75" customHeight="1">
      <c r="A380" s="2743"/>
      <c r="B380" s="2743"/>
      <c r="C380" s="2743"/>
      <c r="D380" s="2743"/>
      <c r="E380" s="2743"/>
      <c r="F380" s="2743"/>
      <c r="G380" s="2743"/>
      <c r="H380" s="2743"/>
      <c r="I380" s="2743"/>
      <c r="J380" s="2743"/>
      <c r="K380" s="2743"/>
      <c r="L380" s="2743"/>
    </row>
    <row r="381" spans="1:12" ht="15.75" customHeight="1">
      <c r="A381" s="2743"/>
      <c r="B381" s="2743"/>
      <c r="C381" s="2743"/>
      <c r="D381" s="2743"/>
      <c r="E381" s="2743"/>
      <c r="F381" s="2743"/>
      <c r="G381" s="2743"/>
      <c r="H381" s="2743"/>
      <c r="I381" s="2743"/>
      <c r="J381" s="2743"/>
      <c r="K381" s="2743"/>
      <c r="L381" s="2743"/>
    </row>
    <row r="382" spans="1:12" ht="15.75" customHeight="1">
      <c r="A382" s="2743"/>
      <c r="B382" s="2743"/>
      <c r="C382" s="2743"/>
      <c r="D382" s="2743"/>
      <c r="E382" s="2743"/>
      <c r="F382" s="2743"/>
      <c r="G382" s="2743"/>
      <c r="H382" s="2743"/>
      <c r="I382" s="2743"/>
      <c r="J382" s="2743"/>
      <c r="K382" s="2743"/>
      <c r="L382" s="2743"/>
    </row>
    <row r="383" spans="1:12" ht="15.75" customHeight="1">
      <c r="A383" s="2743"/>
      <c r="B383" s="2743"/>
      <c r="C383" s="2743"/>
      <c r="D383" s="2743"/>
      <c r="E383" s="2743"/>
      <c r="F383" s="2743"/>
      <c r="G383" s="2743"/>
      <c r="H383" s="2743"/>
      <c r="I383" s="2743"/>
      <c r="J383" s="2743"/>
      <c r="K383" s="2743"/>
      <c r="L383" s="2743"/>
    </row>
    <row r="384" spans="1:12" ht="15.75" customHeight="1">
      <c r="A384" s="2743"/>
      <c r="B384" s="2743"/>
      <c r="C384" s="2743"/>
      <c r="D384" s="2743"/>
      <c r="E384" s="2743"/>
      <c r="F384" s="2743"/>
      <c r="G384" s="2743"/>
      <c r="H384" s="2743"/>
      <c r="I384" s="2743"/>
      <c r="J384" s="2743"/>
      <c r="K384" s="2743"/>
      <c r="L384" s="2743"/>
    </row>
    <row r="385" spans="1:12" ht="15.75" customHeight="1">
      <c r="A385" s="2743"/>
      <c r="B385" s="2743"/>
      <c r="C385" s="2743"/>
      <c r="D385" s="2743"/>
      <c r="E385" s="2743"/>
      <c r="F385" s="2743"/>
      <c r="G385" s="2743"/>
      <c r="H385" s="2743"/>
      <c r="I385" s="2743"/>
      <c r="J385" s="2743"/>
      <c r="K385" s="2743"/>
      <c r="L385" s="2743"/>
    </row>
    <row r="386" spans="1:12" ht="15.75" customHeight="1">
      <c r="A386" s="2743"/>
      <c r="B386" s="2743"/>
      <c r="C386" s="2743"/>
      <c r="D386" s="2743"/>
      <c r="E386" s="2743"/>
      <c r="F386" s="2743"/>
      <c r="G386" s="2743"/>
      <c r="H386" s="2743"/>
      <c r="I386" s="2743"/>
      <c r="J386" s="2743"/>
      <c r="K386" s="2743"/>
      <c r="L386" s="2743"/>
    </row>
    <row r="387" spans="1:12" ht="15.75" customHeight="1">
      <c r="A387" s="2743"/>
      <c r="B387" s="2743"/>
      <c r="C387" s="2743"/>
      <c r="D387" s="2743"/>
      <c r="E387" s="2743"/>
      <c r="F387" s="2743"/>
      <c r="G387" s="2743"/>
      <c r="H387" s="2743"/>
      <c r="I387" s="2743"/>
      <c r="J387" s="2743"/>
      <c r="K387" s="2743"/>
      <c r="L387" s="2743"/>
    </row>
    <row r="388" spans="1:12" ht="15.75" customHeight="1">
      <c r="A388" s="2743"/>
      <c r="B388" s="2743"/>
      <c r="C388" s="2743"/>
      <c r="D388" s="2743"/>
      <c r="E388" s="2743"/>
      <c r="F388" s="2743"/>
      <c r="G388" s="2743"/>
      <c r="H388" s="2743"/>
      <c r="I388" s="2743"/>
      <c r="J388" s="2743"/>
      <c r="K388" s="2743"/>
      <c r="L388" s="2743"/>
    </row>
    <row r="389" spans="1:12" ht="15.75" customHeight="1">
      <c r="A389" s="2743"/>
      <c r="B389" s="2743"/>
      <c r="C389" s="2743"/>
      <c r="D389" s="2743"/>
      <c r="E389" s="2743"/>
      <c r="F389" s="2743"/>
      <c r="G389" s="2743"/>
      <c r="H389" s="2743"/>
      <c r="I389" s="2743"/>
      <c r="J389" s="2743"/>
      <c r="K389" s="2743"/>
      <c r="L389" s="2743"/>
    </row>
    <row r="390" spans="1:12" ht="15.75" customHeight="1">
      <c r="A390" s="2743"/>
      <c r="B390" s="2743"/>
      <c r="C390" s="2743"/>
      <c r="D390" s="2743"/>
      <c r="E390" s="2743"/>
      <c r="F390" s="2743"/>
      <c r="G390" s="2743"/>
      <c r="H390" s="2743"/>
      <c r="I390" s="2743"/>
      <c r="J390" s="2743"/>
      <c r="K390" s="2743"/>
      <c r="L390" s="2743"/>
    </row>
    <row r="391" spans="1:12" ht="15.75" customHeight="1">
      <c r="A391" s="2743"/>
      <c r="B391" s="2743"/>
      <c r="C391" s="2743"/>
      <c r="D391" s="2743"/>
      <c r="E391" s="2743"/>
      <c r="F391" s="2743"/>
      <c r="G391" s="2743"/>
      <c r="H391" s="2743"/>
      <c r="I391" s="2743"/>
      <c r="J391" s="2743"/>
      <c r="K391" s="2743"/>
      <c r="L391" s="2743"/>
    </row>
    <row r="392" spans="1:12" ht="15.75" customHeight="1">
      <c r="A392" s="2743"/>
      <c r="B392" s="2743"/>
      <c r="C392" s="2743"/>
      <c r="D392" s="2743"/>
      <c r="E392" s="2743"/>
      <c r="F392" s="2743"/>
      <c r="G392" s="2743"/>
      <c r="H392" s="2743"/>
      <c r="I392" s="2743"/>
      <c r="J392" s="2743"/>
      <c r="K392" s="2743"/>
      <c r="L392" s="2743"/>
    </row>
    <row r="393" spans="1:12" ht="15.75" customHeight="1">
      <c r="A393" s="2743"/>
      <c r="B393" s="2743"/>
      <c r="C393" s="2743"/>
      <c r="D393" s="2743"/>
      <c r="E393" s="2743"/>
      <c r="F393" s="2743"/>
      <c r="G393" s="2743"/>
      <c r="H393" s="2743"/>
      <c r="I393" s="2743"/>
      <c r="J393" s="2743"/>
      <c r="K393" s="2743"/>
      <c r="L393" s="2743"/>
    </row>
    <row r="394" spans="1:12" ht="15.75" customHeight="1">
      <c r="A394" s="2743"/>
      <c r="B394" s="2743"/>
      <c r="C394" s="2743"/>
      <c r="D394" s="2743"/>
      <c r="E394" s="2743"/>
      <c r="F394" s="2743"/>
      <c r="G394" s="2743"/>
      <c r="H394" s="2743"/>
      <c r="I394" s="2743"/>
      <c r="J394" s="2743"/>
      <c r="K394" s="2743"/>
      <c r="L394" s="2743"/>
    </row>
    <row r="395" spans="1:12" ht="15.75" customHeight="1">
      <c r="A395" s="2743"/>
      <c r="B395" s="2743"/>
      <c r="C395" s="2743"/>
      <c r="D395" s="2743"/>
      <c r="E395" s="2743"/>
      <c r="F395" s="2743"/>
      <c r="G395" s="2743"/>
      <c r="H395" s="2743"/>
      <c r="I395" s="2743"/>
      <c r="J395" s="2743"/>
      <c r="K395" s="2743"/>
      <c r="L395" s="2743"/>
    </row>
    <row r="396" spans="1:12" ht="15.75" customHeight="1">
      <c r="A396" s="2743"/>
      <c r="B396" s="2743"/>
      <c r="C396" s="2743"/>
      <c r="D396" s="2743"/>
      <c r="E396" s="2743"/>
      <c r="F396" s="2743"/>
      <c r="G396" s="2743"/>
      <c r="H396" s="2743"/>
      <c r="I396" s="2743"/>
      <c r="J396" s="2743"/>
      <c r="K396" s="2743"/>
      <c r="L396" s="2743"/>
    </row>
    <row r="397" spans="1:12" ht="15.75" customHeight="1">
      <c r="A397" s="2743"/>
      <c r="B397" s="2743"/>
      <c r="C397" s="2743"/>
      <c r="D397" s="2743"/>
      <c r="E397" s="2743"/>
      <c r="F397" s="2743"/>
      <c r="G397" s="2743"/>
      <c r="H397" s="2743"/>
      <c r="I397" s="2743"/>
      <c r="J397" s="2743"/>
      <c r="K397" s="2743"/>
      <c r="L397" s="2743"/>
    </row>
    <row r="398" spans="1:12" ht="15.75" customHeight="1">
      <c r="A398" s="2743"/>
      <c r="B398" s="2743"/>
      <c r="C398" s="2743"/>
      <c r="D398" s="2743"/>
      <c r="E398" s="2743"/>
      <c r="F398" s="2743"/>
      <c r="G398" s="2743"/>
      <c r="H398" s="2743"/>
      <c r="I398" s="2743"/>
      <c r="J398" s="2743"/>
      <c r="K398" s="2743"/>
      <c r="L398" s="2743"/>
    </row>
    <row r="399" spans="1:12" ht="15.75" customHeight="1">
      <c r="A399" s="2743"/>
      <c r="B399" s="2743"/>
      <c r="C399" s="2743"/>
      <c r="D399" s="2743"/>
      <c r="E399" s="2743"/>
      <c r="F399" s="2743"/>
      <c r="G399" s="2743"/>
      <c r="H399" s="2743"/>
      <c r="I399" s="2743"/>
      <c r="J399" s="2743"/>
      <c r="K399" s="2743"/>
      <c r="L399" s="2743"/>
    </row>
    <row r="400" spans="1:12" ht="15.75" customHeight="1">
      <c r="A400" s="2743"/>
      <c r="B400" s="2743"/>
      <c r="C400" s="2743"/>
      <c r="D400" s="2743"/>
      <c r="E400" s="2743"/>
      <c r="F400" s="2743"/>
      <c r="G400" s="2743"/>
      <c r="H400" s="2743"/>
      <c r="I400" s="2743"/>
      <c r="J400" s="2743"/>
      <c r="K400" s="2743"/>
      <c r="L400" s="2743"/>
    </row>
    <row r="401" spans="1:12" ht="15.75" customHeight="1">
      <c r="A401" s="2743"/>
      <c r="B401" s="2743"/>
      <c r="C401" s="2743"/>
      <c r="D401" s="2743"/>
      <c r="E401" s="2743"/>
      <c r="F401" s="2743"/>
      <c r="G401" s="2743"/>
      <c r="H401" s="2743"/>
      <c r="I401" s="2743"/>
      <c r="J401" s="2743"/>
      <c r="K401" s="2743"/>
      <c r="L401" s="2743"/>
    </row>
    <row r="402" spans="1:12" ht="15.75" customHeight="1">
      <c r="A402" s="2743"/>
      <c r="B402" s="2743"/>
      <c r="C402" s="2743"/>
      <c r="D402" s="2743"/>
      <c r="E402" s="2743"/>
      <c r="F402" s="2743"/>
      <c r="G402" s="2743"/>
      <c r="H402" s="2743"/>
      <c r="I402" s="2743"/>
      <c r="J402" s="2743"/>
      <c r="K402" s="2743"/>
      <c r="L402" s="2743"/>
    </row>
    <row r="403" spans="1:12" ht="15.75" customHeight="1">
      <c r="A403" s="2743"/>
      <c r="B403" s="2743"/>
      <c r="C403" s="2743"/>
      <c r="D403" s="2743"/>
      <c r="E403" s="2743"/>
      <c r="F403" s="2743"/>
      <c r="G403" s="2743"/>
      <c r="H403" s="2743"/>
      <c r="I403" s="2743"/>
      <c r="J403" s="2743"/>
      <c r="K403" s="2743"/>
      <c r="L403" s="2743"/>
    </row>
    <row r="404" spans="1:12" ht="15.75" customHeight="1">
      <c r="A404" s="2743"/>
      <c r="B404" s="2743"/>
      <c r="C404" s="2743"/>
      <c r="D404" s="2743"/>
      <c r="E404" s="2743"/>
      <c r="F404" s="2743"/>
      <c r="G404" s="2743"/>
      <c r="H404" s="2743"/>
      <c r="I404" s="2743"/>
      <c r="J404" s="2743"/>
      <c r="K404" s="2743"/>
      <c r="L404" s="2743"/>
    </row>
    <row r="405" spans="1:12" ht="15.75" customHeight="1">
      <c r="A405" s="2743"/>
      <c r="B405" s="2743"/>
      <c r="C405" s="2743"/>
      <c r="D405" s="2743"/>
      <c r="E405" s="2743"/>
      <c r="F405" s="2743"/>
      <c r="G405" s="2743"/>
      <c r="H405" s="2743"/>
      <c r="I405" s="2743"/>
      <c r="J405" s="2743"/>
      <c r="K405" s="2743"/>
      <c r="L405" s="2743"/>
    </row>
    <row r="406" spans="1:12" ht="15.75" customHeight="1">
      <c r="A406" s="2743"/>
      <c r="B406" s="2743"/>
      <c r="C406" s="2743"/>
      <c r="D406" s="2743"/>
      <c r="E406" s="2743"/>
      <c r="F406" s="2743"/>
      <c r="G406" s="2743"/>
      <c r="H406" s="2743"/>
      <c r="I406" s="2743"/>
      <c r="J406" s="2743"/>
      <c r="K406" s="2743"/>
      <c r="L406" s="2743"/>
    </row>
    <row r="407" spans="1:12" ht="15.75" customHeight="1">
      <c r="A407" s="2743"/>
      <c r="B407" s="2743"/>
      <c r="C407" s="2743"/>
      <c r="D407" s="2743"/>
      <c r="E407" s="2743"/>
      <c r="F407" s="2743"/>
      <c r="G407" s="2743"/>
      <c r="H407" s="2743"/>
      <c r="I407" s="2743"/>
      <c r="J407" s="2743"/>
      <c r="K407" s="2743"/>
      <c r="L407" s="2743"/>
    </row>
    <row r="408" spans="1:12" ht="15.75" customHeight="1">
      <c r="A408" s="2743"/>
      <c r="B408" s="2743"/>
      <c r="C408" s="2743"/>
      <c r="D408" s="2743"/>
      <c r="E408" s="2743"/>
      <c r="F408" s="2743"/>
      <c r="G408" s="2743"/>
      <c r="H408" s="2743"/>
      <c r="I408" s="2743"/>
      <c r="J408" s="2743"/>
      <c r="K408" s="2743"/>
      <c r="L408" s="2743"/>
    </row>
    <row r="409" spans="1:12" ht="15.75" customHeight="1">
      <c r="A409" s="2743"/>
      <c r="B409" s="2743"/>
      <c r="C409" s="2743"/>
      <c r="D409" s="2743"/>
      <c r="E409" s="2743"/>
      <c r="F409" s="2743"/>
      <c r="G409" s="2743"/>
      <c r="H409" s="2743"/>
      <c r="I409" s="2743"/>
      <c r="J409" s="2743"/>
      <c r="K409" s="2743"/>
      <c r="L409" s="2743"/>
    </row>
    <row r="410" spans="1:12" ht="15.75" customHeight="1">
      <c r="A410" s="2743"/>
      <c r="B410" s="2743"/>
      <c r="C410" s="2743"/>
      <c r="D410" s="2743"/>
      <c r="E410" s="2743"/>
      <c r="F410" s="2743"/>
      <c r="G410" s="2743"/>
      <c r="H410" s="2743"/>
      <c r="I410" s="2743"/>
      <c r="J410" s="2743"/>
      <c r="K410" s="2743"/>
      <c r="L410" s="2743"/>
    </row>
    <row r="411" spans="1:12" ht="15.75" customHeight="1">
      <c r="A411" s="2743"/>
      <c r="B411" s="2743"/>
      <c r="C411" s="2743"/>
      <c r="D411" s="2743"/>
      <c r="E411" s="2743"/>
      <c r="F411" s="2743"/>
      <c r="G411" s="2743"/>
      <c r="H411" s="2743"/>
      <c r="I411" s="2743"/>
      <c r="J411" s="2743"/>
      <c r="K411" s="2743"/>
      <c r="L411" s="2743"/>
    </row>
    <row r="412" spans="1:12" ht="15.75" customHeight="1">
      <c r="A412" s="2743"/>
      <c r="B412" s="2743"/>
      <c r="C412" s="2743"/>
      <c r="D412" s="2743"/>
      <c r="E412" s="2743"/>
      <c r="F412" s="2743"/>
      <c r="G412" s="2743"/>
      <c r="H412" s="2743"/>
      <c r="I412" s="2743"/>
      <c r="J412" s="2743"/>
      <c r="K412" s="2743"/>
      <c r="L412" s="2743"/>
    </row>
    <row r="413" spans="1:12" ht="15.75" customHeight="1">
      <c r="A413" s="2743"/>
      <c r="B413" s="2743"/>
      <c r="C413" s="2743"/>
      <c r="D413" s="2743"/>
      <c r="E413" s="2743"/>
      <c r="F413" s="2743"/>
      <c r="G413" s="2743"/>
      <c r="H413" s="2743"/>
      <c r="I413" s="2743"/>
      <c r="J413" s="2743"/>
      <c r="K413" s="2743"/>
      <c r="L413" s="2743"/>
    </row>
    <row r="414" spans="1:12" ht="15.75" customHeight="1">
      <c r="A414" s="2743"/>
      <c r="B414" s="2743"/>
      <c r="C414" s="2743"/>
      <c r="D414" s="2743"/>
      <c r="E414" s="2743"/>
      <c r="F414" s="2743"/>
      <c r="G414" s="2743"/>
      <c r="H414" s="2743"/>
      <c r="I414" s="2743"/>
      <c r="J414" s="2743"/>
      <c r="K414" s="2743"/>
      <c r="L414" s="2743"/>
    </row>
    <row r="415" spans="1:12" ht="15.75" customHeight="1">
      <c r="A415" s="2743"/>
      <c r="B415" s="2743"/>
      <c r="C415" s="2743"/>
      <c r="D415" s="2743"/>
      <c r="E415" s="2743"/>
      <c r="F415" s="2743"/>
      <c r="G415" s="2743"/>
      <c r="H415" s="2743"/>
      <c r="I415" s="2743"/>
      <c r="J415" s="2743"/>
      <c r="K415" s="2743"/>
      <c r="L415" s="2743"/>
    </row>
    <row r="416" spans="1:12" ht="15.75" customHeight="1">
      <c r="A416" s="2743"/>
      <c r="B416" s="2743"/>
      <c r="C416" s="2743"/>
      <c r="D416" s="2743"/>
      <c r="E416" s="2743"/>
      <c r="F416" s="2743"/>
      <c r="G416" s="2743"/>
      <c r="H416" s="2743"/>
      <c r="I416" s="2743"/>
      <c r="J416" s="2743"/>
      <c r="K416" s="2743"/>
      <c r="L416" s="2743"/>
    </row>
    <row r="417" spans="1:12" ht="15.75" customHeight="1">
      <c r="A417" s="2743"/>
      <c r="B417" s="2743"/>
      <c r="C417" s="2743"/>
      <c r="D417" s="2743"/>
      <c r="E417" s="2743"/>
      <c r="F417" s="2743"/>
      <c r="G417" s="2743"/>
      <c r="H417" s="2743"/>
      <c r="I417" s="2743"/>
      <c r="J417" s="2743"/>
      <c r="K417" s="2743"/>
      <c r="L417" s="2743"/>
    </row>
    <row r="418" spans="1:12" ht="15.75" customHeight="1">
      <c r="A418" s="2743"/>
      <c r="B418" s="2743"/>
      <c r="C418" s="2743"/>
      <c r="D418" s="2743"/>
      <c r="E418" s="2743"/>
      <c r="F418" s="2743"/>
      <c r="G418" s="2743"/>
      <c r="H418" s="2743"/>
      <c r="I418" s="2743"/>
      <c r="J418" s="2743"/>
      <c r="K418" s="2743"/>
      <c r="L418" s="2743"/>
    </row>
    <row r="419" spans="1:12" ht="15.75" customHeight="1">
      <c r="A419" s="2743"/>
      <c r="B419" s="2743"/>
      <c r="C419" s="2743"/>
      <c r="D419" s="2743"/>
      <c r="E419" s="2743"/>
      <c r="F419" s="2743"/>
      <c r="G419" s="2743"/>
      <c r="H419" s="2743"/>
      <c r="I419" s="2743"/>
      <c r="J419" s="2743"/>
      <c r="K419" s="2743"/>
      <c r="L419" s="2743"/>
    </row>
    <row r="420" spans="1:12" ht="15.75" customHeight="1">
      <c r="A420" s="2743"/>
      <c r="B420" s="2743"/>
      <c r="C420" s="2743"/>
      <c r="D420" s="2743"/>
      <c r="E420" s="2743"/>
      <c r="F420" s="2743"/>
      <c r="G420" s="2743"/>
      <c r="H420" s="2743"/>
      <c r="I420" s="2743"/>
      <c r="J420" s="2743"/>
      <c r="K420" s="2743"/>
      <c r="L420" s="2743"/>
    </row>
    <row r="421" spans="1:12" ht="15.75" customHeight="1">
      <c r="A421" s="2743"/>
      <c r="B421" s="2743"/>
      <c r="C421" s="2743"/>
      <c r="D421" s="2743"/>
      <c r="E421" s="2743"/>
      <c r="F421" s="2743"/>
      <c r="G421" s="2743"/>
      <c r="H421" s="2743"/>
      <c r="I421" s="2743"/>
      <c r="J421" s="2743"/>
      <c r="K421" s="2743"/>
      <c r="L421" s="2743"/>
    </row>
    <row r="422" spans="1:12" ht="15.75" customHeight="1">
      <c r="A422" s="2743"/>
      <c r="B422" s="2743"/>
      <c r="C422" s="2743"/>
      <c r="D422" s="2743"/>
      <c r="E422" s="2743"/>
      <c r="F422" s="2743"/>
      <c r="G422" s="2743"/>
      <c r="H422" s="2743"/>
      <c r="I422" s="2743"/>
      <c r="J422" s="2743"/>
      <c r="K422" s="2743"/>
      <c r="L422" s="2743"/>
    </row>
    <row r="423" spans="1:12" ht="15.75" customHeight="1">
      <c r="A423" s="2743"/>
      <c r="B423" s="2743"/>
      <c r="C423" s="2743"/>
      <c r="D423" s="2743"/>
      <c r="E423" s="2743"/>
      <c r="F423" s="2743"/>
      <c r="G423" s="2743"/>
      <c r="H423" s="2743"/>
      <c r="I423" s="2743"/>
      <c r="J423" s="2743"/>
      <c r="K423" s="2743"/>
      <c r="L423" s="2743"/>
    </row>
    <row r="424" spans="1:12" ht="15.75" customHeight="1">
      <c r="A424" s="2743"/>
      <c r="B424" s="2743"/>
      <c r="C424" s="2743"/>
      <c r="D424" s="2743"/>
      <c r="E424" s="2743"/>
      <c r="F424" s="2743"/>
      <c r="G424" s="2743"/>
      <c r="H424" s="2743"/>
      <c r="I424" s="2743"/>
      <c r="J424" s="2743"/>
      <c r="K424" s="2743"/>
      <c r="L424" s="2743"/>
    </row>
    <row r="425" spans="1:12" ht="15.75" customHeight="1">
      <c r="A425" s="2743"/>
      <c r="B425" s="2743"/>
      <c r="C425" s="2743"/>
      <c r="D425" s="2743"/>
      <c r="E425" s="2743"/>
      <c r="F425" s="2743"/>
      <c r="G425" s="2743"/>
      <c r="H425" s="2743"/>
      <c r="I425" s="2743"/>
      <c r="J425" s="2743"/>
      <c r="K425" s="2743"/>
      <c r="L425" s="2743"/>
    </row>
    <row r="426" spans="1:12" ht="15.75" customHeight="1">
      <c r="A426" s="2743"/>
      <c r="B426" s="2743"/>
      <c r="C426" s="2743"/>
      <c r="D426" s="2743"/>
      <c r="E426" s="2743"/>
      <c r="F426" s="2743"/>
      <c r="G426" s="2743"/>
      <c r="H426" s="2743"/>
      <c r="I426" s="2743"/>
      <c r="J426" s="2743"/>
      <c r="K426" s="2743"/>
      <c r="L426" s="2743"/>
    </row>
    <row r="427" spans="1:12" ht="15.75" customHeight="1">
      <c r="A427" s="2743"/>
      <c r="B427" s="2743"/>
      <c r="C427" s="2743"/>
      <c r="D427" s="2743"/>
      <c r="E427" s="2743"/>
      <c r="F427" s="2743"/>
      <c r="G427" s="2743"/>
      <c r="H427" s="2743"/>
      <c r="I427" s="2743"/>
      <c r="J427" s="2743"/>
      <c r="K427" s="2743"/>
      <c r="L427" s="2743"/>
    </row>
    <row r="428" spans="1:12" ht="15.75" customHeight="1">
      <c r="A428" s="2743"/>
      <c r="B428" s="2743"/>
      <c r="C428" s="2743"/>
      <c r="D428" s="2743"/>
      <c r="E428" s="2743"/>
      <c r="F428" s="2743"/>
      <c r="G428" s="2743"/>
      <c r="H428" s="2743"/>
      <c r="I428" s="2743"/>
      <c r="J428" s="2743"/>
      <c r="K428" s="2743"/>
      <c r="L428" s="2743"/>
    </row>
    <row r="429" spans="1:12" ht="15.75" customHeight="1">
      <c r="A429" s="2743"/>
      <c r="B429" s="2743"/>
      <c r="C429" s="2743"/>
      <c r="D429" s="2743"/>
      <c r="E429" s="2743"/>
      <c r="F429" s="2743"/>
      <c r="G429" s="2743"/>
      <c r="H429" s="2743"/>
      <c r="I429" s="2743"/>
      <c r="J429" s="2743"/>
      <c r="K429" s="2743"/>
      <c r="L429" s="2743"/>
    </row>
    <row r="430" spans="1:12" ht="15.75" customHeight="1">
      <c r="A430" s="2743"/>
      <c r="B430" s="2743"/>
      <c r="C430" s="2743"/>
      <c r="D430" s="2743"/>
      <c r="E430" s="2743"/>
      <c r="F430" s="2743"/>
      <c r="G430" s="2743"/>
      <c r="H430" s="2743"/>
      <c r="I430" s="2743"/>
      <c r="J430" s="2743"/>
      <c r="K430" s="2743"/>
      <c r="L430" s="2743"/>
    </row>
    <row r="431" spans="1:12" ht="15.75" customHeight="1">
      <c r="A431" s="2743"/>
      <c r="B431" s="2743"/>
      <c r="C431" s="2743"/>
      <c r="D431" s="2743"/>
      <c r="E431" s="2743"/>
      <c r="F431" s="2743"/>
      <c r="G431" s="2743"/>
      <c r="H431" s="2743"/>
      <c r="I431" s="2743"/>
      <c r="J431" s="2743"/>
      <c r="K431" s="2743"/>
      <c r="L431" s="2743"/>
    </row>
    <row r="432" spans="1:12" ht="15.75" customHeight="1">
      <c r="A432" s="2743"/>
      <c r="B432" s="2743"/>
      <c r="C432" s="2743"/>
      <c r="D432" s="2743"/>
      <c r="E432" s="2743"/>
      <c r="F432" s="2743"/>
      <c r="G432" s="2743"/>
      <c r="H432" s="2743"/>
      <c r="I432" s="2743"/>
      <c r="J432" s="2743"/>
      <c r="K432" s="2743"/>
      <c r="L432" s="2743"/>
    </row>
    <row r="433" spans="1:12" ht="15.75" customHeight="1">
      <c r="A433" s="2743"/>
      <c r="B433" s="2743"/>
      <c r="C433" s="2743"/>
      <c r="D433" s="2743"/>
      <c r="E433" s="2743"/>
      <c r="F433" s="2743"/>
      <c r="G433" s="2743"/>
      <c r="H433" s="2743"/>
      <c r="I433" s="2743"/>
      <c r="J433" s="2743"/>
      <c r="K433" s="2743"/>
      <c r="L433" s="2743"/>
    </row>
    <row r="434" spans="1:12" ht="15.75" customHeight="1">
      <c r="A434" s="2743"/>
      <c r="B434" s="2743"/>
      <c r="C434" s="2743"/>
      <c r="D434" s="2743"/>
      <c r="E434" s="2743"/>
      <c r="F434" s="2743"/>
      <c r="G434" s="2743"/>
      <c r="H434" s="2743"/>
      <c r="I434" s="2743"/>
      <c r="J434" s="2743"/>
      <c r="K434" s="2743"/>
      <c r="L434" s="2743"/>
    </row>
    <row r="435" spans="1:12" ht="15.75" customHeight="1">
      <c r="A435" s="2743"/>
      <c r="B435" s="2743"/>
      <c r="C435" s="2743"/>
      <c r="D435" s="2743"/>
      <c r="E435" s="2743"/>
      <c r="F435" s="2743"/>
      <c r="G435" s="2743"/>
      <c r="H435" s="2743"/>
      <c r="I435" s="2743"/>
      <c r="J435" s="2743"/>
      <c r="K435" s="2743"/>
      <c r="L435" s="2743"/>
    </row>
    <row r="436" spans="1:12" ht="15.75" customHeight="1">
      <c r="A436" s="2743"/>
      <c r="B436" s="2743"/>
      <c r="C436" s="2743"/>
      <c r="D436" s="2743"/>
      <c r="E436" s="2743"/>
      <c r="F436" s="2743"/>
      <c r="G436" s="2743"/>
      <c r="H436" s="2743"/>
      <c r="I436" s="2743"/>
      <c r="J436" s="2743"/>
      <c r="K436" s="2743"/>
      <c r="L436" s="2743"/>
    </row>
    <row r="437" spans="1:12" ht="15.75" customHeight="1">
      <c r="A437" s="2743"/>
      <c r="B437" s="2743"/>
      <c r="C437" s="2743"/>
      <c r="D437" s="2743"/>
      <c r="E437" s="2743"/>
      <c r="F437" s="2743"/>
      <c r="G437" s="2743"/>
      <c r="H437" s="2743"/>
      <c r="I437" s="2743"/>
      <c r="J437" s="2743"/>
      <c r="K437" s="2743"/>
      <c r="L437" s="2743"/>
    </row>
    <row r="438" spans="1:12" ht="15.75" customHeight="1">
      <c r="A438" s="2743"/>
      <c r="B438" s="2743"/>
      <c r="C438" s="2743"/>
      <c r="D438" s="2743"/>
      <c r="E438" s="2743"/>
      <c r="F438" s="2743"/>
      <c r="G438" s="2743"/>
      <c r="H438" s="2743"/>
      <c r="I438" s="2743"/>
      <c r="J438" s="2743"/>
      <c r="K438" s="2743"/>
      <c r="L438" s="2743"/>
    </row>
    <row r="439" spans="1:12" ht="15.75" customHeight="1">
      <c r="A439" s="2743"/>
      <c r="B439" s="2743"/>
      <c r="C439" s="2743"/>
      <c r="D439" s="2743"/>
      <c r="E439" s="2743"/>
      <c r="F439" s="2743"/>
      <c r="G439" s="2743"/>
      <c r="H439" s="2743"/>
      <c r="I439" s="2743"/>
      <c r="J439" s="2743"/>
      <c r="K439" s="2743"/>
      <c r="L439" s="2743"/>
    </row>
    <row r="440" spans="1:12" ht="15.75" customHeight="1">
      <c r="A440" s="2743"/>
      <c r="B440" s="2743"/>
      <c r="C440" s="2743"/>
      <c r="D440" s="2743"/>
      <c r="E440" s="2743"/>
      <c r="F440" s="2743"/>
      <c r="G440" s="2743"/>
      <c r="H440" s="2743"/>
      <c r="I440" s="2743"/>
      <c r="J440" s="2743"/>
      <c r="K440" s="2743"/>
      <c r="L440" s="2743"/>
    </row>
    <row r="441" spans="1:12" ht="15.75" customHeight="1">
      <c r="A441" s="2743"/>
      <c r="B441" s="2743"/>
      <c r="C441" s="2743"/>
      <c r="D441" s="2743"/>
      <c r="E441" s="2743"/>
      <c r="F441" s="2743"/>
      <c r="G441" s="2743"/>
      <c r="H441" s="2743"/>
      <c r="I441" s="2743"/>
      <c r="J441" s="2743"/>
      <c r="K441" s="2743"/>
      <c r="L441" s="2743"/>
    </row>
    <row r="442" spans="1:12" ht="15.75" customHeight="1">
      <c r="A442" s="2743"/>
      <c r="B442" s="2743"/>
      <c r="C442" s="2743"/>
      <c r="D442" s="2743"/>
      <c r="E442" s="2743"/>
      <c r="F442" s="2743"/>
      <c r="G442" s="2743"/>
      <c r="H442" s="2743"/>
      <c r="I442" s="2743"/>
      <c r="J442" s="2743"/>
      <c r="K442" s="2743"/>
      <c r="L442" s="2743"/>
    </row>
    <row r="443" spans="1:12" ht="15.75" customHeight="1">
      <c r="A443" s="2743"/>
      <c r="B443" s="2743"/>
      <c r="C443" s="2743"/>
      <c r="D443" s="2743"/>
      <c r="E443" s="2743"/>
      <c r="F443" s="2743"/>
      <c r="G443" s="2743"/>
      <c r="H443" s="2743"/>
      <c r="I443" s="2743"/>
      <c r="J443" s="2743"/>
      <c r="K443" s="2743"/>
      <c r="L443" s="2743"/>
    </row>
    <row r="444" spans="1:12" ht="15.75" customHeight="1">
      <c r="A444" s="2743"/>
      <c r="B444" s="2743"/>
      <c r="C444" s="2743"/>
      <c r="D444" s="2743"/>
      <c r="E444" s="2743"/>
      <c r="F444" s="2743"/>
      <c r="G444" s="2743"/>
      <c r="H444" s="2743"/>
      <c r="I444" s="2743"/>
      <c r="J444" s="2743"/>
      <c r="K444" s="2743"/>
      <c r="L444" s="2743"/>
    </row>
    <row r="445" spans="1:12" ht="15.75" customHeight="1">
      <c r="A445" s="2743"/>
      <c r="B445" s="2743"/>
      <c r="C445" s="2743"/>
      <c r="D445" s="2743"/>
      <c r="E445" s="2743"/>
      <c r="F445" s="2743"/>
      <c r="G445" s="2743"/>
      <c r="H445" s="2743"/>
      <c r="I445" s="2743"/>
      <c r="J445" s="2743"/>
      <c r="K445" s="2743"/>
      <c r="L445" s="2743"/>
    </row>
    <row r="446" spans="1:12" ht="15.75" customHeight="1">
      <c r="A446" s="2743"/>
      <c r="B446" s="2743"/>
      <c r="C446" s="2743"/>
      <c r="D446" s="2743"/>
      <c r="E446" s="2743"/>
      <c r="F446" s="2743"/>
      <c r="G446" s="2743"/>
      <c r="H446" s="2743"/>
      <c r="I446" s="2743"/>
      <c r="J446" s="2743"/>
      <c r="K446" s="2743"/>
      <c r="L446" s="2743"/>
    </row>
    <row r="447" spans="1:12" ht="15.75" customHeight="1">
      <c r="A447" s="2743"/>
      <c r="B447" s="2743"/>
      <c r="C447" s="2743"/>
      <c r="D447" s="2743"/>
      <c r="E447" s="2743"/>
      <c r="F447" s="2743"/>
      <c r="G447" s="2743"/>
      <c r="H447" s="2743"/>
      <c r="I447" s="2743"/>
      <c r="J447" s="2743"/>
      <c r="K447" s="2743"/>
      <c r="L447" s="2743"/>
    </row>
    <row r="448" spans="1:12" ht="15.75" customHeight="1">
      <c r="A448" s="2743"/>
      <c r="B448" s="2743"/>
      <c r="C448" s="2743"/>
      <c r="D448" s="2743"/>
      <c r="E448" s="2743"/>
      <c r="F448" s="2743"/>
      <c r="G448" s="2743"/>
      <c r="H448" s="2743"/>
      <c r="I448" s="2743"/>
      <c r="J448" s="2743"/>
      <c r="K448" s="2743"/>
      <c r="L448" s="2743"/>
    </row>
    <row r="449" spans="1:12" ht="15.75" customHeight="1">
      <c r="A449" s="2743"/>
      <c r="B449" s="2743"/>
      <c r="C449" s="2743"/>
      <c r="D449" s="2743"/>
      <c r="E449" s="2743"/>
      <c r="F449" s="2743"/>
      <c r="G449" s="2743"/>
      <c r="H449" s="2743"/>
      <c r="I449" s="2743"/>
      <c r="J449" s="2743"/>
      <c r="K449" s="2743"/>
      <c r="L449" s="2743"/>
    </row>
    <row r="450" spans="1:12" ht="15.75" customHeight="1">
      <c r="A450" s="2743"/>
      <c r="B450" s="2743"/>
      <c r="C450" s="2743"/>
      <c r="D450" s="2743"/>
      <c r="E450" s="2743"/>
      <c r="F450" s="2743"/>
      <c r="G450" s="2743"/>
      <c r="H450" s="2743"/>
      <c r="I450" s="2743"/>
      <c r="J450" s="2743"/>
      <c r="K450" s="2743"/>
      <c r="L450" s="2743"/>
    </row>
    <row r="451" spans="1:12" ht="15.75" customHeight="1">
      <c r="A451" s="2743"/>
      <c r="B451" s="2743"/>
      <c r="C451" s="2743"/>
      <c r="D451" s="2743"/>
      <c r="E451" s="2743"/>
      <c r="F451" s="2743"/>
      <c r="G451" s="2743"/>
      <c r="H451" s="2743"/>
      <c r="I451" s="2743"/>
      <c r="J451" s="2743"/>
      <c r="K451" s="2743"/>
      <c r="L451" s="2743"/>
    </row>
    <row r="452" spans="1:12" ht="15.75" customHeight="1">
      <c r="A452" s="2743"/>
      <c r="B452" s="2743"/>
      <c r="C452" s="2743"/>
      <c r="D452" s="2743"/>
      <c r="E452" s="2743"/>
      <c r="F452" s="2743"/>
      <c r="G452" s="2743"/>
      <c r="H452" s="2743"/>
      <c r="I452" s="2743"/>
      <c r="J452" s="2743"/>
      <c r="K452" s="2743"/>
      <c r="L452" s="2743"/>
    </row>
    <row r="453" spans="1:12" ht="15.75" customHeight="1">
      <c r="A453" s="2743"/>
      <c r="B453" s="2743"/>
      <c r="C453" s="2743"/>
      <c r="D453" s="2743"/>
      <c r="E453" s="2743"/>
      <c r="F453" s="2743"/>
      <c r="G453" s="2743"/>
      <c r="H453" s="2743"/>
      <c r="I453" s="2743"/>
      <c r="J453" s="2743"/>
      <c r="K453" s="2743"/>
      <c r="L453" s="2743"/>
    </row>
    <row r="454" spans="1:12" ht="15.75" customHeight="1">
      <c r="A454" s="2743"/>
      <c r="B454" s="2743"/>
      <c r="C454" s="2743"/>
      <c r="D454" s="2743"/>
      <c r="E454" s="2743"/>
      <c r="F454" s="2743"/>
      <c r="G454" s="2743"/>
      <c r="H454" s="2743"/>
      <c r="I454" s="2743"/>
      <c r="J454" s="2743"/>
      <c r="K454" s="2743"/>
      <c r="L454" s="2743"/>
    </row>
    <row r="455" spans="1:12" ht="15.75" customHeight="1">
      <c r="A455" s="2743"/>
      <c r="B455" s="2743"/>
      <c r="C455" s="2743"/>
      <c r="D455" s="2743"/>
      <c r="E455" s="2743"/>
      <c r="F455" s="2743"/>
      <c r="G455" s="2743"/>
      <c r="H455" s="2743"/>
      <c r="I455" s="2743"/>
      <c r="J455" s="2743"/>
      <c r="K455" s="2743"/>
      <c r="L455" s="2743"/>
    </row>
    <row r="456" spans="1:12" ht="15.75" customHeight="1">
      <c r="A456" s="2743"/>
      <c r="B456" s="2743"/>
      <c r="C456" s="2743"/>
      <c r="D456" s="2743"/>
      <c r="E456" s="2743"/>
      <c r="F456" s="2743"/>
      <c r="G456" s="2743"/>
      <c r="H456" s="2743"/>
      <c r="I456" s="2743"/>
      <c r="J456" s="2743"/>
      <c r="K456" s="2743"/>
      <c r="L456" s="2743"/>
    </row>
    <row r="457" spans="1:12" ht="15.75" customHeight="1">
      <c r="A457" s="2743"/>
      <c r="B457" s="2743"/>
      <c r="C457" s="2743"/>
      <c r="D457" s="2743"/>
      <c r="E457" s="2743"/>
      <c r="F457" s="2743"/>
      <c r="G457" s="2743"/>
      <c r="H457" s="2743"/>
      <c r="I457" s="2743"/>
      <c r="J457" s="2743"/>
      <c r="K457" s="2743"/>
      <c r="L457" s="2743"/>
    </row>
    <row r="458" spans="1:12" ht="15.75" customHeight="1">
      <c r="A458" s="2743"/>
      <c r="B458" s="2743"/>
      <c r="C458" s="2743"/>
      <c r="D458" s="2743"/>
      <c r="E458" s="2743"/>
      <c r="F458" s="2743"/>
      <c r="G458" s="2743"/>
      <c r="H458" s="2743"/>
      <c r="I458" s="2743"/>
      <c r="J458" s="2743"/>
      <c r="K458" s="2743"/>
      <c r="L458" s="2743"/>
    </row>
    <row r="459" spans="1:12" ht="15.75" customHeight="1">
      <c r="A459" s="2743"/>
      <c r="B459" s="2743"/>
      <c r="C459" s="2743"/>
      <c r="D459" s="2743"/>
      <c r="E459" s="2743"/>
      <c r="F459" s="2743"/>
      <c r="G459" s="2743"/>
      <c r="H459" s="2743"/>
      <c r="I459" s="2743"/>
      <c r="J459" s="2743"/>
      <c r="K459" s="2743"/>
      <c r="L459" s="2743"/>
    </row>
    <row r="460" spans="1:12" ht="15.75" customHeight="1">
      <c r="A460" s="2743"/>
      <c r="B460" s="2743"/>
      <c r="C460" s="2743"/>
      <c r="D460" s="2743"/>
      <c r="E460" s="2743"/>
      <c r="F460" s="2743"/>
      <c r="G460" s="2743"/>
      <c r="H460" s="2743"/>
      <c r="I460" s="2743"/>
      <c r="J460" s="2743"/>
      <c r="K460" s="2743"/>
      <c r="L460" s="2743"/>
    </row>
    <row r="461" spans="1:12" ht="15.75" customHeight="1">
      <c r="A461" s="2743"/>
      <c r="B461" s="2743"/>
      <c r="C461" s="2743"/>
      <c r="D461" s="2743"/>
      <c r="E461" s="2743"/>
      <c r="F461" s="2743"/>
      <c r="G461" s="2743"/>
      <c r="H461" s="2743"/>
      <c r="I461" s="2743"/>
      <c r="J461" s="2743"/>
      <c r="K461" s="2743"/>
      <c r="L461" s="2743"/>
    </row>
    <row r="462" spans="1:12" ht="15.75" customHeight="1">
      <c r="A462" s="2743"/>
      <c r="B462" s="2743"/>
      <c r="C462" s="2743"/>
      <c r="D462" s="2743"/>
      <c r="E462" s="2743"/>
      <c r="F462" s="2743"/>
      <c r="G462" s="2743"/>
      <c r="H462" s="2743"/>
      <c r="I462" s="2743"/>
      <c r="J462" s="2743"/>
      <c r="K462" s="2743"/>
      <c r="L462" s="2743"/>
    </row>
    <row r="463" spans="1:12" ht="15.75" customHeight="1">
      <c r="A463" s="2743"/>
      <c r="B463" s="2743"/>
      <c r="C463" s="2743"/>
      <c r="D463" s="2743"/>
      <c r="E463" s="2743"/>
      <c r="F463" s="2743"/>
      <c r="G463" s="2743"/>
      <c r="H463" s="2743"/>
      <c r="I463" s="2743"/>
      <c r="J463" s="2743"/>
      <c r="K463" s="2743"/>
      <c r="L463" s="2743"/>
    </row>
    <row r="464" spans="1:12" ht="15.75" customHeight="1">
      <c r="A464" s="2743"/>
      <c r="B464" s="2743"/>
      <c r="C464" s="2743"/>
      <c r="D464" s="2743"/>
      <c r="E464" s="2743"/>
      <c r="F464" s="2743"/>
      <c r="G464" s="2743"/>
      <c r="H464" s="2743"/>
      <c r="I464" s="2743"/>
      <c r="J464" s="2743"/>
      <c r="K464" s="2743"/>
      <c r="L464" s="2743"/>
    </row>
    <row r="465" spans="1:12" ht="15.75" customHeight="1">
      <c r="A465" s="2743"/>
      <c r="B465" s="2743"/>
      <c r="C465" s="2743"/>
      <c r="D465" s="2743"/>
      <c r="E465" s="2743"/>
      <c r="F465" s="2743"/>
      <c r="G465" s="2743"/>
      <c r="H465" s="2743"/>
      <c r="I465" s="2743"/>
      <c r="J465" s="2743"/>
      <c r="K465" s="2743"/>
      <c r="L465" s="2743"/>
    </row>
    <row r="466" spans="1:12" ht="15.75" customHeight="1">
      <c r="A466" s="2743"/>
      <c r="B466" s="2743"/>
      <c r="C466" s="2743"/>
      <c r="D466" s="2743"/>
      <c r="E466" s="2743"/>
      <c r="F466" s="2743"/>
      <c r="G466" s="2743"/>
      <c r="H466" s="2743"/>
      <c r="I466" s="2743"/>
      <c r="J466" s="2743"/>
      <c r="K466" s="2743"/>
      <c r="L466" s="2743"/>
    </row>
    <row r="467" spans="1:12" ht="15.75" customHeight="1">
      <c r="A467" s="2743"/>
      <c r="B467" s="2743"/>
      <c r="C467" s="2743"/>
      <c r="D467" s="2743"/>
      <c r="E467" s="2743"/>
      <c r="F467" s="2743"/>
      <c r="G467" s="2743"/>
      <c r="H467" s="2743"/>
      <c r="I467" s="2743"/>
      <c r="J467" s="2743"/>
      <c r="K467" s="2743"/>
      <c r="L467" s="2743"/>
    </row>
    <row r="468" spans="1:12" ht="15.75" customHeight="1">
      <c r="A468" s="2743"/>
      <c r="B468" s="2743"/>
      <c r="C468" s="2743"/>
      <c r="D468" s="2743"/>
      <c r="E468" s="2743"/>
      <c r="F468" s="2743"/>
      <c r="G468" s="2743"/>
      <c r="H468" s="2743"/>
      <c r="I468" s="2743"/>
      <c r="J468" s="2743"/>
      <c r="K468" s="2743"/>
      <c r="L468" s="2743"/>
    </row>
    <row r="469" spans="1:12" ht="15.75" customHeight="1">
      <c r="A469" s="2743"/>
      <c r="B469" s="2743"/>
      <c r="C469" s="2743"/>
      <c r="D469" s="2743"/>
      <c r="E469" s="2743"/>
      <c r="F469" s="2743"/>
      <c r="G469" s="2743"/>
      <c r="H469" s="2743"/>
      <c r="I469" s="2743"/>
      <c r="J469" s="2743"/>
      <c r="K469" s="2743"/>
      <c r="L469" s="2743"/>
    </row>
    <row r="470" spans="1:12" ht="15.75" customHeight="1">
      <c r="A470" s="2743"/>
      <c r="B470" s="2743"/>
      <c r="C470" s="2743"/>
      <c r="D470" s="2743"/>
      <c r="E470" s="2743"/>
      <c r="F470" s="2743"/>
      <c r="G470" s="2743"/>
      <c r="H470" s="2743"/>
      <c r="I470" s="2743"/>
      <c r="J470" s="2743"/>
      <c r="K470" s="2743"/>
      <c r="L470" s="2743"/>
    </row>
    <row r="471" spans="1:12" ht="15.75" customHeight="1">
      <c r="A471" s="2743"/>
      <c r="B471" s="2743"/>
      <c r="C471" s="2743"/>
      <c r="D471" s="2743"/>
      <c r="E471" s="2743"/>
      <c r="F471" s="2743"/>
      <c r="G471" s="2743"/>
      <c r="H471" s="2743"/>
      <c r="I471" s="2743"/>
      <c r="J471" s="2743"/>
      <c r="K471" s="2743"/>
      <c r="L471" s="2743"/>
    </row>
    <row r="472" spans="1:12" ht="15.75" customHeight="1">
      <c r="A472" s="2743"/>
      <c r="B472" s="2743"/>
      <c r="C472" s="2743"/>
      <c r="D472" s="2743"/>
      <c r="E472" s="2743"/>
      <c r="F472" s="2743"/>
      <c r="G472" s="2743"/>
      <c r="H472" s="2743"/>
      <c r="I472" s="2743"/>
      <c r="J472" s="2743"/>
      <c r="K472" s="2743"/>
      <c r="L472" s="2743"/>
    </row>
    <row r="473" spans="1:12" ht="15.75" customHeight="1">
      <c r="A473" s="2743"/>
      <c r="B473" s="2743"/>
      <c r="C473" s="2743"/>
      <c r="D473" s="2743"/>
      <c r="E473" s="2743"/>
      <c r="F473" s="2743"/>
      <c r="G473" s="2743"/>
      <c r="H473" s="2743"/>
      <c r="I473" s="2743"/>
      <c r="J473" s="2743"/>
      <c r="K473" s="2743"/>
      <c r="L473" s="2743"/>
    </row>
    <row r="474" spans="1:12" ht="15.75" customHeight="1">
      <c r="A474" s="2743"/>
      <c r="B474" s="2743"/>
      <c r="C474" s="2743"/>
      <c r="D474" s="2743"/>
      <c r="E474" s="2743"/>
      <c r="F474" s="2743"/>
      <c r="G474" s="2743"/>
      <c r="H474" s="2743"/>
      <c r="I474" s="2743"/>
      <c r="J474" s="2743"/>
      <c r="K474" s="2743"/>
      <c r="L474" s="2743"/>
    </row>
    <row r="475" spans="1:12" ht="15.75" customHeight="1">
      <c r="A475" s="2743"/>
      <c r="B475" s="2743"/>
      <c r="C475" s="2743"/>
      <c r="D475" s="2743"/>
      <c r="E475" s="2743"/>
      <c r="F475" s="2743"/>
      <c r="G475" s="2743"/>
      <c r="H475" s="2743"/>
      <c r="I475" s="2743"/>
      <c r="J475" s="2743"/>
      <c r="K475" s="2743"/>
      <c r="L475" s="2743"/>
    </row>
    <row r="476" spans="1:12" ht="15.75" customHeight="1">
      <c r="A476" s="2743"/>
      <c r="B476" s="2743"/>
      <c r="C476" s="2743"/>
      <c r="D476" s="2743"/>
      <c r="E476" s="2743"/>
      <c r="F476" s="2743"/>
      <c r="G476" s="2743"/>
      <c r="H476" s="2743"/>
      <c r="I476" s="2743"/>
      <c r="J476" s="2743"/>
      <c r="K476" s="2743"/>
      <c r="L476" s="2743"/>
    </row>
    <row r="477" spans="1:12" ht="15.75" customHeight="1">
      <c r="A477" s="2743"/>
      <c r="B477" s="2743"/>
      <c r="C477" s="2743"/>
      <c r="D477" s="2743"/>
      <c r="E477" s="2743"/>
      <c r="F477" s="2743"/>
      <c r="G477" s="2743"/>
      <c r="H477" s="2743"/>
      <c r="I477" s="2743"/>
      <c r="J477" s="2743"/>
      <c r="K477" s="2743"/>
      <c r="L477" s="2743"/>
    </row>
    <row r="478" spans="1:12" ht="15.75" customHeight="1">
      <c r="A478" s="2743"/>
      <c r="B478" s="2743"/>
      <c r="C478" s="2743"/>
      <c r="D478" s="2743"/>
      <c r="E478" s="2743"/>
      <c r="F478" s="2743"/>
      <c r="G478" s="2743"/>
      <c r="H478" s="2743"/>
      <c r="I478" s="2743"/>
      <c r="J478" s="2743"/>
      <c r="K478" s="2743"/>
      <c r="L478" s="2743"/>
    </row>
    <row r="479" spans="1:12" ht="15.75" customHeight="1">
      <c r="A479" s="2743"/>
      <c r="B479" s="2743"/>
      <c r="C479" s="2743"/>
      <c r="D479" s="2743"/>
      <c r="E479" s="2743"/>
      <c r="F479" s="2743"/>
      <c r="G479" s="2743"/>
      <c r="H479" s="2743"/>
      <c r="I479" s="2743"/>
      <c r="J479" s="2743"/>
      <c r="K479" s="2743"/>
      <c r="L479" s="2743"/>
    </row>
    <row r="480" spans="1:12" ht="15.75" customHeight="1">
      <c r="A480" s="2743"/>
      <c r="B480" s="2743"/>
      <c r="C480" s="2743"/>
      <c r="D480" s="2743"/>
      <c r="E480" s="2743"/>
      <c r="F480" s="2743"/>
      <c r="G480" s="2743"/>
      <c r="H480" s="2743"/>
      <c r="I480" s="2743"/>
      <c r="J480" s="2743"/>
      <c r="K480" s="2743"/>
      <c r="L480" s="2743"/>
    </row>
    <row r="481" spans="1:12" ht="15.75" customHeight="1">
      <c r="A481" s="2743"/>
      <c r="B481" s="2743"/>
      <c r="C481" s="2743"/>
      <c r="D481" s="2743"/>
      <c r="E481" s="2743"/>
      <c r="F481" s="2743"/>
      <c r="G481" s="2743"/>
      <c r="H481" s="2743"/>
      <c r="I481" s="2743"/>
      <c r="J481" s="2743"/>
      <c r="K481" s="2743"/>
      <c r="L481" s="2743"/>
    </row>
    <row r="482" spans="1:12" ht="15.75" customHeight="1">
      <c r="A482" s="2743"/>
      <c r="B482" s="2743"/>
      <c r="C482" s="2743"/>
      <c r="D482" s="2743"/>
      <c r="E482" s="2743"/>
      <c r="F482" s="2743"/>
      <c r="G482" s="2743"/>
      <c r="H482" s="2743"/>
      <c r="I482" s="2743"/>
      <c r="J482" s="2743"/>
      <c r="K482" s="2743"/>
      <c r="L482" s="2743"/>
    </row>
    <row r="483" spans="1:12" ht="15.75" customHeight="1">
      <c r="A483" s="2743"/>
      <c r="B483" s="2743"/>
      <c r="C483" s="2743"/>
      <c r="D483" s="2743"/>
      <c r="E483" s="2743"/>
      <c r="F483" s="2743"/>
      <c r="G483" s="2743"/>
      <c r="H483" s="2743"/>
      <c r="I483" s="2743"/>
      <c r="J483" s="2743"/>
      <c r="K483" s="2743"/>
      <c r="L483" s="2743"/>
    </row>
    <row r="484" spans="1:12" ht="15.75" customHeight="1">
      <c r="A484" s="2743"/>
      <c r="B484" s="2743"/>
      <c r="C484" s="2743"/>
      <c r="D484" s="2743"/>
      <c r="E484" s="2743"/>
      <c r="F484" s="2743"/>
      <c r="G484" s="2743"/>
      <c r="H484" s="2743"/>
      <c r="I484" s="2743"/>
      <c r="J484" s="2743"/>
      <c r="K484" s="2743"/>
      <c r="L484" s="2743"/>
    </row>
    <row r="485" spans="1:12" ht="15.75" customHeight="1">
      <c r="A485" s="2743"/>
      <c r="B485" s="2743"/>
      <c r="C485" s="2743"/>
      <c r="D485" s="2743"/>
      <c r="E485" s="2743"/>
      <c r="F485" s="2743"/>
      <c r="G485" s="2743"/>
      <c r="H485" s="2743"/>
      <c r="I485" s="2743"/>
      <c r="J485" s="2743"/>
      <c r="K485" s="2743"/>
      <c r="L485" s="2743"/>
    </row>
    <row r="486" spans="1:12" ht="15.75" customHeight="1">
      <c r="A486" s="2743"/>
      <c r="B486" s="2743"/>
      <c r="C486" s="2743"/>
      <c r="D486" s="2743"/>
      <c r="E486" s="2743"/>
      <c r="F486" s="2743"/>
      <c r="G486" s="2743"/>
      <c r="H486" s="2743"/>
      <c r="I486" s="2743"/>
      <c r="J486" s="2743"/>
      <c r="K486" s="2743"/>
      <c r="L486" s="2743"/>
    </row>
    <row r="487" spans="1:12" ht="15.75" customHeight="1">
      <c r="A487" s="2743"/>
      <c r="B487" s="2743"/>
      <c r="C487" s="2743"/>
      <c r="D487" s="2743"/>
      <c r="E487" s="2743"/>
      <c r="F487" s="2743"/>
      <c r="G487" s="2743"/>
      <c r="H487" s="2743"/>
      <c r="I487" s="2743"/>
      <c r="J487" s="2743"/>
      <c r="K487" s="2743"/>
      <c r="L487" s="2743"/>
    </row>
    <row r="488" spans="1:12" ht="15.75" customHeight="1">
      <c r="A488" s="2743"/>
      <c r="B488" s="2743"/>
      <c r="C488" s="2743"/>
      <c r="D488" s="2743"/>
      <c r="E488" s="2743"/>
      <c r="F488" s="2743"/>
      <c r="G488" s="2743"/>
      <c r="H488" s="2743"/>
      <c r="I488" s="2743"/>
      <c r="J488" s="2743"/>
      <c r="K488" s="2743"/>
      <c r="L488" s="2743"/>
    </row>
    <row r="489" spans="1:12" ht="15.75" customHeight="1">
      <c r="A489" s="2743"/>
      <c r="B489" s="2743"/>
      <c r="C489" s="2743"/>
      <c r="D489" s="2743"/>
      <c r="E489" s="2743"/>
      <c r="F489" s="2743"/>
      <c r="G489" s="2743"/>
      <c r="H489" s="2743"/>
      <c r="I489" s="2743"/>
      <c r="J489" s="2743"/>
      <c r="K489" s="2743"/>
      <c r="L489" s="2743"/>
    </row>
    <row r="490" spans="1:12" ht="15.75" customHeight="1">
      <c r="A490" s="2743"/>
      <c r="B490" s="2743"/>
      <c r="C490" s="2743"/>
      <c r="D490" s="2743"/>
      <c r="E490" s="2743"/>
      <c r="F490" s="2743"/>
      <c r="G490" s="2743"/>
      <c r="H490" s="2743"/>
      <c r="I490" s="2743"/>
      <c r="J490" s="2743"/>
      <c r="K490" s="2743"/>
      <c r="L490" s="2743"/>
    </row>
    <row r="491" spans="1:12" ht="15.75" customHeight="1">
      <c r="A491" s="2743"/>
      <c r="B491" s="2743"/>
      <c r="C491" s="2743"/>
      <c r="D491" s="2743"/>
      <c r="E491" s="2743"/>
      <c r="F491" s="2743"/>
      <c r="G491" s="2743"/>
      <c r="H491" s="2743"/>
      <c r="I491" s="2743"/>
      <c r="J491" s="2743"/>
      <c r="K491" s="2743"/>
      <c r="L491" s="2743"/>
    </row>
    <row r="492" spans="1:12" ht="15.75" customHeight="1">
      <c r="A492" s="2743"/>
      <c r="B492" s="2743"/>
      <c r="C492" s="2743"/>
      <c r="D492" s="2743"/>
      <c r="E492" s="2743"/>
      <c r="F492" s="2743"/>
      <c r="G492" s="2743"/>
      <c r="H492" s="2743"/>
      <c r="I492" s="2743"/>
      <c r="J492" s="2743"/>
      <c r="K492" s="2743"/>
      <c r="L492" s="2743"/>
    </row>
    <row r="493" spans="1:12" ht="15.75" customHeight="1">
      <c r="A493" s="2743"/>
      <c r="B493" s="2743"/>
      <c r="C493" s="2743"/>
      <c r="D493" s="2743"/>
      <c r="E493" s="2743"/>
      <c r="F493" s="2743"/>
      <c r="G493" s="2743"/>
      <c r="H493" s="2743"/>
      <c r="I493" s="2743"/>
      <c r="J493" s="2743"/>
      <c r="K493" s="2743"/>
      <c r="L493" s="2743"/>
    </row>
    <row r="494" spans="1:12" ht="15.75" customHeight="1">
      <c r="A494" s="2743"/>
      <c r="B494" s="2743"/>
      <c r="C494" s="2743"/>
      <c r="D494" s="2743"/>
      <c r="E494" s="2743"/>
      <c r="F494" s="2743"/>
      <c r="G494" s="2743"/>
      <c r="H494" s="2743"/>
      <c r="I494" s="2743"/>
      <c r="J494" s="2743"/>
      <c r="K494" s="2743"/>
      <c r="L494" s="2743"/>
    </row>
    <row r="495" spans="1:12" ht="15.75" customHeight="1">
      <c r="A495" s="2743"/>
      <c r="B495" s="2743"/>
      <c r="C495" s="2743"/>
      <c r="D495" s="2743"/>
      <c r="E495" s="2743"/>
      <c r="F495" s="2743"/>
      <c r="G495" s="2743"/>
      <c r="H495" s="2743"/>
      <c r="I495" s="2743"/>
      <c r="J495" s="2743"/>
      <c r="K495" s="2743"/>
      <c r="L495" s="2743"/>
    </row>
    <row r="496" spans="1:12" ht="15.75" customHeight="1">
      <c r="A496" s="2743"/>
      <c r="B496" s="2743"/>
      <c r="C496" s="2743"/>
      <c r="D496" s="2743"/>
      <c r="E496" s="2743"/>
      <c r="F496" s="2743"/>
      <c r="G496" s="2743"/>
      <c r="H496" s="2743"/>
      <c r="I496" s="2743"/>
      <c r="J496" s="2743"/>
      <c r="K496" s="2743"/>
      <c r="L496" s="2743"/>
    </row>
    <row r="497" spans="1:12" ht="15.75" customHeight="1">
      <c r="A497" s="2743"/>
      <c r="B497" s="2743"/>
      <c r="C497" s="2743"/>
      <c r="D497" s="2743"/>
      <c r="E497" s="2743"/>
      <c r="F497" s="2743"/>
      <c r="G497" s="2743"/>
      <c r="H497" s="2743"/>
      <c r="I497" s="2743"/>
      <c r="J497" s="2743"/>
      <c r="K497" s="2743"/>
      <c r="L497" s="2743"/>
    </row>
    <row r="498" spans="1:12" ht="15.75" customHeight="1">
      <c r="A498" s="2743"/>
      <c r="B498" s="2743"/>
      <c r="C498" s="2743"/>
      <c r="D498" s="2743"/>
      <c r="E498" s="2743"/>
      <c r="F498" s="2743"/>
      <c r="G498" s="2743"/>
      <c r="H498" s="2743"/>
      <c r="I498" s="2743"/>
      <c r="J498" s="2743"/>
      <c r="K498" s="2743"/>
      <c r="L498" s="2743"/>
    </row>
    <row r="499" spans="1:12" ht="15.75" customHeight="1">
      <c r="A499" s="2743"/>
      <c r="B499" s="2743"/>
      <c r="C499" s="2743"/>
      <c r="D499" s="2743"/>
      <c r="E499" s="2743"/>
      <c r="F499" s="2743"/>
      <c r="G499" s="2743"/>
      <c r="H499" s="2743"/>
      <c r="I499" s="2743"/>
      <c r="J499" s="2743"/>
      <c r="K499" s="2743"/>
      <c r="L499" s="2743"/>
    </row>
    <row r="500" spans="1:12" ht="15.75" customHeight="1">
      <c r="A500" s="2743"/>
      <c r="B500" s="2743"/>
      <c r="C500" s="2743"/>
      <c r="D500" s="2743"/>
      <c r="E500" s="2743"/>
      <c r="F500" s="2743"/>
      <c r="G500" s="2743"/>
      <c r="H500" s="2743"/>
      <c r="I500" s="2743"/>
      <c r="J500" s="2743"/>
      <c r="K500" s="2743"/>
      <c r="L500" s="2743"/>
    </row>
    <row r="501" spans="1:12" ht="15.75" customHeight="1">
      <c r="A501" s="2743"/>
      <c r="B501" s="2743"/>
      <c r="C501" s="2743"/>
      <c r="D501" s="2743"/>
      <c r="E501" s="2743"/>
      <c r="F501" s="2743"/>
      <c r="G501" s="2743"/>
      <c r="H501" s="2743"/>
      <c r="I501" s="2743"/>
      <c r="J501" s="2743"/>
      <c r="K501" s="2743"/>
      <c r="L501" s="2743"/>
    </row>
    <row r="502" spans="1:12" ht="15.75" customHeight="1">
      <c r="A502" s="2743"/>
      <c r="B502" s="2743"/>
      <c r="C502" s="2743"/>
      <c r="D502" s="2743"/>
      <c r="E502" s="2743"/>
      <c r="F502" s="2743"/>
      <c r="G502" s="2743"/>
      <c r="H502" s="2743"/>
      <c r="I502" s="2743"/>
      <c r="J502" s="2743"/>
      <c r="K502" s="2743"/>
      <c r="L502" s="2743"/>
    </row>
    <row r="503" spans="1:12" ht="15.75" customHeight="1">
      <c r="A503" s="2743"/>
      <c r="B503" s="2743"/>
      <c r="C503" s="2743"/>
      <c r="D503" s="2743"/>
      <c r="E503" s="2743"/>
      <c r="F503" s="2743"/>
      <c r="G503" s="2743"/>
      <c r="H503" s="2743"/>
      <c r="I503" s="2743"/>
      <c r="J503" s="2743"/>
      <c r="K503" s="2743"/>
      <c r="L503" s="2743"/>
    </row>
    <row r="504" spans="1:12" ht="15.75" customHeight="1">
      <c r="A504" s="2743"/>
      <c r="B504" s="2743"/>
      <c r="C504" s="2743"/>
      <c r="D504" s="2743"/>
      <c r="E504" s="2743"/>
      <c r="F504" s="2743"/>
      <c r="G504" s="2743"/>
      <c r="H504" s="2743"/>
      <c r="I504" s="2743"/>
      <c r="J504" s="2743"/>
      <c r="K504" s="2743"/>
      <c r="L504" s="2743"/>
    </row>
    <row r="505" spans="1:12" ht="15.75" customHeight="1">
      <c r="A505" s="2743"/>
      <c r="B505" s="2743"/>
      <c r="C505" s="2743"/>
      <c r="D505" s="2743"/>
      <c r="E505" s="2743"/>
      <c r="F505" s="2743"/>
      <c r="G505" s="2743"/>
      <c r="H505" s="2743"/>
      <c r="I505" s="2743"/>
      <c r="J505" s="2743"/>
      <c r="K505" s="2743"/>
      <c r="L505" s="2743"/>
    </row>
    <row r="506" spans="1:12" ht="15.75" customHeight="1">
      <c r="A506" s="2743"/>
      <c r="B506" s="2743"/>
      <c r="C506" s="2743"/>
      <c r="D506" s="2743"/>
      <c r="E506" s="2743"/>
      <c r="F506" s="2743"/>
      <c r="G506" s="2743"/>
      <c r="H506" s="2743"/>
      <c r="I506" s="2743"/>
      <c r="J506" s="2743"/>
      <c r="K506" s="2743"/>
      <c r="L506" s="2743"/>
    </row>
    <row r="507" spans="1:12" ht="15.75" customHeight="1">
      <c r="A507" s="2743"/>
      <c r="B507" s="2743"/>
      <c r="C507" s="2743"/>
      <c r="D507" s="2743"/>
      <c r="E507" s="2743"/>
      <c r="F507" s="2743"/>
      <c r="G507" s="2743"/>
      <c r="H507" s="2743"/>
      <c r="I507" s="2743"/>
      <c r="J507" s="2743"/>
      <c r="K507" s="2743"/>
      <c r="L507" s="2743"/>
    </row>
    <row r="508" spans="1:12" ht="15.75" customHeight="1">
      <c r="A508" s="2743"/>
      <c r="B508" s="2743"/>
      <c r="C508" s="2743"/>
      <c r="D508" s="2743"/>
      <c r="E508" s="2743"/>
      <c r="F508" s="2743"/>
      <c r="G508" s="2743"/>
      <c r="H508" s="2743"/>
      <c r="I508" s="2743"/>
      <c r="J508" s="2743"/>
      <c r="K508" s="2743"/>
      <c r="L508" s="2743"/>
    </row>
    <row r="509" spans="1:12" ht="15.75" customHeight="1">
      <c r="A509" s="2743"/>
      <c r="B509" s="2743"/>
      <c r="C509" s="2743"/>
      <c r="D509" s="2743"/>
      <c r="E509" s="2743"/>
      <c r="F509" s="2743"/>
      <c r="G509" s="2743"/>
      <c r="H509" s="2743"/>
      <c r="I509" s="2743"/>
      <c r="J509" s="2743"/>
      <c r="K509" s="2743"/>
      <c r="L509" s="2743"/>
    </row>
    <row r="510" spans="1:12" ht="15.75" customHeight="1">
      <c r="A510" s="2743"/>
      <c r="B510" s="2743"/>
      <c r="C510" s="2743"/>
      <c r="D510" s="2743"/>
      <c r="E510" s="2743"/>
      <c r="F510" s="2743"/>
      <c r="G510" s="2743"/>
      <c r="H510" s="2743"/>
      <c r="I510" s="2743"/>
      <c r="J510" s="2743"/>
      <c r="K510" s="2743"/>
      <c r="L510" s="2743"/>
    </row>
    <row r="511" spans="1:12" ht="15.75" customHeight="1">
      <c r="A511" s="2743"/>
      <c r="B511" s="2743"/>
      <c r="C511" s="2743"/>
      <c r="D511" s="2743"/>
      <c r="E511" s="2743"/>
      <c r="F511" s="2743"/>
      <c r="G511" s="2743"/>
      <c r="H511" s="2743"/>
      <c r="I511" s="2743"/>
      <c r="J511" s="2743"/>
      <c r="K511" s="2743"/>
      <c r="L511" s="2743"/>
    </row>
    <row r="512" spans="1:12" ht="15.75" customHeight="1">
      <c r="A512" s="2743"/>
      <c r="B512" s="2743"/>
      <c r="C512" s="2743"/>
      <c r="D512" s="2743"/>
      <c r="E512" s="2743"/>
      <c r="F512" s="2743"/>
      <c r="G512" s="2743"/>
      <c r="H512" s="2743"/>
      <c r="I512" s="2743"/>
      <c r="J512" s="2743"/>
      <c r="K512" s="2743"/>
      <c r="L512" s="2743"/>
    </row>
    <row r="513" spans="1:12" ht="15.75" customHeight="1">
      <c r="A513" s="2743"/>
      <c r="B513" s="2743"/>
      <c r="C513" s="2743"/>
      <c r="D513" s="2743"/>
      <c r="E513" s="2743"/>
      <c r="F513" s="2743"/>
      <c r="G513" s="2743"/>
      <c r="H513" s="2743"/>
      <c r="I513" s="2743"/>
      <c r="J513" s="2743"/>
      <c r="K513" s="2743"/>
      <c r="L513" s="2743"/>
    </row>
    <row r="514" spans="1:12" ht="15.75" customHeight="1">
      <c r="A514" s="2743"/>
      <c r="B514" s="2743"/>
      <c r="C514" s="2743"/>
      <c r="D514" s="2743"/>
      <c r="E514" s="2743"/>
      <c r="F514" s="2743"/>
      <c r="G514" s="2743"/>
      <c r="H514" s="2743"/>
      <c r="I514" s="2743"/>
      <c r="J514" s="2743"/>
      <c r="K514" s="2743"/>
      <c r="L514" s="2743"/>
    </row>
    <row r="515" spans="1:12" ht="15.75" customHeight="1">
      <c r="A515" s="2743"/>
      <c r="B515" s="2743"/>
      <c r="C515" s="2743"/>
      <c r="D515" s="2743"/>
      <c r="E515" s="2743"/>
      <c r="F515" s="2743"/>
      <c r="G515" s="2743"/>
      <c r="H515" s="2743"/>
      <c r="I515" s="2743"/>
      <c r="J515" s="2743"/>
      <c r="K515" s="2743"/>
      <c r="L515" s="2743"/>
    </row>
    <row r="516" spans="1:12" ht="15.75" customHeight="1">
      <c r="A516" s="2743"/>
      <c r="B516" s="2743"/>
      <c r="C516" s="2743"/>
      <c r="D516" s="2743"/>
      <c r="E516" s="2743"/>
      <c r="F516" s="2743"/>
      <c r="G516" s="2743"/>
      <c r="H516" s="2743"/>
      <c r="I516" s="2743"/>
      <c r="J516" s="2743"/>
      <c r="K516" s="2743"/>
      <c r="L516" s="2743"/>
    </row>
    <row r="517" spans="1:12" ht="15.75" customHeight="1">
      <c r="A517" s="2743"/>
      <c r="B517" s="2743"/>
      <c r="C517" s="2743"/>
      <c r="D517" s="2743"/>
      <c r="E517" s="2743"/>
      <c r="F517" s="2743"/>
      <c r="G517" s="2743"/>
      <c r="H517" s="2743"/>
      <c r="I517" s="2743"/>
      <c r="J517" s="2743"/>
      <c r="K517" s="2743"/>
      <c r="L517" s="2743"/>
    </row>
    <row r="518" spans="1:12" ht="15.75" customHeight="1">
      <c r="A518" s="2743"/>
      <c r="B518" s="2743"/>
      <c r="C518" s="2743"/>
      <c r="D518" s="2743"/>
      <c r="E518" s="2743"/>
      <c r="F518" s="2743"/>
      <c r="G518" s="2743"/>
      <c r="H518" s="2743"/>
      <c r="I518" s="2743"/>
      <c r="J518" s="2743"/>
      <c r="K518" s="2743"/>
      <c r="L518" s="2743"/>
    </row>
    <row r="519" spans="1:12" ht="15.75" customHeight="1">
      <c r="A519" s="2743"/>
      <c r="B519" s="2743"/>
      <c r="C519" s="2743"/>
      <c r="D519" s="2743"/>
      <c r="E519" s="2743"/>
      <c r="F519" s="2743"/>
      <c r="G519" s="2743"/>
      <c r="H519" s="2743"/>
      <c r="I519" s="2743"/>
      <c r="J519" s="2743"/>
      <c r="K519" s="2743"/>
      <c r="L519" s="2743"/>
    </row>
    <row r="520" spans="1:12" ht="15.75" customHeight="1">
      <c r="A520" s="2743"/>
      <c r="B520" s="2743"/>
      <c r="C520" s="2743"/>
      <c r="D520" s="2743"/>
      <c r="E520" s="2743"/>
      <c r="F520" s="2743"/>
      <c r="G520" s="2743"/>
      <c r="H520" s="2743"/>
      <c r="I520" s="2743"/>
      <c r="J520" s="2743"/>
      <c r="K520" s="2743"/>
      <c r="L520" s="2743"/>
    </row>
    <row r="521" spans="1:12" ht="15.75" customHeight="1">
      <c r="A521" s="2743"/>
      <c r="B521" s="2743"/>
      <c r="C521" s="2743"/>
      <c r="D521" s="2743"/>
      <c r="E521" s="2743"/>
      <c r="F521" s="2743"/>
      <c r="G521" s="2743"/>
      <c r="H521" s="2743"/>
      <c r="I521" s="2743"/>
      <c r="J521" s="2743"/>
      <c r="K521" s="2743"/>
      <c r="L521" s="2743"/>
    </row>
    <row r="522" spans="1:12" ht="15.75" customHeight="1">
      <c r="A522" s="2743"/>
      <c r="B522" s="2743"/>
      <c r="C522" s="2743"/>
      <c r="D522" s="2743"/>
      <c r="E522" s="2743"/>
      <c r="F522" s="2743"/>
      <c r="G522" s="2743"/>
      <c r="H522" s="2743"/>
      <c r="I522" s="2743"/>
      <c r="J522" s="2743"/>
      <c r="K522" s="2743"/>
      <c r="L522" s="2743"/>
    </row>
    <row r="523" spans="1:12" ht="15.75" customHeight="1">
      <c r="A523" s="2743"/>
      <c r="B523" s="2743"/>
      <c r="C523" s="2743"/>
      <c r="D523" s="2743"/>
      <c r="E523" s="2743"/>
      <c r="F523" s="2743"/>
      <c r="G523" s="2743"/>
      <c r="H523" s="2743"/>
      <c r="I523" s="2743"/>
      <c r="J523" s="2743"/>
      <c r="K523" s="2743"/>
      <c r="L523" s="2743"/>
    </row>
    <row r="524" spans="1:12" ht="15.75" customHeight="1">
      <c r="A524" s="2743"/>
      <c r="B524" s="2743"/>
      <c r="C524" s="2743"/>
      <c r="D524" s="2743"/>
      <c r="E524" s="2743"/>
      <c r="F524" s="2743"/>
      <c r="G524" s="2743"/>
      <c r="H524" s="2743"/>
      <c r="I524" s="2743"/>
      <c r="J524" s="2743"/>
      <c r="K524" s="2743"/>
      <c r="L524" s="2743"/>
    </row>
    <row r="525" spans="1:12" ht="15.75" customHeight="1">
      <c r="A525" s="2743"/>
      <c r="B525" s="2743"/>
      <c r="C525" s="2743"/>
      <c r="D525" s="2743"/>
      <c r="E525" s="2743"/>
      <c r="F525" s="2743"/>
      <c r="G525" s="2743"/>
      <c r="H525" s="2743"/>
      <c r="I525" s="2743"/>
      <c r="J525" s="2743"/>
      <c r="K525" s="2743"/>
      <c r="L525" s="2743"/>
    </row>
    <row r="526" spans="1:12" ht="15.75" customHeight="1">
      <c r="A526" s="2743"/>
      <c r="B526" s="2743"/>
      <c r="C526" s="2743"/>
      <c r="D526" s="2743"/>
      <c r="E526" s="2743"/>
      <c r="F526" s="2743"/>
      <c r="G526" s="2743"/>
      <c r="H526" s="2743"/>
      <c r="I526" s="2743"/>
      <c r="J526" s="2743"/>
      <c r="K526" s="2743"/>
      <c r="L526" s="2743"/>
    </row>
    <row r="527" spans="1:12" ht="15.75" customHeight="1">
      <c r="A527" s="2743"/>
      <c r="B527" s="2743"/>
      <c r="C527" s="2743"/>
      <c r="D527" s="2743"/>
      <c r="E527" s="2743"/>
      <c r="F527" s="2743"/>
      <c r="G527" s="2743"/>
      <c r="H527" s="2743"/>
      <c r="I527" s="2743"/>
      <c r="J527" s="2743"/>
      <c r="K527" s="2743"/>
      <c r="L527" s="2743"/>
    </row>
    <row r="528" spans="1:12" ht="15.75" customHeight="1">
      <c r="A528" s="2743"/>
      <c r="B528" s="2743"/>
      <c r="C528" s="2743"/>
      <c r="D528" s="2743"/>
      <c r="E528" s="2743"/>
      <c r="F528" s="2743"/>
      <c r="G528" s="2743"/>
      <c r="H528" s="2743"/>
      <c r="I528" s="2743"/>
      <c r="J528" s="2743"/>
      <c r="K528" s="2743"/>
      <c r="L528" s="2743"/>
    </row>
    <row r="529" spans="1:12" ht="15.75" customHeight="1">
      <c r="A529" s="2743"/>
      <c r="B529" s="2743"/>
      <c r="C529" s="2743"/>
      <c r="D529" s="2743"/>
      <c r="E529" s="2743"/>
      <c r="F529" s="2743"/>
      <c r="G529" s="2743"/>
      <c r="H529" s="2743"/>
      <c r="I529" s="2743"/>
      <c r="J529" s="2743"/>
      <c r="K529" s="2743"/>
      <c r="L529" s="2743"/>
    </row>
    <row r="530" spans="1:12" ht="15.75" customHeight="1">
      <c r="A530" s="2743"/>
      <c r="B530" s="2743"/>
      <c r="C530" s="2743"/>
      <c r="D530" s="2743"/>
      <c r="E530" s="2743"/>
      <c r="F530" s="2743"/>
      <c r="G530" s="2743"/>
      <c r="H530" s="2743"/>
      <c r="I530" s="2743"/>
      <c r="J530" s="2743"/>
      <c r="K530" s="2743"/>
      <c r="L530" s="2743"/>
    </row>
    <row r="531" spans="1:12" ht="15.75" customHeight="1">
      <c r="A531" s="2743"/>
      <c r="B531" s="2743"/>
      <c r="C531" s="2743"/>
      <c r="D531" s="2743"/>
      <c r="E531" s="2743"/>
      <c r="F531" s="2743"/>
      <c r="G531" s="2743"/>
      <c r="H531" s="2743"/>
      <c r="I531" s="2743"/>
      <c r="J531" s="2743"/>
      <c r="K531" s="2743"/>
      <c r="L531" s="2743"/>
    </row>
    <row r="532" spans="1:12" ht="15.75" customHeight="1">
      <c r="A532" s="2743"/>
      <c r="B532" s="2743"/>
      <c r="C532" s="2743"/>
      <c r="D532" s="2743"/>
      <c r="E532" s="2743"/>
      <c r="F532" s="2743"/>
      <c r="G532" s="2743"/>
      <c r="H532" s="2743"/>
      <c r="I532" s="2743"/>
      <c r="J532" s="2743"/>
      <c r="K532" s="2743"/>
      <c r="L532" s="2743"/>
    </row>
    <row r="533" spans="1:12" ht="15.75" customHeight="1">
      <c r="A533" s="2743"/>
      <c r="B533" s="2743"/>
      <c r="C533" s="2743"/>
      <c r="D533" s="2743"/>
      <c r="E533" s="2743"/>
      <c r="F533" s="2743"/>
      <c r="G533" s="2743"/>
      <c r="H533" s="2743"/>
      <c r="I533" s="2743"/>
      <c r="J533" s="2743"/>
      <c r="K533" s="2743"/>
      <c r="L533" s="2743"/>
    </row>
    <row r="534" spans="1:12" ht="15.75" customHeight="1">
      <c r="A534" s="2743"/>
      <c r="B534" s="2743"/>
      <c r="C534" s="2743"/>
      <c r="D534" s="2743"/>
      <c r="E534" s="2743"/>
      <c r="F534" s="2743"/>
      <c r="G534" s="2743"/>
      <c r="H534" s="2743"/>
      <c r="I534" s="2743"/>
      <c r="J534" s="2743"/>
      <c r="K534" s="2743"/>
      <c r="L534" s="2743"/>
    </row>
    <row r="535" spans="1:12" ht="15.75" customHeight="1">
      <c r="A535" s="2743"/>
      <c r="B535" s="2743"/>
      <c r="C535" s="2743"/>
      <c r="D535" s="2743"/>
      <c r="E535" s="2743"/>
      <c r="F535" s="2743"/>
      <c r="G535" s="2743"/>
      <c r="H535" s="2743"/>
      <c r="I535" s="2743"/>
      <c r="J535" s="2743"/>
      <c r="K535" s="2743"/>
      <c r="L535" s="2743"/>
    </row>
    <row r="536" spans="1:12" ht="15.75" customHeight="1">
      <c r="A536" s="2743"/>
      <c r="B536" s="2743"/>
      <c r="C536" s="2743"/>
      <c r="D536" s="2743"/>
      <c r="E536" s="2743"/>
      <c r="F536" s="2743"/>
      <c r="G536" s="2743"/>
      <c r="H536" s="2743"/>
      <c r="I536" s="2743"/>
      <c r="J536" s="2743"/>
      <c r="K536" s="2743"/>
      <c r="L536" s="2743"/>
    </row>
    <row r="537" spans="1:12" ht="15.75" customHeight="1">
      <c r="A537" s="2743"/>
      <c r="B537" s="2743"/>
      <c r="C537" s="2743"/>
      <c r="D537" s="2743"/>
      <c r="E537" s="2743"/>
      <c r="F537" s="2743"/>
      <c r="G537" s="2743"/>
      <c r="H537" s="2743"/>
      <c r="I537" s="2743"/>
      <c r="J537" s="2743"/>
      <c r="K537" s="2743"/>
      <c r="L537" s="2743"/>
    </row>
    <row r="538" spans="1:12" ht="15.75" customHeight="1">
      <c r="A538" s="2743"/>
      <c r="B538" s="2743"/>
      <c r="C538" s="2743"/>
      <c r="D538" s="2743"/>
      <c r="E538" s="2743"/>
      <c r="F538" s="2743"/>
      <c r="G538" s="2743"/>
      <c r="H538" s="2743"/>
      <c r="I538" s="2743"/>
      <c r="J538" s="2743"/>
      <c r="K538" s="2743"/>
      <c r="L538" s="2743"/>
    </row>
    <row r="539" spans="1:12" ht="15.75" customHeight="1">
      <c r="A539" s="2743"/>
      <c r="B539" s="2743"/>
      <c r="C539" s="2743"/>
      <c r="D539" s="2743"/>
      <c r="E539" s="2743"/>
      <c r="F539" s="2743"/>
      <c r="G539" s="2743"/>
      <c r="H539" s="2743"/>
      <c r="I539" s="2743"/>
      <c r="J539" s="2743"/>
      <c r="K539" s="2743"/>
      <c r="L539" s="2743"/>
    </row>
    <row r="540" spans="1:12" ht="15.75" customHeight="1">
      <c r="A540" s="2743"/>
      <c r="B540" s="2743"/>
      <c r="C540" s="2743"/>
      <c r="D540" s="2743"/>
      <c r="E540" s="2743"/>
      <c r="F540" s="2743"/>
      <c r="G540" s="2743"/>
      <c r="H540" s="2743"/>
      <c r="I540" s="2743"/>
      <c r="J540" s="2743"/>
      <c r="K540" s="2743"/>
      <c r="L540" s="2743"/>
    </row>
    <row r="541" spans="1:12" ht="15.75" customHeight="1">
      <c r="A541" s="2743"/>
      <c r="B541" s="2743"/>
      <c r="C541" s="2743"/>
      <c r="D541" s="2743"/>
      <c r="E541" s="2743"/>
      <c r="F541" s="2743"/>
      <c r="G541" s="2743"/>
      <c r="H541" s="2743"/>
      <c r="I541" s="2743"/>
      <c r="J541" s="2743"/>
      <c r="K541" s="2743"/>
      <c r="L541" s="2743"/>
    </row>
    <row r="542" spans="1:12" ht="15.75" customHeight="1">
      <c r="A542" s="2743"/>
      <c r="B542" s="2743"/>
      <c r="C542" s="2743"/>
      <c r="D542" s="2743"/>
      <c r="E542" s="2743"/>
      <c r="F542" s="2743"/>
      <c r="G542" s="2743"/>
      <c r="H542" s="2743"/>
      <c r="I542" s="2743"/>
      <c r="J542" s="2743"/>
      <c r="K542" s="2743"/>
      <c r="L542" s="2743"/>
    </row>
    <row r="543" spans="1:12" ht="15.75" customHeight="1">
      <c r="A543" s="2743"/>
      <c r="B543" s="2743"/>
      <c r="C543" s="2743"/>
      <c r="D543" s="2743"/>
      <c r="E543" s="2743"/>
      <c r="F543" s="2743"/>
      <c r="G543" s="2743"/>
      <c r="H543" s="2743"/>
      <c r="I543" s="2743"/>
      <c r="J543" s="2743"/>
      <c r="K543" s="2743"/>
      <c r="L543" s="2743"/>
    </row>
    <row r="544" spans="1:12" ht="15.75" customHeight="1">
      <c r="A544" s="2743"/>
      <c r="B544" s="2743"/>
      <c r="C544" s="2743"/>
      <c r="D544" s="2743"/>
      <c r="E544" s="2743"/>
      <c r="F544" s="2743"/>
      <c r="G544" s="2743"/>
      <c r="H544" s="2743"/>
      <c r="I544" s="2743"/>
      <c r="J544" s="2743"/>
      <c r="K544" s="2743"/>
      <c r="L544" s="2743"/>
    </row>
    <row r="545" spans="1:12" ht="15.75" customHeight="1">
      <c r="A545" s="2743"/>
      <c r="B545" s="2743"/>
      <c r="C545" s="2743"/>
      <c r="D545" s="2743"/>
      <c r="E545" s="2743"/>
      <c r="F545" s="2743"/>
      <c r="G545" s="2743"/>
      <c r="H545" s="2743"/>
      <c r="I545" s="2743"/>
      <c r="J545" s="2743"/>
      <c r="K545" s="2743"/>
      <c r="L545" s="2743"/>
    </row>
    <row r="546" spans="1:12" ht="15.75" customHeight="1">
      <c r="A546" s="2743"/>
      <c r="B546" s="2743"/>
      <c r="C546" s="2743"/>
      <c r="D546" s="2743"/>
      <c r="E546" s="2743"/>
      <c r="F546" s="2743"/>
      <c r="G546" s="2743"/>
      <c r="H546" s="2743"/>
      <c r="I546" s="2743"/>
      <c r="J546" s="2743"/>
      <c r="K546" s="2743"/>
      <c r="L546" s="2743"/>
    </row>
    <row r="547" spans="1:12" ht="15.75" customHeight="1">
      <c r="A547" s="2743"/>
      <c r="B547" s="2743"/>
      <c r="C547" s="2743"/>
      <c r="D547" s="2743"/>
      <c r="E547" s="2743"/>
      <c r="F547" s="2743"/>
      <c r="G547" s="2743"/>
      <c r="H547" s="2743"/>
      <c r="I547" s="2743"/>
      <c r="J547" s="2743"/>
      <c r="K547" s="2743"/>
      <c r="L547" s="2743"/>
    </row>
    <row r="548" spans="1:12" ht="15.75" customHeight="1">
      <c r="A548" s="2743"/>
      <c r="B548" s="2743"/>
      <c r="C548" s="2743"/>
      <c r="D548" s="2743"/>
      <c r="E548" s="2743"/>
      <c r="F548" s="2743"/>
      <c r="G548" s="2743"/>
      <c r="H548" s="2743"/>
      <c r="I548" s="2743"/>
      <c r="J548" s="2743"/>
      <c r="K548" s="2743"/>
      <c r="L548" s="2743"/>
    </row>
    <row r="549" spans="1:12" ht="15.75" customHeight="1">
      <c r="A549" s="2743"/>
      <c r="B549" s="2743"/>
      <c r="C549" s="2743"/>
      <c r="D549" s="2743"/>
      <c r="E549" s="2743"/>
      <c r="F549" s="2743"/>
      <c r="G549" s="2743"/>
      <c r="H549" s="2743"/>
      <c r="I549" s="2743"/>
      <c r="J549" s="2743"/>
      <c r="K549" s="2743"/>
      <c r="L549" s="2743"/>
    </row>
    <row r="550" spans="1:12" ht="15.75" customHeight="1">
      <c r="A550" s="2743"/>
      <c r="B550" s="2743"/>
      <c r="C550" s="2743"/>
      <c r="D550" s="2743"/>
      <c r="E550" s="2743"/>
      <c r="F550" s="2743"/>
      <c r="G550" s="2743"/>
      <c r="H550" s="2743"/>
      <c r="I550" s="2743"/>
      <c r="J550" s="2743"/>
      <c r="K550" s="2743"/>
      <c r="L550" s="2743"/>
    </row>
    <row r="551" spans="1:12" ht="15.75" customHeight="1">
      <c r="A551" s="2743"/>
      <c r="B551" s="2743"/>
      <c r="C551" s="2743"/>
      <c r="D551" s="2743"/>
      <c r="E551" s="2743"/>
      <c r="F551" s="2743"/>
      <c r="G551" s="2743"/>
      <c r="H551" s="2743"/>
      <c r="I551" s="2743"/>
      <c r="J551" s="2743"/>
      <c r="K551" s="2743"/>
      <c r="L551" s="2743"/>
    </row>
    <row r="552" spans="1:12" ht="15.75" customHeight="1">
      <c r="A552" s="2743"/>
      <c r="B552" s="2743"/>
      <c r="C552" s="2743"/>
      <c r="D552" s="2743"/>
      <c r="E552" s="2743"/>
      <c r="F552" s="2743"/>
      <c r="G552" s="2743"/>
      <c r="H552" s="2743"/>
      <c r="I552" s="2743"/>
      <c r="J552" s="2743"/>
      <c r="K552" s="2743"/>
      <c r="L552" s="2743"/>
    </row>
    <row r="553" spans="1:12" ht="15.75" customHeight="1">
      <c r="A553" s="2743"/>
      <c r="B553" s="2743"/>
      <c r="C553" s="2743"/>
      <c r="D553" s="2743"/>
      <c r="E553" s="2743"/>
      <c r="F553" s="2743"/>
      <c r="G553" s="2743"/>
      <c r="H553" s="2743"/>
      <c r="I553" s="2743"/>
      <c r="J553" s="2743"/>
      <c r="K553" s="2743"/>
      <c r="L553" s="2743"/>
    </row>
    <row r="554" spans="1:12" ht="15.75" customHeight="1">
      <c r="A554" s="2743"/>
      <c r="B554" s="2743"/>
      <c r="C554" s="2743"/>
      <c r="D554" s="2743"/>
      <c r="E554" s="2743"/>
      <c r="F554" s="2743"/>
      <c r="G554" s="2743"/>
      <c r="H554" s="2743"/>
      <c r="I554" s="2743"/>
      <c r="J554" s="2743"/>
      <c r="K554" s="2743"/>
      <c r="L554" s="2743"/>
    </row>
    <row r="555" spans="1:12" ht="15.75" customHeight="1">
      <c r="A555" s="2743"/>
      <c r="B555" s="2743"/>
      <c r="C555" s="2743"/>
      <c r="D555" s="2743"/>
      <c r="E555" s="2743"/>
      <c r="F555" s="2743"/>
      <c r="G555" s="2743"/>
      <c r="H555" s="2743"/>
      <c r="I555" s="2743"/>
      <c r="J555" s="2743"/>
      <c r="K555" s="2743"/>
      <c r="L555" s="2743"/>
    </row>
    <row r="556" spans="1:12" ht="15.75" customHeight="1">
      <c r="A556" s="2743"/>
      <c r="B556" s="2743"/>
      <c r="C556" s="2743"/>
      <c r="D556" s="2743"/>
      <c r="E556" s="2743"/>
      <c r="F556" s="2743"/>
      <c r="G556" s="2743"/>
      <c r="H556" s="2743"/>
      <c r="I556" s="2743"/>
      <c r="J556" s="2743"/>
      <c r="K556" s="2743"/>
      <c r="L556" s="2743"/>
    </row>
    <row r="557" spans="1:12" ht="15.75" customHeight="1">
      <c r="A557" s="2743"/>
      <c r="B557" s="2743"/>
      <c r="C557" s="2743"/>
      <c r="D557" s="2743"/>
      <c r="E557" s="2743"/>
      <c r="F557" s="2743"/>
      <c r="G557" s="2743"/>
      <c r="H557" s="2743"/>
      <c r="I557" s="2743"/>
      <c r="J557" s="2743"/>
      <c r="K557" s="2743"/>
      <c r="L557" s="2743"/>
    </row>
    <row r="558" spans="1:12" ht="15.75" customHeight="1">
      <c r="A558" s="2743"/>
      <c r="B558" s="2743"/>
      <c r="C558" s="2743"/>
      <c r="D558" s="2743"/>
      <c r="E558" s="2743"/>
      <c r="F558" s="2743"/>
      <c r="G558" s="2743"/>
      <c r="H558" s="2743"/>
      <c r="I558" s="2743"/>
      <c r="J558" s="2743"/>
      <c r="K558" s="2743"/>
      <c r="L558" s="2743"/>
    </row>
    <row r="559" spans="1:12" ht="15.75" customHeight="1">
      <c r="A559" s="2743"/>
      <c r="B559" s="2743"/>
      <c r="C559" s="2743"/>
      <c r="D559" s="2743"/>
      <c r="E559" s="2743"/>
      <c r="F559" s="2743"/>
      <c r="G559" s="2743"/>
      <c r="H559" s="2743"/>
      <c r="I559" s="2743"/>
      <c r="J559" s="2743"/>
      <c r="K559" s="2743"/>
      <c r="L559" s="2743"/>
    </row>
    <row r="560" spans="1:12" ht="15.75" customHeight="1">
      <c r="A560" s="2743"/>
      <c r="B560" s="2743"/>
      <c r="C560" s="2743"/>
      <c r="D560" s="2743"/>
      <c r="E560" s="2743"/>
      <c r="F560" s="2743"/>
      <c r="G560" s="2743"/>
      <c r="H560" s="2743"/>
      <c r="I560" s="2743"/>
      <c r="J560" s="2743"/>
      <c r="K560" s="2743"/>
      <c r="L560" s="2743"/>
    </row>
    <row r="561" spans="1:12" ht="15.75" customHeight="1">
      <c r="A561" s="2743"/>
      <c r="B561" s="2743"/>
      <c r="C561" s="2743"/>
      <c r="D561" s="2743"/>
      <c r="E561" s="2743"/>
      <c r="F561" s="2743"/>
      <c r="G561" s="2743"/>
      <c r="H561" s="2743"/>
      <c r="I561" s="2743"/>
      <c r="J561" s="2743"/>
      <c r="K561" s="2743"/>
      <c r="L561" s="2743"/>
    </row>
    <row r="562" spans="1:12" ht="15.75" customHeight="1">
      <c r="A562" s="2743"/>
      <c r="B562" s="2743"/>
      <c r="C562" s="2743"/>
      <c r="D562" s="2743"/>
      <c r="E562" s="2743"/>
      <c r="F562" s="2743"/>
      <c r="G562" s="2743"/>
      <c r="H562" s="2743"/>
      <c r="I562" s="2743"/>
      <c r="J562" s="2743"/>
      <c r="K562" s="2743"/>
      <c r="L562" s="2743"/>
    </row>
    <row r="563" spans="1:12" ht="15.75" customHeight="1">
      <c r="A563" s="2743"/>
      <c r="B563" s="2743"/>
      <c r="C563" s="2743"/>
      <c r="D563" s="2743"/>
      <c r="E563" s="2743"/>
      <c r="F563" s="2743"/>
      <c r="G563" s="2743"/>
      <c r="H563" s="2743"/>
      <c r="I563" s="2743"/>
      <c r="J563" s="2743"/>
      <c r="K563" s="2743"/>
      <c r="L563" s="2743"/>
    </row>
    <row r="564" spans="1:12" ht="15.75" customHeight="1">
      <c r="A564" s="2743"/>
      <c r="B564" s="2743"/>
      <c r="C564" s="2743"/>
      <c r="D564" s="2743"/>
      <c r="E564" s="2743"/>
      <c r="F564" s="2743"/>
      <c r="G564" s="2743"/>
      <c r="H564" s="2743"/>
      <c r="I564" s="2743"/>
      <c r="J564" s="2743"/>
      <c r="K564" s="2743"/>
      <c r="L564" s="2743"/>
    </row>
    <row r="565" spans="1:12" ht="15.75" customHeight="1">
      <c r="A565" s="2743"/>
      <c r="B565" s="2743"/>
      <c r="C565" s="2743"/>
      <c r="D565" s="2743"/>
      <c r="E565" s="2743"/>
      <c r="F565" s="2743"/>
      <c r="G565" s="2743"/>
      <c r="H565" s="2743"/>
      <c r="I565" s="2743"/>
      <c r="J565" s="2743"/>
      <c r="K565" s="2743"/>
      <c r="L565" s="2743"/>
    </row>
    <row r="566" spans="1:12" ht="15.75" customHeight="1">
      <c r="A566" s="2743"/>
      <c r="B566" s="2743"/>
      <c r="C566" s="2743"/>
      <c r="D566" s="2743"/>
      <c r="E566" s="2743"/>
      <c r="F566" s="2743"/>
      <c r="G566" s="2743"/>
      <c r="H566" s="2743"/>
      <c r="I566" s="2743"/>
      <c r="J566" s="2743"/>
      <c r="K566" s="2743"/>
      <c r="L566" s="2743"/>
    </row>
    <row r="567" spans="1:12" ht="15.75" customHeight="1">
      <c r="A567" s="2743"/>
      <c r="B567" s="2743"/>
      <c r="C567" s="2743"/>
      <c r="D567" s="2743"/>
      <c r="E567" s="2743"/>
      <c r="F567" s="2743"/>
      <c r="G567" s="2743"/>
      <c r="H567" s="2743"/>
      <c r="I567" s="2743"/>
      <c r="J567" s="2743"/>
      <c r="K567" s="2743"/>
      <c r="L567" s="2743"/>
    </row>
    <row r="568" spans="1:12" ht="15.75" customHeight="1">
      <c r="A568" s="2743"/>
      <c r="B568" s="2743"/>
      <c r="C568" s="2743"/>
      <c r="D568" s="2743"/>
      <c r="E568" s="2743"/>
      <c r="F568" s="2743"/>
      <c r="G568" s="2743"/>
      <c r="H568" s="2743"/>
      <c r="I568" s="2743"/>
      <c r="J568" s="2743"/>
      <c r="K568" s="2743"/>
      <c r="L568" s="2743"/>
    </row>
    <row r="569" spans="1:12" ht="15.75" customHeight="1">
      <c r="A569" s="2743"/>
      <c r="B569" s="2743"/>
      <c r="C569" s="2743"/>
      <c r="D569" s="2743"/>
      <c r="E569" s="2743"/>
      <c r="F569" s="2743"/>
      <c r="G569" s="2743"/>
      <c r="H569" s="2743"/>
      <c r="I569" s="2743"/>
      <c r="J569" s="2743"/>
      <c r="K569" s="2743"/>
      <c r="L569" s="2743"/>
    </row>
    <row r="570" spans="1:12" ht="15.75" customHeight="1">
      <c r="A570" s="2743"/>
      <c r="B570" s="2743"/>
      <c r="C570" s="2743"/>
      <c r="D570" s="2743"/>
      <c r="E570" s="2743"/>
      <c r="F570" s="2743"/>
      <c r="G570" s="2743"/>
      <c r="H570" s="2743"/>
      <c r="I570" s="2743"/>
      <c r="J570" s="2743"/>
      <c r="K570" s="2743"/>
      <c r="L570" s="2743"/>
    </row>
    <row r="571" spans="1:12" ht="15.75" customHeight="1">
      <c r="A571" s="2743"/>
      <c r="B571" s="2743"/>
      <c r="C571" s="2743"/>
      <c r="D571" s="2743"/>
      <c r="E571" s="2743"/>
      <c r="F571" s="2743"/>
      <c r="G571" s="2743"/>
      <c r="H571" s="2743"/>
      <c r="I571" s="2743"/>
      <c r="J571" s="2743"/>
      <c r="K571" s="2743"/>
      <c r="L571" s="2743"/>
    </row>
    <row r="572" spans="1:12" ht="15.75" customHeight="1">
      <c r="A572" s="2743"/>
      <c r="B572" s="2743"/>
      <c r="C572" s="2743"/>
      <c r="D572" s="2743"/>
      <c r="E572" s="2743"/>
      <c r="F572" s="2743"/>
      <c r="G572" s="2743"/>
      <c r="H572" s="2743"/>
      <c r="I572" s="2743"/>
      <c r="J572" s="2743"/>
      <c r="K572" s="2743"/>
      <c r="L572" s="2743"/>
    </row>
    <row r="573" spans="1:12" ht="15.75" customHeight="1">
      <c r="A573" s="2743"/>
      <c r="B573" s="2743"/>
      <c r="C573" s="2743"/>
      <c r="D573" s="2743"/>
      <c r="E573" s="2743"/>
      <c r="F573" s="2743"/>
      <c r="G573" s="2743"/>
      <c r="H573" s="2743"/>
      <c r="I573" s="2743"/>
      <c r="J573" s="2743"/>
      <c r="K573" s="2743"/>
      <c r="L573" s="2743"/>
    </row>
    <row r="574" spans="1:12" ht="15.75" customHeight="1">
      <c r="A574" s="2743"/>
      <c r="B574" s="2743"/>
      <c r="C574" s="2743"/>
      <c r="D574" s="2743"/>
      <c r="E574" s="2743"/>
      <c r="F574" s="2743"/>
      <c r="G574" s="2743"/>
      <c r="H574" s="2743"/>
      <c r="I574" s="2743"/>
      <c r="J574" s="2743"/>
      <c r="K574" s="2743"/>
      <c r="L574" s="2743"/>
    </row>
    <row r="575" spans="1:12" ht="15.75" customHeight="1">
      <c r="A575" s="2743"/>
      <c r="B575" s="2743"/>
      <c r="C575" s="2743"/>
      <c r="D575" s="2743"/>
      <c r="E575" s="2743"/>
      <c r="F575" s="2743"/>
      <c r="G575" s="2743"/>
      <c r="H575" s="2743"/>
      <c r="I575" s="2743"/>
      <c r="J575" s="2743"/>
      <c r="K575" s="2743"/>
      <c r="L575" s="2743"/>
    </row>
    <row r="576" spans="1:12" ht="15.75" customHeight="1">
      <c r="A576" s="2743"/>
      <c r="B576" s="2743"/>
      <c r="C576" s="2743"/>
      <c r="D576" s="2743"/>
      <c r="E576" s="2743"/>
      <c r="F576" s="2743"/>
      <c r="G576" s="2743"/>
      <c r="H576" s="2743"/>
      <c r="I576" s="2743"/>
      <c r="J576" s="2743"/>
      <c r="K576" s="2743"/>
      <c r="L576" s="2743"/>
    </row>
    <row r="577" spans="1:12" ht="15.75" customHeight="1">
      <c r="A577" s="2743"/>
      <c r="B577" s="2743"/>
      <c r="C577" s="2743"/>
      <c r="D577" s="2743"/>
      <c r="E577" s="2743"/>
      <c r="F577" s="2743"/>
      <c r="G577" s="2743"/>
      <c r="H577" s="2743"/>
      <c r="I577" s="2743"/>
      <c r="J577" s="2743"/>
      <c r="K577" s="2743"/>
      <c r="L577" s="2743"/>
    </row>
    <row r="578" spans="1:12" ht="15.75" customHeight="1">
      <c r="A578" s="2743"/>
      <c r="B578" s="2743"/>
      <c r="C578" s="2743"/>
      <c r="D578" s="2743"/>
      <c r="E578" s="2743"/>
      <c r="F578" s="2743"/>
      <c r="G578" s="2743"/>
      <c r="H578" s="2743"/>
      <c r="I578" s="2743"/>
      <c r="J578" s="2743"/>
      <c r="K578" s="2743"/>
      <c r="L578" s="2743"/>
    </row>
    <row r="579" spans="1:12" ht="15.75" customHeight="1">
      <c r="A579" s="2743"/>
      <c r="B579" s="2743"/>
      <c r="C579" s="2743"/>
      <c r="D579" s="2743"/>
      <c r="E579" s="2743"/>
      <c r="F579" s="2743"/>
      <c r="G579" s="2743"/>
      <c r="H579" s="2743"/>
      <c r="I579" s="2743"/>
      <c r="J579" s="2743"/>
      <c r="K579" s="2743"/>
      <c r="L579" s="2743"/>
    </row>
    <row r="580" spans="1:12" ht="15.75" customHeight="1">
      <c r="A580" s="2743"/>
      <c r="B580" s="2743"/>
      <c r="C580" s="2743"/>
      <c r="D580" s="2743"/>
      <c r="E580" s="2743"/>
      <c r="F580" s="2743"/>
      <c r="G580" s="2743"/>
      <c r="H580" s="2743"/>
      <c r="I580" s="2743"/>
      <c r="J580" s="2743"/>
      <c r="K580" s="2743"/>
      <c r="L580" s="2743"/>
    </row>
    <row r="581" spans="1:12" ht="15.75" customHeight="1">
      <c r="A581" s="2743"/>
      <c r="B581" s="2743"/>
      <c r="C581" s="2743"/>
      <c r="D581" s="2743"/>
      <c r="E581" s="2743"/>
      <c r="F581" s="2743"/>
      <c r="G581" s="2743"/>
      <c r="H581" s="2743"/>
      <c r="I581" s="2743"/>
      <c r="J581" s="2743"/>
      <c r="K581" s="2743"/>
      <c r="L581" s="2743"/>
    </row>
    <row r="582" spans="1:12" ht="15.75" customHeight="1">
      <c r="A582" s="2743"/>
      <c r="B582" s="2743"/>
      <c r="C582" s="2743"/>
      <c r="D582" s="2743"/>
      <c r="E582" s="2743"/>
      <c r="F582" s="2743"/>
      <c r="G582" s="2743"/>
      <c r="H582" s="2743"/>
      <c r="I582" s="2743"/>
      <c r="J582" s="2743"/>
      <c r="K582" s="2743"/>
      <c r="L582" s="2743"/>
    </row>
    <row r="583" spans="1:12" ht="15.75" customHeight="1">
      <c r="A583" s="2743"/>
      <c r="B583" s="2743"/>
      <c r="C583" s="2743"/>
      <c r="D583" s="2743"/>
      <c r="E583" s="2743"/>
      <c r="F583" s="2743"/>
      <c r="G583" s="2743"/>
      <c r="H583" s="2743"/>
      <c r="I583" s="2743"/>
      <c r="J583" s="2743"/>
      <c r="K583" s="2743"/>
      <c r="L583" s="2743"/>
    </row>
    <row r="584" spans="1:12" ht="15.75" customHeight="1">
      <c r="A584" s="2743"/>
      <c r="B584" s="2743"/>
      <c r="C584" s="2743"/>
      <c r="D584" s="2743"/>
      <c r="E584" s="2743"/>
      <c r="F584" s="2743"/>
      <c r="G584" s="2743"/>
      <c r="H584" s="2743"/>
      <c r="I584" s="2743"/>
      <c r="J584" s="2743"/>
      <c r="K584" s="2743"/>
      <c r="L584" s="2743"/>
    </row>
    <row r="585" spans="1:12" ht="15.75" customHeight="1">
      <c r="A585" s="2743"/>
      <c r="B585" s="2743"/>
      <c r="C585" s="2743"/>
      <c r="D585" s="2743"/>
      <c r="E585" s="2743"/>
      <c r="F585" s="2743"/>
      <c r="G585" s="2743"/>
      <c r="H585" s="2743"/>
      <c r="I585" s="2743"/>
      <c r="J585" s="2743"/>
      <c r="K585" s="2743"/>
      <c r="L585" s="2743"/>
    </row>
    <row r="586" spans="1:12" ht="15.75" customHeight="1">
      <c r="A586" s="2743"/>
      <c r="B586" s="2743"/>
      <c r="C586" s="2743"/>
      <c r="D586" s="2743"/>
      <c r="E586" s="2743"/>
      <c r="F586" s="2743"/>
      <c r="G586" s="2743"/>
      <c r="H586" s="2743"/>
      <c r="I586" s="2743"/>
      <c r="J586" s="2743"/>
      <c r="K586" s="2743"/>
      <c r="L586" s="2743"/>
    </row>
    <row r="587" spans="1:12" ht="15.75" customHeight="1">
      <c r="A587" s="2743"/>
      <c r="B587" s="2743"/>
      <c r="C587" s="2743"/>
      <c r="D587" s="2743"/>
      <c r="E587" s="2743"/>
      <c r="F587" s="2743"/>
      <c r="G587" s="2743"/>
      <c r="H587" s="2743"/>
      <c r="I587" s="2743"/>
      <c r="J587" s="2743"/>
      <c r="K587" s="2743"/>
      <c r="L587" s="2743"/>
    </row>
    <row r="588" spans="1:12" ht="15.75" customHeight="1">
      <c r="A588" s="2743"/>
      <c r="B588" s="2743"/>
      <c r="C588" s="2743"/>
      <c r="D588" s="2743"/>
      <c r="E588" s="2743"/>
      <c r="F588" s="2743"/>
      <c r="G588" s="2743"/>
      <c r="H588" s="2743"/>
      <c r="I588" s="2743"/>
      <c r="J588" s="2743"/>
      <c r="K588" s="2743"/>
      <c r="L588" s="2743"/>
    </row>
    <row r="589" spans="1:12" ht="15.75" customHeight="1">
      <c r="A589" s="2743"/>
      <c r="B589" s="2743"/>
      <c r="C589" s="2743"/>
      <c r="D589" s="2743"/>
      <c r="E589" s="2743"/>
      <c r="F589" s="2743"/>
      <c r="G589" s="2743"/>
      <c r="H589" s="2743"/>
      <c r="I589" s="2743"/>
      <c r="J589" s="2743"/>
      <c r="K589" s="2743"/>
      <c r="L589" s="2743"/>
    </row>
    <row r="590" spans="1:12" ht="15.75" customHeight="1">
      <c r="A590" s="2743"/>
      <c r="B590" s="2743"/>
      <c r="C590" s="2743"/>
      <c r="D590" s="2743"/>
      <c r="E590" s="2743"/>
      <c r="F590" s="2743"/>
      <c r="G590" s="2743"/>
      <c r="H590" s="2743"/>
      <c r="I590" s="2743"/>
      <c r="J590" s="2743"/>
      <c r="K590" s="2743"/>
      <c r="L590" s="2743"/>
    </row>
    <row r="591" spans="1:12" ht="15.75" customHeight="1">
      <c r="A591" s="2743"/>
      <c r="B591" s="2743"/>
      <c r="C591" s="2743"/>
      <c r="D591" s="2743"/>
      <c r="E591" s="2743"/>
      <c r="F591" s="2743"/>
      <c r="G591" s="2743"/>
      <c r="H591" s="2743"/>
      <c r="I591" s="2743"/>
      <c r="J591" s="2743"/>
      <c r="K591" s="2743"/>
      <c r="L591" s="2743"/>
    </row>
    <row r="592" spans="1:12" ht="15.75" customHeight="1">
      <c r="A592" s="2743"/>
      <c r="B592" s="2743"/>
      <c r="C592" s="2743"/>
      <c r="D592" s="2743"/>
      <c r="E592" s="2743"/>
      <c r="F592" s="2743"/>
      <c r="G592" s="2743"/>
      <c r="H592" s="2743"/>
      <c r="I592" s="2743"/>
      <c r="J592" s="2743"/>
      <c r="K592" s="2743"/>
      <c r="L592" s="2743"/>
    </row>
    <row r="593" spans="1:12" ht="15.75" customHeight="1">
      <c r="A593" s="2743"/>
      <c r="B593" s="2743"/>
      <c r="C593" s="2743"/>
      <c r="D593" s="2743"/>
      <c r="E593" s="2743"/>
      <c r="F593" s="2743"/>
      <c r="G593" s="2743"/>
      <c r="H593" s="2743"/>
      <c r="I593" s="2743"/>
      <c r="J593" s="2743"/>
      <c r="K593" s="2743"/>
      <c r="L593" s="2743"/>
    </row>
    <row r="594" spans="1:12" ht="15.75" customHeight="1">
      <c r="A594" s="2743"/>
      <c r="B594" s="2743"/>
      <c r="C594" s="2743"/>
      <c r="D594" s="2743"/>
      <c r="E594" s="2743"/>
      <c r="F594" s="2743"/>
      <c r="G594" s="2743"/>
      <c r="H594" s="2743"/>
      <c r="I594" s="2743"/>
      <c r="J594" s="2743"/>
      <c r="K594" s="2743"/>
      <c r="L594" s="2743"/>
    </row>
    <row r="595" spans="1:12" ht="15.75" customHeight="1">
      <c r="A595" s="2743"/>
      <c r="B595" s="2743"/>
      <c r="C595" s="2743"/>
      <c r="D595" s="2743"/>
      <c r="E595" s="2743"/>
      <c r="F595" s="2743"/>
      <c r="G595" s="2743"/>
      <c r="H595" s="2743"/>
      <c r="I595" s="2743"/>
      <c r="J595" s="2743"/>
      <c r="K595" s="2743"/>
      <c r="L595" s="2743"/>
    </row>
    <row r="596" spans="1:12" ht="15.75" customHeight="1">
      <c r="A596" s="2743"/>
      <c r="B596" s="2743"/>
      <c r="C596" s="2743"/>
      <c r="D596" s="2743"/>
      <c r="E596" s="2743"/>
      <c r="F596" s="2743"/>
      <c r="G596" s="2743"/>
      <c r="H596" s="2743"/>
      <c r="I596" s="2743"/>
      <c r="J596" s="2743"/>
      <c r="K596" s="2743"/>
      <c r="L596" s="2743"/>
    </row>
    <row r="597" spans="1:12" ht="15.75" customHeight="1">
      <c r="A597" s="2743"/>
      <c r="B597" s="2743"/>
      <c r="C597" s="2743"/>
      <c r="D597" s="2743"/>
      <c r="E597" s="2743"/>
      <c r="F597" s="2743"/>
      <c r="G597" s="2743"/>
      <c r="H597" s="2743"/>
      <c r="I597" s="2743"/>
      <c r="J597" s="2743"/>
      <c r="K597" s="2743"/>
      <c r="L597" s="2743"/>
    </row>
    <row r="598" spans="1:12" ht="15.75" customHeight="1">
      <c r="A598" s="2743"/>
      <c r="B598" s="2743"/>
      <c r="C598" s="2743"/>
      <c r="D598" s="2743"/>
      <c r="E598" s="2743"/>
      <c r="F598" s="2743"/>
      <c r="G598" s="2743"/>
      <c r="H598" s="2743"/>
      <c r="I598" s="2743"/>
      <c r="J598" s="2743"/>
      <c r="K598" s="2743"/>
      <c r="L598" s="2743"/>
    </row>
    <row r="599" spans="1:12" ht="15.75" customHeight="1">
      <c r="A599" s="2743"/>
      <c r="B599" s="2743"/>
      <c r="C599" s="2743"/>
      <c r="D599" s="2743"/>
      <c r="E599" s="2743"/>
      <c r="F599" s="2743"/>
      <c r="G599" s="2743"/>
      <c r="H599" s="2743"/>
      <c r="I599" s="2743"/>
      <c r="J599" s="2743"/>
      <c r="K599" s="2743"/>
      <c r="L599" s="2743"/>
    </row>
    <row r="600" spans="1:12" ht="15.75" customHeight="1">
      <c r="A600" s="2743"/>
      <c r="B600" s="2743"/>
      <c r="C600" s="2743"/>
      <c r="D600" s="2743"/>
      <c r="E600" s="2743"/>
      <c r="F600" s="2743"/>
      <c r="G600" s="2743"/>
      <c r="H600" s="2743"/>
      <c r="I600" s="2743"/>
      <c r="J600" s="2743"/>
      <c r="K600" s="2743"/>
      <c r="L600" s="2743"/>
    </row>
    <row r="601" spans="1:12" ht="15.75" customHeight="1">
      <c r="A601" s="2743"/>
      <c r="B601" s="2743"/>
      <c r="C601" s="2743"/>
      <c r="D601" s="2743"/>
      <c r="E601" s="2743"/>
      <c r="F601" s="2743"/>
      <c r="G601" s="2743"/>
      <c r="H601" s="2743"/>
      <c r="I601" s="2743"/>
      <c r="J601" s="2743"/>
      <c r="K601" s="2743"/>
      <c r="L601" s="2743"/>
    </row>
    <row r="602" spans="1:12" ht="15.75" customHeight="1">
      <c r="A602" s="2743"/>
      <c r="B602" s="2743"/>
      <c r="C602" s="2743"/>
      <c r="D602" s="2743"/>
      <c r="E602" s="2743"/>
      <c r="F602" s="2743"/>
      <c r="G602" s="2743"/>
      <c r="H602" s="2743"/>
      <c r="I602" s="2743"/>
      <c r="J602" s="2743"/>
      <c r="K602" s="2743"/>
      <c r="L602" s="2743"/>
    </row>
    <row r="603" spans="1:12" ht="15.75" customHeight="1">
      <c r="A603" s="2743"/>
      <c r="B603" s="2743"/>
      <c r="C603" s="2743"/>
      <c r="D603" s="2743"/>
      <c r="E603" s="2743"/>
      <c r="F603" s="2743"/>
      <c r="G603" s="2743"/>
      <c r="H603" s="2743"/>
      <c r="I603" s="2743"/>
      <c r="J603" s="2743"/>
      <c r="K603" s="2743"/>
      <c r="L603" s="2743"/>
    </row>
    <row r="604" spans="1:12" ht="15.75" customHeight="1">
      <c r="A604" s="2743"/>
      <c r="B604" s="2743"/>
      <c r="C604" s="2743"/>
      <c r="D604" s="2743"/>
      <c r="E604" s="2743"/>
      <c r="F604" s="2743"/>
      <c r="G604" s="2743"/>
      <c r="H604" s="2743"/>
      <c r="I604" s="2743"/>
      <c r="J604" s="2743"/>
      <c r="K604" s="2743"/>
      <c r="L604" s="2743"/>
    </row>
    <row r="605" spans="1:12" ht="15.75" customHeight="1">
      <c r="A605" s="2743"/>
      <c r="B605" s="2743"/>
      <c r="C605" s="2743"/>
      <c r="D605" s="2743"/>
      <c r="E605" s="2743"/>
      <c r="F605" s="2743"/>
      <c r="G605" s="2743"/>
      <c r="H605" s="2743"/>
      <c r="I605" s="2743"/>
      <c r="J605" s="2743"/>
      <c r="K605" s="2743"/>
      <c r="L605" s="2743"/>
    </row>
    <row r="606" spans="1:12" ht="15.75" customHeight="1">
      <c r="A606" s="2743"/>
      <c r="B606" s="2743"/>
      <c r="C606" s="2743"/>
      <c r="D606" s="2743"/>
      <c r="E606" s="2743"/>
      <c r="F606" s="2743"/>
      <c r="G606" s="2743"/>
      <c r="H606" s="2743"/>
      <c r="I606" s="2743"/>
      <c r="J606" s="2743"/>
      <c r="K606" s="2743"/>
      <c r="L606" s="2743"/>
    </row>
    <row r="607" spans="1:12" ht="15.75" customHeight="1">
      <c r="A607" s="2743"/>
      <c r="B607" s="2743"/>
      <c r="C607" s="2743"/>
      <c r="D607" s="2743"/>
      <c r="E607" s="2743"/>
      <c r="F607" s="2743"/>
      <c r="G607" s="2743"/>
      <c r="H607" s="2743"/>
      <c r="I607" s="2743"/>
      <c r="J607" s="2743"/>
      <c r="K607" s="2743"/>
      <c r="L607" s="2743"/>
    </row>
    <row r="608" spans="1:12" ht="15.75" customHeight="1">
      <c r="A608" s="2743"/>
      <c r="B608" s="2743"/>
      <c r="C608" s="2743"/>
      <c r="D608" s="2743"/>
      <c r="E608" s="2743"/>
      <c r="F608" s="2743"/>
      <c r="G608" s="2743"/>
      <c r="H608" s="2743"/>
      <c r="I608" s="2743"/>
      <c r="J608" s="2743"/>
      <c r="K608" s="2743"/>
      <c r="L608" s="2743"/>
    </row>
    <row r="609" spans="1:12" ht="15.75" customHeight="1">
      <c r="A609" s="2743"/>
      <c r="B609" s="2743"/>
      <c r="C609" s="2743"/>
      <c r="D609" s="2743"/>
      <c r="E609" s="2743"/>
      <c r="F609" s="2743"/>
      <c r="G609" s="2743"/>
      <c r="H609" s="2743"/>
      <c r="I609" s="2743"/>
      <c r="J609" s="2743"/>
      <c r="K609" s="2743"/>
      <c r="L609" s="2743"/>
    </row>
    <row r="610" spans="1:12" ht="15.75" customHeight="1">
      <c r="A610" s="2743"/>
      <c r="B610" s="2743"/>
      <c r="C610" s="2743"/>
      <c r="D610" s="2743"/>
      <c r="E610" s="2743"/>
      <c r="F610" s="2743"/>
      <c r="G610" s="2743"/>
      <c r="H610" s="2743"/>
      <c r="I610" s="2743"/>
      <c r="J610" s="2743"/>
      <c r="K610" s="2743"/>
      <c r="L610" s="2743"/>
    </row>
    <row r="611" spans="1:12" ht="15.75" customHeight="1">
      <c r="A611" s="2743"/>
      <c r="B611" s="2743"/>
      <c r="C611" s="2743"/>
      <c r="D611" s="2743"/>
      <c r="E611" s="2743"/>
      <c r="F611" s="2743"/>
      <c r="G611" s="2743"/>
      <c r="H611" s="2743"/>
      <c r="I611" s="2743"/>
      <c r="J611" s="2743"/>
      <c r="K611" s="2743"/>
      <c r="L611" s="2743"/>
    </row>
    <row r="612" spans="1:12" ht="15.75" customHeight="1">
      <c r="A612" s="2743"/>
      <c r="B612" s="2743"/>
      <c r="C612" s="2743"/>
      <c r="D612" s="2743"/>
      <c r="E612" s="2743"/>
      <c r="F612" s="2743"/>
      <c r="G612" s="2743"/>
      <c r="H612" s="2743"/>
      <c r="I612" s="2743"/>
      <c r="J612" s="2743"/>
      <c r="K612" s="2743"/>
      <c r="L612" s="2743"/>
    </row>
    <row r="613" spans="1:12" ht="15.75" customHeight="1">
      <c r="A613" s="2743"/>
      <c r="B613" s="2743"/>
      <c r="C613" s="2743"/>
      <c r="D613" s="2743"/>
      <c r="E613" s="2743"/>
      <c r="F613" s="2743"/>
      <c r="G613" s="2743"/>
      <c r="H613" s="2743"/>
      <c r="I613" s="2743"/>
      <c r="J613" s="2743"/>
      <c r="K613" s="2743"/>
      <c r="L613" s="2743"/>
    </row>
    <row r="614" spans="1:12" ht="15.75" customHeight="1">
      <c r="A614" s="2743"/>
      <c r="B614" s="2743"/>
      <c r="C614" s="2743"/>
      <c r="D614" s="2743"/>
      <c r="E614" s="2743"/>
      <c r="F614" s="2743"/>
      <c r="G614" s="2743"/>
      <c r="H614" s="2743"/>
      <c r="I614" s="2743"/>
      <c r="J614" s="2743"/>
      <c r="K614" s="2743"/>
      <c r="L614" s="2743"/>
    </row>
    <row r="615" spans="1:12" ht="15.75" customHeight="1">
      <c r="A615" s="2743"/>
      <c r="B615" s="2743"/>
      <c r="C615" s="2743"/>
      <c r="D615" s="2743"/>
      <c r="E615" s="2743"/>
      <c r="F615" s="2743"/>
      <c r="G615" s="2743"/>
      <c r="H615" s="2743"/>
      <c r="I615" s="2743"/>
      <c r="J615" s="2743"/>
      <c r="K615" s="2743"/>
      <c r="L615" s="2743"/>
    </row>
    <row r="616" spans="1:12" ht="15.75" customHeight="1">
      <c r="A616" s="2743"/>
      <c r="B616" s="2743"/>
      <c r="C616" s="2743"/>
      <c r="D616" s="2743"/>
      <c r="E616" s="2743"/>
      <c r="F616" s="2743"/>
      <c r="G616" s="2743"/>
      <c r="H616" s="2743"/>
      <c r="I616" s="2743"/>
      <c r="J616" s="2743"/>
      <c r="K616" s="2743"/>
      <c r="L616" s="2743"/>
    </row>
    <row r="617" spans="1:12" ht="15.75" customHeight="1">
      <c r="A617" s="2743"/>
      <c r="B617" s="2743"/>
      <c r="C617" s="2743"/>
      <c r="D617" s="2743"/>
      <c r="E617" s="2743"/>
      <c r="F617" s="2743"/>
      <c r="G617" s="2743"/>
      <c r="H617" s="2743"/>
      <c r="I617" s="2743"/>
      <c r="J617" s="2743"/>
      <c r="K617" s="2743"/>
      <c r="L617" s="2743"/>
    </row>
    <row r="618" spans="1:12" ht="15.75" customHeight="1">
      <c r="A618" s="2743"/>
      <c r="B618" s="2743"/>
      <c r="C618" s="2743"/>
      <c r="D618" s="2743"/>
      <c r="E618" s="2743"/>
      <c r="F618" s="2743"/>
      <c r="G618" s="2743"/>
      <c r="H618" s="2743"/>
      <c r="I618" s="2743"/>
      <c r="J618" s="2743"/>
      <c r="K618" s="2743"/>
      <c r="L618" s="2743"/>
    </row>
    <row r="619" spans="1:12" ht="15.75" customHeight="1">
      <c r="A619" s="2743"/>
      <c r="B619" s="2743"/>
      <c r="C619" s="2743"/>
      <c r="D619" s="2743"/>
      <c r="E619" s="2743"/>
      <c r="F619" s="2743"/>
      <c r="G619" s="2743"/>
      <c r="H619" s="2743"/>
      <c r="I619" s="2743"/>
      <c r="J619" s="2743"/>
      <c r="K619" s="2743"/>
      <c r="L619" s="2743"/>
    </row>
    <row r="620" spans="1:12" ht="15.75" customHeight="1">
      <c r="A620" s="2743"/>
      <c r="B620" s="2743"/>
      <c r="C620" s="2743"/>
      <c r="D620" s="2743"/>
      <c r="E620" s="2743"/>
      <c r="F620" s="2743"/>
      <c r="G620" s="2743"/>
      <c r="H620" s="2743"/>
      <c r="I620" s="2743"/>
      <c r="J620" s="2743"/>
      <c r="K620" s="2743"/>
      <c r="L620" s="2743"/>
    </row>
    <row r="621" spans="1:12" ht="15.75" customHeight="1">
      <c r="A621" s="2743"/>
      <c r="B621" s="2743"/>
      <c r="C621" s="2743"/>
      <c r="D621" s="2743"/>
      <c r="E621" s="2743"/>
      <c r="F621" s="2743"/>
      <c r="G621" s="2743"/>
      <c r="H621" s="2743"/>
      <c r="I621" s="2743"/>
      <c r="J621" s="2743"/>
      <c r="K621" s="2743"/>
      <c r="L621" s="2743"/>
    </row>
    <row r="622" spans="1:12" ht="15.75" customHeight="1">
      <c r="A622" s="2743"/>
      <c r="B622" s="2743"/>
      <c r="C622" s="2743"/>
      <c r="D622" s="2743"/>
      <c r="E622" s="2743"/>
      <c r="F622" s="2743"/>
      <c r="G622" s="2743"/>
      <c r="H622" s="2743"/>
      <c r="I622" s="2743"/>
      <c r="J622" s="2743"/>
      <c r="K622" s="2743"/>
      <c r="L622" s="2743"/>
    </row>
    <row r="623" spans="1:12" ht="15.75" customHeight="1">
      <c r="A623" s="2743"/>
      <c r="B623" s="2743"/>
      <c r="C623" s="2743"/>
      <c r="D623" s="2743"/>
      <c r="E623" s="2743"/>
      <c r="F623" s="2743"/>
      <c r="G623" s="2743"/>
      <c r="H623" s="2743"/>
      <c r="I623" s="2743"/>
      <c r="J623" s="2743"/>
      <c r="K623" s="2743"/>
      <c r="L623" s="2743"/>
    </row>
    <row r="624" spans="1:12" ht="15.75" customHeight="1">
      <c r="A624" s="2743"/>
      <c r="B624" s="2743"/>
      <c r="C624" s="2743"/>
      <c r="D624" s="2743"/>
      <c r="E624" s="2743"/>
      <c r="F624" s="2743"/>
      <c r="G624" s="2743"/>
      <c r="H624" s="2743"/>
      <c r="I624" s="2743"/>
      <c r="J624" s="2743"/>
      <c r="K624" s="2743"/>
      <c r="L624" s="2743"/>
    </row>
    <row r="625" spans="1:12" ht="15.75" customHeight="1">
      <c r="A625" s="2743"/>
      <c r="B625" s="2743"/>
      <c r="C625" s="2743"/>
      <c r="D625" s="2743"/>
      <c r="E625" s="2743"/>
      <c r="F625" s="2743"/>
      <c r="G625" s="2743"/>
      <c r="H625" s="2743"/>
      <c r="I625" s="2743"/>
      <c r="J625" s="2743"/>
      <c r="K625" s="2743"/>
      <c r="L625" s="2743"/>
    </row>
    <row r="626" spans="1:12" ht="15.75" customHeight="1">
      <c r="A626" s="2743"/>
      <c r="B626" s="2743"/>
      <c r="C626" s="2743"/>
      <c r="D626" s="2743"/>
      <c r="E626" s="2743"/>
      <c r="F626" s="2743"/>
      <c r="G626" s="2743"/>
      <c r="H626" s="2743"/>
      <c r="I626" s="2743"/>
      <c r="J626" s="2743"/>
      <c r="K626" s="2743"/>
      <c r="L626" s="2743"/>
    </row>
    <row r="627" spans="1:12" ht="15.75" customHeight="1">
      <c r="A627" s="2743"/>
      <c r="B627" s="2743"/>
      <c r="C627" s="2743"/>
      <c r="D627" s="2743"/>
      <c r="E627" s="2743"/>
      <c r="F627" s="2743"/>
      <c r="G627" s="2743"/>
      <c r="H627" s="2743"/>
      <c r="I627" s="2743"/>
      <c r="J627" s="2743"/>
      <c r="K627" s="2743"/>
      <c r="L627" s="2743"/>
    </row>
    <row r="628" spans="1:12" ht="15.75" customHeight="1">
      <c r="A628" s="2743"/>
      <c r="B628" s="2743"/>
      <c r="C628" s="2743"/>
      <c r="D628" s="2743"/>
      <c r="E628" s="2743"/>
      <c r="F628" s="2743"/>
      <c r="G628" s="2743"/>
      <c r="H628" s="2743"/>
      <c r="I628" s="2743"/>
      <c r="J628" s="2743"/>
      <c r="K628" s="2743"/>
      <c r="L628" s="2743"/>
    </row>
    <row r="629" spans="1:12" ht="15.75" customHeight="1">
      <c r="A629" s="2743"/>
      <c r="B629" s="2743"/>
      <c r="C629" s="2743"/>
      <c r="D629" s="2743"/>
      <c r="E629" s="2743"/>
      <c r="F629" s="2743"/>
      <c r="G629" s="2743"/>
      <c r="H629" s="2743"/>
      <c r="I629" s="2743"/>
      <c r="J629" s="2743"/>
      <c r="K629" s="2743"/>
      <c r="L629" s="2743"/>
    </row>
    <row r="630" spans="1:12" ht="15.75" customHeight="1">
      <c r="A630" s="2743"/>
      <c r="B630" s="2743"/>
      <c r="C630" s="2743"/>
      <c r="D630" s="2743"/>
      <c r="E630" s="2743"/>
      <c r="F630" s="2743"/>
      <c r="G630" s="2743"/>
      <c r="H630" s="2743"/>
      <c r="I630" s="2743"/>
      <c r="J630" s="2743"/>
      <c r="K630" s="2743"/>
      <c r="L630" s="2743"/>
    </row>
    <row r="631" spans="1:12" ht="15.75" customHeight="1">
      <c r="A631" s="2743"/>
      <c r="B631" s="2743"/>
      <c r="C631" s="2743"/>
      <c r="D631" s="2743"/>
      <c r="E631" s="2743"/>
      <c r="F631" s="2743"/>
      <c r="G631" s="2743"/>
      <c r="H631" s="2743"/>
      <c r="I631" s="2743"/>
      <c r="J631" s="2743"/>
      <c r="K631" s="2743"/>
      <c r="L631" s="2743"/>
    </row>
    <row r="632" spans="1:12" ht="15.75" customHeight="1">
      <c r="A632" s="2743"/>
      <c r="B632" s="2743"/>
      <c r="C632" s="2743"/>
      <c r="D632" s="2743"/>
      <c r="E632" s="2743"/>
      <c r="F632" s="2743"/>
      <c r="G632" s="2743"/>
      <c r="H632" s="2743"/>
      <c r="I632" s="2743"/>
      <c r="J632" s="2743"/>
      <c r="K632" s="2743"/>
      <c r="L632" s="2743"/>
    </row>
    <row r="633" spans="1:12" ht="15.75" customHeight="1">
      <c r="A633" s="2743"/>
      <c r="B633" s="2743"/>
      <c r="C633" s="2743"/>
      <c r="D633" s="2743"/>
      <c r="E633" s="2743"/>
      <c r="F633" s="2743"/>
      <c r="G633" s="2743"/>
      <c r="H633" s="2743"/>
      <c r="I633" s="2743"/>
      <c r="J633" s="2743"/>
      <c r="K633" s="2743"/>
      <c r="L633" s="2743"/>
    </row>
    <row r="634" spans="1:12" ht="15.75" customHeight="1">
      <c r="A634" s="2743"/>
      <c r="B634" s="2743"/>
      <c r="C634" s="2743"/>
      <c r="D634" s="2743"/>
      <c r="E634" s="2743"/>
      <c r="F634" s="2743"/>
      <c r="G634" s="2743"/>
      <c r="H634" s="2743"/>
      <c r="I634" s="2743"/>
      <c r="J634" s="2743"/>
      <c r="K634" s="2743"/>
      <c r="L634" s="2743"/>
    </row>
    <row r="635" spans="1:12" ht="15.75" customHeight="1">
      <c r="A635" s="2743"/>
      <c r="B635" s="2743"/>
      <c r="C635" s="2743"/>
      <c r="D635" s="2743"/>
      <c r="E635" s="2743"/>
      <c r="F635" s="2743"/>
      <c r="G635" s="2743"/>
      <c r="H635" s="2743"/>
      <c r="I635" s="2743"/>
      <c r="J635" s="2743"/>
      <c r="K635" s="2743"/>
      <c r="L635" s="2743"/>
    </row>
    <row r="636" spans="1:12" ht="15.75" customHeight="1">
      <c r="A636" s="2743"/>
      <c r="B636" s="2743"/>
      <c r="C636" s="2743"/>
      <c r="D636" s="2743"/>
      <c r="E636" s="2743"/>
      <c r="F636" s="2743"/>
      <c r="G636" s="2743"/>
      <c r="H636" s="2743"/>
      <c r="I636" s="2743"/>
      <c r="J636" s="2743"/>
      <c r="K636" s="2743"/>
      <c r="L636" s="2743"/>
    </row>
    <row r="637" spans="1:12" ht="15.75" customHeight="1">
      <c r="A637" s="2743"/>
      <c r="B637" s="2743"/>
      <c r="C637" s="2743"/>
      <c r="D637" s="2743"/>
      <c r="E637" s="2743"/>
      <c r="F637" s="2743"/>
      <c r="G637" s="2743"/>
      <c r="H637" s="2743"/>
      <c r="I637" s="2743"/>
      <c r="J637" s="2743"/>
      <c r="K637" s="2743"/>
      <c r="L637" s="2743"/>
    </row>
    <row r="638" spans="1:12" ht="15.75" customHeight="1">
      <c r="A638" s="2743"/>
      <c r="B638" s="2743"/>
      <c r="C638" s="2743"/>
      <c r="D638" s="2743"/>
      <c r="E638" s="2743"/>
      <c r="F638" s="2743"/>
      <c r="G638" s="2743"/>
      <c r="H638" s="2743"/>
      <c r="I638" s="2743"/>
      <c r="J638" s="2743"/>
      <c r="K638" s="2743"/>
      <c r="L638" s="2743"/>
    </row>
    <row r="639" spans="1:12" ht="15.75" customHeight="1">
      <c r="A639" s="2743"/>
      <c r="B639" s="2743"/>
      <c r="C639" s="2743"/>
      <c r="D639" s="2743"/>
      <c r="E639" s="2743"/>
      <c r="F639" s="2743"/>
      <c r="G639" s="2743"/>
      <c r="H639" s="2743"/>
      <c r="I639" s="2743"/>
      <c r="J639" s="2743"/>
      <c r="K639" s="2743"/>
      <c r="L639" s="2743"/>
    </row>
    <row r="640" spans="1:12" ht="15.75" customHeight="1">
      <c r="A640" s="2743"/>
      <c r="B640" s="2743"/>
      <c r="C640" s="2743"/>
      <c r="D640" s="2743"/>
      <c r="E640" s="2743"/>
      <c r="F640" s="2743"/>
      <c r="G640" s="2743"/>
      <c r="H640" s="2743"/>
      <c r="I640" s="2743"/>
      <c r="J640" s="2743"/>
      <c r="K640" s="2743"/>
      <c r="L640" s="2743"/>
    </row>
    <row r="641" spans="1:12" ht="15.75" customHeight="1">
      <c r="A641" s="2743"/>
      <c r="B641" s="2743"/>
      <c r="C641" s="2743"/>
      <c r="D641" s="2743"/>
      <c r="E641" s="2743"/>
      <c r="F641" s="2743"/>
      <c r="G641" s="2743"/>
      <c r="H641" s="2743"/>
      <c r="I641" s="2743"/>
      <c r="J641" s="2743"/>
      <c r="K641" s="2743"/>
      <c r="L641" s="2743"/>
    </row>
    <row r="642" spans="1:12" ht="15.75" customHeight="1">
      <c r="A642" s="2743"/>
      <c r="B642" s="2743"/>
      <c r="C642" s="2743"/>
      <c r="D642" s="2743"/>
      <c r="E642" s="2743"/>
      <c r="F642" s="2743"/>
      <c r="G642" s="2743"/>
      <c r="H642" s="2743"/>
      <c r="I642" s="2743"/>
      <c r="J642" s="2743"/>
      <c r="K642" s="2743"/>
      <c r="L642" s="2743"/>
    </row>
    <row r="643" spans="1:12" ht="15.75" customHeight="1">
      <c r="A643" s="2743"/>
      <c r="B643" s="2743"/>
      <c r="C643" s="2743"/>
      <c r="D643" s="2743"/>
      <c r="E643" s="2743"/>
      <c r="F643" s="2743"/>
      <c r="G643" s="2743"/>
      <c r="H643" s="2743"/>
      <c r="I643" s="2743"/>
      <c r="J643" s="2743"/>
      <c r="K643" s="2743"/>
      <c r="L643" s="2743"/>
    </row>
    <row r="644" spans="1:12" ht="15.75" customHeight="1">
      <c r="A644" s="2743"/>
      <c r="B644" s="2743"/>
      <c r="C644" s="2743"/>
      <c r="D644" s="2743"/>
      <c r="E644" s="2743"/>
      <c r="F644" s="2743"/>
      <c r="G644" s="2743"/>
      <c r="H644" s="2743"/>
      <c r="I644" s="2743"/>
      <c r="J644" s="2743"/>
      <c r="K644" s="2743"/>
      <c r="L644" s="2743"/>
    </row>
    <row r="645" spans="1:12" ht="15.75" customHeight="1">
      <c r="A645" s="2743"/>
      <c r="B645" s="2743"/>
      <c r="C645" s="2743"/>
      <c r="D645" s="2743"/>
      <c r="E645" s="2743"/>
      <c r="F645" s="2743"/>
      <c r="G645" s="2743"/>
      <c r="H645" s="2743"/>
      <c r="I645" s="2743"/>
      <c r="J645" s="2743"/>
      <c r="K645" s="2743"/>
      <c r="L645" s="2743"/>
    </row>
    <row r="646" spans="1:12" ht="15.75" customHeight="1">
      <c r="A646" s="2743"/>
      <c r="B646" s="2743"/>
      <c r="C646" s="2743"/>
      <c r="D646" s="2743"/>
      <c r="E646" s="2743"/>
      <c r="F646" s="2743"/>
      <c r="G646" s="2743"/>
      <c r="H646" s="2743"/>
      <c r="I646" s="2743"/>
      <c r="J646" s="2743"/>
      <c r="K646" s="2743"/>
      <c r="L646" s="2743"/>
    </row>
    <row r="647" spans="1:12" ht="15.75" customHeight="1">
      <c r="A647" s="2743"/>
      <c r="B647" s="2743"/>
      <c r="C647" s="2743"/>
      <c r="D647" s="2743"/>
      <c r="E647" s="2743"/>
      <c r="F647" s="2743"/>
      <c r="G647" s="2743"/>
      <c r="H647" s="2743"/>
      <c r="I647" s="2743"/>
      <c r="J647" s="2743"/>
      <c r="K647" s="2743"/>
      <c r="L647" s="2743"/>
    </row>
    <row r="648" spans="1:12" ht="15.75" customHeight="1">
      <c r="A648" s="2743"/>
      <c r="B648" s="2743"/>
      <c r="C648" s="2743"/>
      <c r="D648" s="2743"/>
      <c r="E648" s="2743"/>
      <c r="F648" s="2743"/>
      <c r="G648" s="2743"/>
      <c r="H648" s="2743"/>
      <c r="I648" s="2743"/>
      <c r="J648" s="2743"/>
      <c r="K648" s="2743"/>
      <c r="L648" s="2743"/>
    </row>
    <row r="649" spans="1:12" ht="15.75" customHeight="1">
      <c r="A649" s="2743"/>
      <c r="B649" s="2743"/>
      <c r="C649" s="2743"/>
      <c r="D649" s="2743"/>
      <c r="E649" s="2743"/>
      <c r="F649" s="2743"/>
      <c r="G649" s="2743"/>
      <c r="H649" s="2743"/>
      <c r="I649" s="2743"/>
      <c r="J649" s="2743"/>
      <c r="K649" s="2743"/>
      <c r="L649" s="2743"/>
    </row>
    <row r="650" spans="1:12" ht="15.75" customHeight="1">
      <c r="A650" s="2743"/>
      <c r="B650" s="2743"/>
      <c r="C650" s="2743"/>
      <c r="D650" s="2743"/>
      <c r="E650" s="2743"/>
      <c r="F650" s="2743"/>
      <c r="G650" s="2743"/>
      <c r="H650" s="2743"/>
      <c r="I650" s="2743"/>
      <c r="J650" s="2743"/>
      <c r="K650" s="2743"/>
      <c r="L650" s="2743"/>
    </row>
    <row r="651" spans="1:12" ht="15.75" customHeight="1">
      <c r="A651" s="2743"/>
      <c r="B651" s="2743"/>
      <c r="C651" s="2743"/>
      <c r="D651" s="2743"/>
      <c r="E651" s="2743"/>
      <c r="F651" s="2743"/>
      <c r="G651" s="2743"/>
      <c r="H651" s="2743"/>
      <c r="I651" s="2743"/>
      <c r="J651" s="2743"/>
      <c r="K651" s="2743"/>
      <c r="L651" s="2743"/>
    </row>
    <row r="652" spans="1:12" ht="15.75" customHeight="1">
      <c r="A652" s="2743"/>
      <c r="B652" s="2743"/>
      <c r="C652" s="2743"/>
      <c r="D652" s="2743"/>
      <c r="E652" s="2743"/>
      <c r="F652" s="2743"/>
      <c r="G652" s="2743"/>
      <c r="H652" s="2743"/>
      <c r="I652" s="2743"/>
      <c r="J652" s="2743"/>
      <c r="K652" s="2743"/>
      <c r="L652" s="2743"/>
    </row>
    <row r="653" spans="1:12" ht="15.75" customHeight="1">
      <c r="A653" s="2743"/>
      <c r="B653" s="2743"/>
      <c r="C653" s="2743"/>
      <c r="D653" s="2743"/>
      <c r="E653" s="2743"/>
      <c r="F653" s="2743"/>
      <c r="G653" s="2743"/>
      <c r="H653" s="2743"/>
      <c r="I653" s="2743"/>
      <c r="J653" s="2743"/>
      <c r="K653" s="2743"/>
      <c r="L653" s="2743"/>
    </row>
    <row r="654" spans="1:12" ht="15.75" customHeight="1">
      <c r="A654" s="2743"/>
      <c r="B654" s="2743"/>
      <c r="C654" s="2743"/>
      <c r="D654" s="2743"/>
      <c r="E654" s="2743"/>
      <c r="F654" s="2743"/>
      <c r="G654" s="2743"/>
      <c r="H654" s="2743"/>
      <c r="I654" s="2743"/>
      <c r="J654" s="2743"/>
      <c r="K654" s="2743"/>
      <c r="L654" s="2743"/>
    </row>
    <row r="655" spans="1:12" ht="15.75" customHeight="1">
      <c r="A655" s="2743"/>
      <c r="B655" s="2743"/>
      <c r="C655" s="2743"/>
      <c r="D655" s="2743"/>
      <c r="E655" s="2743"/>
      <c r="F655" s="2743"/>
      <c r="G655" s="2743"/>
      <c r="H655" s="2743"/>
      <c r="I655" s="2743"/>
      <c r="J655" s="2743"/>
      <c r="K655" s="2743"/>
      <c r="L655" s="2743"/>
    </row>
    <row r="656" spans="1:12" ht="15.75" customHeight="1">
      <c r="A656" s="2743"/>
      <c r="B656" s="2743"/>
      <c r="C656" s="2743"/>
      <c r="D656" s="2743"/>
      <c r="E656" s="2743"/>
      <c r="F656" s="2743"/>
      <c r="G656" s="2743"/>
      <c r="H656" s="2743"/>
      <c r="I656" s="2743"/>
      <c r="J656" s="2743"/>
      <c r="K656" s="2743"/>
      <c r="L656" s="2743"/>
    </row>
    <row r="657" spans="1:12" ht="15.75" customHeight="1">
      <c r="A657" s="2743"/>
      <c r="B657" s="2743"/>
      <c r="C657" s="2743"/>
      <c r="D657" s="2743"/>
      <c r="E657" s="2743"/>
      <c r="F657" s="2743"/>
      <c r="G657" s="2743"/>
      <c r="H657" s="2743"/>
      <c r="I657" s="2743"/>
      <c r="J657" s="2743"/>
      <c r="K657" s="2743"/>
      <c r="L657" s="2743"/>
    </row>
    <row r="658" spans="1:12" ht="15.75" customHeight="1">
      <c r="A658" s="2743"/>
      <c r="B658" s="2743"/>
      <c r="C658" s="2743"/>
      <c r="D658" s="2743"/>
      <c r="E658" s="2743"/>
      <c r="F658" s="2743"/>
      <c r="G658" s="2743"/>
      <c r="H658" s="2743"/>
      <c r="I658" s="2743"/>
      <c r="J658" s="2743"/>
      <c r="K658" s="2743"/>
      <c r="L658" s="2743"/>
    </row>
    <row r="659" spans="1:12" ht="15.75" customHeight="1">
      <c r="A659" s="2743"/>
      <c r="B659" s="2743"/>
      <c r="C659" s="2743"/>
      <c r="D659" s="2743"/>
      <c r="E659" s="2743"/>
      <c r="F659" s="2743"/>
      <c r="G659" s="2743"/>
      <c r="H659" s="2743"/>
      <c r="I659" s="2743"/>
      <c r="J659" s="2743"/>
      <c r="K659" s="2743"/>
      <c r="L659" s="2743"/>
    </row>
    <row r="660" spans="1:12" ht="15.75" customHeight="1">
      <c r="A660" s="2743"/>
      <c r="B660" s="2743"/>
      <c r="C660" s="2743"/>
      <c r="D660" s="2743"/>
      <c r="E660" s="2743"/>
      <c r="F660" s="2743"/>
      <c r="G660" s="2743"/>
      <c r="H660" s="2743"/>
      <c r="I660" s="2743"/>
      <c r="J660" s="2743"/>
      <c r="K660" s="2743"/>
      <c r="L660" s="2743"/>
    </row>
    <row r="661" spans="1:12" ht="15.75" customHeight="1">
      <c r="A661" s="2743"/>
      <c r="B661" s="2743"/>
      <c r="C661" s="2743"/>
      <c r="D661" s="2743"/>
      <c r="E661" s="2743"/>
      <c r="F661" s="2743"/>
      <c r="G661" s="2743"/>
      <c r="H661" s="2743"/>
      <c r="I661" s="2743"/>
      <c r="J661" s="2743"/>
      <c r="K661" s="2743"/>
      <c r="L661" s="2743"/>
    </row>
    <row r="662" spans="1:12" ht="15.75" customHeight="1">
      <c r="A662" s="2743"/>
      <c r="B662" s="2743"/>
      <c r="C662" s="2743"/>
      <c r="D662" s="2743"/>
      <c r="E662" s="2743"/>
      <c r="F662" s="2743"/>
      <c r="G662" s="2743"/>
      <c r="H662" s="2743"/>
      <c r="I662" s="2743"/>
      <c r="J662" s="2743"/>
      <c r="K662" s="2743"/>
      <c r="L662" s="2743"/>
    </row>
    <row r="663" spans="1:12" ht="15.75" customHeight="1">
      <c r="A663" s="2743"/>
      <c r="B663" s="2743"/>
      <c r="C663" s="2743"/>
      <c r="D663" s="2743"/>
      <c r="E663" s="2743"/>
      <c r="F663" s="2743"/>
      <c r="G663" s="2743"/>
      <c r="H663" s="2743"/>
      <c r="I663" s="2743"/>
      <c r="J663" s="2743"/>
      <c r="K663" s="2743"/>
      <c r="L663" s="2743"/>
    </row>
    <row r="664" spans="1:12" ht="15.75" customHeight="1">
      <c r="A664" s="2743"/>
      <c r="B664" s="2743"/>
      <c r="C664" s="2743"/>
      <c r="D664" s="2743"/>
      <c r="E664" s="2743"/>
      <c r="F664" s="2743"/>
      <c r="G664" s="2743"/>
      <c r="H664" s="2743"/>
      <c r="I664" s="2743"/>
      <c r="J664" s="2743"/>
      <c r="K664" s="2743"/>
      <c r="L664" s="2743"/>
    </row>
    <row r="665" spans="1:12" ht="15.75" customHeight="1">
      <c r="A665" s="2743"/>
      <c r="B665" s="2743"/>
      <c r="C665" s="2743"/>
      <c r="D665" s="2743"/>
      <c r="E665" s="2743"/>
      <c r="F665" s="2743"/>
      <c r="G665" s="2743"/>
      <c r="H665" s="2743"/>
      <c r="I665" s="2743"/>
      <c r="J665" s="2743"/>
      <c r="K665" s="2743"/>
      <c r="L665" s="2743"/>
    </row>
    <row r="666" spans="1:12" ht="15.75" customHeight="1">
      <c r="A666" s="2743"/>
      <c r="B666" s="2743"/>
      <c r="C666" s="2743"/>
      <c r="D666" s="2743"/>
      <c r="E666" s="2743"/>
      <c r="F666" s="2743"/>
      <c r="G666" s="2743"/>
      <c r="H666" s="2743"/>
      <c r="I666" s="2743"/>
      <c r="J666" s="2743"/>
      <c r="K666" s="2743"/>
      <c r="L666" s="2743"/>
    </row>
    <row r="667" spans="1:12" ht="15.75" customHeight="1">
      <c r="A667" s="2743"/>
      <c r="B667" s="2743"/>
      <c r="C667" s="2743"/>
      <c r="D667" s="2743"/>
      <c r="E667" s="2743"/>
      <c r="F667" s="2743"/>
      <c r="G667" s="2743"/>
      <c r="H667" s="2743"/>
      <c r="I667" s="2743"/>
      <c r="J667" s="2743"/>
      <c r="K667" s="2743"/>
      <c r="L667" s="2743"/>
    </row>
    <row r="668" spans="1:12" ht="15.75" customHeight="1">
      <c r="A668" s="2743"/>
      <c r="B668" s="2743"/>
      <c r="C668" s="2743"/>
      <c r="D668" s="2743"/>
      <c r="E668" s="2743"/>
      <c r="F668" s="2743"/>
      <c r="G668" s="2743"/>
      <c r="H668" s="2743"/>
      <c r="I668" s="2743"/>
      <c r="J668" s="2743"/>
      <c r="K668" s="2743"/>
      <c r="L668" s="2743"/>
    </row>
    <row r="669" spans="1:12" ht="15.75" customHeight="1">
      <c r="A669" s="2743"/>
      <c r="B669" s="2743"/>
      <c r="C669" s="2743"/>
      <c r="D669" s="2743"/>
      <c r="E669" s="2743"/>
      <c r="F669" s="2743"/>
      <c r="G669" s="2743"/>
      <c r="H669" s="2743"/>
      <c r="I669" s="2743"/>
      <c r="J669" s="2743"/>
      <c r="K669" s="2743"/>
      <c r="L669" s="2743"/>
    </row>
    <row r="670" spans="1:12" ht="15.75" customHeight="1">
      <c r="A670" s="2743"/>
      <c r="B670" s="2743"/>
      <c r="C670" s="2743"/>
      <c r="D670" s="2743"/>
      <c r="E670" s="2743"/>
      <c r="F670" s="2743"/>
      <c r="G670" s="2743"/>
      <c r="H670" s="2743"/>
      <c r="I670" s="2743"/>
      <c r="J670" s="2743"/>
      <c r="K670" s="2743"/>
      <c r="L670" s="2743"/>
    </row>
    <row r="671" spans="1:12" ht="15.75" customHeight="1">
      <c r="A671" s="2743"/>
      <c r="B671" s="2743"/>
      <c r="C671" s="2743"/>
      <c r="D671" s="2743"/>
      <c r="E671" s="2743"/>
      <c r="F671" s="2743"/>
      <c r="G671" s="2743"/>
      <c r="H671" s="2743"/>
      <c r="I671" s="2743"/>
      <c r="J671" s="2743"/>
      <c r="K671" s="2743"/>
      <c r="L671" s="2743"/>
    </row>
    <row r="672" spans="1:12" ht="15.75" customHeight="1">
      <c r="A672" s="2743"/>
      <c r="B672" s="2743"/>
      <c r="C672" s="2743"/>
      <c r="D672" s="2743"/>
      <c r="E672" s="2743"/>
      <c r="F672" s="2743"/>
      <c r="G672" s="2743"/>
      <c r="H672" s="2743"/>
      <c r="I672" s="2743"/>
      <c r="J672" s="2743"/>
      <c r="K672" s="2743"/>
      <c r="L672" s="2743"/>
    </row>
    <row r="673" spans="1:12" ht="15.75" customHeight="1">
      <c r="A673" s="2743"/>
      <c r="B673" s="2743"/>
      <c r="C673" s="2743"/>
      <c r="D673" s="2743"/>
      <c r="E673" s="2743"/>
      <c r="F673" s="2743"/>
      <c r="G673" s="2743"/>
      <c r="H673" s="2743"/>
      <c r="I673" s="2743"/>
      <c r="J673" s="2743"/>
      <c r="K673" s="2743"/>
      <c r="L673" s="2743"/>
    </row>
    <row r="674" spans="1:12" ht="15.75" customHeight="1">
      <c r="A674" s="2743"/>
      <c r="B674" s="2743"/>
      <c r="C674" s="2743"/>
      <c r="D674" s="2743"/>
      <c r="E674" s="2743"/>
      <c r="F674" s="2743"/>
      <c r="G674" s="2743"/>
      <c r="H674" s="2743"/>
      <c r="I674" s="2743"/>
      <c r="J674" s="2743"/>
      <c r="K674" s="2743"/>
      <c r="L674" s="2743"/>
    </row>
    <row r="675" spans="1:12" ht="15.75" customHeight="1">
      <c r="A675" s="2743"/>
      <c r="B675" s="2743"/>
      <c r="C675" s="2743"/>
      <c r="D675" s="2743"/>
      <c r="E675" s="2743"/>
      <c r="F675" s="2743"/>
      <c r="G675" s="2743"/>
      <c r="H675" s="2743"/>
      <c r="I675" s="2743"/>
      <c r="J675" s="2743"/>
      <c r="K675" s="2743"/>
      <c r="L675" s="2743"/>
    </row>
    <row r="676" spans="1:12" ht="15.75" customHeight="1">
      <c r="A676" s="2743"/>
      <c r="B676" s="2743"/>
      <c r="C676" s="2743"/>
      <c r="D676" s="2743"/>
      <c r="E676" s="2743"/>
      <c r="F676" s="2743"/>
      <c r="G676" s="2743"/>
      <c r="H676" s="2743"/>
      <c r="I676" s="2743"/>
      <c r="J676" s="2743"/>
      <c r="K676" s="2743"/>
      <c r="L676" s="2743"/>
    </row>
    <row r="677" spans="1:12" ht="15.75" customHeight="1">
      <c r="A677" s="2743"/>
      <c r="B677" s="2743"/>
      <c r="C677" s="2743"/>
      <c r="D677" s="2743"/>
      <c r="E677" s="2743"/>
      <c r="F677" s="2743"/>
      <c r="G677" s="2743"/>
      <c r="H677" s="2743"/>
      <c r="I677" s="2743"/>
      <c r="J677" s="2743"/>
      <c r="K677" s="2743"/>
      <c r="L677" s="2743"/>
    </row>
    <row r="678" spans="1:12" ht="15.75" customHeight="1">
      <c r="A678" s="2743"/>
      <c r="B678" s="2743"/>
      <c r="C678" s="2743"/>
      <c r="D678" s="2743"/>
      <c r="E678" s="2743"/>
      <c r="F678" s="2743"/>
      <c r="G678" s="2743"/>
      <c r="H678" s="2743"/>
      <c r="I678" s="2743"/>
      <c r="J678" s="2743"/>
      <c r="K678" s="2743"/>
      <c r="L678" s="2743"/>
    </row>
    <row r="679" spans="1:12" ht="15.75" customHeight="1">
      <c r="A679" s="2743"/>
      <c r="B679" s="2743"/>
      <c r="C679" s="2743"/>
      <c r="D679" s="2743"/>
      <c r="E679" s="2743"/>
      <c r="F679" s="2743"/>
      <c r="G679" s="2743"/>
      <c r="H679" s="2743"/>
      <c r="I679" s="2743"/>
      <c r="J679" s="2743"/>
      <c r="K679" s="2743"/>
      <c r="L679" s="2743"/>
    </row>
    <row r="680" spans="1:12" ht="15.75" customHeight="1">
      <c r="A680" s="2743"/>
      <c r="B680" s="2743"/>
      <c r="C680" s="2743"/>
      <c r="D680" s="2743"/>
      <c r="E680" s="2743"/>
      <c r="F680" s="2743"/>
      <c r="G680" s="2743"/>
      <c r="H680" s="2743"/>
      <c r="I680" s="2743"/>
      <c r="J680" s="2743"/>
      <c r="K680" s="2743"/>
      <c r="L680" s="2743"/>
    </row>
    <row r="681" spans="1:12" ht="15.75" customHeight="1">
      <c r="A681" s="2743"/>
      <c r="B681" s="2743"/>
      <c r="C681" s="2743"/>
      <c r="D681" s="2743"/>
      <c r="E681" s="2743"/>
      <c r="F681" s="2743"/>
      <c r="G681" s="2743"/>
      <c r="H681" s="2743"/>
      <c r="I681" s="2743"/>
      <c r="J681" s="2743"/>
      <c r="K681" s="2743"/>
      <c r="L681" s="2743"/>
    </row>
    <row r="682" spans="1:12" ht="15.75" customHeight="1">
      <c r="A682" s="2743"/>
      <c r="B682" s="2743"/>
      <c r="C682" s="2743"/>
      <c r="D682" s="2743"/>
      <c r="E682" s="2743"/>
      <c r="F682" s="2743"/>
      <c r="G682" s="2743"/>
      <c r="H682" s="2743"/>
      <c r="I682" s="2743"/>
      <c r="J682" s="2743"/>
      <c r="K682" s="2743"/>
      <c r="L682" s="2743"/>
    </row>
    <row r="683" spans="1:12" ht="15.75" customHeight="1">
      <c r="A683" s="2743"/>
      <c r="B683" s="2743"/>
      <c r="C683" s="2743"/>
      <c r="D683" s="2743"/>
      <c r="E683" s="2743"/>
      <c r="F683" s="2743"/>
      <c r="G683" s="2743"/>
      <c r="H683" s="2743"/>
      <c r="I683" s="2743"/>
      <c r="J683" s="2743"/>
      <c r="K683" s="2743"/>
      <c r="L683" s="2743"/>
    </row>
    <row r="684" spans="1:12" ht="15.75" customHeight="1">
      <c r="A684" s="2743"/>
      <c r="B684" s="2743"/>
      <c r="C684" s="2743"/>
      <c r="D684" s="2743"/>
      <c r="E684" s="2743"/>
      <c r="F684" s="2743"/>
      <c r="G684" s="2743"/>
      <c r="H684" s="2743"/>
      <c r="I684" s="2743"/>
      <c r="J684" s="2743"/>
      <c r="K684" s="2743"/>
      <c r="L684" s="2743"/>
    </row>
    <row r="685" spans="1:12" ht="15.75" customHeight="1">
      <c r="A685" s="2743"/>
      <c r="B685" s="2743"/>
      <c r="C685" s="2743"/>
      <c r="D685" s="2743"/>
      <c r="E685" s="2743"/>
      <c r="F685" s="2743"/>
      <c r="G685" s="2743"/>
      <c r="H685" s="2743"/>
      <c r="I685" s="2743"/>
      <c r="J685" s="2743"/>
      <c r="K685" s="2743"/>
      <c r="L685" s="2743"/>
    </row>
    <row r="686" spans="1:12" ht="15.75" customHeight="1">
      <c r="A686" s="2743"/>
      <c r="B686" s="2743"/>
      <c r="C686" s="2743"/>
      <c r="D686" s="2743"/>
      <c r="E686" s="2743"/>
      <c r="F686" s="2743"/>
      <c r="G686" s="2743"/>
      <c r="H686" s="2743"/>
      <c r="I686" s="2743"/>
      <c r="J686" s="2743"/>
      <c r="K686" s="2743"/>
      <c r="L686" s="2743"/>
    </row>
    <row r="687" spans="1:12" ht="15.75" customHeight="1">
      <c r="A687" s="2743"/>
      <c r="B687" s="2743"/>
      <c r="C687" s="2743"/>
      <c r="D687" s="2743"/>
      <c r="E687" s="2743"/>
      <c r="F687" s="2743"/>
      <c r="G687" s="2743"/>
      <c r="H687" s="2743"/>
      <c r="I687" s="2743"/>
      <c r="J687" s="2743"/>
      <c r="K687" s="2743"/>
      <c r="L687" s="2743"/>
    </row>
    <row r="688" spans="1:12" ht="15.75" customHeight="1">
      <c r="A688" s="2743"/>
      <c r="B688" s="2743"/>
      <c r="C688" s="2743"/>
      <c r="D688" s="2743"/>
      <c r="E688" s="2743"/>
      <c r="F688" s="2743"/>
      <c r="G688" s="2743"/>
      <c r="H688" s="2743"/>
      <c r="I688" s="2743"/>
      <c r="J688" s="2743"/>
      <c r="K688" s="2743"/>
      <c r="L688" s="2743"/>
    </row>
    <row r="689" spans="1:12" ht="15.75" customHeight="1">
      <c r="A689" s="2743"/>
      <c r="B689" s="2743"/>
      <c r="C689" s="2743"/>
      <c r="D689" s="2743"/>
      <c r="E689" s="2743"/>
      <c r="F689" s="2743"/>
      <c r="G689" s="2743"/>
      <c r="H689" s="2743"/>
      <c r="I689" s="2743"/>
      <c r="J689" s="2743"/>
      <c r="K689" s="2743"/>
      <c r="L689" s="2743"/>
    </row>
    <row r="690" spans="1:12" ht="15.75" customHeight="1">
      <c r="A690" s="2743"/>
      <c r="B690" s="2743"/>
      <c r="C690" s="2743"/>
      <c r="D690" s="2743"/>
      <c r="E690" s="2743"/>
      <c r="F690" s="2743"/>
      <c r="G690" s="2743"/>
      <c r="H690" s="2743"/>
      <c r="I690" s="2743"/>
      <c r="J690" s="2743"/>
      <c r="K690" s="2743"/>
      <c r="L690" s="2743"/>
    </row>
    <row r="691" spans="1:12" ht="15.75" customHeight="1">
      <c r="A691" s="2743"/>
      <c r="B691" s="2743"/>
      <c r="C691" s="2743"/>
      <c r="D691" s="2743"/>
      <c r="E691" s="2743"/>
      <c r="F691" s="2743"/>
      <c r="G691" s="2743"/>
      <c r="H691" s="2743"/>
      <c r="I691" s="2743"/>
      <c r="J691" s="2743"/>
      <c r="K691" s="2743"/>
      <c r="L691" s="2743"/>
    </row>
    <row r="692" spans="1:12" ht="15.75" customHeight="1">
      <c r="A692" s="2743"/>
      <c r="B692" s="2743"/>
      <c r="C692" s="2743"/>
      <c r="D692" s="2743"/>
      <c r="E692" s="2743"/>
      <c r="F692" s="2743"/>
      <c r="G692" s="2743"/>
      <c r="H692" s="2743"/>
      <c r="I692" s="2743"/>
      <c r="J692" s="2743"/>
      <c r="K692" s="2743"/>
      <c r="L692" s="2743"/>
    </row>
    <row r="693" spans="1:12" ht="15.75" customHeight="1">
      <c r="A693" s="2743"/>
      <c r="B693" s="2743"/>
      <c r="C693" s="2743"/>
      <c r="D693" s="2743"/>
      <c r="E693" s="2743"/>
      <c r="F693" s="2743"/>
      <c r="G693" s="2743"/>
      <c r="H693" s="2743"/>
      <c r="I693" s="2743"/>
      <c r="J693" s="2743"/>
      <c r="K693" s="2743"/>
      <c r="L693" s="2743"/>
    </row>
    <row r="694" spans="1:12" ht="15.75" customHeight="1">
      <c r="A694" s="2743"/>
      <c r="B694" s="2743"/>
      <c r="C694" s="2743"/>
      <c r="D694" s="2743"/>
      <c r="E694" s="2743"/>
      <c r="F694" s="2743"/>
      <c r="G694" s="2743"/>
      <c r="H694" s="2743"/>
      <c r="I694" s="2743"/>
      <c r="J694" s="2743"/>
      <c r="K694" s="2743"/>
      <c r="L694" s="2743"/>
    </row>
    <row r="695" spans="1:12" ht="15.75" customHeight="1">
      <c r="A695" s="2743"/>
      <c r="B695" s="2743"/>
      <c r="C695" s="2743"/>
      <c r="D695" s="2743"/>
      <c r="E695" s="2743"/>
      <c r="F695" s="2743"/>
      <c r="G695" s="2743"/>
      <c r="H695" s="2743"/>
      <c r="I695" s="2743"/>
      <c r="J695" s="2743"/>
      <c r="K695" s="2743"/>
      <c r="L695" s="2743"/>
    </row>
    <row r="696" spans="1:12" ht="15.75" customHeight="1">
      <c r="A696" s="2743"/>
      <c r="B696" s="2743"/>
      <c r="C696" s="2743"/>
      <c r="D696" s="2743"/>
      <c r="E696" s="2743"/>
      <c r="F696" s="2743"/>
      <c r="G696" s="2743"/>
      <c r="H696" s="2743"/>
      <c r="I696" s="2743"/>
      <c r="J696" s="2743"/>
      <c r="K696" s="2743"/>
      <c r="L696" s="2743"/>
    </row>
    <row r="697" spans="1:12" ht="15.75" customHeight="1">
      <c r="A697" s="2743"/>
      <c r="B697" s="2743"/>
      <c r="C697" s="2743"/>
      <c r="D697" s="2743"/>
      <c r="E697" s="2743"/>
      <c r="F697" s="2743"/>
      <c r="G697" s="2743"/>
      <c r="H697" s="2743"/>
      <c r="I697" s="2743"/>
      <c r="J697" s="2743"/>
      <c r="K697" s="2743"/>
      <c r="L697" s="2743"/>
    </row>
    <row r="698" spans="1:12" ht="15.75" customHeight="1">
      <c r="A698" s="2743"/>
      <c r="B698" s="2743"/>
      <c r="C698" s="2743"/>
      <c r="D698" s="2743"/>
      <c r="E698" s="2743"/>
      <c r="F698" s="2743"/>
      <c r="G698" s="2743"/>
      <c r="H698" s="2743"/>
      <c r="I698" s="2743"/>
      <c r="J698" s="2743"/>
      <c r="K698" s="2743"/>
      <c r="L698" s="2743"/>
    </row>
    <row r="699" spans="1:12" ht="15.75" customHeight="1">
      <c r="A699" s="2743"/>
      <c r="B699" s="2743"/>
      <c r="C699" s="2743"/>
      <c r="D699" s="2743"/>
      <c r="E699" s="2743"/>
      <c r="F699" s="2743"/>
      <c r="G699" s="2743"/>
      <c r="H699" s="2743"/>
      <c r="I699" s="2743"/>
      <c r="J699" s="2743"/>
      <c r="K699" s="2743"/>
      <c r="L699" s="2743"/>
    </row>
    <row r="700" spans="1:12" ht="15.75" customHeight="1">
      <c r="A700" s="2743"/>
      <c r="B700" s="2743"/>
      <c r="C700" s="2743"/>
      <c r="D700" s="2743"/>
      <c r="E700" s="2743"/>
      <c r="F700" s="2743"/>
      <c r="G700" s="2743"/>
      <c r="H700" s="2743"/>
      <c r="I700" s="2743"/>
      <c r="J700" s="2743"/>
      <c r="K700" s="2743"/>
      <c r="L700" s="2743"/>
    </row>
    <row r="701" spans="1:12" ht="15.75" customHeight="1">
      <c r="A701" s="2743"/>
      <c r="B701" s="2743"/>
      <c r="C701" s="2743"/>
      <c r="D701" s="2743"/>
      <c r="E701" s="2743"/>
      <c r="F701" s="2743"/>
      <c r="G701" s="2743"/>
      <c r="H701" s="2743"/>
      <c r="I701" s="2743"/>
      <c r="J701" s="2743"/>
      <c r="K701" s="2743"/>
      <c r="L701" s="2743"/>
    </row>
    <row r="702" spans="1:12" ht="15.75" customHeight="1">
      <c r="A702" s="2743"/>
      <c r="B702" s="2743"/>
      <c r="C702" s="2743"/>
      <c r="D702" s="2743"/>
      <c r="E702" s="2743"/>
      <c r="F702" s="2743"/>
      <c r="G702" s="2743"/>
      <c r="H702" s="2743"/>
      <c r="I702" s="2743"/>
      <c r="J702" s="2743"/>
      <c r="K702" s="2743"/>
      <c r="L702" s="2743"/>
    </row>
    <row r="703" spans="1:12" ht="15.75" customHeight="1">
      <c r="A703" s="2743"/>
      <c r="B703" s="2743"/>
      <c r="C703" s="2743"/>
      <c r="D703" s="2743"/>
      <c r="E703" s="2743"/>
      <c r="F703" s="2743"/>
      <c r="G703" s="2743"/>
      <c r="H703" s="2743"/>
      <c r="I703" s="2743"/>
      <c r="J703" s="2743"/>
      <c r="K703" s="2743"/>
      <c r="L703" s="2743"/>
    </row>
    <row r="704" spans="1:12" ht="15.75" customHeight="1">
      <c r="A704" s="2743"/>
      <c r="B704" s="2743"/>
      <c r="C704" s="2743"/>
      <c r="D704" s="2743"/>
      <c r="E704" s="2743"/>
      <c r="F704" s="2743"/>
      <c r="G704" s="2743"/>
      <c r="H704" s="2743"/>
      <c r="I704" s="2743"/>
      <c r="J704" s="2743"/>
      <c r="K704" s="2743"/>
      <c r="L704" s="2743"/>
    </row>
    <row r="705" spans="1:12" ht="15.75" customHeight="1">
      <c r="A705" s="2743"/>
      <c r="B705" s="2743"/>
      <c r="C705" s="2743"/>
      <c r="D705" s="2743"/>
      <c r="E705" s="2743"/>
      <c r="F705" s="2743"/>
      <c r="G705" s="2743"/>
      <c r="H705" s="2743"/>
      <c r="I705" s="2743"/>
      <c r="J705" s="2743"/>
      <c r="K705" s="2743"/>
      <c r="L705" s="2743"/>
    </row>
    <row r="706" spans="1:12" ht="15.75" customHeight="1">
      <c r="A706" s="2743"/>
      <c r="B706" s="2743"/>
      <c r="C706" s="2743"/>
      <c r="D706" s="2743"/>
      <c r="E706" s="2743"/>
      <c r="F706" s="2743"/>
      <c r="G706" s="2743"/>
      <c r="H706" s="2743"/>
      <c r="I706" s="2743"/>
      <c r="J706" s="2743"/>
      <c r="K706" s="2743"/>
      <c r="L706" s="2743"/>
    </row>
    <row r="707" spans="1:12" ht="15.75" customHeight="1">
      <c r="A707" s="2743"/>
      <c r="B707" s="2743"/>
      <c r="C707" s="2743"/>
      <c r="D707" s="2743"/>
      <c r="E707" s="2743"/>
      <c r="F707" s="2743"/>
      <c r="G707" s="2743"/>
      <c r="H707" s="2743"/>
      <c r="I707" s="2743"/>
      <c r="J707" s="2743"/>
      <c r="K707" s="2743"/>
      <c r="L707" s="2743"/>
    </row>
    <row r="708" spans="1:12" ht="15.75" customHeight="1">
      <c r="A708" s="2743"/>
      <c r="B708" s="2743"/>
      <c r="C708" s="2743"/>
      <c r="D708" s="2743"/>
      <c r="E708" s="2743"/>
      <c r="F708" s="2743"/>
      <c r="G708" s="2743"/>
      <c r="H708" s="2743"/>
      <c r="I708" s="2743"/>
      <c r="J708" s="2743"/>
      <c r="K708" s="2743"/>
      <c r="L708" s="2743"/>
    </row>
    <row r="709" spans="1:12" ht="15.75" customHeight="1">
      <c r="A709" s="2743"/>
      <c r="B709" s="2743"/>
      <c r="C709" s="2743"/>
      <c r="D709" s="2743"/>
      <c r="E709" s="2743"/>
      <c r="F709" s="2743"/>
      <c r="G709" s="2743"/>
      <c r="H709" s="2743"/>
      <c r="I709" s="2743"/>
      <c r="J709" s="2743"/>
      <c r="K709" s="2743"/>
      <c r="L709" s="2743"/>
    </row>
    <row r="710" spans="1:12" ht="15.75" customHeight="1">
      <c r="A710" s="2743"/>
      <c r="B710" s="2743"/>
      <c r="C710" s="2743"/>
      <c r="D710" s="2743"/>
      <c r="E710" s="2743"/>
      <c r="F710" s="2743"/>
      <c r="G710" s="2743"/>
      <c r="H710" s="2743"/>
      <c r="I710" s="2743"/>
      <c r="J710" s="2743"/>
      <c r="K710" s="2743"/>
      <c r="L710" s="2743"/>
    </row>
    <row r="711" spans="1:12" ht="15.75" customHeight="1">
      <c r="A711" s="2743"/>
      <c r="B711" s="2743"/>
      <c r="C711" s="2743"/>
      <c r="D711" s="2743"/>
      <c r="E711" s="2743"/>
      <c r="F711" s="2743"/>
      <c r="G711" s="2743"/>
      <c r="H711" s="2743"/>
      <c r="I711" s="2743"/>
      <c r="J711" s="2743"/>
      <c r="K711" s="2743"/>
      <c r="L711" s="2743"/>
    </row>
    <row r="712" spans="1:12" ht="15.75" customHeight="1">
      <c r="A712" s="2743"/>
      <c r="B712" s="2743"/>
      <c r="C712" s="2743"/>
      <c r="D712" s="2743"/>
      <c r="E712" s="2743"/>
      <c r="F712" s="2743"/>
      <c r="G712" s="2743"/>
      <c r="H712" s="2743"/>
      <c r="I712" s="2743"/>
      <c r="J712" s="2743"/>
      <c r="K712" s="2743"/>
      <c r="L712" s="2743"/>
    </row>
    <row r="713" spans="1:12" ht="15.75" customHeight="1">
      <c r="A713" s="2743"/>
      <c r="B713" s="2743"/>
      <c r="C713" s="2743"/>
      <c r="D713" s="2743"/>
      <c r="E713" s="2743"/>
      <c r="F713" s="2743"/>
      <c r="G713" s="2743"/>
      <c r="H713" s="2743"/>
      <c r="I713" s="2743"/>
      <c r="J713" s="2743"/>
      <c r="K713" s="2743"/>
      <c r="L713" s="2743"/>
    </row>
    <row r="714" spans="1:12" ht="15.75" customHeight="1">
      <c r="A714" s="2743"/>
      <c r="B714" s="2743"/>
      <c r="C714" s="2743"/>
      <c r="D714" s="2743"/>
      <c r="E714" s="2743"/>
      <c r="F714" s="2743"/>
      <c r="G714" s="2743"/>
      <c r="H714" s="2743"/>
      <c r="I714" s="2743"/>
      <c r="J714" s="2743"/>
      <c r="K714" s="2743"/>
      <c r="L714" s="2743"/>
    </row>
    <row r="715" spans="1:12" ht="15.75" customHeight="1">
      <c r="A715" s="2743"/>
      <c r="B715" s="2743"/>
      <c r="C715" s="2743"/>
      <c r="D715" s="2743"/>
      <c r="E715" s="2743"/>
      <c r="F715" s="2743"/>
      <c r="G715" s="2743"/>
      <c r="H715" s="2743"/>
      <c r="I715" s="2743"/>
      <c r="J715" s="2743"/>
      <c r="K715" s="2743"/>
      <c r="L715" s="2743"/>
    </row>
    <row r="716" spans="1:12" ht="15.75" customHeight="1">
      <c r="A716" s="2743"/>
      <c r="B716" s="2743"/>
      <c r="C716" s="2743"/>
      <c r="D716" s="2743"/>
      <c r="E716" s="2743"/>
      <c r="F716" s="2743"/>
      <c r="G716" s="2743"/>
      <c r="H716" s="2743"/>
      <c r="I716" s="2743"/>
      <c r="J716" s="2743"/>
      <c r="K716" s="2743"/>
      <c r="L716" s="2743"/>
    </row>
    <row r="717" spans="1:12" ht="15.75" customHeight="1">
      <c r="A717" s="2743"/>
      <c r="B717" s="2743"/>
      <c r="C717" s="2743"/>
      <c r="D717" s="2743"/>
      <c r="E717" s="2743"/>
      <c r="F717" s="2743"/>
      <c r="G717" s="2743"/>
      <c r="H717" s="2743"/>
      <c r="I717" s="2743"/>
      <c r="J717" s="2743"/>
      <c r="K717" s="2743"/>
      <c r="L717" s="2743"/>
    </row>
    <row r="718" spans="1:12" ht="15.75" customHeight="1">
      <c r="A718" s="2743"/>
      <c r="B718" s="2743"/>
      <c r="C718" s="2743"/>
      <c r="D718" s="2743"/>
      <c r="E718" s="2743"/>
      <c r="F718" s="2743"/>
      <c r="G718" s="2743"/>
      <c r="H718" s="2743"/>
      <c r="I718" s="2743"/>
      <c r="J718" s="2743"/>
      <c r="K718" s="2743"/>
      <c r="L718" s="2743"/>
    </row>
    <row r="719" spans="1:12" ht="15.75" customHeight="1">
      <c r="A719" s="2743"/>
      <c r="B719" s="2743"/>
      <c r="C719" s="2743"/>
      <c r="D719" s="2743"/>
      <c r="E719" s="2743"/>
      <c r="F719" s="2743"/>
      <c r="G719" s="2743"/>
      <c r="H719" s="2743"/>
      <c r="I719" s="2743"/>
      <c r="J719" s="2743"/>
      <c r="K719" s="2743"/>
      <c r="L719" s="2743"/>
    </row>
    <row r="720" spans="1:12" ht="15.75" customHeight="1">
      <c r="A720" s="2743"/>
      <c r="B720" s="2743"/>
      <c r="C720" s="2743"/>
      <c r="D720" s="2743"/>
      <c r="E720" s="2743"/>
      <c r="F720" s="2743"/>
      <c r="G720" s="2743"/>
      <c r="H720" s="2743"/>
      <c r="I720" s="2743"/>
      <c r="J720" s="2743"/>
      <c r="K720" s="2743"/>
      <c r="L720" s="2743"/>
    </row>
    <row r="721" spans="1:12" ht="15.75" customHeight="1">
      <c r="A721" s="2743"/>
      <c r="B721" s="2743"/>
      <c r="C721" s="2743"/>
      <c r="D721" s="2743"/>
      <c r="E721" s="2743"/>
      <c r="F721" s="2743"/>
      <c r="G721" s="2743"/>
      <c r="H721" s="2743"/>
      <c r="I721" s="2743"/>
      <c r="J721" s="2743"/>
      <c r="K721" s="2743"/>
      <c r="L721" s="2743"/>
    </row>
    <row r="722" spans="1:12" ht="15.75" customHeight="1">
      <c r="A722" s="2743"/>
      <c r="B722" s="2743"/>
      <c r="C722" s="2743"/>
      <c r="D722" s="2743"/>
      <c r="E722" s="2743"/>
      <c r="F722" s="2743"/>
      <c r="G722" s="2743"/>
      <c r="H722" s="2743"/>
      <c r="I722" s="2743"/>
      <c r="J722" s="2743"/>
      <c r="K722" s="2743"/>
      <c r="L722" s="2743"/>
    </row>
    <row r="723" spans="1:12" ht="15.75" customHeight="1">
      <c r="A723" s="2743"/>
      <c r="B723" s="2743"/>
      <c r="C723" s="2743"/>
      <c r="D723" s="2743"/>
      <c r="E723" s="2743"/>
      <c r="F723" s="2743"/>
      <c r="G723" s="2743"/>
      <c r="H723" s="2743"/>
      <c r="I723" s="2743"/>
      <c r="J723" s="2743"/>
      <c r="K723" s="2743"/>
      <c r="L723" s="2743"/>
    </row>
    <row r="724" spans="1:12" ht="15.75" customHeight="1">
      <c r="A724" s="2743"/>
      <c r="B724" s="2743"/>
      <c r="C724" s="2743"/>
      <c r="D724" s="2743"/>
      <c r="E724" s="2743"/>
      <c r="F724" s="2743"/>
      <c r="G724" s="2743"/>
      <c r="H724" s="2743"/>
      <c r="I724" s="2743"/>
      <c r="J724" s="2743"/>
      <c r="K724" s="2743"/>
      <c r="L724" s="2743"/>
    </row>
    <row r="725" spans="1:12" ht="15.75" customHeight="1">
      <c r="A725" s="2743"/>
      <c r="B725" s="2743"/>
      <c r="C725" s="2743"/>
      <c r="D725" s="2743"/>
      <c r="E725" s="2743"/>
      <c r="F725" s="2743"/>
      <c r="G725" s="2743"/>
      <c r="H725" s="2743"/>
      <c r="I725" s="2743"/>
      <c r="J725" s="2743"/>
      <c r="K725" s="2743"/>
      <c r="L725" s="2743"/>
    </row>
    <row r="726" spans="1:12" ht="15.75" customHeight="1">
      <c r="A726" s="2743"/>
      <c r="B726" s="2743"/>
      <c r="C726" s="2743"/>
      <c r="D726" s="2743"/>
      <c r="E726" s="2743"/>
      <c r="F726" s="2743"/>
      <c r="G726" s="2743"/>
      <c r="H726" s="2743"/>
      <c r="I726" s="2743"/>
      <c r="J726" s="2743"/>
      <c r="K726" s="2743"/>
      <c r="L726" s="2743"/>
    </row>
    <row r="727" spans="1:12" ht="15.75" customHeight="1">
      <c r="A727" s="2743"/>
      <c r="B727" s="2743"/>
      <c r="C727" s="2743"/>
      <c r="D727" s="2743"/>
      <c r="E727" s="2743"/>
      <c r="F727" s="2743"/>
      <c r="G727" s="2743"/>
      <c r="H727" s="2743"/>
      <c r="I727" s="2743"/>
      <c r="J727" s="2743"/>
      <c r="K727" s="2743"/>
      <c r="L727" s="2743"/>
    </row>
    <row r="728" spans="1:12" ht="15.75" customHeight="1">
      <c r="A728" s="2743"/>
      <c r="B728" s="2743"/>
      <c r="C728" s="2743"/>
      <c r="D728" s="2743"/>
      <c r="E728" s="2743"/>
      <c r="F728" s="2743"/>
      <c r="G728" s="2743"/>
      <c r="H728" s="2743"/>
      <c r="I728" s="2743"/>
      <c r="J728" s="2743"/>
      <c r="K728" s="2743"/>
      <c r="L728" s="2743"/>
    </row>
    <row r="729" spans="1:12" ht="15.75" customHeight="1">
      <c r="A729" s="2743"/>
      <c r="B729" s="2743"/>
      <c r="C729" s="2743"/>
      <c r="D729" s="2743"/>
      <c r="E729" s="2743"/>
      <c r="F729" s="2743"/>
      <c r="G729" s="2743"/>
      <c r="H729" s="2743"/>
      <c r="I729" s="2743"/>
      <c r="J729" s="2743"/>
      <c r="K729" s="2743"/>
      <c r="L729" s="2743"/>
    </row>
    <row r="730" spans="1:12" ht="15.75" customHeight="1">
      <c r="A730" s="2743"/>
      <c r="B730" s="2743"/>
      <c r="C730" s="2743"/>
      <c r="D730" s="2743"/>
      <c r="E730" s="2743"/>
      <c r="F730" s="2743"/>
      <c r="G730" s="2743"/>
      <c r="H730" s="2743"/>
      <c r="I730" s="2743"/>
      <c r="J730" s="2743"/>
      <c r="K730" s="2743"/>
      <c r="L730" s="2743"/>
    </row>
    <row r="731" spans="1:12" ht="15.75" customHeight="1">
      <c r="A731" s="2743"/>
      <c r="B731" s="2743"/>
      <c r="C731" s="2743"/>
      <c r="D731" s="2743"/>
      <c r="E731" s="2743"/>
      <c r="F731" s="2743"/>
      <c r="G731" s="2743"/>
      <c r="H731" s="2743"/>
      <c r="I731" s="2743"/>
      <c r="J731" s="2743"/>
      <c r="K731" s="2743"/>
      <c r="L731" s="2743"/>
    </row>
    <row r="732" spans="1:12" ht="15.75" customHeight="1">
      <c r="A732" s="2743"/>
      <c r="B732" s="2743"/>
      <c r="C732" s="2743"/>
      <c r="D732" s="2743"/>
      <c r="E732" s="2743"/>
      <c r="F732" s="2743"/>
      <c r="G732" s="2743"/>
      <c r="H732" s="2743"/>
      <c r="I732" s="2743"/>
      <c r="J732" s="2743"/>
      <c r="K732" s="2743"/>
      <c r="L732" s="2743"/>
    </row>
    <row r="733" spans="1:12" ht="15.75" customHeight="1">
      <c r="A733" s="2743"/>
      <c r="B733" s="2743"/>
      <c r="C733" s="2743"/>
      <c r="D733" s="2743"/>
      <c r="E733" s="2743"/>
      <c r="F733" s="2743"/>
      <c r="G733" s="2743"/>
      <c r="H733" s="2743"/>
      <c r="I733" s="2743"/>
      <c r="J733" s="2743"/>
      <c r="K733" s="2743"/>
      <c r="L733" s="2743"/>
    </row>
    <row r="734" spans="1:12" ht="15.75" customHeight="1">
      <c r="A734" s="2743"/>
      <c r="B734" s="2743"/>
      <c r="C734" s="2743"/>
      <c r="D734" s="2743"/>
      <c r="E734" s="2743"/>
      <c r="F734" s="2743"/>
      <c r="G734" s="2743"/>
      <c r="H734" s="2743"/>
      <c r="I734" s="2743"/>
      <c r="J734" s="2743"/>
      <c r="K734" s="2743"/>
      <c r="L734" s="2743"/>
    </row>
    <row r="735" spans="1:12" ht="15.75" customHeight="1">
      <c r="A735" s="2743"/>
      <c r="B735" s="2743"/>
      <c r="C735" s="2743"/>
      <c r="D735" s="2743"/>
      <c r="E735" s="2743"/>
      <c r="F735" s="2743"/>
      <c r="G735" s="2743"/>
      <c r="H735" s="2743"/>
      <c r="I735" s="2743"/>
      <c r="J735" s="2743"/>
      <c r="K735" s="2743"/>
      <c r="L735" s="2743"/>
    </row>
    <row r="736" spans="1:12" ht="15.75" customHeight="1">
      <c r="A736" s="2743"/>
      <c r="B736" s="2743"/>
      <c r="C736" s="2743"/>
      <c r="D736" s="2743"/>
      <c r="E736" s="2743"/>
      <c r="F736" s="2743"/>
      <c r="G736" s="2743"/>
      <c r="H736" s="2743"/>
      <c r="I736" s="2743"/>
      <c r="J736" s="2743"/>
      <c r="K736" s="2743"/>
      <c r="L736" s="2743"/>
    </row>
    <row r="737" spans="1:12" ht="15.75" customHeight="1">
      <c r="A737" s="2743"/>
      <c r="B737" s="2743"/>
      <c r="C737" s="2743"/>
      <c r="D737" s="2743"/>
      <c r="E737" s="2743"/>
      <c r="F737" s="2743"/>
      <c r="G737" s="2743"/>
      <c r="H737" s="2743"/>
      <c r="I737" s="2743"/>
      <c r="J737" s="2743"/>
      <c r="K737" s="2743"/>
      <c r="L737" s="2743"/>
    </row>
    <row r="738" spans="1:12" ht="15.75" customHeight="1">
      <c r="A738" s="2743"/>
      <c r="B738" s="2743"/>
      <c r="C738" s="2743"/>
      <c r="D738" s="2743"/>
      <c r="E738" s="2743"/>
      <c r="F738" s="2743"/>
      <c r="G738" s="2743"/>
      <c r="H738" s="2743"/>
      <c r="I738" s="2743"/>
      <c r="J738" s="2743"/>
      <c r="K738" s="2743"/>
      <c r="L738" s="2743"/>
    </row>
    <row r="739" spans="1:12" ht="15.75" customHeight="1">
      <c r="A739" s="2743"/>
      <c r="B739" s="2743"/>
      <c r="C739" s="2743"/>
      <c r="D739" s="2743"/>
      <c r="E739" s="2743"/>
      <c r="F739" s="2743"/>
      <c r="G739" s="2743"/>
      <c r="H739" s="2743"/>
      <c r="I739" s="2743"/>
      <c r="J739" s="2743"/>
      <c r="K739" s="2743"/>
      <c r="L739" s="2743"/>
    </row>
    <row r="740" spans="1:12" ht="15.75" customHeight="1">
      <c r="A740" s="2743"/>
      <c r="B740" s="2743"/>
      <c r="C740" s="2743"/>
      <c r="D740" s="2743"/>
      <c r="E740" s="2743"/>
      <c r="F740" s="2743"/>
      <c r="G740" s="2743"/>
      <c r="H740" s="2743"/>
      <c r="I740" s="2743"/>
      <c r="J740" s="2743"/>
      <c r="K740" s="2743"/>
      <c r="L740" s="2743"/>
    </row>
    <row r="741" spans="1:12" ht="15.75" customHeight="1">
      <c r="A741" s="2743"/>
      <c r="B741" s="2743"/>
      <c r="C741" s="2743"/>
      <c r="D741" s="2743"/>
      <c r="E741" s="2743"/>
      <c r="F741" s="2743"/>
      <c r="G741" s="2743"/>
      <c r="H741" s="2743"/>
      <c r="I741" s="2743"/>
      <c r="J741" s="2743"/>
      <c r="K741" s="2743"/>
      <c r="L741" s="2743"/>
    </row>
    <row r="742" spans="1:12" ht="15.75" customHeight="1">
      <c r="A742" s="2743"/>
      <c r="B742" s="2743"/>
      <c r="C742" s="2743"/>
      <c r="D742" s="2743"/>
      <c r="E742" s="2743"/>
      <c r="F742" s="2743"/>
      <c r="G742" s="2743"/>
      <c r="H742" s="2743"/>
      <c r="I742" s="2743"/>
      <c r="J742" s="2743"/>
      <c r="K742" s="2743"/>
      <c r="L742" s="2743"/>
    </row>
    <row r="743" spans="1:12" ht="15.75" customHeight="1">
      <c r="A743" s="2743"/>
      <c r="B743" s="2743"/>
      <c r="C743" s="2743"/>
      <c r="D743" s="2743"/>
      <c r="E743" s="2743"/>
      <c r="F743" s="2743"/>
      <c r="G743" s="2743"/>
      <c r="H743" s="2743"/>
      <c r="I743" s="2743"/>
      <c r="J743" s="2743"/>
      <c r="K743" s="2743"/>
      <c r="L743" s="2743"/>
    </row>
    <row r="744" spans="1:12" ht="15.75" customHeight="1">
      <c r="A744" s="2743"/>
      <c r="B744" s="2743"/>
      <c r="C744" s="2743"/>
      <c r="D744" s="2743"/>
      <c r="E744" s="2743"/>
      <c r="F744" s="2743"/>
      <c r="G744" s="2743"/>
      <c r="H744" s="2743"/>
      <c r="I744" s="2743"/>
      <c r="J744" s="2743"/>
      <c r="K744" s="2743"/>
      <c r="L744" s="2743"/>
    </row>
    <row r="745" spans="1:12" ht="15.75" customHeight="1">
      <c r="A745" s="2743"/>
      <c r="B745" s="2743"/>
      <c r="C745" s="2743"/>
      <c r="D745" s="2743"/>
      <c r="E745" s="2743"/>
      <c r="F745" s="2743"/>
      <c r="G745" s="2743"/>
      <c r="H745" s="2743"/>
      <c r="I745" s="2743"/>
      <c r="J745" s="2743"/>
      <c r="K745" s="2743"/>
      <c r="L745" s="2743"/>
    </row>
    <row r="746" spans="1:12" ht="15.75" customHeight="1">
      <c r="A746" s="2743"/>
      <c r="B746" s="2743"/>
      <c r="C746" s="2743"/>
      <c r="D746" s="2743"/>
      <c r="E746" s="2743"/>
      <c r="F746" s="2743"/>
      <c r="G746" s="2743"/>
      <c r="H746" s="2743"/>
      <c r="I746" s="2743"/>
      <c r="J746" s="2743"/>
      <c r="K746" s="2743"/>
      <c r="L746" s="2743"/>
    </row>
    <row r="747" spans="1:12" ht="15.75" customHeight="1">
      <c r="A747" s="2743"/>
      <c r="B747" s="2743"/>
      <c r="C747" s="2743"/>
      <c r="D747" s="2743"/>
      <c r="E747" s="2743"/>
      <c r="F747" s="2743"/>
      <c r="G747" s="2743"/>
      <c r="H747" s="2743"/>
      <c r="I747" s="2743"/>
      <c r="J747" s="2743"/>
      <c r="K747" s="2743"/>
      <c r="L747" s="2743"/>
    </row>
    <row r="748" spans="1:12" ht="15.75" customHeight="1">
      <c r="A748" s="2743"/>
      <c r="B748" s="2743"/>
      <c r="C748" s="2743"/>
      <c r="D748" s="2743"/>
      <c r="E748" s="2743"/>
      <c r="F748" s="2743"/>
      <c r="G748" s="2743"/>
      <c r="H748" s="2743"/>
      <c r="I748" s="2743"/>
      <c r="J748" s="2743"/>
      <c r="K748" s="2743"/>
      <c r="L748" s="2743"/>
    </row>
    <row r="749" spans="1:12" ht="15.75" customHeight="1">
      <c r="A749" s="2743"/>
      <c r="B749" s="2743"/>
      <c r="C749" s="2743"/>
      <c r="D749" s="2743"/>
      <c r="E749" s="2743"/>
      <c r="F749" s="2743"/>
      <c r="G749" s="2743"/>
      <c r="H749" s="2743"/>
      <c r="I749" s="2743"/>
      <c r="J749" s="2743"/>
      <c r="K749" s="2743"/>
      <c r="L749" s="2743"/>
    </row>
    <row r="750" spans="1:12" ht="15.75" customHeight="1">
      <c r="A750" s="2743"/>
      <c r="B750" s="2743"/>
      <c r="C750" s="2743"/>
      <c r="D750" s="2743"/>
      <c r="E750" s="2743"/>
      <c r="F750" s="2743"/>
      <c r="G750" s="2743"/>
      <c r="H750" s="2743"/>
      <c r="I750" s="2743"/>
      <c r="J750" s="2743"/>
      <c r="K750" s="2743"/>
      <c r="L750" s="2743"/>
    </row>
    <row r="751" spans="1:12" ht="15.75" customHeight="1">
      <c r="A751" s="2743"/>
      <c r="B751" s="2743"/>
      <c r="C751" s="2743"/>
      <c r="D751" s="2743"/>
      <c r="E751" s="2743"/>
      <c r="F751" s="2743"/>
      <c r="G751" s="2743"/>
      <c r="H751" s="2743"/>
      <c r="I751" s="2743"/>
      <c r="J751" s="2743"/>
      <c r="K751" s="2743"/>
      <c r="L751" s="2743"/>
    </row>
    <row r="752" spans="1:12" ht="15.75" customHeight="1">
      <c r="A752" s="2743"/>
      <c r="B752" s="2743"/>
      <c r="C752" s="2743"/>
      <c r="D752" s="2743"/>
      <c r="E752" s="2743"/>
      <c r="F752" s="2743"/>
      <c r="G752" s="2743"/>
      <c r="H752" s="2743"/>
      <c r="I752" s="2743"/>
      <c r="J752" s="2743"/>
      <c r="K752" s="2743"/>
      <c r="L752" s="2743"/>
    </row>
    <row r="753" spans="1:12" ht="15.75" customHeight="1">
      <c r="A753" s="2743"/>
      <c r="B753" s="2743"/>
      <c r="C753" s="2743"/>
      <c r="D753" s="2743"/>
      <c r="E753" s="2743"/>
      <c r="F753" s="2743"/>
      <c r="G753" s="2743"/>
      <c r="H753" s="2743"/>
      <c r="I753" s="2743"/>
      <c r="J753" s="2743"/>
      <c r="K753" s="2743"/>
      <c r="L753" s="2743"/>
    </row>
    <row r="754" spans="1:12" ht="15.75" customHeight="1">
      <c r="A754" s="2743"/>
      <c r="B754" s="2743"/>
      <c r="C754" s="2743"/>
      <c r="D754" s="2743"/>
      <c r="E754" s="2743"/>
      <c r="F754" s="2743"/>
      <c r="G754" s="2743"/>
      <c r="H754" s="2743"/>
      <c r="I754" s="2743"/>
      <c r="J754" s="2743"/>
      <c r="K754" s="2743"/>
      <c r="L754" s="2743"/>
    </row>
    <row r="755" spans="1:12" ht="15.75" customHeight="1">
      <c r="A755" s="2743"/>
      <c r="B755" s="2743"/>
      <c r="C755" s="2743"/>
      <c r="D755" s="2743"/>
      <c r="E755" s="2743"/>
      <c r="F755" s="2743"/>
      <c r="G755" s="2743"/>
      <c r="H755" s="2743"/>
      <c r="I755" s="2743"/>
      <c r="J755" s="2743"/>
      <c r="K755" s="2743"/>
      <c r="L755" s="2743"/>
    </row>
    <row r="756" spans="1:12" ht="15.75" customHeight="1">
      <c r="A756" s="2743"/>
      <c r="B756" s="2743"/>
      <c r="C756" s="2743"/>
      <c r="D756" s="2743"/>
      <c r="E756" s="2743"/>
      <c r="F756" s="2743"/>
      <c r="G756" s="2743"/>
      <c r="H756" s="2743"/>
      <c r="I756" s="2743"/>
      <c r="J756" s="2743"/>
      <c r="K756" s="2743"/>
      <c r="L756" s="2743"/>
    </row>
    <row r="757" spans="1:12" ht="15.75" customHeight="1">
      <c r="A757" s="2743"/>
      <c r="B757" s="2743"/>
      <c r="C757" s="2743"/>
      <c r="D757" s="2743"/>
      <c r="E757" s="2743"/>
      <c r="F757" s="2743"/>
      <c r="G757" s="2743"/>
      <c r="H757" s="2743"/>
      <c r="I757" s="2743"/>
      <c r="J757" s="2743"/>
      <c r="K757" s="2743"/>
      <c r="L757" s="2743"/>
    </row>
    <row r="758" spans="1:12" ht="15.75" customHeight="1">
      <c r="A758" s="2743"/>
      <c r="B758" s="2743"/>
      <c r="C758" s="2743"/>
      <c r="D758" s="2743"/>
      <c r="E758" s="2743"/>
      <c r="F758" s="2743"/>
      <c r="G758" s="2743"/>
      <c r="H758" s="2743"/>
      <c r="I758" s="2743"/>
      <c r="J758" s="2743"/>
      <c r="K758" s="2743"/>
      <c r="L758" s="2743"/>
    </row>
    <row r="759" spans="1:12" ht="15.75" customHeight="1">
      <c r="A759" s="2743"/>
      <c r="B759" s="2743"/>
      <c r="C759" s="2743"/>
      <c r="D759" s="2743"/>
      <c r="E759" s="2743"/>
      <c r="F759" s="2743"/>
      <c r="G759" s="2743"/>
      <c r="H759" s="2743"/>
      <c r="I759" s="2743"/>
      <c r="J759" s="2743"/>
      <c r="K759" s="2743"/>
      <c r="L759" s="2743"/>
    </row>
    <row r="760" spans="1:12" ht="15.75" customHeight="1">
      <c r="A760" s="2743"/>
      <c r="B760" s="2743"/>
      <c r="C760" s="2743"/>
      <c r="D760" s="2743"/>
      <c r="E760" s="2743"/>
      <c r="F760" s="2743"/>
      <c r="G760" s="2743"/>
      <c r="H760" s="2743"/>
      <c r="I760" s="2743"/>
      <c r="J760" s="2743"/>
      <c r="K760" s="2743"/>
      <c r="L760" s="2743"/>
    </row>
    <row r="761" spans="1:12" ht="15.75" customHeight="1">
      <c r="A761" s="2743"/>
      <c r="B761" s="2743"/>
      <c r="C761" s="2743"/>
      <c r="D761" s="2743"/>
      <c r="E761" s="2743"/>
      <c r="F761" s="2743"/>
      <c r="G761" s="2743"/>
      <c r="H761" s="2743"/>
      <c r="I761" s="2743"/>
      <c r="J761" s="2743"/>
      <c r="K761" s="2743"/>
      <c r="L761" s="2743"/>
    </row>
    <row r="762" spans="1:12" ht="15.75" customHeight="1">
      <c r="A762" s="2743"/>
      <c r="B762" s="2743"/>
      <c r="C762" s="2743"/>
      <c r="D762" s="2743"/>
      <c r="E762" s="2743"/>
      <c r="F762" s="2743"/>
      <c r="G762" s="2743"/>
      <c r="H762" s="2743"/>
      <c r="I762" s="2743"/>
      <c r="J762" s="2743"/>
      <c r="K762" s="2743"/>
      <c r="L762" s="2743"/>
    </row>
    <row r="763" spans="1:12" ht="15.75" customHeight="1">
      <c r="A763" s="2743"/>
      <c r="B763" s="2743"/>
      <c r="C763" s="2743"/>
      <c r="D763" s="2743"/>
      <c r="E763" s="2743"/>
      <c r="F763" s="2743"/>
      <c r="G763" s="2743"/>
      <c r="H763" s="2743"/>
      <c r="I763" s="2743"/>
      <c r="J763" s="2743"/>
      <c r="K763" s="2743"/>
      <c r="L763" s="2743"/>
    </row>
    <row r="764" spans="1:12" ht="15.75" customHeight="1">
      <c r="A764" s="2743"/>
      <c r="B764" s="2743"/>
      <c r="C764" s="2743"/>
      <c r="D764" s="2743"/>
      <c r="E764" s="2743"/>
      <c r="F764" s="2743"/>
      <c r="G764" s="2743"/>
      <c r="H764" s="2743"/>
      <c r="I764" s="2743"/>
      <c r="J764" s="2743"/>
      <c r="K764" s="2743"/>
      <c r="L764" s="2743"/>
    </row>
    <row r="765" spans="1:12" ht="15.75" customHeight="1">
      <c r="A765" s="2743"/>
      <c r="B765" s="2743"/>
      <c r="C765" s="2743"/>
      <c r="D765" s="2743"/>
      <c r="E765" s="2743"/>
      <c r="F765" s="2743"/>
      <c r="G765" s="2743"/>
      <c r="H765" s="2743"/>
      <c r="I765" s="2743"/>
      <c r="J765" s="2743"/>
      <c r="K765" s="2743"/>
      <c r="L765" s="2743"/>
    </row>
    <row r="766" spans="1:12" ht="15.75" customHeight="1">
      <c r="A766" s="2743"/>
      <c r="B766" s="2743"/>
      <c r="C766" s="2743"/>
      <c r="D766" s="2743"/>
      <c r="E766" s="2743"/>
      <c r="F766" s="2743"/>
      <c r="G766" s="2743"/>
      <c r="H766" s="2743"/>
      <c r="I766" s="2743"/>
      <c r="J766" s="2743"/>
      <c r="K766" s="2743"/>
      <c r="L766" s="2743"/>
    </row>
    <row r="767" spans="1:12" ht="15.75" customHeight="1">
      <c r="A767" s="2743"/>
      <c r="B767" s="2743"/>
      <c r="C767" s="2743"/>
      <c r="D767" s="2743"/>
      <c r="E767" s="2743"/>
      <c r="F767" s="2743"/>
      <c r="G767" s="2743"/>
      <c r="H767" s="2743"/>
      <c r="I767" s="2743"/>
      <c r="J767" s="2743"/>
      <c r="K767" s="2743"/>
      <c r="L767" s="2743"/>
    </row>
    <row r="768" spans="1:12" ht="15.75" customHeight="1">
      <c r="A768" s="2743"/>
      <c r="B768" s="2743"/>
      <c r="C768" s="2743"/>
      <c r="D768" s="2743"/>
      <c r="E768" s="2743"/>
      <c r="F768" s="2743"/>
      <c r="G768" s="2743"/>
      <c r="H768" s="2743"/>
      <c r="I768" s="2743"/>
      <c r="J768" s="2743"/>
      <c r="K768" s="2743"/>
      <c r="L768" s="2743"/>
    </row>
    <row r="769" spans="1:12" ht="15.75" customHeight="1">
      <c r="A769" s="2743"/>
      <c r="B769" s="2743"/>
      <c r="C769" s="2743"/>
      <c r="D769" s="2743"/>
      <c r="E769" s="2743"/>
      <c r="F769" s="2743"/>
      <c r="G769" s="2743"/>
      <c r="H769" s="2743"/>
      <c r="I769" s="2743"/>
      <c r="J769" s="2743"/>
      <c r="K769" s="2743"/>
      <c r="L769" s="2743"/>
    </row>
    <row r="770" spans="1:12" ht="15.75" customHeight="1">
      <c r="A770" s="2743"/>
      <c r="B770" s="2743"/>
      <c r="C770" s="2743"/>
      <c r="D770" s="2743"/>
      <c r="E770" s="2743"/>
      <c r="F770" s="2743"/>
      <c r="G770" s="2743"/>
      <c r="H770" s="2743"/>
      <c r="I770" s="2743"/>
      <c r="J770" s="2743"/>
      <c r="K770" s="2743"/>
      <c r="L770" s="2743"/>
    </row>
    <row r="771" spans="1:12" ht="15.75" customHeight="1">
      <c r="A771" s="2743"/>
      <c r="B771" s="2743"/>
      <c r="C771" s="2743"/>
      <c r="D771" s="2743"/>
      <c r="E771" s="2743"/>
      <c r="F771" s="2743"/>
      <c r="G771" s="2743"/>
      <c r="H771" s="2743"/>
      <c r="I771" s="2743"/>
      <c r="J771" s="2743"/>
      <c r="K771" s="2743"/>
      <c r="L771" s="2743"/>
    </row>
    <row r="772" spans="1:12" ht="15.75" customHeight="1">
      <c r="A772" s="2743"/>
      <c r="B772" s="2743"/>
      <c r="C772" s="2743"/>
      <c r="D772" s="2743"/>
      <c r="E772" s="2743"/>
      <c r="F772" s="2743"/>
      <c r="G772" s="2743"/>
      <c r="H772" s="2743"/>
      <c r="I772" s="2743"/>
      <c r="J772" s="2743"/>
      <c r="K772" s="2743"/>
      <c r="L772" s="2743"/>
    </row>
    <row r="773" spans="1:12" ht="15.75" customHeight="1">
      <c r="A773" s="2743"/>
      <c r="B773" s="2743"/>
      <c r="C773" s="2743"/>
      <c r="D773" s="2743"/>
      <c r="E773" s="2743"/>
      <c r="F773" s="2743"/>
      <c r="G773" s="2743"/>
      <c r="H773" s="2743"/>
      <c r="I773" s="2743"/>
      <c r="J773" s="2743"/>
      <c r="K773" s="2743"/>
      <c r="L773" s="2743"/>
    </row>
    <row r="774" spans="1:12" ht="15.75" customHeight="1">
      <c r="A774" s="2743"/>
      <c r="B774" s="2743"/>
      <c r="C774" s="2743"/>
      <c r="D774" s="2743"/>
      <c r="E774" s="2743"/>
      <c r="F774" s="2743"/>
      <c r="G774" s="2743"/>
      <c r="H774" s="2743"/>
      <c r="I774" s="2743"/>
      <c r="J774" s="2743"/>
      <c r="K774" s="2743"/>
      <c r="L774" s="2743"/>
    </row>
    <row r="775" spans="1:12" ht="15.75" customHeight="1">
      <c r="A775" s="2743"/>
      <c r="B775" s="2743"/>
      <c r="C775" s="2743"/>
      <c r="D775" s="2743"/>
      <c r="E775" s="2743"/>
      <c r="F775" s="2743"/>
      <c r="G775" s="2743"/>
      <c r="H775" s="2743"/>
      <c r="I775" s="2743"/>
      <c r="J775" s="2743"/>
      <c r="K775" s="2743"/>
      <c r="L775" s="2743"/>
    </row>
    <row r="776" spans="1:12" ht="15.75" customHeight="1">
      <c r="A776" s="2743"/>
      <c r="B776" s="2743"/>
      <c r="C776" s="2743"/>
      <c r="D776" s="2743"/>
      <c r="E776" s="2743"/>
      <c r="F776" s="2743"/>
      <c r="G776" s="2743"/>
      <c r="H776" s="2743"/>
      <c r="I776" s="2743"/>
      <c r="J776" s="2743"/>
      <c r="K776" s="2743"/>
      <c r="L776" s="2743"/>
    </row>
    <row r="777" spans="1:12" ht="15.75" customHeight="1">
      <c r="A777" s="2743"/>
      <c r="B777" s="2743"/>
      <c r="C777" s="2743"/>
      <c r="D777" s="2743"/>
      <c r="E777" s="2743"/>
      <c r="F777" s="2743"/>
      <c r="G777" s="2743"/>
      <c r="H777" s="2743"/>
      <c r="I777" s="2743"/>
      <c r="J777" s="2743"/>
      <c r="K777" s="2743"/>
      <c r="L777" s="2743"/>
    </row>
    <row r="778" spans="1:12" ht="15.75" customHeight="1">
      <c r="A778" s="2743"/>
      <c r="B778" s="2743"/>
      <c r="C778" s="2743"/>
      <c r="D778" s="2743"/>
      <c r="E778" s="2743"/>
      <c r="F778" s="2743"/>
      <c r="G778" s="2743"/>
      <c r="H778" s="2743"/>
      <c r="I778" s="2743"/>
      <c r="J778" s="2743"/>
      <c r="K778" s="2743"/>
      <c r="L778" s="2743"/>
    </row>
    <row r="779" spans="1:12" ht="15.75" customHeight="1">
      <c r="A779" s="2743"/>
      <c r="B779" s="2743"/>
      <c r="C779" s="2743"/>
      <c r="D779" s="2743"/>
      <c r="E779" s="2743"/>
      <c r="F779" s="2743"/>
      <c r="G779" s="2743"/>
      <c r="H779" s="2743"/>
      <c r="I779" s="2743"/>
      <c r="J779" s="2743"/>
      <c r="K779" s="2743"/>
      <c r="L779" s="2743"/>
    </row>
    <row r="780" spans="1:12" ht="15.75" customHeight="1">
      <c r="A780" s="2743"/>
      <c r="B780" s="2743"/>
      <c r="C780" s="2743"/>
      <c r="D780" s="2743"/>
      <c r="E780" s="2743"/>
      <c r="F780" s="2743"/>
      <c r="G780" s="2743"/>
      <c r="H780" s="2743"/>
      <c r="I780" s="2743"/>
      <c r="J780" s="2743"/>
      <c r="K780" s="2743"/>
      <c r="L780" s="2743"/>
    </row>
    <row r="781" spans="1:12" ht="15.75" customHeight="1">
      <c r="A781" s="2743"/>
      <c r="B781" s="2743"/>
      <c r="C781" s="2743"/>
      <c r="D781" s="2743"/>
      <c r="E781" s="2743"/>
      <c r="F781" s="2743"/>
      <c r="G781" s="2743"/>
      <c r="H781" s="2743"/>
      <c r="I781" s="2743"/>
      <c r="J781" s="2743"/>
      <c r="K781" s="2743"/>
      <c r="L781" s="2743"/>
    </row>
    <row r="782" spans="1:12" ht="15.75" customHeight="1">
      <c r="A782" s="2743"/>
      <c r="B782" s="2743"/>
      <c r="C782" s="2743"/>
      <c r="D782" s="2743"/>
      <c r="E782" s="2743"/>
      <c r="F782" s="2743"/>
      <c r="G782" s="2743"/>
      <c r="H782" s="2743"/>
      <c r="I782" s="2743"/>
      <c r="J782" s="2743"/>
      <c r="K782" s="2743"/>
      <c r="L782" s="2743"/>
    </row>
    <row r="783" spans="1:12" ht="15.75" customHeight="1">
      <c r="A783" s="2743"/>
      <c r="B783" s="2743"/>
      <c r="C783" s="2743"/>
      <c r="D783" s="2743"/>
      <c r="E783" s="2743"/>
      <c r="F783" s="2743"/>
      <c r="G783" s="2743"/>
      <c r="H783" s="2743"/>
      <c r="I783" s="2743"/>
      <c r="J783" s="2743"/>
      <c r="K783" s="2743"/>
      <c r="L783" s="2743"/>
    </row>
    <row r="784" spans="1:12" ht="15.75" customHeight="1">
      <c r="A784" s="2743"/>
      <c r="B784" s="2743"/>
      <c r="C784" s="2743"/>
      <c r="D784" s="2743"/>
      <c r="E784" s="2743"/>
      <c r="F784" s="2743"/>
      <c r="G784" s="2743"/>
      <c r="H784" s="2743"/>
      <c r="I784" s="2743"/>
      <c r="J784" s="2743"/>
      <c r="K784" s="2743"/>
      <c r="L784" s="2743"/>
    </row>
    <row r="785" spans="1:12" ht="15.75" customHeight="1">
      <c r="A785" s="2743"/>
      <c r="B785" s="2743"/>
      <c r="C785" s="2743"/>
      <c r="D785" s="2743"/>
      <c r="E785" s="2743"/>
      <c r="F785" s="2743"/>
      <c r="G785" s="2743"/>
      <c r="H785" s="2743"/>
      <c r="I785" s="2743"/>
      <c r="J785" s="2743"/>
      <c r="K785" s="2743"/>
      <c r="L785" s="2743"/>
    </row>
    <row r="786" spans="1:12" ht="15.75" customHeight="1">
      <c r="A786" s="2743"/>
      <c r="B786" s="2743"/>
      <c r="C786" s="2743"/>
      <c r="D786" s="2743"/>
      <c r="E786" s="2743"/>
      <c r="F786" s="2743"/>
      <c r="G786" s="2743"/>
      <c r="H786" s="2743"/>
      <c r="I786" s="2743"/>
      <c r="J786" s="2743"/>
      <c r="K786" s="2743"/>
      <c r="L786" s="2743"/>
    </row>
    <row r="787" spans="1:12" ht="15.75" customHeight="1">
      <c r="A787" s="2743"/>
      <c r="B787" s="2743"/>
      <c r="C787" s="2743"/>
      <c r="D787" s="2743"/>
      <c r="E787" s="2743"/>
      <c r="F787" s="2743"/>
      <c r="G787" s="2743"/>
      <c r="H787" s="2743"/>
      <c r="I787" s="2743"/>
      <c r="J787" s="2743"/>
      <c r="K787" s="2743"/>
      <c r="L787" s="2743"/>
    </row>
    <row r="788" spans="1:12" ht="15.75" customHeight="1">
      <c r="A788" s="2743"/>
      <c r="B788" s="2743"/>
      <c r="C788" s="2743"/>
      <c r="D788" s="2743"/>
      <c r="E788" s="2743"/>
      <c r="F788" s="2743"/>
      <c r="G788" s="2743"/>
      <c r="H788" s="2743"/>
      <c r="I788" s="2743"/>
      <c r="J788" s="2743"/>
      <c r="K788" s="2743"/>
      <c r="L788" s="2743"/>
    </row>
    <row r="789" spans="1:12" ht="15.75" customHeight="1">
      <c r="A789" s="2743"/>
      <c r="B789" s="2743"/>
      <c r="C789" s="2743"/>
      <c r="D789" s="2743"/>
      <c r="E789" s="2743"/>
      <c r="F789" s="2743"/>
      <c r="G789" s="2743"/>
      <c r="H789" s="2743"/>
      <c r="I789" s="2743"/>
      <c r="J789" s="2743"/>
      <c r="K789" s="2743"/>
      <c r="L789" s="2743"/>
    </row>
    <row r="790" spans="1:12" ht="15.75" customHeight="1">
      <c r="A790" s="2743"/>
      <c r="B790" s="2743"/>
      <c r="C790" s="2743"/>
      <c r="D790" s="2743"/>
      <c r="E790" s="2743"/>
      <c r="F790" s="2743"/>
      <c r="G790" s="2743"/>
      <c r="H790" s="2743"/>
      <c r="I790" s="2743"/>
      <c r="J790" s="2743"/>
      <c r="K790" s="2743"/>
      <c r="L790" s="2743"/>
    </row>
    <row r="791" spans="1:12" ht="15.75" customHeight="1">
      <c r="A791" s="2743"/>
      <c r="B791" s="2743"/>
      <c r="C791" s="2743"/>
      <c r="D791" s="2743"/>
      <c r="E791" s="2743"/>
      <c r="F791" s="2743"/>
      <c r="G791" s="2743"/>
      <c r="H791" s="2743"/>
      <c r="I791" s="2743"/>
      <c r="J791" s="2743"/>
      <c r="K791" s="2743"/>
      <c r="L791" s="2743"/>
    </row>
    <row r="792" spans="1:12" ht="15.75" customHeight="1">
      <c r="A792" s="2743"/>
      <c r="B792" s="2743"/>
      <c r="C792" s="2743"/>
      <c r="D792" s="2743"/>
      <c r="E792" s="2743"/>
      <c r="F792" s="2743"/>
      <c r="G792" s="2743"/>
      <c r="H792" s="2743"/>
      <c r="I792" s="2743"/>
      <c r="J792" s="2743"/>
      <c r="K792" s="2743"/>
      <c r="L792" s="2743"/>
    </row>
    <row r="793" spans="1:12" ht="15.75" customHeight="1">
      <c r="A793" s="2743"/>
      <c r="B793" s="2743"/>
      <c r="C793" s="2743"/>
      <c r="D793" s="2743"/>
      <c r="E793" s="2743"/>
      <c r="F793" s="2743"/>
      <c r="G793" s="2743"/>
      <c r="H793" s="2743"/>
      <c r="I793" s="2743"/>
      <c r="J793" s="2743"/>
      <c r="K793" s="2743"/>
      <c r="L793" s="2743"/>
    </row>
    <row r="794" spans="1:12" ht="15.75" customHeight="1">
      <c r="A794" s="2743"/>
      <c r="B794" s="2743"/>
      <c r="C794" s="2743"/>
      <c r="D794" s="2743"/>
      <c r="E794" s="2743"/>
      <c r="F794" s="2743"/>
      <c r="G794" s="2743"/>
      <c r="H794" s="2743"/>
      <c r="I794" s="2743"/>
      <c r="J794" s="2743"/>
      <c r="K794" s="2743"/>
      <c r="L794" s="2743"/>
    </row>
    <row r="795" spans="1:12" ht="15.75" customHeight="1">
      <c r="A795" s="2743"/>
      <c r="B795" s="2743"/>
      <c r="C795" s="2743"/>
      <c r="D795" s="2743"/>
      <c r="E795" s="2743"/>
      <c r="F795" s="2743"/>
      <c r="G795" s="2743"/>
      <c r="H795" s="2743"/>
      <c r="I795" s="2743"/>
      <c r="J795" s="2743"/>
      <c r="K795" s="2743"/>
      <c r="L795" s="2743"/>
    </row>
    <row r="796" spans="1:12" ht="15.75" customHeight="1">
      <c r="A796" s="2743"/>
      <c r="B796" s="2743"/>
      <c r="C796" s="2743"/>
      <c r="D796" s="2743"/>
      <c r="E796" s="2743"/>
      <c r="F796" s="2743"/>
      <c r="G796" s="2743"/>
      <c r="H796" s="2743"/>
      <c r="I796" s="2743"/>
      <c r="J796" s="2743"/>
      <c r="K796" s="2743"/>
      <c r="L796" s="2743"/>
    </row>
    <row r="797" spans="1:12" ht="15.75" customHeight="1">
      <c r="A797" s="2743"/>
      <c r="B797" s="2743"/>
      <c r="C797" s="2743"/>
      <c r="D797" s="2743"/>
      <c r="E797" s="2743"/>
      <c r="F797" s="2743"/>
      <c r="G797" s="2743"/>
      <c r="H797" s="2743"/>
      <c r="I797" s="2743"/>
      <c r="J797" s="2743"/>
      <c r="K797" s="2743"/>
      <c r="L797" s="2743"/>
    </row>
    <row r="798" spans="1:12" ht="15.75" customHeight="1">
      <c r="A798" s="2743"/>
      <c r="B798" s="2743"/>
      <c r="C798" s="2743"/>
      <c r="D798" s="2743"/>
      <c r="E798" s="2743"/>
      <c r="F798" s="2743"/>
      <c r="G798" s="2743"/>
      <c r="H798" s="2743"/>
      <c r="I798" s="2743"/>
      <c r="J798" s="2743"/>
      <c r="K798" s="2743"/>
      <c r="L798" s="2743"/>
    </row>
    <row r="799" spans="1:12" ht="15.75" customHeight="1">
      <c r="A799" s="2743"/>
      <c r="B799" s="2743"/>
      <c r="C799" s="2743"/>
      <c r="D799" s="2743"/>
      <c r="E799" s="2743"/>
      <c r="F799" s="2743"/>
      <c r="G799" s="2743"/>
      <c r="H799" s="2743"/>
      <c r="I799" s="2743"/>
      <c r="J799" s="2743"/>
      <c r="K799" s="2743"/>
      <c r="L799" s="2743"/>
    </row>
    <row r="800" spans="1:12" ht="15.75" customHeight="1">
      <c r="A800" s="2743"/>
      <c r="B800" s="2743"/>
      <c r="C800" s="2743"/>
      <c r="D800" s="2743"/>
      <c r="E800" s="2743"/>
      <c r="F800" s="2743"/>
      <c r="G800" s="2743"/>
      <c r="H800" s="2743"/>
      <c r="I800" s="2743"/>
      <c r="J800" s="2743"/>
      <c r="K800" s="2743"/>
      <c r="L800" s="2743"/>
    </row>
    <row r="801" spans="1:12" ht="15.75" customHeight="1">
      <c r="A801" s="2743"/>
      <c r="B801" s="2743"/>
      <c r="C801" s="2743"/>
      <c r="D801" s="2743"/>
      <c r="E801" s="2743"/>
      <c r="F801" s="2743"/>
      <c r="G801" s="2743"/>
      <c r="H801" s="2743"/>
      <c r="I801" s="2743"/>
      <c r="J801" s="2743"/>
      <c r="K801" s="2743"/>
      <c r="L801" s="2743"/>
    </row>
    <row r="802" spans="1:12" ht="15.75" customHeight="1">
      <c r="A802" s="2743"/>
      <c r="B802" s="2743"/>
      <c r="C802" s="2743"/>
      <c r="D802" s="2743"/>
      <c r="E802" s="2743"/>
      <c r="F802" s="2743"/>
      <c r="G802" s="2743"/>
      <c r="H802" s="2743"/>
      <c r="I802" s="2743"/>
      <c r="J802" s="2743"/>
      <c r="K802" s="2743"/>
      <c r="L802" s="2743"/>
    </row>
    <row r="803" spans="1:12" ht="15.75" customHeight="1">
      <c r="A803" s="2743"/>
      <c r="B803" s="2743"/>
      <c r="C803" s="2743"/>
      <c r="D803" s="2743"/>
      <c r="E803" s="2743"/>
      <c r="F803" s="2743"/>
      <c r="G803" s="2743"/>
      <c r="H803" s="2743"/>
      <c r="I803" s="2743"/>
      <c r="J803" s="2743"/>
      <c r="K803" s="2743"/>
      <c r="L803" s="2743"/>
    </row>
    <row r="804" spans="1:12" ht="15.75" customHeight="1">
      <c r="A804" s="2743"/>
      <c r="B804" s="2743"/>
      <c r="C804" s="2743"/>
      <c r="D804" s="2743"/>
      <c r="E804" s="2743"/>
      <c r="F804" s="2743"/>
      <c r="G804" s="2743"/>
      <c r="H804" s="2743"/>
      <c r="I804" s="2743"/>
      <c r="J804" s="2743"/>
      <c r="K804" s="2743"/>
      <c r="L804" s="2743"/>
    </row>
    <row r="805" spans="1:12" ht="15.75" customHeight="1">
      <c r="A805" s="2743"/>
      <c r="B805" s="2743"/>
      <c r="C805" s="2743"/>
      <c r="D805" s="2743"/>
      <c r="E805" s="2743"/>
      <c r="F805" s="2743"/>
      <c r="G805" s="2743"/>
      <c r="H805" s="2743"/>
      <c r="I805" s="2743"/>
      <c r="J805" s="2743"/>
      <c r="K805" s="2743"/>
      <c r="L805" s="2743"/>
    </row>
    <row r="806" spans="1:12" ht="15.75" customHeight="1">
      <c r="A806" s="2743"/>
      <c r="B806" s="2743"/>
      <c r="C806" s="2743"/>
      <c r="D806" s="2743"/>
      <c r="E806" s="2743"/>
      <c r="F806" s="2743"/>
      <c r="G806" s="2743"/>
      <c r="H806" s="2743"/>
      <c r="I806" s="2743"/>
      <c r="J806" s="2743"/>
      <c r="K806" s="2743"/>
      <c r="L806" s="2743"/>
    </row>
    <row r="807" spans="1:12" ht="15.75" customHeight="1">
      <c r="A807" s="2743"/>
      <c r="B807" s="2743"/>
      <c r="C807" s="2743"/>
      <c r="D807" s="2743"/>
      <c r="E807" s="2743"/>
      <c r="F807" s="2743"/>
      <c r="G807" s="2743"/>
      <c r="H807" s="2743"/>
      <c r="I807" s="2743"/>
      <c r="J807" s="2743"/>
      <c r="K807" s="2743"/>
      <c r="L807" s="2743"/>
    </row>
    <row r="808" spans="1:12" ht="15.75" customHeight="1">
      <c r="A808" s="2743"/>
      <c r="B808" s="2743"/>
      <c r="C808" s="2743"/>
      <c r="D808" s="2743"/>
      <c r="E808" s="2743"/>
      <c r="F808" s="2743"/>
      <c r="G808" s="2743"/>
      <c r="H808" s="2743"/>
      <c r="I808" s="2743"/>
      <c r="J808" s="2743"/>
      <c r="K808" s="2743"/>
      <c r="L808" s="2743"/>
    </row>
    <row r="809" spans="1:12" ht="15.75" customHeight="1">
      <c r="A809" s="2743"/>
      <c r="B809" s="2743"/>
      <c r="C809" s="2743"/>
      <c r="D809" s="2743"/>
      <c r="E809" s="2743"/>
      <c r="F809" s="2743"/>
      <c r="G809" s="2743"/>
      <c r="H809" s="2743"/>
      <c r="I809" s="2743"/>
      <c r="J809" s="2743"/>
      <c r="K809" s="2743"/>
      <c r="L809" s="2743"/>
    </row>
    <row r="810" spans="1:12" ht="15.75" customHeight="1">
      <c r="A810" s="2743"/>
      <c r="B810" s="2743"/>
      <c r="C810" s="2743"/>
      <c r="D810" s="2743"/>
      <c r="E810" s="2743"/>
      <c r="F810" s="2743"/>
      <c r="G810" s="2743"/>
      <c r="H810" s="2743"/>
      <c r="I810" s="2743"/>
      <c r="J810" s="2743"/>
      <c r="K810" s="2743"/>
      <c r="L810" s="2743"/>
    </row>
    <row r="811" spans="1:12" ht="15.75" customHeight="1">
      <c r="A811" s="2743"/>
      <c r="B811" s="2743"/>
      <c r="C811" s="2743"/>
      <c r="D811" s="2743"/>
      <c r="E811" s="2743"/>
      <c r="F811" s="2743"/>
      <c r="G811" s="2743"/>
      <c r="H811" s="2743"/>
      <c r="I811" s="2743"/>
      <c r="J811" s="2743"/>
      <c r="K811" s="2743"/>
      <c r="L811" s="2743"/>
    </row>
    <row r="812" spans="1:12" ht="15.75" customHeight="1">
      <c r="A812" s="2743"/>
      <c r="B812" s="2743"/>
      <c r="C812" s="2743"/>
      <c r="D812" s="2743"/>
      <c r="E812" s="2743"/>
      <c r="F812" s="2743"/>
      <c r="G812" s="2743"/>
      <c r="H812" s="2743"/>
      <c r="I812" s="2743"/>
      <c r="J812" s="2743"/>
      <c r="K812" s="2743"/>
      <c r="L812" s="2743"/>
    </row>
    <row r="813" spans="1:12" ht="15.75" customHeight="1">
      <c r="A813" s="2743"/>
      <c r="B813" s="2743"/>
      <c r="C813" s="2743"/>
      <c r="D813" s="2743"/>
      <c r="E813" s="2743"/>
      <c r="F813" s="2743"/>
      <c r="G813" s="2743"/>
      <c r="H813" s="2743"/>
      <c r="I813" s="2743"/>
      <c r="J813" s="2743"/>
      <c r="K813" s="2743"/>
      <c r="L813" s="2743"/>
    </row>
    <row r="814" spans="1:12" ht="15.75" customHeight="1">
      <c r="A814" s="2743"/>
      <c r="B814" s="2743"/>
      <c r="C814" s="2743"/>
      <c r="D814" s="2743"/>
      <c r="E814" s="2743"/>
      <c r="F814" s="2743"/>
      <c r="G814" s="2743"/>
      <c r="H814" s="2743"/>
      <c r="I814" s="2743"/>
      <c r="J814" s="2743"/>
      <c r="K814" s="2743"/>
      <c r="L814" s="2743"/>
    </row>
    <row r="815" spans="1:12" ht="15.75" customHeight="1">
      <c r="A815" s="2743"/>
      <c r="B815" s="2743"/>
      <c r="C815" s="2743"/>
      <c r="D815" s="2743"/>
      <c r="E815" s="2743"/>
      <c r="F815" s="2743"/>
      <c r="G815" s="2743"/>
      <c r="H815" s="2743"/>
      <c r="I815" s="2743"/>
      <c r="J815" s="2743"/>
      <c r="K815" s="2743"/>
      <c r="L815" s="2743"/>
    </row>
    <row r="816" spans="1:12" ht="15.75" customHeight="1">
      <c r="A816" s="2743"/>
      <c r="B816" s="2743"/>
      <c r="C816" s="2743"/>
      <c r="D816" s="2743"/>
      <c r="E816" s="2743"/>
      <c r="F816" s="2743"/>
      <c r="G816" s="2743"/>
      <c r="H816" s="2743"/>
      <c r="I816" s="2743"/>
      <c r="J816" s="2743"/>
      <c r="K816" s="2743"/>
      <c r="L816" s="2743"/>
    </row>
    <row r="817" spans="1:12" ht="15.75" customHeight="1">
      <c r="A817" s="2743"/>
      <c r="B817" s="2743"/>
      <c r="C817" s="2743"/>
      <c r="D817" s="2743"/>
      <c r="E817" s="2743"/>
      <c r="F817" s="2743"/>
      <c r="G817" s="2743"/>
      <c r="H817" s="2743"/>
      <c r="I817" s="2743"/>
      <c r="J817" s="2743"/>
      <c r="K817" s="2743"/>
      <c r="L817" s="2743"/>
    </row>
    <row r="818" spans="1:12" ht="15.75" customHeight="1">
      <c r="A818" s="2743"/>
      <c r="B818" s="2743"/>
      <c r="C818" s="2743"/>
      <c r="D818" s="2743"/>
      <c r="E818" s="2743"/>
      <c r="F818" s="2743"/>
      <c r="G818" s="2743"/>
      <c r="H818" s="2743"/>
      <c r="I818" s="2743"/>
      <c r="J818" s="2743"/>
      <c r="K818" s="2743"/>
      <c r="L818" s="2743"/>
    </row>
    <row r="819" spans="1:12" ht="15.75" customHeight="1">
      <c r="A819" s="2743"/>
      <c r="B819" s="2743"/>
      <c r="C819" s="2743"/>
      <c r="D819" s="2743"/>
      <c r="E819" s="2743"/>
      <c r="F819" s="2743"/>
      <c r="G819" s="2743"/>
      <c r="H819" s="2743"/>
      <c r="I819" s="2743"/>
      <c r="J819" s="2743"/>
      <c r="K819" s="2743"/>
      <c r="L819" s="2743"/>
    </row>
    <row r="820" spans="1:12" ht="15.75" customHeight="1">
      <c r="A820" s="2743"/>
      <c r="B820" s="2743"/>
      <c r="C820" s="2743"/>
      <c r="D820" s="2743"/>
      <c r="E820" s="2743"/>
      <c r="F820" s="2743"/>
      <c r="G820" s="2743"/>
      <c r="H820" s="2743"/>
      <c r="I820" s="2743"/>
      <c r="J820" s="2743"/>
      <c r="K820" s="2743"/>
      <c r="L820" s="2743"/>
    </row>
    <row r="821" spans="1:12" ht="15.75" customHeight="1">
      <c r="A821" s="2743"/>
      <c r="B821" s="2743"/>
      <c r="C821" s="2743"/>
      <c r="D821" s="2743"/>
      <c r="E821" s="2743"/>
      <c r="F821" s="2743"/>
      <c r="G821" s="2743"/>
      <c r="H821" s="2743"/>
      <c r="I821" s="2743"/>
      <c r="J821" s="2743"/>
      <c r="K821" s="2743"/>
      <c r="L821" s="2743"/>
    </row>
    <row r="822" spans="1:12" ht="15.75" customHeight="1">
      <c r="A822" s="2743"/>
      <c r="B822" s="2743"/>
      <c r="C822" s="2743"/>
      <c r="D822" s="2743"/>
      <c r="E822" s="2743"/>
      <c r="F822" s="2743"/>
      <c r="G822" s="2743"/>
      <c r="H822" s="2743"/>
      <c r="I822" s="2743"/>
      <c r="J822" s="2743"/>
      <c r="K822" s="2743"/>
      <c r="L822" s="2743"/>
    </row>
    <row r="823" spans="1:12" ht="15.75" customHeight="1">
      <c r="A823" s="2743"/>
      <c r="B823" s="2743"/>
      <c r="C823" s="2743"/>
      <c r="D823" s="2743"/>
      <c r="E823" s="2743"/>
      <c r="F823" s="2743"/>
      <c r="G823" s="2743"/>
      <c r="H823" s="2743"/>
      <c r="I823" s="2743"/>
      <c r="J823" s="2743"/>
      <c r="K823" s="2743"/>
      <c r="L823" s="2743"/>
    </row>
    <row r="824" spans="1:12" ht="15.75" customHeight="1">
      <c r="A824" s="2743"/>
      <c r="B824" s="2743"/>
      <c r="C824" s="2743"/>
      <c r="D824" s="2743"/>
      <c r="E824" s="2743"/>
      <c r="F824" s="2743"/>
      <c r="G824" s="2743"/>
      <c r="H824" s="2743"/>
      <c r="I824" s="2743"/>
      <c r="J824" s="2743"/>
      <c r="K824" s="2743"/>
      <c r="L824" s="2743"/>
    </row>
    <row r="825" spans="1:12" ht="15.75" customHeight="1">
      <c r="A825" s="2743"/>
      <c r="B825" s="2743"/>
      <c r="C825" s="2743"/>
      <c r="D825" s="2743"/>
      <c r="E825" s="2743"/>
      <c r="F825" s="2743"/>
      <c r="G825" s="2743"/>
      <c r="H825" s="2743"/>
      <c r="I825" s="2743"/>
      <c r="J825" s="2743"/>
      <c r="K825" s="2743"/>
      <c r="L825" s="2743"/>
    </row>
    <row r="826" spans="1:12" ht="15.75" customHeight="1">
      <c r="A826" s="2743"/>
      <c r="B826" s="2743"/>
      <c r="C826" s="2743"/>
      <c r="D826" s="2743"/>
      <c r="E826" s="2743"/>
      <c r="F826" s="2743"/>
      <c r="G826" s="2743"/>
      <c r="H826" s="2743"/>
      <c r="I826" s="2743"/>
      <c r="J826" s="2743"/>
      <c r="K826" s="2743"/>
      <c r="L826" s="2743"/>
    </row>
    <row r="827" spans="1:12" ht="15.75" customHeight="1">
      <c r="A827" s="2743"/>
      <c r="B827" s="2743"/>
      <c r="C827" s="2743"/>
      <c r="D827" s="2743"/>
      <c r="E827" s="2743"/>
      <c r="F827" s="2743"/>
      <c r="G827" s="2743"/>
      <c r="H827" s="2743"/>
      <c r="I827" s="2743"/>
      <c r="J827" s="2743"/>
      <c r="K827" s="2743"/>
      <c r="L827" s="2743"/>
    </row>
    <row r="828" spans="1:12" ht="15.75" customHeight="1">
      <c r="A828" s="2743"/>
      <c r="B828" s="2743"/>
      <c r="C828" s="2743"/>
      <c r="D828" s="2743"/>
      <c r="E828" s="2743"/>
      <c r="F828" s="2743"/>
      <c r="G828" s="2743"/>
      <c r="H828" s="2743"/>
      <c r="I828" s="2743"/>
      <c r="J828" s="2743"/>
      <c r="K828" s="2743"/>
      <c r="L828" s="2743"/>
    </row>
    <row r="829" spans="1:12" ht="15.75" customHeight="1">
      <c r="A829" s="2743"/>
      <c r="B829" s="2743"/>
      <c r="C829" s="2743"/>
      <c r="D829" s="2743"/>
      <c r="E829" s="2743"/>
      <c r="F829" s="2743"/>
      <c r="G829" s="2743"/>
      <c r="H829" s="2743"/>
      <c r="I829" s="2743"/>
      <c r="J829" s="2743"/>
      <c r="K829" s="2743"/>
      <c r="L829" s="2743"/>
    </row>
    <row r="830" spans="1:12" ht="15.75" customHeight="1">
      <c r="A830" s="2743"/>
      <c r="B830" s="2743"/>
      <c r="C830" s="2743"/>
      <c r="D830" s="2743"/>
      <c r="E830" s="2743"/>
      <c r="F830" s="2743"/>
      <c r="G830" s="2743"/>
      <c r="H830" s="2743"/>
      <c r="I830" s="2743"/>
      <c r="J830" s="2743"/>
      <c r="K830" s="2743"/>
      <c r="L830" s="2743"/>
    </row>
    <row r="831" spans="1:12" ht="15.75" customHeight="1">
      <c r="A831" s="2743"/>
      <c r="B831" s="2743"/>
      <c r="C831" s="2743"/>
      <c r="D831" s="2743"/>
      <c r="E831" s="2743"/>
      <c r="F831" s="2743"/>
      <c r="G831" s="2743"/>
      <c r="H831" s="2743"/>
      <c r="I831" s="2743"/>
      <c r="J831" s="2743"/>
      <c r="K831" s="2743"/>
      <c r="L831" s="2743"/>
    </row>
    <row r="832" spans="1:12" ht="15.75" customHeight="1">
      <c r="A832" s="2743"/>
      <c r="B832" s="2743"/>
      <c r="C832" s="2743"/>
      <c r="D832" s="2743"/>
      <c r="E832" s="2743"/>
      <c r="F832" s="2743"/>
      <c r="G832" s="2743"/>
      <c r="H832" s="2743"/>
      <c r="I832" s="2743"/>
      <c r="J832" s="2743"/>
      <c r="K832" s="2743"/>
      <c r="L832" s="2743"/>
    </row>
    <row r="833" spans="1:12" ht="15.75" customHeight="1">
      <c r="A833" s="2743"/>
      <c r="B833" s="2743"/>
      <c r="C833" s="2743"/>
      <c r="D833" s="2743"/>
      <c r="E833" s="2743"/>
      <c r="F833" s="2743"/>
      <c r="G833" s="2743"/>
      <c r="H833" s="2743"/>
      <c r="I833" s="2743"/>
      <c r="J833" s="2743"/>
      <c r="K833" s="2743"/>
      <c r="L833" s="2743"/>
    </row>
    <row r="834" spans="1:12" ht="15.75" customHeight="1">
      <c r="A834" s="2743"/>
      <c r="B834" s="2743"/>
      <c r="C834" s="2743"/>
      <c r="D834" s="2743"/>
      <c r="E834" s="2743"/>
      <c r="F834" s="2743"/>
      <c r="G834" s="2743"/>
      <c r="H834" s="2743"/>
      <c r="I834" s="2743"/>
      <c r="J834" s="2743"/>
      <c r="K834" s="2743"/>
      <c r="L834" s="2743"/>
    </row>
    <row r="835" spans="1:12" ht="15.75" customHeight="1">
      <c r="A835" s="2743"/>
      <c r="B835" s="2743"/>
      <c r="C835" s="2743"/>
      <c r="D835" s="2743"/>
      <c r="E835" s="2743"/>
      <c r="F835" s="2743"/>
      <c r="G835" s="2743"/>
      <c r="H835" s="2743"/>
      <c r="I835" s="2743"/>
      <c r="J835" s="2743"/>
      <c r="K835" s="2743"/>
      <c r="L835" s="2743"/>
    </row>
    <row r="836" spans="1:12" ht="15.75" customHeight="1">
      <c r="A836" s="2743"/>
      <c r="B836" s="2743"/>
      <c r="C836" s="2743"/>
      <c r="D836" s="2743"/>
      <c r="E836" s="2743"/>
      <c r="F836" s="2743"/>
      <c r="G836" s="2743"/>
      <c r="H836" s="2743"/>
      <c r="I836" s="2743"/>
      <c r="J836" s="2743"/>
      <c r="K836" s="2743"/>
      <c r="L836" s="2743"/>
    </row>
    <row r="837" spans="1:12" ht="15.75" customHeight="1">
      <c r="A837" s="2743"/>
      <c r="B837" s="2743"/>
      <c r="C837" s="2743"/>
      <c r="D837" s="2743"/>
      <c r="E837" s="2743"/>
      <c r="F837" s="2743"/>
      <c r="G837" s="2743"/>
      <c r="H837" s="2743"/>
      <c r="I837" s="2743"/>
      <c r="J837" s="2743"/>
      <c r="K837" s="2743"/>
      <c r="L837" s="2743"/>
    </row>
    <row r="838" spans="1:12" ht="15.75" customHeight="1">
      <c r="A838" s="2743"/>
      <c r="B838" s="2743"/>
      <c r="C838" s="2743"/>
      <c r="D838" s="2743"/>
      <c r="E838" s="2743"/>
      <c r="F838" s="2743"/>
      <c r="G838" s="2743"/>
      <c r="H838" s="2743"/>
      <c r="I838" s="2743"/>
      <c r="J838" s="2743"/>
      <c r="K838" s="2743"/>
      <c r="L838" s="2743"/>
    </row>
    <row r="839" spans="1:12" ht="15.75" customHeight="1">
      <c r="A839" s="2743"/>
      <c r="B839" s="2743"/>
      <c r="C839" s="2743"/>
      <c r="D839" s="2743"/>
      <c r="E839" s="2743"/>
      <c r="F839" s="2743"/>
      <c r="G839" s="2743"/>
      <c r="H839" s="2743"/>
      <c r="I839" s="2743"/>
      <c r="J839" s="2743"/>
      <c r="K839" s="2743"/>
      <c r="L839" s="2743"/>
    </row>
    <row r="840" spans="1:12" ht="15.75" customHeight="1">
      <c r="A840" s="2743"/>
      <c r="B840" s="2743"/>
      <c r="C840" s="2743"/>
      <c r="D840" s="2743"/>
      <c r="E840" s="2743"/>
      <c r="F840" s="2743"/>
      <c r="G840" s="2743"/>
      <c r="H840" s="2743"/>
      <c r="I840" s="2743"/>
      <c r="J840" s="2743"/>
      <c r="K840" s="2743"/>
      <c r="L840" s="2743"/>
    </row>
    <row r="841" spans="1:12" ht="15.75" customHeight="1">
      <c r="A841" s="2743"/>
      <c r="B841" s="2743"/>
      <c r="C841" s="2743"/>
      <c r="D841" s="2743"/>
      <c r="E841" s="2743"/>
      <c r="F841" s="2743"/>
      <c r="G841" s="2743"/>
      <c r="H841" s="2743"/>
      <c r="I841" s="2743"/>
      <c r="J841" s="2743"/>
      <c r="K841" s="2743"/>
      <c r="L841" s="2743"/>
    </row>
    <row r="842" spans="1:12" ht="15.75" customHeight="1">
      <c r="A842" s="2743"/>
      <c r="B842" s="2743"/>
      <c r="C842" s="2743"/>
      <c r="D842" s="2743"/>
      <c r="E842" s="2743"/>
      <c r="F842" s="2743"/>
      <c r="G842" s="2743"/>
      <c r="H842" s="2743"/>
      <c r="I842" s="2743"/>
      <c r="J842" s="2743"/>
      <c r="K842" s="2743"/>
      <c r="L842" s="2743"/>
    </row>
    <row r="843" spans="1:12" ht="15.75" customHeight="1">
      <c r="A843" s="2743"/>
      <c r="B843" s="2743"/>
      <c r="C843" s="2743"/>
      <c r="D843" s="2743"/>
      <c r="E843" s="2743"/>
      <c r="F843" s="2743"/>
      <c r="G843" s="2743"/>
      <c r="H843" s="2743"/>
      <c r="I843" s="2743"/>
      <c r="J843" s="2743"/>
      <c r="K843" s="2743"/>
      <c r="L843" s="2743"/>
    </row>
    <row r="844" spans="1:12" ht="15.75" customHeight="1">
      <c r="A844" s="2743"/>
      <c r="B844" s="2743"/>
      <c r="C844" s="2743"/>
      <c r="D844" s="2743"/>
      <c r="E844" s="2743"/>
      <c r="F844" s="2743"/>
      <c r="G844" s="2743"/>
      <c r="H844" s="2743"/>
      <c r="I844" s="2743"/>
      <c r="J844" s="2743"/>
      <c r="K844" s="2743"/>
      <c r="L844" s="2743"/>
    </row>
    <row r="845" spans="1:12" ht="15.75" customHeight="1">
      <c r="A845" s="2743"/>
      <c r="B845" s="2743"/>
      <c r="C845" s="2743"/>
      <c r="D845" s="2743"/>
      <c r="E845" s="2743"/>
      <c r="F845" s="2743"/>
      <c r="G845" s="2743"/>
      <c r="H845" s="2743"/>
      <c r="I845" s="2743"/>
      <c r="J845" s="2743"/>
      <c r="K845" s="2743"/>
      <c r="L845" s="2743"/>
    </row>
    <row r="846" spans="1:12" ht="15.75" customHeight="1">
      <c r="A846" s="2743"/>
      <c r="B846" s="2743"/>
      <c r="C846" s="2743"/>
      <c r="D846" s="2743"/>
      <c r="E846" s="2743"/>
      <c r="F846" s="2743"/>
      <c r="G846" s="2743"/>
      <c r="H846" s="2743"/>
      <c r="I846" s="2743"/>
      <c r="J846" s="2743"/>
      <c r="K846" s="2743"/>
      <c r="L846" s="2743"/>
    </row>
    <row r="847" spans="1:12" ht="15.75" customHeight="1">
      <c r="A847" s="2743"/>
      <c r="B847" s="2743"/>
      <c r="C847" s="2743"/>
      <c r="D847" s="2743"/>
      <c r="E847" s="2743"/>
      <c r="F847" s="2743"/>
      <c r="G847" s="2743"/>
      <c r="H847" s="2743"/>
      <c r="I847" s="2743"/>
      <c r="J847" s="2743"/>
      <c r="K847" s="2743"/>
      <c r="L847" s="2743"/>
    </row>
    <row r="848" spans="1:12" ht="15.75" customHeight="1">
      <c r="A848" s="2743"/>
      <c r="B848" s="2743"/>
      <c r="C848" s="2743"/>
      <c r="D848" s="2743"/>
      <c r="E848" s="2743"/>
      <c r="F848" s="2743"/>
      <c r="G848" s="2743"/>
      <c r="H848" s="2743"/>
      <c r="I848" s="2743"/>
      <c r="J848" s="2743"/>
      <c r="K848" s="2743"/>
      <c r="L848" s="2743"/>
    </row>
    <row r="849" spans="1:12" ht="15.75" customHeight="1">
      <c r="A849" s="2743"/>
      <c r="B849" s="2743"/>
      <c r="C849" s="2743"/>
      <c r="D849" s="2743"/>
      <c r="E849" s="2743"/>
      <c r="F849" s="2743"/>
      <c r="G849" s="2743"/>
      <c r="H849" s="2743"/>
      <c r="I849" s="2743"/>
      <c r="J849" s="2743"/>
      <c r="K849" s="2743"/>
      <c r="L849" s="2743"/>
    </row>
    <row r="850" spans="1:12" ht="15.75" customHeight="1">
      <c r="A850" s="2743"/>
      <c r="B850" s="2743"/>
      <c r="C850" s="2743"/>
      <c r="D850" s="2743"/>
      <c r="E850" s="2743"/>
      <c r="F850" s="2743"/>
      <c r="G850" s="2743"/>
      <c r="H850" s="2743"/>
      <c r="I850" s="2743"/>
      <c r="J850" s="2743"/>
      <c r="K850" s="2743"/>
      <c r="L850" s="2743"/>
    </row>
    <row r="851" spans="1:12" ht="15.75" customHeight="1">
      <c r="A851" s="2743"/>
      <c r="B851" s="2743"/>
      <c r="C851" s="2743"/>
      <c r="D851" s="2743"/>
      <c r="E851" s="2743"/>
      <c r="F851" s="2743"/>
      <c r="G851" s="2743"/>
      <c r="H851" s="2743"/>
      <c r="I851" s="2743"/>
      <c r="J851" s="2743"/>
      <c r="K851" s="2743"/>
      <c r="L851" s="2743"/>
    </row>
    <row r="852" spans="1:12" ht="15.75" customHeight="1">
      <c r="A852" s="2743"/>
      <c r="B852" s="2743"/>
      <c r="C852" s="2743"/>
      <c r="D852" s="2743"/>
      <c r="E852" s="2743"/>
      <c r="F852" s="2743"/>
      <c r="G852" s="2743"/>
      <c r="H852" s="2743"/>
      <c r="I852" s="2743"/>
      <c r="J852" s="2743"/>
      <c r="K852" s="2743"/>
      <c r="L852" s="2743"/>
    </row>
    <row r="853" spans="1:12" ht="15.75" customHeight="1">
      <c r="A853" s="2743"/>
      <c r="B853" s="2743"/>
      <c r="C853" s="2743"/>
      <c r="D853" s="2743"/>
      <c r="E853" s="2743"/>
      <c r="F853" s="2743"/>
      <c r="G853" s="2743"/>
      <c r="H853" s="2743"/>
      <c r="I853" s="2743"/>
      <c r="J853" s="2743"/>
      <c r="K853" s="2743"/>
      <c r="L853" s="2743"/>
    </row>
    <row r="854" spans="1:12" ht="15.75" customHeight="1">
      <c r="A854" s="2743"/>
      <c r="B854" s="2743"/>
      <c r="C854" s="2743"/>
      <c r="D854" s="2743"/>
      <c r="E854" s="2743"/>
      <c r="F854" s="2743"/>
      <c r="G854" s="2743"/>
      <c r="H854" s="2743"/>
      <c r="I854" s="2743"/>
      <c r="J854" s="2743"/>
      <c r="K854" s="2743"/>
      <c r="L854" s="2743"/>
    </row>
    <row r="855" spans="1:12" ht="15.75" customHeight="1">
      <c r="A855" s="2743"/>
      <c r="B855" s="2743"/>
      <c r="C855" s="2743"/>
      <c r="D855" s="2743"/>
      <c r="E855" s="2743"/>
      <c r="F855" s="2743"/>
      <c r="G855" s="2743"/>
      <c r="H855" s="2743"/>
      <c r="I855" s="2743"/>
      <c r="J855" s="2743"/>
      <c r="K855" s="2743"/>
      <c r="L855" s="2743"/>
    </row>
    <row r="856" spans="1:12" ht="15.75" customHeight="1">
      <c r="A856" s="2743"/>
      <c r="B856" s="2743"/>
      <c r="C856" s="2743"/>
      <c r="D856" s="2743"/>
      <c r="E856" s="2743"/>
      <c r="F856" s="2743"/>
      <c r="G856" s="2743"/>
      <c r="H856" s="2743"/>
      <c r="I856" s="2743"/>
      <c r="J856" s="2743"/>
      <c r="K856" s="2743"/>
      <c r="L856" s="2743"/>
    </row>
    <row r="857" spans="1:12" ht="15.75" customHeight="1">
      <c r="A857" s="2743"/>
      <c r="B857" s="2743"/>
      <c r="C857" s="2743"/>
      <c r="D857" s="2743"/>
      <c r="E857" s="2743"/>
      <c r="F857" s="2743"/>
      <c r="G857" s="2743"/>
      <c r="H857" s="2743"/>
      <c r="I857" s="2743"/>
      <c r="J857" s="2743"/>
      <c r="K857" s="2743"/>
      <c r="L857" s="2743"/>
    </row>
    <row r="858" spans="1:12" ht="15.75" customHeight="1">
      <c r="A858" s="2743"/>
      <c r="B858" s="2743"/>
      <c r="C858" s="2743"/>
      <c r="D858" s="2743"/>
      <c r="E858" s="2743"/>
      <c r="F858" s="2743"/>
      <c r="G858" s="2743"/>
      <c r="H858" s="2743"/>
      <c r="I858" s="2743"/>
      <c r="J858" s="2743"/>
      <c r="K858" s="2743"/>
      <c r="L858" s="2743"/>
    </row>
    <row r="859" spans="1:12" ht="15.75" customHeight="1">
      <c r="A859" s="2743"/>
      <c r="B859" s="2743"/>
      <c r="C859" s="2743"/>
      <c r="D859" s="2743"/>
      <c r="E859" s="2743"/>
      <c r="F859" s="2743"/>
      <c r="G859" s="2743"/>
      <c r="H859" s="2743"/>
      <c r="I859" s="2743"/>
      <c r="J859" s="2743"/>
      <c r="K859" s="2743"/>
      <c r="L859" s="2743"/>
    </row>
    <row r="860" spans="1:12" ht="15.75" customHeight="1">
      <c r="A860" s="2743"/>
      <c r="B860" s="2743"/>
      <c r="C860" s="2743"/>
      <c r="D860" s="2743"/>
      <c r="E860" s="2743"/>
      <c r="F860" s="2743"/>
      <c r="G860" s="2743"/>
      <c r="H860" s="2743"/>
      <c r="I860" s="2743"/>
      <c r="J860" s="2743"/>
      <c r="K860" s="2743"/>
      <c r="L860" s="2743"/>
    </row>
    <row r="861" spans="1:12" ht="15.75" customHeight="1">
      <c r="A861" s="2743"/>
      <c r="B861" s="2743"/>
      <c r="C861" s="2743"/>
      <c r="D861" s="2743"/>
      <c r="E861" s="2743"/>
      <c r="F861" s="2743"/>
      <c r="G861" s="2743"/>
      <c r="H861" s="2743"/>
      <c r="I861" s="2743"/>
      <c r="J861" s="2743"/>
      <c r="K861" s="2743"/>
      <c r="L861" s="2743"/>
    </row>
    <row r="862" spans="1:12" ht="15.75" customHeight="1">
      <c r="A862" s="2743"/>
      <c r="B862" s="2743"/>
      <c r="C862" s="2743"/>
      <c r="D862" s="2743"/>
      <c r="E862" s="2743"/>
      <c r="F862" s="2743"/>
      <c r="G862" s="2743"/>
      <c r="H862" s="2743"/>
      <c r="I862" s="2743"/>
      <c r="J862" s="2743"/>
      <c r="K862" s="2743"/>
      <c r="L862" s="2743"/>
    </row>
    <row r="863" spans="1:12" ht="15.75" customHeight="1">
      <c r="A863" s="2743"/>
      <c r="B863" s="2743"/>
      <c r="C863" s="2743"/>
      <c r="D863" s="2743"/>
      <c r="E863" s="2743"/>
      <c r="F863" s="2743"/>
      <c r="G863" s="2743"/>
      <c r="H863" s="2743"/>
      <c r="I863" s="2743"/>
      <c r="J863" s="2743"/>
      <c r="K863" s="2743"/>
      <c r="L863" s="2743"/>
    </row>
    <row r="864" spans="1:12" ht="15.75" customHeight="1">
      <c r="A864" s="2743"/>
      <c r="B864" s="2743"/>
      <c r="C864" s="2743"/>
      <c r="D864" s="2743"/>
      <c r="E864" s="2743"/>
      <c r="F864" s="2743"/>
      <c r="G864" s="2743"/>
      <c r="H864" s="2743"/>
      <c r="I864" s="2743"/>
      <c r="J864" s="2743"/>
      <c r="K864" s="2743"/>
      <c r="L864" s="2743"/>
    </row>
    <row r="865" spans="1:12" ht="15.75" customHeight="1">
      <c r="A865" s="2743"/>
      <c r="B865" s="2743"/>
      <c r="C865" s="2743"/>
      <c r="D865" s="2743"/>
      <c r="E865" s="2743"/>
      <c r="F865" s="2743"/>
      <c r="G865" s="2743"/>
      <c r="H865" s="2743"/>
      <c r="I865" s="2743"/>
      <c r="J865" s="2743"/>
      <c r="K865" s="2743"/>
      <c r="L865" s="2743"/>
    </row>
    <row r="866" spans="1:12" ht="15.75" customHeight="1">
      <c r="A866" s="2743"/>
      <c r="B866" s="2743"/>
      <c r="C866" s="2743"/>
      <c r="D866" s="2743"/>
      <c r="E866" s="2743"/>
      <c r="F866" s="2743"/>
      <c r="G866" s="2743"/>
      <c r="H866" s="2743"/>
      <c r="I866" s="2743"/>
      <c r="J866" s="2743"/>
      <c r="K866" s="2743"/>
      <c r="L866" s="2743"/>
    </row>
    <row r="867" spans="1:12" ht="15.75" customHeight="1">
      <c r="A867" s="2743"/>
      <c r="B867" s="2743"/>
      <c r="C867" s="2743"/>
      <c r="D867" s="2743"/>
      <c r="E867" s="2743"/>
      <c r="F867" s="2743"/>
      <c r="G867" s="2743"/>
      <c r="H867" s="2743"/>
      <c r="I867" s="2743"/>
      <c r="J867" s="2743"/>
      <c r="K867" s="2743"/>
      <c r="L867" s="2743"/>
    </row>
    <row r="868" spans="1:12" ht="15.75" customHeight="1">
      <c r="A868" s="2743"/>
      <c r="B868" s="2743"/>
      <c r="C868" s="2743"/>
      <c r="D868" s="2743"/>
      <c r="E868" s="2743"/>
      <c r="F868" s="2743"/>
      <c r="G868" s="2743"/>
      <c r="H868" s="2743"/>
      <c r="I868" s="2743"/>
      <c r="J868" s="2743"/>
      <c r="K868" s="2743"/>
      <c r="L868" s="2743"/>
    </row>
    <row r="869" spans="1:12" ht="15.75" customHeight="1">
      <c r="A869" s="2743"/>
      <c r="B869" s="2743"/>
      <c r="C869" s="2743"/>
      <c r="D869" s="2743"/>
      <c r="E869" s="2743"/>
      <c r="F869" s="2743"/>
      <c r="G869" s="2743"/>
      <c r="H869" s="2743"/>
      <c r="I869" s="2743"/>
      <c r="J869" s="2743"/>
      <c r="K869" s="2743"/>
      <c r="L869" s="2743"/>
    </row>
    <row r="870" spans="1:12" ht="15.75" customHeight="1">
      <c r="A870" s="2743"/>
      <c r="B870" s="2743"/>
      <c r="C870" s="2743"/>
      <c r="D870" s="2743"/>
      <c r="E870" s="2743"/>
      <c r="F870" s="2743"/>
      <c r="G870" s="2743"/>
      <c r="H870" s="2743"/>
      <c r="I870" s="2743"/>
      <c r="J870" s="2743"/>
      <c r="K870" s="2743"/>
      <c r="L870" s="2743"/>
    </row>
    <row r="871" spans="1:12" ht="15.75" customHeight="1">
      <c r="A871" s="2743"/>
      <c r="B871" s="2743"/>
      <c r="C871" s="2743"/>
      <c r="D871" s="2743"/>
      <c r="E871" s="2743"/>
      <c r="F871" s="2743"/>
      <c r="G871" s="2743"/>
      <c r="H871" s="2743"/>
      <c r="I871" s="2743"/>
      <c r="J871" s="2743"/>
      <c r="K871" s="2743"/>
      <c r="L871" s="2743"/>
    </row>
    <row r="872" spans="1:12" ht="15.75" customHeight="1">
      <c r="A872" s="2743"/>
      <c r="B872" s="2743"/>
      <c r="C872" s="2743"/>
      <c r="D872" s="2743"/>
      <c r="E872" s="2743"/>
      <c r="F872" s="2743"/>
      <c r="G872" s="2743"/>
      <c r="H872" s="2743"/>
      <c r="I872" s="2743"/>
      <c r="J872" s="2743"/>
      <c r="K872" s="2743"/>
      <c r="L872" s="2743"/>
    </row>
    <row r="873" spans="1:12" ht="15.75" customHeight="1">
      <c r="A873" s="2743"/>
      <c r="B873" s="2743"/>
      <c r="C873" s="2743"/>
      <c r="D873" s="2743"/>
      <c r="E873" s="2743"/>
      <c r="F873" s="2743"/>
      <c r="G873" s="2743"/>
      <c r="H873" s="2743"/>
      <c r="I873" s="2743"/>
      <c r="J873" s="2743"/>
      <c r="K873" s="2743"/>
      <c r="L873" s="2743"/>
    </row>
    <row r="874" spans="1:12" ht="15.75" customHeight="1">
      <c r="A874" s="2743"/>
      <c r="B874" s="2743"/>
      <c r="C874" s="2743"/>
      <c r="D874" s="2743"/>
      <c r="E874" s="2743"/>
      <c r="F874" s="2743"/>
      <c r="G874" s="2743"/>
      <c r="H874" s="2743"/>
      <c r="I874" s="2743"/>
      <c r="J874" s="2743"/>
      <c r="K874" s="2743"/>
      <c r="L874" s="2743"/>
    </row>
    <row r="875" spans="1:12" ht="15.75" customHeight="1">
      <c r="A875" s="2743"/>
      <c r="B875" s="2743"/>
      <c r="C875" s="2743"/>
      <c r="D875" s="2743"/>
      <c r="E875" s="2743"/>
      <c r="F875" s="2743"/>
      <c r="G875" s="2743"/>
      <c r="H875" s="2743"/>
      <c r="I875" s="2743"/>
      <c r="J875" s="2743"/>
      <c r="K875" s="2743"/>
      <c r="L875" s="2743"/>
    </row>
    <row r="876" spans="1:12" ht="15.75" customHeight="1">
      <c r="A876" s="2743"/>
      <c r="B876" s="2743"/>
      <c r="C876" s="2743"/>
      <c r="D876" s="2743"/>
      <c r="E876" s="2743"/>
      <c r="F876" s="2743"/>
      <c r="G876" s="2743"/>
      <c r="H876" s="2743"/>
      <c r="I876" s="2743"/>
      <c r="J876" s="2743"/>
      <c r="K876" s="2743"/>
      <c r="L876" s="2743"/>
    </row>
    <row r="877" spans="1:12" ht="15.75" customHeight="1">
      <c r="A877" s="2743"/>
      <c r="B877" s="2743"/>
      <c r="C877" s="2743"/>
      <c r="D877" s="2743"/>
      <c r="E877" s="2743"/>
      <c r="F877" s="2743"/>
      <c r="G877" s="2743"/>
      <c r="H877" s="2743"/>
      <c r="I877" s="2743"/>
      <c r="J877" s="2743"/>
      <c r="K877" s="2743"/>
      <c r="L877" s="2743"/>
    </row>
    <row r="878" spans="1:12" ht="15.75" customHeight="1">
      <c r="A878" s="2743"/>
      <c r="B878" s="2743"/>
      <c r="C878" s="2743"/>
      <c r="D878" s="2743"/>
      <c r="E878" s="2743"/>
      <c r="F878" s="2743"/>
      <c r="G878" s="2743"/>
      <c r="H878" s="2743"/>
      <c r="I878" s="2743"/>
      <c r="J878" s="2743"/>
      <c r="K878" s="2743"/>
      <c r="L878" s="2743"/>
    </row>
    <row r="879" spans="1:12" ht="15.75" customHeight="1">
      <c r="A879" s="2743"/>
      <c r="B879" s="2743"/>
      <c r="C879" s="2743"/>
      <c r="D879" s="2743"/>
      <c r="E879" s="2743"/>
      <c r="F879" s="2743"/>
      <c r="G879" s="2743"/>
      <c r="H879" s="2743"/>
      <c r="I879" s="2743"/>
      <c r="J879" s="2743"/>
      <c r="K879" s="2743"/>
      <c r="L879" s="2743"/>
    </row>
    <row r="880" spans="1:12" ht="15.75" customHeight="1">
      <c r="A880" s="2743"/>
      <c r="B880" s="2743"/>
      <c r="C880" s="2743"/>
      <c r="D880" s="2743"/>
      <c r="E880" s="2743"/>
      <c r="F880" s="2743"/>
      <c r="G880" s="2743"/>
      <c r="H880" s="2743"/>
      <c r="I880" s="2743"/>
      <c r="J880" s="2743"/>
      <c r="K880" s="2743"/>
      <c r="L880" s="2743"/>
    </row>
    <row r="881" spans="1:12" ht="15.75" customHeight="1">
      <c r="A881" s="2743"/>
      <c r="B881" s="2743"/>
      <c r="C881" s="2743"/>
      <c r="D881" s="2743"/>
      <c r="E881" s="2743"/>
      <c r="F881" s="2743"/>
      <c r="G881" s="2743"/>
      <c r="H881" s="2743"/>
      <c r="I881" s="2743"/>
      <c r="J881" s="2743"/>
      <c r="K881" s="2743"/>
      <c r="L881" s="2743"/>
    </row>
    <row r="882" spans="1:12" ht="15.75" customHeight="1">
      <c r="A882" s="2743"/>
      <c r="B882" s="2743"/>
      <c r="C882" s="2743"/>
      <c r="D882" s="2743"/>
      <c r="E882" s="2743"/>
      <c r="F882" s="2743"/>
      <c r="G882" s="2743"/>
      <c r="H882" s="2743"/>
      <c r="I882" s="2743"/>
      <c r="J882" s="2743"/>
      <c r="K882" s="2743"/>
      <c r="L882" s="2743"/>
    </row>
    <row r="883" spans="1:12" ht="15.75" customHeight="1">
      <c r="A883" s="2743"/>
      <c r="B883" s="2743"/>
      <c r="C883" s="2743"/>
      <c r="D883" s="2743"/>
      <c r="E883" s="2743"/>
      <c r="F883" s="2743"/>
      <c r="G883" s="2743"/>
      <c r="H883" s="2743"/>
      <c r="I883" s="2743"/>
      <c r="J883" s="2743"/>
      <c r="K883" s="2743"/>
      <c r="L883" s="2743"/>
    </row>
    <row r="884" spans="1:12" ht="15.75" customHeight="1">
      <c r="A884" s="2743"/>
      <c r="B884" s="2743"/>
      <c r="C884" s="2743"/>
      <c r="D884" s="2743"/>
      <c r="E884" s="2743"/>
      <c r="F884" s="2743"/>
      <c r="G884" s="2743"/>
      <c r="H884" s="2743"/>
      <c r="I884" s="2743"/>
      <c r="J884" s="2743"/>
      <c r="K884" s="2743"/>
      <c r="L884" s="2743"/>
    </row>
    <row r="885" spans="1:12" ht="15.75" customHeight="1">
      <c r="A885" s="2743"/>
      <c r="B885" s="2743"/>
      <c r="C885" s="2743"/>
      <c r="D885" s="2743"/>
      <c r="E885" s="2743"/>
      <c r="F885" s="2743"/>
      <c r="G885" s="2743"/>
      <c r="H885" s="2743"/>
      <c r="I885" s="2743"/>
      <c r="J885" s="2743"/>
      <c r="K885" s="2743"/>
      <c r="L885" s="2743"/>
    </row>
    <row r="886" spans="1:12" ht="15.75" customHeight="1">
      <c r="A886" s="2743"/>
      <c r="B886" s="2743"/>
      <c r="C886" s="2743"/>
      <c r="D886" s="2743"/>
      <c r="E886" s="2743"/>
      <c r="F886" s="2743"/>
      <c r="G886" s="2743"/>
      <c r="H886" s="2743"/>
      <c r="I886" s="2743"/>
      <c r="J886" s="2743"/>
      <c r="K886" s="2743"/>
      <c r="L886" s="2743"/>
    </row>
    <row r="887" spans="1:12" ht="15.75" customHeight="1">
      <c r="A887" s="2743"/>
      <c r="B887" s="2743"/>
      <c r="C887" s="2743"/>
      <c r="D887" s="2743"/>
      <c r="E887" s="2743"/>
      <c r="F887" s="2743"/>
      <c r="G887" s="2743"/>
      <c r="H887" s="2743"/>
      <c r="I887" s="2743"/>
      <c r="J887" s="2743"/>
      <c r="K887" s="2743"/>
      <c r="L887" s="2743"/>
    </row>
    <row r="888" spans="1:12" ht="15.75" customHeight="1">
      <c r="A888" s="2743"/>
      <c r="B888" s="2743"/>
      <c r="C888" s="2743"/>
      <c r="D888" s="2743"/>
      <c r="E888" s="2743"/>
      <c r="F888" s="2743"/>
      <c r="G888" s="2743"/>
      <c r="H888" s="2743"/>
      <c r="I888" s="2743"/>
      <c r="J888" s="2743"/>
      <c r="K888" s="2743"/>
      <c r="L888" s="2743"/>
    </row>
    <row r="889" spans="1:12" ht="15.75" customHeight="1">
      <c r="A889" s="2743"/>
      <c r="B889" s="2743"/>
      <c r="C889" s="2743"/>
      <c r="D889" s="2743"/>
      <c r="E889" s="2743"/>
      <c r="F889" s="2743"/>
      <c r="G889" s="2743"/>
      <c r="H889" s="2743"/>
      <c r="I889" s="2743"/>
      <c r="J889" s="2743"/>
      <c r="K889" s="2743"/>
      <c r="L889" s="2743"/>
    </row>
    <row r="890" spans="1:12" ht="15.75" customHeight="1">
      <c r="A890" s="2743"/>
      <c r="B890" s="2743"/>
      <c r="C890" s="2743"/>
      <c r="D890" s="2743"/>
      <c r="E890" s="2743"/>
      <c r="F890" s="2743"/>
      <c r="G890" s="2743"/>
      <c r="H890" s="2743"/>
      <c r="I890" s="2743"/>
      <c r="J890" s="2743"/>
      <c r="K890" s="2743"/>
      <c r="L890" s="2743"/>
    </row>
    <row r="891" spans="1:12" ht="15.75" customHeight="1">
      <c r="A891" s="2743"/>
      <c r="B891" s="2743"/>
      <c r="C891" s="2743"/>
      <c r="D891" s="2743"/>
      <c r="E891" s="2743"/>
      <c r="F891" s="2743"/>
      <c r="G891" s="2743"/>
      <c r="H891" s="2743"/>
      <c r="I891" s="2743"/>
      <c r="J891" s="2743"/>
      <c r="K891" s="2743"/>
      <c r="L891" s="2743"/>
    </row>
    <row r="892" spans="1:12" ht="15.75" customHeight="1">
      <c r="A892" s="2743"/>
      <c r="B892" s="2743"/>
      <c r="C892" s="2743"/>
      <c r="D892" s="2743"/>
      <c r="E892" s="2743"/>
      <c r="F892" s="2743"/>
      <c r="G892" s="2743"/>
      <c r="H892" s="2743"/>
      <c r="I892" s="2743"/>
      <c r="J892" s="2743"/>
      <c r="K892" s="2743"/>
      <c r="L892" s="2743"/>
    </row>
    <row r="893" spans="1:12" ht="15.75" customHeight="1">
      <c r="A893" s="2743"/>
      <c r="B893" s="2743"/>
      <c r="C893" s="2743"/>
      <c r="D893" s="2743"/>
      <c r="E893" s="2743"/>
      <c r="F893" s="2743"/>
      <c r="G893" s="2743"/>
      <c r="H893" s="2743"/>
      <c r="I893" s="2743"/>
      <c r="J893" s="2743"/>
      <c r="K893" s="2743"/>
      <c r="L893" s="2743"/>
    </row>
    <row r="894" spans="1:12" ht="15.75" customHeight="1">
      <c r="A894" s="2743"/>
      <c r="B894" s="2743"/>
      <c r="C894" s="2743"/>
      <c r="D894" s="2743"/>
      <c r="E894" s="2743"/>
      <c r="F894" s="2743"/>
      <c r="G894" s="2743"/>
      <c r="H894" s="2743"/>
      <c r="I894" s="2743"/>
      <c r="J894" s="2743"/>
      <c r="K894" s="2743"/>
      <c r="L894" s="2743"/>
    </row>
    <row r="895" spans="1:12" ht="15.75" customHeight="1">
      <c r="A895" s="2743"/>
      <c r="B895" s="2743"/>
      <c r="C895" s="2743"/>
      <c r="D895" s="2743"/>
      <c r="E895" s="2743"/>
      <c r="F895" s="2743"/>
      <c r="G895" s="2743"/>
      <c r="H895" s="2743"/>
      <c r="I895" s="2743"/>
      <c r="J895" s="2743"/>
      <c r="K895" s="2743"/>
      <c r="L895" s="2743"/>
    </row>
    <row r="896" spans="1:12" ht="15.75" customHeight="1">
      <c r="A896" s="2743"/>
      <c r="B896" s="2743"/>
      <c r="C896" s="2743"/>
      <c r="D896" s="2743"/>
      <c r="E896" s="2743"/>
      <c r="F896" s="2743"/>
      <c r="G896" s="2743"/>
      <c r="H896" s="2743"/>
      <c r="I896" s="2743"/>
      <c r="J896" s="2743"/>
      <c r="K896" s="2743"/>
      <c r="L896" s="2743"/>
    </row>
    <row r="897" spans="1:12" ht="15.75" customHeight="1">
      <c r="A897" s="2743"/>
      <c r="B897" s="2743"/>
      <c r="C897" s="2743"/>
      <c r="D897" s="2743"/>
      <c r="E897" s="2743"/>
      <c r="F897" s="2743"/>
      <c r="G897" s="2743"/>
      <c r="H897" s="2743"/>
      <c r="I897" s="2743"/>
      <c r="J897" s="2743"/>
      <c r="K897" s="2743"/>
      <c r="L897" s="2743"/>
    </row>
    <row r="898" spans="1:12" ht="15.75" customHeight="1">
      <c r="A898" s="2743"/>
      <c r="B898" s="2743"/>
      <c r="C898" s="2743"/>
      <c r="D898" s="2743"/>
      <c r="E898" s="2743"/>
      <c r="F898" s="2743"/>
      <c r="G898" s="2743"/>
      <c r="H898" s="2743"/>
      <c r="I898" s="2743"/>
      <c r="J898" s="2743"/>
      <c r="K898" s="2743"/>
      <c r="L898" s="2743"/>
    </row>
    <row r="899" spans="1:12" ht="15.75" customHeight="1">
      <c r="A899" s="2743"/>
      <c r="B899" s="2743"/>
      <c r="C899" s="2743"/>
      <c r="D899" s="2743"/>
      <c r="E899" s="2743"/>
      <c r="F899" s="2743"/>
      <c r="G899" s="2743"/>
      <c r="H899" s="2743"/>
      <c r="I899" s="2743"/>
      <c r="J899" s="2743"/>
      <c r="K899" s="2743"/>
      <c r="L899" s="2743"/>
    </row>
    <row r="900" spans="1:12" ht="15.75" customHeight="1">
      <c r="A900" s="2743"/>
      <c r="B900" s="2743"/>
      <c r="C900" s="2743"/>
      <c r="D900" s="2743"/>
      <c r="E900" s="2743"/>
      <c r="F900" s="2743"/>
      <c r="G900" s="2743"/>
      <c r="H900" s="2743"/>
      <c r="I900" s="2743"/>
      <c r="J900" s="2743"/>
      <c r="K900" s="2743"/>
      <c r="L900" s="2743"/>
    </row>
    <row r="901" spans="1:12" ht="15.75" customHeight="1">
      <c r="A901" s="2743"/>
      <c r="B901" s="2743"/>
      <c r="C901" s="2743"/>
      <c r="D901" s="2743"/>
      <c r="E901" s="2743"/>
      <c r="F901" s="2743"/>
      <c r="G901" s="2743"/>
      <c r="H901" s="2743"/>
      <c r="I901" s="2743"/>
      <c r="J901" s="2743"/>
      <c r="K901" s="2743"/>
      <c r="L901" s="2743"/>
    </row>
    <row r="902" spans="1:12" ht="15.75" customHeight="1">
      <c r="A902" s="2743"/>
      <c r="B902" s="2743"/>
      <c r="C902" s="2743"/>
      <c r="D902" s="2743"/>
      <c r="E902" s="2743"/>
      <c r="F902" s="2743"/>
      <c r="G902" s="2743"/>
      <c r="H902" s="2743"/>
      <c r="I902" s="2743"/>
      <c r="J902" s="2743"/>
      <c r="K902" s="2743"/>
      <c r="L902" s="2743"/>
    </row>
    <row r="903" spans="1:12" ht="15.75" customHeight="1">
      <c r="A903" s="2743"/>
      <c r="B903" s="2743"/>
      <c r="C903" s="2743"/>
      <c r="D903" s="2743"/>
      <c r="E903" s="2743"/>
      <c r="F903" s="2743"/>
      <c r="G903" s="2743"/>
      <c r="H903" s="2743"/>
      <c r="I903" s="2743"/>
      <c r="J903" s="2743"/>
      <c r="K903" s="2743"/>
      <c r="L903" s="2743"/>
    </row>
    <row r="904" spans="1:12" ht="15.75" customHeight="1">
      <c r="A904" s="2743"/>
      <c r="B904" s="2743"/>
      <c r="C904" s="2743"/>
      <c r="D904" s="2743"/>
      <c r="E904" s="2743"/>
      <c r="F904" s="2743"/>
      <c r="G904" s="2743"/>
      <c r="H904" s="2743"/>
      <c r="I904" s="2743"/>
      <c r="J904" s="2743"/>
      <c r="K904" s="2743"/>
      <c r="L904" s="2743"/>
    </row>
    <row r="905" spans="1:12" ht="15.75" customHeight="1">
      <c r="A905" s="2743"/>
      <c r="B905" s="2743"/>
      <c r="C905" s="2743"/>
      <c r="D905" s="2743"/>
      <c r="E905" s="2743"/>
      <c r="F905" s="2743"/>
      <c r="G905" s="2743"/>
      <c r="H905" s="2743"/>
      <c r="I905" s="2743"/>
      <c r="J905" s="2743"/>
      <c r="K905" s="2743"/>
      <c r="L905" s="2743"/>
    </row>
    <row r="906" spans="1:12" ht="15.75" customHeight="1">
      <c r="A906" s="2743"/>
      <c r="B906" s="2743"/>
      <c r="C906" s="2743"/>
      <c r="D906" s="2743"/>
      <c r="E906" s="2743"/>
      <c r="F906" s="2743"/>
      <c r="G906" s="2743"/>
      <c r="H906" s="2743"/>
      <c r="I906" s="2743"/>
      <c r="J906" s="2743"/>
      <c r="K906" s="2743"/>
      <c r="L906" s="2743"/>
    </row>
    <row r="907" spans="1:12" ht="15.75" customHeight="1">
      <c r="A907" s="2743"/>
      <c r="B907" s="2743"/>
      <c r="C907" s="2743"/>
      <c r="D907" s="2743"/>
      <c r="E907" s="2743"/>
      <c r="F907" s="2743"/>
      <c r="G907" s="2743"/>
      <c r="H907" s="2743"/>
      <c r="I907" s="2743"/>
      <c r="J907" s="2743"/>
      <c r="K907" s="2743"/>
      <c r="L907" s="2743"/>
    </row>
    <row r="908" spans="1:12" ht="15.75" customHeight="1">
      <c r="A908" s="2743"/>
      <c r="B908" s="2743"/>
      <c r="C908" s="2743"/>
      <c r="D908" s="2743"/>
      <c r="E908" s="2743"/>
      <c r="F908" s="2743"/>
      <c r="G908" s="2743"/>
      <c r="H908" s="2743"/>
      <c r="I908" s="2743"/>
      <c r="J908" s="2743"/>
      <c r="K908" s="2743"/>
      <c r="L908" s="2743"/>
    </row>
    <row r="909" spans="1:12" ht="15.75" customHeight="1">
      <c r="A909" s="2743"/>
      <c r="B909" s="2743"/>
      <c r="C909" s="2743"/>
      <c r="D909" s="2743"/>
      <c r="E909" s="2743"/>
      <c r="F909" s="2743"/>
      <c r="G909" s="2743"/>
      <c r="H909" s="2743"/>
      <c r="I909" s="2743"/>
      <c r="J909" s="2743"/>
      <c r="K909" s="2743"/>
      <c r="L909" s="2743"/>
    </row>
    <row r="910" spans="1:12" ht="15.75" customHeight="1">
      <c r="A910" s="2743"/>
      <c r="B910" s="2743"/>
      <c r="C910" s="2743"/>
      <c r="D910" s="2743"/>
      <c r="E910" s="2743"/>
      <c r="F910" s="2743"/>
      <c r="G910" s="2743"/>
      <c r="H910" s="2743"/>
      <c r="I910" s="2743"/>
      <c r="J910" s="2743"/>
      <c r="K910" s="2743"/>
      <c r="L910" s="2743"/>
    </row>
    <row r="911" spans="1:12" ht="15.75" customHeight="1">
      <c r="A911" s="2743"/>
      <c r="B911" s="2743"/>
      <c r="C911" s="2743"/>
      <c r="D911" s="2743"/>
      <c r="E911" s="2743"/>
      <c r="F911" s="2743"/>
      <c r="G911" s="2743"/>
      <c r="H911" s="2743"/>
      <c r="I911" s="2743"/>
      <c r="J911" s="2743"/>
      <c r="K911" s="2743"/>
      <c r="L911" s="2743"/>
    </row>
    <row r="912" spans="1:12" ht="15.75" customHeight="1">
      <c r="A912" s="2743"/>
      <c r="B912" s="2743"/>
      <c r="C912" s="2743"/>
      <c r="D912" s="2743"/>
      <c r="E912" s="2743"/>
      <c r="F912" s="2743"/>
      <c r="G912" s="2743"/>
      <c r="H912" s="2743"/>
      <c r="I912" s="2743"/>
      <c r="J912" s="2743"/>
      <c r="K912" s="2743"/>
      <c r="L912" s="2743"/>
    </row>
    <row r="913" spans="1:12" ht="15.75" customHeight="1">
      <c r="A913" s="2743"/>
      <c r="B913" s="2743"/>
      <c r="C913" s="2743"/>
      <c r="D913" s="2743"/>
      <c r="E913" s="2743"/>
      <c r="F913" s="2743"/>
      <c r="G913" s="2743"/>
      <c r="H913" s="2743"/>
      <c r="I913" s="2743"/>
      <c r="J913" s="2743"/>
      <c r="K913" s="2743"/>
      <c r="L913" s="2743"/>
    </row>
    <row r="914" spans="1:12" ht="15.75" customHeight="1">
      <c r="A914" s="2743"/>
      <c r="B914" s="2743"/>
      <c r="C914" s="2743"/>
      <c r="D914" s="2743"/>
      <c r="E914" s="2743"/>
      <c r="F914" s="2743"/>
      <c r="G914" s="2743"/>
      <c r="H914" s="2743"/>
      <c r="I914" s="2743"/>
      <c r="J914" s="2743"/>
      <c r="K914" s="2743"/>
      <c r="L914" s="2743"/>
    </row>
    <row r="915" spans="1:12" ht="15.75" customHeight="1">
      <c r="A915" s="2743"/>
      <c r="B915" s="2743"/>
      <c r="C915" s="2743"/>
      <c r="D915" s="2743"/>
      <c r="E915" s="2743"/>
      <c r="F915" s="2743"/>
      <c r="G915" s="2743"/>
      <c r="H915" s="2743"/>
      <c r="I915" s="2743"/>
      <c r="J915" s="2743"/>
      <c r="K915" s="2743"/>
      <c r="L915" s="2743"/>
    </row>
    <row r="916" spans="1:12" ht="15.75" customHeight="1">
      <c r="A916" s="2743"/>
      <c r="B916" s="2743"/>
      <c r="C916" s="2743"/>
      <c r="D916" s="2743"/>
      <c r="E916" s="2743"/>
      <c r="F916" s="2743"/>
      <c r="G916" s="2743"/>
      <c r="H916" s="2743"/>
      <c r="I916" s="2743"/>
      <c r="J916" s="2743"/>
      <c r="K916" s="2743"/>
      <c r="L916" s="2743"/>
    </row>
    <row r="917" spans="1:12" ht="15.75" customHeight="1">
      <c r="A917" s="2743"/>
      <c r="B917" s="2743"/>
      <c r="C917" s="2743"/>
      <c r="D917" s="2743"/>
      <c r="E917" s="2743"/>
      <c r="F917" s="2743"/>
      <c r="G917" s="2743"/>
      <c r="H917" s="2743"/>
      <c r="I917" s="2743"/>
      <c r="J917" s="2743"/>
      <c r="K917" s="2743"/>
      <c r="L917" s="2743"/>
    </row>
    <row r="918" spans="1:12" ht="15.75" customHeight="1">
      <c r="A918" s="2743"/>
      <c r="B918" s="2743"/>
      <c r="C918" s="2743"/>
      <c r="D918" s="2743"/>
      <c r="E918" s="2743"/>
      <c r="F918" s="2743"/>
      <c r="G918" s="2743"/>
      <c r="H918" s="2743"/>
      <c r="I918" s="2743"/>
      <c r="J918" s="2743"/>
      <c r="K918" s="2743"/>
      <c r="L918" s="2743"/>
    </row>
    <row r="919" spans="1:12" ht="15.75" customHeight="1">
      <c r="A919" s="2743"/>
      <c r="B919" s="2743"/>
      <c r="C919" s="2743"/>
      <c r="D919" s="2743"/>
      <c r="E919" s="2743"/>
      <c r="F919" s="2743"/>
      <c r="G919" s="2743"/>
      <c r="H919" s="2743"/>
      <c r="I919" s="2743"/>
      <c r="J919" s="2743"/>
      <c r="K919" s="2743"/>
      <c r="L919" s="2743"/>
    </row>
    <row r="920" spans="1:12" ht="15.75" customHeight="1">
      <c r="A920" s="2743"/>
      <c r="B920" s="2743"/>
      <c r="C920" s="2743"/>
      <c r="D920" s="2743"/>
      <c r="E920" s="2743"/>
      <c r="F920" s="2743"/>
      <c r="G920" s="2743"/>
      <c r="H920" s="2743"/>
      <c r="I920" s="2743"/>
      <c r="J920" s="2743"/>
      <c r="K920" s="2743"/>
      <c r="L920" s="2743"/>
    </row>
    <row r="921" spans="1:12" ht="15.75" customHeight="1">
      <c r="A921" s="2743"/>
      <c r="B921" s="2743"/>
      <c r="C921" s="2743"/>
      <c r="D921" s="2743"/>
      <c r="E921" s="2743"/>
      <c r="F921" s="2743"/>
      <c r="G921" s="2743"/>
      <c r="H921" s="2743"/>
      <c r="I921" s="2743"/>
      <c r="J921" s="2743"/>
      <c r="K921" s="2743"/>
      <c r="L921" s="2743"/>
    </row>
    <row r="922" spans="1:12" ht="15.75" customHeight="1">
      <c r="A922" s="2743"/>
      <c r="B922" s="2743"/>
      <c r="C922" s="2743"/>
      <c r="D922" s="2743"/>
      <c r="E922" s="2743"/>
      <c r="F922" s="2743"/>
      <c r="G922" s="2743"/>
      <c r="H922" s="2743"/>
      <c r="I922" s="2743"/>
      <c r="J922" s="2743"/>
      <c r="K922" s="2743"/>
      <c r="L922" s="2743"/>
    </row>
    <row r="923" spans="1:12" ht="15.75" customHeight="1">
      <c r="A923" s="2743"/>
      <c r="B923" s="2743"/>
      <c r="C923" s="2743"/>
      <c r="D923" s="2743"/>
      <c r="E923" s="2743"/>
      <c r="F923" s="2743"/>
      <c r="G923" s="2743"/>
      <c r="H923" s="2743"/>
      <c r="I923" s="2743"/>
      <c r="J923" s="2743"/>
      <c r="K923" s="2743"/>
      <c r="L923" s="2743"/>
    </row>
    <row r="924" spans="1:12" ht="15.75" customHeight="1">
      <c r="A924" s="2743"/>
      <c r="B924" s="2743"/>
      <c r="C924" s="2743"/>
      <c r="D924" s="2743"/>
      <c r="E924" s="2743"/>
      <c r="F924" s="2743"/>
      <c r="G924" s="2743"/>
      <c r="H924" s="2743"/>
      <c r="I924" s="2743"/>
      <c r="J924" s="2743"/>
      <c r="K924" s="2743"/>
      <c r="L924" s="2743"/>
    </row>
    <row r="925" spans="1:12" ht="15.75" customHeight="1">
      <c r="A925" s="2743"/>
      <c r="B925" s="2743"/>
      <c r="C925" s="2743"/>
      <c r="D925" s="2743"/>
      <c r="E925" s="2743"/>
      <c r="F925" s="2743"/>
      <c r="G925" s="2743"/>
      <c r="H925" s="2743"/>
      <c r="I925" s="2743"/>
      <c r="J925" s="2743"/>
      <c r="K925" s="2743"/>
      <c r="L925" s="2743"/>
    </row>
    <row r="926" spans="1:12" ht="15.75" customHeight="1">
      <c r="A926" s="2743"/>
      <c r="B926" s="2743"/>
      <c r="C926" s="2743"/>
      <c r="D926" s="2743"/>
      <c r="E926" s="2743"/>
      <c r="F926" s="2743"/>
      <c r="G926" s="2743"/>
      <c r="H926" s="2743"/>
      <c r="I926" s="2743"/>
      <c r="J926" s="2743"/>
      <c r="K926" s="2743"/>
      <c r="L926" s="2743"/>
    </row>
    <row r="927" spans="1:12" ht="15.75" customHeight="1">
      <c r="A927" s="2743"/>
      <c r="B927" s="2743"/>
      <c r="C927" s="2743"/>
      <c r="D927" s="2743"/>
      <c r="E927" s="2743"/>
      <c r="F927" s="2743"/>
      <c r="G927" s="2743"/>
      <c r="H927" s="2743"/>
      <c r="I927" s="2743"/>
      <c r="J927" s="2743"/>
      <c r="K927" s="2743"/>
      <c r="L927" s="2743"/>
    </row>
    <row r="928" spans="1:12" ht="15.75" customHeight="1">
      <c r="A928" s="2743"/>
      <c r="B928" s="2743"/>
      <c r="C928" s="2743"/>
      <c r="D928" s="2743"/>
      <c r="E928" s="2743"/>
      <c r="F928" s="2743"/>
      <c r="G928" s="2743"/>
      <c r="H928" s="2743"/>
      <c r="I928" s="2743"/>
      <c r="J928" s="2743"/>
      <c r="K928" s="2743"/>
      <c r="L928" s="2743"/>
    </row>
    <row r="929" spans="1:12" ht="15.75" customHeight="1">
      <c r="A929" s="2743"/>
      <c r="B929" s="2743"/>
      <c r="C929" s="2743"/>
      <c r="D929" s="2743"/>
      <c r="E929" s="2743"/>
      <c r="F929" s="2743"/>
      <c r="G929" s="2743"/>
      <c r="H929" s="2743"/>
      <c r="I929" s="2743"/>
      <c r="J929" s="2743"/>
      <c r="K929" s="2743"/>
      <c r="L929" s="2743"/>
    </row>
    <row r="930" spans="1:12" ht="15.75" customHeight="1">
      <c r="A930" s="2743"/>
      <c r="B930" s="2743"/>
      <c r="C930" s="2743"/>
      <c r="D930" s="2743"/>
      <c r="E930" s="2743"/>
      <c r="F930" s="2743"/>
      <c r="G930" s="2743"/>
      <c r="H930" s="2743"/>
      <c r="I930" s="2743"/>
      <c r="J930" s="2743"/>
      <c r="K930" s="2743"/>
      <c r="L930" s="2743"/>
    </row>
    <row r="931" spans="1:12" ht="15.75" customHeight="1">
      <c r="A931" s="2743"/>
      <c r="B931" s="2743"/>
      <c r="C931" s="2743"/>
      <c r="D931" s="2743"/>
      <c r="E931" s="2743"/>
      <c r="F931" s="2743"/>
      <c r="G931" s="2743"/>
      <c r="H931" s="2743"/>
      <c r="I931" s="2743"/>
      <c r="J931" s="2743"/>
      <c r="K931" s="2743"/>
      <c r="L931" s="2743"/>
    </row>
    <row r="932" spans="1:12" ht="15.75" customHeight="1">
      <c r="A932" s="2743"/>
      <c r="B932" s="2743"/>
      <c r="C932" s="2743"/>
      <c r="D932" s="2743"/>
      <c r="E932" s="2743"/>
      <c r="F932" s="2743"/>
      <c r="G932" s="2743"/>
      <c r="H932" s="2743"/>
      <c r="I932" s="2743"/>
      <c r="J932" s="2743"/>
      <c r="K932" s="2743"/>
      <c r="L932" s="2743"/>
    </row>
    <row r="933" spans="1:12" ht="15.75" customHeight="1">
      <c r="A933" s="2743"/>
      <c r="B933" s="2743"/>
      <c r="C933" s="2743"/>
      <c r="D933" s="2743"/>
      <c r="E933" s="2743"/>
      <c r="F933" s="2743"/>
      <c r="G933" s="2743"/>
      <c r="H933" s="2743"/>
      <c r="I933" s="2743"/>
      <c r="J933" s="2743"/>
      <c r="K933" s="2743"/>
      <c r="L933" s="2743"/>
    </row>
    <row r="934" spans="1:12" ht="15.75" customHeight="1">
      <c r="A934" s="2743"/>
      <c r="B934" s="2743"/>
      <c r="C934" s="2743"/>
      <c r="D934" s="2743"/>
      <c r="E934" s="2743"/>
      <c r="F934" s="2743"/>
      <c r="G934" s="2743"/>
      <c r="H934" s="2743"/>
      <c r="I934" s="2743"/>
      <c r="J934" s="2743"/>
      <c r="K934" s="2743"/>
      <c r="L934" s="2743"/>
    </row>
    <row r="935" spans="1:12" ht="15.75" customHeight="1">
      <c r="A935" s="2743"/>
      <c r="B935" s="2743"/>
      <c r="C935" s="2743"/>
      <c r="D935" s="2743"/>
      <c r="E935" s="2743"/>
      <c r="F935" s="2743"/>
      <c r="G935" s="2743"/>
      <c r="H935" s="2743"/>
      <c r="I935" s="2743"/>
      <c r="J935" s="2743"/>
      <c r="K935" s="2743"/>
      <c r="L935" s="2743"/>
    </row>
    <row r="936" spans="1:12" ht="15.75" customHeight="1">
      <c r="A936" s="2743"/>
      <c r="B936" s="2743"/>
      <c r="C936" s="2743"/>
      <c r="D936" s="2743"/>
      <c r="E936" s="2743"/>
      <c r="F936" s="2743"/>
      <c r="G936" s="2743"/>
      <c r="H936" s="2743"/>
      <c r="I936" s="2743"/>
      <c r="J936" s="2743"/>
      <c r="K936" s="2743"/>
      <c r="L936" s="2743"/>
    </row>
    <row r="937" spans="1:12" ht="15.75" customHeight="1">
      <c r="A937" s="2743"/>
      <c r="B937" s="2743"/>
      <c r="C937" s="2743"/>
      <c r="D937" s="2743"/>
      <c r="E937" s="2743"/>
      <c r="F937" s="2743"/>
      <c r="G937" s="2743"/>
      <c r="H937" s="2743"/>
      <c r="I937" s="2743"/>
      <c r="J937" s="2743"/>
      <c r="K937" s="2743"/>
      <c r="L937" s="2743"/>
    </row>
    <row r="938" spans="1:12" ht="15.75" customHeight="1">
      <c r="A938" s="2743"/>
      <c r="B938" s="2743"/>
      <c r="C938" s="2743"/>
      <c r="D938" s="2743"/>
      <c r="E938" s="2743"/>
      <c r="F938" s="2743"/>
      <c r="G938" s="2743"/>
      <c r="H938" s="2743"/>
      <c r="I938" s="2743"/>
      <c r="J938" s="2743"/>
      <c r="K938" s="2743"/>
      <c r="L938" s="2743"/>
    </row>
    <row r="939" spans="1:12" ht="15.75" customHeight="1">
      <c r="A939" s="2743"/>
      <c r="B939" s="2743"/>
      <c r="C939" s="2743"/>
      <c r="D939" s="2743"/>
      <c r="E939" s="2743"/>
      <c r="F939" s="2743"/>
      <c r="G939" s="2743"/>
      <c r="H939" s="2743"/>
      <c r="I939" s="2743"/>
      <c r="J939" s="2743"/>
      <c r="K939" s="2743"/>
      <c r="L939" s="2743"/>
    </row>
    <row r="940" spans="1:12" ht="15.75" customHeight="1">
      <c r="A940" s="2743"/>
      <c r="B940" s="2743"/>
      <c r="C940" s="2743"/>
      <c r="D940" s="2743"/>
      <c r="E940" s="2743"/>
      <c r="F940" s="2743"/>
      <c r="G940" s="2743"/>
      <c r="H940" s="2743"/>
      <c r="I940" s="2743"/>
      <c r="J940" s="2743"/>
      <c r="K940" s="2743"/>
      <c r="L940" s="2743"/>
    </row>
    <row r="941" spans="1:12" ht="15.75" customHeight="1">
      <c r="A941" s="2743"/>
      <c r="B941" s="2743"/>
      <c r="C941" s="2743"/>
      <c r="D941" s="2743"/>
      <c r="E941" s="2743"/>
      <c r="F941" s="2743"/>
      <c r="G941" s="2743"/>
      <c r="H941" s="2743"/>
      <c r="I941" s="2743"/>
      <c r="J941" s="2743"/>
      <c r="K941" s="2743"/>
      <c r="L941" s="2743"/>
    </row>
    <row r="942" spans="1:12" ht="15.75" customHeight="1">
      <c r="A942" s="2743"/>
      <c r="B942" s="2743"/>
      <c r="C942" s="2743"/>
      <c r="D942" s="2743"/>
      <c r="E942" s="2743"/>
      <c r="F942" s="2743"/>
      <c r="G942" s="2743"/>
      <c r="H942" s="2743"/>
      <c r="I942" s="2743"/>
      <c r="J942" s="2743"/>
      <c r="K942" s="2743"/>
      <c r="L942" s="2743"/>
    </row>
    <row r="943" spans="1:12" ht="15.75" customHeight="1">
      <c r="A943" s="2743"/>
      <c r="B943" s="2743"/>
      <c r="C943" s="2743"/>
      <c r="D943" s="2743"/>
      <c r="E943" s="2743"/>
      <c r="F943" s="2743"/>
      <c r="G943" s="2743"/>
      <c r="H943" s="2743"/>
      <c r="I943" s="2743"/>
      <c r="J943" s="2743"/>
      <c r="K943" s="2743"/>
      <c r="L943" s="2743"/>
    </row>
    <row r="944" spans="1:12" ht="15.75" customHeight="1">
      <c r="A944" s="2743"/>
      <c r="B944" s="2743"/>
      <c r="C944" s="2743"/>
      <c r="D944" s="2743"/>
      <c r="E944" s="2743"/>
      <c r="F944" s="2743"/>
      <c r="G944" s="2743"/>
      <c r="H944" s="2743"/>
      <c r="I944" s="2743"/>
      <c r="J944" s="2743"/>
      <c r="K944" s="2743"/>
      <c r="L944" s="2743"/>
    </row>
    <row r="945" spans="1:12" ht="15.75" customHeight="1">
      <c r="A945" s="2743"/>
      <c r="B945" s="2743"/>
      <c r="C945" s="2743"/>
      <c r="D945" s="2743"/>
      <c r="E945" s="2743"/>
      <c r="F945" s="2743"/>
      <c r="G945" s="2743"/>
      <c r="H945" s="2743"/>
      <c r="I945" s="2743"/>
      <c r="J945" s="2743"/>
      <c r="K945" s="2743"/>
      <c r="L945" s="2743"/>
    </row>
    <row r="946" spans="1:12" ht="15.75" customHeight="1">
      <c r="A946" s="2743"/>
      <c r="B946" s="2743"/>
      <c r="C946" s="2743"/>
      <c r="D946" s="2743"/>
      <c r="E946" s="2743"/>
      <c r="F946" s="2743"/>
      <c r="G946" s="2743"/>
      <c r="H946" s="2743"/>
      <c r="I946" s="2743"/>
      <c r="J946" s="2743"/>
      <c r="K946" s="2743"/>
      <c r="L946" s="2743"/>
    </row>
    <row r="947" spans="1:12" ht="15.75" customHeight="1">
      <c r="A947" s="2743"/>
      <c r="B947" s="2743"/>
      <c r="C947" s="2743"/>
      <c r="D947" s="2743"/>
      <c r="E947" s="2743"/>
      <c r="F947" s="2743"/>
      <c r="G947" s="2743"/>
      <c r="H947" s="2743"/>
      <c r="I947" s="2743"/>
      <c r="J947" s="2743"/>
      <c r="K947" s="2743"/>
      <c r="L947" s="2743"/>
    </row>
    <row r="948" spans="1:12" ht="15.75" customHeight="1">
      <c r="A948" s="2743"/>
      <c r="B948" s="2743"/>
      <c r="C948" s="2743"/>
      <c r="D948" s="2743"/>
      <c r="E948" s="2743"/>
      <c r="F948" s="2743"/>
      <c r="G948" s="2743"/>
      <c r="H948" s="2743"/>
      <c r="I948" s="2743"/>
      <c r="J948" s="2743"/>
      <c r="K948" s="2743"/>
      <c r="L948" s="2743"/>
    </row>
    <row r="949" spans="1:12" ht="15.75" customHeight="1">
      <c r="A949" s="2743"/>
      <c r="B949" s="2743"/>
      <c r="C949" s="2743"/>
      <c r="D949" s="2743"/>
      <c r="E949" s="2743"/>
      <c r="F949" s="2743"/>
      <c r="G949" s="2743"/>
      <c r="H949" s="2743"/>
      <c r="I949" s="2743"/>
      <c r="J949" s="2743"/>
      <c r="K949" s="2743"/>
      <c r="L949" s="2743"/>
    </row>
    <row r="950" spans="1:12" ht="15.75" customHeight="1">
      <c r="A950" s="2743"/>
      <c r="B950" s="2743"/>
      <c r="C950" s="2743"/>
      <c r="D950" s="2743"/>
      <c r="E950" s="2743"/>
      <c r="F950" s="2743"/>
      <c r="G950" s="2743"/>
      <c r="H950" s="2743"/>
      <c r="I950" s="2743"/>
      <c r="J950" s="2743"/>
      <c r="K950" s="2743"/>
      <c r="L950" s="2743"/>
    </row>
    <row r="951" spans="1:12" ht="15.75" customHeight="1">
      <c r="A951" s="2743"/>
      <c r="B951" s="2743"/>
      <c r="C951" s="2743"/>
      <c r="D951" s="2743"/>
      <c r="E951" s="2743"/>
      <c r="F951" s="2743"/>
      <c r="G951" s="2743"/>
      <c r="H951" s="2743"/>
      <c r="I951" s="2743"/>
      <c r="J951" s="2743"/>
      <c r="K951" s="2743"/>
      <c r="L951" s="2743"/>
    </row>
    <row r="952" spans="1:12" ht="15.75" customHeight="1">
      <c r="A952" s="2743"/>
      <c r="B952" s="2743"/>
      <c r="C952" s="2743"/>
      <c r="D952" s="2743"/>
      <c r="E952" s="2743"/>
      <c r="F952" s="2743"/>
      <c r="G952" s="2743"/>
      <c r="H952" s="2743"/>
      <c r="I952" s="2743"/>
      <c r="J952" s="2743"/>
      <c r="K952" s="2743"/>
      <c r="L952" s="2743"/>
    </row>
    <row r="953" spans="1:12" ht="15.75" customHeight="1">
      <c r="A953" s="2743"/>
      <c r="B953" s="2743"/>
      <c r="C953" s="2743"/>
      <c r="D953" s="2743"/>
      <c r="E953" s="2743"/>
      <c r="F953" s="2743"/>
      <c r="G953" s="2743"/>
      <c r="H953" s="2743"/>
      <c r="I953" s="2743"/>
      <c r="J953" s="2743"/>
      <c r="K953" s="2743"/>
      <c r="L953" s="2743"/>
    </row>
    <row r="954" spans="1:12" ht="15.75" customHeight="1">
      <c r="A954" s="2743"/>
      <c r="B954" s="2743"/>
      <c r="C954" s="2743"/>
      <c r="D954" s="2743"/>
      <c r="E954" s="2743"/>
      <c r="F954" s="2743"/>
      <c r="G954" s="2743"/>
      <c r="H954" s="2743"/>
      <c r="I954" s="2743"/>
      <c r="J954" s="2743"/>
      <c r="K954" s="2743"/>
      <c r="L954" s="2743"/>
    </row>
    <row r="955" spans="1:12" ht="15.75" customHeight="1">
      <c r="A955" s="2743"/>
      <c r="B955" s="2743"/>
      <c r="C955" s="2743"/>
      <c r="D955" s="2743"/>
      <c r="E955" s="2743"/>
      <c r="F955" s="2743"/>
      <c r="G955" s="2743"/>
      <c r="H955" s="2743"/>
      <c r="I955" s="2743"/>
      <c r="J955" s="2743"/>
      <c r="K955" s="2743"/>
      <c r="L955" s="2743"/>
    </row>
    <row r="956" spans="1:12" ht="15.75" customHeight="1">
      <c r="A956" s="2743"/>
      <c r="B956" s="2743"/>
      <c r="C956" s="2743"/>
      <c r="D956" s="2743"/>
      <c r="E956" s="2743"/>
      <c r="F956" s="2743"/>
      <c r="G956" s="2743"/>
      <c r="H956" s="2743"/>
      <c r="I956" s="2743"/>
      <c r="J956" s="2743"/>
      <c r="K956" s="2743"/>
      <c r="L956" s="2743"/>
    </row>
    <row r="957" spans="1:12" ht="15.75" customHeight="1">
      <c r="A957" s="2743"/>
      <c r="B957" s="2743"/>
      <c r="C957" s="2743"/>
      <c r="D957" s="2743"/>
      <c r="E957" s="2743"/>
      <c r="F957" s="2743"/>
      <c r="G957" s="2743"/>
      <c r="H957" s="2743"/>
      <c r="I957" s="2743"/>
      <c r="J957" s="2743"/>
      <c r="K957" s="2743"/>
      <c r="L957" s="2743"/>
    </row>
    <row r="958" spans="1:12" ht="15.75" customHeight="1">
      <c r="A958" s="2743"/>
      <c r="B958" s="2743"/>
      <c r="C958" s="2743"/>
      <c r="D958" s="2743"/>
      <c r="E958" s="2743"/>
      <c r="F958" s="2743"/>
      <c r="G958" s="2743"/>
      <c r="H958" s="2743"/>
      <c r="I958" s="2743"/>
      <c r="J958" s="2743"/>
      <c r="K958" s="2743"/>
      <c r="L958" s="2743"/>
    </row>
    <row r="959" spans="1:12" ht="15.75" customHeight="1">
      <c r="A959" s="2743"/>
      <c r="B959" s="2743"/>
      <c r="C959" s="2743"/>
      <c r="D959" s="2743"/>
      <c r="E959" s="2743"/>
      <c r="F959" s="2743"/>
      <c r="G959" s="2743"/>
      <c r="H959" s="2743"/>
      <c r="I959" s="2743"/>
      <c r="J959" s="2743"/>
      <c r="K959" s="2743"/>
      <c r="L959" s="2743"/>
    </row>
    <row r="960" spans="1:12" ht="15.75" customHeight="1">
      <c r="A960" s="2743"/>
      <c r="B960" s="2743"/>
      <c r="C960" s="2743"/>
      <c r="D960" s="2743"/>
      <c r="E960" s="2743"/>
      <c r="F960" s="2743"/>
      <c r="G960" s="2743"/>
      <c r="H960" s="2743"/>
      <c r="I960" s="2743"/>
      <c r="J960" s="2743"/>
      <c r="K960" s="2743"/>
      <c r="L960" s="2743"/>
    </row>
    <row r="961" spans="1:12" ht="15.75" customHeight="1">
      <c r="A961" s="2743"/>
      <c r="B961" s="2743"/>
      <c r="C961" s="2743"/>
      <c r="D961" s="2743"/>
      <c r="E961" s="2743"/>
      <c r="F961" s="2743"/>
      <c r="G961" s="2743"/>
      <c r="H961" s="2743"/>
      <c r="I961" s="2743"/>
      <c r="J961" s="2743"/>
      <c r="K961" s="2743"/>
      <c r="L961" s="2743"/>
    </row>
    <row r="962" spans="1:12" ht="15.75" customHeight="1">
      <c r="A962" s="2743"/>
      <c r="B962" s="2743"/>
      <c r="C962" s="2743"/>
      <c r="D962" s="2743"/>
      <c r="E962" s="2743"/>
      <c r="F962" s="2743"/>
      <c r="G962" s="2743"/>
      <c r="H962" s="2743"/>
      <c r="I962" s="2743"/>
      <c r="J962" s="2743"/>
      <c r="K962" s="2743"/>
      <c r="L962" s="2743"/>
    </row>
    <row r="963" spans="1:12" ht="15.75" customHeight="1">
      <c r="A963" s="2743"/>
      <c r="B963" s="2743"/>
      <c r="C963" s="2743"/>
      <c r="D963" s="2743"/>
      <c r="E963" s="2743"/>
      <c r="F963" s="2743"/>
      <c r="G963" s="2743"/>
      <c r="H963" s="2743"/>
      <c r="I963" s="2743"/>
      <c r="J963" s="2743"/>
      <c r="K963" s="2743"/>
      <c r="L963" s="2743"/>
    </row>
    <row r="964" spans="1:12" ht="15.75" customHeight="1">
      <c r="A964" s="2743"/>
      <c r="B964" s="2743"/>
      <c r="C964" s="2743"/>
      <c r="D964" s="2743"/>
      <c r="E964" s="2743"/>
      <c r="F964" s="2743"/>
      <c r="G964" s="2743"/>
      <c r="H964" s="2743"/>
      <c r="I964" s="2743"/>
      <c r="J964" s="2743"/>
      <c r="K964" s="2743"/>
      <c r="L964" s="2743"/>
    </row>
    <row r="965" spans="1:12" ht="15.75" customHeight="1">
      <c r="A965" s="2743"/>
      <c r="B965" s="2743"/>
      <c r="C965" s="2743"/>
      <c r="D965" s="2743"/>
      <c r="E965" s="2743"/>
      <c r="F965" s="2743"/>
      <c r="G965" s="2743"/>
      <c r="H965" s="2743"/>
      <c r="I965" s="2743"/>
      <c r="J965" s="2743"/>
      <c r="K965" s="2743"/>
      <c r="L965" s="2743"/>
    </row>
    <row r="966" spans="1:12" ht="15.75" customHeight="1">
      <c r="A966" s="2743"/>
      <c r="B966" s="2743"/>
      <c r="C966" s="2743"/>
      <c r="D966" s="2743"/>
      <c r="E966" s="2743"/>
      <c r="F966" s="2743"/>
      <c r="G966" s="2743"/>
      <c r="H966" s="2743"/>
      <c r="I966" s="2743"/>
      <c r="J966" s="2743"/>
      <c r="K966" s="2743"/>
      <c r="L966" s="2743"/>
    </row>
    <row r="967" spans="1:12" ht="15.75" customHeight="1">
      <c r="A967" s="2743"/>
      <c r="B967" s="2743"/>
      <c r="C967" s="2743"/>
      <c r="D967" s="2743"/>
      <c r="E967" s="2743"/>
      <c r="F967" s="2743"/>
      <c r="G967" s="2743"/>
      <c r="H967" s="2743"/>
      <c r="I967" s="2743"/>
      <c r="J967" s="2743"/>
      <c r="K967" s="2743"/>
      <c r="L967" s="2743"/>
    </row>
    <row r="968" spans="1:12" ht="15.75" customHeight="1">
      <c r="A968" s="2743"/>
      <c r="B968" s="2743"/>
      <c r="C968" s="2743"/>
      <c r="D968" s="2743"/>
      <c r="E968" s="2743"/>
      <c r="F968" s="2743"/>
      <c r="G968" s="2743"/>
      <c r="H968" s="2743"/>
      <c r="I968" s="2743"/>
      <c r="J968" s="2743"/>
      <c r="K968" s="2743"/>
      <c r="L968" s="2743"/>
    </row>
    <row r="969" spans="1:12" ht="15.75" customHeight="1">
      <c r="A969" s="2743"/>
      <c r="B969" s="2743"/>
      <c r="C969" s="2743"/>
      <c r="D969" s="2743"/>
      <c r="E969" s="2743"/>
      <c r="F969" s="2743"/>
      <c r="G969" s="2743"/>
      <c r="H969" s="2743"/>
      <c r="I969" s="2743"/>
      <c r="J969" s="2743"/>
      <c r="K969" s="2743"/>
      <c r="L969" s="2743"/>
    </row>
    <row r="970" spans="1:12" ht="15.75" customHeight="1">
      <c r="A970" s="2743"/>
      <c r="B970" s="2743"/>
      <c r="C970" s="2743"/>
      <c r="D970" s="2743"/>
      <c r="E970" s="2743"/>
      <c r="F970" s="2743"/>
      <c r="G970" s="2743"/>
      <c r="H970" s="2743"/>
      <c r="I970" s="2743"/>
      <c r="J970" s="2743"/>
      <c r="K970" s="2743"/>
      <c r="L970" s="2743"/>
    </row>
    <row r="971" spans="1:12" ht="15.75" customHeight="1">
      <c r="A971" s="2743"/>
      <c r="B971" s="2743"/>
      <c r="C971" s="2743"/>
      <c r="D971" s="2743"/>
      <c r="E971" s="2743"/>
      <c r="F971" s="2743"/>
      <c r="G971" s="2743"/>
      <c r="H971" s="2743"/>
      <c r="I971" s="2743"/>
      <c r="J971" s="2743"/>
      <c r="K971" s="2743"/>
      <c r="L971" s="2743"/>
    </row>
    <row r="972" spans="1:12" ht="15.75" customHeight="1">
      <c r="A972" s="2743"/>
      <c r="B972" s="2743"/>
      <c r="C972" s="2743"/>
      <c r="D972" s="2743"/>
      <c r="E972" s="2743"/>
      <c r="F972" s="2743"/>
      <c r="G972" s="2743"/>
      <c r="H972" s="2743"/>
      <c r="I972" s="2743"/>
      <c r="J972" s="2743"/>
      <c r="K972" s="2743"/>
      <c r="L972" s="2743"/>
    </row>
    <row r="973" spans="1:12" ht="15.75" customHeight="1">
      <c r="A973" s="2743"/>
      <c r="B973" s="2743"/>
      <c r="C973" s="2743"/>
      <c r="D973" s="2743"/>
      <c r="E973" s="2743"/>
      <c r="F973" s="2743"/>
      <c r="G973" s="2743"/>
      <c r="H973" s="2743"/>
      <c r="I973" s="2743"/>
      <c r="J973" s="2743"/>
      <c r="K973" s="2743"/>
      <c r="L973" s="2743"/>
    </row>
    <row r="974" spans="1:12" ht="15.75" customHeight="1">
      <c r="A974" s="2743"/>
      <c r="B974" s="2743"/>
      <c r="C974" s="2743"/>
      <c r="D974" s="2743"/>
      <c r="E974" s="2743"/>
      <c r="F974" s="2743"/>
      <c r="G974" s="2743"/>
      <c r="H974" s="2743"/>
      <c r="I974" s="2743"/>
      <c r="J974" s="2743"/>
      <c r="K974" s="2743"/>
      <c r="L974" s="2743"/>
    </row>
    <row r="975" spans="1:12" ht="15.75" customHeight="1">
      <c r="A975" s="2743"/>
      <c r="B975" s="2743"/>
      <c r="C975" s="2743"/>
      <c r="D975" s="2743"/>
      <c r="E975" s="2743"/>
      <c r="F975" s="2743"/>
      <c r="G975" s="2743"/>
      <c r="H975" s="2743"/>
      <c r="I975" s="2743"/>
      <c r="J975" s="2743"/>
      <c r="K975" s="2743"/>
      <c r="L975" s="2743"/>
    </row>
    <row r="976" spans="1:12" ht="15.75" customHeight="1">
      <c r="A976" s="2743"/>
      <c r="B976" s="2743"/>
      <c r="C976" s="2743"/>
      <c r="D976" s="2743"/>
      <c r="E976" s="2743"/>
      <c r="F976" s="2743"/>
      <c r="G976" s="2743"/>
      <c r="H976" s="2743"/>
      <c r="I976" s="2743"/>
      <c r="J976" s="2743"/>
      <c r="K976" s="2743"/>
      <c r="L976" s="2743"/>
    </row>
    <row r="977" spans="1:12" ht="15.75" customHeight="1">
      <c r="A977" s="2743"/>
      <c r="B977" s="2743"/>
      <c r="C977" s="2743"/>
      <c r="D977" s="2743"/>
      <c r="E977" s="2743"/>
      <c r="F977" s="2743"/>
      <c r="G977" s="2743"/>
      <c r="H977" s="2743"/>
      <c r="I977" s="2743"/>
      <c r="J977" s="2743"/>
      <c r="K977" s="2743"/>
      <c r="L977" s="2743"/>
    </row>
    <row r="978" spans="1:12" ht="15.75" customHeight="1">
      <c r="A978" s="2743"/>
      <c r="B978" s="2743"/>
      <c r="C978" s="2743"/>
      <c r="D978" s="2743"/>
      <c r="E978" s="2743"/>
      <c r="F978" s="2743"/>
      <c r="G978" s="2743"/>
      <c r="H978" s="2743"/>
      <c r="I978" s="2743"/>
      <c r="J978" s="2743"/>
      <c r="K978" s="2743"/>
      <c r="L978" s="2743"/>
    </row>
    <row r="979" spans="1:12" ht="15.75" customHeight="1">
      <c r="A979" s="2743"/>
      <c r="B979" s="2743"/>
      <c r="C979" s="2743"/>
      <c r="D979" s="2743"/>
      <c r="E979" s="2743"/>
      <c r="F979" s="2743"/>
      <c r="G979" s="2743"/>
      <c r="H979" s="2743"/>
      <c r="I979" s="2743"/>
      <c r="J979" s="2743"/>
      <c r="K979" s="2743"/>
      <c r="L979" s="2743"/>
    </row>
    <row r="980" spans="1:12" ht="15.75" customHeight="1">
      <c r="A980" s="2743"/>
      <c r="B980" s="2743"/>
      <c r="C980" s="2743"/>
      <c r="D980" s="2743"/>
      <c r="E980" s="2743"/>
      <c r="F980" s="2743"/>
      <c r="G980" s="2743"/>
      <c r="H980" s="2743"/>
      <c r="I980" s="2743"/>
      <c r="J980" s="2743"/>
      <c r="K980" s="2743"/>
      <c r="L980" s="2743"/>
    </row>
    <row r="981" spans="1:12" ht="15.75" customHeight="1">
      <c r="A981" s="2743"/>
      <c r="B981" s="2743"/>
      <c r="C981" s="2743"/>
      <c r="D981" s="2743"/>
      <c r="E981" s="2743"/>
      <c r="F981" s="2743"/>
      <c r="G981" s="2743"/>
      <c r="H981" s="2743"/>
      <c r="I981" s="2743"/>
      <c r="J981" s="2743"/>
      <c r="K981" s="2743"/>
      <c r="L981" s="2743"/>
    </row>
    <row r="982" spans="1:12" ht="15.75" customHeight="1">
      <c r="A982" s="2743"/>
      <c r="B982" s="2743"/>
      <c r="C982" s="2743"/>
      <c r="D982" s="2743"/>
      <c r="E982" s="2743"/>
      <c r="F982" s="2743"/>
      <c r="G982" s="2743"/>
      <c r="H982" s="2743"/>
      <c r="I982" s="2743"/>
      <c r="J982" s="2743"/>
      <c r="K982" s="2743"/>
      <c r="L982" s="2743"/>
    </row>
    <row r="983" spans="1:12" ht="15.75" customHeight="1">
      <c r="A983" s="2743"/>
      <c r="B983" s="2743"/>
      <c r="C983" s="2743"/>
      <c r="D983" s="2743"/>
      <c r="E983" s="2743"/>
      <c r="F983" s="2743"/>
      <c r="G983" s="2743"/>
      <c r="H983" s="2743"/>
      <c r="I983" s="2743"/>
      <c r="J983" s="2743"/>
      <c r="K983" s="2743"/>
      <c r="L983" s="2743"/>
    </row>
    <row r="984" spans="1:12" ht="15.75" customHeight="1">
      <c r="A984" s="2743"/>
      <c r="B984" s="2743"/>
      <c r="C984" s="2743"/>
      <c r="D984" s="2743"/>
      <c r="E984" s="2743"/>
      <c r="F984" s="2743"/>
      <c r="G984" s="2743"/>
      <c r="H984" s="2743"/>
      <c r="I984" s="2743"/>
      <c r="J984" s="2743"/>
      <c r="K984" s="2743"/>
      <c r="L984" s="2743"/>
    </row>
    <row r="985" spans="1:12" ht="15.75" customHeight="1">
      <c r="A985" s="2743"/>
      <c r="B985" s="2743"/>
      <c r="C985" s="2743"/>
      <c r="D985" s="2743"/>
      <c r="E985" s="2743"/>
      <c r="F985" s="2743"/>
      <c r="G985" s="2743"/>
      <c r="H985" s="2743"/>
      <c r="I985" s="2743"/>
      <c r="J985" s="2743"/>
      <c r="K985" s="2743"/>
      <c r="L985" s="2743"/>
    </row>
    <row r="986" spans="1:12" ht="15.75" customHeight="1">
      <c r="A986" s="2743"/>
      <c r="B986" s="2743"/>
      <c r="C986" s="2743"/>
      <c r="D986" s="2743"/>
      <c r="E986" s="2743"/>
      <c r="F986" s="2743"/>
      <c r="G986" s="2743"/>
      <c r="H986" s="2743"/>
      <c r="I986" s="2743"/>
      <c r="J986" s="2743"/>
      <c r="K986" s="2743"/>
      <c r="L986" s="2743"/>
    </row>
    <row r="987" spans="1:12" ht="15.75" customHeight="1">
      <c r="A987" s="2743"/>
      <c r="B987" s="2743"/>
      <c r="C987" s="2743"/>
      <c r="D987" s="2743"/>
      <c r="E987" s="2743"/>
      <c r="F987" s="2743"/>
      <c r="G987" s="2743"/>
      <c r="H987" s="2743"/>
      <c r="I987" s="2743"/>
      <c r="J987" s="2743"/>
      <c r="K987" s="2743"/>
      <c r="L987" s="2743"/>
    </row>
    <row r="988" spans="1:12" ht="15.75" customHeight="1">
      <c r="A988" s="2743"/>
      <c r="B988" s="2743"/>
      <c r="C988" s="2743"/>
      <c r="D988" s="2743"/>
      <c r="E988" s="2743"/>
      <c r="F988" s="2743"/>
      <c r="G988" s="2743"/>
      <c r="H988" s="2743"/>
      <c r="I988" s="2743"/>
      <c r="J988" s="2743"/>
      <c r="K988" s="2743"/>
      <c r="L988" s="2743"/>
    </row>
    <row r="989" spans="1:12" ht="15.75" customHeight="1">
      <c r="A989" s="2743"/>
      <c r="B989" s="2743"/>
      <c r="C989" s="2743"/>
      <c r="D989" s="2743"/>
      <c r="E989" s="2743"/>
      <c r="F989" s="2743"/>
      <c r="G989" s="2743"/>
      <c r="H989" s="2743"/>
      <c r="I989" s="2743"/>
      <c r="J989" s="2743"/>
      <c r="K989" s="2743"/>
      <c r="L989" s="2743"/>
    </row>
    <row r="990" spans="1:12" ht="15.75" customHeight="1">
      <c r="A990" s="2743"/>
      <c r="B990" s="2743"/>
      <c r="C990" s="2743"/>
      <c r="D990" s="2743"/>
      <c r="E990" s="2743"/>
      <c r="F990" s="2743"/>
      <c r="G990" s="2743"/>
      <c r="H990" s="2743"/>
      <c r="I990" s="2743"/>
      <c r="J990" s="2743"/>
      <c r="K990" s="2743"/>
      <c r="L990" s="2743"/>
    </row>
    <row r="991" spans="1:12" ht="15.75" customHeight="1">
      <c r="A991" s="2743"/>
      <c r="B991" s="2743"/>
      <c r="C991" s="2743"/>
      <c r="D991" s="2743"/>
      <c r="E991" s="2743"/>
      <c r="F991" s="2743"/>
      <c r="G991" s="2743"/>
      <c r="H991" s="2743"/>
      <c r="I991" s="2743"/>
      <c r="J991" s="2743"/>
      <c r="K991" s="2743"/>
      <c r="L991" s="2743"/>
    </row>
    <row r="992" spans="1:12" ht="15.75" customHeight="1">
      <c r="A992" s="2743"/>
      <c r="B992" s="2743"/>
      <c r="C992" s="2743"/>
      <c r="D992" s="2743"/>
      <c r="E992" s="2743"/>
      <c r="F992" s="2743"/>
      <c r="G992" s="2743"/>
      <c r="H992" s="2743"/>
      <c r="I992" s="2743"/>
      <c r="J992" s="2743"/>
      <c r="K992" s="2743"/>
      <c r="L992" s="2743"/>
    </row>
    <row r="993" spans="1:12" ht="15.75" customHeight="1">
      <c r="A993" s="2743"/>
      <c r="B993" s="2743"/>
      <c r="C993" s="2743"/>
      <c r="D993" s="2743"/>
      <c r="E993" s="2743"/>
      <c r="F993" s="2743"/>
      <c r="G993" s="2743"/>
      <c r="H993" s="2743"/>
      <c r="I993" s="2743"/>
      <c r="J993" s="2743"/>
      <c r="K993" s="2743"/>
      <c r="L993" s="2743"/>
    </row>
    <row r="994" spans="1:12" ht="15.75" customHeight="1">
      <c r="A994" s="2743"/>
      <c r="B994" s="2743"/>
      <c r="C994" s="2743"/>
      <c r="D994" s="2743"/>
      <c r="E994" s="2743"/>
      <c r="F994" s="2743"/>
      <c r="G994" s="2743"/>
      <c r="H994" s="2743"/>
      <c r="I994" s="2743"/>
      <c r="J994" s="2743"/>
      <c r="K994" s="2743"/>
      <c r="L994" s="2743"/>
    </row>
    <row r="995" spans="1:12" ht="15.75" customHeight="1">
      <c r="A995" s="2743"/>
      <c r="B995" s="2743"/>
      <c r="C995" s="2743"/>
      <c r="D995" s="2743"/>
      <c r="E995" s="2743"/>
      <c r="F995" s="2743"/>
      <c r="G995" s="2743"/>
      <c r="H995" s="2743"/>
      <c r="I995" s="2743"/>
      <c r="J995" s="2743"/>
      <c r="K995" s="2743"/>
      <c r="L995" s="2743"/>
    </row>
    <row r="996" spans="1:12" ht="15.75" customHeight="1">
      <c r="A996" s="2743"/>
      <c r="B996" s="2743"/>
      <c r="C996" s="2743"/>
      <c r="D996" s="2743"/>
      <c r="E996" s="2743"/>
      <c r="F996" s="2743"/>
      <c r="G996" s="2743"/>
      <c r="H996" s="2743"/>
      <c r="I996" s="2743"/>
      <c r="J996" s="2743"/>
      <c r="K996" s="2743"/>
      <c r="L996" s="2743"/>
    </row>
    <row r="997" spans="1:12" ht="15.75" customHeight="1">
      <c r="A997" s="2743"/>
      <c r="B997" s="2743"/>
      <c r="C997" s="2743"/>
      <c r="D997" s="2743"/>
      <c r="E997" s="2743"/>
      <c r="F997" s="2743"/>
      <c r="G997" s="2743"/>
      <c r="H997" s="2743"/>
      <c r="I997" s="2743"/>
      <c r="J997" s="2743"/>
      <c r="K997" s="2743"/>
      <c r="L997" s="2743"/>
    </row>
    <row r="998" spans="1:12" ht="15.75" customHeight="1">
      <c r="A998" s="2743"/>
      <c r="B998" s="2743"/>
      <c r="C998" s="2743"/>
      <c r="D998" s="2743"/>
      <c r="E998" s="2743"/>
      <c r="F998" s="2743"/>
      <c r="G998" s="2743"/>
      <c r="H998" s="2743"/>
      <c r="I998" s="2743"/>
      <c r="J998" s="2743"/>
      <c r="K998" s="2743"/>
      <c r="L998" s="2743"/>
    </row>
  </sheetData>
  <mergeCells count="8">
    <mergeCell ref="C70:L71"/>
    <mergeCell ref="C69:L69"/>
    <mergeCell ref="C1:L1"/>
    <mergeCell ref="C2:L2"/>
    <mergeCell ref="C3:L3"/>
    <mergeCell ref="C4:G5"/>
    <mergeCell ref="K4:L4"/>
    <mergeCell ref="H4:J4"/>
  </mergeCells>
  <pageMargins left="0.39370078740157499" right="0.39370078740157499" top="0.39370078740157499" bottom="0.39370078740157499" header="0" footer="0"/>
  <pageSetup scale="65"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87"/>
  <sheetViews>
    <sheetView showGridLines="0" zoomScale="50" zoomScaleNormal="50" workbookViewId="0">
      <selection activeCell="P7" sqref="P7"/>
    </sheetView>
  </sheetViews>
  <sheetFormatPr defaultColWidth="10.21875" defaultRowHeight="13.2"/>
  <cols>
    <col min="1" max="1" width="10.21875" style="2798"/>
    <col min="2" max="2" width="8.77734375" style="2798" customWidth="1"/>
    <col min="3" max="3" width="17.21875" style="2803" bestFit="1" customWidth="1"/>
    <col min="4" max="4" width="63.77734375" style="2798" customWidth="1"/>
    <col min="5" max="5" width="19.88671875" style="2802" customWidth="1"/>
    <col min="6" max="6" width="19.109375" style="2802" customWidth="1"/>
    <col min="7" max="7" width="19.44140625" style="2800" customWidth="1"/>
    <col min="8" max="8" width="20" style="2802" customWidth="1"/>
    <col min="9" max="9" width="18.21875" style="2802" customWidth="1"/>
    <col min="10" max="10" width="18.77734375" style="2799" customWidth="1"/>
    <col min="11" max="11" width="18.88671875" style="2801" customWidth="1"/>
    <col min="12" max="12" width="19.88671875" style="2800" customWidth="1"/>
    <col min="13" max="13" width="17.88671875" style="2799" bestFit="1" customWidth="1"/>
    <col min="14" max="14" width="15.88671875" style="2798" customWidth="1"/>
    <col min="15" max="15" width="18" style="2798" customWidth="1"/>
    <col min="16" max="16" width="20.109375" style="2798" bestFit="1" customWidth="1"/>
    <col min="17" max="17" width="17" style="2798" bestFit="1" customWidth="1"/>
    <col min="18" max="18" width="16.5546875" style="2798" bestFit="1" customWidth="1"/>
    <col min="19" max="19" width="17.88671875" style="2798" bestFit="1" customWidth="1"/>
    <col min="20" max="20" width="16.77734375" style="2798" bestFit="1" customWidth="1"/>
    <col min="21" max="21" width="16.5546875" style="2798" bestFit="1" customWidth="1"/>
    <col min="22" max="22" width="17.5546875" style="2798" bestFit="1" customWidth="1"/>
    <col min="23" max="23" width="15.88671875" style="2798" bestFit="1" customWidth="1"/>
    <col min="24" max="24" width="16.5546875" style="2798" bestFit="1" customWidth="1"/>
    <col min="25" max="25" width="13" style="2798" bestFit="1" customWidth="1"/>
    <col min="26" max="26" width="14.77734375" style="2798" bestFit="1" customWidth="1"/>
    <col min="27" max="27" width="14.88671875" style="2798" bestFit="1" customWidth="1"/>
    <col min="28" max="28" width="14.77734375" style="2798" bestFit="1" customWidth="1"/>
    <col min="29" max="29" width="15.109375" style="2798" bestFit="1" customWidth="1"/>
    <col min="30" max="30" width="14.88671875" style="2798" bestFit="1" customWidth="1"/>
    <col min="31" max="31" width="14.77734375" style="2798" bestFit="1" customWidth="1"/>
    <col min="32" max="32" width="14.88671875" style="2798" bestFit="1" customWidth="1"/>
    <col min="33" max="33" width="15.44140625" style="2798" bestFit="1" customWidth="1"/>
    <col min="34" max="34" width="15.88671875" style="2798" bestFit="1" customWidth="1"/>
    <col min="35" max="35" width="16.21875" style="2798" bestFit="1" customWidth="1"/>
    <col min="36" max="16384" width="10.21875" style="2798"/>
  </cols>
  <sheetData>
    <row r="1" spans="1:131" s="2855" customFormat="1">
      <c r="A1" s="2811"/>
      <c r="B1" s="2811"/>
      <c r="C1" s="2862"/>
      <c r="D1" s="2799"/>
      <c r="E1" s="2800"/>
      <c r="F1" s="2800"/>
      <c r="G1" s="2800"/>
      <c r="H1" s="2800"/>
      <c r="I1" s="2800"/>
      <c r="J1" s="2800"/>
      <c r="K1" s="2801"/>
      <c r="L1" s="2800"/>
      <c r="M1" s="2800"/>
      <c r="N1" s="2800"/>
      <c r="O1" s="2800"/>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1"/>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1"/>
      <c r="BX1" s="2811"/>
      <c r="BY1" s="2811"/>
      <c r="BZ1" s="2811"/>
      <c r="CA1" s="2811"/>
      <c r="CB1" s="2811"/>
      <c r="CC1" s="2811"/>
      <c r="CD1" s="2811"/>
      <c r="CE1" s="2811"/>
      <c r="CF1" s="2811"/>
      <c r="CG1" s="2811"/>
      <c r="CH1" s="2811"/>
      <c r="CI1" s="2811"/>
      <c r="CJ1" s="2811"/>
      <c r="CK1" s="2811"/>
      <c r="CL1" s="2811"/>
      <c r="CM1" s="2811"/>
      <c r="CN1" s="2811"/>
      <c r="CO1" s="2811"/>
      <c r="CP1" s="2811"/>
      <c r="CQ1" s="2811"/>
      <c r="CR1" s="2811"/>
      <c r="CS1" s="2811"/>
      <c r="CT1" s="2811"/>
      <c r="CU1" s="2811"/>
      <c r="CV1" s="2811"/>
      <c r="CW1" s="2811"/>
      <c r="CX1" s="2811"/>
      <c r="CY1" s="2811"/>
      <c r="CZ1" s="2811"/>
      <c r="DA1" s="2811"/>
      <c r="DB1" s="2811"/>
      <c r="DC1" s="2811"/>
      <c r="DD1" s="2811"/>
      <c r="DE1" s="2811"/>
      <c r="DF1" s="2811"/>
      <c r="DG1" s="2811"/>
      <c r="DH1" s="2811"/>
      <c r="DI1" s="2811"/>
      <c r="DJ1" s="2811"/>
      <c r="DK1" s="2811"/>
      <c r="DL1" s="2811"/>
      <c r="DM1" s="2811"/>
      <c r="DN1" s="2811"/>
      <c r="DO1" s="2811"/>
      <c r="DP1" s="2811"/>
      <c r="DQ1" s="2811"/>
      <c r="DR1" s="2811"/>
      <c r="DS1" s="2811"/>
      <c r="DT1" s="2811"/>
      <c r="DU1" s="2811"/>
      <c r="DV1" s="2811"/>
      <c r="DW1" s="2811"/>
      <c r="DX1" s="2811"/>
      <c r="DY1" s="2811"/>
      <c r="DZ1" s="2811"/>
      <c r="EA1" s="2811"/>
    </row>
    <row r="2" spans="1:131" s="2855" customFormat="1" ht="26.25" customHeight="1">
      <c r="A2" s="2811"/>
      <c r="B2" s="2811"/>
      <c r="C2" s="3738" t="s">
        <v>2141</v>
      </c>
      <c r="D2" s="3738"/>
      <c r="E2" s="3738"/>
      <c r="F2" s="3738"/>
      <c r="G2" s="3738"/>
      <c r="H2" s="3738"/>
      <c r="I2" s="3738"/>
      <c r="J2" s="3738"/>
      <c r="K2" s="3738"/>
      <c r="L2" s="3738"/>
      <c r="M2" s="3738"/>
      <c r="N2" s="3738"/>
      <c r="O2" s="3738"/>
      <c r="P2" s="2811"/>
      <c r="Q2" s="2811"/>
      <c r="R2" s="2811"/>
      <c r="S2" s="2811"/>
      <c r="T2" s="2811"/>
      <c r="U2" s="2811"/>
      <c r="V2" s="2811"/>
      <c r="W2" s="2811"/>
      <c r="X2" s="2811"/>
      <c r="Y2" s="2811"/>
      <c r="Z2" s="2811"/>
      <c r="AA2" s="2811"/>
      <c r="AB2" s="2811"/>
      <c r="AC2" s="2811"/>
      <c r="AD2" s="2811"/>
      <c r="AE2" s="2811"/>
      <c r="AF2" s="2811"/>
      <c r="AG2" s="2811"/>
      <c r="AH2" s="2811"/>
      <c r="AI2" s="2811"/>
      <c r="AJ2" s="2811"/>
      <c r="AK2" s="2811"/>
      <c r="AL2" s="2811"/>
      <c r="AM2" s="2811"/>
      <c r="AN2" s="2811"/>
      <c r="AO2" s="2811"/>
      <c r="AP2" s="2811"/>
      <c r="AQ2" s="2811"/>
      <c r="AR2" s="2811"/>
      <c r="AS2" s="2811"/>
      <c r="AT2" s="2811"/>
      <c r="AU2" s="2811"/>
      <c r="AV2" s="2811"/>
      <c r="AW2" s="2811"/>
      <c r="AX2" s="2811"/>
      <c r="AY2" s="2811"/>
      <c r="AZ2" s="2811"/>
      <c r="BA2" s="2811"/>
      <c r="BB2" s="2811"/>
      <c r="BC2" s="2811"/>
      <c r="BD2" s="2811"/>
      <c r="BE2" s="2811"/>
      <c r="BF2" s="2811"/>
      <c r="BG2" s="2811"/>
      <c r="BH2" s="2811"/>
      <c r="BI2" s="2811"/>
      <c r="BJ2" s="2811"/>
      <c r="BK2" s="2811"/>
      <c r="BL2" s="2811"/>
      <c r="BM2" s="2811"/>
      <c r="BN2" s="2811"/>
      <c r="BO2" s="2811"/>
      <c r="BP2" s="2811"/>
      <c r="BQ2" s="2811"/>
      <c r="BR2" s="2811"/>
      <c r="BS2" s="2811"/>
      <c r="BT2" s="2811"/>
      <c r="BU2" s="2811"/>
      <c r="BV2" s="2811"/>
      <c r="BW2" s="2811"/>
      <c r="BX2" s="2811"/>
      <c r="BY2" s="2811"/>
      <c r="BZ2" s="2811"/>
      <c r="CA2" s="2811"/>
      <c r="CB2" s="2811"/>
      <c r="CC2" s="2811"/>
      <c r="CD2" s="2811"/>
      <c r="CE2" s="2811"/>
      <c r="CF2" s="2811"/>
      <c r="CG2" s="2811"/>
      <c r="CH2" s="2811"/>
      <c r="CI2" s="2811"/>
      <c r="CJ2" s="2811"/>
      <c r="CK2" s="2811"/>
      <c r="CL2" s="2811"/>
      <c r="CM2" s="2811"/>
      <c r="CN2" s="2811"/>
      <c r="CO2" s="2811"/>
      <c r="CP2" s="2811"/>
      <c r="CQ2" s="2811"/>
      <c r="CR2" s="2811"/>
      <c r="CS2" s="2811"/>
      <c r="CT2" s="2811"/>
      <c r="CU2" s="2811"/>
      <c r="CV2" s="2811"/>
      <c r="CW2" s="2811"/>
      <c r="CX2" s="2811"/>
      <c r="CY2" s="2811"/>
      <c r="CZ2" s="2811"/>
      <c r="DA2" s="2811"/>
      <c r="DB2" s="2811"/>
      <c r="DC2" s="2811"/>
      <c r="DD2" s="2811"/>
      <c r="DE2" s="2811"/>
      <c r="DF2" s="2811"/>
      <c r="DG2" s="2811"/>
      <c r="DH2" s="2811"/>
      <c r="DI2" s="2811"/>
      <c r="DJ2" s="2811"/>
      <c r="DK2" s="2811"/>
      <c r="DL2" s="2811"/>
      <c r="DM2" s="2811"/>
      <c r="DN2" s="2811"/>
      <c r="DO2" s="2811"/>
      <c r="DP2" s="2811"/>
      <c r="DQ2" s="2811"/>
      <c r="DR2" s="2811"/>
      <c r="DS2" s="2811"/>
      <c r="DT2" s="2811"/>
      <c r="DU2" s="2811"/>
      <c r="DV2" s="2811"/>
      <c r="DW2" s="2811"/>
      <c r="DX2" s="2811"/>
      <c r="DY2" s="2811"/>
      <c r="DZ2" s="2811"/>
      <c r="EA2" s="2811"/>
    </row>
    <row r="3" spans="1:131" s="2855" customFormat="1" ht="26.25" customHeight="1">
      <c r="A3" s="2811"/>
      <c r="B3" s="2811"/>
      <c r="C3" s="3738" t="s">
        <v>2140</v>
      </c>
      <c r="D3" s="3738"/>
      <c r="E3" s="3738"/>
      <c r="F3" s="3738"/>
      <c r="G3" s="3738"/>
      <c r="H3" s="3738"/>
      <c r="I3" s="3738"/>
      <c r="J3" s="3738"/>
      <c r="K3" s="3738"/>
      <c r="L3" s="3738"/>
      <c r="M3" s="3738"/>
      <c r="N3" s="3738"/>
      <c r="O3" s="3738"/>
      <c r="P3" s="2811"/>
      <c r="Q3" s="2811"/>
      <c r="R3" s="2811"/>
      <c r="S3" s="2811"/>
      <c r="T3" s="2811"/>
      <c r="U3" s="2811"/>
      <c r="V3" s="2811"/>
      <c r="W3" s="2811"/>
      <c r="X3" s="2811"/>
      <c r="Y3" s="2811"/>
      <c r="Z3" s="2811"/>
      <c r="AA3" s="2811"/>
      <c r="AB3" s="2811"/>
      <c r="AC3" s="2811"/>
      <c r="AD3" s="2811"/>
      <c r="AE3" s="2811"/>
      <c r="AF3" s="2811"/>
      <c r="AG3" s="2811"/>
      <c r="AH3" s="2811"/>
      <c r="AI3" s="2811"/>
      <c r="AJ3" s="2811"/>
      <c r="AK3" s="2811"/>
      <c r="AL3" s="2811"/>
      <c r="AM3" s="2811"/>
      <c r="AN3" s="2811"/>
      <c r="AO3" s="2811"/>
      <c r="AP3" s="2811"/>
      <c r="AQ3" s="2811"/>
      <c r="AR3" s="2811"/>
      <c r="AS3" s="2811"/>
      <c r="AT3" s="2811"/>
      <c r="AU3" s="2811"/>
      <c r="AV3" s="2811"/>
      <c r="AW3" s="2811"/>
      <c r="AX3" s="2811"/>
      <c r="AY3" s="2811"/>
      <c r="AZ3" s="2811"/>
      <c r="BA3" s="2811"/>
      <c r="BB3" s="2811"/>
      <c r="BC3" s="2811"/>
      <c r="BD3" s="2811"/>
      <c r="BE3" s="2811"/>
      <c r="BF3" s="2811"/>
      <c r="BG3" s="2811"/>
      <c r="BH3" s="2811"/>
      <c r="BI3" s="2811"/>
      <c r="BJ3" s="2811"/>
      <c r="BK3" s="2811"/>
      <c r="BL3" s="2811"/>
      <c r="BM3" s="2811"/>
      <c r="BN3" s="2811"/>
      <c r="BO3" s="2811"/>
      <c r="BP3" s="2811"/>
      <c r="BQ3" s="2811"/>
      <c r="BR3" s="2811"/>
      <c r="BS3" s="2811"/>
      <c r="BT3" s="2811"/>
      <c r="BU3" s="2811"/>
      <c r="BV3" s="2811"/>
      <c r="BW3" s="2811"/>
      <c r="BX3" s="2811"/>
      <c r="BY3" s="2811"/>
      <c r="BZ3" s="2811"/>
      <c r="CA3" s="2811"/>
      <c r="CB3" s="2811"/>
      <c r="CC3" s="2811"/>
      <c r="CD3" s="2811"/>
      <c r="CE3" s="2811"/>
      <c r="CF3" s="2811"/>
      <c r="CG3" s="2811"/>
      <c r="CH3" s="2811"/>
      <c r="CI3" s="2811"/>
      <c r="CJ3" s="2811"/>
      <c r="CK3" s="2811"/>
      <c r="CL3" s="2811"/>
      <c r="CM3" s="2811"/>
      <c r="CN3" s="2811"/>
      <c r="CO3" s="2811"/>
      <c r="CP3" s="2811"/>
      <c r="CQ3" s="2811"/>
      <c r="CR3" s="2811"/>
      <c r="CS3" s="2811"/>
      <c r="CT3" s="2811"/>
      <c r="CU3" s="2811"/>
      <c r="CV3" s="2811"/>
      <c r="CW3" s="2811"/>
      <c r="CX3" s="2811"/>
      <c r="CY3" s="2811"/>
      <c r="CZ3" s="2811"/>
      <c r="DA3" s="2811"/>
      <c r="DB3" s="2811"/>
      <c r="DC3" s="2811"/>
      <c r="DD3" s="2811"/>
      <c r="DE3" s="2811"/>
      <c r="DF3" s="2811"/>
      <c r="DG3" s="2811"/>
      <c r="DH3" s="2811"/>
      <c r="DI3" s="2811"/>
      <c r="DJ3" s="2811"/>
      <c r="DK3" s="2811"/>
      <c r="DL3" s="2811"/>
      <c r="DM3" s="2811"/>
      <c r="DN3" s="2811"/>
      <c r="DO3" s="2811"/>
      <c r="DP3" s="2811"/>
      <c r="DQ3" s="2811"/>
      <c r="DR3" s="2811"/>
      <c r="DS3" s="2811"/>
      <c r="DT3" s="2811"/>
      <c r="DU3" s="2811"/>
      <c r="DV3" s="2811"/>
      <c r="DW3" s="2811"/>
      <c r="DX3" s="2811"/>
      <c r="DY3" s="2811"/>
      <c r="DZ3" s="2811"/>
      <c r="EA3" s="2811"/>
    </row>
    <row r="4" spans="1:131" s="2855" customFormat="1" ht="26.25" customHeight="1" thickBot="1">
      <c r="A4" s="2811"/>
      <c r="B4" s="2811"/>
      <c r="C4" s="2861"/>
      <c r="D4" s="2860"/>
      <c r="E4" s="2858"/>
      <c r="F4" s="2858"/>
      <c r="G4" s="3739" t="s">
        <v>57</v>
      </c>
      <c r="H4" s="3739"/>
      <c r="I4" s="2858"/>
      <c r="J4" s="2858"/>
      <c r="K4" s="2859"/>
      <c r="L4" s="2858"/>
      <c r="M4" s="2858"/>
      <c r="N4" s="2857"/>
      <c r="O4" s="2856" t="s">
        <v>384</v>
      </c>
      <c r="P4" s="2811"/>
      <c r="Q4" s="2811"/>
      <c r="R4" s="2811"/>
      <c r="S4" s="2811"/>
      <c r="T4" s="2811"/>
      <c r="U4" s="2811"/>
      <c r="V4" s="2811"/>
      <c r="W4" s="2811"/>
      <c r="X4" s="2811"/>
      <c r="Y4" s="2811"/>
      <c r="Z4" s="2811"/>
      <c r="AA4" s="2811"/>
      <c r="AB4" s="2811"/>
      <c r="AC4" s="2811"/>
      <c r="AD4" s="2811"/>
      <c r="AE4" s="2811"/>
      <c r="AF4" s="2811"/>
      <c r="AG4" s="2811"/>
      <c r="AH4" s="2811"/>
      <c r="AI4" s="2811"/>
      <c r="AJ4" s="2811"/>
      <c r="AK4" s="2811"/>
      <c r="AL4" s="2811"/>
      <c r="AM4" s="2811"/>
      <c r="AN4" s="2811"/>
      <c r="AO4" s="2811"/>
      <c r="AP4" s="2811"/>
      <c r="AQ4" s="2811"/>
      <c r="AR4" s="2811"/>
      <c r="AS4" s="2811"/>
      <c r="AT4" s="2811"/>
      <c r="AU4" s="2811"/>
      <c r="AV4" s="2811"/>
      <c r="AW4" s="2811"/>
      <c r="AX4" s="2811"/>
      <c r="AY4" s="2811"/>
      <c r="AZ4" s="2811"/>
      <c r="BA4" s="2811"/>
      <c r="BB4" s="2811"/>
      <c r="BC4" s="2811"/>
      <c r="BD4" s="2811"/>
      <c r="BE4" s="2811"/>
      <c r="BF4" s="2811"/>
      <c r="BG4" s="2811"/>
      <c r="BH4" s="2811"/>
      <c r="BI4" s="2811"/>
      <c r="BJ4" s="2811"/>
      <c r="BK4" s="2811"/>
      <c r="BL4" s="2811"/>
      <c r="BM4" s="2811"/>
      <c r="BN4" s="2811"/>
      <c r="BO4" s="2811"/>
      <c r="BP4" s="2811"/>
      <c r="BQ4" s="2811"/>
      <c r="BR4" s="2811"/>
      <c r="BS4" s="2811"/>
      <c r="BT4" s="2811"/>
      <c r="BU4" s="2811"/>
      <c r="BV4" s="2811"/>
      <c r="BW4" s="2811"/>
      <c r="BX4" s="2811"/>
      <c r="BY4" s="2811"/>
      <c r="BZ4" s="2811"/>
      <c r="CA4" s="2811"/>
      <c r="CB4" s="2811"/>
      <c r="CC4" s="2811"/>
      <c r="CD4" s="2811"/>
      <c r="CE4" s="2811"/>
      <c r="CF4" s="2811"/>
      <c r="CG4" s="2811"/>
      <c r="CH4" s="2811"/>
      <c r="CI4" s="2811"/>
      <c r="CJ4" s="2811"/>
      <c r="CK4" s="2811"/>
      <c r="CL4" s="2811"/>
      <c r="CM4" s="2811"/>
      <c r="CN4" s="2811"/>
      <c r="CO4" s="2811"/>
      <c r="CP4" s="2811"/>
      <c r="CQ4" s="2811"/>
      <c r="CR4" s="2811"/>
      <c r="CS4" s="2811"/>
      <c r="CT4" s="2811"/>
      <c r="CU4" s="2811"/>
      <c r="CV4" s="2811"/>
      <c r="CW4" s="2811"/>
      <c r="CX4" s="2811"/>
      <c r="CY4" s="2811"/>
      <c r="CZ4" s="2811"/>
      <c r="DA4" s="2811"/>
      <c r="DB4" s="2811"/>
      <c r="DC4" s="2811"/>
      <c r="DD4" s="2811"/>
      <c r="DE4" s="2811"/>
      <c r="DF4" s="2811"/>
      <c r="DG4" s="2811"/>
      <c r="DH4" s="2811"/>
      <c r="DI4" s="2811"/>
      <c r="DJ4" s="2811"/>
      <c r="DK4" s="2811"/>
      <c r="DL4" s="2811"/>
      <c r="DM4" s="2811"/>
      <c r="DN4" s="2811"/>
      <c r="DO4" s="2811"/>
      <c r="DP4" s="2811"/>
      <c r="DQ4" s="2811"/>
      <c r="DR4" s="2811"/>
      <c r="DS4" s="2811"/>
      <c r="DT4" s="2811"/>
      <c r="DU4" s="2811"/>
      <c r="DV4" s="2811"/>
      <c r="DW4" s="2811"/>
      <c r="DX4" s="2811"/>
      <c r="DY4" s="2811"/>
      <c r="DZ4" s="2811"/>
      <c r="EA4" s="2811"/>
    </row>
    <row r="5" spans="1:131" s="2854" customFormat="1" ht="29.25" customHeight="1" thickTop="1">
      <c r="A5" s="2811"/>
      <c r="B5" s="2811"/>
      <c r="C5" s="3373" t="s">
        <v>78</v>
      </c>
      <c r="D5" s="3374" t="s">
        <v>91</v>
      </c>
      <c r="E5" s="3740" t="s">
        <v>2139</v>
      </c>
      <c r="F5" s="3740"/>
      <c r="G5" s="3740"/>
      <c r="H5" s="3740" t="s">
        <v>2138</v>
      </c>
      <c r="I5" s="3740"/>
      <c r="J5" s="3740"/>
      <c r="K5" s="3740" t="s">
        <v>2137</v>
      </c>
      <c r="L5" s="3740"/>
      <c r="M5" s="3740"/>
      <c r="N5" s="3375" t="s">
        <v>173</v>
      </c>
      <c r="O5" s="3376" t="s">
        <v>180</v>
      </c>
      <c r="P5" s="2811"/>
      <c r="Q5" s="2811"/>
      <c r="R5" s="2811"/>
      <c r="S5" s="2811"/>
      <c r="T5" s="2811"/>
      <c r="U5" s="2811"/>
      <c r="V5" s="2811"/>
      <c r="W5" s="2811"/>
      <c r="X5" s="2811"/>
      <c r="Y5" s="2811"/>
      <c r="Z5" s="2811"/>
      <c r="AA5" s="2811"/>
      <c r="AB5" s="2811"/>
      <c r="AC5" s="2811"/>
      <c r="AD5" s="2811"/>
      <c r="AE5" s="2811"/>
      <c r="AF5" s="2811"/>
      <c r="AG5" s="2811"/>
      <c r="AH5" s="2811"/>
      <c r="AI5" s="2811"/>
      <c r="AJ5" s="2811"/>
      <c r="AK5" s="2811"/>
      <c r="AL5" s="2811"/>
      <c r="AM5" s="2811"/>
      <c r="AN5" s="2811"/>
      <c r="AO5" s="2811"/>
      <c r="AP5" s="2811"/>
      <c r="AQ5" s="2811"/>
      <c r="AR5" s="2811"/>
      <c r="AS5" s="2811"/>
      <c r="AT5" s="2811"/>
      <c r="AU5" s="2811"/>
      <c r="AV5" s="2811"/>
      <c r="AW5" s="2811"/>
      <c r="AX5" s="2811"/>
      <c r="AY5" s="2811"/>
      <c r="AZ5" s="2811"/>
      <c r="BA5" s="2811"/>
      <c r="BB5" s="2811"/>
      <c r="BC5" s="2811"/>
      <c r="BD5" s="2811"/>
      <c r="BE5" s="2811"/>
      <c r="BF5" s="2811"/>
      <c r="BG5" s="2811"/>
      <c r="BH5" s="2811"/>
      <c r="BI5" s="2811"/>
      <c r="BJ5" s="2811"/>
      <c r="BK5" s="2811"/>
      <c r="BL5" s="2811"/>
      <c r="BM5" s="2811"/>
      <c r="BN5" s="2811"/>
      <c r="BO5" s="2811"/>
      <c r="BP5" s="2811"/>
      <c r="BQ5" s="2811"/>
      <c r="BR5" s="2811"/>
      <c r="BS5" s="2811"/>
      <c r="BT5" s="2811"/>
      <c r="BU5" s="2811"/>
      <c r="BV5" s="2811"/>
      <c r="BW5" s="2811"/>
      <c r="BX5" s="2811"/>
      <c r="BY5" s="2811"/>
      <c r="BZ5" s="2811"/>
      <c r="CA5" s="2811"/>
      <c r="CB5" s="2811"/>
      <c r="CC5" s="2811"/>
      <c r="CD5" s="2811"/>
      <c r="CE5" s="2811"/>
      <c r="CF5" s="2811"/>
      <c r="CG5" s="2811"/>
      <c r="CH5" s="2811"/>
      <c r="CI5" s="2811"/>
      <c r="CJ5" s="2811"/>
      <c r="CK5" s="2811"/>
      <c r="CL5" s="2811"/>
      <c r="CM5" s="2811"/>
      <c r="CN5" s="2811"/>
      <c r="CO5" s="2811"/>
      <c r="CP5" s="2811"/>
      <c r="CQ5" s="2811"/>
      <c r="CR5" s="2811"/>
      <c r="CS5" s="2811"/>
      <c r="CT5" s="2811"/>
      <c r="CU5" s="2811"/>
      <c r="CV5" s="2811"/>
      <c r="CW5" s="2811"/>
      <c r="CX5" s="2811"/>
      <c r="CY5" s="2811"/>
      <c r="CZ5" s="2811"/>
      <c r="DA5" s="2811"/>
      <c r="DB5" s="2811"/>
      <c r="DC5" s="2811"/>
      <c r="DD5" s="2811"/>
      <c r="DE5" s="2811"/>
      <c r="DF5" s="2811"/>
      <c r="DG5" s="2811"/>
      <c r="DH5" s="2811"/>
      <c r="DI5" s="2811"/>
      <c r="DJ5" s="2811"/>
      <c r="DK5" s="2811"/>
      <c r="DL5" s="2811"/>
      <c r="DM5" s="2811"/>
      <c r="DN5" s="2811"/>
      <c r="DO5" s="2811"/>
      <c r="DP5" s="2811"/>
      <c r="DQ5" s="2811"/>
      <c r="DR5" s="2811"/>
      <c r="DS5" s="2811"/>
      <c r="DT5" s="2811"/>
      <c r="DU5" s="2811"/>
      <c r="DV5" s="2811"/>
      <c r="DW5" s="2811"/>
      <c r="DX5" s="2811"/>
      <c r="DY5" s="2811"/>
      <c r="DZ5" s="2811"/>
      <c r="EA5" s="2811"/>
    </row>
    <row r="6" spans="1:131" s="2850" customFormat="1" ht="25.5" customHeight="1">
      <c r="A6" s="2811"/>
      <c r="B6" s="2811"/>
      <c r="C6" s="3377"/>
      <c r="D6" s="2853"/>
      <c r="E6" s="2852" t="s">
        <v>2136</v>
      </c>
      <c r="F6" s="2852" t="s">
        <v>2135</v>
      </c>
      <c r="G6" s="2851" t="s">
        <v>2069</v>
      </c>
      <c r="H6" s="2852" t="s">
        <v>2136</v>
      </c>
      <c r="I6" s="2852" t="s">
        <v>2135</v>
      </c>
      <c r="J6" s="2851" t="s">
        <v>2069</v>
      </c>
      <c r="K6" s="2851" t="s">
        <v>2136</v>
      </c>
      <c r="L6" s="2851" t="s">
        <v>2135</v>
      </c>
      <c r="M6" s="2851" t="s">
        <v>2069</v>
      </c>
      <c r="N6" s="3734" t="s">
        <v>776</v>
      </c>
      <c r="O6" s="3735"/>
      <c r="P6" s="2811"/>
      <c r="Q6" s="2811"/>
      <c r="R6" s="2811"/>
      <c r="S6" s="2811"/>
      <c r="T6" s="2811"/>
      <c r="U6" s="2811"/>
      <c r="V6" s="2811"/>
      <c r="W6" s="2811"/>
      <c r="X6" s="2811"/>
      <c r="Y6" s="2811"/>
      <c r="Z6" s="2811"/>
      <c r="AA6" s="2811"/>
      <c r="AB6" s="2811"/>
      <c r="AC6" s="2811"/>
      <c r="AD6" s="2811"/>
      <c r="AE6" s="2811"/>
      <c r="AF6" s="2811"/>
      <c r="AG6" s="2811"/>
      <c r="AH6" s="2811"/>
      <c r="AI6" s="2811"/>
      <c r="AJ6" s="2811"/>
      <c r="AK6" s="2811"/>
      <c r="AL6" s="2811"/>
      <c r="AM6" s="2811"/>
      <c r="AN6" s="2811"/>
      <c r="AO6" s="2811"/>
      <c r="AP6" s="2811"/>
      <c r="AQ6" s="2811"/>
      <c r="AR6" s="2811"/>
      <c r="AS6" s="2811"/>
      <c r="AT6" s="2811"/>
      <c r="AU6" s="2811"/>
      <c r="AV6" s="2811"/>
      <c r="AW6" s="2811"/>
      <c r="AX6" s="2811"/>
      <c r="AY6" s="2811"/>
      <c r="AZ6" s="2811"/>
      <c r="BA6" s="2811"/>
      <c r="BB6" s="2811"/>
      <c r="BC6" s="2811"/>
      <c r="BD6" s="2811"/>
      <c r="BE6" s="2811"/>
      <c r="BF6" s="2811"/>
      <c r="BG6" s="2811"/>
      <c r="BH6" s="2811"/>
      <c r="BI6" s="2811"/>
      <c r="BJ6" s="2811"/>
      <c r="BK6" s="2811"/>
      <c r="BL6" s="2811"/>
      <c r="BM6" s="2811"/>
      <c r="BN6" s="2811"/>
      <c r="BO6" s="2811"/>
      <c r="BP6" s="2811"/>
      <c r="BQ6" s="2811"/>
      <c r="BR6" s="2811"/>
      <c r="BS6" s="2811"/>
      <c r="BT6" s="2811"/>
      <c r="BU6" s="2811"/>
      <c r="BV6" s="2811"/>
      <c r="BW6" s="2811"/>
      <c r="BX6" s="2811"/>
      <c r="BY6" s="2811"/>
      <c r="BZ6" s="2811"/>
      <c r="CA6" s="2811"/>
      <c r="CB6" s="2811"/>
      <c r="CC6" s="2811"/>
      <c r="CD6" s="2811"/>
      <c r="CE6" s="2811"/>
      <c r="CF6" s="2811"/>
      <c r="CG6" s="2811"/>
      <c r="CH6" s="2811"/>
      <c r="CI6" s="2811"/>
      <c r="CJ6" s="2811"/>
      <c r="CK6" s="2811"/>
      <c r="CL6" s="2811"/>
      <c r="CM6" s="2811"/>
      <c r="CN6" s="2811"/>
      <c r="CO6" s="2811"/>
      <c r="CP6" s="2811"/>
      <c r="CQ6" s="2811"/>
      <c r="CR6" s="2811"/>
      <c r="CS6" s="2811"/>
      <c r="CT6" s="2811"/>
      <c r="CU6" s="2811"/>
      <c r="CV6" s="2811"/>
      <c r="CW6" s="2811"/>
      <c r="CX6" s="2811"/>
      <c r="CY6" s="2811"/>
      <c r="CZ6" s="2811"/>
      <c r="DA6" s="2811"/>
      <c r="DB6" s="2811"/>
      <c r="DC6" s="2811"/>
      <c r="DD6" s="2811"/>
      <c r="DE6" s="2811"/>
      <c r="DF6" s="2811"/>
      <c r="DG6" s="2811"/>
      <c r="DH6" s="2811"/>
      <c r="DI6" s="2811"/>
      <c r="DJ6" s="2811"/>
      <c r="DK6" s="2811"/>
      <c r="DL6" s="2811"/>
      <c r="DM6" s="2811"/>
      <c r="DN6" s="2811"/>
      <c r="DO6" s="2811"/>
      <c r="DP6" s="2811"/>
      <c r="DQ6" s="2811"/>
      <c r="DR6" s="2811"/>
      <c r="DS6" s="2811"/>
      <c r="DT6" s="2811"/>
      <c r="DU6" s="2811"/>
      <c r="DV6" s="2811"/>
      <c r="DW6" s="2811"/>
      <c r="DX6" s="2811"/>
      <c r="DY6" s="2811"/>
      <c r="DZ6" s="2811"/>
      <c r="EA6" s="2811"/>
    </row>
    <row r="7" spans="1:131" s="2811" customFormat="1" ht="27.75" customHeight="1">
      <c r="C7" s="3378">
        <v>1</v>
      </c>
      <c r="D7" s="2832" t="s">
        <v>2134</v>
      </c>
      <c r="E7" s="2849">
        <v>1516637.715685518</v>
      </c>
      <c r="F7" s="2826">
        <v>2140014.2424326912</v>
      </c>
      <c r="G7" s="2826">
        <v>-623376.52674717316</v>
      </c>
      <c r="H7" s="2826">
        <v>1850079.1334871089</v>
      </c>
      <c r="I7" s="2826">
        <v>1896645.4482555115</v>
      </c>
      <c r="J7" s="2826">
        <v>-46566.314768402604</v>
      </c>
      <c r="K7" s="2826">
        <v>2144552.9651684705</v>
      </c>
      <c r="L7" s="2826">
        <v>1923213.8046992286</v>
      </c>
      <c r="M7" s="2826">
        <v>221339.16046924191</v>
      </c>
      <c r="N7" s="2825">
        <v>-92.529985847977102</v>
      </c>
      <c r="O7" s="3379" t="s">
        <v>62</v>
      </c>
      <c r="P7" s="2814"/>
      <c r="Q7" s="2813"/>
      <c r="R7" s="2813"/>
      <c r="S7" s="2813"/>
      <c r="T7" s="2813"/>
      <c r="U7" s="2813"/>
      <c r="V7" s="2813"/>
      <c r="W7" s="2813"/>
      <c r="X7" s="2813"/>
      <c r="Y7" s="2813"/>
      <c r="Z7" s="2813"/>
      <c r="AA7" s="2813"/>
      <c r="AB7" s="2813"/>
      <c r="AC7" s="2812"/>
      <c r="AD7" s="2812"/>
      <c r="AE7" s="2812"/>
      <c r="AF7" s="2812"/>
      <c r="AG7" s="2812"/>
      <c r="AH7" s="2812"/>
      <c r="AI7" s="2812"/>
    </row>
    <row r="8" spans="1:131" s="2811" customFormat="1" ht="26.25" customHeight="1">
      <c r="C8" s="3378" t="s">
        <v>2133</v>
      </c>
      <c r="D8" s="2832" t="s">
        <v>2132</v>
      </c>
      <c r="E8" s="2826">
        <v>333548.34843245975</v>
      </c>
      <c r="F8" s="2826">
        <v>2103641.231763687</v>
      </c>
      <c r="G8" s="2826">
        <v>-1770092.8833312271</v>
      </c>
      <c r="H8" s="2826">
        <v>376009.92037263268</v>
      </c>
      <c r="I8" s="2826">
        <v>1855058.3408787143</v>
      </c>
      <c r="J8" s="2826">
        <v>-1479048.4205060818</v>
      </c>
      <c r="K8" s="2826">
        <v>435141.59360618854</v>
      </c>
      <c r="L8" s="2826">
        <v>1878745.3550550193</v>
      </c>
      <c r="M8" s="2826">
        <v>-1443603.7614488308</v>
      </c>
      <c r="N8" s="2825">
        <v>-16.442327155025559</v>
      </c>
      <c r="O8" s="3379">
        <v>-2.3964502152757694</v>
      </c>
      <c r="P8" s="2814"/>
      <c r="Q8" s="2813"/>
      <c r="R8" s="2813"/>
      <c r="S8" s="2813"/>
      <c r="T8" s="2813"/>
      <c r="U8" s="2813"/>
      <c r="V8" s="2813"/>
      <c r="W8" s="2813"/>
      <c r="X8" s="2813"/>
      <c r="Y8" s="2813"/>
      <c r="Z8" s="2813"/>
      <c r="AA8" s="2813"/>
      <c r="AB8" s="2813"/>
      <c r="AC8" s="2812"/>
      <c r="AD8" s="2812"/>
      <c r="AE8" s="2812"/>
      <c r="AF8" s="2812"/>
      <c r="AG8" s="2812"/>
      <c r="AH8" s="2812"/>
      <c r="AI8" s="2812"/>
    </row>
    <row r="9" spans="1:131" s="2799" customFormat="1" ht="22.5" customHeight="1">
      <c r="C9" s="3378" t="s">
        <v>2131</v>
      </c>
      <c r="D9" s="2848" t="s">
        <v>2130</v>
      </c>
      <c r="E9" s="2826">
        <v>211464.68151665281</v>
      </c>
      <c r="F9" s="2826">
        <v>1873440.071916051</v>
      </c>
      <c r="G9" s="2826">
        <v>-1661975.3903993983</v>
      </c>
      <c r="H9" s="2826">
        <v>183630.96358201816</v>
      </c>
      <c r="I9" s="2826">
        <v>1582793.4867137123</v>
      </c>
      <c r="J9" s="2826">
        <v>-1399162.5231316942</v>
      </c>
      <c r="K9" s="2826">
        <v>182366.69280728381</v>
      </c>
      <c r="L9" s="2826">
        <v>1570113.9477235333</v>
      </c>
      <c r="M9" s="2826">
        <v>-1387747.2549162495</v>
      </c>
      <c r="N9" s="2825">
        <v>-15.813282722829381</v>
      </c>
      <c r="O9" s="3380">
        <v>-0.81586434933192953</v>
      </c>
      <c r="P9" s="2814"/>
      <c r="Q9" s="2813"/>
      <c r="R9" s="2813"/>
      <c r="S9" s="2813"/>
      <c r="T9" s="2813"/>
      <c r="U9" s="2813"/>
      <c r="V9" s="2813"/>
      <c r="W9" s="2813"/>
      <c r="X9" s="2813"/>
      <c r="Y9" s="2813"/>
      <c r="Z9" s="2813"/>
      <c r="AA9" s="2813"/>
      <c r="AB9" s="2813"/>
      <c r="AC9" s="2812"/>
      <c r="AD9" s="2812"/>
      <c r="AE9" s="2812"/>
      <c r="AF9" s="2812"/>
      <c r="AG9" s="2812"/>
      <c r="AH9" s="2812"/>
      <c r="AI9" s="2812"/>
    </row>
    <row r="10" spans="1:131" s="2799" customFormat="1" ht="24" customHeight="1">
      <c r="C10" s="3381" t="s">
        <v>2129</v>
      </c>
      <c r="D10" s="2823" t="s">
        <v>2128</v>
      </c>
      <c r="E10" s="2829">
        <v>211464.68151665281</v>
      </c>
      <c r="F10" s="2829">
        <v>1830736.2586589679</v>
      </c>
      <c r="G10" s="2829">
        <v>-1619271.577142315</v>
      </c>
      <c r="H10" s="2829">
        <v>183630.96358201816</v>
      </c>
      <c r="I10" s="2829">
        <v>1538893.5960268914</v>
      </c>
      <c r="J10" s="2829">
        <v>-1355262.6324448732</v>
      </c>
      <c r="K10" s="2829">
        <v>182366.69280728381</v>
      </c>
      <c r="L10" s="2829">
        <v>1544154.6888139935</v>
      </c>
      <c r="M10" s="2829">
        <v>-1361787.9960067098</v>
      </c>
      <c r="N10" s="2828">
        <v>-16.304179510355134</v>
      </c>
      <c r="O10" s="3382">
        <v>0.48148332327770937</v>
      </c>
      <c r="P10" s="2814"/>
      <c r="Q10" s="2813"/>
      <c r="R10" s="2813"/>
      <c r="S10" s="2813"/>
      <c r="T10" s="2813"/>
      <c r="U10" s="2813"/>
      <c r="V10" s="2813"/>
      <c r="W10" s="2813"/>
      <c r="X10" s="2813"/>
      <c r="Y10" s="2813"/>
      <c r="Z10" s="2813"/>
      <c r="AA10" s="2813"/>
      <c r="AB10" s="2813"/>
      <c r="AC10" s="2812"/>
      <c r="AD10" s="2812"/>
      <c r="AE10" s="2812"/>
      <c r="AF10" s="2812"/>
      <c r="AG10" s="2812"/>
      <c r="AH10" s="2812"/>
      <c r="AI10" s="2812"/>
    </row>
    <row r="11" spans="1:131" s="2799" customFormat="1" ht="24" customHeight="1">
      <c r="C11" s="3381" t="s">
        <v>2127</v>
      </c>
      <c r="D11" s="2846" t="s">
        <v>2126</v>
      </c>
      <c r="E11" s="2829">
        <v>8068.5209847085316</v>
      </c>
      <c r="F11" s="2829">
        <v>327073.5011569513</v>
      </c>
      <c r="G11" s="2829">
        <v>-319004.98017224279</v>
      </c>
      <c r="H11" s="2829">
        <v>16019.505632796501</v>
      </c>
      <c r="I11" s="2829">
        <v>305572.86405767995</v>
      </c>
      <c r="J11" s="2829">
        <v>-289553.35842488345</v>
      </c>
      <c r="K11" s="2829">
        <v>13245.12157276363</v>
      </c>
      <c r="L11" s="2829">
        <v>288747.82257160696</v>
      </c>
      <c r="M11" s="2829">
        <v>-275502.7009988433</v>
      </c>
      <c r="N11" s="2828">
        <v>-9.2323391727167738</v>
      </c>
      <c r="O11" s="3382">
        <v>-4.8525278734369071</v>
      </c>
      <c r="P11" s="2814"/>
      <c r="Q11" s="2813"/>
      <c r="R11" s="2813"/>
      <c r="S11" s="2813"/>
      <c r="T11" s="2813"/>
      <c r="U11" s="2813"/>
      <c r="V11" s="2813"/>
      <c r="W11" s="2813"/>
      <c r="X11" s="2813"/>
      <c r="Y11" s="2813"/>
      <c r="Z11" s="2813"/>
      <c r="AA11" s="2813"/>
      <c r="AB11" s="2813"/>
      <c r="AC11" s="2812"/>
      <c r="AD11" s="2812"/>
      <c r="AE11" s="2812"/>
      <c r="AF11" s="2812"/>
      <c r="AG11" s="2812"/>
      <c r="AH11" s="2812"/>
      <c r="AI11" s="2812"/>
    </row>
    <row r="12" spans="1:131" s="2799" customFormat="1" ht="24" customHeight="1">
      <c r="C12" s="3381" t="s">
        <v>2125</v>
      </c>
      <c r="D12" s="2823" t="s">
        <v>2124</v>
      </c>
      <c r="E12" s="2829">
        <v>0</v>
      </c>
      <c r="F12" s="2829">
        <v>42703.813257082998</v>
      </c>
      <c r="G12" s="2829">
        <v>-42703.813257082998</v>
      </c>
      <c r="H12" s="2829">
        <v>0</v>
      </c>
      <c r="I12" s="2829">
        <v>43899.890686820996</v>
      </c>
      <c r="J12" s="2829">
        <v>-43899.890686820996</v>
      </c>
      <c r="K12" s="2829">
        <v>0</v>
      </c>
      <c r="L12" s="2829">
        <v>25959.258909539829</v>
      </c>
      <c r="M12" s="2829">
        <v>-25959.258909539829</v>
      </c>
      <c r="N12" s="2828">
        <v>2.8008679752729471</v>
      </c>
      <c r="O12" s="3382">
        <v>-40.867144534068402</v>
      </c>
      <c r="P12" s="2814"/>
      <c r="Q12" s="2813"/>
      <c r="R12" s="2813"/>
      <c r="S12" s="2813"/>
      <c r="T12" s="2813"/>
      <c r="U12" s="2813"/>
      <c r="V12" s="2813"/>
      <c r="W12" s="2813"/>
      <c r="X12" s="2813"/>
      <c r="Y12" s="2813"/>
      <c r="Z12" s="2813"/>
      <c r="AA12" s="2813"/>
      <c r="AB12" s="2813"/>
      <c r="AC12" s="2812"/>
      <c r="AD12" s="2812"/>
      <c r="AE12" s="2812"/>
      <c r="AF12" s="2812"/>
      <c r="AG12" s="2812"/>
      <c r="AH12" s="2812"/>
      <c r="AI12" s="2812"/>
    </row>
    <row r="13" spans="1:131" s="2811" customFormat="1" ht="24" customHeight="1">
      <c r="C13" s="3378" t="s">
        <v>2123</v>
      </c>
      <c r="D13" s="2848" t="s">
        <v>2122</v>
      </c>
      <c r="E13" s="2826">
        <v>122083.66691580697</v>
      </c>
      <c r="F13" s="2826">
        <v>230201.15984763595</v>
      </c>
      <c r="G13" s="2826">
        <v>-108117.49293182898</v>
      </c>
      <c r="H13" s="2826">
        <v>192378.95679061452</v>
      </c>
      <c r="I13" s="2826">
        <v>272264.85416500212</v>
      </c>
      <c r="J13" s="2826">
        <v>-79885.897374387627</v>
      </c>
      <c r="K13" s="2826">
        <v>252774.90079890474</v>
      </c>
      <c r="L13" s="2826">
        <v>308631.407331486</v>
      </c>
      <c r="M13" s="2826">
        <v>-55856.50653258129</v>
      </c>
      <c r="N13" s="2825">
        <v>-26.111959121399664</v>
      </c>
      <c r="O13" s="3379">
        <v>-30.079640626920522</v>
      </c>
      <c r="P13" s="2814"/>
      <c r="Q13" s="2813"/>
      <c r="R13" s="2813"/>
      <c r="S13" s="2813"/>
      <c r="T13" s="2813"/>
      <c r="U13" s="2813"/>
      <c r="V13" s="2813"/>
      <c r="W13" s="2813"/>
      <c r="X13" s="2813"/>
      <c r="Y13" s="2813"/>
      <c r="Z13" s="2813"/>
      <c r="AA13" s="2813"/>
      <c r="AB13" s="2813"/>
      <c r="AC13" s="2812"/>
      <c r="AD13" s="2812"/>
      <c r="AE13" s="2812"/>
      <c r="AF13" s="2812"/>
      <c r="AG13" s="2812"/>
      <c r="AH13" s="2812"/>
      <c r="AI13" s="2812"/>
      <c r="AJ13" s="2799"/>
      <c r="AK13" s="2799"/>
      <c r="AL13" s="2799"/>
      <c r="AM13" s="2799"/>
      <c r="AN13" s="2799"/>
      <c r="AO13" s="2799"/>
      <c r="AP13" s="2799"/>
      <c r="AQ13" s="2799"/>
      <c r="AR13" s="2799"/>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c r="BP13" s="2799"/>
      <c r="BQ13" s="2799"/>
      <c r="BR13" s="2799"/>
      <c r="BS13" s="2799"/>
      <c r="BT13" s="2799"/>
      <c r="BU13" s="2799"/>
      <c r="BV13" s="2799"/>
      <c r="BW13" s="2799"/>
      <c r="BX13" s="2799"/>
      <c r="BY13" s="2799"/>
      <c r="BZ13" s="2799"/>
      <c r="CA13" s="2799"/>
      <c r="CB13" s="2799"/>
      <c r="CC13" s="2799"/>
      <c r="CD13" s="2799"/>
      <c r="CE13" s="2799"/>
      <c r="CF13" s="2799"/>
      <c r="CG13" s="2799"/>
      <c r="CH13" s="2799"/>
      <c r="CI13" s="2799"/>
      <c r="CJ13" s="2799"/>
      <c r="CK13" s="2799"/>
      <c r="CL13" s="2799"/>
      <c r="CM13" s="2799"/>
      <c r="CN13" s="2799"/>
      <c r="CO13" s="2799"/>
      <c r="CP13" s="2799"/>
      <c r="CQ13" s="2799"/>
      <c r="CR13" s="2799"/>
      <c r="CS13" s="2799"/>
      <c r="CT13" s="2799"/>
      <c r="CU13" s="2799"/>
      <c r="CV13" s="2799"/>
      <c r="CW13" s="2799"/>
      <c r="CX13" s="2799"/>
      <c r="CY13" s="2799"/>
      <c r="CZ13" s="2799"/>
      <c r="DA13" s="2799"/>
      <c r="DB13" s="2799"/>
      <c r="DC13" s="2799"/>
      <c r="DD13" s="2799"/>
      <c r="DE13" s="2799"/>
      <c r="DF13" s="2799"/>
      <c r="DG13" s="2799"/>
      <c r="DH13" s="2799"/>
      <c r="DI13" s="2799"/>
      <c r="DJ13" s="2799"/>
      <c r="DK13" s="2799"/>
      <c r="DL13" s="2799"/>
      <c r="DM13" s="2799"/>
      <c r="DN13" s="2799"/>
      <c r="DO13" s="2799"/>
      <c r="DP13" s="2799"/>
      <c r="DQ13" s="2799"/>
      <c r="DR13" s="2799"/>
      <c r="DS13" s="2799"/>
      <c r="DT13" s="2799"/>
      <c r="DU13" s="2799"/>
      <c r="DV13" s="2799"/>
      <c r="DW13" s="2799"/>
      <c r="DX13" s="2799"/>
      <c r="DY13" s="2799"/>
      <c r="DZ13" s="2799"/>
      <c r="EA13" s="2799"/>
    </row>
    <row r="14" spans="1:131" s="2799" customFormat="1" ht="33" customHeight="1">
      <c r="C14" s="3381" t="s">
        <v>2121</v>
      </c>
      <c r="D14" s="2823" t="s">
        <v>2120</v>
      </c>
      <c r="E14" s="2829">
        <v>286.43600000000004</v>
      </c>
      <c r="F14" s="2829">
        <v>153.084</v>
      </c>
      <c r="G14" s="2829">
        <v>133.35200000000003</v>
      </c>
      <c r="H14" s="2829">
        <v>1873.2870000000003</v>
      </c>
      <c r="I14" s="2829">
        <v>411.471</v>
      </c>
      <c r="J14" s="2829">
        <v>1461.8160000000003</v>
      </c>
      <c r="K14" s="2829">
        <v>112.12593848662335</v>
      </c>
      <c r="L14" s="2829">
        <v>283.86799999999999</v>
      </c>
      <c r="M14" s="2829">
        <v>-171.74206151337665</v>
      </c>
      <c r="N14" s="2828" t="s">
        <v>62</v>
      </c>
      <c r="O14" s="3382" t="s">
        <v>62</v>
      </c>
      <c r="P14" s="2814"/>
      <c r="Q14" s="2813"/>
      <c r="R14" s="2813"/>
      <c r="S14" s="2813"/>
      <c r="T14" s="2813"/>
      <c r="U14" s="2813"/>
      <c r="V14" s="2813"/>
      <c r="W14" s="2813"/>
      <c r="X14" s="2813"/>
      <c r="Y14" s="2813"/>
      <c r="Z14" s="2813"/>
      <c r="AA14" s="2813"/>
      <c r="AB14" s="2813"/>
      <c r="AC14" s="2812"/>
      <c r="AD14" s="2812"/>
      <c r="AE14" s="2812"/>
      <c r="AF14" s="2812"/>
      <c r="AG14" s="2812"/>
      <c r="AH14" s="2812"/>
      <c r="AI14" s="2812"/>
    </row>
    <row r="15" spans="1:131" s="2799" customFormat="1" ht="24" customHeight="1">
      <c r="C15" s="3381" t="s">
        <v>2119</v>
      </c>
      <c r="D15" s="2823" t="s">
        <v>2118</v>
      </c>
      <c r="E15" s="2829">
        <v>12908.727503462198</v>
      </c>
      <c r="F15" s="2829">
        <v>92230.455783841404</v>
      </c>
      <c r="G15" s="2829">
        <v>-79321.728280379204</v>
      </c>
      <c r="H15" s="2829">
        <v>21206.490168766199</v>
      </c>
      <c r="I15" s="2829">
        <v>81880.345219553565</v>
      </c>
      <c r="J15" s="2829">
        <v>-60673.855050787366</v>
      </c>
      <c r="K15" s="2829">
        <v>33544.924398148643</v>
      </c>
      <c r="L15" s="2829">
        <v>73440.348936518247</v>
      </c>
      <c r="M15" s="2829">
        <v>-39895.424538369603</v>
      </c>
      <c r="N15" s="2828">
        <v>-23.509161529709786</v>
      </c>
      <c r="O15" s="3382">
        <v>-34.246102369834695</v>
      </c>
      <c r="P15" s="2814"/>
      <c r="Q15" s="2813"/>
      <c r="R15" s="2813"/>
      <c r="S15" s="2813"/>
      <c r="T15" s="2813"/>
      <c r="U15" s="2813"/>
      <c r="V15" s="2813"/>
      <c r="W15" s="2813"/>
      <c r="X15" s="2813"/>
      <c r="Y15" s="2813"/>
      <c r="Z15" s="2813"/>
      <c r="AA15" s="2813"/>
      <c r="AB15" s="2813"/>
      <c r="AC15" s="2812"/>
      <c r="AD15" s="2812"/>
      <c r="AE15" s="2812"/>
      <c r="AF15" s="2812"/>
      <c r="AG15" s="2812"/>
      <c r="AH15" s="2812"/>
      <c r="AI15" s="2812"/>
    </row>
    <row r="16" spans="1:131" s="2799" customFormat="1" ht="23.25" customHeight="1">
      <c r="C16" s="3381" t="s">
        <v>2117</v>
      </c>
      <c r="D16" s="2823" t="s">
        <v>2007</v>
      </c>
      <c r="E16" s="2829">
        <v>32447.211203791503</v>
      </c>
      <c r="F16" s="2829">
        <v>97322.919957938313</v>
      </c>
      <c r="G16" s="2829">
        <v>-64875.708754146806</v>
      </c>
      <c r="H16" s="2829">
        <v>62300.917237667432</v>
      </c>
      <c r="I16" s="2829">
        <v>144516.56484054358</v>
      </c>
      <c r="J16" s="2829">
        <v>-82215.647602876154</v>
      </c>
      <c r="K16" s="2829">
        <v>82326.563613915641</v>
      </c>
      <c r="L16" s="2829">
        <v>189433.97922316016</v>
      </c>
      <c r="M16" s="2829">
        <v>-107107.41560924452</v>
      </c>
      <c r="N16" s="2828">
        <v>26.727937438711979</v>
      </c>
      <c r="O16" s="3382">
        <v>30.276192832053518</v>
      </c>
      <c r="P16" s="2814"/>
      <c r="Q16" s="2813"/>
      <c r="R16" s="2813"/>
      <c r="S16" s="2813"/>
      <c r="T16" s="2813"/>
      <c r="U16" s="2813"/>
      <c r="V16" s="2813"/>
      <c r="W16" s="2813"/>
      <c r="X16" s="2813"/>
      <c r="Y16" s="2813"/>
      <c r="Z16" s="2813"/>
      <c r="AA16" s="2813"/>
      <c r="AB16" s="2813"/>
      <c r="AC16" s="2812"/>
      <c r="AD16" s="2812"/>
      <c r="AE16" s="2812"/>
      <c r="AF16" s="2812"/>
      <c r="AG16" s="2812"/>
      <c r="AH16" s="2812"/>
      <c r="AI16" s="2812"/>
    </row>
    <row r="17" spans="3:131" s="2799" customFormat="1" ht="25.5" customHeight="1">
      <c r="C17" s="3381" t="s">
        <v>2116</v>
      </c>
      <c r="D17" s="2847" t="s">
        <v>2006</v>
      </c>
      <c r="E17" s="2845">
        <v>1514.066</v>
      </c>
      <c r="F17" s="2845">
        <v>67701.632490944976</v>
      </c>
      <c r="G17" s="2845">
        <v>-66187.56649094497</v>
      </c>
      <c r="H17" s="2845">
        <v>4340.1779999999999</v>
      </c>
      <c r="I17" s="2845">
        <v>100423.25420338233</v>
      </c>
      <c r="J17" s="2845">
        <v>-96083.076203382327</v>
      </c>
      <c r="K17" s="2845">
        <v>6018.1264037102028</v>
      </c>
      <c r="L17" s="2845">
        <v>125131.93342507414</v>
      </c>
      <c r="M17" s="2845">
        <v>-119113.80702136393</v>
      </c>
      <c r="N17" s="2844">
        <v>45.167863539033902</v>
      </c>
      <c r="O17" s="3383">
        <v>23.969601857075929</v>
      </c>
      <c r="P17" s="2814"/>
      <c r="Q17" s="2813"/>
      <c r="R17" s="2813"/>
      <c r="S17" s="2813"/>
      <c r="T17" s="2813"/>
      <c r="U17" s="2813"/>
      <c r="V17" s="2813"/>
      <c r="W17" s="2813"/>
      <c r="X17" s="2813"/>
      <c r="Y17" s="2813"/>
      <c r="Z17" s="2813"/>
      <c r="AA17" s="2813"/>
      <c r="AB17" s="2813"/>
      <c r="AC17" s="2812"/>
      <c r="AD17" s="2812"/>
      <c r="AE17" s="2812"/>
      <c r="AF17" s="2812"/>
      <c r="AG17" s="2812"/>
      <c r="AH17" s="2812"/>
      <c r="AI17" s="2812"/>
    </row>
    <row r="18" spans="3:131" s="2799" customFormat="1" ht="23.25" customHeight="1">
      <c r="C18" s="3381" t="s">
        <v>2115</v>
      </c>
      <c r="D18" s="2823" t="s">
        <v>942</v>
      </c>
      <c r="E18" s="2829">
        <v>7817.4649999999992</v>
      </c>
      <c r="F18" s="2829">
        <v>2390.7950000000001</v>
      </c>
      <c r="G18" s="2829">
        <v>5426.6699999999992</v>
      </c>
      <c r="H18" s="2829">
        <v>8904.8729999999996</v>
      </c>
      <c r="I18" s="2829">
        <v>1369.1220000000001</v>
      </c>
      <c r="J18" s="2829">
        <v>7535.7509999999993</v>
      </c>
      <c r="K18" s="2829">
        <v>8485.6899999999987</v>
      </c>
      <c r="L18" s="2829">
        <v>1410.1369999999995</v>
      </c>
      <c r="M18" s="2829">
        <v>7075.552999999999</v>
      </c>
      <c r="N18" s="2828">
        <v>38.865105119714308</v>
      </c>
      <c r="O18" s="3382">
        <v>-6.106863138126517</v>
      </c>
      <c r="P18" s="2814"/>
      <c r="Q18" s="2813"/>
      <c r="R18" s="2813"/>
      <c r="S18" s="2813"/>
      <c r="T18" s="2813"/>
      <c r="U18" s="2813"/>
      <c r="V18" s="2813"/>
      <c r="W18" s="2813"/>
      <c r="X18" s="2813"/>
      <c r="Y18" s="2813"/>
      <c r="Z18" s="2813"/>
      <c r="AA18" s="2813"/>
      <c r="AB18" s="2813"/>
      <c r="AC18" s="2812"/>
      <c r="AD18" s="2812"/>
      <c r="AE18" s="2812"/>
      <c r="AF18" s="2812"/>
      <c r="AG18" s="2812"/>
      <c r="AH18" s="2812"/>
      <c r="AI18" s="2812"/>
    </row>
    <row r="19" spans="3:131" s="2799" customFormat="1" ht="24" customHeight="1">
      <c r="C19" s="3381" t="s">
        <v>2114</v>
      </c>
      <c r="D19" s="2823" t="s">
        <v>2113</v>
      </c>
      <c r="E19" s="2829">
        <v>1254.4659999999999</v>
      </c>
      <c r="F19" s="2829">
        <v>13578.205462379199</v>
      </c>
      <c r="G19" s="2829">
        <v>-12323.739462379199</v>
      </c>
      <c r="H19" s="2829">
        <v>1325.415</v>
      </c>
      <c r="I19" s="2829">
        <v>12150.0423387049</v>
      </c>
      <c r="J19" s="2829">
        <v>-10824.6273387049</v>
      </c>
      <c r="K19" s="2829">
        <v>1108.913</v>
      </c>
      <c r="L19" s="2829">
        <v>12043.662199960461</v>
      </c>
      <c r="M19" s="2829">
        <v>-10934.749199960461</v>
      </c>
      <c r="N19" s="2828">
        <v>-12.164425645727517</v>
      </c>
      <c r="O19" s="3382">
        <v>1.0173270433228243</v>
      </c>
      <c r="P19" s="2814"/>
      <c r="Q19" s="2813"/>
      <c r="R19" s="2813"/>
      <c r="S19" s="2813"/>
      <c r="T19" s="2813"/>
      <c r="U19" s="2813"/>
      <c r="V19" s="2813"/>
      <c r="W19" s="2813"/>
      <c r="X19" s="2813"/>
      <c r="Y19" s="2813"/>
      <c r="Z19" s="2813"/>
      <c r="AA19" s="2813"/>
      <c r="AB19" s="2813"/>
      <c r="AC19" s="2812"/>
      <c r="AD19" s="2812"/>
      <c r="AE19" s="2812"/>
      <c r="AF19" s="2812"/>
      <c r="AG19" s="2812"/>
      <c r="AH19" s="2812"/>
      <c r="AI19" s="2812"/>
    </row>
    <row r="20" spans="3:131" s="2799" customFormat="1" ht="41.25" customHeight="1">
      <c r="C20" s="3381" t="s">
        <v>2112</v>
      </c>
      <c r="D20" s="2823" t="s">
        <v>2111</v>
      </c>
      <c r="E20" s="2829">
        <v>108.48500000000001</v>
      </c>
      <c r="F20" s="2829">
        <v>1334.4569999999999</v>
      </c>
      <c r="G20" s="2829">
        <v>-1225.9719999999998</v>
      </c>
      <c r="H20" s="2829">
        <v>117.712</v>
      </c>
      <c r="I20" s="2829">
        <v>554.29000000000008</v>
      </c>
      <c r="J20" s="2829">
        <v>-436.57800000000009</v>
      </c>
      <c r="K20" s="2829">
        <v>1280.0399999999997</v>
      </c>
      <c r="L20" s="2829">
        <v>797.99299999999994</v>
      </c>
      <c r="M20" s="2829">
        <v>482.0469999999998</v>
      </c>
      <c r="N20" s="2828">
        <v>-64.389235643228375</v>
      </c>
      <c r="O20" s="3382" t="s">
        <v>62</v>
      </c>
      <c r="P20" s="2814"/>
      <c r="Q20" s="2813"/>
      <c r="R20" s="2813"/>
      <c r="S20" s="2813"/>
      <c r="T20" s="2813"/>
      <c r="U20" s="2813"/>
      <c r="V20" s="2813"/>
      <c r="W20" s="2813"/>
      <c r="X20" s="2813"/>
      <c r="Y20" s="2813"/>
      <c r="Z20" s="2813"/>
      <c r="AA20" s="2813"/>
      <c r="AB20" s="2813"/>
      <c r="AC20" s="2812"/>
      <c r="AD20" s="2812"/>
      <c r="AE20" s="2812"/>
      <c r="AF20" s="2812"/>
      <c r="AG20" s="2812"/>
      <c r="AH20" s="2812"/>
      <c r="AI20" s="2812"/>
    </row>
    <row r="21" spans="3:131" s="2799" customFormat="1" ht="46.5" customHeight="1">
      <c r="C21" s="3381" t="s">
        <v>2110</v>
      </c>
      <c r="D21" s="2823" t="s">
        <v>2109</v>
      </c>
      <c r="E21" s="2829">
        <v>14532.674999999999</v>
      </c>
      <c r="F21" s="2829">
        <v>1584.4960000000001</v>
      </c>
      <c r="G21" s="2829">
        <v>12948.179</v>
      </c>
      <c r="H21" s="2829">
        <v>15609.382</v>
      </c>
      <c r="I21" s="2829">
        <v>2188.3739999999998</v>
      </c>
      <c r="J21" s="2829">
        <v>13421.008</v>
      </c>
      <c r="K21" s="2829">
        <v>15544.301000000001</v>
      </c>
      <c r="L21" s="2829">
        <v>1945.4830000000002</v>
      </c>
      <c r="M21" s="2829">
        <v>13598.818000000001</v>
      </c>
      <c r="N21" s="2828">
        <v>3.65170268344297</v>
      </c>
      <c r="O21" s="3382">
        <v>1.3248632293491047</v>
      </c>
      <c r="P21" s="2814"/>
      <c r="Q21" s="2813"/>
      <c r="R21" s="2813"/>
      <c r="S21" s="2813"/>
      <c r="T21" s="2813"/>
      <c r="U21" s="2813"/>
      <c r="V21" s="2813"/>
      <c r="W21" s="2813"/>
      <c r="X21" s="2813"/>
      <c r="Y21" s="2813"/>
      <c r="Z21" s="2813"/>
      <c r="AA21" s="2813"/>
      <c r="AB21" s="2813"/>
      <c r="AC21" s="2812"/>
      <c r="AD21" s="2812"/>
      <c r="AE21" s="2812"/>
      <c r="AF21" s="2812"/>
      <c r="AG21" s="2812"/>
      <c r="AH21" s="2812"/>
      <c r="AI21" s="2812"/>
    </row>
    <row r="22" spans="3:131" s="2799" customFormat="1" ht="27" customHeight="1">
      <c r="C22" s="3381" t="s">
        <v>2108</v>
      </c>
      <c r="D22" s="2823" t="s">
        <v>2107</v>
      </c>
      <c r="E22" s="2829">
        <v>43201.973976045199</v>
      </c>
      <c r="F22" s="2829">
        <v>19852.224643477006</v>
      </c>
      <c r="G22" s="2829">
        <v>23349.749332568193</v>
      </c>
      <c r="H22" s="2829">
        <v>69556.867748436547</v>
      </c>
      <c r="I22" s="2829">
        <v>27318.859766200101</v>
      </c>
      <c r="J22" s="2829">
        <v>42238.00798223645</v>
      </c>
      <c r="K22" s="2829">
        <v>86629.254318872059</v>
      </c>
      <c r="L22" s="2829">
        <v>27654.343971847149</v>
      </c>
      <c r="M22" s="2829">
        <v>58974.91034702491</v>
      </c>
      <c r="N22" s="2828">
        <v>80.892768400399675</v>
      </c>
      <c r="O22" s="3382">
        <v>39.625217107367618</v>
      </c>
      <c r="P22" s="2814"/>
      <c r="Q22" s="2813"/>
      <c r="R22" s="2813"/>
      <c r="S22" s="2813"/>
      <c r="T22" s="2813"/>
      <c r="U22" s="2813"/>
      <c r="V22" s="2813"/>
      <c r="W22" s="2813"/>
      <c r="X22" s="2813"/>
      <c r="Y22" s="2813"/>
      <c r="Z22" s="2813"/>
      <c r="AA22" s="2813"/>
      <c r="AB22" s="2813"/>
      <c r="AC22" s="2812"/>
      <c r="AD22" s="2812"/>
      <c r="AE22" s="2812"/>
      <c r="AF22" s="2812"/>
      <c r="AG22" s="2812"/>
      <c r="AH22" s="2812"/>
      <c r="AI22" s="2812"/>
    </row>
    <row r="23" spans="3:131" s="2799" customFormat="1" ht="31.5" customHeight="1">
      <c r="C23" s="3381" t="s">
        <v>2106</v>
      </c>
      <c r="D23" s="2823" t="s">
        <v>2105</v>
      </c>
      <c r="E23" s="2829">
        <v>9526.2272325080667</v>
      </c>
      <c r="F23" s="2829">
        <v>1754.5219999999997</v>
      </c>
      <c r="G23" s="2829">
        <v>7771.7052325080667</v>
      </c>
      <c r="H23" s="2829">
        <v>11484.012635744351</v>
      </c>
      <c r="I23" s="2829">
        <v>1875.7850000000001</v>
      </c>
      <c r="J23" s="2829">
        <v>9608.2276357443516</v>
      </c>
      <c r="K23" s="2829">
        <v>23743.088529481785</v>
      </c>
      <c r="L23" s="2829">
        <v>1621.5919999999999</v>
      </c>
      <c r="M23" s="2829">
        <v>22121.496529481785</v>
      </c>
      <c r="N23" s="2828">
        <v>23.630880846514124</v>
      </c>
      <c r="O23" s="3382">
        <v>130.23493372685925</v>
      </c>
      <c r="P23" s="2814"/>
      <c r="Q23" s="2813"/>
      <c r="R23" s="2813"/>
      <c r="S23" s="2813"/>
      <c r="T23" s="2813"/>
      <c r="U23" s="2813"/>
      <c r="V23" s="2813"/>
      <c r="W23" s="2813"/>
      <c r="X23" s="2813"/>
      <c r="Y23" s="2813"/>
      <c r="Z23" s="2813"/>
      <c r="AA23" s="2813"/>
      <c r="AB23" s="2813"/>
      <c r="AC23" s="2812"/>
      <c r="AD23" s="2812"/>
      <c r="AE23" s="2812"/>
      <c r="AF23" s="2812"/>
      <c r="AG23" s="2812"/>
      <c r="AH23" s="2812"/>
      <c r="AI23" s="2812"/>
    </row>
    <row r="24" spans="3:131" s="2811" customFormat="1" ht="30" customHeight="1">
      <c r="C24" s="3378" t="s">
        <v>2104</v>
      </c>
      <c r="D24" s="2832" t="s">
        <v>2103</v>
      </c>
      <c r="E24" s="2826">
        <v>57494.026992937026</v>
      </c>
      <c r="F24" s="2826">
        <v>28654.481999999996</v>
      </c>
      <c r="G24" s="2826">
        <v>28839.54499293703</v>
      </c>
      <c r="H24" s="2826">
        <v>96661.698087977609</v>
      </c>
      <c r="I24" s="2826">
        <v>33803.392398330005</v>
      </c>
      <c r="J24" s="2826">
        <v>62858.305689647612</v>
      </c>
      <c r="K24" s="2826">
        <v>131470.34777577315</v>
      </c>
      <c r="L24" s="2826">
        <v>37771.153949730746</v>
      </c>
      <c r="M24" s="2826">
        <v>93699.193826042407</v>
      </c>
      <c r="N24" s="2825">
        <v>117.95872890866335</v>
      </c>
      <c r="O24" s="3379">
        <v>49.064141640512119</v>
      </c>
      <c r="P24" s="2814"/>
      <c r="Q24" s="2813"/>
      <c r="R24" s="2813"/>
      <c r="S24" s="2813"/>
      <c r="T24" s="2813"/>
      <c r="U24" s="2813"/>
      <c r="V24" s="2813"/>
      <c r="W24" s="2813"/>
      <c r="X24" s="2813"/>
      <c r="Y24" s="2813"/>
      <c r="Z24" s="2813"/>
      <c r="AA24" s="2813"/>
      <c r="AB24" s="2813"/>
      <c r="AC24" s="2812"/>
      <c r="AD24" s="2812"/>
      <c r="AE24" s="2812"/>
      <c r="AF24" s="2812"/>
      <c r="AG24" s="2812"/>
      <c r="AH24" s="2812"/>
      <c r="AI24" s="2812"/>
      <c r="AJ24" s="2799"/>
      <c r="AK24" s="2799"/>
      <c r="AL24" s="2799"/>
      <c r="AM24" s="2799"/>
      <c r="AN24" s="2799"/>
      <c r="AO24" s="2799"/>
      <c r="AP24" s="2799"/>
      <c r="AQ24" s="2799"/>
      <c r="AR24" s="2799"/>
      <c r="AS24" s="2799"/>
      <c r="AT24" s="2799"/>
      <c r="AU24" s="2799"/>
      <c r="AV24" s="2799"/>
      <c r="AW24" s="2799"/>
      <c r="AX24" s="2799"/>
      <c r="AY24" s="2799"/>
      <c r="AZ24" s="2799"/>
      <c r="BA24" s="2799"/>
      <c r="BB24" s="2799"/>
      <c r="BC24" s="2799"/>
      <c r="BD24" s="2799"/>
      <c r="BE24" s="2799"/>
      <c r="BF24" s="2799"/>
      <c r="BG24" s="2799"/>
      <c r="BH24" s="2799"/>
      <c r="BI24" s="2799"/>
      <c r="BJ24" s="2799"/>
      <c r="BK24" s="2799"/>
      <c r="BL24" s="2799"/>
      <c r="BM24" s="2799"/>
      <c r="BN24" s="2799"/>
      <c r="BO24" s="2799"/>
      <c r="BP24" s="2799"/>
      <c r="BQ24" s="2799"/>
      <c r="BR24" s="2799"/>
      <c r="BS24" s="2799"/>
      <c r="BT24" s="2799"/>
      <c r="BU24" s="2799"/>
      <c r="BV24" s="2799"/>
      <c r="BW24" s="2799"/>
      <c r="BX24" s="2799"/>
      <c r="BY24" s="2799"/>
      <c r="BZ24" s="2799"/>
      <c r="CA24" s="2799"/>
      <c r="CB24" s="2799"/>
      <c r="CC24" s="2799"/>
      <c r="CD24" s="2799"/>
      <c r="CE24" s="2799"/>
      <c r="CF24" s="2799"/>
      <c r="CG24" s="2799"/>
      <c r="CH24" s="2799"/>
      <c r="CI24" s="2799"/>
      <c r="CJ24" s="2799"/>
      <c r="CK24" s="2799"/>
      <c r="CL24" s="2799"/>
      <c r="CM24" s="2799"/>
      <c r="CN24" s="2799"/>
      <c r="CO24" s="2799"/>
      <c r="CP24" s="2799"/>
      <c r="CQ24" s="2799"/>
      <c r="CR24" s="2799"/>
      <c r="CS24" s="2799"/>
      <c r="CT24" s="2799"/>
      <c r="CU24" s="2799"/>
      <c r="CV24" s="2799"/>
      <c r="CW24" s="2799"/>
      <c r="CX24" s="2799"/>
      <c r="CY24" s="2799"/>
      <c r="CZ24" s="2799"/>
      <c r="DA24" s="2799"/>
      <c r="DB24" s="2799"/>
      <c r="DC24" s="2799"/>
      <c r="DD24" s="2799"/>
      <c r="DE24" s="2799"/>
      <c r="DF24" s="2799"/>
      <c r="DG24" s="2799"/>
      <c r="DH24" s="2799"/>
      <c r="DI24" s="2799"/>
      <c r="DJ24" s="2799"/>
      <c r="DK24" s="2799"/>
      <c r="DL24" s="2799"/>
      <c r="DM24" s="2799"/>
      <c r="DN24" s="2799"/>
      <c r="DO24" s="2799"/>
      <c r="DP24" s="2799"/>
      <c r="DQ24" s="2799"/>
      <c r="DR24" s="2799"/>
      <c r="DS24" s="2799"/>
      <c r="DT24" s="2799"/>
      <c r="DU24" s="2799"/>
      <c r="DV24" s="2799"/>
      <c r="DW24" s="2799"/>
      <c r="DX24" s="2799"/>
      <c r="DY24" s="2799"/>
      <c r="DZ24" s="2799"/>
      <c r="EA24" s="2799"/>
    </row>
    <row r="25" spans="3:131" s="2799" customFormat="1" ht="25.5" customHeight="1">
      <c r="C25" s="3381" t="s">
        <v>2102</v>
      </c>
      <c r="D25" s="2824" t="s">
        <v>2101</v>
      </c>
      <c r="E25" s="2829">
        <v>37269.391992937031</v>
      </c>
      <c r="F25" s="2829">
        <v>4623.4740000000002</v>
      </c>
      <c r="G25" s="2829">
        <v>32645.917992937029</v>
      </c>
      <c r="H25" s="2829">
        <v>48212.051087977612</v>
      </c>
      <c r="I25" s="2829">
        <v>5641.6049999999996</v>
      </c>
      <c r="J25" s="2829">
        <v>42570.446087977616</v>
      </c>
      <c r="K25" s="2829">
        <v>40715.276775773142</v>
      </c>
      <c r="L25" s="2829">
        <v>7880.2463972495443</v>
      </c>
      <c r="M25" s="2829">
        <v>32835.030378523596</v>
      </c>
      <c r="N25" s="2828">
        <v>30.400517752901802</v>
      </c>
      <c r="O25" s="3382">
        <v>-22.868953943621971</v>
      </c>
      <c r="P25" s="2814"/>
      <c r="Q25" s="2813"/>
      <c r="R25" s="2813"/>
      <c r="S25" s="2813"/>
      <c r="T25" s="2813"/>
      <c r="U25" s="2813"/>
      <c r="V25" s="2813"/>
      <c r="W25" s="2813"/>
      <c r="X25" s="2813"/>
      <c r="Y25" s="2813"/>
      <c r="Z25" s="2813"/>
      <c r="AA25" s="2813"/>
      <c r="AB25" s="2813"/>
      <c r="AC25" s="2812"/>
      <c r="AD25" s="2812"/>
      <c r="AE25" s="2812"/>
      <c r="AF25" s="2812"/>
      <c r="AG25" s="2812"/>
      <c r="AH25" s="2812"/>
      <c r="AI25" s="2812"/>
    </row>
    <row r="26" spans="3:131" s="2799" customFormat="1" ht="25.5" customHeight="1">
      <c r="C26" s="3381" t="s">
        <v>2100</v>
      </c>
      <c r="D26" s="2824" t="s">
        <v>2099</v>
      </c>
      <c r="E26" s="2829">
        <v>20224.634999999998</v>
      </c>
      <c r="F26" s="2829">
        <v>24031.007999999998</v>
      </c>
      <c r="G26" s="2829">
        <v>-3806.3729999999996</v>
      </c>
      <c r="H26" s="2829">
        <v>48449.646999999997</v>
      </c>
      <c r="I26" s="2829">
        <v>28161.787398330001</v>
      </c>
      <c r="J26" s="2829">
        <v>20287.859601669996</v>
      </c>
      <c r="K26" s="2829">
        <v>90755.071000000011</v>
      </c>
      <c r="L26" s="2829">
        <v>29890.9075524812</v>
      </c>
      <c r="M26" s="2829">
        <v>60864.163447518811</v>
      </c>
      <c r="N26" s="2828" t="s">
        <v>62</v>
      </c>
      <c r="O26" s="3382">
        <v>200.00288173577846</v>
      </c>
      <c r="P26" s="2814"/>
      <c r="Q26" s="2813"/>
      <c r="R26" s="2813"/>
      <c r="S26" s="2813"/>
      <c r="T26" s="2813"/>
      <c r="U26" s="2813"/>
      <c r="V26" s="2813"/>
      <c r="W26" s="2813"/>
      <c r="X26" s="2813"/>
      <c r="Y26" s="2813"/>
      <c r="Z26" s="2813"/>
      <c r="AA26" s="2813"/>
      <c r="AB26" s="2813"/>
      <c r="AC26" s="2812"/>
      <c r="AD26" s="2812"/>
      <c r="AE26" s="2812"/>
      <c r="AF26" s="2812"/>
      <c r="AG26" s="2812"/>
      <c r="AH26" s="2812"/>
      <c r="AI26" s="2812"/>
    </row>
    <row r="27" spans="3:131" s="2799" customFormat="1" ht="30" customHeight="1">
      <c r="C27" s="3381" t="s">
        <v>2098</v>
      </c>
      <c r="D27" s="2823" t="s">
        <v>2097</v>
      </c>
      <c r="E27" s="2829">
        <v>0</v>
      </c>
      <c r="F27" s="2829">
        <v>16408.083999999999</v>
      </c>
      <c r="G27" s="2829">
        <v>-16408.083999999999</v>
      </c>
      <c r="H27" s="2829">
        <v>0</v>
      </c>
      <c r="I27" s="2829">
        <v>19003.356</v>
      </c>
      <c r="J27" s="2829">
        <v>-19003.356</v>
      </c>
      <c r="K27" s="2829">
        <v>0</v>
      </c>
      <c r="L27" s="2829">
        <v>19358.394</v>
      </c>
      <c r="M27" s="2829">
        <v>-19358.394</v>
      </c>
      <c r="N27" s="2828">
        <v>15.817032628550653</v>
      </c>
      <c r="O27" s="3382">
        <v>1.8682910534328911</v>
      </c>
      <c r="P27" s="2814"/>
      <c r="Q27" s="2813"/>
      <c r="R27" s="2813"/>
      <c r="S27" s="2813"/>
      <c r="T27" s="2813"/>
      <c r="U27" s="2813"/>
      <c r="V27" s="2813"/>
      <c r="W27" s="2813"/>
      <c r="X27" s="2813"/>
      <c r="Y27" s="2813"/>
      <c r="Z27" s="2813"/>
      <c r="AA27" s="2813"/>
      <c r="AB27" s="2813"/>
      <c r="AC27" s="2812"/>
      <c r="AD27" s="2812"/>
      <c r="AE27" s="2812"/>
      <c r="AF27" s="2812"/>
      <c r="AG27" s="2812"/>
      <c r="AH27" s="2812"/>
      <c r="AI27" s="2812"/>
    </row>
    <row r="28" spans="3:131" s="2799" customFormat="1" ht="30" customHeight="1">
      <c r="C28" s="3381" t="s">
        <v>2096</v>
      </c>
      <c r="D28" s="2823" t="s">
        <v>2095</v>
      </c>
      <c r="E28" s="2829">
        <v>800.70999999999913</v>
      </c>
      <c r="F28" s="2829">
        <v>7622.924</v>
      </c>
      <c r="G28" s="2829">
        <v>-6822.2140000000009</v>
      </c>
      <c r="H28" s="2829">
        <v>1921.4539999999979</v>
      </c>
      <c r="I28" s="2829">
        <v>9158.4313983300017</v>
      </c>
      <c r="J28" s="2829">
        <v>-7236.9773983300038</v>
      </c>
      <c r="K28" s="2829">
        <v>4737.099000000002</v>
      </c>
      <c r="L28" s="2829">
        <v>10532.513552481201</v>
      </c>
      <c r="M28" s="2829">
        <v>-5795.4145524811993</v>
      </c>
      <c r="N28" s="2828">
        <v>6.0796011138026795</v>
      </c>
      <c r="O28" s="3382">
        <v>-19.919405112159914</v>
      </c>
      <c r="P28" s="2814"/>
      <c r="Q28" s="2813"/>
      <c r="R28" s="2813"/>
      <c r="S28" s="2813"/>
      <c r="T28" s="2813"/>
      <c r="U28" s="2813"/>
      <c r="V28" s="2813"/>
      <c r="W28" s="2813"/>
      <c r="X28" s="2813"/>
      <c r="Y28" s="2813"/>
      <c r="Z28" s="2813"/>
      <c r="AA28" s="2813"/>
      <c r="AB28" s="2813"/>
      <c r="AC28" s="2812"/>
      <c r="AD28" s="2812"/>
      <c r="AE28" s="2812"/>
      <c r="AF28" s="2812"/>
      <c r="AG28" s="2812"/>
      <c r="AH28" s="2812"/>
      <c r="AI28" s="2812"/>
    </row>
    <row r="29" spans="3:131" s="2799" customFormat="1" ht="32.25" customHeight="1">
      <c r="C29" s="3381" t="s">
        <v>2094</v>
      </c>
      <c r="D29" s="2823" t="s">
        <v>1973</v>
      </c>
      <c r="E29" s="2829">
        <v>19423.924999999999</v>
      </c>
      <c r="F29" s="2829">
        <v>0</v>
      </c>
      <c r="G29" s="2829">
        <v>19423.924999999999</v>
      </c>
      <c r="H29" s="2829">
        <v>46528.192999999999</v>
      </c>
      <c r="I29" s="2829">
        <v>0</v>
      </c>
      <c r="J29" s="2829">
        <v>46528.192999999999</v>
      </c>
      <c r="K29" s="2829">
        <v>86017.972000000009</v>
      </c>
      <c r="L29" s="2829">
        <v>0</v>
      </c>
      <c r="M29" s="2829">
        <v>86017.972000000009</v>
      </c>
      <c r="N29" s="2828">
        <v>139.5406335228333</v>
      </c>
      <c r="O29" s="3382">
        <v>84.872797445626162</v>
      </c>
      <c r="P29" s="2814"/>
      <c r="Q29" s="2813"/>
      <c r="R29" s="2813"/>
      <c r="S29" s="2813"/>
      <c r="T29" s="2813"/>
      <c r="U29" s="2813"/>
      <c r="V29" s="2813"/>
      <c r="W29" s="2813"/>
      <c r="X29" s="2813"/>
      <c r="Y29" s="2813"/>
      <c r="Z29" s="2813"/>
      <c r="AA29" s="2813"/>
      <c r="AB29" s="2813"/>
      <c r="AC29" s="2812"/>
      <c r="AD29" s="2812"/>
      <c r="AE29" s="2812"/>
      <c r="AF29" s="2812"/>
      <c r="AG29" s="2812"/>
      <c r="AH29" s="2812"/>
      <c r="AI29" s="2812"/>
    </row>
    <row r="30" spans="3:131" s="2811" customFormat="1" ht="30.75" customHeight="1">
      <c r="C30" s="3378" t="s">
        <v>2093</v>
      </c>
      <c r="D30" s="2832" t="s">
        <v>2092</v>
      </c>
      <c r="E30" s="2826">
        <v>1125595.3402601213</v>
      </c>
      <c r="F30" s="2826">
        <v>7718.5286690042667</v>
      </c>
      <c r="G30" s="2826">
        <v>1117876.8115911169</v>
      </c>
      <c r="H30" s="2826">
        <v>1377407.5150264986</v>
      </c>
      <c r="I30" s="2826">
        <v>7783.7149784671083</v>
      </c>
      <c r="J30" s="2826">
        <v>1369623.8000480314</v>
      </c>
      <c r="K30" s="2826">
        <v>1577941.0237865089</v>
      </c>
      <c r="L30" s="2826">
        <v>6697.2956944784473</v>
      </c>
      <c r="M30" s="2826">
        <v>1571243.7280920304</v>
      </c>
      <c r="N30" s="2825">
        <v>22.520101128011881</v>
      </c>
      <c r="O30" s="3379">
        <v>14.720825385549553</v>
      </c>
      <c r="P30" s="2814"/>
      <c r="Q30" s="2813"/>
      <c r="R30" s="2813"/>
      <c r="S30" s="2813"/>
      <c r="T30" s="2813"/>
      <c r="U30" s="2813"/>
      <c r="V30" s="2813"/>
      <c r="W30" s="2813"/>
      <c r="X30" s="2813"/>
      <c r="Y30" s="2813"/>
      <c r="Z30" s="2813"/>
      <c r="AA30" s="2813"/>
      <c r="AB30" s="2813"/>
      <c r="AC30" s="2812"/>
      <c r="AD30" s="2812"/>
      <c r="AE30" s="2812"/>
      <c r="AF30" s="2812"/>
      <c r="AG30" s="2812"/>
      <c r="AH30" s="2812"/>
      <c r="AI30" s="2812"/>
      <c r="AJ30" s="2799"/>
      <c r="AK30" s="2799"/>
      <c r="AL30" s="2799"/>
      <c r="AM30" s="2799"/>
      <c r="AN30" s="2799"/>
      <c r="AO30" s="2799"/>
      <c r="AP30" s="2799"/>
      <c r="AQ30" s="2799"/>
      <c r="AR30" s="2799"/>
      <c r="AS30" s="2799"/>
      <c r="AT30" s="2799"/>
      <c r="AU30" s="2799"/>
      <c r="AV30" s="2799"/>
      <c r="AW30" s="2799"/>
      <c r="AX30" s="2799"/>
      <c r="AY30" s="2799"/>
      <c r="AZ30" s="2799"/>
      <c r="BA30" s="2799"/>
      <c r="BB30" s="2799"/>
      <c r="BC30" s="2799"/>
      <c r="BD30" s="2799"/>
      <c r="BE30" s="2799"/>
      <c r="BF30" s="2799"/>
      <c r="BG30" s="2799"/>
      <c r="BH30" s="2799"/>
      <c r="BI30" s="2799"/>
      <c r="BJ30" s="2799"/>
      <c r="BK30" s="2799"/>
      <c r="BL30" s="2799"/>
      <c r="BM30" s="2799"/>
      <c r="BN30" s="2799"/>
      <c r="BO30" s="2799"/>
      <c r="BP30" s="2799"/>
      <c r="BQ30" s="2799"/>
      <c r="BR30" s="2799"/>
      <c r="BS30" s="2799"/>
      <c r="BT30" s="2799"/>
      <c r="BU30" s="2799"/>
      <c r="BV30" s="2799"/>
      <c r="BW30" s="2799"/>
      <c r="BX30" s="2799"/>
      <c r="BY30" s="2799"/>
      <c r="BZ30" s="2799"/>
      <c r="CA30" s="2799"/>
      <c r="CB30" s="2799"/>
      <c r="CC30" s="2799"/>
      <c r="CD30" s="2799"/>
      <c r="CE30" s="2799"/>
      <c r="CF30" s="2799"/>
      <c r="CG30" s="2799"/>
      <c r="CH30" s="2799"/>
      <c r="CI30" s="2799"/>
      <c r="CJ30" s="2799"/>
      <c r="CK30" s="2799"/>
      <c r="CL30" s="2799"/>
      <c r="CM30" s="2799"/>
      <c r="CN30" s="2799"/>
      <c r="CO30" s="2799"/>
      <c r="CP30" s="2799"/>
      <c r="CQ30" s="2799"/>
      <c r="CR30" s="2799"/>
      <c r="CS30" s="2799"/>
      <c r="CT30" s="2799"/>
      <c r="CU30" s="2799"/>
      <c r="CV30" s="2799"/>
      <c r="CW30" s="2799"/>
      <c r="CX30" s="2799"/>
      <c r="CY30" s="2799"/>
      <c r="CZ30" s="2799"/>
      <c r="DA30" s="2799"/>
      <c r="DB30" s="2799"/>
      <c r="DC30" s="2799"/>
      <c r="DD30" s="2799"/>
      <c r="DE30" s="2799"/>
      <c r="DF30" s="2799"/>
      <c r="DG30" s="2799"/>
      <c r="DH30" s="2799"/>
      <c r="DI30" s="2799"/>
      <c r="DJ30" s="2799"/>
      <c r="DK30" s="2799"/>
      <c r="DL30" s="2799"/>
      <c r="DM30" s="2799"/>
      <c r="DN30" s="2799"/>
      <c r="DO30" s="2799"/>
      <c r="DP30" s="2799"/>
      <c r="DQ30" s="2799"/>
      <c r="DR30" s="2799"/>
      <c r="DS30" s="2799"/>
      <c r="DT30" s="2799"/>
      <c r="DU30" s="2799"/>
      <c r="DV30" s="2799"/>
      <c r="DW30" s="2799"/>
      <c r="DX30" s="2799"/>
      <c r="DY30" s="2799"/>
      <c r="DZ30" s="2799"/>
      <c r="EA30" s="2799"/>
    </row>
    <row r="31" spans="3:131" s="2799" customFormat="1" ht="27.75" customHeight="1">
      <c r="C31" s="3381" t="s">
        <v>2091</v>
      </c>
      <c r="D31" s="2824" t="s">
        <v>2090</v>
      </c>
      <c r="E31" s="2829">
        <v>16676.558271976268</v>
      </c>
      <c r="F31" s="2829">
        <v>0</v>
      </c>
      <c r="G31" s="2829">
        <v>16676.558271976268</v>
      </c>
      <c r="H31" s="2829">
        <v>13019.877012003599</v>
      </c>
      <c r="I31" s="2829">
        <v>0</v>
      </c>
      <c r="J31" s="2829">
        <v>13019.877012003599</v>
      </c>
      <c r="K31" s="2829">
        <v>11656.107597532411</v>
      </c>
      <c r="L31" s="2829">
        <v>0</v>
      </c>
      <c r="M31" s="2829">
        <v>11656.107597532411</v>
      </c>
      <c r="N31" s="2828">
        <v>-21.927073922186047</v>
      </c>
      <c r="O31" s="3382">
        <v>-10.474518409151401</v>
      </c>
      <c r="P31" s="2814"/>
      <c r="Q31" s="2813"/>
      <c r="R31" s="2813"/>
      <c r="S31" s="2813"/>
      <c r="T31" s="2813"/>
      <c r="U31" s="2813"/>
      <c r="V31" s="2813"/>
      <c r="W31" s="2813"/>
      <c r="X31" s="2813"/>
      <c r="Y31" s="2813"/>
      <c r="Z31" s="2813"/>
      <c r="AA31" s="2813"/>
      <c r="AB31" s="2813"/>
      <c r="AC31" s="2812"/>
      <c r="AD31" s="2812"/>
      <c r="AE31" s="2812"/>
      <c r="AF31" s="2812"/>
      <c r="AG31" s="2812"/>
      <c r="AH31" s="2812"/>
      <c r="AI31" s="2812"/>
    </row>
    <row r="32" spans="3:131" s="2799" customFormat="1" ht="55.5" customHeight="1">
      <c r="C32" s="3381" t="s">
        <v>2089</v>
      </c>
      <c r="D32" s="2824" t="s">
        <v>2088</v>
      </c>
      <c r="E32" s="2829">
        <v>1108918.7819881451</v>
      </c>
      <c r="F32" s="2829">
        <v>7718.5286690042667</v>
      </c>
      <c r="G32" s="2829">
        <v>1101200.2533191408</v>
      </c>
      <c r="H32" s="2829">
        <v>1364387.6380144949</v>
      </c>
      <c r="I32" s="2829">
        <v>7783.7149784671083</v>
      </c>
      <c r="J32" s="2829">
        <v>1356603.9230360277</v>
      </c>
      <c r="K32" s="2829">
        <v>1566284.9161889765</v>
      </c>
      <c r="L32" s="2829">
        <v>6697.2956944784473</v>
      </c>
      <c r="M32" s="2829">
        <v>1559587.6204944979</v>
      </c>
      <c r="N32" s="2828">
        <v>23.193208405743793</v>
      </c>
      <c r="O32" s="3382">
        <v>14.962635299196281</v>
      </c>
      <c r="P32" s="2814"/>
      <c r="Q32" s="2813"/>
      <c r="R32" s="2813"/>
      <c r="S32" s="2813"/>
      <c r="T32" s="2813"/>
      <c r="U32" s="2813"/>
      <c r="V32" s="2813"/>
      <c r="W32" s="2813"/>
      <c r="X32" s="2813"/>
      <c r="Y32" s="2813"/>
      <c r="Z32" s="2813"/>
      <c r="AA32" s="2813"/>
      <c r="AB32" s="2813"/>
      <c r="AC32" s="2812"/>
      <c r="AD32" s="2812"/>
      <c r="AE32" s="2812"/>
      <c r="AF32" s="2812"/>
      <c r="AG32" s="2812"/>
      <c r="AH32" s="2812"/>
      <c r="AI32" s="2812"/>
    </row>
    <row r="33" spans="3:131" s="2799" customFormat="1" ht="63" customHeight="1">
      <c r="C33" s="3381" t="s">
        <v>2087</v>
      </c>
      <c r="D33" s="2823" t="s">
        <v>2086</v>
      </c>
      <c r="E33" s="2829">
        <v>1007306.8741835592</v>
      </c>
      <c r="F33" s="2829">
        <v>7679.092669004267</v>
      </c>
      <c r="G33" s="2829">
        <v>999627.78151455498</v>
      </c>
      <c r="H33" s="2829">
        <v>1240686.4144137052</v>
      </c>
      <c r="I33" s="2829">
        <v>6612.7829784671085</v>
      </c>
      <c r="J33" s="2829">
        <v>1234073.6314352381</v>
      </c>
      <c r="K33" s="2829">
        <v>1445315.0904247544</v>
      </c>
      <c r="L33" s="2829">
        <v>6060.187880294302</v>
      </c>
      <c r="M33" s="2829">
        <v>1439254.90254446</v>
      </c>
      <c r="N33" s="2828">
        <v>23.453314749362985</v>
      </c>
      <c r="O33" s="3382">
        <v>16.626339456795169</v>
      </c>
      <c r="P33" s="2814"/>
      <c r="Q33" s="2813"/>
      <c r="R33" s="2813"/>
      <c r="S33" s="2813"/>
      <c r="T33" s="2813"/>
      <c r="U33" s="2813"/>
      <c r="V33" s="2813"/>
      <c r="W33" s="2813"/>
      <c r="X33" s="2813"/>
      <c r="Y33" s="2813"/>
      <c r="Z33" s="2813"/>
      <c r="AA33" s="2813"/>
      <c r="AB33" s="2813"/>
      <c r="AC33" s="2812"/>
      <c r="AD33" s="2812"/>
      <c r="AE33" s="2812"/>
      <c r="AF33" s="2812"/>
      <c r="AG33" s="2812"/>
      <c r="AH33" s="2812"/>
      <c r="AI33" s="2812"/>
    </row>
    <row r="34" spans="3:131" s="2799" customFormat="1" ht="31.5" customHeight="1">
      <c r="C34" s="3381" t="s">
        <v>2085</v>
      </c>
      <c r="D34" s="2846" t="s">
        <v>2084</v>
      </c>
      <c r="E34" s="2845">
        <v>1007306.8741835592</v>
      </c>
      <c r="F34" s="2845">
        <v>7679.092669004267</v>
      </c>
      <c r="G34" s="2845">
        <v>999627.78151455498</v>
      </c>
      <c r="H34" s="2845">
        <v>1240686.4144137052</v>
      </c>
      <c r="I34" s="2845">
        <v>6612.7829784671085</v>
      </c>
      <c r="J34" s="2845">
        <v>1234073.6314352381</v>
      </c>
      <c r="K34" s="2845">
        <v>1445315.0904247544</v>
      </c>
      <c r="L34" s="2845">
        <v>6060.187880294302</v>
      </c>
      <c r="M34" s="2845">
        <v>1439254.90254446</v>
      </c>
      <c r="N34" s="2844">
        <v>23.453314749362985</v>
      </c>
      <c r="O34" s="3383">
        <v>16.626339456795169</v>
      </c>
      <c r="P34" s="2814"/>
      <c r="Q34" s="2813"/>
      <c r="R34" s="2813"/>
      <c r="S34" s="2813"/>
      <c r="T34" s="2813"/>
      <c r="U34" s="2813"/>
      <c r="V34" s="2813"/>
      <c r="W34" s="2813"/>
      <c r="X34" s="2813"/>
      <c r="Y34" s="2813"/>
      <c r="Z34" s="2813"/>
      <c r="AA34" s="2813"/>
      <c r="AB34" s="2813"/>
      <c r="AC34" s="2812"/>
      <c r="AD34" s="2812"/>
      <c r="AE34" s="2812"/>
      <c r="AF34" s="2812"/>
      <c r="AG34" s="2812"/>
      <c r="AH34" s="2812"/>
      <c r="AI34" s="2812"/>
    </row>
    <row r="35" spans="3:131" s="2799" customFormat="1" ht="25.5" customHeight="1">
      <c r="C35" s="3381" t="s">
        <v>2083</v>
      </c>
      <c r="D35" s="2823" t="s">
        <v>2082</v>
      </c>
      <c r="E35" s="2829">
        <v>101611.90780458579</v>
      </c>
      <c r="F35" s="2829">
        <v>39.436000000000007</v>
      </c>
      <c r="G35" s="2829">
        <v>101572.47180458579</v>
      </c>
      <c r="H35" s="2829">
        <v>123701.22360078972</v>
      </c>
      <c r="I35" s="2829">
        <v>1170.932</v>
      </c>
      <c r="J35" s="2829">
        <v>122530.29160078971</v>
      </c>
      <c r="K35" s="2829">
        <v>120969.82576422201</v>
      </c>
      <c r="L35" s="2829">
        <v>637.10781418414558</v>
      </c>
      <c r="M35" s="2829">
        <v>120332.71795003787</v>
      </c>
      <c r="N35" s="2828">
        <v>20.633365934546188</v>
      </c>
      <c r="O35" s="3382">
        <v>-1.7934941817584704</v>
      </c>
      <c r="P35" s="2814"/>
      <c r="Q35" s="2813"/>
      <c r="R35" s="2813"/>
      <c r="S35" s="2813"/>
      <c r="T35" s="2813"/>
      <c r="U35" s="2813"/>
      <c r="V35" s="2813"/>
      <c r="W35" s="2813"/>
      <c r="X35" s="2813"/>
      <c r="Y35" s="2813"/>
      <c r="Z35" s="2813"/>
      <c r="AA35" s="2813"/>
      <c r="AB35" s="2813"/>
      <c r="AC35" s="2812"/>
      <c r="AD35" s="2812"/>
      <c r="AE35" s="2812"/>
      <c r="AF35" s="2812"/>
      <c r="AG35" s="2812"/>
      <c r="AH35" s="2812"/>
      <c r="AI35" s="2812"/>
    </row>
    <row r="36" spans="3:131" s="2799" customFormat="1" ht="25.5" customHeight="1">
      <c r="C36" s="3381" t="s">
        <v>2081</v>
      </c>
      <c r="D36" s="2822" t="s">
        <v>2080</v>
      </c>
      <c r="E36" s="2829">
        <v>61962.14080458579</v>
      </c>
      <c r="F36" s="2829">
        <v>0</v>
      </c>
      <c r="G36" s="2829">
        <v>61962.14080458579</v>
      </c>
      <c r="H36" s="2829">
        <v>75257.596600789708</v>
      </c>
      <c r="I36" s="2829">
        <v>0</v>
      </c>
      <c r="J36" s="2829">
        <v>75257.596600789708</v>
      </c>
      <c r="K36" s="2829">
        <v>68579.880793939708</v>
      </c>
      <c r="L36" s="2829">
        <v>0</v>
      </c>
      <c r="M36" s="2829">
        <v>68579.880793939708</v>
      </c>
      <c r="N36" s="2828">
        <v>21.457386112811538</v>
      </c>
      <c r="O36" s="3382">
        <v>-8.8731451819708091</v>
      </c>
      <c r="P36" s="2814"/>
      <c r="Q36" s="2813"/>
      <c r="R36" s="2813"/>
      <c r="S36" s="2813"/>
      <c r="T36" s="2813"/>
      <c r="U36" s="2813"/>
      <c r="V36" s="2813"/>
      <c r="W36" s="2813"/>
      <c r="X36" s="2813"/>
      <c r="Y36" s="2813"/>
      <c r="Z36" s="2813"/>
      <c r="AA36" s="2813"/>
      <c r="AB36" s="2813"/>
      <c r="AC36" s="2812"/>
      <c r="AD36" s="2812"/>
      <c r="AE36" s="2812"/>
      <c r="AF36" s="2812"/>
      <c r="AG36" s="2812"/>
      <c r="AH36" s="2812"/>
      <c r="AI36" s="2812"/>
    </row>
    <row r="37" spans="3:131" s="2799" customFormat="1" ht="31.5" customHeight="1">
      <c r="C37" s="3381" t="s">
        <v>2079</v>
      </c>
      <c r="D37" s="2822" t="s">
        <v>2078</v>
      </c>
      <c r="E37" s="2829">
        <v>1618.9329999999998</v>
      </c>
      <c r="F37" s="2829">
        <v>9.2999999999999999E-2</v>
      </c>
      <c r="G37" s="2829">
        <v>1618.8399999999997</v>
      </c>
      <c r="H37" s="2829">
        <v>1116.1410000000001</v>
      </c>
      <c r="I37" s="2829">
        <v>843.02499999999998</v>
      </c>
      <c r="J37" s="2829">
        <v>273.1160000000001</v>
      </c>
      <c r="K37" s="2829">
        <v>2413.2909999999997</v>
      </c>
      <c r="L37" s="2829">
        <v>66.552000000000007</v>
      </c>
      <c r="M37" s="2829">
        <v>2346.7389999999996</v>
      </c>
      <c r="N37" s="2828">
        <v>-83.12890711867756</v>
      </c>
      <c r="O37" s="3382" t="s">
        <v>62</v>
      </c>
      <c r="P37" s="2814"/>
      <c r="Q37" s="2813"/>
      <c r="R37" s="2813"/>
      <c r="S37" s="2813"/>
      <c r="T37" s="2813"/>
      <c r="U37" s="2813"/>
      <c r="V37" s="2813"/>
      <c r="W37" s="2813"/>
      <c r="X37" s="2813"/>
      <c r="Y37" s="2813"/>
      <c r="Z37" s="2813"/>
      <c r="AA37" s="2813"/>
      <c r="AB37" s="2813"/>
      <c r="AC37" s="2812"/>
      <c r="AD37" s="2812"/>
      <c r="AE37" s="2812"/>
      <c r="AF37" s="2812"/>
      <c r="AG37" s="2812"/>
      <c r="AH37" s="2812"/>
      <c r="AI37" s="2812"/>
    </row>
    <row r="38" spans="3:131" s="2799" customFormat="1" ht="45" customHeight="1">
      <c r="C38" s="3381" t="s">
        <v>2077</v>
      </c>
      <c r="D38" s="2822" t="s">
        <v>2076</v>
      </c>
      <c r="E38" s="2829">
        <v>38030.834000000003</v>
      </c>
      <c r="F38" s="2829">
        <v>0</v>
      </c>
      <c r="G38" s="2829">
        <v>38030.834000000003</v>
      </c>
      <c r="H38" s="2829">
        <v>47327.486000000004</v>
      </c>
      <c r="I38" s="2829">
        <v>0</v>
      </c>
      <c r="J38" s="2829">
        <v>47327.486000000004</v>
      </c>
      <c r="K38" s="2829">
        <v>49976.653970282299</v>
      </c>
      <c r="L38" s="2829">
        <v>0</v>
      </c>
      <c r="M38" s="2829">
        <v>49976.653970282299</v>
      </c>
      <c r="N38" s="2828">
        <v>24.44503846536734</v>
      </c>
      <c r="O38" s="3382">
        <v>5.5975252314950596</v>
      </c>
      <c r="P38" s="2814"/>
      <c r="Q38" s="2813"/>
      <c r="R38" s="2813"/>
      <c r="S38" s="2813"/>
      <c r="T38" s="2813"/>
      <c r="U38" s="2813"/>
      <c r="V38" s="2813"/>
      <c r="W38" s="2813"/>
      <c r="X38" s="2813"/>
      <c r="Y38" s="2813"/>
      <c r="Z38" s="2813"/>
      <c r="AA38" s="2813"/>
      <c r="AB38" s="2813"/>
      <c r="AC38" s="2812"/>
      <c r="AD38" s="2812"/>
      <c r="AE38" s="2812"/>
      <c r="AF38" s="2812"/>
      <c r="AG38" s="2812"/>
      <c r="AH38" s="2812"/>
      <c r="AI38" s="2812"/>
    </row>
    <row r="39" spans="3:131" s="2799" customFormat="1" ht="31.5" customHeight="1">
      <c r="C39" s="3381" t="s">
        <v>2075</v>
      </c>
      <c r="D39" s="2822" t="s">
        <v>2074</v>
      </c>
      <c r="E39" s="2829">
        <v>0</v>
      </c>
      <c r="F39" s="2829">
        <v>39.343000000000004</v>
      </c>
      <c r="G39" s="2829">
        <v>-39.343000000000004</v>
      </c>
      <c r="H39" s="2829">
        <v>0</v>
      </c>
      <c r="I39" s="2829">
        <v>327.90699999999998</v>
      </c>
      <c r="J39" s="2829">
        <v>-327.90699999999998</v>
      </c>
      <c r="K39" s="2829">
        <v>0</v>
      </c>
      <c r="L39" s="2829">
        <v>570.55581418414556</v>
      </c>
      <c r="M39" s="2829">
        <v>-570.55581418414556</v>
      </c>
      <c r="N39" s="2828" t="s">
        <v>62</v>
      </c>
      <c r="O39" s="3382">
        <v>73.999278510109747</v>
      </c>
      <c r="P39" s="2814"/>
      <c r="Q39" s="2813"/>
      <c r="R39" s="2813"/>
      <c r="S39" s="2813"/>
      <c r="T39" s="2813"/>
      <c r="U39" s="2813"/>
      <c r="V39" s="2813"/>
      <c r="W39" s="2813"/>
      <c r="X39" s="2813"/>
      <c r="Y39" s="2813"/>
      <c r="Z39" s="2813"/>
      <c r="AA39" s="2813"/>
      <c r="AB39" s="2813"/>
      <c r="AC39" s="2812"/>
      <c r="AD39" s="2812"/>
      <c r="AE39" s="2812"/>
      <c r="AF39" s="2812"/>
      <c r="AG39" s="2812"/>
      <c r="AH39" s="2812"/>
      <c r="AI39" s="2812"/>
    </row>
    <row r="40" spans="3:131" s="2811" customFormat="1" ht="42" customHeight="1">
      <c r="C40" s="3378">
        <v>2</v>
      </c>
      <c r="D40" s="2827" t="s">
        <v>2073</v>
      </c>
      <c r="E40" s="2826">
        <v>10017.144324358298</v>
      </c>
      <c r="F40" s="2826">
        <v>24.702000000000002</v>
      </c>
      <c r="G40" s="2826">
        <v>9992.4423243582987</v>
      </c>
      <c r="H40" s="2826">
        <v>7542.3446714711154</v>
      </c>
      <c r="I40" s="2826">
        <v>0.66400000000000003</v>
      </c>
      <c r="J40" s="2826">
        <v>7541.6806714711156</v>
      </c>
      <c r="K40" s="2826">
        <v>6029.0017185039878</v>
      </c>
      <c r="L40" s="2826">
        <v>217.29400000000001</v>
      </c>
      <c r="M40" s="2826">
        <v>5811.707718503988</v>
      </c>
      <c r="N40" s="2825">
        <v>-24.526152599480412</v>
      </c>
      <c r="O40" s="3379">
        <v>-22.938825287463025</v>
      </c>
      <c r="P40" s="2814"/>
      <c r="Q40" s="2813"/>
      <c r="R40" s="2813"/>
      <c r="S40" s="2813"/>
      <c r="T40" s="2813"/>
      <c r="U40" s="2813"/>
      <c r="V40" s="2813"/>
      <c r="W40" s="2813"/>
      <c r="X40" s="2813"/>
      <c r="Y40" s="2813"/>
      <c r="Z40" s="2813"/>
      <c r="AA40" s="2813"/>
      <c r="AB40" s="2813"/>
      <c r="AC40" s="2812"/>
      <c r="AD40" s="2812"/>
      <c r="AE40" s="2812"/>
      <c r="AF40" s="2812"/>
      <c r="AG40" s="2812"/>
      <c r="AH40" s="2812"/>
      <c r="AI40" s="2812"/>
      <c r="AJ40" s="2799"/>
      <c r="AK40" s="2799"/>
      <c r="AL40" s="2799"/>
      <c r="AM40" s="2799"/>
      <c r="AN40" s="2799"/>
      <c r="AO40" s="2799"/>
      <c r="AP40" s="2799"/>
      <c r="AQ40" s="2799"/>
      <c r="AR40" s="2799"/>
      <c r="AS40" s="2799"/>
      <c r="AT40" s="2799"/>
      <c r="AU40" s="2799"/>
      <c r="AV40" s="2799"/>
      <c r="AW40" s="2799"/>
      <c r="AX40" s="2799"/>
      <c r="AY40" s="2799"/>
      <c r="AZ40" s="2799"/>
      <c r="BA40" s="2799"/>
      <c r="BB40" s="2799"/>
      <c r="BC40" s="2799"/>
      <c r="BD40" s="2799"/>
      <c r="BE40" s="2799"/>
      <c r="BF40" s="2799"/>
      <c r="BG40" s="2799"/>
      <c r="BH40" s="2799"/>
      <c r="BI40" s="2799"/>
      <c r="BJ40" s="2799"/>
      <c r="BK40" s="2799"/>
      <c r="BL40" s="2799"/>
      <c r="BM40" s="2799"/>
      <c r="BN40" s="2799"/>
      <c r="BO40" s="2799"/>
      <c r="BP40" s="2799"/>
      <c r="BQ40" s="2799"/>
      <c r="BR40" s="2799"/>
      <c r="BS40" s="2799"/>
      <c r="BT40" s="2799"/>
      <c r="BU40" s="2799"/>
      <c r="BV40" s="2799"/>
      <c r="BW40" s="2799"/>
      <c r="BX40" s="2799"/>
      <c r="BY40" s="2799"/>
      <c r="BZ40" s="2799"/>
      <c r="CA40" s="2799"/>
      <c r="CB40" s="2799"/>
      <c r="CC40" s="2799"/>
      <c r="CD40" s="2799"/>
      <c r="CE40" s="2799"/>
      <c r="CF40" s="2799"/>
      <c r="CG40" s="2799"/>
      <c r="CH40" s="2799"/>
      <c r="CI40" s="2799"/>
      <c r="CJ40" s="2799"/>
      <c r="CK40" s="2799"/>
      <c r="CL40" s="2799"/>
      <c r="CM40" s="2799"/>
      <c r="CN40" s="2799"/>
      <c r="CO40" s="2799"/>
      <c r="CP40" s="2799"/>
      <c r="CQ40" s="2799"/>
      <c r="CR40" s="2799"/>
      <c r="CS40" s="2799"/>
      <c r="CT40" s="2799"/>
      <c r="CU40" s="2799"/>
      <c r="CV40" s="2799"/>
      <c r="CW40" s="2799"/>
      <c r="CX40" s="2799"/>
      <c r="CY40" s="2799"/>
      <c r="CZ40" s="2799"/>
      <c r="DA40" s="2799"/>
      <c r="DB40" s="2799"/>
      <c r="DC40" s="2799"/>
      <c r="DD40" s="2799"/>
      <c r="DE40" s="2799"/>
      <c r="DF40" s="2799"/>
      <c r="DG40" s="2799"/>
      <c r="DH40" s="2799"/>
      <c r="DI40" s="2799"/>
      <c r="DJ40" s="2799"/>
      <c r="DK40" s="2799"/>
      <c r="DL40" s="2799"/>
      <c r="DM40" s="2799"/>
      <c r="DN40" s="2799"/>
      <c r="DO40" s="2799"/>
      <c r="DP40" s="2799"/>
      <c r="DQ40" s="2799"/>
      <c r="DR40" s="2799"/>
      <c r="DS40" s="2799"/>
      <c r="DT40" s="2799"/>
      <c r="DU40" s="2799"/>
      <c r="DV40" s="2799"/>
      <c r="DW40" s="2799"/>
      <c r="DX40" s="2799"/>
      <c r="DY40" s="2799"/>
      <c r="DZ40" s="2799"/>
      <c r="EA40" s="2799"/>
    </row>
    <row r="41" spans="3:131" s="2811" customFormat="1" ht="75" customHeight="1">
      <c r="C41" s="3384"/>
      <c r="D41" s="2843" t="s">
        <v>2072</v>
      </c>
      <c r="E41" s="2842">
        <v>1526654.8600098763</v>
      </c>
      <c r="F41" s="2842">
        <v>2140038.9444326912</v>
      </c>
      <c r="G41" s="2842">
        <v>-613384.08442281489</v>
      </c>
      <c r="H41" s="2842">
        <v>1857621.4781585799</v>
      </c>
      <c r="I41" s="2842">
        <v>1896646.1122555116</v>
      </c>
      <c r="J41" s="2842">
        <v>-39024.634096931666</v>
      </c>
      <c r="K41" s="2842">
        <v>2150581.9668869744</v>
      </c>
      <c r="L41" s="2842">
        <v>1923431.0986992286</v>
      </c>
      <c r="M41" s="2842">
        <v>227150.8681877458</v>
      </c>
      <c r="N41" s="2841">
        <v>-93.63781436656393</v>
      </c>
      <c r="O41" s="3385" t="s">
        <v>62</v>
      </c>
      <c r="P41" s="2814"/>
      <c r="Q41" s="2813"/>
      <c r="R41" s="2813"/>
      <c r="S41" s="2813"/>
      <c r="T41" s="2813"/>
      <c r="U41" s="2813"/>
      <c r="V41" s="2813"/>
      <c r="W41" s="2813"/>
      <c r="X41" s="2813"/>
      <c r="Y41" s="2813"/>
      <c r="Z41" s="2813"/>
      <c r="AA41" s="2813"/>
      <c r="AB41" s="2813"/>
      <c r="AC41" s="2812"/>
      <c r="AD41" s="2812"/>
      <c r="AE41" s="2812"/>
      <c r="AF41" s="2812"/>
      <c r="AG41" s="2812"/>
      <c r="AH41" s="2812"/>
      <c r="AI41" s="2812"/>
      <c r="AJ41" s="2799"/>
      <c r="AK41" s="2799"/>
      <c r="AL41" s="2799"/>
      <c r="AM41" s="2799"/>
      <c r="AN41" s="2799"/>
      <c r="AO41" s="2799"/>
      <c r="AP41" s="2799"/>
      <c r="AQ41" s="2799"/>
      <c r="AR41" s="2799"/>
      <c r="AS41" s="2799"/>
      <c r="AT41" s="2799"/>
      <c r="AU41" s="2799"/>
      <c r="AV41" s="2799"/>
      <c r="AW41" s="2799"/>
      <c r="AX41" s="2799"/>
      <c r="AY41" s="2799"/>
      <c r="AZ41" s="2799"/>
      <c r="BA41" s="2799"/>
      <c r="BB41" s="2799"/>
      <c r="BC41" s="2799"/>
      <c r="BD41" s="2799"/>
      <c r="BE41" s="2799"/>
      <c r="BF41" s="2799"/>
      <c r="BG41" s="2799"/>
      <c r="BH41" s="2799"/>
      <c r="BI41" s="2799"/>
      <c r="BJ41" s="2799"/>
      <c r="BK41" s="2799"/>
      <c r="BL41" s="2799"/>
      <c r="BM41" s="2799"/>
      <c r="BN41" s="2799"/>
      <c r="BO41" s="2799"/>
      <c r="BP41" s="2799"/>
      <c r="BQ41" s="2799"/>
      <c r="BR41" s="2799"/>
      <c r="BS41" s="2799"/>
      <c r="BT41" s="2799"/>
      <c r="BU41" s="2799"/>
      <c r="BV41" s="2799"/>
      <c r="BW41" s="2799"/>
      <c r="BX41" s="2799"/>
      <c r="BY41" s="2799"/>
      <c r="BZ41" s="2799"/>
      <c r="CA41" s="2799"/>
      <c r="CB41" s="2799"/>
      <c r="CC41" s="2799"/>
      <c r="CD41" s="2799"/>
      <c r="CE41" s="2799"/>
      <c r="CF41" s="2799"/>
      <c r="CG41" s="2799"/>
      <c r="CH41" s="2799"/>
      <c r="CI41" s="2799"/>
      <c r="CJ41" s="2799"/>
      <c r="CK41" s="2799"/>
      <c r="CL41" s="2799"/>
      <c r="CM41" s="2799"/>
      <c r="CN41" s="2799"/>
      <c r="CO41" s="2799"/>
      <c r="CP41" s="2799"/>
      <c r="CQ41" s="2799"/>
      <c r="CR41" s="2799"/>
      <c r="CS41" s="2799"/>
      <c r="CT41" s="2799"/>
      <c r="CU41" s="2799"/>
      <c r="CV41" s="2799"/>
      <c r="CW41" s="2799"/>
      <c r="CX41" s="2799"/>
      <c r="CY41" s="2799"/>
      <c r="CZ41" s="2799"/>
      <c r="DA41" s="2799"/>
      <c r="DB41" s="2799"/>
      <c r="DC41" s="2799"/>
      <c r="DD41" s="2799"/>
      <c r="DE41" s="2799"/>
      <c r="DF41" s="2799"/>
      <c r="DG41" s="2799"/>
      <c r="DH41" s="2799"/>
      <c r="DI41" s="2799"/>
      <c r="DJ41" s="2799"/>
      <c r="DK41" s="2799"/>
      <c r="DL41" s="2799"/>
      <c r="DM41" s="2799"/>
      <c r="DN41" s="2799"/>
      <c r="DO41" s="2799"/>
      <c r="DP41" s="2799"/>
      <c r="DQ41" s="2799"/>
      <c r="DR41" s="2799"/>
      <c r="DS41" s="2799"/>
      <c r="DT41" s="2799"/>
      <c r="DU41" s="2799"/>
      <c r="DV41" s="2799"/>
      <c r="DW41" s="2799"/>
      <c r="DX41" s="2799"/>
      <c r="DY41" s="2799"/>
      <c r="DZ41" s="2799"/>
      <c r="EA41" s="2799"/>
    </row>
    <row r="42" spans="3:131" s="2811" customFormat="1" ht="30" customHeight="1">
      <c r="C42" s="3386"/>
      <c r="D42" s="2840"/>
      <c r="E42" s="2839"/>
      <c r="F42" s="2839"/>
      <c r="G42" s="2839"/>
      <c r="H42" s="2839"/>
      <c r="I42" s="2839"/>
      <c r="J42" s="2839"/>
      <c r="K42" s="2839"/>
      <c r="L42" s="2839"/>
      <c r="M42" s="2839"/>
      <c r="N42" s="2838"/>
      <c r="O42" s="3387"/>
      <c r="P42" s="2814"/>
      <c r="Q42" s="2814"/>
      <c r="R42" s="2814"/>
      <c r="S42" s="2814"/>
      <c r="T42" s="2814"/>
      <c r="U42" s="2814"/>
      <c r="V42" s="2834"/>
      <c r="W42" s="2813"/>
      <c r="X42" s="2813"/>
      <c r="Y42" s="2813"/>
      <c r="Z42" s="2813"/>
      <c r="AA42" s="2813"/>
      <c r="AB42" s="2813"/>
      <c r="AC42" s="2812"/>
      <c r="AD42" s="2812"/>
      <c r="AE42" s="2812"/>
      <c r="AF42" s="2812"/>
      <c r="AG42" s="2812"/>
      <c r="AH42" s="2812"/>
      <c r="AI42" s="2812"/>
      <c r="AJ42" s="2799"/>
      <c r="AK42" s="2799"/>
      <c r="AL42" s="2799"/>
      <c r="AM42" s="2799"/>
      <c r="AN42" s="2799"/>
      <c r="AO42" s="2799"/>
      <c r="AP42" s="2799"/>
      <c r="AQ42" s="2799"/>
      <c r="AR42" s="2799"/>
      <c r="AS42" s="2799"/>
      <c r="AT42" s="2799"/>
      <c r="AU42" s="2799"/>
      <c r="AV42" s="2799"/>
      <c r="AW42" s="2799"/>
      <c r="AX42" s="2799"/>
      <c r="AY42" s="2799"/>
      <c r="AZ42" s="2799"/>
      <c r="BA42" s="2799"/>
      <c r="BB42" s="2799"/>
      <c r="BC42" s="2799"/>
      <c r="BD42" s="2799"/>
      <c r="BE42" s="2799"/>
      <c r="BF42" s="2799"/>
      <c r="BG42" s="2799"/>
      <c r="BH42" s="2799"/>
      <c r="BI42" s="2799"/>
      <c r="BJ42" s="2799"/>
      <c r="BK42" s="2799"/>
      <c r="BL42" s="2799"/>
      <c r="BM42" s="2799"/>
      <c r="BN42" s="2799"/>
      <c r="BO42" s="2799"/>
      <c r="BP42" s="2799"/>
      <c r="BQ42" s="2799"/>
      <c r="BR42" s="2799"/>
      <c r="BS42" s="2799"/>
      <c r="BT42" s="2799"/>
      <c r="BU42" s="2799"/>
      <c r="BV42" s="2799"/>
      <c r="BW42" s="2799"/>
      <c r="BX42" s="2799"/>
      <c r="BY42" s="2799"/>
      <c r="BZ42" s="2799"/>
      <c r="CA42" s="2799"/>
      <c r="CB42" s="2799"/>
      <c r="CC42" s="2799"/>
      <c r="CD42" s="2799"/>
      <c r="CE42" s="2799"/>
      <c r="CF42" s="2799"/>
      <c r="CG42" s="2799"/>
      <c r="CH42" s="2799"/>
      <c r="CI42" s="2799"/>
      <c r="CJ42" s="2799"/>
      <c r="CK42" s="2799"/>
      <c r="CL42" s="2799"/>
      <c r="CM42" s="2799"/>
      <c r="CN42" s="2799"/>
      <c r="CO42" s="2799"/>
      <c r="CP42" s="2799"/>
      <c r="CQ42" s="2799"/>
      <c r="CR42" s="2799"/>
      <c r="CS42" s="2799"/>
      <c r="CT42" s="2799"/>
      <c r="CU42" s="2799"/>
      <c r="CV42" s="2799"/>
      <c r="CW42" s="2799"/>
      <c r="CX42" s="2799"/>
      <c r="CY42" s="2799"/>
      <c r="CZ42" s="2799"/>
      <c r="DA42" s="2799"/>
      <c r="DB42" s="2799"/>
      <c r="DC42" s="2799"/>
      <c r="DD42" s="2799"/>
      <c r="DE42" s="2799"/>
      <c r="DF42" s="2799"/>
      <c r="DG42" s="2799"/>
      <c r="DH42" s="2799"/>
      <c r="DI42" s="2799"/>
      <c r="DJ42" s="2799"/>
      <c r="DK42" s="2799"/>
      <c r="DL42" s="2799"/>
      <c r="DM42" s="2799"/>
      <c r="DN42" s="2799"/>
      <c r="DO42" s="2799"/>
      <c r="DP42" s="2799"/>
      <c r="DQ42" s="2799"/>
      <c r="DR42" s="2799"/>
      <c r="DS42" s="2799"/>
      <c r="DT42" s="2799"/>
      <c r="DU42" s="2799"/>
      <c r="DV42" s="2799"/>
      <c r="DW42" s="2799"/>
      <c r="DX42" s="2799"/>
      <c r="DY42" s="2799"/>
      <c r="DZ42" s="2799"/>
      <c r="EA42" s="2799"/>
    </row>
    <row r="43" spans="3:131" s="2811" customFormat="1" ht="55.8">
      <c r="C43" s="3388"/>
      <c r="D43" s="2837"/>
      <c r="E43" s="2836" t="s">
        <v>2071</v>
      </c>
      <c r="F43" s="2836" t="s">
        <v>2070</v>
      </c>
      <c r="G43" s="2835" t="s">
        <v>2069</v>
      </c>
      <c r="H43" s="2836" t="s">
        <v>2071</v>
      </c>
      <c r="I43" s="2836" t="s">
        <v>2070</v>
      </c>
      <c r="J43" s="2835" t="s">
        <v>2069</v>
      </c>
      <c r="K43" s="2835" t="s">
        <v>2071</v>
      </c>
      <c r="L43" s="2835" t="s">
        <v>2070</v>
      </c>
      <c r="M43" s="2835" t="s">
        <v>2069</v>
      </c>
      <c r="N43" s="3736" t="s">
        <v>776</v>
      </c>
      <c r="O43" s="3737"/>
      <c r="P43" s="2814"/>
      <c r="Q43" s="2814"/>
      <c r="R43" s="2814"/>
      <c r="S43" s="2814"/>
      <c r="T43" s="2814"/>
      <c r="U43" s="2814"/>
      <c r="V43" s="2834"/>
      <c r="W43" s="2813"/>
      <c r="X43" s="2813"/>
      <c r="Y43" s="2813"/>
      <c r="Z43" s="2813"/>
      <c r="AA43" s="2813"/>
      <c r="AB43" s="2813"/>
      <c r="AC43" s="2812"/>
      <c r="AD43" s="2812"/>
      <c r="AE43" s="2812"/>
      <c r="AF43" s="2812"/>
      <c r="AG43" s="2812"/>
      <c r="AH43" s="2812"/>
      <c r="AI43" s="2812"/>
      <c r="AJ43" s="2799"/>
      <c r="AK43" s="2799"/>
      <c r="AL43" s="2799"/>
      <c r="AM43" s="2799"/>
      <c r="AN43" s="2799"/>
      <c r="AO43" s="2799"/>
      <c r="AP43" s="2799"/>
      <c r="AQ43" s="2799"/>
      <c r="AR43" s="2799"/>
      <c r="AS43" s="2799"/>
      <c r="AT43" s="2799"/>
      <c r="AU43" s="2799"/>
      <c r="AV43" s="2799"/>
      <c r="AW43" s="2799"/>
      <c r="AX43" s="2799"/>
      <c r="AY43" s="2799"/>
      <c r="AZ43" s="2799"/>
      <c r="BA43" s="2799"/>
      <c r="BB43" s="2799"/>
      <c r="BC43" s="2799"/>
      <c r="BD43" s="2799"/>
      <c r="BE43" s="2799"/>
      <c r="BF43" s="2799"/>
      <c r="BG43" s="2799"/>
      <c r="BH43" s="2799"/>
      <c r="BI43" s="2799"/>
      <c r="BJ43" s="2799"/>
      <c r="BK43" s="2799"/>
      <c r="BL43" s="2799"/>
      <c r="BM43" s="2799"/>
      <c r="BN43" s="2799"/>
      <c r="BO43" s="2799"/>
      <c r="BP43" s="2799"/>
      <c r="BQ43" s="2799"/>
      <c r="BR43" s="2799"/>
      <c r="BS43" s="2799"/>
      <c r="BT43" s="2799"/>
      <c r="BU43" s="2799"/>
      <c r="BV43" s="2799"/>
      <c r="BW43" s="2799"/>
      <c r="BX43" s="2799"/>
      <c r="BY43" s="2799"/>
      <c r="BZ43" s="2799"/>
      <c r="CA43" s="2799"/>
      <c r="CB43" s="2799"/>
      <c r="CC43" s="2799"/>
      <c r="CD43" s="2799"/>
      <c r="CE43" s="2799"/>
      <c r="CF43" s="2799"/>
      <c r="CG43" s="2799"/>
      <c r="CH43" s="2799"/>
      <c r="CI43" s="2799"/>
      <c r="CJ43" s="2799"/>
      <c r="CK43" s="2799"/>
      <c r="CL43" s="2799"/>
      <c r="CM43" s="2799"/>
      <c r="CN43" s="2799"/>
      <c r="CO43" s="2799"/>
      <c r="CP43" s="2799"/>
      <c r="CQ43" s="2799"/>
      <c r="CR43" s="2799"/>
      <c r="CS43" s="2799"/>
      <c r="CT43" s="2799"/>
      <c r="CU43" s="2799"/>
      <c r="CV43" s="2799"/>
      <c r="CW43" s="2799"/>
      <c r="CX43" s="2799"/>
      <c r="CY43" s="2799"/>
      <c r="CZ43" s="2799"/>
      <c r="DA43" s="2799"/>
      <c r="DB43" s="2799"/>
      <c r="DC43" s="2799"/>
      <c r="DD43" s="2799"/>
      <c r="DE43" s="2799"/>
      <c r="DF43" s="2799"/>
      <c r="DG43" s="2799"/>
      <c r="DH43" s="2799"/>
      <c r="DI43" s="2799"/>
      <c r="DJ43" s="2799"/>
      <c r="DK43" s="2799"/>
      <c r="DL43" s="2799"/>
      <c r="DM43" s="2799"/>
      <c r="DN43" s="2799"/>
      <c r="DO43" s="2799"/>
      <c r="DP43" s="2799"/>
      <c r="DQ43" s="2799"/>
      <c r="DR43" s="2799"/>
      <c r="DS43" s="2799"/>
      <c r="DT43" s="2799"/>
      <c r="DU43" s="2799"/>
      <c r="DV43" s="2799"/>
      <c r="DW43" s="2799"/>
      <c r="DX43" s="2799"/>
      <c r="DY43" s="2799"/>
      <c r="DZ43" s="2799"/>
      <c r="EA43" s="2799"/>
    </row>
    <row r="44" spans="3:131" s="2811" customFormat="1" ht="26.25" customHeight="1">
      <c r="C44" s="3378">
        <v>3</v>
      </c>
      <c r="D44" s="2827" t="s">
        <v>2068</v>
      </c>
      <c r="E44" s="2826">
        <v>-167148.11194797204</v>
      </c>
      <c r="F44" s="2826">
        <v>342205.04310081335</v>
      </c>
      <c r="G44" s="2826">
        <v>-509353.15504878538</v>
      </c>
      <c r="H44" s="2826">
        <v>315859.81036756659</v>
      </c>
      <c r="I44" s="2826">
        <v>267462.28804517072</v>
      </c>
      <c r="J44" s="2826">
        <v>48397.522322395875</v>
      </c>
      <c r="K44" s="2826">
        <v>499453.61955086031</v>
      </c>
      <c r="L44" s="2826">
        <v>173050.96663859289</v>
      </c>
      <c r="M44" s="2826">
        <v>326402.65291226743</v>
      </c>
      <c r="N44" s="2825" t="s">
        <v>62</v>
      </c>
      <c r="O44" s="3379" t="s">
        <v>62</v>
      </c>
      <c r="P44" s="2814"/>
      <c r="Q44" s="2813"/>
      <c r="R44" s="2813"/>
      <c r="S44" s="2813"/>
      <c r="T44" s="2813"/>
      <c r="U44" s="2813"/>
      <c r="V44" s="2813"/>
      <c r="W44" s="2813"/>
      <c r="X44" s="2813"/>
      <c r="Y44" s="2813"/>
      <c r="Z44" s="2813"/>
      <c r="AA44" s="2813"/>
      <c r="AB44" s="2813"/>
      <c r="AC44" s="2812"/>
      <c r="AD44" s="2812"/>
      <c r="AE44" s="2812"/>
      <c r="AF44" s="2812"/>
      <c r="AG44" s="2812"/>
      <c r="AH44" s="2812"/>
      <c r="AI44" s="2812"/>
      <c r="AJ44" s="2799"/>
      <c r="AK44" s="2799"/>
      <c r="AL44" s="2799"/>
      <c r="AM44" s="2799"/>
      <c r="AN44" s="2799"/>
      <c r="AO44" s="2799"/>
      <c r="AP44" s="2799"/>
      <c r="AQ44" s="2799"/>
      <c r="AR44" s="2799"/>
      <c r="AS44" s="2799"/>
      <c r="AT44" s="2799"/>
      <c r="AU44" s="2799"/>
      <c r="AV44" s="2799"/>
      <c r="AW44" s="2799"/>
      <c r="AX44" s="2799"/>
      <c r="AY44" s="2799"/>
      <c r="AZ44" s="2799"/>
      <c r="BA44" s="2799"/>
      <c r="BB44" s="2799"/>
      <c r="BC44" s="2799"/>
      <c r="BD44" s="2799"/>
      <c r="BE44" s="2799"/>
      <c r="BF44" s="2799"/>
      <c r="BG44" s="2799"/>
      <c r="BH44" s="2799"/>
      <c r="BI44" s="2799"/>
      <c r="BJ44" s="2799"/>
      <c r="BK44" s="2799"/>
      <c r="BL44" s="2799"/>
      <c r="BM44" s="2799"/>
      <c r="BN44" s="2799"/>
      <c r="BO44" s="2799"/>
      <c r="BP44" s="2799"/>
      <c r="BQ44" s="2799"/>
      <c r="BR44" s="2799"/>
      <c r="BS44" s="2799"/>
      <c r="BT44" s="2799"/>
      <c r="BU44" s="2799"/>
      <c r="BV44" s="2799"/>
      <c r="BW44" s="2799"/>
      <c r="BX44" s="2799"/>
      <c r="BY44" s="2799"/>
      <c r="BZ44" s="2799"/>
      <c r="CA44" s="2799"/>
      <c r="CB44" s="2799"/>
      <c r="CC44" s="2799"/>
      <c r="CD44" s="2799"/>
      <c r="CE44" s="2799"/>
      <c r="CF44" s="2799"/>
      <c r="CG44" s="2799"/>
      <c r="CH44" s="2799"/>
      <c r="CI44" s="2799"/>
      <c r="CJ44" s="2799"/>
      <c r="CK44" s="2799"/>
      <c r="CL44" s="2799"/>
      <c r="CM44" s="2799"/>
      <c r="CN44" s="2799"/>
      <c r="CO44" s="2799"/>
      <c r="CP44" s="2799"/>
      <c r="CQ44" s="2799"/>
      <c r="CR44" s="2799"/>
      <c r="CS44" s="2799"/>
      <c r="CT44" s="2799"/>
      <c r="CU44" s="2799"/>
      <c r="CV44" s="2799"/>
      <c r="CW44" s="2799"/>
      <c r="CX44" s="2799"/>
      <c r="CY44" s="2799"/>
      <c r="CZ44" s="2799"/>
      <c r="DA44" s="2799"/>
      <c r="DB44" s="2799"/>
      <c r="DC44" s="2799"/>
      <c r="DD44" s="2799"/>
      <c r="DE44" s="2799"/>
      <c r="DF44" s="2799"/>
      <c r="DG44" s="2799"/>
      <c r="DH44" s="2799"/>
      <c r="DI44" s="2799"/>
      <c r="DJ44" s="2799"/>
      <c r="DK44" s="2799"/>
      <c r="DL44" s="2799"/>
      <c r="DM44" s="2799"/>
      <c r="DN44" s="2799"/>
      <c r="DO44" s="2799"/>
      <c r="DP44" s="2799"/>
      <c r="DQ44" s="2799"/>
      <c r="DR44" s="2799"/>
      <c r="DS44" s="2799"/>
      <c r="DT44" s="2799"/>
      <c r="DU44" s="2799"/>
      <c r="DV44" s="2799"/>
      <c r="DW44" s="2799"/>
      <c r="DX44" s="2799"/>
      <c r="DY44" s="2799"/>
      <c r="DZ44" s="2799"/>
      <c r="EA44" s="2799"/>
    </row>
    <row r="45" spans="3:131" s="2811" customFormat="1" ht="47.25" customHeight="1">
      <c r="C45" s="3378"/>
      <c r="D45" s="2827" t="s">
        <v>2067</v>
      </c>
      <c r="E45" s="2826">
        <v>-167148.11194797204</v>
      </c>
      <c r="F45" s="2826">
        <v>342205.04310081335</v>
      </c>
      <c r="G45" s="2826">
        <v>-509353.15504878538</v>
      </c>
      <c r="H45" s="2826">
        <v>315859.81036756659</v>
      </c>
      <c r="I45" s="2826">
        <v>267462.28804517072</v>
      </c>
      <c r="J45" s="2826">
        <v>48397.522322395875</v>
      </c>
      <c r="K45" s="2826">
        <v>499453.61955086031</v>
      </c>
      <c r="L45" s="2826">
        <v>173050.96663859289</v>
      </c>
      <c r="M45" s="2826">
        <v>326402.65291226743</v>
      </c>
      <c r="N45" s="2825" t="s">
        <v>62</v>
      </c>
      <c r="O45" s="3379" t="s">
        <v>62</v>
      </c>
      <c r="P45" s="2814"/>
      <c r="Q45" s="2813"/>
      <c r="R45" s="2813"/>
      <c r="S45" s="2813"/>
      <c r="T45" s="2813"/>
      <c r="U45" s="2813"/>
      <c r="V45" s="2813"/>
      <c r="W45" s="2813"/>
      <c r="X45" s="2813"/>
      <c r="Y45" s="2813"/>
      <c r="Z45" s="2813"/>
      <c r="AA45" s="2813"/>
      <c r="AB45" s="2813"/>
      <c r="AC45" s="2812"/>
      <c r="AD45" s="2812"/>
      <c r="AE45" s="2812"/>
      <c r="AF45" s="2812"/>
      <c r="AG45" s="2812"/>
      <c r="AH45" s="2812"/>
      <c r="AI45" s="2812"/>
      <c r="AJ45" s="2799"/>
      <c r="AK45" s="2799"/>
      <c r="AL45" s="2799"/>
      <c r="AM45" s="2799"/>
      <c r="AN45" s="2799"/>
      <c r="AO45" s="2799"/>
      <c r="AP45" s="2799"/>
      <c r="AQ45" s="2799"/>
      <c r="AR45" s="2799"/>
      <c r="AS45" s="2799"/>
      <c r="AT45" s="2799"/>
      <c r="AU45" s="2799"/>
      <c r="AV45" s="2799"/>
      <c r="AW45" s="2799"/>
      <c r="AX45" s="2799"/>
      <c r="AY45" s="2799"/>
      <c r="AZ45" s="2799"/>
      <c r="BA45" s="2799"/>
      <c r="BB45" s="2799"/>
      <c r="BC45" s="2799"/>
      <c r="BD45" s="2799"/>
      <c r="BE45" s="2799"/>
      <c r="BF45" s="2799"/>
      <c r="BG45" s="2799"/>
      <c r="BH45" s="2799"/>
      <c r="BI45" s="2799"/>
      <c r="BJ45" s="2799"/>
      <c r="BK45" s="2799"/>
      <c r="BL45" s="2799"/>
      <c r="BM45" s="2799"/>
      <c r="BN45" s="2799"/>
      <c r="BO45" s="2799"/>
      <c r="BP45" s="2799"/>
      <c r="BQ45" s="2799"/>
      <c r="BR45" s="2799"/>
      <c r="BS45" s="2799"/>
      <c r="BT45" s="2799"/>
      <c r="BU45" s="2799"/>
      <c r="BV45" s="2799"/>
      <c r="BW45" s="2799"/>
      <c r="BX45" s="2799"/>
      <c r="BY45" s="2799"/>
      <c r="BZ45" s="2799"/>
      <c r="CA45" s="2799"/>
      <c r="CB45" s="2799"/>
      <c r="CC45" s="2799"/>
      <c r="CD45" s="2799"/>
      <c r="CE45" s="2799"/>
      <c r="CF45" s="2799"/>
      <c r="CG45" s="2799"/>
      <c r="CH45" s="2799"/>
      <c r="CI45" s="2799"/>
      <c r="CJ45" s="2799"/>
      <c r="CK45" s="2799"/>
      <c r="CL45" s="2799"/>
      <c r="CM45" s="2799"/>
      <c r="CN45" s="2799"/>
      <c r="CO45" s="2799"/>
      <c r="CP45" s="2799"/>
      <c r="CQ45" s="2799"/>
      <c r="CR45" s="2799"/>
      <c r="CS45" s="2799"/>
      <c r="CT45" s="2799"/>
      <c r="CU45" s="2799"/>
      <c r="CV45" s="2799"/>
      <c r="CW45" s="2799"/>
      <c r="CX45" s="2799"/>
      <c r="CY45" s="2799"/>
      <c r="CZ45" s="2799"/>
      <c r="DA45" s="2799"/>
      <c r="DB45" s="2799"/>
      <c r="DC45" s="2799"/>
      <c r="DD45" s="2799"/>
      <c r="DE45" s="2799"/>
      <c r="DF45" s="2799"/>
      <c r="DG45" s="2799"/>
      <c r="DH45" s="2799"/>
      <c r="DI45" s="2799"/>
      <c r="DJ45" s="2799"/>
      <c r="DK45" s="2799"/>
      <c r="DL45" s="2799"/>
      <c r="DM45" s="2799"/>
      <c r="DN45" s="2799"/>
      <c r="DO45" s="2799"/>
      <c r="DP45" s="2799"/>
      <c r="DQ45" s="2799"/>
      <c r="DR45" s="2799"/>
      <c r="DS45" s="2799"/>
      <c r="DT45" s="2799"/>
      <c r="DU45" s="2799"/>
      <c r="DV45" s="2799"/>
      <c r="DW45" s="2799"/>
      <c r="DX45" s="2799"/>
      <c r="DY45" s="2799"/>
      <c r="DZ45" s="2799"/>
      <c r="EA45" s="2799"/>
    </row>
    <row r="46" spans="3:131" s="2811" customFormat="1" ht="26.25" customHeight="1">
      <c r="C46" s="3378">
        <v>3.1</v>
      </c>
      <c r="D46" s="2832" t="s">
        <v>2066</v>
      </c>
      <c r="E46" s="2826">
        <v>0</v>
      </c>
      <c r="F46" s="2826">
        <v>18560.308999999997</v>
      </c>
      <c r="G46" s="2826">
        <v>-18560.308999999997</v>
      </c>
      <c r="H46" s="2826">
        <v>0</v>
      </c>
      <c r="I46" s="2826">
        <v>6170.5290000000005</v>
      </c>
      <c r="J46" s="2826">
        <v>-6170.5290000000005</v>
      </c>
      <c r="K46" s="2826">
        <v>0</v>
      </c>
      <c r="L46" s="2826">
        <v>8400.744999999999</v>
      </c>
      <c r="M46" s="2826">
        <v>-8400.744999999999</v>
      </c>
      <c r="N46" s="2825">
        <v>-66.754168801823283</v>
      </c>
      <c r="O46" s="3379">
        <v>36.143027607519528</v>
      </c>
      <c r="P46" s="2814"/>
      <c r="Q46" s="2813"/>
      <c r="R46" s="2813"/>
      <c r="S46" s="2813"/>
      <c r="T46" s="2813"/>
      <c r="U46" s="2813"/>
      <c r="V46" s="2813"/>
      <c r="W46" s="2813"/>
      <c r="X46" s="2813"/>
      <c r="Y46" s="2813"/>
      <c r="Z46" s="2813"/>
      <c r="AA46" s="2813"/>
      <c r="AB46" s="2813"/>
      <c r="AC46" s="2812"/>
      <c r="AD46" s="2812"/>
      <c r="AE46" s="2812"/>
      <c r="AF46" s="2812"/>
      <c r="AG46" s="2812"/>
      <c r="AH46" s="2812"/>
      <c r="AI46" s="2812"/>
      <c r="AJ46" s="2799"/>
      <c r="AK46" s="2799"/>
      <c r="AL46" s="2799"/>
      <c r="AM46" s="2799"/>
      <c r="AN46" s="2799"/>
      <c r="AO46" s="2799"/>
      <c r="AP46" s="2799"/>
      <c r="AQ46" s="2799"/>
      <c r="AR46" s="2799"/>
      <c r="AS46" s="2799"/>
      <c r="AT46" s="2799"/>
      <c r="AU46" s="2799"/>
      <c r="AV46" s="2799"/>
      <c r="AW46" s="2799"/>
      <c r="AX46" s="2799"/>
      <c r="AY46" s="2799"/>
      <c r="AZ46" s="2799"/>
      <c r="BA46" s="2799"/>
      <c r="BB46" s="2799"/>
      <c r="BC46" s="2799"/>
      <c r="BD46" s="2799"/>
      <c r="BE46" s="2799"/>
      <c r="BF46" s="2799"/>
      <c r="BG46" s="2799"/>
      <c r="BH46" s="2799"/>
      <c r="BI46" s="2799"/>
      <c r="BJ46" s="2799"/>
      <c r="BK46" s="2799"/>
      <c r="BL46" s="2799"/>
      <c r="BM46" s="2799"/>
      <c r="BN46" s="2799"/>
      <c r="BO46" s="2799"/>
      <c r="BP46" s="2799"/>
      <c r="BQ46" s="2799"/>
      <c r="BR46" s="2799"/>
      <c r="BS46" s="2799"/>
      <c r="BT46" s="2799"/>
      <c r="BU46" s="2799"/>
      <c r="BV46" s="2799"/>
      <c r="BW46" s="2799"/>
      <c r="BX46" s="2799"/>
      <c r="BY46" s="2799"/>
      <c r="BZ46" s="2799"/>
      <c r="CA46" s="2799"/>
      <c r="CB46" s="2799"/>
      <c r="CC46" s="2799"/>
      <c r="CD46" s="2799"/>
      <c r="CE46" s="2799"/>
      <c r="CF46" s="2799"/>
      <c r="CG46" s="2799"/>
      <c r="CH46" s="2799"/>
      <c r="CI46" s="2799"/>
      <c r="CJ46" s="2799"/>
      <c r="CK46" s="2799"/>
      <c r="CL46" s="2799"/>
      <c r="CM46" s="2799"/>
      <c r="CN46" s="2799"/>
      <c r="CO46" s="2799"/>
      <c r="CP46" s="2799"/>
      <c r="CQ46" s="2799"/>
      <c r="CR46" s="2799"/>
      <c r="CS46" s="2799"/>
      <c r="CT46" s="2799"/>
      <c r="CU46" s="2799"/>
      <c r="CV46" s="2799"/>
      <c r="CW46" s="2799"/>
      <c r="CX46" s="2799"/>
      <c r="CY46" s="2799"/>
      <c r="CZ46" s="2799"/>
      <c r="DA46" s="2799"/>
      <c r="DB46" s="2799"/>
      <c r="DC46" s="2799"/>
      <c r="DD46" s="2799"/>
      <c r="DE46" s="2799"/>
      <c r="DF46" s="2799"/>
      <c r="DG46" s="2799"/>
      <c r="DH46" s="2799"/>
      <c r="DI46" s="2799"/>
      <c r="DJ46" s="2799"/>
      <c r="DK46" s="2799"/>
      <c r="DL46" s="2799"/>
      <c r="DM46" s="2799"/>
      <c r="DN46" s="2799"/>
      <c r="DO46" s="2799"/>
      <c r="DP46" s="2799"/>
      <c r="DQ46" s="2799"/>
      <c r="DR46" s="2799"/>
      <c r="DS46" s="2799"/>
      <c r="DT46" s="2799"/>
      <c r="DU46" s="2799"/>
      <c r="DV46" s="2799"/>
      <c r="DW46" s="2799"/>
      <c r="DX46" s="2799"/>
      <c r="DY46" s="2799"/>
      <c r="DZ46" s="2799"/>
      <c r="EA46" s="2799"/>
    </row>
    <row r="47" spans="3:131" s="2811" customFormat="1" ht="26.25" customHeight="1">
      <c r="C47" s="3378" t="s">
        <v>2065</v>
      </c>
      <c r="D47" s="2823" t="s">
        <v>2064</v>
      </c>
      <c r="E47" s="2829">
        <v>0</v>
      </c>
      <c r="F47" s="2829">
        <v>19218.980999999996</v>
      </c>
      <c r="G47" s="2829">
        <v>-19218.980999999996</v>
      </c>
      <c r="H47" s="2829">
        <v>0</v>
      </c>
      <c r="I47" s="2829">
        <v>7977.8350000000009</v>
      </c>
      <c r="J47" s="2829">
        <v>-7977.8350000000009</v>
      </c>
      <c r="K47" s="2829">
        <v>0</v>
      </c>
      <c r="L47" s="2829">
        <v>8474.6569999999992</v>
      </c>
      <c r="M47" s="2829">
        <v>-8474.6569999999992</v>
      </c>
      <c r="N47" s="2828">
        <v>-58.489812753340033</v>
      </c>
      <c r="O47" s="3382">
        <v>6.2275291479455097</v>
      </c>
      <c r="P47" s="2814"/>
      <c r="Q47" s="2813"/>
      <c r="R47" s="2813"/>
      <c r="S47" s="2813"/>
      <c r="T47" s="2813"/>
      <c r="U47" s="2813"/>
      <c r="V47" s="2813"/>
      <c r="W47" s="2813"/>
      <c r="X47" s="2813"/>
      <c r="Y47" s="2813"/>
      <c r="Z47" s="2813"/>
      <c r="AA47" s="2813"/>
      <c r="AB47" s="2813"/>
      <c r="AC47" s="2812"/>
      <c r="AD47" s="2812"/>
      <c r="AE47" s="2812"/>
      <c r="AF47" s="2812"/>
      <c r="AG47" s="2812"/>
      <c r="AH47" s="2812"/>
      <c r="AI47" s="2812"/>
      <c r="AJ47" s="2799"/>
      <c r="AK47" s="2799"/>
      <c r="AL47" s="2799"/>
      <c r="AM47" s="2799"/>
      <c r="AN47" s="2799"/>
      <c r="AO47" s="2799"/>
      <c r="AP47" s="2799"/>
      <c r="AQ47" s="2799"/>
      <c r="AR47" s="2799"/>
      <c r="AS47" s="2799"/>
      <c r="AT47" s="2799"/>
      <c r="AU47" s="2799"/>
      <c r="AV47" s="2799"/>
      <c r="AW47" s="2799"/>
      <c r="AX47" s="2799"/>
      <c r="AY47" s="2799"/>
      <c r="AZ47" s="2799"/>
      <c r="BA47" s="2799"/>
      <c r="BB47" s="2799"/>
      <c r="BC47" s="2799"/>
      <c r="BD47" s="2799"/>
      <c r="BE47" s="2799"/>
      <c r="BF47" s="2799"/>
      <c r="BG47" s="2799"/>
      <c r="BH47" s="2799"/>
      <c r="BI47" s="2799"/>
      <c r="BJ47" s="2799"/>
      <c r="BK47" s="2799"/>
      <c r="BL47" s="2799"/>
      <c r="BM47" s="2799"/>
      <c r="BN47" s="2799"/>
      <c r="BO47" s="2799"/>
      <c r="BP47" s="2799"/>
      <c r="BQ47" s="2799"/>
      <c r="BR47" s="2799"/>
      <c r="BS47" s="2799"/>
      <c r="BT47" s="2799"/>
      <c r="BU47" s="2799"/>
      <c r="BV47" s="2799"/>
      <c r="BW47" s="2799"/>
      <c r="BX47" s="2799"/>
      <c r="BY47" s="2799"/>
      <c r="BZ47" s="2799"/>
      <c r="CA47" s="2799"/>
      <c r="CB47" s="2799"/>
      <c r="CC47" s="2799"/>
      <c r="CD47" s="2799"/>
      <c r="CE47" s="2799"/>
      <c r="CF47" s="2799"/>
      <c r="CG47" s="2799"/>
      <c r="CH47" s="2799"/>
      <c r="CI47" s="2799"/>
      <c r="CJ47" s="2799"/>
      <c r="CK47" s="2799"/>
      <c r="CL47" s="2799"/>
      <c r="CM47" s="2799"/>
      <c r="CN47" s="2799"/>
      <c r="CO47" s="2799"/>
      <c r="CP47" s="2799"/>
      <c r="CQ47" s="2799"/>
      <c r="CR47" s="2799"/>
      <c r="CS47" s="2799"/>
      <c r="CT47" s="2799"/>
      <c r="CU47" s="2799"/>
      <c r="CV47" s="2799"/>
      <c r="CW47" s="2799"/>
      <c r="CX47" s="2799"/>
      <c r="CY47" s="2799"/>
      <c r="CZ47" s="2799"/>
      <c r="DA47" s="2799"/>
      <c r="DB47" s="2799"/>
      <c r="DC47" s="2799"/>
      <c r="DD47" s="2799"/>
      <c r="DE47" s="2799"/>
      <c r="DF47" s="2799"/>
      <c r="DG47" s="2799"/>
      <c r="DH47" s="2799"/>
      <c r="DI47" s="2799"/>
      <c r="DJ47" s="2799"/>
      <c r="DK47" s="2799"/>
      <c r="DL47" s="2799"/>
      <c r="DM47" s="2799"/>
      <c r="DN47" s="2799"/>
      <c r="DO47" s="2799"/>
      <c r="DP47" s="2799"/>
      <c r="DQ47" s="2799"/>
      <c r="DR47" s="2799"/>
      <c r="DS47" s="2799"/>
      <c r="DT47" s="2799"/>
      <c r="DU47" s="2799"/>
      <c r="DV47" s="2799"/>
      <c r="DW47" s="2799"/>
      <c r="DX47" s="2799"/>
      <c r="DY47" s="2799"/>
      <c r="DZ47" s="2799"/>
      <c r="EA47" s="2799"/>
    </row>
    <row r="48" spans="3:131" s="2811" customFormat="1" ht="26.25" customHeight="1">
      <c r="C48" s="3378" t="s">
        <v>2063</v>
      </c>
      <c r="D48" s="2823" t="s">
        <v>2062</v>
      </c>
      <c r="E48" s="2829">
        <v>0</v>
      </c>
      <c r="F48" s="2829">
        <v>-658.67200000000003</v>
      </c>
      <c r="G48" s="2829">
        <v>658.67200000000003</v>
      </c>
      <c r="H48" s="2829">
        <v>0</v>
      </c>
      <c r="I48" s="2829">
        <v>-1807.306</v>
      </c>
      <c r="J48" s="2829">
        <v>1807.306</v>
      </c>
      <c r="K48" s="2829">
        <v>0</v>
      </c>
      <c r="L48" s="2829">
        <v>-73.912000000000006</v>
      </c>
      <c r="M48" s="2829">
        <v>73.912000000000006</v>
      </c>
      <c r="N48" s="2828">
        <v>174.38634100128746</v>
      </c>
      <c r="O48" s="3382">
        <v>-95.910377102715316</v>
      </c>
      <c r="P48" s="2814"/>
      <c r="Q48" s="2813"/>
      <c r="R48" s="2813"/>
      <c r="S48" s="2813"/>
      <c r="T48" s="2813"/>
      <c r="U48" s="2813"/>
      <c r="V48" s="2813"/>
      <c r="W48" s="2813"/>
      <c r="X48" s="2813"/>
      <c r="Y48" s="2813"/>
      <c r="Z48" s="2813"/>
      <c r="AA48" s="2813"/>
      <c r="AB48" s="2813"/>
      <c r="AC48" s="2812"/>
      <c r="AD48" s="2812"/>
      <c r="AE48" s="2812"/>
      <c r="AF48" s="2812"/>
      <c r="AG48" s="2812"/>
      <c r="AH48" s="2812"/>
      <c r="AI48" s="2812"/>
      <c r="AJ48" s="2799"/>
      <c r="AK48" s="2799"/>
      <c r="AL48" s="2799"/>
      <c r="AM48" s="2799"/>
      <c r="AN48" s="2799"/>
      <c r="AO48" s="2799"/>
      <c r="AP48" s="2799"/>
      <c r="AQ48" s="2799"/>
      <c r="AR48" s="2799"/>
      <c r="AS48" s="2799"/>
      <c r="AT48" s="2799"/>
      <c r="AU48" s="2799"/>
      <c r="AV48" s="2799"/>
      <c r="AW48" s="2799"/>
      <c r="AX48" s="2799"/>
      <c r="AY48" s="2799"/>
      <c r="AZ48" s="2799"/>
      <c r="BA48" s="2799"/>
      <c r="BB48" s="2799"/>
      <c r="BC48" s="2799"/>
      <c r="BD48" s="2799"/>
      <c r="BE48" s="2799"/>
      <c r="BF48" s="2799"/>
      <c r="BG48" s="2799"/>
      <c r="BH48" s="2799"/>
      <c r="BI48" s="2799"/>
      <c r="BJ48" s="2799"/>
      <c r="BK48" s="2799"/>
      <c r="BL48" s="2799"/>
      <c r="BM48" s="2799"/>
      <c r="BN48" s="2799"/>
      <c r="BO48" s="2799"/>
      <c r="BP48" s="2799"/>
      <c r="BQ48" s="2799"/>
      <c r="BR48" s="2799"/>
      <c r="BS48" s="2799"/>
      <c r="BT48" s="2799"/>
      <c r="BU48" s="2799"/>
      <c r="BV48" s="2799"/>
      <c r="BW48" s="2799"/>
      <c r="BX48" s="2799"/>
      <c r="BY48" s="2799"/>
      <c r="BZ48" s="2799"/>
      <c r="CA48" s="2799"/>
      <c r="CB48" s="2799"/>
      <c r="CC48" s="2799"/>
      <c r="CD48" s="2799"/>
      <c r="CE48" s="2799"/>
      <c r="CF48" s="2799"/>
      <c r="CG48" s="2799"/>
      <c r="CH48" s="2799"/>
      <c r="CI48" s="2799"/>
      <c r="CJ48" s="2799"/>
      <c r="CK48" s="2799"/>
      <c r="CL48" s="2799"/>
      <c r="CM48" s="2799"/>
      <c r="CN48" s="2799"/>
      <c r="CO48" s="2799"/>
      <c r="CP48" s="2799"/>
      <c r="CQ48" s="2799"/>
      <c r="CR48" s="2799"/>
      <c r="CS48" s="2799"/>
      <c r="CT48" s="2799"/>
      <c r="CU48" s="2799"/>
      <c r="CV48" s="2799"/>
      <c r="CW48" s="2799"/>
      <c r="CX48" s="2799"/>
      <c r="CY48" s="2799"/>
      <c r="CZ48" s="2799"/>
      <c r="DA48" s="2799"/>
      <c r="DB48" s="2799"/>
      <c r="DC48" s="2799"/>
      <c r="DD48" s="2799"/>
      <c r="DE48" s="2799"/>
      <c r="DF48" s="2799"/>
      <c r="DG48" s="2799"/>
      <c r="DH48" s="2799"/>
      <c r="DI48" s="2799"/>
      <c r="DJ48" s="2799"/>
      <c r="DK48" s="2799"/>
      <c r="DL48" s="2799"/>
      <c r="DM48" s="2799"/>
      <c r="DN48" s="2799"/>
      <c r="DO48" s="2799"/>
      <c r="DP48" s="2799"/>
      <c r="DQ48" s="2799"/>
      <c r="DR48" s="2799"/>
      <c r="DS48" s="2799"/>
      <c r="DT48" s="2799"/>
      <c r="DU48" s="2799"/>
      <c r="DV48" s="2799"/>
      <c r="DW48" s="2799"/>
      <c r="DX48" s="2799"/>
      <c r="DY48" s="2799"/>
      <c r="DZ48" s="2799"/>
      <c r="EA48" s="2799"/>
    </row>
    <row r="49" spans="3:131" s="2833" customFormat="1" ht="26.25" customHeight="1">
      <c r="C49" s="3378">
        <v>3.2</v>
      </c>
      <c r="D49" s="2832" t="s">
        <v>2061</v>
      </c>
      <c r="E49" s="2826">
        <v>0</v>
      </c>
      <c r="F49" s="2826">
        <v>0</v>
      </c>
      <c r="G49" s="2826">
        <v>0</v>
      </c>
      <c r="H49" s="2826">
        <v>0</v>
      </c>
      <c r="I49" s="2826">
        <v>0</v>
      </c>
      <c r="J49" s="2826">
        <v>0</v>
      </c>
      <c r="K49" s="2826">
        <v>0</v>
      </c>
      <c r="L49" s="2826">
        <v>0</v>
      </c>
      <c r="M49" s="2826">
        <v>0</v>
      </c>
      <c r="N49" s="2825" t="s">
        <v>62</v>
      </c>
      <c r="O49" s="3379" t="s">
        <v>62</v>
      </c>
      <c r="P49" s="2814"/>
      <c r="Q49" s="2813"/>
      <c r="R49" s="2813"/>
      <c r="S49" s="2813"/>
      <c r="T49" s="2813"/>
      <c r="U49" s="2813"/>
      <c r="V49" s="2813"/>
      <c r="W49" s="2813"/>
      <c r="X49" s="2813"/>
      <c r="Y49" s="2813"/>
      <c r="Z49" s="2813"/>
      <c r="AA49" s="2813"/>
      <c r="AB49" s="2813"/>
      <c r="AC49" s="2812"/>
      <c r="AD49" s="2812"/>
      <c r="AE49" s="2812"/>
      <c r="AF49" s="2812"/>
      <c r="AG49" s="2812"/>
      <c r="AH49" s="2812"/>
      <c r="AI49" s="2812"/>
      <c r="AJ49" s="2799"/>
      <c r="AK49" s="2799"/>
      <c r="AL49" s="2799"/>
      <c r="AM49" s="2799"/>
      <c r="AN49" s="2799"/>
      <c r="AO49" s="2799"/>
      <c r="AP49" s="2799"/>
      <c r="AQ49" s="2799"/>
      <c r="AR49" s="2799"/>
      <c r="AS49" s="2799"/>
      <c r="AT49" s="2799"/>
      <c r="AU49" s="2799"/>
      <c r="AV49" s="2799"/>
      <c r="AW49" s="2799"/>
      <c r="AX49" s="2799"/>
      <c r="AY49" s="2799"/>
      <c r="AZ49" s="2799"/>
      <c r="BA49" s="2799"/>
      <c r="BB49" s="2799"/>
      <c r="BC49" s="2799"/>
      <c r="BD49" s="2799"/>
      <c r="BE49" s="2799"/>
      <c r="BF49" s="2799"/>
      <c r="BG49" s="2799"/>
      <c r="BH49" s="2799"/>
      <c r="BI49" s="2799"/>
      <c r="BJ49" s="2799"/>
      <c r="BK49" s="2799"/>
      <c r="BL49" s="2799"/>
      <c r="BM49" s="2799"/>
      <c r="BN49" s="2799"/>
      <c r="BO49" s="2799"/>
      <c r="BP49" s="2799"/>
      <c r="BQ49" s="2799"/>
      <c r="BR49" s="2799"/>
      <c r="BS49" s="2799"/>
      <c r="BT49" s="2799"/>
      <c r="BU49" s="2799"/>
      <c r="BV49" s="2799"/>
      <c r="BW49" s="2799"/>
      <c r="BX49" s="2799"/>
      <c r="BY49" s="2799"/>
      <c r="BZ49" s="2799"/>
      <c r="CA49" s="2799"/>
      <c r="CB49" s="2799"/>
      <c r="CC49" s="2799"/>
      <c r="CD49" s="2799"/>
      <c r="CE49" s="2799"/>
      <c r="CF49" s="2799"/>
      <c r="CG49" s="2799"/>
      <c r="CH49" s="2799"/>
      <c r="CI49" s="2799"/>
      <c r="CJ49" s="2799"/>
      <c r="CK49" s="2799"/>
      <c r="CL49" s="2799"/>
      <c r="CM49" s="2799"/>
      <c r="CN49" s="2799"/>
      <c r="CO49" s="2799"/>
      <c r="CP49" s="2799"/>
      <c r="CQ49" s="2799"/>
      <c r="CR49" s="2799"/>
      <c r="CS49" s="2799"/>
      <c r="CT49" s="2799"/>
      <c r="CU49" s="2799"/>
      <c r="CV49" s="2799"/>
      <c r="CW49" s="2799"/>
      <c r="CX49" s="2799"/>
      <c r="CY49" s="2799"/>
      <c r="CZ49" s="2799"/>
      <c r="DA49" s="2799"/>
      <c r="DB49" s="2799"/>
      <c r="DC49" s="2799"/>
      <c r="DD49" s="2799"/>
      <c r="DE49" s="2799"/>
      <c r="DF49" s="2799"/>
      <c r="DG49" s="2799"/>
      <c r="DH49" s="2799"/>
      <c r="DI49" s="2799"/>
      <c r="DJ49" s="2799"/>
      <c r="DK49" s="2799"/>
      <c r="DL49" s="2799"/>
      <c r="DM49" s="2799"/>
      <c r="DN49" s="2799"/>
      <c r="DO49" s="2799"/>
      <c r="DP49" s="2799"/>
      <c r="DQ49" s="2799"/>
      <c r="DR49" s="2799"/>
      <c r="DS49" s="2799"/>
      <c r="DT49" s="2799"/>
      <c r="DU49" s="2799"/>
      <c r="DV49" s="2799"/>
      <c r="DW49" s="2799"/>
      <c r="DX49" s="2799"/>
      <c r="DY49" s="2799"/>
      <c r="DZ49" s="2799"/>
      <c r="EA49" s="2799"/>
    </row>
    <row r="50" spans="3:131" s="2811" customFormat="1" ht="26.25" customHeight="1">
      <c r="C50" s="3378">
        <v>3.3</v>
      </c>
      <c r="D50" s="2832" t="s">
        <v>2060</v>
      </c>
      <c r="E50" s="2826">
        <v>14062.545734614359</v>
      </c>
      <c r="F50" s="2826">
        <v>323644.73410081334</v>
      </c>
      <c r="G50" s="2826">
        <v>-309582.18836619897</v>
      </c>
      <c r="H50" s="2826">
        <v>6615.9367239054991</v>
      </c>
      <c r="I50" s="2826">
        <v>261291.75904517071</v>
      </c>
      <c r="J50" s="2826">
        <v>-254675.82232126521</v>
      </c>
      <c r="K50" s="2826">
        <v>12168.743981187647</v>
      </c>
      <c r="L50" s="2826">
        <v>164650.22163859289</v>
      </c>
      <c r="M50" s="2826">
        <v>-152481.47765740525</v>
      </c>
      <c r="N50" s="2825">
        <v>-17.735634706472858</v>
      </c>
      <c r="O50" s="3379">
        <v>-40.127226735698976</v>
      </c>
      <c r="P50" s="2814"/>
      <c r="Q50" s="2813"/>
      <c r="R50" s="2813"/>
      <c r="S50" s="2813"/>
      <c r="T50" s="2813"/>
      <c r="U50" s="2813"/>
      <c r="V50" s="2813"/>
      <c r="W50" s="2813"/>
      <c r="X50" s="2813"/>
      <c r="Y50" s="2813"/>
      <c r="Z50" s="2813"/>
      <c r="AA50" s="2813"/>
      <c r="AB50" s="2813"/>
      <c r="AC50" s="2812"/>
      <c r="AD50" s="2812"/>
      <c r="AE50" s="2812"/>
      <c r="AF50" s="2812"/>
      <c r="AG50" s="2812"/>
      <c r="AH50" s="2812"/>
      <c r="AI50" s="2812"/>
      <c r="AJ50" s="2799"/>
      <c r="AK50" s="2799"/>
      <c r="AL50" s="2799"/>
      <c r="AM50" s="2799"/>
      <c r="AN50" s="2799"/>
      <c r="AO50" s="2799"/>
      <c r="AP50" s="2799"/>
      <c r="AQ50" s="2799"/>
      <c r="AR50" s="2799"/>
      <c r="AS50" s="2799"/>
      <c r="AT50" s="2799"/>
      <c r="AU50" s="2799"/>
      <c r="AV50" s="2799"/>
      <c r="AW50" s="2799"/>
      <c r="AX50" s="2799"/>
      <c r="AY50" s="2799"/>
      <c r="AZ50" s="2799"/>
      <c r="BA50" s="2799"/>
      <c r="BB50" s="2799"/>
      <c r="BC50" s="2799"/>
      <c r="BD50" s="2799"/>
      <c r="BE50" s="2799"/>
      <c r="BF50" s="2799"/>
      <c r="BG50" s="2799"/>
      <c r="BH50" s="2799"/>
      <c r="BI50" s="2799"/>
      <c r="BJ50" s="2799"/>
      <c r="BK50" s="2799"/>
      <c r="BL50" s="2799"/>
      <c r="BM50" s="2799"/>
      <c r="BN50" s="2799"/>
      <c r="BO50" s="2799"/>
      <c r="BP50" s="2799"/>
      <c r="BQ50" s="2799"/>
      <c r="BR50" s="2799"/>
      <c r="BS50" s="2799"/>
      <c r="BT50" s="2799"/>
      <c r="BU50" s="2799"/>
      <c r="BV50" s="2799"/>
      <c r="BW50" s="2799"/>
      <c r="BX50" s="2799"/>
      <c r="BY50" s="2799"/>
      <c r="BZ50" s="2799"/>
      <c r="CA50" s="2799"/>
      <c r="CB50" s="2799"/>
      <c r="CC50" s="2799"/>
      <c r="CD50" s="2799"/>
      <c r="CE50" s="2799"/>
      <c r="CF50" s="2799"/>
      <c r="CG50" s="2799"/>
      <c r="CH50" s="2799"/>
      <c r="CI50" s="2799"/>
      <c r="CJ50" s="2799"/>
      <c r="CK50" s="2799"/>
      <c r="CL50" s="2799"/>
      <c r="CM50" s="2799"/>
      <c r="CN50" s="2799"/>
      <c r="CO50" s="2799"/>
      <c r="CP50" s="2799"/>
      <c r="CQ50" s="2799"/>
      <c r="CR50" s="2799"/>
      <c r="CS50" s="2799"/>
      <c r="CT50" s="2799"/>
      <c r="CU50" s="2799"/>
      <c r="CV50" s="2799"/>
      <c r="CW50" s="2799"/>
      <c r="CX50" s="2799"/>
      <c r="CY50" s="2799"/>
      <c r="CZ50" s="2799"/>
      <c r="DA50" s="2799"/>
      <c r="DB50" s="2799"/>
      <c r="DC50" s="2799"/>
      <c r="DD50" s="2799"/>
      <c r="DE50" s="2799"/>
      <c r="DF50" s="2799"/>
      <c r="DG50" s="2799"/>
      <c r="DH50" s="2799"/>
      <c r="DI50" s="2799"/>
      <c r="DJ50" s="2799"/>
      <c r="DK50" s="2799"/>
      <c r="DL50" s="2799"/>
      <c r="DM50" s="2799"/>
      <c r="DN50" s="2799"/>
      <c r="DO50" s="2799"/>
      <c r="DP50" s="2799"/>
      <c r="DQ50" s="2799"/>
      <c r="DR50" s="2799"/>
      <c r="DS50" s="2799"/>
      <c r="DT50" s="2799"/>
      <c r="DU50" s="2799"/>
      <c r="DV50" s="2799"/>
      <c r="DW50" s="2799"/>
      <c r="DX50" s="2799"/>
      <c r="DY50" s="2799"/>
      <c r="DZ50" s="2799"/>
      <c r="EA50" s="2799"/>
    </row>
    <row r="51" spans="3:131" s="2811" customFormat="1" ht="26.25" customHeight="1">
      <c r="C51" s="3378" t="s">
        <v>2059</v>
      </c>
      <c r="D51" s="2823" t="s">
        <v>1979</v>
      </c>
      <c r="E51" s="2829">
        <v>0</v>
      </c>
      <c r="F51" s="2829">
        <v>34591.050644578114</v>
      </c>
      <c r="G51" s="2829">
        <v>-34591.050644578114</v>
      </c>
      <c r="H51" s="2829">
        <v>0</v>
      </c>
      <c r="I51" s="2829">
        <v>21075.101155389068</v>
      </c>
      <c r="J51" s="2829">
        <v>-21075.101155389068</v>
      </c>
      <c r="K51" s="2829">
        <v>0</v>
      </c>
      <c r="L51" s="2829">
        <v>-15058.542621645562</v>
      </c>
      <c r="M51" s="2829">
        <v>15058.542621645562</v>
      </c>
      <c r="N51" s="2828">
        <v>-39.073544276133653</v>
      </c>
      <c r="O51" s="3382" t="s">
        <v>62</v>
      </c>
      <c r="P51" s="2814"/>
      <c r="Q51" s="2813"/>
      <c r="R51" s="2813"/>
      <c r="S51" s="2813"/>
      <c r="T51" s="2813"/>
      <c r="U51" s="2813"/>
      <c r="V51" s="2813"/>
      <c r="W51" s="2813"/>
      <c r="X51" s="2813"/>
      <c r="Y51" s="2813"/>
      <c r="Z51" s="2813"/>
      <c r="AA51" s="2813"/>
      <c r="AB51" s="2813"/>
      <c r="AC51" s="2812"/>
      <c r="AD51" s="2812"/>
      <c r="AE51" s="2812"/>
      <c r="AF51" s="2812"/>
      <c r="AG51" s="2812"/>
      <c r="AH51" s="2812"/>
      <c r="AI51" s="2812"/>
      <c r="AJ51" s="2799"/>
      <c r="AK51" s="2799"/>
      <c r="AL51" s="2799"/>
      <c r="AM51" s="2799"/>
      <c r="AN51" s="2799"/>
      <c r="AO51" s="2799"/>
      <c r="AP51" s="2799"/>
      <c r="AQ51" s="2799"/>
      <c r="AR51" s="2799"/>
      <c r="AS51" s="2799"/>
      <c r="AT51" s="2799"/>
      <c r="AU51" s="2799"/>
      <c r="AV51" s="2799"/>
      <c r="AW51" s="2799"/>
      <c r="AX51" s="2799"/>
      <c r="AY51" s="2799"/>
      <c r="AZ51" s="2799"/>
      <c r="BA51" s="2799"/>
      <c r="BB51" s="2799"/>
      <c r="BC51" s="2799"/>
      <c r="BD51" s="2799"/>
      <c r="BE51" s="2799"/>
      <c r="BF51" s="2799"/>
      <c r="BG51" s="2799"/>
      <c r="BH51" s="2799"/>
      <c r="BI51" s="2799"/>
      <c r="BJ51" s="2799"/>
      <c r="BK51" s="2799"/>
      <c r="BL51" s="2799"/>
      <c r="BM51" s="2799"/>
      <c r="BN51" s="2799"/>
      <c r="BO51" s="2799"/>
      <c r="BP51" s="2799"/>
      <c r="BQ51" s="2799"/>
      <c r="BR51" s="2799"/>
      <c r="BS51" s="2799"/>
      <c r="BT51" s="2799"/>
      <c r="BU51" s="2799"/>
      <c r="BV51" s="2799"/>
      <c r="BW51" s="2799"/>
      <c r="BX51" s="2799"/>
      <c r="BY51" s="2799"/>
      <c r="BZ51" s="2799"/>
      <c r="CA51" s="2799"/>
      <c r="CB51" s="2799"/>
      <c r="CC51" s="2799"/>
      <c r="CD51" s="2799"/>
      <c r="CE51" s="2799"/>
      <c r="CF51" s="2799"/>
      <c r="CG51" s="2799"/>
      <c r="CH51" s="2799"/>
      <c r="CI51" s="2799"/>
      <c r="CJ51" s="2799"/>
      <c r="CK51" s="2799"/>
      <c r="CL51" s="2799"/>
      <c r="CM51" s="2799"/>
      <c r="CN51" s="2799"/>
      <c r="CO51" s="2799"/>
      <c r="CP51" s="2799"/>
      <c r="CQ51" s="2799"/>
      <c r="CR51" s="2799"/>
      <c r="CS51" s="2799"/>
      <c r="CT51" s="2799"/>
      <c r="CU51" s="2799"/>
      <c r="CV51" s="2799"/>
      <c r="CW51" s="2799"/>
      <c r="CX51" s="2799"/>
      <c r="CY51" s="2799"/>
      <c r="CZ51" s="2799"/>
      <c r="DA51" s="2799"/>
      <c r="DB51" s="2799"/>
      <c r="DC51" s="2799"/>
      <c r="DD51" s="2799"/>
      <c r="DE51" s="2799"/>
      <c r="DF51" s="2799"/>
      <c r="DG51" s="2799"/>
      <c r="DH51" s="2799"/>
      <c r="DI51" s="2799"/>
      <c r="DJ51" s="2799"/>
      <c r="DK51" s="2799"/>
      <c r="DL51" s="2799"/>
      <c r="DM51" s="2799"/>
      <c r="DN51" s="2799"/>
      <c r="DO51" s="2799"/>
      <c r="DP51" s="2799"/>
      <c r="DQ51" s="2799"/>
      <c r="DR51" s="2799"/>
      <c r="DS51" s="2799"/>
      <c r="DT51" s="2799"/>
      <c r="DU51" s="2799"/>
      <c r="DV51" s="2799"/>
      <c r="DW51" s="2799"/>
      <c r="DX51" s="2799"/>
      <c r="DY51" s="2799"/>
      <c r="DZ51" s="2799"/>
      <c r="EA51" s="2799"/>
    </row>
    <row r="52" spans="3:131" s="2799" customFormat="1" ht="26.25" customHeight="1">
      <c r="C52" s="3378" t="s">
        <v>2058</v>
      </c>
      <c r="D52" s="2831" t="s">
        <v>2024</v>
      </c>
      <c r="E52" s="2821">
        <v>0</v>
      </c>
      <c r="F52" s="2821">
        <v>-43.715876790000934</v>
      </c>
      <c r="G52" s="2821">
        <v>43.715876790000934</v>
      </c>
      <c r="H52" s="2821">
        <v>0</v>
      </c>
      <c r="I52" s="2821">
        <v>46.252206260000222</v>
      </c>
      <c r="J52" s="2821">
        <v>-46.252206260000222</v>
      </c>
      <c r="K52" s="2821">
        <v>0</v>
      </c>
      <c r="L52" s="2821">
        <v>-26.660565690000524</v>
      </c>
      <c r="M52" s="2821">
        <v>26.660565690000524</v>
      </c>
      <c r="N52" s="2820" t="s">
        <v>62</v>
      </c>
      <c r="O52" s="3379" t="s">
        <v>62</v>
      </c>
      <c r="P52" s="2814"/>
      <c r="Q52" s="2813"/>
      <c r="R52" s="2813"/>
      <c r="S52" s="2813"/>
      <c r="T52" s="2813"/>
      <c r="U52" s="2813"/>
      <c r="V52" s="2813"/>
      <c r="W52" s="2813"/>
      <c r="X52" s="2813"/>
      <c r="Y52" s="2813"/>
      <c r="Z52" s="2813"/>
      <c r="AA52" s="2813"/>
      <c r="AB52" s="2813"/>
      <c r="AC52" s="2812"/>
      <c r="AD52" s="2812"/>
      <c r="AE52" s="2812"/>
      <c r="AF52" s="2812"/>
      <c r="AG52" s="2812"/>
      <c r="AH52" s="2812"/>
      <c r="AI52" s="2812"/>
    </row>
    <row r="53" spans="3:131" s="2799" customFormat="1" ht="43.5" customHeight="1">
      <c r="C53" s="3378" t="s">
        <v>2057</v>
      </c>
      <c r="D53" s="2831" t="s">
        <v>2022</v>
      </c>
      <c r="E53" s="2821">
        <v>0</v>
      </c>
      <c r="F53" s="2821">
        <v>34634.766521368118</v>
      </c>
      <c r="G53" s="2821">
        <v>-34634.766521368118</v>
      </c>
      <c r="H53" s="2821">
        <v>0</v>
      </c>
      <c r="I53" s="2821">
        <v>21028.848949129067</v>
      </c>
      <c r="J53" s="2821">
        <v>-21028.848949129067</v>
      </c>
      <c r="K53" s="2821">
        <v>0</v>
      </c>
      <c r="L53" s="2821">
        <v>-15031.882055955561</v>
      </c>
      <c r="M53" s="2821">
        <v>15031.882055955561</v>
      </c>
      <c r="N53" s="2820">
        <v>-39.283988139041739</v>
      </c>
      <c r="O53" s="3389" t="s">
        <v>62</v>
      </c>
      <c r="P53" s="2814"/>
      <c r="Q53" s="2813"/>
      <c r="R53" s="2813"/>
      <c r="S53" s="2813"/>
      <c r="T53" s="2813"/>
      <c r="U53" s="2813"/>
      <c r="V53" s="2813"/>
      <c r="W53" s="2813"/>
      <c r="X53" s="2813"/>
      <c r="Y53" s="2813"/>
      <c r="Z53" s="2813"/>
      <c r="AA53" s="2813"/>
      <c r="AB53" s="2813"/>
      <c r="AC53" s="2812"/>
      <c r="AD53" s="2812"/>
      <c r="AE53" s="2812"/>
      <c r="AF53" s="2812"/>
      <c r="AG53" s="2812"/>
      <c r="AH53" s="2812"/>
      <c r="AI53" s="2812"/>
    </row>
    <row r="54" spans="3:131" s="2811" customFormat="1" ht="26.25" customHeight="1">
      <c r="C54" s="3378" t="s">
        <v>2056</v>
      </c>
      <c r="D54" s="2823" t="s">
        <v>2055</v>
      </c>
      <c r="E54" s="2829">
        <v>0</v>
      </c>
      <c r="F54" s="2829">
        <v>134010.01569168404</v>
      </c>
      <c r="G54" s="2829">
        <v>-134010.01569168404</v>
      </c>
      <c r="H54" s="2829">
        <v>0</v>
      </c>
      <c r="I54" s="2829">
        <v>109800.74401693404</v>
      </c>
      <c r="J54" s="2829">
        <v>-109800.74401693404</v>
      </c>
      <c r="K54" s="2829">
        <v>0</v>
      </c>
      <c r="L54" s="2829">
        <v>91126.587038449376</v>
      </c>
      <c r="M54" s="2829">
        <v>-91126.587038449376</v>
      </c>
      <c r="N54" s="2828">
        <v>-18.065270382810873</v>
      </c>
      <c r="O54" s="3382">
        <v>-17.007313698716509</v>
      </c>
      <c r="P54" s="2814"/>
      <c r="Q54" s="2813"/>
      <c r="R54" s="2813"/>
      <c r="S54" s="2813"/>
      <c r="T54" s="2813"/>
      <c r="U54" s="2813"/>
      <c r="V54" s="2813"/>
      <c r="W54" s="2813"/>
      <c r="X54" s="2813"/>
      <c r="Y54" s="2813"/>
      <c r="Z54" s="2813"/>
      <c r="AA54" s="2813"/>
      <c r="AB54" s="2813"/>
      <c r="AC54" s="2812"/>
      <c r="AD54" s="2812"/>
      <c r="AE54" s="2812"/>
      <c r="AF54" s="2812"/>
      <c r="AG54" s="2812"/>
      <c r="AH54" s="2812"/>
      <c r="AI54" s="2812"/>
      <c r="AJ54" s="2799"/>
      <c r="AK54" s="2799"/>
      <c r="AL54" s="2799"/>
      <c r="AM54" s="2799"/>
      <c r="AN54" s="2799"/>
      <c r="AO54" s="2799"/>
      <c r="AP54" s="2799"/>
      <c r="AQ54" s="2799"/>
      <c r="AR54" s="2799"/>
      <c r="AS54" s="2799"/>
      <c r="AT54" s="2799"/>
      <c r="AU54" s="2799"/>
      <c r="AV54" s="2799"/>
      <c r="AW54" s="2799"/>
      <c r="AX54" s="2799"/>
      <c r="AY54" s="2799"/>
      <c r="AZ54" s="2799"/>
      <c r="BA54" s="2799"/>
      <c r="BB54" s="2799"/>
      <c r="BC54" s="2799"/>
      <c r="BD54" s="2799"/>
      <c r="BE54" s="2799"/>
      <c r="BF54" s="2799"/>
      <c r="BG54" s="2799"/>
      <c r="BH54" s="2799"/>
      <c r="BI54" s="2799"/>
      <c r="BJ54" s="2799"/>
      <c r="BK54" s="2799"/>
      <c r="BL54" s="2799"/>
      <c r="BM54" s="2799"/>
      <c r="BN54" s="2799"/>
      <c r="BO54" s="2799"/>
      <c r="BP54" s="2799"/>
      <c r="BQ54" s="2799"/>
      <c r="BR54" s="2799"/>
      <c r="BS54" s="2799"/>
      <c r="BT54" s="2799"/>
      <c r="BU54" s="2799"/>
      <c r="BV54" s="2799"/>
      <c r="BW54" s="2799"/>
      <c r="BX54" s="2799"/>
      <c r="BY54" s="2799"/>
      <c r="BZ54" s="2799"/>
      <c r="CA54" s="2799"/>
      <c r="CB54" s="2799"/>
      <c r="CC54" s="2799"/>
      <c r="CD54" s="2799"/>
      <c r="CE54" s="2799"/>
      <c r="CF54" s="2799"/>
      <c r="CG54" s="2799"/>
      <c r="CH54" s="2799"/>
      <c r="CI54" s="2799"/>
      <c r="CJ54" s="2799"/>
      <c r="CK54" s="2799"/>
      <c r="CL54" s="2799"/>
      <c r="CM54" s="2799"/>
      <c r="CN54" s="2799"/>
      <c r="CO54" s="2799"/>
      <c r="CP54" s="2799"/>
      <c r="CQ54" s="2799"/>
      <c r="CR54" s="2799"/>
      <c r="CS54" s="2799"/>
      <c r="CT54" s="2799"/>
      <c r="CU54" s="2799"/>
      <c r="CV54" s="2799"/>
      <c r="CW54" s="2799"/>
      <c r="CX54" s="2799"/>
      <c r="CY54" s="2799"/>
      <c r="CZ54" s="2799"/>
      <c r="DA54" s="2799"/>
      <c r="DB54" s="2799"/>
      <c r="DC54" s="2799"/>
      <c r="DD54" s="2799"/>
      <c r="DE54" s="2799"/>
      <c r="DF54" s="2799"/>
      <c r="DG54" s="2799"/>
      <c r="DH54" s="2799"/>
      <c r="DI54" s="2799"/>
      <c r="DJ54" s="2799"/>
      <c r="DK54" s="2799"/>
      <c r="DL54" s="2799"/>
      <c r="DM54" s="2799"/>
      <c r="DN54" s="2799"/>
      <c r="DO54" s="2799"/>
      <c r="DP54" s="2799"/>
      <c r="DQ54" s="2799"/>
      <c r="DR54" s="2799"/>
      <c r="DS54" s="2799"/>
      <c r="DT54" s="2799"/>
      <c r="DU54" s="2799"/>
      <c r="DV54" s="2799"/>
      <c r="DW54" s="2799"/>
      <c r="DX54" s="2799"/>
      <c r="DY54" s="2799"/>
      <c r="DZ54" s="2799"/>
      <c r="EA54" s="2799"/>
    </row>
    <row r="55" spans="3:131" s="2799" customFormat="1" ht="26.25" customHeight="1">
      <c r="C55" s="3378" t="s">
        <v>2054</v>
      </c>
      <c r="D55" s="2831" t="s">
        <v>2024</v>
      </c>
      <c r="E55" s="2821">
        <v>0</v>
      </c>
      <c r="F55" s="2821">
        <v>0</v>
      </c>
      <c r="G55" s="2821">
        <v>0</v>
      </c>
      <c r="H55" s="2821">
        <v>0</v>
      </c>
      <c r="I55" s="2821">
        <v>0</v>
      </c>
      <c r="J55" s="2821">
        <v>0</v>
      </c>
      <c r="K55" s="2821">
        <v>0</v>
      </c>
      <c r="L55" s="2821">
        <v>0</v>
      </c>
      <c r="M55" s="2821">
        <v>0</v>
      </c>
      <c r="N55" s="2820" t="s">
        <v>62</v>
      </c>
      <c r="O55" s="3389" t="s">
        <v>62</v>
      </c>
      <c r="P55" s="2814"/>
      <c r="Q55" s="2813"/>
      <c r="R55" s="2813"/>
      <c r="S55" s="2813"/>
      <c r="T55" s="2813"/>
      <c r="U55" s="2813"/>
      <c r="V55" s="2813"/>
      <c r="W55" s="2813"/>
      <c r="X55" s="2813"/>
      <c r="Y55" s="2813"/>
      <c r="Z55" s="2813"/>
      <c r="AA55" s="2813"/>
      <c r="AB55" s="2813"/>
      <c r="AC55" s="2812"/>
      <c r="AD55" s="2812"/>
      <c r="AE55" s="2812"/>
      <c r="AF55" s="2812"/>
      <c r="AG55" s="2812"/>
      <c r="AH55" s="2812"/>
      <c r="AI55" s="2812"/>
    </row>
    <row r="56" spans="3:131" s="2799" customFormat="1" ht="22.8">
      <c r="C56" s="3381" t="s">
        <v>2053</v>
      </c>
      <c r="D56" s="2830" t="s">
        <v>2052</v>
      </c>
      <c r="E56" s="2821">
        <v>0</v>
      </c>
      <c r="F56" s="2821">
        <v>0</v>
      </c>
      <c r="G56" s="2821">
        <v>0</v>
      </c>
      <c r="H56" s="2821">
        <v>0</v>
      </c>
      <c r="I56" s="2821">
        <v>0</v>
      </c>
      <c r="J56" s="2821">
        <v>0</v>
      </c>
      <c r="K56" s="2821">
        <v>0</v>
      </c>
      <c r="L56" s="2821">
        <v>0</v>
      </c>
      <c r="M56" s="2821">
        <v>0</v>
      </c>
      <c r="N56" s="2820" t="s">
        <v>62</v>
      </c>
      <c r="O56" s="3389" t="s">
        <v>62</v>
      </c>
      <c r="P56" s="2814"/>
      <c r="Q56" s="2813"/>
      <c r="R56" s="2813"/>
      <c r="S56" s="2813"/>
      <c r="T56" s="2813"/>
      <c r="U56" s="2813"/>
      <c r="V56" s="2813"/>
      <c r="W56" s="2813"/>
      <c r="X56" s="2813"/>
      <c r="Y56" s="2813"/>
      <c r="Z56" s="2813"/>
      <c r="AA56" s="2813"/>
      <c r="AB56" s="2813"/>
      <c r="AC56" s="2812"/>
      <c r="AD56" s="2812"/>
      <c r="AE56" s="2812"/>
      <c r="AF56" s="2812"/>
      <c r="AG56" s="2812"/>
      <c r="AH56" s="2812"/>
      <c r="AI56" s="2812"/>
    </row>
    <row r="57" spans="3:131" s="2799" customFormat="1" ht="50.25" customHeight="1">
      <c r="C57" s="3378" t="s">
        <v>2051</v>
      </c>
      <c r="D57" s="2831" t="s">
        <v>2022</v>
      </c>
      <c r="E57" s="2821">
        <v>0</v>
      </c>
      <c r="F57" s="2821">
        <v>29191.447</v>
      </c>
      <c r="G57" s="2821">
        <v>-29191.447</v>
      </c>
      <c r="H57" s="2821">
        <v>0</v>
      </c>
      <c r="I57" s="2821">
        <v>4184.8899999999994</v>
      </c>
      <c r="J57" s="2821">
        <v>-4184.8899999999994</v>
      </c>
      <c r="K57" s="2821">
        <v>0</v>
      </c>
      <c r="L57" s="2821">
        <v>-16134.502601152844</v>
      </c>
      <c r="M57" s="2821">
        <v>16134.502601152844</v>
      </c>
      <c r="N57" s="2820">
        <v>-85.663985755827738</v>
      </c>
      <c r="O57" s="3389" t="s">
        <v>62</v>
      </c>
      <c r="P57" s="2814"/>
      <c r="Q57" s="2813"/>
      <c r="R57" s="2813"/>
      <c r="S57" s="2813"/>
      <c r="T57" s="2813"/>
      <c r="U57" s="2813"/>
      <c r="V57" s="2813"/>
      <c r="W57" s="2813"/>
      <c r="X57" s="2813"/>
      <c r="Y57" s="2813"/>
      <c r="Z57" s="2813"/>
      <c r="AA57" s="2813"/>
      <c r="AB57" s="2813"/>
      <c r="AC57" s="2812"/>
      <c r="AD57" s="2812"/>
      <c r="AE57" s="2812"/>
      <c r="AF57" s="2812"/>
      <c r="AG57" s="2812"/>
      <c r="AH57" s="2812"/>
      <c r="AI57" s="2812"/>
    </row>
    <row r="58" spans="3:131" s="2799" customFormat="1" ht="26.25" customHeight="1">
      <c r="C58" s="3378" t="s">
        <v>2050</v>
      </c>
      <c r="D58" s="2830" t="s">
        <v>1981</v>
      </c>
      <c r="E58" s="2821">
        <v>0</v>
      </c>
      <c r="F58" s="2821">
        <v>35959.076000000001</v>
      </c>
      <c r="G58" s="2821">
        <v>-35959.076000000001</v>
      </c>
      <c r="H58" s="2821">
        <v>0</v>
      </c>
      <c r="I58" s="2821">
        <v>33256.544999999998</v>
      </c>
      <c r="J58" s="2821">
        <v>-33256.544999999998</v>
      </c>
      <c r="K58" s="2821">
        <v>0</v>
      </c>
      <c r="L58" s="2821">
        <v>12759.6</v>
      </c>
      <c r="M58" s="2821">
        <v>-12759.6</v>
      </c>
      <c r="N58" s="2820">
        <v>-7.5155740931719279</v>
      </c>
      <c r="O58" s="3389">
        <v>-61.632815435277479</v>
      </c>
      <c r="P58" s="2814"/>
      <c r="Q58" s="2813"/>
      <c r="R58" s="2813"/>
      <c r="S58" s="2813"/>
      <c r="T58" s="2813"/>
      <c r="U58" s="2813"/>
      <c r="V58" s="2813"/>
      <c r="W58" s="2813"/>
      <c r="X58" s="2813"/>
      <c r="Y58" s="2813"/>
      <c r="Z58" s="2813"/>
      <c r="AA58" s="2813"/>
      <c r="AB58" s="2813"/>
      <c r="AC58" s="2812"/>
      <c r="AD58" s="2812"/>
      <c r="AE58" s="2812"/>
      <c r="AF58" s="2812"/>
      <c r="AG58" s="2812"/>
      <c r="AH58" s="2812"/>
      <c r="AI58" s="2812"/>
    </row>
    <row r="59" spans="3:131" s="2799" customFormat="1" ht="26.25" customHeight="1">
      <c r="C59" s="3378" t="s">
        <v>2049</v>
      </c>
      <c r="D59" s="2830" t="s">
        <v>1980</v>
      </c>
      <c r="E59" s="2821">
        <v>0</v>
      </c>
      <c r="F59" s="2821">
        <v>-6767.628999999999</v>
      </c>
      <c r="G59" s="2821">
        <v>6767.628999999999</v>
      </c>
      <c r="H59" s="2821">
        <v>0</v>
      </c>
      <c r="I59" s="2821">
        <v>-29071.654999999999</v>
      </c>
      <c r="J59" s="2821">
        <v>29071.654999999999</v>
      </c>
      <c r="K59" s="2821">
        <v>0</v>
      </c>
      <c r="L59" s="2821">
        <v>-28894.102601152845</v>
      </c>
      <c r="M59" s="2821">
        <v>28894.102601152845</v>
      </c>
      <c r="N59" s="2820">
        <v>329.56927751210952</v>
      </c>
      <c r="O59" s="3389">
        <v>-0.61074059542586268</v>
      </c>
      <c r="P59" s="2814"/>
      <c r="Q59" s="2813"/>
      <c r="R59" s="2813"/>
      <c r="S59" s="2813"/>
      <c r="T59" s="2813"/>
      <c r="U59" s="2813"/>
      <c r="V59" s="2813"/>
      <c r="W59" s="2813"/>
      <c r="X59" s="2813"/>
      <c r="Y59" s="2813"/>
      <c r="Z59" s="2813"/>
      <c r="AA59" s="2813"/>
      <c r="AB59" s="2813"/>
      <c r="AC59" s="2812"/>
      <c r="AD59" s="2812"/>
      <c r="AE59" s="2812"/>
      <c r="AF59" s="2812"/>
      <c r="AG59" s="2812"/>
      <c r="AH59" s="2812"/>
      <c r="AI59" s="2812"/>
    </row>
    <row r="60" spans="3:131" s="2799" customFormat="1" ht="26.25" customHeight="1">
      <c r="C60" s="3378" t="s">
        <v>2048</v>
      </c>
      <c r="D60" s="2831" t="s">
        <v>2047</v>
      </c>
      <c r="E60" s="2821">
        <v>0</v>
      </c>
      <c r="F60" s="2821">
        <v>92601.841437149997</v>
      </c>
      <c r="G60" s="2821">
        <v>-92601.841437149997</v>
      </c>
      <c r="H60" s="2821">
        <v>0</v>
      </c>
      <c r="I60" s="2821">
        <v>85452.239999999991</v>
      </c>
      <c r="J60" s="2821">
        <v>-85452.239999999991</v>
      </c>
      <c r="K60" s="2821">
        <v>0</v>
      </c>
      <c r="L60" s="2821">
        <v>84431.819131530006</v>
      </c>
      <c r="M60" s="2821">
        <v>-84431.819131530006</v>
      </c>
      <c r="N60" s="2820">
        <v>-7.720798340713908</v>
      </c>
      <c r="O60" s="3389">
        <v>-1.1941417433527612</v>
      </c>
      <c r="P60" s="2814"/>
      <c r="Q60" s="2813"/>
      <c r="R60" s="2813"/>
      <c r="S60" s="2813"/>
      <c r="T60" s="2813"/>
      <c r="U60" s="2813"/>
      <c r="V60" s="2813"/>
      <c r="W60" s="2813"/>
      <c r="X60" s="2813"/>
      <c r="Y60" s="2813"/>
      <c r="Z60" s="2813"/>
      <c r="AA60" s="2813"/>
      <c r="AB60" s="2813"/>
      <c r="AC60" s="2812"/>
      <c r="AD60" s="2812"/>
      <c r="AE60" s="2812"/>
      <c r="AF60" s="2812"/>
      <c r="AG60" s="2812"/>
      <c r="AH60" s="2812"/>
      <c r="AI60" s="2812"/>
    </row>
    <row r="61" spans="3:131" s="2799" customFormat="1" ht="26.25" customHeight="1">
      <c r="C61" s="3378" t="s">
        <v>2046</v>
      </c>
      <c r="D61" s="2830" t="s">
        <v>1981</v>
      </c>
      <c r="E61" s="2821">
        <v>0</v>
      </c>
      <c r="F61" s="2821">
        <v>122017.70043714999</v>
      </c>
      <c r="G61" s="2821">
        <v>-122017.70043714999</v>
      </c>
      <c r="H61" s="2821">
        <v>0</v>
      </c>
      <c r="I61" s="2821">
        <v>119860</v>
      </c>
      <c r="J61" s="2821">
        <v>-119860</v>
      </c>
      <c r="K61" s="2821">
        <v>0</v>
      </c>
      <c r="L61" s="2821">
        <v>123608.1</v>
      </c>
      <c r="M61" s="2821">
        <v>-123608.1</v>
      </c>
      <c r="N61" s="2820">
        <v>-1.7683503536123468</v>
      </c>
      <c r="O61" s="3389">
        <v>3.127064909060584</v>
      </c>
      <c r="P61" s="2814"/>
      <c r="Q61" s="2813"/>
      <c r="R61" s="2813"/>
      <c r="S61" s="2813"/>
      <c r="T61" s="2813"/>
      <c r="U61" s="2813"/>
      <c r="V61" s="2813"/>
      <c r="W61" s="2813"/>
      <c r="X61" s="2813"/>
      <c r="Y61" s="2813"/>
      <c r="Z61" s="2813"/>
      <c r="AA61" s="2813"/>
      <c r="AB61" s="2813"/>
      <c r="AC61" s="2812"/>
      <c r="AD61" s="2812"/>
      <c r="AE61" s="2812"/>
      <c r="AF61" s="2812"/>
      <c r="AG61" s="2812"/>
      <c r="AH61" s="2812"/>
      <c r="AI61" s="2812"/>
    </row>
    <row r="62" spans="3:131" s="2799" customFormat="1" ht="26.25" customHeight="1">
      <c r="C62" s="3378" t="s">
        <v>2045</v>
      </c>
      <c r="D62" s="2830" t="s">
        <v>1980</v>
      </c>
      <c r="E62" s="2821">
        <v>0</v>
      </c>
      <c r="F62" s="2821">
        <v>-29415.859</v>
      </c>
      <c r="G62" s="2821">
        <v>29415.859</v>
      </c>
      <c r="H62" s="2821">
        <v>0</v>
      </c>
      <c r="I62" s="2821">
        <v>-34407.760000000002</v>
      </c>
      <c r="J62" s="2821">
        <v>34407.760000000002</v>
      </c>
      <c r="K62" s="2821">
        <v>0</v>
      </c>
      <c r="L62" s="2821">
        <v>-39176.280868470007</v>
      </c>
      <c r="M62" s="2821">
        <v>39176.280868470007</v>
      </c>
      <c r="N62" s="2820">
        <v>16.97010106011183</v>
      </c>
      <c r="O62" s="3389">
        <v>13.858852969417379</v>
      </c>
      <c r="P62" s="2814"/>
      <c r="Q62" s="2813"/>
      <c r="R62" s="2813"/>
      <c r="S62" s="2813"/>
      <c r="T62" s="2813"/>
      <c r="U62" s="2813"/>
      <c r="V62" s="2813"/>
      <c r="W62" s="2813"/>
      <c r="X62" s="2813"/>
      <c r="Y62" s="2813"/>
      <c r="Z62" s="2813"/>
      <c r="AA62" s="2813"/>
      <c r="AB62" s="2813"/>
      <c r="AC62" s="2812"/>
      <c r="AD62" s="2812"/>
      <c r="AE62" s="2812"/>
      <c r="AF62" s="2812"/>
      <c r="AG62" s="2812"/>
      <c r="AH62" s="2812"/>
      <c r="AI62" s="2812"/>
    </row>
    <row r="63" spans="3:131" s="2799" customFormat="1" ht="26.25" customHeight="1">
      <c r="C63" s="3378" t="s">
        <v>2044</v>
      </c>
      <c r="D63" s="2831" t="s">
        <v>1982</v>
      </c>
      <c r="E63" s="2821">
        <v>0</v>
      </c>
      <c r="F63" s="2821">
        <v>12216.727254534042</v>
      </c>
      <c r="G63" s="2821">
        <v>-12216.727254534042</v>
      </c>
      <c r="H63" s="2821">
        <v>0</v>
      </c>
      <c r="I63" s="2821">
        <v>20163.614016934043</v>
      </c>
      <c r="J63" s="2821">
        <v>-20163.614016934043</v>
      </c>
      <c r="K63" s="2821">
        <v>0</v>
      </c>
      <c r="L63" s="2821">
        <v>22829.270508072204</v>
      </c>
      <c r="M63" s="2821">
        <v>-22829.270508072204</v>
      </c>
      <c r="N63" s="2820">
        <v>65.049227971023441</v>
      </c>
      <c r="O63" s="3389">
        <v>13.220132506501358</v>
      </c>
      <c r="P63" s="2814"/>
      <c r="Q63" s="2813"/>
      <c r="R63" s="2813"/>
      <c r="S63" s="2813"/>
      <c r="T63" s="2813"/>
      <c r="U63" s="2813"/>
      <c r="V63" s="2813"/>
      <c r="W63" s="2813"/>
      <c r="X63" s="2813"/>
      <c r="Y63" s="2813"/>
      <c r="Z63" s="2813"/>
      <c r="AA63" s="2813"/>
      <c r="AB63" s="2813"/>
      <c r="AC63" s="2812"/>
      <c r="AD63" s="2812"/>
      <c r="AE63" s="2812"/>
      <c r="AF63" s="2812"/>
      <c r="AG63" s="2812"/>
      <c r="AH63" s="2812"/>
      <c r="AI63" s="2812"/>
    </row>
    <row r="64" spans="3:131" s="2799" customFormat="1" ht="26.25" customHeight="1">
      <c r="C64" s="3378" t="s">
        <v>2043</v>
      </c>
      <c r="D64" s="2830" t="s">
        <v>1981</v>
      </c>
      <c r="E64" s="2821">
        <v>0</v>
      </c>
      <c r="F64" s="2821">
        <v>13428.454652135568</v>
      </c>
      <c r="G64" s="2821">
        <v>-13428.454652135568</v>
      </c>
      <c r="H64" s="2821">
        <v>0</v>
      </c>
      <c r="I64" s="2821">
        <v>22605.029521210949</v>
      </c>
      <c r="J64" s="2821">
        <v>-22605.029521210949</v>
      </c>
      <c r="K64" s="2821">
        <v>0</v>
      </c>
      <c r="L64" s="2821">
        <v>22946.361653000182</v>
      </c>
      <c r="M64" s="2821">
        <v>-22946.361653000182</v>
      </c>
      <c r="N64" s="2820">
        <v>68.33679009830071</v>
      </c>
      <c r="O64" s="3389">
        <v>1.5099831277324949</v>
      </c>
      <c r="P64" s="2814"/>
      <c r="Q64" s="2813"/>
      <c r="R64" s="2813"/>
      <c r="S64" s="2813"/>
      <c r="T64" s="2813"/>
      <c r="U64" s="2813"/>
      <c r="V64" s="2813"/>
      <c r="W64" s="2813"/>
      <c r="X64" s="2813"/>
      <c r="Y64" s="2813"/>
      <c r="Z64" s="2813"/>
      <c r="AA64" s="2813"/>
      <c r="AB64" s="2813"/>
      <c r="AC64" s="2812"/>
      <c r="AD64" s="2812"/>
      <c r="AE64" s="2812"/>
      <c r="AF64" s="2812"/>
      <c r="AG64" s="2812"/>
      <c r="AH64" s="2812"/>
      <c r="AI64" s="2812"/>
    </row>
    <row r="65" spans="3:131" s="2799" customFormat="1" ht="26.25" customHeight="1">
      <c r="C65" s="3378" t="s">
        <v>2042</v>
      </c>
      <c r="D65" s="2830" t="s">
        <v>1980</v>
      </c>
      <c r="E65" s="2821">
        <v>0</v>
      </c>
      <c r="F65" s="2821">
        <v>-1211.7273976015249</v>
      </c>
      <c r="G65" s="2821">
        <v>1211.7273976015249</v>
      </c>
      <c r="H65" s="2821">
        <v>0</v>
      </c>
      <c r="I65" s="2821">
        <v>-2441.4155042769053</v>
      </c>
      <c r="J65" s="2821">
        <v>2441.4155042769053</v>
      </c>
      <c r="K65" s="2821">
        <v>0</v>
      </c>
      <c r="L65" s="2821">
        <v>-117.09114492797701</v>
      </c>
      <c r="M65" s="2821">
        <v>117.09114492797701</v>
      </c>
      <c r="N65" s="2820">
        <v>101.48224007391487</v>
      </c>
      <c r="O65" s="3389">
        <v>-95.203964883369707</v>
      </c>
      <c r="P65" s="2814"/>
      <c r="Q65" s="2813"/>
      <c r="R65" s="2813"/>
      <c r="S65" s="2813"/>
      <c r="T65" s="2813"/>
      <c r="U65" s="2813"/>
      <c r="V65" s="2813"/>
      <c r="W65" s="2813"/>
      <c r="X65" s="2813"/>
      <c r="Y65" s="2813"/>
      <c r="Z65" s="2813"/>
      <c r="AA65" s="2813"/>
      <c r="AB65" s="2813"/>
      <c r="AC65" s="2812"/>
      <c r="AD65" s="2812"/>
      <c r="AE65" s="2812"/>
      <c r="AF65" s="2812"/>
      <c r="AG65" s="2812"/>
      <c r="AH65" s="2812"/>
      <c r="AI65" s="2812"/>
    </row>
    <row r="66" spans="3:131" s="2811" customFormat="1" ht="26.25" customHeight="1">
      <c r="C66" s="3378" t="s">
        <v>2041</v>
      </c>
      <c r="D66" s="2823" t="s">
        <v>2040</v>
      </c>
      <c r="E66" s="2829">
        <v>14255.583312964531</v>
      </c>
      <c r="F66" s="2829">
        <v>118482.62509527117</v>
      </c>
      <c r="G66" s="2829">
        <v>-104227.04178230664</v>
      </c>
      <c r="H66" s="2829">
        <v>6913.9881952804808</v>
      </c>
      <c r="I66" s="2829">
        <v>128070.38743297542</v>
      </c>
      <c r="J66" s="2829">
        <v>-121156.39923769493</v>
      </c>
      <c r="K66" s="2829">
        <v>12150.90492392291</v>
      </c>
      <c r="L66" s="2829">
        <v>88729.83950509991</v>
      </c>
      <c r="M66" s="2829">
        <v>-76578.934581177004</v>
      </c>
      <c r="N66" s="2828">
        <v>16.242768830326892</v>
      </c>
      <c r="O66" s="3390">
        <v>-36.793322463357526</v>
      </c>
      <c r="P66" s="2814"/>
      <c r="Q66" s="2813"/>
      <c r="R66" s="2813"/>
      <c r="S66" s="2813"/>
      <c r="T66" s="2813"/>
      <c r="U66" s="2813"/>
      <c r="V66" s="2813"/>
      <c r="W66" s="2813"/>
      <c r="X66" s="2813"/>
      <c r="Y66" s="2813"/>
      <c r="Z66" s="2813"/>
      <c r="AA66" s="2813"/>
      <c r="AB66" s="2813"/>
      <c r="AC66" s="2812"/>
      <c r="AD66" s="2812"/>
      <c r="AE66" s="2812"/>
      <c r="AF66" s="2812"/>
      <c r="AG66" s="2812"/>
      <c r="AH66" s="2812"/>
      <c r="AI66" s="2812"/>
      <c r="AJ66" s="2799"/>
      <c r="AK66" s="2799"/>
      <c r="AL66" s="2799"/>
      <c r="AM66" s="2799"/>
      <c r="AN66" s="2799"/>
      <c r="AO66" s="2799"/>
      <c r="AP66" s="2799"/>
      <c r="AQ66" s="2799"/>
      <c r="AR66" s="2799"/>
      <c r="AS66" s="2799"/>
      <c r="AT66" s="2799"/>
      <c r="AU66" s="2799"/>
      <c r="AV66" s="2799"/>
      <c r="AW66" s="2799"/>
      <c r="AX66" s="2799"/>
      <c r="AY66" s="2799"/>
      <c r="AZ66" s="2799"/>
      <c r="BA66" s="2799"/>
      <c r="BB66" s="2799"/>
      <c r="BC66" s="2799"/>
      <c r="BD66" s="2799"/>
      <c r="BE66" s="2799"/>
      <c r="BF66" s="2799"/>
      <c r="BG66" s="2799"/>
      <c r="BH66" s="2799"/>
      <c r="BI66" s="2799"/>
      <c r="BJ66" s="2799"/>
      <c r="BK66" s="2799"/>
      <c r="BL66" s="2799"/>
      <c r="BM66" s="2799"/>
      <c r="BN66" s="2799"/>
      <c r="BO66" s="2799"/>
      <c r="BP66" s="2799"/>
      <c r="BQ66" s="2799"/>
      <c r="BR66" s="2799"/>
      <c r="BS66" s="2799"/>
      <c r="BT66" s="2799"/>
      <c r="BU66" s="2799"/>
      <c r="BV66" s="2799"/>
      <c r="BW66" s="2799"/>
      <c r="BX66" s="2799"/>
      <c r="BY66" s="2799"/>
      <c r="BZ66" s="2799"/>
      <c r="CA66" s="2799"/>
      <c r="CB66" s="2799"/>
      <c r="CC66" s="2799"/>
      <c r="CD66" s="2799"/>
      <c r="CE66" s="2799"/>
      <c r="CF66" s="2799"/>
      <c r="CG66" s="2799"/>
      <c r="CH66" s="2799"/>
      <c r="CI66" s="2799"/>
      <c r="CJ66" s="2799"/>
      <c r="CK66" s="2799"/>
      <c r="CL66" s="2799"/>
      <c r="CM66" s="2799"/>
      <c r="CN66" s="2799"/>
      <c r="CO66" s="2799"/>
      <c r="CP66" s="2799"/>
      <c r="CQ66" s="2799"/>
      <c r="CR66" s="2799"/>
      <c r="CS66" s="2799"/>
      <c r="CT66" s="2799"/>
      <c r="CU66" s="2799"/>
      <c r="CV66" s="2799"/>
      <c r="CW66" s="2799"/>
      <c r="CX66" s="2799"/>
      <c r="CY66" s="2799"/>
      <c r="CZ66" s="2799"/>
      <c r="DA66" s="2799"/>
      <c r="DB66" s="2799"/>
      <c r="DC66" s="2799"/>
      <c r="DD66" s="2799"/>
      <c r="DE66" s="2799"/>
      <c r="DF66" s="2799"/>
      <c r="DG66" s="2799"/>
      <c r="DH66" s="2799"/>
      <c r="DI66" s="2799"/>
      <c r="DJ66" s="2799"/>
      <c r="DK66" s="2799"/>
      <c r="DL66" s="2799"/>
      <c r="DM66" s="2799"/>
      <c r="DN66" s="2799"/>
      <c r="DO66" s="2799"/>
      <c r="DP66" s="2799"/>
      <c r="DQ66" s="2799"/>
      <c r="DR66" s="2799"/>
      <c r="DS66" s="2799"/>
      <c r="DT66" s="2799"/>
      <c r="DU66" s="2799"/>
      <c r="DV66" s="2799"/>
      <c r="DW66" s="2799"/>
      <c r="DX66" s="2799"/>
      <c r="DY66" s="2799"/>
      <c r="DZ66" s="2799"/>
      <c r="EA66" s="2799"/>
    </row>
    <row r="67" spans="3:131" s="2811" customFormat="1" ht="26.25" customHeight="1">
      <c r="C67" s="3378" t="s">
        <v>2039</v>
      </c>
      <c r="D67" s="2823" t="s">
        <v>2038</v>
      </c>
      <c r="E67" s="2829">
        <v>-193.03757835017069</v>
      </c>
      <c r="F67" s="2829">
        <v>0</v>
      </c>
      <c r="G67" s="2829">
        <v>-193.03757835017069</v>
      </c>
      <c r="H67" s="2829">
        <v>-298.0514713749817</v>
      </c>
      <c r="I67" s="2829">
        <v>0</v>
      </c>
      <c r="J67" s="2829">
        <v>-298.0514713749817</v>
      </c>
      <c r="K67" s="2829">
        <v>17.83905726473607</v>
      </c>
      <c r="L67" s="2829">
        <v>0</v>
      </c>
      <c r="M67" s="2829">
        <v>17.83905726473607</v>
      </c>
      <c r="N67" s="2828">
        <v>54.400751357497626</v>
      </c>
      <c r="O67" s="3390" t="s">
        <v>62</v>
      </c>
      <c r="P67" s="2814"/>
      <c r="Q67" s="2813"/>
      <c r="R67" s="2813"/>
      <c r="S67" s="2813"/>
      <c r="T67" s="2813"/>
      <c r="U67" s="2813"/>
      <c r="V67" s="2813"/>
      <c r="W67" s="2813"/>
      <c r="X67" s="2813"/>
      <c r="Y67" s="2813"/>
      <c r="Z67" s="2813"/>
      <c r="AA67" s="2813"/>
      <c r="AB67" s="2813"/>
      <c r="AC67" s="2812"/>
      <c r="AD67" s="2812"/>
      <c r="AE67" s="2812"/>
      <c r="AF67" s="2812"/>
      <c r="AG67" s="2812"/>
      <c r="AH67" s="2812"/>
      <c r="AI67" s="2812"/>
      <c r="AJ67" s="2799"/>
      <c r="AK67" s="2799"/>
      <c r="AL67" s="2799"/>
      <c r="AM67" s="2799"/>
      <c r="AN67" s="2799"/>
      <c r="AO67" s="2799"/>
      <c r="AP67" s="2799"/>
      <c r="AQ67" s="2799"/>
      <c r="AR67" s="2799"/>
      <c r="AS67" s="2799"/>
      <c r="AT67" s="2799"/>
      <c r="AU67" s="2799"/>
      <c r="AV67" s="2799"/>
      <c r="AW67" s="2799"/>
      <c r="AX67" s="2799"/>
      <c r="AY67" s="2799"/>
      <c r="AZ67" s="2799"/>
      <c r="BA67" s="2799"/>
      <c r="BB67" s="2799"/>
      <c r="BC67" s="2799"/>
      <c r="BD67" s="2799"/>
      <c r="BE67" s="2799"/>
      <c r="BF67" s="2799"/>
      <c r="BG67" s="2799"/>
      <c r="BH67" s="2799"/>
      <c r="BI67" s="2799"/>
      <c r="BJ67" s="2799"/>
      <c r="BK67" s="2799"/>
      <c r="BL67" s="2799"/>
      <c r="BM67" s="2799"/>
      <c r="BN67" s="2799"/>
      <c r="BO67" s="2799"/>
      <c r="BP67" s="2799"/>
      <c r="BQ67" s="2799"/>
      <c r="BR67" s="2799"/>
      <c r="BS67" s="2799"/>
      <c r="BT67" s="2799"/>
      <c r="BU67" s="2799"/>
      <c r="BV67" s="2799"/>
      <c r="BW67" s="2799"/>
      <c r="BX67" s="2799"/>
      <c r="BY67" s="2799"/>
      <c r="BZ67" s="2799"/>
      <c r="CA67" s="2799"/>
      <c r="CB67" s="2799"/>
      <c r="CC67" s="2799"/>
      <c r="CD67" s="2799"/>
      <c r="CE67" s="2799"/>
      <c r="CF67" s="2799"/>
      <c r="CG67" s="2799"/>
      <c r="CH67" s="2799"/>
      <c r="CI67" s="2799"/>
      <c r="CJ67" s="2799"/>
      <c r="CK67" s="2799"/>
      <c r="CL67" s="2799"/>
      <c r="CM67" s="2799"/>
      <c r="CN67" s="2799"/>
      <c r="CO67" s="2799"/>
      <c r="CP67" s="2799"/>
      <c r="CQ67" s="2799"/>
      <c r="CR67" s="2799"/>
      <c r="CS67" s="2799"/>
      <c r="CT67" s="2799"/>
      <c r="CU67" s="2799"/>
      <c r="CV67" s="2799"/>
      <c r="CW67" s="2799"/>
      <c r="CX67" s="2799"/>
      <c r="CY67" s="2799"/>
      <c r="CZ67" s="2799"/>
      <c r="DA67" s="2799"/>
      <c r="DB67" s="2799"/>
      <c r="DC67" s="2799"/>
      <c r="DD67" s="2799"/>
      <c r="DE67" s="2799"/>
      <c r="DF67" s="2799"/>
      <c r="DG67" s="2799"/>
      <c r="DH67" s="2799"/>
      <c r="DI67" s="2799"/>
      <c r="DJ67" s="2799"/>
      <c r="DK67" s="2799"/>
      <c r="DL67" s="2799"/>
      <c r="DM67" s="2799"/>
      <c r="DN67" s="2799"/>
      <c r="DO67" s="2799"/>
      <c r="DP67" s="2799"/>
      <c r="DQ67" s="2799"/>
      <c r="DR67" s="2799"/>
      <c r="DS67" s="2799"/>
      <c r="DT67" s="2799"/>
      <c r="DU67" s="2799"/>
      <c r="DV67" s="2799"/>
      <c r="DW67" s="2799"/>
      <c r="DX67" s="2799"/>
      <c r="DY67" s="2799"/>
      <c r="DZ67" s="2799"/>
      <c r="EA67" s="2799"/>
    </row>
    <row r="68" spans="3:131" s="2799" customFormat="1" ht="44.25" customHeight="1">
      <c r="C68" s="3378" t="s">
        <v>2037</v>
      </c>
      <c r="D68" s="2823" t="s">
        <v>2036</v>
      </c>
      <c r="E68" s="2821">
        <v>0</v>
      </c>
      <c r="F68" s="2821">
        <v>36561.042669280003</v>
      </c>
      <c r="G68" s="2821">
        <v>-36561.042669280003</v>
      </c>
      <c r="H68" s="2821">
        <v>0</v>
      </c>
      <c r="I68" s="2821">
        <v>2345.5264398721993</v>
      </c>
      <c r="J68" s="2821">
        <v>-2345.5264398721993</v>
      </c>
      <c r="K68" s="2821">
        <v>0</v>
      </c>
      <c r="L68" s="2821">
        <v>-147.66228331085586</v>
      </c>
      <c r="M68" s="2821">
        <v>147.66228331085586</v>
      </c>
      <c r="N68" s="2820">
        <v>-93.584629242964667</v>
      </c>
      <c r="O68" s="3391" t="s">
        <v>62</v>
      </c>
      <c r="P68" s="2814"/>
      <c r="Q68" s="2813"/>
      <c r="R68" s="2813"/>
      <c r="S68" s="2813"/>
      <c r="T68" s="2813"/>
      <c r="U68" s="2813"/>
      <c r="V68" s="2813"/>
      <c r="W68" s="2813"/>
      <c r="X68" s="2813"/>
      <c r="Y68" s="2813"/>
      <c r="Z68" s="2813"/>
      <c r="AA68" s="2813"/>
      <c r="AB68" s="2813"/>
      <c r="AC68" s="2812"/>
      <c r="AD68" s="2812"/>
      <c r="AE68" s="2812"/>
      <c r="AF68" s="2812"/>
      <c r="AG68" s="2812"/>
      <c r="AH68" s="2812"/>
      <c r="AI68" s="2812"/>
    </row>
    <row r="69" spans="3:131" s="2811" customFormat="1" ht="30.75" customHeight="1">
      <c r="C69" s="3378">
        <v>3.4</v>
      </c>
      <c r="D69" s="2827" t="s">
        <v>2035</v>
      </c>
      <c r="E69" s="2826">
        <v>-181210.6576825864</v>
      </c>
      <c r="F69" s="2826">
        <v>0</v>
      </c>
      <c r="G69" s="2826">
        <v>-181210.6576825864</v>
      </c>
      <c r="H69" s="2826">
        <v>309243.87364366109</v>
      </c>
      <c r="I69" s="2826">
        <v>0</v>
      </c>
      <c r="J69" s="2826">
        <v>309243.87364366109</v>
      </c>
      <c r="K69" s="2826">
        <v>487284.87556967267</v>
      </c>
      <c r="L69" s="2826">
        <v>0</v>
      </c>
      <c r="M69" s="2826">
        <v>487284.87556967267</v>
      </c>
      <c r="N69" s="2825" t="s">
        <v>62</v>
      </c>
      <c r="O69" s="3380">
        <v>57.573008586474586</v>
      </c>
      <c r="P69" s="2814"/>
      <c r="Q69" s="2813"/>
      <c r="R69" s="2813"/>
      <c r="S69" s="2813"/>
      <c r="T69" s="2813"/>
      <c r="U69" s="2813"/>
      <c r="V69" s="2813"/>
      <c r="W69" s="2813"/>
      <c r="X69" s="2813"/>
      <c r="Y69" s="2813"/>
      <c r="Z69" s="2813"/>
      <c r="AA69" s="2813"/>
      <c r="AB69" s="2813"/>
      <c r="AC69" s="2812"/>
      <c r="AD69" s="2812"/>
      <c r="AE69" s="2812"/>
      <c r="AF69" s="2812"/>
      <c r="AG69" s="2812"/>
      <c r="AH69" s="2812"/>
      <c r="AI69" s="2812"/>
      <c r="AJ69" s="2799"/>
      <c r="AK69" s="2799"/>
      <c r="AL69" s="2799"/>
      <c r="AM69" s="2799"/>
      <c r="AN69" s="2799"/>
      <c r="AO69" s="2799"/>
      <c r="AP69" s="2799"/>
      <c r="AQ69" s="2799"/>
      <c r="AR69" s="2799"/>
      <c r="AS69" s="2799"/>
      <c r="AT69" s="2799"/>
      <c r="AU69" s="2799"/>
      <c r="AV69" s="2799"/>
      <c r="AW69" s="2799"/>
      <c r="AX69" s="2799"/>
      <c r="AY69" s="2799"/>
      <c r="AZ69" s="2799"/>
      <c r="BA69" s="2799"/>
      <c r="BB69" s="2799"/>
      <c r="BC69" s="2799"/>
      <c r="BD69" s="2799"/>
      <c r="BE69" s="2799"/>
      <c r="BF69" s="2799"/>
      <c r="BG69" s="2799"/>
      <c r="BH69" s="2799"/>
      <c r="BI69" s="2799"/>
      <c r="BJ69" s="2799"/>
      <c r="BK69" s="2799"/>
      <c r="BL69" s="2799"/>
      <c r="BM69" s="2799"/>
      <c r="BN69" s="2799"/>
      <c r="BO69" s="2799"/>
      <c r="BP69" s="2799"/>
      <c r="BQ69" s="2799"/>
      <c r="BR69" s="2799"/>
      <c r="BS69" s="2799"/>
      <c r="BT69" s="2799"/>
      <c r="BU69" s="2799"/>
      <c r="BV69" s="2799"/>
      <c r="BW69" s="2799"/>
      <c r="BX69" s="2799"/>
      <c r="BY69" s="2799"/>
      <c r="BZ69" s="2799"/>
      <c r="CA69" s="2799"/>
      <c r="CB69" s="2799"/>
      <c r="CC69" s="2799"/>
      <c r="CD69" s="2799"/>
      <c r="CE69" s="2799"/>
      <c r="CF69" s="2799"/>
      <c r="CG69" s="2799"/>
      <c r="CH69" s="2799"/>
      <c r="CI69" s="2799"/>
      <c r="CJ69" s="2799"/>
      <c r="CK69" s="2799"/>
      <c r="CL69" s="2799"/>
      <c r="CM69" s="2799"/>
      <c r="CN69" s="2799"/>
      <c r="CO69" s="2799"/>
      <c r="CP69" s="2799"/>
      <c r="CQ69" s="2799"/>
      <c r="CR69" s="2799"/>
      <c r="CS69" s="2799"/>
      <c r="CT69" s="2799"/>
      <c r="CU69" s="2799"/>
      <c r="CV69" s="2799"/>
      <c r="CW69" s="2799"/>
      <c r="CX69" s="2799"/>
      <c r="CY69" s="2799"/>
      <c r="CZ69" s="2799"/>
      <c r="DA69" s="2799"/>
      <c r="DB69" s="2799"/>
      <c r="DC69" s="2799"/>
      <c r="DD69" s="2799"/>
      <c r="DE69" s="2799"/>
      <c r="DF69" s="2799"/>
      <c r="DG69" s="2799"/>
      <c r="DH69" s="2799"/>
      <c r="DI69" s="2799"/>
      <c r="DJ69" s="2799"/>
      <c r="DK69" s="2799"/>
      <c r="DL69" s="2799"/>
      <c r="DM69" s="2799"/>
      <c r="DN69" s="2799"/>
      <c r="DO69" s="2799"/>
      <c r="DP69" s="2799"/>
      <c r="DQ69" s="2799"/>
      <c r="DR69" s="2799"/>
      <c r="DS69" s="2799"/>
      <c r="DT69" s="2799"/>
      <c r="DU69" s="2799"/>
      <c r="DV69" s="2799"/>
      <c r="DW69" s="2799"/>
      <c r="DX69" s="2799"/>
      <c r="DY69" s="2799"/>
      <c r="DZ69" s="2799"/>
      <c r="EA69" s="2799"/>
    </row>
    <row r="70" spans="3:131" s="2799" customFormat="1" ht="26.25" customHeight="1">
      <c r="C70" s="3378" t="s">
        <v>2034</v>
      </c>
      <c r="D70" s="2824" t="s">
        <v>2033</v>
      </c>
      <c r="E70" s="2821">
        <v>11280.453479802047</v>
      </c>
      <c r="F70" s="2821">
        <v>0</v>
      </c>
      <c r="G70" s="2821">
        <v>11280.453479802047</v>
      </c>
      <c r="H70" s="2821">
        <v>-2551.1595605405018</v>
      </c>
      <c r="I70" s="2821">
        <v>0</v>
      </c>
      <c r="J70" s="2821">
        <v>-2551.1595605405018</v>
      </c>
      <c r="K70" s="2821">
        <v>1098.8021170478805</v>
      </c>
      <c r="L70" s="2821">
        <v>0</v>
      </c>
      <c r="M70" s="2821">
        <v>1098.8021170478805</v>
      </c>
      <c r="N70" s="2820" t="s">
        <v>62</v>
      </c>
      <c r="O70" s="3391" t="s">
        <v>62</v>
      </c>
      <c r="P70" s="2814"/>
      <c r="Q70" s="2813"/>
      <c r="R70" s="2813"/>
      <c r="S70" s="2813"/>
      <c r="T70" s="2813"/>
      <c r="U70" s="2813"/>
      <c r="V70" s="2813"/>
      <c r="W70" s="2813"/>
      <c r="X70" s="2813"/>
      <c r="Y70" s="2813"/>
      <c r="Z70" s="2813"/>
      <c r="AA70" s="2813"/>
      <c r="AB70" s="2813"/>
      <c r="AC70" s="2812"/>
      <c r="AD70" s="2812"/>
      <c r="AE70" s="2812"/>
      <c r="AF70" s="2812"/>
      <c r="AG70" s="2812"/>
      <c r="AH70" s="2812"/>
      <c r="AI70" s="2812"/>
    </row>
    <row r="71" spans="3:131" s="2799" customFormat="1" ht="26.25" customHeight="1">
      <c r="C71" s="3378" t="s">
        <v>2032</v>
      </c>
      <c r="D71" s="2824" t="s">
        <v>2031</v>
      </c>
      <c r="E71" s="2821">
        <v>25555.809580703997</v>
      </c>
      <c r="F71" s="2821">
        <v>0</v>
      </c>
      <c r="G71" s="2821">
        <v>25555.809580703997</v>
      </c>
      <c r="H71" s="2821">
        <v>-1410.0407401316224</v>
      </c>
      <c r="I71" s="2821">
        <v>0</v>
      </c>
      <c r="J71" s="2821">
        <v>-1410.0407401316224</v>
      </c>
      <c r="K71" s="2821">
        <v>-1744.9939113600958</v>
      </c>
      <c r="L71" s="2821">
        <v>0</v>
      </c>
      <c r="M71" s="2821">
        <v>-1744.9939113600958</v>
      </c>
      <c r="N71" s="2820" t="s">
        <v>62</v>
      </c>
      <c r="O71" s="3391">
        <v>23.75485769277892</v>
      </c>
      <c r="P71" s="2814"/>
      <c r="Q71" s="2813"/>
      <c r="R71" s="2813"/>
      <c r="S71" s="2813"/>
      <c r="T71" s="2813"/>
      <c r="U71" s="2813"/>
      <c r="V71" s="2813"/>
      <c r="W71" s="2813"/>
      <c r="X71" s="2813"/>
      <c r="Y71" s="2813"/>
      <c r="Z71" s="2813"/>
      <c r="AA71" s="2813"/>
      <c r="AB71" s="2813"/>
      <c r="AC71" s="2812"/>
      <c r="AD71" s="2812"/>
      <c r="AE71" s="2812"/>
      <c r="AF71" s="2812"/>
      <c r="AG71" s="2812"/>
      <c r="AH71" s="2812"/>
      <c r="AI71" s="2812"/>
    </row>
    <row r="72" spans="3:131" s="2799" customFormat="1" ht="26.25" customHeight="1">
      <c r="C72" s="3378" t="s">
        <v>2030</v>
      </c>
      <c r="D72" s="2824" t="s">
        <v>2029</v>
      </c>
      <c r="E72" s="2821">
        <v>0</v>
      </c>
      <c r="F72" s="2821">
        <v>0</v>
      </c>
      <c r="G72" s="2821">
        <v>0</v>
      </c>
      <c r="H72" s="2821">
        <v>0.35008137002114381</v>
      </c>
      <c r="I72" s="2821">
        <v>0</v>
      </c>
      <c r="J72" s="2821">
        <v>0.35008137002114381</v>
      </c>
      <c r="K72" s="2821">
        <v>2.9605372687624367</v>
      </c>
      <c r="L72" s="2821">
        <v>0</v>
      </c>
      <c r="M72" s="2821">
        <v>2.9605372687624367</v>
      </c>
      <c r="N72" s="2820" t="s">
        <v>62</v>
      </c>
      <c r="O72" s="3391" t="s">
        <v>62</v>
      </c>
      <c r="P72" s="2814"/>
      <c r="Q72" s="2813"/>
      <c r="R72" s="2813"/>
      <c r="S72" s="2813"/>
      <c r="T72" s="2813"/>
      <c r="U72" s="2813"/>
      <c r="V72" s="2813"/>
      <c r="W72" s="2813"/>
      <c r="X72" s="2813"/>
      <c r="Y72" s="2813"/>
      <c r="Z72" s="2813"/>
      <c r="AA72" s="2813"/>
      <c r="AB72" s="2813"/>
      <c r="AC72" s="2812"/>
      <c r="AD72" s="2812"/>
      <c r="AE72" s="2812"/>
      <c r="AF72" s="2812"/>
      <c r="AG72" s="2812"/>
      <c r="AH72" s="2812"/>
      <c r="AI72" s="2812"/>
    </row>
    <row r="73" spans="3:131" s="2799" customFormat="1" ht="26.25" customHeight="1">
      <c r="C73" s="3378" t="s">
        <v>2028</v>
      </c>
      <c r="D73" s="2824" t="s">
        <v>2027</v>
      </c>
      <c r="E73" s="2821">
        <v>-218046.92074309243</v>
      </c>
      <c r="F73" s="2821">
        <v>0</v>
      </c>
      <c r="G73" s="2821">
        <v>-218046.92074309243</v>
      </c>
      <c r="H73" s="2821">
        <v>313204.7238629632</v>
      </c>
      <c r="I73" s="2821">
        <v>0</v>
      </c>
      <c r="J73" s="2821">
        <v>313204.7238629632</v>
      </c>
      <c r="K73" s="2821">
        <v>487928.1068267161</v>
      </c>
      <c r="L73" s="2821">
        <v>0</v>
      </c>
      <c r="M73" s="2821">
        <v>487928.1068267161</v>
      </c>
      <c r="N73" s="2820" t="s">
        <v>62</v>
      </c>
      <c r="O73" s="3391">
        <v>55.785679350161963</v>
      </c>
      <c r="P73" s="2814"/>
      <c r="Q73" s="2813"/>
      <c r="R73" s="2813"/>
      <c r="S73" s="2813"/>
      <c r="T73" s="2813"/>
      <c r="U73" s="2813"/>
      <c r="V73" s="2813"/>
      <c r="W73" s="2813"/>
      <c r="X73" s="2813"/>
      <c r="Y73" s="2813"/>
      <c r="Z73" s="2813"/>
      <c r="AA73" s="2813"/>
      <c r="AB73" s="2813"/>
      <c r="AC73" s="2812"/>
      <c r="AD73" s="2812"/>
      <c r="AE73" s="2812"/>
      <c r="AF73" s="2812"/>
      <c r="AG73" s="2812"/>
      <c r="AH73" s="2812"/>
      <c r="AI73" s="2812"/>
    </row>
    <row r="74" spans="3:131" s="2799" customFormat="1" ht="26.25" customHeight="1">
      <c r="C74" s="3381" t="s">
        <v>2026</v>
      </c>
      <c r="D74" s="2823" t="s">
        <v>1979</v>
      </c>
      <c r="E74" s="2821">
        <v>-218046.92074309243</v>
      </c>
      <c r="F74" s="2821">
        <v>0</v>
      </c>
      <c r="G74" s="2821">
        <v>-218046.92074309243</v>
      </c>
      <c r="H74" s="2821">
        <v>313204.7238629632</v>
      </c>
      <c r="I74" s="2821">
        <v>0</v>
      </c>
      <c r="J74" s="2821">
        <v>313204.7238629632</v>
      </c>
      <c r="K74" s="2821">
        <v>487928.1068267161</v>
      </c>
      <c r="L74" s="2821">
        <v>0</v>
      </c>
      <c r="M74" s="2821">
        <v>487928.1068267161</v>
      </c>
      <c r="N74" s="2820" t="s">
        <v>62</v>
      </c>
      <c r="O74" s="3391">
        <v>55.785679350161963</v>
      </c>
      <c r="P74" s="2814"/>
      <c r="Q74" s="2813"/>
      <c r="R74" s="2813"/>
      <c r="S74" s="2813"/>
      <c r="T74" s="2813"/>
      <c r="U74" s="2813"/>
      <c r="V74" s="2813"/>
      <c r="W74" s="2813"/>
      <c r="X74" s="2813"/>
      <c r="Y74" s="2813"/>
      <c r="Z74" s="2813"/>
      <c r="AA74" s="2813"/>
      <c r="AB74" s="2813"/>
      <c r="AC74" s="2812"/>
      <c r="AD74" s="2812"/>
      <c r="AE74" s="2812"/>
      <c r="AF74" s="2812"/>
      <c r="AG74" s="2812"/>
      <c r="AH74" s="2812"/>
      <c r="AI74" s="2812"/>
    </row>
    <row r="75" spans="3:131" s="2799" customFormat="1" ht="26.25" customHeight="1">
      <c r="C75" s="3381" t="s">
        <v>2025</v>
      </c>
      <c r="D75" s="2822" t="s">
        <v>2024</v>
      </c>
      <c r="E75" s="2821">
        <v>-222878.82729922966</v>
      </c>
      <c r="F75" s="2821">
        <v>0</v>
      </c>
      <c r="G75" s="2821">
        <v>-222878.82729922966</v>
      </c>
      <c r="H75" s="2821">
        <v>279256.47826652986</v>
      </c>
      <c r="I75" s="2821">
        <v>0</v>
      </c>
      <c r="J75" s="2821">
        <v>279256.47826652986</v>
      </c>
      <c r="K75" s="2821">
        <v>489000.29160199006</v>
      </c>
      <c r="L75" s="2821">
        <v>0</v>
      </c>
      <c r="M75" s="2821">
        <v>489000.29160199006</v>
      </c>
      <c r="N75" s="2820" t="s">
        <v>62</v>
      </c>
      <c r="O75" s="3391">
        <v>75.107949021427928</v>
      </c>
      <c r="P75" s="2814"/>
      <c r="Q75" s="2813"/>
      <c r="R75" s="2813"/>
      <c r="S75" s="2813"/>
      <c r="T75" s="2813"/>
      <c r="U75" s="2813"/>
      <c r="V75" s="2813"/>
      <c r="W75" s="2813"/>
      <c r="X75" s="2813"/>
      <c r="Y75" s="2813"/>
      <c r="Z75" s="2813"/>
      <c r="AA75" s="2813"/>
      <c r="AB75" s="2813"/>
      <c r="AC75" s="2812"/>
      <c r="AD75" s="2812"/>
      <c r="AE75" s="2812"/>
      <c r="AF75" s="2812"/>
      <c r="AG75" s="2812"/>
      <c r="AH75" s="2812"/>
      <c r="AI75" s="2812"/>
    </row>
    <row r="76" spans="3:131" s="2799" customFormat="1" ht="48" customHeight="1">
      <c r="C76" s="3381" t="s">
        <v>2023</v>
      </c>
      <c r="D76" s="2822" t="s">
        <v>2022</v>
      </c>
      <c r="E76" s="2821">
        <v>4831.9065561372263</v>
      </c>
      <c r="F76" s="2821">
        <v>0</v>
      </c>
      <c r="G76" s="2821">
        <v>4831.9065561372263</v>
      </c>
      <c r="H76" s="2821">
        <v>33948.245596433364</v>
      </c>
      <c r="I76" s="2821">
        <v>0</v>
      </c>
      <c r="J76" s="2821">
        <v>33948.245596433364</v>
      </c>
      <c r="K76" s="2821">
        <v>-1072.1847752739559</v>
      </c>
      <c r="L76" s="2821">
        <v>0</v>
      </c>
      <c r="M76" s="2821">
        <v>-1072.1847752739559</v>
      </c>
      <c r="N76" s="2820" t="s">
        <v>62</v>
      </c>
      <c r="O76" s="3391" t="s">
        <v>62</v>
      </c>
      <c r="P76" s="2814"/>
      <c r="Q76" s="2813"/>
      <c r="R76" s="2813"/>
      <c r="S76" s="2813"/>
      <c r="T76" s="2813"/>
      <c r="U76" s="2813"/>
      <c r="V76" s="2813"/>
      <c r="W76" s="2813"/>
      <c r="X76" s="2813"/>
      <c r="Y76" s="2813"/>
      <c r="Z76" s="2813"/>
      <c r="AA76" s="2813"/>
      <c r="AB76" s="2813"/>
      <c r="AC76" s="2812"/>
      <c r="AD76" s="2812"/>
      <c r="AE76" s="2812"/>
      <c r="AF76" s="2812"/>
      <c r="AG76" s="2812"/>
      <c r="AH76" s="2812"/>
      <c r="AI76" s="2812"/>
    </row>
    <row r="77" spans="3:131" s="2811" customFormat="1" ht="26.25" customHeight="1" thickBot="1">
      <c r="C77" s="3392"/>
      <c r="D77" s="2819" t="s">
        <v>2021</v>
      </c>
      <c r="E77" s="2818"/>
      <c r="F77" s="2818"/>
      <c r="G77" s="2816">
        <v>104030.92937402951</v>
      </c>
      <c r="H77" s="2817"/>
      <c r="I77" s="2817"/>
      <c r="J77" s="2816">
        <v>87422.156419327366</v>
      </c>
      <c r="K77" s="2816"/>
      <c r="L77" s="2816"/>
      <c r="M77" s="2816">
        <v>99251.784724521538</v>
      </c>
      <c r="N77" s="2815">
        <v>-15.965225971391151</v>
      </c>
      <c r="O77" s="3393">
        <v>13.531613483031023</v>
      </c>
      <c r="P77" s="2814"/>
      <c r="Q77" s="2813"/>
      <c r="R77" s="2813"/>
      <c r="S77" s="2813"/>
      <c r="T77" s="2813"/>
      <c r="U77" s="2813"/>
      <c r="V77" s="2813"/>
      <c r="W77" s="2813"/>
      <c r="X77" s="2813"/>
      <c r="Y77" s="2813"/>
      <c r="Z77" s="2813"/>
      <c r="AA77" s="2813"/>
      <c r="AB77" s="2813"/>
      <c r="AC77" s="2812"/>
      <c r="AD77" s="2812"/>
      <c r="AE77" s="2812"/>
      <c r="AF77" s="2812"/>
      <c r="AG77" s="2812"/>
      <c r="AH77" s="2812"/>
      <c r="AI77" s="2812"/>
      <c r="AJ77" s="2799"/>
      <c r="AK77" s="2799"/>
      <c r="AL77" s="2799"/>
      <c r="AM77" s="2799"/>
      <c r="AN77" s="2799"/>
      <c r="AO77" s="2799"/>
      <c r="AP77" s="2799"/>
      <c r="AQ77" s="2799"/>
      <c r="AR77" s="2799"/>
      <c r="AS77" s="2799"/>
      <c r="AT77" s="2799"/>
      <c r="AU77" s="2799"/>
      <c r="AV77" s="2799"/>
      <c r="AW77" s="2799"/>
      <c r="AX77" s="2799"/>
      <c r="AY77" s="2799"/>
      <c r="AZ77" s="2799"/>
      <c r="BA77" s="2799"/>
      <c r="BB77" s="2799"/>
      <c r="BC77" s="2799"/>
      <c r="BD77" s="2799"/>
      <c r="BE77" s="2799"/>
      <c r="BF77" s="2799"/>
      <c r="BG77" s="2799"/>
      <c r="BH77" s="2799"/>
      <c r="BI77" s="2799"/>
      <c r="BJ77" s="2799"/>
      <c r="BK77" s="2799"/>
      <c r="BL77" s="2799"/>
      <c r="BM77" s="2799"/>
      <c r="BN77" s="2799"/>
      <c r="BO77" s="2799"/>
      <c r="BP77" s="2799"/>
      <c r="BQ77" s="2799"/>
      <c r="BR77" s="2799"/>
      <c r="BS77" s="2799"/>
      <c r="BT77" s="2799"/>
      <c r="BU77" s="2799"/>
      <c r="BV77" s="2799"/>
      <c r="BW77" s="2799"/>
      <c r="BX77" s="2799"/>
      <c r="BY77" s="2799"/>
      <c r="BZ77" s="2799"/>
      <c r="CA77" s="2799"/>
      <c r="CB77" s="2799"/>
      <c r="CC77" s="2799"/>
      <c r="CD77" s="2799"/>
      <c r="CE77" s="2799"/>
      <c r="CF77" s="2799"/>
      <c r="CG77" s="2799"/>
      <c r="CH77" s="2799"/>
      <c r="CI77" s="2799"/>
      <c r="CJ77" s="2799"/>
      <c r="CK77" s="2799"/>
      <c r="CL77" s="2799"/>
      <c r="CM77" s="2799"/>
      <c r="CN77" s="2799"/>
      <c r="CO77" s="2799"/>
      <c r="CP77" s="2799"/>
      <c r="CQ77" s="2799"/>
      <c r="CR77" s="2799"/>
      <c r="CS77" s="2799"/>
      <c r="CT77" s="2799"/>
      <c r="CU77" s="2799"/>
      <c r="CV77" s="2799"/>
      <c r="CW77" s="2799"/>
      <c r="CX77" s="2799"/>
      <c r="CY77" s="2799"/>
      <c r="CZ77" s="2799"/>
      <c r="DA77" s="2799"/>
      <c r="DB77" s="2799"/>
      <c r="DC77" s="2799"/>
      <c r="DD77" s="2799"/>
      <c r="DE77" s="2799"/>
      <c r="DF77" s="2799"/>
      <c r="DG77" s="2799"/>
      <c r="DH77" s="2799"/>
      <c r="DI77" s="2799"/>
      <c r="DJ77" s="2799"/>
      <c r="DK77" s="2799"/>
      <c r="DL77" s="2799"/>
      <c r="DM77" s="2799"/>
      <c r="DN77" s="2799"/>
      <c r="DO77" s="2799"/>
      <c r="DP77" s="2799"/>
      <c r="DQ77" s="2799"/>
      <c r="DR77" s="2799"/>
      <c r="DS77" s="2799"/>
      <c r="DT77" s="2799"/>
      <c r="DU77" s="2799"/>
      <c r="DV77" s="2799"/>
      <c r="DW77" s="2799"/>
      <c r="DX77" s="2799"/>
      <c r="DY77" s="2799"/>
      <c r="DZ77" s="2799"/>
      <c r="EA77" s="2799"/>
    </row>
    <row r="78" spans="3:131" s="2811" customFormat="1" ht="26.25" customHeight="1" thickBot="1">
      <c r="C78" s="3394"/>
      <c r="D78" s="3395" t="s">
        <v>2020</v>
      </c>
      <c r="E78" s="3396"/>
      <c r="F78" s="3396"/>
      <c r="G78" s="3397">
        <v>-252362.75099644452</v>
      </c>
      <c r="H78" s="3396"/>
      <c r="I78" s="3396"/>
      <c r="J78" s="3396">
        <v>285823.24604839983</v>
      </c>
      <c r="K78" s="3397"/>
      <c r="L78" s="3397"/>
      <c r="M78" s="3397">
        <v>502491.08047462907</v>
      </c>
      <c r="N78" s="3398" t="s">
        <v>62</v>
      </c>
      <c r="O78" s="3399">
        <v>75.80483302941002</v>
      </c>
      <c r="P78" s="2814"/>
      <c r="Q78" s="2813"/>
      <c r="R78" s="2813"/>
      <c r="S78" s="2813"/>
      <c r="T78" s="2813"/>
      <c r="U78" s="2813"/>
      <c r="V78" s="2813"/>
      <c r="W78" s="2813"/>
      <c r="X78" s="2813"/>
      <c r="Y78" s="2813"/>
      <c r="Z78" s="2813"/>
      <c r="AA78" s="2813"/>
      <c r="AB78" s="2813"/>
      <c r="AC78" s="2812"/>
      <c r="AD78" s="2812"/>
      <c r="AE78" s="2812"/>
      <c r="AF78" s="2812"/>
      <c r="AG78" s="2812"/>
      <c r="AH78" s="2812"/>
      <c r="AI78" s="2812"/>
      <c r="AJ78" s="2799"/>
      <c r="AK78" s="2799"/>
      <c r="AL78" s="2799"/>
      <c r="AM78" s="2799"/>
      <c r="AN78" s="2799"/>
      <c r="AO78" s="2799"/>
      <c r="AP78" s="2799"/>
      <c r="AQ78" s="2799"/>
      <c r="AR78" s="2799"/>
      <c r="AS78" s="2799"/>
      <c r="AT78" s="2799"/>
      <c r="AU78" s="2799"/>
      <c r="AV78" s="2799"/>
      <c r="AW78" s="2799"/>
      <c r="AX78" s="2799"/>
      <c r="AY78" s="2799"/>
      <c r="AZ78" s="2799"/>
      <c r="BA78" s="2799"/>
      <c r="BB78" s="2799"/>
      <c r="BC78" s="2799"/>
      <c r="BD78" s="2799"/>
      <c r="BE78" s="2799"/>
      <c r="BF78" s="2799"/>
      <c r="BG78" s="2799"/>
      <c r="BH78" s="2799"/>
      <c r="BI78" s="2799"/>
      <c r="BJ78" s="2799"/>
      <c r="BK78" s="2799"/>
      <c r="BL78" s="2799"/>
      <c r="BM78" s="2799"/>
      <c r="BN78" s="2799"/>
      <c r="BO78" s="2799"/>
      <c r="BP78" s="2799"/>
      <c r="BQ78" s="2799"/>
      <c r="BR78" s="2799"/>
      <c r="BS78" s="2799"/>
      <c r="BT78" s="2799"/>
      <c r="BU78" s="2799"/>
      <c r="BV78" s="2799"/>
      <c r="BW78" s="2799"/>
      <c r="BX78" s="2799"/>
      <c r="BY78" s="2799"/>
      <c r="BZ78" s="2799"/>
      <c r="CA78" s="2799"/>
      <c r="CB78" s="2799"/>
      <c r="CC78" s="2799"/>
      <c r="CD78" s="2799"/>
      <c r="CE78" s="2799"/>
      <c r="CF78" s="2799"/>
      <c r="CG78" s="2799"/>
      <c r="CH78" s="2799"/>
      <c r="CI78" s="2799"/>
      <c r="CJ78" s="2799"/>
      <c r="CK78" s="2799"/>
      <c r="CL78" s="2799"/>
      <c r="CM78" s="2799"/>
      <c r="CN78" s="2799"/>
      <c r="CO78" s="2799"/>
      <c r="CP78" s="2799"/>
      <c r="CQ78" s="2799"/>
      <c r="CR78" s="2799"/>
      <c r="CS78" s="2799"/>
      <c r="CT78" s="2799"/>
      <c r="CU78" s="2799"/>
      <c r="CV78" s="2799"/>
      <c r="CW78" s="2799"/>
      <c r="CX78" s="2799"/>
      <c r="CY78" s="2799"/>
      <c r="CZ78" s="2799"/>
      <c r="DA78" s="2799"/>
      <c r="DB78" s="2799"/>
      <c r="DC78" s="2799"/>
      <c r="DD78" s="2799"/>
      <c r="DE78" s="2799"/>
      <c r="DF78" s="2799"/>
      <c r="DG78" s="2799"/>
      <c r="DH78" s="2799"/>
      <c r="DI78" s="2799"/>
      <c r="DJ78" s="2799"/>
      <c r="DK78" s="2799"/>
      <c r="DL78" s="2799"/>
      <c r="DM78" s="2799"/>
      <c r="DN78" s="2799"/>
      <c r="DO78" s="2799"/>
      <c r="DP78" s="2799"/>
      <c r="DQ78" s="2799"/>
      <c r="DR78" s="2799"/>
      <c r="DS78" s="2799"/>
      <c r="DT78" s="2799"/>
      <c r="DU78" s="2799"/>
      <c r="DV78" s="2799"/>
      <c r="DW78" s="2799"/>
      <c r="DX78" s="2799"/>
      <c r="DY78" s="2799"/>
      <c r="DZ78" s="2799"/>
      <c r="EA78" s="2799"/>
    </row>
    <row r="79" spans="3:131" ht="13.8" thickTop="1">
      <c r="C79" s="2798"/>
      <c r="G79" s="2808"/>
      <c r="J79" s="2808"/>
      <c r="M79" s="2808"/>
      <c r="P79" s="2799"/>
      <c r="Q79" s="2810"/>
      <c r="R79" s="2810"/>
      <c r="S79" s="2810"/>
      <c r="T79" s="2810"/>
      <c r="U79" s="2810"/>
      <c r="V79" s="2810"/>
      <c r="W79" s="2810"/>
      <c r="X79" s="2810"/>
      <c r="Y79" s="2810"/>
      <c r="Z79" s="2810"/>
      <c r="AA79" s="2810"/>
      <c r="AB79" s="2809"/>
      <c r="AC79" s="2809"/>
      <c r="AD79" s="2809"/>
      <c r="AE79" s="2809"/>
      <c r="AF79" s="2799"/>
      <c r="AG79" s="2799"/>
      <c r="AH79" s="2799"/>
      <c r="AI79" s="2799"/>
    </row>
    <row r="80" spans="3:131">
      <c r="C80" s="2798"/>
      <c r="G80" s="2808"/>
      <c r="J80" s="2808"/>
      <c r="M80" s="2808"/>
      <c r="P80" s="2799"/>
      <c r="Q80" s="2799"/>
      <c r="R80" s="2799"/>
      <c r="S80" s="2799"/>
      <c r="T80" s="2799"/>
      <c r="U80" s="2799"/>
      <c r="V80" s="2799"/>
      <c r="W80" s="2799"/>
      <c r="X80" s="2799"/>
      <c r="Y80" s="2799"/>
      <c r="Z80" s="2799"/>
      <c r="AA80" s="2799"/>
      <c r="AB80" s="2799"/>
      <c r="AC80" s="2799"/>
      <c r="AD80" s="2799"/>
      <c r="AE80" s="2799"/>
    </row>
    <row r="81" spans="3:13">
      <c r="C81" s="2798"/>
      <c r="G81" s="2799"/>
      <c r="J81" s="2808"/>
      <c r="M81" s="2808"/>
    </row>
    <row r="82" spans="3:13">
      <c r="E82" s="2806"/>
    </row>
    <row r="83" spans="3:13">
      <c r="E83" s="2806"/>
      <c r="M83" s="2807"/>
    </row>
    <row r="84" spans="3:13">
      <c r="C84" s="2798"/>
      <c r="E84" s="2806"/>
      <c r="F84" s="2806"/>
      <c r="G84" s="2804"/>
      <c r="H84" s="2806"/>
      <c r="I84" s="2806"/>
      <c r="J84" s="2804"/>
      <c r="K84" s="2805"/>
      <c r="L84" s="2804"/>
      <c r="M84" s="2804"/>
    </row>
    <row r="86" spans="3:13">
      <c r="C86" s="2798"/>
      <c r="E86" s="2806"/>
      <c r="F86" s="2806"/>
      <c r="G86" s="2804"/>
      <c r="H86" s="2806"/>
      <c r="I86" s="2806"/>
      <c r="J86" s="2804"/>
      <c r="K86" s="2805"/>
      <c r="L86" s="2804"/>
      <c r="M86" s="2804"/>
    </row>
    <row r="87" spans="3:13">
      <c r="C87" s="2798"/>
      <c r="E87" s="2806"/>
      <c r="F87" s="2806"/>
      <c r="G87" s="2804"/>
      <c r="H87" s="2806"/>
      <c r="I87" s="2806"/>
      <c r="J87" s="2804"/>
      <c r="K87" s="2805"/>
      <c r="L87" s="2804"/>
      <c r="M87" s="280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zoomScale="80" zoomScaleNormal="80" workbookViewId="0">
      <pane ySplit="7" topLeftCell="A8" activePane="bottomLeft" state="frozen"/>
      <selection activeCell="O31" activeCellId="1" sqref="J30 O31"/>
      <selection pane="bottomLeft" activeCell="D3" sqref="D3:M71"/>
    </sheetView>
  </sheetViews>
  <sheetFormatPr defaultColWidth="14.44140625" defaultRowHeight="15" customHeight="1"/>
  <cols>
    <col min="1" max="2" width="8.77734375" style="2745" customWidth="1"/>
    <col min="3" max="3" width="4.44140625" style="2745" customWidth="1"/>
    <col min="4" max="5" width="3.44140625" style="2745" customWidth="1"/>
    <col min="6" max="7" width="4.44140625" style="2745" customWidth="1"/>
    <col min="8" max="8" width="29.88671875" style="2745" customWidth="1"/>
    <col min="9" max="9" width="16.77734375" style="2745" customWidth="1"/>
    <col min="10" max="10" width="16.5546875" style="2745" customWidth="1"/>
    <col min="11" max="11" width="17.21875" style="2745" customWidth="1"/>
    <col min="12" max="12" width="13.21875" style="2745" customWidth="1"/>
    <col min="13" max="13" width="14" style="2745" customWidth="1"/>
    <col min="14" max="14" width="11.21875" style="2745" bestFit="1" customWidth="1"/>
    <col min="15" max="15" width="13.77734375" style="2745" bestFit="1" customWidth="1"/>
    <col min="16" max="16" width="15.109375" style="2745" bestFit="1" customWidth="1"/>
    <col min="17" max="17" width="13.77734375" style="2745" bestFit="1" customWidth="1"/>
    <col min="18" max="16384" width="14.44140625" style="2745"/>
  </cols>
  <sheetData>
    <row r="1" spans="1:22" ht="4.5" customHeight="1">
      <c r="A1" s="2863"/>
      <c r="B1" s="2863"/>
      <c r="C1" s="2863"/>
      <c r="D1" s="2863"/>
      <c r="E1" s="2863"/>
      <c r="F1" s="2863"/>
      <c r="G1" s="2863"/>
      <c r="H1" s="2863"/>
      <c r="I1" s="2863"/>
      <c r="J1" s="2863"/>
      <c r="K1" s="2863"/>
      <c r="L1" s="2863"/>
      <c r="M1" s="2863"/>
      <c r="N1" s="2863"/>
      <c r="O1" s="2863"/>
    </row>
    <row r="2" spans="1:22" ht="6.75" customHeight="1">
      <c r="A2" s="2863"/>
      <c r="B2" s="2863"/>
      <c r="C2" s="2863"/>
      <c r="D2" s="2863"/>
      <c r="E2" s="2863"/>
      <c r="F2" s="2863"/>
      <c r="G2" s="2863"/>
      <c r="H2" s="2863"/>
      <c r="I2" s="2863"/>
      <c r="J2" s="2863"/>
      <c r="K2" s="2863"/>
      <c r="L2" s="2863"/>
      <c r="M2" s="2863"/>
      <c r="N2" s="2863"/>
      <c r="O2" s="2863"/>
    </row>
    <row r="3" spans="1:22" ht="12" customHeight="1">
      <c r="A3" s="2863"/>
      <c r="B3" s="2863"/>
      <c r="C3" s="2863"/>
      <c r="D3" s="3741" t="s">
        <v>2150</v>
      </c>
      <c r="E3" s="3723"/>
      <c r="F3" s="3723"/>
      <c r="G3" s="3723"/>
      <c r="H3" s="3723"/>
      <c r="I3" s="3723"/>
      <c r="J3" s="3723"/>
      <c r="K3" s="3723"/>
      <c r="L3" s="3723"/>
      <c r="M3" s="3723"/>
      <c r="N3" s="2863"/>
      <c r="O3" s="2863"/>
    </row>
    <row r="4" spans="1:22" ht="15.75" customHeight="1">
      <c r="A4" s="2863"/>
      <c r="B4" s="2863"/>
      <c r="C4" s="2863"/>
      <c r="D4" s="3722" t="s">
        <v>2018</v>
      </c>
      <c r="E4" s="3723"/>
      <c r="F4" s="3723"/>
      <c r="G4" s="3723"/>
      <c r="H4" s="3723"/>
      <c r="I4" s="3723"/>
      <c r="J4" s="3723"/>
      <c r="K4" s="3723"/>
      <c r="L4" s="3723"/>
      <c r="M4" s="3723"/>
      <c r="N4" s="2863"/>
      <c r="O4" s="2863"/>
    </row>
    <row r="5" spans="1:22" ht="15.75" customHeight="1" thickBot="1">
      <c r="A5" s="2863"/>
      <c r="B5" s="2863"/>
      <c r="C5" s="2863"/>
      <c r="D5" s="3742"/>
      <c r="E5" s="3723"/>
      <c r="F5" s="3723"/>
      <c r="G5" s="3723"/>
      <c r="H5" s="3723"/>
      <c r="I5" s="2863"/>
      <c r="J5" s="2863"/>
      <c r="K5" s="2863"/>
      <c r="L5" s="2891"/>
      <c r="M5" s="2890" t="s">
        <v>2149</v>
      </c>
      <c r="N5" s="2863"/>
      <c r="O5" s="2863"/>
    </row>
    <row r="6" spans="1:22" ht="18.75" customHeight="1" thickTop="1">
      <c r="A6" s="2863"/>
      <c r="B6" s="2863"/>
      <c r="C6" s="2863"/>
      <c r="D6" s="3743" t="s">
        <v>91</v>
      </c>
      <c r="E6" s="3721"/>
      <c r="F6" s="3721"/>
      <c r="G6" s="3721"/>
      <c r="H6" s="3727"/>
      <c r="I6" s="3730" t="s">
        <v>57</v>
      </c>
      <c r="J6" s="3732"/>
      <c r="K6" s="3733"/>
      <c r="L6" s="3747" t="s">
        <v>2016</v>
      </c>
      <c r="M6" s="3731"/>
      <c r="N6" s="2863"/>
      <c r="O6" s="2863"/>
    </row>
    <row r="7" spans="1:22" ht="23.25" customHeight="1">
      <c r="A7" s="2863"/>
      <c r="B7" s="2863"/>
      <c r="C7" s="2863"/>
      <c r="D7" s="3744"/>
      <c r="E7" s="3745"/>
      <c r="F7" s="3745"/>
      <c r="G7" s="3745"/>
      <c r="H7" s="3746"/>
      <c r="I7" s="2797" t="s">
        <v>1673</v>
      </c>
      <c r="J7" s="2797" t="s">
        <v>494</v>
      </c>
      <c r="K7" s="2796" t="s">
        <v>181</v>
      </c>
      <c r="L7" s="2889" t="s">
        <v>173</v>
      </c>
      <c r="M7" s="2888" t="s">
        <v>180</v>
      </c>
      <c r="N7" s="2863"/>
      <c r="O7" s="2863"/>
    </row>
    <row r="8" spans="1:22" ht="18" customHeight="1">
      <c r="A8" s="2863"/>
      <c r="B8" s="2863"/>
      <c r="C8" s="2863"/>
      <c r="D8" s="2794" t="s">
        <v>2015</v>
      </c>
      <c r="E8" s="2793"/>
      <c r="F8" s="2793"/>
      <c r="G8" s="2793"/>
      <c r="H8" s="2793"/>
      <c r="I8" s="2887">
        <v>-5174.6292596770263</v>
      </c>
      <c r="J8" s="2887">
        <v>-360.62744516630119</v>
      </c>
      <c r="K8" s="2882">
        <v>1662.5092659445411</v>
      </c>
      <c r="L8" s="2779">
        <v>-93.03085444253044</v>
      </c>
      <c r="M8" s="2789" t="s">
        <v>62</v>
      </c>
      <c r="N8" s="2867"/>
      <c r="O8" s="2867"/>
      <c r="P8" s="2867"/>
      <c r="Q8" s="2867"/>
      <c r="R8" s="2867"/>
      <c r="S8" s="2867"/>
      <c r="T8" s="2867"/>
      <c r="U8" s="2867"/>
      <c r="V8" s="2867"/>
    </row>
    <row r="9" spans="1:22" ht="17.25" customHeight="1">
      <c r="A9" s="2863"/>
      <c r="B9" s="2863"/>
      <c r="C9" s="2863"/>
      <c r="D9" s="2757"/>
      <c r="E9" s="2746" t="s">
        <v>2014</v>
      </c>
      <c r="F9" s="2746"/>
      <c r="G9" s="2746"/>
      <c r="H9" s="2746"/>
      <c r="I9" s="2873">
        <v>1754.1523050105059</v>
      </c>
      <c r="J9" s="2873">
        <v>1405.8805119550552</v>
      </c>
      <c r="K9" s="2881">
        <v>1370.912936969301</v>
      </c>
      <c r="L9" s="2776">
        <v>-19.854136500043808</v>
      </c>
      <c r="M9" s="2748">
        <v>-2.4872366241941446</v>
      </c>
      <c r="N9" s="2867"/>
      <c r="O9" s="2867"/>
      <c r="P9" s="2867"/>
      <c r="Q9" s="2867"/>
      <c r="R9" s="2867"/>
      <c r="S9" s="2867"/>
      <c r="T9" s="2867"/>
      <c r="U9" s="2867"/>
      <c r="V9" s="2867"/>
    </row>
    <row r="10" spans="1:22" ht="15.6">
      <c r="A10" s="2863"/>
      <c r="B10" s="2863"/>
      <c r="C10" s="2863"/>
      <c r="D10" s="2757"/>
      <c r="E10" s="2746"/>
      <c r="F10" s="2746" t="s">
        <v>2012</v>
      </c>
      <c r="G10" s="2746"/>
      <c r="H10" s="2746"/>
      <c r="I10" s="2873">
        <v>66.192222532795412</v>
      </c>
      <c r="J10" s="2873">
        <v>122.44428629729644</v>
      </c>
      <c r="K10" s="2881">
        <v>99.523200156991024</v>
      </c>
      <c r="L10" s="2776">
        <v>84.982890152435274</v>
      </c>
      <c r="M10" s="2748">
        <v>-18.719604510293518</v>
      </c>
      <c r="N10" s="2867"/>
      <c r="O10" s="2867"/>
      <c r="P10" s="2867"/>
      <c r="Q10" s="2867"/>
      <c r="R10" s="2867"/>
      <c r="S10" s="2867"/>
      <c r="T10" s="2867"/>
      <c r="U10" s="2867"/>
      <c r="V10" s="2867"/>
    </row>
    <row r="11" spans="1:22" ht="15.6">
      <c r="A11" s="2863"/>
      <c r="B11" s="2863"/>
      <c r="C11" s="2863"/>
      <c r="D11" s="2757"/>
      <c r="E11" s="2746"/>
      <c r="F11" s="2746" t="s">
        <v>755</v>
      </c>
      <c r="G11" s="2746"/>
      <c r="H11" s="2746"/>
      <c r="I11" s="2873">
        <v>1687.9600824777106</v>
      </c>
      <c r="J11" s="2873">
        <v>1283.4362256577588</v>
      </c>
      <c r="K11" s="2881">
        <v>1271.38973681231</v>
      </c>
      <c r="L11" s="2776">
        <v>-23.965250186850529</v>
      </c>
      <c r="M11" s="2748">
        <v>-0.9386121884844667</v>
      </c>
      <c r="N11" s="2867"/>
      <c r="O11" s="2867"/>
      <c r="P11" s="2867"/>
      <c r="Q11" s="2867"/>
      <c r="R11" s="2867"/>
      <c r="S11" s="2867"/>
      <c r="T11" s="2867"/>
      <c r="U11" s="2867"/>
      <c r="V11" s="2867"/>
    </row>
    <row r="12" spans="1:22" ht="18" customHeight="1">
      <c r="A12" s="2863"/>
      <c r="B12" s="2863"/>
      <c r="C12" s="2863"/>
      <c r="D12" s="2757"/>
      <c r="E12" s="2746" t="s">
        <v>2013</v>
      </c>
      <c r="F12" s="2746"/>
      <c r="G12" s="2746"/>
      <c r="H12" s="2746"/>
      <c r="I12" s="2873">
        <v>-15513.392429710511</v>
      </c>
      <c r="J12" s="2873">
        <v>-12106.575661672961</v>
      </c>
      <c r="K12" s="2881">
        <v>-11801.580602386712</v>
      </c>
      <c r="L12" s="2776">
        <v>-21.960488548674739</v>
      </c>
      <c r="M12" s="2748">
        <v>-2.5192512549341628</v>
      </c>
      <c r="N12" s="2867"/>
      <c r="O12" s="2867"/>
      <c r="P12" s="2867"/>
      <c r="Q12" s="2867"/>
      <c r="R12" s="2867"/>
      <c r="S12" s="2867"/>
      <c r="T12" s="2867"/>
      <c r="U12" s="2867"/>
      <c r="V12" s="2867"/>
    </row>
    <row r="13" spans="1:22" ht="15" customHeight="1">
      <c r="A13" s="2863"/>
      <c r="B13" s="2863"/>
      <c r="C13" s="2863"/>
      <c r="D13" s="2757"/>
      <c r="E13" s="2746"/>
      <c r="F13" s="2746" t="s">
        <v>2012</v>
      </c>
      <c r="G13" s="2746"/>
      <c r="H13" s="2746"/>
      <c r="I13" s="2873">
        <v>-2693.5977871760815</v>
      </c>
      <c r="J13" s="2873">
        <v>-2335.8608162822966</v>
      </c>
      <c r="K13" s="2881">
        <v>-2169.9775993231442</v>
      </c>
      <c r="L13" s="2776">
        <v>-13.281009235934583</v>
      </c>
      <c r="M13" s="2748">
        <v>-7.101588236886835</v>
      </c>
      <c r="N13" s="2867"/>
      <c r="O13" s="2867"/>
      <c r="P13" s="2867"/>
      <c r="Q13" s="2867"/>
      <c r="R13" s="2867"/>
      <c r="S13" s="2867"/>
      <c r="T13" s="2867"/>
      <c r="U13" s="2867"/>
      <c r="V13" s="2867"/>
    </row>
    <row r="14" spans="1:22" ht="14.25" customHeight="1">
      <c r="A14" s="2863"/>
      <c r="B14" s="2863"/>
      <c r="C14" s="2863"/>
      <c r="D14" s="2757"/>
      <c r="E14" s="2746"/>
      <c r="F14" s="2746" t="s">
        <v>755</v>
      </c>
      <c r="G14" s="2746"/>
      <c r="H14" s="2746"/>
      <c r="I14" s="2873">
        <v>-12819.794642534431</v>
      </c>
      <c r="J14" s="2873">
        <v>-9770.7148453906648</v>
      </c>
      <c r="K14" s="2885">
        <v>-9631.6030030635666</v>
      </c>
      <c r="L14" s="2776">
        <v>-23.784154755703423</v>
      </c>
      <c r="M14" s="2748">
        <v>-1.423763199810546</v>
      </c>
      <c r="N14" s="2867"/>
      <c r="O14" s="2867"/>
      <c r="P14" s="2867"/>
      <c r="Q14" s="2867"/>
      <c r="R14" s="2867"/>
      <c r="S14" s="2867"/>
      <c r="T14" s="2867"/>
      <c r="U14" s="2867"/>
      <c r="V14" s="2867"/>
    </row>
    <row r="15" spans="1:22" ht="15.75" customHeight="1">
      <c r="A15" s="2863"/>
      <c r="B15" s="2863"/>
      <c r="C15" s="2863"/>
      <c r="D15" s="2770"/>
      <c r="E15" s="2769" t="s">
        <v>2011</v>
      </c>
      <c r="F15" s="2769"/>
      <c r="G15" s="2769"/>
      <c r="H15" s="2769"/>
      <c r="I15" s="2878">
        <v>-13759.240124700005</v>
      </c>
      <c r="J15" s="2878">
        <v>-10700.695149717907</v>
      </c>
      <c r="K15" s="2884">
        <v>-10430.667665417412</v>
      </c>
      <c r="L15" s="2774">
        <v>-22.229025347784493</v>
      </c>
      <c r="M15" s="2773">
        <v>-2.5234574064808668</v>
      </c>
      <c r="N15" s="2867"/>
      <c r="O15" s="2867"/>
      <c r="P15" s="2867"/>
      <c r="Q15" s="2867"/>
      <c r="R15" s="2867"/>
      <c r="S15" s="2867"/>
      <c r="T15" s="2867"/>
      <c r="U15" s="2867"/>
      <c r="V15" s="2867"/>
    </row>
    <row r="16" spans="1:22" ht="18" customHeight="1">
      <c r="A16" s="2863"/>
      <c r="B16" s="2863"/>
      <c r="C16" s="2863"/>
      <c r="D16" s="2770"/>
      <c r="E16" s="2769" t="s">
        <v>2010</v>
      </c>
      <c r="F16" s="2769"/>
      <c r="G16" s="2769"/>
      <c r="H16" s="2769"/>
      <c r="I16" s="2878">
        <v>-893.49469870767803</v>
      </c>
      <c r="J16" s="2878">
        <v>-611.75969591682906</v>
      </c>
      <c r="K16" s="2884">
        <v>-420.94236794627</v>
      </c>
      <c r="L16" s="2774">
        <v>-31.531804631671722</v>
      </c>
      <c r="M16" s="2773">
        <v>-31.191549434224473</v>
      </c>
      <c r="N16" s="2867"/>
      <c r="O16" s="2867"/>
      <c r="P16" s="2867"/>
      <c r="Q16" s="2867"/>
      <c r="R16" s="2867"/>
      <c r="S16" s="2867"/>
      <c r="T16" s="2867"/>
      <c r="U16" s="2867"/>
      <c r="V16" s="2867"/>
    </row>
    <row r="17" spans="1:22" ht="18" customHeight="1">
      <c r="A17" s="2863"/>
      <c r="B17" s="2863"/>
      <c r="C17" s="2863"/>
      <c r="D17" s="2757"/>
      <c r="E17" s="2746"/>
      <c r="F17" s="2746" t="s">
        <v>2009</v>
      </c>
      <c r="G17" s="2746"/>
      <c r="H17" s="2746"/>
      <c r="I17" s="2873">
        <v>1007.8614358256082</v>
      </c>
      <c r="J17" s="2873">
        <v>1469.8872912105571</v>
      </c>
      <c r="K17" s="2885">
        <v>1899.3494571034255</v>
      </c>
      <c r="L17" s="2786">
        <v>45.842200024894495</v>
      </c>
      <c r="M17" s="2748">
        <v>29.217353497843735</v>
      </c>
      <c r="N17" s="2867"/>
      <c r="O17" s="2867"/>
      <c r="P17" s="2867"/>
      <c r="Q17" s="2867"/>
      <c r="R17" s="2867"/>
      <c r="S17" s="2867"/>
      <c r="T17" s="2867"/>
      <c r="U17" s="2867"/>
      <c r="V17" s="2867"/>
    </row>
    <row r="18" spans="1:22" ht="15.6">
      <c r="A18" s="2863"/>
      <c r="B18" s="2863"/>
      <c r="C18" s="2863"/>
      <c r="D18" s="2757"/>
      <c r="E18" s="2746"/>
      <c r="F18" s="2746"/>
      <c r="G18" s="2746" t="s">
        <v>2007</v>
      </c>
      <c r="H18" s="2746"/>
      <c r="I18" s="2873">
        <v>267.8581712607222</v>
      </c>
      <c r="J18" s="2873">
        <v>475.61822424525064</v>
      </c>
      <c r="K18" s="2885">
        <v>618.53304231392462</v>
      </c>
      <c r="L18" s="2783">
        <v>77.563455319159672</v>
      </c>
      <c r="M18" s="2748">
        <v>30.048221616289574</v>
      </c>
      <c r="N18" s="2867"/>
      <c r="O18" s="2867"/>
      <c r="P18" s="2867"/>
      <c r="Q18" s="2867"/>
      <c r="R18" s="2867"/>
      <c r="S18" s="2867"/>
      <c r="T18" s="2867"/>
      <c r="U18" s="2867"/>
      <c r="V18" s="2867"/>
    </row>
    <row r="19" spans="1:22" ht="15.6">
      <c r="A19" s="2863"/>
      <c r="B19" s="2863"/>
      <c r="C19" s="2863"/>
      <c r="D19" s="2757"/>
      <c r="E19" s="2746"/>
      <c r="F19" s="2746"/>
      <c r="G19" s="2746" t="s">
        <v>2005</v>
      </c>
      <c r="H19" s="2746"/>
      <c r="I19" s="2873">
        <v>78.698357873167424</v>
      </c>
      <c r="J19" s="2873">
        <v>87.864668355809059</v>
      </c>
      <c r="K19" s="2885">
        <v>178.30449953366332</v>
      </c>
      <c r="L19" s="2783">
        <v>11.647397392223002</v>
      </c>
      <c r="M19" s="2748">
        <v>102.93082859155294</v>
      </c>
      <c r="N19" s="2867"/>
      <c r="O19" s="2867"/>
      <c r="P19" s="2867"/>
      <c r="Q19" s="2867"/>
      <c r="R19" s="2867"/>
      <c r="S19" s="2867"/>
      <c r="T19" s="2867"/>
      <c r="U19" s="2867"/>
      <c r="V19" s="2867"/>
    </row>
    <row r="20" spans="1:22" ht="15.6">
      <c r="A20" s="2863"/>
      <c r="B20" s="2863"/>
      <c r="C20" s="2863"/>
      <c r="D20" s="2757"/>
      <c r="E20" s="2746"/>
      <c r="F20" s="2746"/>
      <c r="G20" s="2746" t="s">
        <v>755</v>
      </c>
      <c r="H20" s="2746"/>
      <c r="I20" s="2873">
        <v>661.30490669171854</v>
      </c>
      <c r="J20" s="2873">
        <v>906.40439860949743</v>
      </c>
      <c r="K20" s="2886">
        <v>1102.5119152558375</v>
      </c>
      <c r="L20" s="2783">
        <v>37.06300821869408</v>
      </c>
      <c r="M20" s="2748">
        <v>21.635764008557977</v>
      </c>
      <c r="N20" s="2867"/>
      <c r="O20" s="2867"/>
      <c r="P20" s="2867"/>
      <c r="Q20" s="2867"/>
      <c r="R20" s="2867"/>
      <c r="S20" s="2867"/>
      <c r="T20" s="2867"/>
      <c r="U20" s="2867"/>
      <c r="V20" s="2867"/>
    </row>
    <row r="21" spans="1:22" ht="15.6">
      <c r="A21" s="2863"/>
      <c r="B21" s="2863"/>
      <c r="C21" s="2863"/>
      <c r="D21" s="2757"/>
      <c r="E21" s="2746"/>
      <c r="F21" s="2746" t="s">
        <v>2008</v>
      </c>
      <c r="G21" s="2746"/>
      <c r="H21" s="2746"/>
      <c r="I21" s="2873">
        <v>-1901.3561345332862</v>
      </c>
      <c r="J21" s="2873">
        <v>-2081.6469871273862</v>
      </c>
      <c r="K21" s="2886">
        <v>-2320.2918250496955</v>
      </c>
      <c r="L21" s="2783">
        <v>9.4822242566543036</v>
      </c>
      <c r="M21" s="2748">
        <v>11.464231898974987</v>
      </c>
      <c r="N21" s="2867"/>
      <c r="O21" s="2867"/>
      <c r="P21" s="2867"/>
      <c r="Q21" s="2867"/>
      <c r="R21" s="2867"/>
      <c r="S21" s="2867"/>
      <c r="T21" s="2867"/>
      <c r="U21" s="2867"/>
      <c r="V21" s="2867"/>
    </row>
    <row r="22" spans="1:22" ht="15.6">
      <c r="A22" s="2863"/>
      <c r="B22" s="2863"/>
      <c r="C22" s="2863"/>
      <c r="D22" s="2757"/>
      <c r="E22" s="2746"/>
      <c r="F22" s="2746"/>
      <c r="G22" s="2746" t="s">
        <v>692</v>
      </c>
      <c r="H22" s="2746"/>
      <c r="I22" s="2873">
        <v>-764.00217731146802</v>
      </c>
      <c r="J22" s="2873">
        <v>-626.87292539909538</v>
      </c>
      <c r="K22" s="2886">
        <v>-552.09695379807602</v>
      </c>
      <c r="L22" s="2783">
        <v>-17.948803810341484</v>
      </c>
      <c r="M22" s="2748">
        <v>-11.928409821402585</v>
      </c>
      <c r="N22" s="2867"/>
      <c r="O22" s="2867"/>
      <c r="P22" s="2867"/>
      <c r="Q22" s="2867"/>
      <c r="R22" s="2867"/>
      <c r="S22" s="2867"/>
      <c r="T22" s="2867"/>
      <c r="U22" s="2867"/>
      <c r="V22" s="2867"/>
    </row>
    <row r="23" spans="1:22" ht="15" customHeight="1">
      <c r="A23" s="2863"/>
      <c r="B23" s="2863"/>
      <c r="C23" s="2863"/>
      <c r="D23" s="2757"/>
      <c r="E23" s="2746"/>
      <c r="F23" s="2746"/>
      <c r="G23" s="2746" t="s">
        <v>2007</v>
      </c>
      <c r="H23" s="2746"/>
      <c r="I23" s="2873">
        <v>-801.649177853384</v>
      </c>
      <c r="J23" s="2873">
        <v>-1104.1009521977098</v>
      </c>
      <c r="K23" s="2885">
        <v>-1424.2257800765049</v>
      </c>
      <c r="L23" s="2783">
        <v>37.728695132478784</v>
      </c>
      <c r="M23" s="2748">
        <v>28.994162829185811</v>
      </c>
      <c r="N23" s="2867"/>
      <c r="O23" s="2867"/>
      <c r="P23" s="2867"/>
      <c r="Q23" s="2867"/>
      <c r="R23" s="2867"/>
      <c r="S23" s="2867"/>
      <c r="T23" s="2867"/>
      <c r="U23" s="2867"/>
      <c r="V23" s="2867"/>
    </row>
    <row r="24" spans="1:22" ht="18" customHeight="1">
      <c r="A24" s="2863"/>
      <c r="B24" s="2863"/>
      <c r="C24" s="2863"/>
      <c r="D24" s="2757"/>
      <c r="E24" s="2746"/>
      <c r="F24" s="2746"/>
      <c r="G24" s="2746" t="s">
        <v>2148</v>
      </c>
      <c r="H24" s="2782"/>
      <c r="I24" s="2873">
        <v>-556.48683226910805</v>
      </c>
      <c r="J24" s="2873">
        <v>-766.73684100551827</v>
      </c>
      <c r="K24" s="2885">
        <v>-940.82464958248136</v>
      </c>
      <c r="L24" s="2781">
        <v>37.781668234467183</v>
      </c>
      <c r="M24" s="2748">
        <v>22.705027235767083</v>
      </c>
      <c r="N24" s="2867"/>
      <c r="O24" s="2867"/>
      <c r="P24" s="2867"/>
      <c r="Q24" s="2867"/>
      <c r="R24" s="2867"/>
      <c r="S24" s="2867"/>
      <c r="T24" s="2867"/>
      <c r="U24" s="2867"/>
      <c r="V24" s="2867"/>
    </row>
    <row r="25" spans="1:22" ht="15.75" customHeight="1">
      <c r="A25" s="2863"/>
      <c r="B25" s="2863"/>
      <c r="C25" s="2863"/>
      <c r="D25" s="2757"/>
      <c r="E25" s="2746"/>
      <c r="F25" s="2746"/>
      <c r="G25" s="2746" t="s">
        <v>2005</v>
      </c>
      <c r="H25" s="2746"/>
      <c r="I25" s="2873">
        <v>-14.564116392589035</v>
      </c>
      <c r="J25" s="2873">
        <v>-14.378982649281738</v>
      </c>
      <c r="K25" s="2885">
        <v>-12.201179459748957</v>
      </c>
      <c r="L25" s="2781">
        <v>-1.2711635798344889</v>
      </c>
      <c r="M25" s="2748">
        <v>-15.145739046020534</v>
      </c>
      <c r="N25" s="2867"/>
      <c r="O25" s="2867"/>
      <c r="P25" s="2867"/>
      <c r="Q25" s="2867"/>
      <c r="R25" s="2867"/>
      <c r="S25" s="2867"/>
      <c r="T25" s="2867"/>
      <c r="U25" s="2867"/>
      <c r="V25" s="2867"/>
    </row>
    <row r="26" spans="1:22" ht="18" customHeight="1">
      <c r="A26" s="2863"/>
      <c r="B26" s="2863"/>
      <c r="C26" s="2863"/>
      <c r="D26" s="2757"/>
      <c r="E26" s="2746"/>
      <c r="F26" s="2746"/>
      <c r="G26" s="2746" t="s">
        <v>755</v>
      </c>
      <c r="H26" s="2746"/>
      <c r="I26" s="2873">
        <v>-321.14066297584526</v>
      </c>
      <c r="J26" s="2873">
        <v>-336.29412688129912</v>
      </c>
      <c r="K26" s="2885">
        <v>-331.76791171536576</v>
      </c>
      <c r="L26" s="2776">
        <v>4.7186375481181653</v>
      </c>
      <c r="M26" s="2748">
        <v>-1.3459096677983284</v>
      </c>
      <c r="N26" s="2867"/>
      <c r="O26" s="2867"/>
      <c r="P26" s="2867"/>
      <c r="Q26" s="2867"/>
      <c r="R26" s="2867"/>
      <c r="S26" s="2867"/>
      <c r="T26" s="2867"/>
      <c r="U26" s="2867"/>
      <c r="V26" s="2867"/>
    </row>
    <row r="27" spans="1:22" ht="18" customHeight="1">
      <c r="A27" s="2863"/>
      <c r="B27" s="2863"/>
      <c r="C27" s="2863"/>
      <c r="D27" s="2770"/>
      <c r="E27" s="2769" t="s">
        <v>2004</v>
      </c>
      <c r="F27" s="2769"/>
      <c r="G27" s="2769"/>
      <c r="H27" s="2769"/>
      <c r="I27" s="2878">
        <v>-14652.734823407684</v>
      </c>
      <c r="J27" s="2878">
        <v>-11312.454845634737</v>
      </c>
      <c r="K27" s="2884">
        <v>-10851.610033363682</v>
      </c>
      <c r="L27" s="2774">
        <v>-22.796290371930183</v>
      </c>
      <c r="M27" s="2773">
        <v>-4.0737825570095865</v>
      </c>
      <c r="N27" s="2867"/>
      <c r="O27" s="2867"/>
      <c r="P27" s="2867"/>
      <c r="Q27" s="2867"/>
      <c r="R27" s="2867"/>
      <c r="S27" s="2867"/>
      <c r="T27" s="2867"/>
      <c r="U27" s="2867"/>
      <c r="V27" s="2867"/>
    </row>
    <row r="28" spans="1:22" ht="18" customHeight="1">
      <c r="A28" s="2863"/>
      <c r="B28" s="2863"/>
      <c r="C28" s="2863"/>
      <c r="D28" s="2770"/>
      <c r="E28" s="2769" t="s">
        <v>2003</v>
      </c>
      <c r="F28" s="2769"/>
      <c r="G28" s="2769"/>
      <c r="H28" s="2769"/>
      <c r="I28" s="2878">
        <v>237.33339272991955</v>
      </c>
      <c r="J28" s="2878">
        <v>479.59105519486985</v>
      </c>
      <c r="K28" s="2884">
        <v>703.98550787640329</v>
      </c>
      <c r="L28" s="2774">
        <v>102.07483223426314</v>
      </c>
      <c r="M28" s="2773">
        <v>46.788706805708948</v>
      </c>
      <c r="N28" s="2867"/>
      <c r="O28" s="2867"/>
      <c r="P28" s="2867"/>
      <c r="Q28" s="2867"/>
      <c r="R28" s="2867"/>
      <c r="S28" s="2867"/>
      <c r="T28" s="2867"/>
      <c r="U28" s="2867"/>
      <c r="V28" s="2867"/>
    </row>
    <row r="29" spans="1:22" ht="16.5" customHeight="1">
      <c r="A29" s="2863"/>
      <c r="B29" s="2863"/>
      <c r="C29" s="2863"/>
      <c r="D29" s="2757"/>
      <c r="E29" s="2746"/>
      <c r="F29" s="2746" t="s">
        <v>2002</v>
      </c>
      <c r="G29" s="2746"/>
      <c r="H29" s="2746"/>
      <c r="I29" s="2873">
        <v>474.40229354966459</v>
      </c>
      <c r="J29" s="2873">
        <v>737.38514524491825</v>
      </c>
      <c r="K29" s="2885">
        <v>988.01458318404468</v>
      </c>
      <c r="L29" s="2776">
        <v>55.434565825454271</v>
      </c>
      <c r="M29" s="2748">
        <v>33.988945879277409</v>
      </c>
      <c r="N29" s="2867"/>
      <c r="O29" s="2867"/>
      <c r="P29" s="2867"/>
      <c r="Q29" s="2867"/>
      <c r="R29" s="2867"/>
      <c r="S29" s="2867"/>
      <c r="T29" s="2867"/>
      <c r="U29" s="2867"/>
      <c r="V29" s="2867"/>
    </row>
    <row r="30" spans="1:22" ht="13.5" customHeight="1">
      <c r="A30" s="2863"/>
      <c r="B30" s="2863"/>
      <c r="C30" s="2863"/>
      <c r="D30" s="2757"/>
      <c r="E30" s="2746"/>
      <c r="F30" s="2746" t="s">
        <v>2001</v>
      </c>
      <c r="G30" s="2746"/>
      <c r="H30" s="2746"/>
      <c r="I30" s="2873">
        <v>-237.06890081974512</v>
      </c>
      <c r="J30" s="2873">
        <v>-257.79409005004845</v>
      </c>
      <c r="K30" s="2885">
        <v>-284.02907530764156</v>
      </c>
      <c r="L30" s="2776">
        <v>8.7422640247788905</v>
      </c>
      <c r="M30" s="2748">
        <v>10.176720983983699</v>
      </c>
      <c r="N30" s="2867"/>
      <c r="O30" s="2867"/>
      <c r="P30" s="2867"/>
      <c r="Q30" s="2867"/>
      <c r="R30" s="2867"/>
      <c r="S30" s="2867"/>
      <c r="T30" s="2867"/>
      <c r="U30" s="2867"/>
      <c r="V30" s="2867"/>
    </row>
    <row r="31" spans="1:22" ht="18" customHeight="1">
      <c r="A31" s="2863"/>
      <c r="B31" s="2863"/>
      <c r="C31" s="2863"/>
      <c r="D31" s="2770"/>
      <c r="E31" s="2769" t="s">
        <v>2147</v>
      </c>
      <c r="F31" s="2769"/>
      <c r="G31" s="2769"/>
      <c r="H31" s="2769"/>
      <c r="I31" s="2878">
        <v>-14415.401430677764</v>
      </c>
      <c r="J31" s="2878">
        <v>-10832.863790439867</v>
      </c>
      <c r="K31" s="2884">
        <v>-10147.624525487279</v>
      </c>
      <c r="L31" s="2774">
        <v>-24.852153146521548</v>
      </c>
      <c r="M31" s="2773">
        <v>-6.3255596877099141</v>
      </c>
      <c r="N31" s="2867"/>
      <c r="O31" s="2867"/>
      <c r="P31" s="2867"/>
      <c r="Q31" s="2867"/>
      <c r="R31" s="2867"/>
      <c r="S31" s="2867"/>
      <c r="T31" s="2867"/>
      <c r="U31" s="2867"/>
      <c r="V31" s="2867"/>
    </row>
    <row r="32" spans="1:22" ht="18" customHeight="1">
      <c r="A32" s="2863"/>
      <c r="B32" s="2863"/>
      <c r="C32" s="2863"/>
      <c r="D32" s="2770"/>
      <c r="E32" s="2769" t="s">
        <v>1999</v>
      </c>
      <c r="F32" s="2769"/>
      <c r="G32" s="2769"/>
      <c r="H32" s="2769"/>
      <c r="I32" s="2878">
        <v>9240.772171000739</v>
      </c>
      <c r="J32" s="2878">
        <v>10472.236345273563</v>
      </c>
      <c r="K32" s="2880">
        <v>11810.133791431821</v>
      </c>
      <c r="L32" s="2774">
        <v>13.326420687411677</v>
      </c>
      <c r="M32" s="2773">
        <v>12.775661301438168</v>
      </c>
      <c r="N32" s="2867"/>
      <c r="O32" s="2867"/>
      <c r="P32" s="2867"/>
      <c r="Q32" s="2867"/>
      <c r="R32" s="2867"/>
      <c r="S32" s="2867"/>
      <c r="T32" s="2867"/>
      <c r="U32" s="2867"/>
      <c r="V32" s="2867"/>
    </row>
    <row r="33" spans="1:22" ht="18" customHeight="1">
      <c r="A33" s="2863"/>
      <c r="B33" s="2863"/>
      <c r="C33" s="2863"/>
      <c r="D33" s="2757"/>
      <c r="E33" s="2746"/>
      <c r="F33" s="2746" t="s">
        <v>1998</v>
      </c>
      <c r="G33" s="2746"/>
      <c r="H33" s="2746"/>
      <c r="I33" s="2873">
        <v>9304.5834385062171</v>
      </c>
      <c r="J33" s="2873">
        <v>10531.728637993063</v>
      </c>
      <c r="K33" s="2881">
        <v>11860.518563435657</v>
      </c>
      <c r="L33" s="2776">
        <v>13.188609759878256</v>
      </c>
      <c r="M33" s="2748">
        <v>12.617016361862987</v>
      </c>
      <c r="N33" s="2867"/>
      <c r="O33" s="2867"/>
      <c r="P33" s="2867"/>
      <c r="Q33" s="2867"/>
      <c r="R33" s="2867"/>
      <c r="S33" s="2867"/>
      <c r="T33" s="2867"/>
      <c r="U33" s="2867"/>
      <c r="V33" s="2867"/>
    </row>
    <row r="34" spans="1:22" ht="15.6">
      <c r="A34" s="2863"/>
      <c r="B34" s="2863"/>
      <c r="C34" s="2863"/>
      <c r="D34" s="2757"/>
      <c r="E34" s="2746"/>
      <c r="F34" s="2746"/>
      <c r="G34" s="2746" t="s">
        <v>378</v>
      </c>
      <c r="H34" s="2746"/>
      <c r="I34" s="2883">
        <v>452.45616036541861</v>
      </c>
      <c r="J34" s="2883">
        <v>461.52480128123068</v>
      </c>
      <c r="K34" s="2881">
        <v>463.30318223501615</v>
      </c>
      <c r="L34" s="2776">
        <v>2.0043137236738895</v>
      </c>
      <c r="M34" s="2748">
        <v>0.3853272779379413</v>
      </c>
      <c r="N34" s="2867"/>
      <c r="O34" s="2867"/>
      <c r="P34" s="2867"/>
      <c r="Q34" s="2867"/>
      <c r="R34" s="2867"/>
      <c r="S34" s="2867"/>
      <c r="T34" s="2867"/>
      <c r="U34" s="2867"/>
      <c r="V34" s="2867"/>
    </row>
    <row r="35" spans="1:22" ht="15.6">
      <c r="A35" s="2863"/>
      <c r="B35" s="2863"/>
      <c r="C35" s="2863"/>
      <c r="D35" s="2757"/>
      <c r="E35" s="2746"/>
      <c r="F35" s="2746"/>
      <c r="G35" s="2746" t="s">
        <v>1997</v>
      </c>
      <c r="H35" s="2746"/>
      <c r="I35" s="2873">
        <v>8325.807362261683</v>
      </c>
      <c r="J35" s="2873">
        <v>9486.5532382885649</v>
      </c>
      <c r="K35" s="2881">
        <v>10863.552388813157</v>
      </c>
      <c r="L35" s="2776">
        <v>13.941541348748764</v>
      </c>
      <c r="M35" s="2748">
        <v>14.515273523864302</v>
      </c>
      <c r="N35" s="2867"/>
      <c r="O35" s="2867"/>
      <c r="P35" s="2867"/>
      <c r="Q35" s="2867"/>
      <c r="R35" s="2867"/>
      <c r="S35" s="2867"/>
      <c r="T35" s="2867"/>
      <c r="U35" s="2867"/>
      <c r="V35" s="2867"/>
    </row>
    <row r="36" spans="1:22" ht="15" customHeight="1">
      <c r="A36" s="2863"/>
      <c r="B36" s="2863"/>
      <c r="C36" s="2863"/>
      <c r="D36" s="2757"/>
      <c r="E36" s="2746"/>
      <c r="F36" s="2746"/>
      <c r="G36" s="2746" t="s">
        <v>1996</v>
      </c>
      <c r="H36" s="2746"/>
      <c r="I36" s="2873">
        <v>513.00421456439301</v>
      </c>
      <c r="J36" s="2873">
        <v>575.14898437990018</v>
      </c>
      <c r="K36" s="2881">
        <v>515.52474908971146</v>
      </c>
      <c r="L36" s="2776">
        <v>12.113890695474328</v>
      </c>
      <c r="M36" s="2748">
        <v>-10.36674616655594</v>
      </c>
      <c r="N36" s="2867"/>
      <c r="O36" s="2867"/>
      <c r="P36" s="2867"/>
      <c r="Q36" s="2867"/>
      <c r="R36" s="2867"/>
      <c r="S36" s="2867"/>
      <c r="T36" s="2867"/>
      <c r="U36" s="2867"/>
      <c r="V36" s="2867"/>
    </row>
    <row r="37" spans="1:22" ht="18" customHeight="1">
      <c r="A37" s="2863"/>
      <c r="B37" s="2863"/>
      <c r="C37" s="2863"/>
      <c r="D37" s="2757"/>
      <c r="E37" s="2746"/>
      <c r="F37" s="2746"/>
      <c r="G37" s="2746" t="s">
        <v>1995</v>
      </c>
      <c r="H37" s="2746"/>
      <c r="I37" s="2873">
        <v>13.315701314721707</v>
      </c>
      <c r="J37" s="2873">
        <v>8.5016140433677396</v>
      </c>
      <c r="K37" s="2881">
        <v>18.138243297767424</v>
      </c>
      <c r="L37" s="2776">
        <v>-36.153463926316519</v>
      </c>
      <c r="M37" s="2748">
        <v>113.35058502117477</v>
      </c>
      <c r="N37" s="2867"/>
      <c r="O37" s="2867"/>
      <c r="P37" s="2867"/>
      <c r="Q37" s="2867"/>
      <c r="R37" s="2867"/>
      <c r="S37" s="2867"/>
      <c r="T37" s="2867"/>
      <c r="U37" s="2867"/>
      <c r="V37" s="2867"/>
    </row>
    <row r="38" spans="1:22" ht="15.6">
      <c r="A38" s="2863"/>
      <c r="B38" s="2863"/>
      <c r="C38" s="2863"/>
      <c r="D38" s="2757"/>
      <c r="E38" s="2746"/>
      <c r="F38" s="2746" t="s">
        <v>1994</v>
      </c>
      <c r="G38" s="2746"/>
      <c r="H38" s="2746"/>
      <c r="I38" s="2873">
        <v>-63.811267505477147</v>
      </c>
      <c r="J38" s="2873">
        <v>-59.492292719499972</v>
      </c>
      <c r="K38" s="2881">
        <v>-50.384772003834556</v>
      </c>
      <c r="L38" s="2776">
        <v>-6.7683576189839219</v>
      </c>
      <c r="M38" s="2748">
        <v>-15.308740509642881</v>
      </c>
      <c r="N38" s="2867"/>
      <c r="O38" s="2867"/>
      <c r="P38" s="2867"/>
      <c r="Q38" s="2867"/>
      <c r="R38" s="2867"/>
      <c r="S38" s="2867"/>
      <c r="T38" s="2867"/>
      <c r="U38" s="2867"/>
      <c r="V38" s="2867"/>
    </row>
    <row r="39" spans="1:22" ht="18" customHeight="1">
      <c r="A39" s="2876"/>
      <c r="B39" s="2876"/>
      <c r="C39" s="2876"/>
      <c r="D39" s="2764" t="s">
        <v>63</v>
      </c>
      <c r="E39" s="2763" t="s">
        <v>1993</v>
      </c>
      <c r="F39" s="2763"/>
      <c r="G39" s="2763"/>
      <c r="H39" s="2763"/>
      <c r="I39" s="2875">
        <v>82.723090380596588</v>
      </c>
      <c r="J39" s="2875">
        <v>57.769399786345744</v>
      </c>
      <c r="K39" s="2882">
        <v>43.661839718667089</v>
      </c>
      <c r="L39" s="2779">
        <v>-30.165326850632201</v>
      </c>
      <c r="M39" s="2778">
        <v>-24.420471945102484</v>
      </c>
      <c r="N39" s="2867"/>
      <c r="O39" s="2867"/>
      <c r="P39" s="2867"/>
      <c r="Q39" s="2867"/>
      <c r="R39" s="2867"/>
      <c r="S39" s="2867"/>
      <c r="T39" s="2867"/>
      <c r="U39" s="2867"/>
      <c r="V39" s="2867"/>
    </row>
    <row r="40" spans="1:22" ht="18" customHeight="1">
      <c r="A40" s="2863"/>
      <c r="B40" s="2863"/>
      <c r="C40" s="2863"/>
      <c r="D40" s="2770" t="s">
        <v>2146</v>
      </c>
      <c r="E40" s="2770"/>
      <c r="F40" s="2769"/>
      <c r="G40" s="2769"/>
      <c r="H40" s="2769"/>
      <c r="I40" s="2878">
        <v>-5091.9061692964287</v>
      </c>
      <c r="J40" s="2878">
        <v>-302.85804537995909</v>
      </c>
      <c r="K40" s="2880">
        <v>1706.1711056632089</v>
      </c>
      <c r="L40" s="2774">
        <v>-94.052167590868891</v>
      </c>
      <c r="M40" s="2773" t="s">
        <v>62</v>
      </c>
      <c r="N40" s="2867"/>
      <c r="O40" s="2867"/>
      <c r="P40" s="2867"/>
      <c r="Q40" s="2867"/>
      <c r="R40" s="2867"/>
      <c r="S40" s="2867"/>
      <c r="T40" s="2867"/>
      <c r="U40" s="2867"/>
      <c r="V40" s="2867"/>
    </row>
    <row r="41" spans="1:22" ht="18" customHeight="1">
      <c r="A41" s="2876"/>
      <c r="B41" s="2876"/>
      <c r="C41" s="2876"/>
      <c r="D41" s="2764" t="s">
        <v>64</v>
      </c>
      <c r="E41" s="2763" t="s">
        <v>1991</v>
      </c>
      <c r="F41" s="2763"/>
      <c r="G41" s="2763"/>
      <c r="H41" s="2763"/>
      <c r="I41" s="2875">
        <v>2707.1594870742952</v>
      </c>
      <c r="J41" s="2875">
        <v>1984.8019596679908</v>
      </c>
      <c r="K41" s="2882">
        <v>1208.1457107102333</v>
      </c>
      <c r="L41" s="2779">
        <v>-26.683227599086777</v>
      </c>
      <c r="M41" s="2778">
        <v>-39.130163348270443</v>
      </c>
      <c r="N41" s="2867"/>
      <c r="O41" s="2867"/>
      <c r="P41" s="2867"/>
      <c r="Q41" s="2867"/>
      <c r="R41" s="2867"/>
      <c r="S41" s="2867"/>
      <c r="T41" s="2867"/>
      <c r="U41" s="2867"/>
      <c r="V41" s="2867"/>
    </row>
    <row r="42" spans="1:22" ht="18" customHeight="1">
      <c r="A42" s="2863"/>
      <c r="B42" s="2863"/>
      <c r="C42" s="2863"/>
      <c r="D42" s="2757"/>
      <c r="E42" s="2746" t="s">
        <v>1990</v>
      </c>
      <c r="F42" s="2746"/>
      <c r="G42" s="2746"/>
      <c r="H42" s="2746"/>
      <c r="I42" s="2873">
        <v>154.78910434263116</v>
      </c>
      <c r="J42" s="2873">
        <v>46.802638070528388</v>
      </c>
      <c r="K42" s="2881">
        <v>63.284362583366814</v>
      </c>
      <c r="L42" s="2776">
        <v>-69.763609480594255</v>
      </c>
      <c r="M42" s="2748">
        <v>35.215375013693873</v>
      </c>
      <c r="N42" s="2867"/>
      <c r="O42" s="2867"/>
      <c r="P42" s="2867"/>
      <c r="Q42" s="2867"/>
      <c r="R42" s="2867"/>
      <c r="S42" s="2867"/>
      <c r="T42" s="2867"/>
      <c r="U42" s="2867"/>
      <c r="V42" s="2867"/>
    </row>
    <row r="43" spans="1:22" ht="18" customHeight="1">
      <c r="A43" s="2863"/>
      <c r="B43" s="2863"/>
      <c r="C43" s="2863"/>
      <c r="D43" s="2757"/>
      <c r="E43" s="2746"/>
      <c r="F43" s="2746" t="s">
        <v>1989</v>
      </c>
      <c r="G43" s="2746"/>
      <c r="H43" s="2746"/>
      <c r="I43" s="2873">
        <v>160.20590310323462</v>
      </c>
      <c r="J43" s="2873">
        <v>60.994355039090863</v>
      </c>
      <c r="K43" s="2881">
        <v>63.838182171976932</v>
      </c>
      <c r="L43" s="2776">
        <v>-61.927523357371619</v>
      </c>
      <c r="M43" s="2748">
        <v>4.6624431573437874</v>
      </c>
      <c r="N43" s="2867"/>
      <c r="O43" s="2867"/>
      <c r="P43" s="2867"/>
      <c r="Q43" s="2867"/>
      <c r="R43" s="2867"/>
      <c r="S43" s="2867"/>
      <c r="T43" s="2867"/>
      <c r="U43" s="2867"/>
      <c r="V43" s="2867"/>
    </row>
    <row r="44" spans="1:22" ht="18" customHeight="1">
      <c r="A44" s="2863"/>
      <c r="B44" s="2863"/>
      <c r="C44" s="2863"/>
      <c r="D44" s="2757"/>
      <c r="E44" s="2746"/>
      <c r="F44" s="2746" t="s">
        <v>1988</v>
      </c>
      <c r="G44" s="2746"/>
      <c r="H44" s="2746"/>
      <c r="I44" s="2873">
        <v>-5.4167987606034824</v>
      </c>
      <c r="J44" s="2873">
        <v>-14.191716968562474</v>
      </c>
      <c r="K44" s="2881">
        <v>-0.55381958861012925</v>
      </c>
      <c r="L44" s="2776">
        <v>161.99453950143393</v>
      </c>
      <c r="M44" s="2748">
        <v>-96.097585726681615</v>
      </c>
      <c r="N44" s="2867"/>
      <c r="O44" s="2867"/>
      <c r="P44" s="2867"/>
      <c r="Q44" s="2867"/>
      <c r="R44" s="2867"/>
      <c r="S44" s="2867"/>
      <c r="T44" s="2867"/>
      <c r="U44" s="2867"/>
      <c r="V44" s="2867"/>
    </row>
    <row r="45" spans="1:22" ht="18" customHeight="1">
      <c r="A45" s="2863"/>
      <c r="B45" s="2863"/>
      <c r="C45" s="2863"/>
      <c r="D45" s="2757"/>
      <c r="E45" s="2746" t="s">
        <v>1987</v>
      </c>
      <c r="F45" s="2746"/>
      <c r="G45" s="2746"/>
      <c r="H45" s="2746"/>
      <c r="I45" s="2873">
        <v>0</v>
      </c>
      <c r="J45" s="2873">
        <v>0</v>
      </c>
      <c r="K45" s="2881">
        <v>0</v>
      </c>
      <c r="L45" s="2776" t="s">
        <v>62</v>
      </c>
      <c r="M45" s="2748" t="s">
        <v>62</v>
      </c>
      <c r="N45" s="2867"/>
      <c r="O45" s="2867"/>
      <c r="P45" s="2867"/>
      <c r="Q45" s="2867"/>
      <c r="R45" s="2867"/>
      <c r="S45" s="2867"/>
      <c r="T45" s="2867"/>
      <c r="U45" s="2867"/>
      <c r="V45" s="2867"/>
    </row>
    <row r="46" spans="1:22" ht="18" customHeight="1">
      <c r="A46" s="2863"/>
      <c r="B46" s="2863"/>
      <c r="C46" s="2863"/>
      <c r="D46" s="2757"/>
      <c r="E46" s="2746" t="s">
        <v>1986</v>
      </c>
      <c r="F46" s="2746"/>
      <c r="G46" s="2746"/>
      <c r="H46" s="2746"/>
      <c r="I46" s="2873">
        <v>-121.66931676721052</v>
      </c>
      <c r="J46" s="2873">
        <v>-50.780961388062764</v>
      </c>
      <c r="K46" s="2881">
        <v>-91.526703616373993</v>
      </c>
      <c r="L46" s="2776">
        <v>-58.263132614427512</v>
      </c>
      <c r="M46" s="2748">
        <v>80.238225339879946</v>
      </c>
      <c r="N46" s="2867"/>
      <c r="O46" s="2867"/>
      <c r="P46" s="2867"/>
      <c r="Q46" s="2867"/>
      <c r="R46" s="2867"/>
      <c r="S46" s="2867"/>
      <c r="T46" s="2867"/>
      <c r="U46" s="2867"/>
      <c r="V46" s="2867"/>
    </row>
    <row r="47" spans="1:22" ht="18" customHeight="1">
      <c r="A47" s="2863"/>
      <c r="B47" s="2863"/>
      <c r="C47" s="2863"/>
      <c r="D47" s="2757"/>
      <c r="E47" s="2746"/>
      <c r="F47" s="2746" t="s">
        <v>1984</v>
      </c>
      <c r="G47" s="2746"/>
      <c r="H47" s="2746"/>
      <c r="I47" s="2873">
        <v>-123.28379987864125</v>
      </c>
      <c r="J47" s="2873">
        <v>-53.054592149055253</v>
      </c>
      <c r="K47" s="2881">
        <v>-91.393066125974983</v>
      </c>
      <c r="L47" s="2776">
        <v>-56.965479486127599</v>
      </c>
      <c r="M47" s="2748">
        <v>72.26231024302092</v>
      </c>
      <c r="N47" s="2867"/>
      <c r="O47" s="2867"/>
      <c r="P47" s="2867"/>
      <c r="Q47" s="2867"/>
      <c r="R47" s="2867"/>
      <c r="S47" s="2867"/>
      <c r="T47" s="2867"/>
      <c r="U47" s="2867"/>
      <c r="V47" s="2867"/>
    </row>
    <row r="48" spans="1:22" ht="15" customHeight="1">
      <c r="A48" s="2863"/>
      <c r="B48" s="2863"/>
      <c r="C48" s="2863"/>
      <c r="D48" s="2757"/>
      <c r="E48" s="2746"/>
      <c r="F48" s="2746" t="s">
        <v>755</v>
      </c>
      <c r="G48" s="2746"/>
      <c r="H48" s="2746"/>
      <c r="I48" s="2873">
        <v>1.6144831114307612</v>
      </c>
      <c r="J48" s="2873">
        <v>2.2736307609924631</v>
      </c>
      <c r="K48" s="2881">
        <v>-0.13363749039899964</v>
      </c>
      <c r="L48" s="2776">
        <v>40.827162879242685</v>
      </c>
      <c r="M48" s="2748" t="s">
        <v>62</v>
      </c>
      <c r="N48" s="2867"/>
      <c r="O48" s="2867"/>
      <c r="P48" s="2867"/>
      <c r="Q48" s="2867"/>
      <c r="R48" s="2867"/>
      <c r="S48" s="2867"/>
      <c r="T48" s="2867"/>
      <c r="U48" s="2867"/>
      <c r="V48" s="2867"/>
    </row>
    <row r="49" spans="1:22" ht="18" customHeight="1">
      <c r="A49" s="2863"/>
      <c r="B49" s="2863"/>
      <c r="C49" s="2863"/>
      <c r="D49" s="2757"/>
      <c r="E49" s="2746" t="s">
        <v>1985</v>
      </c>
      <c r="F49" s="2746"/>
      <c r="G49" s="2746"/>
      <c r="H49" s="2746"/>
      <c r="I49" s="2873">
        <v>2674.0396994988746</v>
      </c>
      <c r="J49" s="2873">
        <v>1988.7802829855252</v>
      </c>
      <c r="K49" s="2881">
        <v>1236.3880517432406</v>
      </c>
      <c r="L49" s="2776">
        <v>-25.626374082694792</v>
      </c>
      <c r="M49" s="2748">
        <v>-37.83184284755707</v>
      </c>
      <c r="N49" s="2867"/>
      <c r="O49" s="2867"/>
      <c r="P49" s="2867"/>
      <c r="Q49" s="2867"/>
      <c r="R49" s="2867"/>
      <c r="S49" s="2867"/>
      <c r="T49" s="2867"/>
      <c r="U49" s="2867"/>
      <c r="V49" s="2867"/>
    </row>
    <row r="50" spans="1:22" ht="18" customHeight="1">
      <c r="A50" s="2863"/>
      <c r="B50" s="2863"/>
      <c r="C50" s="2863"/>
      <c r="D50" s="2757"/>
      <c r="E50" s="2746"/>
      <c r="F50" s="2746" t="s">
        <v>1984</v>
      </c>
      <c r="G50" s="2746"/>
      <c r="H50" s="2746"/>
      <c r="I50" s="2873">
        <v>981.36308573258964</v>
      </c>
      <c r="J50" s="2873">
        <v>970.25051367806941</v>
      </c>
      <c r="K50" s="2881">
        <v>667.08981148733483</v>
      </c>
      <c r="L50" s="2776">
        <v>-1.1323609188157557</v>
      </c>
      <c r="M50" s="2748">
        <v>-31.24561109908608</v>
      </c>
      <c r="N50" s="2867"/>
      <c r="O50" s="2867"/>
      <c r="P50" s="2867"/>
      <c r="Q50" s="2867"/>
      <c r="R50" s="2867"/>
      <c r="S50" s="2867"/>
      <c r="T50" s="2867"/>
      <c r="U50" s="2867"/>
      <c r="V50" s="2867"/>
    </row>
    <row r="51" spans="1:22" ht="15" customHeight="1">
      <c r="A51" s="2863"/>
      <c r="B51" s="2863"/>
      <c r="C51" s="2863"/>
      <c r="D51" s="2757"/>
      <c r="E51" s="2746"/>
      <c r="F51" s="2746" t="s">
        <v>1983</v>
      </c>
      <c r="G51" s="2746"/>
      <c r="H51" s="2746"/>
      <c r="I51" s="2873">
        <v>1098.9970921854838</v>
      </c>
      <c r="J51" s="2873">
        <v>839.20148777866416</v>
      </c>
      <c r="K51" s="2881">
        <v>683.20184493824581</v>
      </c>
      <c r="L51" s="2776">
        <v>-23.639335013178766</v>
      </c>
      <c r="M51" s="2748">
        <v>-18.589056991944062</v>
      </c>
      <c r="N51" s="2867"/>
      <c r="O51" s="2867"/>
      <c r="P51" s="2867"/>
      <c r="Q51" s="2867"/>
      <c r="R51" s="2867"/>
      <c r="S51" s="2867"/>
      <c r="T51" s="2867"/>
      <c r="U51" s="2867"/>
      <c r="V51" s="2867"/>
    </row>
    <row r="52" spans="1:22" ht="15" customHeight="1">
      <c r="A52" s="2863"/>
      <c r="B52" s="2863"/>
      <c r="C52" s="2863"/>
      <c r="D52" s="2757"/>
      <c r="E52" s="2746"/>
      <c r="F52" s="2746"/>
      <c r="G52" s="2746" t="s">
        <v>971</v>
      </c>
      <c r="H52" s="2746"/>
      <c r="I52" s="2873">
        <v>759.89146417388292</v>
      </c>
      <c r="J52" s="2873">
        <v>652.65678366037514</v>
      </c>
      <c r="K52" s="2881">
        <v>632.58290933403532</v>
      </c>
      <c r="L52" s="2776">
        <v>-14.111841699668004</v>
      </c>
      <c r="M52" s="2748">
        <v>-3.0757167976952715</v>
      </c>
      <c r="N52" s="2867"/>
      <c r="O52" s="2867"/>
      <c r="P52" s="2867"/>
      <c r="Q52" s="2867"/>
      <c r="R52" s="2867"/>
      <c r="S52" s="2867"/>
      <c r="T52" s="2867"/>
      <c r="U52" s="2867"/>
      <c r="V52" s="2867"/>
    </row>
    <row r="53" spans="1:22" ht="15.6">
      <c r="A53" s="2863"/>
      <c r="B53" s="2863"/>
      <c r="C53" s="2863"/>
      <c r="D53" s="2757"/>
      <c r="E53" s="2746"/>
      <c r="F53" s="2746"/>
      <c r="G53" s="2746"/>
      <c r="H53" s="2746" t="s">
        <v>1981</v>
      </c>
      <c r="I53" s="2873">
        <v>998.3248417688427</v>
      </c>
      <c r="J53" s="2873">
        <v>915.35197053432717</v>
      </c>
      <c r="K53" s="2881">
        <v>926.8337037633496</v>
      </c>
      <c r="L53" s="2776">
        <v>-8.3112097148162043</v>
      </c>
      <c r="M53" s="2748">
        <v>1.254351724650804</v>
      </c>
      <c r="N53" s="2867"/>
      <c r="O53" s="2867"/>
      <c r="P53" s="2867"/>
      <c r="Q53" s="2867"/>
      <c r="R53" s="2867"/>
      <c r="S53" s="2867"/>
      <c r="T53" s="2867"/>
      <c r="U53" s="2867"/>
      <c r="V53" s="2867"/>
    </row>
    <row r="54" spans="1:22" ht="15.6">
      <c r="A54" s="2863"/>
      <c r="B54" s="2863"/>
      <c r="C54" s="2863"/>
      <c r="D54" s="2757"/>
      <c r="E54" s="2746"/>
      <c r="F54" s="2746"/>
      <c r="G54" s="2746"/>
      <c r="H54" s="2746" t="s">
        <v>1980</v>
      </c>
      <c r="I54" s="2873">
        <v>-238.43337759495989</v>
      </c>
      <c r="J54" s="2873">
        <v>-262.69518687395203</v>
      </c>
      <c r="K54" s="2881">
        <v>-294.2507944293144</v>
      </c>
      <c r="L54" s="2776">
        <v>10.175508783089505</v>
      </c>
      <c r="M54" s="2748">
        <v>12.012251891963132</v>
      </c>
      <c r="N54" s="2867"/>
      <c r="O54" s="2867"/>
      <c r="P54" s="2867"/>
      <c r="Q54" s="2867"/>
      <c r="R54" s="2867"/>
      <c r="S54" s="2867"/>
      <c r="T54" s="2867"/>
      <c r="U54" s="2867"/>
      <c r="V54" s="2867"/>
    </row>
    <row r="55" spans="1:22" ht="18" customHeight="1">
      <c r="A55" s="2863"/>
      <c r="B55" s="2863"/>
      <c r="C55" s="2863"/>
      <c r="D55" s="2757"/>
      <c r="E55" s="2746"/>
      <c r="F55" s="2746"/>
      <c r="G55" s="2746" t="s">
        <v>1982</v>
      </c>
      <c r="H55" s="2746"/>
      <c r="I55" s="2873">
        <v>339.1056280116008</v>
      </c>
      <c r="J55" s="2873">
        <v>186.54470411828899</v>
      </c>
      <c r="K55" s="2881">
        <v>50.618935604210435</v>
      </c>
      <c r="L55" s="2776">
        <v>-44.989204333728338</v>
      </c>
      <c r="M55" s="2748">
        <v>-72.864983842096791</v>
      </c>
      <c r="N55" s="2867"/>
      <c r="O55" s="2867"/>
      <c r="P55" s="2867"/>
      <c r="Q55" s="2867"/>
      <c r="R55" s="2867"/>
      <c r="S55" s="2867"/>
      <c r="T55" s="2867"/>
      <c r="U55" s="2867"/>
      <c r="V55" s="2867"/>
    </row>
    <row r="56" spans="1:22" ht="15.6">
      <c r="A56" s="2863"/>
      <c r="B56" s="2863"/>
      <c r="C56" s="2863"/>
      <c r="D56" s="2757"/>
      <c r="E56" s="2746"/>
      <c r="F56" s="2746"/>
      <c r="G56" s="2746"/>
      <c r="H56" s="2746" t="s">
        <v>1981</v>
      </c>
      <c r="I56" s="2873">
        <v>404.64452302549472</v>
      </c>
      <c r="J56" s="2873">
        <v>427.40317802862558</v>
      </c>
      <c r="K56" s="2881">
        <v>268.38082053770461</v>
      </c>
      <c r="L56" s="2776">
        <v>5.6243576047851018</v>
      </c>
      <c r="M56" s="2748">
        <v>-37.206638992345155</v>
      </c>
      <c r="N56" s="2867"/>
      <c r="O56" s="2867"/>
      <c r="P56" s="2867"/>
      <c r="Q56" s="2867"/>
      <c r="R56" s="2867"/>
      <c r="S56" s="2867"/>
      <c r="T56" s="2867"/>
      <c r="U56" s="2867"/>
      <c r="V56" s="2867"/>
    </row>
    <row r="57" spans="1:22" ht="15.6">
      <c r="A57" s="2863"/>
      <c r="B57" s="2863"/>
      <c r="C57" s="2863"/>
      <c r="D57" s="2757"/>
      <c r="E57" s="2746"/>
      <c r="F57" s="2746"/>
      <c r="G57" s="2746"/>
      <c r="H57" s="2746" t="s">
        <v>1980</v>
      </c>
      <c r="I57" s="2873">
        <v>-65.538895013893878</v>
      </c>
      <c r="J57" s="2873">
        <v>-240.85847391033656</v>
      </c>
      <c r="K57" s="2881">
        <v>-217.76188493349414</v>
      </c>
      <c r="L57" s="2776">
        <v>267.50463043247208</v>
      </c>
      <c r="M57" s="2748">
        <v>-9.5892781357738262</v>
      </c>
      <c r="N57" s="2867"/>
      <c r="O57" s="2867"/>
      <c r="P57" s="2867"/>
      <c r="Q57" s="2867"/>
      <c r="R57" s="2867"/>
      <c r="S57" s="2867"/>
      <c r="T57" s="2867"/>
      <c r="U57" s="2867"/>
      <c r="V57" s="2867"/>
    </row>
    <row r="58" spans="1:22" ht="18" customHeight="1">
      <c r="A58" s="2863"/>
      <c r="B58" s="2863"/>
      <c r="C58" s="2863"/>
      <c r="D58" s="2757"/>
      <c r="E58" s="2746"/>
      <c r="F58" s="2746" t="s">
        <v>1979</v>
      </c>
      <c r="G58" s="2746"/>
      <c r="H58" s="2746"/>
      <c r="I58" s="2873">
        <v>283.66007087946019</v>
      </c>
      <c r="J58" s="2873">
        <v>161.50713509825954</v>
      </c>
      <c r="K58" s="2881">
        <v>-112.74635332277271</v>
      </c>
      <c r="L58" s="2776">
        <v>-43.06314082291437</v>
      </c>
      <c r="M58" s="2748" t="s">
        <v>62</v>
      </c>
      <c r="N58" s="2867"/>
      <c r="O58" s="2867"/>
      <c r="P58" s="2867"/>
      <c r="Q58" s="2867"/>
      <c r="R58" s="2867"/>
      <c r="S58" s="2867"/>
      <c r="T58" s="2867"/>
      <c r="U58" s="2867"/>
      <c r="V58" s="2867"/>
    </row>
    <row r="59" spans="1:22" ht="18" customHeight="1">
      <c r="A59" s="2863"/>
      <c r="B59" s="2863"/>
      <c r="C59" s="2863"/>
      <c r="D59" s="2757"/>
      <c r="E59" s="2746"/>
      <c r="F59" s="2746"/>
      <c r="G59" s="2746" t="s">
        <v>169</v>
      </c>
      <c r="H59" s="2746"/>
      <c r="I59" s="2873">
        <v>-0.359064070779127</v>
      </c>
      <c r="J59" s="2873">
        <v>0.35106216927535572</v>
      </c>
      <c r="K59" s="2881">
        <v>-0.20054232393706029</v>
      </c>
      <c r="L59" s="2776" t="s">
        <v>62</v>
      </c>
      <c r="M59" s="2748" t="s">
        <v>62</v>
      </c>
      <c r="N59" s="2867"/>
      <c r="O59" s="2867"/>
      <c r="P59" s="2867"/>
      <c r="Q59" s="2867"/>
      <c r="R59" s="2867"/>
      <c r="S59" s="2867"/>
      <c r="T59" s="2867"/>
      <c r="U59" s="2867"/>
      <c r="V59" s="2867"/>
    </row>
    <row r="60" spans="1:22" ht="18" customHeight="1">
      <c r="A60" s="2863"/>
      <c r="B60" s="2863"/>
      <c r="C60" s="2863"/>
      <c r="D60" s="2757"/>
      <c r="E60" s="2746"/>
      <c r="F60" s="2746"/>
      <c r="G60" s="2746" t="s">
        <v>1972</v>
      </c>
      <c r="H60" s="2746"/>
      <c r="I60" s="2873">
        <v>284.01913495023939</v>
      </c>
      <c r="J60" s="2873">
        <v>161.15607292898417</v>
      </c>
      <c r="K60" s="2881">
        <v>-112.54581099883566</v>
      </c>
      <c r="L60" s="2776">
        <v>-43.258726931472779</v>
      </c>
      <c r="M60" s="2748" t="s">
        <v>62</v>
      </c>
      <c r="N60" s="2867"/>
      <c r="O60" s="2867"/>
      <c r="P60" s="2867"/>
      <c r="Q60" s="2867"/>
      <c r="R60" s="2867"/>
      <c r="S60" s="2867"/>
      <c r="T60" s="2867"/>
      <c r="U60" s="2867"/>
      <c r="V60" s="2867"/>
    </row>
    <row r="61" spans="1:22" ht="18" customHeight="1">
      <c r="A61" s="2863"/>
      <c r="B61" s="2863"/>
      <c r="C61" s="2863"/>
      <c r="D61" s="2757"/>
      <c r="E61" s="2746"/>
      <c r="F61" s="2746" t="s">
        <v>1978</v>
      </c>
      <c r="G61" s="2746"/>
      <c r="H61" s="2746"/>
      <c r="I61" s="2873">
        <v>310.01945070134082</v>
      </c>
      <c r="J61" s="2873">
        <v>17.821146430532014</v>
      </c>
      <c r="K61" s="2881">
        <v>-1.1572513595674807</v>
      </c>
      <c r="L61" s="2776">
        <v>-94.251603765435959</v>
      </c>
      <c r="M61" s="2748" t="s">
        <v>62</v>
      </c>
      <c r="N61" s="2867"/>
      <c r="O61" s="2867"/>
      <c r="P61" s="2867"/>
      <c r="Q61" s="2867"/>
      <c r="R61" s="2867"/>
      <c r="S61" s="2867"/>
      <c r="T61" s="2867"/>
      <c r="U61" s="2867"/>
      <c r="V61" s="2867"/>
    </row>
    <row r="62" spans="1:22" ht="18" customHeight="1">
      <c r="A62" s="2863"/>
      <c r="B62" s="2863"/>
      <c r="C62" s="2863"/>
      <c r="D62" s="2770" t="s">
        <v>2145</v>
      </c>
      <c r="E62" s="2769"/>
      <c r="F62" s="2769"/>
      <c r="G62" s="2769"/>
      <c r="H62" s="2769"/>
      <c r="I62" s="2878">
        <v>-2384.7466822221336</v>
      </c>
      <c r="J62" s="2878">
        <v>1681.9439142880317</v>
      </c>
      <c r="K62" s="2880">
        <v>2914.3168163734422</v>
      </c>
      <c r="L62" s="2774" t="s">
        <v>62</v>
      </c>
      <c r="M62" s="2773">
        <v>73.270748900511038</v>
      </c>
      <c r="N62" s="2867"/>
      <c r="O62" s="2867"/>
      <c r="P62" s="2867"/>
      <c r="Q62" s="2867"/>
      <c r="R62" s="2867"/>
      <c r="S62" s="2867"/>
      <c r="T62" s="2867"/>
      <c r="U62" s="2867"/>
      <c r="V62" s="2867"/>
    </row>
    <row r="63" spans="1:22" ht="16.5" customHeight="1">
      <c r="A63" s="2876"/>
      <c r="B63" s="2876"/>
      <c r="C63" s="2876"/>
      <c r="D63" s="2764" t="s">
        <v>1681</v>
      </c>
      <c r="E63" s="2763" t="s">
        <v>1976</v>
      </c>
      <c r="F63" s="2763"/>
      <c r="G63" s="2763"/>
      <c r="H63" s="2763"/>
      <c r="I63" s="2875">
        <v>853.50591959208191</v>
      </c>
      <c r="J63" s="2875">
        <v>668.82469946840479</v>
      </c>
      <c r="K63" s="2879">
        <v>746.67403449271399</v>
      </c>
      <c r="L63" s="2760">
        <v>-21.637954217346522</v>
      </c>
      <c r="M63" s="2771">
        <v>11.639721901147704</v>
      </c>
      <c r="N63" s="2867"/>
      <c r="O63" s="2867"/>
      <c r="P63" s="2867"/>
      <c r="Q63" s="2867"/>
      <c r="R63" s="2867"/>
      <c r="S63" s="2867"/>
      <c r="T63" s="2867"/>
      <c r="U63" s="2867"/>
      <c r="V63" s="2867"/>
    </row>
    <row r="64" spans="1:22" ht="14.25" customHeight="1">
      <c r="A64" s="2863"/>
      <c r="B64" s="2863"/>
      <c r="C64" s="2863"/>
      <c r="D64" s="2770" t="s">
        <v>2144</v>
      </c>
      <c r="E64" s="2769"/>
      <c r="F64" s="2769"/>
      <c r="G64" s="2769"/>
      <c r="H64" s="2769"/>
      <c r="I64" s="2878">
        <v>-1531.2407626300517</v>
      </c>
      <c r="J64" s="2878">
        <v>2350.7686137564365</v>
      </c>
      <c r="K64" s="2877">
        <v>3660.9908508661561</v>
      </c>
      <c r="L64" s="2766" t="s">
        <v>62</v>
      </c>
      <c r="M64" s="2765">
        <v>55.735908223482511</v>
      </c>
      <c r="N64" s="2867"/>
      <c r="O64" s="2867"/>
      <c r="P64" s="2867"/>
      <c r="Q64" s="2867"/>
      <c r="R64" s="2867"/>
      <c r="S64" s="2867"/>
      <c r="T64" s="2867"/>
      <c r="U64" s="2867"/>
      <c r="V64" s="2867"/>
    </row>
    <row r="65" spans="1:22" ht="15.75" customHeight="1">
      <c r="A65" s="2876"/>
      <c r="B65" s="2876"/>
      <c r="C65" s="2876"/>
      <c r="D65" s="2764" t="s">
        <v>1974</v>
      </c>
      <c r="E65" s="2763"/>
      <c r="F65" s="2763"/>
      <c r="G65" s="2763"/>
      <c r="H65" s="2763"/>
      <c r="I65" s="2875">
        <v>1531.2407626300483</v>
      </c>
      <c r="J65" s="2875">
        <v>-2350.7686137564392</v>
      </c>
      <c r="K65" s="2874">
        <v>-3660.9908508661561</v>
      </c>
      <c r="L65" s="2760" t="s">
        <v>62</v>
      </c>
      <c r="M65" s="2759">
        <v>55.735908223482333</v>
      </c>
      <c r="N65" s="2867"/>
      <c r="O65" s="2867"/>
      <c r="P65" s="2867"/>
      <c r="Q65" s="2867"/>
      <c r="R65" s="2867"/>
      <c r="S65" s="2867"/>
      <c r="T65" s="2867"/>
      <c r="U65" s="2867"/>
      <c r="V65" s="2867"/>
    </row>
    <row r="66" spans="1:22" ht="15" customHeight="1">
      <c r="A66" s="2863"/>
      <c r="B66" s="2863"/>
      <c r="C66" s="2863"/>
      <c r="D66" s="2757"/>
      <c r="E66" s="2746" t="s">
        <v>1973</v>
      </c>
      <c r="F66" s="2746"/>
      <c r="G66" s="2746"/>
      <c r="H66" s="2746"/>
      <c r="I66" s="2873">
        <v>1531.2407626300483</v>
      </c>
      <c r="J66" s="2873">
        <v>-2350.7686137564392</v>
      </c>
      <c r="K66" s="2872">
        <v>-3660.9908508661561</v>
      </c>
      <c r="L66" s="2749" t="s">
        <v>62</v>
      </c>
      <c r="M66" s="2758">
        <v>55.735908223482333</v>
      </c>
      <c r="N66" s="2867"/>
      <c r="O66" s="2867"/>
      <c r="P66" s="2867"/>
      <c r="Q66" s="2867"/>
      <c r="R66" s="2867"/>
      <c r="S66" s="2867"/>
      <c r="T66" s="2867"/>
      <c r="U66" s="2867"/>
      <c r="V66" s="2867"/>
    </row>
    <row r="67" spans="1:22" ht="15" customHeight="1">
      <c r="A67" s="2863"/>
      <c r="B67" s="2863"/>
      <c r="C67" s="2863"/>
      <c r="D67" s="2757"/>
      <c r="E67" s="2746"/>
      <c r="F67" s="2746" t="s">
        <v>169</v>
      </c>
      <c r="G67" s="2746"/>
      <c r="H67" s="2746"/>
      <c r="I67" s="2873">
        <v>1566.0995161253156</v>
      </c>
      <c r="J67" s="2873">
        <v>-2097.4665115395655</v>
      </c>
      <c r="K67" s="2872">
        <v>-3668.2683358712152</v>
      </c>
      <c r="L67" s="2749" t="s">
        <v>62</v>
      </c>
      <c r="M67" s="2758">
        <v>74.890436423638647</v>
      </c>
      <c r="N67" s="2867"/>
      <c r="O67" s="2867"/>
      <c r="P67" s="2867"/>
      <c r="Q67" s="2867"/>
      <c r="R67" s="2867"/>
      <c r="S67" s="2867"/>
      <c r="T67" s="2867"/>
      <c r="U67" s="2867"/>
      <c r="V67" s="2867"/>
    </row>
    <row r="68" spans="1:22" ht="12.75" customHeight="1">
      <c r="A68" s="2863"/>
      <c r="B68" s="2863"/>
      <c r="C68" s="2863"/>
      <c r="D68" s="2757"/>
      <c r="E68" s="2746"/>
      <c r="F68" s="2746" t="s">
        <v>1972</v>
      </c>
      <c r="G68" s="2746"/>
      <c r="H68" s="2746"/>
      <c r="I68" s="2873">
        <v>-34.85875349526728</v>
      </c>
      <c r="J68" s="2873">
        <v>-253.30210221687386</v>
      </c>
      <c r="K68" s="2872">
        <v>7.2774850050591908</v>
      </c>
      <c r="L68" s="2749" t="s">
        <v>62</v>
      </c>
      <c r="M68" s="2758" t="s">
        <v>62</v>
      </c>
      <c r="N68" s="2867"/>
      <c r="O68" s="2867"/>
      <c r="P68" s="2867"/>
      <c r="Q68" s="2867"/>
      <c r="R68" s="2867"/>
      <c r="S68" s="2867"/>
      <c r="T68" s="2867"/>
      <c r="U68" s="2867"/>
      <c r="V68" s="2867"/>
    </row>
    <row r="69" spans="1:22" ht="18" customHeight="1">
      <c r="A69" s="2863"/>
      <c r="B69" s="2863"/>
      <c r="C69" s="2863"/>
      <c r="D69" s="2757"/>
      <c r="E69" s="2746" t="s">
        <v>1971</v>
      </c>
      <c r="F69" s="2746"/>
      <c r="G69" s="2746"/>
      <c r="H69" s="2746"/>
      <c r="I69" s="2873">
        <v>0</v>
      </c>
      <c r="J69" s="2873">
        <v>0</v>
      </c>
      <c r="K69" s="2872">
        <v>0</v>
      </c>
      <c r="L69" s="2749" t="s">
        <v>62</v>
      </c>
      <c r="M69" s="2748" t="s">
        <v>62</v>
      </c>
      <c r="N69" s="2867"/>
      <c r="O69" s="2867"/>
      <c r="P69" s="2867"/>
      <c r="Q69" s="2867"/>
      <c r="R69" s="2867"/>
      <c r="S69" s="2867"/>
      <c r="T69" s="2867"/>
      <c r="U69" s="2867"/>
      <c r="V69" s="2867"/>
    </row>
    <row r="70" spans="1:22" ht="15" customHeight="1" thickBot="1">
      <c r="A70" s="2863"/>
      <c r="B70" s="2863"/>
      <c r="C70" s="2863"/>
      <c r="D70" s="2754" t="s">
        <v>2143</v>
      </c>
      <c r="E70" s="2752"/>
      <c r="F70" s="2752"/>
      <c r="G70" s="2752"/>
      <c r="H70" s="2752"/>
      <c r="I70" s="2871">
        <v>2124.9202842108493</v>
      </c>
      <c r="J70" s="2871">
        <v>-2171.440332227648</v>
      </c>
      <c r="K70" s="2870">
        <v>-3774.8944555484964</v>
      </c>
      <c r="L70" s="2869" t="s">
        <v>62</v>
      </c>
      <c r="M70" s="2868">
        <v>73.842882050361894</v>
      </c>
      <c r="N70" s="2867"/>
      <c r="O70" s="2867"/>
      <c r="P70" s="2867"/>
      <c r="Q70" s="2867"/>
      <c r="R70" s="2867"/>
      <c r="S70" s="2867"/>
      <c r="T70" s="2867"/>
      <c r="U70" s="2867"/>
      <c r="V70" s="2867"/>
    </row>
    <row r="71" spans="1:22" ht="18" customHeight="1" thickTop="1">
      <c r="A71" s="2863"/>
      <c r="B71" s="2863"/>
      <c r="C71" s="2863"/>
      <c r="D71" s="2866" t="s">
        <v>2142</v>
      </c>
      <c r="E71" s="2863"/>
      <c r="F71" s="2863"/>
      <c r="G71" s="2863"/>
      <c r="H71" s="2863"/>
      <c r="I71" s="2863"/>
      <c r="J71" s="2863"/>
      <c r="K71" s="2863"/>
      <c r="L71" s="2863"/>
      <c r="M71" s="2863"/>
      <c r="N71" s="2863"/>
      <c r="O71" s="2863"/>
    </row>
    <row r="72" spans="1:22" ht="15.75" customHeight="1">
      <c r="A72" s="2863"/>
      <c r="B72" s="2863"/>
      <c r="C72" s="2863"/>
      <c r="D72" s="2863"/>
      <c r="E72" s="2863"/>
      <c r="F72" s="2863"/>
      <c r="G72" s="2863"/>
      <c r="H72" s="2863"/>
      <c r="I72" s="2863"/>
      <c r="J72" s="2865"/>
      <c r="K72" s="2863"/>
      <c r="L72" s="2863"/>
      <c r="M72" s="2863"/>
      <c r="N72" s="2863"/>
      <c r="O72" s="2863"/>
    </row>
    <row r="73" spans="1:22" ht="15.75" customHeight="1">
      <c r="A73" s="2863"/>
      <c r="B73" s="2863"/>
      <c r="C73" s="2863"/>
      <c r="D73" s="2863"/>
      <c r="E73" s="2863"/>
      <c r="F73" s="2863"/>
      <c r="G73" s="2863"/>
      <c r="H73" s="2863"/>
      <c r="I73" s="2864"/>
      <c r="J73" s="2864"/>
      <c r="K73" s="2864"/>
      <c r="L73" s="2863"/>
      <c r="M73" s="2863"/>
      <c r="N73" s="2863"/>
      <c r="O73" s="2863"/>
    </row>
    <row r="74" spans="1:22" ht="15.75" customHeight="1">
      <c r="A74" s="2863"/>
      <c r="B74" s="2863"/>
      <c r="C74" s="2863"/>
      <c r="D74" s="2863"/>
      <c r="E74" s="2863"/>
      <c r="F74" s="2863"/>
      <c r="G74" s="2863"/>
      <c r="H74" s="2863"/>
      <c r="I74" s="2863"/>
      <c r="J74" s="2863"/>
      <c r="K74" s="2863"/>
      <c r="L74" s="2863"/>
      <c r="M74" s="2863"/>
      <c r="N74" s="2863"/>
      <c r="O74" s="2863"/>
    </row>
    <row r="75" spans="1:22" ht="15.75" customHeight="1">
      <c r="A75" s="2863"/>
      <c r="B75" s="2863"/>
      <c r="C75" s="2863"/>
      <c r="D75" s="2863"/>
      <c r="E75" s="2863"/>
      <c r="F75" s="2863"/>
      <c r="G75" s="2863"/>
      <c r="H75" s="2863"/>
      <c r="I75" s="2864"/>
      <c r="J75" s="2864"/>
      <c r="K75" s="2863"/>
      <c r="L75" s="2863"/>
      <c r="M75" s="2863"/>
      <c r="N75" s="2863"/>
      <c r="O75" s="2863"/>
    </row>
    <row r="76" spans="1:22" ht="15.75" customHeight="1">
      <c r="A76" s="2863"/>
      <c r="B76" s="2863"/>
      <c r="C76" s="2863"/>
      <c r="D76" s="2863"/>
      <c r="E76" s="2863"/>
      <c r="F76" s="2863"/>
      <c r="G76" s="2863"/>
      <c r="H76" s="2863"/>
      <c r="I76" s="2863"/>
      <c r="J76" s="2863"/>
      <c r="K76" s="2863"/>
      <c r="L76" s="2863"/>
      <c r="M76" s="2863" t="s">
        <v>539</v>
      </c>
      <c r="N76" s="2863"/>
      <c r="O76" s="2863"/>
    </row>
    <row r="77" spans="1:22" ht="15.75" customHeight="1">
      <c r="A77" s="2863"/>
      <c r="B77" s="2863"/>
      <c r="C77" s="2863"/>
      <c r="D77" s="2863"/>
      <c r="E77" s="2863"/>
      <c r="F77" s="2863"/>
      <c r="G77" s="2863"/>
      <c r="H77" s="2863"/>
      <c r="I77" s="2863"/>
      <c r="J77" s="2863"/>
      <c r="K77" s="2863"/>
      <c r="L77" s="2863"/>
      <c r="M77" s="2863"/>
      <c r="N77" s="2863"/>
      <c r="O77" s="2863"/>
    </row>
    <row r="78" spans="1:22" ht="15.75" customHeight="1">
      <c r="A78" s="2863"/>
      <c r="B78" s="2863"/>
      <c r="C78" s="2863"/>
      <c r="D78" s="2863"/>
      <c r="E78" s="2863"/>
      <c r="F78" s="2863"/>
      <c r="G78" s="2863"/>
      <c r="H78" s="2863"/>
      <c r="I78" s="2863"/>
      <c r="J78" s="2863"/>
      <c r="K78" s="2863"/>
      <c r="L78" s="2863"/>
      <c r="M78" s="2863"/>
      <c r="N78" s="2863"/>
      <c r="O78" s="2863"/>
    </row>
    <row r="79" spans="1:22" ht="15.75" customHeight="1">
      <c r="A79" s="2863"/>
      <c r="B79" s="2863"/>
      <c r="C79" s="2863"/>
      <c r="D79" s="2863"/>
      <c r="E79" s="2863"/>
      <c r="F79" s="2863"/>
      <c r="G79" s="2863"/>
      <c r="H79" s="2863"/>
      <c r="I79" s="2863"/>
      <c r="J79" s="2863"/>
      <c r="K79" s="2863"/>
      <c r="L79" s="2863"/>
      <c r="M79" s="2863"/>
      <c r="N79" s="2863"/>
      <c r="O79" s="2863"/>
    </row>
    <row r="80" spans="1:22" ht="15.75" customHeight="1">
      <c r="A80" s="2863"/>
      <c r="B80" s="2863"/>
      <c r="C80" s="2863"/>
      <c r="D80" s="2863"/>
      <c r="E80" s="2863"/>
      <c r="F80" s="2863"/>
      <c r="G80" s="2863"/>
      <c r="H80" s="2863"/>
      <c r="I80" s="2863"/>
      <c r="J80" s="2863"/>
      <c r="K80" s="2863" t="s">
        <v>539</v>
      </c>
      <c r="L80" s="2863"/>
      <c r="M80" s="2863"/>
      <c r="N80" s="2863"/>
      <c r="O80" s="2863"/>
    </row>
    <row r="81" spans="1:15" ht="15.75" customHeight="1">
      <c r="A81" s="2863"/>
      <c r="B81" s="2863"/>
      <c r="C81" s="2863"/>
      <c r="D81" s="2863"/>
      <c r="E81" s="2863"/>
      <c r="F81" s="2863"/>
      <c r="G81" s="2863"/>
      <c r="H81" s="2863"/>
      <c r="I81" s="2863"/>
      <c r="J81" s="2863"/>
      <c r="K81" s="2863"/>
      <c r="L81" s="2863"/>
      <c r="M81" s="2863"/>
      <c r="N81" s="2863"/>
      <c r="O81" s="2863"/>
    </row>
    <row r="82" spans="1:15" ht="15.75" customHeight="1">
      <c r="A82" s="2863"/>
      <c r="B82" s="2863"/>
      <c r="C82" s="2863"/>
      <c r="D82" s="2863"/>
      <c r="E82" s="2863"/>
      <c r="F82" s="2863"/>
      <c r="G82" s="2863"/>
      <c r="H82" s="2863"/>
      <c r="I82" s="2863"/>
      <c r="J82" s="2863"/>
      <c r="K82" s="2863"/>
      <c r="L82" s="2863"/>
      <c r="M82" s="2863"/>
      <c r="N82" s="2863"/>
      <c r="O82" s="2863"/>
    </row>
    <row r="83" spans="1:15" ht="15.75" customHeight="1">
      <c r="A83" s="2863"/>
      <c r="B83" s="2863"/>
      <c r="C83" s="2863"/>
      <c r="D83" s="2863"/>
      <c r="E83" s="2863"/>
      <c r="F83" s="2863"/>
      <c r="G83" s="2863"/>
      <c r="H83" s="2863"/>
      <c r="I83" s="2863"/>
      <c r="J83" s="2863"/>
      <c r="K83" s="2863"/>
      <c r="L83" s="2863"/>
      <c r="M83" s="2863"/>
      <c r="N83" s="2863"/>
      <c r="O83" s="2863"/>
    </row>
    <row r="84" spans="1:15" ht="15.75" customHeight="1">
      <c r="A84" s="2863"/>
      <c r="B84" s="2863"/>
      <c r="C84" s="2863"/>
      <c r="D84" s="2863"/>
      <c r="E84" s="2863"/>
      <c r="F84" s="2863"/>
      <c r="G84" s="2863"/>
      <c r="H84" s="2863"/>
      <c r="I84" s="2863"/>
      <c r="J84" s="2863"/>
      <c r="K84" s="2863"/>
      <c r="L84" s="2863"/>
      <c r="M84" s="2863"/>
      <c r="N84" s="2863"/>
      <c r="O84" s="2863"/>
    </row>
    <row r="85" spans="1:15" ht="15.75" customHeight="1">
      <c r="A85" s="2863"/>
      <c r="B85" s="2863"/>
      <c r="C85" s="2863"/>
      <c r="D85" s="2863"/>
      <c r="E85" s="2863"/>
      <c r="F85" s="2863"/>
      <c r="G85" s="2863"/>
      <c r="H85" s="2863"/>
      <c r="I85" s="2863"/>
      <c r="J85" s="2863"/>
      <c r="K85" s="2863"/>
      <c r="L85" s="2863"/>
      <c r="M85" s="2863"/>
      <c r="N85" s="2863"/>
      <c r="O85" s="2863"/>
    </row>
    <row r="86" spans="1:15" ht="15.75" customHeight="1">
      <c r="A86" s="2863"/>
      <c r="B86" s="2863"/>
      <c r="C86" s="2863"/>
      <c r="D86" s="2863"/>
      <c r="E86" s="2863"/>
      <c r="F86" s="2863"/>
      <c r="G86" s="2863"/>
      <c r="H86" s="2863"/>
      <c r="I86" s="2863"/>
      <c r="J86" s="2863"/>
      <c r="K86" s="2863"/>
      <c r="L86" s="2863"/>
      <c r="M86" s="2863"/>
      <c r="N86" s="2863"/>
      <c r="O86" s="2863"/>
    </row>
    <row r="87" spans="1:15" ht="15.75" customHeight="1">
      <c r="A87" s="2863"/>
      <c r="B87" s="2863"/>
      <c r="C87" s="2863"/>
      <c r="D87" s="2863"/>
      <c r="E87" s="2863"/>
      <c r="F87" s="2863"/>
      <c r="G87" s="2863"/>
      <c r="H87" s="2863"/>
      <c r="I87" s="2863"/>
      <c r="J87" s="2863"/>
      <c r="K87" s="2863"/>
      <c r="L87" s="2863"/>
      <c r="M87" s="2863"/>
      <c r="N87" s="2863"/>
      <c r="O87" s="2863"/>
    </row>
    <row r="88" spans="1:15" ht="15.75" customHeight="1">
      <c r="A88" s="2863"/>
      <c r="B88" s="2863"/>
      <c r="C88" s="2863"/>
      <c r="D88" s="2863"/>
      <c r="E88" s="2863"/>
      <c r="F88" s="2863"/>
      <c r="G88" s="2863"/>
      <c r="H88" s="2863"/>
      <c r="I88" s="2863"/>
      <c r="J88" s="2863"/>
      <c r="K88" s="2863"/>
      <c r="L88" s="2863"/>
      <c r="M88" s="2863"/>
      <c r="N88" s="2863"/>
      <c r="O88" s="2863"/>
    </row>
    <row r="89" spans="1:15" ht="15.75" customHeight="1">
      <c r="A89" s="2863"/>
      <c r="B89" s="2863"/>
      <c r="C89" s="2863"/>
      <c r="D89" s="2863"/>
      <c r="E89" s="2863"/>
      <c r="F89" s="2863"/>
      <c r="G89" s="2863"/>
      <c r="H89" s="2863"/>
      <c r="I89" s="2863"/>
      <c r="J89" s="2863"/>
      <c r="K89" s="2863"/>
      <c r="L89" s="2863"/>
      <c r="M89" s="2863"/>
      <c r="N89" s="2863"/>
      <c r="O89" s="2863"/>
    </row>
    <row r="90" spans="1:15" ht="15.75" customHeight="1">
      <c r="A90" s="2863"/>
      <c r="B90" s="2863"/>
      <c r="C90" s="2863"/>
      <c r="D90" s="2863"/>
      <c r="E90" s="2863"/>
      <c r="F90" s="2863"/>
      <c r="G90" s="2863"/>
      <c r="H90" s="2863"/>
      <c r="I90" s="2863"/>
      <c r="J90" s="2863"/>
      <c r="K90" s="2863"/>
      <c r="L90" s="2863"/>
      <c r="M90" s="2863"/>
      <c r="N90" s="2863"/>
      <c r="O90" s="2863"/>
    </row>
    <row r="91" spans="1:15" ht="15.75" customHeight="1">
      <c r="A91" s="2863"/>
      <c r="B91" s="2863"/>
      <c r="C91" s="2863"/>
      <c r="D91" s="2863"/>
      <c r="E91" s="2863"/>
      <c r="F91" s="2863"/>
      <c r="G91" s="2863"/>
      <c r="H91" s="2863"/>
      <c r="I91" s="2863"/>
      <c r="J91" s="2863"/>
      <c r="K91" s="2863"/>
      <c r="L91" s="2863"/>
      <c r="M91" s="2863"/>
      <c r="N91" s="2863"/>
      <c r="O91" s="2863"/>
    </row>
    <row r="92" spans="1:15" ht="15.75" customHeight="1">
      <c r="A92" s="2863"/>
      <c r="B92" s="2863"/>
      <c r="C92" s="2863"/>
      <c r="D92" s="2863"/>
      <c r="E92" s="2863"/>
      <c r="F92" s="2863"/>
      <c r="G92" s="2863"/>
      <c r="H92" s="2863"/>
      <c r="I92" s="2863"/>
      <c r="J92" s="2863"/>
      <c r="K92" s="2863"/>
      <c r="L92" s="2863"/>
      <c r="M92" s="2863"/>
      <c r="N92" s="2863"/>
      <c r="O92" s="2863"/>
    </row>
    <row r="93" spans="1:15" ht="15.75" customHeight="1">
      <c r="A93" s="2863"/>
      <c r="B93" s="2863"/>
      <c r="C93" s="2863"/>
      <c r="D93" s="2863"/>
      <c r="E93" s="2863"/>
      <c r="F93" s="2863"/>
      <c r="G93" s="2863"/>
      <c r="H93" s="2863"/>
      <c r="I93" s="2863"/>
      <c r="J93" s="2863"/>
      <c r="K93" s="2863"/>
      <c r="L93" s="2863"/>
      <c r="M93" s="2863"/>
      <c r="N93" s="2863"/>
      <c r="O93" s="2863"/>
    </row>
    <row r="94" spans="1:15" ht="15.75" customHeight="1">
      <c r="A94" s="2863"/>
      <c r="B94" s="2863"/>
      <c r="C94" s="2863"/>
      <c r="D94" s="2863"/>
      <c r="E94" s="2863"/>
      <c r="F94" s="2863"/>
      <c r="G94" s="2863"/>
      <c r="H94" s="2863"/>
      <c r="I94" s="2863"/>
      <c r="J94" s="2863"/>
      <c r="K94" s="2863"/>
      <c r="L94" s="2863"/>
      <c r="M94" s="2863"/>
      <c r="N94" s="2863"/>
      <c r="O94" s="2863"/>
    </row>
    <row r="95" spans="1:15" ht="15.75" customHeight="1">
      <c r="A95" s="2863"/>
      <c r="B95" s="2863"/>
      <c r="C95" s="2863"/>
      <c r="D95" s="2863"/>
      <c r="E95" s="2863"/>
      <c r="F95" s="2863"/>
      <c r="G95" s="2863"/>
      <c r="H95" s="2863"/>
      <c r="I95" s="2863"/>
      <c r="J95" s="2863"/>
      <c r="K95" s="2863"/>
      <c r="L95" s="2863"/>
      <c r="M95" s="2863"/>
      <c r="N95" s="2863"/>
      <c r="O95" s="2863"/>
    </row>
    <row r="96" spans="1:15" ht="15.75" customHeight="1">
      <c r="A96" s="2863"/>
      <c r="B96" s="2863"/>
      <c r="C96" s="2863"/>
      <c r="D96" s="2863"/>
      <c r="E96" s="2863"/>
      <c r="F96" s="2863"/>
      <c r="G96" s="2863"/>
      <c r="H96" s="2863"/>
      <c r="I96" s="2863"/>
      <c r="J96" s="2863"/>
      <c r="K96" s="2863"/>
      <c r="L96" s="2863"/>
      <c r="M96" s="2863"/>
      <c r="N96" s="2863"/>
      <c r="O96" s="2863"/>
    </row>
    <row r="97" spans="1:15" ht="15.75" customHeight="1">
      <c r="A97" s="2863"/>
      <c r="B97" s="2863"/>
      <c r="C97" s="2863"/>
      <c r="D97" s="2863"/>
      <c r="E97" s="2863"/>
      <c r="F97" s="2863"/>
      <c r="G97" s="2863"/>
      <c r="H97" s="2863"/>
      <c r="I97" s="2863"/>
      <c r="J97" s="2863"/>
      <c r="K97" s="2863"/>
      <c r="L97" s="2863"/>
      <c r="M97" s="2863"/>
      <c r="N97" s="2863"/>
      <c r="O97" s="2863"/>
    </row>
    <row r="98" spans="1:15" ht="15.75" customHeight="1">
      <c r="A98" s="2863"/>
      <c r="B98" s="2863"/>
      <c r="C98" s="2863"/>
      <c r="D98" s="2863"/>
      <c r="E98" s="2863"/>
      <c r="F98" s="2863"/>
      <c r="G98" s="2863"/>
      <c r="H98" s="2863"/>
      <c r="I98" s="2863"/>
      <c r="J98" s="2863"/>
      <c r="K98" s="2863"/>
      <c r="L98" s="2863"/>
      <c r="M98" s="2863"/>
      <c r="N98" s="2863"/>
      <c r="O98" s="2863"/>
    </row>
    <row r="99" spans="1:15" ht="15.75" customHeight="1">
      <c r="A99" s="2863"/>
      <c r="B99" s="2863"/>
      <c r="C99" s="2863"/>
      <c r="D99" s="2863"/>
      <c r="E99" s="2863"/>
      <c r="F99" s="2863"/>
      <c r="G99" s="2863"/>
      <c r="H99" s="2863"/>
      <c r="I99" s="2863"/>
      <c r="J99" s="2863"/>
      <c r="K99" s="2863"/>
      <c r="L99" s="2863"/>
      <c r="M99" s="2863"/>
      <c r="N99" s="2863"/>
      <c r="O99" s="2863"/>
    </row>
    <row r="100" spans="1:15" ht="15.75" customHeight="1">
      <c r="A100" s="2863"/>
      <c r="B100" s="2863"/>
      <c r="C100" s="2863"/>
      <c r="D100" s="2863"/>
      <c r="E100" s="2863"/>
      <c r="F100" s="2863"/>
      <c r="G100" s="2863"/>
      <c r="H100" s="2863"/>
      <c r="I100" s="2863"/>
      <c r="J100" s="2863"/>
      <c r="K100" s="2863"/>
      <c r="L100" s="2863"/>
      <c r="M100" s="2863"/>
      <c r="N100" s="2863"/>
      <c r="O100" s="2863"/>
    </row>
    <row r="101" spans="1:15" ht="15.75" customHeight="1">
      <c r="A101" s="2863"/>
      <c r="B101" s="2863"/>
      <c r="C101" s="2863"/>
      <c r="D101" s="2863"/>
      <c r="E101" s="2863"/>
      <c r="F101" s="2863"/>
      <c r="G101" s="2863"/>
      <c r="H101" s="2863"/>
      <c r="I101" s="2863"/>
      <c r="J101" s="2863"/>
      <c r="K101" s="2863"/>
      <c r="L101" s="2863"/>
      <c r="M101" s="2863"/>
      <c r="N101" s="2863"/>
      <c r="O101" s="2863"/>
    </row>
    <row r="102" spans="1:15" ht="15.75" customHeight="1">
      <c r="A102" s="2863"/>
      <c r="B102" s="2863"/>
      <c r="C102" s="2863"/>
      <c r="D102" s="2863"/>
      <c r="E102" s="2863"/>
      <c r="F102" s="2863"/>
      <c r="G102" s="2863"/>
      <c r="H102" s="2863"/>
      <c r="I102" s="2863"/>
      <c r="J102" s="2863"/>
      <c r="K102" s="2863"/>
      <c r="L102" s="2863"/>
      <c r="M102" s="2863"/>
      <c r="N102" s="2863"/>
      <c r="O102" s="2863"/>
    </row>
    <row r="103" spans="1:15" ht="15.75" customHeight="1">
      <c r="A103" s="2863"/>
      <c r="B103" s="2863"/>
      <c r="C103" s="2863"/>
      <c r="D103" s="2863"/>
      <c r="E103" s="2863"/>
      <c r="F103" s="2863"/>
      <c r="G103" s="2863"/>
      <c r="H103" s="2863"/>
      <c r="I103" s="2863"/>
      <c r="J103" s="2863"/>
      <c r="K103" s="2863"/>
      <c r="L103" s="2863"/>
      <c r="M103" s="2863"/>
      <c r="N103" s="2863"/>
      <c r="O103" s="2863"/>
    </row>
    <row r="104" spans="1:15" ht="15.75" customHeight="1">
      <c r="A104" s="2863"/>
      <c r="B104" s="2863"/>
      <c r="C104" s="2863"/>
      <c r="D104" s="2863"/>
      <c r="E104" s="2863"/>
      <c r="F104" s="2863"/>
      <c r="G104" s="2863"/>
      <c r="H104" s="2863"/>
      <c r="I104" s="2863"/>
      <c r="J104" s="2863"/>
      <c r="K104" s="2863"/>
      <c r="L104" s="2863"/>
      <c r="M104" s="2863"/>
      <c r="N104" s="2863"/>
      <c r="O104" s="2863"/>
    </row>
    <row r="105" spans="1:15" ht="15.75" customHeight="1">
      <c r="A105" s="2863"/>
      <c r="B105" s="2863"/>
      <c r="C105" s="2863"/>
      <c r="D105" s="2863"/>
      <c r="E105" s="2863"/>
      <c r="F105" s="2863"/>
      <c r="G105" s="2863"/>
      <c r="H105" s="2863"/>
      <c r="I105" s="2863"/>
      <c r="J105" s="2863"/>
      <c r="K105" s="2863"/>
      <c r="L105" s="2863"/>
      <c r="M105" s="2863"/>
      <c r="N105" s="2863"/>
      <c r="O105" s="2863"/>
    </row>
    <row r="106" spans="1:15" ht="15.75" customHeight="1">
      <c r="A106" s="2863"/>
      <c r="B106" s="2863"/>
      <c r="C106" s="2863"/>
      <c r="D106" s="2863"/>
      <c r="E106" s="2863"/>
      <c r="F106" s="2863"/>
      <c r="G106" s="2863"/>
      <c r="H106" s="2863"/>
      <c r="I106" s="2863"/>
      <c r="J106" s="2863"/>
      <c r="K106" s="2863"/>
      <c r="L106" s="2863"/>
      <c r="M106" s="2863"/>
      <c r="N106" s="2863"/>
      <c r="O106" s="2863"/>
    </row>
    <row r="107" spans="1:15" ht="15.75" customHeight="1">
      <c r="A107" s="2863"/>
      <c r="B107" s="2863"/>
      <c r="C107" s="2863"/>
      <c r="D107" s="2863"/>
      <c r="E107" s="2863"/>
      <c r="F107" s="2863"/>
      <c r="G107" s="2863"/>
      <c r="H107" s="2863"/>
      <c r="I107" s="2863"/>
      <c r="J107" s="2863"/>
      <c r="K107" s="2863"/>
      <c r="L107" s="2863"/>
      <c r="M107" s="2863"/>
      <c r="N107" s="2863"/>
      <c r="O107" s="2863"/>
    </row>
    <row r="108" spans="1:15" ht="15.75" customHeight="1">
      <c r="A108" s="2863"/>
      <c r="B108" s="2863"/>
      <c r="C108" s="2863"/>
      <c r="D108" s="2863"/>
      <c r="E108" s="2863"/>
      <c r="F108" s="2863"/>
      <c r="G108" s="2863"/>
      <c r="H108" s="2863"/>
      <c r="I108" s="2863"/>
      <c r="J108" s="2863"/>
      <c r="K108" s="2863"/>
      <c r="L108" s="2863"/>
      <c r="M108" s="2863"/>
      <c r="N108" s="2863"/>
      <c r="O108" s="2863"/>
    </row>
    <row r="109" spans="1:15" ht="15.75" customHeight="1">
      <c r="A109" s="2863"/>
      <c r="B109" s="2863"/>
      <c r="C109" s="2863"/>
      <c r="D109" s="2863"/>
      <c r="E109" s="2863"/>
      <c r="F109" s="2863"/>
      <c r="G109" s="2863"/>
      <c r="H109" s="2863"/>
      <c r="I109" s="2863"/>
      <c r="J109" s="2863"/>
      <c r="K109" s="2863"/>
      <c r="L109" s="2863"/>
      <c r="M109" s="2863"/>
      <c r="N109" s="2863"/>
      <c r="O109" s="2863"/>
    </row>
    <row r="110" spans="1:15" ht="15.75" customHeight="1">
      <c r="A110" s="2863"/>
      <c r="B110" s="2863"/>
      <c r="C110" s="2863"/>
      <c r="D110" s="2863"/>
      <c r="E110" s="2863"/>
      <c r="F110" s="2863"/>
      <c r="G110" s="2863"/>
      <c r="H110" s="2863"/>
      <c r="I110" s="2863"/>
      <c r="J110" s="2863"/>
      <c r="K110" s="2863"/>
      <c r="L110" s="2863"/>
      <c r="M110" s="2863"/>
      <c r="N110" s="2863"/>
      <c r="O110" s="2863"/>
    </row>
    <row r="111" spans="1:15" ht="15.75" customHeight="1">
      <c r="A111" s="2863"/>
      <c r="B111" s="2863"/>
      <c r="C111" s="2863"/>
      <c r="D111" s="2863"/>
      <c r="E111" s="2863"/>
      <c r="F111" s="2863"/>
      <c r="G111" s="2863"/>
      <c r="H111" s="2863"/>
      <c r="I111" s="2863"/>
      <c r="J111" s="2863"/>
      <c r="K111" s="2863"/>
      <c r="L111" s="2863"/>
      <c r="M111" s="2863"/>
      <c r="N111" s="2863"/>
      <c r="O111" s="2863"/>
    </row>
    <row r="112" spans="1:15" ht="15.75" customHeight="1">
      <c r="A112" s="2863"/>
      <c r="B112" s="2863"/>
      <c r="C112" s="2863"/>
      <c r="D112" s="2863"/>
      <c r="E112" s="2863"/>
      <c r="F112" s="2863"/>
      <c r="G112" s="2863"/>
      <c r="H112" s="2863"/>
      <c r="I112" s="2863"/>
      <c r="J112" s="2863"/>
      <c r="K112" s="2863"/>
      <c r="L112" s="2863"/>
      <c r="M112" s="2863"/>
      <c r="N112" s="2863"/>
      <c r="O112" s="2863"/>
    </row>
    <row r="113" spans="1:15" ht="15.75" customHeight="1">
      <c r="A113" s="2863"/>
      <c r="B113" s="2863"/>
      <c r="C113" s="2863"/>
      <c r="D113" s="2863"/>
      <c r="E113" s="2863"/>
      <c r="F113" s="2863"/>
      <c r="G113" s="2863"/>
      <c r="H113" s="2863"/>
      <c r="I113" s="2863"/>
      <c r="J113" s="2863"/>
      <c r="K113" s="2863"/>
      <c r="L113" s="2863"/>
      <c r="M113" s="2863"/>
      <c r="N113" s="2863"/>
      <c r="O113" s="2863"/>
    </row>
    <row r="114" spans="1:15" ht="15.75" customHeight="1">
      <c r="A114" s="2863"/>
      <c r="B114" s="2863"/>
      <c r="C114" s="2863"/>
      <c r="D114" s="2863"/>
      <c r="E114" s="2863"/>
      <c r="F114" s="2863"/>
      <c r="G114" s="2863"/>
      <c r="H114" s="2863"/>
      <c r="I114" s="2863"/>
      <c r="J114" s="2863"/>
      <c r="K114" s="2863"/>
      <c r="L114" s="2863"/>
      <c r="M114" s="2863"/>
      <c r="N114" s="2863"/>
      <c r="O114" s="2863"/>
    </row>
    <row r="115" spans="1:15" ht="15.75" customHeight="1">
      <c r="A115" s="2863"/>
      <c r="B115" s="2863"/>
      <c r="C115" s="2863"/>
      <c r="D115" s="2863"/>
      <c r="E115" s="2863"/>
      <c r="F115" s="2863"/>
      <c r="G115" s="2863"/>
      <c r="H115" s="2863"/>
      <c r="I115" s="2863"/>
      <c r="J115" s="2863"/>
      <c r="K115" s="2863"/>
      <c r="L115" s="2863"/>
      <c r="M115" s="2863"/>
      <c r="N115" s="2863"/>
      <c r="O115" s="2863"/>
    </row>
    <row r="116" spans="1:15" ht="15.75" customHeight="1">
      <c r="A116" s="2863"/>
      <c r="B116" s="2863"/>
      <c r="C116" s="2863"/>
      <c r="D116" s="2863"/>
      <c r="E116" s="2863"/>
      <c r="F116" s="2863"/>
      <c r="G116" s="2863"/>
      <c r="H116" s="2863"/>
      <c r="I116" s="2863"/>
      <c r="J116" s="2863"/>
      <c r="K116" s="2863"/>
      <c r="L116" s="2863"/>
      <c r="M116" s="2863"/>
      <c r="N116" s="2863"/>
      <c r="O116" s="2863"/>
    </row>
    <row r="117" spans="1:15" ht="15.75" customHeight="1">
      <c r="A117" s="2863"/>
      <c r="B117" s="2863"/>
      <c r="C117" s="2863"/>
      <c r="D117" s="2863"/>
      <c r="E117" s="2863"/>
      <c r="F117" s="2863"/>
      <c r="G117" s="2863"/>
      <c r="H117" s="2863"/>
      <c r="I117" s="2863"/>
      <c r="J117" s="2863"/>
      <c r="K117" s="2863"/>
      <c r="L117" s="2863"/>
      <c r="M117" s="2863"/>
      <c r="N117" s="2863"/>
      <c r="O117" s="2863"/>
    </row>
    <row r="118" spans="1:15" ht="15.75" customHeight="1">
      <c r="A118" s="2863"/>
      <c r="B118" s="2863"/>
      <c r="C118" s="2863"/>
      <c r="D118" s="2863"/>
      <c r="E118" s="2863"/>
      <c r="F118" s="2863"/>
      <c r="G118" s="2863"/>
      <c r="H118" s="2863"/>
      <c r="I118" s="2863"/>
      <c r="J118" s="2863"/>
      <c r="K118" s="2863"/>
      <c r="L118" s="2863"/>
      <c r="M118" s="2863"/>
      <c r="N118" s="2863"/>
      <c r="O118" s="2863"/>
    </row>
    <row r="119" spans="1:15" ht="15.75" customHeight="1">
      <c r="A119" s="2863"/>
      <c r="B119" s="2863"/>
      <c r="C119" s="2863"/>
      <c r="D119" s="2863"/>
      <c r="E119" s="2863"/>
      <c r="F119" s="2863"/>
      <c r="G119" s="2863"/>
      <c r="H119" s="2863"/>
      <c r="I119" s="2863"/>
      <c r="J119" s="2863"/>
      <c r="K119" s="2863"/>
      <c r="L119" s="2863"/>
      <c r="M119" s="2863"/>
      <c r="N119" s="2863"/>
      <c r="O119" s="2863"/>
    </row>
    <row r="120" spans="1:15" ht="15.75" customHeight="1">
      <c r="A120" s="2863"/>
      <c r="B120" s="2863"/>
      <c r="C120" s="2863"/>
      <c r="D120" s="2863"/>
      <c r="E120" s="2863"/>
      <c r="F120" s="2863"/>
      <c r="G120" s="2863"/>
      <c r="H120" s="2863"/>
      <c r="I120" s="2863"/>
      <c r="J120" s="2863"/>
      <c r="K120" s="2863"/>
      <c r="L120" s="2863"/>
      <c r="M120" s="2863"/>
      <c r="N120" s="2863"/>
      <c r="O120" s="2863"/>
    </row>
    <row r="121" spans="1:15" ht="15.75" customHeight="1">
      <c r="A121" s="2863"/>
      <c r="B121" s="2863"/>
      <c r="C121" s="2863"/>
      <c r="D121" s="2863"/>
      <c r="E121" s="2863"/>
      <c r="F121" s="2863"/>
      <c r="G121" s="2863"/>
      <c r="H121" s="2863"/>
      <c r="I121" s="2863"/>
      <c r="J121" s="2863"/>
      <c r="K121" s="2863"/>
      <c r="L121" s="2863"/>
      <c r="M121" s="2863"/>
      <c r="N121" s="2863"/>
      <c r="O121" s="2863"/>
    </row>
    <row r="122" spans="1:15" ht="15.75" customHeight="1">
      <c r="A122" s="2863"/>
      <c r="B122" s="2863"/>
      <c r="C122" s="2863"/>
      <c r="D122" s="2863"/>
      <c r="E122" s="2863"/>
      <c r="F122" s="2863"/>
      <c r="G122" s="2863"/>
      <c r="H122" s="2863"/>
      <c r="I122" s="2863"/>
      <c r="J122" s="2863"/>
      <c r="K122" s="2863"/>
      <c r="L122" s="2863"/>
      <c r="M122" s="2863"/>
      <c r="N122" s="2863"/>
      <c r="O122" s="2863"/>
    </row>
    <row r="123" spans="1:15" ht="15.75" customHeight="1">
      <c r="A123" s="2863"/>
      <c r="B123" s="2863"/>
      <c r="C123" s="2863"/>
      <c r="D123" s="2863"/>
      <c r="E123" s="2863"/>
      <c r="F123" s="2863"/>
      <c r="G123" s="2863"/>
      <c r="H123" s="2863"/>
      <c r="I123" s="2863"/>
      <c r="J123" s="2863"/>
      <c r="K123" s="2863"/>
      <c r="L123" s="2863"/>
      <c r="M123" s="2863"/>
      <c r="N123" s="2863"/>
      <c r="O123" s="2863"/>
    </row>
    <row r="124" spans="1:15" ht="15.75" customHeight="1">
      <c r="A124" s="2863"/>
      <c r="B124" s="2863"/>
      <c r="C124" s="2863"/>
      <c r="D124" s="2863"/>
      <c r="E124" s="2863"/>
      <c r="F124" s="2863"/>
      <c r="G124" s="2863"/>
      <c r="H124" s="2863"/>
      <c r="I124" s="2863"/>
      <c r="J124" s="2863"/>
      <c r="K124" s="2863"/>
      <c r="L124" s="2863"/>
      <c r="M124" s="2863"/>
      <c r="N124" s="2863"/>
      <c r="O124" s="2863"/>
    </row>
    <row r="125" spans="1:15" ht="15.75" customHeight="1">
      <c r="A125" s="2863"/>
      <c r="B125" s="2863"/>
      <c r="C125" s="2863"/>
      <c r="D125" s="2863"/>
      <c r="E125" s="2863"/>
      <c r="F125" s="2863"/>
      <c r="G125" s="2863"/>
      <c r="H125" s="2863"/>
      <c r="I125" s="2863"/>
      <c r="J125" s="2863"/>
      <c r="K125" s="2863"/>
      <c r="L125" s="2863"/>
      <c r="M125" s="2863"/>
      <c r="N125" s="2863"/>
      <c r="O125" s="2863"/>
    </row>
    <row r="126" spans="1:15" ht="15.75" customHeight="1">
      <c r="A126" s="2863"/>
      <c r="B126" s="2863"/>
      <c r="C126" s="2863"/>
      <c r="D126" s="2863"/>
      <c r="E126" s="2863"/>
      <c r="F126" s="2863"/>
      <c r="G126" s="2863"/>
      <c r="H126" s="2863"/>
      <c r="I126" s="2863"/>
      <c r="J126" s="2863"/>
      <c r="K126" s="2863"/>
      <c r="L126" s="2863"/>
      <c r="M126" s="2863"/>
      <c r="N126" s="2863"/>
      <c r="O126" s="2863"/>
    </row>
    <row r="127" spans="1:15" ht="15.75" customHeight="1">
      <c r="A127" s="2863"/>
      <c r="B127" s="2863"/>
      <c r="C127" s="2863"/>
      <c r="D127" s="2863"/>
      <c r="E127" s="2863"/>
      <c r="F127" s="2863"/>
      <c r="G127" s="2863"/>
      <c r="H127" s="2863"/>
      <c r="I127" s="2863"/>
      <c r="J127" s="2863"/>
      <c r="K127" s="2863"/>
      <c r="L127" s="2863"/>
      <c r="M127" s="2863"/>
      <c r="N127" s="2863"/>
      <c r="O127" s="2863"/>
    </row>
    <row r="128" spans="1:15" ht="15.75" customHeight="1">
      <c r="A128" s="2863"/>
      <c r="B128" s="2863"/>
      <c r="C128" s="2863"/>
      <c r="D128" s="2863"/>
      <c r="E128" s="2863"/>
      <c r="F128" s="2863"/>
      <c r="G128" s="2863"/>
      <c r="H128" s="2863"/>
      <c r="I128" s="2863"/>
      <c r="J128" s="2863"/>
      <c r="K128" s="2863"/>
      <c r="L128" s="2863"/>
      <c r="M128" s="2863"/>
      <c r="N128" s="2863"/>
      <c r="O128" s="2863"/>
    </row>
    <row r="129" spans="1:15" ht="15.75" customHeight="1">
      <c r="A129" s="2863"/>
      <c r="B129" s="2863"/>
      <c r="C129" s="2863"/>
      <c r="D129" s="2863"/>
      <c r="E129" s="2863"/>
      <c r="F129" s="2863"/>
      <c r="G129" s="2863"/>
      <c r="H129" s="2863"/>
      <c r="I129" s="2863"/>
      <c r="J129" s="2863"/>
      <c r="K129" s="2863"/>
      <c r="L129" s="2863"/>
      <c r="M129" s="2863"/>
      <c r="N129" s="2863"/>
      <c r="O129" s="2863"/>
    </row>
    <row r="130" spans="1:15" ht="15.75" customHeight="1">
      <c r="A130" s="2863"/>
      <c r="B130" s="2863"/>
      <c r="C130" s="2863"/>
      <c r="D130" s="2863"/>
      <c r="E130" s="2863"/>
      <c r="F130" s="2863"/>
      <c r="G130" s="2863"/>
      <c r="H130" s="2863"/>
      <c r="I130" s="2863"/>
      <c r="J130" s="2863"/>
      <c r="K130" s="2863"/>
      <c r="L130" s="2863"/>
      <c r="M130" s="2863"/>
      <c r="N130" s="2863"/>
      <c r="O130" s="2863"/>
    </row>
    <row r="131" spans="1:15" ht="15.75" customHeight="1">
      <c r="A131" s="2863"/>
      <c r="B131" s="2863"/>
      <c r="C131" s="2863"/>
      <c r="D131" s="2863"/>
      <c r="E131" s="2863"/>
      <c r="F131" s="2863"/>
      <c r="G131" s="2863"/>
      <c r="H131" s="2863"/>
      <c r="I131" s="2863"/>
      <c r="J131" s="2863"/>
      <c r="K131" s="2863"/>
      <c r="L131" s="2863"/>
      <c r="M131" s="2863"/>
      <c r="N131" s="2863"/>
      <c r="O131" s="2863"/>
    </row>
    <row r="132" spans="1:15" ht="15.75" customHeight="1">
      <c r="A132" s="2863"/>
      <c r="B132" s="2863"/>
      <c r="C132" s="2863"/>
      <c r="D132" s="2863"/>
      <c r="E132" s="2863"/>
      <c r="F132" s="2863"/>
      <c r="G132" s="2863"/>
      <c r="H132" s="2863"/>
      <c r="I132" s="2863"/>
      <c r="J132" s="2863"/>
      <c r="K132" s="2863"/>
      <c r="L132" s="2863"/>
      <c r="M132" s="2863"/>
      <c r="N132" s="2863"/>
      <c r="O132" s="2863"/>
    </row>
    <row r="133" spans="1:15" ht="15.75" customHeight="1">
      <c r="A133" s="2863"/>
      <c r="B133" s="2863"/>
      <c r="C133" s="2863"/>
      <c r="D133" s="2863"/>
      <c r="E133" s="2863"/>
      <c r="F133" s="2863"/>
      <c r="G133" s="2863"/>
      <c r="H133" s="2863"/>
      <c r="I133" s="2863"/>
      <c r="J133" s="2863"/>
      <c r="K133" s="2863"/>
      <c r="L133" s="2863"/>
      <c r="M133" s="2863"/>
      <c r="N133" s="2863"/>
      <c r="O133" s="2863"/>
    </row>
    <row r="134" spans="1:15" ht="15.75" customHeight="1">
      <c r="A134" s="2863"/>
      <c r="B134" s="2863"/>
      <c r="C134" s="2863"/>
      <c r="D134" s="2863"/>
      <c r="E134" s="2863"/>
      <c r="F134" s="2863"/>
      <c r="G134" s="2863"/>
      <c r="H134" s="2863"/>
      <c r="I134" s="2863"/>
      <c r="J134" s="2863"/>
      <c r="K134" s="2863"/>
      <c r="L134" s="2863"/>
      <c r="M134" s="2863"/>
      <c r="N134" s="2863"/>
      <c r="O134" s="2863"/>
    </row>
    <row r="135" spans="1:15" ht="15.75" customHeight="1">
      <c r="A135" s="2863"/>
      <c r="B135" s="2863"/>
      <c r="C135" s="2863"/>
      <c r="D135" s="2863"/>
      <c r="E135" s="2863"/>
      <c r="F135" s="2863"/>
      <c r="G135" s="2863"/>
      <c r="H135" s="2863"/>
      <c r="I135" s="2863"/>
      <c r="J135" s="2863"/>
      <c r="K135" s="2863"/>
      <c r="L135" s="2863"/>
      <c r="M135" s="2863"/>
      <c r="N135" s="2863"/>
      <c r="O135" s="2863"/>
    </row>
    <row r="136" spans="1:15" ht="15.75" customHeight="1">
      <c r="A136" s="2863"/>
      <c r="B136" s="2863"/>
      <c r="C136" s="2863"/>
      <c r="D136" s="2863"/>
      <c r="E136" s="2863"/>
      <c r="F136" s="2863"/>
      <c r="G136" s="2863"/>
      <c r="H136" s="2863"/>
      <c r="I136" s="2863"/>
      <c r="J136" s="2863"/>
      <c r="K136" s="2863"/>
      <c r="L136" s="2863"/>
      <c r="M136" s="2863"/>
      <c r="N136" s="2863"/>
      <c r="O136" s="2863"/>
    </row>
    <row r="137" spans="1:15" ht="15.75" customHeight="1">
      <c r="A137" s="2863"/>
      <c r="B137" s="2863"/>
      <c r="C137" s="2863"/>
      <c r="D137" s="2863"/>
      <c r="E137" s="2863"/>
      <c r="F137" s="2863"/>
      <c r="G137" s="2863"/>
      <c r="H137" s="2863"/>
      <c r="I137" s="2863"/>
      <c r="J137" s="2863"/>
      <c r="K137" s="2863"/>
      <c r="L137" s="2863"/>
      <c r="M137" s="2863"/>
      <c r="N137" s="2863"/>
      <c r="O137" s="2863"/>
    </row>
    <row r="138" spans="1:15" ht="15.75" customHeight="1">
      <c r="A138" s="2863"/>
      <c r="B138" s="2863"/>
      <c r="C138" s="2863"/>
      <c r="D138" s="2863"/>
      <c r="E138" s="2863"/>
      <c r="F138" s="2863"/>
      <c r="G138" s="2863"/>
      <c r="H138" s="2863"/>
      <c r="I138" s="2863"/>
      <c r="J138" s="2863"/>
      <c r="K138" s="2863"/>
      <c r="L138" s="2863"/>
      <c r="M138" s="2863"/>
      <c r="N138" s="2863"/>
      <c r="O138" s="2863"/>
    </row>
    <row r="139" spans="1:15" ht="15.75" customHeight="1">
      <c r="A139" s="2863"/>
      <c r="B139" s="2863"/>
      <c r="C139" s="2863"/>
      <c r="D139" s="2863"/>
      <c r="E139" s="2863"/>
      <c r="F139" s="2863"/>
      <c r="G139" s="2863"/>
      <c r="H139" s="2863"/>
      <c r="I139" s="2863"/>
      <c r="J139" s="2863"/>
      <c r="K139" s="2863"/>
      <c r="L139" s="2863"/>
      <c r="M139" s="2863"/>
      <c r="N139" s="2863"/>
      <c r="O139" s="2863"/>
    </row>
    <row r="140" spans="1:15" ht="15.75" customHeight="1">
      <c r="A140" s="2863"/>
      <c r="B140" s="2863"/>
      <c r="C140" s="2863"/>
      <c r="D140" s="2863"/>
      <c r="E140" s="2863"/>
      <c r="F140" s="2863"/>
      <c r="G140" s="2863"/>
      <c r="H140" s="2863"/>
      <c r="I140" s="2863"/>
      <c r="J140" s="2863"/>
      <c r="K140" s="2863"/>
      <c r="L140" s="2863"/>
      <c r="M140" s="2863"/>
      <c r="N140" s="2863"/>
      <c r="O140" s="2863"/>
    </row>
    <row r="141" spans="1:15" ht="15.75" customHeight="1">
      <c r="A141" s="2863"/>
      <c r="B141" s="2863"/>
      <c r="C141" s="2863"/>
      <c r="D141" s="2863"/>
      <c r="E141" s="2863"/>
      <c r="F141" s="2863"/>
      <c r="G141" s="2863"/>
      <c r="H141" s="2863"/>
      <c r="I141" s="2863"/>
      <c r="J141" s="2863"/>
      <c r="K141" s="2863"/>
      <c r="L141" s="2863"/>
      <c r="M141" s="2863"/>
      <c r="N141" s="2863"/>
      <c r="O141" s="2863"/>
    </row>
    <row r="142" spans="1:15" ht="15.75" customHeight="1">
      <c r="A142" s="2863"/>
      <c r="B142" s="2863"/>
      <c r="C142" s="2863"/>
      <c r="D142" s="2863"/>
      <c r="E142" s="2863"/>
      <c r="F142" s="2863"/>
      <c r="G142" s="2863"/>
      <c r="H142" s="2863"/>
      <c r="I142" s="2863"/>
      <c r="J142" s="2863"/>
      <c r="K142" s="2863"/>
      <c r="L142" s="2863"/>
      <c r="M142" s="2863"/>
      <c r="N142" s="2863"/>
      <c r="O142" s="2863"/>
    </row>
    <row r="143" spans="1:15" ht="15.75" customHeight="1">
      <c r="A143" s="2863"/>
      <c r="B143" s="2863"/>
      <c r="C143" s="2863"/>
      <c r="D143" s="2863"/>
      <c r="E143" s="2863"/>
      <c r="F143" s="2863"/>
      <c r="G143" s="2863"/>
      <c r="H143" s="2863"/>
      <c r="I143" s="2863"/>
      <c r="J143" s="2863"/>
      <c r="K143" s="2863"/>
      <c r="L143" s="2863"/>
      <c r="M143" s="2863"/>
      <c r="N143" s="2863"/>
      <c r="O143" s="2863"/>
    </row>
    <row r="144" spans="1:15" ht="15.75" customHeight="1">
      <c r="A144" s="2863"/>
      <c r="B144" s="2863"/>
      <c r="C144" s="2863"/>
      <c r="D144" s="2863"/>
      <c r="E144" s="2863"/>
      <c r="F144" s="2863"/>
      <c r="G144" s="2863"/>
      <c r="H144" s="2863"/>
      <c r="I144" s="2863"/>
      <c r="J144" s="2863"/>
      <c r="K144" s="2863"/>
      <c r="L144" s="2863"/>
      <c r="M144" s="2863"/>
      <c r="N144" s="2863"/>
      <c r="O144" s="2863"/>
    </row>
    <row r="145" spans="1:15" ht="15.75" customHeight="1">
      <c r="A145" s="2863"/>
      <c r="B145" s="2863"/>
      <c r="C145" s="2863"/>
      <c r="D145" s="2863"/>
      <c r="E145" s="2863"/>
      <c r="F145" s="2863"/>
      <c r="G145" s="2863"/>
      <c r="H145" s="2863"/>
      <c r="I145" s="2863"/>
      <c r="J145" s="2863"/>
      <c r="K145" s="2863"/>
      <c r="L145" s="2863"/>
      <c r="M145" s="2863"/>
      <c r="N145" s="2863"/>
      <c r="O145" s="2863"/>
    </row>
    <row r="146" spans="1:15" ht="15.75" customHeight="1">
      <c r="A146" s="2863"/>
      <c r="B146" s="2863"/>
      <c r="C146" s="2863"/>
      <c r="D146" s="2863"/>
      <c r="E146" s="2863"/>
      <c r="F146" s="2863"/>
      <c r="G146" s="2863"/>
      <c r="H146" s="2863"/>
      <c r="I146" s="2863"/>
      <c r="J146" s="2863"/>
      <c r="K146" s="2863"/>
      <c r="L146" s="2863"/>
      <c r="M146" s="2863"/>
      <c r="N146" s="2863"/>
      <c r="O146" s="2863"/>
    </row>
    <row r="147" spans="1:15" ht="15.75" customHeight="1">
      <c r="A147" s="2863"/>
      <c r="B147" s="2863"/>
      <c r="C147" s="2863"/>
      <c r="D147" s="2863"/>
      <c r="E147" s="2863"/>
      <c r="F147" s="2863"/>
      <c r="G147" s="2863"/>
      <c r="H147" s="2863"/>
      <c r="I147" s="2863"/>
      <c r="J147" s="2863"/>
      <c r="K147" s="2863"/>
      <c r="L147" s="2863"/>
      <c r="M147" s="2863"/>
      <c r="N147" s="2863"/>
      <c r="O147" s="2863"/>
    </row>
    <row r="148" spans="1:15" ht="15.75" customHeight="1">
      <c r="A148" s="2863"/>
      <c r="B148" s="2863"/>
      <c r="C148" s="2863"/>
      <c r="D148" s="2863"/>
      <c r="E148" s="2863"/>
      <c r="F148" s="2863"/>
      <c r="G148" s="2863"/>
      <c r="H148" s="2863"/>
      <c r="I148" s="2863"/>
      <c r="J148" s="2863"/>
      <c r="K148" s="2863"/>
      <c r="L148" s="2863"/>
      <c r="M148" s="2863"/>
      <c r="N148" s="2863"/>
      <c r="O148" s="2863"/>
    </row>
    <row r="149" spans="1:15" ht="15.75" customHeight="1">
      <c r="A149" s="2863"/>
      <c r="B149" s="2863"/>
      <c r="C149" s="2863"/>
      <c r="D149" s="2863"/>
      <c r="E149" s="2863"/>
      <c r="F149" s="2863"/>
      <c r="G149" s="2863"/>
      <c r="H149" s="2863"/>
      <c r="I149" s="2863"/>
      <c r="J149" s="2863"/>
      <c r="K149" s="2863"/>
      <c r="L149" s="2863"/>
      <c r="M149" s="2863"/>
      <c r="N149" s="2863"/>
      <c r="O149" s="2863"/>
    </row>
    <row r="150" spans="1:15" ht="15.75" customHeight="1">
      <c r="A150" s="2863"/>
      <c r="B150" s="2863"/>
      <c r="C150" s="2863"/>
      <c r="D150" s="2863"/>
      <c r="E150" s="2863"/>
      <c r="F150" s="2863"/>
      <c r="G150" s="2863"/>
      <c r="H150" s="2863"/>
      <c r="I150" s="2863"/>
      <c r="J150" s="2863"/>
      <c r="K150" s="2863"/>
      <c r="L150" s="2863"/>
      <c r="M150" s="2863"/>
      <c r="N150" s="2863"/>
      <c r="O150" s="2863"/>
    </row>
    <row r="151" spans="1:15" ht="15.75" customHeight="1">
      <c r="A151" s="2863"/>
      <c r="B151" s="2863"/>
      <c r="C151" s="2863"/>
      <c r="D151" s="2863"/>
      <c r="E151" s="2863"/>
      <c r="F151" s="2863"/>
      <c r="G151" s="2863"/>
      <c r="H151" s="2863"/>
      <c r="I151" s="2863"/>
      <c r="J151" s="2863"/>
      <c r="K151" s="2863"/>
      <c r="L151" s="2863"/>
      <c r="M151" s="2863"/>
      <c r="N151" s="2863"/>
      <c r="O151" s="2863"/>
    </row>
    <row r="152" spans="1:15" ht="15.75" customHeight="1">
      <c r="A152" s="2863"/>
      <c r="B152" s="2863"/>
      <c r="C152" s="2863"/>
      <c r="D152" s="2863"/>
      <c r="E152" s="2863"/>
      <c r="F152" s="2863"/>
      <c r="G152" s="2863"/>
      <c r="H152" s="2863"/>
      <c r="I152" s="2863"/>
      <c r="J152" s="2863"/>
      <c r="K152" s="2863"/>
      <c r="L152" s="2863"/>
      <c r="M152" s="2863"/>
      <c r="N152" s="2863"/>
      <c r="O152" s="2863"/>
    </row>
    <row r="153" spans="1:15" ht="15.75" customHeight="1">
      <c r="A153" s="2863"/>
      <c r="B153" s="2863"/>
      <c r="C153" s="2863"/>
      <c r="D153" s="2863"/>
      <c r="E153" s="2863"/>
      <c r="F153" s="2863"/>
      <c r="G153" s="2863"/>
      <c r="H153" s="2863"/>
      <c r="I153" s="2863"/>
      <c r="J153" s="2863"/>
      <c r="K153" s="2863"/>
      <c r="L153" s="2863"/>
      <c r="M153" s="2863"/>
      <c r="N153" s="2863"/>
      <c r="O153" s="2863"/>
    </row>
    <row r="154" spans="1:15" ht="15.75" customHeight="1">
      <c r="A154" s="2863"/>
      <c r="B154" s="2863"/>
      <c r="C154" s="2863"/>
      <c r="D154" s="2863"/>
      <c r="E154" s="2863"/>
      <c r="F154" s="2863"/>
      <c r="G154" s="2863"/>
      <c r="H154" s="2863"/>
      <c r="I154" s="2863"/>
      <c r="J154" s="2863"/>
      <c r="K154" s="2863"/>
      <c r="L154" s="2863"/>
      <c r="M154" s="2863"/>
      <c r="N154" s="2863"/>
      <c r="O154" s="2863"/>
    </row>
    <row r="155" spans="1:15" ht="15.75" customHeight="1">
      <c r="A155" s="2863"/>
      <c r="B155" s="2863"/>
      <c r="C155" s="2863"/>
      <c r="D155" s="2863"/>
      <c r="E155" s="2863"/>
      <c r="F155" s="2863"/>
      <c r="G155" s="2863"/>
      <c r="H155" s="2863"/>
      <c r="I155" s="2863"/>
      <c r="J155" s="2863"/>
      <c r="K155" s="2863"/>
      <c r="L155" s="2863"/>
      <c r="M155" s="2863"/>
      <c r="N155" s="2863"/>
      <c r="O155" s="2863"/>
    </row>
    <row r="156" spans="1:15" ht="15.75" customHeight="1">
      <c r="A156" s="2863"/>
      <c r="B156" s="2863"/>
      <c r="C156" s="2863"/>
      <c r="D156" s="2863"/>
      <c r="E156" s="2863"/>
      <c r="F156" s="2863"/>
      <c r="G156" s="2863"/>
      <c r="H156" s="2863"/>
      <c r="I156" s="2863"/>
      <c r="J156" s="2863"/>
      <c r="K156" s="2863"/>
      <c r="L156" s="2863"/>
      <c r="M156" s="2863"/>
      <c r="N156" s="2863"/>
      <c r="O156" s="2863"/>
    </row>
    <row r="157" spans="1:15" ht="15.75" customHeight="1">
      <c r="A157" s="2863"/>
      <c r="B157" s="2863"/>
      <c r="C157" s="2863"/>
      <c r="D157" s="2863"/>
      <c r="E157" s="2863"/>
      <c r="F157" s="2863"/>
      <c r="G157" s="2863"/>
      <c r="H157" s="2863"/>
      <c r="I157" s="2863"/>
      <c r="J157" s="2863"/>
      <c r="K157" s="2863"/>
      <c r="L157" s="2863"/>
      <c r="M157" s="2863"/>
      <c r="N157" s="2863"/>
      <c r="O157" s="2863"/>
    </row>
    <row r="158" spans="1:15" ht="15.75" customHeight="1">
      <c r="A158" s="2863"/>
      <c r="B158" s="2863"/>
      <c r="C158" s="2863"/>
      <c r="D158" s="2863"/>
      <c r="E158" s="2863"/>
      <c r="F158" s="2863"/>
      <c r="G158" s="2863"/>
      <c r="H158" s="2863"/>
      <c r="I158" s="2863"/>
      <c r="J158" s="2863"/>
      <c r="K158" s="2863"/>
      <c r="L158" s="2863"/>
      <c r="M158" s="2863"/>
      <c r="N158" s="2863"/>
      <c r="O158" s="2863"/>
    </row>
    <row r="159" spans="1:15" ht="15.75" customHeight="1">
      <c r="A159" s="2863"/>
      <c r="B159" s="2863"/>
      <c r="C159" s="2863"/>
      <c r="D159" s="2863"/>
      <c r="E159" s="2863"/>
      <c r="F159" s="2863"/>
      <c r="G159" s="2863"/>
      <c r="H159" s="2863"/>
      <c r="I159" s="2863"/>
      <c r="J159" s="2863"/>
      <c r="K159" s="2863"/>
      <c r="L159" s="2863"/>
      <c r="M159" s="2863"/>
      <c r="N159" s="2863"/>
      <c r="O159" s="2863"/>
    </row>
    <row r="160" spans="1:15" ht="15.75" customHeight="1">
      <c r="A160" s="2863"/>
      <c r="B160" s="2863"/>
      <c r="C160" s="2863"/>
      <c r="D160" s="2863"/>
      <c r="E160" s="2863"/>
      <c r="F160" s="2863"/>
      <c r="G160" s="2863"/>
      <c r="H160" s="2863"/>
      <c r="I160" s="2863"/>
      <c r="J160" s="2863"/>
      <c r="K160" s="2863"/>
      <c r="L160" s="2863"/>
      <c r="M160" s="2863"/>
      <c r="N160" s="2863"/>
      <c r="O160" s="2863"/>
    </row>
    <row r="161" spans="1:15" ht="15.75" customHeight="1">
      <c r="A161" s="2863"/>
      <c r="B161" s="2863"/>
      <c r="C161" s="2863"/>
      <c r="D161" s="2863"/>
      <c r="E161" s="2863"/>
      <c r="F161" s="2863"/>
      <c r="G161" s="2863"/>
      <c r="H161" s="2863"/>
      <c r="I161" s="2863"/>
      <c r="J161" s="2863"/>
      <c r="K161" s="2863"/>
      <c r="L161" s="2863"/>
      <c r="M161" s="2863"/>
      <c r="N161" s="2863"/>
      <c r="O161" s="2863"/>
    </row>
    <row r="162" spans="1:15" ht="15.75" customHeight="1">
      <c r="A162" s="2863"/>
      <c r="B162" s="2863"/>
      <c r="C162" s="2863"/>
      <c r="D162" s="2863"/>
      <c r="E162" s="2863"/>
      <c r="F162" s="2863"/>
      <c r="G162" s="2863"/>
      <c r="H162" s="2863"/>
      <c r="I162" s="2863"/>
      <c r="J162" s="2863"/>
      <c r="K162" s="2863"/>
      <c r="L162" s="2863"/>
      <c r="M162" s="2863"/>
      <c r="N162" s="2863"/>
      <c r="O162" s="2863"/>
    </row>
    <row r="163" spans="1:15" ht="15.75" customHeight="1">
      <c r="A163" s="2863"/>
      <c r="B163" s="2863"/>
      <c r="C163" s="2863"/>
      <c r="D163" s="2863"/>
      <c r="E163" s="2863"/>
      <c r="F163" s="2863"/>
      <c r="G163" s="2863"/>
      <c r="H163" s="2863"/>
      <c r="I163" s="2863"/>
      <c r="J163" s="2863"/>
      <c r="K163" s="2863"/>
      <c r="L163" s="2863"/>
      <c r="M163" s="2863"/>
      <c r="N163" s="2863"/>
      <c r="O163" s="2863"/>
    </row>
    <row r="164" spans="1:15" ht="15.75" customHeight="1">
      <c r="A164" s="2863"/>
      <c r="B164" s="2863"/>
      <c r="C164" s="2863"/>
      <c r="D164" s="2863"/>
      <c r="E164" s="2863"/>
      <c r="F164" s="2863"/>
      <c r="G164" s="2863"/>
      <c r="H164" s="2863"/>
      <c r="I164" s="2863"/>
      <c r="J164" s="2863"/>
      <c r="K164" s="2863"/>
      <c r="L164" s="2863"/>
      <c r="M164" s="2863"/>
      <c r="N164" s="2863"/>
      <c r="O164" s="2863"/>
    </row>
    <row r="165" spans="1:15" ht="15.75" customHeight="1">
      <c r="A165" s="2863"/>
      <c r="B165" s="2863"/>
      <c r="C165" s="2863"/>
      <c r="D165" s="2863"/>
      <c r="E165" s="2863"/>
      <c r="F165" s="2863"/>
      <c r="G165" s="2863"/>
      <c r="H165" s="2863"/>
      <c r="I165" s="2863"/>
      <c r="J165" s="2863"/>
      <c r="K165" s="2863"/>
      <c r="L165" s="2863"/>
      <c r="M165" s="2863"/>
      <c r="N165" s="2863"/>
      <c r="O165" s="2863"/>
    </row>
    <row r="166" spans="1:15" ht="15.75" customHeight="1">
      <c r="A166" s="2863"/>
      <c r="B166" s="2863"/>
      <c r="C166" s="2863"/>
      <c r="D166" s="2863"/>
      <c r="E166" s="2863"/>
      <c r="F166" s="2863"/>
      <c r="G166" s="2863"/>
      <c r="H166" s="2863"/>
      <c r="I166" s="2863"/>
      <c r="J166" s="2863"/>
      <c r="K166" s="2863"/>
      <c r="L166" s="2863"/>
      <c r="M166" s="2863"/>
      <c r="N166" s="2863"/>
      <c r="O166" s="2863"/>
    </row>
    <row r="167" spans="1:15" ht="15.75" customHeight="1">
      <c r="A167" s="2863"/>
      <c r="B167" s="2863"/>
      <c r="C167" s="2863"/>
      <c r="D167" s="2863"/>
      <c r="E167" s="2863"/>
      <c r="F167" s="2863"/>
      <c r="G167" s="2863"/>
      <c r="H167" s="2863"/>
      <c r="I167" s="2863"/>
      <c r="J167" s="2863"/>
      <c r="K167" s="2863"/>
      <c r="L167" s="2863"/>
      <c r="M167" s="2863"/>
      <c r="N167" s="2863"/>
      <c r="O167" s="2863"/>
    </row>
    <row r="168" spans="1:15" ht="15.75" customHeight="1">
      <c r="A168" s="2863"/>
      <c r="B168" s="2863"/>
      <c r="C168" s="2863"/>
      <c r="D168" s="2863"/>
      <c r="E168" s="2863"/>
      <c r="F168" s="2863"/>
      <c r="G168" s="2863"/>
      <c r="H168" s="2863"/>
      <c r="I168" s="2863"/>
      <c r="J168" s="2863"/>
      <c r="K168" s="2863"/>
      <c r="L168" s="2863"/>
      <c r="M168" s="2863"/>
      <c r="N168" s="2863"/>
      <c r="O168" s="2863"/>
    </row>
    <row r="169" spans="1:15" ht="15.75" customHeight="1">
      <c r="A169" s="2863"/>
      <c r="B169" s="2863"/>
      <c r="C169" s="2863"/>
      <c r="D169" s="2863"/>
      <c r="E169" s="2863"/>
      <c r="F169" s="2863"/>
      <c r="G169" s="2863"/>
      <c r="H169" s="2863"/>
      <c r="I169" s="2863"/>
      <c r="J169" s="2863"/>
      <c r="K169" s="2863"/>
      <c r="L169" s="2863"/>
      <c r="M169" s="2863"/>
      <c r="N169" s="2863"/>
      <c r="O169" s="2863"/>
    </row>
    <row r="170" spans="1:15" ht="15.75" customHeight="1">
      <c r="A170" s="2863"/>
      <c r="B170" s="2863"/>
      <c r="C170" s="2863"/>
      <c r="D170" s="2863"/>
      <c r="E170" s="2863"/>
      <c r="F170" s="2863"/>
      <c r="G170" s="2863"/>
      <c r="H170" s="2863"/>
      <c r="I170" s="2863"/>
      <c r="J170" s="2863"/>
      <c r="K170" s="2863"/>
      <c r="L170" s="2863"/>
      <c r="M170" s="2863"/>
      <c r="N170" s="2863"/>
      <c r="O170" s="2863"/>
    </row>
    <row r="171" spans="1:15" ht="15.75" customHeight="1">
      <c r="A171" s="2863"/>
      <c r="B171" s="2863"/>
      <c r="C171" s="2863"/>
      <c r="D171" s="2863"/>
      <c r="E171" s="2863"/>
      <c r="F171" s="2863"/>
      <c r="G171" s="2863"/>
      <c r="H171" s="2863"/>
      <c r="I171" s="2863"/>
      <c r="J171" s="2863"/>
      <c r="K171" s="2863"/>
      <c r="L171" s="2863"/>
      <c r="M171" s="2863"/>
      <c r="N171" s="2863"/>
      <c r="O171" s="2863"/>
    </row>
    <row r="172" spans="1:15" ht="15.75" customHeight="1">
      <c r="A172" s="2863"/>
      <c r="B172" s="2863"/>
      <c r="C172" s="2863"/>
      <c r="D172" s="2863"/>
      <c r="E172" s="2863"/>
      <c r="F172" s="2863"/>
      <c r="G172" s="2863"/>
      <c r="H172" s="2863"/>
      <c r="I172" s="2863"/>
      <c r="J172" s="2863"/>
      <c r="K172" s="2863"/>
      <c r="L172" s="2863"/>
      <c r="M172" s="2863"/>
      <c r="N172" s="2863"/>
      <c r="O172" s="2863"/>
    </row>
    <row r="173" spans="1:15" ht="15.75" customHeight="1">
      <c r="A173" s="2863"/>
      <c r="B173" s="2863"/>
      <c r="C173" s="2863"/>
      <c r="D173" s="2863"/>
      <c r="E173" s="2863"/>
      <c r="F173" s="2863"/>
      <c r="G173" s="2863"/>
      <c r="H173" s="2863"/>
      <c r="I173" s="2863"/>
      <c r="J173" s="2863"/>
      <c r="K173" s="2863"/>
      <c r="L173" s="2863"/>
      <c r="M173" s="2863"/>
      <c r="N173" s="2863"/>
      <c r="O173" s="2863"/>
    </row>
    <row r="174" spans="1:15" ht="15.75" customHeight="1">
      <c r="A174" s="2863"/>
      <c r="B174" s="2863"/>
      <c r="C174" s="2863"/>
      <c r="D174" s="2863"/>
      <c r="E174" s="2863"/>
      <c r="F174" s="2863"/>
      <c r="G174" s="2863"/>
      <c r="H174" s="2863"/>
      <c r="I174" s="2863"/>
      <c r="J174" s="2863"/>
      <c r="K174" s="2863"/>
      <c r="L174" s="2863"/>
      <c r="M174" s="2863"/>
      <c r="N174" s="2863"/>
      <c r="O174" s="2863"/>
    </row>
    <row r="175" spans="1:15" ht="15.75" customHeight="1">
      <c r="A175" s="2863"/>
      <c r="B175" s="2863"/>
      <c r="C175" s="2863"/>
      <c r="D175" s="2863"/>
      <c r="E175" s="2863"/>
      <c r="F175" s="2863"/>
      <c r="G175" s="2863"/>
      <c r="H175" s="2863"/>
      <c r="I175" s="2863"/>
      <c r="J175" s="2863"/>
      <c r="K175" s="2863"/>
      <c r="L175" s="2863"/>
      <c r="M175" s="2863"/>
      <c r="N175" s="2863"/>
      <c r="O175" s="2863"/>
    </row>
    <row r="176" spans="1:15" ht="15.75" customHeight="1">
      <c r="A176" s="2863"/>
      <c r="B176" s="2863"/>
      <c r="C176" s="2863"/>
      <c r="D176" s="2863"/>
      <c r="E176" s="2863"/>
      <c r="F176" s="2863"/>
      <c r="G176" s="2863"/>
      <c r="H176" s="2863"/>
      <c r="I176" s="2863"/>
      <c r="J176" s="2863"/>
      <c r="K176" s="2863"/>
      <c r="L176" s="2863"/>
      <c r="M176" s="2863"/>
      <c r="N176" s="2863"/>
      <c r="O176" s="2863"/>
    </row>
    <row r="177" spans="1:15" ht="15.75" customHeight="1">
      <c r="A177" s="2863"/>
      <c r="B177" s="2863"/>
      <c r="C177" s="2863"/>
      <c r="D177" s="2863"/>
      <c r="E177" s="2863"/>
      <c r="F177" s="2863"/>
      <c r="G177" s="2863"/>
      <c r="H177" s="2863"/>
      <c r="I177" s="2863"/>
      <c r="J177" s="2863"/>
      <c r="K177" s="2863"/>
      <c r="L177" s="2863"/>
      <c r="M177" s="2863"/>
      <c r="N177" s="2863"/>
      <c r="O177" s="2863"/>
    </row>
    <row r="178" spans="1:15" ht="15.75" customHeight="1">
      <c r="A178" s="2863"/>
      <c r="B178" s="2863"/>
      <c r="C178" s="2863"/>
      <c r="D178" s="2863"/>
      <c r="E178" s="2863"/>
      <c r="F178" s="2863"/>
      <c r="G178" s="2863"/>
      <c r="H178" s="2863"/>
      <c r="I178" s="2863"/>
      <c r="J178" s="2863"/>
      <c r="K178" s="2863"/>
      <c r="L178" s="2863"/>
      <c r="M178" s="2863"/>
      <c r="N178" s="2863"/>
      <c r="O178" s="2863"/>
    </row>
    <row r="179" spans="1:15" ht="15.75" customHeight="1">
      <c r="A179" s="2863"/>
      <c r="B179" s="2863"/>
      <c r="C179" s="2863"/>
      <c r="D179" s="2863"/>
      <c r="E179" s="2863"/>
      <c r="F179" s="2863"/>
      <c r="G179" s="2863"/>
      <c r="H179" s="2863"/>
      <c r="I179" s="2863"/>
      <c r="J179" s="2863"/>
      <c r="K179" s="2863"/>
      <c r="L179" s="2863"/>
      <c r="M179" s="2863"/>
      <c r="N179" s="2863"/>
      <c r="O179" s="2863"/>
    </row>
    <row r="180" spans="1:15" ht="15.75" customHeight="1">
      <c r="A180" s="2863"/>
      <c r="B180" s="2863"/>
      <c r="C180" s="2863"/>
      <c r="D180" s="2863"/>
      <c r="E180" s="2863"/>
      <c r="F180" s="2863"/>
      <c r="G180" s="2863"/>
      <c r="H180" s="2863"/>
      <c r="I180" s="2863"/>
      <c r="J180" s="2863"/>
      <c r="K180" s="2863"/>
      <c r="L180" s="2863"/>
      <c r="M180" s="2863"/>
      <c r="N180" s="2863"/>
      <c r="O180" s="2863"/>
    </row>
    <row r="181" spans="1:15" ht="15.75" customHeight="1">
      <c r="A181" s="2863"/>
      <c r="B181" s="2863"/>
      <c r="C181" s="2863"/>
      <c r="D181" s="2863"/>
      <c r="E181" s="2863"/>
      <c r="F181" s="2863"/>
      <c r="G181" s="2863"/>
      <c r="H181" s="2863"/>
      <c r="I181" s="2863"/>
      <c r="J181" s="2863"/>
      <c r="K181" s="2863"/>
      <c r="L181" s="2863"/>
      <c r="M181" s="2863"/>
      <c r="N181" s="2863"/>
      <c r="O181" s="2863"/>
    </row>
    <row r="182" spans="1:15" ht="15.75" customHeight="1">
      <c r="A182" s="2863"/>
      <c r="B182" s="2863"/>
      <c r="C182" s="2863"/>
      <c r="D182" s="2863"/>
      <c r="E182" s="2863"/>
      <c r="F182" s="2863"/>
      <c r="G182" s="2863"/>
      <c r="H182" s="2863"/>
      <c r="I182" s="2863"/>
      <c r="J182" s="2863"/>
      <c r="K182" s="2863"/>
      <c r="L182" s="2863"/>
      <c r="M182" s="2863"/>
      <c r="N182" s="2863"/>
      <c r="O182" s="2863"/>
    </row>
    <row r="183" spans="1:15" ht="15.75" customHeight="1">
      <c r="A183" s="2863"/>
      <c r="B183" s="2863"/>
      <c r="C183" s="2863"/>
      <c r="D183" s="2863"/>
      <c r="E183" s="2863"/>
      <c r="F183" s="2863"/>
      <c r="G183" s="2863"/>
      <c r="H183" s="2863"/>
      <c r="I183" s="2863"/>
      <c r="J183" s="2863"/>
      <c r="K183" s="2863"/>
      <c r="L183" s="2863"/>
      <c r="M183" s="2863"/>
      <c r="N183" s="2863"/>
      <c r="O183" s="2863"/>
    </row>
    <row r="184" spans="1:15" ht="15.75" customHeight="1">
      <c r="A184" s="2863"/>
      <c r="B184" s="2863"/>
      <c r="C184" s="2863"/>
      <c r="D184" s="2863"/>
      <c r="E184" s="2863"/>
      <c r="F184" s="2863"/>
      <c r="G184" s="2863"/>
      <c r="H184" s="2863"/>
      <c r="I184" s="2863"/>
      <c r="J184" s="2863"/>
      <c r="K184" s="2863"/>
      <c r="L184" s="2863"/>
      <c r="M184" s="2863"/>
      <c r="N184" s="2863"/>
      <c r="O184" s="2863"/>
    </row>
    <row r="185" spans="1:15" ht="15.75" customHeight="1">
      <c r="A185" s="2863"/>
      <c r="B185" s="2863"/>
      <c r="C185" s="2863"/>
      <c r="D185" s="2863"/>
      <c r="E185" s="2863"/>
      <c r="F185" s="2863"/>
      <c r="G185" s="2863"/>
      <c r="H185" s="2863"/>
      <c r="I185" s="2863"/>
      <c r="J185" s="2863"/>
      <c r="K185" s="2863"/>
      <c r="L185" s="2863"/>
      <c r="M185" s="2863"/>
      <c r="N185" s="2863"/>
      <c r="O185" s="2863"/>
    </row>
    <row r="186" spans="1:15" ht="15.75" customHeight="1">
      <c r="A186" s="2863"/>
      <c r="B186" s="2863"/>
      <c r="C186" s="2863"/>
      <c r="D186" s="2863"/>
      <c r="E186" s="2863"/>
      <c r="F186" s="2863"/>
      <c r="G186" s="2863"/>
      <c r="H186" s="2863"/>
      <c r="I186" s="2863"/>
      <c r="J186" s="2863"/>
      <c r="K186" s="2863"/>
      <c r="L186" s="2863"/>
      <c r="M186" s="2863"/>
      <c r="N186" s="2863"/>
      <c r="O186" s="2863"/>
    </row>
    <row r="187" spans="1:15" ht="15.75" customHeight="1">
      <c r="A187" s="2863"/>
      <c r="B187" s="2863"/>
      <c r="C187" s="2863"/>
      <c r="D187" s="2863"/>
      <c r="E187" s="2863"/>
      <c r="F187" s="2863"/>
      <c r="G187" s="2863"/>
      <c r="H187" s="2863"/>
      <c r="I187" s="2863"/>
      <c r="J187" s="2863"/>
      <c r="K187" s="2863"/>
      <c r="L187" s="2863"/>
      <c r="M187" s="2863"/>
      <c r="N187" s="2863"/>
      <c r="O187" s="2863"/>
    </row>
    <row r="188" spans="1:15" ht="15.75" customHeight="1">
      <c r="A188" s="2863"/>
      <c r="B188" s="2863"/>
      <c r="C188" s="2863"/>
      <c r="D188" s="2863"/>
      <c r="E188" s="2863"/>
      <c r="F188" s="2863"/>
      <c r="G188" s="2863"/>
      <c r="H188" s="2863"/>
      <c r="I188" s="2863"/>
      <c r="J188" s="2863"/>
      <c r="K188" s="2863"/>
      <c r="L188" s="2863"/>
      <c r="M188" s="2863"/>
      <c r="N188" s="2863"/>
      <c r="O188" s="2863"/>
    </row>
    <row r="189" spans="1:15" ht="15.75" customHeight="1">
      <c r="A189" s="2863"/>
      <c r="B189" s="2863"/>
      <c r="C189" s="2863"/>
      <c r="D189" s="2863"/>
      <c r="E189" s="2863"/>
      <c r="F189" s="2863"/>
      <c r="G189" s="2863"/>
      <c r="H189" s="2863"/>
      <c r="I189" s="2863"/>
      <c r="J189" s="2863"/>
      <c r="K189" s="2863"/>
      <c r="L189" s="2863"/>
      <c r="M189" s="2863"/>
      <c r="N189" s="2863"/>
      <c r="O189" s="2863"/>
    </row>
    <row r="190" spans="1:15" ht="15.75" customHeight="1">
      <c r="A190" s="2863"/>
      <c r="B190" s="2863"/>
      <c r="C190" s="2863"/>
      <c r="D190" s="2863"/>
      <c r="E190" s="2863"/>
      <c r="F190" s="2863"/>
      <c r="G190" s="2863"/>
      <c r="H190" s="2863"/>
      <c r="I190" s="2863"/>
      <c r="J190" s="2863"/>
      <c r="K190" s="2863"/>
      <c r="L190" s="2863"/>
      <c r="M190" s="2863"/>
      <c r="N190" s="2863"/>
      <c r="O190" s="2863"/>
    </row>
    <row r="191" spans="1:15" ht="15.75" customHeight="1">
      <c r="A191" s="2863"/>
      <c r="B191" s="2863"/>
      <c r="C191" s="2863"/>
      <c r="D191" s="2863"/>
      <c r="E191" s="2863"/>
      <c r="F191" s="2863"/>
      <c r="G191" s="2863"/>
      <c r="H191" s="2863"/>
      <c r="I191" s="2863"/>
      <c r="J191" s="2863"/>
      <c r="K191" s="2863"/>
      <c r="L191" s="2863"/>
      <c r="M191" s="2863"/>
      <c r="N191" s="2863"/>
      <c r="O191" s="2863"/>
    </row>
    <row r="192" spans="1:15" ht="15.75" customHeight="1">
      <c r="A192" s="2863"/>
      <c r="B192" s="2863"/>
      <c r="C192" s="2863"/>
      <c r="D192" s="2863"/>
      <c r="E192" s="2863"/>
      <c r="F192" s="2863"/>
      <c r="G192" s="2863"/>
      <c r="H192" s="2863"/>
      <c r="I192" s="2863"/>
      <c r="J192" s="2863"/>
      <c r="K192" s="2863"/>
      <c r="L192" s="2863"/>
      <c r="M192" s="2863"/>
      <c r="N192" s="2863"/>
      <c r="O192" s="2863"/>
    </row>
    <row r="193" spans="1:15" ht="15.75" customHeight="1">
      <c r="A193" s="2863"/>
      <c r="B193" s="2863"/>
      <c r="C193" s="2863"/>
      <c r="D193" s="2863"/>
      <c r="E193" s="2863"/>
      <c r="F193" s="2863"/>
      <c r="G193" s="2863"/>
      <c r="H193" s="2863"/>
      <c r="I193" s="2863"/>
      <c r="J193" s="2863"/>
      <c r="K193" s="2863"/>
      <c r="L193" s="2863"/>
      <c r="M193" s="2863"/>
      <c r="N193" s="2863"/>
      <c r="O193" s="2863"/>
    </row>
    <row r="194" spans="1:15" ht="15.75" customHeight="1">
      <c r="A194" s="2863"/>
      <c r="B194" s="2863"/>
      <c r="C194" s="2863"/>
      <c r="D194" s="2863"/>
      <c r="E194" s="2863"/>
      <c r="F194" s="2863"/>
      <c r="G194" s="2863"/>
      <c r="H194" s="2863"/>
      <c r="I194" s="2863"/>
      <c r="J194" s="2863"/>
      <c r="K194" s="2863"/>
      <c r="L194" s="2863"/>
      <c r="M194" s="2863"/>
      <c r="N194" s="2863"/>
      <c r="O194" s="2863"/>
    </row>
    <row r="195" spans="1:15" ht="15.75" customHeight="1">
      <c r="A195" s="2863"/>
      <c r="B195" s="2863"/>
      <c r="C195" s="2863"/>
      <c r="D195" s="2863"/>
      <c r="E195" s="2863"/>
      <c r="F195" s="2863"/>
      <c r="G195" s="2863"/>
      <c r="H195" s="2863"/>
      <c r="I195" s="2863"/>
      <c r="J195" s="2863"/>
      <c r="K195" s="2863"/>
      <c r="L195" s="2863"/>
      <c r="M195" s="2863"/>
      <c r="N195" s="2863"/>
      <c r="O195" s="2863"/>
    </row>
    <row r="196" spans="1:15" ht="15.75" customHeight="1">
      <c r="A196" s="2863"/>
      <c r="B196" s="2863"/>
      <c r="C196" s="2863"/>
      <c r="D196" s="2863"/>
      <c r="E196" s="2863"/>
      <c r="F196" s="2863"/>
      <c r="G196" s="2863"/>
      <c r="H196" s="2863"/>
      <c r="I196" s="2863"/>
      <c r="J196" s="2863"/>
      <c r="K196" s="2863"/>
      <c r="L196" s="2863"/>
      <c r="M196" s="2863"/>
      <c r="N196" s="2863"/>
      <c r="O196" s="2863"/>
    </row>
    <row r="197" spans="1:15" ht="15.75" customHeight="1">
      <c r="A197" s="2863"/>
      <c r="B197" s="2863"/>
      <c r="C197" s="2863"/>
      <c r="D197" s="2863"/>
      <c r="E197" s="2863"/>
      <c r="F197" s="2863"/>
      <c r="G197" s="2863"/>
      <c r="H197" s="2863"/>
      <c r="I197" s="2863"/>
      <c r="J197" s="2863"/>
      <c r="K197" s="2863"/>
      <c r="L197" s="2863"/>
      <c r="M197" s="2863"/>
      <c r="N197" s="2863"/>
      <c r="O197" s="2863"/>
    </row>
    <row r="198" spans="1:15" ht="15.75" customHeight="1">
      <c r="A198" s="2863"/>
      <c r="B198" s="2863"/>
      <c r="C198" s="2863"/>
      <c r="D198" s="2863"/>
      <c r="E198" s="2863"/>
      <c r="F198" s="2863"/>
      <c r="G198" s="2863"/>
      <c r="H198" s="2863"/>
      <c r="I198" s="2863"/>
      <c r="J198" s="2863"/>
      <c r="K198" s="2863"/>
      <c r="L198" s="2863"/>
      <c r="M198" s="2863"/>
      <c r="N198" s="2863"/>
      <c r="O198" s="2863"/>
    </row>
    <row r="199" spans="1:15" ht="15.75" customHeight="1">
      <c r="A199" s="2863"/>
      <c r="B199" s="2863"/>
      <c r="C199" s="2863"/>
      <c r="D199" s="2863"/>
      <c r="E199" s="2863"/>
      <c r="F199" s="2863"/>
      <c r="G199" s="2863"/>
      <c r="H199" s="2863"/>
      <c r="I199" s="2863"/>
      <c r="J199" s="2863"/>
      <c r="K199" s="2863"/>
      <c r="L199" s="2863"/>
      <c r="M199" s="2863"/>
      <c r="N199" s="2863"/>
      <c r="O199" s="2863"/>
    </row>
    <row r="200" spans="1:15" ht="15.75" customHeight="1">
      <c r="A200" s="2863"/>
      <c r="B200" s="2863"/>
      <c r="C200" s="2863"/>
      <c r="D200" s="2863"/>
      <c r="E200" s="2863"/>
      <c r="F200" s="2863"/>
      <c r="G200" s="2863"/>
      <c r="H200" s="2863"/>
      <c r="I200" s="2863"/>
      <c r="J200" s="2863"/>
      <c r="K200" s="2863"/>
      <c r="L200" s="2863"/>
      <c r="M200" s="2863"/>
      <c r="N200" s="2863"/>
      <c r="O200" s="2863"/>
    </row>
    <row r="201" spans="1:15" ht="15.75" customHeight="1">
      <c r="A201" s="2863"/>
      <c r="B201" s="2863"/>
      <c r="C201" s="2863"/>
      <c r="D201" s="2863"/>
      <c r="E201" s="2863"/>
      <c r="F201" s="2863"/>
      <c r="G201" s="2863"/>
      <c r="H201" s="2863"/>
      <c r="I201" s="2863"/>
      <c r="J201" s="2863"/>
      <c r="K201" s="2863"/>
      <c r="L201" s="2863"/>
      <c r="M201" s="2863"/>
      <c r="N201" s="2863"/>
      <c r="O201" s="2863"/>
    </row>
    <row r="202" spans="1:15" ht="15.75" customHeight="1">
      <c r="A202" s="2863"/>
      <c r="B202" s="2863"/>
      <c r="C202" s="2863"/>
      <c r="D202" s="2863"/>
      <c r="E202" s="2863"/>
      <c r="F202" s="2863"/>
      <c r="G202" s="2863"/>
      <c r="H202" s="2863"/>
      <c r="I202" s="2863"/>
      <c r="J202" s="2863"/>
      <c r="K202" s="2863"/>
      <c r="L202" s="2863"/>
      <c r="M202" s="2863"/>
      <c r="N202" s="2863"/>
      <c r="O202" s="2863"/>
    </row>
    <row r="203" spans="1:15" ht="15.75" customHeight="1">
      <c r="A203" s="2863"/>
      <c r="B203" s="2863"/>
      <c r="C203" s="2863"/>
      <c r="D203" s="2863"/>
      <c r="E203" s="2863"/>
      <c r="F203" s="2863"/>
      <c r="G203" s="2863"/>
      <c r="H203" s="2863"/>
      <c r="I203" s="2863"/>
      <c r="J203" s="2863"/>
      <c r="K203" s="2863"/>
      <c r="L203" s="2863"/>
      <c r="M203" s="2863"/>
      <c r="N203" s="2863"/>
      <c r="O203" s="2863"/>
    </row>
    <row r="204" spans="1:15" ht="15.75" customHeight="1">
      <c r="A204" s="2863"/>
      <c r="B204" s="2863"/>
      <c r="C204" s="2863"/>
      <c r="D204" s="2863"/>
      <c r="E204" s="2863"/>
      <c r="F204" s="2863"/>
      <c r="G204" s="2863"/>
      <c r="H204" s="2863"/>
      <c r="I204" s="2863"/>
      <c r="J204" s="2863"/>
      <c r="K204" s="2863"/>
      <c r="L204" s="2863"/>
      <c r="M204" s="2863"/>
      <c r="N204" s="2863"/>
      <c r="O204" s="2863"/>
    </row>
    <row r="205" spans="1:15" ht="15.75" customHeight="1">
      <c r="A205" s="2863"/>
      <c r="B205" s="2863"/>
      <c r="C205" s="2863"/>
      <c r="D205" s="2863"/>
      <c r="E205" s="2863"/>
      <c r="F205" s="2863"/>
      <c r="G205" s="2863"/>
      <c r="H205" s="2863"/>
      <c r="I205" s="2863"/>
      <c r="J205" s="2863"/>
      <c r="K205" s="2863"/>
      <c r="L205" s="2863"/>
      <c r="M205" s="2863"/>
      <c r="N205" s="2863"/>
      <c r="O205" s="2863"/>
    </row>
    <row r="206" spans="1:15" ht="15.75" customHeight="1">
      <c r="A206" s="2863"/>
      <c r="B206" s="2863"/>
      <c r="C206" s="2863"/>
      <c r="D206" s="2863"/>
      <c r="E206" s="2863"/>
      <c r="F206" s="2863"/>
      <c r="G206" s="2863"/>
      <c r="H206" s="2863"/>
      <c r="I206" s="2863"/>
      <c r="J206" s="2863"/>
      <c r="K206" s="2863"/>
      <c r="L206" s="2863"/>
      <c r="M206" s="2863"/>
      <c r="N206" s="2863"/>
      <c r="O206" s="2863"/>
    </row>
    <row r="207" spans="1:15" ht="15.75" customHeight="1">
      <c r="A207" s="2863"/>
      <c r="B207" s="2863"/>
      <c r="C207" s="2863"/>
      <c r="D207" s="2863"/>
      <c r="E207" s="2863"/>
      <c r="F207" s="2863"/>
      <c r="G207" s="2863"/>
      <c r="H207" s="2863"/>
      <c r="I207" s="2863"/>
      <c r="J207" s="2863"/>
      <c r="K207" s="2863"/>
      <c r="L207" s="2863"/>
      <c r="M207" s="2863"/>
      <c r="N207" s="2863"/>
      <c r="O207" s="2863"/>
    </row>
    <row r="208" spans="1:15" ht="15.75" customHeight="1">
      <c r="A208" s="2863"/>
      <c r="B208" s="2863"/>
      <c r="C208" s="2863"/>
      <c r="D208" s="2863"/>
      <c r="E208" s="2863"/>
      <c r="F208" s="2863"/>
      <c r="G208" s="2863"/>
      <c r="H208" s="2863"/>
      <c r="I208" s="2863"/>
      <c r="J208" s="2863"/>
      <c r="K208" s="2863"/>
      <c r="L208" s="2863"/>
      <c r="M208" s="2863"/>
      <c r="N208" s="2863"/>
      <c r="O208" s="2863"/>
    </row>
    <row r="209" spans="1:15" ht="15.75" customHeight="1">
      <c r="A209" s="2863"/>
      <c r="B209" s="2863"/>
      <c r="C209" s="2863"/>
      <c r="D209" s="2863"/>
      <c r="E209" s="2863"/>
      <c r="F209" s="2863"/>
      <c r="G209" s="2863"/>
      <c r="H209" s="2863"/>
      <c r="I209" s="2863"/>
      <c r="J209" s="2863"/>
      <c r="K209" s="2863"/>
      <c r="L209" s="2863"/>
      <c r="M209" s="2863"/>
      <c r="N209" s="2863"/>
      <c r="O209" s="2863"/>
    </row>
    <row r="210" spans="1:15" ht="15.75" customHeight="1">
      <c r="A210" s="2863"/>
      <c r="B210" s="2863"/>
      <c r="C210" s="2863"/>
      <c r="D210" s="2863"/>
      <c r="E210" s="2863"/>
      <c r="F210" s="2863"/>
      <c r="G210" s="2863"/>
      <c r="H210" s="2863"/>
      <c r="I210" s="2863"/>
      <c r="J210" s="2863"/>
      <c r="K210" s="2863"/>
      <c r="L210" s="2863"/>
      <c r="M210" s="2863"/>
      <c r="N210" s="2863"/>
      <c r="O210" s="2863"/>
    </row>
    <row r="211" spans="1:15" ht="15.75" customHeight="1">
      <c r="A211" s="2863"/>
      <c r="B211" s="2863"/>
      <c r="C211" s="2863"/>
      <c r="D211" s="2863"/>
      <c r="E211" s="2863"/>
      <c r="F211" s="2863"/>
      <c r="G211" s="2863"/>
      <c r="H211" s="2863"/>
      <c r="I211" s="2863"/>
      <c r="J211" s="2863"/>
      <c r="K211" s="2863"/>
      <c r="L211" s="2863"/>
      <c r="M211" s="2863"/>
      <c r="N211" s="2863"/>
      <c r="O211" s="2863"/>
    </row>
    <row r="212" spans="1:15" ht="15.75" customHeight="1">
      <c r="A212" s="2863"/>
      <c r="B212" s="2863"/>
      <c r="C212" s="2863"/>
      <c r="D212" s="2863"/>
      <c r="E212" s="2863"/>
      <c r="F212" s="2863"/>
      <c r="G212" s="2863"/>
      <c r="H212" s="2863"/>
      <c r="I212" s="2863"/>
      <c r="J212" s="2863"/>
      <c r="K212" s="2863"/>
      <c r="L212" s="2863"/>
      <c r="M212" s="2863"/>
      <c r="N212" s="2863"/>
      <c r="O212" s="2863"/>
    </row>
    <row r="213" spans="1:15" ht="15.75" customHeight="1">
      <c r="A213" s="2863"/>
      <c r="B213" s="2863"/>
      <c r="C213" s="2863"/>
      <c r="D213" s="2863"/>
      <c r="E213" s="2863"/>
      <c r="F213" s="2863"/>
      <c r="G213" s="2863"/>
      <c r="H213" s="2863"/>
      <c r="I213" s="2863"/>
      <c r="J213" s="2863"/>
      <c r="K213" s="2863"/>
      <c r="L213" s="2863"/>
      <c r="M213" s="2863"/>
      <c r="N213" s="2863"/>
      <c r="O213" s="2863"/>
    </row>
    <row r="214" spans="1:15" ht="15.75" customHeight="1">
      <c r="A214" s="2863"/>
      <c r="B214" s="2863"/>
      <c r="C214" s="2863"/>
      <c r="D214" s="2863"/>
      <c r="E214" s="2863"/>
      <c r="F214" s="2863"/>
      <c r="G214" s="2863"/>
      <c r="H214" s="2863"/>
      <c r="I214" s="2863"/>
      <c r="J214" s="2863"/>
      <c r="K214" s="2863"/>
      <c r="L214" s="2863"/>
      <c r="M214" s="2863"/>
      <c r="N214" s="2863"/>
      <c r="O214" s="2863"/>
    </row>
    <row r="215" spans="1:15" ht="15.75" customHeight="1">
      <c r="A215" s="2863"/>
      <c r="B215" s="2863"/>
      <c r="C215" s="2863"/>
      <c r="D215" s="2863"/>
      <c r="E215" s="2863"/>
      <c r="F215" s="2863"/>
      <c r="G215" s="2863"/>
      <c r="H215" s="2863"/>
      <c r="I215" s="2863"/>
      <c r="J215" s="2863"/>
      <c r="K215" s="2863"/>
      <c r="L215" s="2863"/>
      <c r="M215" s="2863"/>
      <c r="N215" s="2863"/>
      <c r="O215" s="2863"/>
    </row>
    <row r="216" spans="1:15" ht="15.75" customHeight="1">
      <c r="A216" s="2863"/>
      <c r="B216" s="2863"/>
      <c r="C216" s="2863"/>
      <c r="D216" s="2863"/>
      <c r="E216" s="2863"/>
      <c r="F216" s="2863"/>
      <c r="G216" s="2863"/>
      <c r="H216" s="2863"/>
      <c r="I216" s="2863"/>
      <c r="J216" s="2863"/>
      <c r="K216" s="2863"/>
      <c r="L216" s="2863"/>
      <c r="M216" s="2863"/>
      <c r="N216" s="2863"/>
      <c r="O216" s="2863"/>
    </row>
    <row r="217" spans="1:15" ht="15.75" customHeight="1">
      <c r="A217" s="2863"/>
      <c r="B217" s="2863"/>
      <c r="C217" s="2863"/>
      <c r="D217" s="2863"/>
      <c r="E217" s="2863"/>
      <c r="F217" s="2863"/>
      <c r="G217" s="2863"/>
      <c r="H217" s="2863"/>
      <c r="I217" s="2863"/>
      <c r="J217" s="2863"/>
      <c r="K217" s="2863"/>
      <c r="L217" s="2863"/>
      <c r="M217" s="2863"/>
      <c r="N217" s="2863"/>
      <c r="O217" s="2863"/>
    </row>
    <row r="218" spans="1:15" ht="15.75" customHeight="1">
      <c r="A218" s="2863"/>
      <c r="B218" s="2863"/>
      <c r="C218" s="2863"/>
      <c r="D218" s="2863"/>
      <c r="E218" s="2863"/>
      <c r="F218" s="2863"/>
      <c r="G218" s="2863"/>
      <c r="H218" s="2863"/>
      <c r="I218" s="2863"/>
      <c r="J218" s="2863"/>
      <c r="K218" s="2863"/>
      <c r="L218" s="2863"/>
      <c r="M218" s="2863"/>
      <c r="N218" s="2863"/>
      <c r="O218" s="2863"/>
    </row>
    <row r="219" spans="1:15" ht="15.75" customHeight="1">
      <c r="A219" s="2863"/>
      <c r="B219" s="2863"/>
      <c r="C219" s="2863"/>
      <c r="D219" s="2863"/>
      <c r="E219" s="2863"/>
      <c r="F219" s="2863"/>
      <c r="G219" s="2863"/>
      <c r="H219" s="2863"/>
      <c r="I219" s="2863"/>
      <c r="J219" s="2863"/>
      <c r="K219" s="2863"/>
      <c r="L219" s="2863"/>
      <c r="M219" s="2863"/>
      <c r="N219" s="2863"/>
      <c r="O219" s="2863"/>
    </row>
    <row r="220" spans="1:15" ht="15.75" customHeight="1">
      <c r="A220" s="2863"/>
      <c r="B220" s="2863"/>
      <c r="C220" s="2863"/>
      <c r="D220" s="2863"/>
      <c r="E220" s="2863"/>
      <c r="F220" s="2863"/>
      <c r="G220" s="2863"/>
      <c r="H220" s="2863"/>
      <c r="I220" s="2863"/>
      <c r="J220" s="2863"/>
      <c r="K220" s="2863"/>
      <c r="L220" s="2863"/>
      <c r="M220" s="2863"/>
      <c r="N220" s="2863"/>
      <c r="O220" s="2863"/>
    </row>
    <row r="221" spans="1:15" ht="15.75" customHeight="1">
      <c r="A221" s="2863"/>
      <c r="B221" s="2863"/>
      <c r="C221" s="2863"/>
      <c r="D221" s="2863"/>
      <c r="E221" s="2863"/>
      <c r="F221" s="2863"/>
      <c r="G221" s="2863"/>
      <c r="H221" s="2863"/>
      <c r="I221" s="2863"/>
      <c r="J221" s="2863"/>
      <c r="K221" s="2863"/>
      <c r="L221" s="2863"/>
      <c r="M221" s="2863"/>
      <c r="N221" s="2863"/>
      <c r="O221" s="2863"/>
    </row>
    <row r="222" spans="1:15" ht="15.75" customHeight="1">
      <c r="A222" s="2863"/>
      <c r="B222" s="2863"/>
      <c r="C222" s="2863"/>
      <c r="D222" s="2863"/>
      <c r="E222" s="2863"/>
      <c r="F222" s="2863"/>
      <c r="G222" s="2863"/>
      <c r="H222" s="2863"/>
      <c r="I222" s="2863"/>
      <c r="J222" s="2863"/>
      <c r="K222" s="2863"/>
      <c r="L222" s="2863"/>
      <c r="M222" s="2863"/>
      <c r="N222" s="2863"/>
      <c r="O222" s="2863"/>
    </row>
    <row r="223" spans="1:15" ht="15.75" customHeight="1">
      <c r="A223" s="2863"/>
      <c r="B223" s="2863"/>
      <c r="C223" s="2863"/>
      <c r="D223" s="2863"/>
      <c r="E223" s="2863"/>
      <c r="F223" s="2863"/>
      <c r="G223" s="2863"/>
      <c r="H223" s="2863"/>
      <c r="I223" s="2863"/>
      <c r="J223" s="2863"/>
      <c r="K223" s="2863"/>
      <c r="L223" s="2863"/>
      <c r="M223" s="2863"/>
      <c r="N223" s="2863"/>
      <c r="O223" s="2863"/>
    </row>
    <row r="224" spans="1:15" ht="15.75" customHeight="1">
      <c r="A224" s="2863"/>
      <c r="B224" s="2863"/>
      <c r="C224" s="2863"/>
      <c r="D224" s="2863"/>
      <c r="E224" s="2863"/>
      <c r="F224" s="2863"/>
      <c r="G224" s="2863"/>
      <c r="H224" s="2863"/>
      <c r="I224" s="2863"/>
      <c r="J224" s="2863"/>
      <c r="K224" s="2863"/>
      <c r="L224" s="2863"/>
      <c r="M224" s="2863"/>
      <c r="N224" s="2863"/>
      <c r="O224" s="2863"/>
    </row>
    <row r="225" spans="1:15" ht="15.75" customHeight="1">
      <c r="A225" s="2863"/>
      <c r="B225" s="2863"/>
      <c r="C225" s="2863"/>
      <c r="D225" s="2863"/>
      <c r="E225" s="2863"/>
      <c r="F225" s="2863"/>
      <c r="G225" s="2863"/>
      <c r="H225" s="2863"/>
      <c r="I225" s="2863"/>
      <c r="J225" s="2863"/>
      <c r="K225" s="2863"/>
      <c r="L225" s="2863"/>
      <c r="M225" s="2863"/>
      <c r="N225" s="2863"/>
      <c r="O225" s="2863"/>
    </row>
    <row r="226" spans="1:15" ht="15.75" customHeight="1">
      <c r="A226" s="2863"/>
      <c r="B226" s="2863"/>
      <c r="C226" s="2863"/>
      <c r="D226" s="2863"/>
      <c r="E226" s="2863"/>
      <c r="F226" s="2863"/>
      <c r="G226" s="2863"/>
      <c r="H226" s="2863"/>
      <c r="I226" s="2863"/>
      <c r="J226" s="2863"/>
      <c r="K226" s="2863"/>
      <c r="L226" s="2863"/>
      <c r="M226" s="2863"/>
      <c r="N226" s="2863"/>
      <c r="O226" s="2863"/>
    </row>
    <row r="227" spans="1:15" ht="15.75" customHeight="1">
      <c r="A227" s="2863"/>
      <c r="B227" s="2863"/>
      <c r="C227" s="2863"/>
      <c r="D227" s="2863"/>
      <c r="E227" s="2863"/>
      <c r="F227" s="2863"/>
      <c r="G227" s="2863"/>
      <c r="H227" s="2863"/>
      <c r="I227" s="2863"/>
      <c r="J227" s="2863"/>
      <c r="K227" s="2863"/>
      <c r="L227" s="2863"/>
      <c r="M227" s="2863"/>
      <c r="N227" s="2863"/>
      <c r="O227" s="2863"/>
    </row>
    <row r="228" spans="1:15" ht="15.75" customHeight="1">
      <c r="A228" s="2863"/>
      <c r="B228" s="2863"/>
      <c r="C228" s="2863"/>
      <c r="D228" s="2863"/>
      <c r="E228" s="2863"/>
      <c r="F228" s="2863"/>
      <c r="G228" s="2863"/>
      <c r="H228" s="2863"/>
      <c r="I228" s="2863"/>
      <c r="J228" s="2863"/>
      <c r="K228" s="2863"/>
      <c r="L228" s="2863"/>
      <c r="M228" s="2863"/>
      <c r="N228" s="2863"/>
      <c r="O228" s="2863"/>
    </row>
    <row r="229" spans="1:15" ht="15.75" customHeight="1">
      <c r="A229" s="2863"/>
      <c r="B229" s="2863"/>
      <c r="C229" s="2863"/>
      <c r="D229" s="2863"/>
      <c r="E229" s="2863"/>
      <c r="F229" s="2863"/>
      <c r="G229" s="2863"/>
      <c r="H229" s="2863"/>
      <c r="I229" s="2863"/>
      <c r="J229" s="2863"/>
      <c r="K229" s="2863"/>
      <c r="L229" s="2863"/>
      <c r="M229" s="2863"/>
      <c r="N229" s="2863"/>
      <c r="O229" s="2863"/>
    </row>
    <row r="230" spans="1:15" ht="15.75" customHeight="1">
      <c r="A230" s="2863"/>
      <c r="B230" s="2863"/>
      <c r="C230" s="2863"/>
      <c r="D230" s="2863"/>
      <c r="E230" s="2863"/>
      <c r="F230" s="2863"/>
      <c r="G230" s="2863"/>
      <c r="H230" s="2863"/>
      <c r="I230" s="2863"/>
      <c r="J230" s="2863"/>
      <c r="K230" s="2863"/>
      <c r="L230" s="2863"/>
      <c r="M230" s="2863"/>
      <c r="N230" s="2863"/>
      <c r="O230" s="2863"/>
    </row>
    <row r="231" spans="1:15" ht="15.75" customHeight="1">
      <c r="A231" s="2863"/>
      <c r="B231" s="2863"/>
      <c r="C231" s="2863"/>
      <c r="D231" s="2863"/>
      <c r="E231" s="2863"/>
      <c r="F231" s="2863"/>
      <c r="G231" s="2863"/>
      <c r="H231" s="2863"/>
      <c r="I231" s="2863"/>
      <c r="J231" s="2863"/>
      <c r="K231" s="2863"/>
      <c r="L231" s="2863"/>
      <c r="M231" s="2863"/>
      <c r="N231" s="2863"/>
      <c r="O231" s="2863"/>
    </row>
    <row r="232" spans="1:15" ht="15.75" customHeight="1">
      <c r="A232" s="2863"/>
      <c r="B232" s="2863"/>
      <c r="C232" s="2863"/>
      <c r="D232" s="2863"/>
      <c r="E232" s="2863"/>
      <c r="F232" s="2863"/>
      <c r="G232" s="2863"/>
      <c r="H232" s="2863"/>
      <c r="I232" s="2863"/>
      <c r="J232" s="2863"/>
      <c r="K232" s="2863"/>
      <c r="L232" s="2863"/>
      <c r="M232" s="2863"/>
      <c r="N232" s="2863"/>
      <c r="O232" s="2863"/>
    </row>
    <row r="233" spans="1:15" ht="15.75" customHeight="1">
      <c r="A233" s="2863"/>
      <c r="B233" s="2863"/>
      <c r="C233" s="2863"/>
      <c r="D233" s="2863"/>
      <c r="E233" s="2863"/>
      <c r="F233" s="2863"/>
      <c r="G233" s="2863"/>
      <c r="H233" s="2863"/>
      <c r="I233" s="2863"/>
      <c r="J233" s="2863"/>
      <c r="K233" s="2863"/>
      <c r="L233" s="2863"/>
      <c r="M233" s="2863"/>
      <c r="N233" s="2863"/>
      <c r="O233" s="2863"/>
    </row>
    <row r="234" spans="1:15" ht="15.75" customHeight="1">
      <c r="A234" s="2863"/>
      <c r="B234" s="2863"/>
      <c r="C234" s="2863"/>
      <c r="D234" s="2863"/>
      <c r="E234" s="2863"/>
      <c r="F234" s="2863"/>
      <c r="G234" s="2863"/>
      <c r="H234" s="2863"/>
      <c r="I234" s="2863"/>
      <c r="J234" s="2863"/>
      <c r="K234" s="2863"/>
      <c r="L234" s="2863"/>
      <c r="M234" s="2863"/>
      <c r="N234" s="2863"/>
      <c r="O234" s="2863"/>
    </row>
    <row r="235" spans="1:15" ht="15.75" customHeight="1">
      <c r="A235" s="2863"/>
      <c r="B235" s="2863"/>
      <c r="C235" s="2863"/>
      <c r="D235" s="2863"/>
      <c r="E235" s="2863"/>
      <c r="F235" s="2863"/>
      <c r="G235" s="2863"/>
      <c r="H235" s="2863"/>
      <c r="I235" s="2863"/>
      <c r="J235" s="2863"/>
      <c r="K235" s="2863"/>
      <c r="L235" s="2863"/>
      <c r="M235" s="2863"/>
      <c r="N235" s="2863"/>
      <c r="O235" s="2863"/>
    </row>
    <row r="236" spans="1:15" ht="15.75" customHeight="1">
      <c r="A236" s="2863"/>
      <c r="B236" s="2863"/>
      <c r="C236" s="2863"/>
      <c r="D236" s="2863"/>
      <c r="E236" s="2863"/>
      <c r="F236" s="2863"/>
      <c r="G236" s="2863"/>
      <c r="H236" s="2863"/>
      <c r="I236" s="2863"/>
      <c r="J236" s="2863"/>
      <c r="K236" s="2863"/>
      <c r="L236" s="2863"/>
      <c r="M236" s="2863"/>
      <c r="N236" s="2863"/>
      <c r="O236" s="2863"/>
    </row>
    <row r="237" spans="1:15" ht="15.75" customHeight="1">
      <c r="A237" s="2863"/>
      <c r="B237" s="2863"/>
      <c r="C237" s="2863"/>
      <c r="D237" s="2863"/>
      <c r="E237" s="2863"/>
      <c r="F237" s="2863"/>
      <c r="G237" s="2863"/>
      <c r="H237" s="2863"/>
      <c r="I237" s="2863"/>
      <c r="J237" s="2863"/>
      <c r="K237" s="2863"/>
      <c r="L237" s="2863"/>
      <c r="M237" s="2863"/>
      <c r="N237" s="2863"/>
      <c r="O237" s="2863"/>
    </row>
    <row r="238" spans="1:15" ht="15.75" customHeight="1">
      <c r="A238" s="2863"/>
      <c r="B238" s="2863"/>
      <c r="C238" s="2863"/>
      <c r="D238" s="2863"/>
      <c r="E238" s="2863"/>
      <c r="F238" s="2863"/>
      <c r="G238" s="2863"/>
      <c r="H238" s="2863"/>
      <c r="I238" s="2863"/>
      <c r="J238" s="2863"/>
      <c r="K238" s="2863"/>
      <c r="L238" s="2863"/>
      <c r="M238" s="2863"/>
      <c r="N238" s="2863"/>
      <c r="O238" s="2863"/>
    </row>
    <row r="239" spans="1:15" ht="15.75" customHeight="1">
      <c r="A239" s="2863"/>
      <c r="B239" s="2863"/>
      <c r="C239" s="2863"/>
      <c r="D239" s="2863"/>
      <c r="E239" s="2863"/>
      <c r="F239" s="2863"/>
      <c r="G239" s="2863"/>
      <c r="H239" s="2863"/>
      <c r="I239" s="2863"/>
      <c r="J239" s="2863"/>
      <c r="K239" s="2863"/>
      <c r="L239" s="2863"/>
      <c r="M239" s="2863"/>
      <c r="N239" s="2863"/>
      <c r="O239" s="2863"/>
    </row>
    <row r="240" spans="1:15" ht="15.75" customHeight="1">
      <c r="A240" s="2863"/>
      <c r="B240" s="2863"/>
      <c r="C240" s="2863"/>
      <c r="D240" s="2863"/>
      <c r="E240" s="2863"/>
      <c r="F240" s="2863"/>
      <c r="G240" s="2863"/>
      <c r="H240" s="2863"/>
      <c r="I240" s="2863"/>
      <c r="J240" s="2863"/>
      <c r="K240" s="2863"/>
      <c r="L240" s="2863"/>
      <c r="M240" s="2863"/>
      <c r="N240" s="2863"/>
      <c r="O240" s="2863"/>
    </row>
    <row r="241" spans="1:15" ht="15.75" customHeight="1">
      <c r="A241" s="2863"/>
      <c r="B241" s="2863"/>
      <c r="C241" s="2863"/>
      <c r="D241" s="2863"/>
      <c r="E241" s="2863"/>
      <c r="F241" s="2863"/>
      <c r="G241" s="2863"/>
      <c r="H241" s="2863"/>
      <c r="I241" s="2863"/>
      <c r="J241" s="2863"/>
      <c r="K241" s="2863"/>
      <c r="L241" s="2863"/>
      <c r="M241" s="2863"/>
      <c r="N241" s="2863"/>
      <c r="O241" s="2863"/>
    </row>
    <row r="242" spans="1:15" ht="15.75" customHeight="1">
      <c r="A242" s="2863"/>
      <c r="B242" s="2863"/>
      <c r="C242" s="2863"/>
      <c r="D242" s="2863"/>
      <c r="E242" s="2863"/>
      <c r="F242" s="2863"/>
      <c r="G242" s="2863"/>
      <c r="H242" s="2863"/>
      <c r="I242" s="2863"/>
      <c r="J242" s="2863"/>
      <c r="K242" s="2863"/>
      <c r="L242" s="2863"/>
      <c r="M242" s="2863"/>
      <c r="N242" s="2863"/>
      <c r="O242" s="2863"/>
    </row>
    <row r="243" spans="1:15" ht="15.75" customHeight="1">
      <c r="A243" s="2863"/>
      <c r="B243" s="2863"/>
      <c r="C243" s="2863"/>
      <c r="D243" s="2863"/>
      <c r="E243" s="2863"/>
      <c r="F243" s="2863"/>
      <c r="G243" s="2863"/>
      <c r="H243" s="2863"/>
      <c r="I243" s="2863"/>
      <c r="J243" s="2863"/>
      <c r="K243" s="2863"/>
      <c r="L243" s="2863"/>
      <c r="M243" s="2863"/>
      <c r="N243" s="2863"/>
      <c r="O243" s="2863"/>
    </row>
    <row r="244" spans="1:15" ht="15.75" customHeight="1">
      <c r="A244" s="2863"/>
      <c r="B244" s="2863"/>
      <c r="C244" s="2863"/>
      <c r="D244" s="2863"/>
      <c r="E244" s="2863"/>
      <c r="F244" s="2863"/>
      <c r="G244" s="2863"/>
      <c r="H244" s="2863"/>
      <c r="I244" s="2863"/>
      <c r="J244" s="2863"/>
      <c r="K244" s="2863"/>
      <c r="L244" s="2863"/>
      <c r="M244" s="2863"/>
      <c r="N244" s="2863"/>
      <c r="O244" s="2863"/>
    </row>
    <row r="245" spans="1:15" ht="15.75" customHeight="1">
      <c r="A245" s="2863"/>
      <c r="B245" s="2863"/>
      <c r="C245" s="2863"/>
      <c r="D245" s="2863"/>
      <c r="E245" s="2863"/>
      <c r="F245" s="2863"/>
      <c r="G245" s="2863"/>
      <c r="H245" s="2863"/>
      <c r="I245" s="2863"/>
      <c r="J245" s="2863"/>
      <c r="K245" s="2863"/>
      <c r="L245" s="2863"/>
      <c r="M245" s="2863"/>
      <c r="N245" s="2863"/>
      <c r="O245" s="2863"/>
    </row>
    <row r="246" spans="1:15" ht="15.75" customHeight="1">
      <c r="A246" s="2863"/>
      <c r="B246" s="2863"/>
      <c r="C246" s="2863"/>
      <c r="D246" s="2863"/>
      <c r="E246" s="2863"/>
      <c r="F246" s="2863"/>
      <c r="G246" s="2863"/>
      <c r="H246" s="2863"/>
      <c r="I246" s="2863"/>
      <c r="J246" s="2863"/>
      <c r="K246" s="2863"/>
      <c r="L246" s="2863"/>
      <c r="M246" s="2863"/>
      <c r="N246" s="2863"/>
      <c r="O246" s="2863"/>
    </row>
    <row r="247" spans="1:15" ht="15.75" customHeight="1">
      <c r="A247" s="2863"/>
      <c r="B247" s="2863"/>
      <c r="C247" s="2863"/>
      <c r="D247" s="2863"/>
      <c r="E247" s="2863"/>
      <c r="F247" s="2863"/>
      <c r="G247" s="2863"/>
      <c r="H247" s="2863"/>
      <c r="I247" s="2863"/>
      <c r="J247" s="2863"/>
      <c r="K247" s="2863"/>
      <c r="L247" s="2863"/>
      <c r="M247" s="2863"/>
      <c r="N247" s="2863"/>
      <c r="O247" s="2863"/>
    </row>
    <row r="248" spans="1:15" ht="15.75" customHeight="1">
      <c r="A248" s="2863"/>
      <c r="B248" s="2863"/>
      <c r="C248" s="2863"/>
      <c r="D248" s="2863"/>
      <c r="E248" s="2863"/>
      <c r="F248" s="2863"/>
      <c r="G248" s="2863"/>
      <c r="H248" s="2863"/>
      <c r="I248" s="2863"/>
      <c r="J248" s="2863"/>
      <c r="K248" s="2863"/>
      <c r="L248" s="2863"/>
      <c r="M248" s="2863"/>
      <c r="N248" s="2863"/>
      <c r="O248" s="2863"/>
    </row>
    <row r="249" spans="1:15" ht="15.75" customHeight="1">
      <c r="A249" s="2863"/>
      <c r="B249" s="2863"/>
      <c r="C249" s="2863"/>
      <c r="D249" s="2863"/>
      <c r="E249" s="2863"/>
      <c r="F249" s="2863"/>
      <c r="G249" s="2863"/>
      <c r="H249" s="2863"/>
      <c r="I249" s="2863"/>
      <c r="J249" s="2863"/>
      <c r="K249" s="2863"/>
      <c r="L249" s="2863"/>
      <c r="M249" s="2863"/>
      <c r="N249" s="2863"/>
      <c r="O249" s="2863"/>
    </row>
    <row r="250" spans="1:15" ht="15.75" customHeight="1">
      <c r="A250" s="2863"/>
      <c r="B250" s="2863"/>
      <c r="C250" s="2863"/>
      <c r="D250" s="2863"/>
      <c r="E250" s="2863"/>
      <c r="F250" s="2863"/>
      <c r="G250" s="2863"/>
      <c r="H250" s="2863"/>
      <c r="I250" s="2863"/>
      <c r="J250" s="2863"/>
      <c r="K250" s="2863"/>
      <c r="L250" s="2863"/>
      <c r="M250" s="2863"/>
      <c r="N250" s="2863"/>
      <c r="O250" s="2863"/>
    </row>
    <row r="251" spans="1:15" ht="15.75" customHeight="1">
      <c r="A251" s="2863"/>
      <c r="B251" s="2863"/>
      <c r="C251" s="2863"/>
      <c r="D251" s="2863"/>
      <c r="E251" s="2863"/>
      <c r="F251" s="2863"/>
      <c r="G251" s="2863"/>
      <c r="H251" s="2863"/>
      <c r="I251" s="2863"/>
      <c r="J251" s="2863"/>
      <c r="K251" s="2863"/>
      <c r="L251" s="2863"/>
      <c r="M251" s="2863"/>
      <c r="N251" s="2863"/>
      <c r="O251" s="2863"/>
    </row>
    <row r="252" spans="1:15" ht="15.75" customHeight="1">
      <c r="A252" s="2863"/>
      <c r="B252" s="2863"/>
      <c r="C252" s="2863"/>
      <c r="D252" s="2863"/>
      <c r="E252" s="2863"/>
      <c r="F252" s="2863"/>
      <c r="G252" s="2863"/>
      <c r="H252" s="2863"/>
      <c r="I252" s="2863"/>
      <c r="J252" s="2863"/>
      <c r="K252" s="2863"/>
      <c r="L252" s="2863"/>
      <c r="M252" s="2863"/>
      <c r="N252" s="2863"/>
      <c r="O252" s="2863"/>
    </row>
    <row r="253" spans="1:15" ht="15.75" customHeight="1">
      <c r="A253" s="2863"/>
      <c r="B253" s="2863"/>
      <c r="C253" s="2863"/>
      <c r="D253" s="2863"/>
      <c r="E253" s="2863"/>
      <c r="F253" s="2863"/>
      <c r="G253" s="2863"/>
      <c r="H253" s="2863"/>
      <c r="I253" s="2863"/>
      <c r="J253" s="2863"/>
      <c r="K253" s="2863"/>
      <c r="L253" s="2863"/>
      <c r="M253" s="2863"/>
      <c r="N253" s="2863"/>
      <c r="O253" s="2863"/>
    </row>
    <row r="254" spans="1:15" ht="15.75" customHeight="1">
      <c r="A254" s="2863"/>
      <c r="B254" s="2863"/>
      <c r="C254" s="2863"/>
      <c r="D254" s="2863"/>
      <c r="E254" s="2863"/>
      <c r="F254" s="2863"/>
      <c r="G254" s="2863"/>
      <c r="H254" s="2863"/>
      <c r="I254" s="2863"/>
      <c r="J254" s="2863"/>
      <c r="K254" s="2863"/>
      <c r="L254" s="2863"/>
      <c r="M254" s="2863"/>
      <c r="N254" s="2863"/>
      <c r="O254" s="2863"/>
    </row>
    <row r="255" spans="1:15" ht="15.75" customHeight="1">
      <c r="A255" s="2863"/>
      <c r="B255" s="2863"/>
      <c r="C255" s="2863"/>
      <c r="D255" s="2863"/>
      <c r="E255" s="2863"/>
      <c r="F255" s="2863"/>
      <c r="G255" s="2863"/>
      <c r="H255" s="2863"/>
      <c r="I255" s="2863"/>
      <c r="J255" s="2863"/>
      <c r="K255" s="2863"/>
      <c r="L255" s="2863"/>
      <c r="M255" s="2863"/>
      <c r="N255" s="2863"/>
      <c r="O255" s="2863"/>
    </row>
    <row r="256" spans="1:15" ht="15.75" customHeight="1">
      <c r="A256" s="2863"/>
      <c r="B256" s="2863"/>
      <c r="C256" s="2863"/>
      <c r="D256" s="2863"/>
      <c r="E256" s="2863"/>
      <c r="F256" s="2863"/>
      <c r="G256" s="2863"/>
      <c r="H256" s="2863"/>
      <c r="I256" s="2863"/>
      <c r="J256" s="2863"/>
      <c r="K256" s="2863"/>
      <c r="L256" s="2863"/>
      <c r="M256" s="2863"/>
      <c r="N256" s="2863"/>
      <c r="O256" s="2863"/>
    </row>
    <row r="257" spans="1:15" ht="15.75" customHeight="1">
      <c r="A257" s="2863"/>
      <c r="B257" s="2863"/>
      <c r="C257" s="2863"/>
      <c r="D257" s="2863"/>
      <c r="E257" s="2863"/>
      <c r="F257" s="2863"/>
      <c r="G257" s="2863"/>
      <c r="H257" s="2863"/>
      <c r="I257" s="2863"/>
      <c r="J257" s="2863"/>
      <c r="K257" s="2863"/>
      <c r="L257" s="2863"/>
      <c r="M257" s="2863"/>
      <c r="N257" s="2863"/>
      <c r="O257" s="2863"/>
    </row>
    <row r="258" spans="1:15" ht="15.75" customHeight="1">
      <c r="A258" s="2863"/>
      <c r="B258" s="2863"/>
      <c r="C258" s="2863"/>
      <c r="D258" s="2863"/>
      <c r="E258" s="2863"/>
      <c r="F258" s="2863"/>
      <c r="G258" s="2863"/>
      <c r="H258" s="2863"/>
      <c r="I258" s="2863"/>
      <c r="J258" s="2863"/>
      <c r="K258" s="2863"/>
      <c r="L258" s="2863"/>
      <c r="M258" s="2863"/>
      <c r="N258" s="2863"/>
      <c r="O258" s="2863"/>
    </row>
    <row r="259" spans="1:15" ht="15.75" customHeight="1">
      <c r="A259" s="2863"/>
      <c r="B259" s="2863"/>
      <c r="C259" s="2863"/>
      <c r="D259" s="2863"/>
      <c r="E259" s="2863"/>
      <c r="F259" s="2863"/>
      <c r="G259" s="2863"/>
      <c r="H259" s="2863"/>
      <c r="I259" s="2863"/>
      <c r="J259" s="2863"/>
      <c r="K259" s="2863"/>
      <c r="L259" s="2863"/>
      <c r="M259" s="2863"/>
      <c r="N259" s="2863"/>
      <c r="O259" s="2863"/>
    </row>
    <row r="260" spans="1:15" ht="15.75" customHeight="1">
      <c r="A260" s="2863"/>
      <c r="B260" s="2863"/>
      <c r="C260" s="2863"/>
      <c r="D260" s="2863"/>
      <c r="E260" s="2863"/>
      <c r="F260" s="2863"/>
      <c r="G260" s="2863"/>
      <c r="H260" s="2863"/>
      <c r="I260" s="2863"/>
      <c r="J260" s="2863"/>
      <c r="K260" s="2863"/>
      <c r="L260" s="2863"/>
      <c r="M260" s="2863"/>
      <c r="N260" s="2863"/>
      <c r="O260" s="2863"/>
    </row>
    <row r="261" spans="1:15" ht="15.75" customHeight="1">
      <c r="A261" s="2863"/>
      <c r="B261" s="2863"/>
      <c r="C261" s="2863"/>
      <c r="D261" s="2863"/>
      <c r="E261" s="2863"/>
      <c r="F261" s="2863"/>
      <c r="G261" s="2863"/>
      <c r="H261" s="2863"/>
      <c r="I261" s="2863"/>
      <c r="J261" s="2863"/>
      <c r="K261" s="2863"/>
      <c r="L261" s="2863"/>
      <c r="M261" s="2863"/>
      <c r="N261" s="2863"/>
      <c r="O261" s="2863"/>
    </row>
    <row r="262" spans="1:15" ht="15.75" customHeight="1">
      <c r="A262" s="2863"/>
      <c r="B262" s="2863"/>
      <c r="C262" s="2863"/>
      <c r="D262" s="2863"/>
      <c r="E262" s="2863"/>
      <c r="F262" s="2863"/>
      <c r="G262" s="2863"/>
      <c r="H262" s="2863"/>
      <c r="I262" s="2863"/>
      <c r="J262" s="2863"/>
      <c r="K262" s="2863"/>
      <c r="L262" s="2863"/>
      <c r="M262" s="2863"/>
      <c r="N262" s="2863"/>
      <c r="O262" s="2863"/>
    </row>
    <row r="263" spans="1:15" ht="15.75" customHeight="1">
      <c r="A263" s="2863"/>
      <c r="B263" s="2863"/>
      <c r="C263" s="2863"/>
      <c r="D263" s="2863"/>
      <c r="E263" s="2863"/>
      <c r="F263" s="2863"/>
      <c r="G263" s="2863"/>
      <c r="H263" s="2863"/>
      <c r="I263" s="2863"/>
      <c r="J263" s="2863"/>
      <c r="K263" s="2863"/>
      <c r="L263" s="2863"/>
      <c r="M263" s="2863"/>
      <c r="N263" s="2863"/>
      <c r="O263" s="2863"/>
    </row>
    <row r="264" spans="1:15" ht="15.75" customHeight="1">
      <c r="A264" s="2863"/>
      <c r="B264" s="2863"/>
      <c r="C264" s="2863"/>
      <c r="D264" s="2863"/>
      <c r="E264" s="2863"/>
      <c r="F264" s="2863"/>
      <c r="G264" s="2863"/>
      <c r="H264" s="2863"/>
      <c r="I264" s="2863"/>
      <c r="J264" s="2863"/>
      <c r="K264" s="2863"/>
      <c r="L264" s="2863"/>
      <c r="M264" s="2863"/>
      <c r="N264" s="2863"/>
      <c r="O264" s="2863"/>
    </row>
    <row r="265" spans="1:15" ht="15.75" customHeight="1">
      <c r="A265" s="2863"/>
      <c r="B265" s="2863"/>
      <c r="C265" s="2863"/>
      <c r="D265" s="2863"/>
      <c r="E265" s="2863"/>
      <c r="F265" s="2863"/>
      <c r="G265" s="2863"/>
      <c r="H265" s="2863"/>
      <c r="I265" s="2863"/>
      <c r="J265" s="2863"/>
      <c r="K265" s="2863"/>
      <c r="L265" s="2863"/>
      <c r="M265" s="2863"/>
      <c r="N265" s="2863"/>
      <c r="O265" s="2863"/>
    </row>
    <row r="266" spans="1:15" ht="15.75" customHeight="1">
      <c r="A266" s="2863"/>
      <c r="B266" s="2863"/>
      <c r="C266" s="2863"/>
      <c r="D266" s="2863"/>
      <c r="E266" s="2863"/>
      <c r="F266" s="2863"/>
      <c r="G266" s="2863"/>
      <c r="H266" s="2863"/>
      <c r="I266" s="2863"/>
      <c r="J266" s="2863"/>
      <c r="K266" s="2863"/>
      <c r="L266" s="2863"/>
      <c r="M266" s="2863"/>
      <c r="N266" s="2863"/>
      <c r="O266" s="2863"/>
    </row>
    <row r="267" spans="1:15" ht="15.75" customHeight="1">
      <c r="A267" s="2863"/>
      <c r="B267" s="2863"/>
      <c r="C267" s="2863"/>
      <c r="D267" s="2863"/>
      <c r="E267" s="2863"/>
      <c r="F267" s="2863"/>
      <c r="G267" s="2863"/>
      <c r="H267" s="2863"/>
      <c r="I267" s="2863"/>
      <c r="J267" s="2863"/>
      <c r="K267" s="2863"/>
      <c r="L267" s="2863"/>
      <c r="M267" s="2863"/>
      <c r="N267" s="2863"/>
      <c r="O267" s="2863"/>
    </row>
    <row r="268" spans="1:15" ht="15.75" customHeight="1">
      <c r="A268" s="2863"/>
      <c r="B268" s="2863"/>
      <c r="C268" s="2863"/>
      <c r="D268" s="2863"/>
      <c r="E268" s="2863"/>
      <c r="F268" s="2863"/>
      <c r="G268" s="2863"/>
      <c r="H268" s="2863"/>
      <c r="I268" s="2863"/>
      <c r="J268" s="2863"/>
      <c r="K268" s="2863"/>
      <c r="L268" s="2863"/>
      <c r="M268" s="2863"/>
      <c r="N268" s="2863"/>
      <c r="O268" s="2863"/>
    </row>
    <row r="269" spans="1:15" ht="15.75" customHeight="1">
      <c r="A269" s="2863"/>
      <c r="B269" s="2863"/>
      <c r="C269" s="2863"/>
      <c r="D269" s="2863"/>
      <c r="E269" s="2863"/>
      <c r="F269" s="2863"/>
      <c r="G269" s="2863"/>
      <c r="H269" s="2863"/>
      <c r="I269" s="2863"/>
      <c r="J269" s="2863"/>
      <c r="K269" s="2863"/>
      <c r="L269" s="2863"/>
      <c r="M269" s="2863"/>
      <c r="N269" s="2863"/>
      <c r="O269" s="2863"/>
    </row>
    <row r="270" spans="1:15" ht="15.75" customHeight="1">
      <c r="A270" s="2863"/>
      <c r="B270" s="2863"/>
      <c r="C270" s="2863"/>
      <c r="D270" s="2863"/>
      <c r="E270" s="2863"/>
      <c r="F270" s="2863"/>
      <c r="G270" s="2863"/>
      <c r="H270" s="2863"/>
      <c r="I270" s="2863"/>
      <c r="J270" s="2863"/>
      <c r="K270" s="2863"/>
      <c r="L270" s="2863"/>
      <c r="M270" s="2863"/>
      <c r="N270" s="2863"/>
      <c r="O270" s="2863"/>
    </row>
    <row r="271" spans="1:15" ht="15.75" customHeight="1">
      <c r="A271" s="2863"/>
      <c r="B271" s="2863"/>
      <c r="C271" s="2863"/>
      <c r="D271" s="2863"/>
      <c r="E271" s="2863"/>
      <c r="F271" s="2863"/>
      <c r="G271" s="2863"/>
      <c r="H271" s="2863"/>
      <c r="I271" s="2863"/>
      <c r="J271" s="2863"/>
      <c r="K271" s="2863"/>
      <c r="L271" s="2863"/>
      <c r="M271" s="2863"/>
      <c r="N271" s="2863"/>
      <c r="O271" s="2863"/>
    </row>
    <row r="272" spans="1:15" ht="15.75" customHeight="1">
      <c r="A272" s="2863"/>
      <c r="B272" s="2863"/>
      <c r="C272" s="2863"/>
      <c r="D272" s="2863"/>
      <c r="E272" s="2863"/>
      <c r="F272" s="2863"/>
      <c r="G272" s="2863"/>
      <c r="H272" s="2863"/>
      <c r="I272" s="2863"/>
      <c r="J272" s="2863"/>
      <c r="K272" s="2863"/>
      <c r="L272" s="2863"/>
      <c r="M272" s="2863"/>
      <c r="N272" s="2863"/>
      <c r="O272" s="2863"/>
    </row>
    <row r="273" spans="1:15" ht="15.75" customHeight="1">
      <c r="A273" s="2863"/>
      <c r="B273" s="2863"/>
      <c r="C273" s="2863"/>
      <c r="D273" s="2863"/>
      <c r="E273" s="2863"/>
      <c r="F273" s="2863"/>
      <c r="G273" s="2863"/>
      <c r="H273" s="2863"/>
      <c r="I273" s="2863"/>
      <c r="J273" s="2863"/>
      <c r="K273" s="2863"/>
      <c r="L273" s="2863"/>
      <c r="M273" s="2863"/>
      <c r="N273" s="2863"/>
      <c r="O273" s="2863"/>
    </row>
    <row r="274" spans="1:15" ht="15.75" customHeight="1">
      <c r="A274" s="2863"/>
      <c r="B274" s="2863"/>
      <c r="C274" s="2863"/>
      <c r="D274" s="2863"/>
      <c r="E274" s="2863"/>
      <c r="F274" s="2863"/>
      <c r="G274" s="2863"/>
      <c r="H274" s="2863"/>
      <c r="I274" s="2863"/>
      <c r="J274" s="2863"/>
      <c r="K274" s="2863"/>
      <c r="L274" s="2863"/>
      <c r="M274" s="2863"/>
      <c r="N274" s="2863"/>
      <c r="O274" s="2863"/>
    </row>
    <row r="275" spans="1:15" ht="15.75" customHeight="1">
      <c r="A275" s="2863"/>
      <c r="B275" s="2863"/>
      <c r="C275" s="2863"/>
      <c r="D275" s="2863"/>
      <c r="E275" s="2863"/>
      <c r="F275" s="2863"/>
      <c r="G275" s="2863"/>
      <c r="H275" s="2863"/>
      <c r="I275" s="2863"/>
      <c r="J275" s="2863"/>
      <c r="K275" s="2863"/>
      <c r="L275" s="2863"/>
      <c r="M275" s="2863"/>
      <c r="N275" s="2863"/>
      <c r="O275" s="2863"/>
    </row>
    <row r="276" spans="1:15" ht="15.75" customHeight="1">
      <c r="A276" s="2863"/>
      <c r="B276" s="2863"/>
      <c r="C276" s="2863"/>
      <c r="D276" s="2863"/>
      <c r="E276" s="2863"/>
      <c r="F276" s="2863"/>
      <c r="G276" s="2863"/>
      <c r="H276" s="2863"/>
      <c r="I276" s="2863"/>
      <c r="J276" s="2863"/>
      <c r="K276" s="2863"/>
      <c r="L276" s="2863"/>
      <c r="M276" s="2863"/>
      <c r="N276" s="2863"/>
      <c r="O276" s="2863"/>
    </row>
    <row r="277" spans="1:15" ht="15.75" customHeight="1">
      <c r="A277" s="2863"/>
      <c r="B277" s="2863"/>
      <c r="C277" s="2863"/>
      <c r="D277" s="2863"/>
      <c r="E277" s="2863"/>
      <c r="F277" s="2863"/>
      <c r="G277" s="2863"/>
      <c r="H277" s="2863"/>
      <c r="I277" s="2863"/>
      <c r="J277" s="2863"/>
      <c r="K277" s="2863"/>
      <c r="L277" s="2863"/>
      <c r="M277" s="2863"/>
      <c r="N277" s="2863"/>
      <c r="O277" s="2863"/>
    </row>
    <row r="278" spans="1:15" ht="15.75" customHeight="1">
      <c r="A278" s="2863"/>
      <c r="B278" s="2863"/>
      <c r="C278" s="2863"/>
      <c r="D278" s="2863"/>
      <c r="E278" s="2863"/>
      <c r="F278" s="2863"/>
      <c r="G278" s="2863"/>
      <c r="H278" s="2863"/>
      <c r="I278" s="2863"/>
      <c r="J278" s="2863"/>
      <c r="K278" s="2863"/>
      <c r="L278" s="2863"/>
      <c r="M278" s="2863"/>
      <c r="N278" s="2863"/>
      <c r="O278" s="2863"/>
    </row>
    <row r="279" spans="1:15" ht="15.75" customHeight="1">
      <c r="A279" s="2863"/>
      <c r="B279" s="2863"/>
      <c r="C279" s="2863"/>
      <c r="D279" s="2863"/>
      <c r="E279" s="2863"/>
      <c r="F279" s="2863"/>
      <c r="G279" s="2863"/>
      <c r="H279" s="2863"/>
      <c r="I279" s="2863"/>
      <c r="J279" s="2863"/>
      <c r="K279" s="2863"/>
      <c r="L279" s="2863"/>
      <c r="M279" s="2863"/>
      <c r="N279" s="2863"/>
      <c r="O279" s="2863"/>
    </row>
    <row r="280" spans="1:15" ht="15.75" customHeight="1">
      <c r="A280" s="2863"/>
      <c r="B280" s="2863"/>
      <c r="C280" s="2863"/>
      <c r="D280" s="2863"/>
      <c r="E280" s="2863"/>
      <c r="F280" s="2863"/>
      <c r="G280" s="2863"/>
      <c r="H280" s="2863"/>
      <c r="I280" s="2863"/>
      <c r="J280" s="2863"/>
      <c r="K280" s="2863"/>
      <c r="L280" s="2863"/>
      <c r="M280" s="2863"/>
      <c r="N280" s="2863"/>
      <c r="O280" s="2863"/>
    </row>
    <row r="281" spans="1:15" ht="15.75" customHeight="1">
      <c r="A281" s="2863"/>
      <c r="B281" s="2863"/>
      <c r="C281" s="2863"/>
      <c r="D281" s="2863"/>
      <c r="E281" s="2863"/>
      <c r="F281" s="2863"/>
      <c r="G281" s="2863"/>
      <c r="H281" s="2863"/>
      <c r="I281" s="2863"/>
      <c r="J281" s="2863"/>
      <c r="K281" s="2863"/>
      <c r="L281" s="2863"/>
      <c r="M281" s="2863"/>
      <c r="N281" s="2863"/>
      <c r="O281" s="2863"/>
    </row>
    <row r="282" spans="1:15" ht="15.75" customHeight="1">
      <c r="A282" s="2863"/>
      <c r="B282" s="2863"/>
      <c r="C282" s="2863"/>
      <c r="D282" s="2863"/>
      <c r="E282" s="2863"/>
      <c r="F282" s="2863"/>
      <c r="G282" s="2863"/>
      <c r="H282" s="2863"/>
      <c r="I282" s="2863"/>
      <c r="J282" s="2863"/>
      <c r="K282" s="2863"/>
      <c r="L282" s="2863"/>
      <c r="M282" s="2863"/>
      <c r="N282" s="2863"/>
      <c r="O282" s="2863"/>
    </row>
    <row r="283" spans="1:15" ht="15.75" customHeight="1">
      <c r="A283" s="2863"/>
      <c r="B283" s="2863"/>
      <c r="C283" s="2863"/>
      <c r="D283" s="2863"/>
      <c r="E283" s="2863"/>
      <c r="F283" s="2863"/>
      <c r="G283" s="2863"/>
      <c r="H283" s="2863"/>
      <c r="I283" s="2863"/>
      <c r="J283" s="2863"/>
      <c r="K283" s="2863"/>
      <c r="L283" s="2863"/>
      <c r="M283" s="2863"/>
      <c r="N283" s="2863"/>
      <c r="O283" s="2863"/>
    </row>
    <row r="284" spans="1:15" ht="15.75" customHeight="1">
      <c r="A284" s="2863"/>
      <c r="B284" s="2863"/>
      <c r="C284" s="2863"/>
      <c r="D284" s="2863"/>
      <c r="E284" s="2863"/>
      <c r="F284" s="2863"/>
      <c r="G284" s="2863"/>
      <c r="H284" s="2863"/>
      <c r="I284" s="2863"/>
      <c r="J284" s="2863"/>
      <c r="K284" s="2863"/>
      <c r="L284" s="2863"/>
      <c r="M284" s="2863"/>
      <c r="N284" s="2863"/>
      <c r="O284" s="2863"/>
    </row>
    <row r="285" spans="1:15" ht="15.75" customHeight="1">
      <c r="A285" s="2863"/>
      <c r="B285" s="2863"/>
      <c r="C285" s="2863"/>
      <c r="D285" s="2863"/>
      <c r="E285" s="2863"/>
      <c r="F285" s="2863"/>
      <c r="G285" s="2863"/>
      <c r="H285" s="2863"/>
      <c r="I285" s="2863"/>
      <c r="J285" s="2863"/>
      <c r="K285" s="2863"/>
      <c r="L285" s="2863"/>
      <c r="M285" s="2863"/>
      <c r="N285" s="2863"/>
      <c r="O285" s="2863"/>
    </row>
    <row r="286" spans="1:15" ht="15.75" customHeight="1">
      <c r="A286" s="2863"/>
      <c r="B286" s="2863"/>
      <c r="C286" s="2863"/>
      <c r="D286" s="2863"/>
      <c r="E286" s="2863"/>
      <c r="F286" s="2863"/>
      <c r="G286" s="2863"/>
      <c r="H286" s="2863"/>
      <c r="I286" s="2863"/>
      <c r="J286" s="2863"/>
      <c r="K286" s="2863"/>
      <c r="L286" s="2863"/>
      <c r="M286" s="2863"/>
      <c r="N286" s="2863"/>
      <c r="O286" s="2863"/>
    </row>
    <row r="287" spans="1:15" ht="15.75" customHeight="1">
      <c r="A287" s="2863"/>
      <c r="B287" s="2863"/>
      <c r="C287" s="2863"/>
      <c r="D287" s="2863"/>
      <c r="E287" s="2863"/>
      <c r="F287" s="2863"/>
      <c r="G287" s="2863"/>
      <c r="H287" s="2863"/>
      <c r="I287" s="2863"/>
      <c r="J287" s="2863"/>
      <c r="K287" s="2863"/>
      <c r="L287" s="2863"/>
      <c r="M287" s="2863"/>
      <c r="N287" s="2863"/>
      <c r="O287" s="2863"/>
    </row>
    <row r="288" spans="1:15" ht="15.75" customHeight="1">
      <c r="A288" s="2863"/>
      <c r="B288" s="2863"/>
      <c r="C288" s="2863"/>
      <c r="D288" s="2863"/>
      <c r="E288" s="2863"/>
      <c r="F288" s="2863"/>
      <c r="G288" s="2863"/>
      <c r="H288" s="2863"/>
      <c r="I288" s="2863"/>
      <c r="J288" s="2863"/>
      <c r="K288" s="2863"/>
      <c r="L288" s="2863"/>
      <c r="M288" s="2863"/>
      <c r="N288" s="2863"/>
      <c r="O288" s="2863"/>
    </row>
    <row r="289" spans="1:15" ht="15.75" customHeight="1">
      <c r="A289" s="2863"/>
      <c r="B289" s="2863"/>
      <c r="C289" s="2863"/>
      <c r="D289" s="2863"/>
      <c r="E289" s="2863"/>
      <c r="F289" s="2863"/>
      <c r="G289" s="2863"/>
      <c r="H289" s="2863"/>
      <c r="I289" s="2863"/>
      <c r="J289" s="2863"/>
      <c r="K289" s="2863"/>
      <c r="L289" s="2863"/>
      <c r="M289" s="2863"/>
      <c r="N289" s="2863"/>
      <c r="O289" s="2863"/>
    </row>
    <row r="290" spans="1:15" ht="15.75" customHeight="1">
      <c r="A290" s="2863"/>
      <c r="B290" s="2863"/>
      <c r="C290" s="2863"/>
      <c r="D290" s="2863"/>
      <c r="E290" s="2863"/>
      <c r="F290" s="2863"/>
      <c r="G290" s="2863"/>
      <c r="H290" s="2863"/>
      <c r="I290" s="2863"/>
      <c r="J290" s="2863"/>
      <c r="K290" s="2863"/>
      <c r="L290" s="2863"/>
      <c r="M290" s="2863"/>
      <c r="N290" s="2863"/>
      <c r="O290" s="2863"/>
    </row>
    <row r="291" spans="1:15" ht="15.75" customHeight="1">
      <c r="A291" s="2863"/>
      <c r="B291" s="2863"/>
      <c r="C291" s="2863"/>
      <c r="D291" s="2863"/>
      <c r="E291" s="2863"/>
      <c r="F291" s="2863"/>
      <c r="G291" s="2863"/>
      <c r="H291" s="2863"/>
      <c r="I291" s="2863"/>
      <c r="J291" s="2863"/>
      <c r="K291" s="2863"/>
      <c r="L291" s="2863"/>
      <c r="M291" s="2863"/>
      <c r="N291" s="2863"/>
      <c r="O291" s="2863"/>
    </row>
    <row r="292" spans="1:15" ht="15.75" customHeight="1">
      <c r="A292" s="2863"/>
      <c r="B292" s="2863"/>
      <c r="C292" s="2863"/>
      <c r="D292" s="2863"/>
      <c r="E292" s="2863"/>
      <c r="F292" s="2863"/>
      <c r="G292" s="2863"/>
      <c r="H292" s="2863"/>
      <c r="I292" s="2863"/>
      <c r="J292" s="2863"/>
      <c r="K292" s="2863"/>
      <c r="L292" s="2863"/>
      <c r="M292" s="2863"/>
      <c r="N292" s="2863"/>
      <c r="O292" s="2863"/>
    </row>
    <row r="293" spans="1:15" ht="15.75" customHeight="1">
      <c r="A293" s="2863"/>
      <c r="B293" s="2863"/>
      <c r="C293" s="2863"/>
      <c r="D293" s="2863"/>
      <c r="E293" s="2863"/>
      <c r="F293" s="2863"/>
      <c r="G293" s="2863"/>
      <c r="H293" s="2863"/>
      <c r="I293" s="2863"/>
      <c r="J293" s="2863"/>
      <c r="K293" s="2863"/>
      <c r="L293" s="2863"/>
      <c r="M293" s="2863"/>
      <c r="N293" s="2863"/>
      <c r="O293" s="2863"/>
    </row>
    <row r="294" spans="1:15" ht="15.75" customHeight="1">
      <c r="A294" s="2863"/>
      <c r="B294" s="2863"/>
      <c r="C294" s="2863"/>
      <c r="D294" s="2863"/>
      <c r="E294" s="2863"/>
      <c r="F294" s="2863"/>
      <c r="G294" s="2863"/>
      <c r="H294" s="2863"/>
      <c r="I294" s="2863"/>
      <c r="J294" s="2863"/>
      <c r="K294" s="2863"/>
      <c r="L294" s="2863"/>
      <c r="M294" s="2863"/>
      <c r="N294" s="2863"/>
      <c r="O294" s="2863"/>
    </row>
    <row r="295" spans="1:15" ht="15.75" customHeight="1">
      <c r="A295" s="2863"/>
      <c r="B295" s="2863"/>
      <c r="C295" s="2863"/>
      <c r="D295" s="2863"/>
      <c r="E295" s="2863"/>
      <c r="F295" s="2863"/>
      <c r="G295" s="2863"/>
      <c r="H295" s="2863"/>
      <c r="I295" s="2863"/>
      <c r="J295" s="2863"/>
      <c r="K295" s="2863"/>
      <c r="L295" s="2863"/>
      <c r="M295" s="2863"/>
      <c r="N295" s="2863"/>
      <c r="O295" s="2863"/>
    </row>
    <row r="296" spans="1:15" ht="15.75" customHeight="1">
      <c r="A296" s="2863"/>
      <c r="B296" s="2863"/>
      <c r="C296" s="2863"/>
      <c r="D296" s="2863"/>
      <c r="E296" s="2863"/>
      <c r="F296" s="2863"/>
      <c r="G296" s="2863"/>
      <c r="H296" s="2863"/>
      <c r="I296" s="2863"/>
      <c r="J296" s="2863"/>
      <c r="K296" s="2863"/>
      <c r="L296" s="2863"/>
      <c r="M296" s="2863"/>
      <c r="N296" s="2863"/>
      <c r="O296" s="2863"/>
    </row>
    <row r="297" spans="1:15" ht="15.75" customHeight="1">
      <c r="A297" s="2863"/>
      <c r="B297" s="2863"/>
      <c r="C297" s="2863"/>
      <c r="D297" s="2863"/>
      <c r="E297" s="2863"/>
      <c r="F297" s="2863"/>
      <c r="G297" s="2863"/>
      <c r="H297" s="2863"/>
      <c r="I297" s="2863"/>
      <c r="J297" s="2863"/>
      <c r="K297" s="2863"/>
      <c r="L297" s="2863"/>
      <c r="M297" s="2863"/>
      <c r="N297" s="2863"/>
      <c r="O297" s="2863"/>
    </row>
    <row r="298" spans="1:15" ht="15.75" customHeight="1">
      <c r="A298" s="2863"/>
      <c r="B298" s="2863"/>
      <c r="C298" s="2863"/>
      <c r="D298" s="2863"/>
      <c r="E298" s="2863"/>
      <c r="F298" s="2863"/>
      <c r="G298" s="2863"/>
      <c r="H298" s="2863"/>
      <c r="I298" s="2863"/>
      <c r="J298" s="2863"/>
      <c r="K298" s="2863"/>
      <c r="L298" s="2863"/>
      <c r="M298" s="2863"/>
      <c r="N298" s="2863"/>
      <c r="O298" s="2863"/>
    </row>
    <row r="299" spans="1:15" ht="15.75" customHeight="1">
      <c r="A299" s="2863"/>
      <c r="B299" s="2863"/>
      <c r="C299" s="2863"/>
      <c r="D299" s="2863"/>
      <c r="E299" s="2863"/>
      <c r="F299" s="2863"/>
      <c r="G299" s="2863"/>
      <c r="H299" s="2863"/>
      <c r="I299" s="2863"/>
      <c r="J299" s="2863"/>
      <c r="K299" s="2863"/>
      <c r="L299" s="2863"/>
      <c r="M299" s="2863"/>
      <c r="N299" s="2863"/>
      <c r="O299" s="2863"/>
    </row>
    <row r="300" spans="1:15" ht="15.75" customHeight="1">
      <c r="A300" s="2863"/>
      <c r="B300" s="2863"/>
      <c r="C300" s="2863"/>
      <c r="D300" s="2863"/>
      <c r="E300" s="2863"/>
      <c r="F300" s="2863"/>
      <c r="G300" s="2863"/>
      <c r="H300" s="2863"/>
      <c r="I300" s="2863"/>
      <c r="J300" s="2863"/>
      <c r="K300" s="2863"/>
      <c r="L300" s="2863"/>
      <c r="M300" s="2863"/>
      <c r="N300" s="2863"/>
      <c r="O300" s="2863"/>
    </row>
    <row r="301" spans="1:15" ht="15.75" customHeight="1">
      <c r="A301" s="2863"/>
      <c r="B301" s="2863"/>
      <c r="C301" s="2863"/>
      <c r="D301" s="2863"/>
      <c r="E301" s="2863"/>
      <c r="F301" s="2863"/>
      <c r="G301" s="2863"/>
      <c r="H301" s="2863"/>
      <c r="I301" s="2863"/>
      <c r="J301" s="2863"/>
      <c r="K301" s="2863"/>
      <c r="L301" s="2863"/>
      <c r="M301" s="2863"/>
      <c r="N301" s="2863"/>
      <c r="O301" s="2863"/>
    </row>
    <row r="302" spans="1:15" ht="15.75" customHeight="1">
      <c r="A302" s="2863"/>
      <c r="B302" s="2863"/>
      <c r="C302" s="2863"/>
      <c r="D302" s="2863"/>
      <c r="E302" s="2863"/>
      <c r="F302" s="2863"/>
      <c r="G302" s="2863"/>
      <c r="H302" s="2863"/>
      <c r="I302" s="2863"/>
      <c r="J302" s="2863"/>
      <c r="K302" s="2863"/>
      <c r="L302" s="2863"/>
      <c r="M302" s="2863"/>
      <c r="N302" s="2863"/>
      <c r="O302" s="2863"/>
    </row>
    <row r="303" spans="1:15" ht="15.75" customHeight="1">
      <c r="A303" s="2863"/>
      <c r="B303" s="2863"/>
      <c r="C303" s="2863"/>
      <c r="D303" s="2863"/>
      <c r="E303" s="2863"/>
      <c r="F303" s="2863"/>
      <c r="G303" s="2863"/>
      <c r="H303" s="2863"/>
      <c r="I303" s="2863"/>
      <c r="J303" s="2863"/>
      <c r="K303" s="2863"/>
      <c r="L303" s="2863"/>
      <c r="M303" s="2863"/>
      <c r="N303" s="2863"/>
      <c r="O303" s="2863"/>
    </row>
    <row r="304" spans="1:15" ht="15.75" customHeight="1">
      <c r="A304" s="2863"/>
      <c r="B304" s="2863"/>
      <c r="C304" s="2863"/>
      <c r="D304" s="2863"/>
      <c r="E304" s="2863"/>
      <c r="F304" s="2863"/>
      <c r="G304" s="2863"/>
      <c r="H304" s="2863"/>
      <c r="I304" s="2863"/>
      <c r="J304" s="2863"/>
      <c r="K304" s="2863"/>
      <c r="L304" s="2863"/>
      <c r="M304" s="2863"/>
      <c r="N304" s="2863"/>
      <c r="O304" s="2863"/>
    </row>
    <row r="305" spans="1:15" ht="15.75" customHeight="1">
      <c r="A305" s="2863"/>
      <c r="B305" s="2863"/>
      <c r="C305" s="2863"/>
      <c r="D305" s="2863"/>
      <c r="E305" s="2863"/>
      <c r="F305" s="2863"/>
      <c r="G305" s="2863"/>
      <c r="H305" s="2863"/>
      <c r="I305" s="2863"/>
      <c r="J305" s="2863"/>
      <c r="K305" s="2863"/>
      <c r="L305" s="2863"/>
      <c r="M305" s="2863"/>
      <c r="N305" s="2863"/>
      <c r="O305" s="2863"/>
    </row>
    <row r="306" spans="1:15" ht="15.75" customHeight="1">
      <c r="A306" s="2863"/>
      <c r="B306" s="2863"/>
      <c r="C306" s="2863"/>
      <c r="D306" s="2863"/>
      <c r="E306" s="2863"/>
      <c r="F306" s="2863"/>
      <c r="G306" s="2863"/>
      <c r="H306" s="2863"/>
      <c r="I306" s="2863"/>
      <c r="J306" s="2863"/>
      <c r="K306" s="2863"/>
      <c r="L306" s="2863"/>
      <c r="M306" s="2863"/>
      <c r="N306" s="2863"/>
      <c r="O306" s="2863"/>
    </row>
    <row r="307" spans="1:15" ht="15.75" customHeight="1">
      <c r="A307" s="2863"/>
      <c r="B307" s="2863"/>
      <c r="C307" s="2863"/>
      <c r="D307" s="2863"/>
      <c r="E307" s="2863"/>
      <c r="F307" s="2863"/>
      <c r="G307" s="2863"/>
      <c r="H307" s="2863"/>
      <c r="I307" s="2863"/>
      <c r="J307" s="2863"/>
      <c r="K307" s="2863"/>
      <c r="L307" s="2863"/>
      <c r="M307" s="2863"/>
      <c r="N307" s="2863"/>
      <c r="O307" s="2863"/>
    </row>
    <row r="308" spans="1:15" ht="15.75" customHeight="1">
      <c r="A308" s="2863"/>
      <c r="B308" s="2863"/>
      <c r="C308" s="2863"/>
      <c r="D308" s="2863"/>
      <c r="E308" s="2863"/>
      <c r="F308" s="2863"/>
      <c r="G308" s="2863"/>
      <c r="H308" s="2863"/>
      <c r="I308" s="2863"/>
      <c r="J308" s="2863"/>
      <c r="K308" s="2863"/>
      <c r="L308" s="2863"/>
      <c r="M308" s="2863"/>
      <c r="N308" s="2863"/>
      <c r="O308" s="2863"/>
    </row>
    <row r="309" spans="1:15" ht="15.75" customHeight="1">
      <c r="A309" s="2863"/>
      <c r="B309" s="2863"/>
      <c r="C309" s="2863"/>
      <c r="D309" s="2863"/>
      <c r="E309" s="2863"/>
      <c r="F309" s="2863"/>
      <c r="G309" s="2863"/>
      <c r="H309" s="2863"/>
      <c r="I309" s="2863"/>
      <c r="J309" s="2863"/>
      <c r="K309" s="2863"/>
      <c r="L309" s="2863"/>
      <c r="M309" s="2863"/>
      <c r="N309" s="2863"/>
      <c r="O309" s="2863"/>
    </row>
    <row r="310" spans="1:15" ht="15.75" customHeight="1">
      <c r="A310" s="2863"/>
      <c r="B310" s="2863"/>
      <c r="C310" s="2863"/>
      <c r="D310" s="2863"/>
      <c r="E310" s="2863"/>
      <c r="F310" s="2863"/>
      <c r="G310" s="2863"/>
      <c r="H310" s="2863"/>
      <c r="I310" s="2863"/>
      <c r="J310" s="2863"/>
      <c r="K310" s="2863"/>
      <c r="L310" s="2863"/>
      <c r="M310" s="2863"/>
      <c r="N310" s="2863"/>
      <c r="O310" s="2863"/>
    </row>
    <row r="311" spans="1:15" ht="15.75" customHeight="1">
      <c r="A311" s="2863"/>
      <c r="B311" s="2863"/>
      <c r="C311" s="2863"/>
      <c r="D311" s="2863"/>
      <c r="E311" s="2863"/>
      <c r="F311" s="2863"/>
      <c r="G311" s="2863"/>
      <c r="H311" s="2863"/>
      <c r="I311" s="2863"/>
      <c r="J311" s="2863"/>
      <c r="K311" s="2863"/>
      <c r="L311" s="2863"/>
      <c r="M311" s="2863"/>
      <c r="N311" s="2863"/>
      <c r="O311" s="2863"/>
    </row>
    <row r="312" spans="1:15" ht="15.75" customHeight="1">
      <c r="A312" s="2863"/>
      <c r="B312" s="2863"/>
      <c r="C312" s="2863"/>
      <c r="D312" s="2863"/>
      <c r="E312" s="2863"/>
      <c r="F312" s="2863"/>
      <c r="G312" s="2863"/>
      <c r="H312" s="2863"/>
      <c r="I312" s="2863"/>
      <c r="J312" s="2863"/>
      <c r="K312" s="2863"/>
      <c r="L312" s="2863"/>
      <c r="M312" s="2863"/>
      <c r="N312" s="2863"/>
      <c r="O312" s="2863"/>
    </row>
    <row r="313" spans="1:15" ht="15.75" customHeight="1">
      <c r="A313" s="2863"/>
      <c r="B313" s="2863"/>
      <c r="C313" s="2863"/>
      <c r="D313" s="2863"/>
      <c r="E313" s="2863"/>
      <c r="F313" s="2863"/>
      <c r="G313" s="2863"/>
      <c r="H313" s="2863"/>
      <c r="I313" s="2863"/>
      <c r="J313" s="2863"/>
      <c r="K313" s="2863"/>
      <c r="L313" s="2863"/>
      <c r="M313" s="2863"/>
      <c r="N313" s="2863"/>
      <c r="O313" s="2863"/>
    </row>
    <row r="314" spans="1:15" ht="15.75" customHeight="1">
      <c r="A314" s="2863"/>
      <c r="B314" s="2863"/>
      <c r="C314" s="2863"/>
      <c r="D314" s="2863"/>
      <c r="E314" s="2863"/>
      <c r="F314" s="2863"/>
      <c r="G314" s="2863"/>
      <c r="H314" s="2863"/>
      <c r="I314" s="2863"/>
      <c r="J314" s="2863"/>
      <c r="K314" s="2863"/>
      <c r="L314" s="2863"/>
      <c r="M314" s="2863"/>
      <c r="N314" s="2863"/>
      <c r="O314" s="2863"/>
    </row>
    <row r="315" spans="1:15" ht="15.75" customHeight="1">
      <c r="A315" s="2863"/>
      <c r="B315" s="2863"/>
      <c r="C315" s="2863"/>
      <c r="D315" s="2863"/>
      <c r="E315" s="2863"/>
      <c r="F315" s="2863"/>
      <c r="G315" s="2863"/>
      <c r="H315" s="2863"/>
      <c r="I315" s="2863"/>
      <c r="J315" s="2863"/>
      <c r="K315" s="2863"/>
      <c r="L315" s="2863"/>
      <c r="M315" s="2863"/>
      <c r="N315" s="2863"/>
      <c r="O315" s="2863"/>
    </row>
    <row r="316" spans="1:15" ht="15.75" customHeight="1">
      <c r="A316" s="2863"/>
      <c r="B316" s="2863"/>
      <c r="C316" s="2863"/>
      <c r="D316" s="2863"/>
      <c r="E316" s="2863"/>
      <c r="F316" s="2863"/>
      <c r="G316" s="2863"/>
      <c r="H316" s="2863"/>
      <c r="I316" s="2863"/>
      <c r="J316" s="2863"/>
      <c r="K316" s="2863"/>
      <c r="L316" s="2863"/>
      <c r="M316" s="2863"/>
      <c r="N316" s="2863"/>
      <c r="O316" s="2863"/>
    </row>
    <row r="317" spans="1:15" ht="15.75" customHeight="1">
      <c r="A317" s="2863"/>
      <c r="B317" s="2863"/>
      <c r="C317" s="2863"/>
      <c r="D317" s="2863"/>
      <c r="E317" s="2863"/>
      <c r="F317" s="2863"/>
      <c r="G317" s="2863"/>
      <c r="H317" s="2863"/>
      <c r="I317" s="2863"/>
      <c r="J317" s="2863"/>
      <c r="K317" s="2863"/>
      <c r="L317" s="2863"/>
      <c r="M317" s="2863"/>
      <c r="N317" s="2863"/>
      <c r="O317" s="2863"/>
    </row>
    <row r="318" spans="1:15" ht="15.75" customHeight="1">
      <c r="A318" s="2863"/>
      <c r="B318" s="2863"/>
      <c r="C318" s="2863"/>
      <c r="D318" s="2863"/>
      <c r="E318" s="2863"/>
      <c r="F318" s="2863"/>
      <c r="G318" s="2863"/>
      <c r="H318" s="2863"/>
      <c r="I318" s="2863"/>
      <c r="J318" s="2863"/>
      <c r="K318" s="2863"/>
      <c r="L318" s="2863"/>
      <c r="M318" s="2863"/>
      <c r="N318" s="2863"/>
      <c r="O318" s="2863"/>
    </row>
    <row r="319" spans="1:15" ht="15.75" customHeight="1">
      <c r="A319" s="2863"/>
      <c r="B319" s="2863"/>
      <c r="C319" s="2863"/>
      <c r="D319" s="2863"/>
      <c r="E319" s="2863"/>
      <c r="F319" s="2863"/>
      <c r="G319" s="2863"/>
      <c r="H319" s="2863"/>
      <c r="I319" s="2863"/>
      <c r="J319" s="2863"/>
      <c r="K319" s="2863"/>
      <c r="L319" s="2863"/>
      <c r="M319" s="2863"/>
      <c r="N319" s="2863"/>
      <c r="O319" s="2863"/>
    </row>
    <row r="320" spans="1:15" ht="15.75" customHeight="1">
      <c r="A320" s="2863"/>
      <c r="B320" s="2863"/>
      <c r="C320" s="2863"/>
      <c r="D320" s="2863"/>
      <c r="E320" s="2863"/>
      <c r="F320" s="2863"/>
      <c r="G320" s="2863"/>
      <c r="H320" s="2863"/>
      <c r="I320" s="2863"/>
      <c r="J320" s="2863"/>
      <c r="K320" s="2863"/>
      <c r="L320" s="2863"/>
      <c r="M320" s="2863"/>
      <c r="N320" s="2863"/>
      <c r="O320" s="2863"/>
    </row>
    <row r="321" spans="1:15" ht="15.75" customHeight="1">
      <c r="A321" s="2863"/>
      <c r="B321" s="2863"/>
      <c r="C321" s="2863"/>
      <c r="D321" s="2863"/>
      <c r="E321" s="2863"/>
      <c r="F321" s="2863"/>
      <c r="G321" s="2863"/>
      <c r="H321" s="2863"/>
      <c r="I321" s="2863"/>
      <c r="J321" s="2863"/>
      <c r="K321" s="2863"/>
      <c r="L321" s="2863"/>
      <c r="M321" s="2863"/>
      <c r="N321" s="2863"/>
      <c r="O321" s="2863"/>
    </row>
    <row r="322" spans="1:15" ht="15.75" customHeight="1">
      <c r="A322" s="2863"/>
      <c r="B322" s="2863"/>
      <c r="C322" s="2863"/>
      <c r="D322" s="2863"/>
      <c r="E322" s="2863"/>
      <c r="F322" s="2863"/>
      <c r="G322" s="2863"/>
      <c r="H322" s="2863"/>
      <c r="I322" s="2863"/>
      <c r="J322" s="2863"/>
      <c r="K322" s="2863"/>
      <c r="L322" s="2863"/>
      <c r="M322" s="2863"/>
      <c r="N322" s="2863"/>
      <c r="O322" s="2863"/>
    </row>
    <row r="323" spans="1:15" ht="15.75" customHeight="1">
      <c r="A323" s="2863"/>
      <c r="B323" s="2863"/>
      <c r="C323" s="2863"/>
      <c r="D323" s="2863"/>
      <c r="E323" s="2863"/>
      <c r="F323" s="2863"/>
      <c r="G323" s="2863"/>
      <c r="H323" s="2863"/>
      <c r="I323" s="2863"/>
      <c r="J323" s="2863"/>
      <c r="K323" s="2863"/>
      <c r="L323" s="2863"/>
      <c r="M323" s="2863"/>
      <c r="N323" s="2863"/>
      <c r="O323" s="2863"/>
    </row>
    <row r="324" spans="1:15" ht="15.75" customHeight="1">
      <c r="A324" s="2863"/>
      <c r="B324" s="2863"/>
      <c r="C324" s="2863"/>
      <c r="D324" s="2863"/>
      <c r="E324" s="2863"/>
      <c r="F324" s="2863"/>
      <c r="G324" s="2863"/>
      <c r="H324" s="2863"/>
      <c r="I324" s="2863"/>
      <c r="J324" s="2863"/>
      <c r="K324" s="2863"/>
      <c r="L324" s="2863"/>
      <c r="M324" s="2863"/>
      <c r="N324" s="2863"/>
      <c r="O324" s="2863"/>
    </row>
    <row r="325" spans="1:15" ht="15.75" customHeight="1">
      <c r="A325" s="2863"/>
      <c r="B325" s="2863"/>
      <c r="C325" s="2863"/>
      <c r="D325" s="2863"/>
      <c r="E325" s="2863"/>
      <c r="F325" s="2863"/>
      <c r="G325" s="2863"/>
      <c r="H325" s="2863"/>
      <c r="I325" s="2863"/>
      <c r="J325" s="2863"/>
      <c r="K325" s="2863"/>
      <c r="L325" s="2863"/>
      <c r="M325" s="2863"/>
      <c r="N325" s="2863"/>
      <c r="O325" s="2863"/>
    </row>
    <row r="326" spans="1:15" ht="15.75" customHeight="1">
      <c r="A326" s="2863"/>
      <c r="B326" s="2863"/>
      <c r="C326" s="2863"/>
      <c r="D326" s="2863"/>
      <c r="E326" s="2863"/>
      <c r="F326" s="2863"/>
      <c r="G326" s="2863"/>
      <c r="H326" s="2863"/>
      <c r="I326" s="2863"/>
      <c r="J326" s="2863"/>
      <c r="K326" s="2863"/>
      <c r="L326" s="2863"/>
      <c r="M326" s="2863"/>
      <c r="N326" s="2863"/>
      <c r="O326" s="2863"/>
    </row>
    <row r="327" spans="1:15" ht="15.75" customHeight="1">
      <c r="A327" s="2863"/>
      <c r="B327" s="2863"/>
      <c r="C327" s="2863"/>
      <c r="D327" s="2863"/>
      <c r="E327" s="2863"/>
      <c r="F327" s="2863"/>
      <c r="G327" s="2863"/>
      <c r="H327" s="2863"/>
      <c r="I327" s="2863"/>
      <c r="J327" s="2863"/>
      <c r="K327" s="2863"/>
      <c r="L327" s="2863"/>
      <c r="M327" s="2863"/>
      <c r="N327" s="2863"/>
      <c r="O327" s="2863"/>
    </row>
    <row r="328" spans="1:15" ht="15.75" customHeight="1">
      <c r="A328" s="2863"/>
      <c r="B328" s="2863"/>
      <c r="C328" s="2863"/>
      <c r="D328" s="2863"/>
      <c r="E328" s="2863"/>
      <c r="F328" s="2863"/>
      <c r="G328" s="2863"/>
      <c r="H328" s="2863"/>
      <c r="I328" s="2863"/>
      <c r="J328" s="2863"/>
      <c r="K328" s="2863"/>
      <c r="L328" s="2863"/>
      <c r="M328" s="2863"/>
      <c r="N328" s="2863"/>
      <c r="O328" s="2863"/>
    </row>
    <row r="329" spans="1:15" ht="15.75" customHeight="1">
      <c r="A329" s="2863"/>
      <c r="B329" s="2863"/>
      <c r="C329" s="2863"/>
      <c r="D329" s="2863"/>
      <c r="E329" s="2863"/>
      <c r="F329" s="2863"/>
      <c r="G329" s="2863"/>
      <c r="H329" s="2863"/>
      <c r="I329" s="2863"/>
      <c r="J329" s="2863"/>
      <c r="K329" s="2863"/>
      <c r="L329" s="2863"/>
      <c r="M329" s="2863"/>
      <c r="N329" s="2863"/>
      <c r="O329" s="2863"/>
    </row>
    <row r="330" spans="1:15" ht="15.75" customHeight="1">
      <c r="A330" s="2863"/>
      <c r="B330" s="2863"/>
      <c r="C330" s="2863"/>
      <c r="D330" s="2863"/>
      <c r="E330" s="2863"/>
      <c r="F330" s="2863"/>
      <c r="G330" s="2863"/>
      <c r="H330" s="2863"/>
      <c r="I330" s="2863"/>
      <c r="J330" s="2863"/>
      <c r="K330" s="2863"/>
      <c r="L330" s="2863"/>
      <c r="M330" s="2863"/>
      <c r="N330" s="2863"/>
      <c r="O330" s="2863"/>
    </row>
    <row r="331" spans="1:15" ht="15.75" customHeight="1">
      <c r="A331" s="2863"/>
      <c r="B331" s="2863"/>
      <c r="C331" s="2863"/>
      <c r="D331" s="2863"/>
      <c r="E331" s="2863"/>
      <c r="F331" s="2863"/>
      <c r="G331" s="2863"/>
      <c r="H331" s="2863"/>
      <c r="I331" s="2863"/>
      <c r="J331" s="2863"/>
      <c r="K331" s="2863"/>
      <c r="L331" s="2863"/>
      <c r="M331" s="2863"/>
      <c r="N331" s="2863"/>
      <c r="O331" s="2863"/>
    </row>
    <row r="332" spans="1:15" ht="15.75" customHeight="1">
      <c r="A332" s="2863"/>
      <c r="B332" s="2863"/>
      <c r="C332" s="2863"/>
      <c r="D332" s="2863"/>
      <c r="E332" s="2863"/>
      <c r="F332" s="2863"/>
      <c r="G332" s="2863"/>
      <c r="H332" s="2863"/>
      <c r="I332" s="2863"/>
      <c r="J332" s="2863"/>
      <c r="K332" s="2863"/>
      <c r="L332" s="2863"/>
      <c r="M332" s="2863"/>
      <c r="N332" s="2863"/>
      <c r="O332" s="2863"/>
    </row>
    <row r="333" spans="1:15" ht="15.75" customHeight="1">
      <c r="A333" s="2863"/>
      <c r="B333" s="2863"/>
      <c r="C333" s="2863"/>
      <c r="D333" s="2863"/>
      <c r="E333" s="2863"/>
      <c r="F333" s="2863"/>
      <c r="G333" s="2863"/>
      <c r="H333" s="2863"/>
      <c r="I333" s="2863"/>
      <c r="J333" s="2863"/>
      <c r="K333" s="2863"/>
      <c r="L333" s="2863"/>
      <c r="M333" s="2863"/>
      <c r="N333" s="2863"/>
      <c r="O333" s="2863"/>
    </row>
    <row r="334" spans="1:15" ht="15.75" customHeight="1">
      <c r="A334" s="2863"/>
      <c r="B334" s="2863"/>
      <c r="C334" s="2863"/>
      <c r="D334" s="2863"/>
      <c r="E334" s="2863"/>
      <c r="F334" s="2863"/>
      <c r="G334" s="2863"/>
      <c r="H334" s="2863"/>
      <c r="I334" s="2863"/>
      <c r="J334" s="2863"/>
      <c r="K334" s="2863"/>
      <c r="L334" s="2863"/>
      <c r="M334" s="2863"/>
      <c r="N334" s="2863"/>
      <c r="O334" s="2863"/>
    </row>
    <row r="335" spans="1:15" ht="15.75" customHeight="1">
      <c r="A335" s="2863"/>
      <c r="B335" s="2863"/>
      <c r="C335" s="2863"/>
      <c r="D335" s="2863"/>
      <c r="E335" s="2863"/>
      <c r="F335" s="2863"/>
      <c r="G335" s="2863"/>
      <c r="H335" s="2863"/>
      <c r="I335" s="2863"/>
      <c r="J335" s="2863"/>
      <c r="K335" s="2863"/>
      <c r="L335" s="2863"/>
      <c r="M335" s="2863"/>
      <c r="N335" s="2863"/>
      <c r="O335" s="2863"/>
    </row>
    <row r="336" spans="1:15" ht="15.75" customHeight="1">
      <c r="A336" s="2863"/>
      <c r="B336" s="2863"/>
      <c r="C336" s="2863"/>
      <c r="D336" s="2863"/>
      <c r="E336" s="2863"/>
      <c r="F336" s="2863"/>
      <c r="G336" s="2863"/>
      <c r="H336" s="2863"/>
      <c r="I336" s="2863"/>
      <c r="J336" s="2863"/>
      <c r="K336" s="2863"/>
      <c r="L336" s="2863"/>
      <c r="M336" s="2863"/>
      <c r="N336" s="2863"/>
      <c r="O336" s="2863"/>
    </row>
    <row r="337" spans="1:15" ht="15.75" customHeight="1">
      <c r="A337" s="2863"/>
      <c r="B337" s="2863"/>
      <c r="C337" s="2863"/>
      <c r="D337" s="2863"/>
      <c r="E337" s="2863"/>
      <c r="F337" s="2863"/>
      <c r="G337" s="2863"/>
      <c r="H337" s="2863"/>
      <c r="I337" s="2863"/>
      <c r="J337" s="2863"/>
      <c r="K337" s="2863"/>
      <c r="L337" s="2863"/>
      <c r="M337" s="2863"/>
      <c r="N337" s="2863"/>
      <c r="O337" s="2863"/>
    </row>
    <row r="338" spans="1:15" ht="15.75" customHeight="1">
      <c r="A338" s="2863"/>
      <c r="B338" s="2863"/>
      <c r="C338" s="2863"/>
      <c r="D338" s="2863"/>
      <c r="E338" s="2863"/>
      <c r="F338" s="2863"/>
      <c r="G338" s="2863"/>
      <c r="H338" s="2863"/>
      <c r="I338" s="2863"/>
      <c r="J338" s="2863"/>
      <c r="K338" s="2863"/>
      <c r="L338" s="2863"/>
      <c r="M338" s="2863"/>
      <c r="N338" s="2863"/>
      <c r="O338" s="2863"/>
    </row>
    <row r="339" spans="1:15" ht="15.75" customHeight="1">
      <c r="A339" s="2863"/>
      <c r="B339" s="2863"/>
      <c r="C339" s="2863"/>
      <c r="D339" s="2863"/>
      <c r="E339" s="2863"/>
      <c r="F339" s="2863"/>
      <c r="G339" s="2863"/>
      <c r="H339" s="2863"/>
      <c r="I339" s="2863"/>
      <c r="J339" s="2863"/>
      <c r="K339" s="2863"/>
      <c r="L339" s="2863"/>
      <c r="M339" s="2863"/>
      <c r="N339" s="2863"/>
      <c r="O339" s="2863"/>
    </row>
    <row r="340" spans="1:15" ht="15.75" customHeight="1">
      <c r="A340" s="2863"/>
      <c r="B340" s="2863"/>
      <c r="C340" s="2863"/>
      <c r="D340" s="2863"/>
      <c r="E340" s="2863"/>
      <c r="F340" s="2863"/>
      <c r="G340" s="2863"/>
      <c r="H340" s="2863"/>
      <c r="I340" s="2863"/>
      <c r="J340" s="2863"/>
      <c r="K340" s="2863"/>
      <c r="L340" s="2863"/>
      <c r="M340" s="2863"/>
      <c r="N340" s="2863"/>
      <c r="O340" s="2863"/>
    </row>
    <row r="341" spans="1:15" ht="15.75" customHeight="1">
      <c r="A341" s="2863"/>
      <c r="B341" s="2863"/>
      <c r="C341" s="2863"/>
      <c r="D341" s="2863"/>
      <c r="E341" s="2863"/>
      <c r="F341" s="2863"/>
      <c r="G341" s="2863"/>
      <c r="H341" s="2863"/>
      <c r="I341" s="2863"/>
      <c r="J341" s="2863"/>
      <c r="K341" s="2863"/>
      <c r="L341" s="2863"/>
      <c r="M341" s="2863"/>
      <c r="N341" s="2863"/>
      <c r="O341" s="2863"/>
    </row>
    <row r="342" spans="1:15" ht="15.75" customHeight="1">
      <c r="A342" s="2863"/>
      <c r="B342" s="2863"/>
      <c r="C342" s="2863"/>
      <c r="D342" s="2863"/>
      <c r="E342" s="2863"/>
      <c r="F342" s="2863"/>
      <c r="G342" s="2863"/>
      <c r="H342" s="2863"/>
      <c r="I342" s="2863"/>
      <c r="J342" s="2863"/>
      <c r="K342" s="2863"/>
      <c r="L342" s="2863"/>
      <c r="M342" s="2863"/>
      <c r="N342" s="2863"/>
      <c r="O342" s="2863"/>
    </row>
    <row r="343" spans="1:15" ht="15.75" customHeight="1">
      <c r="A343" s="2863"/>
      <c r="B343" s="2863"/>
      <c r="C343" s="2863"/>
      <c r="D343" s="2863"/>
      <c r="E343" s="2863"/>
      <c r="F343" s="2863"/>
      <c r="G343" s="2863"/>
      <c r="H343" s="2863"/>
      <c r="I343" s="2863"/>
      <c r="J343" s="2863"/>
      <c r="K343" s="2863"/>
      <c r="L343" s="2863"/>
      <c r="M343" s="2863"/>
      <c r="N343" s="2863"/>
      <c r="O343" s="2863"/>
    </row>
    <row r="344" spans="1:15" ht="15.75" customHeight="1">
      <c r="A344" s="2863"/>
      <c r="B344" s="2863"/>
      <c r="C344" s="2863"/>
      <c r="D344" s="2863"/>
      <c r="E344" s="2863"/>
      <c r="F344" s="2863"/>
      <c r="G344" s="2863"/>
      <c r="H344" s="2863"/>
      <c r="I344" s="2863"/>
      <c r="J344" s="2863"/>
      <c r="K344" s="2863"/>
      <c r="L344" s="2863"/>
      <c r="M344" s="2863"/>
      <c r="N344" s="2863"/>
      <c r="O344" s="2863"/>
    </row>
    <row r="345" spans="1:15" ht="15.75" customHeight="1">
      <c r="A345" s="2863"/>
      <c r="B345" s="2863"/>
      <c r="C345" s="2863"/>
      <c r="D345" s="2863"/>
      <c r="E345" s="2863"/>
      <c r="F345" s="2863"/>
      <c r="G345" s="2863"/>
      <c r="H345" s="2863"/>
      <c r="I345" s="2863"/>
      <c r="J345" s="2863"/>
      <c r="K345" s="2863"/>
      <c r="L345" s="2863"/>
      <c r="M345" s="2863"/>
      <c r="N345" s="2863"/>
      <c r="O345" s="2863"/>
    </row>
    <row r="346" spans="1:15" ht="15.75" customHeight="1">
      <c r="A346" s="2863"/>
      <c r="B346" s="2863"/>
      <c r="C346" s="2863"/>
      <c r="D346" s="2863"/>
      <c r="E346" s="2863"/>
      <c r="F346" s="2863"/>
      <c r="G346" s="2863"/>
      <c r="H346" s="2863"/>
      <c r="I346" s="2863"/>
      <c r="J346" s="2863"/>
      <c r="K346" s="2863"/>
      <c r="L346" s="2863"/>
      <c r="M346" s="2863"/>
      <c r="N346" s="2863"/>
      <c r="O346" s="2863"/>
    </row>
    <row r="347" spans="1:15" ht="15.75" customHeight="1">
      <c r="A347" s="2863"/>
      <c r="B347" s="2863"/>
      <c r="C347" s="2863"/>
      <c r="D347" s="2863"/>
      <c r="E347" s="2863"/>
      <c r="F347" s="2863"/>
      <c r="G347" s="2863"/>
      <c r="H347" s="2863"/>
      <c r="I347" s="2863"/>
      <c r="J347" s="2863"/>
      <c r="K347" s="2863"/>
      <c r="L347" s="2863"/>
      <c r="M347" s="2863"/>
      <c r="N347" s="2863"/>
      <c r="O347" s="2863"/>
    </row>
    <row r="348" spans="1:15" ht="15.75" customHeight="1">
      <c r="A348" s="2863"/>
      <c r="B348" s="2863"/>
      <c r="C348" s="2863"/>
      <c r="D348" s="2863"/>
      <c r="E348" s="2863"/>
      <c r="F348" s="2863"/>
      <c r="G348" s="2863"/>
      <c r="H348" s="2863"/>
      <c r="I348" s="2863"/>
      <c r="J348" s="2863"/>
      <c r="K348" s="2863"/>
      <c r="L348" s="2863"/>
      <c r="M348" s="2863"/>
      <c r="N348" s="2863"/>
      <c r="O348" s="2863"/>
    </row>
    <row r="349" spans="1:15" ht="15.75" customHeight="1">
      <c r="A349" s="2863"/>
      <c r="B349" s="2863"/>
      <c r="C349" s="2863"/>
      <c r="D349" s="2863"/>
      <c r="E349" s="2863"/>
      <c r="F349" s="2863"/>
      <c r="G349" s="2863"/>
      <c r="H349" s="2863"/>
      <c r="I349" s="2863"/>
      <c r="J349" s="2863"/>
      <c r="K349" s="2863"/>
      <c r="L349" s="2863"/>
      <c r="M349" s="2863"/>
      <c r="N349" s="2863"/>
      <c r="O349" s="2863"/>
    </row>
    <row r="350" spans="1:15" ht="15.75" customHeight="1">
      <c r="A350" s="2863"/>
      <c r="B350" s="2863"/>
      <c r="C350" s="2863"/>
      <c r="D350" s="2863"/>
      <c r="E350" s="2863"/>
      <c r="F350" s="2863"/>
      <c r="G350" s="2863"/>
      <c r="H350" s="2863"/>
      <c r="I350" s="2863"/>
      <c r="J350" s="2863"/>
      <c r="K350" s="2863"/>
      <c r="L350" s="2863"/>
      <c r="M350" s="2863"/>
      <c r="N350" s="2863"/>
      <c r="O350" s="2863"/>
    </row>
    <row r="351" spans="1:15" ht="15.75" customHeight="1">
      <c r="A351" s="2863"/>
      <c r="B351" s="2863"/>
      <c r="C351" s="2863"/>
      <c r="D351" s="2863"/>
      <c r="E351" s="2863"/>
      <c r="F351" s="2863"/>
      <c r="G351" s="2863"/>
      <c r="H351" s="2863"/>
      <c r="I351" s="2863"/>
      <c r="J351" s="2863"/>
      <c r="K351" s="2863"/>
      <c r="L351" s="2863"/>
      <c r="M351" s="2863"/>
      <c r="N351" s="2863"/>
      <c r="O351" s="2863"/>
    </row>
    <row r="352" spans="1:15" ht="15.75" customHeight="1">
      <c r="A352" s="2863"/>
      <c r="B352" s="2863"/>
      <c r="C352" s="2863"/>
      <c r="D352" s="2863"/>
      <c r="E352" s="2863"/>
      <c r="F352" s="2863"/>
      <c r="G352" s="2863"/>
      <c r="H352" s="2863"/>
      <c r="I352" s="2863"/>
      <c r="J352" s="2863"/>
      <c r="K352" s="2863"/>
      <c r="L352" s="2863"/>
      <c r="M352" s="2863"/>
      <c r="N352" s="2863"/>
      <c r="O352" s="2863"/>
    </row>
    <row r="353" spans="1:15" ht="15.75" customHeight="1">
      <c r="A353" s="2863"/>
      <c r="B353" s="2863"/>
      <c r="C353" s="2863"/>
      <c r="D353" s="2863"/>
      <c r="E353" s="2863"/>
      <c r="F353" s="2863"/>
      <c r="G353" s="2863"/>
      <c r="H353" s="2863"/>
      <c r="I353" s="2863"/>
      <c r="J353" s="2863"/>
      <c r="K353" s="2863"/>
      <c r="L353" s="2863"/>
      <c r="M353" s="2863"/>
      <c r="N353" s="2863"/>
      <c r="O353" s="2863"/>
    </row>
    <row r="354" spans="1:15" ht="15.75" customHeight="1">
      <c r="A354" s="2863"/>
      <c r="B354" s="2863"/>
      <c r="C354" s="2863"/>
      <c r="D354" s="2863"/>
      <c r="E354" s="2863"/>
      <c r="F354" s="2863"/>
      <c r="G354" s="2863"/>
      <c r="H354" s="2863"/>
      <c r="I354" s="2863"/>
      <c r="J354" s="2863"/>
      <c r="K354" s="2863"/>
      <c r="L354" s="2863"/>
      <c r="M354" s="2863"/>
      <c r="N354" s="2863"/>
      <c r="O354" s="2863"/>
    </row>
    <row r="355" spans="1:15" ht="15.75" customHeight="1">
      <c r="A355" s="2863"/>
      <c r="B355" s="2863"/>
      <c r="C355" s="2863"/>
      <c r="D355" s="2863"/>
      <c r="E355" s="2863"/>
      <c r="F355" s="2863"/>
      <c r="G355" s="2863"/>
      <c r="H355" s="2863"/>
      <c r="I355" s="2863"/>
      <c r="J355" s="2863"/>
      <c r="K355" s="2863"/>
      <c r="L355" s="2863"/>
      <c r="M355" s="2863"/>
      <c r="N355" s="2863"/>
      <c r="O355" s="2863"/>
    </row>
    <row r="356" spans="1:15" ht="15.75" customHeight="1">
      <c r="A356" s="2863"/>
      <c r="B356" s="2863"/>
      <c r="C356" s="2863"/>
      <c r="D356" s="2863"/>
      <c r="E356" s="2863"/>
      <c r="F356" s="2863"/>
      <c r="G356" s="2863"/>
      <c r="H356" s="2863"/>
      <c r="I356" s="2863"/>
      <c r="J356" s="2863"/>
      <c r="K356" s="2863"/>
      <c r="L356" s="2863"/>
      <c r="M356" s="2863"/>
      <c r="N356" s="2863"/>
      <c r="O356" s="2863"/>
    </row>
    <row r="357" spans="1:15" ht="15.75" customHeight="1">
      <c r="A357" s="2863"/>
      <c r="B357" s="2863"/>
      <c r="C357" s="2863"/>
      <c r="D357" s="2863"/>
      <c r="E357" s="2863"/>
      <c r="F357" s="2863"/>
      <c r="G357" s="2863"/>
      <c r="H357" s="2863"/>
      <c r="I357" s="2863"/>
      <c r="J357" s="2863"/>
      <c r="K357" s="2863"/>
      <c r="L357" s="2863"/>
      <c r="M357" s="2863"/>
      <c r="N357" s="2863"/>
      <c r="O357" s="2863"/>
    </row>
    <row r="358" spans="1:15" ht="15.75" customHeight="1">
      <c r="A358" s="2863"/>
      <c r="B358" s="2863"/>
      <c r="C358" s="2863"/>
      <c r="D358" s="2863"/>
      <c r="E358" s="2863"/>
      <c r="F358" s="2863"/>
      <c r="G358" s="2863"/>
      <c r="H358" s="2863"/>
      <c r="I358" s="2863"/>
      <c r="J358" s="2863"/>
      <c r="K358" s="2863"/>
      <c r="L358" s="2863"/>
      <c r="M358" s="2863"/>
      <c r="N358" s="2863"/>
      <c r="O358" s="2863"/>
    </row>
    <row r="359" spans="1:15" ht="15.75" customHeight="1">
      <c r="A359" s="2863"/>
      <c r="B359" s="2863"/>
      <c r="C359" s="2863"/>
      <c r="D359" s="2863"/>
      <c r="E359" s="2863"/>
      <c r="F359" s="2863"/>
      <c r="G359" s="2863"/>
      <c r="H359" s="2863"/>
      <c r="I359" s="2863"/>
      <c r="J359" s="2863"/>
      <c r="K359" s="2863"/>
      <c r="L359" s="2863"/>
      <c r="M359" s="2863"/>
      <c r="N359" s="2863"/>
      <c r="O359" s="2863"/>
    </row>
    <row r="360" spans="1:15" ht="15.75" customHeight="1">
      <c r="A360" s="2863"/>
      <c r="B360" s="2863"/>
      <c r="C360" s="2863"/>
      <c r="D360" s="2863"/>
      <c r="E360" s="2863"/>
      <c r="F360" s="2863"/>
      <c r="G360" s="2863"/>
      <c r="H360" s="2863"/>
      <c r="I360" s="2863"/>
      <c r="J360" s="2863"/>
      <c r="K360" s="2863"/>
      <c r="L360" s="2863"/>
      <c r="M360" s="2863"/>
      <c r="N360" s="2863"/>
      <c r="O360" s="2863"/>
    </row>
    <row r="361" spans="1:15" ht="15.75" customHeight="1">
      <c r="A361" s="2863"/>
      <c r="B361" s="2863"/>
      <c r="C361" s="2863"/>
      <c r="D361" s="2863"/>
      <c r="E361" s="2863"/>
      <c r="F361" s="2863"/>
      <c r="G361" s="2863"/>
      <c r="H361" s="2863"/>
      <c r="I361" s="2863"/>
      <c r="J361" s="2863"/>
      <c r="K361" s="2863"/>
      <c r="L361" s="2863"/>
      <c r="M361" s="2863"/>
      <c r="N361" s="2863"/>
      <c r="O361" s="2863"/>
    </row>
    <row r="362" spans="1:15" ht="15.75" customHeight="1">
      <c r="A362" s="2863"/>
      <c r="B362" s="2863"/>
      <c r="C362" s="2863"/>
      <c r="D362" s="2863"/>
      <c r="E362" s="2863"/>
      <c r="F362" s="2863"/>
      <c r="G362" s="2863"/>
      <c r="H362" s="2863"/>
      <c r="I362" s="2863"/>
      <c r="J362" s="2863"/>
      <c r="K362" s="2863"/>
      <c r="L362" s="2863"/>
      <c r="M362" s="2863"/>
      <c r="N362" s="2863"/>
      <c r="O362" s="2863"/>
    </row>
    <row r="363" spans="1:15" ht="15.75" customHeight="1">
      <c r="A363" s="2863"/>
      <c r="B363" s="2863"/>
      <c r="C363" s="2863"/>
      <c r="D363" s="2863"/>
      <c r="E363" s="2863"/>
      <c r="F363" s="2863"/>
      <c r="G363" s="2863"/>
      <c r="H363" s="2863"/>
      <c r="I363" s="2863"/>
      <c r="J363" s="2863"/>
      <c r="K363" s="2863"/>
      <c r="L363" s="2863"/>
      <c r="M363" s="2863"/>
      <c r="N363" s="2863"/>
      <c r="O363" s="2863"/>
    </row>
    <row r="364" spans="1:15" ht="15.75" customHeight="1">
      <c r="A364" s="2863"/>
      <c r="B364" s="2863"/>
      <c r="C364" s="2863"/>
      <c r="D364" s="2863"/>
      <c r="E364" s="2863"/>
      <c r="F364" s="2863"/>
      <c r="G364" s="2863"/>
      <c r="H364" s="2863"/>
      <c r="I364" s="2863"/>
      <c r="J364" s="2863"/>
      <c r="K364" s="2863"/>
      <c r="L364" s="2863"/>
      <c r="M364" s="2863"/>
      <c r="N364" s="2863"/>
      <c r="O364" s="2863"/>
    </row>
    <row r="365" spans="1:15" ht="15.75" customHeight="1">
      <c r="A365" s="2863"/>
      <c r="B365" s="2863"/>
      <c r="C365" s="2863"/>
      <c r="D365" s="2863"/>
      <c r="E365" s="2863"/>
      <c r="F365" s="2863"/>
      <c r="G365" s="2863"/>
      <c r="H365" s="2863"/>
      <c r="I365" s="2863"/>
      <c r="J365" s="2863"/>
      <c r="K365" s="2863"/>
      <c r="L365" s="2863"/>
      <c r="M365" s="2863"/>
      <c r="N365" s="2863"/>
      <c r="O365" s="2863"/>
    </row>
    <row r="366" spans="1:15" ht="15.75" customHeight="1">
      <c r="A366" s="2863"/>
      <c r="B366" s="2863"/>
      <c r="C366" s="2863"/>
      <c r="D366" s="2863"/>
      <c r="E366" s="2863"/>
      <c r="F366" s="2863"/>
      <c r="G366" s="2863"/>
      <c r="H366" s="2863"/>
      <c r="I366" s="2863"/>
      <c r="J366" s="2863"/>
      <c r="K366" s="2863"/>
      <c r="L366" s="2863"/>
      <c r="M366" s="2863"/>
      <c r="N366" s="2863"/>
      <c r="O366" s="2863"/>
    </row>
    <row r="367" spans="1:15" ht="15.75" customHeight="1">
      <c r="A367" s="2863"/>
      <c r="B367" s="2863"/>
      <c r="C367" s="2863"/>
      <c r="D367" s="2863"/>
      <c r="E367" s="2863"/>
      <c r="F367" s="2863"/>
      <c r="G367" s="2863"/>
      <c r="H367" s="2863"/>
      <c r="I367" s="2863"/>
      <c r="J367" s="2863"/>
      <c r="K367" s="2863"/>
      <c r="L367" s="2863"/>
      <c r="M367" s="2863"/>
      <c r="N367" s="2863"/>
      <c r="O367" s="2863"/>
    </row>
    <row r="368" spans="1:15" ht="15.75" customHeight="1">
      <c r="A368" s="2863"/>
      <c r="B368" s="2863"/>
      <c r="C368" s="2863"/>
      <c r="D368" s="2863"/>
      <c r="E368" s="2863"/>
      <c r="F368" s="2863"/>
      <c r="G368" s="2863"/>
      <c r="H368" s="2863"/>
      <c r="I368" s="2863"/>
      <c r="J368" s="2863"/>
      <c r="K368" s="2863"/>
      <c r="L368" s="2863"/>
      <c r="M368" s="2863"/>
      <c r="N368" s="2863"/>
      <c r="O368" s="2863"/>
    </row>
    <row r="369" spans="1:15" ht="15.75" customHeight="1">
      <c r="A369" s="2863"/>
      <c r="B369" s="2863"/>
      <c r="C369" s="2863"/>
      <c r="D369" s="2863"/>
      <c r="E369" s="2863"/>
      <c r="F369" s="2863"/>
      <c r="G369" s="2863"/>
      <c r="H369" s="2863"/>
      <c r="I369" s="2863"/>
      <c r="J369" s="2863"/>
      <c r="K369" s="2863"/>
      <c r="L369" s="2863"/>
      <c r="M369" s="2863"/>
      <c r="N369" s="2863"/>
      <c r="O369" s="2863"/>
    </row>
    <row r="370" spans="1:15" ht="15.75" customHeight="1">
      <c r="A370" s="2863"/>
      <c r="B370" s="2863"/>
      <c r="C370" s="2863"/>
      <c r="D370" s="2863"/>
      <c r="E370" s="2863"/>
      <c r="F370" s="2863"/>
      <c r="G370" s="2863"/>
      <c r="H370" s="2863"/>
      <c r="I370" s="2863"/>
      <c r="J370" s="2863"/>
      <c r="K370" s="2863"/>
      <c r="L370" s="2863"/>
      <c r="M370" s="2863"/>
      <c r="N370" s="2863"/>
      <c r="O370" s="2863"/>
    </row>
    <row r="371" spans="1:15" ht="15.75" customHeight="1">
      <c r="A371" s="2863"/>
      <c r="B371" s="2863"/>
      <c r="C371" s="2863"/>
      <c r="D371" s="2863"/>
      <c r="E371" s="2863"/>
      <c r="F371" s="2863"/>
      <c r="G371" s="2863"/>
      <c r="H371" s="2863"/>
      <c r="I371" s="2863"/>
      <c r="J371" s="2863"/>
      <c r="K371" s="2863"/>
      <c r="L371" s="2863"/>
      <c r="M371" s="2863"/>
      <c r="N371" s="2863"/>
      <c r="O371" s="2863"/>
    </row>
    <row r="372" spans="1:15" ht="15.75" customHeight="1">
      <c r="A372" s="2863"/>
      <c r="B372" s="2863"/>
      <c r="C372" s="2863"/>
      <c r="D372" s="2863"/>
      <c r="E372" s="2863"/>
      <c r="F372" s="2863"/>
      <c r="G372" s="2863"/>
      <c r="H372" s="2863"/>
      <c r="I372" s="2863"/>
      <c r="J372" s="2863"/>
      <c r="K372" s="2863"/>
      <c r="L372" s="2863"/>
      <c r="M372" s="2863"/>
      <c r="N372" s="2863"/>
      <c r="O372" s="2863"/>
    </row>
    <row r="373" spans="1:15" ht="15.75" customHeight="1">
      <c r="A373" s="2863"/>
      <c r="B373" s="2863"/>
      <c r="C373" s="2863"/>
      <c r="D373" s="2863"/>
      <c r="E373" s="2863"/>
      <c r="F373" s="2863"/>
      <c r="G373" s="2863"/>
      <c r="H373" s="2863"/>
      <c r="I373" s="2863"/>
      <c r="J373" s="2863"/>
      <c r="K373" s="2863"/>
      <c r="L373" s="2863"/>
      <c r="M373" s="2863"/>
      <c r="N373" s="2863"/>
      <c r="O373" s="2863"/>
    </row>
    <row r="374" spans="1:15" ht="15.75" customHeight="1">
      <c r="A374" s="2863"/>
      <c r="B374" s="2863"/>
      <c r="C374" s="2863"/>
      <c r="D374" s="2863"/>
      <c r="E374" s="2863"/>
      <c r="F374" s="2863"/>
      <c r="G374" s="2863"/>
      <c r="H374" s="2863"/>
      <c r="I374" s="2863"/>
      <c r="J374" s="2863"/>
      <c r="K374" s="2863"/>
      <c r="L374" s="2863"/>
      <c r="M374" s="2863"/>
      <c r="N374" s="2863"/>
      <c r="O374" s="2863"/>
    </row>
    <row r="375" spans="1:15" ht="15.75" customHeight="1">
      <c r="A375" s="2863"/>
      <c r="B375" s="2863"/>
      <c r="C375" s="2863"/>
      <c r="D375" s="2863"/>
      <c r="E375" s="2863"/>
      <c r="F375" s="2863"/>
      <c r="G375" s="2863"/>
      <c r="H375" s="2863"/>
      <c r="I375" s="2863"/>
      <c r="J375" s="2863"/>
      <c r="K375" s="2863"/>
      <c r="L375" s="2863"/>
      <c r="M375" s="2863"/>
      <c r="N375" s="2863"/>
      <c r="O375" s="2863"/>
    </row>
    <row r="376" spans="1:15" ht="15.75" customHeight="1">
      <c r="A376" s="2863"/>
      <c r="B376" s="2863"/>
      <c r="C376" s="2863"/>
      <c r="D376" s="2863"/>
      <c r="E376" s="2863"/>
      <c r="F376" s="2863"/>
      <c r="G376" s="2863"/>
      <c r="H376" s="2863"/>
      <c r="I376" s="2863"/>
      <c r="J376" s="2863"/>
      <c r="K376" s="2863"/>
      <c r="L376" s="2863"/>
      <c r="M376" s="2863"/>
      <c r="N376" s="2863"/>
      <c r="O376" s="2863"/>
    </row>
    <row r="377" spans="1:15" ht="15.75" customHeight="1">
      <c r="A377" s="2863"/>
      <c r="B377" s="2863"/>
      <c r="C377" s="2863"/>
      <c r="D377" s="2863"/>
      <c r="E377" s="2863"/>
      <c r="F377" s="2863"/>
      <c r="G377" s="2863"/>
      <c r="H377" s="2863"/>
      <c r="I377" s="2863"/>
      <c r="J377" s="2863"/>
      <c r="K377" s="2863"/>
      <c r="L377" s="2863"/>
      <c r="M377" s="2863"/>
      <c r="N377" s="2863"/>
      <c r="O377" s="2863"/>
    </row>
    <row r="378" spans="1:15" ht="15.75" customHeight="1">
      <c r="A378" s="2863"/>
      <c r="B378" s="2863"/>
      <c r="C378" s="2863"/>
      <c r="D378" s="2863"/>
      <c r="E378" s="2863"/>
      <c r="F378" s="2863"/>
      <c r="G378" s="2863"/>
      <c r="H378" s="2863"/>
      <c r="I378" s="2863"/>
      <c r="J378" s="2863"/>
      <c r="K378" s="2863"/>
      <c r="L378" s="2863"/>
      <c r="M378" s="2863"/>
      <c r="N378" s="2863"/>
      <c r="O378" s="2863"/>
    </row>
    <row r="379" spans="1:15" ht="15.75" customHeight="1">
      <c r="A379" s="2863"/>
      <c r="B379" s="2863"/>
      <c r="C379" s="2863"/>
      <c r="D379" s="2863"/>
      <c r="E379" s="2863"/>
      <c r="F379" s="2863"/>
      <c r="G379" s="2863"/>
      <c r="H379" s="2863"/>
      <c r="I379" s="2863"/>
      <c r="J379" s="2863"/>
      <c r="K379" s="2863"/>
      <c r="L379" s="2863"/>
      <c r="M379" s="2863"/>
      <c r="N379" s="2863"/>
      <c r="O379" s="2863"/>
    </row>
    <row r="380" spans="1:15" ht="15.75" customHeight="1">
      <c r="A380" s="2863"/>
      <c r="B380" s="2863"/>
      <c r="C380" s="2863"/>
      <c r="D380" s="2863"/>
      <c r="E380" s="2863"/>
      <c r="F380" s="2863"/>
      <c r="G380" s="2863"/>
      <c r="H380" s="2863"/>
      <c r="I380" s="2863"/>
      <c r="J380" s="2863"/>
      <c r="K380" s="2863"/>
      <c r="L380" s="2863"/>
      <c r="M380" s="2863"/>
      <c r="N380" s="2863"/>
      <c r="O380" s="2863"/>
    </row>
    <row r="381" spans="1:15" ht="15.75" customHeight="1">
      <c r="A381" s="2863"/>
      <c r="B381" s="2863"/>
      <c r="C381" s="2863"/>
      <c r="D381" s="2863"/>
      <c r="E381" s="2863"/>
      <c r="F381" s="2863"/>
      <c r="G381" s="2863"/>
      <c r="H381" s="2863"/>
      <c r="I381" s="2863"/>
      <c r="J381" s="2863"/>
      <c r="K381" s="2863"/>
      <c r="L381" s="2863"/>
      <c r="M381" s="2863"/>
      <c r="N381" s="2863"/>
      <c r="O381" s="2863"/>
    </row>
    <row r="382" spans="1:15" ht="15.75" customHeight="1">
      <c r="A382" s="2863"/>
      <c r="B382" s="2863"/>
      <c r="C382" s="2863"/>
      <c r="D382" s="2863"/>
      <c r="E382" s="2863"/>
      <c r="F382" s="2863"/>
      <c r="G382" s="2863"/>
      <c r="H382" s="2863"/>
      <c r="I382" s="2863"/>
      <c r="J382" s="2863"/>
      <c r="K382" s="2863"/>
      <c r="L382" s="2863"/>
      <c r="M382" s="2863"/>
      <c r="N382" s="2863"/>
      <c r="O382" s="2863"/>
    </row>
    <row r="383" spans="1:15" ht="15.75" customHeight="1">
      <c r="A383" s="2863"/>
      <c r="B383" s="2863"/>
      <c r="C383" s="2863"/>
      <c r="D383" s="2863"/>
      <c r="E383" s="2863"/>
      <c r="F383" s="2863"/>
      <c r="G383" s="2863"/>
      <c r="H383" s="2863"/>
      <c r="I383" s="2863"/>
      <c r="J383" s="2863"/>
      <c r="K383" s="2863"/>
      <c r="L383" s="2863"/>
      <c r="M383" s="2863"/>
      <c r="N383" s="2863"/>
      <c r="O383" s="2863"/>
    </row>
    <row r="384" spans="1:15" ht="15.75" customHeight="1">
      <c r="A384" s="2863"/>
      <c r="B384" s="2863"/>
      <c r="C384" s="2863"/>
      <c r="D384" s="2863"/>
      <c r="E384" s="2863"/>
      <c r="F384" s="2863"/>
      <c r="G384" s="2863"/>
      <c r="H384" s="2863"/>
      <c r="I384" s="2863"/>
      <c r="J384" s="2863"/>
      <c r="K384" s="2863"/>
      <c r="L384" s="2863"/>
      <c r="M384" s="2863"/>
      <c r="N384" s="2863"/>
      <c r="O384" s="2863"/>
    </row>
    <row r="385" spans="1:15" ht="15.75" customHeight="1">
      <c r="A385" s="2863"/>
      <c r="B385" s="2863"/>
      <c r="C385" s="2863"/>
      <c r="D385" s="2863"/>
      <c r="E385" s="2863"/>
      <c r="F385" s="2863"/>
      <c r="G385" s="2863"/>
      <c r="H385" s="2863"/>
      <c r="I385" s="2863"/>
      <c r="J385" s="2863"/>
      <c r="K385" s="2863"/>
      <c r="L385" s="2863"/>
      <c r="M385" s="2863"/>
      <c r="N385" s="2863"/>
      <c r="O385" s="2863"/>
    </row>
    <row r="386" spans="1:15" ht="15.75" customHeight="1">
      <c r="A386" s="2863"/>
      <c r="B386" s="2863"/>
      <c r="C386" s="2863"/>
      <c r="D386" s="2863"/>
      <c r="E386" s="2863"/>
      <c r="F386" s="2863"/>
      <c r="G386" s="2863"/>
      <c r="H386" s="2863"/>
      <c r="I386" s="2863"/>
      <c r="J386" s="2863"/>
      <c r="K386" s="2863"/>
      <c r="L386" s="2863"/>
      <c r="M386" s="2863"/>
      <c r="N386" s="2863"/>
      <c r="O386" s="2863"/>
    </row>
    <row r="387" spans="1:15" ht="15.75" customHeight="1">
      <c r="A387" s="2863"/>
      <c r="B387" s="2863"/>
      <c r="C387" s="2863"/>
      <c r="D387" s="2863"/>
      <c r="E387" s="2863"/>
      <c r="F387" s="2863"/>
      <c r="G387" s="2863"/>
      <c r="H387" s="2863"/>
      <c r="I387" s="2863"/>
      <c r="J387" s="2863"/>
      <c r="K387" s="2863"/>
      <c r="L387" s="2863"/>
      <c r="M387" s="2863"/>
      <c r="N387" s="2863"/>
      <c r="O387" s="2863"/>
    </row>
    <row r="388" spans="1:15" ht="15.75" customHeight="1">
      <c r="A388" s="2863"/>
      <c r="B388" s="2863"/>
      <c r="C388" s="2863"/>
      <c r="D388" s="2863"/>
      <c r="E388" s="2863"/>
      <c r="F388" s="2863"/>
      <c r="G388" s="2863"/>
      <c r="H388" s="2863"/>
      <c r="I388" s="2863"/>
      <c r="J388" s="2863"/>
      <c r="K388" s="2863"/>
      <c r="L388" s="2863"/>
      <c r="M388" s="2863"/>
      <c r="N388" s="2863"/>
      <c r="O388" s="2863"/>
    </row>
    <row r="389" spans="1:15" ht="15.75" customHeight="1">
      <c r="A389" s="2863"/>
      <c r="B389" s="2863"/>
      <c r="C389" s="2863"/>
      <c r="D389" s="2863"/>
      <c r="E389" s="2863"/>
      <c r="F389" s="2863"/>
      <c r="G389" s="2863"/>
      <c r="H389" s="2863"/>
      <c r="I389" s="2863"/>
      <c r="J389" s="2863"/>
      <c r="K389" s="2863"/>
      <c r="L389" s="2863"/>
      <c r="M389" s="2863"/>
      <c r="N389" s="2863"/>
      <c r="O389" s="2863"/>
    </row>
    <row r="390" spans="1:15" ht="15.75" customHeight="1">
      <c r="A390" s="2863"/>
      <c r="B390" s="2863"/>
      <c r="C390" s="2863"/>
      <c r="D390" s="2863"/>
      <c r="E390" s="2863"/>
      <c r="F390" s="2863"/>
      <c r="G390" s="2863"/>
      <c r="H390" s="2863"/>
      <c r="I390" s="2863"/>
      <c r="J390" s="2863"/>
      <c r="K390" s="2863"/>
      <c r="L390" s="2863"/>
      <c r="M390" s="2863"/>
      <c r="N390" s="2863"/>
      <c r="O390" s="2863"/>
    </row>
    <row r="391" spans="1:15" ht="15.75" customHeight="1">
      <c r="A391" s="2863"/>
      <c r="B391" s="2863"/>
      <c r="C391" s="2863"/>
      <c r="D391" s="2863"/>
      <c r="E391" s="2863"/>
      <c r="F391" s="2863"/>
      <c r="G391" s="2863"/>
      <c r="H391" s="2863"/>
      <c r="I391" s="2863"/>
      <c r="J391" s="2863"/>
      <c r="K391" s="2863"/>
      <c r="L391" s="2863"/>
      <c r="M391" s="2863"/>
      <c r="N391" s="2863"/>
      <c r="O391" s="2863"/>
    </row>
    <row r="392" spans="1:15" ht="15.75" customHeight="1">
      <c r="A392" s="2863"/>
      <c r="B392" s="2863"/>
      <c r="C392" s="2863"/>
      <c r="D392" s="2863"/>
      <c r="E392" s="2863"/>
      <c r="F392" s="2863"/>
      <c r="G392" s="2863"/>
      <c r="H392" s="2863"/>
      <c r="I392" s="2863"/>
      <c r="J392" s="2863"/>
      <c r="K392" s="2863"/>
      <c r="L392" s="2863"/>
      <c r="M392" s="2863"/>
      <c r="N392" s="2863"/>
      <c r="O392" s="2863"/>
    </row>
    <row r="393" spans="1:15" ht="15.75" customHeight="1">
      <c r="A393" s="2863"/>
      <c r="B393" s="2863"/>
      <c r="C393" s="2863"/>
      <c r="D393" s="2863"/>
      <c r="E393" s="2863"/>
      <c r="F393" s="2863"/>
      <c r="G393" s="2863"/>
      <c r="H393" s="2863"/>
      <c r="I393" s="2863"/>
      <c r="J393" s="2863"/>
      <c r="K393" s="2863"/>
      <c r="L393" s="2863"/>
      <c r="M393" s="2863"/>
      <c r="N393" s="2863"/>
      <c r="O393" s="2863"/>
    </row>
    <row r="394" spans="1:15" ht="15.75" customHeight="1">
      <c r="A394" s="2863"/>
      <c r="B394" s="2863"/>
      <c r="C394" s="2863"/>
      <c r="D394" s="2863"/>
      <c r="E394" s="2863"/>
      <c r="F394" s="2863"/>
      <c r="G394" s="2863"/>
      <c r="H394" s="2863"/>
      <c r="I394" s="2863"/>
      <c r="J394" s="2863"/>
      <c r="K394" s="2863"/>
      <c r="L394" s="2863"/>
      <c r="M394" s="2863"/>
      <c r="N394" s="2863"/>
      <c r="O394" s="2863"/>
    </row>
    <row r="395" spans="1:15" ht="15.75" customHeight="1">
      <c r="A395" s="2863"/>
      <c r="B395" s="2863"/>
      <c r="C395" s="2863"/>
      <c r="D395" s="2863"/>
      <c r="E395" s="2863"/>
      <c r="F395" s="2863"/>
      <c r="G395" s="2863"/>
      <c r="H395" s="2863"/>
      <c r="I395" s="2863"/>
      <c r="J395" s="2863"/>
      <c r="K395" s="2863"/>
      <c r="L395" s="2863"/>
      <c r="M395" s="2863"/>
      <c r="N395" s="2863"/>
      <c r="O395" s="2863"/>
    </row>
    <row r="396" spans="1:15" ht="15.75" customHeight="1">
      <c r="A396" s="2863"/>
      <c r="B396" s="2863"/>
      <c r="C396" s="2863"/>
      <c r="D396" s="2863"/>
      <c r="E396" s="2863"/>
      <c r="F396" s="2863"/>
      <c r="G396" s="2863"/>
      <c r="H396" s="2863"/>
      <c r="I396" s="2863"/>
      <c r="J396" s="2863"/>
      <c r="K396" s="2863"/>
      <c r="L396" s="2863"/>
      <c r="M396" s="2863"/>
      <c r="N396" s="2863"/>
      <c r="O396" s="2863"/>
    </row>
    <row r="397" spans="1:15" ht="15.75" customHeight="1">
      <c r="A397" s="2863"/>
      <c r="B397" s="2863"/>
      <c r="C397" s="2863"/>
      <c r="D397" s="2863"/>
      <c r="E397" s="2863"/>
      <c r="F397" s="2863"/>
      <c r="G397" s="2863"/>
      <c r="H397" s="2863"/>
      <c r="I397" s="2863"/>
      <c r="J397" s="2863"/>
      <c r="K397" s="2863"/>
      <c r="L397" s="2863"/>
      <c r="M397" s="2863"/>
      <c r="N397" s="2863"/>
      <c r="O397" s="2863"/>
    </row>
    <row r="398" spans="1:15" ht="15.75" customHeight="1">
      <c r="A398" s="2863"/>
      <c r="B398" s="2863"/>
      <c r="C398" s="2863"/>
      <c r="D398" s="2863"/>
      <c r="E398" s="2863"/>
      <c r="F398" s="2863"/>
      <c r="G398" s="2863"/>
      <c r="H398" s="2863"/>
      <c r="I398" s="2863"/>
      <c r="J398" s="2863"/>
      <c r="K398" s="2863"/>
      <c r="L398" s="2863"/>
      <c r="M398" s="2863"/>
      <c r="N398" s="2863"/>
      <c r="O398" s="2863"/>
    </row>
    <row r="399" spans="1:15" ht="15.75" customHeight="1">
      <c r="A399" s="2863"/>
      <c r="B399" s="2863"/>
      <c r="C399" s="2863"/>
      <c r="D399" s="2863"/>
      <c r="E399" s="2863"/>
      <c r="F399" s="2863"/>
      <c r="G399" s="2863"/>
      <c r="H399" s="2863"/>
      <c r="I399" s="2863"/>
      <c r="J399" s="2863"/>
      <c r="K399" s="2863"/>
      <c r="L399" s="2863"/>
      <c r="M399" s="2863"/>
      <c r="N399" s="2863"/>
      <c r="O399" s="2863"/>
    </row>
    <row r="400" spans="1:15" ht="15.75" customHeight="1">
      <c r="A400" s="2863"/>
      <c r="B400" s="2863"/>
      <c r="C400" s="2863"/>
      <c r="D400" s="2863"/>
      <c r="E400" s="2863"/>
      <c r="F400" s="2863"/>
      <c r="G400" s="2863"/>
      <c r="H400" s="2863"/>
      <c r="I400" s="2863"/>
      <c r="J400" s="2863"/>
      <c r="K400" s="2863"/>
      <c r="L400" s="2863"/>
      <c r="M400" s="2863"/>
      <c r="N400" s="2863"/>
      <c r="O400" s="2863"/>
    </row>
    <row r="401" spans="1:15" ht="15.75" customHeight="1">
      <c r="A401" s="2863"/>
      <c r="B401" s="2863"/>
      <c r="C401" s="2863"/>
      <c r="D401" s="2863"/>
      <c r="E401" s="2863"/>
      <c r="F401" s="2863"/>
      <c r="G401" s="2863"/>
      <c r="H401" s="2863"/>
      <c r="I401" s="2863"/>
      <c r="J401" s="2863"/>
      <c r="K401" s="2863"/>
      <c r="L401" s="2863"/>
      <c r="M401" s="2863"/>
      <c r="N401" s="2863"/>
      <c r="O401" s="2863"/>
    </row>
    <row r="402" spans="1:15" ht="15.75" customHeight="1">
      <c r="A402" s="2863"/>
      <c r="B402" s="2863"/>
      <c r="C402" s="2863"/>
      <c r="D402" s="2863"/>
      <c r="E402" s="2863"/>
      <c r="F402" s="2863"/>
      <c r="G402" s="2863"/>
      <c r="H402" s="2863"/>
      <c r="I402" s="2863"/>
      <c r="J402" s="2863"/>
      <c r="K402" s="2863"/>
      <c r="L402" s="2863"/>
      <c r="M402" s="2863"/>
      <c r="N402" s="2863"/>
      <c r="O402" s="2863"/>
    </row>
    <row r="403" spans="1:15" ht="15.75" customHeight="1">
      <c r="A403" s="2863"/>
      <c r="B403" s="2863"/>
      <c r="C403" s="2863"/>
      <c r="D403" s="2863"/>
      <c r="E403" s="2863"/>
      <c r="F403" s="2863"/>
      <c r="G403" s="2863"/>
      <c r="H403" s="2863"/>
      <c r="I403" s="2863"/>
      <c r="J403" s="2863"/>
      <c r="K403" s="2863"/>
      <c r="L403" s="2863"/>
      <c r="M403" s="2863"/>
      <c r="N403" s="2863"/>
      <c r="O403" s="2863"/>
    </row>
    <row r="404" spans="1:15" ht="15.75" customHeight="1">
      <c r="A404" s="2863"/>
      <c r="B404" s="2863"/>
      <c r="C404" s="2863"/>
      <c r="D404" s="2863"/>
      <c r="E404" s="2863"/>
      <c r="F404" s="2863"/>
      <c r="G404" s="2863"/>
      <c r="H404" s="2863"/>
      <c r="I404" s="2863"/>
      <c r="J404" s="2863"/>
      <c r="K404" s="2863"/>
      <c r="L404" s="2863"/>
      <c r="M404" s="2863"/>
      <c r="N404" s="2863"/>
      <c r="O404" s="2863"/>
    </row>
    <row r="405" spans="1:15" ht="15.75" customHeight="1">
      <c r="A405" s="2863"/>
      <c r="B405" s="2863"/>
      <c r="C405" s="2863"/>
      <c r="D405" s="2863"/>
      <c r="E405" s="2863"/>
      <c r="F405" s="2863"/>
      <c r="G405" s="2863"/>
      <c r="H405" s="2863"/>
      <c r="I405" s="2863"/>
      <c r="J405" s="2863"/>
      <c r="K405" s="2863"/>
      <c r="L405" s="2863"/>
      <c r="M405" s="2863"/>
      <c r="N405" s="2863"/>
      <c r="O405" s="2863"/>
    </row>
    <row r="406" spans="1:15" ht="15.75" customHeight="1">
      <c r="A406" s="2863"/>
      <c r="B406" s="2863"/>
      <c r="C406" s="2863"/>
      <c r="D406" s="2863"/>
      <c r="E406" s="2863"/>
      <c r="F406" s="2863"/>
      <c r="G406" s="2863"/>
      <c r="H406" s="2863"/>
      <c r="I406" s="2863"/>
      <c r="J406" s="2863"/>
      <c r="K406" s="2863"/>
      <c r="L406" s="2863"/>
      <c r="M406" s="2863"/>
      <c r="N406" s="2863"/>
      <c r="O406" s="2863"/>
    </row>
    <row r="407" spans="1:15" ht="15.75" customHeight="1">
      <c r="A407" s="2863"/>
      <c r="B407" s="2863"/>
      <c r="C407" s="2863"/>
      <c r="D407" s="2863"/>
      <c r="E407" s="2863"/>
      <c r="F407" s="2863"/>
      <c r="G407" s="2863"/>
      <c r="H407" s="2863"/>
      <c r="I407" s="2863"/>
      <c r="J407" s="2863"/>
      <c r="K407" s="2863"/>
      <c r="L407" s="2863"/>
      <c r="M407" s="2863"/>
      <c r="N407" s="2863"/>
      <c r="O407" s="2863"/>
    </row>
    <row r="408" spans="1:15" ht="15.75" customHeight="1">
      <c r="A408" s="2863"/>
      <c r="B408" s="2863"/>
      <c r="C408" s="2863"/>
      <c r="D408" s="2863"/>
      <c r="E408" s="2863"/>
      <c r="F408" s="2863"/>
      <c r="G408" s="2863"/>
      <c r="H408" s="2863"/>
      <c r="I408" s="2863"/>
      <c r="J408" s="2863"/>
      <c r="K408" s="2863"/>
      <c r="L408" s="2863"/>
      <c r="M408" s="2863"/>
      <c r="N408" s="2863"/>
      <c r="O408" s="2863"/>
    </row>
    <row r="409" spans="1:15" ht="15.75" customHeight="1">
      <c r="A409" s="2863"/>
      <c r="B409" s="2863"/>
      <c r="C409" s="2863"/>
      <c r="D409" s="2863"/>
      <c r="E409" s="2863"/>
      <c r="F409" s="2863"/>
      <c r="G409" s="2863"/>
      <c r="H409" s="2863"/>
      <c r="I409" s="2863"/>
      <c r="J409" s="2863"/>
      <c r="K409" s="2863"/>
      <c r="L409" s="2863"/>
      <c r="M409" s="2863"/>
      <c r="N409" s="2863"/>
      <c r="O409" s="2863"/>
    </row>
    <row r="410" spans="1:15" ht="15.75" customHeight="1">
      <c r="A410" s="2863"/>
      <c r="B410" s="2863"/>
      <c r="C410" s="2863"/>
      <c r="D410" s="2863"/>
      <c r="E410" s="2863"/>
      <c r="F410" s="2863"/>
      <c r="G410" s="2863"/>
      <c r="H410" s="2863"/>
      <c r="I410" s="2863"/>
      <c r="J410" s="2863"/>
      <c r="K410" s="2863"/>
      <c r="L410" s="2863"/>
      <c r="M410" s="2863"/>
      <c r="N410" s="2863"/>
      <c r="O410" s="2863"/>
    </row>
    <row r="411" spans="1:15" ht="15.75" customHeight="1">
      <c r="A411" s="2863"/>
      <c r="B411" s="2863"/>
      <c r="C411" s="2863"/>
      <c r="D411" s="2863"/>
      <c r="E411" s="2863"/>
      <c r="F411" s="2863"/>
      <c r="G411" s="2863"/>
      <c r="H411" s="2863"/>
      <c r="I411" s="2863"/>
      <c r="J411" s="2863"/>
      <c r="K411" s="2863"/>
      <c r="L411" s="2863"/>
      <c r="M411" s="2863"/>
      <c r="N411" s="2863"/>
      <c r="O411" s="2863"/>
    </row>
    <row r="412" spans="1:15" ht="15.75" customHeight="1">
      <c r="A412" s="2863"/>
      <c r="B412" s="2863"/>
      <c r="C412" s="2863"/>
      <c r="D412" s="2863"/>
      <c r="E412" s="2863"/>
      <c r="F412" s="2863"/>
      <c r="G412" s="2863"/>
      <c r="H412" s="2863"/>
      <c r="I412" s="2863"/>
      <c r="J412" s="2863"/>
      <c r="K412" s="2863"/>
      <c r="L412" s="2863"/>
      <c r="M412" s="2863"/>
      <c r="N412" s="2863"/>
      <c r="O412" s="2863"/>
    </row>
    <row r="413" spans="1:15" ht="15.75" customHeight="1">
      <c r="A413" s="2863"/>
      <c r="B413" s="2863"/>
      <c r="C413" s="2863"/>
      <c r="D413" s="2863"/>
      <c r="E413" s="2863"/>
      <c r="F413" s="2863"/>
      <c r="G413" s="2863"/>
      <c r="H413" s="2863"/>
      <c r="I413" s="2863"/>
      <c r="J413" s="2863"/>
      <c r="K413" s="2863"/>
      <c r="L413" s="2863"/>
      <c r="M413" s="2863"/>
      <c r="N413" s="2863"/>
      <c r="O413" s="2863"/>
    </row>
    <row r="414" spans="1:15" ht="15.75" customHeight="1">
      <c r="A414" s="2863"/>
      <c r="B414" s="2863"/>
      <c r="C414" s="2863"/>
      <c r="D414" s="2863"/>
      <c r="E414" s="2863"/>
      <c r="F414" s="2863"/>
      <c r="G414" s="2863"/>
      <c r="H414" s="2863"/>
      <c r="I414" s="2863"/>
      <c r="J414" s="2863"/>
      <c r="K414" s="2863"/>
      <c r="L414" s="2863"/>
      <c r="M414" s="2863"/>
      <c r="N414" s="2863"/>
      <c r="O414" s="2863"/>
    </row>
    <row r="415" spans="1:15" ht="15.75" customHeight="1">
      <c r="A415" s="2863"/>
      <c r="B415" s="2863"/>
      <c r="C415" s="2863"/>
      <c r="D415" s="2863"/>
      <c r="E415" s="2863"/>
      <c r="F415" s="2863"/>
      <c r="G415" s="2863"/>
      <c r="H415" s="2863"/>
      <c r="I415" s="2863"/>
      <c r="J415" s="2863"/>
      <c r="K415" s="2863"/>
      <c r="L415" s="2863"/>
      <c r="M415" s="2863"/>
      <c r="N415" s="2863"/>
      <c r="O415" s="2863"/>
    </row>
    <row r="416" spans="1:15" ht="15.75" customHeight="1">
      <c r="A416" s="2863"/>
      <c r="B416" s="2863"/>
      <c r="C416" s="2863"/>
      <c r="D416" s="2863"/>
      <c r="E416" s="2863"/>
      <c r="F416" s="2863"/>
      <c r="G416" s="2863"/>
      <c r="H416" s="2863"/>
      <c r="I416" s="2863"/>
      <c r="J416" s="2863"/>
      <c r="K416" s="2863"/>
      <c r="L416" s="2863"/>
      <c r="M416" s="2863"/>
      <c r="N416" s="2863"/>
      <c r="O416" s="2863"/>
    </row>
    <row r="417" spans="1:15" ht="15.75" customHeight="1">
      <c r="A417" s="2863"/>
      <c r="B417" s="2863"/>
      <c r="C417" s="2863"/>
      <c r="D417" s="2863"/>
      <c r="E417" s="2863"/>
      <c r="F417" s="2863"/>
      <c r="G417" s="2863"/>
      <c r="H417" s="2863"/>
      <c r="I417" s="2863"/>
      <c r="J417" s="2863"/>
      <c r="K417" s="2863"/>
      <c r="L417" s="2863"/>
      <c r="M417" s="2863"/>
      <c r="N417" s="2863"/>
      <c r="O417" s="2863"/>
    </row>
    <row r="418" spans="1:15" ht="15.75" customHeight="1">
      <c r="A418" s="2863"/>
      <c r="B418" s="2863"/>
      <c r="C418" s="2863"/>
      <c r="D418" s="2863"/>
      <c r="E418" s="2863"/>
      <c r="F418" s="2863"/>
      <c r="G418" s="2863"/>
      <c r="H418" s="2863"/>
      <c r="I418" s="2863"/>
      <c r="J418" s="2863"/>
      <c r="K418" s="2863"/>
      <c r="L418" s="2863"/>
      <c r="M418" s="2863"/>
      <c r="N418" s="2863"/>
      <c r="O418" s="2863"/>
    </row>
    <row r="419" spans="1:15" ht="15.75" customHeight="1">
      <c r="A419" s="2863"/>
      <c r="B419" s="2863"/>
      <c r="C419" s="2863"/>
      <c r="D419" s="2863"/>
      <c r="E419" s="2863"/>
      <c r="F419" s="2863"/>
      <c r="G419" s="2863"/>
      <c r="H419" s="2863"/>
      <c r="I419" s="2863"/>
      <c r="J419" s="2863"/>
      <c r="K419" s="2863"/>
      <c r="L419" s="2863"/>
      <c r="M419" s="2863"/>
      <c r="N419" s="2863"/>
      <c r="O419" s="2863"/>
    </row>
    <row r="420" spans="1:15" ht="15.75" customHeight="1">
      <c r="A420" s="2863"/>
      <c r="B420" s="2863"/>
      <c r="C420" s="2863"/>
      <c r="D420" s="2863"/>
      <c r="E420" s="2863"/>
      <c r="F420" s="2863"/>
      <c r="G420" s="2863"/>
      <c r="H420" s="2863"/>
      <c r="I420" s="2863"/>
      <c r="J420" s="2863"/>
      <c r="K420" s="2863"/>
      <c r="L420" s="2863"/>
      <c r="M420" s="2863"/>
      <c r="N420" s="2863"/>
      <c r="O420" s="2863"/>
    </row>
    <row r="421" spans="1:15" ht="15.75" customHeight="1">
      <c r="A421" s="2863"/>
      <c r="B421" s="2863"/>
      <c r="C421" s="2863"/>
      <c r="D421" s="2863"/>
      <c r="E421" s="2863"/>
      <c r="F421" s="2863"/>
      <c r="G421" s="2863"/>
      <c r="H421" s="2863"/>
      <c r="I421" s="2863"/>
      <c r="J421" s="2863"/>
      <c r="K421" s="2863"/>
      <c r="L421" s="2863"/>
      <c r="M421" s="2863"/>
      <c r="N421" s="2863"/>
      <c r="O421" s="2863"/>
    </row>
    <row r="422" spans="1:15" ht="15.75" customHeight="1">
      <c r="A422" s="2863"/>
      <c r="B422" s="2863"/>
      <c r="C422" s="2863"/>
      <c r="D422" s="2863"/>
      <c r="E422" s="2863"/>
      <c r="F422" s="2863"/>
      <c r="G422" s="2863"/>
      <c r="H422" s="2863"/>
      <c r="I422" s="2863"/>
      <c r="J422" s="2863"/>
      <c r="K422" s="2863"/>
      <c r="L422" s="2863"/>
      <c r="M422" s="2863"/>
      <c r="N422" s="2863"/>
      <c r="O422" s="2863"/>
    </row>
    <row r="423" spans="1:15" ht="15.75" customHeight="1">
      <c r="A423" s="2863"/>
      <c r="B423" s="2863"/>
      <c r="C423" s="2863"/>
      <c r="D423" s="2863"/>
      <c r="E423" s="2863"/>
      <c r="F423" s="2863"/>
      <c r="G423" s="2863"/>
      <c r="H423" s="2863"/>
      <c r="I423" s="2863"/>
      <c r="J423" s="2863"/>
      <c r="K423" s="2863"/>
      <c r="L423" s="2863"/>
      <c r="M423" s="2863"/>
      <c r="N423" s="2863"/>
      <c r="O423" s="2863"/>
    </row>
    <row r="424" spans="1:15" ht="15.75" customHeight="1">
      <c r="A424" s="2863"/>
      <c r="B424" s="2863"/>
      <c r="C424" s="2863"/>
      <c r="D424" s="2863"/>
      <c r="E424" s="2863"/>
      <c r="F424" s="2863"/>
      <c r="G424" s="2863"/>
      <c r="H424" s="2863"/>
      <c r="I424" s="2863"/>
      <c r="J424" s="2863"/>
      <c r="K424" s="2863"/>
      <c r="L424" s="2863"/>
      <c r="M424" s="2863"/>
      <c r="N424" s="2863"/>
      <c r="O424" s="2863"/>
    </row>
    <row r="425" spans="1:15" ht="15.75" customHeight="1">
      <c r="A425" s="2863"/>
      <c r="B425" s="2863"/>
      <c r="C425" s="2863"/>
      <c r="D425" s="2863"/>
      <c r="E425" s="2863"/>
      <c r="F425" s="2863"/>
      <c r="G425" s="2863"/>
      <c r="H425" s="2863"/>
      <c r="I425" s="2863"/>
      <c r="J425" s="2863"/>
      <c r="K425" s="2863"/>
      <c r="L425" s="2863"/>
      <c r="M425" s="2863"/>
      <c r="N425" s="2863"/>
      <c r="O425" s="2863"/>
    </row>
    <row r="426" spans="1:15" ht="15.75" customHeight="1">
      <c r="A426" s="2863"/>
      <c r="B426" s="2863"/>
      <c r="C426" s="2863"/>
      <c r="D426" s="2863"/>
      <c r="E426" s="2863"/>
      <c r="F426" s="2863"/>
      <c r="G426" s="2863"/>
      <c r="H426" s="2863"/>
      <c r="I426" s="2863"/>
      <c r="J426" s="2863"/>
      <c r="K426" s="2863"/>
      <c r="L426" s="2863"/>
      <c r="M426" s="2863"/>
      <c r="N426" s="2863"/>
      <c r="O426" s="2863"/>
    </row>
    <row r="427" spans="1:15" ht="15.75" customHeight="1">
      <c r="A427" s="2863"/>
      <c r="B427" s="2863"/>
      <c r="C427" s="2863"/>
      <c r="D427" s="2863"/>
      <c r="E427" s="2863"/>
      <c r="F427" s="2863"/>
      <c r="G427" s="2863"/>
      <c r="H427" s="2863"/>
      <c r="I427" s="2863"/>
      <c r="J427" s="2863"/>
      <c r="K427" s="2863"/>
      <c r="L427" s="2863"/>
      <c r="M427" s="2863"/>
      <c r="N427" s="2863"/>
      <c r="O427" s="2863"/>
    </row>
    <row r="428" spans="1:15" ht="15.75" customHeight="1">
      <c r="A428" s="2863"/>
      <c r="B428" s="2863"/>
      <c r="C428" s="2863"/>
      <c r="D428" s="2863"/>
      <c r="E428" s="2863"/>
      <c r="F428" s="2863"/>
      <c r="G428" s="2863"/>
      <c r="H428" s="2863"/>
      <c r="I428" s="2863"/>
      <c r="J428" s="2863"/>
      <c r="K428" s="2863"/>
      <c r="L428" s="2863"/>
      <c r="M428" s="2863"/>
      <c r="N428" s="2863"/>
      <c r="O428" s="2863"/>
    </row>
    <row r="429" spans="1:15" ht="15.75" customHeight="1">
      <c r="A429" s="2863"/>
      <c r="B429" s="2863"/>
      <c r="C429" s="2863"/>
      <c r="D429" s="2863"/>
      <c r="E429" s="2863"/>
      <c r="F429" s="2863"/>
      <c r="G429" s="2863"/>
      <c r="H429" s="2863"/>
      <c r="I429" s="2863"/>
      <c r="J429" s="2863"/>
      <c r="K429" s="2863"/>
      <c r="L429" s="2863"/>
      <c r="M429" s="2863"/>
      <c r="N429" s="2863"/>
      <c r="O429" s="2863"/>
    </row>
    <row r="430" spans="1:15" ht="15.75" customHeight="1">
      <c r="A430" s="2863"/>
      <c r="B430" s="2863"/>
      <c r="C430" s="2863"/>
      <c r="D430" s="2863"/>
      <c r="E430" s="2863"/>
      <c r="F430" s="2863"/>
      <c r="G430" s="2863"/>
      <c r="H430" s="2863"/>
      <c r="I430" s="2863"/>
      <c r="J430" s="2863"/>
      <c r="K430" s="2863"/>
      <c r="L430" s="2863"/>
      <c r="M430" s="2863"/>
      <c r="N430" s="2863"/>
      <c r="O430" s="2863"/>
    </row>
    <row r="431" spans="1:15" ht="15.75" customHeight="1">
      <c r="A431" s="2863"/>
      <c r="B431" s="2863"/>
      <c r="C431" s="2863"/>
      <c r="D431" s="2863"/>
      <c r="E431" s="2863"/>
      <c r="F431" s="2863"/>
      <c r="G431" s="2863"/>
      <c r="H431" s="2863"/>
      <c r="I431" s="2863"/>
      <c r="J431" s="2863"/>
      <c r="K431" s="2863"/>
      <c r="L431" s="2863"/>
      <c r="M431" s="2863"/>
      <c r="N431" s="2863"/>
      <c r="O431" s="2863"/>
    </row>
    <row r="432" spans="1:15" ht="15.75" customHeight="1">
      <c r="A432" s="2863"/>
      <c r="B432" s="2863"/>
      <c r="C432" s="2863"/>
      <c r="D432" s="2863"/>
      <c r="E432" s="2863"/>
      <c r="F432" s="2863"/>
      <c r="G432" s="2863"/>
      <c r="H432" s="2863"/>
      <c r="I432" s="2863"/>
      <c r="J432" s="2863"/>
      <c r="K432" s="2863"/>
      <c r="L432" s="2863"/>
      <c r="M432" s="2863"/>
      <c r="N432" s="2863"/>
      <c r="O432" s="2863"/>
    </row>
    <row r="433" spans="1:15" ht="15.75" customHeight="1">
      <c r="A433" s="2863"/>
      <c r="B433" s="2863"/>
      <c r="C433" s="2863"/>
      <c r="D433" s="2863"/>
      <c r="E433" s="2863"/>
      <c r="F433" s="2863"/>
      <c r="G433" s="2863"/>
      <c r="H433" s="2863"/>
      <c r="I433" s="2863"/>
      <c r="J433" s="2863"/>
      <c r="K433" s="2863"/>
      <c r="L433" s="2863"/>
      <c r="M433" s="2863"/>
      <c r="N433" s="2863"/>
      <c r="O433" s="2863"/>
    </row>
    <row r="434" spans="1:15" ht="15.75" customHeight="1">
      <c r="A434" s="2863"/>
      <c r="B434" s="2863"/>
      <c r="C434" s="2863"/>
      <c r="D434" s="2863"/>
      <c r="E434" s="2863"/>
      <c r="F434" s="2863"/>
      <c r="G434" s="2863"/>
      <c r="H434" s="2863"/>
      <c r="I434" s="2863"/>
      <c r="J434" s="2863"/>
      <c r="K434" s="2863"/>
      <c r="L434" s="2863"/>
      <c r="M434" s="2863"/>
      <c r="N434" s="2863"/>
      <c r="O434" s="2863"/>
    </row>
    <row r="435" spans="1:15" ht="15.75" customHeight="1">
      <c r="A435" s="2863"/>
      <c r="B435" s="2863"/>
      <c r="C435" s="2863"/>
      <c r="D435" s="2863"/>
      <c r="E435" s="2863"/>
      <c r="F435" s="2863"/>
      <c r="G435" s="2863"/>
      <c r="H435" s="2863"/>
      <c r="I435" s="2863"/>
      <c r="J435" s="2863"/>
      <c r="K435" s="2863"/>
      <c r="L435" s="2863"/>
      <c r="M435" s="2863"/>
      <c r="N435" s="2863"/>
      <c r="O435" s="2863"/>
    </row>
    <row r="436" spans="1:15" ht="15.75" customHeight="1">
      <c r="A436" s="2863"/>
      <c r="B436" s="2863"/>
      <c r="C436" s="2863"/>
      <c r="D436" s="2863"/>
      <c r="E436" s="2863"/>
      <c r="F436" s="2863"/>
      <c r="G436" s="2863"/>
      <c r="H436" s="2863"/>
      <c r="I436" s="2863"/>
      <c r="J436" s="2863"/>
      <c r="K436" s="2863"/>
      <c r="L436" s="2863"/>
      <c r="M436" s="2863"/>
      <c r="N436" s="2863"/>
      <c r="O436" s="2863"/>
    </row>
    <row r="437" spans="1:15" ht="15.75" customHeight="1">
      <c r="A437" s="2863"/>
      <c r="B437" s="2863"/>
      <c r="C437" s="2863"/>
      <c r="D437" s="2863"/>
      <c r="E437" s="2863"/>
      <c r="F437" s="2863"/>
      <c r="G437" s="2863"/>
      <c r="H437" s="2863"/>
      <c r="I437" s="2863"/>
      <c r="J437" s="2863"/>
      <c r="K437" s="2863"/>
      <c r="L437" s="2863"/>
      <c r="M437" s="2863"/>
      <c r="N437" s="2863"/>
      <c r="O437" s="2863"/>
    </row>
    <row r="438" spans="1:15" ht="15.75" customHeight="1">
      <c r="A438" s="2863"/>
      <c r="B438" s="2863"/>
      <c r="C438" s="2863"/>
      <c r="D438" s="2863"/>
      <c r="E438" s="2863"/>
      <c r="F438" s="2863"/>
      <c r="G438" s="2863"/>
      <c r="H438" s="2863"/>
      <c r="I438" s="2863"/>
      <c r="J438" s="2863"/>
      <c r="K438" s="2863"/>
      <c r="L438" s="2863"/>
      <c r="M438" s="2863"/>
      <c r="N438" s="2863"/>
      <c r="O438" s="2863"/>
    </row>
    <row r="439" spans="1:15" ht="15.75" customHeight="1">
      <c r="A439" s="2863"/>
      <c r="B439" s="2863"/>
      <c r="C439" s="2863"/>
      <c r="D439" s="2863"/>
      <c r="E439" s="2863"/>
      <c r="F439" s="2863"/>
      <c r="G439" s="2863"/>
      <c r="H439" s="2863"/>
      <c r="I439" s="2863"/>
      <c r="J439" s="2863"/>
      <c r="K439" s="2863"/>
      <c r="L439" s="2863"/>
      <c r="M439" s="2863"/>
      <c r="N439" s="2863"/>
      <c r="O439" s="2863"/>
    </row>
    <row r="440" spans="1:15" ht="15.75" customHeight="1">
      <c r="A440" s="2863"/>
      <c r="B440" s="2863"/>
      <c r="C440" s="2863"/>
      <c r="D440" s="2863"/>
      <c r="E440" s="2863"/>
      <c r="F440" s="2863"/>
      <c r="G440" s="2863"/>
      <c r="H440" s="2863"/>
      <c r="I440" s="2863"/>
      <c r="J440" s="2863"/>
      <c r="K440" s="2863"/>
      <c r="L440" s="2863"/>
      <c r="M440" s="2863"/>
      <c r="N440" s="2863"/>
      <c r="O440" s="2863"/>
    </row>
    <row r="441" spans="1:15" ht="15.75" customHeight="1">
      <c r="A441" s="2863"/>
      <c r="B441" s="2863"/>
      <c r="C441" s="2863"/>
      <c r="D441" s="2863"/>
      <c r="E441" s="2863"/>
      <c r="F441" s="2863"/>
      <c r="G441" s="2863"/>
      <c r="H441" s="2863"/>
      <c r="I441" s="2863"/>
      <c r="J441" s="2863"/>
      <c r="K441" s="2863"/>
      <c r="L441" s="2863"/>
      <c r="M441" s="2863"/>
      <c r="N441" s="2863"/>
      <c r="O441" s="2863"/>
    </row>
    <row r="442" spans="1:15" ht="15.75" customHeight="1">
      <c r="A442" s="2863"/>
      <c r="B442" s="2863"/>
      <c r="C442" s="2863"/>
      <c r="D442" s="2863"/>
      <c r="E442" s="2863"/>
      <c r="F442" s="2863"/>
      <c r="G442" s="2863"/>
      <c r="H442" s="2863"/>
      <c r="I442" s="2863"/>
      <c r="J442" s="2863"/>
      <c r="K442" s="2863"/>
      <c r="L442" s="2863"/>
      <c r="M442" s="2863"/>
      <c r="N442" s="2863"/>
      <c r="O442" s="2863"/>
    </row>
    <row r="443" spans="1:15" ht="15.75" customHeight="1">
      <c r="A443" s="2863"/>
      <c r="B443" s="2863"/>
      <c r="C443" s="2863"/>
      <c r="D443" s="2863"/>
      <c r="E443" s="2863"/>
      <c r="F443" s="2863"/>
      <c r="G443" s="2863"/>
      <c r="H443" s="2863"/>
      <c r="I443" s="2863"/>
      <c r="J443" s="2863"/>
      <c r="K443" s="2863"/>
      <c r="L443" s="2863"/>
      <c r="M443" s="2863"/>
      <c r="N443" s="2863"/>
      <c r="O443" s="2863"/>
    </row>
    <row r="444" spans="1:15" ht="15.75" customHeight="1">
      <c r="A444" s="2863"/>
      <c r="B444" s="2863"/>
      <c r="C444" s="2863"/>
      <c r="D444" s="2863"/>
      <c r="E444" s="2863"/>
      <c r="F444" s="2863"/>
      <c r="G444" s="2863"/>
      <c r="H444" s="2863"/>
      <c r="I444" s="2863"/>
      <c r="J444" s="2863"/>
      <c r="K444" s="2863"/>
      <c r="L444" s="2863"/>
      <c r="M444" s="2863"/>
      <c r="N444" s="2863"/>
      <c r="O444" s="2863"/>
    </row>
    <row r="445" spans="1:15" ht="15.75" customHeight="1">
      <c r="A445" s="2863"/>
      <c r="B445" s="2863"/>
      <c r="C445" s="2863"/>
      <c r="D445" s="2863"/>
      <c r="E445" s="2863"/>
      <c r="F445" s="2863"/>
      <c r="G445" s="2863"/>
      <c r="H445" s="2863"/>
      <c r="I445" s="2863"/>
      <c r="J445" s="2863"/>
      <c r="K445" s="2863"/>
      <c r="L445" s="2863"/>
      <c r="M445" s="2863"/>
      <c r="N445" s="2863"/>
      <c r="O445" s="2863"/>
    </row>
    <row r="446" spans="1:15" ht="15.75" customHeight="1">
      <c r="A446" s="2863"/>
      <c r="B446" s="2863"/>
      <c r="C446" s="2863"/>
      <c r="D446" s="2863"/>
      <c r="E446" s="2863"/>
      <c r="F446" s="2863"/>
      <c r="G446" s="2863"/>
      <c r="H446" s="2863"/>
      <c r="I446" s="2863"/>
      <c r="J446" s="2863"/>
      <c r="K446" s="2863"/>
      <c r="L446" s="2863"/>
      <c r="M446" s="2863"/>
      <c r="N446" s="2863"/>
      <c r="O446" s="2863"/>
    </row>
    <row r="447" spans="1:15" ht="15.75" customHeight="1">
      <c r="A447" s="2863"/>
      <c r="B447" s="2863"/>
      <c r="C447" s="2863"/>
      <c r="D447" s="2863"/>
      <c r="E447" s="2863"/>
      <c r="F447" s="2863"/>
      <c r="G447" s="2863"/>
      <c r="H447" s="2863"/>
      <c r="I447" s="2863"/>
      <c r="J447" s="2863"/>
      <c r="K447" s="2863"/>
      <c r="L447" s="2863"/>
      <c r="M447" s="2863"/>
      <c r="N447" s="2863"/>
      <c r="O447" s="2863"/>
    </row>
    <row r="448" spans="1:15" ht="15.75" customHeight="1">
      <c r="A448" s="2863"/>
      <c r="B448" s="2863"/>
      <c r="C448" s="2863"/>
      <c r="D448" s="2863"/>
      <c r="E448" s="2863"/>
      <c r="F448" s="2863"/>
      <c r="G448" s="2863"/>
      <c r="H448" s="2863"/>
      <c r="I448" s="2863"/>
      <c r="J448" s="2863"/>
      <c r="K448" s="2863"/>
      <c r="L448" s="2863"/>
      <c r="M448" s="2863"/>
      <c r="N448" s="2863"/>
      <c r="O448" s="2863"/>
    </row>
    <row r="449" spans="1:15" ht="15.75" customHeight="1">
      <c r="A449" s="2863"/>
      <c r="B449" s="2863"/>
      <c r="C449" s="2863"/>
      <c r="D449" s="2863"/>
      <c r="E449" s="2863"/>
      <c r="F449" s="2863"/>
      <c r="G449" s="2863"/>
      <c r="H449" s="2863"/>
      <c r="I449" s="2863"/>
      <c r="J449" s="2863"/>
      <c r="K449" s="2863"/>
      <c r="L449" s="2863"/>
      <c r="M449" s="2863"/>
      <c r="N449" s="2863"/>
      <c r="O449" s="2863"/>
    </row>
    <row r="450" spans="1:15" ht="15.75" customHeight="1">
      <c r="A450" s="2863"/>
      <c r="B450" s="2863"/>
      <c r="C450" s="2863"/>
      <c r="D450" s="2863"/>
      <c r="E450" s="2863"/>
      <c r="F450" s="2863"/>
      <c r="G450" s="2863"/>
      <c r="H450" s="2863"/>
      <c r="I450" s="2863"/>
      <c r="J450" s="2863"/>
      <c r="K450" s="2863"/>
      <c r="L450" s="2863"/>
      <c r="M450" s="2863"/>
      <c r="N450" s="2863"/>
      <c r="O450" s="2863"/>
    </row>
    <row r="451" spans="1:15" ht="15.75" customHeight="1">
      <c r="A451" s="2863"/>
      <c r="B451" s="2863"/>
      <c r="C451" s="2863"/>
      <c r="D451" s="2863"/>
      <c r="E451" s="2863"/>
      <c r="F451" s="2863"/>
      <c r="G451" s="2863"/>
      <c r="H451" s="2863"/>
      <c r="I451" s="2863"/>
      <c r="J451" s="2863"/>
      <c r="K451" s="2863"/>
      <c r="L451" s="2863"/>
      <c r="M451" s="2863"/>
      <c r="N451" s="2863"/>
      <c r="O451" s="2863"/>
    </row>
    <row r="452" spans="1:15" ht="15.75" customHeight="1">
      <c r="A452" s="2863"/>
      <c r="B452" s="2863"/>
      <c r="C452" s="2863"/>
      <c r="D452" s="2863"/>
      <c r="E452" s="2863"/>
      <c r="F452" s="2863"/>
      <c r="G452" s="2863"/>
      <c r="H452" s="2863"/>
      <c r="I452" s="2863"/>
      <c r="J452" s="2863"/>
      <c r="K452" s="2863"/>
      <c r="L452" s="2863"/>
      <c r="M452" s="2863"/>
      <c r="N452" s="2863"/>
      <c r="O452" s="2863"/>
    </row>
    <row r="453" spans="1:15" ht="15.75" customHeight="1">
      <c r="A453" s="2863"/>
      <c r="B453" s="2863"/>
      <c r="C453" s="2863"/>
      <c r="D453" s="2863"/>
      <c r="E453" s="2863"/>
      <c r="F453" s="2863"/>
      <c r="G453" s="2863"/>
      <c r="H453" s="2863"/>
      <c r="I453" s="2863"/>
      <c r="J453" s="2863"/>
      <c r="K453" s="2863"/>
      <c r="L453" s="2863"/>
      <c r="M453" s="2863"/>
      <c r="N453" s="2863"/>
      <c r="O453" s="2863"/>
    </row>
    <row r="454" spans="1:15" ht="15.75" customHeight="1">
      <c r="A454" s="2863"/>
      <c r="B454" s="2863"/>
      <c r="C454" s="2863"/>
      <c r="D454" s="2863"/>
      <c r="E454" s="2863"/>
      <c r="F454" s="2863"/>
      <c r="G454" s="2863"/>
      <c r="H454" s="2863"/>
      <c r="I454" s="2863"/>
      <c r="J454" s="2863"/>
      <c r="K454" s="2863"/>
      <c r="L454" s="2863"/>
      <c r="M454" s="2863"/>
      <c r="N454" s="2863"/>
      <c r="O454" s="2863"/>
    </row>
    <row r="455" spans="1:15" ht="15.75" customHeight="1">
      <c r="A455" s="2863"/>
      <c r="B455" s="2863"/>
      <c r="C455" s="2863"/>
      <c r="D455" s="2863"/>
      <c r="E455" s="2863"/>
      <c r="F455" s="2863"/>
      <c r="G455" s="2863"/>
      <c r="H455" s="2863"/>
      <c r="I455" s="2863"/>
      <c r="J455" s="2863"/>
      <c r="K455" s="2863"/>
      <c r="L455" s="2863"/>
      <c r="M455" s="2863"/>
      <c r="N455" s="2863"/>
      <c r="O455" s="2863"/>
    </row>
    <row r="456" spans="1:15" ht="15.75" customHeight="1">
      <c r="A456" s="2863"/>
      <c r="B456" s="2863"/>
      <c r="C456" s="2863"/>
      <c r="D456" s="2863"/>
      <c r="E456" s="2863"/>
      <c r="F456" s="2863"/>
      <c r="G456" s="2863"/>
      <c r="H456" s="2863"/>
      <c r="I456" s="2863"/>
      <c r="J456" s="2863"/>
      <c r="K456" s="2863"/>
      <c r="L456" s="2863"/>
      <c r="M456" s="2863"/>
      <c r="N456" s="2863"/>
      <c r="O456" s="2863"/>
    </row>
    <row r="457" spans="1:15" ht="15.75" customHeight="1">
      <c r="A457" s="2863"/>
      <c r="B457" s="2863"/>
      <c r="C457" s="2863"/>
      <c r="D457" s="2863"/>
      <c r="E457" s="2863"/>
      <c r="F457" s="2863"/>
      <c r="G457" s="2863"/>
      <c r="H457" s="2863"/>
      <c r="I457" s="2863"/>
      <c r="J457" s="2863"/>
      <c r="K457" s="2863"/>
      <c r="L457" s="2863"/>
      <c r="M457" s="2863"/>
      <c r="N457" s="2863"/>
      <c r="O457" s="2863"/>
    </row>
    <row r="458" spans="1:15" ht="15.75" customHeight="1">
      <c r="A458" s="2863"/>
      <c r="B458" s="2863"/>
      <c r="C458" s="2863"/>
      <c r="D458" s="2863"/>
      <c r="E458" s="2863"/>
      <c r="F458" s="2863"/>
      <c r="G458" s="2863"/>
      <c r="H458" s="2863"/>
      <c r="I458" s="2863"/>
      <c r="J458" s="2863"/>
      <c r="K458" s="2863"/>
      <c r="L458" s="2863"/>
      <c r="M458" s="2863"/>
      <c r="N458" s="2863"/>
      <c r="O458" s="2863"/>
    </row>
    <row r="459" spans="1:15" ht="15.75" customHeight="1">
      <c r="A459" s="2863"/>
      <c r="B459" s="2863"/>
      <c r="C459" s="2863"/>
      <c r="D459" s="2863"/>
      <c r="E459" s="2863"/>
      <c r="F459" s="2863"/>
      <c r="G459" s="2863"/>
      <c r="H459" s="2863"/>
      <c r="I459" s="2863"/>
      <c r="J459" s="2863"/>
      <c r="K459" s="2863"/>
      <c r="L459" s="2863"/>
      <c r="M459" s="2863"/>
      <c r="N459" s="2863"/>
      <c r="O459" s="2863"/>
    </row>
    <row r="460" spans="1:15" ht="15.75" customHeight="1">
      <c r="A460" s="2863"/>
      <c r="B460" s="2863"/>
      <c r="C460" s="2863"/>
      <c r="D460" s="2863"/>
      <c r="E460" s="2863"/>
      <c r="F460" s="2863"/>
      <c r="G460" s="2863"/>
      <c r="H460" s="2863"/>
      <c r="I460" s="2863"/>
      <c r="J460" s="2863"/>
      <c r="K460" s="2863"/>
      <c r="L460" s="2863"/>
      <c r="M460" s="2863"/>
      <c r="N460" s="2863"/>
      <c r="O460" s="2863"/>
    </row>
    <row r="461" spans="1:15" ht="15.75" customHeight="1">
      <c r="A461" s="2863"/>
      <c r="B461" s="2863"/>
      <c r="C461" s="2863"/>
      <c r="D461" s="2863"/>
      <c r="E461" s="2863"/>
      <c r="F461" s="2863"/>
      <c r="G461" s="2863"/>
      <c r="H461" s="2863"/>
      <c r="I461" s="2863"/>
      <c r="J461" s="2863"/>
      <c r="K461" s="2863"/>
      <c r="L461" s="2863"/>
      <c r="M461" s="2863"/>
      <c r="N461" s="2863"/>
      <c r="O461" s="2863"/>
    </row>
    <row r="462" spans="1:15" ht="15.75" customHeight="1">
      <c r="A462" s="2863"/>
      <c r="B462" s="2863"/>
      <c r="C462" s="2863"/>
      <c r="D462" s="2863"/>
      <c r="E462" s="2863"/>
      <c r="F462" s="2863"/>
      <c r="G462" s="2863"/>
      <c r="H462" s="2863"/>
      <c r="I462" s="2863"/>
      <c r="J462" s="2863"/>
      <c r="K462" s="2863"/>
      <c r="L462" s="2863"/>
      <c r="M462" s="2863"/>
      <c r="N462" s="2863"/>
      <c r="O462" s="2863"/>
    </row>
    <row r="463" spans="1:15" ht="15.75" customHeight="1">
      <c r="A463" s="2863"/>
      <c r="B463" s="2863"/>
      <c r="C463" s="2863"/>
      <c r="D463" s="2863"/>
      <c r="E463" s="2863"/>
      <c r="F463" s="2863"/>
      <c r="G463" s="2863"/>
      <c r="H463" s="2863"/>
      <c r="I463" s="2863"/>
      <c r="J463" s="2863"/>
      <c r="K463" s="2863"/>
      <c r="L463" s="2863"/>
      <c r="M463" s="2863"/>
      <c r="N463" s="2863"/>
      <c r="O463" s="2863"/>
    </row>
    <row r="464" spans="1:15" ht="15.75" customHeight="1">
      <c r="A464" s="2863"/>
      <c r="B464" s="2863"/>
      <c r="C464" s="2863"/>
      <c r="D464" s="2863"/>
      <c r="E464" s="2863"/>
      <c r="F464" s="2863"/>
      <c r="G464" s="2863"/>
      <c r="H464" s="2863"/>
      <c r="I464" s="2863"/>
      <c r="J464" s="2863"/>
      <c r="K464" s="2863"/>
      <c r="L464" s="2863"/>
      <c r="M464" s="2863"/>
      <c r="N464" s="2863"/>
      <c r="O464" s="2863"/>
    </row>
    <row r="465" spans="1:15" ht="15.75" customHeight="1">
      <c r="A465" s="2863"/>
      <c r="B465" s="2863"/>
      <c r="C465" s="2863"/>
      <c r="D465" s="2863"/>
      <c r="E465" s="2863"/>
      <c r="F465" s="2863"/>
      <c r="G465" s="2863"/>
      <c r="H465" s="2863"/>
      <c r="I465" s="2863"/>
      <c r="J465" s="2863"/>
      <c r="K465" s="2863"/>
      <c r="L465" s="2863"/>
      <c r="M465" s="2863"/>
      <c r="N465" s="2863"/>
      <c r="O465" s="2863"/>
    </row>
    <row r="466" spans="1:15" ht="15.75" customHeight="1">
      <c r="A466" s="2863"/>
      <c r="B466" s="2863"/>
      <c r="C466" s="2863"/>
      <c r="D466" s="2863"/>
      <c r="E466" s="2863"/>
      <c r="F466" s="2863"/>
      <c r="G466" s="2863"/>
      <c r="H466" s="2863"/>
      <c r="I466" s="2863"/>
      <c r="J466" s="2863"/>
      <c r="K466" s="2863"/>
      <c r="L466" s="2863"/>
      <c r="M466" s="2863"/>
      <c r="N466" s="2863"/>
      <c r="O466" s="2863"/>
    </row>
    <row r="467" spans="1:15" ht="15.75" customHeight="1">
      <c r="A467" s="2863"/>
      <c r="B467" s="2863"/>
      <c r="C467" s="2863"/>
      <c r="D467" s="2863"/>
      <c r="E467" s="2863"/>
      <c r="F467" s="2863"/>
      <c r="G467" s="2863"/>
      <c r="H467" s="2863"/>
      <c r="I467" s="2863"/>
      <c r="J467" s="2863"/>
      <c r="K467" s="2863"/>
      <c r="L467" s="2863"/>
      <c r="M467" s="2863"/>
      <c r="N467" s="2863"/>
      <c r="O467" s="2863"/>
    </row>
    <row r="468" spans="1:15" ht="15.75" customHeight="1">
      <c r="A468" s="2863"/>
      <c r="B468" s="2863"/>
      <c r="C468" s="2863"/>
      <c r="D468" s="2863"/>
      <c r="E468" s="2863"/>
      <c r="F468" s="2863"/>
      <c r="G468" s="2863"/>
      <c r="H468" s="2863"/>
      <c r="I468" s="2863"/>
      <c r="J468" s="2863"/>
      <c r="K468" s="2863"/>
      <c r="L468" s="2863"/>
      <c r="M468" s="2863"/>
      <c r="N468" s="2863"/>
      <c r="O468" s="2863"/>
    </row>
    <row r="469" spans="1:15" ht="15.75" customHeight="1">
      <c r="A469" s="2863"/>
      <c r="B469" s="2863"/>
      <c r="C469" s="2863"/>
      <c r="D469" s="2863"/>
      <c r="E469" s="2863"/>
      <c r="F469" s="2863"/>
      <c r="G469" s="2863"/>
      <c r="H469" s="2863"/>
      <c r="I469" s="2863"/>
      <c r="J469" s="2863"/>
      <c r="K469" s="2863"/>
      <c r="L469" s="2863"/>
      <c r="M469" s="2863"/>
      <c r="N469" s="2863"/>
      <c r="O469" s="2863"/>
    </row>
    <row r="470" spans="1:15" ht="15.75" customHeight="1">
      <c r="A470" s="2863"/>
      <c r="B470" s="2863"/>
      <c r="C470" s="2863"/>
      <c r="D470" s="2863"/>
      <c r="E470" s="2863"/>
      <c r="F470" s="2863"/>
      <c r="G470" s="2863"/>
      <c r="H470" s="2863"/>
      <c r="I470" s="2863"/>
      <c r="J470" s="2863"/>
      <c r="K470" s="2863"/>
      <c r="L470" s="2863"/>
      <c r="M470" s="2863"/>
      <c r="N470" s="2863"/>
      <c r="O470" s="2863"/>
    </row>
    <row r="471" spans="1:15" ht="15.75" customHeight="1">
      <c r="A471" s="2863"/>
      <c r="B471" s="2863"/>
      <c r="C471" s="2863"/>
      <c r="D471" s="2863"/>
      <c r="E471" s="2863"/>
      <c r="F471" s="2863"/>
      <c r="G471" s="2863"/>
      <c r="H471" s="2863"/>
      <c r="I471" s="2863"/>
      <c r="J471" s="2863"/>
      <c r="K471" s="2863"/>
      <c r="L471" s="2863"/>
      <c r="M471" s="2863"/>
      <c r="N471" s="2863"/>
      <c r="O471" s="2863"/>
    </row>
    <row r="472" spans="1:15" ht="15.75" customHeight="1">
      <c r="A472" s="2863"/>
      <c r="B472" s="2863"/>
      <c r="C472" s="2863"/>
      <c r="D472" s="2863"/>
      <c r="E472" s="2863"/>
      <c r="F472" s="2863"/>
      <c r="G472" s="2863"/>
      <c r="H472" s="2863"/>
      <c r="I472" s="2863"/>
      <c r="J472" s="2863"/>
      <c r="K472" s="2863"/>
      <c r="L472" s="2863"/>
      <c r="M472" s="2863"/>
      <c r="N472" s="2863"/>
      <c r="O472" s="2863"/>
    </row>
    <row r="473" spans="1:15" ht="15.75" customHeight="1">
      <c r="A473" s="2863"/>
      <c r="B473" s="2863"/>
      <c r="C473" s="2863"/>
      <c r="D473" s="2863"/>
      <c r="E473" s="2863"/>
      <c r="F473" s="2863"/>
      <c r="G473" s="2863"/>
      <c r="H473" s="2863"/>
      <c r="I473" s="2863"/>
      <c r="J473" s="2863"/>
      <c r="K473" s="2863"/>
      <c r="L473" s="2863"/>
      <c r="M473" s="2863"/>
      <c r="N473" s="2863"/>
      <c r="O473" s="2863"/>
    </row>
    <row r="474" spans="1:15" ht="15.75" customHeight="1">
      <c r="A474" s="2863"/>
      <c r="B474" s="2863"/>
      <c r="C474" s="2863"/>
      <c r="D474" s="2863"/>
      <c r="E474" s="2863"/>
      <c r="F474" s="2863"/>
      <c r="G474" s="2863"/>
      <c r="H474" s="2863"/>
      <c r="I474" s="2863"/>
      <c r="J474" s="2863"/>
      <c r="K474" s="2863"/>
      <c r="L474" s="2863"/>
      <c r="M474" s="2863"/>
      <c r="N474" s="2863"/>
      <c r="O474" s="2863"/>
    </row>
    <row r="475" spans="1:15" ht="15.75" customHeight="1">
      <c r="A475" s="2863"/>
      <c r="B475" s="2863"/>
      <c r="C475" s="2863"/>
      <c r="D475" s="2863"/>
      <c r="E475" s="2863"/>
      <c r="F475" s="2863"/>
      <c r="G475" s="2863"/>
      <c r="H475" s="2863"/>
      <c r="I475" s="2863"/>
      <c r="J475" s="2863"/>
      <c r="K475" s="2863"/>
      <c r="L475" s="2863"/>
      <c r="M475" s="2863"/>
      <c r="N475" s="2863"/>
      <c r="O475" s="2863"/>
    </row>
    <row r="476" spans="1:15" ht="15.75" customHeight="1">
      <c r="A476" s="2863"/>
      <c r="B476" s="2863"/>
      <c r="C476" s="2863"/>
      <c r="D476" s="2863"/>
      <c r="E476" s="2863"/>
      <c r="F476" s="2863"/>
      <c r="G476" s="2863"/>
      <c r="H476" s="2863"/>
      <c r="I476" s="2863"/>
      <c r="J476" s="2863"/>
      <c r="K476" s="2863"/>
      <c r="L476" s="2863"/>
      <c r="M476" s="2863"/>
      <c r="N476" s="2863"/>
      <c r="O476" s="2863"/>
    </row>
    <row r="477" spans="1:15" ht="15.75" customHeight="1">
      <c r="A477" s="2863"/>
      <c r="B477" s="2863"/>
      <c r="C477" s="2863"/>
      <c r="D477" s="2863"/>
      <c r="E477" s="2863"/>
      <c r="F477" s="2863"/>
      <c r="G477" s="2863"/>
      <c r="H477" s="2863"/>
      <c r="I477" s="2863"/>
      <c r="J477" s="2863"/>
      <c r="K477" s="2863"/>
      <c r="L477" s="2863"/>
      <c r="M477" s="2863"/>
      <c r="N477" s="2863"/>
      <c r="O477" s="2863"/>
    </row>
    <row r="478" spans="1:15" ht="15.75" customHeight="1">
      <c r="A478" s="2863"/>
      <c r="B478" s="2863"/>
      <c r="C478" s="2863"/>
      <c r="D478" s="2863"/>
      <c r="E478" s="2863"/>
      <c r="F478" s="2863"/>
      <c r="G478" s="2863"/>
      <c r="H478" s="2863"/>
      <c r="I478" s="2863"/>
      <c r="J478" s="2863"/>
      <c r="K478" s="2863"/>
      <c r="L478" s="2863"/>
      <c r="M478" s="2863"/>
      <c r="N478" s="2863"/>
      <c r="O478" s="2863"/>
    </row>
    <row r="479" spans="1:15" ht="15.75" customHeight="1">
      <c r="A479" s="2863"/>
      <c r="B479" s="2863"/>
      <c r="C479" s="2863"/>
      <c r="D479" s="2863"/>
      <c r="E479" s="2863"/>
      <c r="F479" s="2863"/>
      <c r="G479" s="2863"/>
      <c r="H479" s="2863"/>
      <c r="I479" s="2863"/>
      <c r="J479" s="2863"/>
      <c r="K479" s="2863"/>
      <c r="L479" s="2863"/>
      <c r="M479" s="2863"/>
      <c r="N479" s="2863"/>
      <c r="O479" s="2863"/>
    </row>
    <row r="480" spans="1:15" ht="15.75" customHeight="1">
      <c r="A480" s="2863"/>
      <c r="B480" s="2863"/>
      <c r="C480" s="2863"/>
      <c r="D480" s="2863"/>
      <c r="E480" s="2863"/>
      <c r="F480" s="2863"/>
      <c r="G480" s="2863"/>
      <c r="H480" s="2863"/>
      <c r="I480" s="2863"/>
      <c r="J480" s="2863"/>
      <c r="K480" s="2863"/>
      <c r="L480" s="2863"/>
      <c r="M480" s="2863"/>
      <c r="N480" s="2863"/>
      <c r="O480" s="2863"/>
    </row>
    <row r="481" spans="1:15" ht="15.75" customHeight="1">
      <c r="A481" s="2863"/>
      <c r="B481" s="2863"/>
      <c r="C481" s="2863"/>
      <c r="D481" s="2863"/>
      <c r="E481" s="2863"/>
      <c r="F481" s="2863"/>
      <c r="G481" s="2863"/>
      <c r="H481" s="2863"/>
      <c r="I481" s="2863"/>
      <c r="J481" s="2863"/>
      <c r="K481" s="2863"/>
      <c r="L481" s="2863"/>
      <c r="M481" s="2863"/>
      <c r="N481" s="2863"/>
      <c r="O481" s="2863"/>
    </row>
    <row r="482" spans="1:15" ht="15.75" customHeight="1">
      <c r="A482" s="2863"/>
      <c r="B482" s="2863"/>
      <c r="C482" s="2863"/>
      <c r="D482" s="2863"/>
      <c r="E482" s="2863"/>
      <c r="F482" s="2863"/>
      <c r="G482" s="2863"/>
      <c r="H482" s="2863"/>
      <c r="I482" s="2863"/>
      <c r="J482" s="2863"/>
      <c r="K482" s="2863"/>
      <c r="L482" s="2863"/>
      <c r="M482" s="2863"/>
      <c r="N482" s="2863"/>
      <c r="O482" s="2863"/>
    </row>
    <row r="483" spans="1:15" ht="15.75" customHeight="1">
      <c r="A483" s="2863"/>
      <c r="B483" s="2863"/>
      <c r="C483" s="2863"/>
      <c r="D483" s="2863"/>
      <c r="E483" s="2863"/>
      <c r="F483" s="2863"/>
      <c r="G483" s="2863"/>
      <c r="H483" s="2863"/>
      <c r="I483" s="2863"/>
      <c r="J483" s="2863"/>
      <c r="K483" s="2863"/>
      <c r="L483" s="2863"/>
      <c r="M483" s="2863"/>
      <c r="N483" s="2863"/>
      <c r="O483" s="2863"/>
    </row>
    <row r="484" spans="1:15" ht="15.75" customHeight="1">
      <c r="A484" s="2863"/>
      <c r="B484" s="2863"/>
      <c r="C484" s="2863"/>
      <c r="D484" s="2863"/>
      <c r="E484" s="2863"/>
      <c r="F484" s="2863"/>
      <c r="G484" s="2863"/>
      <c r="H484" s="2863"/>
      <c r="I484" s="2863"/>
      <c r="J484" s="2863"/>
      <c r="K484" s="2863"/>
      <c r="L484" s="2863"/>
      <c r="M484" s="2863"/>
      <c r="N484" s="2863"/>
      <c r="O484" s="2863"/>
    </row>
    <row r="485" spans="1:15" ht="15.75" customHeight="1">
      <c r="A485" s="2863"/>
      <c r="B485" s="2863"/>
      <c r="C485" s="2863"/>
      <c r="D485" s="2863"/>
      <c r="E485" s="2863"/>
      <c r="F485" s="2863"/>
      <c r="G485" s="2863"/>
      <c r="H485" s="2863"/>
      <c r="I485" s="2863"/>
      <c r="J485" s="2863"/>
      <c r="K485" s="2863"/>
      <c r="L485" s="2863"/>
      <c r="M485" s="2863"/>
      <c r="N485" s="2863"/>
      <c r="O485" s="2863"/>
    </row>
    <row r="486" spans="1:15" ht="15.75" customHeight="1">
      <c r="A486" s="2863"/>
      <c r="B486" s="2863"/>
      <c r="C486" s="2863"/>
      <c r="D486" s="2863"/>
      <c r="E486" s="2863"/>
      <c r="F486" s="2863"/>
      <c r="G486" s="2863"/>
      <c r="H486" s="2863"/>
      <c r="I486" s="2863"/>
      <c r="J486" s="2863"/>
      <c r="K486" s="2863"/>
      <c r="L486" s="2863"/>
      <c r="M486" s="2863"/>
      <c r="N486" s="2863"/>
      <c r="O486" s="2863"/>
    </row>
    <row r="487" spans="1:15" ht="15.75" customHeight="1">
      <c r="A487" s="2863"/>
      <c r="B487" s="2863"/>
      <c r="C487" s="2863"/>
      <c r="D487" s="2863"/>
      <c r="E487" s="2863"/>
      <c r="F487" s="2863"/>
      <c r="G487" s="2863"/>
      <c r="H487" s="2863"/>
      <c r="I487" s="2863"/>
      <c r="J487" s="2863"/>
      <c r="K487" s="2863"/>
      <c r="L487" s="2863"/>
      <c r="M487" s="2863"/>
      <c r="N487" s="2863"/>
      <c r="O487" s="2863"/>
    </row>
    <row r="488" spans="1:15" ht="15.75" customHeight="1">
      <c r="A488" s="2863"/>
      <c r="B488" s="2863"/>
      <c r="C488" s="2863"/>
      <c r="D488" s="2863"/>
      <c r="E488" s="2863"/>
      <c r="F488" s="2863"/>
      <c r="G488" s="2863"/>
      <c r="H488" s="2863"/>
      <c r="I488" s="2863"/>
      <c r="J488" s="2863"/>
      <c r="K488" s="2863"/>
      <c r="L488" s="2863"/>
      <c r="M488" s="2863"/>
      <c r="N488" s="2863"/>
      <c r="O488" s="2863"/>
    </row>
    <row r="489" spans="1:15" ht="15.75" customHeight="1">
      <c r="A489" s="2863"/>
      <c r="B489" s="2863"/>
      <c r="C489" s="2863"/>
      <c r="D489" s="2863"/>
      <c r="E489" s="2863"/>
      <c r="F489" s="2863"/>
      <c r="G489" s="2863"/>
      <c r="H489" s="2863"/>
      <c r="I489" s="2863"/>
      <c r="J489" s="2863"/>
      <c r="K489" s="2863"/>
      <c r="L489" s="2863"/>
      <c r="M489" s="2863"/>
      <c r="N489" s="2863"/>
      <c r="O489" s="2863"/>
    </row>
    <row r="490" spans="1:15" ht="15.75" customHeight="1">
      <c r="A490" s="2863"/>
      <c r="B490" s="2863"/>
      <c r="C490" s="2863"/>
      <c r="D490" s="2863"/>
      <c r="E490" s="2863"/>
      <c r="F490" s="2863"/>
      <c r="G490" s="2863"/>
      <c r="H490" s="2863"/>
      <c r="I490" s="2863"/>
      <c r="J490" s="2863"/>
      <c r="K490" s="2863"/>
      <c r="L490" s="2863"/>
      <c r="M490" s="2863"/>
      <c r="N490" s="2863"/>
      <c r="O490" s="2863"/>
    </row>
    <row r="491" spans="1:15" ht="15.75" customHeight="1">
      <c r="A491" s="2863"/>
      <c r="B491" s="2863"/>
      <c r="C491" s="2863"/>
      <c r="D491" s="2863"/>
      <c r="E491" s="2863"/>
      <c r="F491" s="2863"/>
      <c r="G491" s="2863"/>
      <c r="H491" s="2863"/>
      <c r="I491" s="2863"/>
      <c r="J491" s="2863"/>
      <c r="K491" s="2863"/>
      <c r="L491" s="2863"/>
      <c r="M491" s="2863"/>
      <c r="N491" s="2863"/>
      <c r="O491" s="2863"/>
    </row>
    <row r="492" spans="1:15" ht="15.75" customHeight="1">
      <c r="A492" s="2863"/>
      <c r="B492" s="2863"/>
      <c r="C492" s="2863"/>
      <c r="D492" s="2863"/>
      <c r="E492" s="2863"/>
      <c r="F492" s="2863"/>
      <c r="G492" s="2863"/>
      <c r="H492" s="2863"/>
      <c r="I492" s="2863"/>
      <c r="J492" s="2863"/>
      <c r="K492" s="2863"/>
      <c r="L492" s="2863"/>
      <c r="M492" s="2863"/>
      <c r="N492" s="2863"/>
      <c r="O492" s="2863"/>
    </row>
    <row r="493" spans="1:15" ht="15.75" customHeight="1">
      <c r="A493" s="2863"/>
      <c r="B493" s="2863"/>
      <c r="C493" s="2863"/>
      <c r="D493" s="2863"/>
      <c r="E493" s="2863"/>
      <c r="F493" s="2863"/>
      <c r="G493" s="2863"/>
      <c r="H493" s="2863"/>
      <c r="I493" s="2863"/>
      <c r="J493" s="2863"/>
      <c r="K493" s="2863"/>
      <c r="L493" s="2863"/>
      <c r="M493" s="2863"/>
      <c r="N493" s="2863"/>
      <c r="O493" s="2863"/>
    </row>
    <row r="494" spans="1:15" ht="15.75" customHeight="1">
      <c r="A494" s="2863"/>
      <c r="B494" s="2863"/>
      <c r="C494" s="2863"/>
      <c r="D494" s="2863"/>
      <c r="E494" s="2863"/>
      <c r="F494" s="2863"/>
      <c r="G494" s="2863"/>
      <c r="H494" s="2863"/>
      <c r="I494" s="2863"/>
      <c r="J494" s="2863"/>
      <c r="K494" s="2863"/>
      <c r="L494" s="2863"/>
      <c r="M494" s="2863"/>
      <c r="N494" s="2863"/>
      <c r="O494" s="2863"/>
    </row>
    <row r="495" spans="1:15" ht="15.75" customHeight="1">
      <c r="A495" s="2863"/>
      <c r="B495" s="2863"/>
      <c r="C495" s="2863"/>
      <c r="D495" s="2863"/>
      <c r="E495" s="2863"/>
      <c r="F495" s="2863"/>
      <c r="G495" s="2863"/>
      <c r="H495" s="2863"/>
      <c r="I495" s="2863"/>
      <c r="J495" s="2863"/>
      <c r="K495" s="2863"/>
      <c r="L495" s="2863"/>
      <c r="M495" s="2863"/>
      <c r="N495" s="2863"/>
      <c r="O495" s="2863"/>
    </row>
    <row r="496" spans="1:15" ht="15.75" customHeight="1">
      <c r="A496" s="2863"/>
      <c r="B496" s="2863"/>
      <c r="C496" s="2863"/>
      <c r="D496" s="2863"/>
      <c r="E496" s="2863"/>
      <c r="F496" s="2863"/>
      <c r="G496" s="2863"/>
      <c r="H496" s="2863"/>
      <c r="I496" s="2863"/>
      <c r="J496" s="2863"/>
      <c r="K496" s="2863"/>
      <c r="L496" s="2863"/>
      <c r="M496" s="2863"/>
      <c r="N496" s="2863"/>
      <c r="O496" s="2863"/>
    </row>
    <row r="497" spans="1:15" ht="15.75" customHeight="1">
      <c r="A497" s="2863"/>
      <c r="B497" s="2863"/>
      <c r="C497" s="2863"/>
      <c r="D497" s="2863"/>
      <c r="E497" s="2863"/>
      <c r="F497" s="2863"/>
      <c r="G497" s="2863"/>
      <c r="H497" s="2863"/>
      <c r="I497" s="2863"/>
      <c r="J497" s="2863"/>
      <c r="K497" s="2863"/>
      <c r="L497" s="2863"/>
      <c r="M497" s="2863"/>
      <c r="N497" s="2863"/>
      <c r="O497" s="2863"/>
    </row>
    <row r="498" spans="1:15" ht="15.75" customHeight="1">
      <c r="A498" s="2863"/>
      <c r="B498" s="2863"/>
      <c r="C498" s="2863"/>
      <c r="D498" s="2863"/>
      <c r="E498" s="2863"/>
      <c r="F498" s="2863"/>
      <c r="G498" s="2863"/>
      <c r="H498" s="2863"/>
      <c r="I498" s="2863"/>
      <c r="J498" s="2863"/>
      <c r="K498" s="2863"/>
      <c r="L498" s="2863"/>
      <c r="M498" s="2863"/>
      <c r="N498" s="2863"/>
      <c r="O498" s="2863"/>
    </row>
    <row r="499" spans="1:15" ht="15.75" customHeight="1">
      <c r="A499" s="2863"/>
      <c r="B499" s="2863"/>
      <c r="C499" s="2863"/>
      <c r="D499" s="2863"/>
      <c r="E499" s="2863"/>
      <c r="F499" s="2863"/>
      <c r="G499" s="2863"/>
      <c r="H499" s="2863"/>
      <c r="I499" s="2863"/>
      <c r="J499" s="2863"/>
      <c r="K499" s="2863"/>
      <c r="L499" s="2863"/>
      <c r="M499" s="2863"/>
      <c r="N499" s="2863"/>
      <c r="O499" s="2863"/>
    </row>
    <row r="500" spans="1:15" ht="15.75" customHeight="1">
      <c r="A500" s="2863"/>
      <c r="B500" s="2863"/>
      <c r="C500" s="2863"/>
      <c r="D500" s="2863"/>
      <c r="E500" s="2863"/>
      <c r="F500" s="2863"/>
      <c r="G500" s="2863"/>
      <c r="H500" s="2863"/>
      <c r="I500" s="2863"/>
      <c r="J500" s="2863"/>
      <c r="K500" s="2863"/>
      <c r="L500" s="2863"/>
      <c r="M500" s="2863"/>
      <c r="N500" s="2863"/>
      <c r="O500" s="2863"/>
    </row>
    <row r="501" spans="1:15" ht="15.75" customHeight="1">
      <c r="A501" s="2863"/>
      <c r="B501" s="2863"/>
      <c r="C501" s="2863"/>
      <c r="D501" s="2863"/>
      <c r="E501" s="2863"/>
      <c r="F501" s="2863"/>
      <c r="G501" s="2863"/>
      <c r="H501" s="2863"/>
      <c r="I501" s="2863"/>
      <c r="J501" s="2863"/>
      <c r="K501" s="2863"/>
      <c r="L501" s="2863"/>
      <c r="M501" s="2863"/>
      <c r="N501" s="2863"/>
      <c r="O501" s="2863"/>
    </row>
    <row r="502" spans="1:15" ht="15.75" customHeight="1">
      <c r="A502" s="2863"/>
      <c r="B502" s="2863"/>
      <c r="C502" s="2863"/>
      <c r="D502" s="2863"/>
      <c r="E502" s="2863"/>
      <c r="F502" s="2863"/>
      <c r="G502" s="2863"/>
      <c r="H502" s="2863"/>
      <c r="I502" s="2863"/>
      <c r="J502" s="2863"/>
      <c r="K502" s="2863"/>
      <c r="L502" s="2863"/>
      <c r="M502" s="2863"/>
      <c r="N502" s="2863"/>
      <c r="O502" s="2863"/>
    </row>
    <row r="503" spans="1:15" ht="15.75" customHeight="1">
      <c r="A503" s="2863"/>
      <c r="B503" s="2863"/>
      <c r="C503" s="2863"/>
      <c r="D503" s="2863"/>
      <c r="E503" s="2863"/>
      <c r="F503" s="2863"/>
      <c r="G503" s="2863"/>
      <c r="H503" s="2863"/>
      <c r="I503" s="2863"/>
      <c r="J503" s="2863"/>
      <c r="K503" s="2863"/>
      <c r="L503" s="2863"/>
      <c r="M503" s="2863"/>
      <c r="N503" s="2863"/>
      <c r="O503" s="2863"/>
    </row>
    <row r="504" spans="1:15" ht="15.75" customHeight="1">
      <c r="A504" s="2863"/>
      <c r="B504" s="2863"/>
      <c r="C504" s="2863"/>
      <c r="D504" s="2863"/>
      <c r="E504" s="2863"/>
      <c r="F504" s="2863"/>
      <c r="G504" s="2863"/>
      <c r="H504" s="2863"/>
      <c r="I504" s="2863"/>
      <c r="J504" s="2863"/>
      <c r="K504" s="2863"/>
      <c r="L504" s="2863"/>
      <c r="M504" s="2863"/>
      <c r="N504" s="2863"/>
      <c r="O504" s="2863"/>
    </row>
    <row r="505" spans="1:15" ht="15.75" customHeight="1">
      <c r="A505" s="2863"/>
      <c r="B505" s="2863"/>
      <c r="C505" s="2863"/>
      <c r="D505" s="2863"/>
      <c r="E505" s="2863"/>
      <c r="F505" s="2863"/>
      <c r="G505" s="2863"/>
      <c r="H505" s="2863"/>
      <c r="I505" s="2863"/>
      <c r="J505" s="2863"/>
      <c r="K505" s="2863"/>
      <c r="L505" s="2863"/>
      <c r="M505" s="2863"/>
      <c r="N505" s="2863"/>
      <c r="O505" s="2863"/>
    </row>
    <row r="506" spans="1:15" ht="15.75" customHeight="1">
      <c r="A506" s="2863"/>
      <c r="B506" s="2863"/>
      <c r="C506" s="2863"/>
      <c r="D506" s="2863"/>
      <c r="E506" s="2863"/>
      <c r="F506" s="2863"/>
      <c r="G506" s="2863"/>
      <c r="H506" s="2863"/>
      <c r="I506" s="2863"/>
      <c r="J506" s="2863"/>
      <c r="K506" s="2863"/>
      <c r="L506" s="2863"/>
      <c r="M506" s="2863"/>
      <c r="N506" s="2863"/>
      <c r="O506" s="2863"/>
    </row>
    <row r="507" spans="1:15" ht="15.75" customHeight="1">
      <c r="A507" s="2863"/>
      <c r="B507" s="2863"/>
      <c r="C507" s="2863"/>
      <c r="D507" s="2863"/>
      <c r="E507" s="2863"/>
      <c r="F507" s="2863"/>
      <c r="G507" s="2863"/>
      <c r="H507" s="2863"/>
      <c r="I507" s="2863"/>
      <c r="J507" s="2863"/>
      <c r="K507" s="2863"/>
      <c r="L507" s="2863"/>
      <c r="M507" s="2863"/>
      <c r="N507" s="2863"/>
      <c r="O507" s="2863"/>
    </row>
    <row r="508" spans="1:15" ht="15.75" customHeight="1">
      <c r="A508" s="2863"/>
      <c r="B508" s="2863"/>
      <c r="C508" s="2863"/>
      <c r="D508" s="2863"/>
      <c r="E508" s="2863"/>
      <c r="F508" s="2863"/>
      <c r="G508" s="2863"/>
      <c r="H508" s="2863"/>
      <c r="I508" s="2863"/>
      <c r="J508" s="2863"/>
      <c r="K508" s="2863"/>
      <c r="L508" s="2863"/>
      <c r="M508" s="2863"/>
      <c r="N508" s="2863"/>
      <c r="O508" s="2863"/>
    </row>
    <row r="509" spans="1:15" ht="15.75" customHeight="1">
      <c r="A509" s="2863"/>
      <c r="B509" s="2863"/>
      <c r="C509" s="2863"/>
      <c r="D509" s="2863"/>
      <c r="E509" s="2863"/>
      <c r="F509" s="2863"/>
      <c r="G509" s="2863"/>
      <c r="H509" s="2863"/>
      <c r="I509" s="2863"/>
      <c r="J509" s="2863"/>
      <c r="K509" s="2863"/>
      <c r="L509" s="2863"/>
      <c r="M509" s="2863"/>
      <c r="N509" s="2863"/>
      <c r="O509" s="2863"/>
    </row>
    <row r="510" spans="1:15" ht="15.75" customHeight="1">
      <c r="A510" s="2863"/>
      <c r="B510" s="2863"/>
      <c r="C510" s="2863"/>
      <c r="D510" s="2863"/>
      <c r="E510" s="2863"/>
      <c r="F510" s="2863"/>
      <c r="G510" s="2863"/>
      <c r="H510" s="2863"/>
      <c r="I510" s="2863"/>
      <c r="J510" s="2863"/>
      <c r="K510" s="2863"/>
      <c r="L510" s="2863"/>
      <c r="M510" s="2863"/>
      <c r="N510" s="2863"/>
      <c r="O510" s="2863"/>
    </row>
    <row r="511" spans="1:15" ht="15.75" customHeight="1">
      <c r="A511" s="2863"/>
      <c r="B511" s="2863"/>
      <c r="C511" s="2863"/>
      <c r="D511" s="2863"/>
      <c r="E511" s="2863"/>
      <c r="F511" s="2863"/>
      <c r="G511" s="2863"/>
      <c r="H511" s="2863"/>
      <c r="I511" s="2863"/>
      <c r="J511" s="2863"/>
      <c r="K511" s="2863"/>
      <c r="L511" s="2863"/>
      <c r="M511" s="2863"/>
      <c r="N511" s="2863"/>
      <c r="O511" s="2863"/>
    </row>
    <row r="512" spans="1:15" ht="15.75" customHeight="1">
      <c r="A512" s="2863"/>
      <c r="B512" s="2863"/>
      <c r="C512" s="2863"/>
      <c r="D512" s="2863"/>
      <c r="E512" s="2863"/>
      <c r="F512" s="2863"/>
      <c r="G512" s="2863"/>
      <c r="H512" s="2863"/>
      <c r="I512" s="2863"/>
      <c r="J512" s="2863"/>
      <c r="K512" s="2863"/>
      <c r="L512" s="2863"/>
      <c r="M512" s="2863"/>
      <c r="N512" s="2863"/>
      <c r="O512" s="2863"/>
    </row>
    <row r="513" spans="1:15" ht="15.75" customHeight="1">
      <c r="A513" s="2863"/>
      <c r="B513" s="2863"/>
      <c r="C513" s="2863"/>
      <c r="D513" s="2863"/>
      <c r="E513" s="2863"/>
      <c r="F513" s="2863"/>
      <c r="G513" s="2863"/>
      <c r="H513" s="2863"/>
      <c r="I513" s="2863"/>
      <c r="J513" s="2863"/>
      <c r="K513" s="2863"/>
      <c r="L513" s="2863"/>
      <c r="M513" s="2863"/>
      <c r="N513" s="2863"/>
      <c r="O513" s="2863"/>
    </row>
    <row r="514" spans="1:15" ht="15.75" customHeight="1">
      <c r="A514" s="2863"/>
      <c r="B514" s="2863"/>
      <c r="C514" s="2863"/>
      <c r="D514" s="2863"/>
      <c r="E514" s="2863"/>
      <c r="F514" s="2863"/>
      <c r="G514" s="2863"/>
      <c r="H514" s="2863"/>
      <c r="I514" s="2863"/>
      <c r="J514" s="2863"/>
      <c r="K514" s="2863"/>
      <c r="L514" s="2863"/>
      <c r="M514" s="2863"/>
      <c r="N514" s="2863"/>
      <c r="O514" s="2863"/>
    </row>
    <row r="515" spans="1:15" ht="15.75" customHeight="1">
      <c r="A515" s="2863"/>
      <c r="B515" s="2863"/>
      <c r="C515" s="2863"/>
      <c r="D515" s="2863"/>
      <c r="E515" s="2863"/>
      <c r="F515" s="2863"/>
      <c r="G515" s="2863"/>
      <c r="H515" s="2863"/>
      <c r="I515" s="2863"/>
      <c r="J515" s="2863"/>
      <c r="K515" s="2863"/>
      <c r="L515" s="2863"/>
      <c r="M515" s="2863"/>
      <c r="N515" s="2863"/>
      <c r="O515" s="2863"/>
    </row>
    <row r="516" spans="1:15" ht="15.75" customHeight="1">
      <c r="A516" s="2863"/>
      <c r="B516" s="2863"/>
      <c r="C516" s="2863"/>
      <c r="D516" s="2863"/>
      <c r="E516" s="2863"/>
      <c r="F516" s="2863"/>
      <c r="G516" s="2863"/>
      <c r="H516" s="2863"/>
      <c r="I516" s="2863"/>
      <c r="J516" s="2863"/>
      <c r="K516" s="2863"/>
      <c r="L516" s="2863"/>
      <c r="M516" s="2863"/>
      <c r="N516" s="2863"/>
      <c r="O516" s="2863"/>
    </row>
    <row r="517" spans="1:15" ht="15.75" customHeight="1">
      <c r="A517" s="2863"/>
      <c r="B517" s="2863"/>
      <c r="C517" s="2863"/>
      <c r="D517" s="2863"/>
      <c r="E517" s="2863"/>
      <c r="F517" s="2863"/>
      <c r="G517" s="2863"/>
      <c r="H517" s="2863"/>
      <c r="I517" s="2863"/>
      <c r="J517" s="2863"/>
      <c r="K517" s="2863"/>
      <c r="L517" s="2863"/>
      <c r="M517" s="2863"/>
      <c r="N517" s="2863"/>
      <c r="O517" s="2863"/>
    </row>
    <row r="518" spans="1:15" ht="15.75" customHeight="1">
      <c r="A518" s="2863"/>
      <c r="B518" s="2863"/>
      <c r="C518" s="2863"/>
      <c r="D518" s="2863"/>
      <c r="E518" s="2863"/>
      <c r="F518" s="2863"/>
      <c r="G518" s="2863"/>
      <c r="H518" s="2863"/>
      <c r="I518" s="2863"/>
      <c r="J518" s="2863"/>
      <c r="K518" s="2863"/>
      <c r="L518" s="2863"/>
      <c r="M518" s="2863"/>
      <c r="N518" s="2863"/>
      <c r="O518" s="2863"/>
    </row>
    <row r="519" spans="1:15" ht="15.75" customHeight="1">
      <c r="A519" s="2863"/>
      <c r="B519" s="2863"/>
      <c r="C519" s="2863"/>
      <c r="D519" s="2863"/>
      <c r="E519" s="2863"/>
      <c r="F519" s="2863"/>
      <c r="G519" s="2863"/>
      <c r="H519" s="2863"/>
      <c r="I519" s="2863"/>
      <c r="J519" s="2863"/>
      <c r="K519" s="2863"/>
      <c r="L519" s="2863"/>
      <c r="M519" s="2863"/>
      <c r="N519" s="2863"/>
      <c r="O519" s="2863"/>
    </row>
    <row r="520" spans="1:15" ht="15.75" customHeight="1">
      <c r="A520" s="2863"/>
      <c r="B520" s="2863"/>
      <c r="C520" s="2863"/>
      <c r="D520" s="2863"/>
      <c r="E520" s="2863"/>
      <c r="F520" s="2863"/>
      <c r="G520" s="2863"/>
      <c r="H520" s="2863"/>
      <c r="I520" s="2863"/>
      <c r="J520" s="2863"/>
      <c r="K520" s="2863"/>
      <c r="L520" s="2863"/>
      <c r="M520" s="2863"/>
      <c r="N520" s="2863"/>
      <c r="O520" s="2863"/>
    </row>
    <row r="521" spans="1:15" ht="15.75" customHeight="1">
      <c r="A521" s="2863"/>
      <c r="B521" s="2863"/>
      <c r="C521" s="2863"/>
      <c r="D521" s="2863"/>
      <c r="E521" s="2863"/>
      <c r="F521" s="2863"/>
      <c r="G521" s="2863"/>
      <c r="H521" s="2863"/>
      <c r="I521" s="2863"/>
      <c r="J521" s="2863"/>
      <c r="K521" s="2863"/>
      <c r="L521" s="2863"/>
      <c r="M521" s="2863"/>
      <c r="N521" s="2863"/>
      <c r="O521" s="2863"/>
    </row>
    <row r="522" spans="1:15" ht="15.75" customHeight="1">
      <c r="A522" s="2863"/>
      <c r="B522" s="2863"/>
      <c r="C522" s="2863"/>
      <c r="D522" s="2863"/>
      <c r="E522" s="2863"/>
      <c r="F522" s="2863"/>
      <c r="G522" s="2863"/>
      <c r="H522" s="2863"/>
      <c r="I522" s="2863"/>
      <c r="J522" s="2863"/>
      <c r="K522" s="2863"/>
      <c r="L522" s="2863"/>
      <c r="M522" s="2863"/>
      <c r="N522" s="2863"/>
      <c r="O522" s="2863"/>
    </row>
    <row r="523" spans="1:15" ht="15.75" customHeight="1">
      <c r="A523" s="2863"/>
      <c r="B523" s="2863"/>
      <c r="C523" s="2863"/>
      <c r="D523" s="2863"/>
      <c r="E523" s="2863"/>
      <c r="F523" s="2863"/>
      <c r="G523" s="2863"/>
      <c r="H523" s="2863"/>
      <c r="I523" s="2863"/>
      <c r="J523" s="2863"/>
      <c r="K523" s="2863"/>
      <c r="L523" s="2863"/>
      <c r="M523" s="2863"/>
      <c r="N523" s="2863"/>
      <c r="O523" s="2863"/>
    </row>
    <row r="524" spans="1:15" ht="15.75" customHeight="1">
      <c r="A524" s="2863"/>
      <c r="B524" s="2863"/>
      <c r="C524" s="2863"/>
      <c r="D524" s="2863"/>
      <c r="E524" s="2863"/>
      <c r="F524" s="2863"/>
      <c r="G524" s="2863"/>
      <c r="H524" s="2863"/>
      <c r="I524" s="2863"/>
      <c r="J524" s="2863"/>
      <c r="K524" s="2863"/>
      <c r="L524" s="2863"/>
      <c r="M524" s="2863"/>
      <c r="N524" s="2863"/>
      <c r="O524" s="2863"/>
    </row>
    <row r="525" spans="1:15" ht="15.75" customHeight="1">
      <c r="A525" s="2863"/>
      <c r="B525" s="2863"/>
      <c r="C525" s="2863"/>
      <c r="D525" s="2863"/>
      <c r="E525" s="2863"/>
      <c r="F525" s="2863"/>
      <c r="G525" s="2863"/>
      <c r="H525" s="2863"/>
      <c r="I525" s="2863"/>
      <c r="J525" s="2863"/>
      <c r="K525" s="2863"/>
      <c r="L525" s="2863"/>
      <c r="M525" s="2863"/>
      <c r="N525" s="2863"/>
      <c r="O525" s="2863"/>
    </row>
    <row r="526" spans="1:15" ht="15.75" customHeight="1">
      <c r="A526" s="2863"/>
      <c r="B526" s="2863"/>
      <c r="C526" s="2863"/>
      <c r="D526" s="2863"/>
      <c r="E526" s="2863"/>
      <c r="F526" s="2863"/>
      <c r="G526" s="2863"/>
      <c r="H526" s="2863"/>
      <c r="I526" s="2863"/>
      <c r="J526" s="2863"/>
      <c r="K526" s="2863"/>
      <c r="L526" s="2863"/>
      <c r="M526" s="2863"/>
      <c r="N526" s="2863"/>
      <c r="O526" s="2863"/>
    </row>
    <row r="527" spans="1:15" ht="15.75" customHeight="1">
      <c r="A527" s="2863"/>
      <c r="B527" s="2863"/>
      <c r="C527" s="2863"/>
      <c r="D527" s="2863"/>
      <c r="E527" s="2863"/>
      <c r="F527" s="2863"/>
      <c r="G527" s="2863"/>
      <c r="H527" s="2863"/>
      <c r="I527" s="2863"/>
      <c r="J527" s="2863"/>
      <c r="K527" s="2863"/>
      <c r="L527" s="2863"/>
      <c r="M527" s="2863"/>
      <c r="N527" s="2863"/>
      <c r="O527" s="2863"/>
    </row>
    <row r="528" spans="1:15" ht="15.75" customHeight="1">
      <c r="A528" s="2863"/>
      <c r="B528" s="2863"/>
      <c r="C528" s="2863"/>
      <c r="D528" s="2863"/>
      <c r="E528" s="2863"/>
      <c r="F528" s="2863"/>
      <c r="G528" s="2863"/>
      <c r="H528" s="2863"/>
      <c r="I528" s="2863"/>
      <c r="J528" s="2863"/>
      <c r="K528" s="2863"/>
      <c r="L528" s="2863"/>
      <c r="M528" s="2863"/>
      <c r="N528" s="2863"/>
      <c r="O528" s="2863"/>
    </row>
    <row r="529" spans="1:15" ht="15.75" customHeight="1">
      <c r="A529" s="2863"/>
      <c r="B529" s="2863"/>
      <c r="C529" s="2863"/>
      <c r="D529" s="2863"/>
      <c r="E529" s="2863"/>
      <c r="F529" s="2863"/>
      <c r="G529" s="2863"/>
      <c r="H529" s="2863"/>
      <c r="I529" s="2863"/>
      <c r="J529" s="2863"/>
      <c r="K529" s="2863"/>
      <c r="L529" s="2863"/>
      <c r="M529" s="2863"/>
      <c r="N529" s="2863"/>
      <c r="O529" s="2863"/>
    </row>
    <row r="530" spans="1:15" ht="15.75" customHeight="1">
      <c r="A530" s="2863"/>
      <c r="B530" s="2863"/>
      <c r="C530" s="2863"/>
      <c r="D530" s="2863"/>
      <c r="E530" s="2863"/>
      <c r="F530" s="2863"/>
      <c r="G530" s="2863"/>
      <c r="H530" s="2863"/>
      <c r="I530" s="2863"/>
      <c r="J530" s="2863"/>
      <c r="K530" s="2863"/>
      <c r="L530" s="2863"/>
      <c r="M530" s="2863"/>
      <c r="N530" s="2863"/>
      <c r="O530" s="2863"/>
    </row>
    <row r="531" spans="1:15" ht="15.75" customHeight="1">
      <c r="A531" s="2863"/>
      <c r="B531" s="2863"/>
      <c r="C531" s="2863"/>
      <c r="D531" s="2863"/>
      <c r="E531" s="2863"/>
      <c r="F531" s="2863"/>
      <c r="G531" s="2863"/>
      <c r="H531" s="2863"/>
      <c r="I531" s="2863"/>
      <c r="J531" s="2863"/>
      <c r="K531" s="2863"/>
      <c r="L531" s="2863"/>
      <c r="M531" s="2863"/>
      <c r="N531" s="2863"/>
      <c r="O531" s="2863"/>
    </row>
    <row r="532" spans="1:15" ht="15.75" customHeight="1">
      <c r="A532" s="2863"/>
      <c r="B532" s="2863"/>
      <c r="C532" s="2863"/>
      <c r="D532" s="2863"/>
      <c r="E532" s="2863"/>
      <c r="F532" s="2863"/>
      <c r="G532" s="2863"/>
      <c r="H532" s="2863"/>
      <c r="I532" s="2863"/>
      <c r="J532" s="2863"/>
      <c r="K532" s="2863"/>
      <c r="L532" s="2863"/>
      <c r="M532" s="2863"/>
      <c r="N532" s="2863"/>
      <c r="O532" s="2863"/>
    </row>
    <row r="533" spans="1:15" ht="15.75" customHeight="1">
      <c r="A533" s="2863"/>
      <c r="B533" s="2863"/>
      <c r="C533" s="2863"/>
      <c r="D533" s="2863"/>
      <c r="E533" s="2863"/>
      <c r="F533" s="2863"/>
      <c r="G533" s="2863"/>
      <c r="H533" s="2863"/>
      <c r="I533" s="2863"/>
      <c r="J533" s="2863"/>
      <c r="K533" s="2863"/>
      <c r="L533" s="2863"/>
      <c r="M533" s="2863"/>
      <c r="N533" s="2863"/>
      <c r="O533" s="2863"/>
    </row>
    <row r="534" spans="1:15" ht="15.75" customHeight="1">
      <c r="A534" s="2863"/>
      <c r="B534" s="2863"/>
      <c r="C534" s="2863"/>
      <c r="D534" s="2863"/>
      <c r="E534" s="2863"/>
      <c r="F534" s="2863"/>
      <c r="G534" s="2863"/>
      <c r="H534" s="2863"/>
      <c r="I534" s="2863"/>
      <c r="J534" s="2863"/>
      <c r="K534" s="2863"/>
      <c r="L534" s="2863"/>
      <c r="M534" s="2863"/>
      <c r="N534" s="2863"/>
      <c r="O534" s="2863"/>
    </row>
    <row r="535" spans="1:15" ht="15.75" customHeight="1">
      <c r="A535" s="2863"/>
      <c r="B535" s="2863"/>
      <c r="C535" s="2863"/>
      <c r="D535" s="2863"/>
      <c r="E535" s="2863"/>
      <c r="F535" s="2863"/>
      <c r="G535" s="2863"/>
      <c r="H535" s="2863"/>
      <c r="I535" s="2863"/>
      <c r="J535" s="2863"/>
      <c r="K535" s="2863"/>
      <c r="L535" s="2863"/>
      <c r="M535" s="2863"/>
      <c r="N535" s="2863"/>
      <c r="O535" s="2863"/>
    </row>
    <row r="536" spans="1:15" ht="15.75" customHeight="1">
      <c r="A536" s="2863"/>
      <c r="B536" s="2863"/>
      <c r="C536" s="2863"/>
      <c r="D536" s="2863"/>
      <c r="E536" s="2863"/>
      <c r="F536" s="2863"/>
      <c r="G536" s="2863"/>
      <c r="H536" s="2863"/>
      <c r="I536" s="2863"/>
      <c r="J536" s="2863"/>
      <c r="K536" s="2863"/>
      <c r="L536" s="2863"/>
      <c r="M536" s="2863"/>
      <c r="N536" s="2863"/>
      <c r="O536" s="2863"/>
    </row>
    <row r="537" spans="1:15" ht="15.75" customHeight="1">
      <c r="A537" s="2863"/>
      <c r="B537" s="2863"/>
      <c r="C537" s="2863"/>
      <c r="D537" s="2863"/>
      <c r="E537" s="2863"/>
      <c r="F537" s="2863"/>
      <c r="G537" s="2863"/>
      <c r="H537" s="2863"/>
      <c r="I537" s="2863"/>
      <c r="J537" s="2863"/>
      <c r="K537" s="2863"/>
      <c r="L537" s="2863"/>
      <c r="M537" s="2863"/>
      <c r="N537" s="2863"/>
      <c r="O537" s="2863"/>
    </row>
    <row r="538" spans="1:15" ht="15.75" customHeight="1">
      <c r="A538" s="2863"/>
      <c r="B538" s="2863"/>
      <c r="C538" s="2863"/>
      <c r="D538" s="2863"/>
      <c r="E538" s="2863"/>
      <c r="F538" s="2863"/>
      <c r="G538" s="2863"/>
      <c r="H538" s="2863"/>
      <c r="I538" s="2863"/>
      <c r="J538" s="2863"/>
      <c r="K538" s="2863"/>
      <c r="L538" s="2863"/>
      <c r="M538" s="2863"/>
      <c r="N538" s="2863"/>
      <c r="O538" s="2863"/>
    </row>
    <row r="539" spans="1:15" ht="15.75" customHeight="1">
      <c r="A539" s="2863"/>
      <c r="B539" s="2863"/>
      <c r="C539" s="2863"/>
      <c r="D539" s="2863"/>
      <c r="E539" s="2863"/>
      <c r="F539" s="2863"/>
      <c r="G539" s="2863"/>
      <c r="H539" s="2863"/>
      <c r="I539" s="2863"/>
      <c r="J539" s="2863"/>
      <c r="K539" s="2863"/>
      <c r="L539" s="2863"/>
      <c r="M539" s="2863"/>
      <c r="N539" s="2863"/>
      <c r="O539" s="2863"/>
    </row>
    <row r="540" spans="1:15" ht="15.75" customHeight="1">
      <c r="A540" s="2863"/>
      <c r="B540" s="2863"/>
      <c r="C540" s="2863"/>
      <c r="D540" s="2863"/>
      <c r="E540" s="2863"/>
      <c r="F540" s="2863"/>
      <c r="G540" s="2863"/>
      <c r="H540" s="2863"/>
      <c r="I540" s="2863"/>
      <c r="J540" s="2863"/>
      <c r="K540" s="2863"/>
      <c r="L540" s="2863"/>
      <c r="M540" s="2863"/>
      <c r="N540" s="2863"/>
      <c r="O540" s="2863"/>
    </row>
    <row r="541" spans="1:15" ht="15.75" customHeight="1">
      <c r="A541" s="2863"/>
      <c r="B541" s="2863"/>
      <c r="C541" s="2863"/>
      <c r="D541" s="2863"/>
      <c r="E541" s="2863"/>
      <c r="F541" s="2863"/>
      <c r="G541" s="2863"/>
      <c r="H541" s="2863"/>
      <c r="I541" s="2863"/>
      <c r="J541" s="2863"/>
      <c r="K541" s="2863"/>
      <c r="L541" s="2863"/>
      <c r="M541" s="2863"/>
      <c r="N541" s="2863"/>
      <c r="O541" s="2863"/>
    </row>
    <row r="542" spans="1:15" ht="15.75" customHeight="1">
      <c r="A542" s="2863"/>
      <c r="B542" s="2863"/>
      <c r="C542" s="2863"/>
      <c r="D542" s="2863"/>
      <c r="E542" s="2863"/>
      <c r="F542" s="2863"/>
      <c r="G542" s="2863"/>
      <c r="H542" s="2863"/>
      <c r="I542" s="2863"/>
      <c r="J542" s="2863"/>
      <c r="K542" s="2863"/>
      <c r="L542" s="2863"/>
      <c r="M542" s="2863"/>
      <c r="N542" s="2863"/>
      <c r="O542" s="2863"/>
    </row>
    <row r="543" spans="1:15" ht="15.75" customHeight="1">
      <c r="A543" s="2863"/>
      <c r="B543" s="2863"/>
      <c r="C543" s="2863"/>
      <c r="D543" s="2863"/>
      <c r="E543" s="2863"/>
      <c r="F543" s="2863"/>
      <c r="G543" s="2863"/>
      <c r="H543" s="2863"/>
      <c r="I543" s="2863"/>
      <c r="J543" s="2863"/>
      <c r="K543" s="2863"/>
      <c r="L543" s="2863"/>
      <c r="M543" s="2863"/>
      <c r="N543" s="2863"/>
      <c r="O543" s="2863"/>
    </row>
    <row r="544" spans="1:15" ht="15.75" customHeight="1">
      <c r="A544" s="2863"/>
      <c r="B544" s="2863"/>
      <c r="C544" s="2863"/>
      <c r="D544" s="2863"/>
      <c r="E544" s="2863"/>
      <c r="F544" s="2863"/>
      <c r="G544" s="2863"/>
      <c r="H544" s="2863"/>
      <c r="I544" s="2863"/>
      <c r="J544" s="2863"/>
      <c r="K544" s="2863"/>
      <c r="L544" s="2863"/>
      <c r="M544" s="2863"/>
      <c r="N544" s="2863"/>
      <c r="O544" s="2863"/>
    </row>
    <row r="545" spans="1:15" ht="15.75" customHeight="1">
      <c r="A545" s="2863"/>
      <c r="B545" s="2863"/>
      <c r="C545" s="2863"/>
      <c r="D545" s="2863"/>
      <c r="E545" s="2863"/>
      <c r="F545" s="2863"/>
      <c r="G545" s="2863"/>
      <c r="H545" s="2863"/>
      <c r="I545" s="2863"/>
      <c r="J545" s="2863"/>
      <c r="K545" s="2863"/>
      <c r="L545" s="2863"/>
      <c r="M545" s="2863"/>
      <c r="N545" s="2863"/>
      <c r="O545" s="2863"/>
    </row>
    <row r="546" spans="1:15" ht="15.75" customHeight="1">
      <c r="A546" s="2863"/>
      <c r="B546" s="2863"/>
      <c r="C546" s="2863"/>
      <c r="D546" s="2863"/>
      <c r="E546" s="2863"/>
      <c r="F546" s="2863"/>
      <c r="G546" s="2863"/>
      <c r="H546" s="2863"/>
      <c r="I546" s="2863"/>
      <c r="J546" s="2863"/>
      <c r="K546" s="2863"/>
      <c r="L546" s="2863"/>
      <c r="M546" s="2863"/>
      <c r="N546" s="2863"/>
      <c r="O546" s="2863"/>
    </row>
    <row r="547" spans="1:15" ht="15.75" customHeight="1">
      <c r="A547" s="2863"/>
      <c r="B547" s="2863"/>
      <c r="C547" s="2863"/>
      <c r="D547" s="2863"/>
      <c r="E547" s="2863"/>
      <c r="F547" s="2863"/>
      <c r="G547" s="2863"/>
      <c r="H547" s="2863"/>
      <c r="I547" s="2863"/>
      <c r="J547" s="2863"/>
      <c r="K547" s="2863"/>
      <c r="L547" s="2863"/>
      <c r="M547" s="2863"/>
      <c r="N547" s="2863"/>
      <c r="O547" s="2863"/>
    </row>
    <row r="548" spans="1:15" ht="15.75" customHeight="1">
      <c r="A548" s="2863"/>
      <c r="B548" s="2863"/>
      <c r="C548" s="2863"/>
      <c r="D548" s="2863"/>
      <c r="E548" s="2863"/>
      <c r="F548" s="2863"/>
      <c r="G548" s="2863"/>
      <c r="H548" s="2863"/>
      <c r="I548" s="2863"/>
      <c r="J548" s="2863"/>
      <c r="K548" s="2863"/>
      <c r="L548" s="2863"/>
      <c r="M548" s="2863"/>
      <c r="N548" s="2863"/>
      <c r="O548" s="2863"/>
    </row>
    <row r="549" spans="1:15" ht="15.75" customHeight="1">
      <c r="A549" s="2863"/>
      <c r="B549" s="2863"/>
      <c r="C549" s="2863"/>
      <c r="D549" s="2863"/>
      <c r="E549" s="2863"/>
      <c r="F549" s="2863"/>
      <c r="G549" s="2863"/>
      <c r="H549" s="2863"/>
      <c r="I549" s="2863"/>
      <c r="J549" s="2863"/>
      <c r="K549" s="2863"/>
      <c r="L549" s="2863"/>
      <c r="M549" s="2863"/>
      <c r="N549" s="2863"/>
      <c r="O549" s="2863"/>
    </row>
    <row r="550" spans="1:15" ht="15.75" customHeight="1">
      <c r="A550" s="2863"/>
      <c r="B550" s="2863"/>
      <c r="C550" s="2863"/>
      <c r="D550" s="2863"/>
      <c r="E550" s="2863"/>
      <c r="F550" s="2863"/>
      <c r="G550" s="2863"/>
      <c r="H550" s="2863"/>
      <c r="I550" s="2863"/>
      <c r="J550" s="2863"/>
      <c r="K550" s="2863"/>
      <c r="L550" s="2863"/>
      <c r="M550" s="2863"/>
      <c r="N550" s="2863"/>
      <c r="O550" s="2863"/>
    </row>
    <row r="551" spans="1:15" ht="15.75" customHeight="1">
      <c r="A551" s="2863"/>
      <c r="B551" s="2863"/>
      <c r="C551" s="2863"/>
      <c r="D551" s="2863"/>
      <c r="E551" s="2863"/>
      <c r="F551" s="2863"/>
      <c r="G551" s="2863"/>
      <c r="H551" s="2863"/>
      <c r="I551" s="2863"/>
      <c r="J551" s="2863"/>
      <c r="K551" s="2863"/>
      <c r="L551" s="2863"/>
      <c r="M551" s="2863"/>
      <c r="N551" s="2863"/>
      <c r="O551" s="2863"/>
    </row>
    <row r="552" spans="1:15" ht="15.75" customHeight="1">
      <c r="A552" s="2863"/>
      <c r="B552" s="2863"/>
      <c r="C552" s="2863"/>
      <c r="D552" s="2863"/>
      <c r="E552" s="2863"/>
      <c r="F552" s="2863"/>
      <c r="G552" s="2863"/>
      <c r="H552" s="2863"/>
      <c r="I552" s="2863"/>
      <c r="J552" s="2863"/>
      <c r="K552" s="2863"/>
      <c r="L552" s="2863"/>
      <c r="M552" s="2863"/>
      <c r="N552" s="2863"/>
      <c r="O552" s="2863"/>
    </row>
    <row r="553" spans="1:15" ht="15.75" customHeight="1">
      <c r="A553" s="2863"/>
      <c r="B553" s="2863"/>
      <c r="C553" s="2863"/>
      <c r="D553" s="2863"/>
      <c r="E553" s="2863"/>
      <c r="F553" s="2863"/>
      <c r="G553" s="2863"/>
      <c r="H553" s="2863"/>
      <c r="I553" s="2863"/>
      <c r="J553" s="2863"/>
      <c r="K553" s="2863"/>
      <c r="L553" s="2863"/>
      <c r="M553" s="2863"/>
      <c r="N553" s="2863"/>
      <c r="O553" s="2863"/>
    </row>
    <row r="554" spans="1:15" ht="15.75" customHeight="1">
      <c r="A554" s="2863"/>
      <c r="B554" s="2863"/>
      <c r="C554" s="2863"/>
      <c r="D554" s="2863"/>
      <c r="E554" s="2863"/>
      <c r="F554" s="2863"/>
      <c r="G554" s="2863"/>
      <c r="H554" s="2863"/>
      <c r="I554" s="2863"/>
      <c r="J554" s="2863"/>
      <c r="K554" s="2863"/>
      <c r="L554" s="2863"/>
      <c r="M554" s="2863"/>
      <c r="N554" s="2863"/>
      <c r="O554" s="2863"/>
    </row>
    <row r="555" spans="1:15" ht="15.75" customHeight="1">
      <c r="A555" s="2863"/>
      <c r="B555" s="2863"/>
      <c r="C555" s="2863"/>
      <c r="D555" s="2863"/>
      <c r="E555" s="2863"/>
      <c r="F555" s="2863"/>
      <c r="G555" s="2863"/>
      <c r="H555" s="2863"/>
      <c r="I555" s="2863"/>
      <c r="J555" s="2863"/>
      <c r="K555" s="2863"/>
      <c r="L555" s="2863"/>
      <c r="M555" s="2863"/>
      <c r="N555" s="2863"/>
      <c r="O555" s="2863"/>
    </row>
    <row r="556" spans="1:15" ht="15.75" customHeight="1">
      <c r="A556" s="2863"/>
      <c r="B556" s="2863"/>
      <c r="C556" s="2863"/>
      <c r="D556" s="2863"/>
      <c r="E556" s="2863"/>
      <c r="F556" s="2863"/>
      <c r="G556" s="2863"/>
      <c r="H556" s="2863"/>
      <c r="I556" s="2863"/>
      <c r="J556" s="2863"/>
      <c r="K556" s="2863"/>
      <c r="L556" s="2863"/>
      <c r="M556" s="2863"/>
      <c r="N556" s="2863"/>
      <c r="O556" s="2863"/>
    </row>
    <row r="557" spans="1:15" ht="15.75" customHeight="1">
      <c r="A557" s="2863"/>
      <c r="B557" s="2863"/>
      <c r="C557" s="2863"/>
      <c r="D557" s="2863"/>
      <c r="E557" s="2863"/>
      <c r="F557" s="2863"/>
      <c r="G557" s="2863"/>
      <c r="H557" s="2863"/>
      <c r="I557" s="2863"/>
      <c r="J557" s="2863"/>
      <c r="K557" s="2863"/>
      <c r="L557" s="2863"/>
      <c r="M557" s="2863"/>
      <c r="N557" s="2863"/>
      <c r="O557" s="2863"/>
    </row>
    <row r="558" spans="1:15" ht="15.75" customHeight="1">
      <c r="A558" s="2863"/>
      <c r="B558" s="2863"/>
      <c r="C558" s="2863"/>
      <c r="D558" s="2863"/>
      <c r="E558" s="2863"/>
      <c r="F558" s="2863"/>
      <c r="G558" s="2863"/>
      <c r="H558" s="2863"/>
      <c r="I558" s="2863"/>
      <c r="J558" s="2863"/>
      <c r="K558" s="2863"/>
      <c r="L558" s="2863"/>
      <c r="M558" s="2863"/>
      <c r="N558" s="2863"/>
      <c r="O558" s="2863"/>
    </row>
    <row r="559" spans="1:15" ht="15.75" customHeight="1">
      <c r="A559" s="2863"/>
      <c r="B559" s="2863"/>
      <c r="C559" s="2863"/>
      <c r="D559" s="2863"/>
      <c r="E559" s="2863"/>
      <c r="F559" s="2863"/>
      <c r="G559" s="2863"/>
      <c r="H559" s="2863"/>
      <c r="I559" s="2863"/>
      <c r="J559" s="2863"/>
      <c r="K559" s="2863"/>
      <c r="L559" s="2863"/>
      <c r="M559" s="2863"/>
      <c r="N559" s="2863"/>
      <c r="O559" s="2863"/>
    </row>
    <row r="560" spans="1:15" ht="15.75" customHeight="1">
      <c r="A560" s="2863"/>
      <c r="B560" s="2863"/>
      <c r="C560" s="2863"/>
      <c r="D560" s="2863"/>
      <c r="E560" s="2863"/>
      <c r="F560" s="2863"/>
      <c r="G560" s="2863"/>
      <c r="H560" s="2863"/>
      <c r="I560" s="2863"/>
      <c r="J560" s="2863"/>
      <c r="K560" s="2863"/>
      <c r="L560" s="2863"/>
      <c r="M560" s="2863"/>
      <c r="N560" s="2863"/>
      <c r="O560" s="2863"/>
    </row>
    <row r="561" spans="1:15" ht="15.75" customHeight="1">
      <c r="A561" s="2863"/>
      <c r="B561" s="2863"/>
      <c r="C561" s="2863"/>
      <c r="D561" s="2863"/>
      <c r="E561" s="2863"/>
      <c r="F561" s="2863"/>
      <c r="G561" s="2863"/>
      <c r="H561" s="2863"/>
      <c r="I561" s="2863"/>
      <c r="J561" s="2863"/>
      <c r="K561" s="2863"/>
      <c r="L561" s="2863"/>
      <c r="M561" s="2863"/>
      <c r="N561" s="2863"/>
      <c r="O561" s="2863"/>
    </row>
    <row r="562" spans="1:15" ht="15.75" customHeight="1">
      <c r="A562" s="2863"/>
      <c r="B562" s="2863"/>
      <c r="C562" s="2863"/>
      <c r="D562" s="2863"/>
      <c r="E562" s="2863"/>
      <c r="F562" s="2863"/>
      <c r="G562" s="2863"/>
      <c r="H562" s="2863"/>
      <c r="I562" s="2863"/>
      <c r="J562" s="2863"/>
      <c r="K562" s="2863"/>
      <c r="L562" s="2863"/>
      <c r="M562" s="2863"/>
      <c r="N562" s="2863"/>
      <c r="O562" s="2863"/>
    </row>
    <row r="563" spans="1:15" ht="15.75" customHeight="1">
      <c r="A563" s="2863"/>
      <c r="B563" s="2863"/>
      <c r="C563" s="2863"/>
      <c r="D563" s="2863"/>
      <c r="E563" s="2863"/>
      <c r="F563" s="2863"/>
      <c r="G563" s="2863"/>
      <c r="H563" s="2863"/>
      <c r="I563" s="2863"/>
      <c r="J563" s="2863"/>
      <c r="K563" s="2863"/>
      <c r="L563" s="2863"/>
      <c r="M563" s="2863"/>
      <c r="N563" s="2863"/>
      <c r="O563" s="2863"/>
    </row>
    <row r="564" spans="1:15" ht="15.75" customHeight="1">
      <c r="A564" s="2863"/>
      <c r="B564" s="2863"/>
      <c r="C564" s="2863"/>
      <c r="D564" s="2863"/>
      <c r="E564" s="2863"/>
      <c r="F564" s="2863"/>
      <c r="G564" s="2863"/>
      <c r="H564" s="2863"/>
      <c r="I564" s="2863"/>
      <c r="J564" s="2863"/>
      <c r="K564" s="2863"/>
      <c r="L564" s="2863"/>
      <c r="M564" s="2863"/>
      <c r="N564" s="2863"/>
      <c r="O564" s="2863"/>
    </row>
    <row r="565" spans="1:15" ht="15.75" customHeight="1">
      <c r="A565" s="2863"/>
      <c r="B565" s="2863"/>
      <c r="C565" s="2863"/>
      <c r="D565" s="2863"/>
      <c r="E565" s="2863"/>
      <c r="F565" s="2863"/>
      <c r="G565" s="2863"/>
      <c r="H565" s="2863"/>
      <c r="I565" s="2863"/>
      <c r="J565" s="2863"/>
      <c r="K565" s="2863"/>
      <c r="L565" s="2863"/>
      <c r="M565" s="2863"/>
      <c r="N565" s="2863"/>
      <c r="O565" s="2863"/>
    </row>
    <row r="566" spans="1:15" ht="15.75" customHeight="1">
      <c r="A566" s="2863"/>
      <c r="B566" s="2863"/>
      <c r="C566" s="2863"/>
      <c r="D566" s="2863"/>
      <c r="E566" s="2863"/>
      <c r="F566" s="2863"/>
      <c r="G566" s="2863"/>
      <c r="H566" s="2863"/>
      <c r="I566" s="2863"/>
      <c r="J566" s="2863"/>
      <c r="K566" s="2863"/>
      <c r="L566" s="2863"/>
      <c r="M566" s="2863"/>
      <c r="N566" s="2863"/>
      <c r="O566" s="2863"/>
    </row>
    <row r="567" spans="1:15" ht="15.75" customHeight="1">
      <c r="A567" s="2863"/>
      <c r="B567" s="2863"/>
      <c r="C567" s="2863"/>
      <c r="D567" s="2863"/>
      <c r="E567" s="2863"/>
      <c r="F567" s="2863"/>
      <c r="G567" s="2863"/>
      <c r="H567" s="2863"/>
      <c r="I567" s="2863"/>
      <c r="J567" s="2863"/>
      <c r="K567" s="2863"/>
      <c r="L567" s="2863"/>
      <c r="M567" s="2863"/>
      <c r="N567" s="2863"/>
      <c r="O567" s="2863"/>
    </row>
    <row r="568" spans="1:15" ht="15.75" customHeight="1">
      <c r="A568" s="2863"/>
      <c r="B568" s="2863"/>
      <c r="C568" s="2863"/>
      <c r="D568" s="2863"/>
      <c r="E568" s="2863"/>
      <c r="F568" s="2863"/>
      <c r="G568" s="2863"/>
      <c r="H568" s="2863"/>
      <c r="I568" s="2863"/>
      <c r="J568" s="2863"/>
      <c r="K568" s="2863"/>
      <c r="L568" s="2863"/>
      <c r="M568" s="2863"/>
      <c r="N568" s="2863"/>
      <c r="O568" s="2863"/>
    </row>
    <row r="569" spans="1:15" ht="15.75" customHeight="1">
      <c r="A569" s="2863"/>
      <c r="B569" s="2863"/>
      <c r="C569" s="2863"/>
      <c r="D569" s="2863"/>
      <c r="E569" s="2863"/>
      <c r="F569" s="2863"/>
      <c r="G569" s="2863"/>
      <c r="H569" s="2863"/>
      <c r="I569" s="2863"/>
      <c r="J569" s="2863"/>
      <c r="K569" s="2863"/>
      <c r="L569" s="2863"/>
      <c r="M569" s="2863"/>
      <c r="N569" s="2863"/>
      <c r="O569" s="2863"/>
    </row>
    <row r="570" spans="1:15" ht="15.75" customHeight="1">
      <c r="A570" s="2863"/>
      <c r="B570" s="2863"/>
      <c r="C570" s="2863"/>
      <c r="D570" s="2863"/>
      <c r="E570" s="2863"/>
      <c r="F570" s="2863"/>
      <c r="G570" s="2863"/>
      <c r="H570" s="2863"/>
      <c r="I570" s="2863"/>
      <c r="J570" s="2863"/>
      <c r="K570" s="2863"/>
      <c r="L570" s="2863"/>
      <c r="M570" s="2863"/>
      <c r="N570" s="2863"/>
      <c r="O570" s="2863"/>
    </row>
    <row r="571" spans="1:15" ht="15.75" customHeight="1">
      <c r="A571" s="2863"/>
      <c r="B571" s="2863"/>
      <c r="C571" s="2863"/>
      <c r="D571" s="2863"/>
      <c r="E571" s="2863"/>
      <c r="F571" s="2863"/>
      <c r="G571" s="2863"/>
      <c r="H571" s="2863"/>
      <c r="I571" s="2863"/>
      <c r="J571" s="2863"/>
      <c r="K571" s="2863"/>
      <c r="L571" s="2863"/>
      <c r="M571" s="2863"/>
      <c r="N571" s="2863"/>
      <c r="O571" s="2863"/>
    </row>
    <row r="572" spans="1:15" ht="15.75" customHeight="1">
      <c r="A572" s="2863"/>
      <c r="B572" s="2863"/>
      <c r="C572" s="2863"/>
      <c r="D572" s="2863"/>
      <c r="E572" s="2863"/>
      <c r="F572" s="2863"/>
      <c r="G572" s="2863"/>
      <c r="H572" s="2863"/>
      <c r="I572" s="2863"/>
      <c r="J572" s="2863"/>
      <c r="K572" s="2863"/>
      <c r="L572" s="2863"/>
      <c r="M572" s="2863"/>
      <c r="N572" s="2863"/>
      <c r="O572" s="2863"/>
    </row>
    <row r="573" spans="1:15" ht="15.75" customHeight="1">
      <c r="A573" s="2863"/>
      <c r="B573" s="2863"/>
      <c r="C573" s="2863"/>
      <c r="D573" s="2863"/>
      <c r="E573" s="2863"/>
      <c r="F573" s="2863"/>
      <c r="G573" s="2863"/>
      <c r="H573" s="2863"/>
      <c r="I573" s="2863"/>
      <c r="J573" s="2863"/>
      <c r="K573" s="2863"/>
      <c r="L573" s="2863"/>
      <c r="M573" s="2863"/>
      <c r="N573" s="2863"/>
      <c r="O573" s="2863"/>
    </row>
    <row r="574" spans="1:15" ht="15.75" customHeight="1">
      <c r="A574" s="2863"/>
      <c r="B574" s="2863"/>
      <c r="C574" s="2863"/>
      <c r="D574" s="2863"/>
      <c r="E574" s="2863"/>
      <c r="F574" s="2863"/>
      <c r="G574" s="2863"/>
      <c r="H574" s="2863"/>
      <c r="I574" s="2863"/>
      <c r="J574" s="2863"/>
      <c r="K574" s="2863"/>
      <c r="L574" s="2863"/>
      <c r="M574" s="2863"/>
      <c r="N574" s="2863"/>
      <c r="O574" s="2863"/>
    </row>
    <row r="575" spans="1:15" ht="15.75" customHeight="1">
      <c r="A575" s="2863"/>
      <c r="B575" s="2863"/>
      <c r="C575" s="2863"/>
      <c r="D575" s="2863"/>
      <c r="E575" s="2863"/>
      <c r="F575" s="2863"/>
      <c r="G575" s="2863"/>
      <c r="H575" s="2863"/>
      <c r="I575" s="2863"/>
      <c r="J575" s="2863"/>
      <c r="K575" s="2863"/>
      <c r="L575" s="2863"/>
      <c r="M575" s="2863"/>
      <c r="N575" s="2863"/>
      <c r="O575" s="2863"/>
    </row>
    <row r="576" spans="1:15" ht="15.75" customHeight="1">
      <c r="A576" s="2863"/>
      <c r="B576" s="2863"/>
      <c r="C576" s="2863"/>
      <c r="D576" s="2863"/>
      <c r="E576" s="2863"/>
      <c r="F576" s="2863"/>
      <c r="G576" s="2863"/>
      <c r="H576" s="2863"/>
      <c r="I576" s="2863"/>
      <c r="J576" s="2863"/>
      <c r="K576" s="2863"/>
      <c r="L576" s="2863"/>
      <c r="M576" s="2863"/>
      <c r="N576" s="2863"/>
      <c r="O576" s="2863"/>
    </row>
    <row r="577" spans="1:15" ht="15.75" customHeight="1">
      <c r="A577" s="2863"/>
      <c r="B577" s="2863"/>
      <c r="C577" s="2863"/>
      <c r="D577" s="2863"/>
      <c r="E577" s="2863"/>
      <c r="F577" s="2863"/>
      <c r="G577" s="2863"/>
      <c r="H577" s="2863"/>
      <c r="I577" s="2863"/>
      <c r="J577" s="2863"/>
      <c r="K577" s="2863"/>
      <c r="L577" s="2863"/>
      <c r="M577" s="2863"/>
      <c r="N577" s="2863"/>
      <c r="O577" s="2863"/>
    </row>
    <row r="578" spans="1:15" ht="15.75" customHeight="1">
      <c r="A578" s="2863"/>
      <c r="B578" s="2863"/>
      <c r="C578" s="2863"/>
      <c r="D578" s="2863"/>
      <c r="E578" s="2863"/>
      <c r="F578" s="2863"/>
      <c r="G578" s="2863"/>
      <c r="H578" s="2863"/>
      <c r="I578" s="2863"/>
      <c r="J578" s="2863"/>
      <c r="K578" s="2863"/>
      <c r="L578" s="2863"/>
      <c r="M578" s="2863"/>
      <c r="N578" s="2863"/>
      <c r="O578" s="2863"/>
    </row>
    <row r="579" spans="1:15" ht="15.75" customHeight="1">
      <c r="A579" s="2863"/>
      <c r="B579" s="2863"/>
      <c r="C579" s="2863"/>
      <c r="D579" s="2863"/>
      <c r="E579" s="2863"/>
      <c r="F579" s="2863"/>
      <c r="G579" s="2863"/>
      <c r="H579" s="2863"/>
      <c r="I579" s="2863"/>
      <c r="J579" s="2863"/>
      <c r="K579" s="2863"/>
      <c r="L579" s="2863"/>
      <c r="M579" s="2863"/>
      <c r="N579" s="2863"/>
      <c r="O579" s="2863"/>
    </row>
    <row r="580" spans="1:15" ht="15.75" customHeight="1">
      <c r="A580" s="2863"/>
      <c r="B580" s="2863"/>
      <c r="C580" s="2863"/>
      <c r="D580" s="2863"/>
      <c r="E580" s="2863"/>
      <c r="F580" s="2863"/>
      <c r="G580" s="2863"/>
      <c r="H580" s="2863"/>
      <c r="I580" s="2863"/>
      <c r="J580" s="2863"/>
      <c r="K580" s="2863"/>
      <c r="L580" s="2863"/>
      <c r="M580" s="2863"/>
      <c r="N580" s="2863"/>
      <c r="O580" s="2863"/>
    </row>
    <row r="581" spans="1:15" ht="15.75" customHeight="1">
      <c r="A581" s="2863"/>
      <c r="B581" s="2863"/>
      <c r="C581" s="2863"/>
      <c r="D581" s="2863"/>
      <c r="E581" s="2863"/>
      <c r="F581" s="2863"/>
      <c r="G581" s="2863"/>
      <c r="H581" s="2863"/>
      <c r="I581" s="2863"/>
      <c r="J581" s="2863"/>
      <c r="K581" s="2863"/>
      <c r="L581" s="2863"/>
      <c r="M581" s="2863"/>
      <c r="N581" s="2863"/>
      <c r="O581" s="2863"/>
    </row>
    <row r="582" spans="1:15" ht="15.75" customHeight="1">
      <c r="A582" s="2863"/>
      <c r="B582" s="2863"/>
      <c r="C582" s="2863"/>
      <c r="D582" s="2863"/>
      <c r="E582" s="2863"/>
      <c r="F582" s="2863"/>
      <c r="G582" s="2863"/>
      <c r="H582" s="2863"/>
      <c r="I582" s="2863"/>
      <c r="J582" s="2863"/>
      <c r="K582" s="2863"/>
      <c r="L582" s="2863"/>
      <c r="M582" s="2863"/>
      <c r="N582" s="2863"/>
      <c r="O582" s="2863"/>
    </row>
    <row r="583" spans="1:15" ht="15.75" customHeight="1">
      <c r="A583" s="2863"/>
      <c r="B583" s="2863"/>
      <c r="C583" s="2863"/>
      <c r="D583" s="2863"/>
      <c r="E583" s="2863"/>
      <c r="F583" s="2863"/>
      <c r="G583" s="2863"/>
      <c r="H583" s="2863"/>
      <c r="I583" s="2863"/>
      <c r="J583" s="2863"/>
      <c r="K583" s="2863"/>
      <c r="L583" s="2863"/>
      <c r="M583" s="2863"/>
      <c r="N583" s="2863"/>
      <c r="O583" s="2863"/>
    </row>
    <row r="584" spans="1:15" ht="15.75" customHeight="1">
      <c r="A584" s="2863"/>
      <c r="B584" s="2863"/>
      <c r="C584" s="2863"/>
      <c r="D584" s="2863"/>
      <c r="E584" s="2863"/>
      <c r="F584" s="2863"/>
      <c r="G584" s="2863"/>
      <c r="H584" s="2863"/>
      <c r="I584" s="2863"/>
      <c r="J584" s="2863"/>
      <c r="K584" s="2863"/>
      <c r="L584" s="2863"/>
      <c r="M584" s="2863"/>
      <c r="N584" s="2863"/>
      <c r="O584" s="2863"/>
    </row>
    <row r="585" spans="1:15" ht="15.75" customHeight="1">
      <c r="A585" s="2863"/>
      <c r="B585" s="2863"/>
      <c r="C585" s="2863"/>
      <c r="D585" s="2863"/>
      <c r="E585" s="2863"/>
      <c r="F585" s="2863"/>
      <c r="G585" s="2863"/>
      <c r="H585" s="2863"/>
      <c r="I585" s="2863"/>
      <c r="J585" s="2863"/>
      <c r="K585" s="2863"/>
      <c r="L585" s="2863"/>
      <c r="M585" s="2863"/>
      <c r="N585" s="2863"/>
      <c r="O585" s="2863"/>
    </row>
    <row r="586" spans="1:15" ht="15.75" customHeight="1">
      <c r="A586" s="2863"/>
      <c r="B586" s="2863"/>
      <c r="C586" s="2863"/>
      <c r="D586" s="2863"/>
      <c r="E586" s="2863"/>
      <c r="F586" s="2863"/>
      <c r="G586" s="2863"/>
      <c r="H586" s="2863"/>
      <c r="I586" s="2863"/>
      <c r="J586" s="2863"/>
      <c r="K586" s="2863"/>
      <c r="L586" s="2863"/>
      <c r="M586" s="2863"/>
      <c r="N586" s="2863"/>
      <c r="O586" s="2863"/>
    </row>
    <row r="587" spans="1:15" ht="15.75" customHeight="1">
      <c r="A587" s="2863"/>
      <c r="B587" s="2863"/>
      <c r="C587" s="2863"/>
      <c r="D587" s="2863"/>
      <c r="E587" s="2863"/>
      <c r="F587" s="2863"/>
      <c r="G587" s="2863"/>
      <c r="H587" s="2863"/>
      <c r="I587" s="2863"/>
      <c r="J587" s="2863"/>
      <c r="K587" s="2863"/>
      <c r="L587" s="2863"/>
      <c r="M587" s="2863"/>
      <c r="N587" s="2863"/>
      <c r="O587" s="2863"/>
    </row>
    <row r="588" spans="1:15" ht="15.75" customHeight="1">
      <c r="A588" s="2863"/>
      <c r="B588" s="2863"/>
      <c r="C588" s="2863"/>
      <c r="D588" s="2863"/>
      <c r="E588" s="2863"/>
      <c r="F588" s="2863"/>
      <c r="G588" s="2863"/>
      <c r="H588" s="2863"/>
      <c r="I588" s="2863"/>
      <c r="J588" s="2863"/>
      <c r="K588" s="2863"/>
      <c r="L588" s="2863"/>
      <c r="M588" s="2863"/>
      <c r="N588" s="2863"/>
      <c r="O588" s="2863"/>
    </row>
    <row r="589" spans="1:15" ht="15.75" customHeight="1">
      <c r="A589" s="2863"/>
      <c r="B589" s="2863"/>
      <c r="C589" s="2863"/>
      <c r="D589" s="2863"/>
      <c r="E589" s="2863"/>
      <c r="F589" s="2863"/>
      <c r="G589" s="2863"/>
      <c r="H589" s="2863"/>
      <c r="I589" s="2863"/>
      <c r="J589" s="2863"/>
      <c r="K589" s="2863"/>
      <c r="L589" s="2863"/>
      <c r="M589" s="2863"/>
      <c r="N589" s="2863"/>
      <c r="O589" s="2863"/>
    </row>
    <row r="590" spans="1:15" ht="15.75" customHeight="1">
      <c r="A590" s="2863"/>
      <c r="B590" s="2863"/>
      <c r="C590" s="2863"/>
      <c r="D590" s="2863"/>
      <c r="E590" s="2863"/>
      <c r="F590" s="2863"/>
      <c r="G590" s="2863"/>
      <c r="H590" s="2863"/>
      <c r="I590" s="2863"/>
      <c r="J590" s="2863"/>
      <c r="K590" s="2863"/>
      <c r="L590" s="2863"/>
      <c r="M590" s="2863"/>
      <c r="N590" s="2863"/>
      <c r="O590" s="2863"/>
    </row>
    <row r="591" spans="1:15" ht="15.75" customHeight="1">
      <c r="A591" s="2863"/>
      <c r="B591" s="2863"/>
      <c r="C591" s="2863"/>
      <c r="D591" s="2863"/>
      <c r="E591" s="2863"/>
      <c r="F591" s="2863"/>
      <c r="G591" s="2863"/>
      <c r="H591" s="2863"/>
      <c r="I591" s="2863"/>
      <c r="J591" s="2863"/>
      <c r="K591" s="2863"/>
      <c r="L591" s="2863"/>
      <c r="M591" s="2863"/>
      <c r="N591" s="2863"/>
      <c r="O591" s="2863"/>
    </row>
    <row r="592" spans="1:15" ht="15.75" customHeight="1">
      <c r="A592" s="2863"/>
      <c r="B592" s="2863"/>
      <c r="C592" s="2863"/>
      <c r="D592" s="2863"/>
      <c r="E592" s="2863"/>
      <c r="F592" s="2863"/>
      <c r="G592" s="2863"/>
      <c r="H592" s="2863"/>
      <c r="I592" s="2863"/>
      <c r="J592" s="2863"/>
      <c r="K592" s="2863"/>
      <c r="L592" s="2863"/>
      <c r="M592" s="2863"/>
      <c r="N592" s="2863"/>
      <c r="O592" s="2863"/>
    </row>
    <row r="593" spans="1:15" ht="15.75" customHeight="1">
      <c r="A593" s="2863"/>
      <c r="B593" s="2863"/>
      <c r="C593" s="2863"/>
      <c r="D593" s="2863"/>
      <c r="E593" s="2863"/>
      <c r="F593" s="2863"/>
      <c r="G593" s="2863"/>
      <c r="H593" s="2863"/>
      <c r="I593" s="2863"/>
      <c r="J593" s="2863"/>
      <c r="K593" s="2863"/>
      <c r="L593" s="2863"/>
      <c r="M593" s="2863"/>
      <c r="N593" s="2863"/>
      <c r="O593" s="2863"/>
    </row>
    <row r="594" spans="1:15" ht="15.75" customHeight="1">
      <c r="A594" s="2863"/>
      <c r="B594" s="2863"/>
      <c r="C594" s="2863"/>
      <c r="D594" s="2863"/>
      <c r="E594" s="2863"/>
      <c r="F594" s="2863"/>
      <c r="G594" s="2863"/>
      <c r="H594" s="2863"/>
      <c r="I594" s="2863"/>
      <c r="J594" s="2863"/>
      <c r="K594" s="2863"/>
      <c r="L594" s="2863"/>
      <c r="M594" s="2863"/>
      <c r="N594" s="2863"/>
      <c r="O594" s="2863"/>
    </row>
    <row r="595" spans="1:15" ht="15.75" customHeight="1">
      <c r="A595" s="2863"/>
      <c r="B595" s="2863"/>
      <c r="C595" s="2863"/>
      <c r="D595" s="2863"/>
      <c r="E595" s="2863"/>
      <c r="F595" s="2863"/>
      <c r="G595" s="2863"/>
      <c r="H595" s="2863"/>
      <c r="I595" s="2863"/>
      <c r="J595" s="2863"/>
      <c r="K595" s="2863"/>
      <c r="L595" s="2863"/>
      <c r="M595" s="2863"/>
      <c r="N595" s="2863"/>
      <c r="O595" s="2863"/>
    </row>
    <row r="596" spans="1:15" ht="15.75" customHeight="1">
      <c r="A596" s="2863"/>
      <c r="B596" s="2863"/>
      <c r="C596" s="2863"/>
      <c r="D596" s="2863"/>
      <c r="E596" s="2863"/>
      <c r="F596" s="2863"/>
      <c r="G596" s="2863"/>
      <c r="H596" s="2863"/>
      <c r="I596" s="2863"/>
      <c r="J596" s="2863"/>
      <c r="K596" s="2863"/>
      <c r="L596" s="2863"/>
      <c r="M596" s="2863"/>
      <c r="N596" s="2863"/>
      <c r="O596" s="2863"/>
    </row>
    <row r="597" spans="1:15" ht="15.75" customHeight="1">
      <c r="A597" s="2863"/>
      <c r="B597" s="2863"/>
      <c r="C597" s="2863"/>
      <c r="D597" s="2863"/>
      <c r="E597" s="2863"/>
      <c r="F597" s="2863"/>
      <c r="G597" s="2863"/>
      <c r="H597" s="2863"/>
      <c r="I597" s="2863"/>
      <c r="J597" s="2863"/>
      <c r="K597" s="2863"/>
      <c r="L597" s="2863"/>
      <c r="M597" s="2863"/>
      <c r="N597" s="2863"/>
      <c r="O597" s="2863"/>
    </row>
    <row r="598" spans="1:15" ht="15.75" customHeight="1">
      <c r="A598" s="2863"/>
      <c r="B598" s="2863"/>
      <c r="C598" s="2863"/>
      <c r="D598" s="2863"/>
      <c r="E598" s="2863"/>
      <c r="F598" s="2863"/>
      <c r="G598" s="2863"/>
      <c r="H598" s="2863"/>
      <c r="I598" s="2863"/>
      <c r="J598" s="2863"/>
      <c r="K598" s="2863"/>
      <c r="L598" s="2863"/>
      <c r="M598" s="2863"/>
      <c r="N598" s="2863"/>
      <c r="O598" s="2863"/>
    </row>
    <row r="599" spans="1:15" ht="15.75" customHeight="1">
      <c r="A599" s="2863"/>
      <c r="B599" s="2863"/>
      <c r="C599" s="2863"/>
      <c r="D599" s="2863"/>
      <c r="E599" s="2863"/>
      <c r="F599" s="2863"/>
      <c r="G599" s="2863"/>
      <c r="H599" s="2863"/>
      <c r="I599" s="2863"/>
      <c r="J599" s="2863"/>
      <c r="K599" s="2863"/>
      <c r="L599" s="2863"/>
      <c r="M599" s="2863"/>
      <c r="N599" s="2863"/>
      <c r="O599" s="2863"/>
    </row>
    <row r="600" spans="1:15" ht="15.75" customHeight="1">
      <c r="A600" s="2863"/>
      <c r="B600" s="2863"/>
      <c r="C600" s="2863"/>
      <c r="D600" s="2863"/>
      <c r="E600" s="2863"/>
      <c r="F600" s="2863"/>
      <c r="G600" s="2863"/>
      <c r="H600" s="2863"/>
      <c r="I600" s="2863"/>
      <c r="J600" s="2863"/>
      <c r="K600" s="2863"/>
      <c r="L600" s="2863"/>
      <c r="M600" s="2863"/>
      <c r="N600" s="2863"/>
      <c r="O600" s="2863"/>
    </row>
    <row r="601" spans="1:15" ht="15.75" customHeight="1">
      <c r="A601" s="2863"/>
      <c r="B601" s="2863"/>
      <c r="C601" s="2863"/>
      <c r="D601" s="2863"/>
      <c r="E601" s="2863"/>
      <c r="F601" s="2863"/>
      <c r="G601" s="2863"/>
      <c r="H601" s="2863"/>
      <c r="I601" s="2863"/>
      <c r="J601" s="2863"/>
      <c r="K601" s="2863"/>
      <c r="L601" s="2863"/>
      <c r="M601" s="2863"/>
      <c r="N601" s="2863"/>
      <c r="O601" s="2863"/>
    </row>
    <row r="602" spans="1:15" ht="15.75" customHeight="1">
      <c r="A602" s="2863"/>
      <c r="B602" s="2863"/>
      <c r="C602" s="2863"/>
      <c r="D602" s="2863"/>
      <c r="E602" s="2863"/>
      <c r="F602" s="2863"/>
      <c r="G602" s="2863"/>
      <c r="H602" s="2863"/>
      <c r="I602" s="2863"/>
      <c r="J602" s="2863"/>
      <c r="K602" s="2863"/>
      <c r="L602" s="2863"/>
      <c r="M602" s="2863"/>
      <c r="N602" s="2863"/>
      <c r="O602" s="2863"/>
    </row>
    <row r="603" spans="1:15" ht="15.75" customHeight="1">
      <c r="A603" s="2863"/>
      <c r="B603" s="2863"/>
      <c r="C603" s="2863"/>
      <c r="D603" s="2863"/>
      <c r="E603" s="2863"/>
      <c r="F603" s="2863"/>
      <c r="G603" s="2863"/>
      <c r="H603" s="2863"/>
      <c r="I603" s="2863"/>
      <c r="J603" s="2863"/>
      <c r="K603" s="2863"/>
      <c r="L603" s="2863"/>
      <c r="M603" s="2863"/>
      <c r="N603" s="2863"/>
      <c r="O603" s="2863"/>
    </row>
    <row r="604" spans="1:15" ht="15.75" customHeight="1">
      <c r="A604" s="2863"/>
      <c r="B604" s="2863"/>
      <c r="C604" s="2863"/>
      <c r="D604" s="2863"/>
      <c r="E604" s="2863"/>
      <c r="F604" s="2863"/>
      <c r="G604" s="2863"/>
      <c r="H604" s="2863"/>
      <c r="I604" s="2863"/>
      <c r="J604" s="2863"/>
      <c r="K604" s="2863"/>
      <c r="L604" s="2863"/>
      <c r="M604" s="2863"/>
      <c r="N604" s="2863"/>
      <c r="O604" s="2863"/>
    </row>
    <row r="605" spans="1:15" ht="15.75" customHeight="1">
      <c r="A605" s="2863"/>
      <c r="B605" s="2863"/>
      <c r="C605" s="2863"/>
      <c r="D605" s="2863"/>
      <c r="E605" s="2863"/>
      <c r="F605" s="2863"/>
      <c r="G605" s="2863"/>
      <c r="H605" s="2863"/>
      <c r="I605" s="2863"/>
      <c r="J605" s="2863"/>
      <c r="K605" s="2863"/>
      <c r="L605" s="2863"/>
      <c r="M605" s="2863"/>
      <c r="N605" s="2863"/>
      <c r="O605" s="2863"/>
    </row>
    <row r="606" spans="1:15" ht="15.75" customHeight="1">
      <c r="A606" s="2863"/>
      <c r="B606" s="2863"/>
      <c r="C606" s="2863"/>
      <c r="D606" s="2863"/>
      <c r="E606" s="2863"/>
      <c r="F606" s="2863"/>
      <c r="G606" s="2863"/>
      <c r="H606" s="2863"/>
      <c r="I606" s="2863"/>
      <c r="J606" s="2863"/>
      <c r="K606" s="2863"/>
      <c r="L606" s="2863"/>
      <c r="M606" s="2863"/>
      <c r="N606" s="2863"/>
      <c r="O606" s="2863"/>
    </row>
    <row r="607" spans="1:15" ht="15.75" customHeight="1">
      <c r="A607" s="2863"/>
      <c r="B607" s="2863"/>
      <c r="C607" s="2863"/>
      <c r="D607" s="2863"/>
      <c r="E607" s="2863"/>
      <c r="F607" s="2863"/>
      <c r="G607" s="2863"/>
      <c r="H607" s="2863"/>
      <c r="I607" s="2863"/>
      <c r="J607" s="2863"/>
      <c r="K607" s="2863"/>
      <c r="L607" s="2863"/>
      <c r="M607" s="2863"/>
      <c r="N607" s="2863"/>
      <c r="O607" s="2863"/>
    </row>
    <row r="608" spans="1:15" ht="15.75" customHeight="1">
      <c r="A608" s="2863"/>
      <c r="B608" s="2863"/>
      <c r="C608" s="2863"/>
      <c r="D608" s="2863"/>
      <c r="E608" s="2863"/>
      <c r="F608" s="2863"/>
      <c r="G608" s="2863"/>
      <c r="H608" s="2863"/>
      <c r="I608" s="2863"/>
      <c r="J608" s="2863"/>
      <c r="K608" s="2863"/>
      <c r="L608" s="2863"/>
      <c r="M608" s="2863"/>
      <c r="N608" s="2863"/>
      <c r="O608" s="2863"/>
    </row>
    <row r="609" spans="1:15" ht="15.75" customHeight="1">
      <c r="A609" s="2863"/>
      <c r="B609" s="2863"/>
      <c r="C609" s="2863"/>
      <c r="D609" s="2863"/>
      <c r="E609" s="2863"/>
      <c r="F609" s="2863"/>
      <c r="G609" s="2863"/>
      <c r="H609" s="2863"/>
      <c r="I609" s="2863"/>
      <c r="J609" s="2863"/>
      <c r="K609" s="2863"/>
      <c r="L609" s="2863"/>
      <c r="M609" s="2863"/>
      <c r="N609" s="2863"/>
      <c r="O609" s="2863"/>
    </row>
    <row r="610" spans="1:15" ht="15.75" customHeight="1">
      <c r="A610" s="2863"/>
      <c r="B610" s="2863"/>
      <c r="C610" s="2863"/>
      <c r="D610" s="2863"/>
      <c r="E610" s="2863"/>
      <c r="F610" s="2863"/>
      <c r="G610" s="2863"/>
      <c r="H610" s="2863"/>
      <c r="I610" s="2863"/>
      <c r="J610" s="2863"/>
      <c r="K610" s="2863"/>
      <c r="L610" s="2863"/>
      <c r="M610" s="2863"/>
      <c r="N610" s="2863"/>
      <c r="O610" s="2863"/>
    </row>
    <row r="611" spans="1:15" ht="15.75" customHeight="1">
      <c r="A611" s="2863"/>
      <c r="B611" s="2863"/>
      <c r="C611" s="2863"/>
      <c r="D611" s="2863"/>
      <c r="E611" s="2863"/>
      <c r="F611" s="2863"/>
      <c r="G611" s="2863"/>
      <c r="H611" s="2863"/>
      <c r="I611" s="2863"/>
      <c r="J611" s="2863"/>
      <c r="K611" s="2863"/>
      <c r="L611" s="2863"/>
      <c r="M611" s="2863"/>
      <c r="N611" s="2863"/>
      <c r="O611" s="2863"/>
    </row>
    <row r="612" spans="1:15" ht="15.75" customHeight="1">
      <c r="A612" s="2863"/>
      <c r="B612" s="2863"/>
      <c r="C612" s="2863"/>
      <c r="D612" s="2863"/>
      <c r="E612" s="2863"/>
      <c r="F612" s="2863"/>
      <c r="G612" s="2863"/>
      <c r="H612" s="2863"/>
      <c r="I612" s="2863"/>
      <c r="J612" s="2863"/>
      <c r="K612" s="2863"/>
      <c r="L612" s="2863"/>
      <c r="M612" s="2863"/>
      <c r="N612" s="2863"/>
      <c r="O612" s="2863"/>
    </row>
    <row r="613" spans="1:15" ht="15.75" customHeight="1">
      <c r="A613" s="2863"/>
      <c r="B613" s="2863"/>
      <c r="C613" s="2863"/>
      <c r="D613" s="2863"/>
      <c r="E613" s="2863"/>
      <c r="F613" s="2863"/>
      <c r="G613" s="2863"/>
      <c r="H613" s="2863"/>
      <c r="I613" s="2863"/>
      <c r="J613" s="2863"/>
      <c r="K613" s="2863"/>
      <c r="L613" s="2863"/>
      <c r="M613" s="2863"/>
      <c r="N613" s="2863"/>
      <c r="O613" s="2863"/>
    </row>
    <row r="614" spans="1:15" ht="15.75" customHeight="1">
      <c r="A614" s="2863"/>
      <c r="B614" s="2863"/>
      <c r="C614" s="2863"/>
      <c r="D614" s="2863"/>
      <c r="E614" s="2863"/>
      <c r="F614" s="2863"/>
      <c r="G614" s="2863"/>
      <c r="H614" s="2863"/>
      <c r="I614" s="2863"/>
      <c r="J614" s="2863"/>
      <c r="K614" s="2863"/>
      <c r="L614" s="2863"/>
      <c r="M614" s="2863"/>
      <c r="N614" s="2863"/>
      <c r="O614" s="2863"/>
    </row>
    <row r="615" spans="1:15" ht="15.75" customHeight="1">
      <c r="A615" s="2863"/>
      <c r="B615" s="2863"/>
      <c r="C615" s="2863"/>
      <c r="D615" s="2863"/>
      <c r="E615" s="2863"/>
      <c r="F615" s="2863"/>
      <c r="G615" s="2863"/>
      <c r="H615" s="2863"/>
      <c r="I615" s="2863"/>
      <c r="J615" s="2863"/>
      <c r="K615" s="2863"/>
      <c r="L615" s="2863"/>
      <c r="M615" s="2863"/>
      <c r="N615" s="2863"/>
      <c r="O615" s="2863"/>
    </row>
    <row r="616" spans="1:15" ht="15.75" customHeight="1">
      <c r="A616" s="2863"/>
      <c r="B616" s="2863"/>
      <c r="C616" s="2863"/>
      <c r="D616" s="2863"/>
      <c r="E616" s="2863"/>
      <c r="F616" s="2863"/>
      <c r="G616" s="2863"/>
      <c r="H616" s="2863"/>
      <c r="I616" s="2863"/>
      <c r="J616" s="2863"/>
      <c r="K616" s="2863"/>
      <c r="L616" s="2863"/>
      <c r="M616" s="2863"/>
      <c r="N616" s="2863"/>
      <c r="O616" s="2863"/>
    </row>
    <row r="617" spans="1:15" ht="15.75" customHeight="1">
      <c r="A617" s="2863"/>
      <c r="B617" s="2863"/>
      <c r="C617" s="2863"/>
      <c r="D617" s="2863"/>
      <c r="E617" s="2863"/>
      <c r="F617" s="2863"/>
      <c r="G617" s="2863"/>
      <c r="H617" s="2863"/>
      <c r="I617" s="2863"/>
      <c r="J617" s="2863"/>
      <c r="K617" s="2863"/>
      <c r="L617" s="2863"/>
      <c r="M617" s="2863"/>
      <c r="N617" s="2863"/>
      <c r="O617" s="2863"/>
    </row>
    <row r="618" spans="1:15" ht="15.75" customHeight="1">
      <c r="A618" s="2863"/>
      <c r="B618" s="2863"/>
      <c r="C618" s="2863"/>
      <c r="D618" s="2863"/>
      <c r="E618" s="2863"/>
      <c r="F618" s="2863"/>
      <c r="G618" s="2863"/>
      <c r="H618" s="2863"/>
      <c r="I618" s="2863"/>
      <c r="J618" s="2863"/>
      <c r="K618" s="2863"/>
      <c r="L618" s="2863"/>
      <c r="M618" s="2863"/>
      <c r="N618" s="2863"/>
      <c r="O618" s="2863"/>
    </row>
    <row r="619" spans="1:15" ht="15.75" customHeight="1">
      <c r="A619" s="2863"/>
      <c r="B619" s="2863"/>
      <c r="C619" s="2863"/>
      <c r="D619" s="2863"/>
      <c r="E619" s="2863"/>
      <c r="F619" s="2863"/>
      <c r="G619" s="2863"/>
      <c r="H619" s="2863"/>
      <c r="I619" s="2863"/>
      <c r="J619" s="2863"/>
      <c r="K619" s="2863"/>
      <c r="L619" s="2863"/>
      <c r="M619" s="2863"/>
      <c r="N619" s="2863"/>
      <c r="O619" s="2863"/>
    </row>
    <row r="620" spans="1:15" ht="15.75" customHeight="1">
      <c r="A620" s="2863"/>
      <c r="B620" s="2863"/>
      <c r="C620" s="2863"/>
      <c r="D620" s="2863"/>
      <c r="E620" s="2863"/>
      <c r="F620" s="2863"/>
      <c r="G620" s="2863"/>
      <c r="H620" s="2863"/>
      <c r="I620" s="2863"/>
      <c r="J620" s="2863"/>
      <c r="K620" s="2863"/>
      <c r="L620" s="2863"/>
      <c r="M620" s="2863"/>
      <c r="N620" s="2863"/>
      <c r="O620" s="2863"/>
    </row>
    <row r="621" spans="1:15" ht="15.75" customHeight="1">
      <c r="A621" s="2863"/>
      <c r="B621" s="2863"/>
      <c r="C621" s="2863"/>
      <c r="D621" s="2863"/>
      <c r="E621" s="2863"/>
      <c r="F621" s="2863"/>
      <c r="G621" s="2863"/>
      <c r="H621" s="2863"/>
      <c r="I621" s="2863"/>
      <c r="J621" s="2863"/>
      <c r="K621" s="2863"/>
      <c r="L621" s="2863"/>
      <c r="M621" s="2863"/>
      <c r="N621" s="2863"/>
      <c r="O621" s="2863"/>
    </row>
    <row r="622" spans="1:15" ht="15.75" customHeight="1">
      <c r="A622" s="2863"/>
      <c r="B622" s="2863"/>
      <c r="C622" s="2863"/>
      <c r="D622" s="2863"/>
      <c r="E622" s="2863"/>
      <c r="F622" s="2863"/>
      <c r="G622" s="2863"/>
      <c r="H622" s="2863"/>
      <c r="I622" s="2863"/>
      <c r="J622" s="2863"/>
      <c r="K622" s="2863"/>
      <c r="L622" s="2863"/>
      <c r="M622" s="2863"/>
      <c r="N622" s="2863"/>
      <c r="O622" s="2863"/>
    </row>
    <row r="623" spans="1:15" ht="15.75" customHeight="1">
      <c r="A623" s="2863"/>
      <c r="B623" s="2863"/>
      <c r="C623" s="2863"/>
      <c r="D623" s="2863"/>
      <c r="E623" s="2863"/>
      <c r="F623" s="2863"/>
      <c r="G623" s="2863"/>
      <c r="H623" s="2863"/>
      <c r="I623" s="2863"/>
      <c r="J623" s="2863"/>
      <c r="K623" s="2863"/>
      <c r="L623" s="2863"/>
      <c r="M623" s="2863"/>
      <c r="N623" s="2863"/>
      <c r="O623" s="2863"/>
    </row>
    <row r="624" spans="1:15" ht="15.75" customHeight="1">
      <c r="A624" s="2863"/>
      <c r="B624" s="2863"/>
      <c r="C624" s="2863"/>
      <c r="D624" s="2863"/>
      <c r="E624" s="2863"/>
      <c r="F624" s="2863"/>
      <c r="G624" s="2863"/>
      <c r="H624" s="2863"/>
      <c r="I624" s="2863"/>
      <c r="J624" s="2863"/>
      <c r="K624" s="2863"/>
      <c r="L624" s="2863"/>
      <c r="M624" s="2863"/>
      <c r="N624" s="2863"/>
      <c r="O624" s="2863"/>
    </row>
    <row r="625" spans="1:15" ht="15.75" customHeight="1">
      <c r="A625" s="2863"/>
      <c r="B625" s="2863"/>
      <c r="C625" s="2863"/>
      <c r="D625" s="2863"/>
      <c r="E625" s="2863"/>
      <c r="F625" s="2863"/>
      <c r="G625" s="2863"/>
      <c r="H625" s="2863"/>
      <c r="I625" s="2863"/>
      <c r="J625" s="2863"/>
      <c r="K625" s="2863"/>
      <c r="L625" s="2863"/>
      <c r="M625" s="2863"/>
      <c r="N625" s="2863"/>
      <c r="O625" s="2863"/>
    </row>
    <row r="626" spans="1:15" ht="15.75" customHeight="1">
      <c r="A626" s="2863"/>
      <c r="B626" s="2863"/>
      <c r="C626" s="2863"/>
      <c r="D626" s="2863"/>
      <c r="E626" s="2863"/>
      <c r="F626" s="2863"/>
      <c r="G626" s="2863"/>
      <c r="H626" s="2863"/>
      <c r="I626" s="2863"/>
      <c r="J626" s="2863"/>
      <c r="K626" s="2863"/>
      <c r="L626" s="2863"/>
      <c r="M626" s="2863"/>
      <c r="N626" s="2863"/>
      <c r="O626" s="2863"/>
    </row>
    <row r="627" spans="1:15" ht="15.75" customHeight="1">
      <c r="A627" s="2863"/>
      <c r="B627" s="2863"/>
      <c r="C627" s="2863"/>
      <c r="D627" s="2863"/>
      <c r="E627" s="2863"/>
      <c r="F627" s="2863"/>
      <c r="G627" s="2863"/>
      <c r="H627" s="2863"/>
      <c r="I627" s="2863"/>
      <c r="J627" s="2863"/>
      <c r="K627" s="2863"/>
      <c r="L627" s="2863"/>
      <c r="M627" s="2863"/>
      <c r="N627" s="2863"/>
      <c r="O627" s="2863"/>
    </row>
    <row r="628" spans="1:15" ht="15.75" customHeight="1">
      <c r="A628" s="2863"/>
      <c r="B628" s="2863"/>
      <c r="C628" s="2863"/>
      <c r="D628" s="2863"/>
      <c r="E628" s="2863"/>
      <c r="F628" s="2863"/>
      <c r="G628" s="2863"/>
      <c r="H628" s="2863"/>
      <c r="I628" s="2863"/>
      <c r="J628" s="2863"/>
      <c r="K628" s="2863"/>
      <c r="L628" s="2863"/>
      <c r="M628" s="2863"/>
      <c r="N628" s="2863"/>
      <c r="O628" s="2863"/>
    </row>
    <row r="629" spans="1:15" ht="15.75" customHeight="1">
      <c r="A629" s="2863"/>
      <c r="B629" s="2863"/>
      <c r="C629" s="2863"/>
      <c r="D629" s="2863"/>
      <c r="E629" s="2863"/>
      <c r="F629" s="2863"/>
      <c r="G629" s="2863"/>
      <c r="H629" s="2863"/>
      <c r="I629" s="2863"/>
      <c r="J629" s="2863"/>
      <c r="K629" s="2863"/>
      <c r="L629" s="2863"/>
      <c r="M629" s="2863"/>
      <c r="N629" s="2863"/>
      <c r="O629" s="2863"/>
    </row>
    <row r="630" spans="1:15" ht="15.75" customHeight="1">
      <c r="A630" s="2863"/>
      <c r="B630" s="2863"/>
      <c r="C630" s="2863"/>
      <c r="D630" s="2863"/>
      <c r="E630" s="2863"/>
      <c r="F630" s="2863"/>
      <c r="G630" s="2863"/>
      <c r="H630" s="2863"/>
      <c r="I630" s="2863"/>
      <c r="J630" s="2863"/>
      <c r="K630" s="2863"/>
      <c r="L630" s="2863"/>
      <c r="M630" s="2863"/>
      <c r="N630" s="2863"/>
      <c r="O630" s="2863"/>
    </row>
    <row r="631" spans="1:15" ht="15.75" customHeight="1">
      <c r="A631" s="2863"/>
      <c r="B631" s="2863"/>
      <c r="C631" s="2863"/>
      <c r="D631" s="2863"/>
      <c r="E631" s="2863"/>
      <c r="F631" s="2863"/>
      <c r="G631" s="2863"/>
      <c r="H631" s="2863"/>
      <c r="I631" s="2863"/>
      <c r="J631" s="2863"/>
      <c r="K631" s="2863"/>
      <c r="L631" s="2863"/>
      <c r="M631" s="2863"/>
      <c r="N631" s="2863"/>
      <c r="O631" s="2863"/>
    </row>
    <row r="632" spans="1:15" ht="15.75" customHeight="1">
      <c r="A632" s="2863"/>
      <c r="B632" s="2863"/>
      <c r="C632" s="2863"/>
      <c r="D632" s="2863"/>
      <c r="E632" s="2863"/>
      <c r="F632" s="2863"/>
      <c r="G632" s="2863"/>
      <c r="H632" s="2863"/>
      <c r="I632" s="2863"/>
      <c r="J632" s="2863"/>
      <c r="K632" s="2863"/>
      <c r="L632" s="2863"/>
      <c r="M632" s="2863"/>
      <c r="N632" s="2863"/>
      <c r="O632" s="2863"/>
    </row>
    <row r="633" spans="1:15" ht="15.75" customHeight="1">
      <c r="A633" s="2863"/>
      <c r="B633" s="2863"/>
      <c r="C633" s="2863"/>
      <c r="D633" s="2863"/>
      <c r="E633" s="2863"/>
      <c r="F633" s="2863"/>
      <c r="G633" s="2863"/>
      <c r="H633" s="2863"/>
      <c r="I633" s="2863"/>
      <c r="J633" s="2863"/>
      <c r="K633" s="2863"/>
      <c r="L633" s="2863"/>
      <c r="M633" s="2863"/>
      <c r="N633" s="2863"/>
      <c r="O633" s="2863"/>
    </row>
    <row r="634" spans="1:15" ht="15.75" customHeight="1">
      <c r="A634" s="2863"/>
      <c r="B634" s="2863"/>
      <c r="C634" s="2863"/>
      <c r="D634" s="2863"/>
      <c r="E634" s="2863"/>
      <c r="F634" s="2863"/>
      <c r="G634" s="2863"/>
      <c r="H634" s="2863"/>
      <c r="I634" s="2863"/>
      <c r="J634" s="2863"/>
      <c r="K634" s="2863"/>
      <c r="L634" s="2863"/>
      <c r="M634" s="2863"/>
      <c r="N634" s="2863"/>
      <c r="O634" s="2863"/>
    </row>
    <row r="635" spans="1:15" ht="15.75" customHeight="1">
      <c r="A635" s="2863"/>
      <c r="B635" s="2863"/>
      <c r="C635" s="2863"/>
      <c r="D635" s="2863"/>
      <c r="E635" s="2863"/>
      <c r="F635" s="2863"/>
      <c r="G635" s="2863"/>
      <c r="H635" s="2863"/>
      <c r="I635" s="2863"/>
      <c r="J635" s="2863"/>
      <c r="K635" s="2863"/>
      <c r="L635" s="2863"/>
      <c r="M635" s="2863"/>
      <c r="N635" s="2863"/>
      <c r="O635" s="2863"/>
    </row>
    <row r="636" spans="1:15" ht="15.75" customHeight="1">
      <c r="A636" s="2863"/>
      <c r="B636" s="2863"/>
      <c r="C636" s="2863"/>
      <c r="D636" s="2863"/>
      <c r="E636" s="2863"/>
      <c r="F636" s="2863"/>
      <c r="G636" s="2863"/>
      <c r="H636" s="2863"/>
      <c r="I636" s="2863"/>
      <c r="J636" s="2863"/>
      <c r="K636" s="2863"/>
      <c r="L636" s="2863"/>
      <c r="M636" s="2863"/>
      <c r="N636" s="2863"/>
      <c r="O636" s="2863"/>
    </row>
    <row r="637" spans="1:15" ht="15.75" customHeight="1">
      <c r="A637" s="2863"/>
      <c r="B637" s="2863"/>
      <c r="C637" s="2863"/>
      <c r="D637" s="2863"/>
      <c r="E637" s="2863"/>
      <c r="F637" s="2863"/>
      <c r="G637" s="2863"/>
      <c r="H637" s="2863"/>
      <c r="I637" s="2863"/>
      <c r="J637" s="2863"/>
      <c r="K637" s="2863"/>
      <c r="L637" s="2863"/>
      <c r="M637" s="2863"/>
      <c r="N637" s="2863"/>
      <c r="O637" s="2863"/>
    </row>
    <row r="638" spans="1:15" ht="15.75" customHeight="1">
      <c r="A638" s="2863"/>
      <c r="B638" s="2863"/>
      <c r="C638" s="2863"/>
      <c r="D638" s="2863"/>
      <c r="E638" s="2863"/>
      <c r="F638" s="2863"/>
      <c r="G638" s="2863"/>
      <c r="H638" s="2863"/>
      <c r="I638" s="2863"/>
      <c r="J638" s="2863"/>
      <c r="K638" s="2863"/>
      <c r="L638" s="2863"/>
      <c r="M638" s="2863"/>
      <c r="N638" s="2863"/>
      <c r="O638" s="2863"/>
    </row>
    <row r="639" spans="1:15" ht="15.75" customHeight="1">
      <c r="A639" s="2863"/>
      <c r="B639" s="2863"/>
      <c r="C639" s="2863"/>
      <c r="D639" s="2863"/>
      <c r="E639" s="2863"/>
      <c r="F639" s="2863"/>
      <c r="G639" s="2863"/>
      <c r="H639" s="2863"/>
      <c r="I639" s="2863"/>
      <c r="J639" s="2863"/>
      <c r="K639" s="2863"/>
      <c r="L639" s="2863"/>
      <c r="M639" s="2863"/>
      <c r="N639" s="2863"/>
      <c r="O639" s="2863"/>
    </row>
    <row r="640" spans="1:15" ht="15.75" customHeight="1">
      <c r="A640" s="2863"/>
      <c r="B640" s="2863"/>
      <c r="C640" s="2863"/>
      <c r="D640" s="2863"/>
      <c r="E640" s="2863"/>
      <c r="F640" s="2863"/>
      <c r="G640" s="2863"/>
      <c r="H640" s="2863"/>
      <c r="I640" s="2863"/>
      <c r="J640" s="2863"/>
      <c r="K640" s="2863"/>
      <c r="L640" s="2863"/>
      <c r="M640" s="2863"/>
      <c r="N640" s="2863"/>
      <c r="O640" s="2863"/>
    </row>
    <row r="641" spans="1:15" ht="15.75" customHeight="1">
      <c r="A641" s="2863"/>
      <c r="B641" s="2863"/>
      <c r="C641" s="2863"/>
      <c r="D641" s="2863"/>
      <c r="E641" s="2863"/>
      <c r="F641" s="2863"/>
      <c r="G641" s="2863"/>
      <c r="H641" s="2863"/>
      <c r="I641" s="2863"/>
      <c r="J641" s="2863"/>
      <c r="K641" s="2863"/>
      <c r="L641" s="2863"/>
      <c r="M641" s="2863"/>
      <c r="N641" s="2863"/>
      <c r="O641" s="2863"/>
    </row>
    <row r="642" spans="1:15" ht="15.75" customHeight="1">
      <c r="A642" s="2863"/>
      <c r="B642" s="2863"/>
      <c r="C642" s="2863"/>
      <c r="D642" s="2863"/>
      <c r="E642" s="2863"/>
      <c r="F642" s="2863"/>
      <c r="G642" s="2863"/>
      <c r="H642" s="2863"/>
      <c r="I642" s="2863"/>
      <c r="J642" s="2863"/>
      <c r="K642" s="2863"/>
      <c r="L642" s="2863"/>
      <c r="M642" s="2863"/>
      <c r="N642" s="2863"/>
      <c r="O642" s="2863"/>
    </row>
    <row r="643" spans="1:15" ht="15.75" customHeight="1">
      <c r="A643" s="2863"/>
      <c r="B643" s="2863"/>
      <c r="C643" s="2863"/>
      <c r="D643" s="2863"/>
      <c r="E643" s="2863"/>
      <c r="F643" s="2863"/>
      <c r="G643" s="2863"/>
      <c r="H643" s="2863"/>
      <c r="I643" s="2863"/>
      <c r="J643" s="2863"/>
      <c r="K643" s="2863"/>
      <c r="L643" s="2863"/>
      <c r="M643" s="2863"/>
      <c r="N643" s="2863"/>
      <c r="O643" s="2863"/>
    </row>
    <row r="644" spans="1:15" ht="15.75" customHeight="1">
      <c r="A644" s="2863"/>
      <c r="B644" s="2863"/>
      <c r="C644" s="2863"/>
      <c r="D644" s="2863"/>
      <c r="E644" s="2863"/>
      <c r="F644" s="2863"/>
      <c r="G644" s="2863"/>
      <c r="H644" s="2863"/>
      <c r="I644" s="2863"/>
      <c r="J644" s="2863"/>
      <c r="K644" s="2863"/>
      <c r="L644" s="2863"/>
      <c r="M644" s="2863"/>
      <c r="N644" s="2863"/>
      <c r="O644" s="2863"/>
    </row>
    <row r="645" spans="1:15" ht="15.75" customHeight="1">
      <c r="A645" s="2863"/>
      <c r="B645" s="2863"/>
      <c r="C645" s="2863"/>
      <c r="D645" s="2863"/>
      <c r="E645" s="2863"/>
      <c r="F645" s="2863"/>
      <c r="G645" s="2863"/>
      <c r="H645" s="2863"/>
      <c r="I645" s="2863"/>
      <c r="J645" s="2863"/>
      <c r="K645" s="2863"/>
      <c r="L645" s="2863"/>
      <c r="M645" s="2863"/>
      <c r="N645" s="2863"/>
      <c r="O645" s="2863"/>
    </row>
    <row r="646" spans="1:15" ht="15.75" customHeight="1">
      <c r="A646" s="2863"/>
      <c r="B646" s="2863"/>
      <c r="C646" s="2863"/>
      <c r="D646" s="2863"/>
      <c r="E646" s="2863"/>
      <c r="F646" s="2863"/>
      <c r="G646" s="2863"/>
      <c r="H646" s="2863"/>
      <c r="I646" s="2863"/>
      <c r="J646" s="2863"/>
      <c r="K646" s="2863"/>
      <c r="L646" s="2863"/>
      <c r="M646" s="2863"/>
      <c r="N646" s="2863"/>
      <c r="O646" s="2863"/>
    </row>
    <row r="647" spans="1:15" ht="15.75" customHeight="1">
      <c r="A647" s="2863"/>
      <c r="B647" s="2863"/>
      <c r="C647" s="2863"/>
      <c r="D647" s="2863"/>
      <c r="E647" s="2863"/>
      <c r="F647" s="2863"/>
      <c r="G647" s="2863"/>
      <c r="H647" s="2863"/>
      <c r="I647" s="2863"/>
      <c r="J647" s="2863"/>
      <c r="K647" s="2863"/>
      <c r="L647" s="2863"/>
      <c r="M647" s="2863"/>
      <c r="N647" s="2863"/>
      <c r="O647" s="2863"/>
    </row>
    <row r="648" spans="1:15" ht="15.75" customHeight="1">
      <c r="A648" s="2863"/>
      <c r="B648" s="2863"/>
      <c r="C648" s="2863"/>
      <c r="D648" s="2863"/>
      <c r="E648" s="2863"/>
      <c r="F648" s="2863"/>
      <c r="G648" s="2863"/>
      <c r="H648" s="2863"/>
      <c r="I648" s="2863"/>
      <c r="J648" s="2863"/>
      <c r="K648" s="2863"/>
      <c r="L648" s="2863"/>
      <c r="M648" s="2863"/>
      <c r="N648" s="2863"/>
      <c r="O648" s="2863"/>
    </row>
    <row r="649" spans="1:15" ht="15.75" customHeight="1">
      <c r="A649" s="2863"/>
      <c r="B649" s="2863"/>
      <c r="C649" s="2863"/>
      <c r="D649" s="2863"/>
      <c r="E649" s="2863"/>
      <c r="F649" s="2863"/>
      <c r="G649" s="2863"/>
      <c r="H649" s="2863"/>
      <c r="I649" s="2863"/>
      <c r="J649" s="2863"/>
      <c r="K649" s="2863"/>
      <c r="L649" s="2863"/>
      <c r="M649" s="2863"/>
      <c r="N649" s="2863"/>
      <c r="O649" s="2863"/>
    </row>
    <row r="650" spans="1:15" ht="15.75" customHeight="1">
      <c r="A650" s="2863"/>
      <c r="B650" s="2863"/>
      <c r="C650" s="2863"/>
      <c r="D650" s="2863"/>
      <c r="E650" s="2863"/>
      <c r="F650" s="2863"/>
      <c r="G650" s="2863"/>
      <c r="H650" s="2863"/>
      <c r="I650" s="2863"/>
      <c r="J650" s="2863"/>
      <c r="K650" s="2863"/>
      <c r="L650" s="2863"/>
      <c r="M650" s="2863"/>
      <c r="N650" s="2863"/>
      <c r="O650" s="2863"/>
    </row>
    <row r="651" spans="1:15" ht="15.75" customHeight="1">
      <c r="A651" s="2863"/>
      <c r="B651" s="2863"/>
      <c r="C651" s="2863"/>
      <c r="D651" s="2863"/>
      <c r="E651" s="2863"/>
      <c r="F651" s="2863"/>
      <c r="G651" s="2863"/>
      <c r="H651" s="2863"/>
      <c r="I651" s="2863"/>
      <c r="J651" s="2863"/>
      <c r="K651" s="2863"/>
      <c r="L651" s="2863"/>
      <c r="M651" s="2863"/>
      <c r="N651" s="2863"/>
      <c r="O651" s="2863"/>
    </row>
    <row r="652" spans="1:15" ht="15.75" customHeight="1">
      <c r="A652" s="2863"/>
      <c r="B652" s="2863"/>
      <c r="C652" s="2863"/>
      <c r="D652" s="2863"/>
      <c r="E652" s="2863"/>
      <c r="F652" s="2863"/>
      <c r="G652" s="2863"/>
      <c r="H652" s="2863"/>
      <c r="I652" s="2863"/>
      <c r="J652" s="2863"/>
      <c r="K652" s="2863"/>
      <c r="L652" s="2863"/>
      <c r="M652" s="2863"/>
      <c r="N652" s="2863"/>
      <c r="O652" s="2863"/>
    </row>
    <row r="653" spans="1:15" ht="15.75" customHeight="1">
      <c r="A653" s="2863"/>
      <c r="B653" s="2863"/>
      <c r="C653" s="2863"/>
      <c r="D653" s="2863"/>
      <c r="E653" s="2863"/>
      <c r="F653" s="2863"/>
      <c r="G653" s="2863"/>
      <c r="H653" s="2863"/>
      <c r="I653" s="2863"/>
      <c r="J653" s="2863"/>
      <c r="K653" s="2863"/>
      <c r="L653" s="2863"/>
      <c r="M653" s="2863"/>
      <c r="N653" s="2863"/>
      <c r="O653" s="2863"/>
    </row>
    <row r="654" spans="1:15" ht="15.75" customHeight="1">
      <c r="A654" s="2863"/>
      <c r="B654" s="2863"/>
      <c r="C654" s="2863"/>
      <c r="D654" s="2863"/>
      <c r="E654" s="2863"/>
      <c r="F654" s="2863"/>
      <c r="G654" s="2863"/>
      <c r="H654" s="2863"/>
      <c r="I654" s="2863"/>
      <c r="J654" s="2863"/>
      <c r="K654" s="2863"/>
      <c r="L654" s="2863"/>
      <c r="M654" s="2863"/>
      <c r="N654" s="2863"/>
      <c r="O654" s="2863"/>
    </row>
    <row r="655" spans="1:15" ht="15.75" customHeight="1">
      <c r="A655" s="2863"/>
      <c r="B655" s="2863"/>
      <c r="C655" s="2863"/>
      <c r="D655" s="2863"/>
      <c r="E655" s="2863"/>
      <c r="F655" s="2863"/>
      <c r="G655" s="2863"/>
      <c r="H655" s="2863"/>
      <c r="I655" s="2863"/>
      <c r="J655" s="2863"/>
      <c r="K655" s="2863"/>
      <c r="L655" s="2863"/>
      <c r="M655" s="2863"/>
      <c r="N655" s="2863"/>
      <c r="O655" s="2863"/>
    </row>
    <row r="656" spans="1:15" ht="15.75" customHeight="1">
      <c r="A656" s="2863"/>
      <c r="B656" s="2863"/>
      <c r="C656" s="2863"/>
      <c r="D656" s="2863"/>
      <c r="E656" s="2863"/>
      <c r="F656" s="2863"/>
      <c r="G656" s="2863"/>
      <c r="H656" s="2863"/>
      <c r="I656" s="2863"/>
      <c r="J656" s="2863"/>
      <c r="K656" s="2863"/>
      <c r="L656" s="2863"/>
      <c r="M656" s="2863"/>
      <c r="N656" s="2863"/>
      <c r="O656" s="2863"/>
    </row>
    <row r="657" spans="1:15" ht="15.75" customHeight="1">
      <c r="A657" s="2863"/>
      <c r="B657" s="2863"/>
      <c r="C657" s="2863"/>
      <c r="D657" s="2863"/>
      <c r="E657" s="2863"/>
      <c r="F657" s="2863"/>
      <c r="G657" s="2863"/>
      <c r="H657" s="2863"/>
      <c r="I657" s="2863"/>
      <c r="J657" s="2863"/>
      <c r="K657" s="2863"/>
      <c r="L657" s="2863"/>
      <c r="M657" s="2863"/>
      <c r="N657" s="2863"/>
      <c r="O657" s="2863"/>
    </row>
    <row r="658" spans="1:15" ht="15.75" customHeight="1">
      <c r="A658" s="2863"/>
      <c r="B658" s="2863"/>
      <c r="C658" s="2863"/>
      <c r="D658" s="2863"/>
      <c r="E658" s="2863"/>
      <c r="F658" s="2863"/>
      <c r="G658" s="2863"/>
      <c r="H658" s="2863"/>
      <c r="I658" s="2863"/>
      <c r="J658" s="2863"/>
      <c r="K658" s="2863"/>
      <c r="L658" s="2863"/>
      <c r="M658" s="2863"/>
      <c r="N658" s="2863"/>
      <c r="O658" s="2863"/>
    </row>
    <row r="659" spans="1:15" ht="15.75" customHeight="1">
      <c r="A659" s="2863"/>
      <c r="B659" s="2863"/>
      <c r="C659" s="2863"/>
      <c r="D659" s="2863"/>
      <c r="E659" s="2863"/>
      <c r="F659" s="2863"/>
      <c r="G659" s="2863"/>
      <c r="H659" s="2863"/>
      <c r="I659" s="2863"/>
      <c r="J659" s="2863"/>
      <c r="K659" s="2863"/>
      <c r="L659" s="2863"/>
      <c r="M659" s="2863"/>
      <c r="N659" s="2863"/>
      <c r="O659" s="2863"/>
    </row>
    <row r="660" spans="1:15" ht="15.75" customHeight="1">
      <c r="A660" s="2863"/>
      <c r="B660" s="2863"/>
      <c r="C660" s="2863"/>
      <c r="D660" s="2863"/>
      <c r="E660" s="2863"/>
      <c r="F660" s="2863"/>
      <c r="G660" s="2863"/>
      <c r="H660" s="2863"/>
      <c r="I660" s="2863"/>
      <c r="J660" s="2863"/>
      <c r="K660" s="2863"/>
      <c r="L660" s="2863"/>
      <c r="M660" s="2863"/>
      <c r="N660" s="2863"/>
      <c r="O660" s="2863"/>
    </row>
    <row r="661" spans="1:15" ht="15.75" customHeight="1">
      <c r="A661" s="2863"/>
      <c r="B661" s="2863"/>
      <c r="C661" s="2863"/>
      <c r="D661" s="2863"/>
      <c r="E661" s="2863"/>
      <c r="F661" s="2863"/>
      <c r="G661" s="2863"/>
      <c r="H661" s="2863"/>
      <c r="I661" s="2863"/>
      <c r="J661" s="2863"/>
      <c r="K661" s="2863"/>
      <c r="L661" s="2863"/>
      <c r="M661" s="2863"/>
      <c r="N661" s="2863"/>
      <c r="O661" s="2863"/>
    </row>
    <row r="662" spans="1:15" ht="15.75" customHeight="1">
      <c r="A662" s="2863"/>
      <c r="B662" s="2863"/>
      <c r="C662" s="2863"/>
      <c r="D662" s="2863"/>
      <c r="E662" s="2863"/>
      <c r="F662" s="2863"/>
      <c r="G662" s="2863"/>
      <c r="H662" s="2863"/>
      <c r="I662" s="2863"/>
      <c r="J662" s="2863"/>
      <c r="K662" s="2863"/>
      <c r="L662" s="2863"/>
      <c r="M662" s="2863"/>
      <c r="N662" s="2863"/>
      <c r="O662" s="2863"/>
    </row>
    <row r="663" spans="1:15" ht="15.75" customHeight="1">
      <c r="A663" s="2863"/>
      <c r="B663" s="2863"/>
      <c r="C663" s="2863"/>
      <c r="D663" s="2863"/>
      <c r="E663" s="2863"/>
      <c r="F663" s="2863"/>
      <c r="G663" s="2863"/>
      <c r="H663" s="2863"/>
      <c r="I663" s="2863"/>
      <c r="J663" s="2863"/>
      <c r="K663" s="2863"/>
      <c r="L663" s="2863"/>
      <c r="M663" s="2863"/>
      <c r="N663" s="2863"/>
      <c r="O663" s="2863"/>
    </row>
    <row r="664" spans="1:15" ht="15.75" customHeight="1">
      <c r="A664" s="2863"/>
      <c r="B664" s="2863"/>
      <c r="C664" s="2863"/>
      <c r="D664" s="2863"/>
      <c r="E664" s="2863"/>
      <c r="F664" s="2863"/>
      <c r="G664" s="2863"/>
      <c r="H664" s="2863"/>
      <c r="I664" s="2863"/>
      <c r="J664" s="2863"/>
      <c r="K664" s="2863"/>
      <c r="L664" s="2863"/>
      <c r="M664" s="2863"/>
      <c r="N664" s="2863"/>
      <c r="O664" s="2863"/>
    </row>
    <row r="665" spans="1:15" ht="15.75" customHeight="1">
      <c r="A665" s="2863"/>
      <c r="B665" s="2863"/>
      <c r="C665" s="2863"/>
      <c r="D665" s="2863"/>
      <c r="E665" s="2863"/>
      <c r="F665" s="2863"/>
      <c r="G665" s="2863"/>
      <c r="H665" s="2863"/>
      <c r="I665" s="2863"/>
      <c r="J665" s="2863"/>
      <c r="K665" s="2863"/>
      <c r="L665" s="2863"/>
      <c r="M665" s="2863"/>
      <c r="N665" s="2863"/>
      <c r="O665" s="2863"/>
    </row>
    <row r="666" spans="1:15" ht="15.75" customHeight="1">
      <c r="A666" s="2863"/>
      <c r="B666" s="2863"/>
      <c r="C666" s="2863"/>
      <c r="D666" s="2863"/>
      <c r="E666" s="2863"/>
      <c r="F666" s="2863"/>
      <c r="G666" s="2863"/>
      <c r="H666" s="2863"/>
      <c r="I666" s="2863"/>
      <c r="J666" s="2863"/>
      <c r="K666" s="2863"/>
      <c r="L666" s="2863"/>
      <c r="M666" s="2863"/>
      <c r="N666" s="2863"/>
      <c r="O666" s="2863"/>
    </row>
    <row r="667" spans="1:15" ht="15.75" customHeight="1">
      <c r="A667" s="2863"/>
      <c r="B667" s="2863"/>
      <c r="C667" s="2863"/>
      <c r="D667" s="2863"/>
      <c r="E667" s="2863"/>
      <c r="F667" s="2863"/>
      <c r="G667" s="2863"/>
      <c r="H667" s="2863"/>
      <c r="I667" s="2863"/>
      <c r="J667" s="2863"/>
      <c r="K667" s="2863"/>
      <c r="L667" s="2863"/>
      <c r="M667" s="2863"/>
      <c r="N667" s="2863"/>
      <c r="O667" s="2863"/>
    </row>
    <row r="668" spans="1:15" ht="15.75" customHeight="1">
      <c r="A668" s="2863"/>
      <c r="B668" s="2863"/>
      <c r="C668" s="2863"/>
      <c r="D668" s="2863"/>
      <c r="E668" s="2863"/>
      <c r="F668" s="2863"/>
      <c r="G668" s="2863"/>
      <c r="H668" s="2863"/>
      <c r="I668" s="2863"/>
      <c r="J668" s="2863"/>
      <c r="K668" s="2863"/>
      <c r="L668" s="2863"/>
      <c r="M668" s="2863"/>
      <c r="N668" s="2863"/>
      <c r="O668" s="2863"/>
    </row>
    <row r="669" spans="1:15" ht="15.75" customHeight="1">
      <c r="A669" s="2863"/>
      <c r="B669" s="2863"/>
      <c r="C669" s="2863"/>
      <c r="D669" s="2863"/>
      <c r="E669" s="2863"/>
      <c r="F669" s="2863"/>
      <c r="G669" s="2863"/>
      <c r="H669" s="2863"/>
      <c r="I669" s="2863"/>
      <c r="J669" s="2863"/>
      <c r="K669" s="2863"/>
      <c r="L669" s="2863"/>
      <c r="M669" s="2863"/>
      <c r="N669" s="2863"/>
      <c r="O669" s="2863"/>
    </row>
    <row r="670" spans="1:15" ht="15.75" customHeight="1">
      <c r="A670" s="2863"/>
      <c r="B670" s="2863"/>
      <c r="C670" s="2863"/>
      <c r="D670" s="2863"/>
      <c r="E670" s="2863"/>
      <c r="F670" s="2863"/>
      <c r="G670" s="2863"/>
      <c r="H670" s="2863"/>
      <c r="I670" s="2863"/>
      <c r="J670" s="2863"/>
      <c r="K670" s="2863"/>
      <c r="L670" s="2863"/>
      <c r="M670" s="2863"/>
      <c r="N670" s="2863"/>
      <c r="O670" s="2863"/>
    </row>
    <row r="671" spans="1:15" ht="15.75" customHeight="1">
      <c r="A671" s="2863"/>
      <c r="B671" s="2863"/>
      <c r="C671" s="2863"/>
      <c r="D671" s="2863"/>
      <c r="E671" s="2863"/>
      <c r="F671" s="2863"/>
      <c r="G671" s="2863"/>
      <c r="H671" s="2863"/>
      <c r="I671" s="2863"/>
      <c r="J671" s="2863"/>
      <c r="K671" s="2863"/>
      <c r="L671" s="2863"/>
      <c r="M671" s="2863"/>
      <c r="N671" s="2863"/>
      <c r="O671" s="2863"/>
    </row>
    <row r="672" spans="1:15" ht="15.75" customHeight="1">
      <c r="A672" s="2863"/>
      <c r="B672" s="2863"/>
      <c r="C672" s="2863"/>
      <c r="D672" s="2863"/>
      <c r="E672" s="2863"/>
      <c r="F672" s="2863"/>
      <c r="G672" s="2863"/>
      <c r="H672" s="2863"/>
      <c r="I672" s="2863"/>
      <c r="J672" s="2863"/>
      <c r="K672" s="2863"/>
      <c r="L672" s="2863"/>
      <c r="M672" s="2863"/>
      <c r="N672" s="2863"/>
      <c r="O672" s="2863"/>
    </row>
    <row r="673" spans="1:15" ht="15.75" customHeight="1">
      <c r="A673" s="2863"/>
      <c r="B673" s="2863"/>
      <c r="C673" s="2863"/>
      <c r="D673" s="2863"/>
      <c r="E673" s="2863"/>
      <c r="F673" s="2863"/>
      <c r="G673" s="2863"/>
      <c r="H673" s="2863"/>
      <c r="I673" s="2863"/>
      <c r="J673" s="2863"/>
      <c r="K673" s="2863"/>
      <c r="L673" s="2863"/>
      <c r="M673" s="2863"/>
      <c r="N673" s="2863"/>
      <c r="O673" s="2863"/>
    </row>
    <row r="674" spans="1:15" ht="15.75" customHeight="1">
      <c r="A674" s="2863"/>
      <c r="B674" s="2863"/>
      <c r="C674" s="2863"/>
      <c r="D674" s="2863"/>
      <c r="E674" s="2863"/>
      <c r="F674" s="2863"/>
      <c r="G674" s="2863"/>
      <c r="H674" s="2863"/>
      <c r="I674" s="2863"/>
      <c r="J674" s="2863"/>
      <c r="K674" s="2863"/>
      <c r="L674" s="2863"/>
      <c r="M674" s="2863"/>
      <c r="N674" s="2863"/>
      <c r="O674" s="2863"/>
    </row>
    <row r="675" spans="1:15" ht="15.75" customHeight="1">
      <c r="A675" s="2863"/>
      <c r="B675" s="2863"/>
      <c r="C675" s="2863"/>
      <c r="D675" s="2863"/>
      <c r="E675" s="2863"/>
      <c r="F675" s="2863"/>
      <c r="G675" s="2863"/>
      <c r="H675" s="2863"/>
      <c r="I675" s="2863"/>
      <c r="J675" s="2863"/>
      <c r="K675" s="2863"/>
      <c r="L675" s="2863"/>
      <c r="M675" s="2863"/>
      <c r="N675" s="2863"/>
      <c r="O675" s="2863"/>
    </row>
    <row r="676" spans="1:15" ht="15.75" customHeight="1">
      <c r="A676" s="2863"/>
      <c r="B676" s="2863"/>
      <c r="C676" s="2863"/>
      <c r="D676" s="2863"/>
      <c r="E676" s="2863"/>
      <c r="F676" s="2863"/>
      <c r="G676" s="2863"/>
      <c r="H676" s="2863"/>
      <c r="I676" s="2863"/>
      <c r="J676" s="2863"/>
      <c r="K676" s="2863"/>
      <c r="L676" s="2863"/>
      <c r="M676" s="2863"/>
      <c r="N676" s="2863"/>
      <c r="O676" s="2863"/>
    </row>
    <row r="677" spans="1:15" ht="15.75" customHeight="1">
      <c r="A677" s="2863"/>
      <c r="B677" s="2863"/>
      <c r="C677" s="2863"/>
      <c r="D677" s="2863"/>
      <c r="E677" s="2863"/>
      <c r="F677" s="2863"/>
      <c r="G677" s="2863"/>
      <c r="H677" s="2863"/>
      <c r="I677" s="2863"/>
      <c r="J677" s="2863"/>
      <c r="K677" s="2863"/>
      <c r="L677" s="2863"/>
      <c r="M677" s="2863"/>
      <c r="N677" s="2863"/>
      <c r="O677" s="2863"/>
    </row>
    <row r="678" spans="1:15" ht="15.75" customHeight="1">
      <c r="A678" s="2863"/>
      <c r="B678" s="2863"/>
      <c r="C678" s="2863"/>
      <c r="D678" s="2863"/>
      <c r="E678" s="2863"/>
      <c r="F678" s="2863"/>
      <c r="G678" s="2863"/>
      <c r="H678" s="2863"/>
      <c r="I678" s="2863"/>
      <c r="J678" s="2863"/>
      <c r="K678" s="2863"/>
      <c r="L678" s="2863"/>
      <c r="M678" s="2863"/>
      <c r="N678" s="2863"/>
      <c r="O678" s="2863"/>
    </row>
    <row r="679" spans="1:15" ht="15.75" customHeight="1">
      <c r="A679" s="2863"/>
      <c r="B679" s="2863"/>
      <c r="C679" s="2863"/>
      <c r="D679" s="2863"/>
      <c r="E679" s="2863"/>
      <c r="F679" s="2863"/>
      <c r="G679" s="2863"/>
      <c r="H679" s="2863"/>
      <c r="I679" s="2863"/>
      <c r="J679" s="2863"/>
      <c r="K679" s="2863"/>
      <c r="L679" s="2863"/>
      <c r="M679" s="2863"/>
      <c r="N679" s="2863"/>
      <c r="O679" s="2863"/>
    </row>
    <row r="680" spans="1:15" ht="15.75" customHeight="1">
      <c r="A680" s="2863"/>
      <c r="B680" s="2863"/>
      <c r="C680" s="2863"/>
      <c r="D680" s="2863"/>
      <c r="E680" s="2863"/>
      <c r="F680" s="2863"/>
      <c r="G680" s="2863"/>
      <c r="H680" s="2863"/>
      <c r="I680" s="2863"/>
      <c r="J680" s="2863"/>
      <c r="K680" s="2863"/>
      <c r="L680" s="2863"/>
      <c r="M680" s="2863"/>
      <c r="N680" s="2863"/>
      <c r="O680" s="2863"/>
    </row>
    <row r="681" spans="1:15" ht="15.75" customHeight="1">
      <c r="A681" s="2863"/>
      <c r="B681" s="2863"/>
      <c r="C681" s="2863"/>
      <c r="D681" s="2863"/>
      <c r="E681" s="2863"/>
      <c r="F681" s="2863"/>
      <c r="G681" s="2863"/>
      <c r="H681" s="2863"/>
      <c r="I681" s="2863"/>
      <c r="J681" s="2863"/>
      <c r="K681" s="2863"/>
      <c r="L681" s="2863"/>
      <c r="M681" s="2863"/>
      <c r="N681" s="2863"/>
      <c r="O681" s="2863"/>
    </row>
    <row r="682" spans="1:15" ht="15.75" customHeight="1">
      <c r="A682" s="2863"/>
      <c r="B682" s="2863"/>
      <c r="C682" s="2863"/>
      <c r="D682" s="2863"/>
      <c r="E682" s="2863"/>
      <c r="F682" s="2863"/>
      <c r="G682" s="2863"/>
      <c r="H682" s="2863"/>
      <c r="I682" s="2863"/>
      <c r="J682" s="2863"/>
      <c r="K682" s="2863"/>
      <c r="L682" s="2863"/>
      <c r="M682" s="2863"/>
      <c r="N682" s="2863"/>
      <c r="O682" s="2863"/>
    </row>
    <row r="683" spans="1:15" ht="15.75" customHeight="1">
      <c r="A683" s="2863"/>
      <c r="B683" s="2863"/>
      <c r="C683" s="2863"/>
      <c r="D683" s="2863"/>
      <c r="E683" s="2863"/>
      <c r="F683" s="2863"/>
      <c r="G683" s="2863"/>
      <c r="H683" s="2863"/>
      <c r="I683" s="2863"/>
      <c r="J683" s="2863"/>
      <c r="K683" s="2863"/>
      <c r="L683" s="2863"/>
      <c r="M683" s="2863"/>
      <c r="N683" s="2863"/>
      <c r="O683" s="2863"/>
    </row>
    <row r="684" spans="1:15" ht="15.75" customHeight="1">
      <c r="A684" s="2863"/>
      <c r="B684" s="2863"/>
      <c r="C684" s="2863"/>
      <c r="D684" s="2863"/>
      <c r="E684" s="2863"/>
      <c r="F684" s="2863"/>
      <c r="G684" s="2863"/>
      <c r="H684" s="2863"/>
      <c r="I684" s="2863"/>
      <c r="J684" s="2863"/>
      <c r="K684" s="2863"/>
      <c r="L684" s="2863"/>
      <c r="M684" s="2863"/>
      <c r="N684" s="2863"/>
      <c r="O684" s="2863"/>
    </row>
    <row r="685" spans="1:15" ht="15.75" customHeight="1">
      <c r="A685" s="2863"/>
      <c r="B685" s="2863"/>
      <c r="C685" s="2863"/>
      <c r="D685" s="2863"/>
      <c r="E685" s="2863"/>
      <c r="F685" s="2863"/>
      <c r="G685" s="2863"/>
      <c r="H685" s="2863"/>
      <c r="I685" s="2863"/>
      <c r="J685" s="2863"/>
      <c r="K685" s="2863"/>
      <c r="L685" s="2863"/>
      <c r="M685" s="2863"/>
      <c r="N685" s="2863"/>
      <c r="O685" s="2863"/>
    </row>
    <row r="686" spans="1:15" ht="15.75" customHeight="1">
      <c r="A686" s="2863"/>
      <c r="B686" s="2863"/>
      <c r="C686" s="2863"/>
      <c r="D686" s="2863"/>
      <c r="E686" s="2863"/>
      <c r="F686" s="2863"/>
      <c r="G686" s="2863"/>
      <c r="H686" s="2863"/>
      <c r="I686" s="2863"/>
      <c r="J686" s="2863"/>
      <c r="K686" s="2863"/>
      <c r="L686" s="2863"/>
      <c r="M686" s="2863"/>
      <c r="N686" s="2863"/>
      <c r="O686" s="2863"/>
    </row>
    <row r="687" spans="1:15" ht="15.75" customHeight="1">
      <c r="A687" s="2863"/>
      <c r="B687" s="2863"/>
      <c r="C687" s="2863"/>
      <c r="D687" s="2863"/>
      <c r="E687" s="2863"/>
      <c r="F687" s="2863"/>
      <c r="G687" s="2863"/>
      <c r="H687" s="2863"/>
      <c r="I687" s="2863"/>
      <c r="J687" s="2863"/>
      <c r="K687" s="2863"/>
      <c r="L687" s="2863"/>
      <c r="M687" s="2863"/>
      <c r="N687" s="2863"/>
      <c r="O687" s="2863"/>
    </row>
    <row r="688" spans="1:15" ht="15.75" customHeight="1">
      <c r="A688" s="2863"/>
      <c r="B688" s="2863"/>
      <c r="C688" s="2863"/>
      <c r="D688" s="2863"/>
      <c r="E688" s="2863"/>
      <c r="F688" s="2863"/>
      <c r="G688" s="2863"/>
      <c r="H688" s="2863"/>
      <c r="I688" s="2863"/>
      <c r="J688" s="2863"/>
      <c r="K688" s="2863"/>
      <c r="L688" s="2863"/>
      <c r="M688" s="2863"/>
      <c r="N688" s="2863"/>
      <c r="O688" s="2863"/>
    </row>
    <row r="689" spans="1:15" ht="15.75" customHeight="1">
      <c r="A689" s="2863"/>
      <c r="B689" s="2863"/>
      <c r="C689" s="2863"/>
      <c r="D689" s="2863"/>
      <c r="E689" s="2863"/>
      <c r="F689" s="2863"/>
      <c r="G689" s="2863"/>
      <c r="H689" s="2863"/>
      <c r="I689" s="2863"/>
      <c r="J689" s="2863"/>
      <c r="K689" s="2863"/>
      <c r="L689" s="2863"/>
      <c r="M689" s="2863"/>
      <c r="N689" s="2863"/>
      <c r="O689" s="2863"/>
    </row>
    <row r="690" spans="1:15" ht="15.75" customHeight="1">
      <c r="A690" s="2863"/>
      <c r="B690" s="2863"/>
      <c r="C690" s="2863"/>
      <c r="D690" s="2863"/>
      <c r="E690" s="2863"/>
      <c r="F690" s="2863"/>
      <c r="G690" s="2863"/>
      <c r="H690" s="2863"/>
      <c r="I690" s="2863"/>
      <c r="J690" s="2863"/>
      <c r="K690" s="2863"/>
      <c r="L690" s="2863"/>
      <c r="M690" s="2863"/>
      <c r="N690" s="2863"/>
      <c r="O690" s="2863"/>
    </row>
    <row r="691" spans="1:15" ht="15.75" customHeight="1">
      <c r="A691" s="2863"/>
      <c r="B691" s="2863"/>
      <c r="C691" s="2863"/>
      <c r="D691" s="2863"/>
      <c r="E691" s="2863"/>
      <c r="F691" s="2863"/>
      <c r="G691" s="2863"/>
      <c r="H691" s="2863"/>
      <c r="I691" s="2863"/>
      <c r="J691" s="2863"/>
      <c r="K691" s="2863"/>
      <c r="L691" s="2863"/>
      <c r="M691" s="2863"/>
      <c r="N691" s="2863"/>
      <c r="O691" s="2863"/>
    </row>
    <row r="692" spans="1:15" ht="15.75" customHeight="1">
      <c r="A692" s="2863"/>
      <c r="B692" s="2863"/>
      <c r="C692" s="2863"/>
      <c r="D692" s="2863"/>
      <c r="E692" s="2863"/>
      <c r="F692" s="2863"/>
      <c r="G692" s="2863"/>
      <c r="H692" s="2863"/>
      <c r="I692" s="2863"/>
      <c r="J692" s="2863"/>
      <c r="K692" s="2863"/>
      <c r="L692" s="2863"/>
      <c r="M692" s="2863"/>
      <c r="N692" s="2863"/>
      <c r="O692" s="2863"/>
    </row>
    <row r="693" spans="1:15" ht="15.75" customHeight="1">
      <c r="A693" s="2863"/>
      <c r="B693" s="2863"/>
      <c r="C693" s="2863"/>
      <c r="D693" s="2863"/>
      <c r="E693" s="2863"/>
      <c r="F693" s="2863"/>
      <c r="G693" s="2863"/>
      <c r="H693" s="2863"/>
      <c r="I693" s="2863"/>
      <c r="J693" s="2863"/>
      <c r="K693" s="2863"/>
      <c r="L693" s="2863"/>
      <c r="M693" s="2863"/>
      <c r="N693" s="2863"/>
      <c r="O693" s="2863"/>
    </row>
    <row r="694" spans="1:15" ht="15.75" customHeight="1">
      <c r="A694" s="2863"/>
      <c r="B694" s="2863"/>
      <c r="C694" s="2863"/>
      <c r="D694" s="2863"/>
      <c r="E694" s="2863"/>
      <c r="F694" s="2863"/>
      <c r="G694" s="2863"/>
      <c r="H694" s="2863"/>
      <c r="I694" s="2863"/>
      <c r="J694" s="2863"/>
      <c r="K694" s="2863"/>
      <c r="L694" s="2863"/>
      <c r="M694" s="2863"/>
      <c r="N694" s="2863"/>
      <c r="O694" s="2863"/>
    </row>
    <row r="695" spans="1:15" ht="15.75" customHeight="1">
      <c r="A695" s="2863"/>
      <c r="B695" s="2863"/>
      <c r="C695" s="2863"/>
      <c r="D695" s="2863"/>
      <c r="E695" s="2863"/>
      <c r="F695" s="2863"/>
      <c r="G695" s="2863"/>
      <c r="H695" s="2863"/>
      <c r="I695" s="2863"/>
      <c r="J695" s="2863"/>
      <c r="K695" s="2863"/>
      <c r="L695" s="2863"/>
      <c r="M695" s="2863"/>
      <c r="N695" s="2863"/>
      <c r="O695" s="2863"/>
    </row>
    <row r="696" spans="1:15" ht="15.75" customHeight="1">
      <c r="A696" s="2863"/>
      <c r="B696" s="2863"/>
      <c r="C696" s="2863"/>
      <c r="D696" s="2863"/>
      <c r="E696" s="2863"/>
      <c r="F696" s="2863"/>
      <c r="G696" s="2863"/>
      <c r="H696" s="2863"/>
      <c r="I696" s="2863"/>
      <c r="J696" s="2863"/>
      <c r="K696" s="2863"/>
      <c r="L696" s="2863"/>
      <c r="M696" s="2863"/>
      <c r="N696" s="2863"/>
      <c r="O696" s="2863"/>
    </row>
    <row r="697" spans="1:15" ht="15.75" customHeight="1">
      <c r="A697" s="2863"/>
      <c r="B697" s="2863"/>
      <c r="C697" s="2863"/>
      <c r="D697" s="2863"/>
      <c r="E697" s="2863"/>
      <c r="F697" s="2863"/>
      <c r="G697" s="2863"/>
      <c r="H697" s="2863"/>
      <c r="I697" s="2863"/>
      <c r="J697" s="2863"/>
      <c r="K697" s="2863"/>
      <c r="L697" s="2863"/>
      <c r="M697" s="2863"/>
      <c r="N697" s="2863"/>
      <c r="O697" s="2863"/>
    </row>
    <row r="698" spans="1:15" ht="15.75" customHeight="1">
      <c r="A698" s="2863"/>
      <c r="B698" s="2863"/>
      <c r="C698" s="2863"/>
      <c r="D698" s="2863"/>
      <c r="E698" s="2863"/>
      <c r="F698" s="2863"/>
      <c r="G698" s="2863"/>
      <c r="H698" s="2863"/>
      <c r="I698" s="2863"/>
      <c r="J698" s="2863"/>
      <c r="K698" s="2863"/>
      <c r="L698" s="2863"/>
      <c r="M698" s="2863"/>
      <c r="N698" s="2863"/>
      <c r="O698" s="2863"/>
    </row>
    <row r="699" spans="1:15" ht="15.75" customHeight="1">
      <c r="A699" s="2863"/>
      <c r="B699" s="2863"/>
      <c r="C699" s="2863"/>
      <c r="D699" s="2863"/>
      <c r="E699" s="2863"/>
      <c r="F699" s="2863"/>
      <c r="G699" s="2863"/>
      <c r="H699" s="2863"/>
      <c r="I699" s="2863"/>
      <c r="J699" s="2863"/>
      <c r="K699" s="2863"/>
      <c r="L699" s="2863"/>
      <c r="M699" s="2863"/>
      <c r="N699" s="2863"/>
      <c r="O699" s="2863"/>
    </row>
    <row r="700" spans="1:15" ht="15.75" customHeight="1">
      <c r="A700" s="2863"/>
      <c r="B700" s="2863"/>
      <c r="C700" s="2863"/>
      <c r="D700" s="2863"/>
      <c r="E700" s="2863"/>
      <c r="F700" s="2863"/>
      <c r="G700" s="2863"/>
      <c r="H700" s="2863"/>
      <c r="I700" s="2863"/>
      <c r="J700" s="2863"/>
      <c r="K700" s="2863"/>
      <c r="L700" s="2863"/>
      <c r="M700" s="2863"/>
      <c r="N700" s="2863"/>
      <c r="O700" s="2863"/>
    </row>
    <row r="701" spans="1:15" ht="15.75" customHeight="1">
      <c r="A701" s="2863"/>
      <c r="B701" s="2863"/>
      <c r="C701" s="2863"/>
      <c r="D701" s="2863"/>
      <c r="E701" s="2863"/>
      <c r="F701" s="2863"/>
      <c r="G701" s="2863"/>
      <c r="H701" s="2863"/>
      <c r="I701" s="2863"/>
      <c r="J701" s="2863"/>
      <c r="K701" s="2863"/>
      <c r="L701" s="2863"/>
      <c r="M701" s="2863"/>
      <c r="N701" s="2863"/>
      <c r="O701" s="2863"/>
    </row>
    <row r="702" spans="1:15" ht="15.75" customHeight="1">
      <c r="A702" s="2863"/>
      <c r="B702" s="2863"/>
      <c r="C702" s="2863"/>
      <c r="D702" s="2863"/>
      <c r="E702" s="2863"/>
      <c r="F702" s="2863"/>
      <c r="G702" s="2863"/>
      <c r="H702" s="2863"/>
      <c r="I702" s="2863"/>
      <c r="J702" s="2863"/>
      <c r="K702" s="2863"/>
      <c r="L702" s="2863"/>
      <c r="M702" s="2863"/>
      <c r="N702" s="2863"/>
      <c r="O702" s="2863"/>
    </row>
    <row r="703" spans="1:15" ht="15.75" customHeight="1">
      <c r="A703" s="2863"/>
      <c r="B703" s="2863"/>
      <c r="C703" s="2863"/>
      <c r="D703" s="2863"/>
      <c r="E703" s="2863"/>
      <c r="F703" s="2863"/>
      <c r="G703" s="2863"/>
      <c r="H703" s="2863"/>
      <c r="I703" s="2863"/>
      <c r="J703" s="2863"/>
      <c r="K703" s="2863"/>
      <c r="L703" s="2863"/>
      <c r="M703" s="2863"/>
      <c r="N703" s="2863"/>
      <c r="O703" s="2863"/>
    </row>
    <row r="704" spans="1:15" ht="15.75" customHeight="1">
      <c r="A704" s="2863"/>
      <c r="B704" s="2863"/>
      <c r="C704" s="2863"/>
      <c r="D704" s="2863"/>
      <c r="E704" s="2863"/>
      <c r="F704" s="2863"/>
      <c r="G704" s="2863"/>
      <c r="H704" s="2863"/>
      <c r="I704" s="2863"/>
      <c r="J704" s="2863"/>
      <c r="K704" s="2863"/>
      <c r="L704" s="2863"/>
      <c r="M704" s="2863"/>
      <c r="N704" s="2863"/>
      <c r="O704" s="2863"/>
    </row>
    <row r="705" spans="1:15" ht="15.75" customHeight="1">
      <c r="A705" s="2863"/>
      <c r="B705" s="2863"/>
      <c r="C705" s="2863"/>
      <c r="D705" s="2863"/>
      <c r="E705" s="2863"/>
      <c r="F705" s="2863"/>
      <c r="G705" s="2863"/>
      <c r="H705" s="2863"/>
      <c r="I705" s="2863"/>
      <c r="J705" s="2863"/>
      <c r="K705" s="2863"/>
      <c r="L705" s="2863"/>
      <c r="M705" s="2863"/>
      <c r="N705" s="2863"/>
      <c r="O705" s="2863"/>
    </row>
    <row r="706" spans="1:15" ht="15.75" customHeight="1">
      <c r="A706" s="2863"/>
      <c r="B706" s="2863"/>
      <c r="C706" s="2863"/>
      <c r="D706" s="2863"/>
      <c r="E706" s="2863"/>
      <c r="F706" s="2863"/>
      <c r="G706" s="2863"/>
      <c r="H706" s="2863"/>
      <c r="I706" s="2863"/>
      <c r="J706" s="2863"/>
      <c r="K706" s="2863"/>
      <c r="L706" s="2863"/>
      <c r="M706" s="2863"/>
      <c r="N706" s="2863"/>
      <c r="O706" s="2863"/>
    </row>
    <row r="707" spans="1:15" ht="15.75" customHeight="1">
      <c r="A707" s="2863"/>
      <c r="B707" s="2863"/>
      <c r="C707" s="2863"/>
      <c r="D707" s="2863"/>
      <c r="E707" s="2863"/>
      <c r="F707" s="2863"/>
      <c r="G707" s="2863"/>
      <c r="H707" s="2863"/>
      <c r="I707" s="2863"/>
      <c r="J707" s="2863"/>
      <c r="K707" s="2863"/>
      <c r="L707" s="2863"/>
      <c r="M707" s="2863"/>
      <c r="N707" s="2863"/>
      <c r="O707" s="2863"/>
    </row>
    <row r="708" spans="1:15" ht="15.75" customHeight="1">
      <c r="A708" s="2863"/>
      <c r="B708" s="2863"/>
      <c r="C708" s="2863"/>
      <c r="D708" s="2863"/>
      <c r="E708" s="2863"/>
      <c r="F708" s="2863"/>
      <c r="G708" s="2863"/>
      <c r="H708" s="2863"/>
      <c r="I708" s="2863"/>
      <c r="J708" s="2863"/>
      <c r="K708" s="2863"/>
      <c r="L708" s="2863"/>
      <c r="M708" s="2863"/>
      <c r="N708" s="2863"/>
      <c r="O708" s="2863"/>
    </row>
    <row r="709" spans="1:15" ht="15.75" customHeight="1">
      <c r="A709" s="2863"/>
      <c r="B709" s="2863"/>
      <c r="C709" s="2863"/>
      <c r="D709" s="2863"/>
      <c r="E709" s="2863"/>
      <c r="F709" s="2863"/>
      <c r="G709" s="2863"/>
      <c r="H709" s="2863"/>
      <c r="I709" s="2863"/>
      <c r="J709" s="2863"/>
      <c r="K709" s="2863"/>
      <c r="L709" s="2863"/>
      <c r="M709" s="2863"/>
      <c r="N709" s="2863"/>
      <c r="O709" s="2863"/>
    </row>
    <row r="710" spans="1:15" ht="15.75" customHeight="1">
      <c r="A710" s="2863"/>
      <c r="B710" s="2863"/>
      <c r="C710" s="2863"/>
      <c r="D710" s="2863"/>
      <c r="E710" s="2863"/>
      <c r="F710" s="2863"/>
      <c r="G710" s="2863"/>
      <c r="H710" s="2863"/>
      <c r="I710" s="2863"/>
      <c r="J710" s="2863"/>
      <c r="K710" s="2863"/>
      <c r="L710" s="2863"/>
      <c r="M710" s="2863"/>
      <c r="N710" s="2863"/>
      <c r="O710" s="2863"/>
    </row>
    <row r="711" spans="1:15" ht="15.75" customHeight="1">
      <c r="A711" s="2863"/>
      <c r="B711" s="2863"/>
      <c r="C711" s="2863"/>
      <c r="D711" s="2863"/>
      <c r="E711" s="2863"/>
      <c r="F711" s="2863"/>
      <c r="G711" s="2863"/>
      <c r="H711" s="2863"/>
      <c r="I711" s="2863"/>
      <c r="J711" s="2863"/>
      <c r="K711" s="2863"/>
      <c r="L711" s="2863"/>
      <c r="M711" s="2863"/>
      <c r="N711" s="2863"/>
      <c r="O711" s="2863"/>
    </row>
    <row r="712" spans="1:15" ht="15.75" customHeight="1">
      <c r="A712" s="2863"/>
      <c r="B712" s="2863"/>
      <c r="C712" s="2863"/>
      <c r="D712" s="2863"/>
      <c r="E712" s="2863"/>
      <c r="F712" s="2863"/>
      <c r="G712" s="2863"/>
      <c r="H712" s="2863"/>
      <c r="I712" s="2863"/>
      <c r="J712" s="2863"/>
      <c r="K712" s="2863"/>
      <c r="L712" s="2863"/>
      <c r="M712" s="2863"/>
      <c r="N712" s="2863"/>
      <c r="O712" s="2863"/>
    </row>
    <row r="713" spans="1:15" ht="15.75" customHeight="1">
      <c r="A713" s="2863"/>
      <c r="B713" s="2863"/>
      <c r="C713" s="2863"/>
      <c r="D713" s="2863"/>
      <c r="E713" s="2863"/>
      <c r="F713" s="2863"/>
      <c r="G713" s="2863"/>
      <c r="H713" s="2863"/>
      <c r="I713" s="2863"/>
      <c r="J713" s="2863"/>
      <c r="K713" s="2863"/>
      <c r="L713" s="2863"/>
      <c r="M713" s="2863"/>
      <c r="N713" s="2863"/>
      <c r="O713" s="2863"/>
    </row>
    <row r="714" spans="1:15" ht="15.75" customHeight="1">
      <c r="A714" s="2863"/>
      <c r="B714" s="2863"/>
      <c r="C714" s="2863"/>
      <c r="D714" s="2863"/>
      <c r="E714" s="2863"/>
      <c r="F714" s="2863"/>
      <c r="G714" s="2863"/>
      <c r="H714" s="2863"/>
      <c r="I714" s="2863"/>
      <c r="J714" s="2863"/>
      <c r="K714" s="2863"/>
      <c r="L714" s="2863"/>
      <c r="M714" s="2863"/>
      <c r="N714" s="2863"/>
      <c r="O714" s="2863"/>
    </row>
    <row r="715" spans="1:15" ht="15.75" customHeight="1">
      <c r="A715" s="2863"/>
      <c r="B715" s="2863"/>
      <c r="C715" s="2863"/>
      <c r="D715" s="2863"/>
      <c r="E715" s="2863"/>
      <c r="F715" s="2863"/>
      <c r="G715" s="2863"/>
      <c r="H715" s="2863"/>
      <c r="I715" s="2863"/>
      <c r="J715" s="2863"/>
      <c r="K715" s="2863"/>
      <c r="L715" s="2863"/>
      <c r="M715" s="2863"/>
      <c r="N715" s="2863"/>
      <c r="O715" s="2863"/>
    </row>
    <row r="716" spans="1:15" ht="15.75" customHeight="1">
      <c r="A716" s="2863"/>
      <c r="B716" s="2863"/>
      <c r="C716" s="2863"/>
      <c r="D716" s="2863"/>
      <c r="E716" s="2863"/>
      <c r="F716" s="2863"/>
      <c r="G716" s="2863"/>
      <c r="H716" s="2863"/>
      <c r="I716" s="2863"/>
      <c r="J716" s="2863"/>
      <c r="K716" s="2863"/>
      <c r="L716" s="2863"/>
      <c r="M716" s="2863"/>
      <c r="N716" s="2863"/>
      <c r="O716" s="2863"/>
    </row>
    <row r="717" spans="1:15" ht="15.75" customHeight="1">
      <c r="A717" s="2863"/>
      <c r="B717" s="2863"/>
      <c r="C717" s="2863"/>
      <c r="D717" s="2863"/>
      <c r="E717" s="2863"/>
      <c r="F717" s="2863"/>
      <c r="G717" s="2863"/>
      <c r="H717" s="2863"/>
      <c r="I717" s="2863"/>
      <c r="J717" s="2863"/>
      <c r="K717" s="2863"/>
      <c r="L717" s="2863"/>
      <c r="M717" s="2863"/>
      <c r="N717" s="2863"/>
      <c r="O717" s="2863"/>
    </row>
    <row r="718" spans="1:15" ht="15.75" customHeight="1">
      <c r="A718" s="2863"/>
      <c r="B718" s="2863"/>
      <c r="C718" s="2863"/>
      <c r="D718" s="2863"/>
      <c r="E718" s="2863"/>
      <c r="F718" s="2863"/>
      <c r="G718" s="2863"/>
      <c r="H718" s="2863"/>
      <c r="I718" s="2863"/>
      <c r="J718" s="2863"/>
      <c r="K718" s="2863"/>
      <c r="L718" s="2863"/>
      <c r="M718" s="2863"/>
      <c r="N718" s="2863"/>
      <c r="O718" s="2863"/>
    </row>
    <row r="719" spans="1:15" ht="15.75" customHeight="1">
      <c r="A719" s="2863"/>
      <c r="B719" s="2863"/>
      <c r="C719" s="2863"/>
      <c r="D719" s="2863"/>
      <c r="E719" s="2863"/>
      <c r="F719" s="2863"/>
      <c r="G719" s="2863"/>
      <c r="H719" s="2863"/>
      <c r="I719" s="2863"/>
      <c r="J719" s="2863"/>
      <c r="K719" s="2863"/>
      <c r="L719" s="2863"/>
      <c r="M719" s="2863"/>
      <c r="N719" s="2863"/>
      <c r="O719" s="2863"/>
    </row>
    <row r="720" spans="1:15" ht="15.75" customHeight="1">
      <c r="A720" s="2863"/>
      <c r="B720" s="2863"/>
      <c r="C720" s="2863"/>
      <c r="D720" s="2863"/>
      <c r="E720" s="2863"/>
      <c r="F720" s="2863"/>
      <c r="G720" s="2863"/>
      <c r="H720" s="2863"/>
      <c r="I720" s="2863"/>
      <c r="J720" s="2863"/>
      <c r="K720" s="2863"/>
      <c r="L720" s="2863"/>
      <c r="M720" s="2863"/>
      <c r="N720" s="2863"/>
      <c r="O720" s="2863"/>
    </row>
    <row r="721" spans="1:15" ht="15.75" customHeight="1">
      <c r="A721" s="2863"/>
      <c r="B721" s="2863"/>
      <c r="C721" s="2863"/>
      <c r="D721" s="2863"/>
      <c r="E721" s="2863"/>
      <c r="F721" s="2863"/>
      <c r="G721" s="2863"/>
      <c r="H721" s="2863"/>
      <c r="I721" s="2863"/>
      <c r="J721" s="2863"/>
      <c r="K721" s="2863"/>
      <c r="L721" s="2863"/>
      <c r="M721" s="2863"/>
      <c r="N721" s="2863"/>
      <c r="O721" s="2863"/>
    </row>
    <row r="722" spans="1:15" ht="15.75" customHeight="1">
      <c r="A722" s="2863"/>
      <c r="B722" s="2863"/>
      <c r="C722" s="2863"/>
      <c r="D722" s="2863"/>
      <c r="E722" s="2863"/>
      <c r="F722" s="2863"/>
      <c r="G722" s="2863"/>
      <c r="H722" s="2863"/>
      <c r="I722" s="2863"/>
      <c r="J722" s="2863"/>
      <c r="K722" s="2863"/>
      <c r="L722" s="2863"/>
      <c r="M722" s="2863"/>
      <c r="N722" s="2863"/>
      <c r="O722" s="2863"/>
    </row>
    <row r="723" spans="1:15" ht="15.75" customHeight="1">
      <c r="A723" s="2863"/>
      <c r="B723" s="2863"/>
      <c r="C723" s="2863"/>
      <c r="D723" s="2863"/>
      <c r="E723" s="2863"/>
      <c r="F723" s="2863"/>
      <c r="G723" s="2863"/>
      <c r="H723" s="2863"/>
      <c r="I723" s="2863"/>
      <c r="J723" s="2863"/>
      <c r="K723" s="2863"/>
      <c r="L723" s="2863"/>
      <c r="M723" s="2863"/>
      <c r="N723" s="2863"/>
      <c r="O723" s="2863"/>
    </row>
    <row r="724" spans="1:15" ht="15.75" customHeight="1">
      <c r="A724" s="2863"/>
      <c r="B724" s="2863"/>
      <c r="C724" s="2863"/>
      <c r="D724" s="2863"/>
      <c r="E724" s="2863"/>
      <c r="F724" s="2863"/>
      <c r="G724" s="2863"/>
      <c r="H724" s="2863"/>
      <c r="I724" s="2863"/>
      <c r="J724" s="2863"/>
      <c r="K724" s="2863"/>
      <c r="L724" s="2863"/>
      <c r="M724" s="2863"/>
      <c r="N724" s="2863"/>
      <c r="O724" s="2863"/>
    </row>
    <row r="725" spans="1:15" ht="15.75" customHeight="1">
      <c r="A725" s="2863"/>
      <c r="B725" s="2863"/>
      <c r="C725" s="2863"/>
      <c r="D725" s="2863"/>
      <c r="E725" s="2863"/>
      <c r="F725" s="2863"/>
      <c r="G725" s="2863"/>
      <c r="H725" s="2863"/>
      <c r="I725" s="2863"/>
      <c r="J725" s="2863"/>
      <c r="K725" s="2863"/>
      <c r="L725" s="2863"/>
      <c r="M725" s="2863"/>
      <c r="N725" s="2863"/>
      <c r="O725" s="2863"/>
    </row>
    <row r="726" spans="1:15" ht="15.75" customHeight="1">
      <c r="A726" s="2863"/>
      <c r="B726" s="2863"/>
      <c r="C726" s="2863"/>
      <c r="D726" s="2863"/>
      <c r="E726" s="2863"/>
      <c r="F726" s="2863"/>
      <c r="G726" s="2863"/>
      <c r="H726" s="2863"/>
      <c r="I726" s="2863"/>
      <c r="J726" s="2863"/>
      <c r="K726" s="2863"/>
      <c r="L726" s="2863"/>
      <c r="M726" s="2863"/>
      <c r="N726" s="2863"/>
      <c r="O726" s="2863"/>
    </row>
    <row r="727" spans="1:15" ht="15.75" customHeight="1">
      <c r="A727" s="2863"/>
      <c r="B727" s="2863"/>
      <c r="C727" s="2863"/>
      <c r="D727" s="2863"/>
      <c r="E727" s="2863"/>
      <c r="F727" s="2863"/>
      <c r="G727" s="2863"/>
      <c r="H727" s="2863"/>
      <c r="I727" s="2863"/>
      <c r="J727" s="2863"/>
      <c r="K727" s="2863"/>
      <c r="L727" s="2863"/>
      <c r="M727" s="2863"/>
      <c r="N727" s="2863"/>
      <c r="O727" s="2863"/>
    </row>
    <row r="728" spans="1:15" ht="15.75" customHeight="1">
      <c r="A728" s="2863"/>
      <c r="B728" s="2863"/>
      <c r="C728" s="2863"/>
      <c r="D728" s="2863"/>
      <c r="E728" s="2863"/>
      <c r="F728" s="2863"/>
      <c r="G728" s="2863"/>
      <c r="H728" s="2863"/>
      <c r="I728" s="2863"/>
      <c r="J728" s="2863"/>
      <c r="K728" s="2863"/>
      <c r="L728" s="2863"/>
      <c r="M728" s="2863"/>
      <c r="N728" s="2863"/>
      <c r="O728" s="2863"/>
    </row>
    <row r="729" spans="1:15" ht="15.75" customHeight="1">
      <c r="A729" s="2863"/>
      <c r="B729" s="2863"/>
      <c r="C729" s="2863"/>
      <c r="D729" s="2863"/>
      <c r="E729" s="2863"/>
      <c r="F729" s="2863"/>
      <c r="G729" s="2863"/>
      <c r="H729" s="2863"/>
      <c r="I729" s="2863"/>
      <c r="J729" s="2863"/>
      <c r="K729" s="2863"/>
      <c r="L729" s="2863"/>
      <c r="M729" s="2863"/>
      <c r="N729" s="2863"/>
      <c r="O729" s="2863"/>
    </row>
    <row r="730" spans="1:15" ht="15.75" customHeight="1">
      <c r="A730" s="2863"/>
      <c r="B730" s="2863"/>
      <c r="C730" s="2863"/>
      <c r="D730" s="2863"/>
      <c r="E730" s="2863"/>
      <c r="F730" s="2863"/>
      <c r="G730" s="2863"/>
      <c r="H730" s="2863"/>
      <c r="I730" s="2863"/>
      <c r="J730" s="2863"/>
      <c r="K730" s="2863"/>
      <c r="L730" s="2863"/>
      <c r="M730" s="2863"/>
      <c r="N730" s="2863"/>
      <c r="O730" s="2863"/>
    </row>
    <row r="731" spans="1:15" ht="15.75" customHeight="1">
      <c r="A731" s="2863"/>
      <c r="B731" s="2863"/>
      <c r="C731" s="2863"/>
      <c r="D731" s="2863"/>
      <c r="E731" s="2863"/>
      <c r="F731" s="2863"/>
      <c r="G731" s="2863"/>
      <c r="H731" s="2863"/>
      <c r="I731" s="2863"/>
      <c r="J731" s="2863"/>
      <c r="K731" s="2863"/>
      <c r="L731" s="2863"/>
      <c r="M731" s="2863"/>
      <c r="N731" s="2863"/>
      <c r="O731" s="2863"/>
    </row>
    <row r="732" spans="1:15" ht="15.75" customHeight="1">
      <c r="A732" s="2863"/>
      <c r="B732" s="2863"/>
      <c r="C732" s="2863"/>
      <c r="D732" s="2863"/>
      <c r="E732" s="2863"/>
      <c r="F732" s="2863"/>
      <c r="G732" s="2863"/>
      <c r="H732" s="2863"/>
      <c r="I732" s="2863"/>
      <c r="J732" s="2863"/>
      <c r="K732" s="2863"/>
      <c r="L732" s="2863"/>
      <c r="M732" s="2863"/>
      <c r="N732" s="2863"/>
      <c r="O732" s="2863"/>
    </row>
    <row r="733" spans="1:15" ht="15.75" customHeight="1">
      <c r="A733" s="2863"/>
      <c r="B733" s="2863"/>
      <c r="C733" s="2863"/>
      <c r="D733" s="2863"/>
      <c r="E733" s="2863"/>
      <c r="F733" s="2863"/>
      <c r="G733" s="2863"/>
      <c r="H733" s="2863"/>
      <c r="I733" s="2863"/>
      <c r="J733" s="2863"/>
      <c r="K733" s="2863"/>
      <c r="L733" s="2863"/>
      <c r="M733" s="2863"/>
      <c r="N733" s="2863"/>
      <c r="O733" s="2863"/>
    </row>
    <row r="734" spans="1:15" ht="15.75" customHeight="1">
      <c r="A734" s="2863"/>
      <c r="B734" s="2863"/>
      <c r="C734" s="2863"/>
      <c r="D734" s="2863"/>
      <c r="E734" s="2863"/>
      <c r="F734" s="2863"/>
      <c r="G734" s="2863"/>
      <c r="H734" s="2863"/>
      <c r="I734" s="2863"/>
      <c r="J734" s="2863"/>
      <c r="K734" s="2863"/>
      <c r="L734" s="2863"/>
      <c r="M734" s="2863"/>
      <c r="N734" s="2863"/>
      <c r="O734" s="2863"/>
    </row>
    <row r="735" spans="1:15" ht="15.75" customHeight="1">
      <c r="A735" s="2863"/>
      <c r="B735" s="2863"/>
      <c r="C735" s="2863"/>
      <c r="D735" s="2863"/>
      <c r="E735" s="2863"/>
      <c r="F735" s="2863"/>
      <c r="G735" s="2863"/>
      <c r="H735" s="2863"/>
      <c r="I735" s="2863"/>
      <c r="J735" s="2863"/>
      <c r="K735" s="2863"/>
      <c r="L735" s="2863"/>
      <c r="M735" s="2863"/>
      <c r="N735" s="2863"/>
      <c r="O735" s="2863"/>
    </row>
    <row r="736" spans="1:15" ht="15.75" customHeight="1">
      <c r="A736" s="2863"/>
      <c r="B736" s="2863"/>
      <c r="C736" s="2863"/>
      <c r="D736" s="2863"/>
      <c r="E736" s="2863"/>
      <c r="F736" s="2863"/>
      <c r="G736" s="2863"/>
      <c r="H736" s="2863"/>
      <c r="I736" s="2863"/>
      <c r="J736" s="2863"/>
      <c r="K736" s="2863"/>
      <c r="L736" s="2863"/>
      <c r="M736" s="2863"/>
      <c r="N736" s="2863"/>
      <c r="O736" s="2863"/>
    </row>
    <row r="737" spans="1:15" ht="15.75" customHeight="1">
      <c r="A737" s="2863"/>
      <c r="B737" s="2863"/>
      <c r="C737" s="2863"/>
      <c r="D737" s="2863"/>
      <c r="E737" s="2863"/>
      <c r="F737" s="2863"/>
      <c r="G737" s="2863"/>
      <c r="H737" s="2863"/>
      <c r="I737" s="2863"/>
      <c r="J737" s="2863"/>
      <c r="K737" s="2863"/>
      <c r="L737" s="2863"/>
      <c r="M737" s="2863"/>
      <c r="N737" s="2863"/>
      <c r="O737" s="2863"/>
    </row>
    <row r="738" spans="1:15" ht="15.75" customHeight="1">
      <c r="A738" s="2863"/>
      <c r="B738" s="2863"/>
      <c r="C738" s="2863"/>
      <c r="D738" s="2863"/>
      <c r="E738" s="2863"/>
      <c r="F738" s="2863"/>
      <c r="G738" s="2863"/>
      <c r="H738" s="2863"/>
      <c r="I738" s="2863"/>
      <c r="J738" s="2863"/>
      <c r="K738" s="2863"/>
      <c r="L738" s="2863"/>
      <c r="M738" s="2863"/>
      <c r="N738" s="2863"/>
      <c r="O738" s="2863"/>
    </row>
    <row r="739" spans="1:15" ht="15.75" customHeight="1">
      <c r="A739" s="2863"/>
      <c r="B739" s="2863"/>
      <c r="C739" s="2863"/>
      <c r="D739" s="2863"/>
      <c r="E739" s="2863"/>
      <c r="F739" s="2863"/>
      <c r="G739" s="2863"/>
      <c r="H739" s="2863"/>
      <c r="I739" s="2863"/>
      <c r="J739" s="2863"/>
      <c r="K739" s="2863"/>
      <c r="L739" s="2863"/>
      <c r="M739" s="2863"/>
      <c r="N739" s="2863"/>
      <c r="O739" s="2863"/>
    </row>
    <row r="740" spans="1:15" ht="15.75" customHeight="1">
      <c r="A740" s="2863"/>
      <c r="B740" s="2863"/>
      <c r="C740" s="2863"/>
      <c r="D740" s="2863"/>
      <c r="E740" s="2863"/>
      <c r="F740" s="2863"/>
      <c r="G740" s="2863"/>
      <c r="H740" s="2863"/>
      <c r="I740" s="2863"/>
      <c r="J740" s="2863"/>
      <c r="K740" s="2863"/>
      <c r="L740" s="2863"/>
      <c r="M740" s="2863"/>
      <c r="N740" s="2863"/>
      <c r="O740" s="2863"/>
    </row>
    <row r="741" spans="1:15" ht="15.75" customHeight="1">
      <c r="A741" s="2863"/>
      <c r="B741" s="2863"/>
      <c r="C741" s="2863"/>
      <c r="D741" s="2863"/>
      <c r="E741" s="2863"/>
      <c r="F741" s="2863"/>
      <c r="G741" s="2863"/>
      <c r="H741" s="2863"/>
      <c r="I741" s="2863"/>
      <c r="J741" s="2863"/>
      <c r="K741" s="2863"/>
      <c r="L741" s="2863"/>
      <c r="M741" s="2863"/>
      <c r="N741" s="2863"/>
      <c r="O741" s="2863"/>
    </row>
    <row r="742" spans="1:15" ht="15.75" customHeight="1">
      <c r="A742" s="2863"/>
      <c r="B742" s="2863"/>
      <c r="C742" s="2863"/>
      <c r="D742" s="2863"/>
      <c r="E742" s="2863"/>
      <c r="F742" s="2863"/>
      <c r="G742" s="2863"/>
      <c r="H742" s="2863"/>
      <c r="I742" s="2863"/>
      <c r="J742" s="2863"/>
      <c r="K742" s="2863"/>
      <c r="L742" s="2863"/>
      <c r="M742" s="2863"/>
      <c r="N742" s="2863"/>
      <c r="O742" s="2863"/>
    </row>
    <row r="743" spans="1:15" ht="15.75" customHeight="1">
      <c r="A743" s="2863"/>
      <c r="B743" s="2863"/>
      <c r="C743" s="2863"/>
      <c r="D743" s="2863"/>
      <c r="E743" s="2863"/>
      <c r="F743" s="2863"/>
      <c r="G743" s="2863"/>
      <c r="H743" s="2863"/>
      <c r="I743" s="2863"/>
      <c r="J743" s="2863"/>
      <c r="K743" s="2863"/>
      <c r="L743" s="2863"/>
      <c r="M743" s="2863"/>
      <c r="N743" s="2863"/>
      <c r="O743" s="2863"/>
    </row>
    <row r="744" spans="1:15" ht="15.75" customHeight="1">
      <c r="A744" s="2863"/>
      <c r="B744" s="2863"/>
      <c r="C744" s="2863"/>
      <c r="D744" s="2863"/>
      <c r="E744" s="2863"/>
      <c r="F744" s="2863"/>
      <c r="G744" s="2863"/>
      <c r="H744" s="2863"/>
      <c r="I744" s="2863"/>
      <c r="J744" s="2863"/>
      <c r="K744" s="2863"/>
      <c r="L744" s="2863"/>
      <c r="M744" s="2863"/>
      <c r="N744" s="2863"/>
      <c r="O744" s="2863"/>
    </row>
    <row r="745" spans="1:15" ht="15.75" customHeight="1">
      <c r="A745" s="2863"/>
      <c r="B745" s="2863"/>
      <c r="C745" s="2863"/>
      <c r="D745" s="2863"/>
      <c r="E745" s="2863"/>
      <c r="F745" s="2863"/>
      <c r="G745" s="2863"/>
      <c r="H745" s="2863"/>
      <c r="I745" s="2863"/>
      <c r="J745" s="2863"/>
      <c r="K745" s="2863"/>
      <c r="L745" s="2863"/>
      <c r="M745" s="2863"/>
      <c r="N745" s="2863"/>
      <c r="O745" s="2863"/>
    </row>
    <row r="746" spans="1:15" ht="15.75" customHeight="1">
      <c r="A746" s="2863"/>
      <c r="B746" s="2863"/>
      <c r="C746" s="2863"/>
      <c r="D746" s="2863"/>
      <c r="E746" s="2863"/>
      <c r="F746" s="2863"/>
      <c r="G746" s="2863"/>
      <c r="H746" s="2863"/>
      <c r="I746" s="2863"/>
      <c r="J746" s="2863"/>
      <c r="K746" s="2863"/>
      <c r="L746" s="2863"/>
      <c r="M746" s="2863"/>
      <c r="N746" s="2863"/>
      <c r="O746" s="2863"/>
    </row>
    <row r="747" spans="1:15" ht="15.75" customHeight="1">
      <c r="A747" s="2863"/>
      <c r="B747" s="2863"/>
      <c r="C747" s="2863"/>
      <c r="D747" s="2863"/>
      <c r="E747" s="2863"/>
      <c r="F747" s="2863"/>
      <c r="G747" s="2863"/>
      <c r="H747" s="2863"/>
      <c r="I747" s="2863"/>
      <c r="J747" s="2863"/>
      <c r="K747" s="2863"/>
      <c r="L747" s="2863"/>
      <c r="M747" s="2863"/>
      <c r="N747" s="2863"/>
      <c r="O747" s="2863"/>
    </row>
    <row r="748" spans="1:15" ht="15.75" customHeight="1">
      <c r="A748" s="2863"/>
      <c r="B748" s="2863"/>
      <c r="C748" s="2863"/>
      <c r="D748" s="2863"/>
      <c r="E748" s="2863"/>
      <c r="F748" s="2863"/>
      <c r="G748" s="2863"/>
      <c r="H748" s="2863"/>
      <c r="I748" s="2863"/>
      <c r="J748" s="2863"/>
      <c r="K748" s="2863"/>
      <c r="L748" s="2863"/>
      <c r="M748" s="2863"/>
      <c r="N748" s="2863"/>
      <c r="O748" s="2863"/>
    </row>
    <row r="749" spans="1:15" ht="15.75" customHeight="1">
      <c r="A749" s="2863"/>
      <c r="B749" s="2863"/>
      <c r="C749" s="2863"/>
      <c r="D749" s="2863"/>
      <c r="E749" s="2863"/>
      <c r="F749" s="2863"/>
      <c r="G749" s="2863"/>
      <c r="H749" s="2863"/>
      <c r="I749" s="2863"/>
      <c r="J749" s="2863"/>
      <c r="K749" s="2863"/>
      <c r="L749" s="2863"/>
      <c r="M749" s="2863"/>
      <c r="N749" s="2863"/>
      <c r="O749" s="2863"/>
    </row>
    <row r="750" spans="1:15" ht="15.75" customHeight="1">
      <c r="A750" s="2863"/>
      <c r="B750" s="2863"/>
      <c r="C750" s="2863"/>
      <c r="D750" s="2863"/>
      <c r="E750" s="2863"/>
      <c r="F750" s="2863"/>
      <c r="G750" s="2863"/>
      <c r="H750" s="2863"/>
      <c r="I750" s="2863"/>
      <c r="J750" s="2863"/>
      <c r="K750" s="2863"/>
      <c r="L750" s="2863"/>
      <c r="M750" s="2863"/>
      <c r="N750" s="2863"/>
      <c r="O750" s="2863"/>
    </row>
    <row r="751" spans="1:15" ht="15.75" customHeight="1">
      <c r="A751" s="2863"/>
      <c r="B751" s="2863"/>
      <c r="C751" s="2863"/>
      <c r="D751" s="2863"/>
      <c r="E751" s="2863"/>
      <c r="F751" s="2863"/>
      <c r="G751" s="2863"/>
      <c r="H751" s="2863"/>
      <c r="I751" s="2863"/>
      <c r="J751" s="2863"/>
      <c r="K751" s="2863"/>
      <c r="L751" s="2863"/>
      <c r="M751" s="2863"/>
      <c r="N751" s="2863"/>
      <c r="O751" s="2863"/>
    </row>
    <row r="752" spans="1:15" ht="15.75" customHeight="1">
      <c r="A752" s="2863"/>
      <c r="B752" s="2863"/>
      <c r="C752" s="2863"/>
      <c r="D752" s="2863"/>
      <c r="E752" s="2863"/>
      <c r="F752" s="2863"/>
      <c r="G752" s="2863"/>
      <c r="H752" s="2863"/>
      <c r="I752" s="2863"/>
      <c r="J752" s="2863"/>
      <c r="K752" s="2863"/>
      <c r="L752" s="2863"/>
      <c r="M752" s="2863"/>
      <c r="N752" s="2863"/>
      <c r="O752" s="2863"/>
    </row>
    <row r="753" spans="1:15" ht="15.75" customHeight="1">
      <c r="A753" s="2863"/>
      <c r="B753" s="2863"/>
      <c r="C753" s="2863"/>
      <c r="D753" s="2863"/>
      <c r="E753" s="2863"/>
      <c r="F753" s="2863"/>
      <c r="G753" s="2863"/>
      <c r="H753" s="2863"/>
      <c r="I753" s="2863"/>
      <c r="J753" s="2863"/>
      <c r="K753" s="2863"/>
      <c r="L753" s="2863"/>
      <c r="M753" s="2863"/>
      <c r="N753" s="2863"/>
      <c r="O753" s="2863"/>
    </row>
    <row r="754" spans="1:15" ht="15.75" customHeight="1">
      <c r="A754" s="2863"/>
      <c r="B754" s="2863"/>
      <c r="C754" s="2863"/>
      <c r="D754" s="2863"/>
      <c r="E754" s="2863"/>
      <c r="F754" s="2863"/>
      <c r="G754" s="2863"/>
      <c r="H754" s="2863"/>
      <c r="I754" s="2863"/>
      <c r="J754" s="2863"/>
      <c r="K754" s="2863"/>
      <c r="L754" s="2863"/>
      <c r="M754" s="2863"/>
      <c r="N754" s="2863"/>
      <c r="O754" s="2863"/>
    </row>
    <row r="755" spans="1:15" ht="15.75" customHeight="1">
      <c r="A755" s="2863"/>
      <c r="B755" s="2863"/>
      <c r="C755" s="2863"/>
      <c r="D755" s="2863"/>
      <c r="E755" s="2863"/>
      <c r="F755" s="2863"/>
      <c r="G755" s="2863"/>
      <c r="H755" s="2863"/>
      <c r="I755" s="2863"/>
      <c r="J755" s="2863"/>
      <c r="K755" s="2863"/>
      <c r="L755" s="2863"/>
      <c r="M755" s="2863"/>
      <c r="N755" s="2863"/>
      <c r="O755" s="2863"/>
    </row>
    <row r="756" spans="1:15" ht="15.75" customHeight="1">
      <c r="A756" s="2863"/>
      <c r="B756" s="2863"/>
      <c r="C756" s="2863"/>
      <c r="D756" s="2863"/>
      <c r="E756" s="2863"/>
      <c r="F756" s="2863"/>
      <c r="G756" s="2863"/>
      <c r="H756" s="2863"/>
      <c r="I756" s="2863"/>
      <c r="J756" s="2863"/>
      <c r="K756" s="2863"/>
      <c r="L756" s="2863"/>
      <c r="M756" s="2863"/>
      <c r="N756" s="2863"/>
      <c r="O756" s="2863"/>
    </row>
    <row r="757" spans="1:15" ht="15.75" customHeight="1">
      <c r="A757" s="2863"/>
      <c r="B757" s="2863"/>
      <c r="C757" s="2863"/>
      <c r="D757" s="2863"/>
      <c r="E757" s="2863"/>
      <c r="F757" s="2863"/>
      <c r="G757" s="2863"/>
      <c r="H757" s="2863"/>
      <c r="I757" s="2863"/>
      <c r="J757" s="2863"/>
      <c r="K757" s="2863"/>
      <c r="L757" s="2863"/>
      <c r="M757" s="2863"/>
      <c r="N757" s="2863"/>
      <c r="O757" s="2863"/>
    </row>
    <row r="758" spans="1:15" ht="15.75" customHeight="1">
      <c r="A758" s="2863"/>
      <c r="B758" s="2863"/>
      <c r="C758" s="2863"/>
      <c r="D758" s="2863"/>
      <c r="E758" s="2863"/>
      <c r="F758" s="2863"/>
      <c r="G758" s="2863"/>
      <c r="H758" s="2863"/>
      <c r="I758" s="2863"/>
      <c r="J758" s="2863"/>
      <c r="K758" s="2863"/>
      <c r="L758" s="2863"/>
      <c r="M758" s="2863"/>
      <c r="N758" s="2863"/>
      <c r="O758" s="2863"/>
    </row>
    <row r="759" spans="1:15" ht="15.75" customHeight="1">
      <c r="A759" s="2863"/>
      <c r="B759" s="2863"/>
      <c r="C759" s="2863"/>
      <c r="D759" s="2863"/>
      <c r="E759" s="2863"/>
      <c r="F759" s="2863"/>
      <c r="G759" s="2863"/>
      <c r="H759" s="2863"/>
      <c r="I759" s="2863"/>
      <c r="J759" s="2863"/>
      <c r="K759" s="2863"/>
      <c r="L759" s="2863"/>
      <c r="M759" s="2863"/>
      <c r="N759" s="2863"/>
      <c r="O759" s="2863"/>
    </row>
    <row r="760" spans="1:15" ht="15.75" customHeight="1">
      <c r="A760" s="2863"/>
      <c r="B760" s="2863"/>
      <c r="C760" s="2863"/>
      <c r="D760" s="2863"/>
      <c r="E760" s="2863"/>
      <c r="F760" s="2863"/>
      <c r="G760" s="2863"/>
      <c r="H760" s="2863"/>
      <c r="I760" s="2863"/>
      <c r="J760" s="2863"/>
      <c r="K760" s="2863"/>
      <c r="L760" s="2863"/>
      <c r="M760" s="2863"/>
      <c r="N760" s="2863"/>
      <c r="O760" s="2863"/>
    </row>
    <row r="761" spans="1:15" ht="15.75" customHeight="1">
      <c r="A761" s="2863"/>
      <c r="B761" s="2863"/>
      <c r="C761" s="2863"/>
      <c r="D761" s="2863"/>
      <c r="E761" s="2863"/>
      <c r="F761" s="2863"/>
      <c r="G761" s="2863"/>
      <c r="H761" s="2863"/>
      <c r="I761" s="2863"/>
      <c r="J761" s="2863"/>
      <c r="K761" s="2863"/>
      <c r="L761" s="2863"/>
      <c r="M761" s="2863"/>
      <c r="N761" s="2863"/>
      <c r="O761" s="2863"/>
    </row>
    <row r="762" spans="1:15" ht="15.75" customHeight="1">
      <c r="A762" s="2863"/>
      <c r="B762" s="2863"/>
      <c r="C762" s="2863"/>
      <c r="D762" s="2863"/>
      <c r="E762" s="2863"/>
      <c r="F762" s="2863"/>
      <c r="G762" s="2863"/>
      <c r="H762" s="2863"/>
      <c r="I762" s="2863"/>
      <c r="J762" s="2863"/>
      <c r="K762" s="2863"/>
      <c r="L762" s="2863"/>
      <c r="M762" s="2863"/>
      <c r="N762" s="2863"/>
      <c r="O762" s="2863"/>
    </row>
    <row r="763" spans="1:15" ht="15.75" customHeight="1">
      <c r="A763" s="2863"/>
      <c r="B763" s="2863"/>
      <c r="C763" s="2863"/>
      <c r="D763" s="2863"/>
      <c r="E763" s="2863"/>
      <c r="F763" s="2863"/>
      <c r="G763" s="2863"/>
      <c r="H763" s="2863"/>
      <c r="I763" s="2863"/>
      <c r="J763" s="2863"/>
      <c r="K763" s="2863"/>
      <c r="L763" s="2863"/>
      <c r="M763" s="2863"/>
      <c r="N763" s="2863"/>
      <c r="O763" s="2863"/>
    </row>
    <row r="764" spans="1:15" ht="15.75" customHeight="1">
      <c r="A764" s="2863"/>
      <c r="B764" s="2863"/>
      <c r="C764" s="2863"/>
      <c r="D764" s="2863"/>
      <c r="E764" s="2863"/>
      <c r="F764" s="2863"/>
      <c r="G764" s="2863"/>
      <c r="H764" s="2863"/>
      <c r="I764" s="2863"/>
      <c r="J764" s="2863"/>
      <c r="K764" s="2863"/>
      <c r="L764" s="2863"/>
      <c r="M764" s="2863"/>
      <c r="N764" s="2863"/>
      <c r="O764" s="2863"/>
    </row>
    <row r="765" spans="1:15" ht="15.75" customHeight="1">
      <c r="A765" s="2863"/>
      <c r="B765" s="2863"/>
      <c r="C765" s="2863"/>
      <c r="D765" s="2863"/>
      <c r="E765" s="2863"/>
      <c r="F765" s="2863"/>
      <c r="G765" s="2863"/>
      <c r="H765" s="2863"/>
      <c r="I765" s="2863"/>
      <c r="J765" s="2863"/>
      <c r="K765" s="2863"/>
      <c r="L765" s="2863"/>
      <c r="M765" s="2863"/>
      <c r="N765" s="2863"/>
      <c r="O765" s="2863"/>
    </row>
    <row r="766" spans="1:15" ht="15.75" customHeight="1">
      <c r="A766" s="2863"/>
      <c r="B766" s="2863"/>
      <c r="C766" s="2863"/>
      <c r="D766" s="2863"/>
      <c r="E766" s="2863"/>
      <c r="F766" s="2863"/>
      <c r="G766" s="2863"/>
      <c r="H766" s="2863"/>
      <c r="I766" s="2863"/>
      <c r="J766" s="2863"/>
      <c r="K766" s="2863"/>
      <c r="L766" s="2863"/>
      <c r="M766" s="2863"/>
      <c r="N766" s="2863"/>
      <c r="O766" s="2863"/>
    </row>
    <row r="767" spans="1:15" ht="15.75" customHeight="1">
      <c r="A767" s="2863"/>
      <c r="B767" s="2863"/>
      <c r="C767" s="2863"/>
      <c r="D767" s="2863"/>
      <c r="E767" s="2863"/>
      <c r="F767" s="2863"/>
      <c r="G767" s="2863"/>
      <c r="H767" s="2863"/>
      <c r="I767" s="2863"/>
      <c r="J767" s="2863"/>
      <c r="K767" s="2863"/>
      <c r="L767" s="2863"/>
      <c r="M767" s="2863"/>
      <c r="N767" s="2863"/>
      <c r="O767" s="2863"/>
    </row>
    <row r="768" spans="1:15" ht="15.75" customHeight="1">
      <c r="A768" s="2863"/>
      <c r="B768" s="2863"/>
      <c r="C768" s="2863"/>
      <c r="D768" s="2863"/>
      <c r="E768" s="2863"/>
      <c r="F768" s="2863"/>
      <c r="G768" s="2863"/>
      <c r="H768" s="2863"/>
      <c r="I768" s="2863"/>
      <c r="J768" s="2863"/>
      <c r="K768" s="2863"/>
      <c r="L768" s="2863"/>
      <c r="M768" s="2863"/>
      <c r="N768" s="2863"/>
      <c r="O768" s="2863"/>
    </row>
    <row r="769" spans="1:15" ht="15.75" customHeight="1">
      <c r="A769" s="2863"/>
      <c r="B769" s="2863"/>
      <c r="C769" s="2863"/>
      <c r="D769" s="2863"/>
      <c r="E769" s="2863"/>
      <c r="F769" s="2863"/>
      <c r="G769" s="2863"/>
      <c r="H769" s="2863"/>
      <c r="I769" s="2863"/>
      <c r="J769" s="2863"/>
      <c r="K769" s="2863"/>
      <c r="L769" s="2863"/>
      <c r="M769" s="2863"/>
      <c r="N769" s="2863"/>
      <c r="O769" s="2863"/>
    </row>
    <row r="770" spans="1:15" ht="15.75" customHeight="1">
      <c r="A770" s="2863"/>
      <c r="B770" s="2863"/>
      <c r="C770" s="2863"/>
      <c r="D770" s="2863"/>
      <c r="E770" s="2863"/>
      <c r="F770" s="2863"/>
      <c r="G770" s="2863"/>
      <c r="H770" s="2863"/>
      <c r="I770" s="2863"/>
      <c r="J770" s="2863"/>
      <c r="K770" s="2863"/>
      <c r="L770" s="2863"/>
      <c r="M770" s="2863"/>
      <c r="N770" s="2863"/>
      <c r="O770" s="2863"/>
    </row>
    <row r="771" spans="1:15" ht="15.75" customHeight="1">
      <c r="A771" s="2863"/>
      <c r="B771" s="2863"/>
      <c r="C771" s="2863"/>
      <c r="D771" s="2863"/>
      <c r="E771" s="2863"/>
      <c r="F771" s="2863"/>
      <c r="G771" s="2863"/>
      <c r="H771" s="2863"/>
      <c r="I771" s="2863"/>
      <c r="J771" s="2863"/>
      <c r="K771" s="2863"/>
      <c r="L771" s="2863"/>
      <c r="M771" s="2863"/>
      <c r="N771" s="2863"/>
      <c r="O771" s="2863"/>
    </row>
    <row r="772" spans="1:15" ht="15.75" customHeight="1">
      <c r="A772" s="2863"/>
      <c r="B772" s="2863"/>
      <c r="C772" s="2863"/>
      <c r="D772" s="2863"/>
      <c r="E772" s="2863"/>
      <c r="F772" s="2863"/>
      <c r="G772" s="2863"/>
      <c r="H772" s="2863"/>
      <c r="I772" s="2863"/>
      <c r="J772" s="2863"/>
      <c r="K772" s="2863"/>
      <c r="L772" s="2863"/>
      <c r="M772" s="2863"/>
      <c r="N772" s="2863"/>
      <c r="O772" s="2863"/>
    </row>
    <row r="773" spans="1:15" ht="15.75" customHeight="1">
      <c r="A773" s="2863"/>
      <c r="B773" s="2863"/>
      <c r="C773" s="2863"/>
      <c r="D773" s="2863"/>
      <c r="E773" s="2863"/>
      <c r="F773" s="2863"/>
      <c r="G773" s="2863"/>
      <c r="H773" s="2863"/>
      <c r="I773" s="2863"/>
      <c r="J773" s="2863"/>
      <c r="K773" s="2863"/>
      <c r="L773" s="2863"/>
      <c r="M773" s="2863"/>
      <c r="N773" s="2863"/>
      <c r="O773" s="2863"/>
    </row>
    <row r="774" spans="1:15" ht="15.75" customHeight="1">
      <c r="A774" s="2863"/>
      <c r="B774" s="2863"/>
      <c r="C774" s="2863"/>
      <c r="D774" s="2863"/>
      <c r="E774" s="2863"/>
      <c r="F774" s="2863"/>
      <c r="G774" s="2863"/>
      <c r="H774" s="2863"/>
      <c r="I774" s="2863"/>
      <c r="J774" s="2863"/>
      <c r="K774" s="2863"/>
      <c r="L774" s="2863"/>
      <c r="M774" s="2863"/>
      <c r="N774" s="2863"/>
      <c r="O774" s="2863"/>
    </row>
    <row r="775" spans="1:15" ht="15.75" customHeight="1">
      <c r="A775" s="2863"/>
      <c r="B775" s="2863"/>
      <c r="C775" s="2863"/>
      <c r="D775" s="2863"/>
      <c r="E775" s="2863"/>
      <c r="F775" s="2863"/>
      <c r="G775" s="2863"/>
      <c r="H775" s="2863"/>
      <c r="I775" s="2863"/>
      <c r="J775" s="2863"/>
      <c r="K775" s="2863"/>
      <c r="L775" s="2863"/>
      <c r="M775" s="2863"/>
      <c r="N775" s="2863"/>
      <c r="O775" s="2863"/>
    </row>
    <row r="776" spans="1:15" ht="15.75" customHeight="1">
      <c r="A776" s="2863"/>
      <c r="B776" s="2863"/>
      <c r="C776" s="2863"/>
      <c r="D776" s="2863"/>
      <c r="E776" s="2863"/>
      <c r="F776" s="2863"/>
      <c r="G776" s="2863"/>
      <c r="H776" s="2863"/>
      <c r="I776" s="2863"/>
      <c r="J776" s="2863"/>
      <c r="K776" s="2863"/>
      <c r="L776" s="2863"/>
      <c r="M776" s="2863"/>
      <c r="N776" s="2863"/>
      <c r="O776" s="2863"/>
    </row>
    <row r="777" spans="1:15" ht="15.75" customHeight="1">
      <c r="A777" s="2863"/>
      <c r="B777" s="2863"/>
      <c r="C777" s="2863"/>
      <c r="D777" s="2863"/>
      <c r="E777" s="2863"/>
      <c r="F777" s="2863"/>
      <c r="G777" s="2863"/>
      <c r="H777" s="2863"/>
      <c r="I777" s="2863"/>
      <c r="J777" s="2863"/>
      <c r="K777" s="2863"/>
      <c r="L777" s="2863"/>
      <c r="M777" s="2863"/>
      <c r="N777" s="2863"/>
      <c r="O777" s="2863"/>
    </row>
    <row r="778" spans="1:15" ht="15.75" customHeight="1">
      <c r="A778" s="2863"/>
      <c r="B778" s="2863"/>
      <c r="C778" s="2863"/>
      <c r="D778" s="2863"/>
      <c r="E778" s="2863"/>
      <c r="F778" s="2863"/>
      <c r="G778" s="2863"/>
      <c r="H778" s="2863"/>
      <c r="I778" s="2863"/>
      <c r="J778" s="2863"/>
      <c r="K778" s="2863"/>
      <c r="L778" s="2863"/>
      <c r="M778" s="2863"/>
      <c r="N778" s="2863"/>
      <c r="O778" s="2863"/>
    </row>
    <row r="779" spans="1:15" ht="15.75" customHeight="1">
      <c r="A779" s="2863"/>
      <c r="B779" s="2863"/>
      <c r="C779" s="2863"/>
      <c r="D779" s="2863"/>
      <c r="E779" s="2863"/>
      <c r="F779" s="2863"/>
      <c r="G779" s="2863"/>
      <c r="H779" s="2863"/>
      <c r="I779" s="2863"/>
      <c r="J779" s="2863"/>
      <c r="K779" s="2863"/>
      <c r="L779" s="2863"/>
      <c r="M779" s="2863"/>
      <c r="N779" s="2863"/>
      <c r="O779" s="2863"/>
    </row>
    <row r="780" spans="1:15" ht="15.75" customHeight="1">
      <c r="A780" s="2863"/>
      <c r="B780" s="2863"/>
      <c r="C780" s="2863"/>
      <c r="D780" s="2863"/>
      <c r="E780" s="2863"/>
      <c r="F780" s="2863"/>
      <c r="G780" s="2863"/>
      <c r="H780" s="2863"/>
      <c r="I780" s="2863"/>
      <c r="J780" s="2863"/>
      <c r="K780" s="2863"/>
      <c r="L780" s="2863"/>
      <c r="M780" s="2863"/>
      <c r="N780" s="2863"/>
      <c r="O780" s="2863"/>
    </row>
    <row r="781" spans="1:15" ht="15.75" customHeight="1">
      <c r="A781" s="2863"/>
      <c r="B781" s="2863"/>
      <c r="C781" s="2863"/>
      <c r="D781" s="2863"/>
      <c r="E781" s="2863"/>
      <c r="F781" s="2863"/>
      <c r="G781" s="2863"/>
      <c r="H781" s="2863"/>
      <c r="I781" s="2863"/>
      <c r="J781" s="2863"/>
      <c r="K781" s="2863"/>
      <c r="L781" s="2863"/>
      <c r="M781" s="2863"/>
      <c r="N781" s="2863"/>
      <c r="O781" s="2863"/>
    </row>
    <row r="782" spans="1:15" ht="15.75" customHeight="1">
      <c r="A782" s="2863"/>
      <c r="B782" s="2863"/>
      <c r="C782" s="2863"/>
      <c r="D782" s="2863"/>
      <c r="E782" s="2863"/>
      <c r="F782" s="2863"/>
      <c r="G782" s="2863"/>
      <c r="H782" s="2863"/>
      <c r="I782" s="2863"/>
      <c r="J782" s="2863"/>
      <c r="K782" s="2863"/>
      <c r="L782" s="2863"/>
      <c r="M782" s="2863"/>
      <c r="N782" s="2863"/>
      <c r="O782" s="2863"/>
    </row>
    <row r="783" spans="1:15" ht="15.75" customHeight="1">
      <c r="A783" s="2863"/>
      <c r="B783" s="2863"/>
      <c r="C783" s="2863"/>
      <c r="D783" s="2863"/>
      <c r="E783" s="2863"/>
      <c r="F783" s="2863"/>
      <c r="G783" s="2863"/>
      <c r="H783" s="2863"/>
      <c r="I783" s="2863"/>
      <c r="J783" s="2863"/>
      <c r="K783" s="2863"/>
      <c r="L783" s="2863"/>
      <c r="M783" s="2863"/>
      <c r="N783" s="2863"/>
      <c r="O783" s="2863"/>
    </row>
    <row r="784" spans="1:15" ht="15.75" customHeight="1">
      <c r="A784" s="2863"/>
      <c r="B784" s="2863"/>
      <c r="C784" s="2863"/>
      <c r="D784" s="2863"/>
      <c r="E784" s="2863"/>
      <c r="F784" s="2863"/>
      <c r="G784" s="2863"/>
      <c r="H784" s="2863"/>
      <c r="I784" s="2863"/>
      <c r="J784" s="2863"/>
      <c r="K784" s="2863"/>
      <c r="L784" s="2863"/>
      <c r="M784" s="2863"/>
      <c r="N784" s="2863"/>
      <c r="O784" s="2863"/>
    </row>
    <row r="785" spans="1:15" ht="15.75" customHeight="1">
      <c r="A785" s="2863"/>
      <c r="B785" s="2863"/>
      <c r="C785" s="2863"/>
      <c r="D785" s="2863"/>
      <c r="E785" s="2863"/>
      <c r="F785" s="2863"/>
      <c r="G785" s="2863"/>
      <c r="H785" s="2863"/>
      <c r="I785" s="2863"/>
      <c r="J785" s="2863"/>
      <c r="K785" s="2863"/>
      <c r="L785" s="2863"/>
      <c r="M785" s="2863"/>
      <c r="N785" s="2863"/>
      <c r="O785" s="2863"/>
    </row>
    <row r="786" spans="1:15" ht="15.75" customHeight="1">
      <c r="A786" s="2863"/>
      <c r="B786" s="2863"/>
      <c r="C786" s="2863"/>
      <c r="D786" s="2863"/>
      <c r="E786" s="2863"/>
      <c r="F786" s="2863"/>
      <c r="G786" s="2863"/>
      <c r="H786" s="2863"/>
      <c r="I786" s="2863"/>
      <c r="J786" s="2863"/>
      <c r="K786" s="2863"/>
      <c r="L786" s="2863"/>
      <c r="M786" s="2863"/>
      <c r="N786" s="2863"/>
      <c r="O786" s="2863"/>
    </row>
    <row r="787" spans="1:15" ht="15.75" customHeight="1">
      <c r="A787" s="2863"/>
      <c r="B787" s="2863"/>
      <c r="C787" s="2863"/>
      <c r="D787" s="2863"/>
      <c r="E787" s="2863"/>
      <c r="F787" s="2863"/>
      <c r="G787" s="2863"/>
      <c r="H787" s="2863"/>
      <c r="I787" s="2863"/>
      <c r="J787" s="2863"/>
      <c r="K787" s="2863"/>
      <c r="L787" s="2863"/>
      <c r="M787" s="2863"/>
      <c r="N787" s="2863"/>
      <c r="O787" s="2863"/>
    </row>
    <row r="788" spans="1:15" ht="15.75" customHeight="1">
      <c r="A788" s="2863"/>
      <c r="B788" s="2863"/>
      <c r="C788" s="2863"/>
      <c r="D788" s="2863"/>
      <c r="E788" s="2863"/>
      <c r="F788" s="2863"/>
      <c r="G788" s="2863"/>
      <c r="H788" s="2863"/>
      <c r="I788" s="2863"/>
      <c r="J788" s="2863"/>
      <c r="K788" s="2863"/>
      <c r="L788" s="2863"/>
      <c r="M788" s="2863"/>
      <c r="N788" s="2863"/>
      <c r="O788" s="2863"/>
    </row>
    <row r="789" spans="1:15" ht="15.75" customHeight="1">
      <c r="A789" s="2863"/>
      <c r="B789" s="2863"/>
      <c r="C789" s="2863"/>
      <c r="D789" s="2863"/>
      <c r="E789" s="2863"/>
      <c r="F789" s="2863"/>
      <c r="G789" s="2863"/>
      <c r="H789" s="2863"/>
      <c r="I789" s="2863"/>
      <c r="J789" s="2863"/>
      <c r="K789" s="2863"/>
      <c r="L789" s="2863"/>
      <c r="M789" s="2863"/>
      <c r="N789" s="2863"/>
      <c r="O789" s="2863"/>
    </row>
    <row r="790" spans="1:15" ht="15.75" customHeight="1">
      <c r="A790" s="2863"/>
      <c r="B790" s="2863"/>
      <c r="C790" s="2863"/>
      <c r="D790" s="2863"/>
      <c r="E790" s="2863"/>
      <c r="F790" s="2863"/>
      <c r="G790" s="2863"/>
      <c r="H790" s="2863"/>
      <c r="I790" s="2863"/>
      <c r="J790" s="2863"/>
      <c r="K790" s="2863"/>
      <c r="L790" s="2863"/>
      <c r="M790" s="2863"/>
      <c r="N790" s="2863"/>
      <c r="O790" s="2863"/>
    </row>
    <row r="791" spans="1:15" ht="15.75" customHeight="1">
      <c r="A791" s="2863"/>
      <c r="B791" s="2863"/>
      <c r="C791" s="2863"/>
      <c r="D791" s="2863"/>
      <c r="E791" s="2863"/>
      <c r="F791" s="2863"/>
      <c r="G791" s="2863"/>
      <c r="H791" s="2863"/>
      <c r="I791" s="2863"/>
      <c r="J791" s="2863"/>
      <c r="K791" s="2863"/>
      <c r="L791" s="2863"/>
      <c r="M791" s="2863"/>
      <c r="N791" s="2863"/>
      <c r="O791" s="2863"/>
    </row>
    <row r="792" spans="1:15" ht="15.75" customHeight="1">
      <c r="A792" s="2863"/>
      <c r="B792" s="2863"/>
      <c r="C792" s="2863"/>
      <c r="D792" s="2863"/>
      <c r="E792" s="2863"/>
      <c r="F792" s="2863"/>
      <c r="G792" s="2863"/>
      <c r="H792" s="2863"/>
      <c r="I792" s="2863"/>
      <c r="J792" s="2863"/>
      <c r="K792" s="2863"/>
      <c r="L792" s="2863"/>
      <c r="M792" s="2863"/>
      <c r="N792" s="2863"/>
      <c r="O792" s="2863"/>
    </row>
    <row r="793" spans="1:15" ht="15.75" customHeight="1">
      <c r="A793" s="2863"/>
      <c r="B793" s="2863"/>
      <c r="C793" s="2863"/>
      <c r="D793" s="2863"/>
      <c r="E793" s="2863"/>
      <c r="F793" s="2863"/>
      <c r="G793" s="2863"/>
      <c r="H793" s="2863"/>
      <c r="I793" s="2863"/>
      <c r="J793" s="2863"/>
      <c r="K793" s="2863"/>
      <c r="L793" s="2863"/>
      <c r="M793" s="2863"/>
      <c r="N793" s="2863"/>
      <c r="O793" s="2863"/>
    </row>
    <row r="794" spans="1:15" ht="15.75" customHeight="1">
      <c r="A794" s="2863"/>
      <c r="B794" s="2863"/>
      <c r="C794" s="2863"/>
      <c r="D794" s="2863"/>
      <c r="E794" s="2863"/>
      <c r="F794" s="2863"/>
      <c r="G794" s="2863"/>
      <c r="H794" s="2863"/>
      <c r="I794" s="2863"/>
      <c r="J794" s="2863"/>
      <c r="K794" s="2863"/>
      <c r="L794" s="2863"/>
      <c r="M794" s="2863"/>
      <c r="N794" s="2863"/>
      <c r="O794" s="2863"/>
    </row>
    <row r="795" spans="1:15" ht="15.75" customHeight="1">
      <c r="A795" s="2863"/>
      <c r="B795" s="2863"/>
      <c r="C795" s="2863"/>
      <c r="D795" s="2863"/>
      <c r="E795" s="2863"/>
      <c r="F795" s="2863"/>
      <c r="G795" s="2863"/>
      <c r="H795" s="2863"/>
      <c r="I795" s="2863"/>
      <c r="J795" s="2863"/>
      <c r="K795" s="2863"/>
      <c r="L795" s="2863"/>
      <c r="M795" s="2863"/>
      <c r="N795" s="2863"/>
      <c r="O795" s="2863"/>
    </row>
    <row r="796" spans="1:15" ht="15.75" customHeight="1">
      <c r="A796" s="2863"/>
      <c r="B796" s="2863"/>
      <c r="C796" s="2863"/>
      <c r="D796" s="2863"/>
      <c r="E796" s="2863"/>
      <c r="F796" s="2863"/>
      <c r="G796" s="2863"/>
      <c r="H796" s="2863"/>
      <c r="I796" s="2863"/>
      <c r="J796" s="2863"/>
      <c r="K796" s="2863"/>
      <c r="L796" s="2863"/>
      <c r="M796" s="2863"/>
      <c r="N796" s="2863"/>
      <c r="O796" s="2863"/>
    </row>
    <row r="797" spans="1:15" ht="15.75" customHeight="1">
      <c r="A797" s="2863"/>
      <c r="B797" s="2863"/>
      <c r="C797" s="2863"/>
      <c r="D797" s="2863"/>
      <c r="E797" s="2863"/>
      <c r="F797" s="2863"/>
      <c r="G797" s="2863"/>
      <c r="H797" s="2863"/>
      <c r="I797" s="2863"/>
      <c r="J797" s="2863"/>
      <c r="K797" s="2863"/>
      <c r="L797" s="2863"/>
      <c r="M797" s="2863"/>
      <c r="N797" s="2863"/>
      <c r="O797" s="2863"/>
    </row>
    <row r="798" spans="1:15" ht="15.75" customHeight="1">
      <c r="A798" s="2863"/>
      <c r="B798" s="2863"/>
      <c r="C798" s="2863"/>
      <c r="D798" s="2863"/>
      <c r="E798" s="2863"/>
      <c r="F798" s="2863"/>
      <c r="G798" s="2863"/>
      <c r="H798" s="2863"/>
      <c r="I798" s="2863"/>
      <c r="J798" s="2863"/>
      <c r="K798" s="2863"/>
      <c r="L798" s="2863"/>
      <c r="M798" s="2863"/>
      <c r="N798" s="2863"/>
      <c r="O798" s="2863"/>
    </row>
    <row r="799" spans="1:15" ht="15.75" customHeight="1">
      <c r="A799" s="2863"/>
      <c r="B799" s="2863"/>
      <c r="C799" s="2863"/>
      <c r="D799" s="2863"/>
      <c r="E799" s="2863"/>
      <c r="F799" s="2863"/>
      <c r="G799" s="2863"/>
      <c r="H799" s="2863"/>
      <c r="I799" s="2863"/>
      <c r="J799" s="2863"/>
      <c r="K799" s="2863"/>
      <c r="L799" s="2863"/>
      <c r="M799" s="2863"/>
      <c r="N799" s="2863"/>
      <c r="O799" s="2863"/>
    </row>
    <row r="800" spans="1:15" ht="15.75" customHeight="1">
      <c r="A800" s="2863"/>
      <c r="B800" s="2863"/>
      <c r="C800" s="2863"/>
      <c r="D800" s="2863"/>
      <c r="E800" s="2863"/>
      <c r="F800" s="2863"/>
      <c r="G800" s="2863"/>
      <c r="H800" s="2863"/>
      <c r="I800" s="2863"/>
      <c r="J800" s="2863"/>
      <c r="K800" s="2863"/>
      <c r="L800" s="2863"/>
      <c r="M800" s="2863"/>
      <c r="N800" s="2863"/>
      <c r="O800" s="2863"/>
    </row>
    <row r="801" spans="1:15" ht="15.75" customHeight="1">
      <c r="A801" s="2863"/>
      <c r="B801" s="2863"/>
      <c r="C801" s="2863"/>
      <c r="D801" s="2863"/>
      <c r="E801" s="2863"/>
      <c r="F801" s="2863"/>
      <c r="G801" s="2863"/>
      <c r="H801" s="2863"/>
      <c r="I801" s="2863"/>
      <c r="J801" s="2863"/>
      <c r="K801" s="2863"/>
      <c r="L801" s="2863"/>
      <c r="M801" s="2863"/>
      <c r="N801" s="2863"/>
      <c r="O801" s="2863"/>
    </row>
    <row r="802" spans="1:15" ht="15.75" customHeight="1">
      <c r="A802" s="2863"/>
      <c r="B802" s="2863"/>
      <c r="C802" s="2863"/>
      <c r="D802" s="2863"/>
      <c r="E802" s="2863"/>
      <c r="F802" s="2863"/>
      <c r="G802" s="2863"/>
      <c r="H802" s="2863"/>
      <c r="I802" s="2863"/>
      <c r="J802" s="2863"/>
      <c r="K802" s="2863"/>
      <c r="L802" s="2863"/>
      <c r="M802" s="2863"/>
      <c r="N802" s="2863"/>
      <c r="O802" s="2863"/>
    </row>
    <row r="803" spans="1:15" ht="15.75" customHeight="1">
      <c r="A803" s="2863"/>
      <c r="B803" s="2863"/>
      <c r="C803" s="2863"/>
      <c r="D803" s="2863"/>
      <c r="E803" s="2863"/>
      <c r="F803" s="2863"/>
      <c r="G803" s="2863"/>
      <c r="H803" s="2863"/>
      <c r="I803" s="2863"/>
      <c r="J803" s="2863"/>
      <c r="K803" s="2863"/>
      <c r="L803" s="2863"/>
      <c r="M803" s="2863"/>
      <c r="N803" s="2863"/>
      <c r="O803" s="2863"/>
    </row>
    <row r="804" spans="1:15" ht="15.75" customHeight="1">
      <c r="A804" s="2863"/>
      <c r="B804" s="2863"/>
      <c r="C804" s="2863"/>
      <c r="D804" s="2863"/>
      <c r="E804" s="2863"/>
      <c r="F804" s="2863"/>
      <c r="G804" s="2863"/>
      <c r="H804" s="2863"/>
      <c r="I804" s="2863"/>
      <c r="J804" s="2863"/>
      <c r="K804" s="2863"/>
      <c r="L804" s="2863"/>
      <c r="M804" s="2863"/>
      <c r="N804" s="2863"/>
      <c r="O804" s="2863"/>
    </row>
    <row r="805" spans="1:15" ht="15.75" customHeight="1">
      <c r="A805" s="2863"/>
      <c r="B805" s="2863"/>
      <c r="C805" s="2863"/>
      <c r="D805" s="2863"/>
      <c r="E805" s="2863"/>
      <c r="F805" s="2863"/>
      <c r="G805" s="2863"/>
      <c r="H805" s="2863"/>
      <c r="I805" s="2863"/>
      <c r="J805" s="2863"/>
      <c r="K805" s="2863"/>
      <c r="L805" s="2863"/>
      <c r="M805" s="2863"/>
      <c r="N805" s="2863"/>
      <c r="O805" s="2863"/>
    </row>
    <row r="806" spans="1:15" ht="15.75" customHeight="1">
      <c r="A806" s="2863"/>
      <c r="B806" s="2863"/>
      <c r="C806" s="2863"/>
      <c r="D806" s="2863"/>
      <c r="E806" s="2863"/>
      <c r="F806" s="2863"/>
      <c r="G806" s="2863"/>
      <c r="H806" s="2863"/>
      <c r="I806" s="2863"/>
      <c r="J806" s="2863"/>
      <c r="K806" s="2863"/>
      <c r="L806" s="2863"/>
      <c r="M806" s="2863"/>
      <c r="N806" s="2863"/>
      <c r="O806" s="2863"/>
    </row>
    <row r="807" spans="1:15" ht="15.75" customHeight="1">
      <c r="A807" s="2863"/>
      <c r="B807" s="2863"/>
      <c r="C807" s="2863"/>
      <c r="D807" s="2863"/>
      <c r="E807" s="2863"/>
      <c r="F807" s="2863"/>
      <c r="G807" s="2863"/>
      <c r="H807" s="2863"/>
      <c r="I807" s="2863"/>
      <c r="J807" s="2863"/>
      <c r="K807" s="2863"/>
      <c r="L807" s="2863"/>
      <c r="M807" s="2863"/>
      <c r="N807" s="2863"/>
      <c r="O807" s="2863"/>
    </row>
    <row r="808" spans="1:15" ht="15.75" customHeight="1">
      <c r="A808" s="2863"/>
      <c r="B808" s="2863"/>
      <c r="C808" s="2863"/>
      <c r="D808" s="2863"/>
      <c r="E808" s="2863"/>
      <c r="F808" s="2863"/>
      <c r="G808" s="2863"/>
      <c r="H808" s="2863"/>
      <c r="I808" s="2863"/>
      <c r="J808" s="2863"/>
      <c r="K808" s="2863"/>
      <c r="L808" s="2863"/>
      <c r="M808" s="2863"/>
      <c r="N808" s="2863"/>
      <c r="O808" s="2863"/>
    </row>
    <row r="809" spans="1:15" ht="15.75" customHeight="1">
      <c r="A809" s="2863"/>
      <c r="B809" s="2863"/>
      <c r="C809" s="2863"/>
      <c r="D809" s="2863"/>
      <c r="E809" s="2863"/>
      <c r="F809" s="2863"/>
      <c r="G809" s="2863"/>
      <c r="H809" s="2863"/>
      <c r="I809" s="2863"/>
      <c r="J809" s="2863"/>
      <c r="K809" s="2863"/>
      <c r="L809" s="2863"/>
      <c r="M809" s="2863"/>
      <c r="N809" s="2863"/>
      <c r="O809" s="2863"/>
    </row>
    <row r="810" spans="1:15" ht="15.75" customHeight="1">
      <c r="A810" s="2863"/>
      <c r="B810" s="2863"/>
      <c r="C810" s="2863"/>
      <c r="D810" s="2863"/>
      <c r="E810" s="2863"/>
      <c r="F810" s="2863"/>
      <c r="G810" s="2863"/>
      <c r="H810" s="2863"/>
      <c r="I810" s="2863"/>
      <c r="J810" s="2863"/>
      <c r="K810" s="2863"/>
      <c r="L810" s="2863"/>
      <c r="M810" s="2863"/>
      <c r="N810" s="2863"/>
      <c r="O810" s="2863"/>
    </row>
    <row r="811" spans="1:15" ht="15.75" customHeight="1">
      <c r="A811" s="2863"/>
      <c r="B811" s="2863"/>
      <c r="C811" s="2863"/>
      <c r="D811" s="2863"/>
      <c r="E811" s="2863"/>
      <c r="F811" s="2863"/>
      <c r="G811" s="2863"/>
      <c r="H811" s="2863"/>
      <c r="I811" s="2863"/>
      <c r="J811" s="2863"/>
      <c r="K811" s="2863"/>
      <c r="L811" s="2863"/>
      <c r="M811" s="2863"/>
      <c r="N811" s="2863"/>
      <c r="O811" s="2863"/>
    </row>
    <row r="812" spans="1:15" ht="15.75" customHeight="1">
      <c r="A812" s="2863"/>
      <c r="B812" s="2863"/>
      <c r="C812" s="2863"/>
      <c r="D812" s="2863"/>
      <c r="E812" s="2863"/>
      <c r="F812" s="2863"/>
      <c r="G812" s="2863"/>
      <c r="H812" s="2863"/>
      <c r="I812" s="2863"/>
      <c r="J812" s="2863"/>
      <c r="K812" s="2863"/>
      <c r="L812" s="2863"/>
      <c r="M812" s="2863"/>
      <c r="N812" s="2863"/>
      <c r="O812" s="2863"/>
    </row>
    <row r="813" spans="1:15" ht="15.75" customHeight="1">
      <c r="A813" s="2863"/>
      <c r="B813" s="2863"/>
      <c r="C813" s="2863"/>
      <c r="D813" s="2863"/>
      <c r="E813" s="2863"/>
      <c r="F813" s="2863"/>
      <c r="G813" s="2863"/>
      <c r="H813" s="2863"/>
      <c r="I813" s="2863"/>
      <c r="J813" s="2863"/>
      <c r="K813" s="2863"/>
      <c r="L813" s="2863"/>
      <c r="M813" s="2863"/>
      <c r="N813" s="2863"/>
      <c r="O813" s="2863"/>
    </row>
    <row r="814" spans="1:15" ht="15.75" customHeight="1">
      <c r="A814" s="2863"/>
      <c r="B814" s="2863"/>
      <c r="C814" s="2863"/>
      <c r="D814" s="2863"/>
      <c r="E814" s="2863"/>
      <c r="F814" s="2863"/>
      <c r="G814" s="2863"/>
      <c r="H814" s="2863"/>
      <c r="I814" s="2863"/>
      <c r="J814" s="2863"/>
      <c r="K814" s="2863"/>
      <c r="L814" s="2863"/>
      <c r="M814" s="2863"/>
      <c r="N814" s="2863"/>
      <c r="O814" s="2863"/>
    </row>
    <row r="815" spans="1:15" ht="15.75" customHeight="1">
      <c r="A815" s="2863"/>
      <c r="B815" s="2863"/>
      <c r="C815" s="2863"/>
      <c r="D815" s="2863"/>
      <c r="E815" s="2863"/>
      <c r="F815" s="2863"/>
      <c r="G815" s="2863"/>
      <c r="H815" s="2863"/>
      <c r="I815" s="2863"/>
      <c r="J815" s="2863"/>
      <c r="K815" s="2863"/>
      <c r="L815" s="2863"/>
      <c r="M815" s="2863"/>
      <c r="N815" s="2863"/>
      <c r="O815" s="2863"/>
    </row>
    <row r="816" spans="1:15" ht="15.75" customHeight="1">
      <c r="A816" s="2863"/>
      <c r="B816" s="2863"/>
      <c r="C816" s="2863"/>
      <c r="D816" s="2863"/>
      <c r="E816" s="2863"/>
      <c r="F816" s="2863"/>
      <c r="G816" s="2863"/>
      <c r="H816" s="2863"/>
      <c r="I816" s="2863"/>
      <c r="J816" s="2863"/>
      <c r="K816" s="2863"/>
      <c r="L816" s="2863"/>
      <c r="M816" s="2863"/>
      <c r="N816" s="2863"/>
      <c r="O816" s="2863"/>
    </row>
    <row r="817" spans="1:15" ht="15.75" customHeight="1">
      <c r="A817" s="2863"/>
      <c r="B817" s="2863"/>
      <c r="C817" s="2863"/>
      <c r="D817" s="2863"/>
      <c r="E817" s="2863"/>
      <c r="F817" s="2863"/>
      <c r="G817" s="2863"/>
      <c r="H817" s="2863"/>
      <c r="I817" s="2863"/>
      <c r="J817" s="2863"/>
      <c r="K817" s="2863"/>
      <c r="L817" s="2863"/>
      <c r="M817" s="2863"/>
      <c r="N817" s="2863"/>
      <c r="O817" s="2863"/>
    </row>
    <row r="818" spans="1:15" ht="15.75" customHeight="1">
      <c r="A818" s="2863"/>
      <c r="B818" s="2863"/>
      <c r="C818" s="2863"/>
      <c r="D818" s="2863"/>
      <c r="E818" s="2863"/>
      <c r="F818" s="2863"/>
      <c r="G818" s="2863"/>
      <c r="H818" s="2863"/>
      <c r="I818" s="2863"/>
      <c r="J818" s="2863"/>
      <c r="K818" s="2863"/>
      <c r="L818" s="2863"/>
      <c r="M818" s="2863"/>
      <c r="N818" s="2863"/>
      <c r="O818" s="2863"/>
    </row>
    <row r="819" spans="1:15" ht="15.75" customHeight="1">
      <c r="A819" s="2863"/>
      <c r="B819" s="2863"/>
      <c r="C819" s="2863"/>
      <c r="D819" s="2863"/>
      <c r="E819" s="2863"/>
      <c r="F819" s="2863"/>
      <c r="G819" s="2863"/>
      <c r="H819" s="2863"/>
      <c r="I819" s="2863"/>
      <c r="J819" s="2863"/>
      <c r="K819" s="2863"/>
      <c r="L819" s="2863"/>
      <c r="M819" s="2863"/>
      <c r="N819" s="2863"/>
      <c r="O819" s="2863"/>
    </row>
    <row r="820" spans="1:15" ht="15.75" customHeight="1">
      <c r="A820" s="2863"/>
      <c r="B820" s="2863"/>
      <c r="C820" s="2863"/>
      <c r="D820" s="2863"/>
      <c r="E820" s="2863"/>
      <c r="F820" s="2863"/>
      <c r="G820" s="2863"/>
      <c r="H820" s="2863"/>
      <c r="I820" s="2863"/>
      <c r="J820" s="2863"/>
      <c r="K820" s="2863"/>
      <c r="L820" s="2863"/>
      <c r="M820" s="2863"/>
      <c r="N820" s="2863"/>
      <c r="O820" s="2863"/>
    </row>
    <row r="821" spans="1:15" ht="15.75" customHeight="1">
      <c r="A821" s="2863"/>
      <c r="B821" s="2863"/>
      <c r="C821" s="2863"/>
      <c r="D821" s="2863"/>
      <c r="E821" s="2863"/>
      <c r="F821" s="2863"/>
      <c r="G821" s="2863"/>
      <c r="H821" s="2863"/>
      <c r="I821" s="2863"/>
      <c r="J821" s="2863"/>
      <c r="K821" s="2863"/>
      <c r="L821" s="2863"/>
      <c r="M821" s="2863"/>
      <c r="N821" s="2863"/>
      <c r="O821" s="2863"/>
    </row>
    <row r="822" spans="1:15" ht="15.75" customHeight="1">
      <c r="A822" s="2863"/>
      <c r="B822" s="2863"/>
      <c r="C822" s="2863"/>
      <c r="D822" s="2863"/>
      <c r="E822" s="2863"/>
      <c r="F822" s="2863"/>
      <c r="G822" s="2863"/>
      <c r="H822" s="2863"/>
      <c r="I822" s="2863"/>
      <c r="J822" s="2863"/>
      <c r="K822" s="2863"/>
      <c r="L822" s="2863"/>
      <c r="M822" s="2863"/>
      <c r="N822" s="2863"/>
      <c r="O822" s="2863"/>
    </row>
    <row r="823" spans="1:15" ht="15.75" customHeight="1">
      <c r="A823" s="2863"/>
      <c r="B823" s="2863"/>
      <c r="C823" s="2863"/>
      <c r="D823" s="2863"/>
      <c r="E823" s="2863"/>
      <c r="F823" s="2863"/>
      <c r="G823" s="2863"/>
      <c r="H823" s="2863"/>
      <c r="I823" s="2863"/>
      <c r="J823" s="2863"/>
      <c r="K823" s="2863"/>
      <c r="L823" s="2863"/>
      <c r="M823" s="2863"/>
      <c r="N823" s="2863"/>
      <c r="O823" s="2863"/>
    </row>
    <row r="824" spans="1:15" ht="15.75" customHeight="1">
      <c r="A824" s="2863"/>
      <c r="B824" s="2863"/>
      <c r="C824" s="2863"/>
      <c r="D824" s="2863"/>
      <c r="E824" s="2863"/>
      <c r="F824" s="2863"/>
      <c r="G824" s="2863"/>
      <c r="H824" s="2863"/>
      <c r="I824" s="2863"/>
      <c r="J824" s="2863"/>
      <c r="K824" s="2863"/>
      <c r="L824" s="2863"/>
      <c r="M824" s="2863"/>
      <c r="N824" s="2863"/>
      <c r="O824" s="2863"/>
    </row>
    <row r="825" spans="1:15" ht="15.75" customHeight="1">
      <c r="A825" s="2863"/>
      <c r="B825" s="2863"/>
      <c r="C825" s="2863"/>
      <c r="D825" s="2863"/>
      <c r="E825" s="2863"/>
      <c r="F825" s="2863"/>
      <c r="G825" s="2863"/>
      <c r="H825" s="2863"/>
      <c r="I825" s="2863"/>
      <c r="J825" s="2863"/>
      <c r="K825" s="2863"/>
      <c r="L825" s="2863"/>
      <c r="M825" s="2863"/>
      <c r="N825" s="2863"/>
      <c r="O825" s="2863"/>
    </row>
    <row r="826" spans="1:15" ht="15.75" customHeight="1">
      <c r="A826" s="2863"/>
      <c r="B826" s="2863"/>
      <c r="C826" s="2863"/>
      <c r="D826" s="2863"/>
      <c r="E826" s="2863"/>
      <c r="F826" s="2863"/>
      <c r="G826" s="2863"/>
      <c r="H826" s="2863"/>
      <c r="I826" s="2863"/>
      <c r="J826" s="2863"/>
      <c r="K826" s="2863"/>
      <c r="L826" s="2863"/>
      <c r="M826" s="2863"/>
      <c r="N826" s="2863"/>
      <c r="O826" s="2863"/>
    </row>
    <row r="827" spans="1:15" ht="15.75" customHeight="1">
      <c r="A827" s="2863"/>
      <c r="B827" s="2863"/>
      <c r="C827" s="2863"/>
      <c r="D827" s="2863"/>
      <c r="E827" s="2863"/>
      <c r="F827" s="2863"/>
      <c r="G827" s="2863"/>
      <c r="H827" s="2863"/>
      <c r="I827" s="2863"/>
      <c r="J827" s="2863"/>
      <c r="K827" s="2863"/>
      <c r="L827" s="2863"/>
      <c r="M827" s="2863"/>
      <c r="N827" s="2863"/>
      <c r="O827" s="2863"/>
    </row>
    <row r="828" spans="1:15" ht="15.75" customHeight="1">
      <c r="A828" s="2863"/>
      <c r="B828" s="2863"/>
      <c r="C828" s="2863"/>
      <c r="D828" s="2863"/>
      <c r="E828" s="2863"/>
      <c r="F828" s="2863"/>
      <c r="G828" s="2863"/>
      <c r="H828" s="2863"/>
      <c r="I828" s="2863"/>
      <c r="J828" s="2863"/>
      <c r="K828" s="2863"/>
      <c r="L828" s="2863"/>
      <c r="M828" s="2863"/>
      <c r="N828" s="2863"/>
      <c r="O828" s="2863"/>
    </row>
    <row r="829" spans="1:15" ht="15.75" customHeight="1">
      <c r="A829" s="2863"/>
      <c r="B829" s="2863"/>
      <c r="C829" s="2863"/>
      <c r="D829" s="2863"/>
      <c r="E829" s="2863"/>
      <c r="F829" s="2863"/>
      <c r="G829" s="2863"/>
      <c r="H829" s="2863"/>
      <c r="I829" s="2863"/>
      <c r="J829" s="2863"/>
      <c r="K829" s="2863"/>
      <c r="L829" s="2863"/>
      <c r="M829" s="2863"/>
      <c r="N829" s="2863"/>
      <c r="O829" s="2863"/>
    </row>
    <row r="830" spans="1:15" ht="15.75" customHeight="1">
      <c r="A830" s="2863"/>
      <c r="B830" s="2863"/>
      <c r="C830" s="2863"/>
      <c r="D830" s="2863"/>
      <c r="E830" s="2863"/>
      <c r="F830" s="2863"/>
      <c r="G830" s="2863"/>
      <c r="H830" s="2863"/>
      <c r="I830" s="2863"/>
      <c r="J830" s="2863"/>
      <c r="K830" s="2863"/>
      <c r="L830" s="2863"/>
      <c r="M830" s="2863"/>
      <c r="N830" s="2863"/>
      <c r="O830" s="2863"/>
    </row>
    <row r="831" spans="1:15" ht="15.75" customHeight="1">
      <c r="A831" s="2863"/>
      <c r="B831" s="2863"/>
      <c r="C831" s="2863"/>
      <c r="D831" s="2863"/>
      <c r="E831" s="2863"/>
      <c r="F831" s="2863"/>
      <c r="G831" s="2863"/>
      <c r="H831" s="2863"/>
      <c r="I831" s="2863"/>
      <c r="J831" s="2863"/>
      <c r="K831" s="2863"/>
      <c r="L831" s="2863"/>
      <c r="M831" s="2863"/>
      <c r="N831" s="2863"/>
      <c r="O831" s="2863"/>
    </row>
    <row r="832" spans="1:15" ht="15.75" customHeight="1">
      <c r="A832" s="2863"/>
      <c r="B832" s="2863"/>
      <c r="C832" s="2863"/>
      <c r="D832" s="2863"/>
      <c r="E832" s="2863"/>
      <c r="F832" s="2863"/>
      <c r="G832" s="2863"/>
      <c r="H832" s="2863"/>
      <c r="I832" s="2863"/>
      <c r="J832" s="2863"/>
      <c r="K832" s="2863"/>
      <c r="L832" s="2863"/>
      <c r="M832" s="2863"/>
      <c r="N832" s="2863"/>
      <c r="O832" s="2863"/>
    </row>
    <row r="833" spans="1:15" ht="15.75" customHeight="1">
      <c r="A833" s="2863"/>
      <c r="B833" s="2863"/>
      <c r="C833" s="2863"/>
      <c r="D833" s="2863"/>
      <c r="E833" s="2863"/>
      <c r="F833" s="2863"/>
      <c r="G833" s="2863"/>
      <c r="H833" s="2863"/>
      <c r="I833" s="2863"/>
      <c r="J833" s="2863"/>
      <c r="K833" s="2863"/>
      <c r="L833" s="2863"/>
      <c r="M833" s="2863"/>
      <c r="N833" s="2863"/>
      <c r="O833" s="2863"/>
    </row>
    <row r="834" spans="1:15" ht="15.75" customHeight="1">
      <c r="A834" s="2863"/>
      <c r="B834" s="2863"/>
      <c r="C834" s="2863"/>
      <c r="D834" s="2863"/>
      <c r="E834" s="2863"/>
      <c r="F834" s="2863"/>
      <c r="G834" s="2863"/>
      <c r="H834" s="2863"/>
      <c r="I834" s="2863"/>
      <c r="J834" s="2863"/>
      <c r="K834" s="2863"/>
      <c r="L834" s="2863"/>
      <c r="M834" s="2863"/>
      <c r="N834" s="2863"/>
      <c r="O834" s="2863"/>
    </row>
    <row r="835" spans="1:15" ht="15.75" customHeight="1">
      <c r="A835" s="2863"/>
      <c r="B835" s="2863"/>
      <c r="C835" s="2863"/>
      <c r="D835" s="2863"/>
      <c r="E835" s="2863"/>
      <c r="F835" s="2863"/>
      <c r="G835" s="2863"/>
      <c r="H835" s="2863"/>
      <c r="I835" s="2863"/>
      <c r="J835" s="2863"/>
      <c r="K835" s="2863"/>
      <c r="L835" s="2863"/>
      <c r="M835" s="2863"/>
      <c r="N835" s="2863"/>
      <c r="O835" s="2863"/>
    </row>
    <row r="836" spans="1:15" ht="15.75" customHeight="1">
      <c r="A836" s="2863"/>
      <c r="B836" s="2863"/>
      <c r="C836" s="2863"/>
      <c r="D836" s="2863"/>
      <c r="E836" s="2863"/>
      <c r="F836" s="2863"/>
      <c r="G836" s="2863"/>
      <c r="H836" s="2863"/>
      <c r="I836" s="2863"/>
      <c r="J836" s="2863"/>
      <c r="K836" s="2863"/>
      <c r="L836" s="2863"/>
      <c r="M836" s="2863"/>
      <c r="N836" s="2863"/>
      <c r="O836" s="2863"/>
    </row>
    <row r="837" spans="1:15" ht="15.75" customHeight="1">
      <c r="A837" s="2863"/>
      <c r="B837" s="2863"/>
      <c r="C837" s="2863"/>
      <c r="D837" s="2863"/>
      <c r="E837" s="2863"/>
      <c r="F837" s="2863"/>
      <c r="G837" s="2863"/>
      <c r="H837" s="2863"/>
      <c r="I837" s="2863"/>
      <c r="J837" s="2863"/>
      <c r="K837" s="2863"/>
      <c r="L837" s="2863"/>
      <c r="M837" s="2863"/>
      <c r="N837" s="2863"/>
      <c r="O837" s="2863"/>
    </row>
    <row r="838" spans="1:15" ht="15.75" customHeight="1">
      <c r="A838" s="2863"/>
      <c r="B838" s="2863"/>
      <c r="C838" s="2863"/>
      <c r="D838" s="2863"/>
      <c r="E838" s="2863"/>
      <c r="F838" s="2863"/>
      <c r="G838" s="2863"/>
      <c r="H838" s="2863"/>
      <c r="I838" s="2863"/>
      <c r="J838" s="2863"/>
      <c r="K838" s="2863"/>
      <c r="L838" s="2863"/>
      <c r="M838" s="2863"/>
      <c r="N838" s="2863"/>
      <c r="O838" s="2863"/>
    </row>
    <row r="839" spans="1:15" ht="15.75" customHeight="1">
      <c r="A839" s="2863"/>
      <c r="B839" s="2863"/>
      <c r="C839" s="2863"/>
      <c r="D839" s="2863"/>
      <c r="E839" s="2863"/>
      <c r="F839" s="2863"/>
      <c r="G839" s="2863"/>
      <c r="H839" s="2863"/>
      <c r="I839" s="2863"/>
      <c r="J839" s="2863"/>
      <c r="K839" s="2863"/>
      <c r="L839" s="2863"/>
      <c r="M839" s="2863"/>
      <c r="N839" s="2863"/>
      <c r="O839" s="2863"/>
    </row>
    <row r="840" spans="1:15" ht="15.75" customHeight="1">
      <c r="A840" s="2863"/>
      <c r="B840" s="2863"/>
      <c r="C840" s="2863"/>
      <c r="D840" s="2863"/>
      <c r="E840" s="2863"/>
      <c r="F840" s="2863"/>
      <c r="G840" s="2863"/>
      <c r="H840" s="2863"/>
      <c r="I840" s="2863"/>
      <c r="J840" s="2863"/>
      <c r="K840" s="2863"/>
      <c r="L840" s="2863"/>
      <c r="M840" s="2863"/>
      <c r="N840" s="2863"/>
      <c r="O840" s="2863"/>
    </row>
    <row r="841" spans="1:15" ht="15.75" customHeight="1">
      <c r="A841" s="2863"/>
      <c r="B841" s="2863"/>
      <c r="C841" s="2863"/>
      <c r="D841" s="2863"/>
      <c r="E841" s="2863"/>
      <c r="F841" s="2863"/>
      <c r="G841" s="2863"/>
      <c r="H841" s="2863"/>
      <c r="I841" s="2863"/>
      <c r="J841" s="2863"/>
      <c r="K841" s="2863"/>
      <c r="L841" s="2863"/>
      <c r="M841" s="2863"/>
      <c r="N841" s="2863"/>
      <c r="O841" s="2863"/>
    </row>
    <row r="842" spans="1:15" ht="15.75" customHeight="1">
      <c r="A842" s="2863"/>
      <c r="B842" s="2863"/>
      <c r="C842" s="2863"/>
      <c r="D842" s="2863"/>
      <c r="E842" s="2863"/>
      <c r="F842" s="2863"/>
      <c r="G842" s="2863"/>
      <c r="H842" s="2863"/>
      <c r="I842" s="2863"/>
      <c r="J842" s="2863"/>
      <c r="K842" s="2863"/>
      <c r="L842" s="2863"/>
      <c r="M842" s="2863"/>
      <c r="N842" s="2863"/>
      <c r="O842" s="2863"/>
    </row>
    <row r="843" spans="1:15" ht="15.75" customHeight="1">
      <c r="A843" s="2863"/>
      <c r="B843" s="2863"/>
      <c r="C843" s="2863"/>
      <c r="D843" s="2863"/>
      <c r="E843" s="2863"/>
      <c r="F843" s="2863"/>
      <c r="G843" s="2863"/>
      <c r="H843" s="2863"/>
      <c r="I843" s="2863"/>
      <c r="J843" s="2863"/>
      <c r="K843" s="2863"/>
      <c r="L843" s="2863"/>
      <c r="M843" s="2863"/>
      <c r="N843" s="2863"/>
      <c r="O843" s="2863"/>
    </row>
    <row r="844" spans="1:15" ht="15.75" customHeight="1">
      <c r="A844" s="2863"/>
      <c r="B844" s="2863"/>
      <c r="C844" s="2863"/>
      <c r="D844" s="2863"/>
      <c r="E844" s="2863"/>
      <c r="F844" s="2863"/>
      <c r="G844" s="2863"/>
      <c r="H844" s="2863"/>
      <c r="I844" s="2863"/>
      <c r="J844" s="2863"/>
      <c r="K844" s="2863"/>
      <c r="L844" s="2863"/>
      <c r="M844" s="2863"/>
      <c r="N844" s="2863"/>
      <c r="O844" s="2863"/>
    </row>
    <row r="845" spans="1:15" ht="15.75" customHeight="1">
      <c r="A845" s="2863"/>
      <c r="B845" s="2863"/>
      <c r="C845" s="2863"/>
      <c r="D845" s="2863"/>
      <c r="E845" s="2863"/>
      <c r="F845" s="2863"/>
      <c r="G845" s="2863"/>
      <c r="H845" s="2863"/>
      <c r="I845" s="2863"/>
      <c r="J845" s="2863"/>
      <c r="K845" s="2863"/>
      <c r="L845" s="2863"/>
      <c r="M845" s="2863"/>
      <c r="N845" s="2863"/>
      <c r="O845" s="2863"/>
    </row>
    <row r="846" spans="1:15" ht="15.75" customHeight="1">
      <c r="A846" s="2863"/>
      <c r="B846" s="2863"/>
      <c r="C846" s="2863"/>
      <c r="D846" s="2863"/>
      <c r="E846" s="2863"/>
      <c r="F846" s="2863"/>
      <c r="G846" s="2863"/>
      <c r="H846" s="2863"/>
      <c r="I846" s="2863"/>
      <c r="J846" s="2863"/>
      <c r="K846" s="2863"/>
      <c r="L846" s="2863"/>
      <c r="M846" s="2863"/>
      <c r="N846" s="2863"/>
      <c r="O846" s="2863"/>
    </row>
    <row r="847" spans="1:15" ht="15.75" customHeight="1">
      <c r="A847" s="2863"/>
      <c r="B847" s="2863"/>
      <c r="C847" s="2863"/>
      <c r="D847" s="2863"/>
      <c r="E847" s="2863"/>
      <c r="F847" s="2863"/>
      <c r="G847" s="2863"/>
      <c r="H847" s="2863"/>
      <c r="I847" s="2863"/>
      <c r="J847" s="2863"/>
      <c r="K847" s="2863"/>
      <c r="L847" s="2863"/>
      <c r="M847" s="2863"/>
      <c r="N847" s="2863"/>
      <c r="O847" s="2863"/>
    </row>
    <row r="848" spans="1:15" ht="15.75" customHeight="1">
      <c r="A848" s="2863"/>
      <c r="B848" s="2863"/>
      <c r="C848" s="2863"/>
      <c r="D848" s="2863"/>
      <c r="E848" s="2863"/>
      <c r="F848" s="2863"/>
      <c r="G848" s="2863"/>
      <c r="H848" s="2863"/>
      <c r="I848" s="2863"/>
      <c r="J848" s="2863"/>
      <c r="K848" s="2863"/>
      <c r="L848" s="2863"/>
      <c r="M848" s="2863"/>
      <c r="N848" s="2863"/>
      <c r="O848" s="2863"/>
    </row>
    <row r="849" spans="1:15" ht="15.75" customHeight="1">
      <c r="A849" s="2863"/>
      <c r="B849" s="2863"/>
      <c r="C849" s="2863"/>
      <c r="D849" s="2863"/>
      <c r="E849" s="2863"/>
      <c r="F849" s="2863"/>
      <c r="G849" s="2863"/>
      <c r="H849" s="2863"/>
      <c r="I849" s="2863"/>
      <c r="J849" s="2863"/>
      <c r="K849" s="2863"/>
      <c r="L849" s="2863"/>
      <c r="M849" s="2863"/>
      <c r="N849" s="2863"/>
      <c r="O849" s="2863"/>
    </row>
    <row r="850" spans="1:15" ht="15.75" customHeight="1">
      <c r="A850" s="2863"/>
      <c r="B850" s="2863"/>
      <c r="C850" s="2863"/>
      <c r="D850" s="2863"/>
      <c r="E850" s="2863"/>
      <c r="F850" s="2863"/>
      <c r="G850" s="2863"/>
      <c r="H850" s="2863"/>
      <c r="I850" s="2863"/>
      <c r="J850" s="2863"/>
      <c r="K850" s="2863"/>
      <c r="L850" s="2863"/>
      <c r="M850" s="2863"/>
      <c r="N850" s="2863"/>
      <c r="O850" s="2863"/>
    </row>
    <row r="851" spans="1:15" ht="15.75" customHeight="1">
      <c r="A851" s="2863"/>
      <c r="B851" s="2863"/>
      <c r="C851" s="2863"/>
      <c r="D851" s="2863"/>
      <c r="E851" s="2863"/>
      <c r="F851" s="2863"/>
      <c r="G851" s="2863"/>
      <c r="H851" s="2863"/>
      <c r="I851" s="2863"/>
      <c r="J851" s="2863"/>
      <c r="K851" s="2863"/>
      <c r="L851" s="2863"/>
      <c r="M851" s="2863"/>
      <c r="N851" s="2863"/>
      <c r="O851" s="2863"/>
    </row>
    <row r="852" spans="1:15" ht="15.75" customHeight="1">
      <c r="A852" s="2863"/>
      <c r="B852" s="2863"/>
      <c r="C852" s="2863"/>
      <c r="D852" s="2863"/>
      <c r="E852" s="2863"/>
      <c r="F852" s="2863"/>
      <c r="G852" s="2863"/>
      <c r="H852" s="2863"/>
      <c r="I852" s="2863"/>
      <c r="J852" s="2863"/>
      <c r="K852" s="2863"/>
      <c r="L852" s="2863"/>
      <c r="M852" s="2863"/>
      <c r="N852" s="2863"/>
      <c r="O852" s="2863"/>
    </row>
    <row r="853" spans="1:15" ht="15.75" customHeight="1">
      <c r="A853" s="2863"/>
      <c r="B853" s="2863"/>
      <c r="C853" s="2863"/>
      <c r="D853" s="2863"/>
      <c r="E853" s="2863"/>
      <c r="F853" s="2863"/>
      <c r="G853" s="2863"/>
      <c r="H853" s="2863"/>
      <c r="I853" s="2863"/>
      <c r="J853" s="2863"/>
      <c r="K853" s="2863"/>
      <c r="L853" s="2863"/>
      <c r="M853" s="2863"/>
      <c r="N853" s="2863"/>
      <c r="O853" s="2863"/>
    </row>
    <row r="854" spans="1:15" ht="15.75" customHeight="1">
      <c r="A854" s="2863"/>
      <c r="B854" s="2863"/>
      <c r="C854" s="2863"/>
      <c r="D854" s="2863"/>
      <c r="E854" s="2863"/>
      <c r="F854" s="2863"/>
      <c r="G854" s="2863"/>
      <c r="H854" s="2863"/>
      <c r="I854" s="2863"/>
      <c r="J854" s="2863"/>
      <c r="K854" s="2863"/>
      <c r="L854" s="2863"/>
      <c r="M854" s="2863"/>
      <c r="N854" s="2863"/>
      <c r="O854" s="2863"/>
    </row>
    <row r="855" spans="1:15" ht="15.75" customHeight="1">
      <c r="A855" s="2863"/>
      <c r="B855" s="2863"/>
      <c r="C855" s="2863"/>
      <c r="D855" s="2863"/>
      <c r="E855" s="2863"/>
      <c r="F855" s="2863"/>
      <c r="G855" s="2863"/>
      <c r="H855" s="2863"/>
      <c r="I855" s="2863"/>
      <c r="J855" s="2863"/>
      <c r="K855" s="2863"/>
      <c r="L855" s="2863"/>
      <c r="M855" s="2863"/>
      <c r="N855" s="2863"/>
      <c r="O855" s="2863"/>
    </row>
    <row r="856" spans="1:15" ht="15.75" customHeight="1">
      <c r="A856" s="2863"/>
      <c r="B856" s="2863"/>
      <c r="C856" s="2863"/>
      <c r="D856" s="2863"/>
      <c r="E856" s="2863"/>
      <c r="F856" s="2863"/>
      <c r="G856" s="2863"/>
      <c r="H856" s="2863"/>
      <c r="I856" s="2863"/>
      <c r="J856" s="2863"/>
      <c r="K856" s="2863"/>
      <c r="L856" s="2863"/>
      <c r="M856" s="2863"/>
      <c r="N856" s="2863"/>
      <c r="O856" s="2863"/>
    </row>
    <row r="857" spans="1:15" ht="15.75" customHeight="1">
      <c r="A857" s="2863"/>
      <c r="B857" s="2863"/>
      <c r="C857" s="2863"/>
      <c r="D857" s="2863"/>
      <c r="E857" s="2863"/>
      <c r="F857" s="2863"/>
      <c r="G857" s="2863"/>
      <c r="H857" s="2863"/>
      <c r="I857" s="2863"/>
      <c r="J857" s="2863"/>
      <c r="K857" s="2863"/>
      <c r="L857" s="2863"/>
      <c r="M857" s="2863"/>
      <c r="N857" s="2863"/>
      <c r="O857" s="2863"/>
    </row>
    <row r="858" spans="1:15" ht="15.75" customHeight="1">
      <c r="A858" s="2863"/>
      <c r="B858" s="2863"/>
      <c r="C858" s="2863"/>
      <c r="D858" s="2863"/>
      <c r="E858" s="2863"/>
      <c r="F858" s="2863"/>
      <c r="G858" s="2863"/>
      <c r="H858" s="2863"/>
      <c r="I858" s="2863"/>
      <c r="J858" s="2863"/>
      <c r="K858" s="2863"/>
      <c r="L858" s="2863"/>
      <c r="M858" s="2863"/>
      <c r="N858" s="2863"/>
      <c r="O858" s="2863"/>
    </row>
    <row r="859" spans="1:15" ht="15.75" customHeight="1">
      <c r="A859" s="2863"/>
      <c r="B859" s="2863"/>
      <c r="C859" s="2863"/>
      <c r="D859" s="2863"/>
      <c r="E859" s="2863"/>
      <c r="F859" s="2863"/>
      <c r="G859" s="2863"/>
      <c r="H859" s="2863"/>
      <c r="I859" s="2863"/>
      <c r="J859" s="2863"/>
      <c r="K859" s="2863"/>
      <c r="L859" s="2863"/>
      <c r="M859" s="2863"/>
      <c r="N859" s="2863"/>
      <c r="O859" s="2863"/>
    </row>
    <row r="860" spans="1:15" ht="15.75" customHeight="1">
      <c r="A860" s="2863"/>
      <c r="B860" s="2863"/>
      <c r="C860" s="2863"/>
      <c r="D860" s="2863"/>
      <c r="E860" s="2863"/>
      <c r="F860" s="2863"/>
      <c r="G860" s="2863"/>
      <c r="H860" s="2863"/>
      <c r="I860" s="2863"/>
      <c r="J860" s="2863"/>
      <c r="K860" s="2863"/>
      <c r="L860" s="2863"/>
      <c r="M860" s="2863"/>
      <c r="N860" s="2863"/>
      <c r="O860" s="2863"/>
    </row>
    <row r="861" spans="1:15" ht="15.75" customHeight="1">
      <c r="A861" s="2863"/>
      <c r="B861" s="2863"/>
      <c r="C861" s="2863"/>
      <c r="D861" s="2863"/>
      <c r="E861" s="2863"/>
      <c r="F861" s="2863"/>
      <c r="G861" s="2863"/>
      <c r="H861" s="2863"/>
      <c r="I861" s="2863"/>
      <c r="J861" s="2863"/>
      <c r="K861" s="2863"/>
      <c r="L861" s="2863"/>
      <c r="M861" s="2863"/>
      <c r="N861" s="2863"/>
      <c r="O861" s="2863"/>
    </row>
    <row r="862" spans="1:15" ht="15.75" customHeight="1">
      <c r="A862" s="2863"/>
      <c r="B862" s="2863"/>
      <c r="C862" s="2863"/>
      <c r="D862" s="2863"/>
      <c r="E862" s="2863"/>
      <c r="F862" s="2863"/>
      <c r="G862" s="2863"/>
      <c r="H862" s="2863"/>
      <c r="I862" s="2863"/>
      <c r="J862" s="2863"/>
      <c r="K862" s="2863"/>
      <c r="L862" s="2863"/>
      <c r="M862" s="2863"/>
      <c r="N862" s="2863"/>
      <c r="O862" s="2863"/>
    </row>
    <row r="863" spans="1:15" ht="15.75" customHeight="1">
      <c r="A863" s="2863"/>
      <c r="B863" s="2863"/>
      <c r="C863" s="2863"/>
      <c r="D863" s="2863"/>
      <c r="E863" s="2863"/>
      <c r="F863" s="2863"/>
      <c r="G863" s="2863"/>
      <c r="H863" s="2863"/>
      <c r="I863" s="2863"/>
      <c r="J863" s="2863"/>
      <c r="K863" s="2863"/>
      <c r="L863" s="2863"/>
      <c r="M863" s="2863"/>
      <c r="N863" s="2863"/>
      <c r="O863" s="2863"/>
    </row>
    <row r="864" spans="1:15" ht="15.75" customHeight="1">
      <c r="A864" s="2863"/>
      <c r="B864" s="2863"/>
      <c r="C864" s="2863"/>
      <c r="D864" s="2863"/>
      <c r="E864" s="2863"/>
      <c r="F864" s="2863"/>
      <c r="G864" s="2863"/>
      <c r="H864" s="2863"/>
      <c r="I864" s="2863"/>
      <c r="J864" s="2863"/>
      <c r="K864" s="2863"/>
      <c r="L864" s="2863"/>
      <c r="M864" s="2863"/>
      <c r="N864" s="2863"/>
      <c r="O864" s="2863"/>
    </row>
    <row r="865" spans="1:15" ht="15.75" customHeight="1">
      <c r="A865" s="2863"/>
      <c r="B865" s="2863"/>
      <c r="C865" s="2863"/>
      <c r="D865" s="2863"/>
      <c r="E865" s="2863"/>
      <c r="F865" s="2863"/>
      <c r="G865" s="2863"/>
      <c r="H865" s="2863"/>
      <c r="I865" s="2863"/>
      <c r="J865" s="2863"/>
      <c r="K865" s="2863"/>
      <c r="L865" s="2863"/>
      <c r="M865" s="2863"/>
      <c r="N865" s="2863"/>
      <c r="O865" s="2863"/>
    </row>
    <row r="866" spans="1:15" ht="15.75" customHeight="1">
      <c r="A866" s="2863"/>
      <c r="B866" s="2863"/>
      <c r="C866" s="2863"/>
      <c r="D866" s="2863"/>
      <c r="E866" s="2863"/>
      <c r="F866" s="2863"/>
      <c r="G866" s="2863"/>
      <c r="H866" s="2863"/>
      <c r="I866" s="2863"/>
      <c r="J866" s="2863"/>
      <c r="K866" s="2863"/>
      <c r="L866" s="2863"/>
      <c r="M866" s="2863"/>
      <c r="N866" s="2863"/>
      <c r="O866" s="2863"/>
    </row>
    <row r="867" spans="1:15" ht="15.75" customHeight="1">
      <c r="A867" s="2863"/>
      <c r="B867" s="2863"/>
      <c r="C867" s="2863"/>
      <c r="D867" s="2863"/>
      <c r="E867" s="2863"/>
      <c r="F867" s="2863"/>
      <c r="G867" s="2863"/>
      <c r="H867" s="2863"/>
      <c r="I867" s="2863"/>
      <c r="J867" s="2863"/>
      <c r="K867" s="2863"/>
      <c r="L867" s="2863"/>
      <c r="M867" s="2863"/>
      <c r="N867" s="2863"/>
      <c r="O867" s="2863"/>
    </row>
    <row r="868" spans="1:15" ht="15.75" customHeight="1">
      <c r="A868" s="2863"/>
      <c r="B868" s="2863"/>
      <c r="C868" s="2863"/>
      <c r="D868" s="2863"/>
      <c r="E868" s="2863"/>
      <c r="F868" s="2863"/>
      <c r="G868" s="2863"/>
      <c r="H868" s="2863"/>
      <c r="I868" s="2863"/>
      <c r="J868" s="2863"/>
      <c r="K868" s="2863"/>
      <c r="L868" s="2863"/>
      <c r="M868" s="2863"/>
      <c r="N868" s="2863"/>
      <c r="O868" s="2863"/>
    </row>
    <row r="869" spans="1:15" ht="15.75" customHeight="1">
      <c r="A869" s="2863"/>
      <c r="B869" s="2863"/>
      <c r="C869" s="2863"/>
      <c r="D869" s="2863"/>
      <c r="E869" s="2863"/>
      <c r="F869" s="2863"/>
      <c r="G869" s="2863"/>
      <c r="H869" s="2863"/>
      <c r="I869" s="2863"/>
      <c r="J869" s="2863"/>
      <c r="K869" s="2863"/>
      <c r="L869" s="2863"/>
      <c r="M869" s="2863"/>
      <c r="N869" s="2863"/>
      <c r="O869" s="2863"/>
    </row>
    <row r="870" spans="1:15" ht="15.75" customHeight="1">
      <c r="A870" s="2863"/>
      <c r="B870" s="2863"/>
      <c r="C870" s="2863"/>
      <c r="D870" s="2863"/>
      <c r="E870" s="2863"/>
      <c r="F870" s="2863"/>
      <c r="G870" s="2863"/>
      <c r="H870" s="2863"/>
      <c r="I870" s="2863"/>
      <c r="J870" s="2863"/>
      <c r="K870" s="2863"/>
      <c r="L870" s="2863"/>
      <c r="M870" s="2863"/>
      <c r="N870" s="2863"/>
      <c r="O870" s="2863"/>
    </row>
    <row r="871" spans="1:15" ht="15.75" customHeight="1">
      <c r="A871" s="2863"/>
      <c r="B871" s="2863"/>
      <c r="C871" s="2863"/>
      <c r="D871" s="2863"/>
      <c r="E871" s="2863"/>
      <c r="F871" s="2863"/>
      <c r="G871" s="2863"/>
      <c r="H871" s="2863"/>
      <c r="I871" s="2863"/>
      <c r="J871" s="2863"/>
      <c r="K871" s="2863"/>
      <c r="L871" s="2863"/>
      <c r="M871" s="2863"/>
      <c r="N871" s="2863"/>
      <c r="O871" s="2863"/>
    </row>
    <row r="872" spans="1:15" ht="15.75" customHeight="1">
      <c r="A872" s="2863"/>
      <c r="B872" s="2863"/>
      <c r="C872" s="2863"/>
      <c r="D872" s="2863"/>
      <c r="E872" s="2863"/>
      <c r="F872" s="2863"/>
      <c r="G872" s="2863"/>
      <c r="H872" s="2863"/>
      <c r="I872" s="2863"/>
      <c r="J872" s="2863"/>
      <c r="K872" s="2863"/>
      <c r="L872" s="2863"/>
      <c r="M872" s="2863"/>
      <c r="N872" s="2863"/>
      <c r="O872" s="2863"/>
    </row>
    <row r="873" spans="1:15" ht="15.75" customHeight="1">
      <c r="A873" s="2863"/>
      <c r="B873" s="2863"/>
      <c r="C873" s="2863"/>
      <c r="D873" s="2863"/>
      <c r="E873" s="2863"/>
      <c r="F873" s="2863"/>
      <c r="G873" s="2863"/>
      <c r="H873" s="2863"/>
      <c r="I873" s="2863"/>
      <c r="J873" s="2863"/>
      <c r="K873" s="2863"/>
      <c r="L873" s="2863"/>
      <c r="M873" s="2863"/>
      <c r="N873" s="2863"/>
      <c r="O873" s="2863"/>
    </row>
    <row r="874" spans="1:15" ht="15.75" customHeight="1">
      <c r="A874" s="2863"/>
      <c r="B874" s="2863"/>
      <c r="C874" s="2863"/>
      <c r="D874" s="2863"/>
      <c r="E874" s="2863"/>
      <c r="F874" s="2863"/>
      <c r="G874" s="2863"/>
      <c r="H874" s="2863"/>
      <c r="I874" s="2863"/>
      <c r="J874" s="2863"/>
      <c r="K874" s="2863"/>
      <c r="L874" s="2863"/>
      <c r="M874" s="2863"/>
      <c r="N874" s="2863"/>
      <c r="O874" s="2863"/>
    </row>
    <row r="875" spans="1:15" ht="15.75" customHeight="1">
      <c r="A875" s="2863"/>
      <c r="B875" s="2863"/>
      <c r="C875" s="2863"/>
      <c r="D875" s="2863"/>
      <c r="E875" s="2863"/>
      <c r="F875" s="2863"/>
      <c r="G875" s="2863"/>
      <c r="H875" s="2863"/>
      <c r="I875" s="2863"/>
      <c r="J875" s="2863"/>
      <c r="K875" s="2863"/>
      <c r="L875" s="2863"/>
      <c r="M875" s="2863"/>
      <c r="N875" s="2863"/>
      <c r="O875" s="2863"/>
    </row>
    <row r="876" spans="1:15" ht="15.75" customHeight="1">
      <c r="A876" s="2863"/>
      <c r="B876" s="2863"/>
      <c r="C876" s="2863"/>
      <c r="D876" s="2863"/>
      <c r="E876" s="2863"/>
      <c r="F876" s="2863"/>
      <c r="G876" s="2863"/>
      <c r="H876" s="2863"/>
      <c r="I876" s="2863"/>
      <c r="J876" s="2863"/>
      <c r="K876" s="2863"/>
      <c r="L876" s="2863"/>
      <c r="M876" s="2863"/>
      <c r="N876" s="2863"/>
      <c r="O876" s="2863"/>
    </row>
    <row r="877" spans="1:15" ht="15.75" customHeight="1">
      <c r="A877" s="2863"/>
      <c r="B877" s="2863"/>
      <c r="C877" s="2863"/>
      <c r="D877" s="2863"/>
      <c r="E877" s="2863"/>
      <c r="F877" s="2863"/>
      <c r="G877" s="2863"/>
      <c r="H877" s="2863"/>
      <c r="I877" s="2863"/>
      <c r="J877" s="2863"/>
      <c r="K877" s="2863"/>
      <c r="L877" s="2863"/>
      <c r="M877" s="2863"/>
      <c r="N877" s="2863"/>
      <c r="O877" s="2863"/>
    </row>
    <row r="878" spans="1:15" ht="15.75" customHeight="1">
      <c r="A878" s="2863"/>
      <c r="B878" s="2863"/>
      <c r="C878" s="2863"/>
      <c r="D878" s="2863"/>
      <c r="E878" s="2863"/>
      <c r="F878" s="2863"/>
      <c r="G878" s="2863"/>
      <c r="H878" s="2863"/>
      <c r="I878" s="2863"/>
      <c r="J878" s="2863"/>
      <c r="K878" s="2863"/>
      <c r="L878" s="2863"/>
      <c r="M878" s="2863"/>
      <c r="N878" s="2863"/>
      <c r="O878" s="2863"/>
    </row>
    <row r="879" spans="1:15" ht="15.75" customHeight="1">
      <c r="A879" s="2863"/>
      <c r="B879" s="2863"/>
      <c r="C879" s="2863"/>
      <c r="D879" s="2863"/>
      <c r="E879" s="2863"/>
      <c r="F879" s="2863"/>
      <c r="G879" s="2863"/>
      <c r="H879" s="2863"/>
      <c r="I879" s="2863"/>
      <c r="J879" s="2863"/>
      <c r="K879" s="2863"/>
      <c r="L879" s="2863"/>
      <c r="M879" s="2863"/>
      <c r="N879" s="2863"/>
      <c r="O879" s="2863"/>
    </row>
    <row r="880" spans="1:15" ht="15.75" customHeight="1">
      <c r="A880" s="2863"/>
      <c r="B880" s="2863"/>
      <c r="C880" s="2863"/>
      <c r="D880" s="2863"/>
      <c r="E880" s="2863"/>
      <c r="F880" s="2863"/>
      <c r="G880" s="2863"/>
      <c r="H880" s="2863"/>
      <c r="I880" s="2863"/>
      <c r="J880" s="2863"/>
      <c r="K880" s="2863"/>
      <c r="L880" s="2863"/>
      <c r="M880" s="2863"/>
      <c r="N880" s="2863"/>
      <c r="O880" s="2863"/>
    </row>
    <row r="881" spans="1:15" ht="15.75" customHeight="1">
      <c r="A881" s="2863"/>
      <c r="B881" s="2863"/>
      <c r="C881" s="2863"/>
      <c r="D881" s="2863"/>
      <c r="E881" s="2863"/>
      <c r="F881" s="2863"/>
      <c r="G881" s="2863"/>
      <c r="H881" s="2863"/>
      <c r="I881" s="2863"/>
      <c r="J881" s="2863"/>
      <c r="K881" s="2863"/>
      <c r="L881" s="2863"/>
      <c r="M881" s="2863"/>
      <c r="N881" s="2863"/>
      <c r="O881" s="2863"/>
    </row>
    <row r="882" spans="1:15" ht="15.75" customHeight="1">
      <c r="A882" s="2863"/>
      <c r="B882" s="2863"/>
      <c r="C882" s="2863"/>
      <c r="D882" s="2863"/>
      <c r="E882" s="2863"/>
      <c r="F882" s="2863"/>
      <c r="G882" s="2863"/>
      <c r="H882" s="2863"/>
      <c r="I882" s="2863"/>
      <c r="J882" s="2863"/>
      <c r="K882" s="2863"/>
      <c r="L882" s="2863"/>
      <c r="M882" s="2863"/>
      <c r="N882" s="2863"/>
      <c r="O882" s="2863"/>
    </row>
    <row r="883" spans="1:15" ht="15.75" customHeight="1">
      <c r="A883" s="2863"/>
      <c r="B883" s="2863"/>
      <c r="C883" s="2863"/>
      <c r="D883" s="2863"/>
      <c r="E883" s="2863"/>
      <c r="F883" s="2863"/>
      <c r="G883" s="2863"/>
      <c r="H883" s="2863"/>
      <c r="I883" s="2863"/>
      <c r="J883" s="2863"/>
      <c r="K883" s="2863"/>
      <c r="L883" s="2863"/>
      <c r="M883" s="2863"/>
      <c r="N883" s="2863"/>
      <c r="O883" s="2863"/>
    </row>
    <row r="884" spans="1:15" ht="15.75" customHeight="1">
      <c r="A884" s="2863"/>
      <c r="B884" s="2863"/>
      <c r="C884" s="2863"/>
      <c r="D884" s="2863"/>
      <c r="E884" s="2863"/>
      <c r="F884" s="2863"/>
      <c r="G884" s="2863"/>
      <c r="H884" s="2863"/>
      <c r="I884" s="2863"/>
      <c r="J884" s="2863"/>
      <c r="K884" s="2863"/>
      <c r="L884" s="2863"/>
      <c r="M884" s="2863"/>
      <c r="N884" s="2863"/>
      <c r="O884" s="2863"/>
    </row>
    <row r="885" spans="1:15" ht="15.75" customHeight="1">
      <c r="A885" s="2863"/>
      <c r="B885" s="2863"/>
      <c r="C885" s="2863"/>
      <c r="D885" s="2863"/>
      <c r="E885" s="2863"/>
      <c r="F885" s="2863"/>
      <c r="G885" s="2863"/>
      <c r="H885" s="2863"/>
      <c r="I885" s="2863"/>
      <c r="J885" s="2863"/>
      <c r="K885" s="2863"/>
      <c r="L885" s="2863"/>
      <c r="M885" s="2863"/>
      <c r="N885" s="2863"/>
      <c r="O885" s="2863"/>
    </row>
    <row r="886" spans="1:15" ht="15.75" customHeight="1">
      <c r="A886" s="2863"/>
      <c r="B886" s="2863"/>
      <c r="C886" s="2863"/>
      <c r="D886" s="2863"/>
      <c r="E886" s="2863"/>
      <c r="F886" s="2863"/>
      <c r="G886" s="2863"/>
      <c r="H886" s="2863"/>
      <c r="I886" s="2863"/>
      <c r="J886" s="2863"/>
      <c r="K886" s="2863"/>
      <c r="L886" s="2863"/>
      <c r="M886" s="2863"/>
      <c r="N886" s="2863"/>
      <c r="O886" s="2863"/>
    </row>
    <row r="887" spans="1:15" ht="15.75" customHeight="1">
      <c r="A887" s="2863"/>
      <c r="B887" s="2863"/>
      <c r="C887" s="2863"/>
      <c r="D887" s="2863"/>
      <c r="E887" s="2863"/>
      <c r="F887" s="2863"/>
      <c r="G887" s="2863"/>
      <c r="H887" s="2863"/>
      <c r="I887" s="2863"/>
      <c r="J887" s="2863"/>
      <c r="K887" s="2863"/>
      <c r="L887" s="2863"/>
      <c r="M887" s="2863"/>
      <c r="N887" s="2863"/>
      <c r="O887" s="2863"/>
    </row>
    <row r="888" spans="1:15" ht="15.75" customHeight="1">
      <c r="A888" s="2863"/>
      <c r="B888" s="2863"/>
      <c r="C888" s="2863"/>
      <c r="D888" s="2863"/>
      <c r="E888" s="2863"/>
      <c r="F888" s="2863"/>
      <c r="G888" s="2863"/>
      <c r="H888" s="2863"/>
      <c r="I888" s="2863"/>
      <c r="J888" s="2863"/>
      <c r="K888" s="2863"/>
      <c r="L888" s="2863"/>
      <c r="M888" s="2863"/>
      <c r="N888" s="2863"/>
      <c r="O888" s="2863"/>
    </row>
    <row r="889" spans="1:15" ht="15.75" customHeight="1">
      <c r="A889" s="2863"/>
      <c r="B889" s="2863"/>
      <c r="C889" s="2863"/>
      <c r="D889" s="2863"/>
      <c r="E889" s="2863"/>
      <c r="F889" s="2863"/>
      <c r="G889" s="2863"/>
      <c r="H889" s="2863"/>
      <c r="I889" s="2863"/>
      <c r="J889" s="2863"/>
      <c r="K889" s="2863"/>
      <c r="L889" s="2863"/>
      <c r="M889" s="2863"/>
      <c r="N889" s="2863"/>
      <c r="O889" s="2863"/>
    </row>
    <row r="890" spans="1:15" ht="15.75" customHeight="1">
      <c r="A890" s="2863"/>
      <c r="B890" s="2863"/>
      <c r="C890" s="2863"/>
      <c r="D890" s="2863"/>
      <c r="E890" s="2863"/>
      <c r="F890" s="2863"/>
      <c r="G890" s="2863"/>
      <c r="H890" s="2863"/>
      <c r="I890" s="2863"/>
      <c r="J890" s="2863"/>
      <c r="K890" s="2863"/>
      <c r="L890" s="2863"/>
      <c r="M890" s="2863"/>
      <c r="N890" s="2863"/>
      <c r="O890" s="2863"/>
    </row>
    <row r="891" spans="1:15" ht="15.75" customHeight="1">
      <c r="A891" s="2863"/>
      <c r="B891" s="2863"/>
      <c r="C891" s="2863"/>
      <c r="D891" s="2863"/>
      <c r="E891" s="2863"/>
      <c r="F891" s="2863"/>
      <c r="G891" s="2863"/>
      <c r="H891" s="2863"/>
      <c r="I891" s="2863"/>
      <c r="J891" s="2863"/>
      <c r="K891" s="2863"/>
      <c r="L891" s="2863"/>
      <c r="M891" s="2863"/>
      <c r="N891" s="2863"/>
      <c r="O891" s="2863"/>
    </row>
    <row r="892" spans="1:15" ht="15.75" customHeight="1">
      <c r="A892" s="2863"/>
      <c r="B892" s="2863"/>
      <c r="C892" s="2863"/>
      <c r="D892" s="2863"/>
      <c r="E892" s="2863"/>
      <c r="F892" s="2863"/>
      <c r="G892" s="2863"/>
      <c r="H892" s="2863"/>
      <c r="I892" s="2863"/>
      <c r="J892" s="2863"/>
      <c r="K892" s="2863"/>
      <c r="L892" s="2863"/>
      <c r="M892" s="2863"/>
      <c r="N892" s="2863"/>
      <c r="O892" s="2863"/>
    </row>
    <row r="893" spans="1:15" ht="15.75" customHeight="1">
      <c r="A893" s="2863"/>
      <c r="B893" s="2863"/>
      <c r="C893" s="2863"/>
      <c r="D893" s="2863"/>
      <c r="E893" s="2863"/>
      <c r="F893" s="2863"/>
      <c r="G893" s="2863"/>
      <c r="H893" s="2863"/>
      <c r="I893" s="2863"/>
      <c r="J893" s="2863"/>
      <c r="K893" s="2863"/>
      <c r="L893" s="2863"/>
      <c r="M893" s="2863"/>
      <c r="N893" s="2863"/>
      <c r="O893" s="2863"/>
    </row>
    <row r="894" spans="1:15" ht="15.75" customHeight="1">
      <c r="A894" s="2863"/>
      <c r="B894" s="2863"/>
      <c r="C894" s="2863"/>
      <c r="D894" s="2863"/>
      <c r="E894" s="2863"/>
      <c r="F894" s="2863"/>
      <c r="G894" s="2863"/>
      <c r="H894" s="2863"/>
      <c r="I894" s="2863"/>
      <c r="J894" s="2863"/>
      <c r="K894" s="2863"/>
      <c r="L894" s="2863"/>
      <c r="M894" s="2863"/>
      <c r="N894" s="2863"/>
      <c r="O894" s="2863"/>
    </row>
    <row r="895" spans="1:15" ht="15.75" customHeight="1">
      <c r="A895" s="2863"/>
      <c r="B895" s="2863"/>
      <c r="C895" s="2863"/>
      <c r="D895" s="2863"/>
      <c r="E895" s="2863"/>
      <c r="F895" s="2863"/>
      <c r="G895" s="2863"/>
      <c r="H895" s="2863"/>
      <c r="I895" s="2863"/>
      <c r="J895" s="2863"/>
      <c r="K895" s="2863"/>
      <c r="L895" s="2863"/>
      <c r="M895" s="2863"/>
      <c r="N895" s="2863"/>
      <c r="O895" s="2863"/>
    </row>
    <row r="896" spans="1:15" ht="15.75" customHeight="1">
      <c r="A896" s="2863"/>
      <c r="B896" s="2863"/>
      <c r="C896" s="2863"/>
      <c r="D896" s="2863"/>
      <c r="E896" s="2863"/>
      <c r="F896" s="2863"/>
      <c r="G896" s="2863"/>
      <c r="H896" s="2863"/>
      <c r="I896" s="2863"/>
      <c r="J896" s="2863"/>
      <c r="K896" s="2863"/>
      <c r="L896" s="2863"/>
      <c r="M896" s="2863"/>
      <c r="N896" s="2863"/>
      <c r="O896" s="2863"/>
    </row>
    <row r="897" spans="1:15" ht="15.75" customHeight="1">
      <c r="A897" s="2863"/>
      <c r="B897" s="2863"/>
      <c r="C897" s="2863"/>
      <c r="D897" s="2863"/>
      <c r="E897" s="2863"/>
      <c r="F897" s="2863"/>
      <c r="G897" s="2863"/>
      <c r="H897" s="2863"/>
      <c r="I897" s="2863"/>
      <c r="J897" s="2863"/>
      <c r="K897" s="2863"/>
      <c r="L897" s="2863"/>
      <c r="M897" s="2863"/>
      <c r="N897" s="2863"/>
      <c r="O897" s="2863"/>
    </row>
    <row r="898" spans="1:15" ht="15.75" customHeight="1">
      <c r="A898" s="2863"/>
      <c r="B898" s="2863"/>
      <c r="C898" s="2863"/>
      <c r="D898" s="2863"/>
      <c r="E898" s="2863"/>
      <c r="F898" s="2863"/>
      <c r="G898" s="2863"/>
      <c r="H898" s="2863"/>
      <c r="I898" s="2863"/>
      <c r="J898" s="2863"/>
      <c r="K898" s="2863"/>
      <c r="L898" s="2863"/>
      <c r="M898" s="2863"/>
      <c r="N898" s="2863"/>
      <c r="O898" s="2863"/>
    </row>
    <row r="899" spans="1:15" ht="15.75" customHeight="1">
      <c r="A899" s="2863"/>
      <c r="B899" s="2863"/>
      <c r="C899" s="2863"/>
      <c r="D899" s="2863"/>
      <c r="E899" s="2863"/>
      <c r="F899" s="2863"/>
      <c r="G899" s="2863"/>
      <c r="H899" s="2863"/>
      <c r="I899" s="2863"/>
      <c r="J899" s="2863"/>
      <c r="K899" s="2863"/>
      <c r="L899" s="2863"/>
      <c r="M899" s="2863"/>
      <c r="N899" s="2863"/>
      <c r="O899" s="2863"/>
    </row>
    <row r="900" spans="1:15" ht="15.75" customHeight="1">
      <c r="A900" s="2863"/>
      <c r="B900" s="2863"/>
      <c r="C900" s="2863"/>
      <c r="D900" s="2863"/>
      <c r="E900" s="2863"/>
      <c r="F900" s="2863"/>
      <c r="G900" s="2863"/>
      <c r="H900" s="2863"/>
      <c r="I900" s="2863"/>
      <c r="J900" s="2863"/>
      <c r="K900" s="2863"/>
      <c r="L900" s="2863"/>
      <c r="M900" s="2863"/>
      <c r="N900" s="2863"/>
      <c r="O900" s="2863"/>
    </row>
    <row r="901" spans="1:15" ht="15.75" customHeight="1">
      <c r="A901" s="2863"/>
      <c r="B901" s="2863"/>
      <c r="C901" s="2863"/>
      <c r="D901" s="2863"/>
      <c r="E901" s="2863"/>
      <c r="F901" s="2863"/>
      <c r="G901" s="2863"/>
      <c r="H901" s="2863"/>
      <c r="I901" s="2863"/>
      <c r="J901" s="2863"/>
      <c r="K901" s="2863"/>
      <c r="L901" s="2863"/>
      <c r="M901" s="2863"/>
      <c r="N901" s="2863"/>
      <c r="O901" s="2863"/>
    </row>
    <row r="902" spans="1:15" ht="15.75" customHeight="1">
      <c r="A902" s="2863"/>
      <c r="B902" s="2863"/>
      <c r="C902" s="2863"/>
      <c r="D902" s="2863"/>
      <c r="E902" s="2863"/>
      <c r="F902" s="2863"/>
      <c r="G902" s="2863"/>
      <c r="H902" s="2863"/>
      <c r="I902" s="2863"/>
      <c r="J902" s="2863"/>
      <c r="K902" s="2863"/>
      <c r="L902" s="2863"/>
      <c r="M902" s="2863"/>
      <c r="N902" s="2863"/>
      <c r="O902" s="2863"/>
    </row>
    <row r="903" spans="1:15" ht="15.75" customHeight="1">
      <c r="A903" s="2863"/>
      <c r="B903" s="2863"/>
      <c r="C903" s="2863"/>
      <c r="D903" s="2863"/>
      <c r="E903" s="2863"/>
      <c r="F903" s="2863"/>
      <c r="G903" s="2863"/>
      <c r="H903" s="2863"/>
      <c r="I903" s="2863"/>
      <c r="J903" s="2863"/>
      <c r="K903" s="2863"/>
      <c r="L903" s="2863"/>
      <c r="M903" s="2863"/>
      <c r="N903" s="2863"/>
      <c r="O903" s="2863"/>
    </row>
    <row r="904" spans="1:15" ht="15.75" customHeight="1">
      <c r="A904" s="2863"/>
      <c r="B904" s="2863"/>
      <c r="C904" s="2863"/>
      <c r="D904" s="2863"/>
      <c r="E904" s="2863"/>
      <c r="F904" s="2863"/>
      <c r="G904" s="2863"/>
      <c r="H904" s="2863"/>
      <c r="I904" s="2863"/>
      <c r="J904" s="2863"/>
      <c r="K904" s="2863"/>
      <c r="L904" s="2863"/>
      <c r="M904" s="2863"/>
      <c r="N904" s="2863"/>
      <c r="O904" s="2863"/>
    </row>
    <row r="905" spans="1:15" ht="15.75" customHeight="1">
      <c r="A905" s="2863"/>
      <c r="B905" s="2863"/>
      <c r="C905" s="2863"/>
      <c r="D905" s="2863"/>
      <c r="E905" s="2863"/>
      <c r="F905" s="2863"/>
      <c r="G905" s="2863"/>
      <c r="H905" s="2863"/>
      <c r="I905" s="2863"/>
      <c r="J905" s="2863"/>
      <c r="K905" s="2863"/>
      <c r="L905" s="2863"/>
      <c r="M905" s="2863"/>
      <c r="N905" s="2863"/>
      <c r="O905" s="2863"/>
    </row>
    <row r="906" spans="1:15" ht="15.75" customHeight="1">
      <c r="A906" s="2863"/>
      <c r="B906" s="2863"/>
      <c r="C906" s="2863"/>
      <c r="D906" s="2863"/>
      <c r="E906" s="2863"/>
      <c r="F906" s="2863"/>
      <c r="G906" s="2863"/>
      <c r="H906" s="2863"/>
      <c r="I906" s="2863"/>
      <c r="J906" s="2863"/>
      <c r="K906" s="2863"/>
      <c r="L906" s="2863"/>
      <c r="M906" s="2863"/>
      <c r="N906" s="2863"/>
      <c r="O906" s="2863"/>
    </row>
    <row r="907" spans="1:15" ht="15.75" customHeight="1">
      <c r="A907" s="2863"/>
      <c r="B907" s="2863"/>
      <c r="C907" s="2863"/>
      <c r="D907" s="2863"/>
      <c r="E907" s="2863"/>
      <c r="F907" s="2863"/>
      <c r="G907" s="2863"/>
      <c r="H907" s="2863"/>
      <c r="I907" s="2863"/>
      <c r="J907" s="2863"/>
      <c r="K907" s="2863"/>
      <c r="L907" s="2863"/>
      <c r="M907" s="2863"/>
      <c r="N907" s="2863"/>
      <c r="O907" s="2863"/>
    </row>
    <row r="908" spans="1:15" ht="15.75" customHeight="1">
      <c r="A908" s="2863"/>
      <c r="B908" s="2863"/>
      <c r="C908" s="2863"/>
      <c r="D908" s="2863"/>
      <c r="E908" s="2863"/>
      <c r="F908" s="2863"/>
      <c r="G908" s="2863"/>
      <c r="H908" s="2863"/>
      <c r="I908" s="2863"/>
      <c r="J908" s="2863"/>
      <c r="K908" s="2863"/>
      <c r="L908" s="2863"/>
      <c r="M908" s="2863"/>
      <c r="N908" s="2863"/>
      <c r="O908" s="2863"/>
    </row>
    <row r="909" spans="1:15" ht="15.75" customHeight="1">
      <c r="A909" s="2863"/>
      <c r="B909" s="2863"/>
      <c r="C909" s="2863"/>
      <c r="D909" s="2863"/>
      <c r="E909" s="2863"/>
      <c r="F909" s="2863"/>
      <c r="G909" s="2863"/>
      <c r="H909" s="2863"/>
      <c r="I909" s="2863"/>
      <c r="J909" s="2863"/>
      <c r="K909" s="2863"/>
      <c r="L909" s="2863"/>
      <c r="M909" s="2863"/>
      <c r="N909" s="2863"/>
      <c r="O909" s="2863"/>
    </row>
    <row r="910" spans="1:15" ht="15.75" customHeight="1">
      <c r="A910" s="2863"/>
      <c r="B910" s="2863"/>
      <c r="C910" s="2863"/>
      <c r="D910" s="2863"/>
      <c r="E910" s="2863"/>
      <c r="F910" s="2863"/>
      <c r="G910" s="2863"/>
      <c r="H910" s="2863"/>
      <c r="I910" s="2863"/>
      <c r="J910" s="2863"/>
      <c r="K910" s="2863"/>
      <c r="L910" s="2863"/>
      <c r="M910" s="2863"/>
      <c r="N910" s="2863"/>
      <c r="O910" s="2863"/>
    </row>
    <row r="911" spans="1:15" ht="15.75" customHeight="1">
      <c r="A911" s="2863"/>
      <c r="B911" s="2863"/>
      <c r="C911" s="2863"/>
      <c r="D911" s="2863"/>
      <c r="E911" s="2863"/>
      <c r="F911" s="2863"/>
      <c r="G911" s="2863"/>
      <c r="H911" s="2863"/>
      <c r="I911" s="2863"/>
      <c r="J911" s="2863"/>
      <c r="K911" s="2863"/>
      <c r="L911" s="2863"/>
      <c r="M911" s="2863"/>
      <c r="N911" s="2863"/>
      <c r="O911" s="2863"/>
    </row>
    <row r="912" spans="1:15" ht="15.75" customHeight="1">
      <c r="A912" s="2863"/>
      <c r="B912" s="2863"/>
      <c r="C912" s="2863"/>
      <c r="D912" s="2863"/>
      <c r="E912" s="2863"/>
      <c r="F912" s="2863"/>
      <c r="G912" s="2863"/>
      <c r="H912" s="2863"/>
      <c r="I912" s="2863"/>
      <c r="J912" s="2863"/>
      <c r="K912" s="2863"/>
      <c r="L912" s="2863"/>
      <c r="M912" s="2863"/>
      <c r="N912" s="2863"/>
      <c r="O912" s="2863"/>
    </row>
    <row r="913" spans="1:15" ht="15.75" customHeight="1">
      <c r="A913" s="2863"/>
      <c r="B913" s="2863"/>
      <c r="C913" s="2863"/>
      <c r="D913" s="2863"/>
      <c r="E913" s="2863"/>
      <c r="F913" s="2863"/>
      <c r="G913" s="2863"/>
      <c r="H913" s="2863"/>
      <c r="I913" s="2863"/>
      <c r="J913" s="2863"/>
      <c r="K913" s="2863"/>
      <c r="L913" s="2863"/>
      <c r="M913" s="2863"/>
      <c r="N913" s="2863"/>
      <c r="O913" s="2863"/>
    </row>
    <row r="914" spans="1:15" ht="15.75" customHeight="1">
      <c r="A914" s="2863"/>
      <c r="B914" s="2863"/>
      <c r="C914" s="2863"/>
      <c r="D914" s="2863"/>
      <c r="E914" s="2863"/>
      <c r="F914" s="2863"/>
      <c r="G914" s="2863"/>
      <c r="H914" s="2863"/>
      <c r="I914" s="2863"/>
      <c r="J914" s="2863"/>
      <c r="K914" s="2863"/>
      <c r="L914" s="2863"/>
      <c r="M914" s="2863"/>
      <c r="N914" s="2863"/>
      <c r="O914" s="2863"/>
    </row>
    <row r="915" spans="1:15" ht="15.75" customHeight="1">
      <c r="A915" s="2863"/>
      <c r="B915" s="2863"/>
      <c r="C915" s="2863"/>
      <c r="D915" s="2863"/>
      <c r="E915" s="2863"/>
      <c r="F915" s="2863"/>
      <c r="G915" s="2863"/>
      <c r="H915" s="2863"/>
      <c r="I915" s="2863"/>
      <c r="J915" s="2863"/>
      <c r="K915" s="2863"/>
      <c r="L915" s="2863"/>
      <c r="M915" s="2863"/>
      <c r="N915" s="2863"/>
      <c r="O915" s="2863"/>
    </row>
    <row r="916" spans="1:15" ht="15.75" customHeight="1">
      <c r="A916" s="2863"/>
      <c r="B916" s="2863"/>
      <c r="C916" s="2863"/>
      <c r="D916" s="2863"/>
      <c r="E916" s="2863"/>
      <c r="F916" s="2863"/>
      <c r="G916" s="2863"/>
      <c r="H916" s="2863"/>
      <c r="I916" s="2863"/>
      <c r="J916" s="2863"/>
      <c r="K916" s="2863"/>
      <c r="L916" s="2863"/>
      <c r="M916" s="2863"/>
      <c r="N916" s="2863"/>
      <c r="O916" s="2863"/>
    </row>
    <row r="917" spans="1:15" ht="15.75" customHeight="1">
      <c r="A917" s="2863"/>
      <c r="B917" s="2863"/>
      <c r="C917" s="2863"/>
      <c r="D917" s="2863"/>
      <c r="E917" s="2863"/>
      <c r="F917" s="2863"/>
      <c r="G917" s="2863"/>
      <c r="H917" s="2863"/>
      <c r="I917" s="2863"/>
      <c r="J917" s="2863"/>
      <c r="K917" s="2863"/>
      <c r="L917" s="2863"/>
      <c r="M917" s="2863"/>
      <c r="N917" s="2863"/>
      <c r="O917" s="2863"/>
    </row>
    <row r="918" spans="1:15" ht="15.75" customHeight="1">
      <c r="A918" s="2863"/>
      <c r="B918" s="2863"/>
      <c r="C918" s="2863"/>
      <c r="D918" s="2863"/>
      <c r="E918" s="2863"/>
      <c r="F918" s="2863"/>
      <c r="G918" s="2863"/>
      <c r="H918" s="2863"/>
      <c r="I918" s="2863"/>
      <c r="J918" s="2863"/>
      <c r="K918" s="2863"/>
      <c r="L918" s="2863"/>
      <c r="M918" s="2863"/>
      <c r="N918" s="2863"/>
      <c r="O918" s="2863"/>
    </row>
    <row r="919" spans="1:15" ht="15.75" customHeight="1">
      <c r="A919" s="2863"/>
      <c r="B919" s="2863"/>
      <c r="C919" s="2863"/>
      <c r="D919" s="2863"/>
      <c r="E919" s="2863"/>
      <c r="F919" s="2863"/>
      <c r="G919" s="2863"/>
      <c r="H919" s="2863"/>
      <c r="I919" s="2863"/>
      <c r="J919" s="2863"/>
      <c r="K919" s="2863"/>
      <c r="L919" s="2863"/>
      <c r="M919" s="2863"/>
      <c r="N919" s="2863"/>
      <c r="O919" s="2863"/>
    </row>
    <row r="920" spans="1:15" ht="15.75" customHeight="1">
      <c r="A920" s="2863"/>
      <c r="B920" s="2863"/>
      <c r="C920" s="2863"/>
      <c r="D920" s="2863"/>
      <c r="E920" s="2863"/>
      <c r="F920" s="2863"/>
      <c r="G920" s="2863"/>
      <c r="H920" s="2863"/>
      <c r="I920" s="2863"/>
      <c r="J920" s="2863"/>
      <c r="K920" s="2863"/>
      <c r="L920" s="2863"/>
      <c r="M920" s="2863"/>
      <c r="N920" s="2863"/>
      <c r="O920" s="2863"/>
    </row>
    <row r="921" spans="1:15" ht="15.75" customHeight="1">
      <c r="A921" s="2863"/>
      <c r="B921" s="2863"/>
      <c r="C921" s="2863"/>
      <c r="D921" s="2863"/>
      <c r="E921" s="2863"/>
      <c r="F921" s="2863"/>
      <c r="G921" s="2863"/>
      <c r="H921" s="2863"/>
      <c r="I921" s="2863"/>
      <c r="J921" s="2863"/>
      <c r="K921" s="2863"/>
      <c r="L921" s="2863"/>
      <c r="M921" s="2863"/>
      <c r="N921" s="2863"/>
      <c r="O921" s="2863"/>
    </row>
    <row r="922" spans="1:15" ht="15.75" customHeight="1">
      <c r="A922" s="2863"/>
      <c r="B922" s="2863"/>
      <c r="C922" s="2863"/>
      <c r="D922" s="2863"/>
      <c r="E922" s="2863"/>
      <c r="F922" s="2863"/>
      <c r="G922" s="2863"/>
      <c r="H922" s="2863"/>
      <c r="I922" s="2863"/>
      <c r="J922" s="2863"/>
      <c r="K922" s="2863"/>
      <c r="L922" s="2863"/>
      <c r="M922" s="2863"/>
      <c r="N922" s="2863"/>
      <c r="O922" s="2863"/>
    </row>
    <row r="923" spans="1:15" ht="15.75" customHeight="1">
      <c r="A923" s="2863"/>
      <c r="B923" s="2863"/>
      <c r="C923" s="2863"/>
      <c r="D923" s="2863"/>
      <c r="E923" s="2863"/>
      <c r="F923" s="2863"/>
      <c r="G923" s="2863"/>
      <c r="H923" s="2863"/>
      <c r="I923" s="2863"/>
      <c r="J923" s="2863"/>
      <c r="K923" s="2863"/>
      <c r="L923" s="2863"/>
      <c r="M923" s="2863"/>
      <c r="N923" s="2863"/>
      <c r="O923" s="2863"/>
    </row>
    <row r="924" spans="1:15" ht="15.75" customHeight="1">
      <c r="A924" s="2863"/>
      <c r="B924" s="2863"/>
      <c r="C924" s="2863"/>
      <c r="D924" s="2863"/>
      <c r="E924" s="2863"/>
      <c r="F924" s="2863"/>
      <c r="G924" s="2863"/>
      <c r="H924" s="2863"/>
      <c r="I924" s="2863"/>
      <c r="J924" s="2863"/>
      <c r="K924" s="2863"/>
      <c r="L924" s="2863"/>
      <c r="M924" s="2863"/>
      <c r="N924" s="2863"/>
      <c r="O924" s="2863"/>
    </row>
    <row r="925" spans="1:15" ht="15.75" customHeight="1">
      <c r="A925" s="2863"/>
      <c r="B925" s="2863"/>
      <c r="C925" s="2863"/>
      <c r="D925" s="2863"/>
      <c r="E925" s="2863"/>
      <c r="F925" s="2863"/>
      <c r="G925" s="2863"/>
      <c r="H925" s="2863"/>
      <c r="I925" s="2863"/>
      <c r="J925" s="2863"/>
      <c r="K925" s="2863"/>
      <c r="L925" s="2863"/>
      <c r="M925" s="2863"/>
      <c r="N925" s="2863"/>
      <c r="O925" s="2863"/>
    </row>
    <row r="926" spans="1:15" ht="15.75" customHeight="1">
      <c r="A926" s="2863"/>
      <c r="B926" s="2863"/>
      <c r="C926" s="2863"/>
      <c r="D926" s="2863"/>
      <c r="E926" s="2863"/>
      <c r="F926" s="2863"/>
      <c r="G926" s="2863"/>
      <c r="H926" s="2863"/>
      <c r="I926" s="2863"/>
      <c r="J926" s="2863"/>
      <c r="K926" s="2863"/>
      <c r="L926" s="2863"/>
      <c r="M926" s="2863"/>
      <c r="N926" s="2863"/>
      <c r="O926" s="2863"/>
    </row>
    <row r="927" spans="1:15" ht="15.75" customHeight="1">
      <c r="A927" s="2863"/>
      <c r="B927" s="2863"/>
      <c r="C927" s="2863"/>
      <c r="D927" s="2863"/>
      <c r="E927" s="2863"/>
      <c r="F927" s="2863"/>
      <c r="G927" s="2863"/>
      <c r="H927" s="2863"/>
      <c r="I927" s="2863"/>
      <c r="J927" s="2863"/>
      <c r="K927" s="2863"/>
      <c r="L927" s="2863"/>
      <c r="M927" s="2863"/>
      <c r="N927" s="2863"/>
      <c r="O927" s="2863"/>
    </row>
    <row r="928" spans="1:15" ht="15.75" customHeight="1">
      <c r="A928" s="2863"/>
      <c r="B928" s="2863"/>
      <c r="C928" s="2863"/>
      <c r="D928" s="2863"/>
      <c r="E928" s="2863"/>
      <c r="F928" s="2863"/>
      <c r="G928" s="2863"/>
      <c r="H928" s="2863"/>
      <c r="I928" s="2863"/>
      <c r="J928" s="2863"/>
      <c r="K928" s="2863"/>
      <c r="L928" s="2863"/>
      <c r="M928" s="2863"/>
      <c r="N928" s="2863"/>
      <c r="O928" s="2863"/>
    </row>
    <row r="929" spans="1:15" ht="15.75" customHeight="1">
      <c r="A929" s="2863"/>
      <c r="B929" s="2863"/>
      <c r="C929" s="2863"/>
      <c r="D929" s="2863"/>
      <c r="E929" s="2863"/>
      <c r="F929" s="2863"/>
      <c r="G929" s="2863"/>
      <c r="H929" s="2863"/>
      <c r="I929" s="2863"/>
      <c r="J929" s="2863"/>
      <c r="K929" s="2863"/>
      <c r="L929" s="2863"/>
      <c r="M929" s="2863"/>
      <c r="N929" s="2863"/>
      <c r="O929" s="2863"/>
    </row>
    <row r="930" spans="1:15" ht="15.75" customHeight="1">
      <c r="A930" s="2863"/>
      <c r="B930" s="2863"/>
      <c r="C930" s="2863"/>
      <c r="D930" s="2863"/>
      <c r="E930" s="2863"/>
      <c r="F930" s="2863"/>
      <c r="G930" s="2863"/>
      <c r="H930" s="2863"/>
      <c r="I930" s="2863"/>
      <c r="J930" s="2863"/>
      <c r="K930" s="2863"/>
      <c r="L930" s="2863"/>
      <c r="M930" s="2863"/>
      <c r="N930" s="2863"/>
      <c r="O930" s="2863"/>
    </row>
    <row r="931" spans="1:15" ht="15.75" customHeight="1">
      <c r="A931" s="2863"/>
      <c r="B931" s="2863"/>
      <c r="C931" s="2863"/>
      <c r="D931" s="2863"/>
      <c r="E931" s="2863"/>
      <c r="F931" s="2863"/>
      <c r="G931" s="2863"/>
      <c r="H931" s="2863"/>
      <c r="I931" s="2863"/>
      <c r="J931" s="2863"/>
      <c r="K931" s="2863"/>
      <c r="L931" s="2863"/>
      <c r="M931" s="2863"/>
      <c r="N931" s="2863"/>
      <c r="O931" s="2863"/>
    </row>
    <row r="932" spans="1:15" ht="15.75" customHeight="1">
      <c r="A932" s="2863"/>
      <c r="B932" s="2863"/>
      <c r="C932" s="2863"/>
      <c r="D932" s="2863"/>
      <c r="E932" s="2863"/>
      <c r="F932" s="2863"/>
      <c r="G932" s="2863"/>
      <c r="H932" s="2863"/>
      <c r="I932" s="2863"/>
      <c r="J932" s="2863"/>
      <c r="K932" s="2863"/>
      <c r="L932" s="2863"/>
      <c r="M932" s="2863"/>
      <c r="N932" s="2863"/>
      <c r="O932" s="2863"/>
    </row>
    <row r="933" spans="1:15" ht="15.75" customHeight="1">
      <c r="A933" s="2863"/>
      <c r="B933" s="2863"/>
      <c r="C933" s="2863"/>
      <c r="D933" s="2863"/>
      <c r="E933" s="2863"/>
      <c r="F933" s="2863"/>
      <c r="G933" s="2863"/>
      <c r="H933" s="2863"/>
      <c r="I933" s="2863"/>
      <c r="J933" s="2863"/>
      <c r="K933" s="2863"/>
      <c r="L933" s="2863"/>
      <c r="M933" s="2863"/>
      <c r="N933" s="2863"/>
      <c r="O933" s="2863"/>
    </row>
    <row r="934" spans="1:15" ht="15.75" customHeight="1">
      <c r="A934" s="2863"/>
      <c r="B934" s="2863"/>
      <c r="C934" s="2863"/>
      <c r="D934" s="2863"/>
      <c r="E934" s="2863"/>
      <c r="F934" s="2863"/>
      <c r="G934" s="2863"/>
      <c r="H934" s="2863"/>
      <c r="I934" s="2863"/>
      <c r="J934" s="2863"/>
      <c r="K934" s="2863"/>
      <c r="L934" s="2863"/>
      <c r="M934" s="2863"/>
      <c r="N934" s="2863"/>
      <c r="O934" s="2863"/>
    </row>
    <row r="935" spans="1:15" ht="15.75" customHeight="1">
      <c r="A935" s="2863"/>
      <c r="B935" s="2863"/>
      <c r="C935" s="2863"/>
      <c r="D935" s="2863"/>
      <c r="E935" s="2863"/>
      <c r="F935" s="2863"/>
      <c r="G935" s="2863"/>
      <c r="H935" s="2863"/>
      <c r="I935" s="2863"/>
      <c r="J935" s="2863"/>
      <c r="K935" s="2863"/>
      <c r="L935" s="2863"/>
      <c r="M935" s="2863"/>
      <c r="N935" s="2863"/>
      <c r="O935" s="2863"/>
    </row>
    <row r="936" spans="1:15" ht="15.75" customHeight="1">
      <c r="A936" s="2863"/>
      <c r="B936" s="2863"/>
      <c r="C936" s="2863"/>
      <c r="D936" s="2863"/>
      <c r="E936" s="2863"/>
      <c r="F936" s="2863"/>
      <c r="G936" s="2863"/>
      <c r="H936" s="2863"/>
      <c r="I936" s="2863"/>
      <c r="J936" s="2863"/>
      <c r="K936" s="2863"/>
      <c r="L936" s="2863"/>
      <c r="M936" s="2863"/>
      <c r="N936" s="2863"/>
      <c r="O936" s="2863"/>
    </row>
    <row r="937" spans="1:15" ht="15.75" customHeight="1">
      <c r="A937" s="2863"/>
      <c r="B937" s="2863"/>
      <c r="C937" s="2863"/>
      <c r="D937" s="2863"/>
      <c r="E937" s="2863"/>
      <c r="F937" s="2863"/>
      <c r="G937" s="2863"/>
      <c r="H937" s="2863"/>
      <c r="I937" s="2863"/>
      <c r="J937" s="2863"/>
      <c r="K937" s="2863"/>
      <c r="L937" s="2863"/>
      <c r="M937" s="2863"/>
      <c r="N937" s="2863"/>
      <c r="O937" s="2863"/>
    </row>
    <row r="938" spans="1:15" ht="15.75" customHeight="1">
      <c r="A938" s="2863"/>
      <c r="B938" s="2863"/>
      <c r="C938" s="2863"/>
      <c r="D938" s="2863"/>
      <c r="E938" s="2863"/>
      <c r="F938" s="2863"/>
      <c r="G938" s="2863"/>
      <c r="H938" s="2863"/>
      <c r="I938" s="2863"/>
      <c r="J938" s="2863"/>
      <c r="K938" s="2863"/>
      <c r="L938" s="2863"/>
      <c r="M938" s="2863"/>
      <c r="N938" s="2863"/>
      <c r="O938" s="2863"/>
    </row>
    <row r="939" spans="1:15" ht="15.75" customHeight="1">
      <c r="A939" s="2863"/>
      <c r="B939" s="2863"/>
      <c r="C939" s="2863"/>
      <c r="D939" s="2863"/>
      <c r="E939" s="2863"/>
      <c r="F939" s="2863"/>
      <c r="G939" s="2863"/>
      <c r="H939" s="2863"/>
      <c r="I939" s="2863"/>
      <c r="J939" s="2863"/>
      <c r="K939" s="2863"/>
      <c r="L939" s="2863"/>
      <c r="M939" s="2863"/>
      <c r="N939" s="2863"/>
      <c r="O939" s="2863"/>
    </row>
    <row r="940" spans="1:15" ht="15.75" customHeight="1">
      <c r="A940" s="2863"/>
      <c r="B940" s="2863"/>
      <c r="C940" s="2863"/>
      <c r="D940" s="2863"/>
      <c r="E940" s="2863"/>
      <c r="F940" s="2863"/>
      <c r="G940" s="2863"/>
      <c r="H940" s="2863"/>
      <c r="I940" s="2863"/>
      <c r="J940" s="2863"/>
      <c r="K940" s="2863"/>
      <c r="L940" s="2863"/>
      <c r="M940" s="2863"/>
      <c r="N940" s="2863"/>
      <c r="O940" s="2863"/>
    </row>
    <row r="941" spans="1:15" ht="15.75" customHeight="1">
      <c r="A941" s="2863"/>
      <c r="B941" s="2863"/>
      <c r="C941" s="2863"/>
      <c r="D941" s="2863"/>
      <c r="E941" s="2863"/>
      <c r="F941" s="2863"/>
      <c r="G941" s="2863"/>
      <c r="H941" s="2863"/>
      <c r="I941" s="2863"/>
      <c r="J941" s="2863"/>
      <c r="K941" s="2863"/>
      <c r="L941" s="2863"/>
      <c r="M941" s="2863"/>
      <c r="N941" s="2863"/>
      <c r="O941" s="2863"/>
    </row>
    <row r="942" spans="1:15" ht="15.75" customHeight="1">
      <c r="A942" s="2863"/>
      <c r="B942" s="2863"/>
      <c r="C942" s="2863"/>
      <c r="D942" s="2863"/>
      <c r="E942" s="2863"/>
      <c r="F942" s="2863"/>
      <c r="G942" s="2863"/>
      <c r="H942" s="2863"/>
      <c r="I942" s="2863"/>
      <c r="J942" s="2863"/>
      <c r="K942" s="2863"/>
      <c r="L942" s="2863"/>
      <c r="M942" s="2863"/>
      <c r="N942" s="2863"/>
      <c r="O942" s="2863"/>
    </row>
    <row r="943" spans="1:15" ht="15.75" customHeight="1">
      <c r="A943" s="2863"/>
      <c r="B943" s="2863"/>
      <c r="C943" s="2863"/>
      <c r="D943" s="2863"/>
      <c r="E943" s="2863"/>
      <c r="F943" s="2863"/>
      <c r="G943" s="2863"/>
      <c r="H943" s="2863"/>
      <c r="I943" s="2863"/>
      <c r="J943" s="2863"/>
      <c r="K943" s="2863"/>
      <c r="L943" s="2863"/>
      <c r="M943" s="2863"/>
      <c r="N943" s="2863"/>
      <c r="O943" s="2863"/>
    </row>
    <row r="944" spans="1:15" ht="15.75" customHeight="1">
      <c r="A944" s="2863"/>
      <c r="B944" s="2863"/>
      <c r="C944" s="2863"/>
      <c r="D944" s="2863"/>
      <c r="E944" s="2863"/>
      <c r="F944" s="2863"/>
      <c r="G944" s="2863"/>
      <c r="H944" s="2863"/>
      <c r="I944" s="2863"/>
      <c r="J944" s="2863"/>
      <c r="K944" s="2863"/>
      <c r="L944" s="2863"/>
      <c r="M944" s="2863"/>
      <c r="N944" s="2863"/>
      <c r="O944" s="2863"/>
    </row>
    <row r="945" spans="1:15" ht="15.75" customHeight="1">
      <c r="A945" s="2863"/>
      <c r="B945" s="2863"/>
      <c r="C945" s="2863"/>
      <c r="D945" s="2863"/>
      <c r="E945" s="2863"/>
      <c r="F945" s="2863"/>
      <c r="G945" s="2863"/>
      <c r="H945" s="2863"/>
      <c r="I945" s="2863"/>
      <c r="J945" s="2863"/>
      <c r="K945" s="2863"/>
      <c r="L945" s="2863"/>
      <c r="M945" s="2863"/>
      <c r="N945" s="2863"/>
      <c r="O945" s="2863"/>
    </row>
    <row r="946" spans="1:15" ht="15.75" customHeight="1">
      <c r="A946" s="2863"/>
      <c r="B946" s="2863"/>
      <c r="C946" s="2863"/>
      <c r="D946" s="2863"/>
      <c r="E946" s="2863"/>
      <c r="F946" s="2863"/>
      <c r="G946" s="2863"/>
      <c r="H946" s="2863"/>
      <c r="I946" s="2863"/>
      <c r="J946" s="2863"/>
      <c r="K946" s="2863"/>
      <c r="L946" s="2863"/>
      <c r="M946" s="2863"/>
      <c r="N946" s="2863"/>
      <c r="O946" s="2863"/>
    </row>
    <row r="947" spans="1:15" ht="15.75" customHeight="1">
      <c r="A947" s="2863"/>
      <c r="B947" s="2863"/>
      <c r="C947" s="2863"/>
      <c r="D947" s="2863"/>
      <c r="E947" s="2863"/>
      <c r="F947" s="2863"/>
      <c r="G947" s="2863"/>
      <c r="H947" s="2863"/>
      <c r="I947" s="2863"/>
      <c r="J947" s="2863"/>
      <c r="K947" s="2863"/>
      <c r="L947" s="2863"/>
      <c r="M947" s="2863"/>
      <c r="N947" s="2863"/>
      <c r="O947" s="2863"/>
    </row>
    <row r="948" spans="1:15" ht="15.75" customHeight="1">
      <c r="A948" s="2863"/>
      <c r="B948" s="2863"/>
      <c r="C948" s="2863"/>
      <c r="D948" s="2863"/>
      <c r="E948" s="2863"/>
      <c r="F948" s="2863"/>
      <c r="G948" s="2863"/>
      <c r="H948" s="2863"/>
      <c r="I948" s="2863"/>
      <c r="J948" s="2863"/>
      <c r="K948" s="2863"/>
      <c r="L948" s="2863"/>
      <c r="M948" s="2863"/>
      <c r="N948" s="2863"/>
      <c r="O948" s="2863"/>
    </row>
    <row r="949" spans="1:15" ht="15.75" customHeight="1">
      <c r="A949" s="2863"/>
      <c r="B949" s="2863"/>
      <c r="C949" s="2863"/>
      <c r="D949" s="2863"/>
      <c r="E949" s="2863"/>
      <c r="F949" s="2863"/>
      <c r="G949" s="2863"/>
      <c r="H949" s="2863"/>
      <c r="I949" s="2863"/>
      <c r="J949" s="2863"/>
      <c r="K949" s="2863"/>
      <c r="L949" s="2863"/>
      <c r="M949" s="2863"/>
      <c r="N949" s="2863"/>
      <c r="O949" s="2863"/>
    </row>
    <row r="950" spans="1:15" ht="15.75" customHeight="1">
      <c r="A950" s="2863"/>
      <c r="B950" s="2863"/>
      <c r="C950" s="2863"/>
      <c r="D950" s="2863"/>
      <c r="E950" s="2863"/>
      <c r="F950" s="2863"/>
      <c r="G950" s="2863"/>
      <c r="H950" s="2863"/>
      <c r="I950" s="2863"/>
      <c r="J950" s="2863"/>
      <c r="K950" s="2863"/>
      <c r="L950" s="2863"/>
      <c r="M950" s="2863"/>
      <c r="N950" s="2863"/>
      <c r="O950" s="2863"/>
    </row>
    <row r="951" spans="1:15" ht="15.75" customHeight="1">
      <c r="A951" s="2863"/>
      <c r="B951" s="2863"/>
      <c r="C951" s="2863"/>
      <c r="D951" s="2863"/>
      <c r="E951" s="2863"/>
      <c r="F951" s="2863"/>
      <c r="G951" s="2863"/>
      <c r="H951" s="2863"/>
      <c r="I951" s="2863"/>
      <c r="J951" s="2863"/>
      <c r="K951" s="2863"/>
      <c r="L951" s="2863"/>
      <c r="M951" s="2863"/>
      <c r="N951" s="2863"/>
      <c r="O951" s="2863"/>
    </row>
    <row r="952" spans="1:15" ht="15.75" customHeight="1">
      <c r="A952" s="2863"/>
      <c r="B952" s="2863"/>
      <c r="C952" s="2863"/>
      <c r="D952" s="2863"/>
      <c r="E952" s="2863"/>
      <c r="F952" s="2863"/>
      <c r="G952" s="2863"/>
      <c r="H952" s="2863"/>
      <c r="I952" s="2863"/>
      <c r="J952" s="2863"/>
      <c r="K952" s="2863"/>
      <c r="L952" s="2863"/>
      <c r="M952" s="2863"/>
      <c r="N952" s="2863"/>
      <c r="O952" s="2863"/>
    </row>
    <row r="953" spans="1:15" ht="15.75" customHeight="1">
      <c r="A953" s="2863"/>
      <c r="B953" s="2863"/>
      <c r="C953" s="2863"/>
      <c r="D953" s="2863"/>
      <c r="E953" s="2863"/>
      <c r="F953" s="2863"/>
      <c r="G953" s="2863"/>
      <c r="H953" s="2863"/>
      <c r="I953" s="2863"/>
      <c r="J953" s="2863"/>
      <c r="K953" s="2863"/>
      <c r="L953" s="2863"/>
      <c r="M953" s="2863"/>
      <c r="N953" s="2863"/>
      <c r="O953" s="2863"/>
    </row>
    <row r="954" spans="1:15" ht="15.75" customHeight="1">
      <c r="A954" s="2863"/>
      <c r="B954" s="2863"/>
      <c r="C954" s="2863"/>
      <c r="D954" s="2863"/>
      <c r="E954" s="2863"/>
      <c r="F954" s="2863"/>
      <c r="G954" s="2863"/>
      <c r="H954" s="2863"/>
      <c r="I954" s="2863"/>
      <c r="J954" s="2863"/>
      <c r="K954" s="2863"/>
      <c r="L954" s="2863"/>
      <c r="M954" s="2863"/>
      <c r="N954" s="2863"/>
      <c r="O954" s="2863"/>
    </row>
    <row r="955" spans="1:15" ht="15.75" customHeight="1">
      <c r="A955" s="2863"/>
      <c r="B955" s="2863"/>
      <c r="C955" s="2863"/>
      <c r="D955" s="2863"/>
      <c r="E955" s="2863"/>
      <c r="F955" s="2863"/>
      <c r="G955" s="2863"/>
      <c r="H955" s="2863"/>
      <c r="I955" s="2863"/>
      <c r="J955" s="2863"/>
      <c r="K955" s="2863"/>
      <c r="L955" s="2863"/>
      <c r="M955" s="2863"/>
      <c r="N955" s="2863"/>
      <c r="O955" s="2863"/>
    </row>
    <row r="956" spans="1:15" ht="15.75" customHeight="1">
      <c r="A956" s="2863"/>
      <c r="B956" s="2863"/>
      <c r="C956" s="2863"/>
      <c r="D956" s="2863"/>
      <c r="E956" s="2863"/>
      <c r="F956" s="2863"/>
      <c r="G956" s="2863"/>
      <c r="H956" s="2863"/>
      <c r="I956" s="2863"/>
      <c r="J956" s="2863"/>
      <c r="K956" s="2863"/>
      <c r="L956" s="2863"/>
      <c r="M956" s="2863"/>
      <c r="N956" s="2863"/>
      <c r="O956" s="2863"/>
    </row>
    <row r="957" spans="1:15" ht="15.75" customHeight="1">
      <c r="A957" s="2863"/>
      <c r="B957" s="2863"/>
      <c r="C957" s="2863"/>
      <c r="D957" s="2863"/>
      <c r="E957" s="2863"/>
      <c r="F957" s="2863"/>
      <c r="G957" s="2863"/>
      <c r="H957" s="2863"/>
      <c r="I957" s="2863"/>
      <c r="J957" s="2863"/>
      <c r="K957" s="2863"/>
      <c r="L957" s="2863"/>
      <c r="M957" s="2863"/>
      <c r="N957" s="2863"/>
      <c r="O957" s="2863"/>
    </row>
    <row r="958" spans="1:15" ht="15.75" customHeight="1">
      <c r="A958" s="2863"/>
      <c r="B958" s="2863"/>
      <c r="C958" s="2863"/>
      <c r="D958" s="2863"/>
      <c r="E958" s="2863"/>
      <c r="F958" s="2863"/>
      <c r="G958" s="2863"/>
      <c r="H958" s="2863"/>
      <c r="I958" s="2863"/>
      <c r="J958" s="2863"/>
      <c r="K958" s="2863"/>
      <c r="L958" s="2863"/>
      <c r="M958" s="2863"/>
      <c r="N958" s="2863"/>
      <c r="O958" s="2863"/>
    </row>
    <row r="959" spans="1:15" ht="15.75" customHeight="1">
      <c r="A959" s="2863"/>
      <c r="B959" s="2863"/>
      <c r="C959" s="2863"/>
      <c r="D959" s="2863"/>
      <c r="E959" s="2863"/>
      <c r="F959" s="2863"/>
      <c r="G959" s="2863"/>
      <c r="H959" s="2863"/>
      <c r="I959" s="2863"/>
      <c r="J959" s="2863"/>
      <c r="K959" s="2863"/>
      <c r="L959" s="2863"/>
      <c r="M959" s="2863"/>
      <c r="N959" s="2863"/>
      <c r="O959" s="2863"/>
    </row>
    <row r="960" spans="1:15" ht="15.75" customHeight="1">
      <c r="A960" s="2863"/>
      <c r="B960" s="2863"/>
      <c r="C960" s="2863"/>
      <c r="D960" s="2863"/>
      <c r="E960" s="2863"/>
      <c r="F960" s="2863"/>
      <c r="G960" s="2863"/>
      <c r="H960" s="2863"/>
      <c r="I960" s="2863"/>
      <c r="J960" s="2863"/>
      <c r="K960" s="2863"/>
      <c r="L960" s="2863"/>
      <c r="M960" s="2863"/>
      <c r="N960" s="2863"/>
      <c r="O960" s="2863"/>
    </row>
    <row r="961" spans="1:15" ht="15.75" customHeight="1">
      <c r="A961" s="2863"/>
      <c r="B961" s="2863"/>
      <c r="C961" s="2863"/>
      <c r="D961" s="2863"/>
      <c r="E961" s="2863"/>
      <c r="F961" s="2863"/>
      <c r="G961" s="2863"/>
      <c r="H961" s="2863"/>
      <c r="I961" s="2863"/>
      <c r="J961" s="2863"/>
      <c r="K961" s="2863"/>
      <c r="L961" s="2863"/>
      <c r="M961" s="2863"/>
      <c r="N961" s="2863"/>
      <c r="O961" s="2863"/>
    </row>
    <row r="962" spans="1:15" ht="15.75" customHeight="1">
      <c r="A962" s="2863"/>
      <c r="B962" s="2863"/>
      <c r="C962" s="2863"/>
      <c r="D962" s="2863"/>
      <c r="E962" s="2863"/>
      <c r="F962" s="2863"/>
      <c r="G962" s="2863"/>
      <c r="H962" s="2863"/>
      <c r="I962" s="2863"/>
      <c r="J962" s="2863"/>
      <c r="K962" s="2863"/>
      <c r="L962" s="2863"/>
      <c r="M962" s="2863"/>
      <c r="N962" s="2863"/>
      <c r="O962" s="2863"/>
    </row>
    <row r="963" spans="1:15" ht="15.75" customHeight="1">
      <c r="A963" s="2863"/>
      <c r="B963" s="2863"/>
      <c r="C963" s="2863"/>
      <c r="D963" s="2863"/>
      <c r="E963" s="2863"/>
      <c r="F963" s="2863"/>
      <c r="G963" s="2863"/>
      <c r="H963" s="2863"/>
      <c r="I963" s="2863"/>
      <c r="J963" s="2863"/>
      <c r="K963" s="2863"/>
      <c r="L963" s="2863"/>
      <c r="M963" s="2863"/>
      <c r="N963" s="2863"/>
      <c r="O963" s="2863"/>
    </row>
    <row r="964" spans="1:15" ht="15.75" customHeight="1">
      <c r="A964" s="2863"/>
      <c r="B964" s="2863"/>
      <c r="C964" s="2863"/>
      <c r="D964" s="2863"/>
      <c r="E964" s="2863"/>
      <c r="F964" s="2863"/>
      <c r="G964" s="2863"/>
      <c r="H964" s="2863"/>
      <c r="I964" s="2863"/>
      <c r="J964" s="2863"/>
      <c r="K964" s="2863"/>
      <c r="L964" s="2863"/>
      <c r="M964" s="2863"/>
      <c r="N964" s="2863"/>
      <c r="O964" s="2863"/>
    </row>
    <row r="965" spans="1:15" ht="15.75" customHeight="1">
      <c r="A965" s="2863"/>
      <c r="B965" s="2863"/>
      <c r="C965" s="2863"/>
      <c r="D965" s="2863"/>
      <c r="E965" s="2863"/>
      <c r="F965" s="2863"/>
      <c r="G965" s="2863"/>
      <c r="H965" s="2863"/>
      <c r="I965" s="2863"/>
      <c r="J965" s="2863"/>
      <c r="K965" s="2863"/>
      <c r="L965" s="2863"/>
      <c r="M965" s="2863"/>
      <c r="N965" s="2863"/>
      <c r="O965" s="2863"/>
    </row>
    <row r="966" spans="1:15" ht="15.75" customHeight="1">
      <c r="A966" s="2863"/>
      <c r="B966" s="2863"/>
      <c r="C966" s="2863"/>
      <c r="D966" s="2863"/>
      <c r="E966" s="2863"/>
      <c r="F966" s="2863"/>
      <c r="G966" s="2863"/>
      <c r="H966" s="2863"/>
      <c r="I966" s="2863"/>
      <c r="J966" s="2863"/>
      <c r="K966" s="2863"/>
      <c r="L966" s="2863"/>
      <c r="M966" s="2863"/>
      <c r="N966" s="2863"/>
      <c r="O966" s="2863"/>
    </row>
    <row r="967" spans="1:15" ht="15.75" customHeight="1">
      <c r="A967" s="2863"/>
      <c r="B967" s="2863"/>
      <c r="C967" s="2863"/>
      <c r="D967" s="2863"/>
      <c r="E967" s="2863"/>
      <c r="F967" s="2863"/>
      <c r="G967" s="2863"/>
      <c r="H967" s="2863"/>
      <c r="I967" s="2863"/>
      <c r="J967" s="2863"/>
      <c r="K967" s="2863"/>
      <c r="L967" s="2863"/>
      <c r="M967" s="2863"/>
      <c r="N967" s="2863"/>
      <c r="O967" s="2863"/>
    </row>
    <row r="968" spans="1:15" ht="15.75" customHeight="1">
      <c r="A968" s="2863"/>
      <c r="B968" s="2863"/>
      <c r="C968" s="2863"/>
      <c r="D968" s="2863"/>
      <c r="E968" s="2863"/>
      <c r="F968" s="2863"/>
      <c r="G968" s="2863"/>
      <c r="H968" s="2863"/>
      <c r="I968" s="2863"/>
      <c r="J968" s="2863"/>
      <c r="K968" s="2863"/>
      <c r="L968" s="2863"/>
      <c r="M968" s="2863"/>
      <c r="N968" s="2863"/>
      <c r="O968" s="2863"/>
    </row>
    <row r="969" spans="1:15" ht="15.75" customHeight="1">
      <c r="A969" s="2863"/>
      <c r="B969" s="2863"/>
      <c r="C969" s="2863"/>
      <c r="D969" s="2863"/>
      <c r="E969" s="2863"/>
      <c r="F969" s="2863"/>
      <c r="G969" s="2863"/>
      <c r="H969" s="2863"/>
      <c r="I969" s="2863"/>
      <c r="J969" s="2863"/>
      <c r="K969" s="2863"/>
      <c r="L969" s="2863"/>
      <c r="M969" s="2863"/>
      <c r="N969" s="2863"/>
      <c r="O969" s="2863"/>
    </row>
    <row r="970" spans="1:15" ht="15.75" customHeight="1">
      <c r="A970" s="2863"/>
      <c r="B970" s="2863"/>
      <c r="C970" s="2863"/>
      <c r="D970" s="2863"/>
      <c r="E970" s="2863"/>
      <c r="F970" s="2863"/>
      <c r="G970" s="2863"/>
      <c r="H970" s="2863"/>
      <c r="I970" s="2863"/>
      <c r="J970" s="2863"/>
      <c r="K970" s="2863"/>
      <c r="L970" s="2863"/>
      <c r="M970" s="2863"/>
      <c r="N970" s="2863"/>
      <c r="O970" s="2863"/>
    </row>
    <row r="971" spans="1:15" ht="15.75" customHeight="1">
      <c r="A971" s="2863"/>
      <c r="B971" s="2863"/>
      <c r="C971" s="2863"/>
      <c r="D971" s="2863"/>
      <c r="E971" s="2863"/>
      <c r="F971" s="2863"/>
      <c r="G971" s="2863"/>
      <c r="H971" s="2863"/>
      <c r="I971" s="2863"/>
      <c r="J971" s="2863"/>
      <c r="K971" s="2863"/>
      <c r="L971" s="2863"/>
      <c r="M971" s="2863"/>
      <c r="N971" s="2863"/>
      <c r="O971" s="2863"/>
    </row>
    <row r="972" spans="1:15" ht="15.75" customHeight="1">
      <c r="A972" s="2863"/>
      <c r="B972" s="2863"/>
      <c r="C972" s="2863"/>
      <c r="D972" s="2863"/>
      <c r="E972" s="2863"/>
      <c r="F972" s="2863"/>
      <c r="G972" s="2863"/>
      <c r="H972" s="2863"/>
      <c r="I972" s="2863"/>
      <c r="J972" s="2863"/>
      <c r="K972" s="2863"/>
      <c r="L972" s="2863"/>
      <c r="M972" s="2863"/>
      <c r="N972" s="2863"/>
      <c r="O972" s="2863"/>
    </row>
    <row r="973" spans="1:15" ht="15.75" customHeight="1">
      <c r="A973" s="2863"/>
      <c r="B973" s="2863"/>
      <c r="C973" s="2863"/>
      <c r="D973" s="2863"/>
      <c r="E973" s="2863"/>
      <c r="F973" s="2863"/>
      <c r="G973" s="2863"/>
      <c r="H973" s="2863"/>
      <c r="I973" s="2863"/>
      <c r="J973" s="2863"/>
      <c r="K973" s="2863"/>
      <c r="L973" s="2863"/>
      <c r="M973" s="2863"/>
      <c r="N973" s="2863"/>
      <c r="O973" s="2863"/>
    </row>
    <row r="974" spans="1:15" ht="15.75" customHeight="1">
      <c r="A974" s="2863"/>
      <c r="B974" s="2863"/>
      <c r="C974" s="2863"/>
      <c r="D974" s="2863"/>
      <c r="E974" s="2863"/>
      <c r="F974" s="2863"/>
      <c r="G974" s="2863"/>
      <c r="H974" s="2863"/>
      <c r="I974" s="2863"/>
      <c r="J974" s="2863"/>
      <c r="K974" s="2863"/>
      <c r="L974" s="2863"/>
      <c r="M974" s="2863"/>
      <c r="N974" s="2863"/>
      <c r="O974" s="2863"/>
    </row>
    <row r="975" spans="1:15" ht="15.75" customHeight="1">
      <c r="A975" s="2863"/>
      <c r="B975" s="2863"/>
      <c r="C975" s="2863"/>
      <c r="D975" s="2863"/>
      <c r="E975" s="2863"/>
      <c r="F975" s="2863"/>
      <c r="G975" s="2863"/>
      <c r="H975" s="2863"/>
      <c r="I975" s="2863"/>
      <c r="J975" s="2863"/>
      <c r="K975" s="2863"/>
      <c r="L975" s="2863"/>
      <c r="M975" s="2863"/>
      <c r="N975" s="2863"/>
      <c r="O975" s="2863"/>
    </row>
    <row r="976" spans="1:15" ht="15.75" customHeight="1">
      <c r="A976" s="2863"/>
      <c r="B976" s="2863"/>
      <c r="C976" s="2863"/>
      <c r="D976" s="2863"/>
      <c r="E976" s="2863"/>
      <c r="F976" s="2863"/>
      <c r="G976" s="2863"/>
      <c r="H976" s="2863"/>
      <c r="I976" s="2863"/>
      <c r="J976" s="2863"/>
      <c r="K976" s="2863"/>
      <c r="L976" s="2863"/>
      <c r="M976" s="2863"/>
      <c r="N976" s="2863"/>
      <c r="O976" s="2863"/>
    </row>
    <row r="977" spans="1:15" ht="15.75" customHeight="1">
      <c r="A977" s="2863"/>
      <c r="B977" s="2863"/>
      <c r="C977" s="2863"/>
      <c r="D977" s="2863"/>
      <c r="E977" s="2863"/>
      <c r="F977" s="2863"/>
      <c r="G977" s="2863"/>
      <c r="H977" s="2863"/>
      <c r="I977" s="2863"/>
      <c r="J977" s="2863"/>
      <c r="K977" s="2863"/>
      <c r="L977" s="2863"/>
      <c r="M977" s="2863"/>
      <c r="N977" s="2863"/>
      <c r="O977" s="2863"/>
    </row>
    <row r="978" spans="1:15" ht="15.75" customHeight="1">
      <c r="A978" s="2863"/>
      <c r="B978" s="2863"/>
      <c r="C978" s="2863"/>
      <c r="D978" s="2863"/>
      <c r="E978" s="2863"/>
      <c r="F978" s="2863"/>
      <c r="G978" s="2863"/>
      <c r="H978" s="2863"/>
      <c r="I978" s="2863"/>
      <c r="J978" s="2863"/>
      <c r="K978" s="2863"/>
      <c r="L978" s="2863"/>
      <c r="M978" s="2863"/>
      <c r="N978" s="2863"/>
      <c r="O978" s="2863"/>
    </row>
    <row r="979" spans="1:15" ht="15.75" customHeight="1">
      <c r="A979" s="2863"/>
      <c r="B979" s="2863"/>
      <c r="C979" s="2863"/>
      <c r="D979" s="2863"/>
      <c r="E979" s="2863"/>
      <c r="F979" s="2863"/>
      <c r="G979" s="2863"/>
      <c r="H979" s="2863"/>
      <c r="I979" s="2863"/>
      <c r="J979" s="2863"/>
      <c r="K979" s="2863"/>
      <c r="L979" s="2863"/>
      <c r="M979" s="2863"/>
      <c r="N979" s="2863"/>
      <c r="O979" s="2863"/>
    </row>
    <row r="980" spans="1:15" ht="15.75" customHeight="1">
      <c r="A980" s="2863"/>
      <c r="B980" s="2863"/>
      <c r="C980" s="2863"/>
      <c r="D980" s="2863"/>
      <c r="E980" s="2863"/>
      <c r="F980" s="2863"/>
      <c r="G980" s="2863"/>
      <c r="H980" s="2863"/>
      <c r="I980" s="2863"/>
      <c r="J980" s="2863"/>
      <c r="K980" s="2863"/>
      <c r="L980" s="2863"/>
      <c r="M980" s="2863"/>
      <c r="N980" s="2863"/>
      <c r="O980" s="2863"/>
    </row>
    <row r="981" spans="1:15" ht="15.75" customHeight="1">
      <c r="A981" s="2863"/>
      <c r="B981" s="2863"/>
      <c r="C981" s="2863"/>
      <c r="D981" s="2863"/>
      <c r="E981" s="2863"/>
      <c r="F981" s="2863"/>
      <c r="G981" s="2863"/>
      <c r="H981" s="2863"/>
      <c r="I981" s="2863"/>
      <c r="J981" s="2863"/>
      <c r="K981" s="2863"/>
      <c r="L981" s="2863"/>
      <c r="M981" s="2863"/>
      <c r="N981" s="2863"/>
      <c r="O981" s="2863"/>
    </row>
    <row r="982" spans="1:15" ht="15.75" customHeight="1">
      <c r="A982" s="2863"/>
      <c r="B982" s="2863"/>
      <c r="C982" s="2863"/>
      <c r="D982" s="2863"/>
      <c r="E982" s="2863"/>
      <c r="F982" s="2863"/>
      <c r="G982" s="2863"/>
      <c r="H982" s="2863"/>
      <c r="I982" s="2863"/>
      <c r="J982" s="2863"/>
      <c r="K982" s="2863"/>
      <c r="L982" s="2863"/>
      <c r="M982" s="2863"/>
      <c r="N982" s="2863"/>
      <c r="O982" s="2863"/>
    </row>
    <row r="983" spans="1:15" ht="15.75" customHeight="1">
      <c r="A983" s="2863"/>
      <c r="B983" s="2863"/>
      <c r="C983" s="2863"/>
      <c r="D983" s="2863"/>
      <c r="E983" s="2863"/>
      <c r="F983" s="2863"/>
      <c r="G983" s="2863"/>
      <c r="H983" s="2863"/>
      <c r="I983" s="2863"/>
      <c r="J983" s="2863"/>
      <c r="K983" s="2863"/>
      <c r="L983" s="2863"/>
      <c r="M983" s="2863"/>
      <c r="N983" s="2863"/>
      <c r="O983" s="2863"/>
    </row>
    <row r="984" spans="1:15" ht="15.75" customHeight="1">
      <c r="A984" s="2863"/>
      <c r="B984" s="2863"/>
      <c r="C984" s="2863"/>
      <c r="D984" s="2863"/>
      <c r="E984" s="2863"/>
      <c r="F984" s="2863"/>
      <c r="G984" s="2863"/>
      <c r="H984" s="2863"/>
      <c r="I984" s="2863"/>
      <c r="J984" s="2863"/>
      <c r="K984" s="2863"/>
      <c r="L984" s="2863"/>
      <c r="M984" s="2863"/>
      <c r="N984" s="2863"/>
      <c r="O984" s="2863"/>
    </row>
    <row r="985" spans="1:15" ht="15.75" customHeight="1">
      <c r="A985" s="2863"/>
      <c r="B985" s="2863"/>
      <c r="C985" s="2863"/>
      <c r="D985" s="2863"/>
      <c r="E985" s="2863"/>
      <c r="F985" s="2863"/>
      <c r="G985" s="2863"/>
      <c r="H985" s="2863"/>
      <c r="I985" s="2863"/>
      <c r="J985" s="2863"/>
      <c r="K985" s="2863"/>
      <c r="L985" s="2863"/>
      <c r="M985" s="2863"/>
      <c r="N985" s="2863"/>
      <c r="O985" s="2863"/>
    </row>
    <row r="986" spans="1:15" ht="15.75" customHeight="1">
      <c r="A986" s="2863"/>
      <c r="B986" s="2863"/>
      <c r="C986" s="2863"/>
      <c r="D986" s="2863"/>
      <c r="E986" s="2863"/>
      <c r="F986" s="2863"/>
      <c r="G986" s="2863"/>
      <c r="H986" s="2863"/>
      <c r="I986" s="2863"/>
      <c r="J986" s="2863"/>
      <c r="K986" s="2863"/>
      <c r="L986" s="2863"/>
      <c r="M986" s="2863"/>
      <c r="N986" s="2863"/>
      <c r="O986" s="2863"/>
    </row>
    <row r="987" spans="1:15" ht="15.75" customHeight="1">
      <c r="A987" s="2863"/>
      <c r="B987" s="2863"/>
      <c r="C987" s="2863"/>
      <c r="D987" s="2863"/>
      <c r="E987" s="2863"/>
      <c r="F987" s="2863"/>
      <c r="G987" s="2863"/>
      <c r="H987" s="2863"/>
      <c r="I987" s="2863"/>
      <c r="J987" s="2863"/>
      <c r="K987" s="2863"/>
      <c r="L987" s="2863"/>
      <c r="M987" s="2863"/>
      <c r="N987" s="2863"/>
      <c r="O987" s="2863"/>
    </row>
    <row r="988" spans="1:15" ht="15.75" customHeight="1">
      <c r="A988" s="2863"/>
      <c r="B988" s="2863"/>
      <c r="C988" s="2863"/>
      <c r="D988" s="2863"/>
      <c r="E988" s="2863"/>
      <c r="F988" s="2863"/>
      <c r="G988" s="2863"/>
      <c r="H988" s="2863"/>
      <c r="I988" s="2863"/>
      <c r="J988" s="2863"/>
      <c r="K988" s="2863"/>
      <c r="L988" s="2863"/>
      <c r="M988" s="2863"/>
      <c r="N988" s="2863"/>
      <c r="O988" s="2863"/>
    </row>
    <row r="989" spans="1:15" ht="15.75" customHeight="1">
      <c r="A989" s="2863"/>
      <c r="B989" s="2863"/>
      <c r="C989" s="2863"/>
      <c r="D989" s="2863"/>
      <c r="E989" s="2863"/>
      <c r="F989" s="2863"/>
      <c r="G989" s="2863"/>
      <c r="H989" s="2863"/>
      <c r="I989" s="2863"/>
      <c r="J989" s="2863"/>
      <c r="K989" s="2863"/>
      <c r="L989" s="2863"/>
      <c r="M989" s="2863"/>
      <c r="N989" s="2863"/>
      <c r="O989" s="2863"/>
    </row>
    <row r="990" spans="1:15" ht="15.75" customHeight="1">
      <c r="A990" s="2863"/>
      <c r="B990" s="2863"/>
      <c r="C990" s="2863"/>
      <c r="D990" s="2863"/>
      <c r="E990" s="2863"/>
      <c r="F990" s="2863"/>
      <c r="G990" s="2863"/>
      <c r="H990" s="2863"/>
      <c r="I990" s="2863"/>
      <c r="J990" s="2863"/>
      <c r="K990" s="2863"/>
      <c r="L990" s="2863"/>
      <c r="M990" s="2863"/>
      <c r="N990" s="2863"/>
      <c r="O990" s="2863"/>
    </row>
    <row r="991" spans="1:15" ht="15.75" customHeight="1">
      <c r="A991" s="2863"/>
      <c r="B991" s="2863"/>
      <c r="C991" s="2863"/>
      <c r="D991" s="2863"/>
      <c r="E991" s="2863"/>
      <c r="F991" s="2863"/>
      <c r="G991" s="2863"/>
      <c r="H991" s="2863"/>
      <c r="I991" s="2863"/>
      <c r="J991" s="2863"/>
      <c r="K991" s="2863"/>
      <c r="L991" s="2863"/>
      <c r="M991" s="2863"/>
      <c r="N991" s="2863"/>
      <c r="O991" s="2863"/>
    </row>
    <row r="992" spans="1:15" ht="15.75" customHeight="1">
      <c r="A992" s="2863"/>
      <c r="B992" s="2863"/>
      <c r="C992" s="2863"/>
      <c r="D992" s="2863"/>
      <c r="E992" s="2863"/>
      <c r="F992" s="2863"/>
      <c r="G992" s="2863"/>
      <c r="H992" s="2863"/>
      <c r="I992" s="2863"/>
      <c r="J992" s="2863"/>
      <c r="K992" s="2863"/>
      <c r="L992" s="2863"/>
      <c r="M992" s="2863"/>
      <c r="N992" s="2863"/>
      <c r="O992" s="2863"/>
    </row>
    <row r="993" spans="1:15" ht="15.75" customHeight="1">
      <c r="A993" s="2863"/>
      <c r="B993" s="2863"/>
      <c r="C993" s="2863"/>
      <c r="D993" s="2863"/>
      <c r="E993" s="2863"/>
      <c r="F993" s="2863"/>
      <c r="G993" s="2863"/>
      <c r="H993" s="2863"/>
      <c r="I993" s="2863"/>
      <c r="J993" s="2863"/>
      <c r="K993" s="2863"/>
      <c r="L993" s="2863"/>
      <c r="M993" s="2863"/>
      <c r="N993" s="2863"/>
      <c r="O993" s="2863"/>
    </row>
    <row r="994" spans="1:15" ht="15.75" customHeight="1">
      <c r="A994" s="2863"/>
      <c r="B994" s="2863"/>
      <c r="C994" s="2863"/>
      <c r="D994" s="2863"/>
      <c r="E994" s="2863"/>
      <c r="F994" s="2863"/>
      <c r="G994" s="2863"/>
      <c r="H994" s="2863"/>
      <c r="I994" s="2863"/>
      <c r="J994" s="2863"/>
      <c r="K994" s="2863"/>
      <c r="L994" s="2863"/>
      <c r="M994" s="2863"/>
      <c r="N994" s="2863"/>
      <c r="O994" s="2863"/>
    </row>
    <row r="995" spans="1:15" ht="15.75" customHeight="1">
      <c r="A995" s="2863"/>
      <c r="B995" s="2863"/>
      <c r="C995" s="2863"/>
      <c r="D995" s="2863"/>
      <c r="E995" s="2863"/>
      <c r="F995" s="2863"/>
      <c r="G995" s="2863"/>
      <c r="H995" s="2863"/>
      <c r="I995" s="2863"/>
      <c r="J995" s="2863"/>
      <c r="K995" s="2863"/>
      <c r="L995" s="2863"/>
      <c r="M995" s="2863"/>
      <c r="N995" s="2863"/>
      <c r="O995" s="2863"/>
    </row>
    <row r="996" spans="1:15" ht="15.75" customHeight="1">
      <c r="A996" s="2863"/>
      <c r="B996" s="2863"/>
      <c r="C996" s="2863"/>
      <c r="D996" s="2863"/>
      <c r="E996" s="2863"/>
      <c r="F996" s="2863"/>
      <c r="G996" s="2863"/>
      <c r="H996" s="2863"/>
      <c r="I996" s="2863"/>
      <c r="J996" s="2863"/>
      <c r="K996" s="2863"/>
      <c r="L996" s="2863"/>
      <c r="M996" s="2863"/>
      <c r="N996" s="2863"/>
      <c r="O996" s="2863"/>
    </row>
    <row r="997" spans="1:15" ht="15.75" customHeight="1">
      <c r="A997" s="2863"/>
      <c r="B997" s="2863"/>
      <c r="C997" s="2863"/>
      <c r="D997" s="2863"/>
      <c r="E997" s="2863"/>
      <c r="F997" s="2863"/>
      <c r="G997" s="2863"/>
      <c r="H997" s="2863"/>
      <c r="I997" s="2863"/>
      <c r="J997" s="2863"/>
      <c r="K997" s="2863"/>
      <c r="L997" s="2863"/>
      <c r="M997" s="2863"/>
      <c r="N997" s="2863"/>
      <c r="O997" s="2863"/>
    </row>
    <row r="998" spans="1:15" ht="15.75" customHeight="1">
      <c r="A998" s="2863"/>
      <c r="B998" s="2863"/>
      <c r="C998" s="2863"/>
      <c r="D998" s="2863"/>
      <c r="E998" s="2863"/>
      <c r="F998" s="2863"/>
      <c r="G998" s="2863"/>
      <c r="H998" s="2863"/>
      <c r="I998" s="2863"/>
      <c r="J998" s="2863"/>
      <c r="K998" s="2863"/>
      <c r="L998" s="2863"/>
      <c r="M998" s="2863"/>
      <c r="N998" s="2863"/>
      <c r="O998" s="2863"/>
    </row>
    <row r="999" spans="1:15" ht="15.75" customHeight="1">
      <c r="A999" s="2863"/>
      <c r="B999" s="2863"/>
      <c r="C999" s="2863"/>
      <c r="D999" s="2863"/>
      <c r="E999" s="2863"/>
      <c r="F999" s="2863"/>
      <c r="G999" s="2863"/>
      <c r="H999" s="2863"/>
      <c r="I999" s="2863"/>
      <c r="J999" s="2863"/>
      <c r="K999" s="2863"/>
      <c r="L999" s="2863"/>
      <c r="M999" s="2863"/>
      <c r="N999" s="2863"/>
      <c r="O999" s="2863"/>
    </row>
  </sheetData>
  <mergeCells count="6">
    <mergeCell ref="D3:M3"/>
    <mergeCell ref="D4:M4"/>
    <mergeCell ref="D5:H5"/>
    <mergeCell ref="D6:H7"/>
    <mergeCell ref="L6:M6"/>
    <mergeCell ref="I6:K6"/>
  </mergeCells>
  <pageMargins left="0.39370078740157499" right="0.39370078740157499" top="0.39370078740157499" bottom="0.39370078740157499" header="0" footer="0"/>
  <pageSetup paperSize="9" scale="68"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C3" sqref="C3:O3"/>
    </sheetView>
  </sheetViews>
  <sheetFormatPr defaultColWidth="10.21875" defaultRowHeight="13.2"/>
  <cols>
    <col min="1" max="1" width="10.21875" style="2798"/>
    <col min="2" max="2" width="8.77734375" style="2798" customWidth="1"/>
    <col min="3" max="3" width="17.21875" style="2803" bestFit="1" customWidth="1"/>
    <col min="4" max="4" width="63.21875" style="2798" customWidth="1"/>
    <col min="5" max="5" width="19.88671875" style="2802" customWidth="1"/>
    <col min="6" max="6" width="19.109375" style="2802" customWidth="1"/>
    <col min="7" max="7" width="19.44140625" style="2800" customWidth="1"/>
    <col min="8" max="8" width="20" style="2802" customWidth="1"/>
    <col min="9" max="9" width="19" style="2802" customWidth="1"/>
    <col min="10" max="10" width="17.88671875" style="2799" customWidth="1"/>
    <col min="11" max="11" width="20.109375" style="2802" customWidth="1"/>
    <col min="12" max="12" width="18.44140625" style="2802" customWidth="1"/>
    <col min="13" max="13" width="16.44140625" style="2799" customWidth="1"/>
    <col min="14" max="14" width="17.44140625" style="2798" bestFit="1" customWidth="1"/>
    <col min="15" max="15" width="16.21875" style="2798" customWidth="1"/>
    <col min="16" max="16" width="10.21875" style="2798"/>
    <col min="17" max="17" width="15.109375" style="2892" bestFit="1" customWidth="1"/>
    <col min="18" max="18" width="12.77734375" style="2892" bestFit="1" customWidth="1"/>
    <col min="19" max="19" width="13.77734375" style="2892" bestFit="1" customWidth="1"/>
    <col min="20" max="20" width="13.44140625" style="2892" bestFit="1" customWidth="1"/>
    <col min="21" max="21" width="12.5546875" style="2892" bestFit="1" customWidth="1"/>
    <col min="22" max="22" width="13.77734375" style="2892" bestFit="1" customWidth="1"/>
    <col min="23" max="24" width="10.21875" style="2892"/>
    <col min="25" max="16384" width="10.21875" style="2798"/>
  </cols>
  <sheetData>
    <row r="1" spans="1:155" s="2855" customFormat="1">
      <c r="A1" s="2811"/>
      <c r="B1" s="2811"/>
      <c r="C1" s="2862"/>
      <c r="D1" s="2799"/>
      <c r="E1" s="2800"/>
      <c r="F1" s="2800"/>
      <c r="G1" s="2800"/>
      <c r="H1" s="2800"/>
      <c r="I1" s="2800"/>
      <c r="J1" s="2800"/>
      <c r="K1" s="2800"/>
      <c r="L1" s="2800"/>
      <c r="M1" s="2800"/>
      <c r="N1" s="2800"/>
      <c r="O1" s="2800"/>
      <c r="P1" s="2811"/>
      <c r="Q1" s="2906"/>
      <c r="R1" s="2906"/>
      <c r="S1" s="2906"/>
      <c r="T1" s="2906"/>
      <c r="U1" s="2906"/>
      <c r="V1" s="2906"/>
      <c r="W1" s="2906"/>
      <c r="X1" s="2906"/>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1"/>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c r="BU1" s="2811"/>
      <c r="BV1" s="2811"/>
      <c r="BW1" s="2811"/>
      <c r="BX1" s="2811"/>
      <c r="BY1" s="2811"/>
      <c r="BZ1" s="2811"/>
      <c r="CA1" s="2811"/>
      <c r="CB1" s="2811"/>
      <c r="CC1" s="2811"/>
      <c r="CD1" s="2811"/>
      <c r="CE1" s="2811"/>
      <c r="CF1" s="2811"/>
      <c r="CG1" s="2811"/>
      <c r="CH1" s="2811"/>
      <c r="CI1" s="2811"/>
      <c r="CJ1" s="2811"/>
      <c r="CK1" s="2811"/>
      <c r="CL1" s="2811"/>
      <c r="CM1" s="2811"/>
      <c r="CN1" s="2811"/>
      <c r="CO1" s="2811"/>
      <c r="CP1" s="2811"/>
      <c r="CQ1" s="2811"/>
      <c r="CR1" s="2811"/>
      <c r="CS1" s="2811"/>
      <c r="CT1" s="2811"/>
      <c r="CU1" s="2811"/>
      <c r="CV1" s="2811"/>
      <c r="CW1" s="2811"/>
      <c r="CX1" s="2811"/>
      <c r="CY1" s="2811"/>
      <c r="CZ1" s="2811"/>
      <c r="DA1" s="2811"/>
      <c r="DB1" s="2811"/>
      <c r="DC1" s="2811"/>
      <c r="DD1" s="2811"/>
      <c r="DE1" s="2811"/>
      <c r="DF1" s="2811"/>
      <c r="DG1" s="2811"/>
      <c r="DH1" s="2811"/>
      <c r="DI1" s="2811"/>
      <c r="DJ1" s="2811"/>
      <c r="DK1" s="2811"/>
      <c r="DL1" s="2811"/>
      <c r="DM1" s="2811"/>
      <c r="DN1" s="2811"/>
      <c r="DO1" s="2811"/>
      <c r="DP1" s="2811"/>
      <c r="DQ1" s="2811"/>
      <c r="DR1" s="2811"/>
      <c r="DS1" s="2811"/>
      <c r="DT1" s="2811"/>
      <c r="DU1" s="2811"/>
      <c r="DV1" s="2811"/>
      <c r="DW1" s="2811"/>
      <c r="DX1" s="2811"/>
      <c r="DY1" s="2811"/>
      <c r="DZ1" s="2811"/>
      <c r="EA1" s="2811"/>
      <c r="EB1" s="2811"/>
      <c r="EC1" s="2811"/>
      <c r="ED1" s="2811"/>
      <c r="EE1" s="2811"/>
      <c r="EF1" s="2811"/>
      <c r="EG1" s="2811"/>
      <c r="EH1" s="2811"/>
      <c r="EI1" s="2811"/>
      <c r="EJ1" s="2811"/>
      <c r="EK1" s="2811"/>
      <c r="EL1" s="2811"/>
      <c r="EM1" s="2811"/>
      <c r="EN1" s="2811"/>
      <c r="EO1" s="2811"/>
      <c r="EP1" s="2811"/>
      <c r="EQ1" s="2811"/>
      <c r="ER1" s="2811"/>
      <c r="ES1" s="2811"/>
      <c r="ET1" s="2811"/>
      <c r="EU1" s="2811"/>
      <c r="EV1" s="2811"/>
      <c r="EW1" s="2811"/>
      <c r="EX1" s="2811"/>
      <c r="EY1" s="2811"/>
    </row>
    <row r="2" spans="1:155" s="2855" customFormat="1" ht="26.25" customHeight="1">
      <c r="A2" s="2811"/>
      <c r="B2" s="2811"/>
      <c r="C2" s="3738" t="s">
        <v>2152</v>
      </c>
      <c r="D2" s="3738"/>
      <c r="E2" s="3738"/>
      <c r="F2" s="3738"/>
      <c r="G2" s="3738"/>
      <c r="H2" s="3738"/>
      <c r="I2" s="3738"/>
      <c r="J2" s="3738"/>
      <c r="K2" s="3738"/>
      <c r="L2" s="3738"/>
      <c r="M2" s="3738"/>
      <c r="N2" s="3738"/>
      <c r="O2" s="3738"/>
      <c r="P2" s="2811"/>
      <c r="Q2" s="2906"/>
      <c r="R2" s="2906"/>
      <c r="S2" s="2906"/>
      <c r="T2" s="2906"/>
      <c r="U2" s="2906"/>
      <c r="V2" s="2906"/>
      <c r="W2" s="2906"/>
      <c r="X2" s="2906"/>
      <c r="Y2" s="2811"/>
      <c r="Z2" s="2811"/>
      <c r="AA2" s="2811"/>
      <c r="AB2" s="2811"/>
      <c r="AC2" s="2811"/>
      <c r="AD2" s="2811"/>
      <c r="AE2" s="2811"/>
      <c r="AF2" s="2811"/>
      <c r="AG2" s="2811"/>
      <c r="AH2" s="2811"/>
      <c r="AI2" s="2811"/>
      <c r="AJ2" s="2811"/>
      <c r="AK2" s="2811"/>
      <c r="AL2" s="2811"/>
      <c r="AM2" s="2811"/>
      <c r="AN2" s="2811"/>
      <c r="AO2" s="2811"/>
      <c r="AP2" s="2811"/>
      <c r="AQ2" s="2811"/>
      <c r="AR2" s="2811"/>
      <c r="AS2" s="2811"/>
      <c r="AT2" s="2811"/>
      <c r="AU2" s="2811"/>
      <c r="AV2" s="2811"/>
      <c r="AW2" s="2811"/>
      <c r="AX2" s="2811"/>
      <c r="AY2" s="2811"/>
      <c r="AZ2" s="2811"/>
      <c r="BA2" s="2811"/>
      <c r="BB2" s="2811"/>
      <c r="BC2" s="2811"/>
      <c r="BD2" s="2811"/>
      <c r="BE2" s="2811"/>
      <c r="BF2" s="2811"/>
      <c r="BG2" s="2811"/>
      <c r="BH2" s="2811"/>
      <c r="BI2" s="2811"/>
      <c r="BJ2" s="2811"/>
      <c r="BK2" s="2811"/>
      <c r="BL2" s="2811"/>
      <c r="BM2" s="2811"/>
      <c r="BN2" s="2811"/>
      <c r="BO2" s="2811"/>
      <c r="BP2" s="2811"/>
      <c r="BQ2" s="2811"/>
      <c r="BR2" s="2811"/>
      <c r="BS2" s="2811"/>
      <c r="BT2" s="2811"/>
      <c r="BU2" s="2811"/>
      <c r="BV2" s="2811"/>
      <c r="BW2" s="2811"/>
      <c r="BX2" s="2811"/>
      <c r="BY2" s="2811"/>
      <c r="BZ2" s="2811"/>
      <c r="CA2" s="2811"/>
      <c r="CB2" s="2811"/>
      <c r="CC2" s="2811"/>
      <c r="CD2" s="2811"/>
      <c r="CE2" s="2811"/>
      <c r="CF2" s="2811"/>
      <c r="CG2" s="2811"/>
      <c r="CH2" s="2811"/>
      <c r="CI2" s="2811"/>
      <c r="CJ2" s="2811"/>
      <c r="CK2" s="2811"/>
      <c r="CL2" s="2811"/>
      <c r="CM2" s="2811"/>
      <c r="CN2" s="2811"/>
      <c r="CO2" s="2811"/>
      <c r="CP2" s="2811"/>
      <c r="CQ2" s="2811"/>
      <c r="CR2" s="2811"/>
      <c r="CS2" s="2811"/>
      <c r="CT2" s="2811"/>
      <c r="CU2" s="2811"/>
      <c r="CV2" s="2811"/>
      <c r="CW2" s="2811"/>
      <c r="CX2" s="2811"/>
      <c r="CY2" s="2811"/>
      <c r="CZ2" s="2811"/>
      <c r="DA2" s="2811"/>
      <c r="DB2" s="2811"/>
      <c r="DC2" s="2811"/>
      <c r="DD2" s="2811"/>
      <c r="DE2" s="2811"/>
      <c r="DF2" s="2811"/>
      <c r="DG2" s="2811"/>
      <c r="DH2" s="2811"/>
      <c r="DI2" s="2811"/>
      <c r="DJ2" s="2811"/>
      <c r="DK2" s="2811"/>
      <c r="DL2" s="2811"/>
      <c r="DM2" s="2811"/>
      <c r="DN2" s="2811"/>
      <c r="DO2" s="2811"/>
      <c r="DP2" s="2811"/>
      <c r="DQ2" s="2811"/>
      <c r="DR2" s="2811"/>
      <c r="DS2" s="2811"/>
      <c r="DT2" s="2811"/>
      <c r="DU2" s="2811"/>
      <c r="DV2" s="2811"/>
      <c r="DW2" s="2811"/>
      <c r="DX2" s="2811"/>
      <c r="DY2" s="2811"/>
      <c r="DZ2" s="2811"/>
      <c r="EA2" s="2811"/>
      <c r="EB2" s="2811"/>
      <c r="EC2" s="2811"/>
      <c r="ED2" s="2811"/>
      <c r="EE2" s="2811"/>
      <c r="EF2" s="2811"/>
      <c r="EG2" s="2811"/>
      <c r="EH2" s="2811"/>
      <c r="EI2" s="2811"/>
      <c r="EJ2" s="2811"/>
      <c r="EK2" s="2811"/>
      <c r="EL2" s="2811"/>
      <c r="EM2" s="2811"/>
      <c r="EN2" s="2811"/>
      <c r="EO2" s="2811"/>
      <c r="EP2" s="2811"/>
      <c r="EQ2" s="2811"/>
      <c r="ER2" s="2811"/>
      <c r="ES2" s="2811"/>
      <c r="ET2" s="2811"/>
      <c r="EU2" s="2811"/>
      <c r="EV2" s="2811"/>
      <c r="EW2" s="2811"/>
      <c r="EX2" s="2811"/>
      <c r="EY2" s="2811"/>
    </row>
    <row r="3" spans="1:155" s="2855" customFormat="1" ht="26.25" customHeight="1">
      <c r="A3" s="2811"/>
      <c r="B3" s="2811"/>
      <c r="C3" s="3738" t="s">
        <v>2140</v>
      </c>
      <c r="D3" s="3738"/>
      <c r="E3" s="3738"/>
      <c r="F3" s="3738"/>
      <c r="G3" s="3738"/>
      <c r="H3" s="3738"/>
      <c r="I3" s="3738"/>
      <c r="J3" s="3738"/>
      <c r="K3" s="3738"/>
      <c r="L3" s="3738"/>
      <c r="M3" s="3738"/>
      <c r="N3" s="3738"/>
      <c r="O3" s="3738"/>
      <c r="P3" s="2811"/>
      <c r="Q3" s="2906"/>
      <c r="R3" s="2906"/>
      <c r="S3" s="2906"/>
      <c r="T3" s="2906"/>
      <c r="U3" s="2906"/>
      <c r="V3" s="2906"/>
      <c r="W3" s="2906"/>
      <c r="X3" s="2906"/>
      <c r="Y3" s="2811"/>
      <c r="Z3" s="2811"/>
      <c r="AA3" s="2811"/>
      <c r="AB3" s="2811"/>
      <c r="AC3" s="2811"/>
      <c r="AD3" s="2811"/>
      <c r="AE3" s="2811"/>
      <c r="AF3" s="2811"/>
      <c r="AG3" s="2811"/>
      <c r="AH3" s="2811"/>
      <c r="AI3" s="2811"/>
      <c r="AJ3" s="2811"/>
      <c r="AK3" s="2811"/>
      <c r="AL3" s="2811"/>
      <c r="AM3" s="2811"/>
      <c r="AN3" s="2811"/>
      <c r="AO3" s="2811"/>
      <c r="AP3" s="2811"/>
      <c r="AQ3" s="2811"/>
      <c r="AR3" s="2811"/>
      <c r="AS3" s="2811"/>
      <c r="AT3" s="2811"/>
      <c r="AU3" s="2811"/>
      <c r="AV3" s="2811"/>
      <c r="AW3" s="2811"/>
      <c r="AX3" s="2811"/>
      <c r="AY3" s="2811"/>
      <c r="AZ3" s="2811"/>
      <c r="BA3" s="2811"/>
      <c r="BB3" s="2811"/>
      <c r="BC3" s="2811"/>
      <c r="BD3" s="2811"/>
      <c r="BE3" s="2811"/>
      <c r="BF3" s="2811"/>
      <c r="BG3" s="2811"/>
      <c r="BH3" s="2811"/>
      <c r="BI3" s="2811"/>
      <c r="BJ3" s="2811"/>
      <c r="BK3" s="2811"/>
      <c r="BL3" s="2811"/>
      <c r="BM3" s="2811"/>
      <c r="BN3" s="2811"/>
      <c r="BO3" s="2811"/>
      <c r="BP3" s="2811"/>
      <c r="BQ3" s="2811"/>
      <c r="BR3" s="2811"/>
      <c r="BS3" s="2811"/>
      <c r="BT3" s="2811"/>
      <c r="BU3" s="2811"/>
      <c r="BV3" s="2811"/>
      <c r="BW3" s="2811"/>
      <c r="BX3" s="2811"/>
      <c r="BY3" s="2811"/>
      <c r="BZ3" s="2811"/>
      <c r="CA3" s="2811"/>
      <c r="CB3" s="2811"/>
      <c r="CC3" s="2811"/>
      <c r="CD3" s="2811"/>
      <c r="CE3" s="2811"/>
      <c r="CF3" s="2811"/>
      <c r="CG3" s="2811"/>
      <c r="CH3" s="2811"/>
      <c r="CI3" s="2811"/>
      <c r="CJ3" s="2811"/>
      <c r="CK3" s="2811"/>
      <c r="CL3" s="2811"/>
      <c r="CM3" s="2811"/>
      <c r="CN3" s="2811"/>
      <c r="CO3" s="2811"/>
      <c r="CP3" s="2811"/>
      <c r="CQ3" s="2811"/>
      <c r="CR3" s="2811"/>
      <c r="CS3" s="2811"/>
      <c r="CT3" s="2811"/>
      <c r="CU3" s="2811"/>
      <c r="CV3" s="2811"/>
      <c r="CW3" s="2811"/>
      <c r="CX3" s="2811"/>
      <c r="CY3" s="2811"/>
      <c r="CZ3" s="2811"/>
      <c r="DA3" s="2811"/>
      <c r="DB3" s="2811"/>
      <c r="DC3" s="2811"/>
      <c r="DD3" s="2811"/>
      <c r="DE3" s="2811"/>
      <c r="DF3" s="2811"/>
      <c r="DG3" s="2811"/>
      <c r="DH3" s="2811"/>
      <c r="DI3" s="2811"/>
      <c r="DJ3" s="2811"/>
      <c r="DK3" s="2811"/>
      <c r="DL3" s="2811"/>
      <c r="DM3" s="2811"/>
      <c r="DN3" s="2811"/>
      <c r="DO3" s="2811"/>
      <c r="DP3" s="2811"/>
      <c r="DQ3" s="2811"/>
      <c r="DR3" s="2811"/>
      <c r="DS3" s="2811"/>
      <c r="DT3" s="2811"/>
      <c r="DU3" s="2811"/>
      <c r="DV3" s="2811"/>
      <c r="DW3" s="2811"/>
      <c r="DX3" s="2811"/>
      <c r="DY3" s="2811"/>
      <c r="DZ3" s="2811"/>
      <c r="EA3" s="2811"/>
      <c r="EB3" s="2811"/>
      <c r="EC3" s="2811"/>
      <c r="ED3" s="2811"/>
      <c r="EE3" s="2811"/>
      <c r="EF3" s="2811"/>
      <c r="EG3" s="2811"/>
      <c r="EH3" s="2811"/>
      <c r="EI3" s="2811"/>
      <c r="EJ3" s="2811"/>
      <c r="EK3" s="2811"/>
      <c r="EL3" s="2811"/>
      <c r="EM3" s="2811"/>
      <c r="EN3" s="2811"/>
      <c r="EO3" s="2811"/>
      <c r="EP3" s="2811"/>
      <c r="EQ3" s="2811"/>
      <c r="ER3" s="2811"/>
      <c r="ES3" s="2811"/>
      <c r="ET3" s="2811"/>
      <c r="EU3" s="2811"/>
      <c r="EV3" s="2811"/>
      <c r="EW3" s="2811"/>
      <c r="EX3" s="2811"/>
      <c r="EY3" s="2811"/>
    </row>
    <row r="4" spans="1:155" s="2855" customFormat="1" ht="26.25" customHeight="1" thickBot="1">
      <c r="A4" s="2811"/>
      <c r="B4" s="2811"/>
      <c r="C4" s="2861"/>
      <c r="D4" s="2860"/>
      <c r="E4" s="2858"/>
      <c r="F4" s="2858"/>
      <c r="G4" s="3739" t="s">
        <v>57</v>
      </c>
      <c r="H4" s="3739"/>
      <c r="I4" s="2858"/>
      <c r="J4" s="2858"/>
      <c r="K4" s="2858"/>
      <c r="L4" s="2858"/>
      <c r="M4" s="2858"/>
      <c r="N4" s="2857"/>
      <c r="O4" s="2856" t="s">
        <v>2151</v>
      </c>
      <c r="P4" s="2811"/>
      <c r="Q4" s="2906"/>
      <c r="R4" s="2906"/>
      <c r="S4" s="2906"/>
      <c r="T4" s="2906"/>
      <c r="U4" s="2906"/>
      <c r="V4" s="2906"/>
      <c r="W4" s="2906"/>
      <c r="X4" s="2906"/>
      <c r="Y4" s="2811"/>
      <c r="Z4" s="2811"/>
      <c r="AA4" s="2811"/>
      <c r="AB4" s="2811"/>
      <c r="AC4" s="2811"/>
      <c r="AD4" s="2811"/>
      <c r="AE4" s="2811"/>
      <c r="AF4" s="2811"/>
      <c r="AG4" s="2811"/>
      <c r="AH4" s="2811"/>
      <c r="AI4" s="2811"/>
      <c r="AJ4" s="2811"/>
      <c r="AK4" s="2811"/>
      <c r="AL4" s="2811"/>
      <c r="AM4" s="2811"/>
      <c r="AN4" s="2811"/>
      <c r="AO4" s="2811"/>
      <c r="AP4" s="2811"/>
      <c r="AQ4" s="2811"/>
      <c r="AR4" s="2811"/>
      <c r="AS4" s="2811"/>
      <c r="AT4" s="2811"/>
      <c r="AU4" s="2811"/>
      <c r="AV4" s="2811"/>
      <c r="AW4" s="2811"/>
      <c r="AX4" s="2811"/>
      <c r="AY4" s="2811"/>
      <c r="AZ4" s="2811"/>
      <c r="BA4" s="2811"/>
      <c r="BB4" s="2811"/>
      <c r="BC4" s="2811"/>
      <c r="BD4" s="2811"/>
      <c r="BE4" s="2811"/>
      <c r="BF4" s="2811"/>
      <c r="BG4" s="2811"/>
      <c r="BH4" s="2811"/>
      <c r="BI4" s="2811"/>
      <c r="BJ4" s="2811"/>
      <c r="BK4" s="2811"/>
      <c r="BL4" s="2811"/>
      <c r="BM4" s="2811"/>
      <c r="BN4" s="2811"/>
      <c r="BO4" s="2811"/>
      <c r="BP4" s="2811"/>
      <c r="BQ4" s="2811"/>
      <c r="BR4" s="2811"/>
      <c r="BS4" s="2811"/>
      <c r="BT4" s="2811"/>
      <c r="BU4" s="2811"/>
      <c r="BV4" s="2811"/>
      <c r="BW4" s="2811"/>
      <c r="BX4" s="2811"/>
      <c r="BY4" s="2811"/>
      <c r="BZ4" s="2811"/>
      <c r="CA4" s="2811"/>
      <c r="CB4" s="2811"/>
      <c r="CC4" s="2811"/>
      <c r="CD4" s="2811"/>
      <c r="CE4" s="2811"/>
      <c r="CF4" s="2811"/>
      <c r="CG4" s="2811"/>
      <c r="CH4" s="2811"/>
      <c r="CI4" s="2811"/>
      <c r="CJ4" s="2811"/>
      <c r="CK4" s="2811"/>
      <c r="CL4" s="2811"/>
      <c r="CM4" s="2811"/>
      <c r="CN4" s="2811"/>
      <c r="CO4" s="2811"/>
      <c r="CP4" s="2811"/>
      <c r="CQ4" s="2811"/>
      <c r="CR4" s="2811"/>
      <c r="CS4" s="2811"/>
      <c r="CT4" s="2811"/>
      <c r="CU4" s="2811"/>
      <c r="CV4" s="2811"/>
      <c r="CW4" s="2811"/>
      <c r="CX4" s="2811"/>
      <c r="CY4" s="2811"/>
      <c r="CZ4" s="2811"/>
      <c r="DA4" s="2811"/>
      <c r="DB4" s="2811"/>
      <c r="DC4" s="2811"/>
      <c r="DD4" s="2811"/>
      <c r="DE4" s="2811"/>
      <c r="DF4" s="2811"/>
      <c r="DG4" s="2811"/>
      <c r="DH4" s="2811"/>
      <c r="DI4" s="2811"/>
      <c r="DJ4" s="2811"/>
      <c r="DK4" s="2811"/>
      <c r="DL4" s="2811"/>
      <c r="DM4" s="2811"/>
      <c r="DN4" s="2811"/>
      <c r="DO4" s="2811"/>
      <c r="DP4" s="2811"/>
      <c r="DQ4" s="2811"/>
      <c r="DR4" s="2811"/>
      <c r="DS4" s="2811"/>
      <c r="DT4" s="2811"/>
      <c r="DU4" s="2811"/>
      <c r="DV4" s="2811"/>
      <c r="DW4" s="2811"/>
      <c r="DX4" s="2811"/>
      <c r="DY4" s="2811"/>
      <c r="DZ4" s="2811"/>
      <c r="EA4" s="2811"/>
      <c r="EB4" s="2811"/>
      <c r="EC4" s="2811"/>
      <c r="ED4" s="2811"/>
      <c r="EE4" s="2811"/>
      <c r="EF4" s="2811"/>
      <c r="EG4" s="2811"/>
      <c r="EH4" s="2811"/>
      <c r="EI4" s="2811"/>
      <c r="EJ4" s="2811"/>
      <c r="EK4" s="2811"/>
      <c r="EL4" s="2811"/>
      <c r="EM4" s="2811"/>
      <c r="EN4" s="2811"/>
      <c r="EO4" s="2811"/>
      <c r="EP4" s="2811"/>
      <c r="EQ4" s="2811"/>
      <c r="ER4" s="2811"/>
      <c r="ES4" s="2811"/>
      <c r="ET4" s="2811"/>
      <c r="EU4" s="2811"/>
      <c r="EV4" s="2811"/>
      <c r="EW4" s="2811"/>
      <c r="EX4" s="2811"/>
      <c r="EY4" s="2811"/>
    </row>
    <row r="5" spans="1:155" s="2854" customFormat="1" ht="29.25" customHeight="1" thickTop="1">
      <c r="A5" s="2811"/>
      <c r="B5" s="2811"/>
      <c r="C5" s="3400" t="s">
        <v>78</v>
      </c>
      <c r="D5" s="3401" t="s">
        <v>91</v>
      </c>
      <c r="E5" s="3751" t="s">
        <v>2139</v>
      </c>
      <c r="F5" s="3751"/>
      <c r="G5" s="3751"/>
      <c r="H5" s="3751" t="s">
        <v>2138</v>
      </c>
      <c r="I5" s="3751"/>
      <c r="J5" s="3751"/>
      <c r="K5" s="3751" t="s">
        <v>2137</v>
      </c>
      <c r="L5" s="3751"/>
      <c r="M5" s="3751"/>
      <c r="N5" s="3402" t="s">
        <v>173</v>
      </c>
      <c r="O5" s="3403" t="s">
        <v>180</v>
      </c>
      <c r="P5" s="2811"/>
      <c r="Q5" s="2906"/>
      <c r="R5" s="2906"/>
      <c r="S5" s="2906"/>
      <c r="T5" s="2906"/>
      <c r="U5" s="2906"/>
      <c r="V5" s="2906"/>
      <c r="W5" s="2906"/>
      <c r="X5" s="2906"/>
      <c r="Y5" s="2811"/>
      <c r="Z5" s="2811"/>
      <c r="AA5" s="2811"/>
      <c r="AB5" s="2811"/>
      <c r="AC5" s="2811"/>
      <c r="AD5" s="2811"/>
      <c r="AE5" s="2811"/>
      <c r="AF5" s="2811"/>
      <c r="AG5" s="2811"/>
      <c r="AH5" s="2811"/>
      <c r="AI5" s="2811"/>
      <c r="AJ5" s="2811"/>
      <c r="AK5" s="2811"/>
      <c r="AL5" s="2811"/>
      <c r="AM5" s="2811"/>
      <c r="AN5" s="2811"/>
      <c r="AO5" s="2811"/>
      <c r="AP5" s="2811"/>
      <c r="AQ5" s="2811"/>
      <c r="AR5" s="2811"/>
      <c r="AS5" s="2811"/>
      <c r="AT5" s="2811"/>
      <c r="AU5" s="2811"/>
      <c r="AV5" s="2811"/>
      <c r="AW5" s="2811"/>
      <c r="AX5" s="2811"/>
      <c r="AY5" s="2811"/>
      <c r="AZ5" s="2811"/>
      <c r="BA5" s="2811"/>
      <c r="BB5" s="2811"/>
      <c r="BC5" s="2811"/>
      <c r="BD5" s="2811"/>
      <c r="BE5" s="2811"/>
      <c r="BF5" s="2811"/>
      <c r="BG5" s="2811"/>
      <c r="BH5" s="2811"/>
      <c r="BI5" s="2811"/>
      <c r="BJ5" s="2811"/>
      <c r="BK5" s="2811"/>
      <c r="BL5" s="2811"/>
      <c r="BM5" s="2811"/>
      <c r="BN5" s="2811"/>
      <c r="BO5" s="2811"/>
      <c r="BP5" s="2811"/>
      <c r="BQ5" s="2811"/>
      <c r="BR5" s="2811"/>
      <c r="BS5" s="2811"/>
      <c r="BT5" s="2811"/>
      <c r="BU5" s="2811"/>
      <c r="BV5" s="2811"/>
      <c r="BW5" s="2811"/>
      <c r="BX5" s="2811"/>
      <c r="BY5" s="2811"/>
      <c r="BZ5" s="2811"/>
      <c r="CA5" s="2811"/>
      <c r="CB5" s="2811"/>
      <c r="CC5" s="2811"/>
      <c r="CD5" s="2811"/>
      <c r="CE5" s="2811"/>
      <c r="CF5" s="2811"/>
      <c r="CG5" s="2811"/>
      <c r="CH5" s="2811"/>
      <c r="CI5" s="2811"/>
      <c r="CJ5" s="2811"/>
      <c r="CK5" s="2811"/>
      <c r="CL5" s="2811"/>
      <c r="CM5" s="2811"/>
      <c r="CN5" s="2811"/>
      <c r="CO5" s="2811"/>
      <c r="CP5" s="2811"/>
      <c r="CQ5" s="2811"/>
      <c r="CR5" s="2811"/>
      <c r="CS5" s="2811"/>
      <c r="CT5" s="2811"/>
      <c r="CU5" s="2811"/>
      <c r="CV5" s="2811"/>
      <c r="CW5" s="2811"/>
      <c r="CX5" s="2811"/>
      <c r="CY5" s="2811"/>
      <c r="CZ5" s="2811"/>
      <c r="DA5" s="2811"/>
      <c r="DB5" s="2811"/>
      <c r="DC5" s="2811"/>
      <c r="DD5" s="2811"/>
      <c r="DE5" s="2811"/>
      <c r="DF5" s="2811"/>
      <c r="DG5" s="2811"/>
      <c r="DH5" s="2811"/>
      <c r="DI5" s="2811"/>
      <c r="DJ5" s="2811"/>
      <c r="DK5" s="2811"/>
      <c r="DL5" s="2811"/>
      <c r="DM5" s="2811"/>
      <c r="DN5" s="2811"/>
      <c r="DO5" s="2811"/>
      <c r="DP5" s="2811"/>
      <c r="DQ5" s="2811"/>
      <c r="DR5" s="2811"/>
      <c r="DS5" s="2811"/>
      <c r="DT5" s="2811"/>
      <c r="DU5" s="2811"/>
      <c r="DV5" s="2811"/>
      <c r="DW5" s="2811"/>
      <c r="DX5" s="2811"/>
      <c r="DY5" s="2811"/>
      <c r="DZ5" s="2811"/>
      <c r="EA5" s="2811"/>
      <c r="EB5" s="2811"/>
      <c r="EC5" s="2811"/>
      <c r="ED5" s="2811"/>
      <c r="EE5" s="2811"/>
      <c r="EF5" s="2811"/>
      <c r="EG5" s="2811"/>
      <c r="EH5" s="2811"/>
      <c r="EI5" s="2811"/>
      <c r="EJ5" s="2811"/>
      <c r="EK5" s="2811"/>
      <c r="EL5" s="2811"/>
      <c r="EM5" s="2811"/>
      <c r="EN5" s="2811"/>
      <c r="EO5" s="2811"/>
      <c r="EP5" s="2811"/>
      <c r="EQ5" s="2811"/>
      <c r="ER5" s="2811"/>
      <c r="ES5" s="2811"/>
      <c r="ET5" s="2811"/>
      <c r="EU5" s="2811"/>
      <c r="EV5" s="2811"/>
      <c r="EW5" s="2811"/>
      <c r="EX5" s="2811"/>
      <c r="EY5" s="2811"/>
    </row>
    <row r="6" spans="1:155" s="2850" customFormat="1" ht="25.5" customHeight="1">
      <c r="A6" s="2811"/>
      <c r="B6" s="2811"/>
      <c r="C6" s="3404"/>
      <c r="D6" s="2907"/>
      <c r="E6" s="2852" t="s">
        <v>2136</v>
      </c>
      <c r="F6" s="2852" t="s">
        <v>2135</v>
      </c>
      <c r="G6" s="2851" t="s">
        <v>2069</v>
      </c>
      <c r="H6" s="2852" t="s">
        <v>2136</v>
      </c>
      <c r="I6" s="2852" t="s">
        <v>2135</v>
      </c>
      <c r="J6" s="2851" t="s">
        <v>2069</v>
      </c>
      <c r="K6" s="2852" t="s">
        <v>2136</v>
      </c>
      <c r="L6" s="2852" t="s">
        <v>2135</v>
      </c>
      <c r="M6" s="2851" t="s">
        <v>2069</v>
      </c>
      <c r="N6" s="3748" t="s">
        <v>776</v>
      </c>
      <c r="O6" s="3749"/>
      <c r="P6" s="2811"/>
      <c r="Q6" s="2906"/>
      <c r="R6" s="2906"/>
      <c r="S6" s="2906"/>
      <c r="T6" s="2906"/>
      <c r="U6" s="2906"/>
      <c r="V6" s="2906"/>
      <c r="W6" s="2906"/>
      <c r="X6" s="2906"/>
      <c r="Y6" s="2811"/>
      <c r="Z6" s="2811"/>
      <c r="AA6" s="2811"/>
      <c r="AB6" s="2811"/>
      <c r="AC6" s="2811"/>
      <c r="AD6" s="2811"/>
      <c r="AE6" s="2811"/>
      <c r="AF6" s="2811"/>
      <c r="AG6" s="2811"/>
      <c r="AH6" s="2811"/>
      <c r="AI6" s="2811"/>
      <c r="AJ6" s="2811"/>
      <c r="AK6" s="2811"/>
      <c r="AL6" s="2811"/>
      <c r="AM6" s="2811"/>
      <c r="AN6" s="2811"/>
      <c r="AO6" s="2811"/>
      <c r="AP6" s="2811"/>
      <c r="AQ6" s="2811"/>
      <c r="AR6" s="2811"/>
      <c r="AS6" s="2811"/>
      <c r="AT6" s="2811"/>
      <c r="AU6" s="2811"/>
      <c r="AV6" s="2811"/>
      <c r="AW6" s="2811"/>
      <c r="AX6" s="2811"/>
      <c r="AY6" s="2811"/>
      <c r="AZ6" s="2811"/>
      <c r="BA6" s="2811"/>
      <c r="BB6" s="2811"/>
      <c r="BC6" s="2811"/>
      <c r="BD6" s="2811"/>
      <c r="BE6" s="2811"/>
      <c r="BF6" s="2811"/>
      <c r="BG6" s="2811"/>
      <c r="BH6" s="2811"/>
      <c r="BI6" s="2811"/>
      <c r="BJ6" s="2811"/>
      <c r="BK6" s="2811"/>
      <c r="BL6" s="2811"/>
      <c r="BM6" s="2811"/>
      <c r="BN6" s="2811"/>
      <c r="BO6" s="2811"/>
      <c r="BP6" s="2811"/>
      <c r="BQ6" s="2811"/>
      <c r="BR6" s="2811"/>
      <c r="BS6" s="2811"/>
      <c r="BT6" s="2811"/>
      <c r="BU6" s="2811"/>
      <c r="BV6" s="2811"/>
      <c r="BW6" s="2811"/>
      <c r="BX6" s="2811"/>
      <c r="BY6" s="2811"/>
      <c r="BZ6" s="2811"/>
      <c r="CA6" s="2811"/>
      <c r="CB6" s="2811"/>
      <c r="CC6" s="2811"/>
      <c r="CD6" s="2811"/>
      <c r="CE6" s="2811"/>
      <c r="CF6" s="2811"/>
      <c r="CG6" s="2811"/>
      <c r="CH6" s="2811"/>
      <c r="CI6" s="2811"/>
      <c r="CJ6" s="2811"/>
      <c r="CK6" s="2811"/>
      <c r="CL6" s="2811"/>
      <c r="CM6" s="2811"/>
      <c r="CN6" s="2811"/>
      <c r="CO6" s="2811"/>
      <c r="CP6" s="2811"/>
      <c r="CQ6" s="2811"/>
      <c r="CR6" s="2811"/>
      <c r="CS6" s="2811"/>
      <c r="CT6" s="2811"/>
      <c r="CU6" s="2811"/>
      <c r="CV6" s="2811"/>
      <c r="CW6" s="2811"/>
      <c r="CX6" s="2811"/>
      <c r="CY6" s="2811"/>
      <c r="CZ6" s="2811"/>
      <c r="DA6" s="2811"/>
      <c r="DB6" s="2811"/>
      <c r="DC6" s="2811"/>
      <c r="DD6" s="2811"/>
      <c r="DE6" s="2811"/>
      <c r="DF6" s="2811"/>
      <c r="DG6" s="2811"/>
      <c r="DH6" s="2811"/>
      <c r="DI6" s="2811"/>
      <c r="DJ6" s="2811"/>
      <c r="DK6" s="2811"/>
      <c r="DL6" s="2811"/>
      <c r="DM6" s="2811"/>
      <c r="DN6" s="2811"/>
      <c r="DO6" s="2811"/>
      <c r="DP6" s="2811"/>
      <c r="DQ6" s="2811"/>
      <c r="DR6" s="2811"/>
      <c r="DS6" s="2811"/>
      <c r="DT6" s="2811"/>
      <c r="DU6" s="2811"/>
      <c r="DV6" s="2811"/>
      <c r="DW6" s="2811"/>
      <c r="DX6" s="2811"/>
      <c r="DY6" s="2811"/>
      <c r="DZ6" s="2811"/>
      <c r="EA6" s="2811"/>
      <c r="EB6" s="2811"/>
      <c r="EC6" s="2811"/>
      <c r="ED6" s="2811"/>
      <c r="EE6" s="2811"/>
      <c r="EF6" s="2811"/>
      <c r="EG6" s="2811"/>
      <c r="EH6" s="2811"/>
      <c r="EI6" s="2811"/>
      <c r="EJ6" s="2811"/>
      <c r="EK6" s="2811"/>
      <c r="EL6" s="2811"/>
      <c r="EM6" s="2811"/>
      <c r="EN6" s="2811"/>
      <c r="EO6" s="2811"/>
      <c r="EP6" s="2811"/>
      <c r="EQ6" s="2811"/>
      <c r="ER6" s="2811"/>
      <c r="ES6" s="2811"/>
      <c r="ET6" s="2811"/>
      <c r="EU6" s="2811"/>
      <c r="EV6" s="2811"/>
      <c r="EW6" s="2811"/>
      <c r="EX6" s="2811"/>
      <c r="EY6" s="2811"/>
    </row>
    <row r="7" spans="1:155" s="2811" customFormat="1" ht="27.75" customHeight="1">
      <c r="C7" s="3405">
        <v>1</v>
      </c>
      <c r="D7" s="2832" t="s">
        <v>2134</v>
      </c>
      <c r="E7" s="2849">
        <v>12540.999472891996</v>
      </c>
      <c r="F7" s="2826">
        <v>17715.628732569021</v>
      </c>
      <c r="G7" s="2826">
        <v>-5174.6292596770245</v>
      </c>
      <c r="H7" s="2826">
        <v>14144.881586403591</v>
      </c>
      <c r="I7" s="2826">
        <v>14505.509031569894</v>
      </c>
      <c r="J7" s="2826">
        <v>-360.62744516630113</v>
      </c>
      <c r="K7" s="2826">
        <v>16118.795540692427</v>
      </c>
      <c r="L7" s="2826">
        <v>14456.286274747887</v>
      </c>
      <c r="M7" s="2826">
        <v>1662.5092659445395</v>
      </c>
      <c r="N7" s="2825">
        <v>-93.03085444253044</v>
      </c>
      <c r="O7" s="3406" t="s">
        <v>62</v>
      </c>
      <c r="P7" s="2903"/>
      <c r="Q7" s="2902"/>
      <c r="R7" s="2902"/>
      <c r="S7" s="2902"/>
      <c r="T7" s="2902"/>
      <c r="U7" s="2902"/>
      <c r="V7" s="2902"/>
      <c r="W7" s="2897"/>
      <c r="X7" s="2897"/>
      <c r="Y7" s="2896"/>
      <c r="Z7" s="2896"/>
      <c r="AA7" s="2896"/>
      <c r="AB7" s="2896"/>
    </row>
    <row r="8" spans="1:155" s="2811" customFormat="1" ht="26.25" customHeight="1">
      <c r="C8" s="3405" t="s">
        <v>2133</v>
      </c>
      <c r="D8" s="2832" t="s">
        <v>2132</v>
      </c>
      <c r="E8" s="2826">
        <v>2762.0137408361138</v>
      </c>
      <c r="F8" s="2826">
        <v>17414.748564243801</v>
      </c>
      <c r="G8" s="2826">
        <v>-14652.734823407685</v>
      </c>
      <c r="H8" s="2826">
        <v>2875.7678031656119</v>
      </c>
      <c r="I8" s="2826">
        <v>14188.222648800345</v>
      </c>
      <c r="J8" s="2826">
        <v>-11312.454845634733</v>
      </c>
      <c r="K8" s="2826">
        <v>3270.2623940727262</v>
      </c>
      <c r="L8" s="2826">
        <v>14121.872427436407</v>
      </c>
      <c r="M8" s="2826">
        <v>-10851.610033363684</v>
      </c>
      <c r="N8" s="2825">
        <v>-22.796290371930215</v>
      </c>
      <c r="O8" s="3406">
        <v>-4.0737825570095421</v>
      </c>
      <c r="P8" s="2903"/>
      <c r="Q8" s="2902"/>
      <c r="R8" s="2902"/>
      <c r="S8" s="2902"/>
      <c r="T8" s="2902"/>
      <c r="U8" s="2902"/>
      <c r="V8" s="2902"/>
      <c r="W8" s="2897"/>
      <c r="X8" s="2897"/>
      <c r="Y8" s="2896"/>
      <c r="Z8" s="2896"/>
      <c r="AA8" s="2896"/>
      <c r="AB8" s="2896"/>
    </row>
    <row r="9" spans="1:155" s="2799" customFormat="1" ht="22.5" customHeight="1">
      <c r="C9" s="3407" t="s">
        <v>2131</v>
      </c>
      <c r="D9" s="2848" t="s">
        <v>2130</v>
      </c>
      <c r="E9" s="2826">
        <v>1754.1523050105059</v>
      </c>
      <c r="F9" s="2826">
        <v>15513.392429710513</v>
      </c>
      <c r="G9" s="2826">
        <v>-13759.240124700005</v>
      </c>
      <c r="H9" s="2826">
        <v>1405.8805119550552</v>
      </c>
      <c r="I9" s="2826">
        <v>12106.57566167296</v>
      </c>
      <c r="J9" s="2826">
        <v>-10700.695149717905</v>
      </c>
      <c r="K9" s="2826">
        <v>1370.912936969301</v>
      </c>
      <c r="L9" s="2826">
        <v>11801.580602386714</v>
      </c>
      <c r="M9" s="2826">
        <v>-10430.667665417412</v>
      </c>
      <c r="N9" s="2825">
        <v>-22.229025347784503</v>
      </c>
      <c r="O9" s="3406">
        <v>-2.5234574064808557</v>
      </c>
      <c r="P9" s="2903"/>
      <c r="Q9" s="2902"/>
      <c r="R9" s="2902"/>
      <c r="S9" s="2902"/>
      <c r="T9" s="2902"/>
      <c r="U9" s="2902"/>
      <c r="V9" s="2902"/>
      <c r="W9" s="2897"/>
      <c r="X9" s="2897"/>
      <c r="Y9" s="2896"/>
      <c r="Z9" s="2896"/>
      <c r="AA9" s="2896"/>
      <c r="AB9" s="2896"/>
    </row>
    <row r="10" spans="1:155" s="2799" customFormat="1" ht="24" customHeight="1">
      <c r="C10" s="3407" t="s">
        <v>2129</v>
      </c>
      <c r="D10" s="2823" t="s">
        <v>2128</v>
      </c>
      <c r="E10" s="2829">
        <v>1754.1523050105059</v>
      </c>
      <c r="F10" s="2829">
        <v>15159.125513165505</v>
      </c>
      <c r="G10" s="2829">
        <v>-13404.973208154999</v>
      </c>
      <c r="H10" s="2829">
        <v>1405.8805119550552</v>
      </c>
      <c r="I10" s="2829">
        <v>11771.035346573228</v>
      </c>
      <c r="J10" s="2829">
        <v>-10365.154834618172</v>
      </c>
      <c r="K10" s="2829">
        <v>1370.912936969301</v>
      </c>
      <c r="L10" s="2829">
        <v>11606.430590635022</v>
      </c>
      <c r="M10" s="2829">
        <v>-10235.517653665724</v>
      </c>
      <c r="N10" s="2828">
        <v>-22.67679559171021</v>
      </c>
      <c r="O10" s="3408">
        <v>-1.2507018276222692</v>
      </c>
      <c r="P10" s="2903"/>
      <c r="Q10" s="2904"/>
      <c r="R10" s="2904"/>
      <c r="S10" s="2904"/>
      <c r="T10" s="2904"/>
      <c r="U10" s="2904"/>
      <c r="V10" s="2904"/>
      <c r="W10" s="2897"/>
      <c r="X10" s="2897"/>
      <c r="Y10" s="2896"/>
      <c r="Z10" s="2896"/>
      <c r="AA10" s="2896"/>
      <c r="AB10" s="2896"/>
    </row>
    <row r="11" spans="1:155" s="2799" customFormat="1" ht="24" customHeight="1">
      <c r="C11" s="3407" t="s">
        <v>2127</v>
      </c>
      <c r="D11" s="2846" t="s">
        <v>2126</v>
      </c>
      <c r="E11" s="2829">
        <v>66.192222532795412</v>
      </c>
      <c r="F11" s="2829">
        <v>2693.5977871760815</v>
      </c>
      <c r="G11" s="2829">
        <v>-2627.4055646432862</v>
      </c>
      <c r="H11" s="2829">
        <v>122.44428629729644</v>
      </c>
      <c r="I11" s="2829">
        <v>2335.8608162822966</v>
      </c>
      <c r="J11" s="2829">
        <v>-2213.4165299850001</v>
      </c>
      <c r="K11" s="2829">
        <v>99.523200156991024</v>
      </c>
      <c r="L11" s="2829">
        <v>2169.9775993231442</v>
      </c>
      <c r="M11" s="2829">
        <v>-2070.4543991661535</v>
      </c>
      <c r="N11" s="2828">
        <v>-15.756571434166533</v>
      </c>
      <c r="O11" s="3408">
        <v>-6.4588896342892781</v>
      </c>
      <c r="P11" s="2903"/>
      <c r="Q11" s="2904"/>
      <c r="R11" s="2904"/>
      <c r="S11" s="2904"/>
      <c r="T11" s="2904"/>
      <c r="U11" s="2904"/>
      <c r="V11" s="2904"/>
      <c r="W11" s="2897"/>
      <c r="X11" s="2897"/>
      <c r="Y11" s="2896"/>
      <c r="Z11" s="2896"/>
      <c r="AA11" s="2896"/>
      <c r="AB11" s="2896"/>
    </row>
    <row r="12" spans="1:155" s="2799" customFormat="1" ht="24" customHeight="1">
      <c r="C12" s="3407" t="s">
        <v>2125</v>
      </c>
      <c r="D12" s="2823" t="s">
        <v>2124</v>
      </c>
      <c r="E12" s="2829">
        <v>0</v>
      </c>
      <c r="F12" s="2829">
        <v>354.26691654500638</v>
      </c>
      <c r="G12" s="2829">
        <v>-354.26691654500638</v>
      </c>
      <c r="H12" s="2829">
        <v>0</v>
      </c>
      <c r="I12" s="2829">
        <v>335.54031509973362</v>
      </c>
      <c r="J12" s="2829">
        <v>-335.54031509973362</v>
      </c>
      <c r="K12" s="2829">
        <v>0</v>
      </c>
      <c r="L12" s="2829">
        <v>195.15001175169004</v>
      </c>
      <c r="M12" s="2829">
        <v>-195.15001175169004</v>
      </c>
      <c r="N12" s="2828">
        <v>-5.2860147450132349</v>
      </c>
      <c r="O12" s="3408">
        <v>-41.840070188381077</v>
      </c>
      <c r="P12" s="2903"/>
      <c r="Q12" s="2904"/>
      <c r="R12" s="2904"/>
      <c r="S12" s="2904"/>
      <c r="T12" s="2904"/>
      <c r="U12" s="2904"/>
      <c r="V12" s="2904"/>
      <c r="W12" s="2897"/>
      <c r="X12" s="2897"/>
      <c r="Y12" s="2896"/>
      <c r="Z12" s="2896"/>
      <c r="AA12" s="2896"/>
      <c r="AB12" s="2896"/>
    </row>
    <row r="13" spans="1:155" s="2811" customFormat="1" ht="24" customHeight="1">
      <c r="C13" s="3405" t="s">
        <v>2123</v>
      </c>
      <c r="D13" s="2848" t="s">
        <v>2122</v>
      </c>
      <c r="E13" s="2826">
        <v>1007.8614358256084</v>
      </c>
      <c r="F13" s="2826">
        <v>1901.3561345332864</v>
      </c>
      <c r="G13" s="2826">
        <v>-893.49469870767768</v>
      </c>
      <c r="H13" s="2826">
        <v>1469.8872912105567</v>
      </c>
      <c r="I13" s="2826">
        <v>2081.6469871273857</v>
      </c>
      <c r="J13" s="2826">
        <v>-611.75969591682929</v>
      </c>
      <c r="K13" s="2826">
        <v>1899.3494571034253</v>
      </c>
      <c r="L13" s="2826">
        <v>2320.2918250496955</v>
      </c>
      <c r="M13" s="2826">
        <v>-420.94236794627034</v>
      </c>
      <c r="N13" s="2825">
        <v>-31.53180463167168</v>
      </c>
      <c r="O13" s="3406">
        <v>-31.191549434224441</v>
      </c>
      <c r="P13" s="2903"/>
      <c r="Q13" s="2902"/>
      <c r="R13" s="2902"/>
      <c r="S13" s="2902"/>
      <c r="T13" s="2902"/>
      <c r="U13" s="2902"/>
      <c r="V13" s="2902"/>
      <c r="W13" s="2897"/>
      <c r="X13" s="2897"/>
      <c r="Y13" s="2896"/>
      <c r="Z13" s="2896"/>
      <c r="AA13" s="2896"/>
      <c r="AB13" s="2896"/>
      <c r="AC13" s="2799"/>
      <c r="AD13" s="2799"/>
      <c r="AE13" s="2799"/>
      <c r="AF13" s="2799"/>
      <c r="AG13" s="2799"/>
      <c r="AH13" s="2799"/>
      <c r="AI13" s="2799"/>
      <c r="AJ13" s="2799"/>
      <c r="AK13" s="2799"/>
      <c r="AL13" s="2799"/>
      <c r="AM13" s="2799"/>
      <c r="AN13" s="2799"/>
      <c r="AO13" s="2799"/>
      <c r="AP13" s="2799"/>
      <c r="AQ13" s="2799"/>
      <c r="AR13" s="2799"/>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c r="BP13" s="2799"/>
      <c r="BQ13" s="2799"/>
      <c r="BR13" s="2799"/>
      <c r="BS13" s="2799"/>
      <c r="BT13" s="2799"/>
      <c r="BU13" s="2799"/>
      <c r="BV13" s="2799"/>
      <c r="BW13" s="2799"/>
      <c r="BX13" s="2799"/>
      <c r="BY13" s="2799"/>
      <c r="BZ13" s="2799"/>
      <c r="CA13" s="2799"/>
      <c r="CB13" s="2799"/>
      <c r="CC13" s="2799"/>
      <c r="CD13" s="2799"/>
      <c r="CE13" s="2799"/>
      <c r="CF13" s="2799"/>
      <c r="CG13" s="2799"/>
      <c r="CH13" s="2799"/>
      <c r="CI13" s="2799"/>
      <c r="CJ13" s="2799"/>
      <c r="CK13" s="2799"/>
      <c r="CL13" s="2799"/>
      <c r="CM13" s="2799"/>
      <c r="CN13" s="2799"/>
      <c r="CO13" s="2799"/>
      <c r="CP13" s="2799"/>
      <c r="CQ13" s="2799"/>
      <c r="CR13" s="2799"/>
      <c r="CS13" s="2799"/>
      <c r="CT13" s="2799"/>
      <c r="CU13" s="2799"/>
      <c r="CV13" s="2799"/>
      <c r="CW13" s="2799"/>
      <c r="CX13" s="2799"/>
      <c r="CY13" s="2799"/>
      <c r="CZ13" s="2799"/>
      <c r="DA13" s="2799"/>
      <c r="DB13" s="2799"/>
      <c r="DC13" s="2799"/>
      <c r="DD13" s="2799"/>
      <c r="DE13" s="2799"/>
      <c r="DF13" s="2799"/>
      <c r="DG13" s="2799"/>
      <c r="DH13" s="2799"/>
      <c r="DI13" s="2799"/>
      <c r="DJ13" s="2799"/>
      <c r="DK13" s="2799"/>
      <c r="DL13" s="2799"/>
      <c r="DM13" s="2799"/>
      <c r="DN13" s="2799"/>
      <c r="DO13" s="2799"/>
      <c r="DP13" s="2799"/>
      <c r="DQ13" s="2799"/>
      <c r="DR13" s="2799"/>
      <c r="DS13" s="2799"/>
      <c r="DT13" s="2799"/>
      <c r="DU13" s="2799"/>
      <c r="DV13" s="2799"/>
      <c r="DW13" s="2799"/>
      <c r="DX13" s="2799"/>
      <c r="DY13" s="2799"/>
      <c r="DZ13" s="2799"/>
      <c r="EA13" s="2799"/>
      <c r="EB13" s="2799"/>
      <c r="EC13" s="2799"/>
      <c r="ED13" s="2799"/>
      <c r="EE13" s="2799"/>
      <c r="EF13" s="2799"/>
      <c r="EG13" s="2799"/>
      <c r="EH13" s="2799"/>
      <c r="EI13" s="2799"/>
      <c r="EJ13" s="2799"/>
      <c r="EK13" s="2799"/>
      <c r="EL13" s="2799"/>
      <c r="EM13" s="2799"/>
      <c r="EN13" s="2799"/>
      <c r="EO13" s="2799"/>
      <c r="EP13" s="2799"/>
      <c r="EQ13" s="2799"/>
      <c r="ER13" s="2799"/>
      <c r="ES13" s="2799"/>
      <c r="ET13" s="2799"/>
      <c r="EU13" s="2799"/>
      <c r="EV13" s="2799"/>
      <c r="EW13" s="2799"/>
      <c r="EX13" s="2799"/>
      <c r="EY13" s="2799"/>
    </row>
    <row r="14" spans="1:155" s="2799" customFormat="1" ht="33" customHeight="1">
      <c r="C14" s="3407" t="s">
        <v>2121</v>
      </c>
      <c r="D14" s="2823" t="s">
        <v>2120</v>
      </c>
      <c r="E14" s="2829">
        <v>2.4221323960153294</v>
      </c>
      <c r="F14" s="2829">
        <v>1.2627345214534702</v>
      </c>
      <c r="G14" s="2829">
        <v>1.1593978745618592</v>
      </c>
      <c r="H14" s="2829">
        <v>14.248770768239769</v>
      </c>
      <c r="I14" s="2829">
        <v>3.1720948616181794</v>
      </c>
      <c r="J14" s="2829">
        <v>11.07667590662159</v>
      </c>
      <c r="K14" s="2829">
        <v>0.84323261922141168</v>
      </c>
      <c r="L14" s="2829">
        <v>2.1321915436494834</v>
      </c>
      <c r="M14" s="2829">
        <v>-1.2889589244280717</v>
      </c>
      <c r="N14" s="2828" t="s">
        <v>62</v>
      </c>
      <c r="O14" s="3408" t="s">
        <v>62</v>
      </c>
      <c r="P14" s="2903"/>
      <c r="Q14" s="2904"/>
      <c r="R14" s="2904"/>
      <c r="S14" s="2904"/>
      <c r="T14" s="2904"/>
      <c r="U14" s="2904"/>
      <c r="V14" s="2904"/>
      <c r="W14" s="2897"/>
      <c r="X14" s="2897"/>
      <c r="Y14" s="2896"/>
      <c r="Z14" s="2896"/>
      <c r="AA14" s="2896"/>
      <c r="AB14" s="2896"/>
    </row>
    <row r="15" spans="1:155" s="2799" customFormat="1" ht="24" customHeight="1">
      <c r="C15" s="3407" t="s">
        <v>2119</v>
      </c>
      <c r="D15" s="2823" t="s">
        <v>2118</v>
      </c>
      <c r="E15" s="2829">
        <v>106.86907306571271</v>
      </c>
      <c r="F15" s="2829">
        <v>764.00217731146802</v>
      </c>
      <c r="G15" s="2829">
        <v>-657.13310424575548</v>
      </c>
      <c r="H15" s="2829">
        <v>162.12348357603693</v>
      </c>
      <c r="I15" s="2829">
        <v>626.87292539909538</v>
      </c>
      <c r="J15" s="2829">
        <v>-464.74944182305842</v>
      </c>
      <c r="K15" s="2829">
        <v>252.09285418782474</v>
      </c>
      <c r="L15" s="2829">
        <v>552.09695379807602</v>
      </c>
      <c r="M15" s="2829">
        <v>-300.00409961025139</v>
      </c>
      <c r="N15" s="2828">
        <v>-29.276209215408688</v>
      </c>
      <c r="O15" s="3408">
        <v>-35.448206579133377</v>
      </c>
      <c r="P15" s="2903"/>
      <c r="Q15" s="2904"/>
      <c r="R15" s="2904"/>
      <c r="S15" s="2904"/>
      <c r="T15" s="2904"/>
      <c r="U15" s="2904"/>
      <c r="V15" s="2904"/>
      <c r="W15" s="2897"/>
      <c r="X15" s="2897"/>
      <c r="Y15" s="2896"/>
      <c r="Z15" s="2896"/>
      <c r="AA15" s="2896"/>
      <c r="AB15" s="2896"/>
    </row>
    <row r="16" spans="1:155" s="2799" customFormat="1" ht="23.25" customHeight="1">
      <c r="C16" s="3407" t="s">
        <v>2117</v>
      </c>
      <c r="D16" s="2823" t="s">
        <v>2007</v>
      </c>
      <c r="E16" s="2829">
        <v>267.8581712607222</v>
      </c>
      <c r="F16" s="2829">
        <v>801.649177853384</v>
      </c>
      <c r="G16" s="2829">
        <v>-533.7910065926618</v>
      </c>
      <c r="H16" s="2829">
        <v>475.61822424525064</v>
      </c>
      <c r="I16" s="2829">
        <v>1104.1009521977098</v>
      </c>
      <c r="J16" s="2829">
        <v>-628.48272795245919</v>
      </c>
      <c r="K16" s="2829">
        <v>618.53304231392462</v>
      </c>
      <c r="L16" s="2829">
        <v>1424.2257800765049</v>
      </c>
      <c r="M16" s="2829">
        <v>-805.69273776258001</v>
      </c>
      <c r="N16" s="2828">
        <v>17.739474848825431</v>
      </c>
      <c r="O16" s="3408">
        <v>28.196480496362298</v>
      </c>
      <c r="P16" s="2903"/>
      <c r="Q16" s="2904"/>
      <c r="R16" s="2904"/>
      <c r="S16" s="2904"/>
      <c r="T16" s="2904"/>
      <c r="U16" s="2904"/>
      <c r="V16" s="2904"/>
      <c r="W16" s="2897"/>
      <c r="X16" s="2897"/>
      <c r="Y16" s="2896"/>
      <c r="Z16" s="2896"/>
      <c r="AA16" s="2896"/>
      <c r="AB16" s="2896"/>
    </row>
    <row r="17" spans="3:155" s="2799" customFormat="1" ht="25.5" customHeight="1">
      <c r="C17" s="3407" t="s">
        <v>2116</v>
      </c>
      <c r="D17" s="2847" t="s">
        <v>2006</v>
      </c>
      <c r="E17" s="2845">
        <v>12.529605054255889</v>
      </c>
      <c r="F17" s="2845">
        <v>556.48683226910805</v>
      </c>
      <c r="G17" s="2845">
        <v>-543.95722721485208</v>
      </c>
      <c r="H17" s="2845">
        <v>33.166578991881465</v>
      </c>
      <c r="I17" s="2845">
        <v>766.73684100551827</v>
      </c>
      <c r="J17" s="2845">
        <v>-733.57026201363681</v>
      </c>
      <c r="K17" s="2845">
        <v>45.245224481122712</v>
      </c>
      <c r="L17" s="2845">
        <v>940.82464958248136</v>
      </c>
      <c r="M17" s="2845">
        <v>-895.57942510135842</v>
      </c>
      <c r="N17" s="2844">
        <v>34.858078045884923</v>
      </c>
      <c r="O17" s="3409">
        <v>22.085023272755009</v>
      </c>
      <c r="P17" s="2903"/>
      <c r="Q17" s="2905"/>
      <c r="R17" s="2905"/>
      <c r="S17" s="2905"/>
      <c r="T17" s="2905"/>
      <c r="U17" s="2905"/>
      <c r="V17" s="2905"/>
      <c r="W17" s="2897"/>
      <c r="X17" s="2897"/>
      <c r="Y17" s="2896"/>
      <c r="Z17" s="2896"/>
      <c r="AA17" s="2896"/>
      <c r="AB17" s="2896"/>
    </row>
    <row r="18" spans="3:155" s="2799" customFormat="1" ht="23.25" customHeight="1">
      <c r="C18" s="3407" t="s">
        <v>2115</v>
      </c>
      <c r="D18" s="2823" t="s">
        <v>942</v>
      </c>
      <c r="E18" s="2829">
        <v>64.164733012100299</v>
      </c>
      <c r="F18" s="2829">
        <v>19.83659450197252</v>
      </c>
      <c r="G18" s="2829">
        <v>44.328138510127772</v>
      </c>
      <c r="H18" s="2829">
        <v>68.025712024083035</v>
      </c>
      <c r="I18" s="2829">
        <v>10.41945775822766</v>
      </c>
      <c r="J18" s="2829">
        <v>57.60625426585537</v>
      </c>
      <c r="K18" s="2829">
        <v>63.773143391771498</v>
      </c>
      <c r="L18" s="2829">
        <v>10.607745478782851</v>
      </c>
      <c r="M18" s="2829">
        <v>53.165397912988638</v>
      </c>
      <c r="N18" s="2828">
        <v>29.954146963996497</v>
      </c>
      <c r="O18" s="3408">
        <v>-7.7089830079421384</v>
      </c>
      <c r="P18" s="2903"/>
      <c r="Q18" s="2904"/>
      <c r="R18" s="2904"/>
      <c r="S18" s="2904"/>
      <c r="T18" s="2904"/>
      <c r="U18" s="2904"/>
      <c r="V18" s="2904"/>
      <c r="W18" s="2897"/>
      <c r="X18" s="2897"/>
      <c r="Y18" s="2896"/>
      <c r="Z18" s="2896"/>
      <c r="AA18" s="2896"/>
      <c r="AB18" s="2896"/>
    </row>
    <row r="19" spans="3:155" s="2799" customFormat="1" ht="24" customHeight="1">
      <c r="C19" s="3407" t="s">
        <v>2114</v>
      </c>
      <c r="D19" s="2823" t="s">
        <v>2113</v>
      </c>
      <c r="E19" s="2829">
        <v>10.30285162370685</v>
      </c>
      <c r="F19" s="2829">
        <v>112.4134872801356</v>
      </c>
      <c r="G19" s="2829">
        <v>-102.11063565642876</v>
      </c>
      <c r="H19" s="2829">
        <v>10.136188563346627</v>
      </c>
      <c r="I19" s="2829">
        <v>92.991205329945046</v>
      </c>
      <c r="J19" s="2829">
        <v>-82.855016766598439</v>
      </c>
      <c r="K19" s="2829">
        <v>8.3344746427441887</v>
      </c>
      <c r="L19" s="2829">
        <v>90.557721449788247</v>
      </c>
      <c r="M19" s="2829">
        <v>-82.223246807044049</v>
      </c>
      <c r="N19" s="2828">
        <v>-18.857603584625227</v>
      </c>
      <c r="O19" s="3408">
        <v>-0.76250055121475091</v>
      </c>
      <c r="P19" s="2903"/>
      <c r="Q19" s="2904"/>
      <c r="R19" s="2904"/>
      <c r="S19" s="2904"/>
      <c r="T19" s="2904"/>
      <c r="U19" s="2904"/>
      <c r="V19" s="2904"/>
      <c r="W19" s="2897"/>
      <c r="X19" s="2897"/>
      <c r="Y19" s="2896"/>
      <c r="Z19" s="2896"/>
      <c r="AA19" s="2896"/>
      <c r="AB19" s="2896"/>
    </row>
    <row r="20" spans="3:155" s="2799" customFormat="1" ht="49.5" customHeight="1">
      <c r="C20" s="3407" t="s">
        <v>2112</v>
      </c>
      <c r="D20" s="2823" t="s">
        <v>2111</v>
      </c>
      <c r="E20" s="2829">
        <v>0.90021148825873076</v>
      </c>
      <c r="F20" s="2829">
        <v>11.133906850098366</v>
      </c>
      <c r="G20" s="2829">
        <v>-10.233695361839635</v>
      </c>
      <c r="H20" s="2829">
        <v>0.90072350867935269</v>
      </c>
      <c r="I20" s="2829">
        <v>4.2143330112869037</v>
      </c>
      <c r="J20" s="2829">
        <v>-3.3136095026075512</v>
      </c>
      <c r="K20" s="2829">
        <v>9.6170839245997506</v>
      </c>
      <c r="L20" s="2829">
        <v>5.9919640612439782</v>
      </c>
      <c r="M20" s="2829">
        <v>3.6251198633557702</v>
      </c>
      <c r="N20" s="2828">
        <v>-67.620596612992315</v>
      </c>
      <c r="O20" s="3408" t="s">
        <v>62</v>
      </c>
      <c r="P20" s="2903"/>
      <c r="Q20" s="2904"/>
      <c r="R20" s="2904"/>
      <c r="S20" s="2904"/>
      <c r="T20" s="2904"/>
      <c r="U20" s="2904"/>
      <c r="V20" s="2904"/>
      <c r="W20" s="2897"/>
      <c r="X20" s="2897"/>
      <c r="Y20" s="2896"/>
      <c r="Z20" s="2896"/>
      <c r="AA20" s="2896"/>
      <c r="AB20" s="2896"/>
    </row>
    <row r="21" spans="3:155" s="2799" customFormat="1" ht="46.5" customHeight="1">
      <c r="C21" s="3407" t="s">
        <v>2110</v>
      </c>
      <c r="D21" s="2823" t="s">
        <v>2109</v>
      </c>
      <c r="E21" s="2829">
        <v>120.21887541379638</v>
      </c>
      <c r="F21" s="2829">
        <v>13.062242497227757</v>
      </c>
      <c r="G21" s="2829">
        <v>107.15663291656863</v>
      </c>
      <c r="H21" s="2829">
        <v>119.32787230573388</v>
      </c>
      <c r="I21" s="2829">
        <v>16.684193158938864</v>
      </c>
      <c r="J21" s="2829">
        <v>102.64367914679501</v>
      </c>
      <c r="K21" s="2829">
        <v>116.85307030776951</v>
      </c>
      <c r="L21" s="2829">
        <v>14.607062627071173</v>
      </c>
      <c r="M21" s="2829">
        <v>102.24600768069833</v>
      </c>
      <c r="N21" s="2828">
        <v>-4.2115486899325871</v>
      </c>
      <c r="O21" s="3408">
        <v>-0.38742908418935018</v>
      </c>
      <c r="P21" s="2903"/>
      <c r="Q21" s="2904"/>
      <c r="R21" s="2904"/>
      <c r="S21" s="2904"/>
      <c r="T21" s="2904"/>
      <c r="U21" s="2904"/>
      <c r="V21" s="2904"/>
      <c r="W21" s="2897"/>
      <c r="X21" s="2897"/>
      <c r="Y21" s="2896"/>
      <c r="Z21" s="2896"/>
      <c r="AA21" s="2896"/>
      <c r="AB21" s="2896"/>
    </row>
    <row r="22" spans="3:155" s="2799" customFormat="1" ht="27" customHeight="1">
      <c r="C22" s="3407" t="s">
        <v>2108</v>
      </c>
      <c r="D22" s="2823" t="s">
        <v>2107</v>
      </c>
      <c r="E22" s="2829">
        <v>356.42702969212843</v>
      </c>
      <c r="F22" s="2829">
        <v>163.43169732495716</v>
      </c>
      <c r="G22" s="2829">
        <v>192.99533236717127</v>
      </c>
      <c r="H22" s="2829">
        <v>531.64164786337744</v>
      </c>
      <c r="I22" s="2829">
        <v>208.81284276128252</v>
      </c>
      <c r="J22" s="2829">
        <v>322.82880510209498</v>
      </c>
      <c r="K22" s="2829">
        <v>650.99805618190635</v>
      </c>
      <c r="L22" s="2829">
        <v>207.87122655483034</v>
      </c>
      <c r="M22" s="2829">
        <v>443.12682962707606</v>
      </c>
      <c r="N22" s="2828">
        <v>67.272856365208412</v>
      </c>
      <c r="O22" s="3408">
        <v>37.26372077824243</v>
      </c>
      <c r="P22" s="2903"/>
      <c r="Q22" s="2904"/>
      <c r="R22" s="2904"/>
      <c r="S22" s="2904"/>
      <c r="T22" s="2904"/>
      <c r="U22" s="2904"/>
      <c r="V22" s="2904"/>
      <c r="W22" s="2897"/>
      <c r="X22" s="2897"/>
      <c r="Y22" s="2896"/>
      <c r="Z22" s="2896"/>
      <c r="AA22" s="2896"/>
      <c r="AB22" s="2896"/>
    </row>
    <row r="23" spans="3:155" s="2799" customFormat="1" ht="31.5" customHeight="1">
      <c r="C23" s="3407" t="s">
        <v>2106</v>
      </c>
      <c r="D23" s="2823" t="s">
        <v>2105</v>
      </c>
      <c r="E23" s="2829">
        <v>78.698357873167424</v>
      </c>
      <c r="F23" s="2829">
        <v>14.564116392589035</v>
      </c>
      <c r="G23" s="2829">
        <v>64.134241480578382</v>
      </c>
      <c r="H23" s="2829">
        <v>87.864668355809059</v>
      </c>
      <c r="I23" s="2829">
        <v>14.378982649281738</v>
      </c>
      <c r="J23" s="2829">
        <v>73.48568570652732</v>
      </c>
      <c r="K23" s="2829">
        <v>178.30449953366332</v>
      </c>
      <c r="L23" s="2829">
        <v>12.201179459748957</v>
      </c>
      <c r="M23" s="2829">
        <v>166.10332007391435</v>
      </c>
      <c r="N23" s="2828">
        <v>14.581047518556556</v>
      </c>
      <c r="O23" s="3408">
        <v>126.03493248639622</v>
      </c>
      <c r="P23" s="2903"/>
      <c r="Q23" s="2904"/>
      <c r="R23" s="2904"/>
      <c r="S23" s="2904"/>
      <c r="T23" s="2904"/>
      <c r="U23" s="2904"/>
      <c r="V23" s="2904"/>
      <c r="W23" s="2897"/>
      <c r="X23" s="2897"/>
      <c r="Y23" s="2896"/>
      <c r="Z23" s="2896"/>
      <c r="AA23" s="2896"/>
      <c r="AB23" s="2896"/>
    </row>
    <row r="24" spans="3:155" s="2811" customFormat="1" ht="30" customHeight="1">
      <c r="C24" s="3405" t="s">
        <v>2104</v>
      </c>
      <c r="D24" s="2832" t="s">
        <v>2103</v>
      </c>
      <c r="E24" s="2826">
        <v>474.40229354966459</v>
      </c>
      <c r="F24" s="2826">
        <v>237.06890081974512</v>
      </c>
      <c r="G24" s="2826">
        <v>237.33339272991955</v>
      </c>
      <c r="H24" s="2826">
        <v>737.38514524491825</v>
      </c>
      <c r="I24" s="2826">
        <v>257.79409005004845</v>
      </c>
      <c r="J24" s="2826">
        <v>479.59105519486985</v>
      </c>
      <c r="K24" s="2826">
        <v>988.01458318404468</v>
      </c>
      <c r="L24" s="2826">
        <v>284.02907530764156</v>
      </c>
      <c r="M24" s="2826">
        <v>703.98550787640329</v>
      </c>
      <c r="N24" s="2825">
        <v>102.07483223426314</v>
      </c>
      <c r="O24" s="3406">
        <v>46.788706805708948</v>
      </c>
      <c r="P24" s="2903"/>
      <c r="Q24" s="2902"/>
      <c r="R24" s="2902"/>
      <c r="S24" s="2902"/>
      <c r="T24" s="2902"/>
      <c r="U24" s="2902"/>
      <c r="V24" s="2902"/>
      <c r="W24" s="2897"/>
      <c r="X24" s="2897"/>
      <c r="Y24" s="2896"/>
      <c r="Z24" s="2896"/>
      <c r="AA24" s="2896"/>
      <c r="AB24" s="2896"/>
      <c r="AC24" s="2799"/>
      <c r="AD24" s="2799"/>
      <c r="AE24" s="2799"/>
      <c r="AF24" s="2799"/>
      <c r="AG24" s="2799"/>
      <c r="AH24" s="2799"/>
      <c r="AI24" s="2799"/>
      <c r="AJ24" s="2799"/>
      <c r="AK24" s="2799"/>
      <c r="AL24" s="2799"/>
      <c r="AM24" s="2799"/>
      <c r="AN24" s="2799"/>
      <c r="AO24" s="2799"/>
      <c r="AP24" s="2799"/>
      <c r="AQ24" s="2799"/>
      <c r="AR24" s="2799"/>
      <c r="AS24" s="2799"/>
      <c r="AT24" s="2799"/>
      <c r="AU24" s="2799"/>
      <c r="AV24" s="2799"/>
      <c r="AW24" s="2799"/>
      <c r="AX24" s="2799"/>
      <c r="AY24" s="2799"/>
      <c r="AZ24" s="2799"/>
      <c r="BA24" s="2799"/>
      <c r="BB24" s="2799"/>
      <c r="BC24" s="2799"/>
      <c r="BD24" s="2799"/>
      <c r="BE24" s="2799"/>
      <c r="BF24" s="2799"/>
      <c r="BG24" s="2799"/>
      <c r="BH24" s="2799"/>
      <c r="BI24" s="2799"/>
      <c r="BJ24" s="2799"/>
      <c r="BK24" s="2799"/>
      <c r="BL24" s="2799"/>
      <c r="BM24" s="2799"/>
      <c r="BN24" s="2799"/>
      <c r="BO24" s="2799"/>
      <c r="BP24" s="2799"/>
      <c r="BQ24" s="2799"/>
      <c r="BR24" s="2799"/>
      <c r="BS24" s="2799"/>
      <c r="BT24" s="2799"/>
      <c r="BU24" s="2799"/>
      <c r="BV24" s="2799"/>
      <c r="BW24" s="2799"/>
      <c r="BX24" s="2799"/>
      <c r="BY24" s="2799"/>
      <c r="BZ24" s="2799"/>
      <c r="CA24" s="2799"/>
      <c r="CB24" s="2799"/>
      <c r="CC24" s="2799"/>
      <c r="CD24" s="2799"/>
      <c r="CE24" s="2799"/>
      <c r="CF24" s="2799"/>
      <c r="CG24" s="2799"/>
      <c r="CH24" s="2799"/>
      <c r="CI24" s="2799"/>
      <c r="CJ24" s="2799"/>
      <c r="CK24" s="2799"/>
      <c r="CL24" s="2799"/>
      <c r="CM24" s="2799"/>
      <c r="CN24" s="2799"/>
      <c r="CO24" s="2799"/>
      <c r="CP24" s="2799"/>
      <c r="CQ24" s="2799"/>
      <c r="CR24" s="2799"/>
      <c r="CS24" s="2799"/>
      <c r="CT24" s="2799"/>
      <c r="CU24" s="2799"/>
      <c r="CV24" s="2799"/>
      <c r="CW24" s="2799"/>
      <c r="CX24" s="2799"/>
      <c r="CY24" s="2799"/>
      <c r="CZ24" s="2799"/>
      <c r="DA24" s="2799"/>
      <c r="DB24" s="2799"/>
      <c r="DC24" s="2799"/>
      <c r="DD24" s="2799"/>
      <c r="DE24" s="2799"/>
      <c r="DF24" s="2799"/>
      <c r="DG24" s="2799"/>
      <c r="DH24" s="2799"/>
      <c r="DI24" s="2799"/>
      <c r="DJ24" s="2799"/>
      <c r="DK24" s="2799"/>
      <c r="DL24" s="2799"/>
      <c r="DM24" s="2799"/>
      <c r="DN24" s="2799"/>
      <c r="DO24" s="2799"/>
      <c r="DP24" s="2799"/>
      <c r="DQ24" s="2799"/>
      <c r="DR24" s="2799"/>
      <c r="DS24" s="2799"/>
      <c r="DT24" s="2799"/>
      <c r="DU24" s="2799"/>
      <c r="DV24" s="2799"/>
      <c r="DW24" s="2799"/>
      <c r="DX24" s="2799"/>
      <c r="DY24" s="2799"/>
      <c r="DZ24" s="2799"/>
      <c r="EA24" s="2799"/>
      <c r="EB24" s="2799"/>
      <c r="EC24" s="2799"/>
      <c r="ED24" s="2799"/>
      <c r="EE24" s="2799"/>
      <c r="EF24" s="2799"/>
      <c r="EG24" s="2799"/>
      <c r="EH24" s="2799"/>
      <c r="EI24" s="2799"/>
      <c r="EJ24" s="2799"/>
      <c r="EK24" s="2799"/>
      <c r="EL24" s="2799"/>
      <c r="EM24" s="2799"/>
      <c r="EN24" s="2799"/>
      <c r="EO24" s="2799"/>
      <c r="EP24" s="2799"/>
      <c r="EQ24" s="2799"/>
      <c r="ER24" s="2799"/>
      <c r="ES24" s="2799"/>
      <c r="ET24" s="2799"/>
      <c r="EU24" s="2799"/>
      <c r="EV24" s="2799"/>
      <c r="EW24" s="2799"/>
      <c r="EX24" s="2799"/>
      <c r="EY24" s="2799"/>
    </row>
    <row r="25" spans="3:155" s="2799" customFormat="1" ht="25.5" customHeight="1">
      <c r="C25" s="3407" t="s">
        <v>2102</v>
      </c>
      <c r="D25" s="2824" t="s">
        <v>2101</v>
      </c>
      <c r="E25" s="2829">
        <v>307.29753048923925</v>
      </c>
      <c r="F25" s="2829">
        <v>38.299936742395808</v>
      </c>
      <c r="G25" s="2829">
        <v>268.99759374684345</v>
      </c>
      <c r="H25" s="2829">
        <v>367.65998832364767</v>
      </c>
      <c r="I25" s="2829">
        <v>43.139860453448456</v>
      </c>
      <c r="J25" s="2829">
        <v>324.52012787019919</v>
      </c>
      <c r="K25" s="2829">
        <v>305.87927869218521</v>
      </c>
      <c r="L25" s="2829">
        <v>59.24530672547985</v>
      </c>
      <c r="M25" s="2829">
        <v>246.63397196670536</v>
      </c>
      <c r="N25" s="2828">
        <v>20.640531891005921</v>
      </c>
      <c r="O25" s="3408">
        <v>-24.0004083613102</v>
      </c>
      <c r="P25" s="2903"/>
      <c r="Q25" s="2904"/>
      <c r="R25" s="2904"/>
      <c r="S25" s="2904"/>
      <c r="T25" s="2904"/>
      <c r="U25" s="2904"/>
      <c r="V25" s="2904"/>
      <c r="W25" s="2897"/>
      <c r="X25" s="2897"/>
      <c r="Y25" s="2896"/>
      <c r="Z25" s="2896"/>
      <c r="AA25" s="2896"/>
      <c r="AB25" s="2896"/>
    </row>
    <row r="26" spans="3:155" s="2799" customFormat="1" ht="25.5" customHeight="1">
      <c r="C26" s="3407" t="s">
        <v>2100</v>
      </c>
      <c r="D26" s="2824" t="s">
        <v>2099</v>
      </c>
      <c r="E26" s="2829">
        <v>167.10476306042543</v>
      </c>
      <c r="F26" s="2829">
        <v>198.76896407734935</v>
      </c>
      <c r="G26" s="2829">
        <v>-31.664201016923897</v>
      </c>
      <c r="H26" s="2829">
        <v>369.72515692127064</v>
      </c>
      <c r="I26" s="2829">
        <v>214.6542295966</v>
      </c>
      <c r="J26" s="2829">
        <v>155.07092732467066</v>
      </c>
      <c r="K26" s="2829">
        <v>682.13530449185953</v>
      </c>
      <c r="L26" s="2829">
        <v>224.78376858216168</v>
      </c>
      <c r="M26" s="2829">
        <v>457.35153590969782</v>
      </c>
      <c r="N26" s="2828" t="s">
        <v>62</v>
      </c>
      <c r="O26" s="3408">
        <v>194.93054810470363</v>
      </c>
      <c r="P26" s="2903"/>
      <c r="Q26" s="2904"/>
      <c r="R26" s="2904"/>
      <c r="S26" s="2904"/>
      <c r="T26" s="2904"/>
      <c r="U26" s="2904"/>
      <c r="V26" s="2904"/>
      <c r="W26" s="2897"/>
      <c r="X26" s="2897"/>
      <c r="Y26" s="2896"/>
      <c r="Z26" s="2896"/>
      <c r="AA26" s="2896"/>
      <c r="AB26" s="2896"/>
    </row>
    <row r="27" spans="3:155" s="2799" customFormat="1" ht="30" customHeight="1">
      <c r="C27" s="3407" t="s">
        <v>2098</v>
      </c>
      <c r="D27" s="2823" t="s">
        <v>2097</v>
      </c>
      <c r="E27" s="2829">
        <v>0</v>
      </c>
      <c r="F27" s="2829">
        <v>136.92938605844404</v>
      </c>
      <c r="G27" s="2829">
        <v>-136.92938605844404</v>
      </c>
      <c r="H27" s="2829">
        <v>0</v>
      </c>
      <c r="I27" s="2829">
        <v>144.63176944093183</v>
      </c>
      <c r="J27" s="2829">
        <v>-144.63176944093183</v>
      </c>
      <c r="K27" s="2829">
        <v>0</v>
      </c>
      <c r="L27" s="2829">
        <v>145.63669223549911</v>
      </c>
      <c r="M27" s="2829">
        <v>-145.63669223549911</v>
      </c>
      <c r="N27" s="2828">
        <v>5.6250769861775796</v>
      </c>
      <c r="O27" s="3408">
        <v>0.6948146997383553</v>
      </c>
      <c r="P27" s="2903"/>
      <c r="Q27" s="2904"/>
      <c r="R27" s="2904"/>
      <c r="S27" s="2904"/>
      <c r="T27" s="2904"/>
      <c r="U27" s="2904"/>
      <c r="V27" s="2904"/>
      <c r="W27" s="2897"/>
      <c r="X27" s="2897"/>
      <c r="Y27" s="2896"/>
      <c r="Z27" s="2896"/>
      <c r="AA27" s="2896"/>
      <c r="AB27" s="2896"/>
    </row>
    <row r="28" spans="3:155" s="2799" customFormat="1" ht="30" customHeight="1">
      <c r="C28" s="3407" t="s">
        <v>2096</v>
      </c>
      <c r="D28" s="2823" t="s">
        <v>2095</v>
      </c>
      <c r="E28" s="2829">
        <v>6.646552884399199</v>
      </c>
      <c r="F28" s="2829">
        <v>61.8395780189053</v>
      </c>
      <c r="G28" s="2829">
        <v>-55.193025134506101</v>
      </c>
      <c r="H28" s="2829">
        <v>14.660471908652006</v>
      </c>
      <c r="I28" s="2829">
        <v>70.022460155668156</v>
      </c>
      <c r="J28" s="2829">
        <v>-55.361988247016143</v>
      </c>
      <c r="K28" s="2829">
        <v>35.589255548042829</v>
      </c>
      <c r="L28" s="2829">
        <v>79.147076346662587</v>
      </c>
      <c r="M28" s="2829">
        <v>-43.557820798619758</v>
      </c>
      <c r="N28" s="2828">
        <v>0.3061312767297597</v>
      </c>
      <c r="O28" s="3408">
        <v>-21.321791037793147</v>
      </c>
      <c r="P28" s="2903"/>
      <c r="Q28" s="2904"/>
      <c r="R28" s="2904"/>
      <c r="S28" s="2904"/>
      <c r="T28" s="2904"/>
      <c r="U28" s="2904"/>
      <c r="V28" s="2904"/>
      <c r="W28" s="2897"/>
      <c r="X28" s="2897"/>
      <c r="Y28" s="2896"/>
      <c r="Z28" s="2896"/>
      <c r="AA28" s="2896"/>
      <c r="AB28" s="2896"/>
    </row>
    <row r="29" spans="3:155" s="2799" customFormat="1" ht="32.25" customHeight="1">
      <c r="C29" s="3407" t="s">
        <v>2094</v>
      </c>
      <c r="D29" s="2823" t="s">
        <v>1973</v>
      </c>
      <c r="E29" s="2829">
        <v>160.45821017602623</v>
      </c>
      <c r="F29" s="2829">
        <v>0</v>
      </c>
      <c r="G29" s="2829">
        <v>160.45821017602623</v>
      </c>
      <c r="H29" s="2829">
        <v>355.06468501261867</v>
      </c>
      <c r="I29" s="2829">
        <v>0</v>
      </c>
      <c r="J29" s="2829">
        <v>355.06468501261867</v>
      </c>
      <c r="K29" s="2829">
        <v>646.54604894381657</v>
      </c>
      <c r="L29" s="2829">
        <v>0</v>
      </c>
      <c r="M29" s="2829">
        <v>646.54604894381657</v>
      </c>
      <c r="N29" s="2828">
        <v>121.28171853787029</v>
      </c>
      <c r="O29" s="3408">
        <v>82.092468283867476</v>
      </c>
      <c r="P29" s="2903"/>
      <c r="Q29" s="2904"/>
      <c r="R29" s="2904"/>
      <c r="S29" s="2904"/>
      <c r="T29" s="2904"/>
      <c r="U29" s="2904"/>
      <c r="V29" s="2904"/>
      <c r="W29" s="2897"/>
      <c r="X29" s="2897"/>
      <c r="Y29" s="2896"/>
      <c r="Z29" s="2896"/>
      <c r="AA29" s="2896"/>
      <c r="AB29" s="2896"/>
    </row>
    <row r="30" spans="3:155" s="2811" customFormat="1" ht="30.75" customHeight="1">
      <c r="C30" s="3405" t="s">
        <v>2093</v>
      </c>
      <c r="D30" s="2832" t="s">
        <v>2092</v>
      </c>
      <c r="E30" s="2826">
        <v>9304.5834385062171</v>
      </c>
      <c r="F30" s="2826">
        <v>63.811267505477147</v>
      </c>
      <c r="G30" s="2826">
        <v>9240.772171000739</v>
      </c>
      <c r="H30" s="2826">
        <v>10531.728637993063</v>
      </c>
      <c r="I30" s="2826">
        <v>59.492292719499972</v>
      </c>
      <c r="J30" s="2826">
        <v>10472.236345273563</v>
      </c>
      <c r="K30" s="2826">
        <v>11860.518563435655</v>
      </c>
      <c r="L30" s="2826">
        <v>50.384772003834556</v>
      </c>
      <c r="M30" s="2826">
        <v>11810.133791431821</v>
      </c>
      <c r="N30" s="2825">
        <v>13.326420687411677</v>
      </c>
      <c r="O30" s="3406">
        <v>12.775661301438168</v>
      </c>
      <c r="P30" s="2903"/>
      <c r="Q30" s="2902"/>
      <c r="R30" s="2902"/>
      <c r="S30" s="2902"/>
      <c r="T30" s="2902"/>
      <c r="U30" s="2902"/>
      <c r="V30" s="2902"/>
      <c r="W30" s="2897"/>
      <c r="X30" s="2897"/>
      <c r="Y30" s="2896"/>
      <c r="Z30" s="2896"/>
      <c r="AA30" s="2896"/>
      <c r="AB30" s="2896"/>
      <c r="AC30" s="2799"/>
      <c r="AD30" s="2799"/>
      <c r="AE30" s="2799"/>
      <c r="AF30" s="2799"/>
      <c r="AG30" s="2799"/>
      <c r="AH30" s="2799"/>
      <c r="AI30" s="2799"/>
      <c r="AJ30" s="2799"/>
      <c r="AK30" s="2799"/>
      <c r="AL30" s="2799"/>
      <c r="AM30" s="2799"/>
      <c r="AN30" s="2799"/>
      <c r="AO30" s="2799"/>
      <c r="AP30" s="2799"/>
      <c r="AQ30" s="2799"/>
      <c r="AR30" s="2799"/>
      <c r="AS30" s="2799"/>
      <c r="AT30" s="2799"/>
      <c r="AU30" s="2799"/>
      <c r="AV30" s="2799"/>
      <c r="AW30" s="2799"/>
      <c r="AX30" s="2799"/>
      <c r="AY30" s="2799"/>
      <c r="AZ30" s="2799"/>
      <c r="BA30" s="2799"/>
      <c r="BB30" s="2799"/>
      <c r="BC30" s="2799"/>
      <c r="BD30" s="2799"/>
      <c r="BE30" s="2799"/>
      <c r="BF30" s="2799"/>
      <c r="BG30" s="2799"/>
      <c r="BH30" s="2799"/>
      <c r="BI30" s="2799"/>
      <c r="BJ30" s="2799"/>
      <c r="BK30" s="2799"/>
      <c r="BL30" s="2799"/>
      <c r="BM30" s="2799"/>
      <c r="BN30" s="2799"/>
      <c r="BO30" s="2799"/>
      <c r="BP30" s="2799"/>
      <c r="BQ30" s="2799"/>
      <c r="BR30" s="2799"/>
      <c r="BS30" s="2799"/>
      <c r="BT30" s="2799"/>
      <c r="BU30" s="2799"/>
      <c r="BV30" s="2799"/>
      <c r="BW30" s="2799"/>
      <c r="BX30" s="2799"/>
      <c r="BY30" s="2799"/>
      <c r="BZ30" s="2799"/>
      <c r="CA30" s="2799"/>
      <c r="CB30" s="2799"/>
      <c r="CC30" s="2799"/>
      <c r="CD30" s="2799"/>
      <c r="CE30" s="2799"/>
      <c r="CF30" s="2799"/>
      <c r="CG30" s="2799"/>
      <c r="CH30" s="2799"/>
      <c r="CI30" s="2799"/>
      <c r="CJ30" s="2799"/>
      <c r="CK30" s="2799"/>
      <c r="CL30" s="2799"/>
      <c r="CM30" s="2799"/>
      <c r="CN30" s="2799"/>
      <c r="CO30" s="2799"/>
      <c r="CP30" s="2799"/>
      <c r="CQ30" s="2799"/>
      <c r="CR30" s="2799"/>
      <c r="CS30" s="2799"/>
      <c r="CT30" s="2799"/>
      <c r="CU30" s="2799"/>
      <c r="CV30" s="2799"/>
      <c r="CW30" s="2799"/>
      <c r="CX30" s="2799"/>
      <c r="CY30" s="2799"/>
      <c r="CZ30" s="2799"/>
      <c r="DA30" s="2799"/>
      <c r="DB30" s="2799"/>
      <c r="DC30" s="2799"/>
      <c r="DD30" s="2799"/>
      <c r="DE30" s="2799"/>
      <c r="DF30" s="2799"/>
      <c r="DG30" s="2799"/>
      <c r="DH30" s="2799"/>
      <c r="DI30" s="2799"/>
      <c r="DJ30" s="2799"/>
      <c r="DK30" s="2799"/>
      <c r="DL30" s="2799"/>
      <c r="DM30" s="2799"/>
      <c r="DN30" s="2799"/>
      <c r="DO30" s="2799"/>
      <c r="DP30" s="2799"/>
      <c r="DQ30" s="2799"/>
      <c r="DR30" s="2799"/>
      <c r="DS30" s="2799"/>
      <c r="DT30" s="2799"/>
      <c r="DU30" s="2799"/>
      <c r="DV30" s="2799"/>
      <c r="DW30" s="2799"/>
      <c r="DX30" s="2799"/>
      <c r="DY30" s="2799"/>
      <c r="DZ30" s="2799"/>
      <c r="EA30" s="2799"/>
      <c r="EB30" s="2799"/>
      <c r="EC30" s="2799"/>
      <c r="ED30" s="2799"/>
      <c r="EE30" s="2799"/>
      <c r="EF30" s="2799"/>
      <c r="EG30" s="2799"/>
      <c r="EH30" s="2799"/>
      <c r="EI30" s="2799"/>
      <c r="EJ30" s="2799"/>
      <c r="EK30" s="2799"/>
      <c r="EL30" s="2799"/>
      <c r="EM30" s="2799"/>
      <c r="EN30" s="2799"/>
      <c r="EO30" s="2799"/>
      <c r="EP30" s="2799"/>
      <c r="EQ30" s="2799"/>
      <c r="ER30" s="2799"/>
      <c r="ES30" s="2799"/>
      <c r="ET30" s="2799"/>
      <c r="EU30" s="2799"/>
      <c r="EV30" s="2799"/>
      <c r="EW30" s="2799"/>
      <c r="EX30" s="2799"/>
      <c r="EY30" s="2799"/>
    </row>
    <row r="31" spans="3:155" s="2799" customFormat="1" ht="27.75" customHeight="1">
      <c r="C31" s="3407" t="s">
        <v>2091</v>
      </c>
      <c r="D31" s="2824" t="s">
        <v>2090</v>
      </c>
      <c r="E31" s="2829">
        <v>137.94332809203257</v>
      </c>
      <c r="F31" s="2829">
        <v>0</v>
      </c>
      <c r="G31" s="2829">
        <v>137.94332809203257</v>
      </c>
      <c r="H31" s="2829">
        <v>99.737926554816823</v>
      </c>
      <c r="I31" s="2829">
        <v>0</v>
      </c>
      <c r="J31" s="2829">
        <v>99.737926554816823</v>
      </c>
      <c r="K31" s="2829">
        <v>87.581075647805022</v>
      </c>
      <c r="L31" s="2829">
        <v>0</v>
      </c>
      <c r="M31" s="2829">
        <v>87.581075647805022</v>
      </c>
      <c r="N31" s="2828">
        <v>-27.696447567022599</v>
      </c>
      <c r="O31" s="3408">
        <v>-12.188794500686051</v>
      </c>
      <c r="P31" s="2903"/>
      <c r="Q31" s="2904"/>
      <c r="R31" s="2904"/>
      <c r="S31" s="2904"/>
      <c r="T31" s="2904"/>
      <c r="U31" s="2904"/>
      <c r="V31" s="2904"/>
      <c r="W31" s="2897"/>
      <c r="X31" s="2897"/>
      <c r="Y31" s="2896"/>
      <c r="Z31" s="2896"/>
      <c r="AA31" s="2896"/>
      <c r="AB31" s="2896"/>
    </row>
    <row r="32" spans="3:155" s="2799" customFormat="1" ht="55.5" customHeight="1">
      <c r="C32" s="3407" t="s">
        <v>2089</v>
      </c>
      <c r="D32" s="2824" t="s">
        <v>2088</v>
      </c>
      <c r="E32" s="2829">
        <v>9166.6401104141842</v>
      </c>
      <c r="F32" s="2829">
        <v>63.811267505477147</v>
      </c>
      <c r="G32" s="2829">
        <v>9102.8288429087079</v>
      </c>
      <c r="H32" s="2829">
        <v>10431.990711438244</v>
      </c>
      <c r="I32" s="2829">
        <v>59.492292719499972</v>
      </c>
      <c r="J32" s="2829">
        <v>10372.498418718746</v>
      </c>
      <c r="K32" s="2829">
        <v>11772.937487787849</v>
      </c>
      <c r="L32" s="2829">
        <v>50.384772003834556</v>
      </c>
      <c r="M32" s="2829">
        <v>11722.552715784015</v>
      </c>
      <c r="N32" s="2828">
        <v>13.948076995857583</v>
      </c>
      <c r="O32" s="3408">
        <v>13.0157098373608</v>
      </c>
      <c r="P32" s="2903"/>
      <c r="Q32" s="2904"/>
      <c r="R32" s="2904"/>
      <c r="S32" s="2904"/>
      <c r="T32" s="2904"/>
      <c r="U32" s="2904"/>
      <c r="V32" s="2904"/>
      <c r="W32" s="2897"/>
      <c r="X32" s="2897"/>
      <c r="Y32" s="2896"/>
      <c r="Z32" s="2896"/>
      <c r="AA32" s="2896"/>
      <c r="AB32" s="2896"/>
    </row>
    <row r="33" spans="3:155" s="2799" customFormat="1" ht="64.5" customHeight="1">
      <c r="C33" s="3407" t="s">
        <v>2087</v>
      </c>
      <c r="D33" s="2823" t="s">
        <v>2086</v>
      </c>
      <c r="E33" s="2829">
        <v>8325.807362261683</v>
      </c>
      <c r="F33" s="2829">
        <v>63.484361292766501</v>
      </c>
      <c r="G33" s="2829">
        <v>8262.3230009689178</v>
      </c>
      <c r="H33" s="2829">
        <v>9486.5532382885649</v>
      </c>
      <c r="I33" s="2829">
        <v>50.582905671586467</v>
      </c>
      <c r="J33" s="2829">
        <v>9435.9703326169747</v>
      </c>
      <c r="K33" s="2829">
        <v>10863.552388813157</v>
      </c>
      <c r="L33" s="2829">
        <v>45.593807732363963</v>
      </c>
      <c r="M33" s="2829">
        <v>10817.958581080795</v>
      </c>
      <c r="N33" s="2828">
        <v>14.204810578216609</v>
      </c>
      <c r="O33" s="3408">
        <v>14.645957964564094</v>
      </c>
      <c r="P33" s="2903"/>
      <c r="Q33" s="2904"/>
      <c r="R33" s="2904"/>
      <c r="S33" s="2904"/>
      <c r="T33" s="2904"/>
      <c r="U33" s="2904"/>
      <c r="V33" s="2904"/>
      <c r="W33" s="2897"/>
      <c r="X33" s="2897"/>
      <c r="Y33" s="2896"/>
      <c r="Z33" s="2896"/>
      <c r="AA33" s="2896"/>
      <c r="AB33" s="2896"/>
    </row>
    <row r="34" spans="3:155" s="2799" customFormat="1" ht="25.5" customHeight="1">
      <c r="C34" s="3407" t="s">
        <v>2085</v>
      </c>
      <c r="D34" s="2846" t="s">
        <v>2084</v>
      </c>
      <c r="E34" s="2845">
        <v>8325.807362261683</v>
      </c>
      <c r="F34" s="2845">
        <v>63.484361292766501</v>
      </c>
      <c r="G34" s="2845">
        <v>8262.3230009689178</v>
      </c>
      <c r="H34" s="2845">
        <v>9486.5532382885649</v>
      </c>
      <c r="I34" s="2845">
        <v>50.582905671586467</v>
      </c>
      <c r="J34" s="2845">
        <v>9435.9703326169747</v>
      </c>
      <c r="K34" s="2845">
        <v>10863.552388813157</v>
      </c>
      <c r="L34" s="2845">
        <v>45.593807732363963</v>
      </c>
      <c r="M34" s="2845">
        <v>10817.958581080795</v>
      </c>
      <c r="N34" s="2844">
        <v>14.204810578216609</v>
      </c>
      <c r="O34" s="3409">
        <v>14.645957964564094</v>
      </c>
      <c r="P34" s="2903"/>
      <c r="Q34" s="2905"/>
      <c r="R34" s="2905"/>
      <c r="S34" s="2905"/>
      <c r="T34" s="2905"/>
      <c r="U34" s="2905"/>
      <c r="V34" s="2905"/>
      <c r="W34" s="2897"/>
      <c r="X34" s="2897"/>
      <c r="Y34" s="2896"/>
      <c r="Z34" s="2896"/>
      <c r="AA34" s="2896"/>
      <c r="AB34" s="2896"/>
    </row>
    <row r="35" spans="3:155" s="2799" customFormat="1" ht="25.5" customHeight="1">
      <c r="C35" s="3407" t="s">
        <v>2083</v>
      </c>
      <c r="D35" s="2823" t="s">
        <v>2082</v>
      </c>
      <c r="E35" s="2829">
        <v>840.8327481525007</v>
      </c>
      <c r="F35" s="2829">
        <v>0.32690621271065368</v>
      </c>
      <c r="G35" s="2829">
        <v>840.50584193979012</v>
      </c>
      <c r="H35" s="2829">
        <v>945.43747314968209</v>
      </c>
      <c r="I35" s="2829">
        <v>8.9093870479135049</v>
      </c>
      <c r="J35" s="2829">
        <v>936.52808610176851</v>
      </c>
      <c r="K35" s="2829">
        <v>909.3850989746901</v>
      </c>
      <c r="L35" s="2829">
        <v>4.790964271470596</v>
      </c>
      <c r="M35" s="2829">
        <v>904.59413470321965</v>
      </c>
      <c r="N35" s="2828">
        <v>11.424339888033398</v>
      </c>
      <c r="O35" s="3408">
        <v>-3.4098231406461732</v>
      </c>
      <c r="P35" s="2903"/>
      <c r="Q35" s="2904"/>
      <c r="R35" s="2904"/>
      <c r="S35" s="2904"/>
      <c r="T35" s="2904"/>
      <c r="U35" s="2904"/>
      <c r="V35" s="2904"/>
      <c r="W35" s="2897"/>
      <c r="X35" s="2897"/>
      <c r="Y35" s="2896"/>
      <c r="Z35" s="2896"/>
      <c r="AA35" s="2896"/>
      <c r="AB35" s="2896"/>
    </row>
    <row r="36" spans="3:155" s="2799" customFormat="1" ht="25.5" customHeight="1">
      <c r="C36" s="3407" t="s">
        <v>2081</v>
      </c>
      <c r="D36" s="2822" t="s">
        <v>2080</v>
      </c>
      <c r="E36" s="2829">
        <v>513.00421456439301</v>
      </c>
      <c r="F36" s="2829">
        <v>0</v>
      </c>
      <c r="G36" s="2829">
        <v>513.00421456439301</v>
      </c>
      <c r="H36" s="2829">
        <v>575.14898437990018</v>
      </c>
      <c r="I36" s="2829">
        <v>0</v>
      </c>
      <c r="J36" s="2829">
        <v>575.14898437990018</v>
      </c>
      <c r="K36" s="2829">
        <v>515.52474908971146</v>
      </c>
      <c r="L36" s="2829">
        <v>0</v>
      </c>
      <c r="M36" s="2829">
        <v>515.52474908971146</v>
      </c>
      <c r="N36" s="2828">
        <v>12.113890695474328</v>
      </c>
      <c r="O36" s="3408">
        <v>-10.36674616655594</v>
      </c>
      <c r="P36" s="2903"/>
      <c r="Q36" s="2904"/>
      <c r="R36" s="2904"/>
      <c r="S36" s="2904"/>
      <c r="T36" s="2904"/>
      <c r="U36" s="2904"/>
      <c r="V36" s="2904"/>
      <c r="W36" s="2897"/>
      <c r="X36" s="2897"/>
      <c r="Y36" s="2896"/>
      <c r="Z36" s="2896"/>
      <c r="AA36" s="2896"/>
      <c r="AB36" s="2896"/>
    </row>
    <row r="37" spans="3:155" s="2799" customFormat="1" ht="31.5" customHeight="1">
      <c r="C37" s="3407" t="s">
        <v>2079</v>
      </c>
      <c r="D37" s="2822" t="s">
        <v>2078</v>
      </c>
      <c r="E37" s="2829">
        <v>13.315701314721707</v>
      </c>
      <c r="F37" s="2829">
        <v>7.7520271105375245E-4</v>
      </c>
      <c r="G37" s="2829">
        <v>13.314926112010651</v>
      </c>
      <c r="H37" s="2829">
        <v>8.5016140433677396</v>
      </c>
      <c r="I37" s="2829">
        <v>6.4132358347024621</v>
      </c>
      <c r="J37" s="2829">
        <v>2.088378208665278</v>
      </c>
      <c r="K37" s="2829">
        <v>18.138243297767424</v>
      </c>
      <c r="L37" s="2829">
        <v>0.50075329801043178</v>
      </c>
      <c r="M37" s="2829">
        <v>17.63748999975699</v>
      </c>
      <c r="N37" s="2828">
        <v>-84.315510344578868</v>
      </c>
      <c r="O37" s="3408" t="s">
        <v>62</v>
      </c>
      <c r="P37" s="2903"/>
      <c r="Q37" s="2904"/>
      <c r="R37" s="2904"/>
      <c r="S37" s="2904"/>
      <c r="T37" s="2904"/>
      <c r="U37" s="2904"/>
      <c r="V37" s="2904"/>
      <c r="W37" s="2897"/>
      <c r="X37" s="2897"/>
      <c r="Y37" s="2896"/>
      <c r="Z37" s="2896"/>
      <c r="AA37" s="2896"/>
      <c r="AB37" s="2896"/>
    </row>
    <row r="38" spans="3:155" s="2799" customFormat="1" ht="44.25" customHeight="1">
      <c r="C38" s="3407" t="s">
        <v>2077</v>
      </c>
      <c r="D38" s="2822" t="s">
        <v>2076</v>
      </c>
      <c r="E38" s="2829">
        <v>314.51283227338604</v>
      </c>
      <c r="F38" s="2829">
        <v>0</v>
      </c>
      <c r="G38" s="2829">
        <v>314.51283227338604</v>
      </c>
      <c r="H38" s="2829">
        <v>361.78687472641388</v>
      </c>
      <c r="I38" s="2829">
        <v>0</v>
      </c>
      <c r="J38" s="2829">
        <v>361.78687472641388</v>
      </c>
      <c r="K38" s="2829">
        <v>375.72210658721116</v>
      </c>
      <c r="L38" s="2829">
        <v>0</v>
      </c>
      <c r="M38" s="2829">
        <v>375.72210658721116</v>
      </c>
      <c r="N38" s="2828">
        <v>15.030878743903052</v>
      </c>
      <c r="O38" s="3408">
        <v>3.8517792751147306</v>
      </c>
      <c r="P38" s="2903"/>
      <c r="Q38" s="2904"/>
      <c r="R38" s="2904"/>
      <c r="S38" s="2904"/>
      <c r="T38" s="2904"/>
      <c r="U38" s="2904"/>
      <c r="V38" s="2904"/>
      <c r="W38" s="2897"/>
      <c r="X38" s="2897"/>
      <c r="Y38" s="2896"/>
      <c r="Z38" s="2896"/>
      <c r="AA38" s="2896"/>
      <c r="AB38" s="2896"/>
    </row>
    <row r="39" spans="3:155" s="2799" customFormat="1" ht="31.5" customHeight="1">
      <c r="C39" s="3407" t="s">
        <v>2075</v>
      </c>
      <c r="D39" s="2822" t="s">
        <v>2074</v>
      </c>
      <c r="E39" s="2829">
        <v>0</v>
      </c>
      <c r="F39" s="2829">
        <v>0.32613100999959987</v>
      </c>
      <c r="G39" s="2829">
        <v>-0.32613100999959987</v>
      </c>
      <c r="H39" s="2829">
        <v>0</v>
      </c>
      <c r="I39" s="2829">
        <v>2.4961512132110428</v>
      </c>
      <c r="J39" s="2829">
        <v>-2.4961512132110428</v>
      </c>
      <c r="K39" s="2829">
        <v>0</v>
      </c>
      <c r="L39" s="2829">
        <v>4.2902109734601641</v>
      </c>
      <c r="M39" s="2829">
        <v>-4.2902109734601641</v>
      </c>
      <c r="N39" s="2828" t="s">
        <v>62</v>
      </c>
      <c r="O39" s="3408">
        <v>71.873040012718107</v>
      </c>
      <c r="P39" s="2903"/>
      <c r="Q39" s="2904"/>
      <c r="R39" s="2904"/>
      <c r="S39" s="2904"/>
      <c r="T39" s="2904"/>
      <c r="U39" s="2904"/>
      <c r="V39" s="2904"/>
      <c r="W39" s="2897"/>
      <c r="X39" s="2897"/>
      <c r="Y39" s="2896"/>
      <c r="Z39" s="2896"/>
      <c r="AA39" s="2896"/>
      <c r="AB39" s="2896"/>
    </row>
    <row r="40" spans="3:155" s="2811" customFormat="1" ht="42" customHeight="1">
      <c r="C40" s="3405">
        <v>2</v>
      </c>
      <c r="D40" s="2827" t="s">
        <v>2073</v>
      </c>
      <c r="E40" s="2826">
        <v>82.930061847746288</v>
      </c>
      <c r="F40" s="2826">
        <v>0.20697146714971679</v>
      </c>
      <c r="G40" s="2826">
        <v>82.723090380596588</v>
      </c>
      <c r="H40" s="2826">
        <v>57.77442895828861</v>
      </c>
      <c r="I40" s="2826">
        <v>5.02917194286323E-3</v>
      </c>
      <c r="J40" s="2826">
        <v>57.769399786345744</v>
      </c>
      <c r="K40" s="2826">
        <v>45.291602810005514</v>
      </c>
      <c r="L40" s="2826">
        <v>1.6297630913384245</v>
      </c>
      <c r="M40" s="2826">
        <v>43.661839718667089</v>
      </c>
      <c r="N40" s="2825">
        <v>-30.165326850632201</v>
      </c>
      <c r="O40" s="3406">
        <v>-24.420471945102484</v>
      </c>
      <c r="P40" s="2903"/>
      <c r="Q40" s="2902"/>
      <c r="R40" s="2902"/>
      <c r="S40" s="2902"/>
      <c r="T40" s="2902"/>
      <c r="U40" s="2902"/>
      <c r="V40" s="2902"/>
      <c r="W40" s="2897"/>
      <c r="X40" s="2897"/>
      <c r="Y40" s="2896"/>
      <c r="Z40" s="2896"/>
      <c r="AA40" s="2896"/>
      <c r="AB40" s="2896"/>
      <c r="AC40" s="2799"/>
      <c r="AD40" s="2799"/>
      <c r="AE40" s="2799"/>
      <c r="AF40" s="2799"/>
      <c r="AG40" s="2799"/>
      <c r="AH40" s="2799"/>
      <c r="AI40" s="2799"/>
      <c r="AJ40" s="2799"/>
      <c r="AK40" s="2799"/>
      <c r="AL40" s="2799"/>
      <c r="AM40" s="2799"/>
      <c r="AN40" s="2799"/>
      <c r="AO40" s="2799"/>
      <c r="AP40" s="2799"/>
      <c r="AQ40" s="2799"/>
      <c r="AR40" s="2799"/>
      <c r="AS40" s="2799"/>
      <c r="AT40" s="2799"/>
      <c r="AU40" s="2799"/>
      <c r="AV40" s="2799"/>
      <c r="AW40" s="2799"/>
      <c r="AX40" s="2799"/>
      <c r="AY40" s="2799"/>
      <c r="AZ40" s="2799"/>
      <c r="BA40" s="2799"/>
      <c r="BB40" s="2799"/>
      <c r="BC40" s="2799"/>
      <c r="BD40" s="2799"/>
      <c r="BE40" s="2799"/>
      <c r="BF40" s="2799"/>
      <c r="BG40" s="2799"/>
      <c r="BH40" s="2799"/>
      <c r="BI40" s="2799"/>
      <c r="BJ40" s="2799"/>
      <c r="BK40" s="2799"/>
      <c r="BL40" s="2799"/>
      <c r="BM40" s="2799"/>
      <c r="BN40" s="2799"/>
      <c r="BO40" s="2799"/>
      <c r="BP40" s="2799"/>
      <c r="BQ40" s="2799"/>
      <c r="BR40" s="2799"/>
      <c r="BS40" s="2799"/>
      <c r="BT40" s="2799"/>
      <c r="BU40" s="2799"/>
      <c r="BV40" s="2799"/>
      <c r="BW40" s="2799"/>
      <c r="BX40" s="2799"/>
      <c r="BY40" s="2799"/>
      <c r="BZ40" s="2799"/>
      <c r="CA40" s="2799"/>
      <c r="CB40" s="2799"/>
      <c r="CC40" s="2799"/>
      <c r="CD40" s="2799"/>
      <c r="CE40" s="2799"/>
      <c r="CF40" s="2799"/>
      <c r="CG40" s="2799"/>
      <c r="CH40" s="2799"/>
      <c r="CI40" s="2799"/>
      <c r="CJ40" s="2799"/>
      <c r="CK40" s="2799"/>
      <c r="CL40" s="2799"/>
      <c r="CM40" s="2799"/>
      <c r="CN40" s="2799"/>
      <c r="CO40" s="2799"/>
      <c r="CP40" s="2799"/>
      <c r="CQ40" s="2799"/>
      <c r="CR40" s="2799"/>
      <c r="CS40" s="2799"/>
      <c r="CT40" s="2799"/>
      <c r="CU40" s="2799"/>
      <c r="CV40" s="2799"/>
      <c r="CW40" s="2799"/>
      <c r="CX40" s="2799"/>
      <c r="CY40" s="2799"/>
      <c r="CZ40" s="2799"/>
      <c r="DA40" s="2799"/>
      <c r="DB40" s="2799"/>
      <c r="DC40" s="2799"/>
      <c r="DD40" s="2799"/>
      <c r="DE40" s="2799"/>
      <c r="DF40" s="2799"/>
      <c r="DG40" s="2799"/>
      <c r="DH40" s="2799"/>
      <c r="DI40" s="2799"/>
      <c r="DJ40" s="2799"/>
      <c r="DK40" s="2799"/>
      <c r="DL40" s="2799"/>
      <c r="DM40" s="2799"/>
      <c r="DN40" s="2799"/>
      <c r="DO40" s="2799"/>
      <c r="DP40" s="2799"/>
      <c r="DQ40" s="2799"/>
      <c r="DR40" s="2799"/>
      <c r="DS40" s="2799"/>
      <c r="DT40" s="2799"/>
      <c r="DU40" s="2799"/>
      <c r="DV40" s="2799"/>
      <c r="DW40" s="2799"/>
      <c r="DX40" s="2799"/>
      <c r="DY40" s="2799"/>
      <c r="DZ40" s="2799"/>
      <c r="EA40" s="2799"/>
      <c r="EB40" s="2799"/>
      <c r="EC40" s="2799"/>
      <c r="ED40" s="2799"/>
      <c r="EE40" s="2799"/>
      <c r="EF40" s="2799"/>
      <c r="EG40" s="2799"/>
      <c r="EH40" s="2799"/>
      <c r="EI40" s="2799"/>
      <c r="EJ40" s="2799"/>
      <c r="EK40" s="2799"/>
      <c r="EL40" s="2799"/>
      <c r="EM40" s="2799"/>
      <c r="EN40" s="2799"/>
      <c r="EO40" s="2799"/>
      <c r="EP40" s="2799"/>
      <c r="EQ40" s="2799"/>
      <c r="ER40" s="2799"/>
      <c r="ES40" s="2799"/>
      <c r="ET40" s="2799"/>
      <c r="EU40" s="2799"/>
      <c r="EV40" s="2799"/>
      <c r="EW40" s="2799"/>
      <c r="EX40" s="2799"/>
      <c r="EY40" s="2799"/>
    </row>
    <row r="41" spans="3:155" s="2811" customFormat="1" ht="69" customHeight="1">
      <c r="C41" s="3410"/>
      <c r="D41" s="2843" t="s">
        <v>2072</v>
      </c>
      <c r="E41" s="2842">
        <v>12623.929534739738</v>
      </c>
      <c r="F41" s="2842">
        <v>17715.83570403617</v>
      </c>
      <c r="G41" s="2842">
        <v>-5091.9061692964287</v>
      </c>
      <c r="H41" s="2842">
        <v>14202.656015361881</v>
      </c>
      <c r="I41" s="2842">
        <v>14505.514060741836</v>
      </c>
      <c r="J41" s="2842">
        <v>-302.85804537995676</v>
      </c>
      <c r="K41" s="2842">
        <v>16164.087143502431</v>
      </c>
      <c r="L41" s="2842">
        <v>14457.916037839224</v>
      </c>
      <c r="M41" s="2842">
        <v>1706.1711056632062</v>
      </c>
      <c r="N41" s="2841">
        <v>-94.052167590868947</v>
      </c>
      <c r="O41" s="3411" t="s">
        <v>62</v>
      </c>
      <c r="P41" s="2903"/>
      <c r="Q41" s="2902"/>
      <c r="R41" s="2902"/>
      <c r="S41" s="2902"/>
      <c r="T41" s="2902"/>
      <c r="U41" s="2902"/>
      <c r="V41" s="2902"/>
      <c r="W41" s="2897"/>
      <c r="X41" s="2897"/>
      <c r="Y41" s="2896"/>
      <c r="Z41" s="2896"/>
      <c r="AA41" s="2896"/>
      <c r="AB41" s="2896"/>
      <c r="AC41" s="2799"/>
      <c r="AD41" s="2799"/>
      <c r="AE41" s="2799"/>
      <c r="AF41" s="2799"/>
      <c r="AG41" s="2799"/>
      <c r="AH41" s="2799"/>
      <c r="AI41" s="2799"/>
      <c r="AJ41" s="2799"/>
      <c r="AK41" s="2799"/>
      <c r="AL41" s="2799"/>
      <c r="AM41" s="2799"/>
      <c r="AN41" s="2799"/>
      <c r="AO41" s="2799"/>
      <c r="AP41" s="2799"/>
      <c r="AQ41" s="2799"/>
      <c r="AR41" s="2799"/>
      <c r="AS41" s="2799"/>
      <c r="AT41" s="2799"/>
      <c r="AU41" s="2799"/>
      <c r="AV41" s="2799"/>
      <c r="AW41" s="2799"/>
      <c r="AX41" s="2799"/>
      <c r="AY41" s="2799"/>
      <c r="AZ41" s="2799"/>
      <c r="BA41" s="2799"/>
      <c r="BB41" s="2799"/>
      <c r="BC41" s="2799"/>
      <c r="BD41" s="2799"/>
      <c r="BE41" s="2799"/>
      <c r="BF41" s="2799"/>
      <c r="BG41" s="2799"/>
      <c r="BH41" s="2799"/>
      <c r="BI41" s="2799"/>
      <c r="BJ41" s="2799"/>
      <c r="BK41" s="2799"/>
      <c r="BL41" s="2799"/>
      <c r="BM41" s="2799"/>
      <c r="BN41" s="2799"/>
      <c r="BO41" s="2799"/>
      <c r="BP41" s="2799"/>
      <c r="BQ41" s="2799"/>
      <c r="BR41" s="2799"/>
      <c r="BS41" s="2799"/>
      <c r="BT41" s="2799"/>
      <c r="BU41" s="2799"/>
      <c r="BV41" s="2799"/>
      <c r="BW41" s="2799"/>
      <c r="BX41" s="2799"/>
      <c r="BY41" s="2799"/>
      <c r="BZ41" s="2799"/>
      <c r="CA41" s="2799"/>
      <c r="CB41" s="2799"/>
      <c r="CC41" s="2799"/>
      <c r="CD41" s="2799"/>
      <c r="CE41" s="2799"/>
      <c r="CF41" s="2799"/>
      <c r="CG41" s="2799"/>
      <c r="CH41" s="2799"/>
      <c r="CI41" s="2799"/>
      <c r="CJ41" s="2799"/>
      <c r="CK41" s="2799"/>
      <c r="CL41" s="2799"/>
      <c r="CM41" s="2799"/>
      <c r="CN41" s="2799"/>
      <c r="CO41" s="2799"/>
      <c r="CP41" s="2799"/>
      <c r="CQ41" s="2799"/>
      <c r="CR41" s="2799"/>
      <c r="CS41" s="2799"/>
      <c r="CT41" s="2799"/>
      <c r="CU41" s="2799"/>
      <c r="CV41" s="2799"/>
      <c r="CW41" s="2799"/>
      <c r="CX41" s="2799"/>
      <c r="CY41" s="2799"/>
      <c r="CZ41" s="2799"/>
      <c r="DA41" s="2799"/>
      <c r="DB41" s="2799"/>
      <c r="DC41" s="2799"/>
      <c r="DD41" s="2799"/>
      <c r="DE41" s="2799"/>
      <c r="DF41" s="2799"/>
      <c r="DG41" s="2799"/>
      <c r="DH41" s="2799"/>
      <c r="DI41" s="2799"/>
      <c r="DJ41" s="2799"/>
      <c r="DK41" s="2799"/>
      <c r="DL41" s="2799"/>
      <c r="DM41" s="2799"/>
      <c r="DN41" s="2799"/>
      <c r="DO41" s="2799"/>
      <c r="DP41" s="2799"/>
      <c r="DQ41" s="2799"/>
      <c r="DR41" s="2799"/>
      <c r="DS41" s="2799"/>
      <c r="DT41" s="2799"/>
      <c r="DU41" s="2799"/>
      <c r="DV41" s="2799"/>
      <c r="DW41" s="2799"/>
      <c r="DX41" s="2799"/>
      <c r="DY41" s="2799"/>
      <c r="DZ41" s="2799"/>
      <c r="EA41" s="2799"/>
      <c r="EB41" s="2799"/>
      <c r="EC41" s="2799"/>
      <c r="ED41" s="2799"/>
      <c r="EE41" s="2799"/>
      <c r="EF41" s="2799"/>
      <c r="EG41" s="2799"/>
      <c r="EH41" s="2799"/>
      <c r="EI41" s="2799"/>
      <c r="EJ41" s="2799"/>
      <c r="EK41" s="2799"/>
      <c r="EL41" s="2799"/>
      <c r="EM41" s="2799"/>
      <c r="EN41" s="2799"/>
      <c r="EO41" s="2799"/>
      <c r="EP41" s="2799"/>
      <c r="EQ41" s="2799"/>
      <c r="ER41" s="2799"/>
      <c r="ES41" s="2799"/>
      <c r="ET41" s="2799"/>
      <c r="EU41" s="2799"/>
      <c r="EV41" s="2799"/>
      <c r="EW41" s="2799"/>
      <c r="EX41" s="2799"/>
      <c r="EY41" s="2799"/>
    </row>
    <row r="42" spans="3:155" s="2811" customFormat="1" ht="28.35" customHeight="1">
      <c r="C42" s="3412"/>
      <c r="D42" s="2840"/>
      <c r="E42" s="2839"/>
      <c r="F42" s="2839"/>
      <c r="G42" s="2839"/>
      <c r="H42" s="2839"/>
      <c r="I42" s="2839"/>
      <c r="J42" s="2839"/>
      <c r="K42" s="2839"/>
      <c r="L42" s="2839"/>
      <c r="M42" s="2839"/>
      <c r="N42" s="2838"/>
      <c r="O42" s="3413"/>
      <c r="P42" s="2799"/>
      <c r="Q42" s="2900"/>
      <c r="R42" s="2900"/>
      <c r="S42" s="2900"/>
      <c r="T42" s="2900"/>
      <c r="U42" s="2900"/>
      <c r="V42" s="2900"/>
      <c r="W42" s="2897"/>
      <c r="X42" s="2897"/>
      <c r="Y42" s="2896"/>
      <c r="Z42" s="2896"/>
      <c r="AA42" s="2896"/>
      <c r="AB42" s="2896"/>
      <c r="AC42" s="2799"/>
      <c r="AD42" s="2799"/>
      <c r="AE42" s="2799"/>
      <c r="AF42" s="2799"/>
      <c r="AG42" s="2799"/>
      <c r="AH42" s="2799"/>
      <c r="AI42" s="2799"/>
      <c r="AJ42" s="2799"/>
      <c r="AK42" s="2799"/>
      <c r="AL42" s="2799"/>
      <c r="AM42" s="2799"/>
      <c r="AN42" s="2799"/>
      <c r="AO42" s="2799"/>
      <c r="AP42" s="2799"/>
      <c r="AQ42" s="2799"/>
      <c r="AR42" s="2799"/>
      <c r="AS42" s="2799"/>
      <c r="AT42" s="2799"/>
      <c r="AU42" s="2799"/>
      <c r="AV42" s="2799"/>
      <c r="AW42" s="2799"/>
      <c r="AX42" s="2799"/>
      <c r="AY42" s="2799"/>
      <c r="AZ42" s="2799"/>
      <c r="BA42" s="2799"/>
      <c r="BB42" s="2799"/>
      <c r="BC42" s="2799"/>
      <c r="BD42" s="2799"/>
      <c r="BE42" s="2799"/>
      <c r="BF42" s="2799"/>
      <c r="BG42" s="2799"/>
      <c r="BH42" s="2799"/>
      <c r="BI42" s="2799"/>
      <c r="BJ42" s="2799"/>
      <c r="BK42" s="2799"/>
      <c r="BL42" s="2799"/>
      <c r="BM42" s="2799"/>
      <c r="BN42" s="2799"/>
      <c r="BO42" s="2799"/>
      <c r="BP42" s="2799"/>
      <c r="BQ42" s="2799"/>
      <c r="BR42" s="2799"/>
      <c r="BS42" s="2799"/>
      <c r="BT42" s="2799"/>
      <c r="BU42" s="2799"/>
      <c r="BV42" s="2799"/>
      <c r="BW42" s="2799"/>
      <c r="BX42" s="2799"/>
      <c r="BY42" s="2799"/>
      <c r="BZ42" s="2799"/>
      <c r="CA42" s="2799"/>
      <c r="CB42" s="2799"/>
      <c r="CC42" s="2799"/>
      <c r="CD42" s="2799"/>
      <c r="CE42" s="2799"/>
      <c r="CF42" s="2799"/>
      <c r="CG42" s="2799"/>
      <c r="CH42" s="2799"/>
      <c r="CI42" s="2799"/>
      <c r="CJ42" s="2799"/>
      <c r="CK42" s="2799"/>
      <c r="CL42" s="2799"/>
      <c r="CM42" s="2799"/>
      <c r="CN42" s="2799"/>
      <c r="CO42" s="2799"/>
      <c r="CP42" s="2799"/>
      <c r="CQ42" s="2799"/>
      <c r="CR42" s="2799"/>
      <c r="CS42" s="2799"/>
      <c r="CT42" s="2799"/>
      <c r="CU42" s="2799"/>
      <c r="CV42" s="2799"/>
      <c r="CW42" s="2799"/>
      <c r="CX42" s="2799"/>
      <c r="CY42" s="2799"/>
      <c r="CZ42" s="2799"/>
      <c r="DA42" s="2799"/>
      <c r="DB42" s="2799"/>
      <c r="DC42" s="2799"/>
      <c r="DD42" s="2799"/>
      <c r="DE42" s="2799"/>
      <c r="DF42" s="2799"/>
      <c r="DG42" s="2799"/>
      <c r="DH42" s="2799"/>
      <c r="DI42" s="2799"/>
      <c r="DJ42" s="2799"/>
      <c r="DK42" s="2799"/>
      <c r="DL42" s="2799"/>
      <c r="DM42" s="2799"/>
      <c r="DN42" s="2799"/>
      <c r="DO42" s="2799"/>
      <c r="DP42" s="2799"/>
      <c r="DQ42" s="2799"/>
      <c r="DR42" s="2799"/>
      <c r="DS42" s="2799"/>
      <c r="DT42" s="2799"/>
      <c r="DU42" s="2799"/>
      <c r="DV42" s="2799"/>
      <c r="DW42" s="2799"/>
      <c r="DX42" s="2799"/>
      <c r="DY42" s="2799"/>
      <c r="DZ42" s="2799"/>
      <c r="EA42" s="2799"/>
      <c r="EB42" s="2799"/>
      <c r="EC42" s="2799"/>
      <c r="ED42" s="2799"/>
      <c r="EE42" s="2799"/>
      <c r="EF42" s="2799"/>
      <c r="EG42" s="2799"/>
      <c r="EH42" s="2799"/>
      <c r="EI42" s="2799"/>
      <c r="EJ42" s="2799"/>
      <c r="EK42" s="2799"/>
      <c r="EL42" s="2799"/>
      <c r="EM42" s="2799"/>
      <c r="EN42" s="2799"/>
      <c r="EO42" s="2799"/>
      <c r="EP42" s="2799"/>
      <c r="EQ42" s="2799"/>
      <c r="ER42" s="2799"/>
      <c r="ES42" s="2799"/>
      <c r="ET42" s="2799"/>
      <c r="EU42" s="2799"/>
      <c r="EV42" s="2799"/>
      <c r="EW42" s="2799"/>
      <c r="EX42" s="2799"/>
      <c r="EY42" s="2799"/>
    </row>
    <row r="43" spans="3:155" s="2811" customFormat="1" ht="95.25" customHeight="1">
      <c r="C43" s="3414"/>
      <c r="D43" s="2901"/>
      <c r="E43" s="2836" t="s">
        <v>2071</v>
      </c>
      <c r="F43" s="2836" t="s">
        <v>2070</v>
      </c>
      <c r="G43" s="2835" t="s">
        <v>2069</v>
      </c>
      <c r="H43" s="2836" t="s">
        <v>2071</v>
      </c>
      <c r="I43" s="2836" t="s">
        <v>2070</v>
      </c>
      <c r="J43" s="2835" t="s">
        <v>2069</v>
      </c>
      <c r="K43" s="2836" t="s">
        <v>2071</v>
      </c>
      <c r="L43" s="2836" t="s">
        <v>2070</v>
      </c>
      <c r="M43" s="2835" t="s">
        <v>2069</v>
      </c>
      <c r="N43" s="3736" t="s">
        <v>776</v>
      </c>
      <c r="O43" s="3750"/>
      <c r="P43" s="2799"/>
      <c r="Q43" s="2900"/>
      <c r="R43" s="2900"/>
      <c r="S43" s="2900"/>
      <c r="T43" s="2900"/>
      <c r="U43" s="2900"/>
      <c r="V43" s="2900"/>
      <c r="W43" s="2897"/>
      <c r="X43" s="2897"/>
      <c r="Y43" s="2896"/>
      <c r="Z43" s="2896"/>
      <c r="AA43" s="2896"/>
      <c r="AB43" s="2896"/>
      <c r="AC43" s="2799"/>
      <c r="AD43" s="2799"/>
      <c r="AE43" s="2799"/>
      <c r="AF43" s="2799"/>
      <c r="AG43" s="2799"/>
      <c r="AH43" s="2799"/>
      <c r="AI43" s="2799"/>
      <c r="AJ43" s="2799"/>
      <c r="AK43" s="2799"/>
      <c r="AL43" s="2799"/>
      <c r="AM43" s="2799"/>
      <c r="AN43" s="2799"/>
      <c r="AO43" s="2799"/>
      <c r="AP43" s="2799"/>
      <c r="AQ43" s="2799"/>
      <c r="AR43" s="2799"/>
      <c r="AS43" s="2799"/>
      <c r="AT43" s="2799"/>
      <c r="AU43" s="2799"/>
      <c r="AV43" s="2799"/>
      <c r="AW43" s="2799"/>
      <c r="AX43" s="2799"/>
      <c r="AY43" s="2799"/>
      <c r="AZ43" s="2799"/>
      <c r="BA43" s="2799"/>
      <c r="BB43" s="2799"/>
      <c r="BC43" s="2799"/>
      <c r="BD43" s="2799"/>
      <c r="BE43" s="2799"/>
      <c r="BF43" s="2799"/>
      <c r="BG43" s="2799"/>
      <c r="BH43" s="2799"/>
      <c r="BI43" s="2799"/>
      <c r="BJ43" s="2799"/>
      <c r="BK43" s="2799"/>
      <c r="BL43" s="2799"/>
      <c r="BM43" s="2799"/>
      <c r="BN43" s="2799"/>
      <c r="BO43" s="2799"/>
      <c r="BP43" s="2799"/>
      <c r="BQ43" s="2799"/>
      <c r="BR43" s="2799"/>
      <c r="BS43" s="2799"/>
      <c r="BT43" s="2799"/>
      <c r="BU43" s="2799"/>
      <c r="BV43" s="2799"/>
      <c r="BW43" s="2799"/>
      <c r="BX43" s="2799"/>
      <c r="BY43" s="2799"/>
      <c r="BZ43" s="2799"/>
      <c r="CA43" s="2799"/>
      <c r="CB43" s="2799"/>
      <c r="CC43" s="2799"/>
      <c r="CD43" s="2799"/>
      <c r="CE43" s="2799"/>
      <c r="CF43" s="2799"/>
      <c r="CG43" s="2799"/>
      <c r="CH43" s="2799"/>
      <c r="CI43" s="2799"/>
      <c r="CJ43" s="2799"/>
      <c r="CK43" s="2799"/>
      <c r="CL43" s="2799"/>
      <c r="CM43" s="2799"/>
      <c r="CN43" s="2799"/>
      <c r="CO43" s="2799"/>
      <c r="CP43" s="2799"/>
      <c r="CQ43" s="2799"/>
      <c r="CR43" s="2799"/>
      <c r="CS43" s="2799"/>
      <c r="CT43" s="2799"/>
      <c r="CU43" s="2799"/>
      <c r="CV43" s="2799"/>
      <c r="CW43" s="2799"/>
      <c r="CX43" s="2799"/>
      <c r="CY43" s="2799"/>
      <c r="CZ43" s="2799"/>
      <c r="DA43" s="2799"/>
      <c r="DB43" s="2799"/>
      <c r="DC43" s="2799"/>
      <c r="DD43" s="2799"/>
      <c r="DE43" s="2799"/>
      <c r="DF43" s="2799"/>
      <c r="DG43" s="2799"/>
      <c r="DH43" s="2799"/>
      <c r="DI43" s="2799"/>
      <c r="DJ43" s="2799"/>
      <c r="DK43" s="2799"/>
      <c r="DL43" s="2799"/>
      <c r="DM43" s="2799"/>
      <c r="DN43" s="2799"/>
      <c r="DO43" s="2799"/>
      <c r="DP43" s="2799"/>
      <c r="DQ43" s="2799"/>
      <c r="DR43" s="2799"/>
      <c r="DS43" s="2799"/>
      <c r="DT43" s="2799"/>
      <c r="DU43" s="2799"/>
      <c r="DV43" s="2799"/>
      <c r="DW43" s="2799"/>
      <c r="DX43" s="2799"/>
      <c r="DY43" s="2799"/>
      <c r="DZ43" s="2799"/>
      <c r="EA43" s="2799"/>
      <c r="EB43" s="2799"/>
      <c r="EC43" s="2799"/>
      <c r="ED43" s="2799"/>
      <c r="EE43" s="2799"/>
      <c r="EF43" s="2799"/>
      <c r="EG43" s="2799"/>
      <c r="EH43" s="2799"/>
      <c r="EI43" s="2799"/>
      <c r="EJ43" s="2799"/>
      <c r="EK43" s="2799"/>
      <c r="EL43" s="2799"/>
      <c r="EM43" s="2799"/>
      <c r="EN43" s="2799"/>
      <c r="EO43" s="2799"/>
      <c r="EP43" s="2799"/>
      <c r="EQ43" s="2799"/>
      <c r="ER43" s="2799"/>
      <c r="ES43" s="2799"/>
      <c r="ET43" s="2799"/>
      <c r="EU43" s="2799"/>
      <c r="EV43" s="2799"/>
      <c r="EW43" s="2799"/>
      <c r="EX43" s="2799"/>
      <c r="EY43" s="2799"/>
    </row>
    <row r="44" spans="3:155" s="2811" customFormat="1" ht="26.25" customHeight="1">
      <c r="C44" s="3405">
        <v>3</v>
      </c>
      <c r="D44" s="2827" t="s">
        <v>2068</v>
      </c>
      <c r="E44" s="2826">
        <v>-1409.5714458628379</v>
      </c>
      <c r="F44" s="2826">
        <v>2828.8288038415062</v>
      </c>
      <c r="G44" s="2826">
        <v>-4238.4002497043439</v>
      </c>
      <c r="H44" s="2826">
        <v>2401.5495751445023</v>
      </c>
      <c r="I44" s="2826">
        <v>2035.5829210560535</v>
      </c>
      <c r="J44" s="2826">
        <v>365.96665408844854</v>
      </c>
      <c r="K44" s="2826">
        <v>3752.5175544825302</v>
      </c>
      <c r="L44" s="2826">
        <v>1299.6724143266074</v>
      </c>
      <c r="M44" s="2826">
        <v>2452.8451401559228</v>
      </c>
      <c r="N44" s="2825" t="s">
        <v>62</v>
      </c>
      <c r="O44" s="3406" t="s">
        <v>62</v>
      </c>
      <c r="P44" s="2899"/>
      <c r="Q44" s="2898"/>
      <c r="R44" s="2898"/>
      <c r="S44" s="2898"/>
      <c r="T44" s="2898"/>
      <c r="U44" s="2898"/>
      <c r="V44" s="2898"/>
      <c r="W44" s="2897"/>
      <c r="X44" s="2897"/>
      <c r="Y44" s="2896"/>
      <c r="Z44" s="2896"/>
      <c r="AA44" s="2896"/>
      <c r="AB44" s="2896"/>
      <c r="AC44" s="2799"/>
      <c r="AD44" s="2799"/>
      <c r="AE44" s="2799"/>
      <c r="AF44" s="2799"/>
      <c r="AG44" s="2799"/>
      <c r="AH44" s="2799"/>
      <c r="AI44" s="2799"/>
      <c r="AJ44" s="2799"/>
      <c r="AK44" s="2799"/>
      <c r="AL44" s="2799"/>
      <c r="AM44" s="2799"/>
      <c r="AN44" s="2799"/>
      <c r="AO44" s="2799"/>
      <c r="AP44" s="2799"/>
      <c r="AQ44" s="2799"/>
      <c r="AR44" s="2799"/>
      <c r="AS44" s="2799"/>
      <c r="AT44" s="2799"/>
      <c r="AU44" s="2799"/>
      <c r="AV44" s="2799"/>
      <c r="AW44" s="2799"/>
      <c r="AX44" s="2799"/>
      <c r="AY44" s="2799"/>
      <c r="AZ44" s="2799"/>
      <c r="BA44" s="2799"/>
      <c r="BB44" s="2799"/>
      <c r="BC44" s="2799"/>
      <c r="BD44" s="2799"/>
      <c r="BE44" s="2799"/>
      <c r="BF44" s="2799"/>
      <c r="BG44" s="2799"/>
      <c r="BH44" s="2799"/>
      <c r="BI44" s="2799"/>
      <c r="BJ44" s="2799"/>
      <c r="BK44" s="2799"/>
      <c r="BL44" s="2799"/>
      <c r="BM44" s="2799"/>
      <c r="BN44" s="2799"/>
      <c r="BO44" s="2799"/>
      <c r="BP44" s="2799"/>
      <c r="BQ44" s="2799"/>
      <c r="BR44" s="2799"/>
      <c r="BS44" s="2799"/>
      <c r="BT44" s="2799"/>
      <c r="BU44" s="2799"/>
      <c r="BV44" s="2799"/>
      <c r="BW44" s="2799"/>
      <c r="BX44" s="2799"/>
      <c r="BY44" s="2799"/>
      <c r="BZ44" s="2799"/>
      <c r="CA44" s="2799"/>
      <c r="CB44" s="2799"/>
      <c r="CC44" s="2799"/>
      <c r="CD44" s="2799"/>
      <c r="CE44" s="2799"/>
      <c r="CF44" s="2799"/>
      <c r="CG44" s="2799"/>
      <c r="CH44" s="2799"/>
      <c r="CI44" s="2799"/>
      <c r="CJ44" s="2799"/>
      <c r="CK44" s="2799"/>
      <c r="CL44" s="2799"/>
      <c r="CM44" s="2799"/>
      <c r="CN44" s="2799"/>
      <c r="CO44" s="2799"/>
      <c r="CP44" s="2799"/>
      <c r="CQ44" s="2799"/>
      <c r="CR44" s="2799"/>
      <c r="CS44" s="2799"/>
      <c r="CT44" s="2799"/>
      <c r="CU44" s="2799"/>
      <c r="CV44" s="2799"/>
      <c r="CW44" s="2799"/>
      <c r="CX44" s="2799"/>
      <c r="CY44" s="2799"/>
      <c r="CZ44" s="2799"/>
      <c r="DA44" s="2799"/>
      <c r="DB44" s="2799"/>
      <c r="DC44" s="2799"/>
      <c r="DD44" s="2799"/>
      <c r="DE44" s="2799"/>
      <c r="DF44" s="2799"/>
      <c r="DG44" s="2799"/>
      <c r="DH44" s="2799"/>
      <c r="DI44" s="2799"/>
      <c r="DJ44" s="2799"/>
      <c r="DK44" s="2799"/>
      <c r="DL44" s="2799"/>
      <c r="DM44" s="2799"/>
      <c r="DN44" s="2799"/>
      <c r="DO44" s="2799"/>
      <c r="DP44" s="2799"/>
      <c r="DQ44" s="2799"/>
      <c r="DR44" s="2799"/>
      <c r="DS44" s="2799"/>
      <c r="DT44" s="2799"/>
      <c r="DU44" s="2799"/>
      <c r="DV44" s="2799"/>
      <c r="DW44" s="2799"/>
      <c r="DX44" s="2799"/>
      <c r="DY44" s="2799"/>
      <c r="DZ44" s="2799"/>
      <c r="EA44" s="2799"/>
      <c r="EB44" s="2799"/>
      <c r="EC44" s="2799"/>
      <c r="ED44" s="2799"/>
      <c r="EE44" s="2799"/>
      <c r="EF44" s="2799"/>
      <c r="EG44" s="2799"/>
      <c r="EH44" s="2799"/>
      <c r="EI44" s="2799"/>
      <c r="EJ44" s="2799"/>
      <c r="EK44" s="2799"/>
      <c r="EL44" s="2799"/>
      <c r="EM44" s="2799"/>
      <c r="EN44" s="2799"/>
      <c r="EO44" s="2799"/>
      <c r="EP44" s="2799"/>
      <c r="EQ44" s="2799"/>
      <c r="ER44" s="2799"/>
      <c r="ES44" s="2799"/>
      <c r="ET44" s="2799"/>
      <c r="EU44" s="2799"/>
      <c r="EV44" s="2799"/>
      <c r="EW44" s="2799"/>
      <c r="EX44" s="2799"/>
      <c r="EY44" s="2799"/>
    </row>
    <row r="45" spans="3:155" s="2811" customFormat="1" ht="52.5" customHeight="1">
      <c r="C45" s="3405"/>
      <c r="D45" s="2827" t="s">
        <v>2067</v>
      </c>
      <c r="E45" s="2826">
        <v>-1409.5714458628379</v>
      </c>
      <c r="F45" s="2826">
        <v>2828.8288038415062</v>
      </c>
      <c r="G45" s="2826">
        <v>-4238.4002497043439</v>
      </c>
      <c r="H45" s="2826">
        <v>2401.5495751445023</v>
      </c>
      <c r="I45" s="2826">
        <v>2035.5829210560535</v>
      </c>
      <c r="J45" s="2826">
        <v>365.96665408844854</v>
      </c>
      <c r="K45" s="2826">
        <v>3752.5175544825302</v>
      </c>
      <c r="L45" s="2826">
        <v>1299.6724143266074</v>
      </c>
      <c r="M45" s="2826">
        <v>2452.8451401559228</v>
      </c>
      <c r="N45" s="2825" t="s">
        <v>62</v>
      </c>
      <c r="O45" s="3406" t="s">
        <v>62</v>
      </c>
      <c r="P45" s="2899"/>
      <c r="Q45" s="2898"/>
      <c r="R45" s="2898"/>
      <c r="S45" s="2898"/>
      <c r="T45" s="2898"/>
      <c r="U45" s="2898"/>
      <c r="V45" s="2898"/>
      <c r="W45" s="2897"/>
      <c r="X45" s="2897"/>
      <c r="Y45" s="2896"/>
      <c r="Z45" s="2896"/>
      <c r="AA45" s="2896"/>
      <c r="AB45" s="2896"/>
      <c r="AC45" s="2799"/>
      <c r="AD45" s="2799"/>
      <c r="AE45" s="2799"/>
      <c r="AF45" s="2799"/>
      <c r="AG45" s="2799"/>
      <c r="AH45" s="2799"/>
      <c r="AI45" s="2799"/>
      <c r="AJ45" s="2799"/>
      <c r="AK45" s="2799"/>
      <c r="AL45" s="2799"/>
      <c r="AM45" s="2799"/>
      <c r="AN45" s="2799"/>
      <c r="AO45" s="2799"/>
      <c r="AP45" s="2799"/>
      <c r="AQ45" s="2799"/>
      <c r="AR45" s="2799"/>
      <c r="AS45" s="2799"/>
      <c r="AT45" s="2799"/>
      <c r="AU45" s="2799"/>
      <c r="AV45" s="2799"/>
      <c r="AW45" s="2799"/>
      <c r="AX45" s="2799"/>
      <c r="AY45" s="2799"/>
      <c r="AZ45" s="2799"/>
      <c r="BA45" s="2799"/>
      <c r="BB45" s="2799"/>
      <c r="BC45" s="2799"/>
      <c r="BD45" s="2799"/>
      <c r="BE45" s="2799"/>
      <c r="BF45" s="2799"/>
      <c r="BG45" s="2799"/>
      <c r="BH45" s="2799"/>
      <c r="BI45" s="2799"/>
      <c r="BJ45" s="2799"/>
      <c r="BK45" s="2799"/>
      <c r="BL45" s="2799"/>
      <c r="BM45" s="2799"/>
      <c r="BN45" s="2799"/>
      <c r="BO45" s="2799"/>
      <c r="BP45" s="2799"/>
      <c r="BQ45" s="2799"/>
      <c r="BR45" s="2799"/>
      <c r="BS45" s="2799"/>
      <c r="BT45" s="2799"/>
      <c r="BU45" s="2799"/>
      <c r="BV45" s="2799"/>
      <c r="BW45" s="2799"/>
      <c r="BX45" s="2799"/>
      <c r="BY45" s="2799"/>
      <c r="BZ45" s="2799"/>
      <c r="CA45" s="2799"/>
      <c r="CB45" s="2799"/>
      <c r="CC45" s="2799"/>
      <c r="CD45" s="2799"/>
      <c r="CE45" s="2799"/>
      <c r="CF45" s="2799"/>
      <c r="CG45" s="2799"/>
      <c r="CH45" s="2799"/>
      <c r="CI45" s="2799"/>
      <c r="CJ45" s="2799"/>
      <c r="CK45" s="2799"/>
      <c r="CL45" s="2799"/>
      <c r="CM45" s="2799"/>
      <c r="CN45" s="2799"/>
      <c r="CO45" s="2799"/>
      <c r="CP45" s="2799"/>
      <c r="CQ45" s="2799"/>
      <c r="CR45" s="2799"/>
      <c r="CS45" s="2799"/>
      <c r="CT45" s="2799"/>
      <c r="CU45" s="2799"/>
      <c r="CV45" s="2799"/>
      <c r="CW45" s="2799"/>
      <c r="CX45" s="2799"/>
      <c r="CY45" s="2799"/>
      <c r="CZ45" s="2799"/>
      <c r="DA45" s="2799"/>
      <c r="DB45" s="2799"/>
      <c r="DC45" s="2799"/>
      <c r="DD45" s="2799"/>
      <c r="DE45" s="2799"/>
      <c r="DF45" s="2799"/>
      <c r="DG45" s="2799"/>
      <c r="DH45" s="2799"/>
      <c r="DI45" s="2799"/>
      <c r="DJ45" s="2799"/>
      <c r="DK45" s="2799"/>
      <c r="DL45" s="2799"/>
      <c r="DM45" s="2799"/>
      <c r="DN45" s="2799"/>
      <c r="DO45" s="2799"/>
      <c r="DP45" s="2799"/>
      <c r="DQ45" s="2799"/>
      <c r="DR45" s="2799"/>
      <c r="DS45" s="2799"/>
      <c r="DT45" s="2799"/>
      <c r="DU45" s="2799"/>
      <c r="DV45" s="2799"/>
      <c r="DW45" s="2799"/>
      <c r="DX45" s="2799"/>
      <c r="DY45" s="2799"/>
      <c r="DZ45" s="2799"/>
      <c r="EA45" s="2799"/>
      <c r="EB45" s="2799"/>
      <c r="EC45" s="2799"/>
      <c r="ED45" s="2799"/>
      <c r="EE45" s="2799"/>
      <c r="EF45" s="2799"/>
      <c r="EG45" s="2799"/>
      <c r="EH45" s="2799"/>
      <c r="EI45" s="2799"/>
      <c r="EJ45" s="2799"/>
      <c r="EK45" s="2799"/>
      <c r="EL45" s="2799"/>
      <c r="EM45" s="2799"/>
      <c r="EN45" s="2799"/>
      <c r="EO45" s="2799"/>
      <c r="EP45" s="2799"/>
      <c r="EQ45" s="2799"/>
      <c r="ER45" s="2799"/>
      <c r="ES45" s="2799"/>
      <c r="ET45" s="2799"/>
      <c r="EU45" s="2799"/>
      <c r="EV45" s="2799"/>
      <c r="EW45" s="2799"/>
      <c r="EX45" s="2799"/>
      <c r="EY45" s="2799"/>
    </row>
    <row r="46" spans="3:155" s="2811" customFormat="1" ht="26.25" customHeight="1">
      <c r="C46" s="3405">
        <v>3.1</v>
      </c>
      <c r="D46" s="2832" t="s">
        <v>2066</v>
      </c>
      <c r="E46" s="2826">
        <v>0</v>
      </c>
      <c r="F46" s="2826">
        <v>154.78910434263111</v>
      </c>
      <c r="G46" s="2826">
        <v>-154.78910434263111</v>
      </c>
      <c r="H46" s="2826">
        <v>0</v>
      </c>
      <c r="I46" s="2826">
        <v>46.802638070528388</v>
      </c>
      <c r="J46" s="2826">
        <v>-46.802638070528388</v>
      </c>
      <c r="K46" s="2826">
        <v>0</v>
      </c>
      <c r="L46" s="2826">
        <v>63.284362583366807</v>
      </c>
      <c r="M46" s="2826">
        <v>-63.284362583366807</v>
      </c>
      <c r="N46" s="2825">
        <v>-69.763609480594241</v>
      </c>
      <c r="O46" s="3406">
        <v>35.215375013693851</v>
      </c>
      <c r="P46" s="2899"/>
      <c r="Q46" s="2898"/>
      <c r="R46" s="2898"/>
      <c r="S46" s="2898"/>
      <c r="T46" s="2898"/>
      <c r="U46" s="2898"/>
      <c r="V46" s="2898"/>
      <c r="W46" s="2897"/>
      <c r="X46" s="2897"/>
      <c r="Y46" s="2896"/>
      <c r="Z46" s="2896"/>
      <c r="AA46" s="2896"/>
      <c r="AB46" s="2896"/>
      <c r="AC46" s="2799"/>
      <c r="AD46" s="2799"/>
      <c r="AE46" s="2799"/>
      <c r="AF46" s="2799"/>
      <c r="AG46" s="2799"/>
      <c r="AH46" s="2799"/>
      <c r="AI46" s="2799"/>
      <c r="AJ46" s="2799"/>
      <c r="AK46" s="2799"/>
      <c r="AL46" s="2799"/>
      <c r="AM46" s="2799"/>
      <c r="AN46" s="2799"/>
      <c r="AO46" s="2799"/>
      <c r="AP46" s="2799"/>
      <c r="AQ46" s="2799"/>
      <c r="AR46" s="2799"/>
      <c r="AS46" s="2799"/>
      <c r="AT46" s="2799"/>
      <c r="AU46" s="2799"/>
      <c r="AV46" s="2799"/>
      <c r="AW46" s="2799"/>
      <c r="AX46" s="2799"/>
      <c r="AY46" s="2799"/>
      <c r="AZ46" s="2799"/>
      <c r="BA46" s="2799"/>
      <c r="BB46" s="2799"/>
      <c r="BC46" s="2799"/>
      <c r="BD46" s="2799"/>
      <c r="BE46" s="2799"/>
      <c r="BF46" s="2799"/>
      <c r="BG46" s="2799"/>
      <c r="BH46" s="2799"/>
      <c r="BI46" s="2799"/>
      <c r="BJ46" s="2799"/>
      <c r="BK46" s="2799"/>
      <c r="BL46" s="2799"/>
      <c r="BM46" s="2799"/>
      <c r="BN46" s="2799"/>
      <c r="BO46" s="2799"/>
      <c r="BP46" s="2799"/>
      <c r="BQ46" s="2799"/>
      <c r="BR46" s="2799"/>
      <c r="BS46" s="2799"/>
      <c r="BT46" s="2799"/>
      <c r="BU46" s="2799"/>
      <c r="BV46" s="2799"/>
      <c r="BW46" s="2799"/>
      <c r="BX46" s="2799"/>
      <c r="BY46" s="2799"/>
      <c r="BZ46" s="2799"/>
      <c r="CA46" s="2799"/>
      <c r="CB46" s="2799"/>
      <c r="CC46" s="2799"/>
      <c r="CD46" s="2799"/>
      <c r="CE46" s="2799"/>
      <c r="CF46" s="2799"/>
      <c r="CG46" s="2799"/>
      <c r="CH46" s="2799"/>
      <c r="CI46" s="2799"/>
      <c r="CJ46" s="2799"/>
      <c r="CK46" s="2799"/>
      <c r="CL46" s="2799"/>
      <c r="CM46" s="2799"/>
      <c r="CN46" s="2799"/>
      <c r="CO46" s="2799"/>
      <c r="CP46" s="2799"/>
      <c r="CQ46" s="2799"/>
      <c r="CR46" s="2799"/>
      <c r="CS46" s="2799"/>
      <c r="CT46" s="2799"/>
      <c r="CU46" s="2799"/>
      <c r="CV46" s="2799"/>
      <c r="CW46" s="2799"/>
      <c r="CX46" s="2799"/>
      <c r="CY46" s="2799"/>
      <c r="CZ46" s="2799"/>
      <c r="DA46" s="2799"/>
      <c r="DB46" s="2799"/>
      <c r="DC46" s="2799"/>
      <c r="DD46" s="2799"/>
      <c r="DE46" s="2799"/>
      <c r="DF46" s="2799"/>
      <c r="DG46" s="2799"/>
      <c r="DH46" s="2799"/>
      <c r="DI46" s="2799"/>
      <c r="DJ46" s="2799"/>
      <c r="DK46" s="2799"/>
      <c r="DL46" s="2799"/>
      <c r="DM46" s="2799"/>
      <c r="DN46" s="2799"/>
      <c r="DO46" s="2799"/>
      <c r="DP46" s="2799"/>
      <c r="DQ46" s="2799"/>
      <c r="DR46" s="2799"/>
      <c r="DS46" s="2799"/>
      <c r="DT46" s="2799"/>
      <c r="DU46" s="2799"/>
      <c r="DV46" s="2799"/>
      <c r="DW46" s="2799"/>
      <c r="DX46" s="2799"/>
      <c r="DY46" s="2799"/>
      <c r="DZ46" s="2799"/>
      <c r="EA46" s="2799"/>
      <c r="EB46" s="2799"/>
      <c r="EC46" s="2799"/>
      <c r="ED46" s="2799"/>
      <c r="EE46" s="2799"/>
      <c r="EF46" s="2799"/>
      <c r="EG46" s="2799"/>
      <c r="EH46" s="2799"/>
      <c r="EI46" s="2799"/>
      <c r="EJ46" s="2799"/>
      <c r="EK46" s="2799"/>
      <c r="EL46" s="2799"/>
      <c r="EM46" s="2799"/>
      <c r="EN46" s="2799"/>
      <c r="EO46" s="2799"/>
      <c r="EP46" s="2799"/>
      <c r="EQ46" s="2799"/>
      <c r="ER46" s="2799"/>
      <c r="ES46" s="2799"/>
      <c r="ET46" s="2799"/>
      <c r="EU46" s="2799"/>
      <c r="EV46" s="2799"/>
      <c r="EW46" s="2799"/>
      <c r="EX46" s="2799"/>
      <c r="EY46" s="2799"/>
    </row>
    <row r="47" spans="3:155" s="2811" customFormat="1" ht="26.25" customHeight="1">
      <c r="C47" s="3405" t="s">
        <v>2065</v>
      </c>
      <c r="D47" s="2823" t="s">
        <v>2064</v>
      </c>
      <c r="E47" s="2829">
        <v>0</v>
      </c>
      <c r="F47" s="2829">
        <v>160.20590310323465</v>
      </c>
      <c r="G47" s="2829">
        <v>-160.20590310323465</v>
      </c>
      <c r="H47" s="2829">
        <v>0</v>
      </c>
      <c r="I47" s="2829">
        <v>60.994355039090863</v>
      </c>
      <c r="J47" s="2829">
        <v>-60.994355039090863</v>
      </c>
      <c r="K47" s="2829">
        <v>0</v>
      </c>
      <c r="L47" s="2829">
        <v>63.838182171976953</v>
      </c>
      <c r="M47" s="2829">
        <v>-63.838182171976953</v>
      </c>
      <c r="N47" s="2828">
        <v>-61.927523357371619</v>
      </c>
      <c r="O47" s="3408">
        <v>4.6624431573438319</v>
      </c>
      <c r="P47" s="2899"/>
      <c r="Q47" s="2898"/>
      <c r="R47" s="2898"/>
      <c r="S47" s="2898"/>
      <c r="T47" s="2898"/>
      <c r="U47" s="2898"/>
      <c r="V47" s="2898"/>
      <c r="W47" s="2897"/>
      <c r="X47" s="2897"/>
      <c r="Y47" s="2896"/>
      <c r="Z47" s="2896"/>
      <c r="AA47" s="2896"/>
      <c r="AB47" s="2896"/>
      <c r="AC47" s="2799"/>
      <c r="AD47" s="2799"/>
      <c r="AE47" s="2799"/>
      <c r="AF47" s="2799"/>
      <c r="AG47" s="2799"/>
      <c r="AH47" s="2799"/>
      <c r="AI47" s="2799"/>
      <c r="AJ47" s="2799"/>
      <c r="AK47" s="2799"/>
      <c r="AL47" s="2799"/>
      <c r="AM47" s="2799"/>
      <c r="AN47" s="2799"/>
      <c r="AO47" s="2799"/>
      <c r="AP47" s="2799"/>
      <c r="AQ47" s="2799"/>
      <c r="AR47" s="2799"/>
      <c r="AS47" s="2799"/>
      <c r="AT47" s="2799"/>
      <c r="AU47" s="2799"/>
      <c r="AV47" s="2799"/>
      <c r="AW47" s="2799"/>
      <c r="AX47" s="2799"/>
      <c r="AY47" s="2799"/>
      <c r="AZ47" s="2799"/>
      <c r="BA47" s="2799"/>
      <c r="BB47" s="2799"/>
      <c r="BC47" s="2799"/>
      <c r="BD47" s="2799"/>
      <c r="BE47" s="2799"/>
      <c r="BF47" s="2799"/>
      <c r="BG47" s="2799"/>
      <c r="BH47" s="2799"/>
      <c r="BI47" s="2799"/>
      <c r="BJ47" s="2799"/>
      <c r="BK47" s="2799"/>
      <c r="BL47" s="2799"/>
      <c r="BM47" s="2799"/>
      <c r="BN47" s="2799"/>
      <c r="BO47" s="2799"/>
      <c r="BP47" s="2799"/>
      <c r="BQ47" s="2799"/>
      <c r="BR47" s="2799"/>
      <c r="BS47" s="2799"/>
      <c r="BT47" s="2799"/>
      <c r="BU47" s="2799"/>
      <c r="BV47" s="2799"/>
      <c r="BW47" s="2799"/>
      <c r="BX47" s="2799"/>
      <c r="BY47" s="2799"/>
      <c r="BZ47" s="2799"/>
      <c r="CA47" s="2799"/>
      <c r="CB47" s="2799"/>
      <c r="CC47" s="2799"/>
      <c r="CD47" s="2799"/>
      <c r="CE47" s="2799"/>
      <c r="CF47" s="2799"/>
      <c r="CG47" s="2799"/>
      <c r="CH47" s="2799"/>
      <c r="CI47" s="2799"/>
      <c r="CJ47" s="2799"/>
      <c r="CK47" s="2799"/>
      <c r="CL47" s="2799"/>
      <c r="CM47" s="2799"/>
      <c r="CN47" s="2799"/>
      <c r="CO47" s="2799"/>
      <c r="CP47" s="2799"/>
      <c r="CQ47" s="2799"/>
      <c r="CR47" s="2799"/>
      <c r="CS47" s="2799"/>
      <c r="CT47" s="2799"/>
      <c r="CU47" s="2799"/>
      <c r="CV47" s="2799"/>
      <c r="CW47" s="2799"/>
      <c r="CX47" s="2799"/>
      <c r="CY47" s="2799"/>
      <c r="CZ47" s="2799"/>
      <c r="DA47" s="2799"/>
      <c r="DB47" s="2799"/>
      <c r="DC47" s="2799"/>
      <c r="DD47" s="2799"/>
      <c r="DE47" s="2799"/>
      <c r="DF47" s="2799"/>
      <c r="DG47" s="2799"/>
      <c r="DH47" s="2799"/>
      <c r="DI47" s="2799"/>
      <c r="DJ47" s="2799"/>
      <c r="DK47" s="2799"/>
      <c r="DL47" s="2799"/>
      <c r="DM47" s="2799"/>
      <c r="DN47" s="2799"/>
      <c r="DO47" s="2799"/>
      <c r="DP47" s="2799"/>
      <c r="DQ47" s="2799"/>
      <c r="DR47" s="2799"/>
      <c r="DS47" s="2799"/>
      <c r="DT47" s="2799"/>
      <c r="DU47" s="2799"/>
      <c r="DV47" s="2799"/>
      <c r="DW47" s="2799"/>
      <c r="DX47" s="2799"/>
      <c r="DY47" s="2799"/>
      <c r="DZ47" s="2799"/>
      <c r="EA47" s="2799"/>
      <c r="EB47" s="2799"/>
      <c r="EC47" s="2799"/>
      <c r="ED47" s="2799"/>
      <c r="EE47" s="2799"/>
      <c r="EF47" s="2799"/>
      <c r="EG47" s="2799"/>
      <c r="EH47" s="2799"/>
      <c r="EI47" s="2799"/>
      <c r="EJ47" s="2799"/>
      <c r="EK47" s="2799"/>
      <c r="EL47" s="2799"/>
      <c r="EM47" s="2799"/>
      <c r="EN47" s="2799"/>
      <c r="EO47" s="2799"/>
      <c r="EP47" s="2799"/>
      <c r="EQ47" s="2799"/>
      <c r="ER47" s="2799"/>
      <c r="ES47" s="2799"/>
      <c r="ET47" s="2799"/>
      <c r="EU47" s="2799"/>
      <c r="EV47" s="2799"/>
      <c r="EW47" s="2799"/>
      <c r="EX47" s="2799"/>
      <c r="EY47" s="2799"/>
    </row>
    <row r="48" spans="3:155" s="2811" customFormat="1" ht="26.25" customHeight="1">
      <c r="C48" s="3405" t="s">
        <v>2063</v>
      </c>
      <c r="D48" s="2823" t="s">
        <v>2062</v>
      </c>
      <c r="E48" s="2829">
        <v>0</v>
      </c>
      <c r="F48" s="2829">
        <v>-5.4167987606034815</v>
      </c>
      <c r="G48" s="2829">
        <v>5.4167987606034815</v>
      </c>
      <c r="H48" s="2829">
        <v>0</v>
      </c>
      <c r="I48" s="2829">
        <v>-14.191716968562474</v>
      </c>
      <c r="J48" s="2829">
        <v>14.191716968562474</v>
      </c>
      <c r="K48" s="2829">
        <v>0</v>
      </c>
      <c r="L48" s="2829">
        <v>-0.55381958861012925</v>
      </c>
      <c r="M48" s="2829">
        <v>0.55381958861012925</v>
      </c>
      <c r="N48" s="2828">
        <v>161.99453950143399</v>
      </c>
      <c r="O48" s="3408">
        <v>-96.097585726681615</v>
      </c>
      <c r="P48" s="2899"/>
      <c r="Q48" s="2898"/>
      <c r="R48" s="2898"/>
      <c r="S48" s="2898"/>
      <c r="T48" s="2898"/>
      <c r="U48" s="2898"/>
      <c r="V48" s="2898"/>
      <c r="W48" s="2897"/>
      <c r="X48" s="2897"/>
      <c r="Y48" s="2896"/>
      <c r="Z48" s="2896"/>
      <c r="AA48" s="2896"/>
      <c r="AB48" s="2896"/>
      <c r="AC48" s="2799"/>
      <c r="AD48" s="2799"/>
      <c r="AE48" s="2799"/>
      <c r="AF48" s="2799"/>
      <c r="AG48" s="2799"/>
      <c r="AH48" s="2799"/>
      <c r="AI48" s="2799"/>
      <c r="AJ48" s="2799"/>
      <c r="AK48" s="2799"/>
      <c r="AL48" s="2799"/>
      <c r="AM48" s="2799"/>
      <c r="AN48" s="2799"/>
      <c r="AO48" s="2799"/>
      <c r="AP48" s="2799"/>
      <c r="AQ48" s="2799"/>
      <c r="AR48" s="2799"/>
      <c r="AS48" s="2799"/>
      <c r="AT48" s="2799"/>
      <c r="AU48" s="2799"/>
      <c r="AV48" s="2799"/>
      <c r="AW48" s="2799"/>
      <c r="AX48" s="2799"/>
      <c r="AY48" s="2799"/>
      <c r="AZ48" s="2799"/>
      <c r="BA48" s="2799"/>
      <c r="BB48" s="2799"/>
      <c r="BC48" s="2799"/>
      <c r="BD48" s="2799"/>
      <c r="BE48" s="2799"/>
      <c r="BF48" s="2799"/>
      <c r="BG48" s="2799"/>
      <c r="BH48" s="2799"/>
      <c r="BI48" s="2799"/>
      <c r="BJ48" s="2799"/>
      <c r="BK48" s="2799"/>
      <c r="BL48" s="2799"/>
      <c r="BM48" s="2799"/>
      <c r="BN48" s="2799"/>
      <c r="BO48" s="2799"/>
      <c r="BP48" s="2799"/>
      <c r="BQ48" s="2799"/>
      <c r="BR48" s="2799"/>
      <c r="BS48" s="2799"/>
      <c r="BT48" s="2799"/>
      <c r="BU48" s="2799"/>
      <c r="BV48" s="2799"/>
      <c r="BW48" s="2799"/>
      <c r="BX48" s="2799"/>
      <c r="BY48" s="2799"/>
      <c r="BZ48" s="2799"/>
      <c r="CA48" s="2799"/>
      <c r="CB48" s="2799"/>
      <c r="CC48" s="2799"/>
      <c r="CD48" s="2799"/>
      <c r="CE48" s="2799"/>
      <c r="CF48" s="2799"/>
      <c r="CG48" s="2799"/>
      <c r="CH48" s="2799"/>
      <c r="CI48" s="2799"/>
      <c r="CJ48" s="2799"/>
      <c r="CK48" s="2799"/>
      <c r="CL48" s="2799"/>
      <c r="CM48" s="2799"/>
      <c r="CN48" s="2799"/>
      <c r="CO48" s="2799"/>
      <c r="CP48" s="2799"/>
      <c r="CQ48" s="2799"/>
      <c r="CR48" s="2799"/>
      <c r="CS48" s="2799"/>
      <c r="CT48" s="2799"/>
      <c r="CU48" s="2799"/>
      <c r="CV48" s="2799"/>
      <c r="CW48" s="2799"/>
      <c r="CX48" s="2799"/>
      <c r="CY48" s="2799"/>
      <c r="CZ48" s="2799"/>
      <c r="DA48" s="2799"/>
      <c r="DB48" s="2799"/>
      <c r="DC48" s="2799"/>
      <c r="DD48" s="2799"/>
      <c r="DE48" s="2799"/>
      <c r="DF48" s="2799"/>
      <c r="DG48" s="2799"/>
      <c r="DH48" s="2799"/>
      <c r="DI48" s="2799"/>
      <c r="DJ48" s="2799"/>
      <c r="DK48" s="2799"/>
      <c r="DL48" s="2799"/>
      <c r="DM48" s="2799"/>
      <c r="DN48" s="2799"/>
      <c r="DO48" s="2799"/>
      <c r="DP48" s="2799"/>
      <c r="DQ48" s="2799"/>
      <c r="DR48" s="2799"/>
      <c r="DS48" s="2799"/>
      <c r="DT48" s="2799"/>
      <c r="DU48" s="2799"/>
      <c r="DV48" s="2799"/>
      <c r="DW48" s="2799"/>
      <c r="DX48" s="2799"/>
      <c r="DY48" s="2799"/>
      <c r="DZ48" s="2799"/>
      <c r="EA48" s="2799"/>
      <c r="EB48" s="2799"/>
      <c r="EC48" s="2799"/>
      <c r="ED48" s="2799"/>
      <c r="EE48" s="2799"/>
      <c r="EF48" s="2799"/>
      <c r="EG48" s="2799"/>
      <c r="EH48" s="2799"/>
      <c r="EI48" s="2799"/>
      <c r="EJ48" s="2799"/>
      <c r="EK48" s="2799"/>
      <c r="EL48" s="2799"/>
      <c r="EM48" s="2799"/>
      <c r="EN48" s="2799"/>
      <c r="EO48" s="2799"/>
      <c r="EP48" s="2799"/>
      <c r="EQ48" s="2799"/>
      <c r="ER48" s="2799"/>
      <c r="ES48" s="2799"/>
      <c r="ET48" s="2799"/>
      <c r="EU48" s="2799"/>
      <c r="EV48" s="2799"/>
      <c r="EW48" s="2799"/>
      <c r="EX48" s="2799"/>
      <c r="EY48" s="2799"/>
    </row>
    <row r="49" spans="3:155" s="2833" customFormat="1" ht="26.25" customHeight="1">
      <c r="C49" s="3405">
        <v>3.2</v>
      </c>
      <c r="D49" s="2832" t="s">
        <v>2061</v>
      </c>
      <c r="E49" s="2826">
        <v>0</v>
      </c>
      <c r="F49" s="2826">
        <v>0</v>
      </c>
      <c r="G49" s="2826">
        <v>0</v>
      </c>
      <c r="H49" s="2826">
        <v>0</v>
      </c>
      <c r="I49" s="2826">
        <v>0</v>
      </c>
      <c r="J49" s="2826">
        <v>0</v>
      </c>
      <c r="K49" s="2826">
        <v>0</v>
      </c>
      <c r="L49" s="2826">
        <v>0</v>
      </c>
      <c r="M49" s="2826">
        <v>0</v>
      </c>
      <c r="N49" s="2825" t="s">
        <v>62</v>
      </c>
      <c r="O49" s="3406" t="s">
        <v>62</v>
      </c>
      <c r="P49" s="2899"/>
      <c r="Q49" s="2898"/>
      <c r="R49" s="2898"/>
      <c r="S49" s="2898"/>
      <c r="T49" s="2898"/>
      <c r="U49" s="2898"/>
      <c r="V49" s="2898"/>
      <c r="W49" s="2897"/>
      <c r="X49" s="2897"/>
      <c r="Y49" s="2896"/>
      <c r="Z49" s="2896"/>
      <c r="AA49" s="2896"/>
      <c r="AB49" s="2896"/>
      <c r="AC49" s="2799"/>
      <c r="AD49" s="2799"/>
      <c r="AE49" s="2799"/>
      <c r="AF49" s="2799"/>
      <c r="AG49" s="2799"/>
      <c r="AH49" s="2799"/>
      <c r="AI49" s="2799"/>
      <c r="AJ49" s="2799"/>
      <c r="AK49" s="2799"/>
      <c r="AL49" s="2799"/>
      <c r="AM49" s="2799"/>
      <c r="AN49" s="2799"/>
      <c r="AO49" s="2799"/>
      <c r="AP49" s="2799"/>
      <c r="AQ49" s="2799"/>
      <c r="AR49" s="2799"/>
      <c r="AS49" s="2799"/>
      <c r="AT49" s="2799"/>
      <c r="AU49" s="2799"/>
      <c r="AV49" s="2799"/>
      <c r="AW49" s="2799"/>
      <c r="AX49" s="2799"/>
      <c r="AY49" s="2799"/>
      <c r="AZ49" s="2799"/>
      <c r="BA49" s="2799"/>
      <c r="BB49" s="2799"/>
      <c r="BC49" s="2799"/>
      <c r="BD49" s="2799"/>
      <c r="BE49" s="2799"/>
      <c r="BF49" s="2799"/>
      <c r="BG49" s="2799"/>
      <c r="BH49" s="2799"/>
      <c r="BI49" s="2799"/>
      <c r="BJ49" s="2799"/>
      <c r="BK49" s="2799"/>
      <c r="BL49" s="2799"/>
      <c r="BM49" s="2799"/>
      <c r="BN49" s="2799"/>
      <c r="BO49" s="2799"/>
      <c r="BP49" s="2799"/>
      <c r="BQ49" s="2799"/>
      <c r="BR49" s="2799"/>
      <c r="BS49" s="2799"/>
      <c r="BT49" s="2799"/>
      <c r="BU49" s="2799"/>
      <c r="BV49" s="2799"/>
      <c r="BW49" s="2799"/>
      <c r="BX49" s="2799"/>
      <c r="BY49" s="2799"/>
      <c r="BZ49" s="2799"/>
      <c r="CA49" s="2799"/>
      <c r="CB49" s="2799"/>
      <c r="CC49" s="2799"/>
      <c r="CD49" s="2799"/>
      <c r="CE49" s="2799"/>
      <c r="CF49" s="2799"/>
      <c r="CG49" s="2799"/>
      <c r="CH49" s="2799"/>
      <c r="CI49" s="2799"/>
      <c r="CJ49" s="2799"/>
      <c r="CK49" s="2799"/>
      <c r="CL49" s="2799"/>
      <c r="CM49" s="2799"/>
      <c r="CN49" s="2799"/>
      <c r="CO49" s="2799"/>
      <c r="CP49" s="2799"/>
      <c r="CQ49" s="2799"/>
      <c r="CR49" s="2799"/>
      <c r="CS49" s="2799"/>
      <c r="CT49" s="2799"/>
      <c r="CU49" s="2799"/>
      <c r="CV49" s="2799"/>
      <c r="CW49" s="2799"/>
      <c r="CX49" s="2799"/>
      <c r="CY49" s="2799"/>
      <c r="CZ49" s="2799"/>
      <c r="DA49" s="2799"/>
      <c r="DB49" s="2799"/>
      <c r="DC49" s="2799"/>
      <c r="DD49" s="2799"/>
      <c r="DE49" s="2799"/>
      <c r="DF49" s="2799"/>
      <c r="DG49" s="2799"/>
      <c r="DH49" s="2799"/>
      <c r="DI49" s="2799"/>
      <c r="DJ49" s="2799"/>
      <c r="DK49" s="2799"/>
      <c r="DL49" s="2799"/>
      <c r="DM49" s="2799"/>
      <c r="DN49" s="2799"/>
      <c r="DO49" s="2799"/>
      <c r="DP49" s="2799"/>
      <c r="DQ49" s="2799"/>
      <c r="DR49" s="2799"/>
      <c r="DS49" s="2799"/>
      <c r="DT49" s="2799"/>
      <c r="DU49" s="2799"/>
      <c r="DV49" s="2799"/>
      <c r="DW49" s="2799"/>
      <c r="DX49" s="2799"/>
      <c r="DY49" s="2799"/>
      <c r="DZ49" s="2799"/>
      <c r="EA49" s="2799"/>
      <c r="EB49" s="2799"/>
      <c r="EC49" s="2799"/>
      <c r="ED49" s="2799"/>
      <c r="EE49" s="2799"/>
      <c r="EF49" s="2799"/>
      <c r="EG49" s="2799"/>
      <c r="EH49" s="2799"/>
      <c r="EI49" s="2799"/>
      <c r="EJ49" s="2799"/>
      <c r="EK49" s="2799"/>
      <c r="EL49" s="2799"/>
      <c r="EM49" s="2799"/>
      <c r="EN49" s="2799"/>
      <c r="EO49" s="2799"/>
      <c r="EP49" s="2799"/>
      <c r="EQ49" s="2799"/>
      <c r="ER49" s="2799"/>
      <c r="ES49" s="2799"/>
      <c r="ET49" s="2799"/>
      <c r="EU49" s="2799"/>
      <c r="EV49" s="2799"/>
      <c r="EW49" s="2799"/>
      <c r="EX49" s="2799"/>
      <c r="EY49" s="2799"/>
    </row>
    <row r="50" spans="3:155" s="2811" customFormat="1" ht="26.25" customHeight="1">
      <c r="C50" s="3405">
        <v>3.3</v>
      </c>
      <c r="D50" s="2832" t="s">
        <v>2060</v>
      </c>
      <c r="E50" s="2826">
        <v>121.66931676721052</v>
      </c>
      <c r="F50" s="2826">
        <v>2674.0396994988741</v>
      </c>
      <c r="G50" s="2826">
        <v>-2552.370382731664</v>
      </c>
      <c r="H50" s="2826">
        <v>50.780961388062764</v>
      </c>
      <c r="I50" s="2826">
        <v>1988.7802829855252</v>
      </c>
      <c r="J50" s="2826">
        <v>-1937.9993215974628</v>
      </c>
      <c r="K50" s="2826">
        <v>91.526703616373993</v>
      </c>
      <c r="L50" s="2826">
        <v>1236.3880517432406</v>
      </c>
      <c r="M50" s="2826">
        <v>-1144.8613481268667</v>
      </c>
      <c r="N50" s="2825">
        <v>-24.070607670845678</v>
      </c>
      <c r="O50" s="3406">
        <v>-40.925606352474098</v>
      </c>
      <c r="P50" s="2899"/>
      <c r="Q50" s="2898"/>
      <c r="R50" s="2898"/>
      <c r="S50" s="2898"/>
      <c r="T50" s="2898"/>
      <c r="U50" s="2898"/>
      <c r="V50" s="2898"/>
      <c r="W50" s="2897"/>
      <c r="X50" s="2897"/>
      <c r="Y50" s="2896"/>
      <c r="Z50" s="2896"/>
      <c r="AA50" s="2896"/>
      <c r="AB50" s="2896"/>
      <c r="AC50" s="2799"/>
      <c r="AD50" s="2799"/>
      <c r="AE50" s="2799"/>
      <c r="AF50" s="2799"/>
      <c r="AG50" s="2799"/>
      <c r="AH50" s="2799"/>
      <c r="AI50" s="2799"/>
      <c r="AJ50" s="2799"/>
      <c r="AK50" s="2799"/>
      <c r="AL50" s="2799"/>
      <c r="AM50" s="2799"/>
      <c r="AN50" s="2799"/>
      <c r="AO50" s="2799"/>
      <c r="AP50" s="2799"/>
      <c r="AQ50" s="2799"/>
      <c r="AR50" s="2799"/>
      <c r="AS50" s="2799"/>
      <c r="AT50" s="2799"/>
      <c r="AU50" s="2799"/>
      <c r="AV50" s="2799"/>
      <c r="AW50" s="2799"/>
      <c r="AX50" s="2799"/>
      <c r="AY50" s="2799"/>
      <c r="AZ50" s="2799"/>
      <c r="BA50" s="2799"/>
      <c r="BB50" s="2799"/>
      <c r="BC50" s="2799"/>
      <c r="BD50" s="2799"/>
      <c r="BE50" s="2799"/>
      <c r="BF50" s="2799"/>
      <c r="BG50" s="2799"/>
      <c r="BH50" s="2799"/>
      <c r="BI50" s="2799"/>
      <c r="BJ50" s="2799"/>
      <c r="BK50" s="2799"/>
      <c r="BL50" s="2799"/>
      <c r="BM50" s="2799"/>
      <c r="BN50" s="2799"/>
      <c r="BO50" s="2799"/>
      <c r="BP50" s="2799"/>
      <c r="BQ50" s="2799"/>
      <c r="BR50" s="2799"/>
      <c r="BS50" s="2799"/>
      <c r="BT50" s="2799"/>
      <c r="BU50" s="2799"/>
      <c r="BV50" s="2799"/>
      <c r="BW50" s="2799"/>
      <c r="BX50" s="2799"/>
      <c r="BY50" s="2799"/>
      <c r="BZ50" s="2799"/>
      <c r="CA50" s="2799"/>
      <c r="CB50" s="2799"/>
      <c r="CC50" s="2799"/>
      <c r="CD50" s="2799"/>
      <c r="CE50" s="2799"/>
      <c r="CF50" s="2799"/>
      <c r="CG50" s="2799"/>
      <c r="CH50" s="2799"/>
      <c r="CI50" s="2799"/>
      <c r="CJ50" s="2799"/>
      <c r="CK50" s="2799"/>
      <c r="CL50" s="2799"/>
      <c r="CM50" s="2799"/>
      <c r="CN50" s="2799"/>
      <c r="CO50" s="2799"/>
      <c r="CP50" s="2799"/>
      <c r="CQ50" s="2799"/>
      <c r="CR50" s="2799"/>
      <c r="CS50" s="2799"/>
      <c r="CT50" s="2799"/>
      <c r="CU50" s="2799"/>
      <c r="CV50" s="2799"/>
      <c r="CW50" s="2799"/>
      <c r="CX50" s="2799"/>
      <c r="CY50" s="2799"/>
      <c r="CZ50" s="2799"/>
      <c r="DA50" s="2799"/>
      <c r="DB50" s="2799"/>
      <c r="DC50" s="2799"/>
      <c r="DD50" s="2799"/>
      <c r="DE50" s="2799"/>
      <c r="DF50" s="2799"/>
      <c r="DG50" s="2799"/>
      <c r="DH50" s="2799"/>
      <c r="DI50" s="2799"/>
      <c r="DJ50" s="2799"/>
      <c r="DK50" s="2799"/>
      <c r="DL50" s="2799"/>
      <c r="DM50" s="2799"/>
      <c r="DN50" s="2799"/>
      <c r="DO50" s="2799"/>
      <c r="DP50" s="2799"/>
      <c r="DQ50" s="2799"/>
      <c r="DR50" s="2799"/>
      <c r="DS50" s="2799"/>
      <c r="DT50" s="2799"/>
      <c r="DU50" s="2799"/>
      <c r="DV50" s="2799"/>
      <c r="DW50" s="2799"/>
      <c r="DX50" s="2799"/>
      <c r="DY50" s="2799"/>
      <c r="DZ50" s="2799"/>
      <c r="EA50" s="2799"/>
      <c r="EB50" s="2799"/>
      <c r="EC50" s="2799"/>
      <c r="ED50" s="2799"/>
      <c r="EE50" s="2799"/>
      <c r="EF50" s="2799"/>
      <c r="EG50" s="2799"/>
      <c r="EH50" s="2799"/>
      <c r="EI50" s="2799"/>
      <c r="EJ50" s="2799"/>
      <c r="EK50" s="2799"/>
      <c r="EL50" s="2799"/>
      <c r="EM50" s="2799"/>
      <c r="EN50" s="2799"/>
      <c r="EO50" s="2799"/>
      <c r="EP50" s="2799"/>
      <c r="EQ50" s="2799"/>
      <c r="ER50" s="2799"/>
      <c r="ES50" s="2799"/>
      <c r="ET50" s="2799"/>
      <c r="EU50" s="2799"/>
      <c r="EV50" s="2799"/>
      <c r="EW50" s="2799"/>
      <c r="EX50" s="2799"/>
      <c r="EY50" s="2799"/>
    </row>
    <row r="51" spans="3:155" s="2811" customFormat="1" ht="26.25" customHeight="1">
      <c r="C51" s="3405" t="s">
        <v>2059</v>
      </c>
      <c r="D51" s="2823" t="s">
        <v>1979</v>
      </c>
      <c r="E51" s="2829">
        <v>0</v>
      </c>
      <c r="F51" s="2829">
        <v>283.66007087946019</v>
      </c>
      <c r="G51" s="2829">
        <v>-283.66007087946019</v>
      </c>
      <c r="H51" s="2829">
        <v>0</v>
      </c>
      <c r="I51" s="2829">
        <v>161.50713509825954</v>
      </c>
      <c r="J51" s="2829">
        <v>-161.50713509825954</v>
      </c>
      <c r="K51" s="2829">
        <v>0</v>
      </c>
      <c r="L51" s="2829">
        <v>-112.74635332277271</v>
      </c>
      <c r="M51" s="2829">
        <v>112.74635332277271</v>
      </c>
      <c r="N51" s="2828">
        <v>-43.06314082291437</v>
      </c>
      <c r="O51" s="3408" t="s">
        <v>62</v>
      </c>
      <c r="P51" s="2899"/>
      <c r="Q51" s="2898"/>
      <c r="R51" s="2898"/>
      <c r="S51" s="2898"/>
      <c r="T51" s="2898"/>
      <c r="U51" s="2898"/>
      <c r="V51" s="2898"/>
      <c r="W51" s="2897"/>
      <c r="X51" s="2897"/>
      <c r="Y51" s="2896"/>
      <c r="Z51" s="2896"/>
      <c r="AA51" s="2896"/>
      <c r="AB51" s="2896"/>
      <c r="AC51" s="2799"/>
      <c r="AD51" s="2799"/>
      <c r="AE51" s="2799"/>
      <c r="AF51" s="2799"/>
      <c r="AG51" s="2799"/>
      <c r="AH51" s="2799"/>
      <c r="AI51" s="2799"/>
      <c r="AJ51" s="2799"/>
      <c r="AK51" s="2799"/>
      <c r="AL51" s="2799"/>
      <c r="AM51" s="2799"/>
      <c r="AN51" s="2799"/>
      <c r="AO51" s="2799"/>
      <c r="AP51" s="2799"/>
      <c r="AQ51" s="2799"/>
      <c r="AR51" s="2799"/>
      <c r="AS51" s="2799"/>
      <c r="AT51" s="2799"/>
      <c r="AU51" s="2799"/>
      <c r="AV51" s="2799"/>
      <c r="AW51" s="2799"/>
      <c r="AX51" s="2799"/>
      <c r="AY51" s="2799"/>
      <c r="AZ51" s="2799"/>
      <c r="BA51" s="2799"/>
      <c r="BB51" s="2799"/>
      <c r="BC51" s="2799"/>
      <c r="BD51" s="2799"/>
      <c r="BE51" s="2799"/>
      <c r="BF51" s="2799"/>
      <c r="BG51" s="2799"/>
      <c r="BH51" s="2799"/>
      <c r="BI51" s="2799"/>
      <c r="BJ51" s="2799"/>
      <c r="BK51" s="2799"/>
      <c r="BL51" s="2799"/>
      <c r="BM51" s="2799"/>
      <c r="BN51" s="2799"/>
      <c r="BO51" s="2799"/>
      <c r="BP51" s="2799"/>
      <c r="BQ51" s="2799"/>
      <c r="BR51" s="2799"/>
      <c r="BS51" s="2799"/>
      <c r="BT51" s="2799"/>
      <c r="BU51" s="2799"/>
      <c r="BV51" s="2799"/>
      <c r="BW51" s="2799"/>
      <c r="BX51" s="2799"/>
      <c r="BY51" s="2799"/>
      <c r="BZ51" s="2799"/>
      <c r="CA51" s="2799"/>
      <c r="CB51" s="2799"/>
      <c r="CC51" s="2799"/>
      <c r="CD51" s="2799"/>
      <c r="CE51" s="2799"/>
      <c r="CF51" s="2799"/>
      <c r="CG51" s="2799"/>
      <c r="CH51" s="2799"/>
      <c r="CI51" s="2799"/>
      <c r="CJ51" s="2799"/>
      <c r="CK51" s="2799"/>
      <c r="CL51" s="2799"/>
      <c r="CM51" s="2799"/>
      <c r="CN51" s="2799"/>
      <c r="CO51" s="2799"/>
      <c r="CP51" s="2799"/>
      <c r="CQ51" s="2799"/>
      <c r="CR51" s="2799"/>
      <c r="CS51" s="2799"/>
      <c r="CT51" s="2799"/>
      <c r="CU51" s="2799"/>
      <c r="CV51" s="2799"/>
      <c r="CW51" s="2799"/>
      <c r="CX51" s="2799"/>
      <c r="CY51" s="2799"/>
      <c r="CZ51" s="2799"/>
      <c r="DA51" s="2799"/>
      <c r="DB51" s="2799"/>
      <c r="DC51" s="2799"/>
      <c r="DD51" s="2799"/>
      <c r="DE51" s="2799"/>
      <c r="DF51" s="2799"/>
      <c r="DG51" s="2799"/>
      <c r="DH51" s="2799"/>
      <c r="DI51" s="2799"/>
      <c r="DJ51" s="2799"/>
      <c r="DK51" s="2799"/>
      <c r="DL51" s="2799"/>
      <c r="DM51" s="2799"/>
      <c r="DN51" s="2799"/>
      <c r="DO51" s="2799"/>
      <c r="DP51" s="2799"/>
      <c r="DQ51" s="2799"/>
      <c r="DR51" s="2799"/>
      <c r="DS51" s="2799"/>
      <c r="DT51" s="2799"/>
      <c r="DU51" s="2799"/>
      <c r="DV51" s="2799"/>
      <c r="DW51" s="2799"/>
      <c r="DX51" s="2799"/>
      <c r="DY51" s="2799"/>
      <c r="DZ51" s="2799"/>
      <c r="EA51" s="2799"/>
      <c r="EB51" s="2799"/>
      <c r="EC51" s="2799"/>
      <c r="ED51" s="2799"/>
      <c r="EE51" s="2799"/>
      <c r="EF51" s="2799"/>
      <c r="EG51" s="2799"/>
      <c r="EH51" s="2799"/>
      <c r="EI51" s="2799"/>
      <c r="EJ51" s="2799"/>
      <c r="EK51" s="2799"/>
      <c r="EL51" s="2799"/>
      <c r="EM51" s="2799"/>
      <c r="EN51" s="2799"/>
      <c r="EO51" s="2799"/>
      <c r="EP51" s="2799"/>
      <c r="EQ51" s="2799"/>
      <c r="ER51" s="2799"/>
      <c r="ES51" s="2799"/>
      <c r="ET51" s="2799"/>
      <c r="EU51" s="2799"/>
      <c r="EV51" s="2799"/>
      <c r="EW51" s="2799"/>
      <c r="EX51" s="2799"/>
      <c r="EY51" s="2799"/>
    </row>
    <row r="52" spans="3:155" s="2799" customFormat="1" ht="26.25" customHeight="1">
      <c r="C52" s="3405" t="s">
        <v>2058</v>
      </c>
      <c r="D52" s="2831" t="s">
        <v>2024</v>
      </c>
      <c r="E52" s="2821">
        <v>0</v>
      </c>
      <c r="F52" s="2821">
        <v>-0.359064070779127</v>
      </c>
      <c r="G52" s="2821">
        <v>0.359064070779127</v>
      </c>
      <c r="H52" s="2821">
        <v>0</v>
      </c>
      <c r="I52" s="2821">
        <v>0.35106216927535572</v>
      </c>
      <c r="J52" s="2821">
        <v>-0.35106216927535572</v>
      </c>
      <c r="K52" s="2821">
        <v>0</v>
      </c>
      <c r="L52" s="2821">
        <v>-0.20054232393706029</v>
      </c>
      <c r="M52" s="2821">
        <v>0.20054232393706029</v>
      </c>
      <c r="N52" s="2820" t="s">
        <v>62</v>
      </c>
      <c r="O52" s="3406" t="s">
        <v>62</v>
      </c>
      <c r="P52" s="2899"/>
      <c r="Q52" s="2898"/>
      <c r="R52" s="2898"/>
      <c r="S52" s="2898"/>
      <c r="T52" s="2898"/>
      <c r="U52" s="2898"/>
      <c r="V52" s="2898"/>
      <c r="W52" s="2897"/>
      <c r="X52" s="2897"/>
      <c r="Y52" s="2896"/>
      <c r="Z52" s="2896"/>
      <c r="AA52" s="2896"/>
      <c r="AB52" s="2896"/>
    </row>
    <row r="53" spans="3:155" s="2799" customFormat="1" ht="51" customHeight="1">
      <c r="C53" s="3405" t="s">
        <v>2057</v>
      </c>
      <c r="D53" s="2831" t="s">
        <v>2022</v>
      </c>
      <c r="E53" s="2821">
        <v>0</v>
      </c>
      <c r="F53" s="2821">
        <v>284.01913495023939</v>
      </c>
      <c r="G53" s="2821">
        <v>-284.01913495023939</v>
      </c>
      <c r="H53" s="2821">
        <v>0</v>
      </c>
      <c r="I53" s="2821">
        <v>161.15607292898417</v>
      </c>
      <c r="J53" s="2821">
        <v>-161.15607292898417</v>
      </c>
      <c r="K53" s="2821">
        <v>0</v>
      </c>
      <c r="L53" s="2821">
        <v>-112.54581099883566</v>
      </c>
      <c r="M53" s="2821">
        <v>112.54581099883566</v>
      </c>
      <c r="N53" s="2820">
        <v>-43.258726931472779</v>
      </c>
      <c r="O53" s="3415" t="s">
        <v>62</v>
      </c>
      <c r="P53" s="2899"/>
      <c r="Q53" s="2898"/>
      <c r="R53" s="2898"/>
      <c r="S53" s="2898"/>
      <c r="T53" s="2898"/>
      <c r="U53" s="2898"/>
      <c r="V53" s="2898"/>
      <c r="W53" s="2897"/>
      <c r="X53" s="2897"/>
      <c r="Y53" s="2896"/>
      <c r="Z53" s="2896"/>
      <c r="AA53" s="2896"/>
      <c r="AB53" s="2896"/>
    </row>
    <row r="54" spans="3:155" s="2811" customFormat="1" ht="26.25" customHeight="1">
      <c r="C54" s="3405" t="s">
        <v>2056</v>
      </c>
      <c r="D54" s="2823" t="s">
        <v>2055</v>
      </c>
      <c r="E54" s="2829">
        <v>0</v>
      </c>
      <c r="F54" s="2829">
        <v>1098.9970921854838</v>
      </c>
      <c r="G54" s="2829">
        <v>-1098.9970921854838</v>
      </c>
      <c r="H54" s="2829">
        <v>0</v>
      </c>
      <c r="I54" s="2829">
        <v>839.20148777866416</v>
      </c>
      <c r="J54" s="2829">
        <v>-839.20148777866416</v>
      </c>
      <c r="K54" s="2829">
        <v>0</v>
      </c>
      <c r="L54" s="2829">
        <v>683.20184493824581</v>
      </c>
      <c r="M54" s="2829">
        <v>-683.20184493824581</v>
      </c>
      <c r="N54" s="2828">
        <v>-23.639335013178766</v>
      </c>
      <c r="O54" s="3408">
        <v>-18.589056991944062</v>
      </c>
      <c r="P54" s="2899"/>
      <c r="Q54" s="2898"/>
      <c r="R54" s="2898"/>
      <c r="S54" s="2898"/>
      <c r="T54" s="2898"/>
      <c r="U54" s="2898"/>
      <c r="V54" s="2898"/>
      <c r="W54" s="2897"/>
      <c r="X54" s="2897"/>
      <c r="Y54" s="2896"/>
      <c r="Z54" s="2896"/>
      <c r="AA54" s="2896"/>
      <c r="AB54" s="2896"/>
      <c r="AC54" s="2799"/>
      <c r="AD54" s="2799"/>
      <c r="AE54" s="2799"/>
      <c r="AF54" s="2799"/>
      <c r="AG54" s="2799"/>
      <c r="AH54" s="2799"/>
      <c r="AI54" s="2799"/>
      <c r="AJ54" s="2799"/>
      <c r="AK54" s="2799"/>
      <c r="AL54" s="2799"/>
      <c r="AM54" s="2799"/>
      <c r="AN54" s="2799"/>
      <c r="AO54" s="2799"/>
      <c r="AP54" s="2799"/>
      <c r="AQ54" s="2799"/>
      <c r="AR54" s="2799"/>
      <c r="AS54" s="2799"/>
      <c r="AT54" s="2799"/>
      <c r="AU54" s="2799"/>
      <c r="AV54" s="2799"/>
      <c r="AW54" s="2799"/>
      <c r="AX54" s="2799"/>
      <c r="AY54" s="2799"/>
      <c r="AZ54" s="2799"/>
      <c r="BA54" s="2799"/>
      <c r="BB54" s="2799"/>
      <c r="BC54" s="2799"/>
      <c r="BD54" s="2799"/>
      <c r="BE54" s="2799"/>
      <c r="BF54" s="2799"/>
      <c r="BG54" s="2799"/>
      <c r="BH54" s="2799"/>
      <c r="BI54" s="2799"/>
      <c r="BJ54" s="2799"/>
      <c r="BK54" s="2799"/>
      <c r="BL54" s="2799"/>
      <c r="BM54" s="2799"/>
      <c r="BN54" s="2799"/>
      <c r="BO54" s="2799"/>
      <c r="BP54" s="2799"/>
      <c r="BQ54" s="2799"/>
      <c r="BR54" s="2799"/>
      <c r="BS54" s="2799"/>
      <c r="BT54" s="2799"/>
      <c r="BU54" s="2799"/>
      <c r="BV54" s="2799"/>
      <c r="BW54" s="2799"/>
      <c r="BX54" s="2799"/>
      <c r="BY54" s="2799"/>
      <c r="BZ54" s="2799"/>
      <c r="CA54" s="2799"/>
      <c r="CB54" s="2799"/>
      <c r="CC54" s="2799"/>
      <c r="CD54" s="2799"/>
      <c r="CE54" s="2799"/>
      <c r="CF54" s="2799"/>
      <c r="CG54" s="2799"/>
      <c r="CH54" s="2799"/>
      <c r="CI54" s="2799"/>
      <c r="CJ54" s="2799"/>
      <c r="CK54" s="2799"/>
      <c r="CL54" s="2799"/>
      <c r="CM54" s="2799"/>
      <c r="CN54" s="2799"/>
      <c r="CO54" s="2799"/>
      <c r="CP54" s="2799"/>
      <c r="CQ54" s="2799"/>
      <c r="CR54" s="2799"/>
      <c r="CS54" s="2799"/>
      <c r="CT54" s="2799"/>
      <c r="CU54" s="2799"/>
      <c r="CV54" s="2799"/>
      <c r="CW54" s="2799"/>
      <c r="CX54" s="2799"/>
      <c r="CY54" s="2799"/>
      <c r="CZ54" s="2799"/>
      <c r="DA54" s="2799"/>
      <c r="DB54" s="2799"/>
      <c r="DC54" s="2799"/>
      <c r="DD54" s="2799"/>
      <c r="DE54" s="2799"/>
      <c r="DF54" s="2799"/>
      <c r="DG54" s="2799"/>
      <c r="DH54" s="2799"/>
      <c r="DI54" s="2799"/>
      <c r="DJ54" s="2799"/>
      <c r="DK54" s="2799"/>
      <c r="DL54" s="2799"/>
      <c r="DM54" s="2799"/>
      <c r="DN54" s="2799"/>
      <c r="DO54" s="2799"/>
      <c r="DP54" s="2799"/>
      <c r="DQ54" s="2799"/>
      <c r="DR54" s="2799"/>
      <c r="DS54" s="2799"/>
      <c r="DT54" s="2799"/>
      <c r="DU54" s="2799"/>
      <c r="DV54" s="2799"/>
      <c r="DW54" s="2799"/>
      <c r="DX54" s="2799"/>
      <c r="DY54" s="2799"/>
      <c r="DZ54" s="2799"/>
      <c r="EA54" s="2799"/>
      <c r="EB54" s="2799"/>
      <c r="EC54" s="2799"/>
      <c r="ED54" s="2799"/>
      <c r="EE54" s="2799"/>
      <c r="EF54" s="2799"/>
      <c r="EG54" s="2799"/>
      <c r="EH54" s="2799"/>
      <c r="EI54" s="2799"/>
      <c r="EJ54" s="2799"/>
      <c r="EK54" s="2799"/>
      <c r="EL54" s="2799"/>
      <c r="EM54" s="2799"/>
      <c r="EN54" s="2799"/>
      <c r="EO54" s="2799"/>
      <c r="EP54" s="2799"/>
      <c r="EQ54" s="2799"/>
      <c r="ER54" s="2799"/>
      <c r="ES54" s="2799"/>
      <c r="ET54" s="2799"/>
      <c r="EU54" s="2799"/>
      <c r="EV54" s="2799"/>
      <c r="EW54" s="2799"/>
      <c r="EX54" s="2799"/>
      <c r="EY54" s="2799"/>
    </row>
    <row r="55" spans="3:155" s="2799" customFormat="1" ht="26.25" customHeight="1">
      <c r="C55" s="3405" t="s">
        <v>2054</v>
      </c>
      <c r="D55" s="2831" t="s">
        <v>2024</v>
      </c>
      <c r="E55" s="2821">
        <v>0</v>
      </c>
      <c r="F55" s="2821">
        <v>0</v>
      </c>
      <c r="G55" s="2821">
        <v>0</v>
      </c>
      <c r="H55" s="2821">
        <v>0</v>
      </c>
      <c r="I55" s="2821">
        <v>0</v>
      </c>
      <c r="J55" s="2821">
        <v>0</v>
      </c>
      <c r="K55" s="2821">
        <v>0</v>
      </c>
      <c r="L55" s="2821">
        <v>0</v>
      </c>
      <c r="M55" s="2821">
        <v>0</v>
      </c>
      <c r="N55" s="2820" t="s">
        <v>62</v>
      </c>
      <c r="O55" s="3415" t="s">
        <v>62</v>
      </c>
      <c r="P55" s="2899"/>
      <c r="Q55" s="2898"/>
      <c r="R55" s="2898"/>
      <c r="S55" s="2898"/>
      <c r="T55" s="2898"/>
      <c r="U55" s="2898"/>
      <c r="V55" s="2898"/>
      <c r="W55" s="2897"/>
      <c r="X55" s="2897"/>
      <c r="Y55" s="2896"/>
      <c r="Z55" s="2896"/>
      <c r="AA55" s="2896"/>
      <c r="AB55" s="2896"/>
    </row>
    <row r="56" spans="3:155" s="2799" customFormat="1" ht="47.25" customHeight="1">
      <c r="C56" s="3407" t="s">
        <v>2053</v>
      </c>
      <c r="D56" s="2830" t="s">
        <v>2052</v>
      </c>
      <c r="E56" s="2821">
        <v>0</v>
      </c>
      <c r="F56" s="2821">
        <v>0</v>
      </c>
      <c r="G56" s="2821">
        <v>0</v>
      </c>
      <c r="H56" s="2821">
        <v>0</v>
      </c>
      <c r="I56" s="2821">
        <v>0</v>
      </c>
      <c r="J56" s="2821">
        <v>0</v>
      </c>
      <c r="K56" s="2821">
        <v>0</v>
      </c>
      <c r="L56" s="2821">
        <v>0</v>
      </c>
      <c r="M56" s="2821">
        <v>0</v>
      </c>
      <c r="N56" s="2820" t="s">
        <v>62</v>
      </c>
      <c r="O56" s="3415" t="s">
        <v>62</v>
      </c>
      <c r="P56" s="2899"/>
      <c r="Q56" s="2898"/>
      <c r="R56" s="2898"/>
      <c r="S56" s="2898"/>
      <c r="T56" s="2898"/>
      <c r="U56" s="2898"/>
      <c r="V56" s="2898"/>
      <c r="W56" s="2897"/>
      <c r="X56" s="2897"/>
      <c r="Y56" s="2896"/>
      <c r="Z56" s="2896"/>
      <c r="AA56" s="2896"/>
      <c r="AB56" s="2896"/>
    </row>
    <row r="57" spans="3:155" s="2799" customFormat="1" ht="54.75" customHeight="1">
      <c r="C57" s="3405" t="s">
        <v>2051</v>
      </c>
      <c r="D57" s="2831" t="s">
        <v>2022</v>
      </c>
      <c r="E57" s="2821">
        <v>0</v>
      </c>
      <c r="F57" s="2821">
        <v>238.46379760067367</v>
      </c>
      <c r="G57" s="2821">
        <v>-238.46379760067367</v>
      </c>
      <c r="H57" s="2821">
        <v>0</v>
      </c>
      <c r="I57" s="2821">
        <v>32.54537512433307</v>
      </c>
      <c r="J57" s="2821">
        <v>-32.54537512433307</v>
      </c>
      <c r="K57" s="2821">
        <v>0</v>
      </c>
      <c r="L57" s="2821">
        <v>-120.96878623174723</v>
      </c>
      <c r="M57" s="2821">
        <v>120.96878623174723</v>
      </c>
      <c r="N57" s="2820">
        <v>-86.352068761886926</v>
      </c>
      <c r="O57" s="3415" t="s">
        <v>62</v>
      </c>
      <c r="P57" s="2899"/>
      <c r="Q57" s="2898"/>
      <c r="R57" s="2898"/>
      <c r="S57" s="2898"/>
      <c r="T57" s="2898"/>
      <c r="U57" s="2898"/>
      <c r="V57" s="2898"/>
      <c r="W57" s="2897"/>
      <c r="X57" s="2897"/>
      <c r="Y57" s="2896"/>
      <c r="Z57" s="2896"/>
      <c r="AA57" s="2896"/>
      <c r="AB57" s="2896"/>
    </row>
    <row r="58" spans="3:155" s="2799" customFormat="1" ht="26.25" customHeight="1">
      <c r="C58" s="3405" t="s">
        <v>2050</v>
      </c>
      <c r="D58" s="2830" t="s">
        <v>1981</v>
      </c>
      <c r="E58" s="2821">
        <v>0</v>
      </c>
      <c r="F58" s="2821">
        <v>294.02717353021569</v>
      </c>
      <c r="G58" s="2821">
        <v>-294.02717353021569</v>
      </c>
      <c r="H58" s="2821">
        <v>0</v>
      </c>
      <c r="I58" s="2821">
        <v>254.7339539653187</v>
      </c>
      <c r="J58" s="2821">
        <v>-254.7339539653187</v>
      </c>
      <c r="K58" s="2821">
        <v>0</v>
      </c>
      <c r="L58" s="2821">
        <v>95.913470303652829</v>
      </c>
      <c r="M58" s="2821">
        <v>-95.913470303652829</v>
      </c>
      <c r="N58" s="2820">
        <v>-13.363805492235914</v>
      </c>
      <c r="O58" s="3415">
        <v>-62.347590962800666</v>
      </c>
      <c r="P58" s="2899"/>
      <c r="Q58" s="2898"/>
      <c r="R58" s="2898"/>
      <c r="S58" s="2898"/>
      <c r="T58" s="2898"/>
      <c r="U58" s="2898"/>
      <c r="V58" s="2898"/>
      <c r="W58" s="2897"/>
      <c r="X58" s="2897"/>
      <c r="Y58" s="2896"/>
      <c r="Z58" s="2896"/>
      <c r="AA58" s="2896"/>
      <c r="AB58" s="2896"/>
    </row>
    <row r="59" spans="3:155" s="2799" customFormat="1" ht="26.25" customHeight="1">
      <c r="C59" s="3405" t="s">
        <v>2049</v>
      </c>
      <c r="D59" s="2830" t="s">
        <v>1980</v>
      </c>
      <c r="E59" s="2821">
        <v>0</v>
      </c>
      <c r="F59" s="2821">
        <v>-55.563375929541998</v>
      </c>
      <c r="G59" s="2821">
        <v>55.563375929541998</v>
      </c>
      <c r="H59" s="2821">
        <v>0</v>
      </c>
      <c r="I59" s="2821">
        <v>-222.18857884098566</v>
      </c>
      <c r="J59" s="2821">
        <v>222.18857884098566</v>
      </c>
      <c r="K59" s="2821">
        <v>0</v>
      </c>
      <c r="L59" s="2821">
        <v>-216.88225653540002</v>
      </c>
      <c r="M59" s="2821">
        <v>216.88225653540002</v>
      </c>
      <c r="N59" s="2820">
        <v>299.88315166942942</v>
      </c>
      <c r="O59" s="3415">
        <v>-2.3882066005666447</v>
      </c>
      <c r="P59" s="2899"/>
      <c r="Q59" s="2898"/>
      <c r="R59" s="2898"/>
      <c r="S59" s="2898"/>
      <c r="T59" s="2898"/>
      <c r="U59" s="2898"/>
      <c r="V59" s="2898"/>
      <c r="W59" s="2897"/>
      <c r="X59" s="2897"/>
      <c r="Y59" s="2896"/>
      <c r="Z59" s="2896"/>
      <c r="AA59" s="2896"/>
      <c r="AB59" s="2896"/>
    </row>
    <row r="60" spans="3:155" s="2799" customFormat="1" ht="26.25" customHeight="1">
      <c r="C60" s="3405" t="s">
        <v>2048</v>
      </c>
      <c r="D60" s="2831" t="s">
        <v>2047</v>
      </c>
      <c r="E60" s="2821">
        <v>0</v>
      </c>
      <c r="F60" s="2821">
        <v>759.89146417388292</v>
      </c>
      <c r="G60" s="2821">
        <v>-759.89146417388292</v>
      </c>
      <c r="H60" s="2821">
        <v>0</v>
      </c>
      <c r="I60" s="2821">
        <v>652.65678366037514</v>
      </c>
      <c r="J60" s="2821">
        <v>-652.65678366037514</v>
      </c>
      <c r="K60" s="2821">
        <v>0</v>
      </c>
      <c r="L60" s="2821">
        <v>632.58290933403532</v>
      </c>
      <c r="M60" s="2821">
        <v>-632.58290933403532</v>
      </c>
      <c r="N60" s="2820">
        <v>-14.111841699668004</v>
      </c>
      <c r="O60" s="3415">
        <v>-3.0757167976952715</v>
      </c>
      <c r="P60" s="2899"/>
      <c r="Q60" s="2898"/>
      <c r="R60" s="2898"/>
      <c r="S60" s="2898"/>
      <c r="T60" s="2898"/>
      <c r="U60" s="2898"/>
      <c r="V60" s="2898"/>
      <c r="W60" s="2897"/>
      <c r="X60" s="2897"/>
      <c r="Y60" s="2896"/>
      <c r="Z60" s="2896"/>
      <c r="AA60" s="2896"/>
      <c r="AB60" s="2896"/>
    </row>
    <row r="61" spans="3:155" s="2799" customFormat="1" ht="26.25" customHeight="1">
      <c r="C61" s="3405" t="s">
        <v>2046</v>
      </c>
      <c r="D61" s="2830" t="s">
        <v>1981</v>
      </c>
      <c r="E61" s="2821">
        <v>0</v>
      </c>
      <c r="F61" s="2821">
        <v>998.3248417688427</v>
      </c>
      <c r="G61" s="2821">
        <v>-998.3248417688427</v>
      </c>
      <c r="H61" s="2821">
        <v>0</v>
      </c>
      <c r="I61" s="2821">
        <v>915.35197053432717</v>
      </c>
      <c r="J61" s="2821">
        <v>-915.35197053432717</v>
      </c>
      <c r="K61" s="2821">
        <v>0</v>
      </c>
      <c r="L61" s="2821">
        <v>926.8337037633496</v>
      </c>
      <c r="M61" s="2821">
        <v>-926.8337037633496</v>
      </c>
      <c r="N61" s="2820">
        <v>-8.3112097148162043</v>
      </c>
      <c r="O61" s="3415">
        <v>1.254351724650804</v>
      </c>
      <c r="P61" s="2899"/>
      <c r="Q61" s="2898"/>
      <c r="R61" s="2898"/>
      <c r="S61" s="2898"/>
      <c r="T61" s="2898"/>
      <c r="U61" s="2898"/>
      <c r="V61" s="2898"/>
      <c r="W61" s="2897"/>
      <c r="X61" s="2897"/>
      <c r="Y61" s="2896"/>
      <c r="Z61" s="2896"/>
      <c r="AA61" s="2896"/>
      <c r="AB61" s="2896"/>
    </row>
    <row r="62" spans="3:155" s="2799" customFormat="1" ht="26.25" customHeight="1">
      <c r="C62" s="3405" t="s">
        <v>2045</v>
      </c>
      <c r="D62" s="2830" t="s">
        <v>1980</v>
      </c>
      <c r="E62" s="2821">
        <v>0</v>
      </c>
      <c r="F62" s="2821">
        <v>-238.43337759495989</v>
      </c>
      <c r="G62" s="2821">
        <v>238.43337759495989</v>
      </c>
      <c r="H62" s="2821">
        <v>0</v>
      </c>
      <c r="I62" s="2821">
        <v>-262.69518687395203</v>
      </c>
      <c r="J62" s="2821">
        <v>262.69518687395203</v>
      </c>
      <c r="K62" s="2821">
        <v>0</v>
      </c>
      <c r="L62" s="2821">
        <v>-294.2507944293144</v>
      </c>
      <c r="M62" s="2821">
        <v>294.2507944293144</v>
      </c>
      <c r="N62" s="2820">
        <v>10.175508783089505</v>
      </c>
      <c r="O62" s="3415">
        <v>12.012251891963132</v>
      </c>
      <c r="P62" s="2899"/>
      <c r="Q62" s="2898"/>
      <c r="R62" s="2898"/>
      <c r="S62" s="2898"/>
      <c r="T62" s="2898"/>
      <c r="U62" s="2898"/>
      <c r="V62" s="2898"/>
      <c r="W62" s="2897"/>
      <c r="X62" s="2897"/>
      <c r="Y62" s="2896"/>
      <c r="Z62" s="2896"/>
      <c r="AA62" s="2896"/>
      <c r="AB62" s="2896"/>
    </row>
    <row r="63" spans="3:155" s="2799" customFormat="1" ht="26.25" customHeight="1">
      <c r="C63" s="3405" t="s">
        <v>2044</v>
      </c>
      <c r="D63" s="2831" t="s">
        <v>1982</v>
      </c>
      <c r="E63" s="2821">
        <v>0</v>
      </c>
      <c r="F63" s="2821">
        <v>100.64183041092714</v>
      </c>
      <c r="G63" s="2821">
        <v>-100.64183041092714</v>
      </c>
      <c r="H63" s="2821">
        <v>0</v>
      </c>
      <c r="I63" s="2821">
        <v>153.99932899395591</v>
      </c>
      <c r="J63" s="2821">
        <v>-153.99932899395591</v>
      </c>
      <c r="K63" s="2821">
        <v>0</v>
      </c>
      <c r="L63" s="2821">
        <v>171.58772183595767</v>
      </c>
      <c r="M63" s="2821">
        <v>-171.58772183595767</v>
      </c>
      <c r="N63" s="2820">
        <v>53.017217955165009</v>
      </c>
      <c r="O63" s="3415">
        <v>11.421084076731303</v>
      </c>
      <c r="P63" s="2899"/>
      <c r="Q63" s="2898"/>
      <c r="R63" s="2898"/>
      <c r="S63" s="2898"/>
      <c r="T63" s="2898"/>
      <c r="U63" s="2898"/>
      <c r="V63" s="2898"/>
      <c r="W63" s="2897"/>
      <c r="X63" s="2897"/>
      <c r="Y63" s="2896"/>
      <c r="Z63" s="2896"/>
      <c r="AA63" s="2896"/>
      <c r="AB63" s="2896"/>
    </row>
    <row r="64" spans="3:155" s="2799" customFormat="1" ht="26.25" customHeight="1">
      <c r="C64" s="3405" t="s">
        <v>2043</v>
      </c>
      <c r="D64" s="2830" t="s">
        <v>1981</v>
      </c>
      <c r="E64" s="2821">
        <v>0</v>
      </c>
      <c r="F64" s="2821">
        <v>110.61734949527906</v>
      </c>
      <c r="G64" s="2821">
        <v>-110.61734949527906</v>
      </c>
      <c r="H64" s="2821">
        <v>0</v>
      </c>
      <c r="I64" s="2821">
        <v>172.66922406330687</v>
      </c>
      <c r="J64" s="2821">
        <v>-172.66922406330687</v>
      </c>
      <c r="K64" s="2821">
        <v>0</v>
      </c>
      <c r="L64" s="2821">
        <v>172.46735023405176</v>
      </c>
      <c r="M64" s="2821">
        <v>-172.46735023405176</v>
      </c>
      <c r="N64" s="2820">
        <v>56.09596943983555</v>
      </c>
      <c r="O64" s="3415">
        <v>-0.11691361350016916</v>
      </c>
      <c r="P64" s="2899"/>
      <c r="Q64" s="2898"/>
      <c r="R64" s="2898"/>
      <c r="S64" s="2898"/>
      <c r="T64" s="2898"/>
      <c r="U64" s="2898"/>
      <c r="V64" s="2898"/>
      <c r="W64" s="2897"/>
      <c r="X64" s="2897"/>
      <c r="Y64" s="2896"/>
      <c r="Z64" s="2896"/>
      <c r="AA64" s="2896"/>
      <c r="AB64" s="2896"/>
    </row>
    <row r="65" spans="3:155" s="2799" customFormat="1" ht="26.25" customHeight="1">
      <c r="C65" s="3405" t="s">
        <v>2042</v>
      </c>
      <c r="D65" s="2830" t="s">
        <v>1980</v>
      </c>
      <c r="E65" s="2821">
        <v>0</v>
      </c>
      <c r="F65" s="2821">
        <v>-9.9755190843518804</v>
      </c>
      <c r="G65" s="2821">
        <v>9.9755190843518804</v>
      </c>
      <c r="H65" s="2821">
        <v>0</v>
      </c>
      <c r="I65" s="2821">
        <v>-18.669895069350908</v>
      </c>
      <c r="J65" s="2821">
        <v>18.669895069350908</v>
      </c>
      <c r="K65" s="2821">
        <v>0</v>
      </c>
      <c r="L65" s="2821">
        <v>-0.8796283980940629</v>
      </c>
      <c r="M65" s="2821">
        <v>0.8796283980940629</v>
      </c>
      <c r="N65" s="2820">
        <v>87.157128481037944</v>
      </c>
      <c r="O65" s="3415">
        <v>-95.28851986137785</v>
      </c>
      <c r="P65" s="2899"/>
      <c r="Q65" s="2898"/>
      <c r="R65" s="2898"/>
      <c r="S65" s="2898"/>
      <c r="T65" s="2898"/>
      <c r="U65" s="2898"/>
      <c r="V65" s="2898"/>
      <c r="W65" s="2897"/>
      <c r="X65" s="2897"/>
      <c r="Y65" s="2896"/>
      <c r="Z65" s="2896"/>
      <c r="AA65" s="2896"/>
      <c r="AB65" s="2896"/>
    </row>
    <row r="66" spans="3:155" s="2811" customFormat="1" ht="26.25" customHeight="1">
      <c r="C66" s="3405" t="s">
        <v>2041</v>
      </c>
      <c r="D66" s="2823" t="s">
        <v>2040</v>
      </c>
      <c r="E66" s="2829">
        <v>123.28379987864125</v>
      </c>
      <c r="F66" s="2829">
        <v>981.36308573258964</v>
      </c>
      <c r="G66" s="2829">
        <v>-858.07928585394836</v>
      </c>
      <c r="H66" s="2829">
        <v>53.054592149055253</v>
      </c>
      <c r="I66" s="2829">
        <v>970.25051367806941</v>
      </c>
      <c r="J66" s="2829">
        <v>-917.1959215290143</v>
      </c>
      <c r="K66" s="2829">
        <v>91.393066125974983</v>
      </c>
      <c r="L66" s="2829">
        <v>667.08981148733483</v>
      </c>
      <c r="M66" s="2829">
        <v>-575.69674536135994</v>
      </c>
      <c r="N66" s="2828">
        <v>6.889414142684247</v>
      </c>
      <c r="O66" s="3408">
        <v>-37.232958428157538</v>
      </c>
      <c r="P66" s="2899"/>
      <c r="Q66" s="2898"/>
      <c r="R66" s="2898"/>
      <c r="S66" s="2898"/>
      <c r="T66" s="2898"/>
      <c r="U66" s="2898"/>
      <c r="V66" s="2898"/>
      <c r="W66" s="2897"/>
      <c r="X66" s="2897"/>
      <c r="Y66" s="2896"/>
      <c r="Z66" s="2896"/>
      <c r="AA66" s="2896"/>
      <c r="AB66" s="2896"/>
      <c r="AC66" s="2799"/>
      <c r="AD66" s="2799"/>
      <c r="AE66" s="2799"/>
      <c r="AF66" s="2799"/>
      <c r="AG66" s="2799"/>
      <c r="AH66" s="2799"/>
      <c r="AI66" s="2799"/>
      <c r="AJ66" s="2799"/>
      <c r="AK66" s="2799"/>
      <c r="AL66" s="2799"/>
      <c r="AM66" s="2799"/>
      <c r="AN66" s="2799"/>
      <c r="AO66" s="2799"/>
      <c r="AP66" s="2799"/>
      <c r="AQ66" s="2799"/>
      <c r="AR66" s="2799"/>
      <c r="AS66" s="2799"/>
      <c r="AT66" s="2799"/>
      <c r="AU66" s="2799"/>
      <c r="AV66" s="2799"/>
      <c r="AW66" s="2799"/>
      <c r="AX66" s="2799"/>
      <c r="AY66" s="2799"/>
      <c r="AZ66" s="2799"/>
      <c r="BA66" s="2799"/>
      <c r="BB66" s="2799"/>
      <c r="BC66" s="2799"/>
      <c r="BD66" s="2799"/>
      <c r="BE66" s="2799"/>
      <c r="BF66" s="2799"/>
      <c r="BG66" s="2799"/>
      <c r="BH66" s="2799"/>
      <c r="BI66" s="2799"/>
      <c r="BJ66" s="2799"/>
      <c r="BK66" s="2799"/>
      <c r="BL66" s="2799"/>
      <c r="BM66" s="2799"/>
      <c r="BN66" s="2799"/>
      <c r="BO66" s="2799"/>
      <c r="BP66" s="2799"/>
      <c r="BQ66" s="2799"/>
      <c r="BR66" s="2799"/>
      <c r="BS66" s="2799"/>
      <c r="BT66" s="2799"/>
      <c r="BU66" s="2799"/>
      <c r="BV66" s="2799"/>
      <c r="BW66" s="2799"/>
      <c r="BX66" s="2799"/>
      <c r="BY66" s="2799"/>
      <c r="BZ66" s="2799"/>
      <c r="CA66" s="2799"/>
      <c r="CB66" s="2799"/>
      <c r="CC66" s="2799"/>
      <c r="CD66" s="2799"/>
      <c r="CE66" s="2799"/>
      <c r="CF66" s="2799"/>
      <c r="CG66" s="2799"/>
      <c r="CH66" s="2799"/>
      <c r="CI66" s="2799"/>
      <c r="CJ66" s="2799"/>
      <c r="CK66" s="2799"/>
      <c r="CL66" s="2799"/>
      <c r="CM66" s="2799"/>
      <c r="CN66" s="2799"/>
      <c r="CO66" s="2799"/>
      <c r="CP66" s="2799"/>
      <c r="CQ66" s="2799"/>
      <c r="CR66" s="2799"/>
      <c r="CS66" s="2799"/>
      <c r="CT66" s="2799"/>
      <c r="CU66" s="2799"/>
      <c r="CV66" s="2799"/>
      <c r="CW66" s="2799"/>
      <c r="CX66" s="2799"/>
      <c r="CY66" s="2799"/>
      <c r="CZ66" s="2799"/>
      <c r="DA66" s="2799"/>
      <c r="DB66" s="2799"/>
      <c r="DC66" s="2799"/>
      <c r="DD66" s="2799"/>
      <c r="DE66" s="2799"/>
      <c r="DF66" s="2799"/>
      <c r="DG66" s="2799"/>
      <c r="DH66" s="2799"/>
      <c r="DI66" s="2799"/>
      <c r="DJ66" s="2799"/>
      <c r="DK66" s="2799"/>
      <c r="DL66" s="2799"/>
      <c r="DM66" s="2799"/>
      <c r="DN66" s="2799"/>
      <c r="DO66" s="2799"/>
      <c r="DP66" s="2799"/>
      <c r="DQ66" s="2799"/>
      <c r="DR66" s="2799"/>
      <c r="DS66" s="2799"/>
      <c r="DT66" s="2799"/>
      <c r="DU66" s="2799"/>
      <c r="DV66" s="2799"/>
      <c r="DW66" s="2799"/>
      <c r="DX66" s="2799"/>
      <c r="DY66" s="2799"/>
      <c r="DZ66" s="2799"/>
      <c r="EA66" s="2799"/>
      <c r="EB66" s="2799"/>
      <c r="EC66" s="2799"/>
      <c r="ED66" s="2799"/>
      <c r="EE66" s="2799"/>
      <c r="EF66" s="2799"/>
      <c r="EG66" s="2799"/>
      <c r="EH66" s="2799"/>
      <c r="EI66" s="2799"/>
      <c r="EJ66" s="2799"/>
      <c r="EK66" s="2799"/>
      <c r="EL66" s="2799"/>
      <c r="EM66" s="2799"/>
      <c r="EN66" s="2799"/>
      <c r="EO66" s="2799"/>
      <c r="EP66" s="2799"/>
      <c r="EQ66" s="2799"/>
      <c r="ER66" s="2799"/>
      <c r="ES66" s="2799"/>
      <c r="ET66" s="2799"/>
      <c r="EU66" s="2799"/>
      <c r="EV66" s="2799"/>
      <c r="EW66" s="2799"/>
      <c r="EX66" s="2799"/>
      <c r="EY66" s="2799"/>
    </row>
    <row r="67" spans="3:155" s="2811" customFormat="1" ht="26.25" customHeight="1">
      <c r="C67" s="3405" t="s">
        <v>2039</v>
      </c>
      <c r="D67" s="2823" t="s">
        <v>2038</v>
      </c>
      <c r="E67" s="2829">
        <v>-1.6144831114307612</v>
      </c>
      <c r="F67" s="2829">
        <v>0</v>
      </c>
      <c r="G67" s="2829">
        <v>-1.6144831114307612</v>
      </c>
      <c r="H67" s="2829">
        <v>-2.2736307609924631</v>
      </c>
      <c r="I67" s="2829">
        <v>0</v>
      </c>
      <c r="J67" s="2829">
        <v>-2.2736307609924631</v>
      </c>
      <c r="K67" s="2829">
        <v>0.13363749039899964</v>
      </c>
      <c r="L67" s="2829">
        <v>0</v>
      </c>
      <c r="M67" s="2829">
        <v>0.13363749039899964</v>
      </c>
      <c r="N67" s="2828">
        <v>40.827162879242685</v>
      </c>
      <c r="O67" s="3408" t="s">
        <v>62</v>
      </c>
      <c r="P67" s="2899"/>
      <c r="Q67" s="2898"/>
      <c r="R67" s="2898"/>
      <c r="S67" s="2898"/>
      <c r="T67" s="2898"/>
      <c r="U67" s="2898"/>
      <c r="V67" s="2898"/>
      <c r="W67" s="2897"/>
      <c r="X67" s="2897"/>
      <c r="Y67" s="2896"/>
      <c r="Z67" s="2896"/>
      <c r="AA67" s="2896"/>
      <c r="AB67" s="2896"/>
      <c r="AC67" s="2799"/>
      <c r="AD67" s="2799"/>
      <c r="AE67" s="2799"/>
      <c r="AF67" s="2799"/>
      <c r="AG67" s="2799"/>
      <c r="AH67" s="2799"/>
      <c r="AI67" s="2799"/>
      <c r="AJ67" s="2799"/>
      <c r="AK67" s="2799"/>
      <c r="AL67" s="2799"/>
      <c r="AM67" s="2799"/>
      <c r="AN67" s="2799"/>
      <c r="AO67" s="2799"/>
      <c r="AP67" s="2799"/>
      <c r="AQ67" s="2799"/>
      <c r="AR67" s="2799"/>
      <c r="AS67" s="2799"/>
      <c r="AT67" s="2799"/>
      <c r="AU67" s="2799"/>
      <c r="AV67" s="2799"/>
      <c r="AW67" s="2799"/>
      <c r="AX67" s="2799"/>
      <c r="AY67" s="2799"/>
      <c r="AZ67" s="2799"/>
      <c r="BA67" s="2799"/>
      <c r="BB67" s="2799"/>
      <c r="BC67" s="2799"/>
      <c r="BD67" s="2799"/>
      <c r="BE67" s="2799"/>
      <c r="BF67" s="2799"/>
      <c r="BG67" s="2799"/>
      <c r="BH67" s="2799"/>
      <c r="BI67" s="2799"/>
      <c r="BJ67" s="2799"/>
      <c r="BK67" s="2799"/>
      <c r="BL67" s="2799"/>
      <c r="BM67" s="2799"/>
      <c r="BN67" s="2799"/>
      <c r="BO67" s="2799"/>
      <c r="BP67" s="2799"/>
      <c r="BQ67" s="2799"/>
      <c r="BR67" s="2799"/>
      <c r="BS67" s="2799"/>
      <c r="BT67" s="2799"/>
      <c r="BU67" s="2799"/>
      <c r="BV67" s="2799"/>
      <c r="BW67" s="2799"/>
      <c r="BX67" s="2799"/>
      <c r="BY67" s="2799"/>
      <c r="BZ67" s="2799"/>
      <c r="CA67" s="2799"/>
      <c r="CB67" s="2799"/>
      <c r="CC67" s="2799"/>
      <c r="CD67" s="2799"/>
      <c r="CE67" s="2799"/>
      <c r="CF67" s="2799"/>
      <c r="CG67" s="2799"/>
      <c r="CH67" s="2799"/>
      <c r="CI67" s="2799"/>
      <c r="CJ67" s="2799"/>
      <c r="CK67" s="2799"/>
      <c r="CL67" s="2799"/>
      <c r="CM67" s="2799"/>
      <c r="CN67" s="2799"/>
      <c r="CO67" s="2799"/>
      <c r="CP67" s="2799"/>
      <c r="CQ67" s="2799"/>
      <c r="CR67" s="2799"/>
      <c r="CS67" s="2799"/>
      <c r="CT67" s="2799"/>
      <c r="CU67" s="2799"/>
      <c r="CV67" s="2799"/>
      <c r="CW67" s="2799"/>
      <c r="CX67" s="2799"/>
      <c r="CY67" s="2799"/>
      <c r="CZ67" s="2799"/>
      <c r="DA67" s="2799"/>
      <c r="DB67" s="2799"/>
      <c r="DC67" s="2799"/>
      <c r="DD67" s="2799"/>
      <c r="DE67" s="2799"/>
      <c r="DF67" s="2799"/>
      <c r="DG67" s="2799"/>
      <c r="DH67" s="2799"/>
      <c r="DI67" s="2799"/>
      <c r="DJ67" s="2799"/>
      <c r="DK67" s="2799"/>
      <c r="DL67" s="2799"/>
      <c r="DM67" s="2799"/>
      <c r="DN67" s="2799"/>
      <c r="DO67" s="2799"/>
      <c r="DP67" s="2799"/>
      <c r="DQ67" s="2799"/>
      <c r="DR67" s="2799"/>
      <c r="DS67" s="2799"/>
      <c r="DT67" s="2799"/>
      <c r="DU67" s="2799"/>
      <c r="DV67" s="2799"/>
      <c r="DW67" s="2799"/>
      <c r="DX67" s="2799"/>
      <c r="DY67" s="2799"/>
      <c r="DZ67" s="2799"/>
      <c r="EA67" s="2799"/>
      <c r="EB67" s="2799"/>
      <c r="EC67" s="2799"/>
      <c r="ED67" s="2799"/>
      <c r="EE67" s="2799"/>
      <c r="EF67" s="2799"/>
      <c r="EG67" s="2799"/>
      <c r="EH67" s="2799"/>
      <c r="EI67" s="2799"/>
      <c r="EJ67" s="2799"/>
      <c r="EK67" s="2799"/>
      <c r="EL67" s="2799"/>
      <c r="EM67" s="2799"/>
      <c r="EN67" s="2799"/>
      <c r="EO67" s="2799"/>
      <c r="EP67" s="2799"/>
      <c r="EQ67" s="2799"/>
      <c r="ER67" s="2799"/>
      <c r="ES67" s="2799"/>
      <c r="ET67" s="2799"/>
      <c r="EU67" s="2799"/>
      <c r="EV67" s="2799"/>
      <c r="EW67" s="2799"/>
      <c r="EX67" s="2799"/>
      <c r="EY67" s="2799"/>
    </row>
    <row r="68" spans="3:155" s="2799" customFormat="1" ht="50.25" customHeight="1">
      <c r="C68" s="3405" t="s">
        <v>2037</v>
      </c>
      <c r="D68" s="2823" t="s">
        <v>2036</v>
      </c>
      <c r="E68" s="2821">
        <v>0</v>
      </c>
      <c r="F68" s="2821">
        <v>310.01945070134082</v>
      </c>
      <c r="G68" s="2821">
        <v>-310.01945070134082</v>
      </c>
      <c r="H68" s="2821">
        <v>0</v>
      </c>
      <c r="I68" s="2821">
        <v>17.821146430532014</v>
      </c>
      <c r="J68" s="2821">
        <v>-17.821146430532014</v>
      </c>
      <c r="K68" s="2821">
        <v>0</v>
      </c>
      <c r="L68" s="2821">
        <v>-1.1572513595674807</v>
      </c>
      <c r="M68" s="2821">
        <v>1.1572513595674807</v>
      </c>
      <c r="N68" s="2820">
        <v>-94.251603765435959</v>
      </c>
      <c r="O68" s="3415" t="s">
        <v>62</v>
      </c>
      <c r="P68" s="2899"/>
      <c r="Q68" s="2898"/>
      <c r="R68" s="2898"/>
      <c r="S68" s="2898"/>
      <c r="T68" s="2898"/>
      <c r="U68" s="2898"/>
      <c r="V68" s="2898"/>
      <c r="W68" s="2897"/>
      <c r="X68" s="2897"/>
      <c r="Y68" s="2896"/>
      <c r="Z68" s="2896"/>
      <c r="AA68" s="2896"/>
      <c r="AB68" s="2896"/>
    </row>
    <row r="69" spans="3:155" s="2811" customFormat="1" ht="30.75" customHeight="1">
      <c r="C69" s="3405">
        <v>3.4</v>
      </c>
      <c r="D69" s="2827" t="s">
        <v>2035</v>
      </c>
      <c r="E69" s="2826">
        <v>-1531.2407626300483</v>
      </c>
      <c r="F69" s="2826">
        <v>0</v>
      </c>
      <c r="G69" s="2826">
        <v>-1531.2407626300483</v>
      </c>
      <c r="H69" s="2826">
        <v>2350.7686137564392</v>
      </c>
      <c r="I69" s="2826">
        <v>0</v>
      </c>
      <c r="J69" s="2826">
        <v>2350.7686137564392</v>
      </c>
      <c r="K69" s="2826">
        <v>3660.9908508661561</v>
      </c>
      <c r="L69" s="2826">
        <v>0</v>
      </c>
      <c r="M69" s="2826">
        <v>3660.9908508661561</v>
      </c>
      <c r="N69" s="2825" t="s">
        <v>62</v>
      </c>
      <c r="O69" s="3406">
        <v>55.735908223482333</v>
      </c>
      <c r="P69" s="2899"/>
      <c r="Q69" s="2898"/>
      <c r="R69" s="2898"/>
      <c r="S69" s="2898"/>
      <c r="T69" s="2898"/>
      <c r="U69" s="2898"/>
      <c r="V69" s="2898"/>
      <c r="W69" s="2897"/>
      <c r="X69" s="2897"/>
      <c r="Y69" s="2896"/>
      <c r="Z69" s="2896"/>
      <c r="AA69" s="2896"/>
      <c r="AB69" s="2896"/>
      <c r="AC69" s="2799"/>
      <c r="AD69" s="2799"/>
      <c r="AE69" s="2799"/>
      <c r="AF69" s="2799"/>
      <c r="AG69" s="2799"/>
      <c r="AH69" s="2799"/>
      <c r="AI69" s="2799"/>
      <c r="AJ69" s="2799"/>
      <c r="AK69" s="2799"/>
      <c r="AL69" s="2799"/>
      <c r="AM69" s="2799"/>
      <c r="AN69" s="2799"/>
      <c r="AO69" s="2799"/>
      <c r="AP69" s="2799"/>
      <c r="AQ69" s="2799"/>
      <c r="AR69" s="2799"/>
      <c r="AS69" s="2799"/>
      <c r="AT69" s="2799"/>
      <c r="AU69" s="2799"/>
      <c r="AV69" s="2799"/>
      <c r="AW69" s="2799"/>
      <c r="AX69" s="2799"/>
      <c r="AY69" s="2799"/>
      <c r="AZ69" s="2799"/>
      <c r="BA69" s="2799"/>
      <c r="BB69" s="2799"/>
      <c r="BC69" s="2799"/>
      <c r="BD69" s="2799"/>
      <c r="BE69" s="2799"/>
      <c r="BF69" s="2799"/>
      <c r="BG69" s="2799"/>
      <c r="BH69" s="2799"/>
      <c r="BI69" s="2799"/>
      <c r="BJ69" s="2799"/>
      <c r="BK69" s="2799"/>
      <c r="BL69" s="2799"/>
      <c r="BM69" s="2799"/>
      <c r="BN69" s="2799"/>
      <c r="BO69" s="2799"/>
      <c r="BP69" s="2799"/>
      <c r="BQ69" s="2799"/>
      <c r="BR69" s="2799"/>
      <c r="BS69" s="2799"/>
      <c r="BT69" s="2799"/>
      <c r="BU69" s="2799"/>
      <c r="BV69" s="2799"/>
      <c r="BW69" s="2799"/>
      <c r="BX69" s="2799"/>
      <c r="BY69" s="2799"/>
      <c r="BZ69" s="2799"/>
      <c r="CA69" s="2799"/>
      <c r="CB69" s="2799"/>
      <c r="CC69" s="2799"/>
      <c r="CD69" s="2799"/>
      <c r="CE69" s="2799"/>
      <c r="CF69" s="2799"/>
      <c r="CG69" s="2799"/>
      <c r="CH69" s="2799"/>
      <c r="CI69" s="2799"/>
      <c r="CJ69" s="2799"/>
      <c r="CK69" s="2799"/>
      <c r="CL69" s="2799"/>
      <c r="CM69" s="2799"/>
      <c r="CN69" s="2799"/>
      <c r="CO69" s="2799"/>
      <c r="CP69" s="2799"/>
      <c r="CQ69" s="2799"/>
      <c r="CR69" s="2799"/>
      <c r="CS69" s="2799"/>
      <c r="CT69" s="2799"/>
      <c r="CU69" s="2799"/>
      <c r="CV69" s="2799"/>
      <c r="CW69" s="2799"/>
      <c r="CX69" s="2799"/>
      <c r="CY69" s="2799"/>
      <c r="CZ69" s="2799"/>
      <c r="DA69" s="2799"/>
      <c r="DB69" s="2799"/>
      <c r="DC69" s="2799"/>
      <c r="DD69" s="2799"/>
      <c r="DE69" s="2799"/>
      <c r="DF69" s="2799"/>
      <c r="DG69" s="2799"/>
      <c r="DH69" s="2799"/>
      <c r="DI69" s="2799"/>
      <c r="DJ69" s="2799"/>
      <c r="DK69" s="2799"/>
      <c r="DL69" s="2799"/>
      <c r="DM69" s="2799"/>
      <c r="DN69" s="2799"/>
      <c r="DO69" s="2799"/>
      <c r="DP69" s="2799"/>
      <c r="DQ69" s="2799"/>
      <c r="DR69" s="2799"/>
      <c r="DS69" s="2799"/>
      <c r="DT69" s="2799"/>
      <c r="DU69" s="2799"/>
      <c r="DV69" s="2799"/>
      <c r="DW69" s="2799"/>
      <c r="DX69" s="2799"/>
      <c r="DY69" s="2799"/>
      <c r="DZ69" s="2799"/>
      <c r="EA69" s="2799"/>
      <c r="EB69" s="2799"/>
      <c r="EC69" s="2799"/>
      <c r="ED69" s="2799"/>
      <c r="EE69" s="2799"/>
      <c r="EF69" s="2799"/>
      <c r="EG69" s="2799"/>
      <c r="EH69" s="2799"/>
      <c r="EI69" s="2799"/>
      <c r="EJ69" s="2799"/>
      <c r="EK69" s="2799"/>
      <c r="EL69" s="2799"/>
      <c r="EM69" s="2799"/>
      <c r="EN69" s="2799"/>
      <c r="EO69" s="2799"/>
      <c r="EP69" s="2799"/>
      <c r="EQ69" s="2799"/>
      <c r="ER69" s="2799"/>
      <c r="ES69" s="2799"/>
      <c r="ET69" s="2799"/>
      <c r="EU69" s="2799"/>
      <c r="EV69" s="2799"/>
      <c r="EW69" s="2799"/>
      <c r="EX69" s="2799"/>
      <c r="EY69" s="2799"/>
    </row>
    <row r="70" spans="3:155" s="2799" customFormat="1" ht="26.25" customHeight="1">
      <c r="C70" s="3405" t="s">
        <v>2034</v>
      </c>
      <c r="D70" s="2824" t="s">
        <v>2033</v>
      </c>
      <c r="E70" s="2821">
        <v>92.022154638524924</v>
      </c>
      <c r="F70" s="2821">
        <v>0</v>
      </c>
      <c r="G70" s="2821">
        <v>92.022154638524924</v>
      </c>
      <c r="H70" s="2821">
        <v>-19.084596951286152</v>
      </c>
      <c r="I70" s="2821">
        <v>0</v>
      </c>
      <c r="J70" s="2821">
        <v>-19.084596951286152</v>
      </c>
      <c r="K70" s="2821">
        <v>8.2909629715717781</v>
      </c>
      <c r="L70" s="2821">
        <v>0</v>
      </c>
      <c r="M70" s="2821">
        <v>8.2909629715717781</v>
      </c>
      <c r="N70" s="2820" t="s">
        <v>62</v>
      </c>
      <c r="O70" s="3415" t="s">
        <v>62</v>
      </c>
      <c r="P70" s="2899"/>
      <c r="Q70" s="2898"/>
      <c r="R70" s="2898"/>
      <c r="S70" s="2898"/>
      <c r="T70" s="2898"/>
      <c r="U70" s="2898"/>
      <c r="V70" s="2898"/>
      <c r="W70" s="2897"/>
      <c r="X70" s="2897"/>
      <c r="Y70" s="2896"/>
      <c r="Z70" s="2896"/>
      <c r="AA70" s="2896"/>
      <c r="AB70" s="2896"/>
    </row>
    <row r="71" spans="3:155" s="2799" customFormat="1" ht="26.25" customHeight="1">
      <c r="C71" s="3405" t="s">
        <v>2032</v>
      </c>
      <c r="D71" s="2824" t="s">
        <v>2031</v>
      </c>
      <c r="E71" s="2821">
        <v>216.72368543129443</v>
      </c>
      <c r="F71" s="2821">
        <v>0</v>
      </c>
      <c r="G71" s="2821">
        <v>216.72368543129443</v>
      </c>
      <c r="H71" s="2821">
        <v>-10.887564262205608</v>
      </c>
      <c r="I71" s="2821">
        <v>0</v>
      </c>
      <c r="J71" s="2821">
        <v>-10.887564262205608</v>
      </c>
      <c r="K71" s="2821">
        <v>-13.105217485118263</v>
      </c>
      <c r="L71" s="2821">
        <v>0</v>
      </c>
      <c r="M71" s="2821">
        <v>-13.105217485118263</v>
      </c>
      <c r="N71" s="2820" t="s">
        <v>62</v>
      </c>
      <c r="O71" s="3415">
        <v>20.368680905157778</v>
      </c>
      <c r="P71" s="2899"/>
      <c r="Q71" s="2898"/>
      <c r="R71" s="2898"/>
      <c r="S71" s="2898"/>
      <c r="T71" s="2898"/>
      <c r="U71" s="2898"/>
      <c r="V71" s="2898"/>
      <c r="W71" s="2897"/>
      <c r="X71" s="2897"/>
      <c r="Y71" s="2896"/>
      <c r="Z71" s="2896"/>
      <c r="AA71" s="2896"/>
      <c r="AB71" s="2896"/>
    </row>
    <row r="72" spans="3:155" s="2799" customFormat="1" ht="26.25" customHeight="1">
      <c r="C72" s="3405" t="s">
        <v>2030</v>
      </c>
      <c r="D72" s="2824" t="s">
        <v>2029</v>
      </c>
      <c r="E72" s="2821">
        <v>0</v>
      </c>
      <c r="F72" s="2821">
        <v>0</v>
      </c>
      <c r="G72" s="2821">
        <v>0</v>
      </c>
      <c r="H72" s="2821">
        <v>2.6727427104034172E-3</v>
      </c>
      <c r="I72" s="2821">
        <v>0</v>
      </c>
      <c r="J72" s="2821">
        <v>2.6727427104034172E-3</v>
      </c>
      <c r="K72" s="2821">
        <v>2.2194232842627584E-2</v>
      </c>
      <c r="L72" s="2821">
        <v>0</v>
      </c>
      <c r="M72" s="2821">
        <v>2.2194232842627584E-2</v>
      </c>
      <c r="N72" s="2820" t="s">
        <v>62</v>
      </c>
      <c r="O72" s="3415" t="s">
        <v>62</v>
      </c>
      <c r="P72" s="2899"/>
      <c r="Q72" s="2898"/>
      <c r="R72" s="2898"/>
      <c r="S72" s="2898"/>
      <c r="T72" s="2898"/>
      <c r="U72" s="2898"/>
      <c r="V72" s="2898"/>
      <c r="W72" s="2897"/>
      <c r="X72" s="2897"/>
      <c r="Y72" s="2896"/>
      <c r="Z72" s="2896"/>
      <c r="AA72" s="2896"/>
      <c r="AB72" s="2896"/>
    </row>
    <row r="73" spans="3:155" s="2799" customFormat="1" ht="26.25" customHeight="1">
      <c r="C73" s="3405" t="s">
        <v>2028</v>
      </c>
      <c r="D73" s="2824" t="s">
        <v>2027</v>
      </c>
      <c r="E73" s="2821">
        <v>-1839.9866026998675</v>
      </c>
      <c r="F73" s="2821">
        <v>0</v>
      </c>
      <c r="G73" s="2821">
        <v>-1839.9866026998675</v>
      </c>
      <c r="H73" s="2821">
        <v>2380.7381022272207</v>
      </c>
      <c r="I73" s="2821">
        <v>0</v>
      </c>
      <c r="J73" s="2821">
        <v>2380.7381022272207</v>
      </c>
      <c r="K73" s="2821">
        <v>3665.7829111468604</v>
      </c>
      <c r="L73" s="2821">
        <v>0</v>
      </c>
      <c r="M73" s="2821">
        <v>3665.7829111468604</v>
      </c>
      <c r="N73" s="2820" t="s">
        <v>62</v>
      </c>
      <c r="O73" s="3415">
        <v>53.976739722754829</v>
      </c>
      <c r="P73" s="2899"/>
      <c r="Q73" s="2898"/>
      <c r="R73" s="2898"/>
      <c r="S73" s="2898"/>
      <c r="T73" s="2898"/>
      <c r="U73" s="2898"/>
      <c r="V73" s="2898"/>
      <c r="W73" s="2897"/>
      <c r="X73" s="2897"/>
      <c r="Y73" s="2896"/>
      <c r="Z73" s="2896"/>
      <c r="AA73" s="2896"/>
      <c r="AB73" s="2896"/>
    </row>
    <row r="74" spans="3:155" s="2799" customFormat="1" ht="26.25" customHeight="1">
      <c r="C74" s="3407" t="s">
        <v>2026</v>
      </c>
      <c r="D74" s="2823" t="s">
        <v>1979</v>
      </c>
      <c r="E74" s="2821">
        <v>-1839.9866026998675</v>
      </c>
      <c r="F74" s="2821">
        <v>0</v>
      </c>
      <c r="G74" s="2821">
        <v>-1839.9866026998675</v>
      </c>
      <c r="H74" s="2821">
        <v>2380.7381022272207</v>
      </c>
      <c r="I74" s="2821">
        <v>0</v>
      </c>
      <c r="J74" s="2821">
        <v>2380.7381022272207</v>
      </c>
      <c r="K74" s="2821">
        <v>3665.7829111468604</v>
      </c>
      <c r="L74" s="2821">
        <v>0</v>
      </c>
      <c r="M74" s="2821">
        <v>3665.7829111468604</v>
      </c>
      <c r="N74" s="2820" t="s">
        <v>62</v>
      </c>
      <c r="O74" s="3415">
        <v>53.976739722754829</v>
      </c>
      <c r="P74" s="2899"/>
      <c r="Q74" s="2898"/>
      <c r="R74" s="2898"/>
      <c r="S74" s="2898"/>
      <c r="T74" s="2898"/>
      <c r="U74" s="2898"/>
      <c r="V74" s="2898"/>
      <c r="W74" s="2897"/>
      <c r="X74" s="2897"/>
      <c r="Y74" s="2896"/>
      <c r="Z74" s="2896"/>
      <c r="AA74" s="2896"/>
      <c r="AB74" s="2896"/>
    </row>
    <row r="75" spans="3:155" s="2799" customFormat="1" ht="26.25" customHeight="1">
      <c r="C75" s="3407" t="s">
        <v>2025</v>
      </c>
      <c r="D75" s="2822" t="s">
        <v>2024</v>
      </c>
      <c r="E75" s="2821">
        <v>-1874.8453561951349</v>
      </c>
      <c r="F75" s="2821">
        <v>0</v>
      </c>
      <c r="G75" s="2821">
        <v>-1874.8453561951349</v>
      </c>
      <c r="H75" s="2821">
        <v>2127.436000010347</v>
      </c>
      <c r="I75" s="2821">
        <v>0</v>
      </c>
      <c r="J75" s="2821">
        <v>2127.436000010347</v>
      </c>
      <c r="K75" s="2821">
        <v>3673.0603961519196</v>
      </c>
      <c r="L75" s="2821">
        <v>0</v>
      </c>
      <c r="M75" s="2821">
        <v>3673.0603961519196</v>
      </c>
      <c r="N75" s="2820" t="s">
        <v>62</v>
      </c>
      <c r="O75" s="3415">
        <v>72.651980888452357</v>
      </c>
      <c r="P75" s="2899"/>
      <c r="Q75" s="2898"/>
      <c r="R75" s="2898"/>
      <c r="S75" s="2898"/>
      <c r="T75" s="2898"/>
      <c r="U75" s="2898"/>
      <c r="V75" s="2898"/>
      <c r="W75" s="2897"/>
      <c r="X75" s="2897"/>
      <c r="Y75" s="2896"/>
      <c r="Z75" s="2896"/>
      <c r="AA75" s="2896"/>
      <c r="AB75" s="2896"/>
    </row>
    <row r="76" spans="3:155" s="2799" customFormat="1" ht="50.25" customHeight="1">
      <c r="C76" s="3407" t="s">
        <v>2023</v>
      </c>
      <c r="D76" s="2822" t="s">
        <v>2022</v>
      </c>
      <c r="E76" s="2821">
        <v>34.85875349526728</v>
      </c>
      <c r="F76" s="2821">
        <v>0</v>
      </c>
      <c r="G76" s="2821">
        <v>34.85875349526728</v>
      </c>
      <c r="H76" s="2821">
        <v>253.30210221687386</v>
      </c>
      <c r="I76" s="2821">
        <v>0</v>
      </c>
      <c r="J76" s="2821">
        <v>253.30210221687386</v>
      </c>
      <c r="K76" s="2821">
        <v>-7.2774850050591908</v>
      </c>
      <c r="L76" s="2821">
        <v>0</v>
      </c>
      <c r="M76" s="2821">
        <v>-7.2774850050591908</v>
      </c>
      <c r="N76" s="2820" t="s">
        <v>62</v>
      </c>
      <c r="O76" s="3415" t="s">
        <v>62</v>
      </c>
      <c r="P76" s="2899"/>
      <c r="Q76" s="2898"/>
      <c r="R76" s="2898"/>
      <c r="S76" s="2898"/>
      <c r="T76" s="2898"/>
      <c r="U76" s="2898"/>
      <c r="V76" s="2898"/>
      <c r="W76" s="2897"/>
      <c r="X76" s="2897"/>
      <c r="Y76" s="2896"/>
      <c r="Z76" s="2896"/>
      <c r="AA76" s="2896"/>
      <c r="AB76" s="2896"/>
    </row>
    <row r="77" spans="3:155" s="2811" customFormat="1" ht="26.25" customHeight="1" thickBot="1">
      <c r="C77" s="3416"/>
      <c r="D77" s="2819" t="s">
        <v>2021</v>
      </c>
      <c r="E77" s="2818"/>
      <c r="F77" s="2818"/>
      <c r="G77" s="2816">
        <v>853.50591959208521</v>
      </c>
      <c r="H77" s="2817"/>
      <c r="I77" s="2817"/>
      <c r="J77" s="2816">
        <v>668.82469946840388</v>
      </c>
      <c r="K77" s="2817"/>
      <c r="L77" s="2817"/>
      <c r="M77" s="2816">
        <v>746.67403449271637</v>
      </c>
      <c r="N77" s="2815">
        <v>-21.637954217346934</v>
      </c>
      <c r="O77" s="3417">
        <v>11.639721901148214</v>
      </c>
      <c r="P77" s="2899"/>
      <c r="Q77" s="2898"/>
      <c r="R77" s="2898"/>
      <c r="S77" s="2898"/>
      <c r="T77" s="2898"/>
      <c r="U77" s="2898"/>
      <c r="V77" s="2898"/>
      <c r="W77" s="2897"/>
      <c r="X77" s="2897"/>
      <c r="Y77" s="2896"/>
      <c r="Z77" s="2896"/>
      <c r="AA77" s="2896"/>
      <c r="AB77" s="2896"/>
      <c r="AC77" s="2799"/>
      <c r="AD77" s="2799"/>
      <c r="AE77" s="2799"/>
      <c r="AF77" s="2799"/>
      <c r="AG77" s="2799"/>
      <c r="AH77" s="2799"/>
      <c r="AI77" s="2799"/>
      <c r="AJ77" s="2799"/>
      <c r="AK77" s="2799"/>
      <c r="AL77" s="2799"/>
      <c r="AM77" s="2799"/>
      <c r="AN77" s="2799"/>
      <c r="AO77" s="2799"/>
      <c r="AP77" s="2799"/>
      <c r="AQ77" s="2799"/>
      <c r="AR77" s="2799"/>
      <c r="AS77" s="2799"/>
      <c r="AT77" s="2799"/>
      <c r="AU77" s="2799"/>
      <c r="AV77" s="2799"/>
      <c r="AW77" s="2799"/>
      <c r="AX77" s="2799"/>
      <c r="AY77" s="2799"/>
      <c r="AZ77" s="2799"/>
      <c r="BA77" s="2799"/>
      <c r="BB77" s="2799"/>
      <c r="BC77" s="2799"/>
      <c r="BD77" s="2799"/>
      <c r="BE77" s="2799"/>
      <c r="BF77" s="2799"/>
      <c r="BG77" s="2799"/>
      <c r="BH77" s="2799"/>
      <c r="BI77" s="2799"/>
      <c r="BJ77" s="2799"/>
      <c r="BK77" s="2799"/>
      <c r="BL77" s="2799"/>
      <c r="BM77" s="2799"/>
      <c r="BN77" s="2799"/>
      <c r="BO77" s="2799"/>
      <c r="BP77" s="2799"/>
      <c r="BQ77" s="2799"/>
      <c r="BR77" s="2799"/>
      <c r="BS77" s="2799"/>
      <c r="BT77" s="2799"/>
      <c r="BU77" s="2799"/>
      <c r="BV77" s="2799"/>
      <c r="BW77" s="2799"/>
      <c r="BX77" s="2799"/>
      <c r="BY77" s="2799"/>
      <c r="BZ77" s="2799"/>
      <c r="CA77" s="2799"/>
      <c r="CB77" s="2799"/>
      <c r="CC77" s="2799"/>
      <c r="CD77" s="2799"/>
      <c r="CE77" s="2799"/>
      <c r="CF77" s="2799"/>
      <c r="CG77" s="2799"/>
      <c r="CH77" s="2799"/>
      <c r="CI77" s="2799"/>
      <c r="CJ77" s="2799"/>
      <c r="CK77" s="2799"/>
      <c r="CL77" s="2799"/>
      <c r="CM77" s="2799"/>
      <c r="CN77" s="2799"/>
      <c r="CO77" s="2799"/>
      <c r="CP77" s="2799"/>
      <c r="CQ77" s="2799"/>
      <c r="CR77" s="2799"/>
      <c r="CS77" s="2799"/>
      <c r="CT77" s="2799"/>
      <c r="CU77" s="2799"/>
      <c r="CV77" s="2799"/>
      <c r="CW77" s="2799"/>
      <c r="CX77" s="2799"/>
      <c r="CY77" s="2799"/>
      <c r="CZ77" s="2799"/>
      <c r="DA77" s="2799"/>
      <c r="DB77" s="2799"/>
      <c r="DC77" s="2799"/>
      <c r="DD77" s="2799"/>
      <c r="DE77" s="2799"/>
      <c r="DF77" s="2799"/>
      <c r="DG77" s="2799"/>
      <c r="DH77" s="2799"/>
      <c r="DI77" s="2799"/>
      <c r="DJ77" s="2799"/>
      <c r="DK77" s="2799"/>
      <c r="DL77" s="2799"/>
      <c r="DM77" s="2799"/>
      <c r="DN77" s="2799"/>
      <c r="DO77" s="2799"/>
      <c r="DP77" s="2799"/>
      <c r="DQ77" s="2799"/>
      <c r="DR77" s="2799"/>
      <c r="DS77" s="2799"/>
      <c r="DT77" s="2799"/>
      <c r="DU77" s="2799"/>
      <c r="DV77" s="2799"/>
      <c r="DW77" s="2799"/>
      <c r="DX77" s="2799"/>
      <c r="DY77" s="2799"/>
      <c r="DZ77" s="2799"/>
      <c r="EA77" s="2799"/>
      <c r="EB77" s="2799"/>
      <c r="EC77" s="2799"/>
      <c r="ED77" s="2799"/>
      <c r="EE77" s="2799"/>
      <c r="EF77" s="2799"/>
      <c r="EG77" s="2799"/>
      <c r="EH77" s="2799"/>
      <c r="EI77" s="2799"/>
      <c r="EJ77" s="2799"/>
      <c r="EK77" s="2799"/>
      <c r="EL77" s="2799"/>
      <c r="EM77" s="2799"/>
      <c r="EN77" s="2799"/>
      <c r="EO77" s="2799"/>
      <c r="EP77" s="2799"/>
      <c r="EQ77" s="2799"/>
      <c r="ER77" s="2799"/>
      <c r="ES77" s="2799"/>
      <c r="ET77" s="2799"/>
      <c r="EU77" s="2799"/>
      <c r="EV77" s="2799"/>
      <c r="EW77" s="2799"/>
      <c r="EX77" s="2799"/>
      <c r="EY77" s="2799"/>
    </row>
    <row r="78" spans="3:155" s="2811" customFormat="1" ht="26.25" customHeight="1" thickBot="1">
      <c r="C78" s="3418"/>
      <c r="D78" s="3419" t="s">
        <v>2020</v>
      </c>
      <c r="E78" s="3420"/>
      <c r="F78" s="3420"/>
      <c r="G78" s="3421">
        <v>-2124.9202842108493</v>
      </c>
      <c r="H78" s="3420"/>
      <c r="I78" s="3420"/>
      <c r="J78" s="3421">
        <v>2171.440332227648</v>
      </c>
      <c r="K78" s="3420"/>
      <c r="L78" s="3420"/>
      <c r="M78" s="3421">
        <v>3774.8944555484964</v>
      </c>
      <c r="N78" s="3422" t="s">
        <v>62</v>
      </c>
      <c r="O78" s="3423">
        <v>73.842882050361894</v>
      </c>
      <c r="P78" s="2899"/>
      <c r="Q78" s="2898"/>
      <c r="R78" s="2898"/>
      <c r="S78" s="2898"/>
      <c r="T78" s="2898"/>
      <c r="U78" s="2898"/>
      <c r="V78" s="2898"/>
      <c r="W78" s="2897"/>
      <c r="X78" s="2897"/>
      <c r="Y78" s="2896"/>
      <c r="Z78" s="2896"/>
      <c r="AA78" s="2896"/>
      <c r="AB78" s="2896"/>
      <c r="AC78" s="2799"/>
      <c r="AD78" s="2799"/>
      <c r="AE78" s="2799"/>
      <c r="AF78" s="2799"/>
      <c r="AG78" s="2799"/>
      <c r="AH78" s="2799"/>
      <c r="AI78" s="2799"/>
      <c r="AJ78" s="2799"/>
      <c r="AK78" s="2799"/>
      <c r="AL78" s="2799"/>
      <c r="AM78" s="2799"/>
      <c r="AN78" s="2799"/>
      <c r="AO78" s="2799"/>
      <c r="AP78" s="2799"/>
      <c r="AQ78" s="2799"/>
      <c r="AR78" s="2799"/>
      <c r="AS78" s="2799"/>
      <c r="AT78" s="2799"/>
      <c r="AU78" s="2799"/>
      <c r="AV78" s="2799"/>
      <c r="AW78" s="2799"/>
      <c r="AX78" s="2799"/>
      <c r="AY78" s="2799"/>
      <c r="AZ78" s="2799"/>
      <c r="BA78" s="2799"/>
      <c r="BB78" s="2799"/>
      <c r="BC78" s="2799"/>
      <c r="BD78" s="2799"/>
      <c r="BE78" s="2799"/>
      <c r="BF78" s="2799"/>
      <c r="BG78" s="2799"/>
      <c r="BH78" s="2799"/>
      <c r="BI78" s="2799"/>
      <c r="BJ78" s="2799"/>
      <c r="BK78" s="2799"/>
      <c r="BL78" s="2799"/>
      <c r="BM78" s="2799"/>
      <c r="BN78" s="2799"/>
      <c r="BO78" s="2799"/>
      <c r="BP78" s="2799"/>
      <c r="BQ78" s="2799"/>
      <c r="BR78" s="2799"/>
      <c r="BS78" s="2799"/>
      <c r="BT78" s="2799"/>
      <c r="BU78" s="2799"/>
      <c r="BV78" s="2799"/>
      <c r="BW78" s="2799"/>
      <c r="BX78" s="2799"/>
      <c r="BY78" s="2799"/>
      <c r="BZ78" s="2799"/>
      <c r="CA78" s="2799"/>
      <c r="CB78" s="2799"/>
      <c r="CC78" s="2799"/>
      <c r="CD78" s="2799"/>
      <c r="CE78" s="2799"/>
      <c r="CF78" s="2799"/>
      <c r="CG78" s="2799"/>
      <c r="CH78" s="2799"/>
      <c r="CI78" s="2799"/>
      <c r="CJ78" s="2799"/>
      <c r="CK78" s="2799"/>
      <c r="CL78" s="2799"/>
      <c r="CM78" s="2799"/>
      <c r="CN78" s="2799"/>
      <c r="CO78" s="2799"/>
      <c r="CP78" s="2799"/>
      <c r="CQ78" s="2799"/>
      <c r="CR78" s="2799"/>
      <c r="CS78" s="2799"/>
      <c r="CT78" s="2799"/>
      <c r="CU78" s="2799"/>
      <c r="CV78" s="2799"/>
      <c r="CW78" s="2799"/>
      <c r="CX78" s="2799"/>
      <c r="CY78" s="2799"/>
      <c r="CZ78" s="2799"/>
      <c r="DA78" s="2799"/>
      <c r="DB78" s="2799"/>
      <c r="DC78" s="2799"/>
      <c r="DD78" s="2799"/>
      <c r="DE78" s="2799"/>
      <c r="DF78" s="2799"/>
      <c r="DG78" s="2799"/>
      <c r="DH78" s="2799"/>
      <c r="DI78" s="2799"/>
      <c r="DJ78" s="2799"/>
      <c r="DK78" s="2799"/>
      <c r="DL78" s="2799"/>
      <c r="DM78" s="2799"/>
      <c r="DN78" s="2799"/>
      <c r="DO78" s="2799"/>
      <c r="DP78" s="2799"/>
      <c r="DQ78" s="2799"/>
      <c r="DR78" s="2799"/>
      <c r="DS78" s="2799"/>
      <c r="DT78" s="2799"/>
      <c r="DU78" s="2799"/>
      <c r="DV78" s="2799"/>
      <c r="DW78" s="2799"/>
      <c r="DX78" s="2799"/>
      <c r="DY78" s="2799"/>
      <c r="DZ78" s="2799"/>
      <c r="EA78" s="2799"/>
      <c r="EB78" s="2799"/>
      <c r="EC78" s="2799"/>
      <c r="ED78" s="2799"/>
      <c r="EE78" s="2799"/>
      <c r="EF78" s="2799"/>
      <c r="EG78" s="2799"/>
      <c r="EH78" s="2799"/>
      <c r="EI78" s="2799"/>
      <c r="EJ78" s="2799"/>
      <c r="EK78" s="2799"/>
      <c r="EL78" s="2799"/>
      <c r="EM78" s="2799"/>
      <c r="EN78" s="2799"/>
      <c r="EO78" s="2799"/>
      <c r="EP78" s="2799"/>
      <c r="EQ78" s="2799"/>
      <c r="ER78" s="2799"/>
      <c r="ES78" s="2799"/>
      <c r="ET78" s="2799"/>
      <c r="EU78" s="2799"/>
      <c r="EV78" s="2799"/>
      <c r="EW78" s="2799"/>
      <c r="EX78" s="2799"/>
      <c r="EY78" s="2799"/>
    </row>
    <row r="79" spans="3:155" ht="13.8" thickTop="1">
      <c r="C79" s="2798"/>
      <c r="G79" s="2808"/>
      <c r="J79" s="2808"/>
      <c r="M79" s="2808"/>
    </row>
    <row r="80" spans="3:155" ht="21">
      <c r="C80" s="2895" t="s">
        <v>2142</v>
      </c>
      <c r="G80" s="2808"/>
      <c r="J80" s="2808"/>
      <c r="M80" s="2894"/>
    </row>
    <row r="81" spans="3:13" ht="22.8">
      <c r="C81" s="2798"/>
      <c r="G81" s="2808"/>
      <c r="J81" s="2808"/>
      <c r="M81" s="2893"/>
    </row>
    <row r="84" spans="3:13">
      <c r="C84" s="2798"/>
      <c r="E84" s="2806"/>
      <c r="F84" s="2806"/>
      <c r="G84" s="2804"/>
      <c r="H84" s="2806"/>
      <c r="I84" s="2806"/>
      <c r="J84" s="2804"/>
      <c r="K84" s="2806"/>
      <c r="L84" s="2806"/>
      <c r="M84" s="2804"/>
    </row>
    <row r="86" spans="3:13">
      <c r="C86" s="2798"/>
      <c r="E86" s="2806"/>
      <c r="F86" s="2806"/>
      <c r="G86" s="2804"/>
      <c r="H86" s="2806"/>
      <c r="I86" s="2806"/>
      <c r="J86" s="2804"/>
      <c r="K86" s="2806"/>
      <c r="L86" s="2806"/>
      <c r="M86" s="2804"/>
    </row>
    <row r="87" spans="3:13">
      <c r="C87" s="2798"/>
      <c r="E87" s="2806"/>
      <c r="F87" s="2806"/>
      <c r="G87" s="2804"/>
      <c r="H87" s="2806"/>
      <c r="I87" s="2806"/>
      <c r="J87" s="2804"/>
      <c r="K87" s="2806"/>
      <c r="L87" s="2806"/>
      <c r="M87" s="280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zoomScaleSheetLayoutView="100" workbookViewId="0"/>
  </sheetViews>
  <sheetFormatPr defaultColWidth="9.5546875" defaultRowHeight="15.6"/>
  <cols>
    <col min="1" max="1" width="4.88671875" style="2908" customWidth="1"/>
    <col min="2" max="2" width="7.109375" style="2908" customWidth="1"/>
    <col min="3" max="3" width="35.21875" style="2908" customWidth="1"/>
    <col min="4" max="6" width="13.109375" style="2908" customWidth="1"/>
    <col min="7" max="8" width="11" style="2908" customWidth="1"/>
    <col min="9" max="9" width="13.88671875" style="2908" bestFit="1" customWidth="1"/>
    <col min="10" max="10" width="9.5546875" style="2908"/>
    <col min="11" max="11" width="13.5546875" style="2908" bestFit="1" customWidth="1"/>
    <col min="12" max="223" width="9.5546875" style="2908"/>
    <col min="224" max="225" width="4.88671875" style="2908" customWidth="1"/>
    <col min="226" max="226" width="9.5546875" style="2908"/>
    <col min="227" max="227" width="6.44140625" style="2908" customWidth="1"/>
    <col min="228" max="228" width="24.109375" style="2908" customWidth="1"/>
    <col min="229" max="229" width="11.88671875" style="2908" customWidth="1"/>
    <col min="230" max="230" width="10.44140625" style="2908" customWidth="1"/>
    <col min="231" max="231" width="12" style="2908" customWidth="1"/>
    <col min="232" max="479" width="9.5546875" style="2908"/>
    <col min="480" max="481" width="4.88671875" style="2908" customWidth="1"/>
    <col min="482" max="482" width="9.5546875" style="2908"/>
    <col min="483" max="483" width="6.44140625" style="2908" customWidth="1"/>
    <col min="484" max="484" width="24.109375" style="2908" customWidth="1"/>
    <col min="485" max="485" width="11.88671875" style="2908" customWidth="1"/>
    <col min="486" max="486" width="10.44140625" style="2908" customWidth="1"/>
    <col min="487" max="487" width="12" style="2908" customWidth="1"/>
    <col min="488" max="735" width="9.5546875" style="2908"/>
    <col min="736" max="737" width="4.88671875" style="2908" customWidth="1"/>
    <col min="738" max="738" width="9.5546875" style="2908"/>
    <col min="739" max="739" width="6.44140625" style="2908" customWidth="1"/>
    <col min="740" max="740" width="24.109375" style="2908" customWidth="1"/>
    <col min="741" max="741" width="11.88671875" style="2908" customWidth="1"/>
    <col min="742" max="742" width="10.44140625" style="2908" customWidth="1"/>
    <col min="743" max="743" width="12" style="2908" customWidth="1"/>
    <col min="744" max="991" width="9.5546875" style="2908"/>
    <col min="992" max="993" width="4.88671875" style="2908" customWidth="1"/>
    <col min="994" max="994" width="9.5546875" style="2908"/>
    <col min="995" max="995" width="6.44140625" style="2908" customWidth="1"/>
    <col min="996" max="996" width="24.109375" style="2908" customWidth="1"/>
    <col min="997" max="997" width="11.88671875" style="2908" customWidth="1"/>
    <col min="998" max="998" width="10.44140625" style="2908" customWidth="1"/>
    <col min="999" max="999" width="12" style="2908" customWidth="1"/>
    <col min="1000" max="1247" width="9.5546875" style="2908"/>
    <col min="1248" max="1249" width="4.88671875" style="2908" customWidth="1"/>
    <col min="1250" max="1250" width="9.5546875" style="2908"/>
    <col min="1251" max="1251" width="6.44140625" style="2908" customWidth="1"/>
    <col min="1252" max="1252" width="24.109375" style="2908" customWidth="1"/>
    <col min="1253" max="1253" width="11.88671875" style="2908" customWidth="1"/>
    <col min="1254" max="1254" width="10.44140625" style="2908" customWidth="1"/>
    <col min="1255" max="1255" width="12" style="2908" customWidth="1"/>
    <col min="1256" max="1503" width="9.5546875" style="2908"/>
    <col min="1504" max="1505" width="4.88671875" style="2908" customWidth="1"/>
    <col min="1506" max="1506" width="9.5546875" style="2908"/>
    <col min="1507" max="1507" width="6.44140625" style="2908" customWidth="1"/>
    <col min="1508" max="1508" width="24.109375" style="2908" customWidth="1"/>
    <col min="1509" max="1509" width="11.88671875" style="2908" customWidth="1"/>
    <col min="1510" max="1510" width="10.44140625" style="2908" customWidth="1"/>
    <col min="1511" max="1511" width="12" style="2908" customWidth="1"/>
    <col min="1512" max="1759" width="9.5546875" style="2908"/>
    <col min="1760" max="1761" width="4.88671875" style="2908" customWidth="1"/>
    <col min="1762" max="1762" width="9.5546875" style="2908"/>
    <col min="1763" max="1763" width="6.44140625" style="2908" customWidth="1"/>
    <col min="1764" max="1764" width="24.109375" style="2908" customWidth="1"/>
    <col min="1765" max="1765" width="11.88671875" style="2908" customWidth="1"/>
    <col min="1766" max="1766" width="10.44140625" style="2908" customWidth="1"/>
    <col min="1767" max="1767" width="12" style="2908" customWidth="1"/>
    <col min="1768" max="2015" width="9.5546875" style="2908"/>
    <col min="2016" max="2017" width="4.88671875" style="2908" customWidth="1"/>
    <col min="2018" max="2018" width="9.5546875" style="2908"/>
    <col min="2019" max="2019" width="6.44140625" style="2908" customWidth="1"/>
    <col min="2020" max="2020" width="24.109375" style="2908" customWidth="1"/>
    <col min="2021" max="2021" width="11.88671875" style="2908" customWidth="1"/>
    <col min="2022" max="2022" width="10.44140625" style="2908" customWidth="1"/>
    <col min="2023" max="2023" width="12" style="2908" customWidth="1"/>
    <col min="2024" max="2271" width="9.5546875" style="2908"/>
    <col min="2272" max="2273" width="4.88671875" style="2908" customWidth="1"/>
    <col min="2274" max="2274" width="9.5546875" style="2908"/>
    <col min="2275" max="2275" width="6.44140625" style="2908" customWidth="1"/>
    <col min="2276" max="2276" width="24.109375" style="2908" customWidth="1"/>
    <col min="2277" max="2277" width="11.88671875" style="2908" customWidth="1"/>
    <col min="2278" max="2278" width="10.44140625" style="2908" customWidth="1"/>
    <col min="2279" max="2279" width="12" style="2908" customWidth="1"/>
    <col min="2280" max="2527" width="9.5546875" style="2908"/>
    <col min="2528" max="2529" width="4.88671875" style="2908" customWidth="1"/>
    <col min="2530" max="2530" width="9.5546875" style="2908"/>
    <col min="2531" max="2531" width="6.44140625" style="2908" customWidth="1"/>
    <col min="2532" max="2532" width="24.109375" style="2908" customWidth="1"/>
    <col min="2533" max="2533" width="11.88671875" style="2908" customWidth="1"/>
    <col min="2534" max="2534" width="10.44140625" style="2908" customWidth="1"/>
    <col min="2535" max="2535" width="12" style="2908" customWidth="1"/>
    <col min="2536" max="2783" width="9.5546875" style="2908"/>
    <col min="2784" max="2785" width="4.88671875" style="2908" customWidth="1"/>
    <col min="2786" max="2786" width="9.5546875" style="2908"/>
    <col min="2787" max="2787" width="6.44140625" style="2908" customWidth="1"/>
    <col min="2788" max="2788" width="24.109375" style="2908" customWidth="1"/>
    <col min="2789" max="2789" width="11.88671875" style="2908" customWidth="1"/>
    <col min="2790" max="2790" width="10.44140625" style="2908" customWidth="1"/>
    <col min="2791" max="2791" width="12" style="2908" customWidth="1"/>
    <col min="2792" max="3039" width="9.5546875" style="2908"/>
    <col min="3040" max="3041" width="4.88671875" style="2908" customWidth="1"/>
    <col min="3042" max="3042" width="9.5546875" style="2908"/>
    <col min="3043" max="3043" width="6.44140625" style="2908" customWidth="1"/>
    <col min="3044" max="3044" width="24.109375" style="2908" customWidth="1"/>
    <col min="3045" max="3045" width="11.88671875" style="2908" customWidth="1"/>
    <col min="3046" max="3046" width="10.44140625" style="2908" customWidth="1"/>
    <col min="3047" max="3047" width="12" style="2908" customWidth="1"/>
    <col min="3048" max="3295" width="9.5546875" style="2908"/>
    <col min="3296" max="3297" width="4.88671875" style="2908" customWidth="1"/>
    <col min="3298" max="3298" width="9.5546875" style="2908"/>
    <col min="3299" max="3299" width="6.44140625" style="2908" customWidth="1"/>
    <col min="3300" max="3300" width="24.109375" style="2908" customWidth="1"/>
    <col min="3301" max="3301" width="11.88671875" style="2908" customWidth="1"/>
    <col min="3302" max="3302" width="10.44140625" style="2908" customWidth="1"/>
    <col min="3303" max="3303" width="12" style="2908" customWidth="1"/>
    <col min="3304" max="3551" width="9.5546875" style="2908"/>
    <col min="3552" max="3553" width="4.88671875" style="2908" customWidth="1"/>
    <col min="3554" max="3554" width="9.5546875" style="2908"/>
    <col min="3555" max="3555" width="6.44140625" style="2908" customWidth="1"/>
    <col min="3556" max="3556" width="24.109375" style="2908" customWidth="1"/>
    <col min="3557" max="3557" width="11.88671875" style="2908" customWidth="1"/>
    <col min="3558" max="3558" width="10.44140625" style="2908" customWidth="1"/>
    <col min="3559" max="3559" width="12" style="2908" customWidth="1"/>
    <col min="3560" max="3807" width="9.5546875" style="2908"/>
    <col min="3808" max="3809" width="4.88671875" style="2908" customWidth="1"/>
    <col min="3810" max="3810" width="9.5546875" style="2908"/>
    <col min="3811" max="3811" width="6.44140625" style="2908" customWidth="1"/>
    <col min="3812" max="3812" width="24.109375" style="2908" customWidth="1"/>
    <col min="3813" max="3813" width="11.88671875" style="2908" customWidth="1"/>
    <col min="3814" max="3814" width="10.44140625" style="2908" customWidth="1"/>
    <col min="3815" max="3815" width="12" style="2908" customWidth="1"/>
    <col min="3816" max="4063" width="9.5546875" style="2908"/>
    <col min="4064" max="4065" width="4.88671875" style="2908" customWidth="1"/>
    <col min="4066" max="4066" width="9.5546875" style="2908"/>
    <col min="4067" max="4067" width="6.44140625" style="2908" customWidth="1"/>
    <col min="4068" max="4068" width="24.109375" style="2908" customWidth="1"/>
    <col min="4069" max="4069" width="11.88671875" style="2908" customWidth="1"/>
    <col min="4070" max="4070" width="10.44140625" style="2908" customWidth="1"/>
    <col min="4071" max="4071" width="12" style="2908" customWidth="1"/>
    <col min="4072" max="4319" width="9.5546875" style="2908"/>
    <col min="4320" max="4321" width="4.88671875" style="2908" customWidth="1"/>
    <col min="4322" max="4322" width="9.5546875" style="2908"/>
    <col min="4323" max="4323" width="6.44140625" style="2908" customWidth="1"/>
    <col min="4324" max="4324" width="24.109375" style="2908" customWidth="1"/>
    <col min="4325" max="4325" width="11.88671875" style="2908" customWidth="1"/>
    <col min="4326" max="4326" width="10.44140625" style="2908" customWidth="1"/>
    <col min="4327" max="4327" width="12" style="2908" customWidth="1"/>
    <col min="4328" max="4575" width="9.5546875" style="2908"/>
    <col min="4576" max="4577" width="4.88671875" style="2908" customWidth="1"/>
    <col min="4578" max="4578" width="9.5546875" style="2908"/>
    <col min="4579" max="4579" width="6.44140625" style="2908" customWidth="1"/>
    <col min="4580" max="4580" width="24.109375" style="2908" customWidth="1"/>
    <col min="4581" max="4581" width="11.88671875" style="2908" customWidth="1"/>
    <col min="4582" max="4582" width="10.44140625" style="2908" customWidth="1"/>
    <col min="4583" max="4583" width="12" style="2908" customWidth="1"/>
    <col min="4584" max="4831" width="9.5546875" style="2908"/>
    <col min="4832" max="4833" width="4.88671875" style="2908" customWidth="1"/>
    <col min="4834" max="4834" width="9.5546875" style="2908"/>
    <col min="4835" max="4835" width="6.44140625" style="2908" customWidth="1"/>
    <col min="4836" max="4836" width="24.109375" style="2908" customWidth="1"/>
    <col min="4837" max="4837" width="11.88671875" style="2908" customWidth="1"/>
    <col min="4838" max="4838" width="10.44140625" style="2908" customWidth="1"/>
    <col min="4839" max="4839" width="12" style="2908" customWidth="1"/>
    <col min="4840" max="5087" width="9.5546875" style="2908"/>
    <col min="5088" max="5089" width="4.88671875" style="2908" customWidth="1"/>
    <col min="5090" max="5090" width="9.5546875" style="2908"/>
    <col min="5091" max="5091" width="6.44140625" style="2908" customWidth="1"/>
    <col min="5092" max="5092" width="24.109375" style="2908" customWidth="1"/>
    <col min="5093" max="5093" width="11.88671875" style="2908" customWidth="1"/>
    <col min="5094" max="5094" width="10.44140625" style="2908" customWidth="1"/>
    <col min="5095" max="5095" width="12" style="2908" customWidth="1"/>
    <col min="5096" max="5343" width="9.5546875" style="2908"/>
    <col min="5344" max="5345" width="4.88671875" style="2908" customWidth="1"/>
    <col min="5346" max="5346" width="9.5546875" style="2908"/>
    <col min="5347" max="5347" width="6.44140625" style="2908" customWidth="1"/>
    <col min="5348" max="5348" width="24.109375" style="2908" customWidth="1"/>
    <col min="5349" max="5349" width="11.88671875" style="2908" customWidth="1"/>
    <col min="5350" max="5350" width="10.44140625" style="2908" customWidth="1"/>
    <col min="5351" max="5351" width="12" style="2908" customWidth="1"/>
    <col min="5352" max="5599" width="9.5546875" style="2908"/>
    <col min="5600" max="5601" width="4.88671875" style="2908" customWidth="1"/>
    <col min="5602" max="5602" width="9.5546875" style="2908"/>
    <col min="5603" max="5603" width="6.44140625" style="2908" customWidth="1"/>
    <col min="5604" max="5604" width="24.109375" style="2908" customWidth="1"/>
    <col min="5605" max="5605" width="11.88671875" style="2908" customWidth="1"/>
    <col min="5606" max="5606" width="10.44140625" style="2908" customWidth="1"/>
    <col min="5607" max="5607" width="12" style="2908" customWidth="1"/>
    <col min="5608" max="5855" width="9.5546875" style="2908"/>
    <col min="5856" max="5857" width="4.88671875" style="2908" customWidth="1"/>
    <col min="5858" max="5858" width="9.5546875" style="2908"/>
    <col min="5859" max="5859" width="6.44140625" style="2908" customWidth="1"/>
    <col min="5860" max="5860" width="24.109375" style="2908" customWidth="1"/>
    <col min="5861" max="5861" width="11.88671875" style="2908" customWidth="1"/>
    <col min="5862" max="5862" width="10.44140625" style="2908" customWidth="1"/>
    <col min="5863" max="5863" width="12" style="2908" customWidth="1"/>
    <col min="5864" max="6111" width="9.5546875" style="2908"/>
    <col min="6112" max="6113" width="4.88671875" style="2908" customWidth="1"/>
    <col min="6114" max="6114" width="9.5546875" style="2908"/>
    <col min="6115" max="6115" width="6.44140625" style="2908" customWidth="1"/>
    <col min="6116" max="6116" width="24.109375" style="2908" customWidth="1"/>
    <col min="6117" max="6117" width="11.88671875" style="2908" customWidth="1"/>
    <col min="6118" max="6118" width="10.44140625" style="2908" customWidth="1"/>
    <col min="6119" max="6119" width="12" style="2908" customWidth="1"/>
    <col min="6120" max="6367" width="9.5546875" style="2908"/>
    <col min="6368" max="6369" width="4.88671875" style="2908" customWidth="1"/>
    <col min="6370" max="6370" width="9.5546875" style="2908"/>
    <col min="6371" max="6371" width="6.44140625" style="2908" customWidth="1"/>
    <col min="6372" max="6372" width="24.109375" style="2908" customWidth="1"/>
    <col min="6373" max="6373" width="11.88671875" style="2908" customWidth="1"/>
    <col min="6374" max="6374" width="10.44140625" style="2908" customWidth="1"/>
    <col min="6375" max="6375" width="12" style="2908" customWidth="1"/>
    <col min="6376" max="6623" width="9.5546875" style="2908"/>
    <col min="6624" max="6625" width="4.88671875" style="2908" customWidth="1"/>
    <col min="6626" max="6626" width="9.5546875" style="2908"/>
    <col min="6627" max="6627" width="6.44140625" style="2908" customWidth="1"/>
    <col min="6628" max="6628" width="24.109375" style="2908" customWidth="1"/>
    <col min="6629" max="6629" width="11.88671875" style="2908" customWidth="1"/>
    <col min="6630" max="6630" width="10.44140625" style="2908" customWidth="1"/>
    <col min="6631" max="6631" width="12" style="2908" customWidth="1"/>
    <col min="6632" max="6879" width="9.5546875" style="2908"/>
    <col min="6880" max="6881" width="4.88671875" style="2908" customWidth="1"/>
    <col min="6882" max="6882" width="9.5546875" style="2908"/>
    <col min="6883" max="6883" width="6.44140625" style="2908" customWidth="1"/>
    <col min="6884" max="6884" width="24.109375" style="2908" customWidth="1"/>
    <col min="6885" max="6885" width="11.88671875" style="2908" customWidth="1"/>
    <col min="6886" max="6886" width="10.44140625" style="2908" customWidth="1"/>
    <col min="6887" max="6887" width="12" style="2908" customWidth="1"/>
    <col min="6888" max="7135" width="9.5546875" style="2908"/>
    <col min="7136" max="7137" width="4.88671875" style="2908" customWidth="1"/>
    <col min="7138" max="7138" width="9.5546875" style="2908"/>
    <col min="7139" max="7139" width="6.44140625" style="2908" customWidth="1"/>
    <col min="7140" max="7140" width="24.109375" style="2908" customWidth="1"/>
    <col min="7141" max="7141" width="11.88671875" style="2908" customWidth="1"/>
    <col min="7142" max="7142" width="10.44140625" style="2908" customWidth="1"/>
    <col min="7143" max="7143" width="12" style="2908" customWidth="1"/>
    <col min="7144" max="7391" width="9.5546875" style="2908"/>
    <col min="7392" max="7393" width="4.88671875" style="2908" customWidth="1"/>
    <col min="7394" max="7394" width="9.5546875" style="2908"/>
    <col min="7395" max="7395" width="6.44140625" style="2908" customWidth="1"/>
    <col min="7396" max="7396" width="24.109375" style="2908" customWidth="1"/>
    <col min="7397" max="7397" width="11.88671875" style="2908" customWidth="1"/>
    <col min="7398" max="7398" width="10.44140625" style="2908" customWidth="1"/>
    <col min="7399" max="7399" width="12" style="2908" customWidth="1"/>
    <col min="7400" max="7647" width="9.5546875" style="2908"/>
    <col min="7648" max="7649" width="4.88671875" style="2908" customWidth="1"/>
    <col min="7650" max="7650" width="9.5546875" style="2908"/>
    <col min="7651" max="7651" width="6.44140625" style="2908" customWidth="1"/>
    <col min="7652" max="7652" width="24.109375" style="2908" customWidth="1"/>
    <col min="7653" max="7653" width="11.88671875" style="2908" customWidth="1"/>
    <col min="7654" max="7654" width="10.44140625" style="2908" customWidth="1"/>
    <col min="7655" max="7655" width="12" style="2908" customWidth="1"/>
    <col min="7656" max="7903" width="9.5546875" style="2908"/>
    <col min="7904" max="7905" width="4.88671875" style="2908" customWidth="1"/>
    <col min="7906" max="7906" width="9.5546875" style="2908"/>
    <col min="7907" max="7907" width="6.44140625" style="2908" customWidth="1"/>
    <col min="7908" max="7908" width="24.109375" style="2908" customWidth="1"/>
    <col min="7909" max="7909" width="11.88671875" style="2908" customWidth="1"/>
    <col min="7910" max="7910" width="10.44140625" style="2908" customWidth="1"/>
    <col min="7911" max="7911" width="12" style="2908" customWidth="1"/>
    <col min="7912" max="8159" width="9.5546875" style="2908"/>
    <col min="8160" max="8161" width="4.88671875" style="2908" customWidth="1"/>
    <col min="8162" max="8162" width="9.5546875" style="2908"/>
    <col min="8163" max="8163" width="6.44140625" style="2908" customWidth="1"/>
    <col min="8164" max="8164" width="24.109375" style="2908" customWidth="1"/>
    <col min="8165" max="8165" width="11.88671875" style="2908" customWidth="1"/>
    <col min="8166" max="8166" width="10.44140625" style="2908" customWidth="1"/>
    <col min="8167" max="8167" width="12" style="2908" customWidth="1"/>
    <col min="8168" max="8415" width="9.5546875" style="2908"/>
    <col min="8416" max="8417" width="4.88671875" style="2908" customWidth="1"/>
    <col min="8418" max="8418" width="9.5546875" style="2908"/>
    <col min="8419" max="8419" width="6.44140625" style="2908" customWidth="1"/>
    <col min="8420" max="8420" width="24.109375" style="2908" customWidth="1"/>
    <col min="8421" max="8421" width="11.88671875" style="2908" customWidth="1"/>
    <col min="8422" max="8422" width="10.44140625" style="2908" customWidth="1"/>
    <col min="8423" max="8423" width="12" style="2908" customWidth="1"/>
    <col min="8424" max="8671" width="9.5546875" style="2908"/>
    <col min="8672" max="8673" width="4.88671875" style="2908" customWidth="1"/>
    <col min="8674" max="8674" width="9.5546875" style="2908"/>
    <col min="8675" max="8675" width="6.44140625" style="2908" customWidth="1"/>
    <col min="8676" max="8676" width="24.109375" style="2908" customWidth="1"/>
    <col min="8677" max="8677" width="11.88671875" style="2908" customWidth="1"/>
    <col min="8678" max="8678" width="10.44140625" style="2908" customWidth="1"/>
    <col min="8679" max="8679" width="12" style="2908" customWidth="1"/>
    <col min="8680" max="8927" width="9.5546875" style="2908"/>
    <col min="8928" max="8929" width="4.88671875" style="2908" customWidth="1"/>
    <col min="8930" max="8930" width="9.5546875" style="2908"/>
    <col min="8931" max="8931" width="6.44140625" style="2908" customWidth="1"/>
    <col min="8932" max="8932" width="24.109375" style="2908" customWidth="1"/>
    <col min="8933" max="8933" width="11.88671875" style="2908" customWidth="1"/>
    <col min="8934" max="8934" width="10.44140625" style="2908" customWidth="1"/>
    <col min="8935" max="8935" width="12" style="2908" customWidth="1"/>
    <col min="8936" max="9183" width="9.5546875" style="2908"/>
    <col min="9184" max="9185" width="4.88671875" style="2908" customWidth="1"/>
    <col min="9186" max="9186" width="9.5546875" style="2908"/>
    <col min="9187" max="9187" width="6.44140625" style="2908" customWidth="1"/>
    <col min="9188" max="9188" width="24.109375" style="2908" customWidth="1"/>
    <col min="9189" max="9189" width="11.88671875" style="2908" customWidth="1"/>
    <col min="9190" max="9190" width="10.44140625" style="2908" customWidth="1"/>
    <col min="9191" max="9191" width="12" style="2908" customWidth="1"/>
    <col min="9192" max="9439" width="9.5546875" style="2908"/>
    <col min="9440" max="9441" width="4.88671875" style="2908" customWidth="1"/>
    <col min="9442" max="9442" width="9.5546875" style="2908"/>
    <col min="9443" max="9443" width="6.44140625" style="2908" customWidth="1"/>
    <col min="9444" max="9444" width="24.109375" style="2908" customWidth="1"/>
    <col min="9445" max="9445" width="11.88671875" style="2908" customWidth="1"/>
    <col min="9446" max="9446" width="10.44140625" style="2908" customWidth="1"/>
    <col min="9447" max="9447" width="12" style="2908" customWidth="1"/>
    <col min="9448" max="9695" width="9.5546875" style="2908"/>
    <col min="9696" max="9697" width="4.88671875" style="2908" customWidth="1"/>
    <col min="9698" max="9698" width="9.5546875" style="2908"/>
    <col min="9699" max="9699" width="6.44140625" style="2908" customWidth="1"/>
    <col min="9700" max="9700" width="24.109375" style="2908" customWidth="1"/>
    <col min="9701" max="9701" width="11.88671875" style="2908" customWidth="1"/>
    <col min="9702" max="9702" width="10.44140625" style="2908" customWidth="1"/>
    <col min="9703" max="9703" width="12" style="2908" customWidth="1"/>
    <col min="9704" max="9951" width="9.5546875" style="2908"/>
    <col min="9952" max="9953" width="4.88671875" style="2908" customWidth="1"/>
    <col min="9954" max="9954" width="9.5546875" style="2908"/>
    <col min="9955" max="9955" width="6.44140625" style="2908" customWidth="1"/>
    <col min="9956" max="9956" width="24.109375" style="2908" customWidth="1"/>
    <col min="9957" max="9957" width="11.88671875" style="2908" customWidth="1"/>
    <col min="9958" max="9958" width="10.44140625" style="2908" customWidth="1"/>
    <col min="9959" max="9959" width="12" style="2908" customWidth="1"/>
    <col min="9960" max="10207" width="9.5546875" style="2908"/>
    <col min="10208" max="10209" width="4.88671875" style="2908" customWidth="1"/>
    <col min="10210" max="10210" width="9.5546875" style="2908"/>
    <col min="10211" max="10211" width="6.44140625" style="2908" customWidth="1"/>
    <col min="10212" max="10212" width="24.109375" style="2908" customWidth="1"/>
    <col min="10213" max="10213" width="11.88671875" style="2908" customWidth="1"/>
    <col min="10214" max="10214" width="10.44140625" style="2908" customWidth="1"/>
    <col min="10215" max="10215" width="12" style="2908" customWidth="1"/>
    <col min="10216" max="10463" width="9.5546875" style="2908"/>
    <col min="10464" max="10465" width="4.88671875" style="2908" customWidth="1"/>
    <col min="10466" max="10466" width="9.5546875" style="2908"/>
    <col min="10467" max="10467" width="6.44140625" style="2908" customWidth="1"/>
    <col min="10468" max="10468" width="24.109375" style="2908" customWidth="1"/>
    <col min="10469" max="10469" width="11.88671875" style="2908" customWidth="1"/>
    <col min="10470" max="10470" width="10.44140625" style="2908" customWidth="1"/>
    <col min="10471" max="10471" width="12" style="2908" customWidth="1"/>
    <col min="10472" max="10719" width="9.5546875" style="2908"/>
    <col min="10720" max="10721" width="4.88671875" style="2908" customWidth="1"/>
    <col min="10722" max="10722" width="9.5546875" style="2908"/>
    <col min="10723" max="10723" width="6.44140625" style="2908" customWidth="1"/>
    <col min="10724" max="10724" width="24.109375" style="2908" customWidth="1"/>
    <col min="10725" max="10725" width="11.88671875" style="2908" customWidth="1"/>
    <col min="10726" max="10726" width="10.44140625" style="2908" customWidth="1"/>
    <col min="10727" max="10727" width="12" style="2908" customWidth="1"/>
    <col min="10728" max="10975" width="9.5546875" style="2908"/>
    <col min="10976" max="10977" width="4.88671875" style="2908" customWidth="1"/>
    <col min="10978" max="10978" width="9.5546875" style="2908"/>
    <col min="10979" max="10979" width="6.44140625" style="2908" customWidth="1"/>
    <col min="10980" max="10980" width="24.109375" style="2908" customWidth="1"/>
    <col min="10981" max="10981" width="11.88671875" style="2908" customWidth="1"/>
    <col min="10982" max="10982" width="10.44140625" style="2908" customWidth="1"/>
    <col min="10983" max="10983" width="12" style="2908" customWidth="1"/>
    <col min="10984" max="11231" width="9.5546875" style="2908"/>
    <col min="11232" max="11233" width="4.88671875" style="2908" customWidth="1"/>
    <col min="11234" max="11234" width="9.5546875" style="2908"/>
    <col min="11235" max="11235" width="6.44140625" style="2908" customWidth="1"/>
    <col min="11236" max="11236" width="24.109375" style="2908" customWidth="1"/>
    <col min="11237" max="11237" width="11.88671875" style="2908" customWidth="1"/>
    <col min="11238" max="11238" width="10.44140625" style="2908" customWidth="1"/>
    <col min="11239" max="11239" width="12" style="2908" customWidth="1"/>
    <col min="11240" max="11487" width="9.5546875" style="2908"/>
    <col min="11488" max="11489" width="4.88671875" style="2908" customWidth="1"/>
    <col min="11490" max="11490" width="9.5546875" style="2908"/>
    <col min="11491" max="11491" width="6.44140625" style="2908" customWidth="1"/>
    <col min="11492" max="11492" width="24.109375" style="2908" customWidth="1"/>
    <col min="11493" max="11493" width="11.88671875" style="2908" customWidth="1"/>
    <col min="11494" max="11494" width="10.44140625" style="2908" customWidth="1"/>
    <col min="11495" max="11495" width="12" style="2908" customWidth="1"/>
    <col min="11496" max="11743" width="9.5546875" style="2908"/>
    <col min="11744" max="11745" width="4.88671875" style="2908" customWidth="1"/>
    <col min="11746" max="11746" width="9.5546875" style="2908"/>
    <col min="11747" max="11747" width="6.44140625" style="2908" customWidth="1"/>
    <col min="11748" max="11748" width="24.109375" style="2908" customWidth="1"/>
    <col min="11749" max="11749" width="11.88671875" style="2908" customWidth="1"/>
    <col min="11750" max="11750" width="10.44140625" style="2908" customWidth="1"/>
    <col min="11751" max="11751" width="12" style="2908" customWidth="1"/>
    <col min="11752" max="11999" width="9.5546875" style="2908"/>
    <col min="12000" max="12001" width="4.88671875" style="2908" customWidth="1"/>
    <col min="12002" max="12002" width="9.5546875" style="2908"/>
    <col min="12003" max="12003" width="6.44140625" style="2908" customWidth="1"/>
    <col min="12004" max="12004" width="24.109375" style="2908" customWidth="1"/>
    <col min="12005" max="12005" width="11.88671875" style="2908" customWidth="1"/>
    <col min="12006" max="12006" width="10.44140625" style="2908" customWidth="1"/>
    <col min="12007" max="12007" width="12" style="2908" customWidth="1"/>
    <col min="12008" max="12255" width="9.5546875" style="2908"/>
    <col min="12256" max="12257" width="4.88671875" style="2908" customWidth="1"/>
    <col min="12258" max="12258" width="9.5546875" style="2908"/>
    <col min="12259" max="12259" width="6.44140625" style="2908" customWidth="1"/>
    <col min="12260" max="12260" width="24.109375" style="2908" customWidth="1"/>
    <col min="12261" max="12261" width="11.88671875" style="2908" customWidth="1"/>
    <col min="12262" max="12262" width="10.44140625" style="2908" customWidth="1"/>
    <col min="12263" max="12263" width="12" style="2908" customWidth="1"/>
    <col min="12264" max="12511" width="9.5546875" style="2908"/>
    <col min="12512" max="12513" width="4.88671875" style="2908" customWidth="1"/>
    <col min="12514" max="12514" width="9.5546875" style="2908"/>
    <col min="12515" max="12515" width="6.44140625" style="2908" customWidth="1"/>
    <col min="12516" max="12516" width="24.109375" style="2908" customWidth="1"/>
    <col min="12517" max="12517" width="11.88671875" style="2908" customWidth="1"/>
    <col min="12518" max="12518" width="10.44140625" style="2908" customWidth="1"/>
    <col min="12519" max="12519" width="12" style="2908" customWidth="1"/>
    <col min="12520" max="12767" width="9.5546875" style="2908"/>
    <col min="12768" max="12769" width="4.88671875" style="2908" customWidth="1"/>
    <col min="12770" max="12770" width="9.5546875" style="2908"/>
    <col min="12771" max="12771" width="6.44140625" style="2908" customWidth="1"/>
    <col min="12772" max="12772" width="24.109375" style="2908" customWidth="1"/>
    <col min="12773" max="12773" width="11.88671875" style="2908" customWidth="1"/>
    <col min="12774" max="12774" width="10.44140625" style="2908" customWidth="1"/>
    <col min="12775" max="12775" width="12" style="2908" customWidth="1"/>
    <col min="12776" max="13023" width="9.5546875" style="2908"/>
    <col min="13024" max="13025" width="4.88671875" style="2908" customWidth="1"/>
    <col min="13026" max="13026" width="9.5546875" style="2908"/>
    <col min="13027" max="13027" width="6.44140625" style="2908" customWidth="1"/>
    <col min="13028" max="13028" width="24.109375" style="2908" customWidth="1"/>
    <col min="13029" max="13029" width="11.88671875" style="2908" customWidth="1"/>
    <col min="13030" max="13030" width="10.44140625" style="2908" customWidth="1"/>
    <col min="13031" max="13031" width="12" style="2908" customWidth="1"/>
    <col min="13032" max="13279" width="9.5546875" style="2908"/>
    <col min="13280" max="13281" width="4.88671875" style="2908" customWidth="1"/>
    <col min="13282" max="13282" width="9.5546875" style="2908"/>
    <col min="13283" max="13283" width="6.44140625" style="2908" customWidth="1"/>
    <col min="13284" max="13284" width="24.109375" style="2908" customWidth="1"/>
    <col min="13285" max="13285" width="11.88671875" style="2908" customWidth="1"/>
    <col min="13286" max="13286" width="10.44140625" style="2908" customWidth="1"/>
    <col min="13287" max="13287" width="12" style="2908" customWidth="1"/>
    <col min="13288" max="13535" width="9.5546875" style="2908"/>
    <col min="13536" max="13537" width="4.88671875" style="2908" customWidth="1"/>
    <col min="13538" max="13538" width="9.5546875" style="2908"/>
    <col min="13539" max="13539" width="6.44140625" style="2908" customWidth="1"/>
    <col min="13540" max="13540" width="24.109375" style="2908" customWidth="1"/>
    <col min="13541" max="13541" width="11.88671875" style="2908" customWidth="1"/>
    <col min="13542" max="13542" width="10.44140625" style="2908" customWidth="1"/>
    <col min="13543" max="13543" width="12" style="2908" customWidth="1"/>
    <col min="13544" max="13791" width="9.5546875" style="2908"/>
    <col min="13792" max="13793" width="4.88671875" style="2908" customWidth="1"/>
    <col min="13794" max="13794" width="9.5546875" style="2908"/>
    <col min="13795" max="13795" width="6.44140625" style="2908" customWidth="1"/>
    <col min="13796" max="13796" width="24.109375" style="2908" customWidth="1"/>
    <col min="13797" max="13797" width="11.88671875" style="2908" customWidth="1"/>
    <col min="13798" max="13798" width="10.44140625" style="2908" customWidth="1"/>
    <col min="13799" max="13799" width="12" style="2908" customWidth="1"/>
    <col min="13800" max="14047" width="9.5546875" style="2908"/>
    <col min="14048" max="14049" width="4.88671875" style="2908" customWidth="1"/>
    <col min="14050" max="14050" width="9.5546875" style="2908"/>
    <col min="14051" max="14051" width="6.44140625" style="2908" customWidth="1"/>
    <col min="14052" max="14052" width="24.109375" style="2908" customWidth="1"/>
    <col min="14053" max="14053" width="11.88671875" style="2908" customWidth="1"/>
    <col min="14054" max="14054" width="10.44140625" style="2908" customWidth="1"/>
    <col min="14055" max="14055" width="12" style="2908" customWidth="1"/>
    <col min="14056" max="14303" width="9.5546875" style="2908"/>
    <col min="14304" max="14305" width="4.88671875" style="2908" customWidth="1"/>
    <col min="14306" max="14306" width="9.5546875" style="2908"/>
    <col min="14307" max="14307" width="6.44140625" style="2908" customWidth="1"/>
    <col min="14308" max="14308" width="24.109375" style="2908" customWidth="1"/>
    <col min="14309" max="14309" width="11.88671875" style="2908" customWidth="1"/>
    <col min="14310" max="14310" width="10.44140625" style="2908" customWidth="1"/>
    <col min="14311" max="14311" width="12" style="2908" customWidth="1"/>
    <col min="14312" max="14559" width="9.5546875" style="2908"/>
    <col min="14560" max="14561" width="4.88671875" style="2908" customWidth="1"/>
    <col min="14562" max="14562" width="9.5546875" style="2908"/>
    <col min="14563" max="14563" width="6.44140625" style="2908" customWidth="1"/>
    <col min="14564" max="14564" width="24.109375" style="2908" customWidth="1"/>
    <col min="14565" max="14565" width="11.88671875" style="2908" customWidth="1"/>
    <col min="14566" max="14566" width="10.44140625" style="2908" customWidth="1"/>
    <col min="14567" max="14567" width="12" style="2908" customWidth="1"/>
    <col min="14568" max="14815" width="9.5546875" style="2908"/>
    <col min="14816" max="14817" width="4.88671875" style="2908" customWidth="1"/>
    <col min="14818" max="14818" width="9.5546875" style="2908"/>
    <col min="14819" max="14819" width="6.44140625" style="2908" customWidth="1"/>
    <col min="14820" max="14820" width="24.109375" style="2908" customWidth="1"/>
    <col min="14821" max="14821" width="11.88671875" style="2908" customWidth="1"/>
    <col min="14822" max="14822" width="10.44140625" style="2908" customWidth="1"/>
    <col min="14823" max="14823" width="12" style="2908" customWidth="1"/>
    <col min="14824" max="15071" width="9.5546875" style="2908"/>
    <col min="15072" max="15073" width="4.88671875" style="2908" customWidth="1"/>
    <col min="15074" max="15074" width="9.5546875" style="2908"/>
    <col min="15075" max="15075" width="6.44140625" style="2908" customWidth="1"/>
    <col min="15076" max="15076" width="24.109375" style="2908" customWidth="1"/>
    <col min="15077" max="15077" width="11.88671875" style="2908" customWidth="1"/>
    <col min="15078" max="15078" width="10.44140625" style="2908" customWidth="1"/>
    <col min="15079" max="15079" width="12" style="2908" customWidth="1"/>
    <col min="15080" max="15327" width="9.5546875" style="2908"/>
    <col min="15328" max="15329" width="4.88671875" style="2908" customWidth="1"/>
    <col min="15330" max="15330" width="9.5546875" style="2908"/>
    <col min="15331" max="15331" width="6.44140625" style="2908" customWidth="1"/>
    <col min="15332" max="15332" width="24.109375" style="2908" customWidth="1"/>
    <col min="15333" max="15333" width="11.88671875" style="2908" customWidth="1"/>
    <col min="15334" max="15334" width="10.44140625" style="2908" customWidth="1"/>
    <col min="15335" max="15335" width="12" style="2908" customWidth="1"/>
    <col min="15336" max="15583" width="9.5546875" style="2908"/>
    <col min="15584" max="15585" width="4.88671875" style="2908" customWidth="1"/>
    <col min="15586" max="15586" width="9.5546875" style="2908"/>
    <col min="15587" max="15587" width="6.44140625" style="2908" customWidth="1"/>
    <col min="15588" max="15588" width="24.109375" style="2908" customWidth="1"/>
    <col min="15589" max="15589" width="11.88671875" style="2908" customWidth="1"/>
    <col min="15590" max="15590" width="10.44140625" style="2908" customWidth="1"/>
    <col min="15591" max="15591" width="12" style="2908" customWidth="1"/>
    <col min="15592" max="15839" width="9.5546875" style="2908"/>
    <col min="15840" max="15841" width="4.88671875" style="2908" customWidth="1"/>
    <col min="15842" max="15842" width="9.5546875" style="2908"/>
    <col min="15843" max="15843" width="6.44140625" style="2908" customWidth="1"/>
    <col min="15844" max="15844" width="24.109375" style="2908" customWidth="1"/>
    <col min="15845" max="15845" width="11.88671875" style="2908" customWidth="1"/>
    <col min="15846" max="15846" width="10.44140625" style="2908" customWidth="1"/>
    <col min="15847" max="15847" width="12" style="2908" customWidth="1"/>
    <col min="15848" max="16095" width="9.5546875" style="2908"/>
    <col min="16096" max="16097" width="4.88671875" style="2908" customWidth="1"/>
    <col min="16098" max="16098" width="9.5546875" style="2908"/>
    <col min="16099" max="16099" width="6.44140625" style="2908" customWidth="1"/>
    <col min="16100" max="16100" width="24.109375" style="2908" customWidth="1"/>
    <col min="16101" max="16101" width="11.88671875" style="2908" customWidth="1"/>
    <col min="16102" max="16102" width="10.44140625" style="2908" customWidth="1"/>
    <col min="16103" max="16103" width="12" style="2908" customWidth="1"/>
    <col min="16104" max="16351" width="9.5546875" style="2908"/>
    <col min="16352" max="16358" width="8.77734375" style="2908" customWidth="1"/>
    <col min="16359" max="16384" width="9.5546875" style="2908"/>
  </cols>
  <sheetData>
    <row r="1" spans="2:13">
      <c r="B1" s="3756" t="s">
        <v>2173</v>
      </c>
      <c r="C1" s="3756"/>
      <c r="D1" s="3756"/>
      <c r="E1" s="3756"/>
      <c r="F1" s="3756"/>
      <c r="G1" s="3756"/>
      <c r="H1" s="3756"/>
    </row>
    <row r="2" spans="2:13">
      <c r="B2" s="3756" t="s">
        <v>2172</v>
      </c>
      <c r="C2" s="3756"/>
      <c r="D2" s="3756"/>
      <c r="E2" s="3756"/>
      <c r="F2" s="3756"/>
      <c r="G2" s="3756"/>
      <c r="H2" s="3756"/>
    </row>
    <row r="3" spans="2:13" ht="16.2" thickBot="1">
      <c r="B3" s="2951"/>
      <c r="C3" s="2951"/>
      <c r="D3" s="2951"/>
      <c r="E3" s="2951"/>
      <c r="F3" s="2951"/>
      <c r="G3" s="3757" t="s">
        <v>1906</v>
      </c>
      <c r="H3" s="3757"/>
    </row>
    <row r="4" spans="2:13" ht="16.2" thickTop="1">
      <c r="B4" s="3758" t="s">
        <v>78</v>
      </c>
      <c r="C4" s="3760" t="s">
        <v>56</v>
      </c>
      <c r="D4" s="3762" t="s">
        <v>2171</v>
      </c>
      <c r="E4" s="3763"/>
      <c r="F4" s="3764"/>
      <c r="G4" s="3765" t="s">
        <v>2016</v>
      </c>
      <c r="H4" s="3766"/>
    </row>
    <row r="5" spans="2:13" ht="18">
      <c r="B5" s="3759"/>
      <c r="C5" s="3761"/>
      <c r="D5" s="2950" t="s">
        <v>2170</v>
      </c>
      <c r="E5" s="2950" t="s">
        <v>2169</v>
      </c>
      <c r="F5" s="2949" t="s">
        <v>2168</v>
      </c>
      <c r="G5" s="2948" t="s">
        <v>173</v>
      </c>
      <c r="H5" s="2947" t="s">
        <v>180</v>
      </c>
    </row>
    <row r="6" spans="2:13" ht="19.5" customHeight="1">
      <c r="B6" s="2942" t="s">
        <v>113</v>
      </c>
      <c r="C6" s="2941" t="s">
        <v>2167</v>
      </c>
      <c r="D6" s="2940">
        <v>1330654.4452918377</v>
      </c>
      <c r="E6" s="2940">
        <v>1654496.8761625772</v>
      </c>
      <c r="F6" s="2940">
        <v>2176979.5334979421</v>
      </c>
      <c r="G6" s="2939">
        <v>24.337079548831685</v>
      </c>
      <c r="H6" s="2938">
        <v>31.579549339930214</v>
      </c>
      <c r="J6" s="2911"/>
      <c r="K6" s="2911"/>
      <c r="L6" s="2910"/>
      <c r="M6" s="2910"/>
    </row>
    <row r="7" spans="2:13" ht="19.5" customHeight="1">
      <c r="B7" s="2945">
        <v>1</v>
      </c>
      <c r="C7" s="2937" t="s">
        <v>2166</v>
      </c>
      <c r="D7" s="2946"/>
      <c r="E7" s="2946"/>
      <c r="F7" s="2946"/>
      <c r="G7" s="2926" t="s">
        <v>62</v>
      </c>
      <c r="H7" s="2925" t="s">
        <v>62</v>
      </c>
      <c r="J7" s="2911"/>
      <c r="K7" s="2911"/>
      <c r="L7" s="2910"/>
      <c r="M7" s="2910"/>
    </row>
    <row r="8" spans="2:13" ht="19.5" customHeight="1">
      <c r="B8" s="2945">
        <v>2</v>
      </c>
      <c r="C8" s="2932" t="s">
        <v>1987</v>
      </c>
      <c r="D8" s="2928"/>
      <c r="E8" s="2928"/>
      <c r="F8" s="2928"/>
      <c r="G8" s="2926" t="s">
        <v>62</v>
      </c>
      <c r="H8" s="2925" t="s">
        <v>62</v>
      </c>
      <c r="J8" s="2911"/>
      <c r="K8" s="2911"/>
      <c r="L8" s="2910"/>
      <c r="M8" s="2910"/>
    </row>
    <row r="9" spans="2:13" ht="21" customHeight="1">
      <c r="B9" s="2945">
        <v>3</v>
      </c>
      <c r="C9" s="2932" t="s">
        <v>2161</v>
      </c>
      <c r="D9" s="2944">
        <v>185975.12536158075</v>
      </c>
      <c r="E9" s="2944">
        <v>214353.7051357936</v>
      </c>
      <c r="F9" s="2944">
        <v>219283.07175098883</v>
      </c>
      <c r="G9" s="2930">
        <v>15.259341656061798</v>
      </c>
      <c r="H9" s="2929">
        <v>2.2996414324037318</v>
      </c>
      <c r="J9" s="2911"/>
      <c r="K9" s="2911"/>
      <c r="L9" s="2910"/>
      <c r="M9" s="2910"/>
    </row>
    <row r="10" spans="2:13" ht="19.5" customHeight="1">
      <c r="B10" s="2924"/>
      <c r="C10" s="2923" t="s">
        <v>2160</v>
      </c>
      <c r="D10" s="2920">
        <v>12809.286645009999</v>
      </c>
      <c r="E10" s="2920">
        <v>12495.784860469501</v>
      </c>
      <c r="F10" s="2920">
        <v>13409.462863008201</v>
      </c>
      <c r="G10" s="2919">
        <v>-2.4474570148106278</v>
      </c>
      <c r="H10" s="2918">
        <v>7.3118896711252379</v>
      </c>
      <c r="J10" s="2911"/>
      <c r="K10" s="2911"/>
      <c r="L10" s="2910"/>
      <c r="M10" s="2910"/>
    </row>
    <row r="11" spans="2:13" ht="19.5" customHeight="1">
      <c r="B11" s="2924"/>
      <c r="C11" s="2923" t="s">
        <v>2159</v>
      </c>
      <c r="D11" s="2920">
        <v>86132.054709030635</v>
      </c>
      <c r="E11" s="2920">
        <v>68022.054825851577</v>
      </c>
      <c r="F11" s="2920">
        <v>61236.91059973948</v>
      </c>
      <c r="G11" s="2919">
        <v>-21.025853782726823</v>
      </c>
      <c r="H11" s="2918">
        <v>-9.9749180519219216</v>
      </c>
      <c r="J11" s="2911"/>
      <c r="K11" s="2911"/>
      <c r="L11" s="2910"/>
      <c r="M11" s="2910"/>
    </row>
    <row r="12" spans="2:13" ht="19.5" customHeight="1">
      <c r="B12" s="2924"/>
      <c r="C12" s="2923" t="s">
        <v>1983</v>
      </c>
      <c r="D12" s="2920">
        <v>1024.39001555</v>
      </c>
      <c r="E12" s="2920">
        <v>1568.35241408</v>
      </c>
      <c r="F12" s="2920">
        <v>2873.0040683899997</v>
      </c>
      <c r="G12" s="2919">
        <v>53.101103122129125</v>
      </c>
      <c r="H12" s="2918">
        <v>83.186128487283398</v>
      </c>
      <c r="J12" s="2911"/>
      <c r="K12" s="2911"/>
      <c r="L12" s="2910"/>
      <c r="M12" s="2910"/>
    </row>
    <row r="13" spans="2:13" ht="19.5" customHeight="1">
      <c r="B13" s="2924"/>
      <c r="C13" s="2923" t="s">
        <v>2158</v>
      </c>
      <c r="D13" s="2920">
        <v>14255.583312964598</v>
      </c>
      <c r="E13" s="2920">
        <v>7704.1111952804822</v>
      </c>
      <c r="F13" s="2920">
        <v>12150.904923922899</v>
      </c>
      <c r="G13" s="2919">
        <v>-45.957236360338513</v>
      </c>
      <c r="H13" s="2918">
        <v>57.719750090919121</v>
      </c>
      <c r="J13" s="2911"/>
      <c r="K13" s="2911"/>
      <c r="L13" s="2910"/>
      <c r="M13" s="2910"/>
    </row>
    <row r="14" spans="2:13" ht="19.5" customHeight="1">
      <c r="B14" s="2924"/>
      <c r="C14" s="2923" t="s">
        <v>2165</v>
      </c>
      <c r="D14" s="2920">
        <v>71753.810679025526</v>
      </c>
      <c r="E14" s="2920">
        <v>124563.40184011203</v>
      </c>
      <c r="F14" s="2920">
        <v>129612.78929592828</v>
      </c>
      <c r="G14" s="2919">
        <v>73.598308802466647</v>
      </c>
      <c r="H14" s="2918">
        <v>4.0536685585205623</v>
      </c>
      <c r="J14" s="2911"/>
      <c r="K14" s="2911"/>
      <c r="L14" s="2910"/>
      <c r="M14" s="2910"/>
    </row>
    <row r="15" spans="2:13" ht="19.5" customHeight="1">
      <c r="B15" s="2943">
        <v>4</v>
      </c>
      <c r="C15" s="2932" t="s">
        <v>2164</v>
      </c>
      <c r="D15" s="2931">
        <v>1144679.319930257</v>
      </c>
      <c r="E15" s="2931">
        <v>1440143.1710267835</v>
      </c>
      <c r="F15" s="2931">
        <v>1957696.4617469534</v>
      </c>
      <c r="G15" s="2930">
        <v>25.811932298604678</v>
      </c>
      <c r="H15" s="2929">
        <v>35.937627670113393</v>
      </c>
      <c r="J15" s="2911"/>
      <c r="K15" s="2911"/>
      <c r="L15" s="2910"/>
      <c r="M15" s="2910"/>
    </row>
    <row r="16" spans="2:13" ht="19.5" customHeight="1">
      <c r="B16" s="2942" t="s">
        <v>63</v>
      </c>
      <c r="C16" s="2941" t="s">
        <v>2163</v>
      </c>
      <c r="D16" s="2940">
        <v>1601991.6513105484</v>
      </c>
      <c r="E16" s="2940">
        <v>1831512.4465997575</v>
      </c>
      <c r="F16" s="2940">
        <v>1890600.9180839385</v>
      </c>
      <c r="G16" s="2939">
        <v>14.327215444690001</v>
      </c>
      <c r="H16" s="2938">
        <v>3.2262118444174481</v>
      </c>
      <c r="I16" s="2917"/>
      <c r="J16" s="2911"/>
      <c r="K16" s="2911"/>
      <c r="L16" s="2910"/>
      <c r="M16" s="2910"/>
    </row>
    <row r="17" spans="2:13" ht="19.5" customHeight="1">
      <c r="B17" s="2933">
        <v>1</v>
      </c>
      <c r="C17" s="2937" t="s">
        <v>2162</v>
      </c>
      <c r="D17" s="2936">
        <v>264329.53200675402</v>
      </c>
      <c r="E17" s="2936">
        <v>295496.625580794</v>
      </c>
      <c r="F17" s="2936">
        <v>303897.370580794</v>
      </c>
      <c r="G17" s="2935">
        <v>11.790999415549086</v>
      </c>
      <c r="H17" s="2934">
        <v>2.8429241733263222</v>
      </c>
      <c r="I17" s="2917"/>
      <c r="J17" s="2911"/>
      <c r="K17" s="2911"/>
      <c r="L17" s="2910"/>
      <c r="M17" s="2910"/>
    </row>
    <row r="18" spans="2:13" ht="19.5" customHeight="1">
      <c r="B18" s="2933">
        <v>2</v>
      </c>
      <c r="C18" s="2932" t="s">
        <v>1987</v>
      </c>
      <c r="D18" s="2928"/>
      <c r="E18" s="2928"/>
      <c r="F18" s="2928"/>
      <c r="G18" s="2926" t="s">
        <v>62</v>
      </c>
      <c r="H18" s="2925" t="s">
        <v>62</v>
      </c>
      <c r="I18" s="2917"/>
      <c r="J18" s="2911"/>
      <c r="K18" s="2911"/>
      <c r="L18" s="2910"/>
      <c r="M18" s="2910"/>
    </row>
    <row r="19" spans="2:13" ht="19.5" customHeight="1">
      <c r="B19" s="2933">
        <v>3</v>
      </c>
      <c r="C19" s="2932" t="s">
        <v>2161</v>
      </c>
      <c r="D19" s="2931">
        <v>1337662.1193037943</v>
      </c>
      <c r="E19" s="2931">
        <v>1536015.8210189636</v>
      </c>
      <c r="F19" s="2931">
        <v>1586703.5475031445</v>
      </c>
      <c r="G19" s="2930">
        <v>14.82838594684921</v>
      </c>
      <c r="H19" s="2929">
        <v>3.2999482030436234</v>
      </c>
      <c r="I19" s="2917"/>
      <c r="J19" s="2911"/>
      <c r="K19" s="2911"/>
      <c r="L19" s="2910"/>
      <c r="M19" s="2910"/>
    </row>
    <row r="20" spans="2:13" ht="19.5" customHeight="1">
      <c r="B20" s="2924"/>
      <c r="C20" s="2923" t="s">
        <v>2160</v>
      </c>
      <c r="D20" s="2928"/>
      <c r="E20" s="2928"/>
      <c r="F20" s="2927"/>
      <c r="G20" s="2926" t="s">
        <v>62</v>
      </c>
      <c r="H20" s="2925" t="s">
        <v>62</v>
      </c>
      <c r="I20" s="2917"/>
      <c r="J20" s="2911"/>
      <c r="K20" s="2911"/>
      <c r="L20" s="2910"/>
      <c r="M20" s="2910"/>
    </row>
    <row r="21" spans="2:13" ht="19.5" customHeight="1">
      <c r="B21" s="2924"/>
      <c r="C21" s="2923" t="s">
        <v>2159</v>
      </c>
      <c r="D21" s="2920">
        <v>58217.281629524827</v>
      </c>
      <c r="E21" s="2920">
        <v>72858.825246709472</v>
      </c>
      <c r="F21" s="2920">
        <v>73859.586175479475</v>
      </c>
      <c r="G21" s="2919">
        <v>25.149823570187447</v>
      </c>
      <c r="H21" s="2918">
        <v>1.3735617138779022</v>
      </c>
      <c r="I21" s="2917"/>
      <c r="J21" s="2911"/>
      <c r="K21" s="2911"/>
      <c r="L21" s="2910"/>
      <c r="M21" s="2910"/>
    </row>
    <row r="22" spans="2:13" ht="19.5" customHeight="1">
      <c r="B22" s="2924"/>
      <c r="C22" s="2923" t="s">
        <v>1983</v>
      </c>
      <c r="D22" s="2920">
        <v>1124347.5986182783</v>
      </c>
      <c r="E22" s="2920">
        <v>1295346.3601734166</v>
      </c>
      <c r="F22" s="2920">
        <v>1384205.2271310736</v>
      </c>
      <c r="G22" s="2919">
        <v>15.208709634394225</v>
      </c>
      <c r="H22" s="2918">
        <v>6.8598538344416982</v>
      </c>
      <c r="I22" s="2917"/>
      <c r="J22" s="2911"/>
      <c r="K22" s="2911"/>
      <c r="L22" s="2910"/>
      <c r="M22" s="2910"/>
    </row>
    <row r="23" spans="2:13" ht="19.5" customHeight="1">
      <c r="B23" s="2924"/>
      <c r="C23" s="2923" t="s">
        <v>2158</v>
      </c>
      <c r="D23" s="2920">
        <v>118482.62509527116</v>
      </c>
      <c r="E23" s="2920">
        <v>127998.65543297541</v>
      </c>
      <c r="F23" s="2920">
        <v>88729.83950509991</v>
      </c>
      <c r="G23" s="2919">
        <v>8.0315829684331153</v>
      </c>
      <c r="H23" s="2918">
        <v>-30.679084709946846</v>
      </c>
      <c r="I23" s="2917"/>
      <c r="J23" s="2911"/>
      <c r="K23" s="2911"/>
      <c r="L23" s="2910"/>
      <c r="M23" s="2910"/>
    </row>
    <row r="24" spans="2:13" ht="19.5" customHeight="1">
      <c r="B24" s="2924"/>
      <c r="C24" s="2923" t="s">
        <v>2157</v>
      </c>
      <c r="D24" s="2920">
        <v>53.571291439999996</v>
      </c>
      <c r="E24" s="2920">
        <v>905.41105671000003</v>
      </c>
      <c r="F24" s="2920">
        <v>1149.9878656499998</v>
      </c>
      <c r="G24" s="2919" t="s">
        <v>62</v>
      </c>
      <c r="H24" s="2918" t="s">
        <v>62</v>
      </c>
      <c r="I24" s="2917"/>
      <c r="J24" s="2911"/>
      <c r="K24" s="2911"/>
      <c r="L24" s="2910"/>
      <c r="M24" s="2910"/>
    </row>
    <row r="25" spans="2:13" ht="32.25" customHeight="1">
      <c r="B25" s="2922"/>
      <c r="C25" s="2921" t="s">
        <v>2156</v>
      </c>
      <c r="D25" s="2920">
        <v>36561.042669280003</v>
      </c>
      <c r="E25" s="2920">
        <v>38906.569109152202</v>
      </c>
      <c r="F25" s="2920">
        <v>38758.906825841346</v>
      </c>
      <c r="G25" s="2919">
        <v>6.4153707570353324</v>
      </c>
      <c r="H25" s="2918">
        <v>-0.37953046668440793</v>
      </c>
      <c r="I25" s="2917"/>
      <c r="J25" s="2911"/>
      <c r="K25" s="2911"/>
      <c r="L25" s="2910"/>
      <c r="M25" s="2910"/>
    </row>
    <row r="26" spans="2:13" ht="19.5" customHeight="1" thickBot="1">
      <c r="B26" s="3752" t="s">
        <v>2155</v>
      </c>
      <c r="C26" s="3753"/>
      <c r="D26" s="2916">
        <v>-271337.20601871074</v>
      </c>
      <c r="E26" s="2915">
        <v>-177015.57043718034</v>
      </c>
      <c r="F26" s="2915">
        <v>286378.61541400361</v>
      </c>
      <c r="G26" s="2914">
        <v>-34.761777408081009</v>
      </c>
      <c r="H26" s="2913">
        <v>-261.78159622157887</v>
      </c>
      <c r="I26" s="2912"/>
      <c r="J26" s="2911"/>
      <c r="K26" s="2911"/>
      <c r="L26" s="2910"/>
      <c r="M26" s="2910"/>
    </row>
    <row r="27" spans="2:13" ht="16.2" thickTop="1">
      <c r="B27" s="3754" t="s">
        <v>2154</v>
      </c>
      <c r="C27" s="3754"/>
      <c r="D27" s="3754"/>
      <c r="E27" s="3754"/>
      <c r="F27" s="3754"/>
      <c r="G27" s="3754"/>
      <c r="H27" s="3754"/>
      <c r="J27" s="2911"/>
      <c r="K27" s="2911"/>
      <c r="L27" s="2910"/>
      <c r="M27" s="2910"/>
    </row>
    <row r="28" spans="2:13" ht="15.75" customHeight="1">
      <c r="B28" s="3755" t="s">
        <v>2153</v>
      </c>
      <c r="C28" s="3755"/>
      <c r="D28" s="3755"/>
      <c r="E28" s="3755"/>
      <c r="F28" s="3755"/>
      <c r="G28" s="3755"/>
      <c r="H28" s="3755"/>
      <c r="J28" s="2911"/>
      <c r="K28" s="2911"/>
      <c r="L28" s="2910"/>
      <c r="M28" s="2910"/>
    </row>
    <row r="29" spans="2:13">
      <c r="B29" s="2909" t="s">
        <v>1648</v>
      </c>
    </row>
    <row r="30" spans="2:13">
      <c r="B30" s="2909" t="s">
        <v>1647</v>
      </c>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view="pageBreakPreview" zoomScale="85" zoomScaleNormal="85" zoomScaleSheetLayoutView="85" workbookViewId="0">
      <selection activeCell="N52" sqref="N52"/>
    </sheetView>
  </sheetViews>
  <sheetFormatPr defaultRowHeight="13.2"/>
  <cols>
    <col min="1" max="1" width="70.33203125" style="1133" customWidth="1"/>
    <col min="2" max="11" width="12" style="1133" bestFit="1" customWidth="1"/>
    <col min="12" max="13" width="12" style="1133" customWidth="1"/>
    <col min="14" max="14" width="12.33203125" style="1133" customWidth="1"/>
    <col min="15" max="246" width="8.88671875" style="1133"/>
    <col min="247" max="247" width="0" style="1133" hidden="1" customWidth="1"/>
    <col min="248" max="248" width="29" style="1133" customWidth="1"/>
    <col min="249" max="249" width="0" style="1133" hidden="1" customWidth="1"/>
    <col min="250" max="250" width="13.33203125" style="1133" bestFit="1" customWidth="1"/>
    <col min="251" max="251" width="14.109375" style="1133" bestFit="1" customWidth="1"/>
    <col min="252" max="252" width="14.88671875" style="1133" bestFit="1" customWidth="1"/>
    <col min="253" max="255" width="14.6640625" style="1133" bestFit="1" customWidth="1"/>
    <col min="256" max="256" width="14.88671875" style="1133" bestFit="1" customWidth="1"/>
    <col min="257" max="257" width="14.6640625" style="1133" bestFit="1" customWidth="1"/>
    <col min="258" max="258" width="14.88671875" style="1133" bestFit="1" customWidth="1"/>
    <col min="259" max="259" width="15.44140625" style="1133" bestFit="1" customWidth="1"/>
    <col min="260" max="265" width="8.88671875" style="1133"/>
    <col min="266" max="266" width="13.44140625" style="1133" bestFit="1" customWidth="1"/>
    <col min="267" max="502" width="8.88671875" style="1133"/>
    <col min="503" max="503" width="0" style="1133" hidden="1" customWidth="1"/>
    <col min="504" max="504" width="29" style="1133" customWidth="1"/>
    <col min="505" max="505" width="0" style="1133" hidden="1" customWidth="1"/>
    <col min="506" max="506" width="13.33203125" style="1133" bestFit="1" customWidth="1"/>
    <col min="507" max="507" width="14.109375" style="1133" bestFit="1" customWidth="1"/>
    <col min="508" max="508" width="14.88671875" style="1133" bestFit="1" customWidth="1"/>
    <col min="509" max="511" width="14.6640625" style="1133" bestFit="1" customWidth="1"/>
    <col min="512" max="512" width="14.88671875" style="1133" bestFit="1" customWidth="1"/>
    <col min="513" max="513" width="14.6640625" style="1133" bestFit="1" customWidth="1"/>
    <col min="514" max="514" width="14.88671875" style="1133" bestFit="1" customWidth="1"/>
    <col min="515" max="515" width="15.44140625" style="1133" bestFit="1" customWidth="1"/>
    <col min="516" max="521" width="8.88671875" style="1133"/>
    <col min="522" max="522" width="13.44140625" style="1133" bestFit="1" customWidth="1"/>
    <col min="523" max="758" width="8.88671875" style="1133"/>
    <col min="759" max="759" width="0" style="1133" hidden="1" customWidth="1"/>
    <col min="760" max="760" width="29" style="1133" customWidth="1"/>
    <col min="761" max="761" width="0" style="1133" hidden="1" customWidth="1"/>
    <col min="762" max="762" width="13.33203125" style="1133" bestFit="1" customWidth="1"/>
    <col min="763" max="763" width="14.109375" style="1133" bestFit="1" customWidth="1"/>
    <col min="764" max="764" width="14.88671875" style="1133" bestFit="1" customWidth="1"/>
    <col min="765" max="767" width="14.6640625" style="1133" bestFit="1" customWidth="1"/>
    <col min="768" max="768" width="14.88671875" style="1133" bestFit="1" customWidth="1"/>
    <col min="769" max="769" width="14.6640625" style="1133" bestFit="1" customWidth="1"/>
    <col min="770" max="770" width="14.88671875" style="1133" bestFit="1" customWidth="1"/>
    <col min="771" max="771" width="15.44140625" style="1133" bestFit="1" customWidth="1"/>
    <col min="772" max="777" width="8.88671875" style="1133"/>
    <col min="778" max="778" width="13.44140625" style="1133" bestFit="1" customWidth="1"/>
    <col min="779" max="1014" width="8.88671875" style="1133"/>
    <col min="1015" max="1015" width="0" style="1133" hidden="1" customWidth="1"/>
    <col min="1016" max="1016" width="29" style="1133" customWidth="1"/>
    <col min="1017" max="1017" width="0" style="1133" hidden="1" customWidth="1"/>
    <col min="1018" max="1018" width="13.33203125" style="1133" bestFit="1" customWidth="1"/>
    <col min="1019" max="1019" width="14.109375" style="1133" bestFit="1" customWidth="1"/>
    <col min="1020" max="1020" width="14.88671875" style="1133" bestFit="1" customWidth="1"/>
    <col min="1021" max="1023" width="14.6640625" style="1133" bestFit="1" customWidth="1"/>
    <col min="1024" max="1024" width="14.88671875" style="1133" bestFit="1" customWidth="1"/>
    <col min="1025" max="1025" width="14.6640625" style="1133" bestFit="1" customWidth="1"/>
    <col min="1026" max="1026" width="14.88671875" style="1133" bestFit="1" customWidth="1"/>
    <col min="1027" max="1027" width="15.44140625" style="1133" bestFit="1" customWidth="1"/>
    <col min="1028" max="1033" width="8.88671875" style="1133"/>
    <col min="1034" max="1034" width="13.44140625" style="1133" bestFit="1" customWidth="1"/>
    <col min="1035" max="1270" width="8.88671875" style="1133"/>
    <col min="1271" max="1271" width="0" style="1133" hidden="1" customWidth="1"/>
    <col min="1272" max="1272" width="29" style="1133" customWidth="1"/>
    <col min="1273" max="1273" width="0" style="1133" hidden="1" customWidth="1"/>
    <col min="1274" max="1274" width="13.33203125" style="1133" bestFit="1" customWidth="1"/>
    <col min="1275" max="1275" width="14.109375" style="1133" bestFit="1" customWidth="1"/>
    <col min="1276" max="1276" width="14.88671875" style="1133" bestFit="1" customWidth="1"/>
    <col min="1277" max="1279" width="14.6640625" style="1133" bestFit="1" customWidth="1"/>
    <col min="1280" max="1280" width="14.88671875" style="1133" bestFit="1" customWidth="1"/>
    <col min="1281" max="1281" width="14.6640625" style="1133" bestFit="1" customWidth="1"/>
    <col min="1282" max="1282" width="14.88671875" style="1133" bestFit="1" customWidth="1"/>
    <col min="1283" max="1283" width="15.44140625" style="1133" bestFit="1" customWidth="1"/>
    <col min="1284" max="1289" width="8.88671875" style="1133"/>
    <col min="1290" max="1290" width="13.44140625" style="1133" bestFit="1" customWidth="1"/>
    <col min="1291" max="1526" width="8.88671875" style="1133"/>
    <col min="1527" max="1527" width="0" style="1133" hidden="1" customWidth="1"/>
    <col min="1528" max="1528" width="29" style="1133" customWidth="1"/>
    <col min="1529" max="1529" width="0" style="1133" hidden="1" customWidth="1"/>
    <col min="1530" max="1530" width="13.33203125" style="1133" bestFit="1" customWidth="1"/>
    <col min="1531" max="1531" width="14.109375" style="1133" bestFit="1" customWidth="1"/>
    <col min="1532" max="1532" width="14.88671875" style="1133" bestFit="1" customWidth="1"/>
    <col min="1533" max="1535" width="14.6640625" style="1133" bestFit="1" customWidth="1"/>
    <col min="1536" max="1536" width="14.88671875" style="1133" bestFit="1" customWidth="1"/>
    <col min="1537" max="1537" width="14.6640625" style="1133" bestFit="1" customWidth="1"/>
    <col min="1538" max="1538" width="14.88671875" style="1133" bestFit="1" customWidth="1"/>
    <col min="1539" max="1539" width="15.44140625" style="1133" bestFit="1" customWidth="1"/>
    <col min="1540" max="1545" width="8.88671875" style="1133"/>
    <col min="1546" max="1546" width="13.44140625" style="1133" bestFit="1" customWidth="1"/>
    <col min="1547" max="1782" width="8.88671875" style="1133"/>
    <col min="1783" max="1783" width="0" style="1133" hidden="1" customWidth="1"/>
    <col min="1784" max="1784" width="29" style="1133" customWidth="1"/>
    <col min="1785" max="1785" width="0" style="1133" hidden="1" customWidth="1"/>
    <col min="1786" max="1786" width="13.33203125" style="1133" bestFit="1" customWidth="1"/>
    <col min="1787" max="1787" width="14.109375" style="1133" bestFit="1" customWidth="1"/>
    <col min="1788" max="1788" width="14.88671875" style="1133" bestFit="1" customWidth="1"/>
    <col min="1789" max="1791" width="14.6640625" style="1133" bestFit="1" customWidth="1"/>
    <col min="1792" max="1792" width="14.88671875" style="1133" bestFit="1" customWidth="1"/>
    <col min="1793" max="1793" width="14.6640625" style="1133" bestFit="1" customWidth="1"/>
    <col min="1794" max="1794" width="14.88671875" style="1133" bestFit="1" customWidth="1"/>
    <col min="1795" max="1795" width="15.44140625" style="1133" bestFit="1" customWidth="1"/>
    <col min="1796" max="1801" width="8.88671875" style="1133"/>
    <col min="1802" max="1802" width="13.44140625" style="1133" bestFit="1" customWidth="1"/>
    <col min="1803" max="2038" width="8.88671875" style="1133"/>
    <col min="2039" max="2039" width="0" style="1133" hidden="1" customWidth="1"/>
    <col min="2040" max="2040" width="29" style="1133" customWidth="1"/>
    <col min="2041" max="2041" width="0" style="1133" hidden="1" customWidth="1"/>
    <col min="2042" max="2042" width="13.33203125" style="1133" bestFit="1" customWidth="1"/>
    <col min="2043" max="2043" width="14.109375" style="1133" bestFit="1" customWidth="1"/>
    <col min="2044" max="2044" width="14.88671875" style="1133" bestFit="1" customWidth="1"/>
    <col min="2045" max="2047" width="14.6640625" style="1133" bestFit="1" customWidth="1"/>
    <col min="2048" max="2048" width="14.88671875" style="1133" bestFit="1" customWidth="1"/>
    <col min="2049" max="2049" width="14.6640625" style="1133" bestFit="1" customWidth="1"/>
    <col min="2050" max="2050" width="14.88671875" style="1133" bestFit="1" customWidth="1"/>
    <col min="2051" max="2051" width="15.44140625" style="1133" bestFit="1" customWidth="1"/>
    <col min="2052" max="2057" width="8.88671875" style="1133"/>
    <col min="2058" max="2058" width="13.44140625" style="1133" bestFit="1" customWidth="1"/>
    <col min="2059" max="2294" width="8.88671875" style="1133"/>
    <col min="2295" max="2295" width="0" style="1133" hidden="1" customWidth="1"/>
    <col min="2296" max="2296" width="29" style="1133" customWidth="1"/>
    <col min="2297" max="2297" width="0" style="1133" hidden="1" customWidth="1"/>
    <col min="2298" max="2298" width="13.33203125" style="1133" bestFit="1" customWidth="1"/>
    <col min="2299" max="2299" width="14.109375" style="1133" bestFit="1" customWidth="1"/>
    <col min="2300" max="2300" width="14.88671875" style="1133" bestFit="1" customWidth="1"/>
    <col min="2301" max="2303" width="14.6640625" style="1133" bestFit="1" customWidth="1"/>
    <col min="2304" max="2304" width="14.88671875" style="1133" bestFit="1" customWidth="1"/>
    <col min="2305" max="2305" width="14.6640625" style="1133" bestFit="1" customWidth="1"/>
    <col min="2306" max="2306" width="14.88671875" style="1133" bestFit="1" customWidth="1"/>
    <col min="2307" max="2307" width="15.44140625" style="1133" bestFit="1" customWidth="1"/>
    <col min="2308" max="2313" width="8.88671875" style="1133"/>
    <col min="2314" max="2314" width="13.44140625" style="1133" bestFit="1" customWidth="1"/>
    <col min="2315" max="2550" width="8.88671875" style="1133"/>
    <col min="2551" max="2551" width="0" style="1133" hidden="1" customWidth="1"/>
    <col min="2552" max="2552" width="29" style="1133" customWidth="1"/>
    <col min="2553" max="2553" width="0" style="1133" hidden="1" customWidth="1"/>
    <col min="2554" max="2554" width="13.33203125" style="1133" bestFit="1" customWidth="1"/>
    <col min="2555" max="2555" width="14.109375" style="1133" bestFit="1" customWidth="1"/>
    <col min="2556" max="2556" width="14.88671875" style="1133" bestFit="1" customWidth="1"/>
    <col min="2557" max="2559" width="14.6640625" style="1133" bestFit="1" customWidth="1"/>
    <col min="2560" max="2560" width="14.88671875" style="1133" bestFit="1" customWidth="1"/>
    <col min="2561" max="2561" width="14.6640625" style="1133" bestFit="1" customWidth="1"/>
    <col min="2562" max="2562" width="14.88671875" style="1133" bestFit="1" customWidth="1"/>
    <col min="2563" max="2563" width="15.44140625" style="1133" bestFit="1" customWidth="1"/>
    <col min="2564" max="2569" width="8.88671875" style="1133"/>
    <col min="2570" max="2570" width="13.44140625" style="1133" bestFit="1" customWidth="1"/>
    <col min="2571" max="2806" width="8.88671875" style="1133"/>
    <col min="2807" max="2807" width="0" style="1133" hidden="1" customWidth="1"/>
    <col min="2808" max="2808" width="29" style="1133" customWidth="1"/>
    <col min="2809" max="2809" width="0" style="1133" hidden="1" customWidth="1"/>
    <col min="2810" max="2810" width="13.33203125" style="1133" bestFit="1" customWidth="1"/>
    <col min="2811" max="2811" width="14.109375" style="1133" bestFit="1" customWidth="1"/>
    <col min="2812" max="2812" width="14.88671875" style="1133" bestFit="1" customWidth="1"/>
    <col min="2813" max="2815" width="14.6640625" style="1133" bestFit="1" customWidth="1"/>
    <col min="2816" max="2816" width="14.88671875" style="1133" bestFit="1" customWidth="1"/>
    <col min="2817" max="2817" width="14.6640625" style="1133" bestFit="1" customWidth="1"/>
    <col min="2818" max="2818" width="14.88671875" style="1133" bestFit="1" customWidth="1"/>
    <col min="2819" max="2819" width="15.44140625" style="1133" bestFit="1" customWidth="1"/>
    <col min="2820" max="2825" width="8.88671875" style="1133"/>
    <col min="2826" max="2826" width="13.44140625" style="1133" bestFit="1" customWidth="1"/>
    <col min="2827" max="3062" width="8.88671875" style="1133"/>
    <col min="3063" max="3063" width="0" style="1133" hidden="1" customWidth="1"/>
    <col min="3064" max="3064" width="29" style="1133" customWidth="1"/>
    <col min="3065" max="3065" width="0" style="1133" hidden="1" customWidth="1"/>
    <col min="3066" max="3066" width="13.33203125" style="1133" bestFit="1" customWidth="1"/>
    <col min="3067" max="3067" width="14.109375" style="1133" bestFit="1" customWidth="1"/>
    <col min="3068" max="3068" width="14.88671875" style="1133" bestFit="1" customWidth="1"/>
    <col min="3069" max="3071" width="14.6640625" style="1133" bestFit="1" customWidth="1"/>
    <col min="3072" max="3072" width="14.88671875" style="1133" bestFit="1" customWidth="1"/>
    <col min="3073" max="3073" width="14.6640625" style="1133" bestFit="1" customWidth="1"/>
    <col min="3074" max="3074" width="14.88671875" style="1133" bestFit="1" customWidth="1"/>
    <col min="3075" max="3075" width="15.44140625" style="1133" bestFit="1" customWidth="1"/>
    <col min="3076" max="3081" width="8.88671875" style="1133"/>
    <col min="3082" max="3082" width="13.44140625" style="1133" bestFit="1" customWidth="1"/>
    <col min="3083" max="3318" width="8.88671875" style="1133"/>
    <col min="3319" max="3319" width="0" style="1133" hidden="1" customWidth="1"/>
    <col min="3320" max="3320" width="29" style="1133" customWidth="1"/>
    <col min="3321" max="3321" width="0" style="1133" hidden="1" customWidth="1"/>
    <col min="3322" max="3322" width="13.33203125" style="1133" bestFit="1" customWidth="1"/>
    <col min="3323" max="3323" width="14.109375" style="1133" bestFit="1" customWidth="1"/>
    <col min="3324" max="3324" width="14.88671875" style="1133" bestFit="1" customWidth="1"/>
    <col min="3325" max="3327" width="14.6640625" style="1133" bestFit="1" customWidth="1"/>
    <col min="3328" max="3328" width="14.88671875" style="1133" bestFit="1" customWidth="1"/>
    <col min="3329" max="3329" width="14.6640625" style="1133" bestFit="1" customWidth="1"/>
    <col min="3330" max="3330" width="14.88671875" style="1133" bestFit="1" customWidth="1"/>
    <col min="3331" max="3331" width="15.44140625" style="1133" bestFit="1" customWidth="1"/>
    <col min="3332" max="3337" width="8.88671875" style="1133"/>
    <col min="3338" max="3338" width="13.44140625" style="1133" bestFit="1" customWidth="1"/>
    <col min="3339" max="3574" width="8.88671875" style="1133"/>
    <col min="3575" max="3575" width="0" style="1133" hidden="1" customWidth="1"/>
    <col min="3576" max="3576" width="29" style="1133" customWidth="1"/>
    <col min="3577" max="3577" width="0" style="1133" hidden="1" customWidth="1"/>
    <col min="3578" max="3578" width="13.33203125" style="1133" bestFit="1" customWidth="1"/>
    <col min="3579" max="3579" width="14.109375" style="1133" bestFit="1" customWidth="1"/>
    <col min="3580" max="3580" width="14.88671875" style="1133" bestFit="1" customWidth="1"/>
    <col min="3581" max="3583" width="14.6640625" style="1133" bestFit="1" customWidth="1"/>
    <col min="3584" max="3584" width="14.88671875" style="1133" bestFit="1" customWidth="1"/>
    <col min="3585" max="3585" width="14.6640625" style="1133" bestFit="1" customWidth="1"/>
    <col min="3586" max="3586" width="14.88671875" style="1133" bestFit="1" customWidth="1"/>
    <col min="3587" max="3587" width="15.44140625" style="1133" bestFit="1" customWidth="1"/>
    <col min="3588" max="3593" width="8.88671875" style="1133"/>
    <col min="3594" max="3594" width="13.44140625" style="1133" bestFit="1" customWidth="1"/>
    <col min="3595" max="3830" width="8.88671875" style="1133"/>
    <col min="3831" max="3831" width="0" style="1133" hidden="1" customWidth="1"/>
    <col min="3832" max="3832" width="29" style="1133" customWidth="1"/>
    <col min="3833" max="3833" width="0" style="1133" hidden="1" customWidth="1"/>
    <col min="3834" max="3834" width="13.33203125" style="1133" bestFit="1" customWidth="1"/>
    <col min="3835" max="3835" width="14.109375" style="1133" bestFit="1" customWidth="1"/>
    <col min="3836" max="3836" width="14.88671875" style="1133" bestFit="1" customWidth="1"/>
    <col min="3837" max="3839" width="14.6640625" style="1133" bestFit="1" customWidth="1"/>
    <col min="3840" max="3840" width="14.88671875" style="1133" bestFit="1" customWidth="1"/>
    <col min="3841" max="3841" width="14.6640625" style="1133" bestFit="1" customWidth="1"/>
    <col min="3842" max="3842" width="14.88671875" style="1133" bestFit="1" customWidth="1"/>
    <col min="3843" max="3843" width="15.44140625" style="1133" bestFit="1" customWidth="1"/>
    <col min="3844" max="3849" width="8.88671875" style="1133"/>
    <col min="3850" max="3850" width="13.44140625" style="1133" bestFit="1" customWidth="1"/>
    <col min="3851" max="4086" width="8.88671875" style="1133"/>
    <col min="4087" max="4087" width="0" style="1133" hidden="1" customWidth="1"/>
    <col min="4088" max="4088" width="29" style="1133" customWidth="1"/>
    <col min="4089" max="4089" width="0" style="1133" hidden="1" customWidth="1"/>
    <col min="4090" max="4090" width="13.33203125" style="1133" bestFit="1" customWidth="1"/>
    <col min="4091" max="4091" width="14.109375" style="1133" bestFit="1" customWidth="1"/>
    <col min="4092" max="4092" width="14.88671875" style="1133" bestFit="1" customWidth="1"/>
    <col min="4093" max="4095" width="14.6640625" style="1133" bestFit="1" customWidth="1"/>
    <col min="4096" max="4096" width="14.88671875" style="1133" bestFit="1" customWidth="1"/>
    <col min="4097" max="4097" width="14.6640625" style="1133" bestFit="1" customWidth="1"/>
    <col min="4098" max="4098" width="14.88671875" style="1133" bestFit="1" customWidth="1"/>
    <col min="4099" max="4099" width="15.44140625" style="1133" bestFit="1" customWidth="1"/>
    <col min="4100" max="4105" width="8.88671875" style="1133"/>
    <col min="4106" max="4106" width="13.44140625" style="1133" bestFit="1" customWidth="1"/>
    <col min="4107" max="4342" width="8.88671875" style="1133"/>
    <col min="4343" max="4343" width="0" style="1133" hidden="1" customWidth="1"/>
    <col min="4344" max="4344" width="29" style="1133" customWidth="1"/>
    <col min="4345" max="4345" width="0" style="1133" hidden="1" customWidth="1"/>
    <col min="4346" max="4346" width="13.33203125" style="1133" bestFit="1" customWidth="1"/>
    <col min="4347" max="4347" width="14.109375" style="1133" bestFit="1" customWidth="1"/>
    <col min="4348" max="4348" width="14.88671875" style="1133" bestFit="1" customWidth="1"/>
    <col min="4349" max="4351" width="14.6640625" style="1133" bestFit="1" customWidth="1"/>
    <col min="4352" max="4352" width="14.88671875" style="1133" bestFit="1" customWidth="1"/>
    <col min="4353" max="4353" width="14.6640625" style="1133" bestFit="1" customWidth="1"/>
    <col min="4354" max="4354" width="14.88671875" style="1133" bestFit="1" customWidth="1"/>
    <col min="4355" max="4355" width="15.44140625" style="1133" bestFit="1" customWidth="1"/>
    <col min="4356" max="4361" width="8.88671875" style="1133"/>
    <col min="4362" max="4362" width="13.44140625" style="1133" bestFit="1" customWidth="1"/>
    <col min="4363" max="4598" width="8.88671875" style="1133"/>
    <col min="4599" max="4599" width="0" style="1133" hidden="1" customWidth="1"/>
    <col min="4600" max="4600" width="29" style="1133" customWidth="1"/>
    <col min="4601" max="4601" width="0" style="1133" hidden="1" customWidth="1"/>
    <col min="4602" max="4602" width="13.33203125" style="1133" bestFit="1" customWidth="1"/>
    <col min="4603" max="4603" width="14.109375" style="1133" bestFit="1" customWidth="1"/>
    <col min="4604" max="4604" width="14.88671875" style="1133" bestFit="1" customWidth="1"/>
    <col min="4605" max="4607" width="14.6640625" style="1133" bestFit="1" customWidth="1"/>
    <col min="4608" max="4608" width="14.88671875" style="1133" bestFit="1" customWidth="1"/>
    <col min="4609" max="4609" width="14.6640625" style="1133" bestFit="1" customWidth="1"/>
    <col min="4610" max="4610" width="14.88671875" style="1133" bestFit="1" customWidth="1"/>
    <col min="4611" max="4611" width="15.44140625" style="1133" bestFit="1" customWidth="1"/>
    <col min="4612" max="4617" width="8.88671875" style="1133"/>
    <col min="4618" max="4618" width="13.44140625" style="1133" bestFit="1" customWidth="1"/>
    <col min="4619" max="4854" width="8.88671875" style="1133"/>
    <col min="4855" max="4855" width="0" style="1133" hidden="1" customWidth="1"/>
    <col min="4856" max="4856" width="29" style="1133" customWidth="1"/>
    <col min="4857" max="4857" width="0" style="1133" hidden="1" customWidth="1"/>
    <col min="4858" max="4858" width="13.33203125" style="1133" bestFit="1" customWidth="1"/>
    <col min="4859" max="4859" width="14.109375" style="1133" bestFit="1" customWidth="1"/>
    <col min="4860" max="4860" width="14.88671875" style="1133" bestFit="1" customWidth="1"/>
    <col min="4861" max="4863" width="14.6640625" style="1133" bestFit="1" customWidth="1"/>
    <col min="4864" max="4864" width="14.88671875" style="1133" bestFit="1" customWidth="1"/>
    <col min="4865" max="4865" width="14.6640625" style="1133" bestFit="1" customWidth="1"/>
    <col min="4866" max="4866" width="14.88671875" style="1133" bestFit="1" customWidth="1"/>
    <col min="4867" max="4867" width="15.44140625" style="1133" bestFit="1" customWidth="1"/>
    <col min="4868" max="4873" width="8.88671875" style="1133"/>
    <col min="4874" max="4874" width="13.44140625" style="1133" bestFit="1" customWidth="1"/>
    <col min="4875" max="5110" width="8.88671875" style="1133"/>
    <col min="5111" max="5111" width="0" style="1133" hidden="1" customWidth="1"/>
    <col min="5112" max="5112" width="29" style="1133" customWidth="1"/>
    <col min="5113" max="5113" width="0" style="1133" hidden="1" customWidth="1"/>
    <col min="5114" max="5114" width="13.33203125" style="1133" bestFit="1" customWidth="1"/>
    <col min="5115" max="5115" width="14.109375" style="1133" bestFit="1" customWidth="1"/>
    <col min="5116" max="5116" width="14.88671875" style="1133" bestFit="1" customWidth="1"/>
    <col min="5117" max="5119" width="14.6640625" style="1133" bestFit="1" customWidth="1"/>
    <col min="5120" max="5120" width="14.88671875" style="1133" bestFit="1" customWidth="1"/>
    <col min="5121" max="5121" width="14.6640625" style="1133" bestFit="1" customWidth="1"/>
    <col min="5122" max="5122" width="14.88671875" style="1133" bestFit="1" customWidth="1"/>
    <col min="5123" max="5123" width="15.44140625" style="1133" bestFit="1" customWidth="1"/>
    <col min="5124" max="5129" width="8.88671875" style="1133"/>
    <col min="5130" max="5130" width="13.44140625" style="1133" bestFit="1" customWidth="1"/>
    <col min="5131" max="5366" width="8.88671875" style="1133"/>
    <col min="5367" max="5367" width="0" style="1133" hidden="1" customWidth="1"/>
    <col min="5368" max="5368" width="29" style="1133" customWidth="1"/>
    <col min="5369" max="5369" width="0" style="1133" hidden="1" customWidth="1"/>
    <col min="5370" max="5370" width="13.33203125" style="1133" bestFit="1" customWidth="1"/>
    <col min="5371" max="5371" width="14.109375" style="1133" bestFit="1" customWidth="1"/>
    <col min="5372" max="5372" width="14.88671875" style="1133" bestFit="1" customWidth="1"/>
    <col min="5373" max="5375" width="14.6640625" style="1133" bestFit="1" customWidth="1"/>
    <col min="5376" max="5376" width="14.88671875" style="1133" bestFit="1" customWidth="1"/>
    <col min="5377" max="5377" width="14.6640625" style="1133" bestFit="1" customWidth="1"/>
    <col min="5378" max="5378" width="14.88671875" style="1133" bestFit="1" customWidth="1"/>
    <col min="5379" max="5379" width="15.44140625" style="1133" bestFit="1" customWidth="1"/>
    <col min="5380" max="5385" width="8.88671875" style="1133"/>
    <col min="5386" max="5386" width="13.44140625" style="1133" bestFit="1" customWidth="1"/>
    <col min="5387" max="5622" width="8.88671875" style="1133"/>
    <col min="5623" max="5623" width="0" style="1133" hidden="1" customWidth="1"/>
    <col min="5624" max="5624" width="29" style="1133" customWidth="1"/>
    <col min="5625" max="5625" width="0" style="1133" hidden="1" customWidth="1"/>
    <col min="5626" max="5626" width="13.33203125" style="1133" bestFit="1" customWidth="1"/>
    <col min="5627" max="5627" width="14.109375" style="1133" bestFit="1" customWidth="1"/>
    <col min="5628" max="5628" width="14.88671875" style="1133" bestFit="1" customWidth="1"/>
    <col min="5629" max="5631" width="14.6640625" style="1133" bestFit="1" customWidth="1"/>
    <col min="5632" max="5632" width="14.88671875" style="1133" bestFit="1" customWidth="1"/>
    <col min="5633" max="5633" width="14.6640625" style="1133" bestFit="1" customWidth="1"/>
    <col min="5634" max="5634" width="14.88671875" style="1133" bestFit="1" customWidth="1"/>
    <col min="5635" max="5635" width="15.44140625" style="1133" bestFit="1" customWidth="1"/>
    <col min="5636" max="5641" width="8.88671875" style="1133"/>
    <col min="5642" max="5642" width="13.44140625" style="1133" bestFit="1" customWidth="1"/>
    <col min="5643" max="5878" width="8.88671875" style="1133"/>
    <col min="5879" max="5879" width="0" style="1133" hidden="1" customWidth="1"/>
    <col min="5880" max="5880" width="29" style="1133" customWidth="1"/>
    <col min="5881" max="5881" width="0" style="1133" hidden="1" customWidth="1"/>
    <col min="5882" max="5882" width="13.33203125" style="1133" bestFit="1" customWidth="1"/>
    <col min="5883" max="5883" width="14.109375" style="1133" bestFit="1" customWidth="1"/>
    <col min="5884" max="5884" width="14.88671875" style="1133" bestFit="1" customWidth="1"/>
    <col min="5885" max="5887" width="14.6640625" style="1133" bestFit="1" customWidth="1"/>
    <col min="5888" max="5888" width="14.88671875" style="1133" bestFit="1" customWidth="1"/>
    <col min="5889" max="5889" width="14.6640625" style="1133" bestFit="1" customWidth="1"/>
    <col min="5890" max="5890" width="14.88671875" style="1133" bestFit="1" customWidth="1"/>
    <col min="5891" max="5891" width="15.44140625" style="1133" bestFit="1" customWidth="1"/>
    <col min="5892" max="5897" width="8.88671875" style="1133"/>
    <col min="5898" max="5898" width="13.44140625" style="1133" bestFit="1" customWidth="1"/>
    <col min="5899" max="6134" width="8.88671875" style="1133"/>
    <col min="6135" max="6135" width="0" style="1133" hidden="1" customWidth="1"/>
    <col min="6136" max="6136" width="29" style="1133" customWidth="1"/>
    <col min="6137" max="6137" width="0" style="1133" hidden="1" customWidth="1"/>
    <col min="6138" max="6138" width="13.33203125" style="1133" bestFit="1" customWidth="1"/>
    <col min="6139" max="6139" width="14.109375" style="1133" bestFit="1" customWidth="1"/>
    <col min="6140" max="6140" width="14.88671875" style="1133" bestFit="1" customWidth="1"/>
    <col min="6141" max="6143" width="14.6640625" style="1133" bestFit="1" customWidth="1"/>
    <col min="6144" max="6144" width="14.88671875" style="1133" bestFit="1" customWidth="1"/>
    <col min="6145" max="6145" width="14.6640625" style="1133" bestFit="1" customWidth="1"/>
    <col min="6146" max="6146" width="14.88671875" style="1133" bestFit="1" customWidth="1"/>
    <col min="6147" max="6147" width="15.44140625" style="1133" bestFit="1" customWidth="1"/>
    <col min="6148" max="6153" width="8.88671875" style="1133"/>
    <col min="6154" max="6154" width="13.44140625" style="1133" bestFit="1" customWidth="1"/>
    <col min="6155" max="6390" width="8.88671875" style="1133"/>
    <col min="6391" max="6391" width="0" style="1133" hidden="1" customWidth="1"/>
    <col min="6392" max="6392" width="29" style="1133" customWidth="1"/>
    <col min="6393" max="6393" width="0" style="1133" hidden="1" customWidth="1"/>
    <col min="6394" max="6394" width="13.33203125" style="1133" bestFit="1" customWidth="1"/>
    <col min="6395" max="6395" width="14.109375" style="1133" bestFit="1" customWidth="1"/>
    <col min="6396" max="6396" width="14.88671875" style="1133" bestFit="1" customWidth="1"/>
    <col min="6397" max="6399" width="14.6640625" style="1133" bestFit="1" customWidth="1"/>
    <col min="6400" max="6400" width="14.88671875" style="1133" bestFit="1" customWidth="1"/>
    <col min="6401" max="6401" width="14.6640625" style="1133" bestFit="1" customWidth="1"/>
    <col min="6402" max="6402" width="14.88671875" style="1133" bestFit="1" customWidth="1"/>
    <col min="6403" max="6403" width="15.44140625" style="1133" bestFit="1" customWidth="1"/>
    <col min="6404" max="6409" width="8.88671875" style="1133"/>
    <col min="6410" max="6410" width="13.44140625" style="1133" bestFit="1" customWidth="1"/>
    <col min="6411" max="6646" width="8.88671875" style="1133"/>
    <col min="6647" max="6647" width="0" style="1133" hidden="1" customWidth="1"/>
    <col min="6648" max="6648" width="29" style="1133" customWidth="1"/>
    <col min="6649" max="6649" width="0" style="1133" hidden="1" customWidth="1"/>
    <col min="6650" max="6650" width="13.33203125" style="1133" bestFit="1" customWidth="1"/>
    <col min="6651" max="6651" width="14.109375" style="1133" bestFit="1" customWidth="1"/>
    <col min="6652" max="6652" width="14.88671875" style="1133" bestFit="1" customWidth="1"/>
    <col min="6653" max="6655" width="14.6640625" style="1133" bestFit="1" customWidth="1"/>
    <col min="6656" max="6656" width="14.88671875" style="1133" bestFit="1" customWidth="1"/>
    <col min="6657" max="6657" width="14.6640625" style="1133" bestFit="1" customWidth="1"/>
    <col min="6658" max="6658" width="14.88671875" style="1133" bestFit="1" customWidth="1"/>
    <col min="6659" max="6659" width="15.44140625" style="1133" bestFit="1" customWidth="1"/>
    <col min="6660" max="6665" width="8.88671875" style="1133"/>
    <col min="6666" max="6666" width="13.44140625" style="1133" bestFit="1" customWidth="1"/>
    <col min="6667" max="6902" width="8.88671875" style="1133"/>
    <col min="6903" max="6903" width="0" style="1133" hidden="1" customWidth="1"/>
    <col min="6904" max="6904" width="29" style="1133" customWidth="1"/>
    <col min="6905" max="6905" width="0" style="1133" hidden="1" customWidth="1"/>
    <col min="6906" max="6906" width="13.33203125" style="1133" bestFit="1" customWidth="1"/>
    <col min="6907" max="6907" width="14.109375" style="1133" bestFit="1" customWidth="1"/>
    <col min="6908" max="6908" width="14.88671875" style="1133" bestFit="1" customWidth="1"/>
    <col min="6909" max="6911" width="14.6640625" style="1133" bestFit="1" customWidth="1"/>
    <col min="6912" max="6912" width="14.88671875" style="1133" bestFit="1" customWidth="1"/>
    <col min="6913" max="6913" width="14.6640625" style="1133" bestFit="1" customWidth="1"/>
    <col min="6914" max="6914" width="14.88671875" style="1133" bestFit="1" customWidth="1"/>
    <col min="6915" max="6915" width="15.44140625" style="1133" bestFit="1" customWidth="1"/>
    <col min="6916" max="6921" width="8.88671875" style="1133"/>
    <col min="6922" max="6922" width="13.44140625" style="1133" bestFit="1" customWidth="1"/>
    <col min="6923" max="7158" width="8.88671875" style="1133"/>
    <col min="7159" max="7159" width="0" style="1133" hidden="1" customWidth="1"/>
    <col min="7160" max="7160" width="29" style="1133" customWidth="1"/>
    <col min="7161" max="7161" width="0" style="1133" hidden="1" customWidth="1"/>
    <col min="7162" max="7162" width="13.33203125" style="1133" bestFit="1" customWidth="1"/>
    <col min="7163" max="7163" width="14.109375" style="1133" bestFit="1" customWidth="1"/>
    <col min="7164" max="7164" width="14.88671875" style="1133" bestFit="1" customWidth="1"/>
    <col min="7165" max="7167" width="14.6640625" style="1133" bestFit="1" customWidth="1"/>
    <col min="7168" max="7168" width="14.88671875" style="1133" bestFit="1" customWidth="1"/>
    <col min="7169" max="7169" width="14.6640625" style="1133" bestFit="1" customWidth="1"/>
    <col min="7170" max="7170" width="14.88671875" style="1133" bestFit="1" customWidth="1"/>
    <col min="7171" max="7171" width="15.44140625" style="1133" bestFit="1" customWidth="1"/>
    <col min="7172" max="7177" width="8.88671875" style="1133"/>
    <col min="7178" max="7178" width="13.44140625" style="1133" bestFit="1" customWidth="1"/>
    <col min="7179" max="7414" width="8.88671875" style="1133"/>
    <col min="7415" max="7415" width="0" style="1133" hidden="1" customWidth="1"/>
    <col min="7416" max="7416" width="29" style="1133" customWidth="1"/>
    <col min="7417" max="7417" width="0" style="1133" hidden="1" customWidth="1"/>
    <col min="7418" max="7418" width="13.33203125" style="1133" bestFit="1" customWidth="1"/>
    <col min="7419" max="7419" width="14.109375" style="1133" bestFit="1" customWidth="1"/>
    <col min="7420" max="7420" width="14.88671875" style="1133" bestFit="1" customWidth="1"/>
    <col min="7421" max="7423" width="14.6640625" style="1133" bestFit="1" customWidth="1"/>
    <col min="7424" max="7424" width="14.88671875" style="1133" bestFit="1" customWidth="1"/>
    <col min="7425" max="7425" width="14.6640625" style="1133" bestFit="1" customWidth="1"/>
    <col min="7426" max="7426" width="14.88671875" style="1133" bestFit="1" customWidth="1"/>
    <col min="7427" max="7427" width="15.44140625" style="1133" bestFit="1" customWidth="1"/>
    <col min="7428" max="7433" width="8.88671875" style="1133"/>
    <col min="7434" max="7434" width="13.44140625" style="1133" bestFit="1" customWidth="1"/>
    <col min="7435" max="7670" width="8.88671875" style="1133"/>
    <col min="7671" max="7671" width="0" style="1133" hidden="1" customWidth="1"/>
    <col min="7672" max="7672" width="29" style="1133" customWidth="1"/>
    <col min="7673" max="7673" width="0" style="1133" hidden="1" customWidth="1"/>
    <col min="7674" max="7674" width="13.33203125" style="1133" bestFit="1" customWidth="1"/>
    <col min="7675" max="7675" width="14.109375" style="1133" bestFit="1" customWidth="1"/>
    <col min="7676" max="7676" width="14.88671875" style="1133" bestFit="1" customWidth="1"/>
    <col min="7677" max="7679" width="14.6640625" style="1133" bestFit="1" customWidth="1"/>
    <col min="7680" max="7680" width="14.88671875" style="1133" bestFit="1" customWidth="1"/>
    <col min="7681" max="7681" width="14.6640625" style="1133" bestFit="1" customWidth="1"/>
    <col min="7682" max="7682" width="14.88671875" style="1133" bestFit="1" customWidth="1"/>
    <col min="7683" max="7683" width="15.44140625" style="1133" bestFit="1" customWidth="1"/>
    <col min="7684" max="7689" width="8.88671875" style="1133"/>
    <col min="7690" max="7690" width="13.44140625" style="1133" bestFit="1" customWidth="1"/>
    <col min="7691" max="7926" width="8.88671875" style="1133"/>
    <col min="7927" max="7927" width="0" style="1133" hidden="1" customWidth="1"/>
    <col min="7928" max="7928" width="29" style="1133" customWidth="1"/>
    <col min="7929" max="7929" width="0" style="1133" hidden="1" customWidth="1"/>
    <col min="7930" max="7930" width="13.33203125" style="1133" bestFit="1" customWidth="1"/>
    <col min="7931" max="7931" width="14.109375" style="1133" bestFit="1" customWidth="1"/>
    <col min="7932" max="7932" width="14.88671875" style="1133" bestFit="1" customWidth="1"/>
    <col min="7933" max="7935" width="14.6640625" style="1133" bestFit="1" customWidth="1"/>
    <col min="7936" max="7936" width="14.88671875" style="1133" bestFit="1" customWidth="1"/>
    <col min="7937" max="7937" width="14.6640625" style="1133" bestFit="1" customWidth="1"/>
    <col min="7938" max="7938" width="14.88671875" style="1133" bestFit="1" customWidth="1"/>
    <col min="7939" max="7939" width="15.44140625" style="1133" bestFit="1" customWidth="1"/>
    <col min="7940" max="7945" width="8.88671875" style="1133"/>
    <col min="7946" max="7946" width="13.44140625" style="1133" bestFit="1" customWidth="1"/>
    <col min="7947" max="8182" width="8.88671875" style="1133"/>
    <col min="8183" max="8183" width="0" style="1133" hidden="1" customWidth="1"/>
    <col min="8184" max="8184" width="29" style="1133" customWidth="1"/>
    <col min="8185" max="8185" width="0" style="1133" hidden="1" customWidth="1"/>
    <col min="8186" max="8186" width="13.33203125" style="1133" bestFit="1" customWidth="1"/>
    <col min="8187" max="8187" width="14.109375" style="1133" bestFit="1" customWidth="1"/>
    <col min="8188" max="8188" width="14.88671875" style="1133" bestFit="1" customWidth="1"/>
    <col min="8189" max="8191" width="14.6640625" style="1133" bestFit="1" customWidth="1"/>
    <col min="8192" max="8192" width="14.88671875" style="1133" bestFit="1" customWidth="1"/>
    <col min="8193" max="8193" width="14.6640625" style="1133" bestFit="1" customWidth="1"/>
    <col min="8194" max="8194" width="14.88671875" style="1133" bestFit="1" customWidth="1"/>
    <col min="8195" max="8195" width="15.44140625" style="1133" bestFit="1" customWidth="1"/>
    <col min="8196" max="8201" width="8.88671875" style="1133"/>
    <col min="8202" max="8202" width="13.44140625" style="1133" bestFit="1" customWidth="1"/>
    <col min="8203" max="8438" width="8.88671875" style="1133"/>
    <col min="8439" max="8439" width="0" style="1133" hidden="1" customWidth="1"/>
    <col min="8440" max="8440" width="29" style="1133" customWidth="1"/>
    <col min="8441" max="8441" width="0" style="1133" hidden="1" customWidth="1"/>
    <col min="8442" max="8442" width="13.33203125" style="1133" bestFit="1" customWidth="1"/>
    <col min="8443" max="8443" width="14.109375" style="1133" bestFit="1" customWidth="1"/>
    <col min="8444" max="8444" width="14.88671875" style="1133" bestFit="1" customWidth="1"/>
    <col min="8445" max="8447" width="14.6640625" style="1133" bestFit="1" customWidth="1"/>
    <col min="8448" max="8448" width="14.88671875" style="1133" bestFit="1" customWidth="1"/>
    <col min="8449" max="8449" width="14.6640625" style="1133" bestFit="1" customWidth="1"/>
    <col min="8450" max="8450" width="14.88671875" style="1133" bestFit="1" customWidth="1"/>
    <col min="8451" max="8451" width="15.44140625" style="1133" bestFit="1" customWidth="1"/>
    <col min="8452" max="8457" width="8.88671875" style="1133"/>
    <col min="8458" max="8458" width="13.44140625" style="1133" bestFit="1" customWidth="1"/>
    <col min="8459" max="8694" width="8.88671875" style="1133"/>
    <col min="8695" max="8695" width="0" style="1133" hidden="1" customWidth="1"/>
    <col min="8696" max="8696" width="29" style="1133" customWidth="1"/>
    <col min="8697" max="8697" width="0" style="1133" hidden="1" customWidth="1"/>
    <col min="8698" max="8698" width="13.33203125" style="1133" bestFit="1" customWidth="1"/>
    <col min="8699" max="8699" width="14.109375" style="1133" bestFit="1" customWidth="1"/>
    <col min="8700" max="8700" width="14.88671875" style="1133" bestFit="1" customWidth="1"/>
    <col min="8701" max="8703" width="14.6640625" style="1133" bestFit="1" customWidth="1"/>
    <col min="8704" max="8704" width="14.88671875" style="1133" bestFit="1" customWidth="1"/>
    <col min="8705" max="8705" width="14.6640625" style="1133" bestFit="1" customWidth="1"/>
    <col min="8706" max="8706" width="14.88671875" style="1133" bestFit="1" customWidth="1"/>
    <col min="8707" max="8707" width="15.44140625" style="1133" bestFit="1" customWidth="1"/>
    <col min="8708" max="8713" width="8.88671875" style="1133"/>
    <col min="8714" max="8714" width="13.44140625" style="1133" bestFit="1" customWidth="1"/>
    <col min="8715" max="8950" width="8.88671875" style="1133"/>
    <col min="8951" max="8951" width="0" style="1133" hidden="1" customWidth="1"/>
    <col min="8952" max="8952" width="29" style="1133" customWidth="1"/>
    <col min="8953" max="8953" width="0" style="1133" hidden="1" customWidth="1"/>
    <col min="8954" max="8954" width="13.33203125" style="1133" bestFit="1" customWidth="1"/>
    <col min="8955" max="8955" width="14.109375" style="1133" bestFit="1" customWidth="1"/>
    <col min="8956" max="8956" width="14.88671875" style="1133" bestFit="1" customWidth="1"/>
    <col min="8957" max="8959" width="14.6640625" style="1133" bestFit="1" customWidth="1"/>
    <col min="8960" max="8960" width="14.88671875" style="1133" bestFit="1" customWidth="1"/>
    <col min="8961" max="8961" width="14.6640625" style="1133" bestFit="1" customWidth="1"/>
    <col min="8962" max="8962" width="14.88671875" style="1133" bestFit="1" customWidth="1"/>
    <col min="8963" max="8963" width="15.44140625" style="1133" bestFit="1" customWidth="1"/>
    <col min="8964" max="8969" width="8.88671875" style="1133"/>
    <col min="8970" max="8970" width="13.44140625" style="1133" bestFit="1" customWidth="1"/>
    <col min="8971" max="9206" width="8.88671875" style="1133"/>
    <col min="9207" max="9207" width="0" style="1133" hidden="1" customWidth="1"/>
    <col min="9208" max="9208" width="29" style="1133" customWidth="1"/>
    <col min="9209" max="9209" width="0" style="1133" hidden="1" customWidth="1"/>
    <col min="9210" max="9210" width="13.33203125" style="1133" bestFit="1" customWidth="1"/>
    <col min="9211" max="9211" width="14.109375" style="1133" bestFit="1" customWidth="1"/>
    <col min="9212" max="9212" width="14.88671875" style="1133" bestFit="1" customWidth="1"/>
    <col min="9213" max="9215" width="14.6640625" style="1133" bestFit="1" customWidth="1"/>
    <col min="9216" max="9216" width="14.88671875" style="1133" bestFit="1" customWidth="1"/>
    <col min="9217" max="9217" width="14.6640625" style="1133" bestFit="1" customWidth="1"/>
    <col min="9218" max="9218" width="14.88671875" style="1133" bestFit="1" customWidth="1"/>
    <col min="9219" max="9219" width="15.44140625" style="1133" bestFit="1" customWidth="1"/>
    <col min="9220" max="9225" width="8.88671875" style="1133"/>
    <col min="9226" max="9226" width="13.44140625" style="1133" bestFit="1" customWidth="1"/>
    <col min="9227" max="9462" width="8.88671875" style="1133"/>
    <col min="9463" max="9463" width="0" style="1133" hidden="1" customWidth="1"/>
    <col min="9464" max="9464" width="29" style="1133" customWidth="1"/>
    <col min="9465" max="9465" width="0" style="1133" hidden="1" customWidth="1"/>
    <col min="9466" max="9466" width="13.33203125" style="1133" bestFit="1" customWidth="1"/>
    <col min="9467" max="9467" width="14.109375" style="1133" bestFit="1" customWidth="1"/>
    <col min="9468" max="9468" width="14.88671875" style="1133" bestFit="1" customWidth="1"/>
    <col min="9469" max="9471" width="14.6640625" style="1133" bestFit="1" customWidth="1"/>
    <col min="9472" max="9472" width="14.88671875" style="1133" bestFit="1" customWidth="1"/>
    <col min="9473" max="9473" width="14.6640625" style="1133" bestFit="1" customWidth="1"/>
    <col min="9474" max="9474" width="14.88671875" style="1133" bestFit="1" customWidth="1"/>
    <col min="9475" max="9475" width="15.44140625" style="1133" bestFit="1" customWidth="1"/>
    <col min="9476" max="9481" width="8.88671875" style="1133"/>
    <col min="9482" max="9482" width="13.44140625" style="1133" bestFit="1" customWidth="1"/>
    <col min="9483" max="9718" width="8.88671875" style="1133"/>
    <col min="9719" max="9719" width="0" style="1133" hidden="1" customWidth="1"/>
    <col min="9720" max="9720" width="29" style="1133" customWidth="1"/>
    <col min="9721" max="9721" width="0" style="1133" hidden="1" customWidth="1"/>
    <col min="9722" max="9722" width="13.33203125" style="1133" bestFit="1" customWidth="1"/>
    <col min="9723" max="9723" width="14.109375" style="1133" bestFit="1" customWidth="1"/>
    <col min="9724" max="9724" width="14.88671875" style="1133" bestFit="1" customWidth="1"/>
    <col min="9725" max="9727" width="14.6640625" style="1133" bestFit="1" customWidth="1"/>
    <col min="9728" max="9728" width="14.88671875" style="1133" bestFit="1" customWidth="1"/>
    <col min="9729" max="9729" width="14.6640625" style="1133" bestFit="1" customWidth="1"/>
    <col min="9730" max="9730" width="14.88671875" style="1133" bestFit="1" customWidth="1"/>
    <col min="9731" max="9731" width="15.44140625" style="1133" bestFit="1" customWidth="1"/>
    <col min="9732" max="9737" width="8.88671875" style="1133"/>
    <col min="9738" max="9738" width="13.44140625" style="1133" bestFit="1" customWidth="1"/>
    <col min="9739" max="9974" width="8.88671875" style="1133"/>
    <col min="9975" max="9975" width="0" style="1133" hidden="1" customWidth="1"/>
    <col min="9976" max="9976" width="29" style="1133" customWidth="1"/>
    <col min="9977" max="9977" width="0" style="1133" hidden="1" customWidth="1"/>
    <col min="9978" max="9978" width="13.33203125" style="1133" bestFit="1" customWidth="1"/>
    <col min="9979" max="9979" width="14.109375" style="1133" bestFit="1" customWidth="1"/>
    <col min="9980" max="9980" width="14.88671875" style="1133" bestFit="1" customWidth="1"/>
    <col min="9981" max="9983" width="14.6640625" style="1133" bestFit="1" customWidth="1"/>
    <col min="9984" max="9984" width="14.88671875" style="1133" bestFit="1" customWidth="1"/>
    <col min="9985" max="9985" width="14.6640625" style="1133" bestFit="1" customWidth="1"/>
    <col min="9986" max="9986" width="14.88671875" style="1133" bestFit="1" customWidth="1"/>
    <col min="9987" max="9987" width="15.44140625" style="1133" bestFit="1" customWidth="1"/>
    <col min="9988" max="9993" width="8.88671875" style="1133"/>
    <col min="9994" max="9994" width="13.44140625" style="1133" bestFit="1" customWidth="1"/>
    <col min="9995" max="10230" width="8.88671875" style="1133"/>
    <col min="10231" max="10231" width="0" style="1133" hidden="1" customWidth="1"/>
    <col min="10232" max="10232" width="29" style="1133" customWidth="1"/>
    <col min="10233" max="10233" width="0" style="1133" hidden="1" customWidth="1"/>
    <col min="10234" max="10234" width="13.33203125" style="1133" bestFit="1" customWidth="1"/>
    <col min="10235" max="10235" width="14.109375" style="1133" bestFit="1" customWidth="1"/>
    <col min="10236" max="10236" width="14.88671875" style="1133" bestFit="1" customWidth="1"/>
    <col min="10237" max="10239" width="14.6640625" style="1133" bestFit="1" customWidth="1"/>
    <col min="10240" max="10240" width="14.88671875" style="1133" bestFit="1" customWidth="1"/>
    <col min="10241" max="10241" width="14.6640625" style="1133" bestFit="1" customWidth="1"/>
    <col min="10242" max="10242" width="14.88671875" style="1133" bestFit="1" customWidth="1"/>
    <col min="10243" max="10243" width="15.44140625" style="1133" bestFit="1" customWidth="1"/>
    <col min="10244" max="10249" width="8.88671875" style="1133"/>
    <col min="10250" max="10250" width="13.44140625" style="1133" bestFit="1" customWidth="1"/>
    <col min="10251" max="10486" width="8.88671875" style="1133"/>
    <col min="10487" max="10487" width="0" style="1133" hidden="1" customWidth="1"/>
    <col min="10488" max="10488" width="29" style="1133" customWidth="1"/>
    <col min="10489" max="10489" width="0" style="1133" hidden="1" customWidth="1"/>
    <col min="10490" max="10490" width="13.33203125" style="1133" bestFit="1" customWidth="1"/>
    <col min="10491" max="10491" width="14.109375" style="1133" bestFit="1" customWidth="1"/>
    <col min="10492" max="10492" width="14.88671875" style="1133" bestFit="1" customWidth="1"/>
    <col min="10493" max="10495" width="14.6640625" style="1133" bestFit="1" customWidth="1"/>
    <col min="10496" max="10496" width="14.88671875" style="1133" bestFit="1" customWidth="1"/>
    <col min="10497" max="10497" width="14.6640625" style="1133" bestFit="1" customWidth="1"/>
    <col min="10498" max="10498" width="14.88671875" style="1133" bestFit="1" customWidth="1"/>
    <col min="10499" max="10499" width="15.44140625" style="1133" bestFit="1" customWidth="1"/>
    <col min="10500" max="10505" width="8.88671875" style="1133"/>
    <col min="10506" max="10506" width="13.44140625" style="1133" bestFit="1" customWidth="1"/>
    <col min="10507" max="10742" width="8.88671875" style="1133"/>
    <col min="10743" max="10743" width="0" style="1133" hidden="1" customWidth="1"/>
    <col min="10744" max="10744" width="29" style="1133" customWidth="1"/>
    <col min="10745" max="10745" width="0" style="1133" hidden="1" customWidth="1"/>
    <col min="10746" max="10746" width="13.33203125" style="1133" bestFit="1" customWidth="1"/>
    <col min="10747" max="10747" width="14.109375" style="1133" bestFit="1" customWidth="1"/>
    <col min="10748" max="10748" width="14.88671875" style="1133" bestFit="1" customWidth="1"/>
    <col min="10749" max="10751" width="14.6640625" style="1133" bestFit="1" customWidth="1"/>
    <col min="10752" max="10752" width="14.88671875" style="1133" bestFit="1" customWidth="1"/>
    <col min="10753" max="10753" width="14.6640625" style="1133" bestFit="1" customWidth="1"/>
    <col min="10754" max="10754" width="14.88671875" style="1133" bestFit="1" customWidth="1"/>
    <col min="10755" max="10755" width="15.44140625" style="1133" bestFit="1" customWidth="1"/>
    <col min="10756" max="10761" width="8.88671875" style="1133"/>
    <col min="10762" max="10762" width="13.44140625" style="1133" bestFit="1" customWidth="1"/>
    <col min="10763" max="10998" width="8.88671875" style="1133"/>
    <col min="10999" max="10999" width="0" style="1133" hidden="1" customWidth="1"/>
    <col min="11000" max="11000" width="29" style="1133" customWidth="1"/>
    <col min="11001" max="11001" width="0" style="1133" hidden="1" customWidth="1"/>
    <col min="11002" max="11002" width="13.33203125" style="1133" bestFit="1" customWidth="1"/>
    <col min="11003" max="11003" width="14.109375" style="1133" bestFit="1" customWidth="1"/>
    <col min="11004" max="11004" width="14.88671875" style="1133" bestFit="1" customWidth="1"/>
    <col min="11005" max="11007" width="14.6640625" style="1133" bestFit="1" customWidth="1"/>
    <col min="11008" max="11008" width="14.88671875" style="1133" bestFit="1" customWidth="1"/>
    <col min="11009" max="11009" width="14.6640625" style="1133" bestFit="1" customWidth="1"/>
    <col min="11010" max="11010" width="14.88671875" style="1133" bestFit="1" customWidth="1"/>
    <col min="11011" max="11011" width="15.44140625" style="1133" bestFit="1" customWidth="1"/>
    <col min="11012" max="11017" width="8.88671875" style="1133"/>
    <col min="11018" max="11018" width="13.44140625" style="1133" bestFit="1" customWidth="1"/>
    <col min="11019" max="11254" width="8.88671875" style="1133"/>
    <col min="11255" max="11255" width="0" style="1133" hidden="1" customWidth="1"/>
    <col min="11256" max="11256" width="29" style="1133" customWidth="1"/>
    <col min="11257" max="11257" width="0" style="1133" hidden="1" customWidth="1"/>
    <col min="11258" max="11258" width="13.33203125" style="1133" bestFit="1" customWidth="1"/>
    <col min="11259" max="11259" width="14.109375" style="1133" bestFit="1" customWidth="1"/>
    <col min="11260" max="11260" width="14.88671875" style="1133" bestFit="1" customWidth="1"/>
    <col min="11261" max="11263" width="14.6640625" style="1133" bestFit="1" customWidth="1"/>
    <col min="11264" max="11264" width="14.88671875" style="1133" bestFit="1" customWidth="1"/>
    <col min="11265" max="11265" width="14.6640625" style="1133" bestFit="1" customWidth="1"/>
    <col min="11266" max="11266" width="14.88671875" style="1133" bestFit="1" customWidth="1"/>
    <col min="11267" max="11267" width="15.44140625" style="1133" bestFit="1" customWidth="1"/>
    <col min="11268" max="11273" width="8.88671875" style="1133"/>
    <col min="11274" max="11274" width="13.44140625" style="1133" bestFit="1" customWidth="1"/>
    <col min="11275" max="11510" width="8.88671875" style="1133"/>
    <col min="11511" max="11511" width="0" style="1133" hidden="1" customWidth="1"/>
    <col min="11512" max="11512" width="29" style="1133" customWidth="1"/>
    <col min="11513" max="11513" width="0" style="1133" hidden="1" customWidth="1"/>
    <col min="11514" max="11514" width="13.33203125" style="1133" bestFit="1" customWidth="1"/>
    <col min="11515" max="11515" width="14.109375" style="1133" bestFit="1" customWidth="1"/>
    <col min="11516" max="11516" width="14.88671875" style="1133" bestFit="1" customWidth="1"/>
    <col min="11517" max="11519" width="14.6640625" style="1133" bestFit="1" customWidth="1"/>
    <col min="11520" max="11520" width="14.88671875" style="1133" bestFit="1" customWidth="1"/>
    <col min="11521" max="11521" width="14.6640625" style="1133" bestFit="1" customWidth="1"/>
    <col min="11522" max="11522" width="14.88671875" style="1133" bestFit="1" customWidth="1"/>
    <col min="11523" max="11523" width="15.44140625" style="1133" bestFit="1" customWidth="1"/>
    <col min="11524" max="11529" width="8.88671875" style="1133"/>
    <col min="11530" max="11530" width="13.44140625" style="1133" bestFit="1" customWidth="1"/>
    <col min="11531" max="11766" width="8.88671875" style="1133"/>
    <col min="11767" max="11767" width="0" style="1133" hidden="1" customWidth="1"/>
    <col min="11768" max="11768" width="29" style="1133" customWidth="1"/>
    <col min="11769" max="11769" width="0" style="1133" hidden="1" customWidth="1"/>
    <col min="11770" max="11770" width="13.33203125" style="1133" bestFit="1" customWidth="1"/>
    <col min="11771" max="11771" width="14.109375" style="1133" bestFit="1" customWidth="1"/>
    <col min="11772" max="11772" width="14.88671875" style="1133" bestFit="1" customWidth="1"/>
    <col min="11773" max="11775" width="14.6640625" style="1133" bestFit="1" customWidth="1"/>
    <col min="11776" max="11776" width="14.88671875" style="1133" bestFit="1" customWidth="1"/>
    <col min="11777" max="11777" width="14.6640625" style="1133" bestFit="1" customWidth="1"/>
    <col min="11778" max="11778" width="14.88671875" style="1133" bestFit="1" customWidth="1"/>
    <col min="11779" max="11779" width="15.44140625" style="1133" bestFit="1" customWidth="1"/>
    <col min="11780" max="11785" width="8.88671875" style="1133"/>
    <col min="11786" max="11786" width="13.44140625" style="1133" bestFit="1" customWidth="1"/>
    <col min="11787" max="12022" width="8.88671875" style="1133"/>
    <col min="12023" max="12023" width="0" style="1133" hidden="1" customWidth="1"/>
    <col min="12024" max="12024" width="29" style="1133" customWidth="1"/>
    <col min="12025" max="12025" width="0" style="1133" hidden="1" customWidth="1"/>
    <col min="12026" max="12026" width="13.33203125" style="1133" bestFit="1" customWidth="1"/>
    <col min="12027" max="12027" width="14.109375" style="1133" bestFit="1" customWidth="1"/>
    <col min="12028" max="12028" width="14.88671875" style="1133" bestFit="1" customWidth="1"/>
    <col min="12029" max="12031" width="14.6640625" style="1133" bestFit="1" customWidth="1"/>
    <col min="12032" max="12032" width="14.88671875" style="1133" bestFit="1" customWidth="1"/>
    <col min="12033" max="12033" width="14.6640625" style="1133" bestFit="1" customWidth="1"/>
    <col min="12034" max="12034" width="14.88671875" style="1133" bestFit="1" customWidth="1"/>
    <col min="12035" max="12035" width="15.44140625" style="1133" bestFit="1" customWidth="1"/>
    <col min="12036" max="12041" width="8.88671875" style="1133"/>
    <col min="12042" max="12042" width="13.44140625" style="1133" bestFit="1" customWidth="1"/>
    <col min="12043" max="12278" width="8.88671875" style="1133"/>
    <col min="12279" max="12279" width="0" style="1133" hidden="1" customWidth="1"/>
    <col min="12280" max="12280" width="29" style="1133" customWidth="1"/>
    <col min="12281" max="12281" width="0" style="1133" hidden="1" customWidth="1"/>
    <col min="12282" max="12282" width="13.33203125" style="1133" bestFit="1" customWidth="1"/>
    <col min="12283" max="12283" width="14.109375" style="1133" bestFit="1" customWidth="1"/>
    <col min="12284" max="12284" width="14.88671875" style="1133" bestFit="1" customWidth="1"/>
    <col min="12285" max="12287" width="14.6640625" style="1133" bestFit="1" customWidth="1"/>
    <col min="12288" max="12288" width="14.88671875" style="1133" bestFit="1" customWidth="1"/>
    <col min="12289" max="12289" width="14.6640625" style="1133" bestFit="1" customWidth="1"/>
    <col min="12290" max="12290" width="14.88671875" style="1133" bestFit="1" customWidth="1"/>
    <col min="12291" max="12291" width="15.44140625" style="1133" bestFit="1" customWidth="1"/>
    <col min="12292" max="12297" width="8.88671875" style="1133"/>
    <col min="12298" max="12298" width="13.44140625" style="1133" bestFit="1" customWidth="1"/>
    <col min="12299" max="12534" width="8.88671875" style="1133"/>
    <col min="12535" max="12535" width="0" style="1133" hidden="1" customWidth="1"/>
    <col min="12536" max="12536" width="29" style="1133" customWidth="1"/>
    <col min="12537" max="12537" width="0" style="1133" hidden="1" customWidth="1"/>
    <col min="12538" max="12538" width="13.33203125" style="1133" bestFit="1" customWidth="1"/>
    <col min="12539" max="12539" width="14.109375" style="1133" bestFit="1" customWidth="1"/>
    <col min="12540" max="12540" width="14.88671875" style="1133" bestFit="1" customWidth="1"/>
    <col min="12541" max="12543" width="14.6640625" style="1133" bestFit="1" customWidth="1"/>
    <col min="12544" max="12544" width="14.88671875" style="1133" bestFit="1" customWidth="1"/>
    <col min="12545" max="12545" width="14.6640625" style="1133" bestFit="1" customWidth="1"/>
    <col min="12546" max="12546" width="14.88671875" style="1133" bestFit="1" customWidth="1"/>
    <col min="12547" max="12547" width="15.44140625" style="1133" bestFit="1" customWidth="1"/>
    <col min="12548" max="12553" width="8.88671875" style="1133"/>
    <col min="12554" max="12554" width="13.44140625" style="1133" bestFit="1" customWidth="1"/>
    <col min="12555" max="12790" width="8.88671875" style="1133"/>
    <col min="12791" max="12791" width="0" style="1133" hidden="1" customWidth="1"/>
    <col min="12792" max="12792" width="29" style="1133" customWidth="1"/>
    <col min="12793" max="12793" width="0" style="1133" hidden="1" customWidth="1"/>
    <col min="12794" max="12794" width="13.33203125" style="1133" bestFit="1" customWidth="1"/>
    <col min="12795" max="12795" width="14.109375" style="1133" bestFit="1" customWidth="1"/>
    <col min="12796" max="12796" width="14.88671875" style="1133" bestFit="1" customWidth="1"/>
    <col min="12797" max="12799" width="14.6640625" style="1133" bestFit="1" customWidth="1"/>
    <col min="12800" max="12800" width="14.88671875" style="1133" bestFit="1" customWidth="1"/>
    <col min="12801" max="12801" width="14.6640625" style="1133" bestFit="1" customWidth="1"/>
    <col min="12802" max="12802" width="14.88671875" style="1133" bestFit="1" customWidth="1"/>
    <col min="12803" max="12803" width="15.44140625" style="1133" bestFit="1" customWidth="1"/>
    <col min="12804" max="12809" width="8.88671875" style="1133"/>
    <col min="12810" max="12810" width="13.44140625" style="1133" bestFit="1" customWidth="1"/>
    <col min="12811" max="13046" width="8.88671875" style="1133"/>
    <col min="13047" max="13047" width="0" style="1133" hidden="1" customWidth="1"/>
    <col min="13048" max="13048" width="29" style="1133" customWidth="1"/>
    <col min="13049" max="13049" width="0" style="1133" hidden="1" customWidth="1"/>
    <col min="13050" max="13050" width="13.33203125" style="1133" bestFit="1" customWidth="1"/>
    <col min="13051" max="13051" width="14.109375" style="1133" bestFit="1" customWidth="1"/>
    <col min="13052" max="13052" width="14.88671875" style="1133" bestFit="1" customWidth="1"/>
    <col min="13053" max="13055" width="14.6640625" style="1133" bestFit="1" customWidth="1"/>
    <col min="13056" max="13056" width="14.88671875" style="1133" bestFit="1" customWidth="1"/>
    <col min="13057" max="13057" width="14.6640625" style="1133" bestFit="1" customWidth="1"/>
    <col min="13058" max="13058" width="14.88671875" style="1133" bestFit="1" customWidth="1"/>
    <col min="13059" max="13059" width="15.44140625" style="1133" bestFit="1" customWidth="1"/>
    <col min="13060" max="13065" width="8.88671875" style="1133"/>
    <col min="13066" max="13066" width="13.44140625" style="1133" bestFit="1" customWidth="1"/>
    <col min="13067" max="13302" width="8.88671875" style="1133"/>
    <col min="13303" max="13303" width="0" style="1133" hidden="1" customWidth="1"/>
    <col min="13304" max="13304" width="29" style="1133" customWidth="1"/>
    <col min="13305" max="13305" width="0" style="1133" hidden="1" customWidth="1"/>
    <col min="13306" max="13306" width="13.33203125" style="1133" bestFit="1" customWidth="1"/>
    <col min="13307" max="13307" width="14.109375" style="1133" bestFit="1" customWidth="1"/>
    <col min="13308" max="13308" width="14.88671875" style="1133" bestFit="1" customWidth="1"/>
    <col min="13309" max="13311" width="14.6640625" style="1133" bestFit="1" customWidth="1"/>
    <col min="13312" max="13312" width="14.88671875" style="1133" bestFit="1" customWidth="1"/>
    <col min="13313" max="13313" width="14.6640625" style="1133" bestFit="1" customWidth="1"/>
    <col min="13314" max="13314" width="14.88671875" style="1133" bestFit="1" customWidth="1"/>
    <col min="13315" max="13315" width="15.44140625" style="1133" bestFit="1" customWidth="1"/>
    <col min="13316" max="13321" width="8.88671875" style="1133"/>
    <col min="13322" max="13322" width="13.44140625" style="1133" bestFit="1" customWidth="1"/>
    <col min="13323" max="13558" width="8.88671875" style="1133"/>
    <col min="13559" max="13559" width="0" style="1133" hidden="1" customWidth="1"/>
    <col min="13560" max="13560" width="29" style="1133" customWidth="1"/>
    <col min="13561" max="13561" width="0" style="1133" hidden="1" customWidth="1"/>
    <col min="13562" max="13562" width="13.33203125" style="1133" bestFit="1" customWidth="1"/>
    <col min="13563" max="13563" width="14.109375" style="1133" bestFit="1" customWidth="1"/>
    <col min="13564" max="13564" width="14.88671875" style="1133" bestFit="1" customWidth="1"/>
    <col min="13565" max="13567" width="14.6640625" style="1133" bestFit="1" customWidth="1"/>
    <col min="13568" max="13568" width="14.88671875" style="1133" bestFit="1" customWidth="1"/>
    <col min="13569" max="13569" width="14.6640625" style="1133" bestFit="1" customWidth="1"/>
    <col min="13570" max="13570" width="14.88671875" style="1133" bestFit="1" customWidth="1"/>
    <col min="13571" max="13571" width="15.44140625" style="1133" bestFit="1" customWidth="1"/>
    <col min="13572" max="13577" width="8.88671875" style="1133"/>
    <col min="13578" max="13578" width="13.44140625" style="1133" bestFit="1" customWidth="1"/>
    <col min="13579" max="13814" width="8.88671875" style="1133"/>
    <col min="13815" max="13815" width="0" style="1133" hidden="1" customWidth="1"/>
    <col min="13816" max="13816" width="29" style="1133" customWidth="1"/>
    <col min="13817" max="13817" width="0" style="1133" hidden="1" customWidth="1"/>
    <col min="13818" max="13818" width="13.33203125" style="1133" bestFit="1" customWidth="1"/>
    <col min="13819" max="13819" width="14.109375" style="1133" bestFit="1" customWidth="1"/>
    <col min="13820" max="13820" width="14.88671875" style="1133" bestFit="1" customWidth="1"/>
    <col min="13821" max="13823" width="14.6640625" style="1133" bestFit="1" customWidth="1"/>
    <col min="13824" max="13824" width="14.88671875" style="1133" bestFit="1" customWidth="1"/>
    <col min="13825" max="13825" width="14.6640625" style="1133" bestFit="1" customWidth="1"/>
    <col min="13826" max="13826" width="14.88671875" style="1133" bestFit="1" customWidth="1"/>
    <col min="13827" max="13827" width="15.44140625" style="1133" bestFit="1" customWidth="1"/>
    <col min="13828" max="13833" width="8.88671875" style="1133"/>
    <col min="13834" max="13834" width="13.44140625" style="1133" bestFit="1" customWidth="1"/>
    <col min="13835" max="14070" width="8.88671875" style="1133"/>
    <col min="14071" max="14071" width="0" style="1133" hidden="1" customWidth="1"/>
    <col min="14072" max="14072" width="29" style="1133" customWidth="1"/>
    <col min="14073" max="14073" width="0" style="1133" hidden="1" customWidth="1"/>
    <col min="14074" max="14074" width="13.33203125" style="1133" bestFit="1" customWidth="1"/>
    <col min="14075" max="14075" width="14.109375" style="1133" bestFit="1" customWidth="1"/>
    <col min="14076" max="14076" width="14.88671875" style="1133" bestFit="1" customWidth="1"/>
    <col min="14077" max="14079" width="14.6640625" style="1133" bestFit="1" customWidth="1"/>
    <col min="14080" max="14080" width="14.88671875" style="1133" bestFit="1" customWidth="1"/>
    <col min="14081" max="14081" width="14.6640625" style="1133" bestFit="1" customWidth="1"/>
    <col min="14082" max="14082" width="14.88671875" style="1133" bestFit="1" customWidth="1"/>
    <col min="14083" max="14083" width="15.44140625" style="1133" bestFit="1" customWidth="1"/>
    <col min="14084" max="14089" width="8.88671875" style="1133"/>
    <col min="14090" max="14090" width="13.44140625" style="1133" bestFit="1" customWidth="1"/>
    <col min="14091" max="14326" width="8.88671875" style="1133"/>
    <col min="14327" max="14327" width="0" style="1133" hidden="1" customWidth="1"/>
    <col min="14328" max="14328" width="29" style="1133" customWidth="1"/>
    <col min="14329" max="14329" width="0" style="1133" hidden="1" customWidth="1"/>
    <col min="14330" max="14330" width="13.33203125" style="1133" bestFit="1" customWidth="1"/>
    <col min="14331" max="14331" width="14.109375" style="1133" bestFit="1" customWidth="1"/>
    <col min="14332" max="14332" width="14.88671875" style="1133" bestFit="1" customWidth="1"/>
    <col min="14333" max="14335" width="14.6640625" style="1133" bestFit="1" customWidth="1"/>
    <col min="14336" max="14336" width="14.88671875" style="1133" bestFit="1" customWidth="1"/>
    <col min="14337" max="14337" width="14.6640625" style="1133" bestFit="1" customWidth="1"/>
    <col min="14338" max="14338" width="14.88671875" style="1133" bestFit="1" customWidth="1"/>
    <col min="14339" max="14339" width="15.44140625" style="1133" bestFit="1" customWidth="1"/>
    <col min="14340" max="14345" width="8.88671875" style="1133"/>
    <col min="14346" max="14346" width="13.44140625" style="1133" bestFit="1" customWidth="1"/>
    <col min="14347" max="14582" width="8.88671875" style="1133"/>
    <col min="14583" max="14583" width="0" style="1133" hidden="1" customWidth="1"/>
    <col min="14584" max="14584" width="29" style="1133" customWidth="1"/>
    <col min="14585" max="14585" width="0" style="1133" hidden="1" customWidth="1"/>
    <col min="14586" max="14586" width="13.33203125" style="1133" bestFit="1" customWidth="1"/>
    <col min="14587" max="14587" width="14.109375" style="1133" bestFit="1" customWidth="1"/>
    <col min="14588" max="14588" width="14.88671875" style="1133" bestFit="1" customWidth="1"/>
    <col min="14589" max="14591" width="14.6640625" style="1133" bestFit="1" customWidth="1"/>
    <col min="14592" max="14592" width="14.88671875" style="1133" bestFit="1" customWidth="1"/>
    <col min="14593" max="14593" width="14.6640625" style="1133" bestFit="1" customWidth="1"/>
    <col min="14594" max="14594" width="14.88671875" style="1133" bestFit="1" customWidth="1"/>
    <col min="14595" max="14595" width="15.44140625" style="1133" bestFit="1" customWidth="1"/>
    <col min="14596" max="14601" width="8.88671875" style="1133"/>
    <col min="14602" max="14602" width="13.44140625" style="1133" bestFit="1" customWidth="1"/>
    <col min="14603" max="14838" width="8.88671875" style="1133"/>
    <col min="14839" max="14839" width="0" style="1133" hidden="1" customWidth="1"/>
    <col min="14840" max="14840" width="29" style="1133" customWidth="1"/>
    <col min="14841" max="14841" width="0" style="1133" hidden="1" customWidth="1"/>
    <col min="14842" max="14842" width="13.33203125" style="1133" bestFit="1" customWidth="1"/>
    <col min="14843" max="14843" width="14.109375" style="1133" bestFit="1" customWidth="1"/>
    <col min="14844" max="14844" width="14.88671875" style="1133" bestFit="1" customWidth="1"/>
    <col min="14845" max="14847" width="14.6640625" style="1133" bestFit="1" customWidth="1"/>
    <col min="14848" max="14848" width="14.88671875" style="1133" bestFit="1" customWidth="1"/>
    <col min="14849" max="14849" width="14.6640625" style="1133" bestFit="1" customWidth="1"/>
    <col min="14850" max="14850" width="14.88671875" style="1133" bestFit="1" customWidth="1"/>
    <col min="14851" max="14851" width="15.44140625" style="1133" bestFit="1" customWidth="1"/>
    <col min="14852" max="14857" width="8.88671875" style="1133"/>
    <col min="14858" max="14858" width="13.44140625" style="1133" bestFit="1" customWidth="1"/>
    <col min="14859" max="15094" width="8.88671875" style="1133"/>
    <col min="15095" max="15095" width="0" style="1133" hidden="1" customWidth="1"/>
    <col min="15096" max="15096" width="29" style="1133" customWidth="1"/>
    <col min="15097" max="15097" width="0" style="1133" hidden="1" customWidth="1"/>
    <col min="15098" max="15098" width="13.33203125" style="1133" bestFit="1" customWidth="1"/>
    <col min="15099" max="15099" width="14.109375" style="1133" bestFit="1" customWidth="1"/>
    <col min="15100" max="15100" width="14.88671875" style="1133" bestFit="1" customWidth="1"/>
    <col min="15101" max="15103" width="14.6640625" style="1133" bestFit="1" customWidth="1"/>
    <col min="15104" max="15104" width="14.88671875" style="1133" bestFit="1" customWidth="1"/>
    <col min="15105" max="15105" width="14.6640625" style="1133" bestFit="1" customWidth="1"/>
    <col min="15106" max="15106" width="14.88671875" style="1133" bestFit="1" customWidth="1"/>
    <col min="15107" max="15107" width="15.44140625" style="1133" bestFit="1" customWidth="1"/>
    <col min="15108" max="15113" width="8.88671875" style="1133"/>
    <col min="15114" max="15114" width="13.44140625" style="1133" bestFit="1" customWidth="1"/>
    <col min="15115" max="15350" width="8.88671875" style="1133"/>
    <col min="15351" max="15351" width="0" style="1133" hidden="1" customWidth="1"/>
    <col min="15352" max="15352" width="29" style="1133" customWidth="1"/>
    <col min="15353" max="15353" width="0" style="1133" hidden="1" customWidth="1"/>
    <col min="15354" max="15354" width="13.33203125" style="1133" bestFit="1" customWidth="1"/>
    <col min="15355" max="15355" width="14.109375" style="1133" bestFit="1" customWidth="1"/>
    <col min="15356" max="15356" width="14.88671875" style="1133" bestFit="1" customWidth="1"/>
    <col min="15357" max="15359" width="14.6640625" style="1133" bestFit="1" customWidth="1"/>
    <col min="15360" max="15360" width="14.88671875" style="1133" bestFit="1" customWidth="1"/>
    <col min="15361" max="15361" width="14.6640625" style="1133" bestFit="1" customWidth="1"/>
    <col min="15362" max="15362" width="14.88671875" style="1133" bestFit="1" customWidth="1"/>
    <col min="15363" max="15363" width="15.44140625" style="1133" bestFit="1" customWidth="1"/>
    <col min="15364" max="15369" width="8.88671875" style="1133"/>
    <col min="15370" max="15370" width="13.44140625" style="1133" bestFit="1" customWidth="1"/>
    <col min="15371" max="15606" width="8.88671875" style="1133"/>
    <col min="15607" max="15607" width="0" style="1133" hidden="1" customWidth="1"/>
    <col min="15608" max="15608" width="29" style="1133" customWidth="1"/>
    <col min="15609" max="15609" width="0" style="1133" hidden="1" customWidth="1"/>
    <col min="15610" max="15610" width="13.33203125" style="1133" bestFit="1" customWidth="1"/>
    <col min="15611" max="15611" width="14.109375" style="1133" bestFit="1" customWidth="1"/>
    <col min="15612" max="15612" width="14.88671875" style="1133" bestFit="1" customWidth="1"/>
    <col min="15613" max="15615" width="14.6640625" style="1133" bestFit="1" customWidth="1"/>
    <col min="15616" max="15616" width="14.88671875" style="1133" bestFit="1" customWidth="1"/>
    <col min="15617" max="15617" width="14.6640625" style="1133" bestFit="1" customWidth="1"/>
    <col min="15618" max="15618" width="14.88671875" style="1133" bestFit="1" customWidth="1"/>
    <col min="15619" max="15619" width="15.44140625" style="1133" bestFit="1" customWidth="1"/>
    <col min="15620" max="15625" width="8.88671875" style="1133"/>
    <col min="15626" max="15626" width="13.44140625" style="1133" bestFit="1" customWidth="1"/>
    <col min="15627" max="15862" width="8.88671875" style="1133"/>
    <col min="15863" max="15863" width="0" style="1133" hidden="1" customWidth="1"/>
    <col min="15864" max="15864" width="29" style="1133" customWidth="1"/>
    <col min="15865" max="15865" width="0" style="1133" hidden="1" customWidth="1"/>
    <col min="15866" max="15866" width="13.33203125" style="1133" bestFit="1" customWidth="1"/>
    <col min="15867" max="15867" width="14.109375" style="1133" bestFit="1" customWidth="1"/>
    <col min="15868" max="15868" width="14.88671875" style="1133" bestFit="1" customWidth="1"/>
    <col min="15869" max="15871" width="14.6640625" style="1133" bestFit="1" customWidth="1"/>
    <col min="15872" max="15872" width="14.88671875" style="1133" bestFit="1" customWidth="1"/>
    <col min="15873" max="15873" width="14.6640625" style="1133" bestFit="1" customWidth="1"/>
    <col min="15874" max="15874" width="14.88671875" style="1133" bestFit="1" customWidth="1"/>
    <col min="15875" max="15875" width="15.44140625" style="1133" bestFit="1" customWidth="1"/>
    <col min="15876" max="15881" width="8.88671875" style="1133"/>
    <col min="15882" max="15882" width="13.44140625" style="1133" bestFit="1" customWidth="1"/>
    <col min="15883" max="16118" width="8.88671875" style="1133"/>
    <col min="16119" max="16119" width="0" style="1133" hidden="1" customWidth="1"/>
    <col min="16120" max="16120" width="29" style="1133" customWidth="1"/>
    <col min="16121" max="16121" width="0" style="1133" hidden="1" customWidth="1"/>
    <col min="16122" max="16122" width="13.33203125" style="1133" bestFit="1" customWidth="1"/>
    <col min="16123" max="16123" width="14.109375" style="1133" bestFit="1" customWidth="1"/>
    <col min="16124" max="16124" width="14.88671875" style="1133" bestFit="1" customWidth="1"/>
    <col min="16125" max="16127" width="14.6640625" style="1133" bestFit="1" customWidth="1"/>
    <col min="16128" max="16128" width="14.88671875" style="1133" bestFit="1" customWidth="1"/>
    <col min="16129" max="16129" width="14.6640625" style="1133" bestFit="1" customWidth="1"/>
    <col min="16130" max="16130" width="14.88671875" style="1133" bestFit="1" customWidth="1"/>
    <col min="16131" max="16131" width="15.44140625" style="1133" bestFit="1" customWidth="1"/>
    <col min="16132" max="16137" width="8.88671875" style="1133"/>
    <col min="16138" max="16138" width="13.44140625" style="1133" bestFit="1" customWidth="1"/>
    <col min="16139" max="16380" width="8.88671875" style="1133"/>
    <col min="16381" max="16384" width="8.88671875" style="1133" customWidth="1"/>
  </cols>
  <sheetData>
    <row r="1" spans="1:14" ht="15.6">
      <c r="A1" s="3463" t="s">
        <v>959</v>
      </c>
      <c r="B1" s="3463"/>
      <c r="C1" s="3463"/>
      <c r="D1" s="3463"/>
      <c r="E1" s="3463"/>
      <c r="F1" s="3463"/>
      <c r="G1" s="3463"/>
      <c r="H1" s="3463"/>
      <c r="I1" s="3463"/>
      <c r="J1" s="3463"/>
      <c r="K1" s="3463"/>
      <c r="L1" s="3463"/>
      <c r="M1" s="3463"/>
      <c r="N1" s="3463"/>
    </row>
    <row r="2" spans="1:14" ht="15.6">
      <c r="A2" s="3463" t="s">
        <v>958</v>
      </c>
      <c r="B2" s="3463"/>
      <c r="C2" s="3463"/>
      <c r="D2" s="3463"/>
      <c r="E2" s="3463"/>
      <c r="F2" s="3463"/>
      <c r="G2" s="3463"/>
      <c r="H2" s="3463"/>
      <c r="I2" s="3463"/>
      <c r="J2" s="3463"/>
      <c r="K2" s="3463"/>
      <c r="L2" s="3463"/>
      <c r="M2" s="3463"/>
      <c r="N2" s="3463"/>
    </row>
    <row r="3" spans="1:14" ht="17.399999999999999">
      <c r="A3" s="3464" t="s">
        <v>957</v>
      </c>
      <c r="B3" s="3464"/>
      <c r="C3" s="3464"/>
      <c r="D3" s="3464"/>
      <c r="E3" s="3464"/>
      <c r="F3" s="3464"/>
      <c r="G3" s="3464"/>
      <c r="H3" s="3464"/>
      <c r="I3" s="3464"/>
      <c r="J3" s="3464"/>
      <c r="K3" s="3464"/>
      <c r="L3" s="3464"/>
      <c r="M3" s="3464"/>
      <c r="N3" s="3464"/>
    </row>
    <row r="4" spans="1:14" ht="16.8" thickBot="1">
      <c r="A4" s="1181"/>
      <c r="B4" s="1180"/>
      <c r="C4" s="1179"/>
      <c r="D4" s="1180"/>
      <c r="E4" s="1180"/>
      <c r="F4" s="1179"/>
      <c r="G4" s="3465" t="s">
        <v>956</v>
      </c>
      <c r="H4" s="3465"/>
      <c r="I4" s="3465"/>
      <c r="J4" s="3465"/>
      <c r="K4" s="3465"/>
      <c r="L4" s="3465"/>
      <c r="M4" s="3465"/>
      <c r="N4" s="3465"/>
    </row>
    <row r="5" spans="1:14" ht="16.2" thickTop="1">
      <c r="A5" s="3461" t="s">
        <v>954</v>
      </c>
      <c r="B5" s="1158" t="s">
        <v>248</v>
      </c>
      <c r="C5" s="1158" t="s">
        <v>246</v>
      </c>
      <c r="D5" s="1158" t="s">
        <v>244</v>
      </c>
      <c r="E5" s="1158" t="s">
        <v>242</v>
      </c>
      <c r="F5" s="1158" t="s">
        <v>240</v>
      </c>
      <c r="G5" s="1158" t="s">
        <v>239</v>
      </c>
      <c r="H5" s="1158" t="s">
        <v>237</v>
      </c>
      <c r="I5" s="1158" t="s">
        <v>236</v>
      </c>
      <c r="J5" s="1157" t="s">
        <v>235</v>
      </c>
      <c r="K5" s="1157" t="s">
        <v>953</v>
      </c>
      <c r="L5" s="1158" t="s">
        <v>952</v>
      </c>
      <c r="M5" s="1157" t="s">
        <v>951</v>
      </c>
      <c r="N5" s="2098" t="s">
        <v>950</v>
      </c>
    </row>
    <row r="6" spans="1:14" ht="15.6">
      <c r="A6" s="3462"/>
      <c r="B6" s="1156" t="s">
        <v>249</v>
      </c>
      <c r="C6" s="1156" t="s">
        <v>247</v>
      </c>
      <c r="D6" s="1156" t="s">
        <v>245</v>
      </c>
      <c r="E6" s="1156" t="s">
        <v>243</v>
      </c>
      <c r="F6" s="1156" t="s">
        <v>241</v>
      </c>
      <c r="G6" s="1156" t="s">
        <v>58</v>
      </c>
      <c r="H6" s="1156" t="s">
        <v>238</v>
      </c>
      <c r="I6" s="1156" t="s">
        <v>59</v>
      </c>
      <c r="J6" s="1155" t="s">
        <v>60</v>
      </c>
      <c r="K6" s="1155" t="s">
        <v>61</v>
      </c>
      <c r="L6" s="1156" t="s">
        <v>150</v>
      </c>
      <c r="M6" s="1155" t="s">
        <v>949</v>
      </c>
      <c r="N6" s="2099" t="s">
        <v>948</v>
      </c>
    </row>
    <row r="7" spans="1:14" s="1167" customFormat="1" ht="17.100000000000001" customHeight="1">
      <c r="A7" s="1178" t="s">
        <v>947</v>
      </c>
      <c r="B7" s="1177">
        <v>528851.12308181066</v>
      </c>
      <c r="C7" s="1177">
        <v>557939.98008051841</v>
      </c>
      <c r="D7" s="1177">
        <v>613093.75728635257</v>
      </c>
      <c r="E7" s="1177">
        <v>642712.77540645271</v>
      </c>
      <c r="F7" s="1177">
        <v>665553.25425814767</v>
      </c>
      <c r="G7" s="1177">
        <v>729269.45126244728</v>
      </c>
      <c r="H7" s="1175">
        <v>771874.9401029544</v>
      </c>
      <c r="I7" s="1176">
        <v>832887.33328224625</v>
      </c>
      <c r="J7" s="1175">
        <v>862517.97706149844</v>
      </c>
      <c r="K7" s="1175">
        <v>958494.77423286438</v>
      </c>
      <c r="L7" s="1169">
        <v>1040815.6888221472</v>
      </c>
      <c r="M7" s="1169">
        <v>1133328.982898084</v>
      </c>
      <c r="N7" s="2100">
        <v>1216647.6092089289</v>
      </c>
    </row>
    <row r="8" spans="1:14" s="1167" customFormat="1" ht="17.100000000000001" customHeight="1">
      <c r="A8" s="1174" t="s">
        <v>946</v>
      </c>
      <c r="B8" s="1170">
        <v>9979.3491126354074</v>
      </c>
      <c r="C8" s="1170">
        <v>10566.553566026718</v>
      </c>
      <c r="D8" s="1170">
        <v>12096.256687055105</v>
      </c>
      <c r="E8" s="1170">
        <v>12746.189126378638</v>
      </c>
      <c r="F8" s="1170">
        <v>13581.911421499262</v>
      </c>
      <c r="G8" s="1170">
        <v>15667.999933404892</v>
      </c>
      <c r="H8" s="1169">
        <v>18449.546800169763</v>
      </c>
      <c r="I8" s="1169">
        <v>21998.661754489833</v>
      </c>
      <c r="J8" s="1169">
        <v>20442.868161859325</v>
      </c>
      <c r="K8" s="1169">
        <v>20448.332192015172</v>
      </c>
      <c r="L8" s="1169">
        <v>23253.57031772413</v>
      </c>
      <c r="M8" s="1169">
        <v>24024.766396919629</v>
      </c>
      <c r="N8" s="2100">
        <v>23821.161953828534</v>
      </c>
    </row>
    <row r="9" spans="1:14" s="1167" customFormat="1" ht="17.100000000000001" customHeight="1">
      <c r="A9" s="1174" t="s">
        <v>945</v>
      </c>
      <c r="B9" s="1170">
        <v>101726.15372016351</v>
      </c>
      <c r="C9" s="1170">
        <v>112092.52806765551</v>
      </c>
      <c r="D9" s="1170">
        <v>125293.58662927948</v>
      </c>
      <c r="E9" s="1170">
        <v>129811.42364311445</v>
      </c>
      <c r="F9" s="1170">
        <v>127493.00113994122</v>
      </c>
      <c r="G9" s="1170">
        <v>149416.1256199581</v>
      </c>
      <c r="H9" s="1169">
        <v>169565.27201703843</v>
      </c>
      <c r="I9" s="1169">
        <v>192230.35623813909</v>
      </c>
      <c r="J9" s="1169">
        <v>174013.82611965563</v>
      </c>
      <c r="K9" s="1169">
        <v>207444.18389161956</v>
      </c>
      <c r="L9" s="1169">
        <v>240470.84672154917</v>
      </c>
      <c r="M9" s="1169">
        <v>244514.73270094907</v>
      </c>
      <c r="N9" s="2100">
        <v>246036.22935195034</v>
      </c>
    </row>
    <row r="10" spans="1:14" s="1167" customFormat="1" ht="17.100000000000001" customHeight="1">
      <c r="A10" s="1174" t="s">
        <v>944</v>
      </c>
      <c r="B10" s="1170">
        <v>16701.145832499536</v>
      </c>
      <c r="C10" s="1170">
        <v>20091.343958507339</v>
      </c>
      <c r="D10" s="1170">
        <v>20677.466883154953</v>
      </c>
      <c r="E10" s="1170">
        <v>21137.514204698808</v>
      </c>
      <c r="F10" s="1170">
        <v>19004.154030846941</v>
      </c>
      <c r="G10" s="1170">
        <v>29071.617184318085</v>
      </c>
      <c r="H10" s="1169">
        <v>30981.382600723948</v>
      </c>
      <c r="I10" s="1169">
        <v>33859.164514228803</v>
      </c>
      <c r="J10" s="1169">
        <v>40374.769472477521</v>
      </c>
      <c r="K10" s="1169">
        <v>42046.568684943006</v>
      </c>
      <c r="L10" s="1169">
        <v>64280.919892790494</v>
      </c>
      <c r="M10" s="1169">
        <v>76987.918764136353</v>
      </c>
      <c r="N10" s="2100">
        <v>91430.892361847305</v>
      </c>
    </row>
    <row r="11" spans="1:14" s="1167" customFormat="1" ht="17.100000000000001" customHeight="1">
      <c r="A11" s="1174" t="s">
        <v>943</v>
      </c>
      <c r="B11" s="1170">
        <v>9997.0740999468144</v>
      </c>
      <c r="C11" s="1170">
        <v>11028.96176370435</v>
      </c>
      <c r="D11" s="1170">
        <v>15532.127737674287</v>
      </c>
      <c r="E11" s="1170">
        <v>17032.114945940782</v>
      </c>
      <c r="F11" s="1170">
        <v>18237.682045459438</v>
      </c>
      <c r="G11" s="1170">
        <v>18668.637132771248</v>
      </c>
      <c r="H11" s="1169">
        <v>19487.798557038113</v>
      </c>
      <c r="I11" s="1169">
        <v>19724.303521432354</v>
      </c>
      <c r="J11" s="1169">
        <v>20123.521604632173</v>
      </c>
      <c r="K11" s="1169">
        <v>20727.648462586603</v>
      </c>
      <c r="L11" s="1169">
        <v>21092.269047010726</v>
      </c>
      <c r="M11" s="1169">
        <v>21775.674706983002</v>
      </c>
      <c r="N11" s="2100">
        <v>22420.795471032307</v>
      </c>
    </row>
    <row r="12" spans="1:14" s="1167" customFormat="1" ht="17.100000000000001" customHeight="1">
      <c r="A12" s="1174" t="s">
        <v>942</v>
      </c>
      <c r="B12" s="1170">
        <v>107367.78013549297</v>
      </c>
      <c r="C12" s="1170">
        <v>115190.8917941275</v>
      </c>
      <c r="D12" s="1170">
        <v>129232.91042297651</v>
      </c>
      <c r="E12" s="1170">
        <v>138263.6846579923</v>
      </c>
      <c r="F12" s="1170">
        <v>151759.8881700371</v>
      </c>
      <c r="G12" s="1170">
        <v>182976.02833405545</v>
      </c>
      <c r="H12" s="1169">
        <v>217723.4117157259</v>
      </c>
      <c r="I12" s="1169">
        <v>234260.42309130367</v>
      </c>
      <c r="J12" s="1169">
        <v>213529.58441425761</v>
      </c>
      <c r="K12" s="1169">
        <v>222587.84327079757</v>
      </c>
      <c r="L12" s="1169">
        <v>257108.25703148701</v>
      </c>
      <c r="M12" s="1169">
        <v>277388.07721448224</v>
      </c>
      <c r="N12" s="2100">
        <v>273011.99279100535</v>
      </c>
    </row>
    <row r="13" spans="1:14" s="1167" customFormat="1" ht="17.100000000000001" customHeight="1">
      <c r="A13" s="1173" t="s">
        <v>941</v>
      </c>
      <c r="B13" s="1170">
        <v>242671.67775093004</v>
      </c>
      <c r="C13" s="1170">
        <v>274270.84961072204</v>
      </c>
      <c r="D13" s="1170">
        <v>313363.94773219823</v>
      </c>
      <c r="E13" s="1170">
        <v>340847.36882661271</v>
      </c>
      <c r="F13" s="1170">
        <v>350778.66940781218</v>
      </c>
      <c r="G13" s="1170">
        <v>401488.88090095378</v>
      </c>
      <c r="H13" s="1169">
        <v>473651.91964589211</v>
      </c>
      <c r="I13" s="1169">
        <v>543044.76945948717</v>
      </c>
      <c r="J13" s="1169">
        <v>514977.13044011715</v>
      </c>
      <c r="K13" s="1169">
        <v>579684.19091318594</v>
      </c>
      <c r="L13" s="1169">
        <v>670328.90521560691</v>
      </c>
      <c r="M13" s="1169">
        <v>667638.83748942299</v>
      </c>
      <c r="N13" s="2100">
        <v>698775.06718086894</v>
      </c>
    </row>
    <row r="14" spans="1:14" s="1167" customFormat="1" ht="17.100000000000001" customHeight="1">
      <c r="A14" s="1174" t="s">
        <v>940</v>
      </c>
      <c r="B14" s="1170">
        <v>88358.999999999985</v>
      </c>
      <c r="C14" s="1170">
        <v>105919.41999999998</v>
      </c>
      <c r="D14" s="1170">
        <v>118207.02000000008</v>
      </c>
      <c r="E14" s="1170">
        <v>128037</v>
      </c>
      <c r="F14" s="1170">
        <v>160577.99999999997</v>
      </c>
      <c r="G14" s="1170">
        <v>184092.00000000012</v>
      </c>
      <c r="H14" s="1169">
        <v>197866.40255054919</v>
      </c>
      <c r="I14" s="1169">
        <v>215796.65670664457</v>
      </c>
      <c r="J14" s="1169">
        <v>180322.87473204127</v>
      </c>
      <c r="K14" s="1169">
        <v>196380.42303900546</v>
      </c>
      <c r="L14" s="1169">
        <v>257062.47354893776</v>
      </c>
      <c r="M14" s="1169">
        <v>318738.7192390436</v>
      </c>
      <c r="N14" s="2100">
        <v>367686.52623778244</v>
      </c>
    </row>
    <row r="15" spans="1:14" s="1167" customFormat="1" ht="17.100000000000001" customHeight="1">
      <c r="A15" s="1174" t="s">
        <v>939</v>
      </c>
      <c r="B15" s="1170">
        <v>28856.671309285579</v>
      </c>
      <c r="C15" s="1170">
        <v>34778.39509694725</v>
      </c>
      <c r="D15" s="1170">
        <v>39233.928983085847</v>
      </c>
      <c r="E15" s="1170">
        <v>45907.257015610594</v>
      </c>
      <c r="F15" s="1170">
        <v>46276.00081547338</v>
      </c>
      <c r="G15" s="1170">
        <v>56148.509680680523</v>
      </c>
      <c r="H15" s="1169">
        <v>67315.313895156054</v>
      </c>
      <c r="I15" s="1169">
        <v>75650.266420308733</v>
      </c>
      <c r="J15" s="1169">
        <v>50432.642882577173</v>
      </c>
      <c r="K15" s="1169">
        <v>58778.859999999986</v>
      </c>
      <c r="L15" s="1169">
        <v>68230.065452984301</v>
      </c>
      <c r="M15" s="1169">
        <v>92682.003981582995</v>
      </c>
      <c r="N15" s="2100">
        <v>122325.7780485049</v>
      </c>
    </row>
    <row r="16" spans="1:14" s="1167" customFormat="1" ht="17.100000000000001" customHeight="1">
      <c r="A16" s="1174" t="s">
        <v>938</v>
      </c>
      <c r="B16" s="1170">
        <v>37184.572114955219</v>
      </c>
      <c r="C16" s="1170">
        <v>40330.439551411378</v>
      </c>
      <c r="D16" s="1170">
        <v>51015.661327742608</v>
      </c>
      <c r="E16" s="1170">
        <v>56513.213844593774</v>
      </c>
      <c r="F16" s="1170">
        <v>60397.811839869944</v>
      </c>
      <c r="G16" s="1170">
        <v>68467.621382513229</v>
      </c>
      <c r="H16" s="1169">
        <v>70276.060353150606</v>
      </c>
      <c r="I16" s="1169">
        <v>74121.691326796528</v>
      </c>
      <c r="J16" s="1169">
        <v>76955.835207758297</v>
      </c>
      <c r="K16" s="1169">
        <v>82692.768077267232</v>
      </c>
      <c r="L16" s="1169">
        <v>88002.249303288438</v>
      </c>
      <c r="M16" s="1169">
        <v>92741.288887638133</v>
      </c>
      <c r="N16" s="2100">
        <v>98010.471912449168</v>
      </c>
    </row>
    <row r="17" spans="1:14" s="1167" customFormat="1" ht="17.100000000000001" customHeight="1">
      <c r="A17" s="1174" t="s">
        <v>937</v>
      </c>
      <c r="B17" s="1170">
        <v>74192.648402802472</v>
      </c>
      <c r="C17" s="1170">
        <v>81160.533520900033</v>
      </c>
      <c r="D17" s="1170">
        <v>92889.71127230303</v>
      </c>
      <c r="E17" s="1170">
        <v>107074.70688707627</v>
      </c>
      <c r="F17" s="1170">
        <v>127484.6711921361</v>
      </c>
      <c r="G17" s="1170">
        <v>158243.36747489058</v>
      </c>
      <c r="H17" s="1169">
        <v>186656.64986400382</v>
      </c>
      <c r="I17" s="1169">
        <v>207134.29870953318</v>
      </c>
      <c r="J17" s="1169">
        <v>241944.95936000452</v>
      </c>
      <c r="K17" s="1169">
        <v>253284.48714227579</v>
      </c>
      <c r="L17" s="1169">
        <v>289598.54431772028</v>
      </c>
      <c r="M17" s="1169">
        <v>333679.65352394118</v>
      </c>
      <c r="N17" s="2100">
        <v>344344.95985578315</v>
      </c>
    </row>
    <row r="18" spans="1:14" s="1167" customFormat="1" ht="17.100000000000001" customHeight="1">
      <c r="A18" s="1174" t="s">
        <v>936</v>
      </c>
      <c r="B18" s="1170">
        <v>154272.72123739382</v>
      </c>
      <c r="C18" s="1170">
        <v>174478.3929815091</v>
      </c>
      <c r="D18" s="1170">
        <v>186188.79938911565</v>
      </c>
      <c r="E18" s="1170">
        <v>191595.49609939137</v>
      </c>
      <c r="F18" s="1170">
        <v>216958.8344245106</v>
      </c>
      <c r="G18" s="1170">
        <v>244109.95397330273</v>
      </c>
      <c r="H18" s="1169">
        <v>264377.04829476879</v>
      </c>
      <c r="I18" s="1169">
        <v>295714.41558277863</v>
      </c>
      <c r="J18" s="1169">
        <v>322955.80603540258</v>
      </c>
      <c r="K18" s="1169">
        <v>333612</v>
      </c>
      <c r="L18" s="1169">
        <v>354183.35946606722</v>
      </c>
      <c r="M18" s="1169">
        <v>390560.7723442713</v>
      </c>
      <c r="N18" s="2100">
        <v>420491.91520303919</v>
      </c>
    </row>
    <row r="19" spans="1:14" s="1167" customFormat="1" ht="17.100000000000001" customHeight="1">
      <c r="A19" s="1174" t="s">
        <v>935</v>
      </c>
      <c r="B19" s="1170">
        <v>14095.764685237671</v>
      </c>
      <c r="C19" s="1170">
        <v>16255.03292282405</v>
      </c>
      <c r="D19" s="1170">
        <v>18525.774293368231</v>
      </c>
      <c r="E19" s="1170">
        <v>20928.517759657476</v>
      </c>
      <c r="F19" s="1170">
        <v>23294.371409529143</v>
      </c>
      <c r="G19" s="1170">
        <v>26960.921270774699</v>
      </c>
      <c r="H19" s="1169">
        <v>29784.062778772524</v>
      </c>
      <c r="I19" s="1169">
        <v>32722.339071391427</v>
      </c>
      <c r="J19" s="1169">
        <v>35351.408999703148</v>
      </c>
      <c r="K19" s="1169">
        <v>37098.173275284382</v>
      </c>
      <c r="L19" s="1169">
        <v>40771.868265114193</v>
      </c>
      <c r="M19" s="1169">
        <v>45326.610758154784</v>
      </c>
      <c r="N19" s="2100">
        <v>49915.264351549617</v>
      </c>
    </row>
    <row r="20" spans="1:14" s="1167" customFormat="1" ht="17.100000000000001" customHeight="1">
      <c r="A20" s="1174" t="s">
        <v>934</v>
      </c>
      <c r="B20" s="1170">
        <v>6687.277472114356</v>
      </c>
      <c r="C20" s="1170">
        <v>8403.4796959047981</v>
      </c>
      <c r="D20" s="1170">
        <v>10392.467928014617</v>
      </c>
      <c r="E20" s="1170">
        <v>12203.878414309591</v>
      </c>
      <c r="F20" s="1170">
        <v>14919.787134902115</v>
      </c>
      <c r="G20" s="1170">
        <v>16970.313129624112</v>
      </c>
      <c r="H20" s="1169">
        <v>19699.380890658256</v>
      </c>
      <c r="I20" s="1169">
        <v>25470.952054435875</v>
      </c>
      <c r="J20" s="1169">
        <v>27770.891816416362</v>
      </c>
      <c r="K20" s="1169">
        <v>29120.905544067544</v>
      </c>
      <c r="L20" s="1169">
        <v>30389.571696608444</v>
      </c>
      <c r="M20" s="1169">
        <v>33060.484390507991</v>
      </c>
      <c r="N20" s="2100">
        <v>36029.720053629979</v>
      </c>
    </row>
    <row r="21" spans="1:14" s="1167" customFormat="1" ht="17.100000000000001" customHeight="1">
      <c r="A21" s="1174" t="s">
        <v>933</v>
      </c>
      <c r="B21" s="1170">
        <v>78611.743946643488</v>
      </c>
      <c r="C21" s="1170">
        <v>82627.096040206481</v>
      </c>
      <c r="D21" s="1170">
        <v>113471.9420561657</v>
      </c>
      <c r="E21" s="1170">
        <v>135051.76491556258</v>
      </c>
      <c r="F21" s="1170">
        <v>137826.472923444</v>
      </c>
      <c r="G21" s="1170">
        <v>184940.8429568616</v>
      </c>
      <c r="H21" s="1169">
        <v>193656.80881025101</v>
      </c>
      <c r="I21" s="1169">
        <v>218570.56113751951</v>
      </c>
      <c r="J21" s="1169">
        <v>276659.56758654269</v>
      </c>
      <c r="K21" s="1169">
        <v>287656.29770947056</v>
      </c>
      <c r="L21" s="1169">
        <v>373327.95821742422</v>
      </c>
      <c r="M21" s="1169">
        <v>472495.94641135016</v>
      </c>
      <c r="N21" s="2100">
        <v>486387.00647517305</v>
      </c>
    </row>
    <row r="22" spans="1:14" s="1167" customFormat="1" ht="17.100000000000001" customHeight="1">
      <c r="A22" s="1174" t="s">
        <v>689</v>
      </c>
      <c r="B22" s="1170">
        <v>91215.304705137838</v>
      </c>
      <c r="C22" s="1170">
        <v>102200.68561949822</v>
      </c>
      <c r="D22" s="1170">
        <v>126552.48027540211</v>
      </c>
      <c r="E22" s="1170">
        <v>143094.53282157963</v>
      </c>
      <c r="F22" s="1170">
        <v>161259.65067475353</v>
      </c>
      <c r="G22" s="1170">
        <v>197828.85300812786</v>
      </c>
      <c r="H22" s="1169">
        <v>219543.89076485866</v>
      </c>
      <c r="I22" s="1169">
        <v>251585.83628828294</v>
      </c>
      <c r="J22" s="1169">
        <v>288459.31938437046</v>
      </c>
      <c r="K22" s="1169">
        <v>296664.04478715127</v>
      </c>
      <c r="L22" s="1169">
        <v>337838.5246250421</v>
      </c>
      <c r="M22" s="1169">
        <v>395230.20690218697</v>
      </c>
      <c r="N22" s="2100">
        <v>429438.48044508882</v>
      </c>
    </row>
    <row r="23" spans="1:14" s="1167" customFormat="1" ht="17.100000000000001" customHeight="1">
      <c r="A23" s="1174" t="s">
        <v>932</v>
      </c>
      <c r="B23" s="1170">
        <v>19943.53789538901</v>
      </c>
      <c r="C23" s="1170">
        <v>21279.868051405967</v>
      </c>
      <c r="D23" s="1170">
        <v>26739.953018580796</v>
      </c>
      <c r="E23" s="1170">
        <v>31996.505415621483</v>
      </c>
      <c r="F23" s="1170">
        <v>33186.610355983328</v>
      </c>
      <c r="G23" s="1170">
        <v>41454.717141014771</v>
      </c>
      <c r="H23" s="1169">
        <v>44061.701349103132</v>
      </c>
      <c r="I23" s="1169">
        <v>49775.772826046217</v>
      </c>
      <c r="J23" s="1169">
        <v>60328.137534832815</v>
      </c>
      <c r="K23" s="1169">
        <v>65278.532251502329</v>
      </c>
      <c r="L23" s="1169">
        <v>74163.091000849672</v>
      </c>
      <c r="M23" s="1169">
        <v>90992.652194198512</v>
      </c>
      <c r="N23" s="2100">
        <v>94288.854250951917</v>
      </c>
    </row>
    <row r="24" spans="1:14" s="1167" customFormat="1" ht="17.100000000000001" customHeight="1">
      <c r="A24" s="1173" t="s">
        <v>931</v>
      </c>
      <c r="B24" s="1170">
        <v>7710.4547862988002</v>
      </c>
      <c r="C24" s="1170">
        <v>8678.725789080243</v>
      </c>
      <c r="D24" s="1170">
        <v>9947.5861884007281</v>
      </c>
      <c r="E24" s="1170">
        <v>11654.150514429984</v>
      </c>
      <c r="F24" s="1170">
        <v>12811.275877519882</v>
      </c>
      <c r="G24" s="1170">
        <v>14786.960413036693</v>
      </c>
      <c r="H24" s="1169">
        <v>16050.32535634208</v>
      </c>
      <c r="I24" s="1169">
        <v>17932.854375185816</v>
      </c>
      <c r="J24" s="1169">
        <v>21363.328497520604</v>
      </c>
      <c r="K24" s="1169">
        <v>22933.266603859782</v>
      </c>
      <c r="L24" s="1169">
        <v>25066.470056570863</v>
      </c>
      <c r="M24" s="1169">
        <v>27773.364262766707</v>
      </c>
      <c r="N24" s="2100">
        <v>29029.59215054012</v>
      </c>
    </row>
    <row r="25" spans="1:14" s="1167" customFormat="1" ht="17.100000000000001" customHeight="1">
      <c r="A25" s="1172" t="s">
        <v>930</v>
      </c>
      <c r="B25" s="1171">
        <v>1618424.000288737</v>
      </c>
      <c r="C25" s="1171">
        <v>1777293.178110949</v>
      </c>
      <c r="D25" s="1171">
        <v>2022455.37811087</v>
      </c>
      <c r="E25" s="1171">
        <v>2186608.0944990236</v>
      </c>
      <c r="F25" s="1171">
        <v>2341402.0471218657</v>
      </c>
      <c r="G25" s="1171">
        <v>2720562.8007987356</v>
      </c>
      <c r="H25" s="1171">
        <v>3011021.9163471563</v>
      </c>
      <c r="I25" s="1171">
        <v>3342480.6563602509</v>
      </c>
      <c r="J25" s="1171">
        <v>3428524.4493116681</v>
      </c>
      <c r="K25" s="1171">
        <v>3714933.3000778998</v>
      </c>
      <c r="L25" s="1171">
        <v>4255984.6329989228</v>
      </c>
      <c r="M25" s="1171">
        <v>4738940.6930666193</v>
      </c>
      <c r="N25" s="2101">
        <v>5050092.3173039546</v>
      </c>
    </row>
    <row r="26" spans="1:14" s="1167" customFormat="1" ht="17.100000000000001" customHeight="1">
      <c r="A26" s="1146" t="s">
        <v>929</v>
      </c>
      <c r="B26" s="1170">
        <v>139955.17756871</v>
      </c>
      <c r="C26" s="1170">
        <v>172001.64039361</v>
      </c>
      <c r="D26" s="1170">
        <v>210069.90541688426</v>
      </c>
      <c r="E26" s="1170">
        <v>237030.3883489717</v>
      </c>
      <c r="F26" s="1170">
        <v>266782.39060200332</v>
      </c>
      <c r="G26" s="1170">
        <v>356582.11851022154</v>
      </c>
      <c r="H26" s="1169">
        <v>444927.37348626909</v>
      </c>
      <c r="I26" s="1169">
        <v>516449.74602512119</v>
      </c>
      <c r="J26" s="1169">
        <v>460179.20160216535</v>
      </c>
      <c r="K26" s="1169">
        <v>637616.9409174989</v>
      </c>
      <c r="L26" s="1169">
        <v>720573.06270701415</v>
      </c>
      <c r="M26" s="1169">
        <v>609586.94457171485</v>
      </c>
      <c r="N26" s="2100">
        <v>654752.05879744468</v>
      </c>
    </row>
    <row r="27" spans="1:14" s="1167" customFormat="1" ht="17.100000000000001" customHeight="1" thickBot="1">
      <c r="A27" s="1143" t="s">
        <v>928</v>
      </c>
      <c r="B27" s="1168">
        <v>1758379.1778574469</v>
      </c>
      <c r="C27" s="1168">
        <v>1949294.8185045589</v>
      </c>
      <c r="D27" s="1168">
        <v>2232525.2835277542</v>
      </c>
      <c r="E27" s="1168">
        <v>2423638.4828479951</v>
      </c>
      <c r="F27" s="1168">
        <v>2608184.437723869</v>
      </c>
      <c r="G27" s="1168">
        <v>3077144.9193089572</v>
      </c>
      <c r="H27" s="1168">
        <v>3455949.2898334255</v>
      </c>
      <c r="I27" s="1168">
        <v>3858930.4023853722</v>
      </c>
      <c r="J27" s="1168">
        <v>3888703.6509138336</v>
      </c>
      <c r="K27" s="1168">
        <v>4352550.2409953997</v>
      </c>
      <c r="L27" s="1168">
        <v>4976557.6957059372</v>
      </c>
      <c r="M27" s="1168">
        <v>5348527.6376383305</v>
      </c>
      <c r="N27" s="2102">
        <v>5704844.3761013988</v>
      </c>
    </row>
    <row r="28" spans="1:14" ht="17.100000000000001" customHeight="1" thickTop="1">
      <c r="A28" s="1166"/>
      <c r="B28" s="1165"/>
      <c r="C28" s="1165"/>
      <c r="D28" s="1164"/>
      <c r="E28" s="1164"/>
      <c r="F28" s="1160"/>
      <c r="G28" s="1160"/>
      <c r="H28" s="1160"/>
      <c r="I28" s="1160"/>
      <c r="J28" s="1160"/>
      <c r="K28" s="1163"/>
      <c r="L28" s="1163"/>
      <c r="M28" s="1163"/>
      <c r="N28" s="1162"/>
    </row>
    <row r="29" spans="1:14" ht="17.100000000000001" customHeight="1" thickBot="1">
      <c r="A29" s="1161"/>
      <c r="B29" s="1160"/>
      <c r="C29" s="1159"/>
      <c r="D29" s="1159"/>
      <c r="E29" s="1159"/>
      <c r="F29" s="1159"/>
      <c r="G29" s="3466" t="s">
        <v>955</v>
      </c>
      <c r="H29" s="3466"/>
      <c r="I29" s="3466"/>
      <c r="J29" s="3466"/>
      <c r="K29" s="3466"/>
      <c r="L29" s="3466"/>
      <c r="M29" s="3466"/>
      <c r="N29" s="3467"/>
    </row>
    <row r="30" spans="1:14" ht="17.100000000000001" customHeight="1" thickTop="1">
      <c r="A30" s="3461" t="s">
        <v>954</v>
      </c>
      <c r="B30" s="1158" t="s">
        <v>248</v>
      </c>
      <c r="C30" s="1158" t="s">
        <v>246</v>
      </c>
      <c r="D30" s="1158" t="s">
        <v>244</v>
      </c>
      <c r="E30" s="1158" t="s">
        <v>242</v>
      </c>
      <c r="F30" s="1158" t="s">
        <v>240</v>
      </c>
      <c r="G30" s="1158" t="s">
        <v>239</v>
      </c>
      <c r="H30" s="1158" t="s">
        <v>237</v>
      </c>
      <c r="I30" s="1158" t="s">
        <v>236</v>
      </c>
      <c r="J30" s="1158" t="s">
        <v>235</v>
      </c>
      <c r="K30" s="1157" t="s">
        <v>953</v>
      </c>
      <c r="L30" s="1157" t="s">
        <v>952</v>
      </c>
      <c r="M30" s="1157" t="s">
        <v>951</v>
      </c>
      <c r="N30" s="2098" t="s">
        <v>950</v>
      </c>
    </row>
    <row r="31" spans="1:14" ht="17.100000000000001" customHeight="1">
      <c r="A31" s="3462"/>
      <c r="B31" s="1156" t="s">
        <v>249</v>
      </c>
      <c r="C31" s="1156" t="s">
        <v>247</v>
      </c>
      <c r="D31" s="1156" t="s">
        <v>245</v>
      </c>
      <c r="E31" s="1156" t="s">
        <v>243</v>
      </c>
      <c r="F31" s="1156" t="s">
        <v>241</v>
      </c>
      <c r="G31" s="1156" t="s">
        <v>58</v>
      </c>
      <c r="H31" s="1156" t="s">
        <v>238</v>
      </c>
      <c r="I31" s="1156" t="s">
        <v>59</v>
      </c>
      <c r="J31" s="1156" t="s">
        <v>60</v>
      </c>
      <c r="K31" s="1155" t="s">
        <v>61</v>
      </c>
      <c r="L31" s="1155" t="s">
        <v>150</v>
      </c>
      <c r="M31" s="1155" t="s">
        <v>949</v>
      </c>
      <c r="N31" s="2099" t="s">
        <v>948</v>
      </c>
    </row>
    <row r="32" spans="1:14" ht="17.100000000000001" customHeight="1">
      <c r="A32" s="1154" t="s">
        <v>947</v>
      </c>
      <c r="B32" s="1153" t="s">
        <v>62</v>
      </c>
      <c r="C32" s="1152">
        <f t="shared" ref="C32:J41" si="0">(C7/B7-1)*100</f>
        <v>5.5003867306164134</v>
      </c>
      <c r="D32" s="1152">
        <f t="shared" si="0"/>
        <v>9.8852527466977147</v>
      </c>
      <c r="E32" s="1152">
        <f t="shared" si="0"/>
        <v>4.8310748181809027</v>
      </c>
      <c r="F32" s="1152">
        <f t="shared" si="0"/>
        <v>3.553761450789672</v>
      </c>
      <c r="G32" s="1152">
        <f t="shared" si="0"/>
        <v>9.5734182947268884</v>
      </c>
      <c r="H32" s="1152">
        <f t="shared" si="0"/>
        <v>5.8422149408222435</v>
      </c>
      <c r="I32" s="1152">
        <f t="shared" si="0"/>
        <v>7.9044402155553639</v>
      </c>
      <c r="J32" s="1152">
        <f t="shared" si="0"/>
        <v>3.557581271224719</v>
      </c>
      <c r="K32" s="1152">
        <v>11.127512669167601</v>
      </c>
      <c r="L32" s="1144">
        <f t="shared" ref="L32:N52" si="1">L7/K7*100-100</f>
        <v>8.5885616491929966</v>
      </c>
      <c r="M32" s="1144">
        <f t="shared" si="1"/>
        <v>8.8885376219329117</v>
      </c>
      <c r="N32" s="2103">
        <f t="shared" si="1"/>
        <v>7.3516717182849476</v>
      </c>
    </row>
    <row r="33" spans="1:14" ht="17.100000000000001" customHeight="1">
      <c r="A33" s="1151" t="s">
        <v>946</v>
      </c>
      <c r="B33" s="1145" t="s">
        <v>62</v>
      </c>
      <c r="C33" s="1144">
        <f t="shared" si="0"/>
        <v>5.8841959206319183</v>
      </c>
      <c r="D33" s="1144">
        <f t="shared" si="0"/>
        <v>14.476840641272526</v>
      </c>
      <c r="E33" s="1144">
        <f t="shared" si="0"/>
        <v>5.3730046917660257</v>
      </c>
      <c r="F33" s="1144">
        <f t="shared" si="0"/>
        <v>6.5566443964892196</v>
      </c>
      <c r="G33" s="1144">
        <f t="shared" si="0"/>
        <v>15.359314658785728</v>
      </c>
      <c r="H33" s="1144">
        <f t="shared" si="0"/>
        <v>17.75304364684407</v>
      </c>
      <c r="I33" s="1144">
        <f t="shared" si="0"/>
        <v>19.236867944568758</v>
      </c>
      <c r="J33" s="1144">
        <f t="shared" si="0"/>
        <v>-7.0722192558507651</v>
      </c>
      <c r="K33" s="1144">
        <v>2.6728295230318562E-2</v>
      </c>
      <c r="L33" s="1144">
        <f t="shared" si="1"/>
        <v>13.718664678209663</v>
      </c>
      <c r="M33" s="1144">
        <f t="shared" si="1"/>
        <v>3.3164631007552572</v>
      </c>
      <c r="N33" s="2103">
        <f t="shared" si="1"/>
        <v>-0.84747730624012263</v>
      </c>
    </row>
    <row r="34" spans="1:14" ht="17.100000000000001" customHeight="1">
      <c r="A34" s="1151" t="s">
        <v>945</v>
      </c>
      <c r="B34" s="1145" t="s">
        <v>62</v>
      </c>
      <c r="C34" s="1144">
        <f t="shared" si="0"/>
        <v>10.190471150623326</v>
      </c>
      <c r="D34" s="1144">
        <f t="shared" si="0"/>
        <v>11.776929996311814</v>
      </c>
      <c r="E34" s="1144">
        <f t="shared" si="0"/>
        <v>3.6058006920995922</v>
      </c>
      <c r="F34" s="1144">
        <f t="shared" si="0"/>
        <v>-1.7859926639023582</v>
      </c>
      <c r="G34" s="1144">
        <f t="shared" si="0"/>
        <v>17.195551351052774</v>
      </c>
      <c r="H34" s="1144">
        <f t="shared" si="0"/>
        <v>13.485255566276667</v>
      </c>
      <c r="I34" s="1144">
        <f t="shared" si="0"/>
        <v>13.366583824324119</v>
      </c>
      <c r="J34" s="1144">
        <f t="shared" si="0"/>
        <v>-9.4764065754091575</v>
      </c>
      <c r="K34" s="1144">
        <v>19.211322753731359</v>
      </c>
      <c r="L34" s="1144">
        <f t="shared" si="1"/>
        <v>15.920746588482132</v>
      </c>
      <c r="M34" s="1144">
        <f t="shared" si="1"/>
        <v>1.6816533207796454</v>
      </c>
      <c r="N34" s="2103">
        <f t="shared" si="1"/>
        <v>0.62225152414931983</v>
      </c>
    </row>
    <row r="35" spans="1:14" ht="17.100000000000001" customHeight="1">
      <c r="A35" s="1151" t="s">
        <v>944</v>
      </c>
      <c r="B35" s="1145" t="s">
        <v>62</v>
      </c>
      <c r="C35" s="1144">
        <f t="shared" si="0"/>
        <v>20.299194797824338</v>
      </c>
      <c r="D35" s="1144">
        <f t="shared" si="0"/>
        <v>2.9172907788452385</v>
      </c>
      <c r="E35" s="1144">
        <f t="shared" si="0"/>
        <v>2.2248727280933744</v>
      </c>
      <c r="F35" s="1144">
        <f t="shared" si="0"/>
        <v>-10.092767546798987</v>
      </c>
      <c r="G35" s="1144">
        <f t="shared" si="0"/>
        <v>52.97506606781841</v>
      </c>
      <c r="H35" s="1144">
        <f t="shared" si="0"/>
        <v>6.5691750283366934</v>
      </c>
      <c r="I35" s="1144">
        <f t="shared" si="0"/>
        <v>9.2887459239395334</v>
      </c>
      <c r="J35" s="1144">
        <f t="shared" si="0"/>
        <v>19.243253788824678</v>
      </c>
      <c r="K35" s="1144">
        <v>4.1407028060063817</v>
      </c>
      <c r="L35" s="1144">
        <f t="shared" si="1"/>
        <v>52.880298923915916</v>
      </c>
      <c r="M35" s="1144">
        <f t="shared" si="1"/>
        <v>19.767916969046098</v>
      </c>
      <c r="N35" s="2103">
        <f t="shared" si="1"/>
        <v>18.760052004989376</v>
      </c>
    </row>
    <row r="36" spans="1:14" ht="17.100000000000001" customHeight="1">
      <c r="A36" s="1151" t="s">
        <v>943</v>
      </c>
      <c r="B36" s="1145" t="s">
        <v>62</v>
      </c>
      <c r="C36" s="1144">
        <f t="shared" si="0"/>
        <v>10.321896721391965</v>
      </c>
      <c r="D36" s="1144">
        <f t="shared" si="0"/>
        <v>40.830370713493494</v>
      </c>
      <c r="E36" s="1144">
        <f t="shared" si="0"/>
        <v>9.6573195482301486</v>
      </c>
      <c r="F36" s="1144">
        <f t="shared" si="0"/>
        <v>7.0781996442900619</v>
      </c>
      <c r="G36" s="1144">
        <f t="shared" si="0"/>
        <v>2.3629926557421355</v>
      </c>
      <c r="H36" s="1144">
        <f t="shared" si="0"/>
        <v>4.3879015829650259</v>
      </c>
      <c r="I36" s="1144">
        <f t="shared" si="0"/>
        <v>1.2136053423480453</v>
      </c>
      <c r="J36" s="1144">
        <f t="shared" si="0"/>
        <v>2.0239907724297179</v>
      </c>
      <c r="K36" s="1144">
        <v>3.0020931217892208</v>
      </c>
      <c r="L36" s="1144">
        <f t="shared" si="1"/>
        <v>1.7591025102643272</v>
      </c>
      <c r="M36" s="1144">
        <f t="shared" si="1"/>
        <v>3.2400765344358717</v>
      </c>
      <c r="N36" s="2103">
        <f t="shared" si="1"/>
        <v>2.9625753173215372</v>
      </c>
    </row>
    <row r="37" spans="1:14" ht="17.100000000000001" customHeight="1">
      <c r="A37" s="1151" t="s">
        <v>942</v>
      </c>
      <c r="B37" s="1145" t="s">
        <v>62</v>
      </c>
      <c r="C37" s="1144">
        <f t="shared" si="0"/>
        <v>7.2862749409200234</v>
      </c>
      <c r="D37" s="1144">
        <f t="shared" si="0"/>
        <v>12.190216092731809</v>
      </c>
      <c r="E37" s="1144">
        <f t="shared" si="0"/>
        <v>6.9879833282855408</v>
      </c>
      <c r="F37" s="1144">
        <f t="shared" si="0"/>
        <v>9.7612063105571689</v>
      </c>
      <c r="G37" s="1144">
        <f t="shared" si="0"/>
        <v>20.569427495256654</v>
      </c>
      <c r="H37" s="1144">
        <f t="shared" si="0"/>
        <v>18.990128760600754</v>
      </c>
      <c r="I37" s="1144">
        <f t="shared" si="0"/>
        <v>7.5954217533434454</v>
      </c>
      <c r="J37" s="1144">
        <f t="shared" si="0"/>
        <v>-8.849484007363106</v>
      </c>
      <c r="K37" s="1144">
        <v>4.2421563650714127</v>
      </c>
      <c r="L37" s="1144">
        <f t="shared" si="1"/>
        <v>15.508669859697747</v>
      </c>
      <c r="M37" s="1144">
        <f t="shared" si="1"/>
        <v>7.8876580694612386</v>
      </c>
      <c r="N37" s="2103">
        <f t="shared" si="1"/>
        <v>-1.5776036473598083</v>
      </c>
    </row>
    <row r="38" spans="1:14" ht="17.100000000000001" customHeight="1">
      <c r="A38" s="1150" t="s">
        <v>941</v>
      </c>
      <c r="B38" s="1145" t="s">
        <v>62</v>
      </c>
      <c r="C38" s="1144">
        <f t="shared" si="0"/>
        <v>13.021367863218192</v>
      </c>
      <c r="D38" s="1144">
        <f t="shared" si="0"/>
        <v>14.253464477527157</v>
      </c>
      <c r="E38" s="1144">
        <f t="shared" si="0"/>
        <v>8.7704476833761156</v>
      </c>
      <c r="F38" s="1144">
        <f t="shared" si="0"/>
        <v>2.9137090350406902</v>
      </c>
      <c r="G38" s="1144">
        <f t="shared" si="0"/>
        <v>14.456469539254213</v>
      </c>
      <c r="H38" s="1144">
        <f t="shared" si="0"/>
        <v>17.973857353907817</v>
      </c>
      <c r="I38" s="1144">
        <f t="shared" si="0"/>
        <v>14.65060035341439</v>
      </c>
      <c r="J38" s="1144">
        <f t="shared" si="0"/>
        <v>-5.1685681545753255</v>
      </c>
      <c r="K38" s="1144">
        <v>12.565035736202093</v>
      </c>
      <c r="L38" s="1144">
        <f t="shared" si="1"/>
        <v>15.636913292326795</v>
      </c>
      <c r="M38" s="1144">
        <f t="shared" si="1"/>
        <v>-0.40130564343165531</v>
      </c>
      <c r="N38" s="2103">
        <f t="shared" si="1"/>
        <v>4.6636336808280987</v>
      </c>
    </row>
    <row r="39" spans="1:14" ht="17.100000000000001" customHeight="1">
      <c r="A39" s="1151" t="s">
        <v>940</v>
      </c>
      <c r="B39" s="1145" t="s">
        <v>62</v>
      </c>
      <c r="C39" s="1144">
        <f t="shared" si="0"/>
        <v>19.873946060955873</v>
      </c>
      <c r="D39" s="1144">
        <f t="shared" si="0"/>
        <v>11.600894340244782</v>
      </c>
      <c r="E39" s="1144">
        <f t="shared" si="0"/>
        <v>8.3159020504872885</v>
      </c>
      <c r="F39" s="1144">
        <f t="shared" si="0"/>
        <v>25.415309637058026</v>
      </c>
      <c r="G39" s="1144">
        <f t="shared" si="0"/>
        <v>14.643350894892304</v>
      </c>
      <c r="H39" s="1144">
        <f t="shared" si="0"/>
        <v>7.4823471691051635</v>
      </c>
      <c r="I39" s="1144">
        <f t="shared" si="0"/>
        <v>9.0617982259594054</v>
      </c>
      <c r="J39" s="1144">
        <f t="shared" si="0"/>
        <v>-16.438522503537488</v>
      </c>
      <c r="K39" s="1144">
        <v>8.9048870426592384</v>
      </c>
      <c r="L39" s="1144">
        <f t="shared" si="1"/>
        <v>30.900254501376423</v>
      </c>
      <c r="M39" s="1144">
        <f t="shared" si="1"/>
        <v>23.992706846168403</v>
      </c>
      <c r="N39" s="2103">
        <f t="shared" si="1"/>
        <v>15.356718228521714</v>
      </c>
    </row>
    <row r="40" spans="1:14" ht="17.100000000000001" customHeight="1">
      <c r="A40" s="1151" t="s">
        <v>939</v>
      </c>
      <c r="B40" s="1145" t="s">
        <v>62</v>
      </c>
      <c r="C40" s="1144">
        <f t="shared" si="0"/>
        <v>20.521160338254816</v>
      </c>
      <c r="D40" s="1144">
        <f t="shared" si="0"/>
        <v>12.811211885190454</v>
      </c>
      <c r="E40" s="1144">
        <f t="shared" si="0"/>
        <v>17.009074047622619</v>
      </c>
      <c r="F40" s="1144">
        <f t="shared" si="0"/>
        <v>0.80323640277046859</v>
      </c>
      <c r="G40" s="1144">
        <f t="shared" si="0"/>
        <v>21.333971586209444</v>
      </c>
      <c r="H40" s="1144">
        <f t="shared" si="0"/>
        <v>19.88797971305334</v>
      </c>
      <c r="I40" s="1144">
        <f t="shared" si="0"/>
        <v>12.381955966415624</v>
      </c>
      <c r="J40" s="1144">
        <f t="shared" si="0"/>
        <v>-33.334480803575531</v>
      </c>
      <c r="K40" s="1144">
        <v>16.549236051054063</v>
      </c>
      <c r="L40" s="1144">
        <f t="shared" si="1"/>
        <v>16.079259538181432</v>
      </c>
      <c r="M40" s="1144">
        <f t="shared" si="1"/>
        <v>35.837483617025015</v>
      </c>
      <c r="N40" s="2103">
        <f t="shared" si="1"/>
        <v>31.984390489455194</v>
      </c>
    </row>
    <row r="41" spans="1:14" ht="17.100000000000001" customHeight="1">
      <c r="A41" s="1151" t="s">
        <v>938</v>
      </c>
      <c r="B41" s="1145" t="s">
        <v>62</v>
      </c>
      <c r="C41" s="1144">
        <f t="shared" si="0"/>
        <v>8.4601415520683787</v>
      </c>
      <c r="D41" s="1144">
        <f t="shared" si="0"/>
        <v>26.494186265215891</v>
      </c>
      <c r="E41" s="1144">
        <f t="shared" si="0"/>
        <v>10.776205529382343</v>
      </c>
      <c r="F41" s="1144">
        <f t="shared" si="0"/>
        <v>6.8737870862529027</v>
      </c>
      <c r="G41" s="1144">
        <f t="shared" si="0"/>
        <v>13.361095868900708</v>
      </c>
      <c r="H41" s="1144">
        <f t="shared" si="0"/>
        <v>2.6413053851163326</v>
      </c>
      <c r="I41" s="1144">
        <f t="shared" si="0"/>
        <v>5.4721778004072741</v>
      </c>
      <c r="J41" s="1144">
        <f t="shared" si="0"/>
        <v>3.8236362800549983</v>
      </c>
      <c r="K41" s="1144">
        <v>7.4548380301778172</v>
      </c>
      <c r="L41" s="1144">
        <f t="shared" si="1"/>
        <v>6.4207322471779804</v>
      </c>
      <c r="M41" s="1144">
        <f t="shared" si="1"/>
        <v>5.3851346094770918</v>
      </c>
      <c r="N41" s="2103">
        <f t="shared" si="1"/>
        <v>5.6815934822676155</v>
      </c>
    </row>
    <row r="42" spans="1:14" ht="17.100000000000001" customHeight="1">
      <c r="A42" s="1151" t="s">
        <v>937</v>
      </c>
      <c r="B42" s="1145" t="s">
        <v>62</v>
      </c>
      <c r="C42" s="1144">
        <f t="shared" ref="C42:J51" si="2">(C17/B17-1)*100</f>
        <v>9.3916112554277795</v>
      </c>
      <c r="D42" s="1144">
        <f t="shared" si="2"/>
        <v>14.451824356702335</v>
      </c>
      <c r="E42" s="1144">
        <f t="shared" si="2"/>
        <v>15.270793094824487</v>
      </c>
      <c r="F42" s="1144">
        <f t="shared" si="2"/>
        <v>19.061424400241123</v>
      </c>
      <c r="G42" s="1144">
        <f t="shared" si="2"/>
        <v>24.127368408392492</v>
      </c>
      <c r="H42" s="1144">
        <f t="shared" si="2"/>
        <v>17.95543335718115</v>
      </c>
      <c r="I42" s="1144">
        <f t="shared" si="2"/>
        <v>10.970757731079583</v>
      </c>
      <c r="J42" s="1144">
        <f t="shared" si="2"/>
        <v>16.805840880696788</v>
      </c>
      <c r="K42" s="1144">
        <v>4.6868212556552988</v>
      </c>
      <c r="L42" s="1144">
        <f t="shared" si="1"/>
        <v>14.337260676784382</v>
      </c>
      <c r="M42" s="1144">
        <f t="shared" si="1"/>
        <v>15.221453999388629</v>
      </c>
      <c r="N42" s="2103">
        <f t="shared" si="1"/>
        <v>3.1962710999029298</v>
      </c>
    </row>
    <row r="43" spans="1:14" ht="17.100000000000001" customHeight="1">
      <c r="A43" s="1151" t="s">
        <v>936</v>
      </c>
      <c r="B43" s="1145" t="s">
        <v>62</v>
      </c>
      <c r="C43" s="1144">
        <f t="shared" si="2"/>
        <v>13.097371707745342</v>
      </c>
      <c r="D43" s="1144">
        <f t="shared" si="2"/>
        <v>6.7116656724638624</v>
      </c>
      <c r="E43" s="1144">
        <f t="shared" si="2"/>
        <v>2.9038786049510268</v>
      </c>
      <c r="F43" s="1144">
        <f t="shared" si="2"/>
        <v>13.23796166479918</v>
      </c>
      <c r="G43" s="1144">
        <f t="shared" si="2"/>
        <v>12.514410681091292</v>
      </c>
      <c r="H43" s="1144">
        <f t="shared" si="2"/>
        <v>8.3024448579768197</v>
      </c>
      <c r="I43" s="1144">
        <f t="shared" si="2"/>
        <v>11.853285862042773</v>
      </c>
      <c r="J43" s="1144">
        <f t="shared" si="2"/>
        <v>9.2120603586193219</v>
      </c>
      <c r="K43" s="1144">
        <v>3.2995827185807838</v>
      </c>
      <c r="L43" s="1144">
        <f t="shared" si="1"/>
        <v>6.1662528524355338</v>
      </c>
      <c r="M43" s="1144">
        <f t="shared" si="1"/>
        <v>10.270785429626955</v>
      </c>
      <c r="N43" s="2103">
        <f t="shared" si="1"/>
        <v>7.6636326477724737</v>
      </c>
    </row>
    <row r="44" spans="1:14" ht="17.100000000000001" customHeight="1">
      <c r="A44" s="1151" t="s">
        <v>935</v>
      </c>
      <c r="B44" s="1145" t="s">
        <v>62</v>
      </c>
      <c r="C44" s="1144">
        <f t="shared" si="2"/>
        <v>15.318560474039099</v>
      </c>
      <c r="D44" s="1144">
        <f t="shared" si="2"/>
        <v>13.969466449715906</v>
      </c>
      <c r="E44" s="1144">
        <f t="shared" si="2"/>
        <v>12.969733022977437</v>
      </c>
      <c r="F44" s="1144">
        <f t="shared" si="2"/>
        <v>11.304449158994757</v>
      </c>
      <c r="G44" s="1144">
        <f t="shared" si="2"/>
        <v>15.740067833492443</v>
      </c>
      <c r="H44" s="1144">
        <f t="shared" si="2"/>
        <v>10.471235309967231</v>
      </c>
      <c r="I44" s="1144">
        <f t="shared" si="2"/>
        <v>9.8652635620720233</v>
      </c>
      <c r="J44" s="1144">
        <f t="shared" si="2"/>
        <v>8.0344804281130102</v>
      </c>
      <c r="K44" s="1144">
        <v>4.941144709666033</v>
      </c>
      <c r="L44" s="1144">
        <f t="shared" si="1"/>
        <v>9.9026304140891597</v>
      </c>
      <c r="M44" s="1144">
        <f t="shared" si="1"/>
        <v>11.171287181210147</v>
      </c>
      <c r="N44" s="2103">
        <f t="shared" si="1"/>
        <v>10.123531225129767</v>
      </c>
    </row>
    <row r="45" spans="1:14" ht="17.100000000000001" customHeight="1">
      <c r="A45" s="1151" t="s">
        <v>934</v>
      </c>
      <c r="B45" s="1145" t="s">
        <v>62</v>
      </c>
      <c r="C45" s="1144">
        <f t="shared" si="2"/>
        <v>25.663690955653152</v>
      </c>
      <c r="D45" s="1144">
        <f t="shared" si="2"/>
        <v>23.668626617603383</v>
      </c>
      <c r="E45" s="1144">
        <f t="shared" si="2"/>
        <v>17.430032008201014</v>
      </c>
      <c r="F45" s="1144">
        <f t="shared" si="2"/>
        <v>22.254472130826876</v>
      </c>
      <c r="G45" s="1144">
        <f t="shared" si="2"/>
        <v>13.743667896743418</v>
      </c>
      <c r="H45" s="1144">
        <f t="shared" si="2"/>
        <v>16.081422541757149</v>
      </c>
      <c r="I45" s="1144">
        <f t="shared" si="2"/>
        <v>29.298236304038294</v>
      </c>
      <c r="J45" s="1144">
        <f t="shared" si="2"/>
        <v>9.0296576157228525</v>
      </c>
      <c r="K45" s="1144">
        <v>4.8612544983274182</v>
      </c>
      <c r="L45" s="1144">
        <f t="shared" si="1"/>
        <v>4.3565477406637569</v>
      </c>
      <c r="M45" s="1144">
        <f t="shared" si="1"/>
        <v>8.7889119352005451</v>
      </c>
      <c r="N45" s="2103">
        <f t="shared" si="1"/>
        <v>8.9812225013087925</v>
      </c>
    </row>
    <row r="46" spans="1:14" ht="17.100000000000001" customHeight="1">
      <c r="A46" s="1151" t="s">
        <v>933</v>
      </c>
      <c r="B46" s="1145" t="s">
        <v>62</v>
      </c>
      <c r="C46" s="1144">
        <f t="shared" si="2"/>
        <v>5.1078272685164627</v>
      </c>
      <c r="D46" s="1144">
        <f t="shared" si="2"/>
        <v>37.33018282640608</v>
      </c>
      <c r="E46" s="1144">
        <f t="shared" si="2"/>
        <v>19.017761103194509</v>
      </c>
      <c r="F46" s="1144">
        <f t="shared" si="2"/>
        <v>2.0545514600392112</v>
      </c>
      <c r="G46" s="1144">
        <f t="shared" si="2"/>
        <v>34.18383205640572</v>
      </c>
      <c r="H46" s="1144">
        <f t="shared" si="2"/>
        <v>4.7128399081767247</v>
      </c>
      <c r="I46" s="1144">
        <f t="shared" si="2"/>
        <v>12.864898724877527</v>
      </c>
      <c r="J46" s="1144">
        <f t="shared" si="2"/>
        <v>26.576775091168358</v>
      </c>
      <c r="K46" s="1144">
        <v>3.9748237224754379</v>
      </c>
      <c r="L46" s="1144">
        <f t="shared" si="1"/>
        <v>29.782647273893872</v>
      </c>
      <c r="M46" s="1144">
        <f t="shared" si="1"/>
        <v>26.56323642821603</v>
      </c>
      <c r="N46" s="2103">
        <f t="shared" si="1"/>
        <v>2.9399321135613405</v>
      </c>
    </row>
    <row r="47" spans="1:14" ht="17.100000000000001" customHeight="1">
      <c r="A47" s="1151" t="s">
        <v>689</v>
      </c>
      <c r="B47" s="1145" t="s">
        <v>62</v>
      </c>
      <c r="C47" s="1144">
        <f t="shared" si="2"/>
        <v>12.043352757381754</v>
      </c>
      <c r="D47" s="1144">
        <f t="shared" si="2"/>
        <v>23.827427877115891</v>
      </c>
      <c r="E47" s="1144">
        <f t="shared" si="2"/>
        <v>13.071298571295387</v>
      </c>
      <c r="F47" s="1144">
        <f t="shared" si="2"/>
        <v>12.694487689353906</v>
      </c>
      <c r="G47" s="1144">
        <f t="shared" si="2"/>
        <v>22.677217878346511</v>
      </c>
      <c r="H47" s="1144">
        <f t="shared" si="2"/>
        <v>10.976678794088057</v>
      </c>
      <c r="I47" s="1144">
        <f t="shared" si="2"/>
        <v>14.594778935453334</v>
      </c>
      <c r="J47" s="1144">
        <f t="shared" si="2"/>
        <v>14.656422491859033</v>
      </c>
      <c r="K47" s="1144">
        <v>2.8443266871361006</v>
      </c>
      <c r="L47" s="1144">
        <f t="shared" si="1"/>
        <v>13.879160808797181</v>
      </c>
      <c r="M47" s="1144">
        <f t="shared" si="1"/>
        <v>16.98790341949379</v>
      </c>
      <c r="N47" s="2103">
        <f t="shared" si="1"/>
        <v>8.6552781000789736</v>
      </c>
    </row>
    <row r="48" spans="1:14" ht="17.100000000000001" customHeight="1">
      <c r="A48" s="1151" t="s">
        <v>932</v>
      </c>
      <c r="B48" s="1145" t="s">
        <v>62</v>
      </c>
      <c r="C48" s="1144">
        <f t="shared" si="2"/>
        <v>6.7005671863562322</v>
      </c>
      <c r="D48" s="1144">
        <f t="shared" si="2"/>
        <v>25.65845311627335</v>
      </c>
      <c r="E48" s="1144">
        <f t="shared" si="2"/>
        <v>19.658046494651906</v>
      </c>
      <c r="F48" s="1144">
        <f t="shared" si="2"/>
        <v>3.719484127728534</v>
      </c>
      <c r="G48" s="1144">
        <f t="shared" si="2"/>
        <v>24.913983972276199</v>
      </c>
      <c r="H48" s="1144">
        <f t="shared" si="2"/>
        <v>6.2887516497104334</v>
      </c>
      <c r="I48" s="1144">
        <f t="shared" si="2"/>
        <v>12.96834053608189</v>
      </c>
      <c r="J48" s="1144">
        <f t="shared" si="2"/>
        <v>21.199800846215801</v>
      </c>
      <c r="K48" s="1144">
        <v>8.2057807831564666</v>
      </c>
      <c r="L48" s="1144">
        <f t="shared" si="1"/>
        <v>13.610230565719974</v>
      </c>
      <c r="M48" s="1144">
        <f t="shared" si="1"/>
        <v>22.692637221870953</v>
      </c>
      <c r="N48" s="2103">
        <f t="shared" si="1"/>
        <v>3.6224925609581931</v>
      </c>
    </row>
    <row r="49" spans="1:14" ht="17.100000000000001" customHeight="1">
      <c r="A49" s="1150" t="s">
        <v>931</v>
      </c>
      <c r="B49" s="1145" t="s">
        <v>62</v>
      </c>
      <c r="C49" s="1144">
        <f t="shared" si="2"/>
        <v>12.557897421330132</v>
      </c>
      <c r="D49" s="1144">
        <f t="shared" si="2"/>
        <v>14.620353611321523</v>
      </c>
      <c r="E49" s="1144">
        <f t="shared" si="2"/>
        <v>17.155562100272892</v>
      </c>
      <c r="F49" s="1144">
        <f t="shared" si="2"/>
        <v>9.9288692183712826</v>
      </c>
      <c r="G49" s="1144">
        <f t="shared" si="2"/>
        <v>15.421450247461866</v>
      </c>
      <c r="H49" s="1144">
        <f t="shared" si="2"/>
        <v>8.5437771388875881</v>
      </c>
      <c r="I49" s="1144">
        <f t="shared" si="2"/>
        <v>11.728915003582019</v>
      </c>
      <c r="J49" s="1144">
        <f t="shared" si="2"/>
        <v>19.129548763199857</v>
      </c>
      <c r="K49" s="1144">
        <v>7.3487523562696806</v>
      </c>
      <c r="L49" s="1144">
        <f t="shared" si="1"/>
        <v>9.301786307023761</v>
      </c>
      <c r="M49" s="1144">
        <f t="shared" si="1"/>
        <v>10.798864778673803</v>
      </c>
      <c r="N49" s="2103">
        <f t="shared" si="1"/>
        <v>4.5231390619015883</v>
      </c>
    </row>
    <row r="50" spans="1:14" s="1140" customFormat="1" ht="16.5" customHeight="1">
      <c r="A50" s="1149" t="s">
        <v>930</v>
      </c>
      <c r="B50" s="1148" t="s">
        <v>62</v>
      </c>
      <c r="C50" s="1147">
        <f t="shared" si="2"/>
        <v>9.8162890437776937</v>
      </c>
      <c r="D50" s="1147">
        <f t="shared" si="2"/>
        <v>13.794133855872847</v>
      </c>
      <c r="E50" s="1147">
        <f t="shared" si="2"/>
        <v>8.1165062114490141</v>
      </c>
      <c r="F50" s="1147">
        <f t="shared" si="2"/>
        <v>7.079181359122666</v>
      </c>
      <c r="G50" s="1147">
        <f t="shared" si="2"/>
        <v>16.193748277573583</v>
      </c>
      <c r="H50" s="1147">
        <f t="shared" si="2"/>
        <v>10.676434870870999</v>
      </c>
      <c r="I50" s="1147">
        <f t="shared" si="2"/>
        <v>11.008180917367948</v>
      </c>
      <c r="J50" s="1147">
        <f t="shared" si="2"/>
        <v>2.5742495409117216</v>
      </c>
      <c r="K50" s="1147">
        <v>8.3537059455337914</v>
      </c>
      <c r="L50" s="1147">
        <f t="shared" si="1"/>
        <v>14.564227382216458</v>
      </c>
      <c r="M50" s="1147">
        <f t="shared" si="1"/>
        <v>11.347692760050876</v>
      </c>
      <c r="N50" s="2104">
        <f t="shared" si="1"/>
        <v>6.5658476100485927</v>
      </c>
    </row>
    <row r="51" spans="1:14" ht="17.100000000000001" customHeight="1">
      <c r="A51" s="1146" t="s">
        <v>929</v>
      </c>
      <c r="B51" s="1145" t="s">
        <v>62</v>
      </c>
      <c r="C51" s="1144">
        <f t="shared" si="2"/>
        <v>22.897661509640834</v>
      </c>
      <c r="D51" s="1144">
        <f t="shared" si="2"/>
        <v>22.132501141360361</v>
      </c>
      <c r="E51" s="1144">
        <f t="shared" si="2"/>
        <v>12.834052968503173</v>
      </c>
      <c r="F51" s="1144">
        <f t="shared" si="2"/>
        <v>12.55197802284691</v>
      </c>
      <c r="G51" s="1144">
        <f t="shared" si="2"/>
        <v>33.660290585740007</v>
      </c>
      <c r="H51" s="1144">
        <f t="shared" si="2"/>
        <v>24.775570728321618</v>
      </c>
      <c r="I51" s="1144">
        <f t="shared" si="2"/>
        <v>16.075066808866367</v>
      </c>
      <c r="J51" s="1144">
        <f t="shared" si="2"/>
        <v>-10.895647612578884</v>
      </c>
      <c r="K51" s="1144">
        <v>38.558400444340855</v>
      </c>
      <c r="L51" s="1144">
        <f t="shared" si="1"/>
        <v>13.010338412612683</v>
      </c>
      <c r="M51" s="1144">
        <f t="shared" si="1"/>
        <v>-15.402479481865726</v>
      </c>
      <c r="N51" s="2103">
        <f t="shared" si="1"/>
        <v>7.4091341075984047</v>
      </c>
    </row>
    <row r="52" spans="1:14" s="1140" customFormat="1" ht="17.100000000000001" customHeight="1" thickBot="1">
      <c r="A52" s="1143" t="s">
        <v>928</v>
      </c>
      <c r="B52" s="1142" t="s">
        <v>62</v>
      </c>
      <c r="C52" s="1141">
        <f t="shared" ref="C52:J52" si="3">(C27/B27-1)*100</f>
        <v>10.857478469447024</v>
      </c>
      <c r="D52" s="1141">
        <f t="shared" si="3"/>
        <v>14.529893699737094</v>
      </c>
      <c r="E52" s="1141">
        <f t="shared" si="3"/>
        <v>8.5604047009156794</v>
      </c>
      <c r="F52" s="1141">
        <f t="shared" si="3"/>
        <v>7.6144175866945218</v>
      </c>
      <c r="G52" s="1141">
        <f t="shared" si="3"/>
        <v>17.980341988174132</v>
      </c>
      <c r="H52" s="1141">
        <f t="shared" si="3"/>
        <v>12.310254487771655</v>
      </c>
      <c r="I52" s="1141">
        <f t="shared" si="3"/>
        <v>11.660504213340751</v>
      </c>
      <c r="J52" s="1141">
        <f t="shared" si="3"/>
        <v>0.77154147455100741</v>
      </c>
      <c r="K52" s="1141">
        <v>11.928051909344127</v>
      </c>
      <c r="L52" s="1141">
        <f t="shared" si="1"/>
        <v>14.336593954348714</v>
      </c>
      <c r="M52" s="1141">
        <f t="shared" si="1"/>
        <v>7.4744424696080642</v>
      </c>
      <c r="N52" s="2105">
        <f t="shared" si="1"/>
        <v>6.6619593765510103</v>
      </c>
    </row>
    <row r="53" spans="1:14" ht="17.100000000000001" customHeight="1" thickTop="1">
      <c r="A53" s="1139" t="s">
        <v>927</v>
      </c>
      <c r="B53" s="1138"/>
      <c r="C53" s="1138"/>
      <c r="D53" s="1138"/>
      <c r="E53" s="1138"/>
      <c r="F53" s="1137"/>
      <c r="G53" s="1137"/>
      <c r="H53" s="1137"/>
      <c r="I53" s="1137"/>
      <c r="J53" s="1137"/>
      <c r="K53" s="1136"/>
      <c r="L53" s="1136"/>
      <c r="M53" s="1136"/>
      <c r="N53" s="1136"/>
    </row>
    <row r="54" spans="1:14" ht="17.100000000000001" customHeight="1">
      <c r="A54" s="1135" t="s">
        <v>893</v>
      </c>
      <c r="B54" s="1134"/>
      <c r="C54" s="1134"/>
      <c r="D54" s="1134"/>
      <c r="E54" s="1134"/>
      <c r="F54" s="1134"/>
      <c r="G54" s="1134"/>
      <c r="H54" s="1134"/>
      <c r="I54" s="1134"/>
      <c r="J54" s="1134"/>
      <c r="K54" s="1134"/>
      <c r="L54" s="1134"/>
      <c r="M54" s="1134"/>
      <c r="N54" s="1134"/>
    </row>
  </sheetData>
  <mergeCells count="7">
    <mergeCell ref="A30:A31"/>
    <mergeCell ref="A1:N1"/>
    <mergeCell ref="A2:N2"/>
    <mergeCell ref="A3:N3"/>
    <mergeCell ref="G4:N4"/>
    <mergeCell ref="A5:A6"/>
    <mergeCell ref="G29:N29"/>
  </mergeCells>
  <printOptions horizontalCentered="1"/>
  <pageMargins left="0.55118110236220497" right="0.55118110236220497" top="0.70866141732283505" bottom="0.70866141732283505" header="0" footer="0"/>
  <pageSetup paperSize="9" scale="53" orientation="landscape" r:id="rId1"/>
  <rowBreaks count="1" manualBreakCount="1">
    <brk id="2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zoomScale="80" zoomScaleNormal="80" workbookViewId="0"/>
  </sheetViews>
  <sheetFormatPr defaultColWidth="9.109375" defaultRowHeight="15" customHeight="1"/>
  <cols>
    <col min="1" max="1" width="7.109375" style="2952" customWidth="1"/>
    <col min="2" max="2" width="7" style="2952" customWidth="1"/>
    <col min="3" max="3" width="38.21875" style="2952" customWidth="1"/>
    <col min="4" max="4" width="13.109375" style="2952" customWidth="1"/>
    <col min="5" max="5" width="13.88671875" style="2952" bestFit="1" customWidth="1"/>
    <col min="6" max="6" width="14" style="2952" customWidth="1"/>
    <col min="7" max="7" width="12.44140625" style="2952" customWidth="1"/>
    <col min="8" max="8" width="12.5546875" style="2952" customWidth="1"/>
    <col min="9" max="9" width="9.109375" style="2952" customWidth="1"/>
    <col min="10" max="12" width="14.21875" style="2952" bestFit="1" customWidth="1"/>
    <col min="13" max="16384" width="9.109375" style="2952"/>
  </cols>
  <sheetData>
    <row r="1" spans="1:19" ht="15" customHeight="1">
      <c r="A1" s="2953"/>
      <c r="B1" s="3777" t="s">
        <v>2202</v>
      </c>
      <c r="C1" s="3778"/>
      <c r="D1" s="3778"/>
      <c r="E1" s="3778"/>
      <c r="F1" s="3778"/>
      <c r="G1" s="3778"/>
      <c r="H1" s="3778"/>
      <c r="I1" s="2953"/>
      <c r="J1" s="2953"/>
    </row>
    <row r="2" spans="1:19" ht="15" customHeight="1">
      <c r="A2" s="2953"/>
      <c r="B2" s="3779" t="s">
        <v>25</v>
      </c>
      <c r="C2" s="3778"/>
      <c r="D2" s="3778"/>
      <c r="E2" s="3778"/>
      <c r="F2" s="3778"/>
      <c r="G2" s="3778"/>
      <c r="H2" s="3778"/>
      <c r="I2" s="2953"/>
      <c r="J2" s="2953"/>
    </row>
    <row r="3" spans="1:19" ht="15" customHeight="1" thickBot="1">
      <c r="A3" s="2953"/>
      <c r="B3" s="3780" t="s">
        <v>77</v>
      </c>
      <c r="C3" s="3778"/>
      <c r="D3" s="3778"/>
      <c r="E3" s="3778"/>
      <c r="F3" s="3778"/>
      <c r="G3" s="3778"/>
      <c r="H3" s="3778"/>
      <c r="I3" s="2953"/>
      <c r="J3" s="2953"/>
    </row>
    <row r="4" spans="1:19" s="3026" customFormat="1" ht="22.5" customHeight="1" thickTop="1">
      <c r="A4" s="3027"/>
      <c r="B4" s="3781" t="s">
        <v>91</v>
      </c>
      <c r="C4" s="3782"/>
      <c r="D4" s="3787" t="s">
        <v>81</v>
      </c>
      <c r="E4" s="3788"/>
      <c r="F4" s="3789"/>
      <c r="G4" s="3785" t="s">
        <v>776</v>
      </c>
      <c r="H4" s="3786"/>
      <c r="I4" s="3027"/>
      <c r="J4" s="3027"/>
    </row>
    <row r="5" spans="1:19" s="3026" customFormat="1" ht="19.5" customHeight="1">
      <c r="A5" s="3027"/>
      <c r="B5" s="3783"/>
      <c r="C5" s="3768"/>
      <c r="D5" s="3771">
        <v>2022</v>
      </c>
      <c r="E5" s="3771">
        <v>2023</v>
      </c>
      <c r="F5" s="3771">
        <v>2024</v>
      </c>
      <c r="G5" s="3031" t="s">
        <v>2201</v>
      </c>
      <c r="H5" s="3030" t="s">
        <v>81</v>
      </c>
      <c r="I5" s="3027"/>
      <c r="J5" s="3027"/>
    </row>
    <row r="6" spans="1:19" s="3026" customFormat="1" ht="18" customHeight="1">
      <c r="A6" s="3027"/>
      <c r="B6" s="3784"/>
      <c r="C6" s="3774"/>
      <c r="D6" s="3772"/>
      <c r="E6" s="3772"/>
      <c r="F6" s="3772"/>
      <c r="G6" s="3029" t="s">
        <v>173</v>
      </c>
      <c r="H6" s="3028" t="s">
        <v>180</v>
      </c>
      <c r="I6" s="3027"/>
      <c r="J6" s="3027"/>
    </row>
    <row r="7" spans="1:19" ht="21" customHeight="1">
      <c r="A7" s="2953"/>
      <c r="B7" s="3773" t="s">
        <v>2200</v>
      </c>
      <c r="C7" s="3774"/>
      <c r="D7" s="3025">
        <v>1144679.319930257</v>
      </c>
      <c r="E7" s="3024">
        <v>1440143.1710267835</v>
      </c>
      <c r="F7" s="3024">
        <v>1957696.4617469534</v>
      </c>
      <c r="G7" s="3018">
        <v>25.811932298604674</v>
      </c>
      <c r="H7" s="3017">
        <v>35.937627670113386</v>
      </c>
      <c r="I7" s="2958"/>
      <c r="J7" s="2958"/>
      <c r="K7" s="2958"/>
      <c r="L7" s="2958"/>
      <c r="M7" s="2958"/>
      <c r="N7" s="2958"/>
      <c r="O7" s="2958"/>
      <c r="P7" s="2989"/>
      <c r="Q7" s="2989"/>
      <c r="R7" s="2989"/>
      <c r="S7" s="2989"/>
    </row>
    <row r="8" spans="1:19" ht="21" customHeight="1">
      <c r="A8" s="2953"/>
      <c r="B8" s="3023" t="s">
        <v>2199</v>
      </c>
      <c r="C8" s="3022"/>
      <c r="D8" s="3007">
        <v>88284.680063007007</v>
      </c>
      <c r="E8" s="3006">
        <v>94366.73817977366</v>
      </c>
      <c r="F8" s="3006">
        <v>109141.51913080331</v>
      </c>
      <c r="G8" s="3002">
        <v>6.8891432946531808</v>
      </c>
      <c r="H8" s="2994">
        <v>15.656767666254297</v>
      </c>
      <c r="I8" s="2958"/>
      <c r="J8" s="2958"/>
      <c r="K8" s="2958"/>
      <c r="L8" s="2958"/>
      <c r="M8" s="2958"/>
      <c r="N8" s="2958"/>
      <c r="O8" s="2958"/>
      <c r="P8" s="2989"/>
      <c r="Q8" s="2989"/>
      <c r="R8" s="2989"/>
      <c r="S8" s="2989"/>
    </row>
    <row r="9" spans="1:19" ht="21" customHeight="1">
      <c r="A9" s="2953"/>
      <c r="B9" s="3023" t="s">
        <v>2198</v>
      </c>
      <c r="C9" s="3022"/>
      <c r="D9" s="3011">
        <v>1056394.6398672501</v>
      </c>
      <c r="E9" s="3010">
        <v>1345776.43284701</v>
      </c>
      <c r="F9" s="3010">
        <v>1848554.94261615</v>
      </c>
      <c r="G9" s="3009">
        <v>27.393341660283753</v>
      </c>
      <c r="H9" s="3008">
        <v>37.359735056847796</v>
      </c>
      <c r="I9" s="2958"/>
      <c r="J9" s="2958"/>
      <c r="K9" s="2958"/>
      <c r="L9" s="2958"/>
      <c r="M9" s="2958"/>
      <c r="N9" s="2958"/>
      <c r="O9" s="2958"/>
      <c r="P9" s="2989"/>
      <c r="Q9" s="2989"/>
      <c r="R9" s="2989"/>
      <c r="S9" s="2989"/>
    </row>
    <row r="10" spans="1:19" ht="21" customHeight="1">
      <c r="A10" s="2953"/>
      <c r="B10" s="3012"/>
      <c r="C10" s="2998" t="s">
        <v>2195</v>
      </c>
      <c r="D10" s="3007">
        <v>783819.60482347012</v>
      </c>
      <c r="E10" s="3006">
        <v>1013087.79296833</v>
      </c>
      <c r="F10" s="3006">
        <v>1400975.1058748099</v>
      </c>
      <c r="G10" s="3002">
        <v>29.250121677741788</v>
      </c>
      <c r="H10" s="2994">
        <v>38.287630706710672</v>
      </c>
      <c r="I10" s="2958"/>
      <c r="J10" s="2958"/>
      <c r="K10" s="2958"/>
      <c r="L10" s="2958"/>
      <c r="M10" s="2958"/>
      <c r="N10" s="2958"/>
      <c r="O10" s="2958"/>
      <c r="P10" s="2989"/>
      <c r="Q10" s="2989"/>
      <c r="R10" s="2989"/>
      <c r="S10" s="2989"/>
    </row>
    <row r="11" spans="1:19" ht="15.6">
      <c r="A11" s="2953"/>
      <c r="B11" s="3012"/>
      <c r="C11" s="3021" t="s">
        <v>2194</v>
      </c>
      <c r="D11" s="3007">
        <v>272575.03504377999</v>
      </c>
      <c r="E11" s="3006">
        <v>332688.63987868006</v>
      </c>
      <c r="F11" s="3006">
        <v>447579.83674134006</v>
      </c>
      <c r="G11" s="3002">
        <v>22.053965736533726</v>
      </c>
      <c r="H11" s="2994">
        <v>34.534150881904736</v>
      </c>
      <c r="I11" s="2958"/>
      <c r="J11" s="2958"/>
      <c r="K11" s="2958"/>
      <c r="L11" s="2958"/>
      <c r="M11" s="2958"/>
      <c r="N11" s="2958"/>
      <c r="O11" s="2958"/>
      <c r="P11" s="2989"/>
      <c r="Q11" s="2989"/>
      <c r="R11" s="2989"/>
      <c r="S11" s="2989"/>
    </row>
    <row r="12" spans="1:19" ht="21" customHeight="1">
      <c r="A12" s="2953"/>
      <c r="B12" s="3775" t="s">
        <v>2197</v>
      </c>
      <c r="C12" s="3776"/>
      <c r="D12" s="3020">
        <v>159407.51639954621</v>
      </c>
      <c r="E12" s="3019">
        <v>193585.9757476431</v>
      </c>
      <c r="F12" s="3019">
        <v>192547.79301099572</v>
      </c>
      <c r="G12" s="3018">
        <v>21.440933351242023</v>
      </c>
      <c r="H12" s="3017">
        <v>-0.53629026205945252</v>
      </c>
      <c r="I12" s="2958"/>
      <c r="J12" s="2958"/>
      <c r="K12" s="2958"/>
      <c r="L12" s="2958"/>
      <c r="M12" s="2958"/>
      <c r="N12" s="2958"/>
      <c r="O12" s="2958"/>
      <c r="P12" s="2989"/>
      <c r="Q12" s="2989"/>
      <c r="R12" s="2989"/>
      <c r="S12" s="2989"/>
    </row>
    <row r="13" spans="1:19" ht="21" customHeight="1">
      <c r="A13" s="2953"/>
      <c r="B13" s="3012"/>
      <c r="C13" s="3014" t="s">
        <v>2195</v>
      </c>
      <c r="D13" s="3007">
        <v>144563.89666019101</v>
      </c>
      <c r="E13" s="3006">
        <v>179573.01616438062</v>
      </c>
      <c r="F13" s="3006">
        <v>180616.95816966251</v>
      </c>
      <c r="G13" s="3002">
        <v>24.217055788473488</v>
      </c>
      <c r="H13" s="2994">
        <v>0.58134681233300967</v>
      </c>
      <c r="I13" s="2958"/>
      <c r="J13" s="2958"/>
      <c r="K13" s="2958"/>
      <c r="L13" s="2958"/>
      <c r="M13" s="2958"/>
      <c r="N13" s="2958"/>
      <c r="O13" s="2958"/>
      <c r="P13" s="2989"/>
      <c r="Q13" s="2989"/>
      <c r="R13" s="2989"/>
      <c r="S13" s="2989"/>
    </row>
    <row r="14" spans="1:19" ht="21" customHeight="1">
      <c r="A14" s="2953"/>
      <c r="B14" s="3012"/>
      <c r="C14" s="2961" t="s">
        <v>2194</v>
      </c>
      <c r="D14" s="3007">
        <v>14843.619739355201</v>
      </c>
      <c r="E14" s="3006">
        <v>14012.959583262469</v>
      </c>
      <c r="F14" s="3006">
        <v>11930.834841333221</v>
      </c>
      <c r="G14" s="3002">
        <v>-5.5960754228322429</v>
      </c>
      <c r="H14" s="2994">
        <v>-14.858565241394146</v>
      </c>
      <c r="I14" s="2958"/>
      <c r="J14" s="2958"/>
      <c r="K14" s="2958"/>
      <c r="L14" s="2958"/>
      <c r="M14" s="2958"/>
      <c r="N14" s="2958"/>
      <c r="O14" s="2958"/>
      <c r="P14" s="2989"/>
      <c r="Q14" s="2989"/>
      <c r="R14" s="2989"/>
      <c r="S14" s="2989"/>
    </row>
    <row r="15" spans="1:19" ht="21" customHeight="1">
      <c r="A15" s="2953"/>
      <c r="B15" s="3775" t="s">
        <v>2196</v>
      </c>
      <c r="C15" s="3776"/>
      <c r="D15" s="3020">
        <v>1215802.1562667964</v>
      </c>
      <c r="E15" s="3019">
        <v>1539362.408594653</v>
      </c>
      <c r="F15" s="3019">
        <v>2041102.7356271455</v>
      </c>
      <c r="G15" s="3018">
        <v>26.612903313263601</v>
      </c>
      <c r="H15" s="3017">
        <v>32.594035311707501</v>
      </c>
      <c r="I15" s="2958"/>
      <c r="J15" s="2958"/>
      <c r="K15" s="2958"/>
      <c r="L15" s="2958"/>
      <c r="M15" s="2958"/>
      <c r="N15" s="2958"/>
      <c r="O15" s="2958"/>
      <c r="P15" s="2989"/>
      <c r="Q15" s="2989"/>
      <c r="R15" s="2989"/>
      <c r="S15" s="2989"/>
    </row>
    <row r="16" spans="1:19" ht="21" customHeight="1">
      <c r="A16" s="2953"/>
      <c r="B16" s="3012"/>
      <c r="C16" s="3014" t="s">
        <v>2195</v>
      </c>
      <c r="D16" s="3007">
        <v>928383.50148366112</v>
      </c>
      <c r="E16" s="3006">
        <v>1192660.8091327106</v>
      </c>
      <c r="F16" s="3006">
        <v>1581592.0640444723</v>
      </c>
      <c r="G16" s="3002">
        <v>28.46639424620372</v>
      </c>
      <c r="H16" s="2994">
        <v>32.610382762102176</v>
      </c>
      <c r="I16" s="2958"/>
      <c r="J16" s="2958"/>
      <c r="K16" s="2958"/>
      <c r="L16" s="2958"/>
      <c r="M16" s="2958"/>
      <c r="N16" s="2958"/>
      <c r="O16" s="2958"/>
      <c r="P16" s="2989"/>
      <c r="Q16" s="2989"/>
      <c r="R16" s="2989"/>
      <c r="S16" s="2989"/>
    </row>
    <row r="17" spans="1:19" ht="21" customHeight="1">
      <c r="A17" s="2953"/>
      <c r="B17" s="3012"/>
      <c r="C17" s="3014" t="s">
        <v>2193</v>
      </c>
      <c r="D17" s="3007">
        <v>76.359751189644712</v>
      </c>
      <c r="E17" s="3006">
        <v>77.47758438648242</v>
      </c>
      <c r="F17" s="3006">
        <v>77.487136557999619</v>
      </c>
      <c r="G17" s="3002" t="s">
        <v>62</v>
      </c>
      <c r="H17" s="2994" t="s">
        <v>62</v>
      </c>
      <c r="I17" s="2958"/>
      <c r="J17" s="2958"/>
      <c r="K17" s="2958"/>
      <c r="L17" s="2958"/>
      <c r="M17" s="2958"/>
      <c r="N17" s="2958"/>
      <c r="O17" s="2958"/>
      <c r="P17" s="2989"/>
      <c r="Q17" s="2989"/>
      <c r="R17" s="2989"/>
      <c r="S17" s="2989"/>
    </row>
    <row r="18" spans="1:19" ht="21" customHeight="1">
      <c r="A18" s="2953"/>
      <c r="B18" s="3012"/>
      <c r="C18" s="3014" t="s">
        <v>2194</v>
      </c>
      <c r="D18" s="3007">
        <v>287418.65478313522</v>
      </c>
      <c r="E18" s="3006">
        <v>346701.5994619425</v>
      </c>
      <c r="F18" s="3006">
        <v>459510.67158267327</v>
      </c>
      <c r="G18" s="3002">
        <v>20.625990586288779</v>
      </c>
      <c r="H18" s="2994">
        <v>32.537799737815703</v>
      </c>
      <c r="I18" s="2958"/>
      <c r="J18" s="2958"/>
      <c r="K18" s="2958"/>
      <c r="L18" s="2958"/>
      <c r="M18" s="2958"/>
      <c r="N18" s="2958"/>
      <c r="O18" s="2958"/>
      <c r="P18" s="2989"/>
      <c r="Q18" s="2989"/>
      <c r="R18" s="2989"/>
      <c r="S18" s="2989"/>
    </row>
    <row r="19" spans="1:19" ht="21" customHeight="1">
      <c r="A19" s="2953"/>
      <c r="B19" s="3012"/>
      <c r="C19" s="3014" t="s">
        <v>2193</v>
      </c>
      <c r="D19" s="3007">
        <v>23.640248810355281</v>
      </c>
      <c r="E19" s="3006">
        <v>22.522415613517584</v>
      </c>
      <c r="F19" s="3006">
        <v>22.512863442000377</v>
      </c>
      <c r="G19" s="3002" t="s">
        <v>62</v>
      </c>
      <c r="H19" s="2994" t="s">
        <v>62</v>
      </c>
      <c r="I19" s="2958"/>
      <c r="J19" s="2958"/>
      <c r="K19" s="2958"/>
      <c r="L19" s="2958"/>
      <c r="M19" s="2958"/>
      <c r="N19" s="2958"/>
      <c r="O19" s="2958"/>
      <c r="P19" s="2989"/>
      <c r="Q19" s="2989"/>
      <c r="R19" s="2989"/>
      <c r="S19" s="2989"/>
    </row>
    <row r="20" spans="1:19" ht="21" customHeight="1">
      <c r="A20" s="2953"/>
      <c r="B20" s="3775" t="s">
        <v>2192</v>
      </c>
      <c r="C20" s="3776"/>
      <c r="D20" s="3020">
        <v>1304086.8363298033</v>
      </c>
      <c r="E20" s="3019">
        <v>1633729.1467744266</v>
      </c>
      <c r="F20" s="3019">
        <v>2150244.2547579492</v>
      </c>
      <c r="G20" s="3018">
        <v>25.277634990347892</v>
      </c>
      <c r="H20" s="3017">
        <v>31.615712372109584</v>
      </c>
      <c r="I20" s="2958"/>
      <c r="J20" s="2958"/>
      <c r="K20" s="2958"/>
      <c r="L20" s="2958"/>
      <c r="M20" s="2958"/>
      <c r="N20" s="2958"/>
      <c r="O20" s="2958"/>
      <c r="P20" s="2989"/>
      <c r="Q20" s="2989"/>
      <c r="R20" s="2989"/>
      <c r="S20" s="2989"/>
    </row>
    <row r="21" spans="1:19" ht="21" customHeight="1">
      <c r="A21" s="2953"/>
      <c r="B21" s="3016" t="s">
        <v>2191</v>
      </c>
      <c r="C21" s="3015"/>
      <c r="D21" s="3013"/>
      <c r="E21" s="2998"/>
      <c r="F21" s="2998"/>
      <c r="G21" s="3002"/>
      <c r="H21" s="2994"/>
      <c r="I21" s="2958"/>
      <c r="J21" s="2958"/>
      <c r="K21" s="2958"/>
      <c r="L21" s="2958"/>
      <c r="M21" s="2958"/>
      <c r="N21" s="2958"/>
      <c r="O21" s="2958"/>
      <c r="P21" s="2989"/>
      <c r="Q21" s="2989"/>
      <c r="R21" s="2989"/>
      <c r="S21" s="2989"/>
    </row>
    <row r="22" spans="1:19" ht="6" customHeight="1">
      <c r="A22" s="2953"/>
      <c r="B22" s="3016"/>
      <c r="C22" s="3015"/>
      <c r="D22" s="3013"/>
      <c r="E22" s="2998"/>
      <c r="F22" s="2998"/>
      <c r="G22" s="3002"/>
      <c r="H22" s="2994"/>
      <c r="I22" s="2958"/>
      <c r="J22" s="2958"/>
      <c r="K22" s="2958"/>
      <c r="L22" s="2958"/>
      <c r="M22" s="2958"/>
      <c r="N22" s="2958"/>
      <c r="O22" s="2958"/>
      <c r="P22" s="2989"/>
      <c r="Q22" s="2989"/>
      <c r="R22" s="2989"/>
      <c r="S22" s="2989"/>
    </row>
    <row r="23" spans="1:19" ht="21" customHeight="1">
      <c r="A23" s="2953"/>
      <c r="B23" s="3767" t="s">
        <v>2190</v>
      </c>
      <c r="C23" s="3768"/>
      <c r="D23" s="3013"/>
      <c r="E23" s="2998"/>
      <c r="F23" s="2998"/>
      <c r="G23" s="3002"/>
      <c r="H23" s="2994"/>
      <c r="I23" s="2958"/>
      <c r="J23" s="2958"/>
      <c r="K23" s="2958"/>
      <c r="L23" s="2958"/>
      <c r="M23" s="2958"/>
      <c r="N23" s="2958"/>
      <c r="O23" s="2958"/>
      <c r="P23" s="2989"/>
      <c r="Q23" s="2989"/>
      <c r="R23" s="2989"/>
      <c r="S23" s="2989"/>
    </row>
    <row r="24" spans="1:19" ht="6.75" customHeight="1">
      <c r="A24" s="2953"/>
      <c r="B24" s="3004"/>
      <c r="C24" s="3014"/>
      <c r="D24" s="3013"/>
      <c r="E24" s="2998"/>
      <c r="F24" s="2998"/>
      <c r="G24" s="3002"/>
      <c r="H24" s="2994"/>
      <c r="I24" s="2958"/>
      <c r="J24" s="2958"/>
      <c r="K24" s="2958"/>
      <c r="L24" s="2958"/>
      <c r="M24" s="2958"/>
      <c r="N24" s="2958"/>
      <c r="O24" s="2958"/>
      <c r="P24" s="2989"/>
      <c r="Q24" s="2989"/>
      <c r="R24" s="2989"/>
      <c r="S24" s="2989"/>
    </row>
    <row r="25" spans="1:19" ht="21" customHeight="1">
      <c r="A25" s="2953"/>
      <c r="B25" s="3012"/>
      <c r="C25" s="2998" t="s">
        <v>2188</v>
      </c>
      <c r="D25" s="3007">
        <v>7.7876127952574947</v>
      </c>
      <c r="E25" s="3006">
        <v>11.670725876873048</v>
      </c>
      <c r="F25" s="3006">
        <v>15.599653046224983</v>
      </c>
      <c r="G25" s="3002" t="s">
        <v>62</v>
      </c>
      <c r="H25" s="2994" t="s">
        <v>62</v>
      </c>
      <c r="I25" s="2958"/>
      <c r="J25" s="2958"/>
      <c r="K25" s="2958"/>
      <c r="L25" s="2958"/>
      <c r="M25" s="2958"/>
      <c r="N25" s="2958"/>
      <c r="O25" s="2958"/>
      <c r="P25" s="2989"/>
      <c r="Q25" s="2989"/>
      <c r="R25" s="2989"/>
      <c r="S25" s="2989"/>
    </row>
    <row r="26" spans="1:19" ht="21" customHeight="1">
      <c r="A26" s="2953"/>
      <c r="B26" s="3012"/>
      <c r="C26" s="2998" t="s">
        <v>2187</v>
      </c>
      <c r="D26" s="3007">
        <v>6.9354154381969684</v>
      </c>
      <c r="E26" s="3006">
        <v>9.9578263907245912</v>
      </c>
      <c r="F26" s="3006">
        <v>13.037015773118686</v>
      </c>
      <c r="G26" s="3002" t="s">
        <v>62</v>
      </c>
      <c r="H26" s="2994" t="s">
        <v>62</v>
      </c>
      <c r="I26" s="2958"/>
      <c r="J26" s="2958"/>
      <c r="K26" s="2958"/>
      <c r="L26" s="2958"/>
      <c r="M26" s="2958"/>
      <c r="N26" s="2958"/>
      <c r="O26" s="2958"/>
      <c r="P26" s="2989"/>
      <c r="Q26" s="2989"/>
      <c r="R26" s="2989"/>
      <c r="S26" s="2989"/>
    </row>
    <row r="27" spans="1:19" ht="10.5" customHeight="1">
      <c r="A27" s="2953"/>
      <c r="B27" s="3012"/>
      <c r="C27" s="2998"/>
      <c r="D27" s="3007"/>
      <c r="E27" s="3006"/>
      <c r="F27" s="3006"/>
      <c r="G27" s="3002"/>
      <c r="H27" s="2994"/>
      <c r="I27" s="2958"/>
      <c r="J27" s="2958"/>
      <c r="K27" s="2958"/>
      <c r="L27" s="2958"/>
      <c r="M27" s="2958"/>
      <c r="N27" s="2958"/>
      <c r="O27" s="2958"/>
      <c r="P27" s="2989"/>
      <c r="Q27" s="2989"/>
      <c r="R27" s="2989"/>
      <c r="S27" s="2989"/>
    </row>
    <row r="28" spans="1:19" ht="21" customHeight="1">
      <c r="A28" s="2953"/>
      <c r="B28" s="3767" t="s">
        <v>2189</v>
      </c>
      <c r="C28" s="3768"/>
      <c r="D28" s="3011"/>
      <c r="E28" s="3010"/>
      <c r="F28" s="3010"/>
      <c r="G28" s="3009"/>
      <c r="H28" s="3008"/>
      <c r="I28" s="2958"/>
      <c r="J28" s="2958"/>
      <c r="K28" s="2958"/>
      <c r="L28" s="2958"/>
      <c r="M28" s="2958"/>
      <c r="N28" s="2958"/>
      <c r="O28" s="2958"/>
      <c r="P28" s="2989"/>
      <c r="Q28" s="2989"/>
      <c r="R28" s="2989"/>
      <c r="S28" s="2989"/>
    </row>
    <row r="29" spans="1:19" ht="21" customHeight="1">
      <c r="A29" s="2953"/>
      <c r="B29" s="3004"/>
      <c r="C29" s="2998" t="s">
        <v>2188</v>
      </c>
      <c r="D29" s="3007">
        <v>8.353105215664927</v>
      </c>
      <c r="E29" s="3006">
        <v>12.386170353782314</v>
      </c>
      <c r="F29" s="3005">
        <v>16.433795199709156</v>
      </c>
      <c r="G29" s="3002" t="s">
        <v>62</v>
      </c>
      <c r="H29" s="2994" t="s">
        <v>62</v>
      </c>
      <c r="I29" s="2958"/>
      <c r="J29" s="2958"/>
      <c r="K29" s="2958"/>
      <c r="L29" s="2958"/>
      <c r="M29" s="2958"/>
      <c r="N29" s="2958"/>
      <c r="O29" s="2958"/>
      <c r="P29" s="2989"/>
      <c r="Q29" s="2989"/>
      <c r="R29" s="2989"/>
      <c r="S29" s="2989"/>
    </row>
    <row r="30" spans="1:19" ht="21" customHeight="1">
      <c r="A30" s="2953"/>
      <c r="B30" s="3004"/>
      <c r="C30" s="2956" t="s">
        <v>2187</v>
      </c>
      <c r="D30" s="3007">
        <v>7.4390261037227967</v>
      </c>
      <c r="E30" s="3006">
        <v>10.568265875674093</v>
      </c>
      <c r="F30" s="3005">
        <v>13.73412899607129</v>
      </c>
      <c r="G30" s="3002" t="s">
        <v>62</v>
      </c>
      <c r="H30" s="2994" t="s">
        <v>62</v>
      </c>
      <c r="I30" s="2958"/>
      <c r="J30" s="2958"/>
      <c r="K30" s="2958"/>
      <c r="L30" s="2958"/>
      <c r="M30" s="2958"/>
      <c r="N30" s="2958"/>
      <c r="O30" s="2958"/>
      <c r="P30" s="2989"/>
      <c r="Q30" s="2989"/>
      <c r="R30" s="2989"/>
      <c r="S30" s="2989"/>
    </row>
    <row r="31" spans="1:19" ht="7.5" customHeight="1">
      <c r="A31" s="2953"/>
      <c r="B31" s="3004"/>
      <c r="C31" s="3003"/>
      <c r="D31" s="3001"/>
      <c r="E31" s="3000"/>
      <c r="F31" s="3000"/>
      <c r="G31" s="3002"/>
      <c r="H31" s="2994"/>
      <c r="I31" s="2958"/>
      <c r="J31" s="2958"/>
      <c r="K31" s="2958"/>
      <c r="L31" s="2958"/>
      <c r="M31" s="2958"/>
      <c r="N31" s="2958"/>
      <c r="O31" s="2958"/>
      <c r="P31" s="2989"/>
      <c r="Q31" s="2989"/>
      <c r="R31" s="2989"/>
      <c r="S31" s="2989"/>
    </row>
    <row r="32" spans="1:19" ht="7.5" customHeight="1">
      <c r="A32" s="2953"/>
      <c r="B32" s="3004"/>
      <c r="C32" s="3003"/>
      <c r="D32" s="3001"/>
      <c r="E32" s="3000"/>
      <c r="F32" s="3000"/>
      <c r="G32" s="3002"/>
      <c r="H32" s="2994"/>
      <c r="I32" s="2958"/>
      <c r="J32" s="2958"/>
      <c r="K32" s="2958"/>
      <c r="L32" s="2958"/>
      <c r="M32" s="2958"/>
      <c r="N32" s="2958"/>
      <c r="O32" s="2958"/>
      <c r="P32" s="2989"/>
      <c r="Q32" s="2989"/>
      <c r="R32" s="2989"/>
      <c r="S32" s="2989"/>
    </row>
    <row r="33" spans="1:19" ht="21" customHeight="1">
      <c r="A33" s="2953"/>
      <c r="B33" s="2999" t="s">
        <v>2186</v>
      </c>
      <c r="C33" s="2998"/>
      <c r="D33" s="3001">
        <v>152751.30429880481</v>
      </c>
      <c r="E33" s="3000">
        <v>176171.93189406607</v>
      </c>
      <c r="F33" s="3000">
        <v>160965.72698910968</v>
      </c>
      <c r="G33" s="3002">
        <v>15.332522169137718</v>
      </c>
      <c r="H33" s="2994">
        <v>-8.6314572028988295</v>
      </c>
      <c r="I33" s="2958"/>
      <c r="J33" s="2958"/>
      <c r="K33" s="2958"/>
      <c r="L33" s="2958"/>
      <c r="M33" s="2958"/>
      <c r="N33" s="2958"/>
      <c r="O33" s="2958"/>
      <c r="P33" s="2989"/>
      <c r="Q33" s="2989"/>
      <c r="R33" s="2989"/>
      <c r="S33" s="2989"/>
    </row>
    <row r="34" spans="1:19" ht="21" customHeight="1">
      <c r="A34" s="2953"/>
      <c r="B34" s="2999" t="s">
        <v>2185</v>
      </c>
      <c r="C34" s="2998"/>
      <c r="D34" s="3001">
        <v>1151335.5320309985</v>
      </c>
      <c r="E34" s="3000">
        <v>1457557.2148803605</v>
      </c>
      <c r="F34" s="3000">
        <v>1989278.5277688394</v>
      </c>
      <c r="G34" s="3002">
        <v>26.597084371154224</v>
      </c>
      <c r="H34" s="2994">
        <v>36.480304681015468</v>
      </c>
      <c r="I34" s="2958"/>
      <c r="J34" s="2958"/>
      <c r="K34" s="2958"/>
      <c r="L34" s="2958"/>
      <c r="M34" s="2958"/>
      <c r="N34" s="2958"/>
      <c r="O34" s="2958"/>
      <c r="P34" s="2989"/>
      <c r="Q34" s="2989"/>
      <c r="R34" s="2989"/>
      <c r="S34" s="2989"/>
    </row>
    <row r="35" spans="1:19" ht="21" customHeight="1">
      <c r="A35" s="2953"/>
      <c r="B35" s="2999" t="s">
        <v>2184</v>
      </c>
      <c r="C35" s="2998"/>
      <c r="D35" s="3001">
        <v>220360.16016751016</v>
      </c>
      <c r="E35" s="3000">
        <v>-306221.68284936203</v>
      </c>
      <c r="F35" s="3000">
        <v>-531721.31288847886</v>
      </c>
      <c r="G35" s="2995" t="s">
        <v>62</v>
      </c>
      <c r="H35" s="2994" t="s">
        <v>62</v>
      </c>
      <c r="I35" s="2958"/>
      <c r="J35" s="2958"/>
      <c r="K35" s="2958"/>
      <c r="L35" s="2958"/>
      <c r="M35" s="2958"/>
      <c r="N35" s="2958"/>
      <c r="O35" s="2958"/>
      <c r="P35" s="2989"/>
      <c r="Q35" s="2989"/>
      <c r="R35" s="2989"/>
      <c r="S35" s="2989"/>
    </row>
    <row r="36" spans="1:19" ht="21" customHeight="1">
      <c r="A36" s="2953"/>
      <c r="B36" s="2999" t="s">
        <v>2183</v>
      </c>
      <c r="C36" s="2998"/>
      <c r="D36" s="2997">
        <v>32002.590828934153</v>
      </c>
      <c r="E36" s="2996">
        <v>20398.436800962307</v>
      </c>
      <c r="F36" s="2996">
        <v>29230.232413849677</v>
      </c>
      <c r="G36" s="2995" t="s">
        <v>62</v>
      </c>
      <c r="H36" s="2994" t="s">
        <v>62</v>
      </c>
      <c r="I36" s="2958"/>
      <c r="J36" s="2958"/>
      <c r="K36" s="2958"/>
      <c r="L36" s="2958"/>
      <c r="M36" s="2958"/>
      <c r="N36" s="2958"/>
      <c r="O36" s="2958"/>
      <c r="P36" s="2989"/>
      <c r="Q36" s="2989"/>
      <c r="R36" s="2989"/>
      <c r="S36" s="2989"/>
    </row>
    <row r="37" spans="1:19" ht="21" customHeight="1" thickBot="1">
      <c r="A37" s="2953"/>
      <c r="B37" s="3769" t="s">
        <v>2182</v>
      </c>
      <c r="C37" s="3770"/>
      <c r="D37" s="2993">
        <v>252362.75099644432</v>
      </c>
      <c r="E37" s="2992">
        <v>-285823.24604839971</v>
      </c>
      <c r="F37" s="2992">
        <v>-502491.08047462918</v>
      </c>
      <c r="G37" s="2991" t="s">
        <v>62</v>
      </c>
      <c r="H37" s="2990" t="s">
        <v>62</v>
      </c>
      <c r="I37" s="2958"/>
      <c r="J37" s="2958"/>
      <c r="K37" s="2958"/>
      <c r="L37" s="2958"/>
      <c r="M37" s="2958"/>
      <c r="N37" s="2958"/>
      <c r="O37" s="2958"/>
      <c r="P37" s="2989"/>
      <c r="Q37" s="2989"/>
      <c r="R37" s="2989"/>
      <c r="S37" s="2989"/>
    </row>
    <row r="38" spans="1:19" ht="21" customHeight="1" thickTop="1" thickBot="1">
      <c r="A38" s="2953"/>
      <c r="B38" s="2966"/>
      <c r="C38" s="2956"/>
      <c r="D38" s="2988"/>
      <c r="E38" s="2965"/>
      <c r="F38" s="2965"/>
      <c r="G38" s="2964"/>
      <c r="H38" s="2964"/>
      <c r="I38" s="2958"/>
      <c r="J38" s="2958"/>
      <c r="K38" s="2958"/>
      <c r="L38" s="2958"/>
      <c r="M38" s="2958"/>
      <c r="N38" s="2958"/>
      <c r="O38" s="2958"/>
    </row>
    <row r="39" spans="1:19" ht="21" customHeight="1" thickTop="1">
      <c r="A39" s="2953"/>
      <c r="B39" s="2987" t="s">
        <v>2181</v>
      </c>
      <c r="C39" s="2986"/>
      <c r="D39" s="2985">
        <v>24.430584966710246</v>
      </c>
      <c r="E39" s="2984">
        <v>28.781049905434653</v>
      </c>
      <c r="F39" s="2983">
        <v>35.778412189080669</v>
      </c>
      <c r="G39" s="2982"/>
      <c r="H39" s="2981"/>
      <c r="I39" s="2958"/>
      <c r="J39" s="2958"/>
      <c r="K39" s="2958"/>
      <c r="L39" s="2958"/>
      <c r="M39" s="2958"/>
      <c r="N39" s="2958"/>
      <c r="O39" s="2958"/>
    </row>
    <row r="40" spans="1:19" ht="21" customHeight="1">
      <c r="A40" s="2953"/>
      <c r="B40" s="2980" t="s">
        <v>2180</v>
      </c>
      <c r="C40" s="2979"/>
      <c r="D40" s="2978">
        <v>57.795128651641392</v>
      </c>
      <c r="E40" s="2977">
        <v>82.981886589371584</v>
      </c>
      <c r="F40" s="2976">
        <v>108.64179810932238</v>
      </c>
      <c r="G40" s="2975"/>
      <c r="H40" s="2974"/>
      <c r="I40" s="2958"/>
      <c r="J40" s="2958"/>
      <c r="K40" s="2958"/>
      <c r="L40" s="2958"/>
      <c r="M40" s="2958"/>
      <c r="N40" s="2958"/>
      <c r="O40" s="2958"/>
    </row>
    <row r="41" spans="1:19" ht="21" customHeight="1" thickBot="1">
      <c r="A41" s="2953"/>
      <c r="B41" s="2973" t="s">
        <v>2179</v>
      </c>
      <c r="C41" s="2972"/>
      <c r="D41" s="2971">
        <v>21.928579022707353</v>
      </c>
      <c r="E41" s="2970">
        <v>24.970341313109547</v>
      </c>
      <c r="F41" s="2969">
        <v>29.309501443955337</v>
      </c>
      <c r="G41" s="2968"/>
      <c r="H41" s="2967"/>
      <c r="I41" s="2958"/>
      <c r="J41" s="2958"/>
      <c r="K41" s="2958"/>
      <c r="L41" s="2958"/>
      <c r="M41" s="2958"/>
      <c r="N41" s="2958"/>
      <c r="O41" s="2958"/>
    </row>
    <row r="42" spans="1:19" ht="15.75" customHeight="1" thickTop="1">
      <c r="A42" s="2953"/>
      <c r="B42" s="2966"/>
      <c r="C42" s="2956"/>
      <c r="D42" s="2965"/>
      <c r="E42" s="2965"/>
      <c r="F42" s="2965"/>
      <c r="G42" s="2964"/>
      <c r="H42" s="2964"/>
      <c r="I42" s="2958"/>
      <c r="J42" s="2958"/>
    </row>
    <row r="43" spans="1:19" ht="15.75" customHeight="1">
      <c r="A43" s="2953"/>
      <c r="B43" s="2963" t="s">
        <v>2178</v>
      </c>
      <c r="C43" s="2956"/>
      <c r="D43" s="2956"/>
      <c r="E43" s="2956"/>
      <c r="F43" s="2956"/>
      <c r="G43" s="2956"/>
      <c r="H43" s="2956"/>
      <c r="I43" s="2958"/>
      <c r="J43" s="2958"/>
    </row>
    <row r="44" spans="1:19" ht="15.75" customHeight="1">
      <c r="A44" s="2953"/>
      <c r="B44" s="2961" t="s">
        <v>2177</v>
      </c>
      <c r="C44" s="2956"/>
      <c r="D44" s="2956"/>
      <c r="E44" s="2956"/>
      <c r="F44" s="2956"/>
      <c r="G44" s="2956"/>
      <c r="H44" s="2956"/>
      <c r="I44" s="2958"/>
      <c r="J44" s="2958"/>
    </row>
    <row r="45" spans="1:19" ht="15.75" customHeight="1">
      <c r="A45" s="2953"/>
      <c r="B45" s="2962" t="s">
        <v>2176</v>
      </c>
      <c r="C45" s="2961"/>
      <c r="D45" s="2956"/>
      <c r="E45" s="2956"/>
      <c r="F45" s="2956"/>
      <c r="G45" s="2956"/>
      <c r="H45" s="2956"/>
      <c r="I45" s="2958"/>
      <c r="J45" s="2958"/>
    </row>
    <row r="46" spans="1:19" ht="15.75" customHeight="1">
      <c r="A46" s="2953"/>
      <c r="B46" s="2962" t="s">
        <v>2175</v>
      </c>
      <c r="C46" s="2961"/>
      <c r="D46" s="2956"/>
      <c r="E46" s="2956"/>
      <c r="F46" s="2956"/>
      <c r="G46" s="2956"/>
      <c r="H46" s="2956"/>
      <c r="I46" s="2958"/>
      <c r="J46" s="2958"/>
    </row>
    <row r="47" spans="1:19" ht="15.75" customHeight="1">
      <c r="A47" s="2953"/>
      <c r="B47" s="2961" t="s">
        <v>2174</v>
      </c>
      <c r="C47" s="2956"/>
      <c r="D47" s="2960">
        <v>127.81</v>
      </c>
      <c r="E47" s="2959">
        <v>131.47</v>
      </c>
      <c r="F47" s="2959">
        <v>133.66000000000003</v>
      </c>
      <c r="G47" s="2956"/>
      <c r="H47" s="2956"/>
      <c r="I47" s="2958"/>
      <c r="J47" s="2958"/>
    </row>
    <row r="48" spans="1:19" ht="15.75" customHeight="1">
      <c r="A48" s="2953"/>
      <c r="B48" s="2953"/>
      <c r="C48" s="2953"/>
      <c r="D48" s="2953"/>
      <c r="E48" s="2953"/>
      <c r="F48" s="2953"/>
      <c r="G48" s="2953"/>
      <c r="H48" s="2953"/>
      <c r="I48" s="2958"/>
      <c r="J48" s="2958"/>
    </row>
    <row r="49" spans="1:10" ht="15.75" customHeight="1">
      <c r="A49" s="2953"/>
      <c r="B49" s="2953"/>
      <c r="C49" s="2953"/>
      <c r="D49" s="2957"/>
      <c r="E49" s="2957"/>
      <c r="F49" s="2957"/>
      <c r="G49" s="2953"/>
      <c r="H49" s="2953"/>
      <c r="I49" s="2953"/>
      <c r="J49" s="2953"/>
    </row>
    <row r="50" spans="1:10" ht="15.75" customHeight="1">
      <c r="A50" s="2953"/>
      <c r="B50" s="2953"/>
      <c r="C50" s="2953"/>
      <c r="D50" s="2956"/>
      <c r="E50" s="2956"/>
      <c r="F50" s="2956"/>
      <c r="G50" s="2953"/>
      <c r="H50" s="2953"/>
      <c r="I50" s="2953"/>
      <c r="J50" s="2953"/>
    </row>
    <row r="51" spans="1:10" ht="15.75" customHeight="1">
      <c r="A51" s="2953"/>
      <c r="B51" s="2953"/>
      <c r="C51" s="2953"/>
      <c r="D51" s="2956"/>
      <c r="E51" s="2956"/>
      <c r="F51" s="2956"/>
      <c r="G51" s="2953"/>
      <c r="H51" s="2953"/>
      <c r="I51" s="2953"/>
      <c r="J51" s="2953"/>
    </row>
    <row r="52" spans="1:10" ht="15.75" customHeight="1">
      <c r="A52" s="2953"/>
      <c r="B52" s="2953"/>
      <c r="C52" s="2953"/>
      <c r="D52" s="2955"/>
      <c r="E52" s="2955"/>
      <c r="F52" s="2955"/>
      <c r="G52" s="2954"/>
      <c r="H52" s="2954"/>
      <c r="I52" s="2953"/>
      <c r="J52" s="2953"/>
    </row>
    <row r="53" spans="1:10" ht="15.75" customHeight="1">
      <c r="A53" s="2953"/>
      <c r="B53" s="2953"/>
      <c r="C53" s="2953"/>
      <c r="D53" s="2953"/>
      <c r="E53" s="2953"/>
      <c r="F53" s="2953"/>
      <c r="G53" s="2953"/>
      <c r="H53" s="2953"/>
      <c r="I53" s="2953"/>
      <c r="J53" s="2953"/>
    </row>
    <row r="54" spans="1:10" ht="15.75" customHeight="1">
      <c r="A54" s="2953"/>
      <c r="B54" s="2953"/>
      <c r="C54" s="2953"/>
      <c r="D54" s="2953"/>
      <c r="E54" s="2953"/>
      <c r="F54" s="2953"/>
      <c r="G54" s="2953"/>
      <c r="H54" s="2953"/>
      <c r="I54" s="2953"/>
      <c r="J54" s="2953"/>
    </row>
    <row r="55" spans="1:10" ht="15.75" customHeight="1">
      <c r="A55" s="2953"/>
      <c r="B55" s="2953"/>
      <c r="C55" s="2953"/>
      <c r="D55" s="2953"/>
      <c r="E55" s="2953"/>
      <c r="F55" s="2953"/>
      <c r="G55" s="2953"/>
      <c r="H55" s="2953"/>
      <c r="I55" s="2953"/>
      <c r="J55" s="2953"/>
    </row>
    <row r="56" spans="1:10" ht="15.75" customHeight="1">
      <c r="A56" s="2953"/>
      <c r="B56" s="2953"/>
      <c r="C56" s="2953"/>
      <c r="D56" s="2953"/>
      <c r="E56" s="2953"/>
      <c r="F56" s="2953"/>
      <c r="G56" s="2953"/>
      <c r="H56" s="2953"/>
      <c r="I56" s="2953"/>
      <c r="J56" s="2953"/>
    </row>
    <row r="57" spans="1:10" ht="15.75" customHeight="1">
      <c r="A57" s="2953"/>
      <c r="B57" s="2953"/>
      <c r="C57" s="2953"/>
      <c r="D57" s="2953"/>
      <c r="E57" s="2953"/>
      <c r="F57" s="2953"/>
      <c r="G57" s="2953"/>
      <c r="H57" s="2953"/>
      <c r="I57" s="2953"/>
      <c r="J57" s="2953"/>
    </row>
    <row r="58" spans="1:10" ht="15.75" customHeight="1">
      <c r="A58" s="2953"/>
      <c r="B58" s="2953"/>
      <c r="C58" s="2953"/>
      <c r="D58" s="2953"/>
      <c r="E58" s="2953"/>
      <c r="F58" s="2953"/>
      <c r="G58" s="2953"/>
      <c r="H58" s="2953"/>
      <c r="I58" s="2953"/>
      <c r="J58" s="2953"/>
    </row>
    <row r="59" spans="1:10" ht="15.75" customHeight="1">
      <c r="A59" s="2953"/>
      <c r="B59" s="2953"/>
      <c r="C59" s="2953"/>
      <c r="D59" s="2953"/>
      <c r="E59" s="2953"/>
      <c r="F59" s="2953"/>
      <c r="G59" s="2953"/>
      <c r="H59" s="2953"/>
      <c r="I59" s="2953"/>
      <c r="J59" s="2953"/>
    </row>
    <row r="60" spans="1:10" ht="15.75" customHeight="1">
      <c r="A60" s="2953"/>
      <c r="B60" s="2953"/>
      <c r="C60" s="2953"/>
      <c r="D60" s="2953"/>
      <c r="E60" s="2953"/>
      <c r="F60" s="2953"/>
      <c r="G60" s="2953"/>
      <c r="H60" s="2953"/>
      <c r="I60" s="2953"/>
      <c r="J60" s="2953"/>
    </row>
    <row r="61" spans="1:10" ht="15.75" customHeight="1">
      <c r="A61" s="2953"/>
      <c r="B61" s="2953"/>
      <c r="C61" s="2953"/>
      <c r="D61" s="2953"/>
      <c r="E61" s="2953"/>
      <c r="F61" s="2953"/>
      <c r="G61" s="2953"/>
      <c r="H61" s="2953"/>
      <c r="I61" s="2953"/>
      <c r="J61" s="2953"/>
    </row>
    <row r="62" spans="1:10" ht="15.75" customHeight="1">
      <c r="A62" s="2953"/>
      <c r="B62" s="2953"/>
      <c r="C62" s="2953"/>
      <c r="D62" s="2953"/>
      <c r="E62" s="2953"/>
      <c r="F62" s="2953"/>
      <c r="G62" s="2953"/>
      <c r="H62" s="2953"/>
      <c r="I62" s="2953"/>
      <c r="J62" s="2953"/>
    </row>
    <row r="63" spans="1:10" ht="15.75" customHeight="1">
      <c r="A63" s="2953"/>
      <c r="B63" s="2953"/>
      <c r="C63" s="2953"/>
      <c r="D63" s="2953"/>
      <c r="E63" s="2953"/>
      <c r="F63" s="2953"/>
      <c r="G63" s="2953"/>
      <c r="H63" s="2953"/>
      <c r="I63" s="2953"/>
      <c r="J63" s="2953"/>
    </row>
    <row r="64" spans="1:10" ht="15.75" customHeight="1">
      <c r="A64" s="2953"/>
      <c r="B64" s="2953"/>
      <c r="C64" s="2953"/>
      <c r="D64" s="2953"/>
      <c r="E64" s="2953"/>
      <c r="F64" s="2953"/>
      <c r="G64" s="2953"/>
      <c r="H64" s="2953"/>
      <c r="I64" s="2953"/>
      <c r="J64" s="2953"/>
    </row>
    <row r="65" spans="1:10" ht="15.75" customHeight="1">
      <c r="A65" s="2953"/>
      <c r="B65" s="2953"/>
      <c r="C65" s="2953"/>
      <c r="D65" s="2953"/>
      <c r="E65" s="2953"/>
      <c r="F65" s="2953"/>
      <c r="G65" s="2953"/>
      <c r="H65" s="2953"/>
      <c r="I65" s="2953"/>
      <c r="J65" s="2953"/>
    </row>
    <row r="66" spans="1:10" ht="15.75" customHeight="1">
      <c r="A66" s="2953"/>
      <c r="B66" s="2953"/>
      <c r="C66" s="2953"/>
      <c r="D66" s="2953"/>
      <c r="E66" s="2953"/>
      <c r="F66" s="2953"/>
      <c r="G66" s="2953"/>
      <c r="H66" s="2953"/>
      <c r="I66" s="2953"/>
      <c r="J66" s="2953"/>
    </row>
    <row r="67" spans="1:10" ht="15.75" customHeight="1">
      <c r="A67" s="2953"/>
      <c r="B67" s="2953"/>
      <c r="C67" s="2953"/>
      <c r="D67" s="2953"/>
      <c r="E67" s="2953"/>
      <c r="F67" s="2953"/>
      <c r="G67" s="2953"/>
      <c r="H67" s="2953"/>
      <c r="I67" s="2953"/>
      <c r="J67" s="2953"/>
    </row>
    <row r="68" spans="1:10" ht="15.75" customHeight="1">
      <c r="A68" s="2953"/>
      <c r="B68" s="2953"/>
      <c r="C68" s="2953"/>
      <c r="D68" s="2953"/>
      <c r="E68" s="2953"/>
      <c r="F68" s="2953"/>
      <c r="G68" s="2953"/>
      <c r="H68" s="2953"/>
      <c r="I68" s="2953"/>
      <c r="J68" s="2953"/>
    </row>
    <row r="69" spans="1:10" ht="15.75" customHeight="1">
      <c r="A69" s="2953"/>
      <c r="B69" s="2953"/>
      <c r="C69" s="2953"/>
      <c r="D69" s="2953"/>
      <c r="E69" s="2953"/>
      <c r="F69" s="2953"/>
      <c r="G69" s="2953"/>
      <c r="H69" s="2953"/>
      <c r="I69" s="2953"/>
      <c r="J69" s="2953"/>
    </row>
    <row r="70" spans="1:10" ht="15.75" customHeight="1">
      <c r="A70" s="2953"/>
      <c r="B70" s="2953"/>
      <c r="C70" s="2953"/>
      <c r="D70" s="2953"/>
      <c r="E70" s="2953"/>
      <c r="F70" s="2953"/>
      <c r="G70" s="2953"/>
      <c r="H70" s="2953"/>
      <c r="I70" s="2953"/>
      <c r="J70" s="2953"/>
    </row>
    <row r="71" spans="1:10" ht="15.75" customHeight="1">
      <c r="A71" s="2953"/>
      <c r="B71" s="2953"/>
      <c r="C71" s="2953"/>
      <c r="D71" s="2953"/>
      <c r="E71" s="2953"/>
      <c r="F71" s="2953"/>
      <c r="G71" s="2953"/>
      <c r="H71" s="2953"/>
      <c r="I71" s="2953"/>
      <c r="J71" s="2953"/>
    </row>
    <row r="72" spans="1:10" ht="15.75" customHeight="1">
      <c r="A72" s="2953"/>
      <c r="B72" s="2953"/>
      <c r="C72" s="2953"/>
      <c r="D72" s="2953"/>
      <c r="E72" s="2953"/>
      <c r="F72" s="2953"/>
      <c r="G72" s="2953"/>
      <c r="H72" s="2953"/>
      <c r="I72" s="2953"/>
      <c r="J72" s="2953"/>
    </row>
    <row r="73" spans="1:10" ht="15.75" customHeight="1">
      <c r="A73" s="2953"/>
      <c r="B73" s="2953"/>
      <c r="C73" s="2953"/>
      <c r="D73" s="2953"/>
      <c r="E73" s="2953"/>
      <c r="F73" s="2953"/>
      <c r="G73" s="2953"/>
      <c r="H73" s="2953"/>
      <c r="I73" s="2953"/>
      <c r="J73" s="2953"/>
    </row>
    <row r="74" spans="1:10" ht="15.75" customHeight="1">
      <c r="A74" s="2953"/>
      <c r="B74" s="2953"/>
      <c r="C74" s="2953"/>
      <c r="D74" s="2953"/>
      <c r="E74" s="2953"/>
      <c r="F74" s="2953"/>
      <c r="G74" s="2953"/>
      <c r="H74" s="2953"/>
      <c r="I74" s="2953"/>
      <c r="J74" s="2953"/>
    </row>
    <row r="75" spans="1:10" ht="15.75" customHeight="1">
      <c r="A75" s="2953"/>
      <c r="B75" s="2953"/>
      <c r="C75" s="2953"/>
      <c r="D75" s="2953"/>
      <c r="E75" s="2953"/>
      <c r="F75" s="2953"/>
      <c r="G75" s="2953"/>
      <c r="H75" s="2953"/>
      <c r="I75" s="2953"/>
      <c r="J75" s="2953"/>
    </row>
    <row r="76" spans="1:10" ht="15.75" customHeight="1">
      <c r="A76" s="2953"/>
      <c r="B76" s="2953"/>
      <c r="C76" s="2953"/>
      <c r="D76" s="2953"/>
      <c r="E76" s="2953"/>
      <c r="F76" s="2953"/>
      <c r="G76" s="2953"/>
      <c r="H76" s="2953"/>
      <c r="I76" s="2953"/>
      <c r="J76" s="2953"/>
    </row>
    <row r="77" spans="1:10" ht="15.75" customHeight="1">
      <c r="A77" s="2953"/>
      <c r="B77" s="2953"/>
      <c r="C77" s="2953"/>
      <c r="D77" s="2953"/>
      <c r="E77" s="2953"/>
      <c r="F77" s="2953"/>
      <c r="G77" s="2953"/>
      <c r="H77" s="2953"/>
      <c r="I77" s="2953"/>
      <c r="J77" s="2953"/>
    </row>
    <row r="78" spans="1:10" ht="15.75" customHeight="1">
      <c r="A78" s="2953"/>
      <c r="B78" s="2953"/>
      <c r="C78" s="2953"/>
      <c r="D78" s="2953"/>
      <c r="E78" s="2953"/>
      <c r="F78" s="2953"/>
      <c r="G78" s="2953"/>
      <c r="H78" s="2953"/>
      <c r="I78" s="2953"/>
      <c r="J78" s="2953"/>
    </row>
    <row r="79" spans="1:10" ht="15.75" customHeight="1">
      <c r="A79" s="2953"/>
      <c r="B79" s="2953"/>
      <c r="C79" s="2953"/>
      <c r="D79" s="2953"/>
      <c r="E79" s="2953"/>
      <c r="F79" s="2953"/>
      <c r="G79" s="2953"/>
      <c r="H79" s="2953"/>
      <c r="I79" s="2953"/>
      <c r="J79" s="2953"/>
    </row>
    <row r="80" spans="1:10" ht="15.75" customHeight="1">
      <c r="A80" s="2953"/>
      <c r="B80" s="2953"/>
      <c r="C80" s="2953"/>
      <c r="D80" s="2953"/>
      <c r="E80" s="2953"/>
      <c r="F80" s="2953"/>
      <c r="G80" s="2953"/>
      <c r="H80" s="2953"/>
      <c r="I80" s="2953"/>
      <c r="J80" s="2953"/>
    </row>
    <row r="81" spans="1:10" ht="15.75" customHeight="1">
      <c r="A81" s="2953"/>
      <c r="B81" s="2953"/>
      <c r="C81" s="2953"/>
      <c r="D81" s="2953"/>
      <c r="E81" s="2953"/>
      <c r="F81" s="2953"/>
      <c r="G81" s="2953"/>
      <c r="H81" s="2953"/>
      <c r="I81" s="2953"/>
      <c r="J81" s="2953"/>
    </row>
    <row r="82" spans="1:10" ht="15.75" customHeight="1">
      <c r="A82" s="2953"/>
      <c r="B82" s="2953"/>
      <c r="C82" s="2953"/>
      <c r="D82" s="2953"/>
      <c r="E82" s="2953"/>
      <c r="F82" s="2953"/>
      <c r="G82" s="2953"/>
      <c r="H82" s="2953"/>
      <c r="I82" s="2953"/>
      <c r="J82" s="2953"/>
    </row>
    <row r="83" spans="1:10" ht="15.75" customHeight="1">
      <c r="A83" s="2953"/>
      <c r="B83" s="2953"/>
      <c r="C83" s="2953"/>
      <c r="D83" s="2953"/>
      <c r="E83" s="2953"/>
      <c r="F83" s="2953"/>
      <c r="G83" s="2953"/>
      <c r="H83" s="2953"/>
      <c r="I83" s="2953"/>
      <c r="J83" s="2953"/>
    </row>
    <row r="84" spans="1:10" ht="15.75" customHeight="1">
      <c r="A84" s="2953"/>
      <c r="B84" s="2953"/>
      <c r="C84" s="2953"/>
      <c r="D84" s="2953"/>
      <c r="E84" s="2953"/>
      <c r="F84" s="2953"/>
      <c r="G84" s="2953"/>
      <c r="H84" s="2953"/>
      <c r="I84" s="2953"/>
      <c r="J84" s="2953"/>
    </row>
    <row r="85" spans="1:10" ht="15.75" customHeight="1">
      <c r="A85" s="2953"/>
      <c r="B85" s="2953"/>
      <c r="C85" s="2953"/>
      <c r="D85" s="2953"/>
      <c r="E85" s="2953"/>
      <c r="F85" s="2953"/>
      <c r="G85" s="2953"/>
      <c r="H85" s="2953"/>
      <c r="I85" s="2953"/>
      <c r="J85" s="2953"/>
    </row>
    <row r="86" spans="1:10" ht="15.75" customHeight="1">
      <c r="A86" s="2953"/>
      <c r="B86" s="2953"/>
      <c r="C86" s="2953"/>
      <c r="D86" s="2953"/>
      <c r="E86" s="2953"/>
      <c r="F86" s="2953"/>
      <c r="G86" s="2953"/>
      <c r="H86" s="2953"/>
      <c r="I86" s="2953"/>
      <c r="J86" s="2953"/>
    </row>
    <row r="87" spans="1:10" ht="15.75" customHeight="1">
      <c r="A87" s="2953"/>
      <c r="B87" s="2953"/>
      <c r="C87" s="2953"/>
      <c r="D87" s="2953"/>
      <c r="E87" s="2953"/>
      <c r="F87" s="2953"/>
      <c r="G87" s="2953"/>
      <c r="H87" s="2953"/>
      <c r="I87" s="2953"/>
      <c r="J87" s="2953"/>
    </row>
    <row r="88" spans="1:10" ht="15.75" customHeight="1">
      <c r="A88" s="2953"/>
      <c r="B88" s="2953"/>
      <c r="C88" s="2953"/>
      <c r="D88" s="2953"/>
      <c r="E88" s="2953"/>
      <c r="F88" s="2953"/>
      <c r="G88" s="2953"/>
      <c r="H88" s="2953"/>
      <c r="I88" s="2953"/>
      <c r="J88" s="2953"/>
    </row>
    <row r="89" spans="1:10" ht="15.75" customHeight="1">
      <c r="A89" s="2953"/>
      <c r="B89" s="2953"/>
      <c r="C89" s="2953"/>
      <c r="D89" s="2953"/>
      <c r="E89" s="2953"/>
      <c r="F89" s="2953"/>
      <c r="G89" s="2953"/>
      <c r="H89" s="2953"/>
      <c r="I89" s="2953"/>
      <c r="J89" s="2953"/>
    </row>
    <row r="90" spans="1:10" ht="15.75" customHeight="1">
      <c r="A90" s="2953"/>
      <c r="B90" s="2953"/>
      <c r="C90" s="2953"/>
      <c r="D90" s="2953"/>
      <c r="E90" s="2953"/>
      <c r="F90" s="2953"/>
      <c r="G90" s="2953"/>
      <c r="H90" s="2953"/>
      <c r="I90" s="2953"/>
      <c r="J90" s="2953"/>
    </row>
    <row r="91" spans="1:10" ht="15.75" customHeight="1">
      <c r="A91" s="2953"/>
      <c r="B91" s="2953"/>
      <c r="C91" s="2953"/>
      <c r="D91" s="2953"/>
      <c r="E91" s="2953"/>
      <c r="F91" s="2953"/>
      <c r="G91" s="2953"/>
      <c r="H91" s="2953"/>
      <c r="I91" s="2953"/>
      <c r="J91" s="2953"/>
    </row>
    <row r="92" spans="1:10" ht="15.75" customHeight="1">
      <c r="A92" s="2953"/>
      <c r="B92" s="2953"/>
      <c r="C92" s="2953"/>
      <c r="D92" s="2953"/>
      <c r="E92" s="2953"/>
      <c r="F92" s="2953"/>
      <c r="G92" s="2953"/>
      <c r="H92" s="2953"/>
      <c r="I92" s="2953"/>
      <c r="J92" s="2953"/>
    </row>
    <row r="93" spans="1:10" ht="15.75" customHeight="1">
      <c r="A93" s="2953"/>
      <c r="B93" s="2953"/>
      <c r="C93" s="2953"/>
      <c r="D93" s="2953"/>
      <c r="E93" s="2953"/>
      <c r="F93" s="2953"/>
      <c r="G93" s="2953"/>
      <c r="H93" s="2953"/>
      <c r="I93" s="2953"/>
      <c r="J93" s="2953"/>
    </row>
    <row r="94" spans="1:10" ht="15.75" customHeight="1">
      <c r="A94" s="2953"/>
      <c r="B94" s="2953"/>
      <c r="C94" s="2953"/>
      <c r="D94" s="2953"/>
      <c r="E94" s="2953"/>
      <c r="F94" s="2953"/>
      <c r="G94" s="2953"/>
      <c r="H94" s="2953"/>
      <c r="I94" s="2953"/>
      <c r="J94" s="2953"/>
    </row>
    <row r="95" spans="1:10" ht="15.75" customHeight="1">
      <c r="A95" s="2953"/>
      <c r="B95" s="2953"/>
      <c r="C95" s="2953"/>
      <c r="D95" s="2953"/>
      <c r="E95" s="2953"/>
      <c r="F95" s="2953"/>
      <c r="G95" s="2953"/>
      <c r="H95" s="2953"/>
      <c r="I95" s="2953"/>
      <c r="J95" s="2953"/>
    </row>
    <row r="96" spans="1:10" ht="15.75" customHeight="1">
      <c r="A96" s="2953"/>
      <c r="B96" s="2953"/>
      <c r="C96" s="2953"/>
      <c r="D96" s="2953"/>
      <c r="E96" s="2953"/>
      <c r="F96" s="2953"/>
      <c r="G96" s="2953"/>
      <c r="H96" s="2953"/>
      <c r="I96" s="2953"/>
      <c r="J96" s="2953"/>
    </row>
    <row r="97" spans="1:10" ht="15.75" customHeight="1">
      <c r="A97" s="2953"/>
      <c r="B97" s="2953"/>
      <c r="C97" s="2953"/>
      <c r="D97" s="2953"/>
      <c r="E97" s="2953"/>
      <c r="F97" s="2953"/>
      <c r="G97" s="2953"/>
      <c r="H97" s="2953"/>
      <c r="I97" s="2953"/>
      <c r="J97" s="2953"/>
    </row>
    <row r="98" spans="1:10" ht="15.75" customHeight="1">
      <c r="A98" s="2953"/>
      <c r="B98" s="2953"/>
      <c r="C98" s="2953"/>
      <c r="D98" s="2953"/>
      <c r="E98" s="2953"/>
      <c r="F98" s="2953"/>
      <c r="G98" s="2953"/>
      <c r="H98" s="2953"/>
      <c r="I98" s="2953"/>
      <c r="J98" s="2953"/>
    </row>
    <row r="99" spans="1:10" ht="15.75" customHeight="1">
      <c r="A99" s="2953"/>
      <c r="B99" s="2953"/>
      <c r="C99" s="2953"/>
      <c r="D99" s="2953"/>
      <c r="E99" s="2953"/>
      <c r="F99" s="2953"/>
      <c r="G99" s="2953"/>
      <c r="H99" s="2953"/>
      <c r="I99" s="2953"/>
      <c r="J99" s="2953"/>
    </row>
    <row r="100" spans="1:10" ht="15.75" customHeight="1">
      <c r="A100" s="2953"/>
      <c r="B100" s="2953"/>
      <c r="C100" s="2953"/>
      <c r="D100" s="2953"/>
      <c r="E100" s="2953"/>
      <c r="F100" s="2953"/>
      <c r="G100" s="2953"/>
      <c r="H100" s="2953"/>
      <c r="I100" s="2953"/>
      <c r="J100" s="2953"/>
    </row>
    <row r="101" spans="1:10" ht="15.75" customHeight="1">
      <c r="A101" s="2953"/>
      <c r="B101" s="2953"/>
      <c r="C101" s="2953"/>
      <c r="D101" s="2953"/>
      <c r="E101" s="2953"/>
      <c r="F101" s="2953"/>
      <c r="G101" s="2953"/>
      <c r="H101" s="2953"/>
      <c r="I101" s="2953"/>
      <c r="J101" s="2953"/>
    </row>
    <row r="102" spans="1:10" ht="15.75" customHeight="1">
      <c r="A102" s="2953"/>
      <c r="B102" s="2953"/>
      <c r="C102" s="2953"/>
      <c r="D102" s="2953"/>
      <c r="E102" s="2953"/>
      <c r="F102" s="2953"/>
      <c r="G102" s="2953"/>
      <c r="H102" s="2953"/>
      <c r="I102" s="2953"/>
      <c r="J102" s="2953"/>
    </row>
    <row r="103" spans="1:10" ht="15.75" customHeight="1">
      <c r="A103" s="2953"/>
      <c r="B103" s="2953"/>
      <c r="C103" s="2953"/>
      <c r="D103" s="2953"/>
      <c r="E103" s="2953"/>
      <c r="F103" s="2953"/>
      <c r="G103" s="2953"/>
      <c r="H103" s="2953"/>
      <c r="I103" s="2953"/>
      <c r="J103" s="2953"/>
    </row>
    <row r="104" spans="1:10" ht="15.75" customHeight="1">
      <c r="A104" s="2953"/>
      <c r="B104" s="2953"/>
      <c r="C104" s="2953"/>
      <c r="D104" s="2953"/>
      <c r="E104" s="2953"/>
      <c r="F104" s="2953"/>
      <c r="G104" s="2953"/>
      <c r="H104" s="2953"/>
      <c r="I104" s="2953"/>
      <c r="J104" s="2953"/>
    </row>
    <row r="105" spans="1:10" ht="15.75" customHeight="1">
      <c r="A105" s="2953"/>
      <c r="B105" s="2953"/>
      <c r="C105" s="2953"/>
      <c r="D105" s="2953"/>
      <c r="E105" s="2953"/>
      <c r="F105" s="2953"/>
      <c r="G105" s="2953"/>
      <c r="H105" s="2953"/>
      <c r="I105" s="2953"/>
      <c r="J105" s="2953"/>
    </row>
    <row r="106" spans="1:10" ht="15.75" customHeight="1">
      <c r="A106" s="2953"/>
      <c r="B106" s="2953"/>
      <c r="C106" s="2953"/>
      <c r="D106" s="2953"/>
      <c r="E106" s="2953"/>
      <c r="F106" s="2953"/>
      <c r="G106" s="2953"/>
      <c r="H106" s="2953"/>
      <c r="I106" s="2953"/>
      <c r="J106" s="2953"/>
    </row>
    <row r="107" spans="1:10" ht="15.75" customHeight="1">
      <c r="A107" s="2953"/>
      <c r="B107" s="2953"/>
      <c r="C107" s="2953"/>
      <c r="D107" s="2953"/>
      <c r="E107" s="2953"/>
      <c r="F107" s="2953"/>
      <c r="G107" s="2953"/>
      <c r="H107" s="2953"/>
      <c r="I107" s="2953"/>
      <c r="J107" s="2953"/>
    </row>
    <row r="108" spans="1:10" ht="15.75" customHeight="1">
      <c r="A108" s="2953"/>
      <c r="B108" s="2953"/>
      <c r="C108" s="2953"/>
      <c r="D108" s="2953"/>
      <c r="E108" s="2953"/>
      <c r="F108" s="2953"/>
      <c r="G108" s="2953"/>
      <c r="H108" s="2953"/>
      <c r="I108" s="2953"/>
      <c r="J108" s="2953"/>
    </row>
    <row r="109" spans="1:10" ht="15.75" customHeight="1">
      <c r="A109" s="2953"/>
      <c r="B109" s="2953"/>
      <c r="C109" s="2953"/>
      <c r="D109" s="2953"/>
      <c r="E109" s="2953"/>
      <c r="F109" s="2953"/>
      <c r="G109" s="2953"/>
      <c r="H109" s="2953"/>
      <c r="I109" s="2953"/>
      <c r="J109" s="2953"/>
    </row>
    <row r="110" spans="1:10" ht="15.75" customHeight="1">
      <c r="A110" s="2953"/>
      <c r="B110" s="2953"/>
      <c r="C110" s="2953"/>
      <c r="D110" s="2953"/>
      <c r="E110" s="2953"/>
      <c r="F110" s="2953"/>
      <c r="G110" s="2953"/>
      <c r="H110" s="2953"/>
      <c r="I110" s="2953"/>
      <c r="J110" s="2953"/>
    </row>
    <row r="111" spans="1:10" ht="15.75" customHeight="1">
      <c r="A111" s="2953"/>
      <c r="B111" s="2953"/>
      <c r="C111" s="2953"/>
      <c r="D111" s="2953"/>
      <c r="E111" s="2953"/>
      <c r="F111" s="2953"/>
      <c r="G111" s="2953"/>
      <c r="H111" s="2953"/>
      <c r="I111" s="2953"/>
      <c r="J111" s="2953"/>
    </row>
    <row r="112" spans="1:10" ht="15.75" customHeight="1">
      <c r="A112" s="2953"/>
      <c r="B112" s="2953"/>
      <c r="C112" s="2953"/>
      <c r="D112" s="2953"/>
      <c r="E112" s="2953"/>
      <c r="F112" s="2953"/>
      <c r="G112" s="2953"/>
      <c r="H112" s="2953"/>
      <c r="I112" s="2953"/>
      <c r="J112" s="2953"/>
    </row>
    <row r="113" spans="1:10" ht="15.75" customHeight="1">
      <c r="A113" s="2953"/>
      <c r="B113" s="2953"/>
      <c r="C113" s="2953"/>
      <c r="D113" s="2953"/>
      <c r="E113" s="2953"/>
      <c r="F113" s="2953"/>
      <c r="G113" s="2953"/>
      <c r="H113" s="2953"/>
      <c r="I113" s="2953"/>
      <c r="J113" s="2953"/>
    </row>
    <row r="114" spans="1:10" ht="15.75" customHeight="1">
      <c r="A114" s="2953"/>
      <c r="B114" s="2953"/>
      <c r="C114" s="2953"/>
      <c r="D114" s="2953"/>
      <c r="E114" s="2953"/>
      <c r="F114" s="2953"/>
      <c r="G114" s="2953"/>
      <c r="H114" s="2953"/>
      <c r="I114" s="2953"/>
      <c r="J114" s="2953"/>
    </row>
    <row r="115" spans="1:10" ht="15.75" customHeight="1">
      <c r="A115" s="2953"/>
      <c r="B115" s="2953"/>
      <c r="C115" s="2953"/>
      <c r="D115" s="2953"/>
      <c r="E115" s="2953"/>
      <c r="F115" s="2953"/>
      <c r="G115" s="2953"/>
      <c r="H115" s="2953"/>
      <c r="I115" s="2953"/>
      <c r="J115" s="2953"/>
    </row>
    <row r="116" spans="1:10" ht="15.75" customHeight="1">
      <c r="A116" s="2953"/>
      <c r="B116" s="2953"/>
      <c r="C116" s="2953"/>
      <c r="D116" s="2953"/>
      <c r="E116" s="2953"/>
      <c r="F116" s="2953"/>
      <c r="G116" s="2953"/>
      <c r="H116" s="2953"/>
      <c r="I116" s="2953"/>
      <c r="J116" s="2953"/>
    </row>
    <row r="117" spans="1:10" ht="15.75" customHeight="1">
      <c r="A117" s="2953"/>
      <c r="B117" s="2953"/>
      <c r="C117" s="2953"/>
      <c r="D117" s="2953"/>
      <c r="E117" s="2953"/>
      <c r="F117" s="2953"/>
      <c r="G117" s="2953"/>
      <c r="H117" s="2953"/>
      <c r="I117" s="2953"/>
      <c r="J117" s="2953"/>
    </row>
    <row r="118" spans="1:10" ht="15.75" customHeight="1">
      <c r="A118" s="2953"/>
      <c r="B118" s="2953"/>
      <c r="C118" s="2953"/>
      <c r="D118" s="2953"/>
      <c r="E118" s="2953"/>
      <c r="F118" s="2953"/>
      <c r="G118" s="2953"/>
      <c r="H118" s="2953"/>
      <c r="I118" s="2953"/>
      <c r="J118" s="2953"/>
    </row>
    <row r="119" spans="1:10" ht="15.75" customHeight="1">
      <c r="A119" s="2953"/>
      <c r="B119" s="2953"/>
      <c r="C119" s="2953"/>
      <c r="D119" s="2953"/>
      <c r="E119" s="2953"/>
      <c r="F119" s="2953"/>
      <c r="G119" s="2953"/>
      <c r="H119" s="2953"/>
      <c r="I119" s="2953"/>
      <c r="J119" s="2953"/>
    </row>
    <row r="120" spans="1:10" ht="15.75" customHeight="1">
      <c r="A120" s="2953"/>
      <c r="B120" s="2953"/>
      <c r="C120" s="2953"/>
      <c r="D120" s="2953"/>
      <c r="E120" s="2953"/>
      <c r="F120" s="2953"/>
      <c r="G120" s="2953"/>
      <c r="H120" s="2953"/>
      <c r="I120" s="2953"/>
      <c r="J120" s="2953"/>
    </row>
    <row r="121" spans="1:10" ht="15.75" customHeight="1">
      <c r="A121" s="2953"/>
      <c r="B121" s="2953"/>
      <c r="C121" s="2953"/>
      <c r="D121" s="2953"/>
      <c r="E121" s="2953"/>
      <c r="F121" s="2953"/>
      <c r="G121" s="2953"/>
      <c r="H121" s="2953"/>
      <c r="I121" s="2953"/>
      <c r="J121" s="2953"/>
    </row>
    <row r="122" spans="1:10" ht="15.75" customHeight="1">
      <c r="A122" s="2953"/>
      <c r="B122" s="2953"/>
      <c r="C122" s="2953"/>
      <c r="D122" s="2953"/>
      <c r="E122" s="2953"/>
      <c r="F122" s="2953"/>
      <c r="G122" s="2953"/>
      <c r="H122" s="2953"/>
      <c r="I122" s="2953"/>
      <c r="J122" s="2953"/>
    </row>
    <row r="123" spans="1:10" ht="15.75" customHeight="1">
      <c r="A123" s="2953"/>
      <c r="B123" s="2953"/>
      <c r="C123" s="2953"/>
      <c r="D123" s="2953"/>
      <c r="E123" s="2953"/>
      <c r="F123" s="2953"/>
      <c r="G123" s="2953"/>
      <c r="H123" s="2953"/>
      <c r="I123" s="2953"/>
      <c r="J123" s="2953"/>
    </row>
    <row r="124" spans="1:10" ht="15.75" customHeight="1">
      <c r="A124" s="2953"/>
      <c r="B124" s="2953"/>
      <c r="C124" s="2953"/>
      <c r="D124" s="2953"/>
      <c r="E124" s="2953"/>
      <c r="F124" s="2953"/>
      <c r="G124" s="2953"/>
      <c r="H124" s="2953"/>
      <c r="I124" s="2953"/>
      <c r="J124" s="2953"/>
    </row>
    <row r="125" spans="1:10" ht="15.75" customHeight="1">
      <c r="A125" s="2953"/>
      <c r="B125" s="2953"/>
      <c r="C125" s="2953"/>
      <c r="D125" s="2953"/>
      <c r="E125" s="2953"/>
      <c r="F125" s="2953"/>
      <c r="G125" s="2953"/>
      <c r="H125" s="2953"/>
      <c r="I125" s="2953"/>
      <c r="J125" s="2953"/>
    </row>
    <row r="126" spans="1:10" ht="15.75" customHeight="1">
      <c r="A126" s="2953"/>
      <c r="B126" s="2953"/>
      <c r="C126" s="2953"/>
      <c r="D126" s="2953"/>
      <c r="E126" s="2953"/>
      <c r="F126" s="2953"/>
      <c r="G126" s="2953"/>
      <c r="H126" s="2953"/>
      <c r="I126" s="2953"/>
      <c r="J126" s="2953"/>
    </row>
    <row r="127" spans="1:10" ht="15.75" customHeight="1">
      <c r="A127" s="2953"/>
      <c r="B127" s="2953"/>
      <c r="C127" s="2953"/>
      <c r="D127" s="2953"/>
      <c r="E127" s="2953"/>
      <c r="F127" s="2953"/>
      <c r="G127" s="2953"/>
      <c r="H127" s="2953"/>
      <c r="I127" s="2953"/>
      <c r="J127" s="2953"/>
    </row>
    <row r="128" spans="1:10" ht="15.75" customHeight="1">
      <c r="A128" s="2953"/>
      <c r="B128" s="2953"/>
      <c r="C128" s="2953"/>
      <c r="D128" s="2953"/>
      <c r="E128" s="2953"/>
      <c r="F128" s="2953"/>
      <c r="G128" s="2953"/>
      <c r="H128" s="2953"/>
      <c r="I128" s="2953"/>
      <c r="J128" s="2953"/>
    </row>
    <row r="129" spans="1:10" ht="15.75" customHeight="1">
      <c r="A129" s="2953"/>
      <c r="B129" s="2953"/>
      <c r="C129" s="2953"/>
      <c r="D129" s="2953"/>
      <c r="E129" s="2953"/>
      <c r="F129" s="2953"/>
      <c r="G129" s="2953"/>
      <c r="H129" s="2953"/>
      <c r="I129" s="2953"/>
      <c r="J129" s="2953"/>
    </row>
    <row r="130" spans="1:10" ht="15.75" customHeight="1">
      <c r="A130" s="2953"/>
      <c r="B130" s="2953"/>
      <c r="C130" s="2953"/>
      <c r="D130" s="2953"/>
      <c r="E130" s="2953"/>
      <c r="F130" s="2953"/>
      <c r="G130" s="2953"/>
      <c r="H130" s="2953"/>
      <c r="I130" s="2953"/>
      <c r="J130" s="2953"/>
    </row>
    <row r="131" spans="1:10" ht="15.75" customHeight="1">
      <c r="A131" s="2953"/>
      <c r="B131" s="2953"/>
      <c r="C131" s="2953"/>
      <c r="D131" s="2953"/>
      <c r="E131" s="2953"/>
      <c r="F131" s="2953"/>
      <c r="G131" s="2953"/>
      <c r="H131" s="2953"/>
      <c r="I131" s="2953"/>
      <c r="J131" s="2953"/>
    </row>
    <row r="132" spans="1:10" ht="15.75" customHeight="1">
      <c r="A132" s="2953"/>
      <c r="B132" s="2953"/>
      <c r="C132" s="2953"/>
      <c r="D132" s="2953"/>
      <c r="E132" s="2953"/>
      <c r="F132" s="2953"/>
      <c r="G132" s="2953"/>
      <c r="H132" s="2953"/>
      <c r="I132" s="2953"/>
      <c r="J132" s="2953"/>
    </row>
    <row r="133" spans="1:10" ht="15.75" customHeight="1">
      <c r="A133" s="2953"/>
      <c r="B133" s="2953"/>
      <c r="C133" s="2953"/>
      <c r="D133" s="2953"/>
      <c r="E133" s="2953"/>
      <c r="F133" s="2953"/>
      <c r="G133" s="2953"/>
      <c r="H133" s="2953"/>
      <c r="I133" s="2953"/>
      <c r="J133" s="2953"/>
    </row>
    <row r="134" spans="1:10" ht="15.75" customHeight="1">
      <c r="A134" s="2953"/>
      <c r="B134" s="2953"/>
      <c r="C134" s="2953"/>
      <c r="D134" s="2953"/>
      <c r="E134" s="2953"/>
      <c r="F134" s="2953"/>
      <c r="G134" s="2953"/>
      <c r="H134" s="2953"/>
      <c r="I134" s="2953"/>
      <c r="J134" s="2953"/>
    </row>
    <row r="135" spans="1:10" ht="15.75" customHeight="1">
      <c r="A135" s="2953"/>
      <c r="B135" s="2953"/>
      <c r="C135" s="2953"/>
      <c r="D135" s="2953"/>
      <c r="E135" s="2953"/>
      <c r="F135" s="2953"/>
      <c r="G135" s="2953"/>
      <c r="H135" s="2953"/>
      <c r="I135" s="2953"/>
      <c r="J135" s="2953"/>
    </row>
    <row r="136" spans="1:10" ht="15.75" customHeight="1">
      <c r="A136" s="2953"/>
      <c r="B136" s="2953"/>
      <c r="C136" s="2953"/>
      <c r="D136" s="2953"/>
      <c r="E136" s="2953"/>
      <c r="F136" s="2953"/>
      <c r="G136" s="2953"/>
      <c r="H136" s="2953"/>
      <c r="I136" s="2953"/>
      <c r="J136" s="2953"/>
    </row>
    <row r="137" spans="1:10" ht="15.75" customHeight="1">
      <c r="A137" s="2953"/>
      <c r="B137" s="2953"/>
      <c r="C137" s="2953"/>
      <c r="D137" s="2953"/>
      <c r="E137" s="2953"/>
      <c r="F137" s="2953"/>
      <c r="G137" s="2953"/>
      <c r="H137" s="2953"/>
      <c r="I137" s="2953"/>
      <c r="J137" s="2953"/>
    </row>
    <row r="138" spans="1:10" ht="15.75" customHeight="1">
      <c r="A138" s="2953"/>
      <c r="B138" s="2953"/>
      <c r="C138" s="2953"/>
      <c r="D138" s="2953"/>
      <c r="E138" s="2953"/>
      <c r="F138" s="2953"/>
      <c r="G138" s="2953"/>
      <c r="H138" s="2953"/>
      <c r="I138" s="2953"/>
      <c r="J138" s="2953"/>
    </row>
    <row r="139" spans="1:10" ht="15.75" customHeight="1">
      <c r="A139" s="2953"/>
      <c r="B139" s="2953"/>
      <c r="C139" s="2953"/>
      <c r="D139" s="2953"/>
      <c r="E139" s="2953"/>
      <c r="F139" s="2953"/>
      <c r="G139" s="2953"/>
      <c r="H139" s="2953"/>
      <c r="I139" s="2953"/>
      <c r="J139" s="2953"/>
    </row>
    <row r="140" spans="1:10" ht="15.75" customHeight="1">
      <c r="A140" s="2953"/>
      <c r="B140" s="2953"/>
      <c r="C140" s="2953"/>
      <c r="D140" s="2953"/>
      <c r="E140" s="2953"/>
      <c r="F140" s="2953"/>
      <c r="G140" s="2953"/>
      <c r="H140" s="2953"/>
      <c r="I140" s="2953"/>
      <c r="J140" s="2953"/>
    </row>
    <row r="141" spans="1:10" ht="15.75" customHeight="1">
      <c r="A141" s="2953"/>
      <c r="B141" s="2953"/>
      <c r="C141" s="2953"/>
      <c r="D141" s="2953"/>
      <c r="E141" s="2953"/>
      <c r="F141" s="2953"/>
      <c r="G141" s="2953"/>
      <c r="H141" s="2953"/>
      <c r="I141" s="2953"/>
      <c r="J141" s="2953"/>
    </row>
    <row r="142" spans="1:10" ht="15.75" customHeight="1">
      <c r="A142" s="2953"/>
      <c r="B142" s="2953"/>
      <c r="C142" s="2953"/>
      <c r="D142" s="2953"/>
      <c r="E142" s="2953"/>
      <c r="F142" s="2953"/>
      <c r="G142" s="2953"/>
      <c r="H142" s="2953"/>
      <c r="I142" s="2953"/>
      <c r="J142" s="2953"/>
    </row>
    <row r="143" spans="1:10" ht="15.75" customHeight="1">
      <c r="A143" s="2953"/>
      <c r="B143" s="2953"/>
      <c r="C143" s="2953"/>
      <c r="D143" s="2953"/>
      <c r="E143" s="2953"/>
      <c r="F143" s="2953"/>
      <c r="G143" s="2953"/>
      <c r="H143" s="2953"/>
      <c r="I143" s="2953"/>
      <c r="J143" s="2953"/>
    </row>
    <row r="144" spans="1:10" ht="15.75" customHeight="1">
      <c r="A144" s="2953"/>
      <c r="B144" s="2953"/>
      <c r="C144" s="2953"/>
      <c r="D144" s="2953"/>
      <c r="E144" s="2953"/>
      <c r="F144" s="2953"/>
      <c r="G144" s="2953"/>
      <c r="H144" s="2953"/>
      <c r="I144" s="2953"/>
      <c r="J144" s="2953"/>
    </row>
    <row r="145" spans="1:10" ht="15.75" customHeight="1">
      <c r="A145" s="2953"/>
      <c r="B145" s="2953"/>
      <c r="C145" s="2953"/>
      <c r="D145" s="2953"/>
      <c r="E145" s="2953"/>
      <c r="F145" s="2953"/>
      <c r="G145" s="2953"/>
      <c r="H145" s="2953"/>
      <c r="I145" s="2953"/>
      <c r="J145" s="2953"/>
    </row>
    <row r="146" spans="1:10" ht="15.75" customHeight="1">
      <c r="A146" s="2953"/>
      <c r="B146" s="2953"/>
      <c r="C146" s="2953"/>
      <c r="D146" s="2953"/>
      <c r="E146" s="2953"/>
      <c r="F146" s="2953"/>
      <c r="G146" s="2953"/>
      <c r="H146" s="2953"/>
      <c r="I146" s="2953"/>
      <c r="J146" s="2953"/>
    </row>
    <row r="147" spans="1:10" ht="15.75" customHeight="1">
      <c r="A147" s="2953"/>
      <c r="B147" s="2953"/>
      <c r="C147" s="2953"/>
      <c r="D147" s="2953"/>
      <c r="E147" s="2953"/>
      <c r="F147" s="2953"/>
      <c r="G147" s="2953"/>
      <c r="H147" s="2953"/>
      <c r="I147" s="2953"/>
      <c r="J147" s="2953"/>
    </row>
    <row r="148" spans="1:10" ht="15.75" customHeight="1">
      <c r="A148" s="2953"/>
      <c r="B148" s="2953"/>
      <c r="C148" s="2953"/>
      <c r="D148" s="2953"/>
      <c r="E148" s="2953"/>
      <c r="F148" s="2953"/>
      <c r="G148" s="2953"/>
      <c r="H148" s="2953"/>
      <c r="I148" s="2953"/>
      <c r="J148" s="2953"/>
    </row>
    <row r="149" spans="1:10" ht="15.75" customHeight="1">
      <c r="A149" s="2953"/>
      <c r="B149" s="2953"/>
      <c r="C149" s="2953"/>
      <c r="D149" s="2953"/>
      <c r="E149" s="2953"/>
      <c r="F149" s="2953"/>
      <c r="G149" s="2953"/>
      <c r="H149" s="2953"/>
      <c r="I149" s="2953"/>
      <c r="J149" s="2953"/>
    </row>
    <row r="150" spans="1:10" ht="15.75" customHeight="1">
      <c r="A150" s="2953"/>
      <c r="B150" s="2953"/>
      <c r="C150" s="2953"/>
      <c r="D150" s="2953"/>
      <c r="E150" s="2953"/>
      <c r="F150" s="2953"/>
      <c r="G150" s="2953"/>
      <c r="H150" s="2953"/>
      <c r="I150" s="2953"/>
      <c r="J150" s="2953"/>
    </row>
    <row r="151" spans="1:10" ht="15.75" customHeight="1">
      <c r="A151" s="2953"/>
      <c r="B151" s="2953"/>
      <c r="C151" s="2953"/>
      <c r="D151" s="2953"/>
      <c r="E151" s="2953"/>
      <c r="F151" s="2953"/>
      <c r="G151" s="2953"/>
      <c r="H151" s="2953"/>
      <c r="I151" s="2953"/>
      <c r="J151" s="2953"/>
    </row>
    <row r="152" spans="1:10" ht="15.75" customHeight="1">
      <c r="A152" s="2953"/>
      <c r="B152" s="2953"/>
      <c r="C152" s="2953"/>
      <c r="D152" s="2953"/>
      <c r="E152" s="2953"/>
      <c r="F152" s="2953"/>
      <c r="G152" s="2953"/>
      <c r="H152" s="2953"/>
      <c r="I152" s="2953"/>
      <c r="J152" s="2953"/>
    </row>
    <row r="153" spans="1:10" ht="15.75" customHeight="1">
      <c r="A153" s="2953"/>
      <c r="B153" s="2953"/>
      <c r="C153" s="2953"/>
      <c r="D153" s="2953"/>
      <c r="E153" s="2953"/>
      <c r="F153" s="2953"/>
      <c r="G153" s="2953"/>
      <c r="H153" s="2953"/>
      <c r="I153" s="2953"/>
      <c r="J153" s="2953"/>
    </row>
    <row r="154" spans="1:10" ht="15.75" customHeight="1">
      <c r="A154" s="2953"/>
      <c r="B154" s="2953"/>
      <c r="C154" s="2953"/>
      <c r="D154" s="2953"/>
      <c r="E154" s="2953"/>
      <c r="F154" s="2953"/>
      <c r="G154" s="2953"/>
      <c r="H154" s="2953"/>
      <c r="I154" s="2953"/>
      <c r="J154" s="2953"/>
    </row>
    <row r="155" spans="1:10" ht="15.75" customHeight="1">
      <c r="A155" s="2953"/>
      <c r="B155" s="2953"/>
      <c r="C155" s="2953"/>
      <c r="D155" s="2953"/>
      <c r="E155" s="2953"/>
      <c r="F155" s="2953"/>
      <c r="G155" s="2953"/>
      <c r="H155" s="2953"/>
      <c r="I155" s="2953"/>
      <c r="J155" s="2953"/>
    </row>
    <row r="156" spans="1:10" ht="15.75" customHeight="1">
      <c r="A156" s="2953"/>
      <c r="B156" s="2953"/>
      <c r="C156" s="2953"/>
      <c r="D156" s="2953"/>
      <c r="E156" s="2953"/>
      <c r="F156" s="2953"/>
      <c r="G156" s="2953"/>
      <c r="H156" s="2953"/>
      <c r="I156" s="2953"/>
      <c r="J156" s="2953"/>
    </row>
    <row r="157" spans="1:10" ht="15.75" customHeight="1">
      <c r="A157" s="2953"/>
      <c r="B157" s="2953"/>
      <c r="C157" s="2953"/>
      <c r="D157" s="2953"/>
      <c r="E157" s="2953"/>
      <c r="F157" s="2953"/>
      <c r="G157" s="2953"/>
      <c r="H157" s="2953"/>
      <c r="I157" s="2953"/>
      <c r="J157" s="2953"/>
    </row>
    <row r="158" spans="1:10" ht="15.75" customHeight="1">
      <c r="A158" s="2953"/>
      <c r="B158" s="2953"/>
      <c r="C158" s="2953"/>
      <c r="D158" s="2953"/>
      <c r="E158" s="2953"/>
      <c r="F158" s="2953"/>
      <c r="G158" s="2953"/>
      <c r="H158" s="2953"/>
      <c r="I158" s="2953"/>
      <c r="J158" s="2953"/>
    </row>
    <row r="159" spans="1:10" ht="15.75" customHeight="1">
      <c r="A159" s="2953"/>
      <c r="B159" s="2953"/>
      <c r="C159" s="2953"/>
      <c r="D159" s="2953"/>
      <c r="E159" s="2953"/>
      <c r="F159" s="2953"/>
      <c r="G159" s="2953"/>
      <c r="H159" s="2953"/>
      <c r="I159" s="2953"/>
      <c r="J159" s="2953"/>
    </row>
    <row r="160" spans="1:10" ht="15.75" customHeight="1">
      <c r="A160" s="2953"/>
      <c r="B160" s="2953"/>
      <c r="C160" s="2953"/>
      <c r="D160" s="2953"/>
      <c r="E160" s="2953"/>
      <c r="F160" s="2953"/>
      <c r="G160" s="2953"/>
      <c r="H160" s="2953"/>
      <c r="I160" s="2953"/>
      <c r="J160" s="2953"/>
    </row>
    <row r="161" spans="1:10" ht="15.75" customHeight="1">
      <c r="A161" s="2953"/>
      <c r="B161" s="2953"/>
      <c r="C161" s="2953"/>
      <c r="D161" s="2953"/>
      <c r="E161" s="2953"/>
      <c r="F161" s="2953"/>
      <c r="G161" s="2953"/>
      <c r="H161" s="2953"/>
      <c r="I161" s="2953"/>
      <c r="J161" s="2953"/>
    </row>
    <row r="162" spans="1:10" ht="15.75" customHeight="1">
      <c r="A162" s="2953"/>
      <c r="B162" s="2953"/>
      <c r="C162" s="2953"/>
      <c r="D162" s="2953"/>
      <c r="E162" s="2953"/>
      <c r="F162" s="2953"/>
      <c r="G162" s="2953"/>
      <c r="H162" s="2953"/>
      <c r="I162" s="2953"/>
      <c r="J162" s="2953"/>
    </row>
    <row r="163" spans="1:10" ht="15.75" customHeight="1">
      <c r="A163" s="2953"/>
      <c r="B163" s="2953"/>
      <c r="C163" s="2953"/>
      <c r="D163" s="2953"/>
      <c r="E163" s="2953"/>
      <c r="F163" s="2953"/>
      <c r="G163" s="2953"/>
      <c r="H163" s="2953"/>
      <c r="I163" s="2953"/>
      <c r="J163" s="2953"/>
    </row>
    <row r="164" spans="1:10" ht="15.75" customHeight="1">
      <c r="A164" s="2953"/>
      <c r="B164" s="2953"/>
      <c r="C164" s="2953"/>
      <c r="D164" s="2953"/>
      <c r="E164" s="2953"/>
      <c r="F164" s="2953"/>
      <c r="G164" s="2953"/>
      <c r="H164" s="2953"/>
      <c r="I164" s="2953"/>
      <c r="J164" s="2953"/>
    </row>
    <row r="165" spans="1:10" ht="15.75" customHeight="1">
      <c r="A165" s="2953"/>
      <c r="B165" s="2953"/>
      <c r="C165" s="2953"/>
      <c r="D165" s="2953"/>
      <c r="E165" s="2953"/>
      <c r="F165" s="2953"/>
      <c r="G165" s="2953"/>
      <c r="H165" s="2953"/>
      <c r="I165" s="2953"/>
      <c r="J165" s="2953"/>
    </row>
    <row r="166" spans="1:10" ht="15.75" customHeight="1">
      <c r="A166" s="2953"/>
      <c r="B166" s="2953"/>
      <c r="C166" s="2953"/>
      <c r="D166" s="2953"/>
      <c r="E166" s="2953"/>
      <c r="F166" s="2953"/>
      <c r="G166" s="2953"/>
      <c r="H166" s="2953"/>
      <c r="I166" s="2953"/>
      <c r="J166" s="2953"/>
    </row>
    <row r="167" spans="1:10" ht="15.75" customHeight="1">
      <c r="A167" s="2953"/>
      <c r="B167" s="2953"/>
      <c r="C167" s="2953"/>
      <c r="D167" s="2953"/>
      <c r="E167" s="2953"/>
      <c r="F167" s="2953"/>
      <c r="G167" s="2953"/>
      <c r="H167" s="2953"/>
      <c r="I167" s="2953"/>
      <c r="J167" s="2953"/>
    </row>
    <row r="168" spans="1:10" ht="15.75" customHeight="1">
      <c r="A168" s="2953"/>
      <c r="B168" s="2953"/>
      <c r="C168" s="2953"/>
      <c r="D168" s="2953"/>
      <c r="E168" s="2953"/>
      <c r="F168" s="2953"/>
      <c r="G168" s="2953"/>
      <c r="H168" s="2953"/>
      <c r="I168" s="2953"/>
      <c r="J168" s="2953"/>
    </row>
    <row r="169" spans="1:10" ht="15.75" customHeight="1">
      <c r="A169" s="2953"/>
      <c r="B169" s="2953"/>
      <c r="C169" s="2953"/>
      <c r="D169" s="2953"/>
      <c r="E169" s="2953"/>
      <c r="F169" s="2953"/>
      <c r="G169" s="2953"/>
      <c r="H169" s="2953"/>
      <c r="I169" s="2953"/>
      <c r="J169" s="2953"/>
    </row>
    <row r="170" spans="1:10" ht="15.75" customHeight="1">
      <c r="A170" s="2953"/>
      <c r="B170" s="2953"/>
      <c r="C170" s="2953"/>
      <c r="D170" s="2953"/>
      <c r="E170" s="2953"/>
      <c r="F170" s="2953"/>
      <c r="G170" s="2953"/>
      <c r="H170" s="2953"/>
      <c r="I170" s="2953"/>
      <c r="J170" s="2953"/>
    </row>
    <row r="171" spans="1:10" ht="15.75" customHeight="1">
      <c r="A171" s="2953"/>
      <c r="B171" s="2953"/>
      <c r="C171" s="2953"/>
      <c r="D171" s="2953"/>
      <c r="E171" s="2953"/>
      <c r="F171" s="2953"/>
      <c r="G171" s="2953"/>
      <c r="H171" s="2953"/>
      <c r="I171" s="2953"/>
      <c r="J171" s="2953"/>
    </row>
    <row r="172" spans="1:10" ht="15.75" customHeight="1">
      <c r="A172" s="2953"/>
      <c r="B172" s="2953"/>
      <c r="C172" s="2953"/>
      <c r="D172" s="2953"/>
      <c r="E172" s="2953"/>
      <c r="F172" s="2953"/>
      <c r="G172" s="2953"/>
      <c r="H172" s="2953"/>
      <c r="I172" s="2953"/>
      <c r="J172" s="2953"/>
    </row>
    <row r="173" spans="1:10" ht="15.75" customHeight="1">
      <c r="A173" s="2953"/>
      <c r="B173" s="2953"/>
      <c r="C173" s="2953"/>
      <c r="D173" s="2953"/>
      <c r="E173" s="2953"/>
      <c r="F173" s="2953"/>
      <c r="G173" s="2953"/>
      <c r="H173" s="2953"/>
      <c r="I173" s="2953"/>
      <c r="J173" s="2953"/>
    </row>
    <row r="174" spans="1:10" ht="15.75" customHeight="1">
      <c r="A174" s="2953"/>
      <c r="B174" s="2953"/>
      <c r="C174" s="2953"/>
      <c r="D174" s="2953"/>
      <c r="E174" s="2953"/>
      <c r="F174" s="2953"/>
      <c r="G174" s="2953"/>
      <c r="H174" s="2953"/>
      <c r="I174" s="2953"/>
      <c r="J174" s="2953"/>
    </row>
    <row r="175" spans="1:10" ht="15.75" customHeight="1">
      <c r="A175" s="2953"/>
      <c r="B175" s="2953"/>
      <c r="C175" s="2953"/>
      <c r="D175" s="2953"/>
      <c r="E175" s="2953"/>
      <c r="F175" s="2953"/>
      <c r="G175" s="2953"/>
      <c r="H175" s="2953"/>
      <c r="I175" s="2953"/>
      <c r="J175" s="2953"/>
    </row>
    <row r="176" spans="1:10" ht="15.75" customHeight="1">
      <c r="A176" s="2953"/>
      <c r="B176" s="2953"/>
      <c r="C176" s="2953"/>
      <c r="D176" s="2953"/>
      <c r="E176" s="2953"/>
      <c r="F176" s="2953"/>
      <c r="G176" s="2953"/>
      <c r="H176" s="2953"/>
      <c r="I176" s="2953"/>
      <c r="J176" s="2953"/>
    </row>
    <row r="177" spans="1:10" ht="15.75" customHeight="1">
      <c r="A177" s="2953"/>
      <c r="B177" s="2953"/>
      <c r="C177" s="2953"/>
      <c r="D177" s="2953"/>
      <c r="E177" s="2953"/>
      <c r="F177" s="2953"/>
      <c r="G177" s="2953"/>
      <c r="H177" s="2953"/>
      <c r="I177" s="2953"/>
      <c r="J177" s="2953"/>
    </row>
    <row r="178" spans="1:10" ht="15.75" customHeight="1">
      <c r="A178" s="2953"/>
      <c r="B178" s="2953"/>
      <c r="C178" s="2953"/>
      <c r="D178" s="2953"/>
      <c r="E178" s="2953"/>
      <c r="F178" s="2953"/>
      <c r="G178" s="2953"/>
      <c r="H178" s="2953"/>
      <c r="I178" s="2953"/>
      <c r="J178" s="2953"/>
    </row>
    <row r="179" spans="1:10" ht="15.75" customHeight="1">
      <c r="A179" s="2953"/>
      <c r="B179" s="2953"/>
      <c r="C179" s="2953"/>
      <c r="D179" s="2953"/>
      <c r="E179" s="2953"/>
      <c r="F179" s="2953"/>
      <c r="G179" s="2953"/>
      <c r="H179" s="2953"/>
      <c r="I179" s="2953"/>
      <c r="J179" s="2953"/>
    </row>
    <row r="180" spans="1:10" ht="15.75" customHeight="1">
      <c r="A180" s="2953"/>
      <c r="B180" s="2953"/>
      <c r="C180" s="2953"/>
      <c r="D180" s="2953"/>
      <c r="E180" s="2953"/>
      <c r="F180" s="2953"/>
      <c r="G180" s="2953"/>
      <c r="H180" s="2953"/>
      <c r="I180" s="2953"/>
      <c r="J180" s="2953"/>
    </row>
    <row r="181" spans="1:10" ht="15.75" customHeight="1">
      <c r="A181" s="2953"/>
      <c r="B181" s="2953"/>
      <c r="C181" s="2953"/>
      <c r="D181" s="2953"/>
      <c r="E181" s="2953"/>
      <c r="F181" s="2953"/>
      <c r="G181" s="2953"/>
      <c r="H181" s="2953"/>
      <c r="I181" s="2953"/>
      <c r="J181" s="2953"/>
    </row>
    <row r="182" spans="1:10" ht="15.75" customHeight="1">
      <c r="A182" s="2953"/>
      <c r="B182" s="2953"/>
      <c r="C182" s="2953"/>
      <c r="D182" s="2953"/>
      <c r="E182" s="2953"/>
      <c r="F182" s="2953"/>
      <c r="G182" s="2953"/>
      <c r="H182" s="2953"/>
      <c r="I182" s="2953"/>
      <c r="J182" s="2953"/>
    </row>
    <row r="183" spans="1:10" ht="15.75" customHeight="1">
      <c r="A183" s="2953"/>
      <c r="B183" s="2953"/>
      <c r="C183" s="2953"/>
      <c r="D183" s="2953"/>
      <c r="E183" s="2953"/>
      <c r="F183" s="2953"/>
      <c r="G183" s="2953"/>
      <c r="H183" s="2953"/>
      <c r="I183" s="2953"/>
      <c r="J183" s="2953"/>
    </row>
    <row r="184" spans="1:10" ht="15.75" customHeight="1">
      <c r="A184" s="2953"/>
      <c r="B184" s="2953"/>
      <c r="C184" s="2953"/>
      <c r="D184" s="2953"/>
      <c r="E184" s="2953"/>
      <c r="F184" s="2953"/>
      <c r="G184" s="2953"/>
      <c r="H184" s="2953"/>
      <c r="I184" s="2953"/>
      <c r="J184" s="2953"/>
    </row>
    <row r="185" spans="1:10" ht="15.75" customHeight="1">
      <c r="A185" s="2953"/>
      <c r="B185" s="2953"/>
      <c r="C185" s="2953"/>
      <c r="D185" s="2953"/>
      <c r="E185" s="2953"/>
      <c r="F185" s="2953"/>
      <c r="G185" s="2953"/>
      <c r="H185" s="2953"/>
      <c r="I185" s="2953"/>
      <c r="J185" s="2953"/>
    </row>
    <row r="186" spans="1:10" ht="15.75" customHeight="1">
      <c r="A186" s="2953"/>
      <c r="B186" s="2953"/>
      <c r="C186" s="2953"/>
      <c r="D186" s="2953"/>
      <c r="E186" s="2953"/>
      <c r="F186" s="2953"/>
      <c r="G186" s="2953"/>
      <c r="H186" s="2953"/>
      <c r="I186" s="2953"/>
      <c r="J186" s="2953"/>
    </row>
    <row r="187" spans="1:10" ht="15.75" customHeight="1">
      <c r="A187" s="2953"/>
      <c r="B187" s="2953"/>
      <c r="C187" s="2953"/>
      <c r="D187" s="2953"/>
      <c r="E187" s="2953"/>
      <c r="F187" s="2953"/>
      <c r="G187" s="2953"/>
      <c r="H187" s="2953"/>
      <c r="I187" s="2953"/>
      <c r="J187" s="2953"/>
    </row>
    <row r="188" spans="1:10" ht="15.75" customHeight="1">
      <c r="A188" s="2953"/>
      <c r="B188" s="2953"/>
      <c r="C188" s="2953"/>
      <c r="D188" s="2953"/>
      <c r="E188" s="2953"/>
      <c r="F188" s="2953"/>
      <c r="G188" s="2953"/>
      <c r="H188" s="2953"/>
      <c r="I188" s="2953"/>
      <c r="J188" s="2953"/>
    </row>
    <row r="189" spans="1:10" ht="15.75" customHeight="1">
      <c r="A189" s="2953"/>
      <c r="B189" s="2953"/>
      <c r="C189" s="2953"/>
      <c r="D189" s="2953"/>
      <c r="E189" s="2953"/>
      <c r="F189" s="2953"/>
      <c r="G189" s="2953"/>
      <c r="H189" s="2953"/>
      <c r="I189" s="2953"/>
      <c r="J189" s="2953"/>
    </row>
    <row r="190" spans="1:10" ht="15.75" customHeight="1">
      <c r="A190" s="2953"/>
      <c r="B190" s="2953"/>
      <c r="C190" s="2953"/>
      <c r="D190" s="2953"/>
      <c r="E190" s="2953"/>
      <c r="F190" s="2953"/>
      <c r="G190" s="2953"/>
      <c r="H190" s="2953"/>
      <c r="I190" s="2953"/>
      <c r="J190" s="2953"/>
    </row>
    <row r="191" spans="1:10" ht="15.75" customHeight="1">
      <c r="A191" s="2953"/>
      <c r="B191" s="2953"/>
      <c r="C191" s="2953"/>
      <c r="D191" s="2953"/>
      <c r="E191" s="2953"/>
      <c r="F191" s="2953"/>
      <c r="G191" s="2953"/>
      <c r="H191" s="2953"/>
      <c r="I191" s="2953"/>
      <c r="J191" s="2953"/>
    </row>
    <row r="192" spans="1:10" ht="15.75" customHeight="1">
      <c r="A192" s="2953"/>
      <c r="B192" s="2953"/>
      <c r="C192" s="2953"/>
      <c r="D192" s="2953"/>
      <c r="E192" s="2953"/>
      <c r="F192" s="2953"/>
      <c r="G192" s="2953"/>
      <c r="H192" s="2953"/>
      <c r="I192" s="2953"/>
      <c r="J192" s="2953"/>
    </row>
    <row r="193" spans="1:10" ht="15.75" customHeight="1">
      <c r="A193" s="2953"/>
      <c r="B193" s="2953"/>
      <c r="C193" s="2953"/>
      <c r="D193" s="2953"/>
      <c r="E193" s="2953"/>
      <c r="F193" s="2953"/>
      <c r="G193" s="2953"/>
      <c r="H193" s="2953"/>
      <c r="I193" s="2953"/>
      <c r="J193" s="2953"/>
    </row>
    <row r="194" spans="1:10" ht="15.75" customHeight="1">
      <c r="A194" s="2953"/>
      <c r="B194" s="2953"/>
      <c r="C194" s="2953"/>
      <c r="D194" s="2953"/>
      <c r="E194" s="2953"/>
      <c r="F194" s="2953"/>
      <c r="G194" s="2953"/>
      <c r="H194" s="2953"/>
      <c r="I194" s="2953"/>
      <c r="J194" s="2953"/>
    </row>
    <row r="195" spans="1:10" ht="15.75" customHeight="1">
      <c r="A195" s="2953"/>
      <c r="B195" s="2953"/>
      <c r="C195" s="2953"/>
      <c r="D195" s="2953"/>
      <c r="E195" s="2953"/>
      <c r="F195" s="2953"/>
      <c r="G195" s="2953"/>
      <c r="H195" s="2953"/>
      <c r="I195" s="2953"/>
      <c r="J195" s="2953"/>
    </row>
    <row r="196" spans="1:10" ht="15.75" customHeight="1">
      <c r="A196" s="2953"/>
      <c r="B196" s="2953"/>
      <c r="C196" s="2953"/>
      <c r="D196" s="2953"/>
      <c r="E196" s="2953"/>
      <c r="F196" s="2953"/>
      <c r="G196" s="2953"/>
      <c r="H196" s="2953"/>
      <c r="I196" s="2953"/>
      <c r="J196" s="2953"/>
    </row>
    <row r="197" spans="1:10" ht="15.75" customHeight="1">
      <c r="A197" s="2953"/>
      <c r="B197" s="2953"/>
      <c r="C197" s="2953"/>
      <c r="D197" s="2953"/>
      <c r="E197" s="2953"/>
      <c r="F197" s="2953"/>
      <c r="G197" s="2953"/>
      <c r="H197" s="2953"/>
      <c r="I197" s="2953"/>
      <c r="J197" s="2953"/>
    </row>
    <row r="198" spans="1:10" ht="15.75" customHeight="1">
      <c r="A198" s="2953"/>
      <c r="B198" s="2953"/>
      <c r="C198" s="2953"/>
      <c r="D198" s="2953"/>
      <c r="E198" s="2953"/>
      <c r="F198" s="2953"/>
      <c r="G198" s="2953"/>
      <c r="H198" s="2953"/>
      <c r="I198" s="2953"/>
      <c r="J198" s="2953"/>
    </row>
    <row r="199" spans="1:10" ht="15.75" customHeight="1">
      <c r="A199" s="2953"/>
      <c r="B199" s="2953"/>
      <c r="C199" s="2953"/>
      <c r="D199" s="2953"/>
      <c r="E199" s="2953"/>
      <c r="F199" s="2953"/>
      <c r="G199" s="2953"/>
      <c r="H199" s="2953"/>
      <c r="I199" s="2953"/>
      <c r="J199" s="2953"/>
    </row>
    <row r="200" spans="1:10" ht="15.75" customHeight="1">
      <c r="A200" s="2953"/>
      <c r="B200" s="2953"/>
      <c r="C200" s="2953"/>
      <c r="D200" s="2953"/>
      <c r="E200" s="2953"/>
      <c r="F200" s="2953"/>
      <c r="G200" s="2953"/>
      <c r="H200" s="2953"/>
      <c r="I200" s="2953"/>
      <c r="J200" s="2953"/>
    </row>
    <row r="201" spans="1:10" ht="15.75" customHeight="1">
      <c r="A201" s="2953"/>
      <c r="B201" s="2953"/>
      <c r="C201" s="2953"/>
      <c r="D201" s="2953"/>
      <c r="E201" s="2953"/>
      <c r="F201" s="2953"/>
      <c r="G201" s="2953"/>
      <c r="H201" s="2953"/>
      <c r="I201" s="2953"/>
      <c r="J201" s="2953"/>
    </row>
    <row r="202" spans="1:10" ht="15.75" customHeight="1">
      <c r="A202" s="2953"/>
      <c r="B202" s="2953"/>
      <c r="C202" s="2953"/>
      <c r="D202" s="2953"/>
      <c r="E202" s="2953"/>
      <c r="F202" s="2953"/>
      <c r="G202" s="2953"/>
      <c r="H202" s="2953"/>
      <c r="I202" s="2953"/>
      <c r="J202" s="2953"/>
    </row>
    <row r="203" spans="1:10" ht="15.75" customHeight="1">
      <c r="A203" s="2953"/>
      <c r="B203" s="2953"/>
      <c r="C203" s="2953"/>
      <c r="D203" s="2953"/>
      <c r="E203" s="2953"/>
      <c r="F203" s="2953"/>
      <c r="G203" s="2953"/>
      <c r="H203" s="2953"/>
      <c r="I203" s="2953"/>
      <c r="J203" s="2953"/>
    </row>
    <row r="204" spans="1:10" ht="15.75" customHeight="1">
      <c r="A204" s="2953"/>
      <c r="B204" s="2953"/>
      <c r="C204" s="2953"/>
      <c r="D204" s="2953"/>
      <c r="E204" s="2953"/>
      <c r="F204" s="2953"/>
      <c r="G204" s="2953"/>
      <c r="H204" s="2953"/>
      <c r="I204" s="2953"/>
      <c r="J204" s="2953"/>
    </row>
    <row r="205" spans="1:10" ht="15.75" customHeight="1">
      <c r="A205" s="2953"/>
      <c r="B205" s="2953"/>
      <c r="C205" s="2953"/>
      <c r="D205" s="2953"/>
      <c r="E205" s="2953"/>
      <c r="F205" s="2953"/>
      <c r="G205" s="2953"/>
      <c r="H205" s="2953"/>
      <c r="I205" s="2953"/>
      <c r="J205" s="2953"/>
    </row>
    <row r="206" spans="1:10" ht="15.75" customHeight="1">
      <c r="A206" s="2953"/>
      <c r="B206" s="2953"/>
      <c r="C206" s="2953"/>
      <c r="D206" s="2953"/>
      <c r="E206" s="2953"/>
      <c r="F206" s="2953"/>
      <c r="G206" s="2953"/>
      <c r="H206" s="2953"/>
      <c r="I206" s="2953"/>
      <c r="J206" s="2953"/>
    </row>
    <row r="207" spans="1:10" ht="15.75" customHeight="1">
      <c r="A207" s="2953"/>
      <c r="B207" s="2953"/>
      <c r="C207" s="2953"/>
      <c r="D207" s="2953"/>
      <c r="E207" s="2953"/>
      <c r="F207" s="2953"/>
      <c r="G207" s="2953"/>
      <c r="H207" s="2953"/>
      <c r="I207" s="2953"/>
      <c r="J207" s="2953"/>
    </row>
    <row r="208" spans="1:10" ht="15.75" customHeight="1">
      <c r="A208" s="2953"/>
      <c r="B208" s="2953"/>
      <c r="C208" s="2953"/>
      <c r="D208" s="2953"/>
      <c r="E208" s="2953"/>
      <c r="F208" s="2953"/>
      <c r="G208" s="2953"/>
      <c r="H208" s="2953"/>
      <c r="I208" s="2953"/>
      <c r="J208" s="2953"/>
    </row>
    <row r="209" spans="1:10" ht="15.75" customHeight="1">
      <c r="A209" s="2953"/>
      <c r="B209" s="2953"/>
      <c r="C209" s="2953"/>
      <c r="D209" s="2953"/>
      <c r="E209" s="2953"/>
      <c r="F209" s="2953"/>
      <c r="G209" s="2953"/>
      <c r="H209" s="2953"/>
      <c r="I209" s="2953"/>
      <c r="J209" s="2953"/>
    </row>
    <row r="210" spans="1:10" ht="15.75" customHeight="1">
      <c r="A210" s="2953"/>
      <c r="B210" s="2953"/>
      <c r="C210" s="2953"/>
      <c r="D210" s="2953"/>
      <c r="E210" s="2953"/>
      <c r="F210" s="2953"/>
      <c r="G210" s="2953"/>
      <c r="H210" s="2953"/>
      <c r="I210" s="2953"/>
      <c r="J210" s="2953"/>
    </row>
    <row r="211" spans="1:10" ht="15.75" customHeight="1">
      <c r="A211" s="2953"/>
      <c r="B211" s="2953"/>
      <c r="C211" s="2953"/>
      <c r="D211" s="2953"/>
      <c r="E211" s="2953"/>
      <c r="F211" s="2953"/>
      <c r="G211" s="2953"/>
      <c r="H211" s="2953"/>
      <c r="I211" s="2953"/>
      <c r="J211" s="2953"/>
    </row>
    <row r="212" spans="1:10" ht="15.75" customHeight="1">
      <c r="A212" s="2953"/>
      <c r="B212" s="2953"/>
      <c r="C212" s="2953"/>
      <c r="D212" s="2953"/>
      <c r="E212" s="2953"/>
      <c r="F212" s="2953"/>
      <c r="G212" s="2953"/>
      <c r="H212" s="2953"/>
      <c r="I212" s="2953"/>
      <c r="J212" s="2953"/>
    </row>
    <row r="213" spans="1:10" ht="15.75" customHeight="1">
      <c r="A213" s="2953"/>
      <c r="B213" s="2953"/>
      <c r="C213" s="2953"/>
      <c r="D213" s="2953"/>
      <c r="E213" s="2953"/>
      <c r="F213" s="2953"/>
      <c r="G213" s="2953"/>
      <c r="H213" s="2953"/>
      <c r="I213" s="2953"/>
      <c r="J213" s="2953"/>
    </row>
    <row r="214" spans="1:10" ht="15.75" customHeight="1">
      <c r="A214" s="2953"/>
      <c r="B214" s="2953"/>
      <c r="C214" s="2953"/>
      <c r="D214" s="2953"/>
      <c r="E214" s="2953"/>
      <c r="F214" s="2953"/>
      <c r="G214" s="2953"/>
      <c r="H214" s="2953"/>
      <c r="I214" s="2953"/>
      <c r="J214" s="2953"/>
    </row>
    <row r="215" spans="1:10" ht="15.75" customHeight="1">
      <c r="A215" s="2953"/>
      <c r="B215" s="2953"/>
      <c r="C215" s="2953"/>
      <c r="D215" s="2953"/>
      <c r="E215" s="2953"/>
      <c r="F215" s="2953"/>
      <c r="G215" s="2953"/>
      <c r="H215" s="2953"/>
      <c r="I215" s="2953"/>
      <c r="J215" s="2953"/>
    </row>
    <row r="216" spans="1:10" ht="15.75" customHeight="1">
      <c r="A216" s="2953"/>
      <c r="B216" s="2953"/>
      <c r="C216" s="2953"/>
      <c r="D216" s="2953"/>
      <c r="E216" s="2953"/>
      <c r="F216" s="2953"/>
      <c r="G216" s="2953"/>
      <c r="H216" s="2953"/>
      <c r="I216" s="2953"/>
      <c r="J216" s="2953"/>
    </row>
    <row r="217" spans="1:10" ht="15.75" customHeight="1">
      <c r="A217" s="2953"/>
      <c r="B217" s="2953"/>
      <c r="C217" s="2953"/>
      <c r="D217" s="2953"/>
      <c r="E217" s="2953"/>
      <c r="F217" s="2953"/>
      <c r="G217" s="2953"/>
      <c r="H217" s="2953"/>
      <c r="I217" s="2953"/>
      <c r="J217" s="2953"/>
    </row>
    <row r="218" spans="1:10" ht="15.75" customHeight="1">
      <c r="A218" s="2953"/>
      <c r="B218" s="2953"/>
      <c r="C218" s="2953"/>
      <c r="D218" s="2953"/>
      <c r="E218" s="2953"/>
      <c r="F218" s="2953"/>
      <c r="G218" s="2953"/>
      <c r="H218" s="2953"/>
      <c r="I218" s="2953"/>
      <c r="J218" s="2953"/>
    </row>
    <row r="219" spans="1:10" ht="15.75" customHeight="1">
      <c r="A219" s="2953"/>
      <c r="B219" s="2953"/>
      <c r="C219" s="2953"/>
      <c r="D219" s="2953"/>
      <c r="E219" s="2953"/>
      <c r="F219" s="2953"/>
      <c r="G219" s="2953"/>
      <c r="H219" s="2953"/>
      <c r="I219" s="2953"/>
      <c r="J219" s="2953"/>
    </row>
    <row r="220" spans="1:10" ht="15.75" customHeight="1">
      <c r="A220" s="2953"/>
      <c r="B220" s="2953"/>
      <c r="C220" s="2953"/>
      <c r="D220" s="2953"/>
      <c r="E220" s="2953"/>
      <c r="F220" s="2953"/>
      <c r="G220" s="2953"/>
      <c r="H220" s="2953"/>
      <c r="I220" s="2953"/>
      <c r="J220" s="2953"/>
    </row>
    <row r="221" spans="1:10" ht="15.75" customHeight="1">
      <c r="A221" s="2953"/>
      <c r="B221" s="2953"/>
      <c r="C221" s="2953"/>
      <c r="D221" s="2953"/>
      <c r="E221" s="2953"/>
      <c r="F221" s="2953"/>
      <c r="G221" s="2953"/>
      <c r="H221" s="2953"/>
      <c r="I221" s="2953"/>
      <c r="J221" s="2953"/>
    </row>
    <row r="222" spans="1:10" ht="15.75" customHeight="1">
      <c r="A222" s="2953"/>
      <c r="B222" s="2953"/>
      <c r="C222" s="2953"/>
      <c r="D222" s="2953"/>
      <c r="E222" s="2953"/>
      <c r="F222" s="2953"/>
      <c r="G222" s="2953"/>
      <c r="H222" s="2953"/>
      <c r="I222" s="2953"/>
      <c r="J222" s="2953"/>
    </row>
    <row r="223" spans="1:10" ht="15.75" customHeight="1">
      <c r="A223" s="2953"/>
      <c r="B223" s="2953"/>
      <c r="C223" s="2953"/>
      <c r="D223" s="2953"/>
      <c r="E223" s="2953"/>
      <c r="F223" s="2953"/>
      <c r="G223" s="2953"/>
      <c r="H223" s="2953"/>
      <c r="I223" s="2953"/>
      <c r="J223" s="2953"/>
    </row>
    <row r="224" spans="1:10" ht="15.75" customHeight="1">
      <c r="A224" s="2953"/>
      <c r="B224" s="2953"/>
      <c r="C224" s="2953"/>
      <c r="D224" s="2953"/>
      <c r="E224" s="2953"/>
      <c r="F224" s="2953"/>
      <c r="G224" s="2953"/>
      <c r="H224" s="2953"/>
      <c r="I224" s="2953"/>
      <c r="J224" s="2953"/>
    </row>
    <row r="225" spans="1:10" ht="15.75" customHeight="1">
      <c r="A225" s="2953"/>
      <c r="B225" s="2953"/>
      <c r="C225" s="2953"/>
      <c r="D225" s="2953"/>
      <c r="E225" s="2953"/>
      <c r="F225" s="2953"/>
      <c r="G225" s="2953"/>
      <c r="H225" s="2953"/>
      <c r="I225" s="2953"/>
      <c r="J225" s="2953"/>
    </row>
    <row r="226" spans="1:10" ht="15.75" customHeight="1">
      <c r="A226" s="2953"/>
      <c r="B226" s="2953"/>
      <c r="C226" s="2953"/>
      <c r="D226" s="2953"/>
      <c r="E226" s="2953"/>
      <c r="F226" s="2953"/>
      <c r="G226" s="2953"/>
      <c r="H226" s="2953"/>
      <c r="I226" s="2953"/>
      <c r="J226" s="2953"/>
    </row>
    <row r="227" spans="1:10" ht="15.75" customHeight="1">
      <c r="A227" s="2953"/>
      <c r="B227" s="2953"/>
      <c r="C227" s="2953"/>
      <c r="D227" s="2953"/>
      <c r="E227" s="2953"/>
      <c r="F227" s="2953"/>
      <c r="G227" s="2953"/>
      <c r="H227" s="2953"/>
      <c r="I227" s="2953"/>
      <c r="J227" s="2953"/>
    </row>
    <row r="228" spans="1:10" ht="15.75" customHeight="1">
      <c r="A228" s="2953"/>
      <c r="B228" s="2953"/>
      <c r="C228" s="2953"/>
      <c r="D228" s="2953"/>
      <c r="E228" s="2953"/>
      <c r="F228" s="2953"/>
      <c r="G228" s="2953"/>
      <c r="H228" s="2953"/>
      <c r="I228" s="2953"/>
      <c r="J228" s="2953"/>
    </row>
    <row r="229" spans="1:10" ht="15.75" customHeight="1">
      <c r="A229" s="2953"/>
      <c r="B229" s="2953"/>
      <c r="C229" s="2953"/>
      <c r="D229" s="2953"/>
      <c r="E229" s="2953"/>
      <c r="F229" s="2953"/>
      <c r="G229" s="2953"/>
      <c r="H229" s="2953"/>
      <c r="I229" s="2953"/>
      <c r="J229" s="2953"/>
    </row>
    <row r="230" spans="1:10" ht="15.75" customHeight="1">
      <c r="A230" s="2953"/>
      <c r="B230" s="2953"/>
      <c r="C230" s="2953"/>
      <c r="D230" s="2953"/>
      <c r="E230" s="2953"/>
      <c r="F230" s="2953"/>
      <c r="G230" s="2953"/>
      <c r="H230" s="2953"/>
      <c r="I230" s="2953"/>
      <c r="J230" s="2953"/>
    </row>
    <row r="231" spans="1:10" ht="15.75" customHeight="1">
      <c r="A231" s="2953"/>
      <c r="B231" s="2953"/>
      <c r="C231" s="2953"/>
      <c r="D231" s="2953"/>
      <c r="E231" s="2953"/>
      <c r="F231" s="2953"/>
      <c r="G231" s="2953"/>
      <c r="H231" s="2953"/>
      <c r="I231" s="2953"/>
      <c r="J231" s="2953"/>
    </row>
    <row r="232" spans="1:10" ht="15.75" customHeight="1">
      <c r="A232" s="2953"/>
      <c r="B232" s="2953"/>
      <c r="C232" s="2953"/>
      <c r="D232" s="2953"/>
      <c r="E232" s="2953"/>
      <c r="F232" s="2953"/>
      <c r="G232" s="2953"/>
      <c r="H232" s="2953"/>
      <c r="I232" s="2953"/>
      <c r="J232" s="2953"/>
    </row>
    <row r="233" spans="1:10" ht="15.75" customHeight="1">
      <c r="A233" s="2953"/>
      <c r="B233" s="2953"/>
      <c r="C233" s="2953"/>
      <c r="D233" s="2953"/>
      <c r="E233" s="2953"/>
      <c r="F233" s="2953"/>
      <c r="G233" s="2953"/>
      <c r="H233" s="2953"/>
      <c r="I233" s="2953"/>
      <c r="J233" s="2953"/>
    </row>
    <row r="234" spans="1:10" ht="15.75" customHeight="1">
      <c r="A234" s="2953"/>
      <c r="B234" s="2953"/>
      <c r="C234" s="2953"/>
      <c r="D234" s="2953"/>
      <c r="E234" s="2953"/>
      <c r="F234" s="2953"/>
      <c r="G234" s="2953"/>
      <c r="H234" s="2953"/>
      <c r="I234" s="2953"/>
      <c r="J234" s="2953"/>
    </row>
    <row r="235" spans="1:10" ht="15.75" customHeight="1">
      <c r="A235" s="2953"/>
      <c r="B235" s="2953"/>
      <c r="C235" s="2953"/>
      <c r="D235" s="2953"/>
      <c r="E235" s="2953"/>
      <c r="F235" s="2953"/>
      <c r="G235" s="2953"/>
      <c r="H235" s="2953"/>
      <c r="I235" s="2953"/>
      <c r="J235" s="2953"/>
    </row>
    <row r="236" spans="1:10" ht="15.75" customHeight="1">
      <c r="A236" s="2953"/>
      <c r="B236" s="2953"/>
      <c r="C236" s="2953"/>
      <c r="D236" s="2953"/>
      <c r="E236" s="2953"/>
      <c r="F236" s="2953"/>
      <c r="G236" s="2953"/>
      <c r="H236" s="2953"/>
      <c r="I236" s="2953"/>
      <c r="J236" s="2953"/>
    </row>
    <row r="237" spans="1:10" ht="15.75" customHeight="1">
      <c r="A237" s="2953"/>
      <c r="B237" s="2953"/>
      <c r="C237" s="2953"/>
      <c r="D237" s="2953"/>
      <c r="E237" s="2953"/>
      <c r="F237" s="2953"/>
      <c r="G237" s="2953"/>
      <c r="H237" s="2953"/>
      <c r="I237" s="2953"/>
      <c r="J237" s="2953"/>
    </row>
    <row r="238" spans="1:10" ht="15.75" customHeight="1">
      <c r="A238" s="2953"/>
      <c r="B238" s="2953"/>
      <c r="C238" s="2953"/>
      <c r="D238" s="2953"/>
      <c r="E238" s="2953"/>
      <c r="F238" s="2953"/>
      <c r="G238" s="2953"/>
      <c r="H238" s="2953"/>
      <c r="I238" s="2953"/>
      <c r="J238" s="2953"/>
    </row>
    <row r="239" spans="1:10" ht="15.75" customHeight="1">
      <c r="A239" s="2953"/>
      <c r="B239" s="2953"/>
      <c r="C239" s="2953"/>
      <c r="D239" s="2953"/>
      <c r="E239" s="2953"/>
      <c r="F239" s="2953"/>
      <c r="G239" s="2953"/>
      <c r="H239" s="2953"/>
      <c r="I239" s="2953"/>
      <c r="J239" s="2953"/>
    </row>
    <row r="240" spans="1:10" ht="15.75" customHeight="1">
      <c r="A240" s="2953"/>
      <c r="B240" s="2953"/>
      <c r="C240" s="2953"/>
      <c r="D240" s="2953"/>
      <c r="E240" s="2953"/>
      <c r="F240" s="2953"/>
      <c r="G240" s="2953"/>
      <c r="H240" s="2953"/>
      <c r="I240" s="2953"/>
      <c r="J240" s="2953"/>
    </row>
    <row r="241" spans="1:10" ht="15.75" customHeight="1">
      <c r="A241" s="2953"/>
      <c r="B241" s="2953"/>
      <c r="C241" s="2953"/>
      <c r="D241" s="2953"/>
      <c r="E241" s="2953"/>
      <c r="F241" s="2953"/>
      <c r="G241" s="2953"/>
      <c r="H241" s="2953"/>
      <c r="I241" s="2953"/>
      <c r="J241" s="2953"/>
    </row>
    <row r="242" spans="1:10" ht="15.75" customHeight="1">
      <c r="A242" s="2953"/>
      <c r="B242" s="2953"/>
      <c r="C242" s="2953"/>
      <c r="D242" s="2953"/>
      <c r="E242" s="2953"/>
      <c r="F242" s="2953"/>
      <c r="G242" s="2953"/>
      <c r="H242" s="2953"/>
      <c r="I242" s="2953"/>
      <c r="J242" s="2953"/>
    </row>
    <row r="243" spans="1:10" ht="15.75" customHeight="1">
      <c r="A243" s="2953"/>
      <c r="B243" s="2953"/>
      <c r="C243" s="2953"/>
      <c r="D243" s="2953"/>
      <c r="E243" s="2953"/>
      <c r="F243" s="2953"/>
      <c r="G243" s="2953"/>
      <c r="H243" s="2953"/>
      <c r="I243" s="2953"/>
      <c r="J243" s="2953"/>
    </row>
    <row r="244" spans="1:10" ht="15.75" customHeight="1">
      <c r="A244" s="2953"/>
      <c r="B244" s="2953"/>
      <c r="C244" s="2953"/>
      <c r="D244" s="2953"/>
      <c r="E244" s="2953"/>
      <c r="F244" s="2953"/>
      <c r="G244" s="2953"/>
      <c r="H244" s="2953"/>
      <c r="I244" s="2953"/>
      <c r="J244" s="2953"/>
    </row>
    <row r="245" spans="1:10" ht="15.75" customHeight="1">
      <c r="A245" s="2953"/>
      <c r="B245" s="2953"/>
      <c r="C245" s="2953"/>
      <c r="D245" s="2953"/>
      <c r="E245" s="2953"/>
      <c r="F245" s="2953"/>
      <c r="G245" s="2953"/>
      <c r="H245" s="2953"/>
      <c r="I245" s="2953"/>
      <c r="J245" s="2953"/>
    </row>
    <row r="246" spans="1:10" ht="15.75" customHeight="1">
      <c r="A246" s="2953"/>
      <c r="B246" s="2953"/>
      <c r="C246" s="2953"/>
      <c r="D246" s="2953"/>
      <c r="E246" s="2953"/>
      <c r="F246" s="2953"/>
      <c r="G246" s="2953"/>
      <c r="H246" s="2953"/>
      <c r="I246" s="2953"/>
      <c r="J246" s="2953"/>
    </row>
    <row r="247" spans="1:10" ht="15.75" customHeight="1">
      <c r="A247" s="2953"/>
      <c r="B247" s="2953"/>
      <c r="C247" s="2953"/>
      <c r="D247" s="2953"/>
      <c r="E247" s="2953"/>
      <c r="F247" s="2953"/>
      <c r="G247" s="2953"/>
      <c r="H247" s="2953"/>
      <c r="I247" s="2953"/>
      <c r="J247" s="2953"/>
    </row>
    <row r="248" spans="1:10" ht="15.75" customHeight="1">
      <c r="A248" s="2953"/>
      <c r="B248" s="2953"/>
      <c r="C248" s="2953"/>
      <c r="D248" s="2953"/>
      <c r="E248" s="2953"/>
      <c r="F248" s="2953"/>
      <c r="G248" s="2953"/>
      <c r="H248" s="2953"/>
      <c r="I248" s="2953"/>
      <c r="J248" s="2953"/>
    </row>
    <row r="249" spans="1:10" ht="15.75" customHeight="1">
      <c r="A249" s="2953"/>
      <c r="B249" s="2953"/>
      <c r="C249" s="2953"/>
      <c r="D249" s="2953"/>
      <c r="E249" s="2953"/>
      <c r="F249" s="2953"/>
      <c r="G249" s="2953"/>
      <c r="H249" s="2953"/>
      <c r="I249" s="2953"/>
      <c r="J249" s="2953"/>
    </row>
    <row r="250" spans="1:10" ht="15.75" customHeight="1">
      <c r="A250" s="2953"/>
      <c r="B250" s="2953"/>
      <c r="C250" s="2953"/>
      <c r="D250" s="2953"/>
      <c r="E250" s="2953"/>
      <c r="F250" s="2953"/>
      <c r="G250" s="2953"/>
      <c r="H250" s="2953"/>
      <c r="I250" s="2953"/>
      <c r="J250" s="2953"/>
    </row>
    <row r="251" spans="1:10" ht="15.75" customHeight="1">
      <c r="A251" s="2953"/>
      <c r="B251" s="2953"/>
      <c r="C251" s="2953"/>
      <c r="D251" s="2953"/>
      <c r="E251" s="2953"/>
      <c r="F251" s="2953"/>
      <c r="G251" s="2953"/>
      <c r="H251" s="2953"/>
      <c r="I251" s="2953"/>
      <c r="J251" s="2953"/>
    </row>
    <row r="252" spans="1:10" ht="15.75" customHeight="1">
      <c r="A252" s="2953"/>
      <c r="B252" s="2953"/>
      <c r="C252" s="2953"/>
      <c r="D252" s="2953"/>
      <c r="E252" s="2953"/>
      <c r="F252" s="2953"/>
      <c r="G252" s="2953"/>
      <c r="H252" s="2953"/>
      <c r="I252" s="2953"/>
      <c r="J252" s="2953"/>
    </row>
    <row r="253" spans="1:10" ht="15.75" customHeight="1">
      <c r="A253" s="2953"/>
      <c r="B253" s="2953"/>
      <c r="C253" s="2953"/>
      <c r="D253" s="2953"/>
      <c r="E253" s="2953"/>
      <c r="F253" s="2953"/>
      <c r="G253" s="2953"/>
      <c r="H253" s="2953"/>
      <c r="I253" s="2953"/>
      <c r="J253" s="2953"/>
    </row>
    <row r="254" spans="1:10" ht="15.75" customHeight="1">
      <c r="A254" s="2953"/>
      <c r="B254" s="2953"/>
      <c r="C254" s="2953"/>
      <c r="D254" s="2953"/>
      <c r="E254" s="2953"/>
      <c r="F254" s="2953"/>
      <c r="G254" s="2953"/>
      <c r="H254" s="2953"/>
      <c r="I254" s="2953"/>
      <c r="J254" s="2953"/>
    </row>
    <row r="255" spans="1:10" ht="15.75" customHeight="1">
      <c r="A255" s="2953"/>
      <c r="B255" s="2953"/>
      <c r="C255" s="2953"/>
      <c r="D255" s="2953"/>
      <c r="E255" s="2953"/>
      <c r="F255" s="2953"/>
      <c r="G255" s="2953"/>
      <c r="H255" s="2953"/>
      <c r="I255" s="2953"/>
      <c r="J255" s="2953"/>
    </row>
    <row r="256" spans="1:10" ht="15.75" customHeight="1">
      <c r="A256" s="2953"/>
      <c r="B256" s="2953"/>
      <c r="C256" s="2953"/>
      <c r="D256" s="2953"/>
      <c r="E256" s="2953"/>
      <c r="F256" s="2953"/>
      <c r="G256" s="2953"/>
      <c r="H256" s="2953"/>
      <c r="I256" s="2953"/>
      <c r="J256" s="2953"/>
    </row>
    <row r="257" spans="1:10" ht="15.75" customHeight="1">
      <c r="A257" s="2953"/>
      <c r="B257" s="2953"/>
      <c r="C257" s="2953"/>
      <c r="D257" s="2953"/>
      <c r="E257" s="2953"/>
      <c r="F257" s="2953"/>
      <c r="G257" s="2953"/>
      <c r="H257" s="2953"/>
      <c r="I257" s="2953"/>
      <c r="J257" s="2953"/>
    </row>
    <row r="258" spans="1:10" ht="15.75" customHeight="1">
      <c r="A258" s="2953"/>
      <c r="B258" s="2953"/>
      <c r="C258" s="2953"/>
      <c r="D258" s="2953"/>
      <c r="E258" s="2953"/>
      <c r="F258" s="2953"/>
      <c r="G258" s="2953"/>
      <c r="H258" s="2953"/>
      <c r="I258" s="2953"/>
      <c r="J258" s="2953"/>
    </row>
    <row r="259" spans="1:10" ht="15.75" customHeight="1">
      <c r="A259" s="2953"/>
      <c r="B259" s="2953"/>
      <c r="C259" s="2953"/>
      <c r="D259" s="2953"/>
      <c r="E259" s="2953"/>
      <c r="F259" s="2953"/>
      <c r="G259" s="2953"/>
      <c r="H259" s="2953"/>
      <c r="I259" s="2953"/>
      <c r="J259" s="2953"/>
    </row>
    <row r="260" spans="1:10" ht="15.75" customHeight="1">
      <c r="A260" s="2953"/>
      <c r="B260" s="2953"/>
      <c r="C260" s="2953"/>
      <c r="D260" s="2953"/>
      <c r="E260" s="2953"/>
      <c r="F260" s="2953"/>
      <c r="G260" s="2953"/>
      <c r="H260" s="2953"/>
      <c r="I260" s="2953"/>
      <c r="J260" s="2953"/>
    </row>
    <row r="261" spans="1:10" ht="15.75" customHeight="1">
      <c r="A261" s="2953"/>
      <c r="B261" s="2953"/>
      <c r="C261" s="2953"/>
      <c r="D261" s="2953"/>
      <c r="E261" s="2953"/>
      <c r="F261" s="2953"/>
      <c r="G261" s="2953"/>
      <c r="H261" s="2953"/>
      <c r="I261" s="2953"/>
      <c r="J261" s="2953"/>
    </row>
    <row r="262" spans="1:10" ht="15.75" customHeight="1">
      <c r="A262" s="2953"/>
      <c r="B262" s="2953"/>
      <c r="C262" s="2953"/>
      <c r="D262" s="2953"/>
      <c r="E262" s="2953"/>
      <c r="F262" s="2953"/>
      <c r="G262" s="2953"/>
      <c r="H262" s="2953"/>
      <c r="I262" s="2953"/>
      <c r="J262" s="2953"/>
    </row>
    <row r="263" spans="1:10" ht="15.75" customHeight="1">
      <c r="A263" s="2953"/>
      <c r="B263" s="2953"/>
      <c r="C263" s="2953"/>
      <c r="D263" s="2953"/>
      <c r="E263" s="2953"/>
      <c r="F263" s="2953"/>
      <c r="G263" s="2953"/>
      <c r="H263" s="2953"/>
      <c r="I263" s="2953"/>
      <c r="J263" s="2953"/>
    </row>
    <row r="264" spans="1:10" ht="15.75" customHeight="1">
      <c r="A264" s="2953"/>
      <c r="B264" s="2953"/>
      <c r="C264" s="2953"/>
      <c r="D264" s="2953"/>
      <c r="E264" s="2953"/>
      <c r="F264" s="2953"/>
      <c r="G264" s="2953"/>
      <c r="H264" s="2953"/>
      <c r="I264" s="2953"/>
      <c r="J264" s="2953"/>
    </row>
    <row r="265" spans="1:10" ht="15.75" customHeight="1">
      <c r="A265" s="2953"/>
      <c r="B265" s="2953"/>
      <c r="C265" s="2953"/>
      <c r="D265" s="2953"/>
      <c r="E265" s="2953"/>
      <c r="F265" s="2953"/>
      <c r="G265" s="2953"/>
      <c r="H265" s="2953"/>
      <c r="I265" s="2953"/>
      <c r="J265" s="2953"/>
    </row>
    <row r="266" spans="1:10" ht="15.75" customHeight="1">
      <c r="A266" s="2953"/>
      <c r="B266" s="2953"/>
      <c r="C266" s="2953"/>
      <c r="D266" s="2953"/>
      <c r="E266" s="2953"/>
      <c r="F266" s="2953"/>
      <c r="G266" s="2953"/>
      <c r="H266" s="2953"/>
      <c r="I266" s="2953"/>
      <c r="J266" s="2953"/>
    </row>
    <row r="267" spans="1:10" ht="15.75" customHeight="1">
      <c r="A267" s="2953"/>
      <c r="B267" s="2953"/>
      <c r="C267" s="2953"/>
      <c r="D267" s="2953"/>
      <c r="E267" s="2953"/>
      <c r="F267" s="2953"/>
      <c r="G267" s="2953"/>
      <c r="H267" s="2953"/>
      <c r="I267" s="2953"/>
      <c r="J267" s="2953"/>
    </row>
    <row r="268" spans="1:10" ht="15.75" customHeight="1">
      <c r="A268" s="2953"/>
      <c r="B268" s="2953"/>
      <c r="C268" s="2953"/>
      <c r="D268" s="2953"/>
      <c r="E268" s="2953"/>
      <c r="F268" s="2953"/>
      <c r="G268" s="2953"/>
      <c r="H268" s="2953"/>
      <c r="I268" s="2953"/>
      <c r="J268" s="2953"/>
    </row>
    <row r="269" spans="1:10" ht="15.75" customHeight="1">
      <c r="A269" s="2953"/>
      <c r="B269" s="2953"/>
      <c r="C269" s="2953"/>
      <c r="D269" s="2953"/>
      <c r="E269" s="2953"/>
      <c r="F269" s="2953"/>
      <c r="G269" s="2953"/>
      <c r="H269" s="2953"/>
      <c r="I269" s="2953"/>
      <c r="J269" s="2953"/>
    </row>
    <row r="270" spans="1:10" ht="15.75" customHeight="1">
      <c r="A270" s="2953"/>
      <c r="B270" s="2953"/>
      <c r="C270" s="2953"/>
      <c r="D270" s="2953"/>
      <c r="E270" s="2953"/>
      <c r="F270" s="2953"/>
      <c r="G270" s="2953"/>
      <c r="H270" s="2953"/>
      <c r="I270" s="2953"/>
      <c r="J270" s="2953"/>
    </row>
    <row r="271" spans="1:10" ht="15.75" customHeight="1">
      <c r="A271" s="2953"/>
      <c r="B271" s="2953"/>
      <c r="C271" s="2953"/>
      <c r="D271" s="2953"/>
      <c r="E271" s="2953"/>
      <c r="F271" s="2953"/>
      <c r="G271" s="2953"/>
      <c r="H271" s="2953"/>
      <c r="I271" s="2953"/>
      <c r="J271" s="2953"/>
    </row>
    <row r="272" spans="1:10" ht="15.75" customHeight="1">
      <c r="A272" s="2953"/>
      <c r="B272" s="2953"/>
      <c r="C272" s="2953"/>
      <c r="D272" s="2953"/>
      <c r="E272" s="2953"/>
      <c r="F272" s="2953"/>
      <c r="G272" s="2953"/>
      <c r="H272" s="2953"/>
      <c r="I272" s="2953"/>
      <c r="J272" s="2953"/>
    </row>
    <row r="273" spans="1:10" ht="15.75" customHeight="1">
      <c r="A273" s="2953"/>
      <c r="B273" s="2953"/>
      <c r="C273" s="2953"/>
      <c r="D273" s="2953"/>
      <c r="E273" s="2953"/>
      <c r="F273" s="2953"/>
      <c r="G273" s="2953"/>
      <c r="H273" s="2953"/>
      <c r="I273" s="2953"/>
      <c r="J273" s="2953"/>
    </row>
    <row r="274" spans="1:10" ht="15.75" customHeight="1">
      <c r="A274" s="2953"/>
      <c r="B274" s="2953"/>
      <c r="C274" s="2953"/>
      <c r="D274" s="2953"/>
      <c r="E274" s="2953"/>
      <c r="F274" s="2953"/>
      <c r="G274" s="2953"/>
      <c r="H274" s="2953"/>
      <c r="I274" s="2953"/>
      <c r="J274" s="2953"/>
    </row>
    <row r="275" spans="1:10" ht="15.75" customHeight="1">
      <c r="A275" s="2953"/>
      <c r="B275" s="2953"/>
      <c r="C275" s="2953"/>
      <c r="D275" s="2953"/>
      <c r="E275" s="2953"/>
      <c r="F275" s="2953"/>
      <c r="G275" s="2953"/>
      <c r="H275" s="2953"/>
      <c r="I275" s="2953"/>
      <c r="J275" s="2953"/>
    </row>
    <row r="276" spans="1:10" ht="15.75" customHeight="1">
      <c r="A276" s="2953"/>
      <c r="B276" s="2953"/>
      <c r="C276" s="2953"/>
      <c r="D276" s="2953"/>
      <c r="E276" s="2953"/>
      <c r="F276" s="2953"/>
      <c r="G276" s="2953"/>
      <c r="H276" s="2953"/>
      <c r="I276" s="2953"/>
      <c r="J276" s="2953"/>
    </row>
    <row r="277" spans="1:10" ht="15.75" customHeight="1">
      <c r="A277" s="2953"/>
      <c r="B277" s="2953"/>
      <c r="C277" s="2953"/>
      <c r="D277" s="2953"/>
      <c r="E277" s="2953"/>
      <c r="F277" s="2953"/>
      <c r="G277" s="2953"/>
      <c r="H277" s="2953"/>
      <c r="I277" s="2953"/>
      <c r="J277" s="2953"/>
    </row>
    <row r="278" spans="1:10" ht="15.75" customHeight="1">
      <c r="A278" s="2953"/>
      <c r="B278" s="2953"/>
      <c r="C278" s="2953"/>
      <c r="D278" s="2953"/>
      <c r="E278" s="2953"/>
      <c r="F278" s="2953"/>
      <c r="G278" s="2953"/>
      <c r="H278" s="2953"/>
      <c r="I278" s="2953"/>
      <c r="J278" s="2953"/>
    </row>
    <row r="279" spans="1:10" ht="15.75" customHeight="1">
      <c r="A279" s="2953"/>
      <c r="B279" s="2953"/>
      <c r="C279" s="2953"/>
      <c r="D279" s="2953"/>
      <c r="E279" s="2953"/>
      <c r="F279" s="2953"/>
      <c r="G279" s="2953"/>
      <c r="H279" s="2953"/>
      <c r="I279" s="2953"/>
      <c r="J279" s="2953"/>
    </row>
    <row r="280" spans="1:10" ht="15.75" customHeight="1">
      <c r="A280" s="2953"/>
      <c r="B280" s="2953"/>
      <c r="C280" s="2953"/>
      <c r="D280" s="2953"/>
      <c r="E280" s="2953"/>
      <c r="F280" s="2953"/>
      <c r="G280" s="2953"/>
      <c r="H280" s="2953"/>
      <c r="I280" s="2953"/>
      <c r="J280" s="2953"/>
    </row>
    <row r="281" spans="1:10" ht="15.75" customHeight="1">
      <c r="A281" s="2953"/>
      <c r="B281" s="2953"/>
      <c r="C281" s="2953"/>
      <c r="D281" s="2953"/>
      <c r="E281" s="2953"/>
      <c r="F281" s="2953"/>
      <c r="G281" s="2953"/>
      <c r="H281" s="2953"/>
      <c r="I281" s="2953"/>
      <c r="J281" s="2953"/>
    </row>
    <row r="282" spans="1:10" ht="15.75" customHeight="1">
      <c r="A282" s="2953"/>
      <c r="B282" s="2953"/>
      <c r="C282" s="2953"/>
      <c r="D282" s="2953"/>
      <c r="E282" s="2953"/>
      <c r="F282" s="2953"/>
      <c r="G282" s="2953"/>
      <c r="H282" s="2953"/>
      <c r="I282" s="2953"/>
      <c r="J282" s="2953"/>
    </row>
    <row r="283" spans="1:10" ht="15.75" customHeight="1">
      <c r="A283" s="2953"/>
      <c r="B283" s="2953"/>
      <c r="C283" s="2953"/>
      <c r="D283" s="2953"/>
      <c r="E283" s="2953"/>
      <c r="F283" s="2953"/>
      <c r="G283" s="2953"/>
      <c r="H283" s="2953"/>
      <c r="I283" s="2953"/>
      <c r="J283" s="2953"/>
    </row>
    <row r="284" spans="1:10" ht="15.75" customHeight="1">
      <c r="A284" s="2953"/>
      <c r="B284" s="2953"/>
      <c r="C284" s="2953"/>
      <c r="D284" s="2953"/>
      <c r="E284" s="2953"/>
      <c r="F284" s="2953"/>
      <c r="G284" s="2953"/>
      <c r="H284" s="2953"/>
      <c r="I284" s="2953"/>
      <c r="J284" s="2953"/>
    </row>
    <row r="285" spans="1:10" ht="15.75" customHeight="1">
      <c r="A285" s="2953"/>
      <c r="B285" s="2953"/>
      <c r="C285" s="2953"/>
      <c r="D285" s="2953"/>
      <c r="E285" s="2953"/>
      <c r="F285" s="2953"/>
      <c r="G285" s="2953"/>
      <c r="H285" s="2953"/>
      <c r="I285" s="2953"/>
      <c r="J285" s="2953"/>
    </row>
    <row r="286" spans="1:10" ht="15.75" customHeight="1">
      <c r="A286" s="2953"/>
      <c r="B286" s="2953"/>
      <c r="C286" s="2953"/>
      <c r="D286" s="2953"/>
      <c r="E286" s="2953"/>
      <c r="F286" s="2953"/>
      <c r="G286" s="2953"/>
      <c r="H286" s="2953"/>
      <c r="I286" s="2953"/>
      <c r="J286" s="2953"/>
    </row>
    <row r="287" spans="1:10" ht="15.75" customHeight="1">
      <c r="A287" s="2953"/>
      <c r="B287" s="2953"/>
      <c r="C287" s="2953"/>
      <c r="D287" s="2953"/>
      <c r="E287" s="2953"/>
      <c r="F287" s="2953"/>
      <c r="G287" s="2953"/>
      <c r="H287" s="2953"/>
      <c r="I287" s="2953"/>
      <c r="J287" s="2953"/>
    </row>
    <row r="288" spans="1:10" ht="15.75" customHeight="1">
      <c r="A288" s="2953"/>
      <c r="B288" s="2953"/>
      <c r="C288" s="2953"/>
      <c r="D288" s="2953"/>
      <c r="E288" s="2953"/>
      <c r="F288" s="2953"/>
      <c r="G288" s="2953"/>
      <c r="H288" s="2953"/>
      <c r="I288" s="2953"/>
      <c r="J288" s="2953"/>
    </row>
    <row r="289" spans="1:10" ht="15.75" customHeight="1">
      <c r="A289" s="2953"/>
      <c r="B289" s="2953"/>
      <c r="C289" s="2953"/>
      <c r="D289" s="2953"/>
      <c r="E289" s="2953"/>
      <c r="F289" s="2953"/>
      <c r="G289" s="2953"/>
      <c r="H289" s="2953"/>
      <c r="I289" s="2953"/>
      <c r="J289" s="2953"/>
    </row>
    <row r="290" spans="1:10" ht="15.75" customHeight="1">
      <c r="A290" s="2953"/>
      <c r="B290" s="2953"/>
      <c r="C290" s="2953"/>
      <c r="D290" s="2953"/>
      <c r="E290" s="2953"/>
      <c r="F290" s="2953"/>
      <c r="G290" s="2953"/>
      <c r="H290" s="2953"/>
      <c r="I290" s="2953"/>
      <c r="J290" s="2953"/>
    </row>
    <row r="291" spans="1:10" ht="15.75" customHeight="1">
      <c r="A291" s="2953"/>
      <c r="B291" s="2953"/>
      <c r="C291" s="2953"/>
      <c r="D291" s="2953"/>
      <c r="E291" s="2953"/>
      <c r="F291" s="2953"/>
      <c r="G291" s="2953"/>
      <c r="H291" s="2953"/>
      <c r="I291" s="2953"/>
      <c r="J291" s="2953"/>
    </row>
    <row r="292" spans="1:10" ht="15.75" customHeight="1">
      <c r="A292" s="2953"/>
      <c r="B292" s="2953"/>
      <c r="C292" s="2953"/>
      <c r="D292" s="2953"/>
      <c r="E292" s="2953"/>
      <c r="F292" s="2953"/>
      <c r="G292" s="2953"/>
      <c r="H292" s="2953"/>
      <c r="I292" s="2953"/>
      <c r="J292" s="2953"/>
    </row>
    <row r="293" spans="1:10" ht="15.75" customHeight="1">
      <c r="A293" s="2953"/>
      <c r="B293" s="2953"/>
      <c r="C293" s="2953"/>
      <c r="D293" s="2953"/>
      <c r="E293" s="2953"/>
      <c r="F293" s="2953"/>
      <c r="G293" s="2953"/>
      <c r="H293" s="2953"/>
      <c r="I293" s="2953"/>
      <c r="J293" s="2953"/>
    </row>
    <row r="294" spans="1:10" ht="15.75" customHeight="1">
      <c r="A294" s="2953"/>
      <c r="B294" s="2953"/>
      <c r="C294" s="2953"/>
      <c r="D294" s="2953"/>
      <c r="E294" s="2953"/>
      <c r="F294" s="2953"/>
      <c r="G294" s="2953"/>
      <c r="H294" s="2953"/>
      <c r="I294" s="2953"/>
      <c r="J294" s="2953"/>
    </row>
    <row r="295" spans="1:10" ht="15.75" customHeight="1">
      <c r="A295" s="2953"/>
      <c r="B295" s="2953"/>
      <c r="C295" s="2953"/>
      <c r="D295" s="2953"/>
      <c r="E295" s="2953"/>
      <c r="F295" s="2953"/>
      <c r="G295" s="2953"/>
      <c r="H295" s="2953"/>
      <c r="I295" s="2953"/>
      <c r="J295" s="2953"/>
    </row>
    <row r="296" spans="1:10" ht="15.75" customHeight="1">
      <c r="A296" s="2953"/>
      <c r="B296" s="2953"/>
      <c r="C296" s="2953"/>
      <c r="D296" s="2953"/>
      <c r="E296" s="2953"/>
      <c r="F296" s="2953"/>
      <c r="G296" s="2953"/>
      <c r="H296" s="2953"/>
      <c r="I296" s="2953"/>
      <c r="J296" s="2953"/>
    </row>
    <row r="297" spans="1:10" ht="15.75" customHeight="1">
      <c r="A297" s="2953"/>
      <c r="B297" s="2953"/>
      <c r="C297" s="2953"/>
      <c r="D297" s="2953"/>
      <c r="E297" s="2953"/>
      <c r="F297" s="2953"/>
      <c r="G297" s="2953"/>
      <c r="H297" s="2953"/>
      <c r="I297" s="2953"/>
      <c r="J297" s="2953"/>
    </row>
    <row r="298" spans="1:10" ht="15.75" customHeight="1">
      <c r="A298" s="2953"/>
      <c r="B298" s="2953"/>
      <c r="C298" s="2953"/>
      <c r="D298" s="2953"/>
      <c r="E298" s="2953"/>
      <c r="F298" s="2953"/>
      <c r="G298" s="2953"/>
      <c r="H298" s="2953"/>
      <c r="I298" s="2953"/>
      <c r="J298" s="2953"/>
    </row>
    <row r="299" spans="1:10" ht="15.75" customHeight="1">
      <c r="A299" s="2953"/>
      <c r="B299" s="2953"/>
      <c r="C299" s="2953"/>
      <c r="D299" s="2953"/>
      <c r="E299" s="2953"/>
      <c r="F299" s="2953"/>
      <c r="G299" s="2953"/>
      <c r="H299" s="2953"/>
      <c r="I299" s="2953"/>
      <c r="J299" s="2953"/>
    </row>
    <row r="300" spans="1:10" ht="15.75" customHeight="1">
      <c r="A300" s="2953"/>
      <c r="B300" s="2953"/>
      <c r="C300" s="2953"/>
      <c r="D300" s="2953"/>
      <c r="E300" s="2953"/>
      <c r="F300" s="2953"/>
      <c r="G300" s="2953"/>
      <c r="H300" s="2953"/>
      <c r="I300" s="2953"/>
      <c r="J300" s="2953"/>
    </row>
    <row r="301" spans="1:10" ht="15.75" customHeight="1">
      <c r="A301" s="2953"/>
      <c r="B301" s="2953"/>
      <c r="C301" s="2953"/>
      <c r="D301" s="2953"/>
      <c r="E301" s="2953"/>
      <c r="F301" s="2953"/>
      <c r="G301" s="2953"/>
      <c r="H301" s="2953"/>
      <c r="I301" s="2953"/>
      <c r="J301" s="2953"/>
    </row>
    <row r="302" spans="1:10" ht="15.75" customHeight="1">
      <c r="A302" s="2953"/>
      <c r="B302" s="2953"/>
      <c r="C302" s="2953"/>
      <c r="D302" s="2953"/>
      <c r="E302" s="2953"/>
      <c r="F302" s="2953"/>
      <c r="G302" s="2953"/>
      <c r="H302" s="2953"/>
      <c r="I302" s="2953"/>
      <c r="J302" s="2953"/>
    </row>
    <row r="303" spans="1:10" ht="15.75" customHeight="1">
      <c r="A303" s="2953"/>
      <c r="B303" s="2953"/>
      <c r="C303" s="2953"/>
      <c r="D303" s="2953"/>
      <c r="E303" s="2953"/>
      <c r="F303" s="2953"/>
      <c r="G303" s="2953"/>
      <c r="H303" s="2953"/>
      <c r="I303" s="2953"/>
      <c r="J303" s="2953"/>
    </row>
    <row r="304" spans="1:10" ht="15.75" customHeight="1">
      <c r="A304" s="2953"/>
      <c r="B304" s="2953"/>
      <c r="C304" s="2953"/>
      <c r="D304" s="2953"/>
      <c r="E304" s="2953"/>
      <c r="F304" s="2953"/>
      <c r="G304" s="2953"/>
      <c r="H304" s="2953"/>
      <c r="I304" s="2953"/>
      <c r="J304" s="2953"/>
    </row>
    <row r="305" spans="1:10" ht="15.75" customHeight="1">
      <c r="A305" s="2953"/>
      <c r="B305" s="2953"/>
      <c r="C305" s="2953"/>
      <c r="D305" s="2953"/>
      <c r="E305" s="2953"/>
      <c r="F305" s="2953"/>
      <c r="G305" s="2953"/>
      <c r="H305" s="2953"/>
      <c r="I305" s="2953"/>
      <c r="J305" s="2953"/>
    </row>
    <row r="306" spans="1:10" ht="15.75" customHeight="1">
      <c r="A306" s="2953"/>
      <c r="B306" s="2953"/>
      <c r="C306" s="2953"/>
      <c r="D306" s="2953"/>
      <c r="E306" s="2953"/>
      <c r="F306" s="2953"/>
      <c r="G306" s="2953"/>
      <c r="H306" s="2953"/>
      <c r="I306" s="2953"/>
      <c r="J306" s="2953"/>
    </row>
    <row r="307" spans="1:10" ht="15.75" customHeight="1">
      <c r="A307" s="2953"/>
      <c r="B307" s="2953"/>
      <c r="C307" s="2953"/>
      <c r="D307" s="2953"/>
      <c r="E307" s="2953"/>
      <c r="F307" s="2953"/>
      <c r="G307" s="2953"/>
      <c r="H307" s="2953"/>
      <c r="I307" s="2953"/>
      <c r="J307" s="2953"/>
    </row>
    <row r="308" spans="1:10" ht="15.75" customHeight="1">
      <c r="A308" s="2953"/>
      <c r="B308" s="2953"/>
      <c r="C308" s="2953"/>
      <c r="D308" s="2953"/>
      <c r="E308" s="2953"/>
      <c r="F308" s="2953"/>
      <c r="G308" s="2953"/>
      <c r="H308" s="2953"/>
      <c r="I308" s="2953"/>
      <c r="J308" s="2953"/>
    </row>
    <row r="309" spans="1:10" ht="15.75" customHeight="1">
      <c r="A309" s="2953"/>
      <c r="B309" s="2953"/>
      <c r="C309" s="2953"/>
      <c r="D309" s="2953"/>
      <c r="E309" s="2953"/>
      <c r="F309" s="2953"/>
      <c r="G309" s="2953"/>
      <c r="H309" s="2953"/>
      <c r="I309" s="2953"/>
      <c r="J309" s="2953"/>
    </row>
    <row r="310" spans="1:10" ht="15.75" customHeight="1">
      <c r="A310" s="2953"/>
      <c r="B310" s="2953"/>
      <c r="C310" s="2953"/>
      <c r="D310" s="2953"/>
      <c r="E310" s="2953"/>
      <c r="F310" s="2953"/>
      <c r="G310" s="2953"/>
      <c r="H310" s="2953"/>
      <c r="I310" s="2953"/>
      <c r="J310" s="2953"/>
    </row>
    <row r="311" spans="1:10" ht="15.75" customHeight="1">
      <c r="A311" s="2953"/>
      <c r="B311" s="2953"/>
      <c r="C311" s="2953"/>
      <c r="D311" s="2953"/>
      <c r="E311" s="2953"/>
      <c r="F311" s="2953"/>
      <c r="G311" s="2953"/>
      <c r="H311" s="2953"/>
      <c r="I311" s="2953"/>
      <c r="J311" s="2953"/>
    </row>
    <row r="312" spans="1:10" ht="15.75" customHeight="1">
      <c r="A312" s="2953"/>
      <c r="B312" s="2953"/>
      <c r="C312" s="2953"/>
      <c r="D312" s="2953"/>
      <c r="E312" s="2953"/>
      <c r="F312" s="2953"/>
      <c r="G312" s="2953"/>
      <c r="H312" s="2953"/>
      <c r="I312" s="2953"/>
      <c r="J312" s="2953"/>
    </row>
    <row r="313" spans="1:10" ht="15.75" customHeight="1">
      <c r="A313" s="2953"/>
      <c r="B313" s="2953"/>
      <c r="C313" s="2953"/>
      <c r="D313" s="2953"/>
      <c r="E313" s="2953"/>
      <c r="F313" s="2953"/>
      <c r="G313" s="2953"/>
      <c r="H313" s="2953"/>
      <c r="I313" s="2953"/>
      <c r="J313" s="2953"/>
    </row>
    <row r="314" spans="1:10" ht="15.75" customHeight="1">
      <c r="A314" s="2953"/>
      <c r="B314" s="2953"/>
      <c r="C314" s="2953"/>
      <c r="D314" s="2953"/>
      <c r="E314" s="2953"/>
      <c r="F314" s="2953"/>
      <c r="G314" s="2953"/>
      <c r="H314" s="2953"/>
      <c r="I314" s="2953"/>
      <c r="J314" s="2953"/>
    </row>
    <row r="315" spans="1:10" ht="15.75" customHeight="1">
      <c r="A315" s="2953"/>
      <c r="B315" s="2953"/>
      <c r="C315" s="2953"/>
      <c r="D315" s="2953"/>
      <c r="E315" s="2953"/>
      <c r="F315" s="2953"/>
      <c r="G315" s="2953"/>
      <c r="H315" s="2953"/>
      <c r="I315" s="2953"/>
      <c r="J315" s="2953"/>
    </row>
    <row r="316" spans="1:10" ht="15.75" customHeight="1">
      <c r="A316" s="2953"/>
      <c r="B316" s="2953"/>
      <c r="C316" s="2953"/>
      <c r="D316" s="2953"/>
      <c r="E316" s="2953"/>
      <c r="F316" s="2953"/>
      <c r="G316" s="2953"/>
      <c r="H316" s="2953"/>
      <c r="I316" s="2953"/>
      <c r="J316" s="2953"/>
    </row>
    <row r="317" spans="1:10" ht="15.75" customHeight="1">
      <c r="A317" s="2953"/>
      <c r="B317" s="2953"/>
      <c r="C317" s="2953"/>
      <c r="D317" s="2953"/>
      <c r="E317" s="2953"/>
      <c r="F317" s="2953"/>
      <c r="G317" s="2953"/>
      <c r="H317" s="2953"/>
      <c r="I317" s="2953"/>
      <c r="J317" s="2953"/>
    </row>
    <row r="318" spans="1:10" ht="15.75" customHeight="1">
      <c r="A318" s="2953"/>
      <c r="B318" s="2953"/>
      <c r="C318" s="2953"/>
      <c r="D318" s="2953"/>
      <c r="E318" s="2953"/>
      <c r="F318" s="2953"/>
      <c r="G318" s="2953"/>
      <c r="H318" s="2953"/>
      <c r="I318" s="2953"/>
      <c r="J318" s="2953"/>
    </row>
    <row r="319" spans="1:10" ht="15.75" customHeight="1">
      <c r="A319" s="2953"/>
      <c r="B319" s="2953"/>
      <c r="C319" s="2953"/>
      <c r="D319" s="2953"/>
      <c r="E319" s="2953"/>
      <c r="F319" s="2953"/>
      <c r="G319" s="2953"/>
      <c r="H319" s="2953"/>
      <c r="I319" s="2953"/>
      <c r="J319" s="2953"/>
    </row>
    <row r="320" spans="1:10" ht="15.75" customHeight="1">
      <c r="A320" s="2953"/>
      <c r="B320" s="2953"/>
      <c r="C320" s="2953"/>
      <c r="D320" s="2953"/>
      <c r="E320" s="2953"/>
      <c r="F320" s="2953"/>
      <c r="G320" s="2953"/>
      <c r="H320" s="2953"/>
      <c r="I320" s="2953"/>
      <c r="J320" s="2953"/>
    </row>
    <row r="321" spans="1:10" ht="15.75" customHeight="1">
      <c r="A321" s="2953"/>
      <c r="B321" s="2953"/>
      <c r="C321" s="2953"/>
      <c r="D321" s="2953"/>
      <c r="E321" s="2953"/>
      <c r="F321" s="2953"/>
      <c r="G321" s="2953"/>
      <c r="H321" s="2953"/>
      <c r="I321" s="2953"/>
      <c r="J321" s="2953"/>
    </row>
    <row r="322" spans="1:10" ht="15.75" customHeight="1">
      <c r="A322" s="2953"/>
      <c r="B322" s="2953"/>
      <c r="C322" s="2953"/>
      <c r="D322" s="2953"/>
      <c r="E322" s="2953"/>
      <c r="F322" s="2953"/>
      <c r="G322" s="2953"/>
      <c r="H322" s="2953"/>
      <c r="I322" s="2953"/>
      <c r="J322" s="2953"/>
    </row>
    <row r="323" spans="1:10" ht="15.75" customHeight="1">
      <c r="A323" s="2953"/>
      <c r="B323" s="2953"/>
      <c r="C323" s="2953"/>
      <c r="D323" s="2953"/>
      <c r="E323" s="2953"/>
      <c r="F323" s="2953"/>
      <c r="G323" s="2953"/>
      <c r="H323" s="2953"/>
      <c r="I323" s="2953"/>
      <c r="J323" s="2953"/>
    </row>
    <row r="324" spans="1:10" ht="15.75" customHeight="1">
      <c r="A324" s="2953"/>
      <c r="B324" s="2953"/>
      <c r="C324" s="2953"/>
      <c r="D324" s="2953"/>
      <c r="E324" s="2953"/>
      <c r="F324" s="2953"/>
      <c r="G324" s="2953"/>
      <c r="H324" s="2953"/>
      <c r="I324" s="2953"/>
      <c r="J324" s="2953"/>
    </row>
    <row r="325" spans="1:10" ht="15.75" customHeight="1">
      <c r="A325" s="2953"/>
      <c r="B325" s="2953"/>
      <c r="C325" s="2953"/>
      <c r="D325" s="2953"/>
      <c r="E325" s="2953"/>
      <c r="F325" s="2953"/>
      <c r="G325" s="2953"/>
      <c r="H325" s="2953"/>
      <c r="I325" s="2953"/>
      <c r="J325" s="2953"/>
    </row>
    <row r="326" spans="1:10" ht="15.75" customHeight="1">
      <c r="A326" s="2953"/>
      <c r="B326" s="2953"/>
      <c r="C326" s="2953"/>
      <c r="D326" s="2953"/>
      <c r="E326" s="2953"/>
      <c r="F326" s="2953"/>
      <c r="G326" s="2953"/>
      <c r="H326" s="2953"/>
      <c r="I326" s="2953"/>
      <c r="J326" s="2953"/>
    </row>
    <row r="327" spans="1:10" ht="15.75" customHeight="1">
      <c r="A327" s="2953"/>
      <c r="B327" s="2953"/>
      <c r="C327" s="2953"/>
      <c r="D327" s="2953"/>
      <c r="E327" s="2953"/>
      <c r="F327" s="2953"/>
      <c r="G327" s="2953"/>
      <c r="H327" s="2953"/>
      <c r="I327" s="2953"/>
      <c r="J327" s="2953"/>
    </row>
    <row r="328" spans="1:10" ht="15.75" customHeight="1">
      <c r="A328" s="2953"/>
      <c r="B328" s="2953"/>
      <c r="C328" s="2953"/>
      <c r="D328" s="2953"/>
      <c r="E328" s="2953"/>
      <c r="F328" s="2953"/>
      <c r="G328" s="2953"/>
      <c r="H328" s="2953"/>
      <c r="I328" s="2953"/>
      <c r="J328" s="2953"/>
    </row>
    <row r="329" spans="1:10" ht="15.75" customHeight="1">
      <c r="A329" s="2953"/>
      <c r="B329" s="2953"/>
      <c r="C329" s="2953"/>
      <c r="D329" s="2953"/>
      <c r="E329" s="2953"/>
      <c r="F329" s="2953"/>
      <c r="G329" s="2953"/>
      <c r="H329" s="2953"/>
      <c r="I329" s="2953"/>
      <c r="J329" s="2953"/>
    </row>
    <row r="330" spans="1:10" ht="15.75" customHeight="1">
      <c r="A330" s="2953"/>
      <c r="B330" s="2953"/>
      <c r="C330" s="2953"/>
      <c r="D330" s="2953"/>
      <c r="E330" s="2953"/>
      <c r="F330" s="2953"/>
      <c r="G330" s="2953"/>
      <c r="H330" s="2953"/>
      <c r="I330" s="2953"/>
      <c r="J330" s="2953"/>
    </row>
    <row r="331" spans="1:10" ht="15.75" customHeight="1">
      <c r="A331" s="2953"/>
      <c r="B331" s="2953"/>
      <c r="C331" s="2953"/>
      <c r="D331" s="2953"/>
      <c r="E331" s="2953"/>
      <c r="F331" s="2953"/>
      <c r="G331" s="2953"/>
      <c r="H331" s="2953"/>
      <c r="I331" s="2953"/>
      <c r="J331" s="2953"/>
    </row>
    <row r="332" spans="1:10" ht="15.75" customHeight="1">
      <c r="A332" s="2953"/>
      <c r="B332" s="2953"/>
      <c r="C332" s="2953"/>
      <c r="D332" s="2953"/>
      <c r="E332" s="2953"/>
      <c r="F332" s="2953"/>
      <c r="G332" s="2953"/>
      <c r="H332" s="2953"/>
      <c r="I332" s="2953"/>
      <c r="J332" s="2953"/>
    </row>
    <row r="333" spans="1:10" ht="15.75" customHeight="1">
      <c r="A333" s="2953"/>
      <c r="B333" s="2953"/>
      <c r="C333" s="2953"/>
      <c r="D333" s="2953"/>
      <c r="E333" s="2953"/>
      <c r="F333" s="2953"/>
      <c r="G333" s="2953"/>
      <c r="H333" s="2953"/>
      <c r="I333" s="2953"/>
      <c r="J333" s="2953"/>
    </row>
    <row r="334" spans="1:10" ht="15.75" customHeight="1">
      <c r="A334" s="2953"/>
      <c r="B334" s="2953"/>
      <c r="C334" s="2953"/>
      <c r="D334" s="2953"/>
      <c r="E334" s="2953"/>
      <c r="F334" s="2953"/>
      <c r="G334" s="2953"/>
      <c r="H334" s="2953"/>
      <c r="I334" s="2953"/>
      <c r="J334" s="2953"/>
    </row>
    <row r="335" spans="1:10" ht="15.75" customHeight="1">
      <c r="A335" s="2953"/>
      <c r="B335" s="2953"/>
      <c r="C335" s="2953"/>
      <c r="D335" s="2953"/>
      <c r="E335" s="2953"/>
      <c r="F335" s="2953"/>
      <c r="G335" s="2953"/>
      <c r="H335" s="2953"/>
      <c r="I335" s="2953"/>
      <c r="J335" s="2953"/>
    </row>
    <row r="336" spans="1:10" ht="15.75" customHeight="1">
      <c r="A336" s="2953"/>
      <c r="B336" s="2953"/>
      <c r="C336" s="2953"/>
      <c r="D336" s="2953"/>
      <c r="E336" s="2953"/>
      <c r="F336" s="2953"/>
      <c r="G336" s="2953"/>
      <c r="H336" s="2953"/>
      <c r="I336" s="2953"/>
      <c r="J336" s="2953"/>
    </row>
    <row r="337" spans="1:10" ht="15.75" customHeight="1">
      <c r="A337" s="2953"/>
      <c r="B337" s="2953"/>
      <c r="C337" s="2953"/>
      <c r="D337" s="2953"/>
      <c r="E337" s="2953"/>
      <c r="F337" s="2953"/>
      <c r="G337" s="2953"/>
      <c r="H337" s="2953"/>
      <c r="I337" s="2953"/>
      <c r="J337" s="2953"/>
    </row>
    <row r="338" spans="1:10" ht="15.75" customHeight="1">
      <c r="A338" s="2953"/>
      <c r="B338" s="2953"/>
      <c r="C338" s="2953"/>
      <c r="D338" s="2953"/>
      <c r="E338" s="2953"/>
      <c r="F338" s="2953"/>
      <c r="G338" s="2953"/>
      <c r="H338" s="2953"/>
      <c r="I338" s="2953"/>
      <c r="J338" s="2953"/>
    </row>
    <row r="339" spans="1:10" ht="15.75" customHeight="1">
      <c r="A339" s="2953"/>
      <c r="B339" s="2953"/>
      <c r="C339" s="2953"/>
      <c r="D339" s="2953"/>
      <c r="E339" s="2953"/>
      <c r="F339" s="2953"/>
      <c r="G339" s="2953"/>
      <c r="H339" s="2953"/>
      <c r="I339" s="2953"/>
      <c r="J339" s="2953"/>
    </row>
    <row r="340" spans="1:10" ht="15.75" customHeight="1">
      <c r="A340" s="2953"/>
      <c r="B340" s="2953"/>
      <c r="C340" s="2953"/>
      <c r="D340" s="2953"/>
      <c r="E340" s="2953"/>
      <c r="F340" s="2953"/>
      <c r="G340" s="2953"/>
      <c r="H340" s="2953"/>
      <c r="I340" s="2953"/>
      <c r="J340" s="2953"/>
    </row>
    <row r="341" spans="1:10" ht="15.75" customHeight="1">
      <c r="A341" s="2953"/>
      <c r="B341" s="2953"/>
      <c r="C341" s="2953"/>
      <c r="D341" s="2953"/>
      <c r="E341" s="2953"/>
      <c r="F341" s="2953"/>
      <c r="G341" s="2953"/>
      <c r="H341" s="2953"/>
      <c r="I341" s="2953"/>
      <c r="J341" s="2953"/>
    </row>
    <row r="342" spans="1:10" ht="15.75" customHeight="1">
      <c r="A342" s="2953"/>
      <c r="B342" s="2953"/>
      <c r="C342" s="2953"/>
      <c r="D342" s="2953"/>
      <c r="E342" s="2953"/>
      <c r="F342" s="2953"/>
      <c r="G342" s="2953"/>
      <c r="H342" s="2953"/>
      <c r="I342" s="2953"/>
      <c r="J342" s="2953"/>
    </row>
    <row r="343" spans="1:10" ht="15.75" customHeight="1">
      <c r="A343" s="2953"/>
      <c r="B343" s="2953"/>
      <c r="C343" s="2953"/>
      <c r="D343" s="2953"/>
      <c r="E343" s="2953"/>
      <c r="F343" s="2953"/>
      <c r="G343" s="2953"/>
      <c r="H343" s="2953"/>
      <c r="I343" s="2953"/>
      <c r="J343" s="2953"/>
    </row>
    <row r="344" spans="1:10" ht="15.75" customHeight="1">
      <c r="A344" s="2953"/>
      <c r="B344" s="2953"/>
      <c r="C344" s="2953"/>
      <c r="D344" s="2953"/>
      <c r="E344" s="2953"/>
      <c r="F344" s="2953"/>
      <c r="G344" s="2953"/>
      <c r="H344" s="2953"/>
      <c r="I344" s="2953"/>
      <c r="J344" s="2953"/>
    </row>
    <row r="345" spans="1:10" ht="15.75" customHeight="1">
      <c r="A345" s="2953"/>
      <c r="B345" s="2953"/>
      <c r="C345" s="2953"/>
      <c r="D345" s="2953"/>
      <c r="E345" s="2953"/>
      <c r="F345" s="2953"/>
      <c r="G345" s="2953"/>
      <c r="H345" s="2953"/>
      <c r="I345" s="2953"/>
      <c r="J345" s="2953"/>
    </row>
    <row r="346" spans="1:10" ht="15.75" customHeight="1">
      <c r="A346" s="2953"/>
      <c r="B346" s="2953"/>
      <c r="C346" s="2953"/>
      <c r="D346" s="2953"/>
      <c r="E346" s="2953"/>
      <c r="F346" s="2953"/>
      <c r="G346" s="2953"/>
      <c r="H346" s="2953"/>
      <c r="I346" s="2953"/>
      <c r="J346" s="2953"/>
    </row>
    <row r="347" spans="1:10" ht="15.75" customHeight="1">
      <c r="A347" s="2953"/>
      <c r="B347" s="2953"/>
      <c r="C347" s="2953"/>
      <c r="D347" s="2953"/>
      <c r="E347" s="2953"/>
      <c r="F347" s="2953"/>
      <c r="G347" s="2953"/>
      <c r="H347" s="2953"/>
      <c r="I347" s="2953"/>
      <c r="J347" s="2953"/>
    </row>
    <row r="348" spans="1:10" ht="15.75" customHeight="1">
      <c r="A348" s="2953"/>
      <c r="B348" s="2953"/>
      <c r="C348" s="2953"/>
      <c r="D348" s="2953"/>
      <c r="E348" s="2953"/>
      <c r="F348" s="2953"/>
      <c r="G348" s="2953"/>
      <c r="H348" s="2953"/>
      <c r="I348" s="2953"/>
      <c r="J348" s="2953"/>
    </row>
    <row r="349" spans="1:10" ht="15.75" customHeight="1">
      <c r="A349" s="2953"/>
      <c r="B349" s="2953"/>
      <c r="C349" s="2953"/>
      <c r="D349" s="2953"/>
      <c r="E349" s="2953"/>
      <c r="F349" s="2953"/>
      <c r="G349" s="2953"/>
      <c r="H349" s="2953"/>
      <c r="I349" s="2953"/>
      <c r="J349" s="2953"/>
    </row>
    <row r="350" spans="1:10" ht="15.75" customHeight="1">
      <c r="A350" s="2953"/>
      <c r="B350" s="2953"/>
      <c r="C350" s="2953"/>
      <c r="D350" s="2953"/>
      <c r="E350" s="2953"/>
      <c r="F350" s="2953"/>
      <c r="G350" s="2953"/>
      <c r="H350" s="2953"/>
      <c r="I350" s="2953"/>
      <c r="J350" s="2953"/>
    </row>
    <row r="351" spans="1:10" ht="15.75" customHeight="1">
      <c r="A351" s="2953"/>
      <c r="B351" s="2953"/>
      <c r="C351" s="2953"/>
      <c r="D351" s="2953"/>
      <c r="E351" s="2953"/>
      <c r="F351" s="2953"/>
      <c r="G351" s="2953"/>
      <c r="H351" s="2953"/>
      <c r="I351" s="2953"/>
      <c r="J351" s="2953"/>
    </row>
    <row r="352" spans="1:10" ht="15.75" customHeight="1">
      <c r="A352" s="2953"/>
      <c r="B352" s="2953"/>
      <c r="C352" s="2953"/>
      <c r="D352" s="2953"/>
      <c r="E352" s="2953"/>
      <c r="F352" s="2953"/>
      <c r="G352" s="2953"/>
      <c r="H352" s="2953"/>
      <c r="I352" s="2953"/>
      <c r="J352" s="2953"/>
    </row>
    <row r="353" spans="1:10" ht="15.75" customHeight="1">
      <c r="A353" s="2953"/>
      <c r="B353" s="2953"/>
      <c r="C353" s="2953"/>
      <c r="D353" s="2953"/>
      <c r="E353" s="2953"/>
      <c r="F353" s="2953"/>
      <c r="G353" s="2953"/>
      <c r="H353" s="2953"/>
      <c r="I353" s="2953"/>
      <c r="J353" s="2953"/>
    </row>
    <row r="354" spans="1:10" ht="15.75" customHeight="1">
      <c r="A354" s="2953"/>
      <c r="B354" s="2953"/>
      <c r="C354" s="2953"/>
      <c r="D354" s="2953"/>
      <c r="E354" s="2953"/>
      <c r="F354" s="2953"/>
      <c r="G354" s="2953"/>
      <c r="H354" s="2953"/>
      <c r="I354" s="2953"/>
      <c r="J354" s="2953"/>
    </row>
    <row r="355" spans="1:10" ht="15.75" customHeight="1">
      <c r="A355" s="2953"/>
      <c r="B355" s="2953"/>
      <c r="C355" s="2953"/>
      <c r="D355" s="2953"/>
      <c r="E355" s="2953"/>
      <c r="F355" s="2953"/>
      <c r="G355" s="2953"/>
      <c r="H355" s="2953"/>
      <c r="I355" s="2953"/>
      <c r="J355" s="2953"/>
    </row>
    <row r="356" spans="1:10" ht="15.75" customHeight="1">
      <c r="A356" s="2953"/>
      <c r="B356" s="2953"/>
      <c r="C356" s="2953"/>
      <c r="D356" s="2953"/>
      <c r="E356" s="2953"/>
      <c r="F356" s="2953"/>
      <c r="G356" s="2953"/>
      <c r="H356" s="2953"/>
      <c r="I356" s="2953"/>
      <c r="J356" s="2953"/>
    </row>
    <row r="357" spans="1:10" ht="15.75" customHeight="1">
      <c r="A357" s="2953"/>
      <c r="B357" s="2953"/>
      <c r="C357" s="2953"/>
      <c r="D357" s="2953"/>
      <c r="E357" s="2953"/>
      <c r="F357" s="2953"/>
      <c r="G357" s="2953"/>
      <c r="H357" s="2953"/>
      <c r="I357" s="2953"/>
      <c r="J357" s="2953"/>
    </row>
    <row r="358" spans="1:10" ht="15.75" customHeight="1">
      <c r="A358" s="2953"/>
      <c r="B358" s="2953"/>
      <c r="C358" s="2953"/>
      <c r="D358" s="2953"/>
      <c r="E358" s="2953"/>
      <c r="F358" s="2953"/>
      <c r="G358" s="2953"/>
      <c r="H358" s="2953"/>
      <c r="I358" s="2953"/>
      <c r="J358" s="2953"/>
    </row>
    <row r="359" spans="1:10" ht="15.75" customHeight="1">
      <c r="A359" s="2953"/>
      <c r="B359" s="2953"/>
      <c r="C359" s="2953"/>
      <c r="D359" s="2953"/>
      <c r="E359" s="2953"/>
      <c r="F359" s="2953"/>
      <c r="G359" s="2953"/>
      <c r="H359" s="2953"/>
      <c r="I359" s="2953"/>
      <c r="J359" s="2953"/>
    </row>
    <row r="360" spans="1:10" ht="15.75" customHeight="1">
      <c r="A360" s="2953"/>
      <c r="B360" s="2953"/>
      <c r="C360" s="2953"/>
      <c r="D360" s="2953"/>
      <c r="E360" s="2953"/>
      <c r="F360" s="2953"/>
      <c r="G360" s="2953"/>
      <c r="H360" s="2953"/>
      <c r="I360" s="2953"/>
      <c r="J360" s="2953"/>
    </row>
    <row r="361" spans="1:10" ht="15.75" customHeight="1">
      <c r="A361" s="2953"/>
      <c r="B361" s="2953"/>
      <c r="C361" s="2953"/>
      <c r="D361" s="2953"/>
      <c r="E361" s="2953"/>
      <c r="F361" s="2953"/>
      <c r="G361" s="2953"/>
      <c r="H361" s="2953"/>
      <c r="I361" s="2953"/>
      <c r="J361" s="2953"/>
    </row>
    <row r="362" spans="1:10" ht="15.75" customHeight="1">
      <c r="A362" s="2953"/>
      <c r="B362" s="2953"/>
      <c r="C362" s="2953"/>
      <c r="D362" s="2953"/>
      <c r="E362" s="2953"/>
      <c r="F362" s="2953"/>
      <c r="G362" s="2953"/>
      <c r="H362" s="2953"/>
      <c r="I362" s="2953"/>
      <c r="J362" s="2953"/>
    </row>
    <row r="363" spans="1:10" ht="15.75" customHeight="1">
      <c r="A363" s="2953"/>
      <c r="B363" s="2953"/>
      <c r="C363" s="2953"/>
      <c r="D363" s="2953"/>
      <c r="E363" s="2953"/>
      <c r="F363" s="2953"/>
      <c r="G363" s="2953"/>
      <c r="H363" s="2953"/>
      <c r="I363" s="2953"/>
      <c r="J363" s="2953"/>
    </row>
    <row r="364" spans="1:10" ht="15.75" customHeight="1">
      <c r="A364" s="2953"/>
      <c r="B364" s="2953"/>
      <c r="C364" s="2953"/>
      <c r="D364" s="2953"/>
      <c r="E364" s="2953"/>
      <c r="F364" s="2953"/>
      <c r="G364" s="2953"/>
      <c r="H364" s="2953"/>
      <c r="I364" s="2953"/>
      <c r="J364" s="2953"/>
    </row>
    <row r="365" spans="1:10" ht="15.75" customHeight="1">
      <c r="A365" s="2953"/>
      <c r="B365" s="2953"/>
      <c r="C365" s="2953"/>
      <c r="D365" s="2953"/>
      <c r="E365" s="2953"/>
      <c r="F365" s="2953"/>
      <c r="G365" s="2953"/>
      <c r="H365" s="2953"/>
      <c r="I365" s="2953"/>
      <c r="J365" s="2953"/>
    </row>
    <row r="366" spans="1:10" ht="15.75" customHeight="1">
      <c r="A366" s="2953"/>
      <c r="B366" s="2953"/>
      <c r="C366" s="2953"/>
      <c r="D366" s="2953"/>
      <c r="E366" s="2953"/>
      <c r="F366" s="2953"/>
      <c r="G366" s="2953"/>
      <c r="H366" s="2953"/>
      <c r="I366" s="2953"/>
      <c r="J366" s="2953"/>
    </row>
    <row r="367" spans="1:10" ht="15.75" customHeight="1">
      <c r="A367" s="2953"/>
      <c r="B367" s="2953"/>
      <c r="C367" s="2953"/>
      <c r="D367" s="2953"/>
      <c r="E367" s="2953"/>
      <c r="F367" s="2953"/>
      <c r="G367" s="2953"/>
      <c r="H367" s="2953"/>
      <c r="I367" s="2953"/>
      <c r="J367" s="2953"/>
    </row>
    <row r="368" spans="1:10" ht="15.75" customHeight="1">
      <c r="A368" s="2953"/>
      <c r="B368" s="2953"/>
      <c r="C368" s="2953"/>
      <c r="D368" s="2953"/>
      <c r="E368" s="2953"/>
      <c r="F368" s="2953"/>
      <c r="G368" s="2953"/>
      <c r="H368" s="2953"/>
      <c r="I368" s="2953"/>
      <c r="J368" s="2953"/>
    </row>
    <row r="369" spans="1:10" ht="15.75" customHeight="1">
      <c r="A369" s="2953"/>
      <c r="B369" s="2953"/>
      <c r="C369" s="2953"/>
      <c r="D369" s="2953"/>
      <c r="E369" s="2953"/>
      <c r="F369" s="2953"/>
      <c r="G369" s="2953"/>
      <c r="H369" s="2953"/>
      <c r="I369" s="2953"/>
      <c r="J369" s="2953"/>
    </row>
    <row r="370" spans="1:10" ht="15.75" customHeight="1">
      <c r="A370" s="2953"/>
      <c r="B370" s="2953"/>
      <c r="C370" s="2953"/>
      <c r="D370" s="2953"/>
      <c r="E370" s="2953"/>
      <c r="F370" s="2953"/>
      <c r="G370" s="2953"/>
      <c r="H370" s="2953"/>
      <c r="I370" s="2953"/>
      <c r="J370" s="2953"/>
    </row>
    <row r="371" spans="1:10" ht="15.75" customHeight="1">
      <c r="A371" s="2953"/>
      <c r="B371" s="2953"/>
      <c r="C371" s="2953"/>
      <c r="D371" s="2953"/>
      <c r="E371" s="2953"/>
      <c r="F371" s="2953"/>
      <c r="G371" s="2953"/>
      <c r="H371" s="2953"/>
      <c r="I371" s="2953"/>
      <c r="J371" s="2953"/>
    </row>
    <row r="372" spans="1:10" ht="15.75" customHeight="1">
      <c r="A372" s="2953"/>
      <c r="B372" s="2953"/>
      <c r="C372" s="2953"/>
      <c r="D372" s="2953"/>
      <c r="E372" s="2953"/>
      <c r="F372" s="2953"/>
      <c r="G372" s="2953"/>
      <c r="H372" s="2953"/>
      <c r="I372" s="2953"/>
      <c r="J372" s="2953"/>
    </row>
    <row r="373" spans="1:10" ht="15.75" customHeight="1">
      <c r="A373" s="2953"/>
      <c r="B373" s="2953"/>
      <c r="C373" s="2953"/>
      <c r="D373" s="2953"/>
      <c r="E373" s="2953"/>
      <c r="F373" s="2953"/>
      <c r="G373" s="2953"/>
      <c r="H373" s="2953"/>
      <c r="I373" s="2953"/>
      <c r="J373" s="2953"/>
    </row>
    <row r="374" spans="1:10" ht="15.75" customHeight="1">
      <c r="A374" s="2953"/>
      <c r="B374" s="2953"/>
      <c r="C374" s="2953"/>
      <c r="D374" s="2953"/>
      <c r="E374" s="2953"/>
      <c r="F374" s="2953"/>
      <c r="G374" s="2953"/>
      <c r="H374" s="2953"/>
      <c r="I374" s="2953"/>
      <c r="J374" s="2953"/>
    </row>
    <row r="375" spans="1:10" ht="15.75" customHeight="1">
      <c r="A375" s="2953"/>
      <c r="B375" s="2953"/>
      <c r="C375" s="2953"/>
      <c r="D375" s="2953"/>
      <c r="E375" s="2953"/>
      <c r="F375" s="2953"/>
      <c r="G375" s="2953"/>
      <c r="H375" s="2953"/>
      <c r="I375" s="2953"/>
      <c r="J375" s="2953"/>
    </row>
    <row r="376" spans="1:10" ht="15.75" customHeight="1">
      <c r="A376" s="2953"/>
      <c r="B376" s="2953"/>
      <c r="C376" s="2953"/>
      <c r="D376" s="2953"/>
      <c r="E376" s="2953"/>
      <c r="F376" s="2953"/>
      <c r="G376" s="2953"/>
      <c r="H376" s="2953"/>
      <c r="I376" s="2953"/>
      <c r="J376" s="2953"/>
    </row>
    <row r="377" spans="1:10" ht="15.75" customHeight="1">
      <c r="A377" s="2953"/>
      <c r="B377" s="2953"/>
      <c r="C377" s="2953"/>
      <c r="D377" s="2953"/>
      <c r="E377" s="2953"/>
      <c r="F377" s="2953"/>
      <c r="G377" s="2953"/>
      <c r="H377" s="2953"/>
      <c r="I377" s="2953"/>
      <c r="J377" s="2953"/>
    </row>
    <row r="378" spans="1:10" ht="15.75" customHeight="1">
      <c r="A378" s="2953"/>
      <c r="B378" s="2953"/>
      <c r="C378" s="2953"/>
      <c r="D378" s="2953"/>
      <c r="E378" s="2953"/>
      <c r="F378" s="2953"/>
      <c r="G378" s="2953"/>
      <c r="H378" s="2953"/>
      <c r="I378" s="2953"/>
      <c r="J378" s="2953"/>
    </row>
    <row r="379" spans="1:10" ht="15.75" customHeight="1">
      <c r="A379" s="2953"/>
      <c r="B379" s="2953"/>
      <c r="C379" s="2953"/>
      <c r="D379" s="2953"/>
      <c r="E379" s="2953"/>
      <c r="F379" s="2953"/>
      <c r="G379" s="2953"/>
      <c r="H379" s="2953"/>
      <c r="I379" s="2953"/>
      <c r="J379" s="2953"/>
    </row>
    <row r="380" spans="1:10" ht="15.75" customHeight="1">
      <c r="A380" s="2953"/>
      <c r="B380" s="2953"/>
      <c r="C380" s="2953"/>
      <c r="D380" s="2953"/>
      <c r="E380" s="2953"/>
      <c r="F380" s="2953"/>
      <c r="G380" s="2953"/>
      <c r="H380" s="2953"/>
      <c r="I380" s="2953"/>
      <c r="J380" s="2953"/>
    </row>
    <row r="381" spans="1:10" ht="15.75" customHeight="1">
      <c r="A381" s="2953"/>
      <c r="B381" s="2953"/>
      <c r="C381" s="2953"/>
      <c r="D381" s="2953"/>
      <c r="E381" s="2953"/>
      <c r="F381" s="2953"/>
      <c r="G381" s="2953"/>
      <c r="H381" s="2953"/>
      <c r="I381" s="2953"/>
      <c r="J381" s="2953"/>
    </row>
    <row r="382" spans="1:10" ht="15.75" customHeight="1">
      <c r="A382" s="2953"/>
      <c r="B382" s="2953"/>
      <c r="C382" s="2953"/>
      <c r="D382" s="2953"/>
      <c r="E382" s="2953"/>
      <c r="F382" s="2953"/>
      <c r="G382" s="2953"/>
      <c r="H382" s="2953"/>
      <c r="I382" s="2953"/>
      <c r="J382" s="2953"/>
    </row>
    <row r="383" spans="1:10" ht="15.75" customHeight="1">
      <c r="A383" s="2953"/>
      <c r="B383" s="2953"/>
      <c r="C383" s="2953"/>
      <c r="D383" s="2953"/>
      <c r="E383" s="2953"/>
      <c r="F383" s="2953"/>
      <c r="G383" s="2953"/>
      <c r="H383" s="2953"/>
      <c r="I383" s="2953"/>
      <c r="J383" s="2953"/>
    </row>
    <row r="384" spans="1:10" ht="15.75" customHeight="1">
      <c r="A384" s="2953"/>
      <c r="B384" s="2953"/>
      <c r="C384" s="2953"/>
      <c r="D384" s="2953"/>
      <c r="E384" s="2953"/>
      <c r="F384" s="2953"/>
      <c r="G384" s="2953"/>
      <c r="H384" s="2953"/>
      <c r="I384" s="2953"/>
      <c r="J384" s="2953"/>
    </row>
    <row r="385" spans="1:10" ht="15.75" customHeight="1">
      <c r="A385" s="2953"/>
      <c r="B385" s="2953"/>
      <c r="C385" s="2953"/>
      <c r="D385" s="2953"/>
      <c r="E385" s="2953"/>
      <c r="F385" s="2953"/>
      <c r="G385" s="2953"/>
      <c r="H385" s="2953"/>
      <c r="I385" s="2953"/>
      <c r="J385" s="2953"/>
    </row>
    <row r="386" spans="1:10" ht="15.75" customHeight="1">
      <c r="A386" s="2953"/>
      <c r="B386" s="2953"/>
      <c r="C386" s="2953"/>
      <c r="D386" s="2953"/>
      <c r="E386" s="2953"/>
      <c r="F386" s="2953"/>
      <c r="G386" s="2953"/>
      <c r="H386" s="2953"/>
      <c r="I386" s="2953"/>
      <c r="J386" s="2953"/>
    </row>
    <row r="387" spans="1:10" ht="15.75" customHeight="1">
      <c r="A387" s="2953"/>
      <c r="B387" s="2953"/>
      <c r="C387" s="2953"/>
      <c r="D387" s="2953"/>
      <c r="E387" s="2953"/>
      <c r="F387" s="2953"/>
      <c r="G387" s="2953"/>
      <c r="H387" s="2953"/>
      <c r="I387" s="2953"/>
      <c r="J387" s="2953"/>
    </row>
    <row r="388" spans="1:10" ht="15.75" customHeight="1">
      <c r="A388" s="2953"/>
      <c r="B388" s="2953"/>
      <c r="C388" s="2953"/>
      <c r="D388" s="2953"/>
      <c r="E388" s="2953"/>
      <c r="F388" s="2953"/>
      <c r="G388" s="2953"/>
      <c r="H388" s="2953"/>
      <c r="I388" s="2953"/>
      <c r="J388" s="2953"/>
    </row>
    <row r="389" spans="1:10" ht="15.75" customHeight="1">
      <c r="A389" s="2953"/>
      <c r="B389" s="2953"/>
      <c r="C389" s="2953"/>
      <c r="D389" s="2953"/>
      <c r="E389" s="2953"/>
      <c r="F389" s="2953"/>
      <c r="G389" s="2953"/>
      <c r="H389" s="2953"/>
      <c r="I389" s="2953"/>
      <c r="J389" s="2953"/>
    </row>
    <row r="390" spans="1:10" ht="15.75" customHeight="1">
      <c r="A390" s="2953"/>
      <c r="B390" s="2953"/>
      <c r="C390" s="2953"/>
      <c r="D390" s="2953"/>
      <c r="E390" s="2953"/>
      <c r="F390" s="2953"/>
      <c r="G390" s="2953"/>
      <c r="H390" s="2953"/>
      <c r="I390" s="2953"/>
      <c r="J390" s="2953"/>
    </row>
    <row r="391" spans="1:10" ht="15.75" customHeight="1">
      <c r="A391" s="2953"/>
      <c r="B391" s="2953"/>
      <c r="C391" s="2953"/>
      <c r="D391" s="2953"/>
      <c r="E391" s="2953"/>
      <c r="F391" s="2953"/>
      <c r="G391" s="2953"/>
      <c r="H391" s="2953"/>
      <c r="I391" s="2953"/>
      <c r="J391" s="2953"/>
    </row>
    <row r="392" spans="1:10" ht="15.75" customHeight="1">
      <c r="A392" s="2953"/>
      <c r="B392" s="2953"/>
      <c r="C392" s="2953"/>
      <c r="D392" s="2953"/>
      <c r="E392" s="2953"/>
      <c r="F392" s="2953"/>
      <c r="G392" s="2953"/>
      <c r="H392" s="2953"/>
      <c r="I392" s="2953"/>
      <c r="J392" s="2953"/>
    </row>
    <row r="393" spans="1:10" ht="15.75" customHeight="1">
      <c r="A393" s="2953"/>
      <c r="B393" s="2953"/>
      <c r="C393" s="2953"/>
      <c r="D393" s="2953"/>
      <c r="E393" s="2953"/>
      <c r="F393" s="2953"/>
      <c r="G393" s="2953"/>
      <c r="H393" s="2953"/>
      <c r="I393" s="2953"/>
      <c r="J393" s="2953"/>
    </row>
    <row r="394" spans="1:10" ht="15.75" customHeight="1">
      <c r="A394" s="2953"/>
      <c r="B394" s="2953"/>
      <c r="C394" s="2953"/>
      <c r="D394" s="2953"/>
      <c r="E394" s="2953"/>
      <c r="F394" s="2953"/>
      <c r="G394" s="2953"/>
      <c r="H394" s="2953"/>
      <c r="I394" s="2953"/>
      <c r="J394" s="2953"/>
    </row>
    <row r="395" spans="1:10" ht="15.75" customHeight="1">
      <c r="A395" s="2953"/>
      <c r="B395" s="2953"/>
      <c r="C395" s="2953"/>
      <c r="D395" s="2953"/>
      <c r="E395" s="2953"/>
      <c r="F395" s="2953"/>
      <c r="G395" s="2953"/>
      <c r="H395" s="2953"/>
      <c r="I395" s="2953"/>
      <c r="J395" s="2953"/>
    </row>
    <row r="396" spans="1:10" ht="15.75" customHeight="1">
      <c r="A396" s="2953"/>
      <c r="B396" s="2953"/>
      <c r="C396" s="2953"/>
      <c r="D396" s="2953"/>
      <c r="E396" s="2953"/>
      <c r="F396" s="2953"/>
      <c r="G396" s="2953"/>
      <c r="H396" s="2953"/>
      <c r="I396" s="2953"/>
      <c r="J396" s="2953"/>
    </row>
    <row r="397" spans="1:10" ht="15.75" customHeight="1">
      <c r="A397" s="2953"/>
      <c r="B397" s="2953"/>
      <c r="C397" s="2953"/>
      <c r="D397" s="2953"/>
      <c r="E397" s="2953"/>
      <c r="F397" s="2953"/>
      <c r="G397" s="2953"/>
      <c r="H397" s="2953"/>
      <c r="I397" s="2953"/>
      <c r="J397" s="2953"/>
    </row>
    <row r="398" spans="1:10" ht="15.75" customHeight="1">
      <c r="A398" s="2953"/>
      <c r="B398" s="2953"/>
      <c r="C398" s="2953"/>
      <c r="D398" s="2953"/>
      <c r="E398" s="2953"/>
      <c r="F398" s="2953"/>
      <c r="G398" s="2953"/>
      <c r="H398" s="2953"/>
      <c r="I398" s="2953"/>
      <c r="J398" s="2953"/>
    </row>
    <row r="399" spans="1:10" ht="15.75" customHeight="1">
      <c r="A399" s="2953"/>
      <c r="B399" s="2953"/>
      <c r="C399" s="2953"/>
      <c r="D399" s="2953"/>
      <c r="E399" s="2953"/>
      <c r="F399" s="2953"/>
      <c r="G399" s="2953"/>
      <c r="H399" s="2953"/>
      <c r="I399" s="2953"/>
      <c r="J399" s="2953"/>
    </row>
    <row r="400" spans="1:10" ht="15.75" customHeight="1">
      <c r="A400" s="2953"/>
      <c r="B400" s="2953"/>
      <c r="C400" s="2953"/>
      <c r="D400" s="2953"/>
      <c r="E400" s="2953"/>
      <c r="F400" s="2953"/>
      <c r="G400" s="2953"/>
      <c r="H400" s="2953"/>
      <c r="I400" s="2953"/>
      <c r="J400" s="2953"/>
    </row>
    <row r="401" spans="1:10" ht="15.75" customHeight="1">
      <c r="A401" s="2953"/>
      <c r="B401" s="2953"/>
      <c r="C401" s="2953"/>
      <c r="D401" s="2953"/>
      <c r="E401" s="2953"/>
      <c r="F401" s="2953"/>
      <c r="G401" s="2953"/>
      <c r="H401" s="2953"/>
      <c r="I401" s="2953"/>
      <c r="J401" s="2953"/>
    </row>
    <row r="402" spans="1:10" ht="15.75" customHeight="1">
      <c r="A402" s="2953"/>
      <c r="B402" s="2953"/>
      <c r="C402" s="2953"/>
      <c r="D402" s="2953"/>
      <c r="E402" s="2953"/>
      <c r="F402" s="2953"/>
      <c r="G402" s="2953"/>
      <c r="H402" s="2953"/>
      <c r="I402" s="2953"/>
      <c r="J402" s="2953"/>
    </row>
    <row r="403" spans="1:10" ht="15.75" customHeight="1">
      <c r="A403" s="2953"/>
      <c r="B403" s="2953"/>
      <c r="C403" s="2953"/>
      <c r="D403" s="2953"/>
      <c r="E403" s="2953"/>
      <c r="F403" s="2953"/>
      <c r="G403" s="2953"/>
      <c r="H403" s="2953"/>
      <c r="I403" s="2953"/>
      <c r="J403" s="2953"/>
    </row>
    <row r="404" spans="1:10" ht="15.75" customHeight="1">
      <c r="A404" s="2953"/>
      <c r="B404" s="2953"/>
      <c r="C404" s="2953"/>
      <c r="D404" s="2953"/>
      <c r="E404" s="2953"/>
      <c r="F404" s="2953"/>
      <c r="G404" s="2953"/>
      <c r="H404" s="2953"/>
      <c r="I404" s="2953"/>
      <c r="J404" s="2953"/>
    </row>
    <row r="405" spans="1:10" ht="15.75" customHeight="1">
      <c r="A405" s="2953"/>
      <c r="B405" s="2953"/>
      <c r="C405" s="2953"/>
      <c r="D405" s="2953"/>
      <c r="E405" s="2953"/>
      <c r="F405" s="2953"/>
      <c r="G405" s="2953"/>
      <c r="H405" s="2953"/>
      <c r="I405" s="2953"/>
      <c r="J405" s="2953"/>
    </row>
    <row r="406" spans="1:10" ht="15.75" customHeight="1">
      <c r="A406" s="2953"/>
      <c r="B406" s="2953"/>
      <c r="C406" s="2953"/>
      <c r="D406" s="2953"/>
      <c r="E406" s="2953"/>
      <c r="F406" s="2953"/>
      <c r="G406" s="2953"/>
      <c r="H406" s="2953"/>
      <c r="I406" s="2953"/>
      <c r="J406" s="2953"/>
    </row>
    <row r="407" spans="1:10" ht="15.75" customHeight="1">
      <c r="A407" s="2953"/>
      <c r="B407" s="2953"/>
      <c r="C407" s="2953"/>
      <c r="D407" s="2953"/>
      <c r="E407" s="2953"/>
      <c r="F407" s="2953"/>
      <c r="G407" s="2953"/>
      <c r="H407" s="2953"/>
      <c r="I407" s="2953"/>
      <c r="J407" s="2953"/>
    </row>
    <row r="408" spans="1:10" ht="15.75" customHeight="1">
      <c r="A408" s="2953"/>
      <c r="B408" s="2953"/>
      <c r="C408" s="2953"/>
      <c r="D408" s="2953"/>
      <c r="E408" s="2953"/>
      <c r="F408" s="2953"/>
      <c r="G408" s="2953"/>
      <c r="H408" s="2953"/>
      <c r="I408" s="2953"/>
      <c r="J408" s="2953"/>
    </row>
    <row r="409" spans="1:10" ht="15.75" customHeight="1">
      <c r="A409" s="2953"/>
      <c r="B409" s="2953"/>
      <c r="C409" s="2953"/>
      <c r="D409" s="2953"/>
      <c r="E409" s="2953"/>
      <c r="F409" s="2953"/>
      <c r="G409" s="2953"/>
      <c r="H409" s="2953"/>
      <c r="I409" s="2953"/>
      <c r="J409" s="2953"/>
    </row>
    <row r="410" spans="1:10" ht="15.75" customHeight="1">
      <c r="A410" s="2953"/>
      <c r="B410" s="2953"/>
      <c r="C410" s="2953"/>
      <c r="D410" s="2953"/>
      <c r="E410" s="2953"/>
      <c r="F410" s="2953"/>
      <c r="G410" s="2953"/>
      <c r="H410" s="2953"/>
      <c r="I410" s="2953"/>
      <c r="J410" s="2953"/>
    </row>
    <row r="411" spans="1:10" ht="15.75" customHeight="1">
      <c r="A411" s="2953"/>
      <c r="B411" s="2953"/>
      <c r="C411" s="2953"/>
      <c r="D411" s="2953"/>
      <c r="E411" s="2953"/>
      <c r="F411" s="2953"/>
      <c r="G411" s="2953"/>
      <c r="H411" s="2953"/>
      <c r="I411" s="2953"/>
      <c r="J411" s="2953"/>
    </row>
    <row r="412" spans="1:10" ht="15.75" customHeight="1">
      <c r="A412" s="2953"/>
      <c r="B412" s="2953"/>
      <c r="C412" s="2953"/>
      <c r="D412" s="2953"/>
      <c r="E412" s="2953"/>
      <c r="F412" s="2953"/>
      <c r="G412" s="2953"/>
      <c r="H412" s="2953"/>
      <c r="I412" s="2953"/>
      <c r="J412" s="2953"/>
    </row>
    <row r="413" spans="1:10" ht="15.75" customHeight="1">
      <c r="A413" s="2953"/>
      <c r="B413" s="2953"/>
      <c r="C413" s="2953"/>
      <c r="D413" s="2953"/>
      <c r="E413" s="2953"/>
      <c r="F413" s="2953"/>
      <c r="G413" s="2953"/>
      <c r="H413" s="2953"/>
      <c r="I413" s="2953"/>
      <c r="J413" s="2953"/>
    </row>
    <row r="414" spans="1:10" ht="15.75" customHeight="1">
      <c r="A414" s="2953"/>
      <c r="B414" s="2953"/>
      <c r="C414" s="2953"/>
      <c r="D414" s="2953"/>
      <c r="E414" s="2953"/>
      <c r="F414" s="2953"/>
      <c r="G414" s="2953"/>
      <c r="H414" s="2953"/>
      <c r="I414" s="2953"/>
      <c r="J414" s="2953"/>
    </row>
    <row r="415" spans="1:10" ht="15.75" customHeight="1">
      <c r="A415" s="2953"/>
      <c r="B415" s="2953"/>
      <c r="C415" s="2953"/>
      <c r="D415" s="2953"/>
      <c r="E415" s="2953"/>
      <c r="F415" s="2953"/>
      <c r="G415" s="2953"/>
      <c r="H415" s="2953"/>
      <c r="I415" s="2953"/>
      <c r="J415" s="2953"/>
    </row>
    <row r="416" spans="1:10" ht="15.75" customHeight="1">
      <c r="A416" s="2953"/>
      <c r="B416" s="2953"/>
      <c r="C416" s="2953"/>
      <c r="D416" s="2953"/>
      <c r="E416" s="2953"/>
      <c r="F416" s="2953"/>
      <c r="G416" s="2953"/>
      <c r="H416" s="2953"/>
      <c r="I416" s="2953"/>
      <c r="J416" s="2953"/>
    </row>
    <row r="417" spans="1:10" ht="15.75" customHeight="1">
      <c r="A417" s="2953"/>
      <c r="B417" s="2953"/>
      <c r="C417" s="2953"/>
      <c r="D417" s="2953"/>
      <c r="E417" s="2953"/>
      <c r="F417" s="2953"/>
      <c r="G417" s="2953"/>
      <c r="H417" s="2953"/>
      <c r="I417" s="2953"/>
      <c r="J417" s="2953"/>
    </row>
    <row r="418" spans="1:10" ht="15.75" customHeight="1">
      <c r="A418" s="2953"/>
      <c r="B418" s="2953"/>
      <c r="C418" s="2953"/>
      <c r="D418" s="2953"/>
      <c r="E418" s="2953"/>
      <c r="F418" s="2953"/>
      <c r="G418" s="2953"/>
      <c r="H418" s="2953"/>
      <c r="I418" s="2953"/>
      <c r="J418" s="2953"/>
    </row>
    <row r="419" spans="1:10" ht="15.75" customHeight="1">
      <c r="A419" s="2953"/>
      <c r="B419" s="2953"/>
      <c r="C419" s="2953"/>
      <c r="D419" s="2953"/>
      <c r="E419" s="2953"/>
      <c r="F419" s="2953"/>
      <c r="G419" s="2953"/>
      <c r="H419" s="2953"/>
      <c r="I419" s="2953"/>
      <c r="J419" s="2953"/>
    </row>
    <row r="420" spans="1:10" ht="15.75" customHeight="1">
      <c r="A420" s="2953"/>
      <c r="B420" s="2953"/>
      <c r="C420" s="2953"/>
      <c r="D420" s="2953"/>
      <c r="E420" s="2953"/>
      <c r="F420" s="2953"/>
      <c r="G420" s="2953"/>
      <c r="H420" s="2953"/>
      <c r="I420" s="2953"/>
      <c r="J420" s="2953"/>
    </row>
    <row r="421" spans="1:10" ht="15.75" customHeight="1">
      <c r="A421" s="2953"/>
      <c r="B421" s="2953"/>
      <c r="C421" s="2953"/>
      <c r="D421" s="2953"/>
      <c r="E421" s="2953"/>
      <c r="F421" s="2953"/>
      <c r="G421" s="2953"/>
      <c r="H421" s="2953"/>
      <c r="I421" s="2953"/>
      <c r="J421" s="2953"/>
    </row>
    <row r="422" spans="1:10" ht="15.75" customHeight="1">
      <c r="A422" s="2953"/>
      <c r="B422" s="2953"/>
      <c r="C422" s="2953"/>
      <c r="D422" s="2953"/>
      <c r="E422" s="2953"/>
      <c r="F422" s="2953"/>
      <c r="G422" s="2953"/>
      <c r="H422" s="2953"/>
      <c r="I422" s="2953"/>
      <c r="J422" s="2953"/>
    </row>
    <row r="423" spans="1:10" ht="15.75" customHeight="1">
      <c r="A423" s="2953"/>
      <c r="B423" s="2953"/>
      <c r="C423" s="2953"/>
      <c r="D423" s="2953"/>
      <c r="E423" s="2953"/>
      <c r="F423" s="2953"/>
      <c r="G423" s="2953"/>
      <c r="H423" s="2953"/>
      <c r="I423" s="2953"/>
      <c r="J423" s="2953"/>
    </row>
    <row r="424" spans="1:10" ht="15.75" customHeight="1">
      <c r="A424" s="2953"/>
      <c r="B424" s="2953"/>
      <c r="C424" s="2953"/>
      <c r="D424" s="2953"/>
      <c r="E424" s="2953"/>
      <c r="F424" s="2953"/>
      <c r="G424" s="2953"/>
      <c r="H424" s="2953"/>
      <c r="I424" s="2953"/>
      <c r="J424" s="2953"/>
    </row>
    <row r="425" spans="1:10" ht="15.75" customHeight="1">
      <c r="A425" s="2953"/>
      <c r="B425" s="2953"/>
      <c r="C425" s="2953"/>
      <c r="D425" s="2953"/>
      <c r="E425" s="2953"/>
      <c r="F425" s="2953"/>
      <c r="G425" s="2953"/>
      <c r="H425" s="2953"/>
      <c r="I425" s="2953"/>
      <c r="J425" s="2953"/>
    </row>
    <row r="426" spans="1:10" ht="15.75" customHeight="1">
      <c r="A426" s="2953"/>
      <c r="B426" s="2953"/>
      <c r="C426" s="2953"/>
      <c r="D426" s="2953"/>
      <c r="E426" s="2953"/>
      <c r="F426" s="2953"/>
      <c r="G426" s="2953"/>
      <c r="H426" s="2953"/>
      <c r="I426" s="2953"/>
      <c r="J426" s="2953"/>
    </row>
    <row r="427" spans="1:10" ht="15.75" customHeight="1">
      <c r="A427" s="2953"/>
      <c r="B427" s="2953"/>
      <c r="C427" s="2953"/>
      <c r="D427" s="2953"/>
      <c r="E427" s="2953"/>
      <c r="F427" s="2953"/>
      <c r="G427" s="2953"/>
      <c r="H427" s="2953"/>
      <c r="I427" s="2953"/>
      <c r="J427" s="2953"/>
    </row>
    <row r="428" spans="1:10" ht="15.75" customHeight="1">
      <c r="A428" s="2953"/>
      <c r="B428" s="2953"/>
      <c r="C428" s="2953"/>
      <c r="D428" s="2953"/>
      <c r="E428" s="2953"/>
      <c r="F428" s="2953"/>
      <c r="G428" s="2953"/>
      <c r="H428" s="2953"/>
      <c r="I428" s="2953"/>
      <c r="J428" s="2953"/>
    </row>
    <row r="429" spans="1:10" ht="15.75" customHeight="1">
      <c r="A429" s="2953"/>
      <c r="B429" s="2953"/>
      <c r="C429" s="2953"/>
      <c r="D429" s="2953"/>
      <c r="E429" s="2953"/>
      <c r="F429" s="2953"/>
      <c r="G429" s="2953"/>
      <c r="H429" s="2953"/>
      <c r="I429" s="2953"/>
      <c r="J429" s="2953"/>
    </row>
    <row r="430" spans="1:10" ht="15.75" customHeight="1">
      <c r="A430" s="2953"/>
      <c r="B430" s="2953"/>
      <c r="C430" s="2953"/>
      <c r="D430" s="2953"/>
      <c r="E430" s="2953"/>
      <c r="F430" s="2953"/>
      <c r="G430" s="2953"/>
      <c r="H430" s="2953"/>
      <c r="I430" s="2953"/>
      <c r="J430" s="2953"/>
    </row>
    <row r="431" spans="1:10" ht="15.75" customHeight="1">
      <c r="A431" s="2953"/>
      <c r="B431" s="2953"/>
      <c r="C431" s="2953"/>
      <c r="D431" s="2953"/>
      <c r="E431" s="2953"/>
      <c r="F431" s="2953"/>
      <c r="G431" s="2953"/>
      <c r="H431" s="2953"/>
      <c r="I431" s="2953"/>
      <c r="J431" s="2953"/>
    </row>
    <row r="432" spans="1:10" ht="15.75" customHeight="1">
      <c r="A432" s="2953"/>
      <c r="B432" s="2953"/>
      <c r="C432" s="2953"/>
      <c r="D432" s="2953"/>
      <c r="E432" s="2953"/>
      <c r="F432" s="2953"/>
      <c r="G432" s="2953"/>
      <c r="H432" s="2953"/>
      <c r="I432" s="2953"/>
      <c r="J432" s="2953"/>
    </row>
    <row r="433" spans="1:10" ht="15.75" customHeight="1">
      <c r="A433" s="2953"/>
      <c r="B433" s="2953"/>
      <c r="C433" s="2953"/>
      <c r="D433" s="2953"/>
      <c r="E433" s="2953"/>
      <c r="F433" s="2953"/>
      <c r="G433" s="2953"/>
      <c r="H433" s="2953"/>
      <c r="I433" s="2953"/>
      <c r="J433" s="2953"/>
    </row>
    <row r="434" spans="1:10" ht="15.75" customHeight="1">
      <c r="A434" s="2953"/>
      <c r="B434" s="2953"/>
      <c r="C434" s="2953"/>
      <c r="D434" s="2953"/>
      <c r="E434" s="2953"/>
      <c r="F434" s="2953"/>
      <c r="G434" s="2953"/>
      <c r="H434" s="2953"/>
      <c r="I434" s="2953"/>
      <c r="J434" s="2953"/>
    </row>
    <row r="435" spans="1:10" ht="15.75" customHeight="1">
      <c r="A435" s="2953"/>
      <c r="B435" s="2953"/>
      <c r="C435" s="2953"/>
      <c r="D435" s="2953"/>
      <c r="E435" s="2953"/>
      <c r="F435" s="2953"/>
      <c r="G435" s="2953"/>
      <c r="H435" s="2953"/>
      <c r="I435" s="2953"/>
      <c r="J435" s="2953"/>
    </row>
    <row r="436" spans="1:10" ht="15.75" customHeight="1">
      <c r="A436" s="2953"/>
      <c r="B436" s="2953"/>
      <c r="C436" s="2953"/>
      <c r="D436" s="2953"/>
      <c r="E436" s="2953"/>
      <c r="F436" s="2953"/>
      <c r="G436" s="2953"/>
      <c r="H436" s="2953"/>
      <c r="I436" s="2953"/>
      <c r="J436" s="2953"/>
    </row>
    <row r="437" spans="1:10" ht="15.75" customHeight="1">
      <c r="A437" s="2953"/>
      <c r="B437" s="2953"/>
      <c r="C437" s="2953"/>
      <c r="D437" s="2953"/>
      <c r="E437" s="2953"/>
      <c r="F437" s="2953"/>
      <c r="G437" s="2953"/>
      <c r="H437" s="2953"/>
      <c r="I437" s="2953"/>
      <c r="J437" s="2953"/>
    </row>
    <row r="438" spans="1:10" ht="15.75" customHeight="1">
      <c r="A438" s="2953"/>
      <c r="B438" s="2953"/>
      <c r="C438" s="2953"/>
      <c r="D438" s="2953"/>
      <c r="E438" s="2953"/>
      <c r="F438" s="2953"/>
      <c r="G438" s="2953"/>
      <c r="H438" s="2953"/>
      <c r="I438" s="2953"/>
      <c r="J438" s="2953"/>
    </row>
    <row r="439" spans="1:10" ht="15.75" customHeight="1">
      <c r="A439" s="2953"/>
      <c r="B439" s="2953"/>
      <c r="C439" s="2953"/>
      <c r="D439" s="2953"/>
      <c r="E439" s="2953"/>
      <c r="F439" s="2953"/>
      <c r="G439" s="2953"/>
      <c r="H439" s="2953"/>
      <c r="I439" s="2953"/>
      <c r="J439" s="2953"/>
    </row>
    <row r="440" spans="1:10" ht="15.75" customHeight="1">
      <c r="A440" s="2953"/>
      <c r="B440" s="2953"/>
      <c r="C440" s="2953"/>
      <c r="D440" s="2953"/>
      <c r="E440" s="2953"/>
      <c r="F440" s="2953"/>
      <c r="G440" s="2953"/>
      <c r="H440" s="2953"/>
      <c r="I440" s="2953"/>
      <c r="J440" s="2953"/>
    </row>
    <row r="441" spans="1:10" ht="15.75" customHeight="1">
      <c r="A441" s="2953"/>
      <c r="B441" s="2953"/>
      <c r="C441" s="2953"/>
      <c r="D441" s="2953"/>
      <c r="E441" s="2953"/>
      <c r="F441" s="2953"/>
      <c r="G441" s="2953"/>
      <c r="H441" s="2953"/>
      <c r="I441" s="2953"/>
      <c r="J441" s="2953"/>
    </row>
    <row r="442" spans="1:10" ht="15.75" customHeight="1">
      <c r="A442" s="2953"/>
      <c r="B442" s="2953"/>
      <c r="C442" s="2953"/>
      <c r="D442" s="2953"/>
      <c r="E442" s="2953"/>
      <c r="F442" s="2953"/>
      <c r="G442" s="2953"/>
      <c r="H442" s="2953"/>
      <c r="I442" s="2953"/>
      <c r="J442" s="2953"/>
    </row>
    <row r="443" spans="1:10" ht="15.75" customHeight="1">
      <c r="A443" s="2953"/>
      <c r="B443" s="2953"/>
      <c r="C443" s="2953"/>
      <c r="D443" s="2953"/>
      <c r="E443" s="2953"/>
      <c r="F443" s="2953"/>
      <c r="G443" s="2953"/>
      <c r="H443" s="2953"/>
      <c r="I443" s="2953"/>
      <c r="J443" s="2953"/>
    </row>
    <row r="444" spans="1:10" ht="15.75" customHeight="1">
      <c r="A444" s="2953"/>
      <c r="B444" s="2953"/>
      <c r="C444" s="2953"/>
      <c r="D444" s="2953"/>
      <c r="E444" s="2953"/>
      <c r="F444" s="2953"/>
      <c r="G444" s="2953"/>
      <c r="H444" s="2953"/>
      <c r="I444" s="2953"/>
      <c r="J444" s="2953"/>
    </row>
    <row r="445" spans="1:10" ht="15.75" customHeight="1">
      <c r="A445" s="2953"/>
      <c r="B445" s="2953"/>
      <c r="C445" s="2953"/>
      <c r="D445" s="2953"/>
      <c r="E445" s="2953"/>
      <c r="F445" s="2953"/>
      <c r="G445" s="2953"/>
      <c r="H445" s="2953"/>
      <c r="I445" s="2953"/>
      <c r="J445" s="2953"/>
    </row>
    <row r="446" spans="1:10" ht="15.75" customHeight="1">
      <c r="A446" s="2953"/>
      <c r="B446" s="2953"/>
      <c r="C446" s="2953"/>
      <c r="D446" s="2953"/>
      <c r="E446" s="2953"/>
      <c r="F446" s="2953"/>
      <c r="G446" s="2953"/>
      <c r="H446" s="2953"/>
      <c r="I446" s="2953"/>
      <c r="J446" s="2953"/>
    </row>
    <row r="447" spans="1:10" ht="15.75" customHeight="1">
      <c r="A447" s="2953"/>
      <c r="B447" s="2953"/>
      <c r="C447" s="2953"/>
      <c r="D447" s="2953"/>
      <c r="E447" s="2953"/>
      <c r="F447" s="2953"/>
      <c r="G447" s="2953"/>
      <c r="H447" s="2953"/>
      <c r="I447" s="2953"/>
      <c r="J447" s="2953"/>
    </row>
    <row r="448" spans="1:10" ht="15.75" customHeight="1">
      <c r="A448" s="2953"/>
      <c r="B448" s="2953"/>
      <c r="C448" s="2953"/>
      <c r="D448" s="2953"/>
      <c r="E448" s="2953"/>
      <c r="F448" s="2953"/>
      <c r="G448" s="2953"/>
      <c r="H448" s="2953"/>
      <c r="I448" s="2953"/>
      <c r="J448" s="2953"/>
    </row>
    <row r="449" spans="1:10" ht="15.75" customHeight="1">
      <c r="A449" s="2953"/>
      <c r="B449" s="2953"/>
      <c r="C449" s="2953"/>
      <c r="D449" s="2953"/>
      <c r="E449" s="2953"/>
      <c r="F449" s="2953"/>
      <c r="G449" s="2953"/>
      <c r="H449" s="2953"/>
      <c r="I449" s="2953"/>
      <c r="J449" s="2953"/>
    </row>
    <row r="450" spans="1:10" ht="15.75" customHeight="1">
      <c r="A450" s="2953"/>
      <c r="B450" s="2953"/>
      <c r="C450" s="2953"/>
      <c r="D450" s="2953"/>
      <c r="E450" s="2953"/>
      <c r="F450" s="2953"/>
      <c r="G450" s="2953"/>
      <c r="H450" s="2953"/>
      <c r="I450" s="2953"/>
      <c r="J450" s="2953"/>
    </row>
    <row r="451" spans="1:10" ht="15.75" customHeight="1">
      <c r="A451" s="2953"/>
      <c r="B451" s="2953"/>
      <c r="C451" s="2953"/>
      <c r="D451" s="2953"/>
      <c r="E451" s="2953"/>
      <c r="F451" s="2953"/>
      <c r="G451" s="2953"/>
      <c r="H451" s="2953"/>
      <c r="I451" s="2953"/>
      <c r="J451" s="2953"/>
    </row>
    <row r="452" spans="1:10" ht="15.75" customHeight="1">
      <c r="A452" s="2953"/>
      <c r="B452" s="2953"/>
      <c r="C452" s="2953"/>
      <c r="D452" s="2953"/>
      <c r="E452" s="2953"/>
      <c r="F452" s="2953"/>
      <c r="G452" s="2953"/>
      <c r="H452" s="2953"/>
      <c r="I452" s="2953"/>
      <c r="J452" s="2953"/>
    </row>
    <row r="453" spans="1:10" ht="15.75" customHeight="1">
      <c r="A453" s="2953"/>
      <c r="B453" s="2953"/>
      <c r="C453" s="2953"/>
      <c r="D453" s="2953"/>
      <c r="E453" s="2953"/>
      <c r="F453" s="2953"/>
      <c r="G453" s="2953"/>
      <c r="H453" s="2953"/>
      <c r="I453" s="2953"/>
      <c r="J453" s="2953"/>
    </row>
    <row r="454" spans="1:10" ht="15.75" customHeight="1">
      <c r="A454" s="2953"/>
      <c r="B454" s="2953"/>
      <c r="C454" s="2953"/>
      <c r="D454" s="2953"/>
      <c r="E454" s="2953"/>
      <c r="F454" s="2953"/>
      <c r="G454" s="2953"/>
      <c r="H454" s="2953"/>
      <c r="I454" s="2953"/>
      <c r="J454" s="2953"/>
    </row>
    <row r="455" spans="1:10" ht="15.75" customHeight="1">
      <c r="A455" s="2953"/>
      <c r="B455" s="2953"/>
      <c r="C455" s="2953"/>
      <c r="D455" s="2953"/>
      <c r="E455" s="2953"/>
      <c r="F455" s="2953"/>
      <c r="G455" s="2953"/>
      <c r="H455" s="2953"/>
      <c r="I455" s="2953"/>
      <c r="J455" s="2953"/>
    </row>
    <row r="456" spans="1:10" ht="15.75" customHeight="1">
      <c r="A456" s="2953"/>
      <c r="B456" s="2953"/>
      <c r="C456" s="2953"/>
      <c r="D456" s="2953"/>
      <c r="E456" s="2953"/>
      <c r="F456" s="2953"/>
      <c r="G456" s="2953"/>
      <c r="H456" s="2953"/>
      <c r="I456" s="2953"/>
      <c r="J456" s="2953"/>
    </row>
    <row r="457" spans="1:10" ht="15.75" customHeight="1">
      <c r="A457" s="2953"/>
      <c r="B457" s="2953"/>
      <c r="C457" s="2953"/>
      <c r="D457" s="2953"/>
      <c r="E457" s="2953"/>
      <c r="F457" s="2953"/>
      <c r="G457" s="2953"/>
      <c r="H457" s="2953"/>
      <c r="I457" s="2953"/>
      <c r="J457" s="2953"/>
    </row>
    <row r="458" spans="1:10" ht="15.75" customHeight="1">
      <c r="A458" s="2953"/>
      <c r="B458" s="2953"/>
      <c r="C458" s="2953"/>
      <c r="D458" s="2953"/>
      <c r="E458" s="2953"/>
      <c r="F458" s="2953"/>
      <c r="G458" s="2953"/>
      <c r="H458" s="2953"/>
      <c r="I458" s="2953"/>
      <c r="J458" s="2953"/>
    </row>
    <row r="459" spans="1:10" ht="15.75" customHeight="1">
      <c r="A459" s="2953"/>
      <c r="B459" s="2953"/>
      <c r="C459" s="2953"/>
      <c r="D459" s="2953"/>
      <c r="E459" s="2953"/>
      <c r="F459" s="2953"/>
      <c r="G459" s="2953"/>
      <c r="H459" s="2953"/>
      <c r="I459" s="2953"/>
      <c r="J459" s="2953"/>
    </row>
    <row r="460" spans="1:10" ht="15.75" customHeight="1">
      <c r="A460" s="2953"/>
      <c r="B460" s="2953"/>
      <c r="C460" s="2953"/>
      <c r="D460" s="2953"/>
      <c r="E460" s="2953"/>
      <c r="F460" s="2953"/>
      <c r="G460" s="2953"/>
      <c r="H460" s="2953"/>
      <c r="I460" s="2953"/>
      <c r="J460" s="2953"/>
    </row>
    <row r="461" spans="1:10" ht="15.75" customHeight="1">
      <c r="A461" s="2953"/>
      <c r="B461" s="2953"/>
      <c r="C461" s="2953"/>
      <c r="D461" s="2953"/>
      <c r="E461" s="2953"/>
      <c r="F461" s="2953"/>
      <c r="G461" s="2953"/>
      <c r="H461" s="2953"/>
      <c r="I461" s="2953"/>
      <c r="J461" s="2953"/>
    </row>
    <row r="462" spans="1:10" ht="15.75" customHeight="1">
      <c r="A462" s="2953"/>
      <c r="B462" s="2953"/>
      <c r="C462" s="2953"/>
      <c r="D462" s="2953"/>
      <c r="E462" s="2953"/>
      <c r="F462" s="2953"/>
      <c r="G462" s="2953"/>
      <c r="H462" s="2953"/>
      <c r="I462" s="2953"/>
      <c r="J462" s="2953"/>
    </row>
    <row r="463" spans="1:10" ht="15.75" customHeight="1">
      <c r="A463" s="2953"/>
      <c r="B463" s="2953"/>
      <c r="C463" s="2953"/>
      <c r="D463" s="2953"/>
      <c r="E463" s="2953"/>
      <c r="F463" s="2953"/>
      <c r="G463" s="2953"/>
      <c r="H463" s="2953"/>
      <c r="I463" s="2953"/>
      <c r="J463" s="2953"/>
    </row>
    <row r="464" spans="1:10" ht="15.75" customHeight="1">
      <c r="A464" s="2953"/>
      <c r="B464" s="2953"/>
      <c r="C464" s="2953"/>
      <c r="D464" s="2953"/>
      <c r="E464" s="2953"/>
      <c r="F464" s="2953"/>
      <c r="G464" s="2953"/>
      <c r="H464" s="2953"/>
      <c r="I464" s="2953"/>
      <c r="J464" s="2953"/>
    </row>
    <row r="465" spans="1:10" ht="15.75" customHeight="1">
      <c r="A465" s="2953"/>
      <c r="B465" s="2953"/>
      <c r="C465" s="2953"/>
      <c r="D465" s="2953"/>
      <c r="E465" s="2953"/>
      <c r="F465" s="2953"/>
      <c r="G465" s="2953"/>
      <c r="H465" s="2953"/>
      <c r="I465" s="2953"/>
      <c r="J465" s="2953"/>
    </row>
    <row r="466" spans="1:10" ht="15.75" customHeight="1">
      <c r="A466" s="2953"/>
      <c r="B466" s="2953"/>
      <c r="C466" s="2953"/>
      <c r="D466" s="2953"/>
      <c r="E466" s="2953"/>
      <c r="F466" s="2953"/>
      <c r="G466" s="2953"/>
      <c r="H466" s="2953"/>
      <c r="I466" s="2953"/>
      <c r="J466" s="2953"/>
    </row>
    <row r="467" spans="1:10" ht="15.75" customHeight="1">
      <c r="A467" s="2953"/>
      <c r="B467" s="2953"/>
      <c r="C467" s="2953"/>
      <c r="D467" s="2953"/>
      <c r="E467" s="2953"/>
      <c r="F467" s="2953"/>
      <c r="G467" s="2953"/>
      <c r="H467" s="2953"/>
      <c r="I467" s="2953"/>
      <c r="J467" s="2953"/>
    </row>
    <row r="468" spans="1:10" ht="15.75" customHeight="1">
      <c r="A468" s="2953"/>
      <c r="B468" s="2953"/>
      <c r="C468" s="2953"/>
      <c r="D468" s="2953"/>
      <c r="E468" s="2953"/>
      <c r="F468" s="2953"/>
      <c r="G468" s="2953"/>
      <c r="H468" s="2953"/>
      <c r="I468" s="2953"/>
      <c r="J468" s="2953"/>
    </row>
    <row r="469" spans="1:10" ht="15.75" customHeight="1">
      <c r="A469" s="2953"/>
      <c r="B469" s="2953"/>
      <c r="C469" s="2953"/>
      <c r="D469" s="2953"/>
      <c r="E469" s="2953"/>
      <c r="F469" s="2953"/>
      <c r="G469" s="2953"/>
      <c r="H469" s="2953"/>
      <c r="I469" s="2953"/>
      <c r="J469" s="2953"/>
    </row>
    <row r="470" spans="1:10" ht="15.75" customHeight="1">
      <c r="A470" s="2953"/>
      <c r="B470" s="2953"/>
      <c r="C470" s="2953"/>
      <c r="D470" s="2953"/>
      <c r="E470" s="2953"/>
      <c r="F470" s="2953"/>
      <c r="G470" s="2953"/>
      <c r="H470" s="2953"/>
      <c r="I470" s="2953"/>
      <c r="J470" s="2953"/>
    </row>
    <row r="471" spans="1:10" ht="15.75" customHeight="1">
      <c r="A471" s="2953"/>
      <c r="B471" s="2953"/>
      <c r="C471" s="2953"/>
      <c r="D471" s="2953"/>
      <c r="E471" s="2953"/>
      <c r="F471" s="2953"/>
      <c r="G471" s="2953"/>
      <c r="H471" s="2953"/>
      <c r="I471" s="2953"/>
      <c r="J471" s="2953"/>
    </row>
    <row r="472" spans="1:10" ht="15.75" customHeight="1">
      <c r="A472" s="2953"/>
      <c r="B472" s="2953"/>
      <c r="C472" s="2953"/>
      <c r="D472" s="2953"/>
      <c r="E472" s="2953"/>
      <c r="F472" s="2953"/>
      <c r="G472" s="2953"/>
      <c r="H472" s="2953"/>
      <c r="I472" s="2953"/>
      <c r="J472" s="2953"/>
    </row>
    <row r="473" spans="1:10" ht="15.75" customHeight="1">
      <c r="A473" s="2953"/>
      <c r="B473" s="2953"/>
      <c r="C473" s="2953"/>
      <c r="D473" s="2953"/>
      <c r="E473" s="2953"/>
      <c r="F473" s="2953"/>
      <c r="G473" s="2953"/>
      <c r="H473" s="2953"/>
      <c r="I473" s="2953"/>
      <c r="J473" s="2953"/>
    </row>
    <row r="474" spans="1:10" ht="15.75" customHeight="1">
      <c r="A474" s="2953"/>
      <c r="B474" s="2953"/>
      <c r="C474" s="2953"/>
      <c r="D474" s="2953"/>
      <c r="E474" s="2953"/>
      <c r="F474" s="2953"/>
      <c r="G474" s="2953"/>
      <c r="H474" s="2953"/>
      <c r="I474" s="2953"/>
      <c r="J474" s="2953"/>
    </row>
    <row r="475" spans="1:10" ht="15.75" customHeight="1">
      <c r="A475" s="2953"/>
      <c r="B475" s="2953"/>
      <c r="C475" s="2953"/>
      <c r="D475" s="2953"/>
      <c r="E475" s="2953"/>
      <c r="F475" s="2953"/>
      <c r="G475" s="2953"/>
      <c r="H475" s="2953"/>
      <c r="I475" s="2953"/>
      <c r="J475" s="2953"/>
    </row>
    <row r="476" spans="1:10" ht="15.75" customHeight="1">
      <c r="A476" s="2953"/>
      <c r="B476" s="2953"/>
      <c r="C476" s="2953"/>
      <c r="D476" s="2953"/>
      <c r="E476" s="2953"/>
      <c r="F476" s="2953"/>
      <c r="G476" s="2953"/>
      <c r="H476" s="2953"/>
      <c r="I476" s="2953"/>
      <c r="J476" s="2953"/>
    </row>
    <row r="477" spans="1:10" ht="15.75" customHeight="1">
      <c r="A477" s="2953"/>
      <c r="B477" s="2953"/>
      <c r="C477" s="2953"/>
      <c r="D477" s="2953"/>
      <c r="E477" s="2953"/>
      <c r="F477" s="2953"/>
      <c r="G477" s="2953"/>
      <c r="H477" s="2953"/>
      <c r="I477" s="2953"/>
      <c r="J477" s="2953"/>
    </row>
    <row r="478" spans="1:10" ht="15.75" customHeight="1">
      <c r="A478" s="2953"/>
      <c r="B478" s="2953"/>
      <c r="C478" s="2953"/>
      <c r="D478" s="2953"/>
      <c r="E478" s="2953"/>
      <c r="F478" s="2953"/>
      <c r="G478" s="2953"/>
      <c r="H478" s="2953"/>
      <c r="I478" s="2953"/>
      <c r="J478" s="2953"/>
    </row>
    <row r="479" spans="1:10" ht="15.75" customHeight="1">
      <c r="A479" s="2953"/>
      <c r="B479" s="2953"/>
      <c r="C479" s="2953"/>
      <c r="D479" s="2953"/>
      <c r="E479" s="2953"/>
      <c r="F479" s="2953"/>
      <c r="G479" s="2953"/>
      <c r="H479" s="2953"/>
      <c r="I479" s="2953"/>
      <c r="J479" s="2953"/>
    </row>
    <row r="480" spans="1:10" ht="15.75" customHeight="1">
      <c r="A480" s="2953"/>
      <c r="B480" s="2953"/>
      <c r="C480" s="2953"/>
      <c r="D480" s="2953"/>
      <c r="E480" s="2953"/>
      <c r="F480" s="2953"/>
      <c r="G480" s="2953"/>
      <c r="H480" s="2953"/>
      <c r="I480" s="2953"/>
      <c r="J480" s="2953"/>
    </row>
    <row r="481" spans="1:10" ht="15.75" customHeight="1">
      <c r="A481" s="2953"/>
      <c r="B481" s="2953"/>
      <c r="C481" s="2953"/>
      <c r="D481" s="2953"/>
      <c r="E481" s="2953"/>
      <c r="F481" s="2953"/>
      <c r="G481" s="2953"/>
      <c r="H481" s="2953"/>
      <c r="I481" s="2953"/>
      <c r="J481" s="2953"/>
    </row>
    <row r="482" spans="1:10" ht="15.75" customHeight="1">
      <c r="A482" s="2953"/>
      <c r="B482" s="2953"/>
      <c r="C482" s="2953"/>
      <c r="D482" s="2953"/>
      <c r="E482" s="2953"/>
      <c r="F482" s="2953"/>
      <c r="G482" s="2953"/>
      <c r="H482" s="2953"/>
      <c r="I482" s="2953"/>
      <c r="J482" s="2953"/>
    </row>
    <row r="483" spans="1:10" ht="15.75" customHeight="1">
      <c r="A483" s="2953"/>
      <c r="B483" s="2953"/>
      <c r="C483" s="2953"/>
      <c r="D483" s="2953"/>
      <c r="E483" s="2953"/>
      <c r="F483" s="2953"/>
      <c r="G483" s="2953"/>
      <c r="H483" s="2953"/>
      <c r="I483" s="2953"/>
      <c r="J483" s="2953"/>
    </row>
    <row r="484" spans="1:10" ht="15.75" customHeight="1">
      <c r="A484" s="2953"/>
      <c r="B484" s="2953"/>
      <c r="C484" s="2953"/>
      <c r="D484" s="2953"/>
      <c r="E484" s="2953"/>
      <c r="F484" s="2953"/>
      <c r="G484" s="2953"/>
      <c r="H484" s="2953"/>
      <c r="I484" s="2953"/>
      <c r="J484" s="2953"/>
    </row>
    <row r="485" spans="1:10" ht="15.75" customHeight="1">
      <c r="A485" s="2953"/>
      <c r="B485" s="2953"/>
      <c r="C485" s="2953"/>
      <c r="D485" s="2953"/>
      <c r="E485" s="2953"/>
      <c r="F485" s="2953"/>
      <c r="G485" s="2953"/>
      <c r="H485" s="2953"/>
      <c r="I485" s="2953"/>
      <c r="J485" s="2953"/>
    </row>
    <row r="486" spans="1:10" ht="15.75" customHeight="1">
      <c r="A486" s="2953"/>
      <c r="B486" s="2953"/>
      <c r="C486" s="2953"/>
      <c r="D486" s="2953"/>
      <c r="E486" s="2953"/>
      <c r="F486" s="2953"/>
      <c r="G486" s="2953"/>
      <c r="H486" s="2953"/>
      <c r="I486" s="2953"/>
      <c r="J486" s="2953"/>
    </row>
    <row r="487" spans="1:10" ht="15.75" customHeight="1">
      <c r="A487" s="2953"/>
      <c r="B487" s="2953"/>
      <c r="C487" s="2953"/>
      <c r="D487" s="2953"/>
      <c r="E487" s="2953"/>
      <c r="F487" s="2953"/>
      <c r="G487" s="2953"/>
      <c r="H487" s="2953"/>
      <c r="I487" s="2953"/>
      <c r="J487" s="2953"/>
    </row>
    <row r="488" spans="1:10" ht="15.75" customHeight="1">
      <c r="A488" s="2953"/>
      <c r="B488" s="2953"/>
      <c r="C488" s="2953"/>
      <c r="D488" s="2953"/>
      <c r="E488" s="2953"/>
      <c r="F488" s="2953"/>
      <c r="G488" s="2953"/>
      <c r="H488" s="2953"/>
      <c r="I488" s="2953"/>
      <c r="J488" s="2953"/>
    </row>
    <row r="489" spans="1:10" ht="15.75" customHeight="1">
      <c r="A489" s="2953"/>
      <c r="B489" s="2953"/>
      <c r="C489" s="2953"/>
      <c r="D489" s="2953"/>
      <c r="E489" s="2953"/>
      <c r="F489" s="2953"/>
      <c r="G489" s="2953"/>
      <c r="H489" s="2953"/>
      <c r="I489" s="2953"/>
      <c r="J489" s="2953"/>
    </row>
    <row r="490" spans="1:10" ht="15.75" customHeight="1">
      <c r="A490" s="2953"/>
      <c r="B490" s="2953"/>
      <c r="C490" s="2953"/>
      <c r="D490" s="2953"/>
      <c r="E490" s="2953"/>
      <c r="F490" s="2953"/>
      <c r="G490" s="2953"/>
      <c r="H490" s="2953"/>
      <c r="I490" s="2953"/>
      <c r="J490" s="2953"/>
    </row>
    <row r="491" spans="1:10" ht="15.75" customHeight="1">
      <c r="A491" s="2953"/>
      <c r="B491" s="2953"/>
      <c r="C491" s="2953"/>
      <c r="D491" s="2953"/>
      <c r="E491" s="2953"/>
      <c r="F491" s="2953"/>
      <c r="G491" s="2953"/>
      <c r="H491" s="2953"/>
      <c r="I491" s="2953"/>
      <c r="J491" s="2953"/>
    </row>
    <row r="492" spans="1:10" ht="15.75" customHeight="1">
      <c r="A492" s="2953"/>
      <c r="B492" s="2953"/>
      <c r="C492" s="2953"/>
      <c r="D492" s="2953"/>
      <c r="E492" s="2953"/>
      <c r="F492" s="2953"/>
      <c r="G492" s="2953"/>
      <c r="H492" s="2953"/>
      <c r="I492" s="2953"/>
      <c r="J492" s="2953"/>
    </row>
    <row r="493" spans="1:10" ht="15.75" customHeight="1">
      <c r="A493" s="2953"/>
      <c r="B493" s="2953"/>
      <c r="C493" s="2953"/>
      <c r="D493" s="2953"/>
      <c r="E493" s="2953"/>
      <c r="F493" s="2953"/>
      <c r="G493" s="2953"/>
      <c r="H493" s="2953"/>
      <c r="I493" s="2953"/>
      <c r="J493" s="2953"/>
    </row>
    <row r="494" spans="1:10" ht="15.75" customHeight="1">
      <c r="A494" s="2953"/>
      <c r="B494" s="2953"/>
      <c r="C494" s="2953"/>
      <c r="D494" s="2953"/>
      <c r="E494" s="2953"/>
      <c r="F494" s="2953"/>
      <c r="G494" s="2953"/>
      <c r="H494" s="2953"/>
      <c r="I494" s="2953"/>
      <c r="J494" s="2953"/>
    </row>
    <row r="495" spans="1:10" ht="15.75" customHeight="1">
      <c r="A495" s="2953"/>
      <c r="B495" s="2953"/>
      <c r="C495" s="2953"/>
      <c r="D495" s="2953"/>
      <c r="E495" s="2953"/>
      <c r="F495" s="2953"/>
      <c r="G495" s="2953"/>
      <c r="H495" s="2953"/>
      <c r="I495" s="2953"/>
      <c r="J495" s="2953"/>
    </row>
    <row r="496" spans="1:10" ht="15.75" customHeight="1">
      <c r="A496" s="2953"/>
      <c r="B496" s="2953"/>
      <c r="C496" s="2953"/>
      <c r="D496" s="2953"/>
      <c r="E496" s="2953"/>
      <c r="F496" s="2953"/>
      <c r="G496" s="2953"/>
      <c r="H496" s="2953"/>
      <c r="I496" s="2953"/>
      <c r="J496" s="2953"/>
    </row>
    <row r="497" spans="1:10" ht="15.75" customHeight="1">
      <c r="A497" s="2953"/>
      <c r="B497" s="2953"/>
      <c r="C497" s="2953"/>
      <c r="D497" s="2953"/>
      <c r="E497" s="2953"/>
      <c r="F497" s="2953"/>
      <c r="G497" s="2953"/>
      <c r="H497" s="2953"/>
      <c r="I497" s="2953"/>
      <c r="J497" s="2953"/>
    </row>
    <row r="498" spans="1:10" ht="15.75" customHeight="1">
      <c r="A498" s="2953"/>
      <c r="B498" s="2953"/>
      <c r="C498" s="2953"/>
      <c r="D498" s="2953"/>
      <c r="E498" s="2953"/>
      <c r="F498" s="2953"/>
      <c r="G498" s="2953"/>
      <c r="H498" s="2953"/>
      <c r="I498" s="2953"/>
      <c r="J498" s="2953"/>
    </row>
    <row r="499" spans="1:10" ht="15.75" customHeight="1">
      <c r="A499" s="2953"/>
      <c r="B499" s="2953"/>
      <c r="C499" s="2953"/>
      <c r="D499" s="2953"/>
      <c r="E499" s="2953"/>
      <c r="F499" s="2953"/>
      <c r="G499" s="2953"/>
      <c r="H499" s="2953"/>
      <c r="I499" s="2953"/>
      <c r="J499" s="2953"/>
    </row>
    <row r="500" spans="1:10" ht="15.75" customHeight="1">
      <c r="A500" s="2953"/>
      <c r="B500" s="2953"/>
      <c r="C500" s="2953"/>
      <c r="D500" s="2953"/>
      <c r="E500" s="2953"/>
      <c r="F500" s="2953"/>
      <c r="G500" s="2953"/>
      <c r="H500" s="2953"/>
      <c r="I500" s="2953"/>
      <c r="J500" s="2953"/>
    </row>
    <row r="501" spans="1:10" ht="15.75" customHeight="1">
      <c r="A501" s="2953"/>
      <c r="B501" s="2953"/>
      <c r="C501" s="2953"/>
      <c r="D501" s="2953"/>
      <c r="E501" s="2953"/>
      <c r="F501" s="2953"/>
      <c r="G501" s="2953"/>
      <c r="H501" s="2953"/>
      <c r="I501" s="2953"/>
      <c r="J501" s="2953"/>
    </row>
    <row r="502" spans="1:10" ht="15.75" customHeight="1">
      <c r="A502" s="2953"/>
      <c r="B502" s="2953"/>
      <c r="C502" s="2953"/>
      <c r="D502" s="2953"/>
      <c r="E502" s="2953"/>
      <c r="F502" s="2953"/>
      <c r="G502" s="2953"/>
      <c r="H502" s="2953"/>
      <c r="I502" s="2953"/>
      <c r="J502" s="2953"/>
    </row>
    <row r="503" spans="1:10" ht="15.75" customHeight="1">
      <c r="A503" s="2953"/>
      <c r="B503" s="2953"/>
      <c r="C503" s="2953"/>
      <c r="D503" s="2953"/>
      <c r="E503" s="2953"/>
      <c r="F503" s="2953"/>
      <c r="G503" s="2953"/>
      <c r="H503" s="2953"/>
      <c r="I503" s="2953"/>
      <c r="J503" s="2953"/>
    </row>
    <row r="504" spans="1:10" ht="15.75" customHeight="1">
      <c r="A504" s="2953"/>
      <c r="B504" s="2953"/>
      <c r="C504" s="2953"/>
      <c r="D504" s="2953"/>
      <c r="E504" s="2953"/>
      <c r="F504" s="2953"/>
      <c r="G504" s="2953"/>
      <c r="H504" s="2953"/>
      <c r="I504" s="2953"/>
      <c r="J504" s="2953"/>
    </row>
    <row r="505" spans="1:10" ht="15.75" customHeight="1">
      <c r="A505" s="2953"/>
      <c r="B505" s="2953"/>
      <c r="C505" s="2953"/>
      <c r="D505" s="2953"/>
      <c r="E505" s="2953"/>
      <c r="F505" s="2953"/>
      <c r="G505" s="2953"/>
      <c r="H505" s="2953"/>
      <c r="I505" s="2953"/>
      <c r="J505" s="2953"/>
    </row>
    <row r="506" spans="1:10" ht="15.75" customHeight="1">
      <c r="A506" s="2953"/>
      <c r="B506" s="2953"/>
      <c r="C506" s="2953"/>
      <c r="D506" s="2953"/>
      <c r="E506" s="2953"/>
      <c r="F506" s="2953"/>
      <c r="G506" s="2953"/>
      <c r="H506" s="2953"/>
      <c r="I506" s="2953"/>
      <c r="J506" s="2953"/>
    </row>
    <row r="507" spans="1:10" ht="15.75" customHeight="1">
      <c r="A507" s="2953"/>
      <c r="B507" s="2953"/>
      <c r="C507" s="2953"/>
      <c r="D507" s="2953"/>
      <c r="E507" s="2953"/>
      <c r="F507" s="2953"/>
      <c r="G507" s="2953"/>
      <c r="H507" s="2953"/>
      <c r="I507" s="2953"/>
      <c r="J507" s="2953"/>
    </row>
    <row r="508" spans="1:10" ht="15.75" customHeight="1">
      <c r="A508" s="2953"/>
      <c r="B508" s="2953"/>
      <c r="C508" s="2953"/>
      <c r="D508" s="2953"/>
      <c r="E508" s="2953"/>
      <c r="F508" s="2953"/>
      <c r="G508" s="2953"/>
      <c r="H508" s="2953"/>
      <c r="I508" s="2953"/>
      <c r="J508" s="2953"/>
    </row>
    <row r="509" spans="1:10" ht="15.75" customHeight="1">
      <c r="A509" s="2953"/>
      <c r="B509" s="2953"/>
      <c r="C509" s="2953"/>
      <c r="D509" s="2953"/>
      <c r="E509" s="2953"/>
      <c r="F509" s="2953"/>
      <c r="G509" s="2953"/>
      <c r="H509" s="2953"/>
      <c r="I509" s="2953"/>
      <c r="J509" s="2953"/>
    </row>
    <row r="510" spans="1:10" ht="15.75" customHeight="1">
      <c r="A510" s="2953"/>
      <c r="B510" s="2953"/>
      <c r="C510" s="2953"/>
      <c r="D510" s="2953"/>
      <c r="E510" s="2953"/>
      <c r="F510" s="2953"/>
      <c r="G510" s="2953"/>
      <c r="H510" s="2953"/>
      <c r="I510" s="2953"/>
      <c r="J510" s="2953"/>
    </row>
    <row r="511" spans="1:10" ht="15.75" customHeight="1">
      <c r="A511" s="2953"/>
      <c r="B511" s="2953"/>
      <c r="C511" s="2953"/>
      <c r="D511" s="2953"/>
      <c r="E511" s="2953"/>
      <c r="F511" s="2953"/>
      <c r="G511" s="2953"/>
      <c r="H511" s="2953"/>
      <c r="I511" s="2953"/>
      <c r="J511" s="2953"/>
    </row>
    <row r="512" spans="1:10" ht="15.75" customHeight="1">
      <c r="A512" s="2953"/>
      <c r="B512" s="2953"/>
      <c r="C512" s="2953"/>
      <c r="D512" s="2953"/>
      <c r="E512" s="2953"/>
      <c r="F512" s="2953"/>
      <c r="G512" s="2953"/>
      <c r="H512" s="2953"/>
      <c r="I512" s="2953"/>
      <c r="J512" s="2953"/>
    </row>
    <row r="513" spans="1:10" ht="15.75" customHeight="1">
      <c r="A513" s="2953"/>
      <c r="B513" s="2953"/>
      <c r="C513" s="2953"/>
      <c r="D513" s="2953"/>
      <c r="E513" s="2953"/>
      <c r="F513" s="2953"/>
      <c r="G513" s="2953"/>
      <c r="H513" s="2953"/>
      <c r="I513" s="2953"/>
      <c r="J513" s="2953"/>
    </row>
    <row r="514" spans="1:10" ht="15.75" customHeight="1">
      <c r="A514" s="2953"/>
      <c r="B514" s="2953"/>
      <c r="C514" s="2953"/>
      <c r="D514" s="2953"/>
      <c r="E514" s="2953"/>
      <c r="F514" s="2953"/>
      <c r="G514" s="2953"/>
      <c r="H514" s="2953"/>
      <c r="I514" s="2953"/>
      <c r="J514" s="2953"/>
    </row>
    <row r="515" spans="1:10" ht="15.75" customHeight="1">
      <c r="A515" s="2953"/>
      <c r="B515" s="2953"/>
      <c r="C515" s="2953"/>
      <c r="D515" s="2953"/>
      <c r="E515" s="2953"/>
      <c r="F515" s="2953"/>
      <c r="G515" s="2953"/>
      <c r="H515" s="2953"/>
      <c r="I515" s="2953"/>
      <c r="J515" s="2953"/>
    </row>
    <row r="516" spans="1:10" ht="15.75" customHeight="1">
      <c r="A516" s="2953"/>
      <c r="B516" s="2953"/>
      <c r="C516" s="2953"/>
      <c r="D516" s="2953"/>
      <c r="E516" s="2953"/>
      <c r="F516" s="2953"/>
      <c r="G516" s="2953"/>
      <c r="H516" s="2953"/>
      <c r="I516" s="2953"/>
      <c r="J516" s="2953"/>
    </row>
    <row r="517" spans="1:10" ht="15.75" customHeight="1">
      <c r="A517" s="2953"/>
      <c r="B517" s="2953"/>
      <c r="C517" s="2953"/>
      <c r="D517" s="2953"/>
      <c r="E517" s="2953"/>
      <c r="F517" s="2953"/>
      <c r="G517" s="2953"/>
      <c r="H517" s="2953"/>
      <c r="I517" s="2953"/>
      <c r="J517" s="2953"/>
    </row>
    <row r="518" spans="1:10" ht="15.75" customHeight="1">
      <c r="A518" s="2953"/>
      <c r="B518" s="2953"/>
      <c r="C518" s="2953"/>
      <c r="D518" s="2953"/>
      <c r="E518" s="2953"/>
      <c r="F518" s="2953"/>
      <c r="G518" s="2953"/>
      <c r="H518" s="2953"/>
      <c r="I518" s="2953"/>
      <c r="J518" s="2953"/>
    </row>
    <row r="519" spans="1:10" ht="15.75" customHeight="1">
      <c r="A519" s="2953"/>
      <c r="B519" s="2953"/>
      <c r="C519" s="2953"/>
      <c r="D519" s="2953"/>
      <c r="E519" s="2953"/>
      <c r="F519" s="2953"/>
      <c r="G519" s="2953"/>
      <c r="H519" s="2953"/>
      <c r="I519" s="2953"/>
      <c r="J519" s="2953"/>
    </row>
    <row r="520" spans="1:10" ht="15.75" customHeight="1">
      <c r="A520" s="2953"/>
      <c r="B520" s="2953"/>
      <c r="C520" s="2953"/>
      <c r="D520" s="2953"/>
      <c r="E520" s="2953"/>
      <c r="F520" s="2953"/>
      <c r="G520" s="2953"/>
      <c r="H520" s="2953"/>
      <c r="I520" s="2953"/>
      <c r="J520" s="2953"/>
    </row>
    <row r="521" spans="1:10" ht="15.75" customHeight="1">
      <c r="A521" s="2953"/>
      <c r="B521" s="2953"/>
      <c r="C521" s="2953"/>
      <c r="D521" s="2953"/>
      <c r="E521" s="2953"/>
      <c r="F521" s="2953"/>
      <c r="G521" s="2953"/>
      <c r="H521" s="2953"/>
      <c r="I521" s="2953"/>
      <c r="J521" s="2953"/>
    </row>
    <row r="522" spans="1:10" ht="15.75" customHeight="1">
      <c r="A522" s="2953"/>
      <c r="B522" s="2953"/>
      <c r="C522" s="2953"/>
      <c r="D522" s="2953"/>
      <c r="E522" s="2953"/>
      <c r="F522" s="2953"/>
      <c r="G522" s="2953"/>
      <c r="H522" s="2953"/>
      <c r="I522" s="2953"/>
      <c r="J522" s="2953"/>
    </row>
    <row r="523" spans="1:10" ht="15.75" customHeight="1">
      <c r="A523" s="2953"/>
      <c r="B523" s="2953"/>
      <c r="C523" s="2953"/>
      <c r="D523" s="2953"/>
      <c r="E523" s="2953"/>
      <c r="F523" s="2953"/>
      <c r="G523" s="2953"/>
      <c r="H523" s="2953"/>
      <c r="I523" s="2953"/>
      <c r="J523" s="2953"/>
    </row>
    <row r="524" spans="1:10" ht="15.75" customHeight="1">
      <c r="A524" s="2953"/>
      <c r="B524" s="2953"/>
      <c r="C524" s="2953"/>
      <c r="D524" s="2953"/>
      <c r="E524" s="2953"/>
      <c r="F524" s="2953"/>
      <c r="G524" s="2953"/>
      <c r="H524" s="2953"/>
      <c r="I524" s="2953"/>
      <c r="J524" s="2953"/>
    </row>
    <row r="525" spans="1:10" ht="15.75" customHeight="1">
      <c r="A525" s="2953"/>
      <c r="B525" s="2953"/>
      <c r="C525" s="2953"/>
      <c r="D525" s="2953"/>
      <c r="E525" s="2953"/>
      <c r="F525" s="2953"/>
      <c r="G525" s="2953"/>
      <c r="H525" s="2953"/>
      <c r="I525" s="2953"/>
      <c r="J525" s="2953"/>
    </row>
    <row r="526" spans="1:10" ht="15.75" customHeight="1">
      <c r="A526" s="2953"/>
      <c r="B526" s="2953"/>
      <c r="C526" s="2953"/>
      <c r="D526" s="2953"/>
      <c r="E526" s="2953"/>
      <c r="F526" s="2953"/>
      <c r="G526" s="2953"/>
      <c r="H526" s="2953"/>
      <c r="I526" s="2953"/>
      <c r="J526" s="2953"/>
    </row>
    <row r="527" spans="1:10" ht="15.75" customHeight="1">
      <c r="A527" s="2953"/>
      <c r="B527" s="2953"/>
      <c r="C527" s="2953"/>
      <c r="D527" s="2953"/>
      <c r="E527" s="2953"/>
      <c r="F527" s="2953"/>
      <c r="G527" s="2953"/>
      <c r="H527" s="2953"/>
      <c r="I527" s="2953"/>
      <c r="J527" s="2953"/>
    </row>
    <row r="528" spans="1:10" ht="15.75" customHeight="1">
      <c r="A528" s="2953"/>
      <c r="B528" s="2953"/>
      <c r="C528" s="2953"/>
      <c r="D528" s="2953"/>
      <c r="E528" s="2953"/>
      <c r="F528" s="2953"/>
      <c r="G528" s="2953"/>
      <c r="H528" s="2953"/>
      <c r="I528" s="2953"/>
      <c r="J528" s="2953"/>
    </row>
    <row r="529" spans="1:10" ht="15.75" customHeight="1">
      <c r="A529" s="2953"/>
      <c r="B529" s="2953"/>
      <c r="C529" s="2953"/>
      <c r="D529" s="2953"/>
      <c r="E529" s="2953"/>
      <c r="F529" s="2953"/>
      <c r="G529" s="2953"/>
      <c r="H529" s="2953"/>
      <c r="I529" s="2953"/>
      <c r="J529" s="2953"/>
    </row>
    <row r="530" spans="1:10" ht="15.75" customHeight="1">
      <c r="A530" s="2953"/>
      <c r="B530" s="2953"/>
      <c r="C530" s="2953"/>
      <c r="D530" s="2953"/>
      <c r="E530" s="2953"/>
      <c r="F530" s="2953"/>
      <c r="G530" s="2953"/>
      <c r="H530" s="2953"/>
      <c r="I530" s="2953"/>
      <c r="J530" s="2953"/>
    </row>
    <row r="531" spans="1:10" ht="15.75" customHeight="1">
      <c r="A531" s="2953"/>
      <c r="B531" s="2953"/>
      <c r="C531" s="2953"/>
      <c r="D531" s="2953"/>
      <c r="E531" s="2953"/>
      <c r="F531" s="2953"/>
      <c r="G531" s="2953"/>
      <c r="H531" s="2953"/>
      <c r="I531" s="2953"/>
      <c r="J531" s="2953"/>
    </row>
    <row r="532" spans="1:10" ht="15.75" customHeight="1">
      <c r="A532" s="2953"/>
      <c r="B532" s="2953"/>
      <c r="C532" s="2953"/>
      <c r="D532" s="2953"/>
      <c r="E532" s="2953"/>
      <c r="F532" s="2953"/>
      <c r="G532" s="2953"/>
      <c r="H532" s="2953"/>
      <c r="I532" s="2953"/>
      <c r="J532" s="2953"/>
    </row>
    <row r="533" spans="1:10" ht="15.75" customHeight="1">
      <c r="A533" s="2953"/>
      <c r="B533" s="2953"/>
      <c r="C533" s="2953"/>
      <c r="D533" s="2953"/>
      <c r="E533" s="2953"/>
      <c r="F533" s="2953"/>
      <c r="G533" s="2953"/>
      <c r="H533" s="2953"/>
      <c r="I533" s="2953"/>
      <c r="J533" s="2953"/>
    </row>
    <row r="534" spans="1:10" ht="15.75" customHeight="1">
      <c r="A534" s="2953"/>
      <c r="B534" s="2953"/>
      <c r="C534" s="2953"/>
      <c r="D534" s="2953"/>
      <c r="E534" s="2953"/>
      <c r="F534" s="2953"/>
      <c r="G534" s="2953"/>
      <c r="H534" s="2953"/>
      <c r="I534" s="2953"/>
      <c r="J534" s="2953"/>
    </row>
    <row r="535" spans="1:10" ht="15.75" customHeight="1">
      <c r="A535" s="2953"/>
      <c r="B535" s="2953"/>
      <c r="C535" s="2953"/>
      <c r="D535" s="2953"/>
      <c r="E535" s="2953"/>
      <c r="F535" s="2953"/>
      <c r="G535" s="2953"/>
      <c r="H535" s="2953"/>
      <c r="I535" s="2953"/>
      <c r="J535" s="2953"/>
    </row>
    <row r="536" spans="1:10" ht="15.75" customHeight="1">
      <c r="A536" s="2953"/>
      <c r="B536" s="2953"/>
      <c r="C536" s="2953"/>
      <c r="D536" s="2953"/>
      <c r="E536" s="2953"/>
      <c r="F536" s="2953"/>
      <c r="G536" s="2953"/>
      <c r="H536" s="2953"/>
      <c r="I536" s="2953"/>
      <c r="J536" s="2953"/>
    </row>
    <row r="537" spans="1:10" ht="15.75" customHeight="1">
      <c r="A537" s="2953"/>
      <c r="B537" s="2953"/>
      <c r="C537" s="2953"/>
      <c r="D537" s="2953"/>
      <c r="E537" s="2953"/>
      <c r="F537" s="2953"/>
      <c r="G537" s="2953"/>
      <c r="H537" s="2953"/>
      <c r="I537" s="2953"/>
      <c r="J537" s="2953"/>
    </row>
    <row r="538" spans="1:10" ht="15.75" customHeight="1">
      <c r="A538" s="2953"/>
      <c r="B538" s="2953"/>
      <c r="C538" s="2953"/>
      <c r="D538" s="2953"/>
      <c r="E538" s="2953"/>
      <c r="F538" s="2953"/>
      <c r="G538" s="2953"/>
      <c r="H538" s="2953"/>
      <c r="I538" s="2953"/>
      <c r="J538" s="2953"/>
    </row>
    <row r="539" spans="1:10" ht="15.75" customHeight="1">
      <c r="A539" s="2953"/>
      <c r="B539" s="2953"/>
      <c r="C539" s="2953"/>
      <c r="D539" s="2953"/>
      <c r="E539" s="2953"/>
      <c r="F539" s="2953"/>
      <c r="G539" s="2953"/>
      <c r="H539" s="2953"/>
      <c r="I539" s="2953"/>
      <c r="J539" s="2953"/>
    </row>
    <row r="540" spans="1:10" ht="15.75" customHeight="1">
      <c r="A540" s="2953"/>
      <c r="B540" s="2953"/>
      <c r="C540" s="2953"/>
      <c r="D540" s="2953"/>
      <c r="E540" s="2953"/>
      <c r="F540" s="2953"/>
      <c r="G540" s="2953"/>
      <c r="H540" s="2953"/>
      <c r="I540" s="2953"/>
      <c r="J540" s="2953"/>
    </row>
    <row r="541" spans="1:10" ht="15.75" customHeight="1">
      <c r="A541" s="2953"/>
      <c r="B541" s="2953"/>
      <c r="C541" s="2953"/>
      <c r="D541" s="2953"/>
      <c r="E541" s="2953"/>
      <c r="F541" s="2953"/>
      <c r="G541" s="2953"/>
      <c r="H541" s="2953"/>
      <c r="I541" s="2953"/>
      <c r="J541" s="2953"/>
    </row>
    <row r="542" spans="1:10" ht="15.75" customHeight="1">
      <c r="A542" s="2953"/>
      <c r="B542" s="2953"/>
      <c r="C542" s="2953"/>
      <c r="D542" s="2953"/>
      <c r="E542" s="2953"/>
      <c r="F542" s="2953"/>
      <c r="G542" s="2953"/>
      <c r="H542" s="2953"/>
      <c r="I542" s="2953"/>
      <c r="J542" s="2953"/>
    </row>
    <row r="543" spans="1:10" ht="15.75" customHeight="1">
      <c r="A543" s="2953"/>
      <c r="B543" s="2953"/>
      <c r="C543" s="2953"/>
      <c r="D543" s="2953"/>
      <c r="E543" s="2953"/>
      <c r="F543" s="2953"/>
      <c r="G543" s="2953"/>
      <c r="H543" s="2953"/>
      <c r="I543" s="2953"/>
      <c r="J543" s="2953"/>
    </row>
    <row r="544" spans="1:10" ht="15.75" customHeight="1">
      <c r="A544" s="2953"/>
      <c r="B544" s="2953"/>
      <c r="C544" s="2953"/>
      <c r="D544" s="2953"/>
      <c r="E544" s="2953"/>
      <c r="F544" s="2953"/>
      <c r="G544" s="2953"/>
      <c r="H544" s="2953"/>
      <c r="I544" s="2953"/>
      <c r="J544" s="2953"/>
    </row>
    <row r="545" spans="1:10" ht="15.75" customHeight="1">
      <c r="A545" s="2953"/>
      <c r="B545" s="2953"/>
      <c r="C545" s="2953"/>
      <c r="D545" s="2953"/>
      <c r="E545" s="2953"/>
      <c r="F545" s="2953"/>
      <c r="G545" s="2953"/>
      <c r="H545" s="2953"/>
      <c r="I545" s="2953"/>
      <c r="J545" s="2953"/>
    </row>
    <row r="546" spans="1:10" ht="15.75" customHeight="1">
      <c r="A546" s="2953"/>
      <c r="B546" s="2953"/>
      <c r="C546" s="2953"/>
      <c r="D546" s="2953"/>
      <c r="E546" s="2953"/>
      <c r="F546" s="2953"/>
      <c r="G546" s="2953"/>
      <c r="H546" s="2953"/>
      <c r="I546" s="2953"/>
      <c r="J546" s="2953"/>
    </row>
    <row r="547" spans="1:10" ht="15.75" customHeight="1">
      <c r="A547" s="2953"/>
      <c r="B547" s="2953"/>
      <c r="C547" s="2953"/>
      <c r="D547" s="2953"/>
      <c r="E547" s="2953"/>
      <c r="F547" s="2953"/>
      <c r="G547" s="2953"/>
      <c r="H547" s="2953"/>
      <c r="I547" s="2953"/>
      <c r="J547" s="2953"/>
    </row>
    <row r="548" spans="1:10" ht="15.75" customHeight="1">
      <c r="A548" s="2953"/>
      <c r="B548" s="2953"/>
      <c r="C548" s="2953"/>
      <c r="D548" s="2953"/>
      <c r="E548" s="2953"/>
      <c r="F548" s="2953"/>
      <c r="G548" s="2953"/>
      <c r="H548" s="2953"/>
      <c r="I548" s="2953"/>
      <c r="J548" s="2953"/>
    </row>
    <row r="549" spans="1:10" ht="15.75" customHeight="1">
      <c r="A549" s="2953"/>
      <c r="B549" s="2953"/>
      <c r="C549" s="2953"/>
      <c r="D549" s="2953"/>
      <c r="E549" s="2953"/>
      <c r="F549" s="2953"/>
      <c r="G549" s="2953"/>
      <c r="H549" s="2953"/>
      <c r="I549" s="2953"/>
      <c r="J549" s="2953"/>
    </row>
    <row r="550" spans="1:10" ht="15.75" customHeight="1">
      <c r="A550" s="2953"/>
      <c r="B550" s="2953"/>
      <c r="C550" s="2953"/>
      <c r="D550" s="2953"/>
      <c r="E550" s="2953"/>
      <c r="F550" s="2953"/>
      <c r="G550" s="2953"/>
      <c r="H550" s="2953"/>
      <c r="I550" s="2953"/>
      <c r="J550" s="2953"/>
    </row>
    <row r="551" spans="1:10" ht="15.75" customHeight="1">
      <c r="A551" s="2953"/>
      <c r="B551" s="2953"/>
      <c r="C551" s="2953"/>
      <c r="D551" s="2953"/>
      <c r="E551" s="2953"/>
      <c r="F551" s="2953"/>
      <c r="G551" s="2953"/>
      <c r="H551" s="2953"/>
      <c r="I551" s="2953"/>
      <c r="J551" s="2953"/>
    </row>
    <row r="552" spans="1:10" ht="15.75" customHeight="1">
      <c r="A552" s="2953"/>
      <c r="B552" s="2953"/>
      <c r="C552" s="2953"/>
      <c r="D552" s="2953"/>
      <c r="E552" s="2953"/>
      <c r="F552" s="2953"/>
      <c r="G552" s="2953"/>
      <c r="H552" s="2953"/>
      <c r="I552" s="2953"/>
      <c r="J552" s="2953"/>
    </row>
    <row r="553" spans="1:10" ht="15.75" customHeight="1">
      <c r="A553" s="2953"/>
      <c r="B553" s="2953"/>
      <c r="C553" s="2953"/>
      <c r="D553" s="2953"/>
      <c r="E553" s="2953"/>
      <c r="F553" s="2953"/>
      <c r="G553" s="2953"/>
      <c r="H553" s="2953"/>
      <c r="I553" s="2953"/>
      <c r="J553" s="2953"/>
    </row>
    <row r="554" spans="1:10" ht="15.75" customHeight="1">
      <c r="A554" s="2953"/>
      <c r="B554" s="2953"/>
      <c r="C554" s="2953"/>
      <c r="D554" s="2953"/>
      <c r="E554" s="2953"/>
      <c r="F554" s="2953"/>
      <c r="G554" s="2953"/>
      <c r="H554" s="2953"/>
      <c r="I554" s="2953"/>
      <c r="J554" s="2953"/>
    </row>
    <row r="555" spans="1:10" ht="15.75" customHeight="1">
      <c r="A555" s="2953"/>
      <c r="B555" s="2953"/>
      <c r="C555" s="2953"/>
      <c r="D555" s="2953"/>
      <c r="E555" s="2953"/>
      <c r="F555" s="2953"/>
      <c r="G555" s="2953"/>
      <c r="H555" s="2953"/>
      <c r="I555" s="2953"/>
      <c r="J555" s="2953"/>
    </row>
    <row r="556" spans="1:10" ht="15.75" customHeight="1">
      <c r="A556" s="2953"/>
      <c r="B556" s="2953"/>
      <c r="C556" s="2953"/>
      <c r="D556" s="2953"/>
      <c r="E556" s="2953"/>
      <c r="F556" s="2953"/>
      <c r="G556" s="2953"/>
      <c r="H556" s="2953"/>
      <c r="I556" s="2953"/>
      <c r="J556" s="2953"/>
    </row>
    <row r="557" spans="1:10" ht="15.75" customHeight="1">
      <c r="A557" s="2953"/>
      <c r="B557" s="2953"/>
      <c r="C557" s="2953"/>
      <c r="D557" s="2953"/>
      <c r="E557" s="2953"/>
      <c r="F557" s="2953"/>
      <c r="G557" s="2953"/>
      <c r="H557" s="2953"/>
      <c r="I557" s="2953"/>
      <c r="J557" s="2953"/>
    </row>
    <row r="558" spans="1:10" ht="15.75" customHeight="1">
      <c r="A558" s="2953"/>
      <c r="B558" s="2953"/>
      <c r="C558" s="2953"/>
      <c r="D558" s="2953"/>
      <c r="E558" s="2953"/>
      <c r="F558" s="2953"/>
      <c r="G558" s="2953"/>
      <c r="H558" s="2953"/>
      <c r="I558" s="2953"/>
      <c r="J558" s="2953"/>
    </row>
    <row r="559" spans="1:10" ht="15.75" customHeight="1">
      <c r="A559" s="2953"/>
      <c r="B559" s="2953"/>
      <c r="C559" s="2953"/>
      <c r="D559" s="2953"/>
      <c r="E559" s="2953"/>
      <c r="F559" s="2953"/>
      <c r="G559" s="2953"/>
      <c r="H559" s="2953"/>
      <c r="I559" s="2953"/>
      <c r="J559" s="2953"/>
    </row>
    <row r="560" spans="1:10" ht="15.75" customHeight="1">
      <c r="A560" s="2953"/>
      <c r="B560" s="2953"/>
      <c r="C560" s="2953"/>
      <c r="D560" s="2953"/>
      <c r="E560" s="2953"/>
      <c r="F560" s="2953"/>
      <c r="G560" s="2953"/>
      <c r="H560" s="2953"/>
      <c r="I560" s="2953"/>
      <c r="J560" s="2953"/>
    </row>
    <row r="561" spans="1:10" ht="15.75" customHeight="1">
      <c r="A561" s="2953"/>
      <c r="B561" s="2953"/>
      <c r="C561" s="2953"/>
      <c r="D561" s="2953"/>
      <c r="E561" s="2953"/>
      <c r="F561" s="2953"/>
      <c r="G561" s="2953"/>
      <c r="H561" s="2953"/>
      <c r="I561" s="2953"/>
      <c r="J561" s="2953"/>
    </row>
    <row r="562" spans="1:10" ht="15.75" customHeight="1">
      <c r="A562" s="2953"/>
      <c r="B562" s="2953"/>
      <c r="C562" s="2953"/>
      <c r="D562" s="2953"/>
      <c r="E562" s="2953"/>
      <c r="F562" s="2953"/>
      <c r="G562" s="2953"/>
      <c r="H562" s="2953"/>
      <c r="I562" s="2953"/>
      <c r="J562" s="2953"/>
    </row>
    <row r="563" spans="1:10" ht="15.75" customHeight="1">
      <c r="A563" s="2953"/>
      <c r="B563" s="2953"/>
      <c r="C563" s="2953"/>
      <c r="D563" s="2953"/>
      <c r="E563" s="2953"/>
      <c r="F563" s="2953"/>
      <c r="G563" s="2953"/>
      <c r="H563" s="2953"/>
      <c r="I563" s="2953"/>
      <c r="J563" s="2953"/>
    </row>
    <row r="564" spans="1:10" ht="15.75" customHeight="1">
      <c r="A564" s="2953"/>
      <c r="B564" s="2953"/>
      <c r="C564" s="2953"/>
      <c r="D564" s="2953"/>
      <c r="E564" s="2953"/>
      <c r="F564" s="2953"/>
      <c r="G564" s="2953"/>
      <c r="H564" s="2953"/>
      <c r="I564" s="2953"/>
      <c r="J564" s="2953"/>
    </row>
    <row r="565" spans="1:10" ht="15.75" customHeight="1">
      <c r="A565" s="2953"/>
      <c r="B565" s="2953"/>
      <c r="C565" s="2953"/>
      <c r="D565" s="2953"/>
      <c r="E565" s="2953"/>
      <c r="F565" s="2953"/>
      <c r="G565" s="2953"/>
      <c r="H565" s="2953"/>
      <c r="I565" s="2953"/>
      <c r="J565" s="2953"/>
    </row>
    <row r="566" spans="1:10" ht="15.75" customHeight="1">
      <c r="A566" s="2953"/>
      <c r="B566" s="2953"/>
      <c r="C566" s="2953"/>
      <c r="D566" s="2953"/>
      <c r="E566" s="2953"/>
      <c r="F566" s="2953"/>
      <c r="G566" s="2953"/>
      <c r="H566" s="2953"/>
      <c r="I566" s="2953"/>
      <c r="J566" s="2953"/>
    </row>
    <row r="567" spans="1:10" ht="15.75" customHeight="1">
      <c r="A567" s="2953"/>
      <c r="B567" s="2953"/>
      <c r="C567" s="2953"/>
      <c r="D567" s="2953"/>
      <c r="E567" s="2953"/>
      <c r="F567" s="2953"/>
      <c r="G567" s="2953"/>
      <c r="H567" s="2953"/>
      <c r="I567" s="2953"/>
      <c r="J567" s="2953"/>
    </row>
    <row r="568" spans="1:10" ht="15.75" customHeight="1">
      <c r="A568" s="2953"/>
      <c r="B568" s="2953"/>
      <c r="C568" s="2953"/>
      <c r="D568" s="2953"/>
      <c r="E568" s="2953"/>
      <c r="F568" s="2953"/>
      <c r="G568" s="2953"/>
      <c r="H568" s="2953"/>
      <c r="I568" s="2953"/>
      <c r="J568" s="2953"/>
    </row>
    <row r="569" spans="1:10" ht="15.75" customHeight="1">
      <c r="A569" s="2953"/>
      <c r="B569" s="2953"/>
      <c r="C569" s="2953"/>
      <c r="D569" s="2953"/>
      <c r="E569" s="2953"/>
      <c r="F569" s="2953"/>
      <c r="G569" s="2953"/>
      <c r="H569" s="2953"/>
      <c r="I569" s="2953"/>
      <c r="J569" s="2953"/>
    </row>
    <row r="570" spans="1:10" ht="15.75" customHeight="1">
      <c r="A570" s="2953"/>
      <c r="B570" s="2953"/>
      <c r="C570" s="2953"/>
      <c r="D570" s="2953"/>
      <c r="E570" s="2953"/>
      <c r="F570" s="2953"/>
      <c r="G570" s="2953"/>
      <c r="H570" s="2953"/>
      <c r="I570" s="2953"/>
      <c r="J570" s="2953"/>
    </row>
    <row r="571" spans="1:10" ht="15.75" customHeight="1">
      <c r="A571" s="2953"/>
      <c r="B571" s="2953"/>
      <c r="C571" s="2953"/>
      <c r="D571" s="2953"/>
      <c r="E571" s="2953"/>
      <c r="F571" s="2953"/>
      <c r="G571" s="2953"/>
      <c r="H571" s="2953"/>
      <c r="I571" s="2953"/>
      <c r="J571" s="2953"/>
    </row>
    <row r="572" spans="1:10" ht="15.75" customHeight="1">
      <c r="A572" s="2953"/>
      <c r="B572" s="2953"/>
      <c r="C572" s="2953"/>
      <c r="D572" s="2953"/>
      <c r="E572" s="2953"/>
      <c r="F572" s="2953"/>
      <c r="G572" s="2953"/>
      <c r="H572" s="2953"/>
      <c r="I572" s="2953"/>
      <c r="J572" s="2953"/>
    </row>
    <row r="573" spans="1:10" ht="15.75" customHeight="1">
      <c r="A573" s="2953"/>
      <c r="B573" s="2953"/>
      <c r="C573" s="2953"/>
      <c r="D573" s="2953"/>
      <c r="E573" s="2953"/>
      <c r="F573" s="2953"/>
      <c r="G573" s="2953"/>
      <c r="H573" s="2953"/>
      <c r="I573" s="2953"/>
      <c r="J573" s="2953"/>
    </row>
    <row r="574" spans="1:10" ht="15.75" customHeight="1">
      <c r="A574" s="2953"/>
      <c r="B574" s="2953"/>
      <c r="C574" s="2953"/>
      <c r="D574" s="2953"/>
      <c r="E574" s="2953"/>
      <c r="F574" s="2953"/>
      <c r="G574" s="2953"/>
      <c r="H574" s="2953"/>
      <c r="I574" s="2953"/>
      <c r="J574" s="2953"/>
    </row>
    <row r="575" spans="1:10" ht="15.75" customHeight="1">
      <c r="A575" s="2953"/>
      <c r="B575" s="2953"/>
      <c r="C575" s="2953"/>
      <c r="D575" s="2953"/>
      <c r="E575" s="2953"/>
      <c r="F575" s="2953"/>
      <c r="G575" s="2953"/>
      <c r="H575" s="2953"/>
      <c r="I575" s="2953"/>
      <c r="J575" s="2953"/>
    </row>
    <row r="576" spans="1:10" ht="15.75" customHeight="1">
      <c r="A576" s="2953"/>
      <c r="B576" s="2953"/>
      <c r="C576" s="2953"/>
      <c r="D576" s="2953"/>
      <c r="E576" s="2953"/>
      <c r="F576" s="2953"/>
      <c r="G576" s="2953"/>
      <c r="H576" s="2953"/>
      <c r="I576" s="2953"/>
      <c r="J576" s="2953"/>
    </row>
    <row r="577" spans="1:10" ht="15.75" customHeight="1">
      <c r="A577" s="2953"/>
      <c r="B577" s="2953"/>
      <c r="C577" s="2953"/>
      <c r="D577" s="2953"/>
      <c r="E577" s="2953"/>
      <c r="F577" s="2953"/>
      <c r="G577" s="2953"/>
      <c r="H577" s="2953"/>
      <c r="I577" s="2953"/>
      <c r="J577" s="2953"/>
    </row>
    <row r="578" spans="1:10" ht="15.75" customHeight="1">
      <c r="A578" s="2953"/>
      <c r="B578" s="2953"/>
      <c r="C578" s="2953"/>
      <c r="D578" s="2953"/>
      <c r="E578" s="2953"/>
      <c r="F578" s="2953"/>
      <c r="G578" s="2953"/>
      <c r="H578" s="2953"/>
      <c r="I578" s="2953"/>
      <c r="J578" s="2953"/>
    </row>
    <row r="579" spans="1:10" ht="15.75" customHeight="1">
      <c r="A579" s="2953"/>
      <c r="B579" s="2953"/>
      <c r="C579" s="2953"/>
      <c r="D579" s="2953"/>
      <c r="E579" s="2953"/>
      <c r="F579" s="2953"/>
      <c r="G579" s="2953"/>
      <c r="H579" s="2953"/>
      <c r="I579" s="2953"/>
      <c r="J579" s="2953"/>
    </row>
    <row r="580" spans="1:10" ht="15.75" customHeight="1">
      <c r="A580" s="2953"/>
      <c r="B580" s="2953"/>
      <c r="C580" s="2953"/>
      <c r="D580" s="2953"/>
      <c r="E580" s="2953"/>
      <c r="F580" s="2953"/>
      <c r="G580" s="2953"/>
      <c r="H580" s="2953"/>
      <c r="I580" s="2953"/>
      <c r="J580" s="2953"/>
    </row>
    <row r="581" spans="1:10" ht="15.75" customHeight="1">
      <c r="A581" s="2953"/>
      <c r="B581" s="2953"/>
      <c r="C581" s="2953"/>
      <c r="D581" s="2953"/>
      <c r="E581" s="2953"/>
      <c r="F581" s="2953"/>
      <c r="G581" s="2953"/>
      <c r="H581" s="2953"/>
      <c r="I581" s="2953"/>
      <c r="J581" s="2953"/>
    </row>
    <row r="582" spans="1:10" ht="15.75" customHeight="1">
      <c r="A582" s="2953"/>
      <c r="B582" s="2953"/>
      <c r="C582" s="2953"/>
      <c r="D582" s="2953"/>
      <c r="E582" s="2953"/>
      <c r="F582" s="2953"/>
      <c r="G582" s="2953"/>
      <c r="H582" s="2953"/>
      <c r="I582" s="2953"/>
      <c r="J582" s="2953"/>
    </row>
    <row r="583" spans="1:10" ht="15.75" customHeight="1">
      <c r="A583" s="2953"/>
      <c r="B583" s="2953"/>
      <c r="C583" s="2953"/>
      <c r="D583" s="2953"/>
      <c r="E583" s="2953"/>
      <c r="F583" s="2953"/>
      <c r="G583" s="2953"/>
      <c r="H583" s="2953"/>
      <c r="I583" s="2953"/>
      <c r="J583" s="2953"/>
    </row>
    <row r="584" spans="1:10" ht="15.75" customHeight="1">
      <c r="A584" s="2953"/>
      <c r="B584" s="2953"/>
      <c r="C584" s="2953"/>
      <c r="D584" s="2953"/>
      <c r="E584" s="2953"/>
      <c r="F584" s="2953"/>
      <c r="G584" s="2953"/>
      <c r="H584" s="2953"/>
      <c r="I584" s="2953"/>
      <c r="J584" s="2953"/>
    </row>
    <row r="585" spans="1:10" ht="15.75" customHeight="1">
      <c r="A585" s="2953"/>
      <c r="B585" s="2953"/>
      <c r="C585" s="2953"/>
      <c r="D585" s="2953"/>
      <c r="E585" s="2953"/>
      <c r="F585" s="2953"/>
      <c r="G585" s="2953"/>
      <c r="H585" s="2953"/>
      <c r="I585" s="2953"/>
      <c r="J585" s="2953"/>
    </row>
    <row r="586" spans="1:10" ht="15.75" customHeight="1">
      <c r="A586" s="2953"/>
      <c r="B586" s="2953"/>
      <c r="C586" s="2953"/>
      <c r="D586" s="2953"/>
      <c r="E586" s="2953"/>
      <c r="F586" s="2953"/>
      <c r="G586" s="2953"/>
      <c r="H586" s="2953"/>
      <c r="I586" s="2953"/>
      <c r="J586" s="2953"/>
    </row>
    <row r="587" spans="1:10" ht="15.75" customHeight="1">
      <c r="A587" s="2953"/>
      <c r="B587" s="2953"/>
      <c r="C587" s="2953"/>
      <c r="D587" s="2953"/>
      <c r="E587" s="2953"/>
      <c r="F587" s="2953"/>
      <c r="G587" s="2953"/>
      <c r="H587" s="2953"/>
      <c r="I587" s="2953"/>
      <c r="J587" s="2953"/>
    </row>
    <row r="588" spans="1:10" ht="15.75" customHeight="1">
      <c r="A588" s="2953"/>
      <c r="B588" s="2953"/>
      <c r="C588" s="2953"/>
      <c r="D588" s="2953"/>
      <c r="E588" s="2953"/>
      <c r="F588" s="2953"/>
      <c r="G588" s="2953"/>
      <c r="H588" s="2953"/>
      <c r="I588" s="2953"/>
      <c r="J588" s="2953"/>
    </row>
    <row r="589" spans="1:10" ht="15.75" customHeight="1">
      <c r="A589" s="2953"/>
      <c r="B589" s="2953"/>
      <c r="C589" s="2953"/>
      <c r="D589" s="2953"/>
      <c r="E589" s="2953"/>
      <c r="F589" s="2953"/>
      <c r="G589" s="2953"/>
      <c r="H589" s="2953"/>
      <c r="I589" s="2953"/>
      <c r="J589" s="2953"/>
    </row>
    <row r="590" spans="1:10" ht="15.75" customHeight="1">
      <c r="A590" s="2953"/>
      <c r="B590" s="2953"/>
      <c r="C590" s="2953"/>
      <c r="D590" s="2953"/>
      <c r="E590" s="2953"/>
      <c r="F590" s="2953"/>
      <c r="G590" s="2953"/>
      <c r="H590" s="2953"/>
      <c r="I590" s="2953"/>
      <c r="J590" s="2953"/>
    </row>
    <row r="591" spans="1:10" ht="15.75" customHeight="1">
      <c r="A591" s="2953"/>
      <c r="B591" s="2953"/>
      <c r="C591" s="2953"/>
      <c r="D591" s="2953"/>
      <c r="E591" s="2953"/>
      <c r="F591" s="2953"/>
      <c r="G591" s="2953"/>
      <c r="H591" s="2953"/>
      <c r="I591" s="2953"/>
      <c r="J591" s="2953"/>
    </row>
    <row r="592" spans="1:10" ht="15.75" customHeight="1">
      <c r="A592" s="2953"/>
      <c r="B592" s="2953"/>
      <c r="C592" s="2953"/>
      <c r="D592" s="2953"/>
      <c r="E592" s="2953"/>
      <c r="F592" s="2953"/>
      <c r="G592" s="2953"/>
      <c r="H592" s="2953"/>
      <c r="I592" s="2953"/>
      <c r="J592" s="2953"/>
    </row>
    <row r="593" spans="1:10" ht="15.75" customHeight="1">
      <c r="A593" s="2953"/>
      <c r="B593" s="2953"/>
      <c r="C593" s="2953"/>
      <c r="D593" s="2953"/>
      <c r="E593" s="2953"/>
      <c r="F593" s="2953"/>
      <c r="G593" s="2953"/>
      <c r="H593" s="2953"/>
      <c r="I593" s="2953"/>
      <c r="J593" s="2953"/>
    </row>
    <row r="594" spans="1:10" ht="15.75" customHeight="1">
      <c r="A594" s="2953"/>
      <c r="B594" s="2953"/>
      <c r="C594" s="2953"/>
      <c r="D594" s="2953"/>
      <c r="E594" s="2953"/>
      <c r="F594" s="2953"/>
      <c r="G594" s="2953"/>
      <c r="H594" s="2953"/>
      <c r="I594" s="2953"/>
      <c r="J594" s="2953"/>
    </row>
    <row r="595" spans="1:10" ht="15.75" customHeight="1">
      <c r="A595" s="2953"/>
      <c r="B595" s="2953"/>
      <c r="C595" s="2953"/>
      <c r="D595" s="2953"/>
      <c r="E595" s="2953"/>
      <c r="F595" s="2953"/>
      <c r="G595" s="2953"/>
      <c r="H595" s="2953"/>
      <c r="I595" s="2953"/>
      <c r="J595" s="2953"/>
    </row>
    <row r="596" spans="1:10" ht="15.75" customHeight="1">
      <c r="A596" s="2953"/>
      <c r="B596" s="2953"/>
      <c r="C596" s="2953"/>
      <c r="D596" s="2953"/>
      <c r="E596" s="2953"/>
      <c r="F596" s="2953"/>
      <c r="G596" s="2953"/>
      <c r="H596" s="2953"/>
      <c r="I596" s="2953"/>
      <c r="J596" s="2953"/>
    </row>
    <row r="597" spans="1:10" ht="15.75" customHeight="1">
      <c r="A597" s="2953"/>
      <c r="B597" s="2953"/>
      <c r="C597" s="2953"/>
      <c r="D597" s="2953"/>
      <c r="E597" s="2953"/>
      <c r="F597" s="2953"/>
      <c r="G597" s="2953"/>
      <c r="H597" s="2953"/>
      <c r="I597" s="2953"/>
      <c r="J597" s="2953"/>
    </row>
    <row r="598" spans="1:10" ht="15.75" customHeight="1">
      <c r="A598" s="2953"/>
      <c r="B598" s="2953"/>
      <c r="C598" s="2953"/>
      <c r="D598" s="2953"/>
      <c r="E598" s="2953"/>
      <c r="F598" s="2953"/>
      <c r="G598" s="2953"/>
      <c r="H598" s="2953"/>
      <c r="I598" s="2953"/>
      <c r="J598" s="2953"/>
    </row>
    <row r="599" spans="1:10" ht="15.75" customHeight="1">
      <c r="A599" s="2953"/>
      <c r="B599" s="2953"/>
      <c r="C599" s="2953"/>
      <c r="D599" s="2953"/>
      <c r="E599" s="2953"/>
      <c r="F599" s="2953"/>
      <c r="G599" s="2953"/>
      <c r="H599" s="2953"/>
      <c r="I599" s="2953"/>
      <c r="J599" s="2953"/>
    </row>
    <row r="600" spans="1:10" ht="15.75" customHeight="1">
      <c r="A600" s="2953"/>
      <c r="B600" s="2953"/>
      <c r="C600" s="2953"/>
      <c r="D600" s="2953"/>
      <c r="E600" s="2953"/>
      <c r="F600" s="2953"/>
      <c r="G600" s="2953"/>
      <c r="H600" s="2953"/>
      <c r="I600" s="2953"/>
      <c r="J600" s="2953"/>
    </row>
    <row r="601" spans="1:10" ht="15.75" customHeight="1">
      <c r="A601" s="2953"/>
      <c r="B601" s="2953"/>
      <c r="C601" s="2953"/>
      <c r="D601" s="2953"/>
      <c r="E601" s="2953"/>
      <c r="F601" s="2953"/>
      <c r="G601" s="2953"/>
      <c r="H601" s="2953"/>
      <c r="I601" s="2953"/>
      <c r="J601" s="2953"/>
    </row>
    <row r="602" spans="1:10" ht="15.75" customHeight="1">
      <c r="A602" s="2953"/>
      <c r="B602" s="2953"/>
      <c r="C602" s="2953"/>
      <c r="D602" s="2953"/>
      <c r="E602" s="2953"/>
      <c r="F602" s="2953"/>
      <c r="G602" s="2953"/>
      <c r="H602" s="2953"/>
      <c r="I602" s="2953"/>
      <c r="J602" s="2953"/>
    </row>
    <row r="603" spans="1:10" ht="15.75" customHeight="1">
      <c r="A603" s="2953"/>
      <c r="B603" s="2953"/>
      <c r="C603" s="2953"/>
      <c r="D603" s="2953"/>
      <c r="E603" s="2953"/>
      <c r="F603" s="2953"/>
      <c r="G603" s="2953"/>
      <c r="H603" s="2953"/>
      <c r="I603" s="2953"/>
      <c r="J603" s="2953"/>
    </row>
    <row r="604" spans="1:10" ht="15.75" customHeight="1">
      <c r="A604" s="2953"/>
      <c r="B604" s="2953"/>
      <c r="C604" s="2953"/>
      <c r="D604" s="2953"/>
      <c r="E604" s="2953"/>
      <c r="F604" s="2953"/>
      <c r="G604" s="2953"/>
      <c r="H604" s="2953"/>
      <c r="I604" s="2953"/>
      <c r="J604" s="2953"/>
    </row>
    <row r="605" spans="1:10" ht="15.75" customHeight="1">
      <c r="A605" s="2953"/>
      <c r="B605" s="2953"/>
      <c r="C605" s="2953"/>
      <c r="D605" s="2953"/>
      <c r="E605" s="2953"/>
      <c r="F605" s="2953"/>
      <c r="G605" s="2953"/>
      <c r="H605" s="2953"/>
      <c r="I605" s="2953"/>
      <c r="J605" s="2953"/>
    </row>
    <row r="606" spans="1:10" ht="15.75" customHeight="1">
      <c r="A606" s="2953"/>
      <c r="B606" s="2953"/>
      <c r="C606" s="2953"/>
      <c r="D606" s="2953"/>
      <c r="E606" s="2953"/>
      <c r="F606" s="2953"/>
      <c r="G606" s="2953"/>
      <c r="H606" s="2953"/>
      <c r="I606" s="2953"/>
      <c r="J606" s="2953"/>
    </row>
    <row r="607" spans="1:10" ht="15.75" customHeight="1">
      <c r="A607" s="2953"/>
      <c r="B607" s="2953"/>
      <c r="C607" s="2953"/>
      <c r="D607" s="2953"/>
      <c r="E607" s="2953"/>
      <c r="F607" s="2953"/>
      <c r="G607" s="2953"/>
      <c r="H607" s="2953"/>
      <c r="I607" s="2953"/>
      <c r="J607" s="2953"/>
    </row>
    <row r="608" spans="1:10" ht="15.75" customHeight="1">
      <c r="A608" s="2953"/>
      <c r="B608" s="2953"/>
      <c r="C608" s="2953"/>
      <c r="D608" s="2953"/>
      <c r="E608" s="2953"/>
      <c r="F608" s="2953"/>
      <c r="G608" s="2953"/>
      <c r="H608" s="2953"/>
      <c r="I608" s="2953"/>
      <c r="J608" s="2953"/>
    </row>
    <row r="609" spans="1:10" ht="15.75" customHeight="1">
      <c r="A609" s="2953"/>
      <c r="B609" s="2953"/>
      <c r="C609" s="2953"/>
      <c r="D609" s="2953"/>
      <c r="E609" s="2953"/>
      <c r="F609" s="2953"/>
      <c r="G609" s="2953"/>
      <c r="H609" s="2953"/>
      <c r="I609" s="2953"/>
      <c r="J609" s="2953"/>
    </row>
    <row r="610" spans="1:10" ht="15.75" customHeight="1">
      <c r="A610" s="2953"/>
      <c r="B610" s="2953"/>
      <c r="C610" s="2953"/>
      <c r="D610" s="2953"/>
      <c r="E610" s="2953"/>
      <c r="F610" s="2953"/>
      <c r="G610" s="2953"/>
      <c r="H610" s="2953"/>
      <c r="I610" s="2953"/>
      <c r="J610" s="2953"/>
    </row>
    <row r="611" spans="1:10" ht="15.75" customHeight="1">
      <c r="A611" s="2953"/>
      <c r="B611" s="2953"/>
      <c r="C611" s="2953"/>
      <c r="D611" s="2953"/>
      <c r="E611" s="2953"/>
      <c r="F611" s="2953"/>
      <c r="G611" s="2953"/>
      <c r="H611" s="2953"/>
      <c r="I611" s="2953"/>
      <c r="J611" s="2953"/>
    </row>
    <row r="612" spans="1:10" ht="15.75" customHeight="1">
      <c r="A612" s="2953"/>
      <c r="B612" s="2953"/>
      <c r="C612" s="2953"/>
      <c r="D612" s="2953"/>
      <c r="E612" s="2953"/>
      <c r="F612" s="2953"/>
      <c r="G612" s="2953"/>
      <c r="H612" s="2953"/>
      <c r="I612" s="2953"/>
      <c r="J612" s="2953"/>
    </row>
    <row r="613" spans="1:10" ht="15.75" customHeight="1">
      <c r="A613" s="2953"/>
      <c r="B613" s="2953"/>
      <c r="C613" s="2953"/>
      <c r="D613" s="2953"/>
      <c r="E613" s="2953"/>
      <c r="F613" s="2953"/>
      <c r="G613" s="2953"/>
      <c r="H613" s="2953"/>
      <c r="I613" s="2953"/>
      <c r="J613" s="2953"/>
    </row>
    <row r="614" spans="1:10" ht="15.75" customHeight="1">
      <c r="A614" s="2953"/>
      <c r="B614" s="2953"/>
      <c r="C614" s="2953"/>
      <c r="D614" s="2953"/>
      <c r="E614" s="2953"/>
      <c r="F614" s="2953"/>
      <c r="G614" s="2953"/>
      <c r="H614" s="2953"/>
      <c r="I614" s="2953"/>
      <c r="J614" s="2953"/>
    </row>
    <row r="615" spans="1:10" ht="15.75" customHeight="1">
      <c r="A615" s="2953"/>
      <c r="B615" s="2953"/>
      <c r="C615" s="2953"/>
      <c r="D615" s="2953"/>
      <c r="E615" s="2953"/>
      <c r="F615" s="2953"/>
      <c r="G615" s="2953"/>
      <c r="H615" s="2953"/>
      <c r="I615" s="2953"/>
      <c r="J615" s="2953"/>
    </row>
    <row r="616" spans="1:10" ht="15.75" customHeight="1">
      <c r="A616" s="2953"/>
      <c r="B616" s="2953"/>
      <c r="C616" s="2953"/>
      <c r="D616" s="2953"/>
      <c r="E616" s="2953"/>
      <c r="F616" s="2953"/>
      <c r="G616" s="2953"/>
      <c r="H616" s="2953"/>
      <c r="I616" s="2953"/>
      <c r="J616" s="2953"/>
    </row>
    <row r="617" spans="1:10" ht="15.75" customHeight="1">
      <c r="A617" s="2953"/>
      <c r="B617" s="2953"/>
      <c r="C617" s="2953"/>
      <c r="D617" s="2953"/>
      <c r="E617" s="2953"/>
      <c r="F617" s="2953"/>
      <c r="G617" s="2953"/>
      <c r="H617" s="2953"/>
      <c r="I617" s="2953"/>
      <c r="J617" s="2953"/>
    </row>
    <row r="618" spans="1:10" ht="15.75" customHeight="1">
      <c r="A618" s="2953"/>
      <c r="B618" s="2953"/>
      <c r="C618" s="2953"/>
      <c r="D618" s="2953"/>
      <c r="E618" s="2953"/>
      <c r="F618" s="2953"/>
      <c r="G618" s="2953"/>
      <c r="H618" s="2953"/>
      <c r="I618" s="2953"/>
      <c r="J618" s="2953"/>
    </row>
    <row r="619" spans="1:10" ht="15.75" customHeight="1">
      <c r="A619" s="2953"/>
      <c r="B619" s="2953"/>
      <c r="C619" s="2953"/>
      <c r="D619" s="2953"/>
      <c r="E619" s="2953"/>
      <c r="F619" s="2953"/>
      <c r="G619" s="2953"/>
      <c r="H619" s="2953"/>
      <c r="I619" s="2953"/>
      <c r="J619" s="2953"/>
    </row>
    <row r="620" spans="1:10" ht="15.75" customHeight="1">
      <c r="A620" s="2953"/>
      <c r="B620" s="2953"/>
      <c r="C620" s="2953"/>
      <c r="D620" s="2953"/>
      <c r="E620" s="2953"/>
      <c r="F620" s="2953"/>
      <c r="G620" s="2953"/>
      <c r="H620" s="2953"/>
      <c r="I620" s="2953"/>
      <c r="J620" s="2953"/>
    </row>
    <row r="621" spans="1:10" ht="15.75" customHeight="1">
      <c r="A621" s="2953"/>
      <c r="B621" s="2953"/>
      <c r="C621" s="2953"/>
      <c r="D621" s="2953"/>
      <c r="E621" s="2953"/>
      <c r="F621" s="2953"/>
      <c r="G621" s="2953"/>
      <c r="H621" s="2953"/>
      <c r="I621" s="2953"/>
      <c r="J621" s="2953"/>
    </row>
    <row r="622" spans="1:10" ht="15.75" customHeight="1">
      <c r="A622" s="2953"/>
      <c r="B622" s="2953"/>
      <c r="C622" s="2953"/>
      <c r="D622" s="2953"/>
      <c r="E622" s="2953"/>
      <c r="F622" s="2953"/>
      <c r="G622" s="2953"/>
      <c r="H622" s="2953"/>
      <c r="I622" s="2953"/>
      <c r="J622" s="2953"/>
    </row>
    <row r="623" spans="1:10" ht="15.75" customHeight="1">
      <c r="A623" s="2953"/>
      <c r="B623" s="2953"/>
      <c r="C623" s="2953"/>
      <c r="D623" s="2953"/>
      <c r="E623" s="2953"/>
      <c r="F623" s="2953"/>
      <c r="G623" s="2953"/>
      <c r="H623" s="2953"/>
      <c r="I623" s="2953"/>
      <c r="J623" s="2953"/>
    </row>
    <row r="624" spans="1:10" ht="15.75" customHeight="1">
      <c r="A624" s="2953"/>
      <c r="B624" s="2953"/>
      <c r="C624" s="2953"/>
      <c r="D624" s="2953"/>
      <c r="E624" s="2953"/>
      <c r="F624" s="2953"/>
      <c r="G624" s="2953"/>
      <c r="H624" s="2953"/>
      <c r="I624" s="2953"/>
      <c r="J624" s="2953"/>
    </row>
    <row r="625" spans="1:10" ht="15.75" customHeight="1">
      <c r="A625" s="2953"/>
      <c r="B625" s="2953"/>
      <c r="C625" s="2953"/>
      <c r="D625" s="2953"/>
      <c r="E625" s="2953"/>
      <c r="F625" s="2953"/>
      <c r="G625" s="2953"/>
      <c r="H625" s="2953"/>
      <c r="I625" s="2953"/>
      <c r="J625" s="2953"/>
    </row>
    <row r="626" spans="1:10" ht="15.75" customHeight="1">
      <c r="A626" s="2953"/>
      <c r="B626" s="2953"/>
      <c r="C626" s="2953"/>
      <c r="D626" s="2953"/>
      <c r="E626" s="2953"/>
      <c r="F626" s="2953"/>
      <c r="G626" s="2953"/>
      <c r="H626" s="2953"/>
      <c r="I626" s="2953"/>
      <c r="J626" s="2953"/>
    </row>
    <row r="627" spans="1:10" ht="15.75" customHeight="1">
      <c r="A627" s="2953"/>
      <c r="B627" s="2953"/>
      <c r="C627" s="2953"/>
      <c r="D627" s="2953"/>
      <c r="E627" s="2953"/>
      <c r="F627" s="2953"/>
      <c r="G627" s="2953"/>
      <c r="H627" s="2953"/>
      <c r="I627" s="2953"/>
      <c r="J627" s="2953"/>
    </row>
    <row r="628" spans="1:10" ht="15.75" customHeight="1">
      <c r="A628" s="2953"/>
      <c r="B628" s="2953"/>
      <c r="C628" s="2953"/>
      <c r="D628" s="2953"/>
      <c r="E628" s="2953"/>
      <c r="F628" s="2953"/>
      <c r="G628" s="2953"/>
      <c r="H628" s="2953"/>
      <c r="I628" s="2953"/>
      <c r="J628" s="2953"/>
    </row>
    <row r="629" spans="1:10" ht="15.75" customHeight="1">
      <c r="A629" s="2953"/>
      <c r="B629" s="2953"/>
      <c r="C629" s="2953"/>
      <c r="D629" s="2953"/>
      <c r="E629" s="2953"/>
      <c r="F629" s="2953"/>
      <c r="G629" s="2953"/>
      <c r="H629" s="2953"/>
      <c r="I629" s="2953"/>
      <c r="J629" s="2953"/>
    </row>
    <row r="630" spans="1:10" ht="15.75" customHeight="1">
      <c r="A630" s="2953"/>
      <c r="B630" s="2953"/>
      <c r="C630" s="2953"/>
      <c r="D630" s="2953"/>
      <c r="E630" s="2953"/>
      <c r="F630" s="2953"/>
      <c r="G630" s="2953"/>
      <c r="H630" s="2953"/>
      <c r="I630" s="2953"/>
      <c r="J630" s="2953"/>
    </row>
    <row r="631" spans="1:10" ht="15.75" customHeight="1">
      <c r="A631" s="2953"/>
      <c r="B631" s="2953"/>
      <c r="C631" s="2953"/>
      <c r="D631" s="2953"/>
      <c r="E631" s="2953"/>
      <c r="F631" s="2953"/>
      <c r="G631" s="2953"/>
      <c r="H631" s="2953"/>
      <c r="I631" s="2953"/>
      <c r="J631" s="2953"/>
    </row>
    <row r="632" spans="1:10" ht="15.75" customHeight="1">
      <c r="A632" s="2953"/>
      <c r="B632" s="2953"/>
      <c r="C632" s="2953"/>
      <c r="D632" s="2953"/>
      <c r="E632" s="2953"/>
      <c r="F632" s="2953"/>
      <c r="G632" s="2953"/>
      <c r="H632" s="2953"/>
      <c r="I632" s="2953"/>
      <c r="J632" s="2953"/>
    </row>
    <row r="633" spans="1:10" ht="15.75" customHeight="1">
      <c r="A633" s="2953"/>
      <c r="B633" s="2953"/>
      <c r="C633" s="2953"/>
      <c r="D633" s="2953"/>
      <c r="E633" s="2953"/>
      <c r="F633" s="2953"/>
      <c r="G633" s="2953"/>
      <c r="H633" s="2953"/>
      <c r="I633" s="2953"/>
      <c r="J633" s="2953"/>
    </row>
    <row r="634" spans="1:10" ht="15.75" customHeight="1">
      <c r="A634" s="2953"/>
      <c r="B634" s="2953"/>
      <c r="C634" s="2953"/>
      <c r="D634" s="2953"/>
      <c r="E634" s="2953"/>
      <c r="F634" s="2953"/>
      <c r="G634" s="2953"/>
      <c r="H634" s="2953"/>
      <c r="I634" s="2953"/>
      <c r="J634" s="2953"/>
    </row>
    <row r="635" spans="1:10" ht="15.75" customHeight="1">
      <c r="A635" s="2953"/>
      <c r="B635" s="2953"/>
      <c r="C635" s="2953"/>
      <c r="D635" s="2953"/>
      <c r="E635" s="2953"/>
      <c r="F635" s="2953"/>
      <c r="G635" s="2953"/>
      <c r="H635" s="2953"/>
      <c r="I635" s="2953"/>
      <c r="J635" s="2953"/>
    </row>
    <row r="636" spans="1:10" ht="15.75" customHeight="1">
      <c r="A636" s="2953"/>
      <c r="B636" s="2953"/>
      <c r="C636" s="2953"/>
      <c r="D636" s="2953"/>
      <c r="E636" s="2953"/>
      <c r="F636" s="2953"/>
      <c r="G636" s="2953"/>
      <c r="H636" s="2953"/>
      <c r="I636" s="2953"/>
      <c r="J636" s="2953"/>
    </row>
    <row r="637" spans="1:10" ht="15.75" customHeight="1">
      <c r="A637" s="2953"/>
      <c r="B637" s="2953"/>
      <c r="C637" s="2953"/>
      <c r="D637" s="2953"/>
      <c r="E637" s="2953"/>
      <c r="F637" s="2953"/>
      <c r="G637" s="2953"/>
      <c r="H637" s="2953"/>
      <c r="I637" s="2953"/>
      <c r="J637" s="2953"/>
    </row>
    <row r="638" spans="1:10" ht="15.75" customHeight="1">
      <c r="A638" s="2953"/>
      <c r="B638" s="2953"/>
      <c r="C638" s="2953"/>
      <c r="D638" s="2953"/>
      <c r="E638" s="2953"/>
      <c r="F638" s="2953"/>
      <c r="G638" s="2953"/>
      <c r="H638" s="2953"/>
      <c r="I638" s="2953"/>
      <c r="J638" s="2953"/>
    </row>
    <row r="639" spans="1:10" ht="15.75" customHeight="1">
      <c r="A639" s="2953"/>
      <c r="B639" s="2953"/>
      <c r="C639" s="2953"/>
      <c r="D639" s="2953"/>
      <c r="E639" s="2953"/>
      <c r="F639" s="2953"/>
      <c r="G639" s="2953"/>
      <c r="H639" s="2953"/>
      <c r="I639" s="2953"/>
      <c r="J639" s="2953"/>
    </row>
    <row r="640" spans="1:10" ht="15.75" customHeight="1">
      <c r="A640" s="2953"/>
      <c r="B640" s="2953"/>
      <c r="C640" s="2953"/>
      <c r="D640" s="2953"/>
      <c r="E640" s="2953"/>
      <c r="F640" s="2953"/>
      <c r="G640" s="2953"/>
      <c r="H640" s="2953"/>
      <c r="I640" s="2953"/>
      <c r="J640" s="2953"/>
    </row>
    <row r="641" spans="1:10" ht="15.75" customHeight="1">
      <c r="A641" s="2953"/>
      <c r="B641" s="2953"/>
      <c r="C641" s="2953"/>
      <c r="D641" s="2953"/>
      <c r="E641" s="2953"/>
      <c r="F641" s="2953"/>
      <c r="G641" s="2953"/>
      <c r="H641" s="2953"/>
      <c r="I641" s="2953"/>
      <c r="J641" s="2953"/>
    </row>
    <row r="642" spans="1:10" ht="15.75" customHeight="1">
      <c r="A642" s="2953"/>
      <c r="B642" s="2953"/>
      <c r="C642" s="2953"/>
      <c r="D642" s="2953"/>
      <c r="E642" s="2953"/>
      <c r="F642" s="2953"/>
      <c r="G642" s="2953"/>
      <c r="H642" s="2953"/>
      <c r="I642" s="2953"/>
      <c r="J642" s="2953"/>
    </row>
    <row r="643" spans="1:10" ht="15.75" customHeight="1">
      <c r="A643" s="2953"/>
      <c r="B643" s="2953"/>
      <c r="C643" s="2953"/>
      <c r="D643" s="2953"/>
      <c r="E643" s="2953"/>
      <c r="F643" s="2953"/>
      <c r="G643" s="2953"/>
      <c r="H643" s="2953"/>
      <c r="I643" s="2953"/>
      <c r="J643" s="2953"/>
    </row>
    <row r="644" spans="1:10" ht="15.75" customHeight="1">
      <c r="A644" s="2953"/>
      <c r="B644" s="2953"/>
      <c r="C644" s="2953"/>
      <c r="D644" s="2953"/>
      <c r="E644" s="2953"/>
      <c r="F644" s="2953"/>
      <c r="G644" s="2953"/>
      <c r="H644" s="2953"/>
      <c r="I644" s="2953"/>
      <c r="J644" s="2953"/>
    </row>
    <row r="645" spans="1:10" ht="15.75" customHeight="1">
      <c r="A645" s="2953"/>
      <c r="B645" s="2953"/>
      <c r="C645" s="2953"/>
      <c r="D645" s="2953"/>
      <c r="E645" s="2953"/>
      <c r="F645" s="2953"/>
      <c r="G645" s="2953"/>
      <c r="H645" s="2953"/>
      <c r="I645" s="2953"/>
      <c r="J645" s="2953"/>
    </row>
    <row r="646" spans="1:10" ht="15.75" customHeight="1">
      <c r="A646" s="2953"/>
      <c r="B646" s="2953"/>
      <c r="C646" s="2953"/>
      <c r="D646" s="2953"/>
      <c r="E646" s="2953"/>
      <c r="F646" s="2953"/>
      <c r="G646" s="2953"/>
      <c r="H646" s="2953"/>
      <c r="I646" s="2953"/>
      <c r="J646" s="2953"/>
    </row>
    <row r="647" spans="1:10" ht="15.75" customHeight="1">
      <c r="A647" s="2953"/>
      <c r="B647" s="2953"/>
      <c r="C647" s="2953"/>
      <c r="D647" s="2953"/>
      <c r="E647" s="2953"/>
      <c r="F647" s="2953"/>
      <c r="G647" s="2953"/>
      <c r="H647" s="2953"/>
      <c r="I647" s="2953"/>
      <c r="J647" s="2953"/>
    </row>
    <row r="648" spans="1:10" ht="15.75" customHeight="1">
      <c r="A648" s="2953"/>
      <c r="B648" s="2953"/>
      <c r="C648" s="2953"/>
      <c r="D648" s="2953"/>
      <c r="E648" s="2953"/>
      <c r="F648" s="2953"/>
      <c r="G648" s="2953"/>
      <c r="H648" s="2953"/>
      <c r="I648" s="2953"/>
      <c r="J648" s="2953"/>
    </row>
    <row r="649" spans="1:10" ht="15.75" customHeight="1">
      <c r="A649" s="2953"/>
      <c r="B649" s="2953"/>
      <c r="C649" s="2953"/>
      <c r="D649" s="2953"/>
      <c r="E649" s="2953"/>
      <c r="F649" s="2953"/>
      <c r="G649" s="2953"/>
      <c r="H649" s="2953"/>
      <c r="I649" s="2953"/>
      <c r="J649" s="2953"/>
    </row>
    <row r="650" spans="1:10" ht="15.75" customHeight="1">
      <c r="A650" s="2953"/>
      <c r="B650" s="2953"/>
      <c r="C650" s="2953"/>
      <c r="D650" s="2953"/>
      <c r="E650" s="2953"/>
      <c r="F650" s="2953"/>
      <c r="G650" s="2953"/>
      <c r="H650" s="2953"/>
      <c r="I650" s="2953"/>
      <c r="J650" s="2953"/>
    </row>
    <row r="651" spans="1:10" ht="15.75" customHeight="1">
      <c r="A651" s="2953"/>
      <c r="B651" s="2953"/>
      <c r="C651" s="2953"/>
      <c r="D651" s="2953"/>
      <c r="E651" s="2953"/>
      <c r="F651" s="2953"/>
      <c r="G651" s="2953"/>
      <c r="H651" s="2953"/>
      <c r="I651" s="2953"/>
      <c r="J651" s="2953"/>
    </row>
    <row r="652" spans="1:10" ht="15.75" customHeight="1">
      <c r="A652" s="2953"/>
      <c r="B652" s="2953"/>
      <c r="C652" s="2953"/>
      <c r="D652" s="2953"/>
      <c r="E652" s="2953"/>
      <c r="F652" s="2953"/>
      <c r="G652" s="2953"/>
      <c r="H652" s="2953"/>
      <c r="I652" s="2953"/>
      <c r="J652" s="2953"/>
    </row>
    <row r="653" spans="1:10" ht="15.75" customHeight="1">
      <c r="A653" s="2953"/>
      <c r="B653" s="2953"/>
      <c r="C653" s="2953"/>
      <c r="D653" s="2953"/>
      <c r="E653" s="2953"/>
      <c r="F653" s="2953"/>
      <c r="G653" s="2953"/>
      <c r="H653" s="2953"/>
      <c r="I653" s="2953"/>
      <c r="J653" s="2953"/>
    </row>
    <row r="654" spans="1:10" ht="15.75" customHeight="1">
      <c r="A654" s="2953"/>
      <c r="B654" s="2953"/>
      <c r="C654" s="2953"/>
      <c r="D654" s="2953"/>
      <c r="E654" s="2953"/>
      <c r="F654" s="2953"/>
      <c r="G654" s="2953"/>
      <c r="H654" s="2953"/>
      <c r="I654" s="2953"/>
      <c r="J654" s="2953"/>
    </row>
    <row r="655" spans="1:10" ht="15.75" customHeight="1">
      <c r="A655" s="2953"/>
      <c r="B655" s="2953"/>
      <c r="C655" s="2953"/>
      <c r="D655" s="2953"/>
      <c r="E655" s="2953"/>
      <c r="F655" s="2953"/>
      <c r="G655" s="2953"/>
      <c r="H655" s="2953"/>
      <c r="I655" s="2953"/>
      <c r="J655" s="2953"/>
    </row>
    <row r="656" spans="1:10" ht="15.75" customHeight="1">
      <c r="A656" s="2953"/>
      <c r="B656" s="2953"/>
      <c r="C656" s="2953"/>
      <c r="D656" s="2953"/>
      <c r="E656" s="2953"/>
      <c r="F656" s="2953"/>
      <c r="G656" s="2953"/>
      <c r="H656" s="2953"/>
      <c r="I656" s="2953"/>
      <c r="J656" s="2953"/>
    </row>
    <row r="657" spans="1:10" ht="15.75" customHeight="1">
      <c r="A657" s="2953"/>
      <c r="B657" s="2953"/>
      <c r="C657" s="2953"/>
      <c r="D657" s="2953"/>
      <c r="E657" s="2953"/>
      <c r="F657" s="2953"/>
      <c r="G657" s="2953"/>
      <c r="H657" s="2953"/>
      <c r="I657" s="2953"/>
      <c r="J657" s="2953"/>
    </row>
    <row r="658" spans="1:10" ht="15.75" customHeight="1">
      <c r="A658" s="2953"/>
      <c r="B658" s="2953"/>
      <c r="C658" s="2953"/>
      <c r="D658" s="2953"/>
      <c r="E658" s="2953"/>
      <c r="F658" s="2953"/>
      <c r="G658" s="2953"/>
      <c r="H658" s="2953"/>
      <c r="I658" s="2953"/>
      <c r="J658" s="2953"/>
    </row>
    <row r="659" spans="1:10" ht="15.75" customHeight="1">
      <c r="A659" s="2953"/>
      <c r="B659" s="2953"/>
      <c r="C659" s="2953"/>
      <c r="D659" s="2953"/>
      <c r="E659" s="2953"/>
      <c r="F659" s="2953"/>
      <c r="G659" s="2953"/>
      <c r="H659" s="2953"/>
      <c r="I659" s="2953"/>
      <c r="J659" s="2953"/>
    </row>
    <row r="660" spans="1:10" ht="15.75" customHeight="1">
      <c r="A660" s="2953"/>
      <c r="B660" s="2953"/>
      <c r="C660" s="2953"/>
      <c r="D660" s="2953"/>
      <c r="E660" s="2953"/>
      <c r="F660" s="2953"/>
      <c r="G660" s="2953"/>
      <c r="H660" s="2953"/>
      <c r="I660" s="2953"/>
      <c r="J660" s="2953"/>
    </row>
    <row r="661" spans="1:10" ht="15.75" customHeight="1">
      <c r="A661" s="2953"/>
      <c r="B661" s="2953"/>
      <c r="C661" s="2953"/>
      <c r="D661" s="2953"/>
      <c r="E661" s="2953"/>
      <c r="F661" s="2953"/>
      <c r="G661" s="2953"/>
      <c r="H661" s="2953"/>
      <c r="I661" s="2953"/>
      <c r="J661" s="2953"/>
    </row>
    <row r="662" spans="1:10" ht="15.75" customHeight="1">
      <c r="A662" s="2953"/>
      <c r="B662" s="2953"/>
      <c r="C662" s="2953"/>
      <c r="D662" s="2953"/>
      <c r="E662" s="2953"/>
      <c r="F662" s="2953"/>
      <c r="G662" s="2953"/>
      <c r="H662" s="2953"/>
      <c r="I662" s="2953"/>
      <c r="J662" s="2953"/>
    </row>
    <row r="663" spans="1:10" ht="15.75" customHeight="1">
      <c r="A663" s="2953"/>
      <c r="B663" s="2953"/>
      <c r="C663" s="2953"/>
      <c r="D663" s="2953"/>
      <c r="E663" s="2953"/>
      <c r="F663" s="2953"/>
      <c r="G663" s="2953"/>
      <c r="H663" s="2953"/>
      <c r="I663" s="2953"/>
      <c r="J663" s="2953"/>
    </row>
    <row r="664" spans="1:10" ht="15.75" customHeight="1">
      <c r="A664" s="2953"/>
      <c r="B664" s="2953"/>
      <c r="C664" s="2953"/>
      <c r="D664" s="2953"/>
      <c r="E664" s="2953"/>
      <c r="F664" s="2953"/>
      <c r="G664" s="2953"/>
      <c r="H664" s="2953"/>
      <c r="I664" s="2953"/>
      <c r="J664" s="2953"/>
    </row>
    <row r="665" spans="1:10" ht="15.75" customHeight="1">
      <c r="A665" s="2953"/>
      <c r="B665" s="2953"/>
      <c r="C665" s="2953"/>
      <c r="D665" s="2953"/>
      <c r="E665" s="2953"/>
      <c r="F665" s="2953"/>
      <c r="G665" s="2953"/>
      <c r="H665" s="2953"/>
      <c r="I665" s="2953"/>
      <c r="J665" s="2953"/>
    </row>
    <row r="666" spans="1:10" ht="15.75" customHeight="1">
      <c r="A666" s="2953"/>
      <c r="B666" s="2953"/>
      <c r="C666" s="2953"/>
      <c r="D666" s="2953"/>
      <c r="E666" s="2953"/>
      <c r="F666" s="2953"/>
      <c r="G666" s="2953"/>
      <c r="H666" s="2953"/>
      <c r="I666" s="2953"/>
      <c r="J666" s="2953"/>
    </row>
    <row r="667" spans="1:10" ht="15.75" customHeight="1">
      <c r="A667" s="2953"/>
      <c r="B667" s="2953"/>
      <c r="C667" s="2953"/>
      <c r="D667" s="2953"/>
      <c r="E667" s="2953"/>
      <c r="F667" s="2953"/>
      <c r="G667" s="2953"/>
      <c r="H667" s="2953"/>
      <c r="I667" s="2953"/>
      <c r="J667" s="2953"/>
    </row>
    <row r="668" spans="1:10" ht="15.75" customHeight="1">
      <c r="A668" s="2953"/>
      <c r="B668" s="2953"/>
      <c r="C668" s="2953"/>
      <c r="D668" s="2953"/>
      <c r="E668" s="2953"/>
      <c r="F668" s="2953"/>
      <c r="G668" s="2953"/>
      <c r="H668" s="2953"/>
      <c r="I668" s="2953"/>
      <c r="J668" s="2953"/>
    </row>
    <row r="669" spans="1:10" ht="15.75" customHeight="1">
      <c r="A669" s="2953"/>
      <c r="B669" s="2953"/>
      <c r="C669" s="2953"/>
      <c r="D669" s="2953"/>
      <c r="E669" s="2953"/>
      <c r="F669" s="2953"/>
      <c r="G669" s="2953"/>
      <c r="H669" s="2953"/>
      <c r="I669" s="2953"/>
      <c r="J669" s="2953"/>
    </row>
    <row r="670" spans="1:10" ht="15.75" customHeight="1">
      <c r="A670" s="2953"/>
      <c r="B670" s="2953"/>
      <c r="C670" s="2953"/>
      <c r="D670" s="2953"/>
      <c r="E670" s="2953"/>
      <c r="F670" s="2953"/>
      <c r="G670" s="2953"/>
      <c r="H670" s="2953"/>
      <c r="I670" s="2953"/>
      <c r="J670" s="2953"/>
    </row>
    <row r="671" spans="1:10" ht="15.75" customHeight="1">
      <c r="A671" s="2953"/>
      <c r="B671" s="2953"/>
      <c r="C671" s="2953"/>
      <c r="D671" s="2953"/>
      <c r="E671" s="2953"/>
      <c r="F671" s="2953"/>
      <c r="G671" s="2953"/>
      <c r="H671" s="2953"/>
      <c r="I671" s="2953"/>
      <c r="J671" s="2953"/>
    </row>
    <row r="672" spans="1:10" ht="15.75" customHeight="1">
      <c r="A672" s="2953"/>
      <c r="B672" s="2953"/>
      <c r="C672" s="2953"/>
      <c r="D672" s="2953"/>
      <c r="E672" s="2953"/>
      <c r="F672" s="2953"/>
      <c r="G672" s="2953"/>
      <c r="H672" s="2953"/>
      <c r="I672" s="2953"/>
      <c r="J672" s="2953"/>
    </row>
    <row r="673" spans="1:10" ht="15.75" customHeight="1">
      <c r="A673" s="2953"/>
      <c r="B673" s="2953"/>
      <c r="C673" s="2953"/>
      <c r="D673" s="2953"/>
      <c r="E673" s="2953"/>
      <c r="F673" s="2953"/>
      <c r="G673" s="2953"/>
      <c r="H673" s="2953"/>
      <c r="I673" s="2953"/>
      <c r="J673" s="2953"/>
    </row>
    <row r="674" spans="1:10" ht="15.75" customHeight="1">
      <c r="A674" s="2953"/>
      <c r="B674" s="2953"/>
      <c r="C674" s="2953"/>
      <c r="D674" s="2953"/>
      <c r="E674" s="2953"/>
      <c r="F674" s="2953"/>
      <c r="G674" s="2953"/>
      <c r="H674" s="2953"/>
      <c r="I674" s="2953"/>
      <c r="J674" s="2953"/>
    </row>
    <row r="675" spans="1:10" ht="15.75" customHeight="1">
      <c r="A675" s="2953"/>
      <c r="B675" s="2953"/>
      <c r="C675" s="2953"/>
      <c r="D675" s="2953"/>
      <c r="E675" s="2953"/>
      <c r="F675" s="2953"/>
      <c r="G675" s="2953"/>
      <c r="H675" s="2953"/>
      <c r="I675" s="2953"/>
      <c r="J675" s="2953"/>
    </row>
    <row r="676" spans="1:10" ht="15.75" customHeight="1">
      <c r="A676" s="2953"/>
      <c r="B676" s="2953"/>
      <c r="C676" s="2953"/>
      <c r="D676" s="2953"/>
      <c r="E676" s="2953"/>
      <c r="F676" s="2953"/>
      <c r="G676" s="2953"/>
      <c r="H676" s="2953"/>
      <c r="I676" s="2953"/>
      <c r="J676" s="2953"/>
    </row>
    <row r="677" spans="1:10" ht="15.75" customHeight="1">
      <c r="A677" s="2953"/>
      <c r="B677" s="2953"/>
      <c r="C677" s="2953"/>
      <c r="D677" s="2953"/>
      <c r="E677" s="2953"/>
      <c r="F677" s="2953"/>
      <c r="G677" s="2953"/>
      <c r="H677" s="2953"/>
      <c r="I677" s="2953"/>
      <c r="J677" s="2953"/>
    </row>
    <row r="678" spans="1:10" ht="15.75" customHeight="1">
      <c r="A678" s="2953"/>
      <c r="B678" s="2953"/>
      <c r="C678" s="2953"/>
      <c r="D678" s="2953"/>
      <c r="E678" s="2953"/>
      <c r="F678" s="2953"/>
      <c r="G678" s="2953"/>
      <c r="H678" s="2953"/>
      <c r="I678" s="2953"/>
      <c r="J678" s="2953"/>
    </row>
    <row r="679" spans="1:10" ht="15.75" customHeight="1">
      <c r="A679" s="2953"/>
      <c r="B679" s="2953"/>
      <c r="C679" s="2953"/>
      <c r="D679" s="2953"/>
      <c r="E679" s="2953"/>
      <c r="F679" s="2953"/>
      <c r="G679" s="2953"/>
      <c r="H679" s="2953"/>
      <c r="I679" s="2953"/>
      <c r="J679" s="2953"/>
    </row>
    <row r="680" spans="1:10" ht="15.75" customHeight="1">
      <c r="A680" s="2953"/>
      <c r="B680" s="2953"/>
      <c r="C680" s="2953"/>
      <c r="D680" s="2953"/>
      <c r="E680" s="2953"/>
      <c r="F680" s="2953"/>
      <c r="G680" s="2953"/>
      <c r="H680" s="2953"/>
      <c r="I680" s="2953"/>
      <c r="J680" s="2953"/>
    </row>
    <row r="681" spans="1:10" ht="15.75" customHeight="1">
      <c r="A681" s="2953"/>
      <c r="B681" s="2953"/>
      <c r="C681" s="2953"/>
      <c r="D681" s="2953"/>
      <c r="E681" s="2953"/>
      <c r="F681" s="2953"/>
      <c r="G681" s="2953"/>
      <c r="H681" s="2953"/>
      <c r="I681" s="2953"/>
      <c r="J681" s="2953"/>
    </row>
    <row r="682" spans="1:10" ht="15.75" customHeight="1">
      <c r="A682" s="2953"/>
      <c r="B682" s="2953"/>
      <c r="C682" s="2953"/>
      <c r="D682" s="2953"/>
      <c r="E682" s="2953"/>
      <c r="F682" s="2953"/>
      <c r="G682" s="2953"/>
      <c r="H682" s="2953"/>
      <c r="I682" s="2953"/>
      <c r="J682" s="2953"/>
    </row>
    <row r="683" spans="1:10" ht="15.75" customHeight="1">
      <c r="A683" s="2953"/>
      <c r="B683" s="2953"/>
      <c r="C683" s="2953"/>
      <c r="D683" s="2953"/>
      <c r="E683" s="2953"/>
      <c r="F683" s="2953"/>
      <c r="G683" s="2953"/>
      <c r="H683" s="2953"/>
      <c r="I683" s="2953"/>
      <c r="J683" s="2953"/>
    </row>
    <row r="684" spans="1:10" ht="15.75" customHeight="1">
      <c r="A684" s="2953"/>
      <c r="B684" s="2953"/>
      <c r="C684" s="2953"/>
      <c r="D684" s="2953"/>
      <c r="E684" s="2953"/>
      <c r="F684" s="2953"/>
      <c r="G684" s="2953"/>
      <c r="H684" s="2953"/>
      <c r="I684" s="2953"/>
      <c r="J684" s="2953"/>
    </row>
    <row r="685" spans="1:10" ht="15.75" customHeight="1">
      <c r="A685" s="2953"/>
      <c r="B685" s="2953"/>
      <c r="C685" s="2953"/>
      <c r="D685" s="2953"/>
      <c r="E685" s="2953"/>
      <c r="F685" s="2953"/>
      <c r="G685" s="2953"/>
      <c r="H685" s="2953"/>
      <c r="I685" s="2953"/>
      <c r="J685" s="2953"/>
    </row>
    <row r="686" spans="1:10" ht="15.75" customHeight="1">
      <c r="A686" s="2953"/>
      <c r="B686" s="2953"/>
      <c r="C686" s="2953"/>
      <c r="D686" s="2953"/>
      <c r="E686" s="2953"/>
      <c r="F686" s="2953"/>
      <c r="G686" s="2953"/>
      <c r="H686" s="2953"/>
      <c r="I686" s="2953"/>
      <c r="J686" s="2953"/>
    </row>
    <row r="687" spans="1:10" ht="15.75" customHeight="1">
      <c r="A687" s="2953"/>
      <c r="B687" s="2953"/>
      <c r="C687" s="2953"/>
      <c r="D687" s="2953"/>
      <c r="E687" s="2953"/>
      <c r="F687" s="2953"/>
      <c r="G687" s="2953"/>
      <c r="H687" s="2953"/>
      <c r="I687" s="2953"/>
      <c r="J687" s="2953"/>
    </row>
    <row r="688" spans="1:10" ht="15.75" customHeight="1">
      <c r="A688" s="2953"/>
      <c r="B688" s="2953"/>
      <c r="C688" s="2953"/>
      <c r="D688" s="2953"/>
      <c r="E688" s="2953"/>
      <c r="F688" s="2953"/>
      <c r="G688" s="2953"/>
      <c r="H688" s="2953"/>
      <c r="I688" s="2953"/>
      <c r="J688" s="2953"/>
    </row>
    <row r="689" spans="1:10" ht="15.75" customHeight="1">
      <c r="A689" s="2953"/>
      <c r="B689" s="2953"/>
      <c r="C689" s="2953"/>
      <c r="D689" s="2953"/>
      <c r="E689" s="2953"/>
      <c r="F689" s="2953"/>
      <c r="G689" s="2953"/>
      <c r="H689" s="2953"/>
      <c r="I689" s="2953"/>
      <c r="J689" s="2953"/>
    </row>
    <row r="690" spans="1:10" ht="15.75" customHeight="1">
      <c r="A690" s="2953"/>
      <c r="B690" s="2953"/>
      <c r="C690" s="2953"/>
      <c r="D690" s="2953"/>
      <c r="E690" s="2953"/>
      <c r="F690" s="2953"/>
      <c r="G690" s="2953"/>
      <c r="H690" s="2953"/>
      <c r="I690" s="2953"/>
      <c r="J690" s="2953"/>
    </row>
    <row r="691" spans="1:10" ht="15.75" customHeight="1">
      <c r="A691" s="2953"/>
      <c r="B691" s="2953"/>
      <c r="C691" s="2953"/>
      <c r="D691" s="2953"/>
      <c r="E691" s="2953"/>
      <c r="F691" s="2953"/>
      <c r="G691" s="2953"/>
      <c r="H691" s="2953"/>
      <c r="I691" s="2953"/>
      <c r="J691" s="2953"/>
    </row>
    <row r="692" spans="1:10" ht="15.75" customHeight="1">
      <c r="A692" s="2953"/>
      <c r="B692" s="2953"/>
      <c r="C692" s="2953"/>
      <c r="D692" s="2953"/>
      <c r="E692" s="2953"/>
      <c r="F692" s="2953"/>
      <c r="G692" s="2953"/>
      <c r="H692" s="2953"/>
      <c r="I692" s="2953"/>
      <c r="J692" s="2953"/>
    </row>
    <row r="693" spans="1:10" ht="15.75" customHeight="1">
      <c r="A693" s="2953"/>
      <c r="B693" s="2953"/>
      <c r="C693" s="2953"/>
      <c r="D693" s="2953"/>
      <c r="E693" s="2953"/>
      <c r="F693" s="2953"/>
      <c r="G693" s="2953"/>
      <c r="H693" s="2953"/>
      <c r="I693" s="2953"/>
      <c r="J693" s="2953"/>
    </row>
    <row r="694" spans="1:10" ht="15.75" customHeight="1">
      <c r="A694" s="2953"/>
      <c r="B694" s="2953"/>
      <c r="C694" s="2953"/>
      <c r="D694" s="2953"/>
      <c r="E694" s="2953"/>
      <c r="F694" s="2953"/>
      <c r="G694" s="2953"/>
      <c r="H694" s="2953"/>
      <c r="I694" s="2953"/>
      <c r="J694" s="2953"/>
    </row>
    <row r="695" spans="1:10" ht="15.75" customHeight="1">
      <c r="A695" s="2953"/>
      <c r="B695" s="2953"/>
      <c r="C695" s="2953"/>
      <c r="D695" s="2953"/>
      <c r="E695" s="2953"/>
      <c r="F695" s="2953"/>
      <c r="G695" s="2953"/>
      <c r="H695" s="2953"/>
      <c r="I695" s="2953"/>
      <c r="J695" s="2953"/>
    </row>
    <row r="696" spans="1:10" ht="15.75" customHeight="1">
      <c r="A696" s="2953"/>
      <c r="B696" s="2953"/>
      <c r="C696" s="2953"/>
      <c r="D696" s="2953"/>
      <c r="E696" s="2953"/>
      <c r="F696" s="2953"/>
      <c r="G696" s="2953"/>
      <c r="H696" s="2953"/>
      <c r="I696" s="2953"/>
      <c r="J696" s="2953"/>
    </row>
    <row r="697" spans="1:10" ht="15.75" customHeight="1">
      <c r="A697" s="2953"/>
      <c r="B697" s="2953"/>
      <c r="C697" s="2953"/>
      <c r="D697" s="2953"/>
      <c r="E697" s="2953"/>
      <c r="F697" s="2953"/>
      <c r="G697" s="2953"/>
      <c r="H697" s="2953"/>
      <c r="I697" s="2953"/>
      <c r="J697" s="2953"/>
    </row>
    <row r="698" spans="1:10" ht="15.75" customHeight="1">
      <c r="A698" s="2953"/>
      <c r="B698" s="2953"/>
      <c r="C698" s="2953"/>
      <c r="D698" s="2953"/>
      <c r="E698" s="2953"/>
      <c r="F698" s="2953"/>
      <c r="G698" s="2953"/>
      <c r="H698" s="2953"/>
      <c r="I698" s="2953"/>
      <c r="J698" s="2953"/>
    </row>
    <row r="699" spans="1:10" ht="15.75" customHeight="1">
      <c r="A699" s="2953"/>
      <c r="B699" s="2953"/>
      <c r="C699" s="2953"/>
      <c r="D699" s="2953"/>
      <c r="E699" s="2953"/>
      <c r="F699" s="2953"/>
      <c r="G699" s="2953"/>
      <c r="H699" s="2953"/>
      <c r="I699" s="2953"/>
      <c r="J699" s="2953"/>
    </row>
    <row r="700" spans="1:10" ht="15.75" customHeight="1">
      <c r="A700" s="2953"/>
      <c r="B700" s="2953"/>
      <c r="C700" s="2953"/>
      <c r="D700" s="2953"/>
      <c r="E700" s="2953"/>
      <c r="F700" s="2953"/>
      <c r="G700" s="2953"/>
      <c r="H700" s="2953"/>
      <c r="I700" s="2953"/>
      <c r="J700" s="2953"/>
    </row>
    <row r="701" spans="1:10" ht="15.75" customHeight="1">
      <c r="A701" s="2953"/>
      <c r="B701" s="2953"/>
      <c r="C701" s="2953"/>
      <c r="D701" s="2953"/>
      <c r="E701" s="2953"/>
      <c r="F701" s="2953"/>
      <c r="G701" s="2953"/>
      <c r="H701" s="2953"/>
      <c r="I701" s="2953"/>
      <c r="J701" s="2953"/>
    </row>
    <row r="702" spans="1:10" ht="15.75" customHeight="1">
      <c r="A702" s="2953"/>
      <c r="B702" s="2953"/>
      <c r="C702" s="2953"/>
      <c r="D702" s="2953"/>
      <c r="E702" s="2953"/>
      <c r="F702" s="2953"/>
      <c r="G702" s="2953"/>
      <c r="H702" s="2953"/>
      <c r="I702" s="2953"/>
      <c r="J702" s="2953"/>
    </row>
    <row r="703" spans="1:10" ht="15.75" customHeight="1">
      <c r="A703" s="2953"/>
      <c r="B703" s="2953"/>
      <c r="C703" s="2953"/>
      <c r="D703" s="2953"/>
      <c r="E703" s="2953"/>
      <c r="F703" s="2953"/>
      <c r="G703" s="2953"/>
      <c r="H703" s="2953"/>
      <c r="I703" s="2953"/>
      <c r="J703" s="2953"/>
    </row>
    <row r="704" spans="1:10" ht="15.75" customHeight="1">
      <c r="A704" s="2953"/>
      <c r="B704" s="2953"/>
      <c r="C704" s="2953"/>
      <c r="D704" s="2953"/>
      <c r="E704" s="2953"/>
      <c r="F704" s="2953"/>
      <c r="G704" s="2953"/>
      <c r="H704" s="2953"/>
      <c r="I704" s="2953"/>
      <c r="J704" s="2953"/>
    </row>
    <row r="705" spans="1:10" ht="15.75" customHeight="1">
      <c r="A705" s="2953"/>
      <c r="B705" s="2953"/>
      <c r="C705" s="2953"/>
      <c r="D705" s="2953"/>
      <c r="E705" s="2953"/>
      <c r="F705" s="2953"/>
      <c r="G705" s="2953"/>
      <c r="H705" s="2953"/>
      <c r="I705" s="2953"/>
      <c r="J705" s="2953"/>
    </row>
    <row r="706" spans="1:10" ht="15.75" customHeight="1">
      <c r="A706" s="2953"/>
      <c r="B706" s="2953"/>
      <c r="C706" s="2953"/>
      <c r="D706" s="2953"/>
      <c r="E706" s="2953"/>
      <c r="F706" s="2953"/>
      <c r="G706" s="2953"/>
      <c r="H706" s="2953"/>
      <c r="I706" s="2953"/>
      <c r="J706" s="2953"/>
    </row>
    <row r="707" spans="1:10" ht="15.75" customHeight="1">
      <c r="A707" s="2953"/>
      <c r="B707" s="2953"/>
      <c r="C707" s="2953"/>
      <c r="D707" s="2953"/>
      <c r="E707" s="2953"/>
      <c r="F707" s="2953"/>
      <c r="G707" s="2953"/>
      <c r="H707" s="2953"/>
      <c r="I707" s="2953"/>
      <c r="J707" s="2953"/>
    </row>
    <row r="708" spans="1:10" ht="15.75" customHeight="1">
      <c r="A708" s="2953"/>
      <c r="B708" s="2953"/>
      <c r="C708" s="2953"/>
      <c r="D708" s="2953"/>
      <c r="E708" s="2953"/>
      <c r="F708" s="2953"/>
      <c r="G708" s="2953"/>
      <c r="H708" s="2953"/>
      <c r="I708" s="2953"/>
      <c r="J708" s="2953"/>
    </row>
    <row r="709" spans="1:10" ht="15.75" customHeight="1">
      <c r="A709" s="2953"/>
      <c r="B709" s="2953"/>
      <c r="C709" s="2953"/>
      <c r="D709" s="2953"/>
      <c r="E709" s="2953"/>
      <c r="F709" s="2953"/>
      <c r="G709" s="2953"/>
      <c r="H709" s="2953"/>
      <c r="I709" s="2953"/>
      <c r="J709" s="2953"/>
    </row>
    <row r="710" spans="1:10" ht="15.75" customHeight="1">
      <c r="A710" s="2953"/>
      <c r="B710" s="2953"/>
      <c r="C710" s="2953"/>
      <c r="D710" s="2953"/>
      <c r="E710" s="2953"/>
      <c r="F710" s="2953"/>
      <c r="G710" s="2953"/>
      <c r="H710" s="2953"/>
      <c r="I710" s="2953"/>
      <c r="J710" s="2953"/>
    </row>
    <row r="711" spans="1:10" ht="15.75" customHeight="1">
      <c r="A711" s="2953"/>
      <c r="B711" s="2953"/>
      <c r="C711" s="2953"/>
      <c r="D711" s="2953"/>
      <c r="E711" s="2953"/>
      <c r="F711" s="2953"/>
      <c r="G711" s="2953"/>
      <c r="H711" s="2953"/>
      <c r="I711" s="2953"/>
      <c r="J711" s="2953"/>
    </row>
    <row r="712" spans="1:10" ht="15.75" customHeight="1">
      <c r="A712" s="2953"/>
      <c r="B712" s="2953"/>
      <c r="C712" s="2953"/>
      <c r="D712" s="2953"/>
      <c r="E712" s="2953"/>
      <c r="F712" s="2953"/>
      <c r="G712" s="2953"/>
      <c r="H712" s="2953"/>
      <c r="I712" s="2953"/>
      <c r="J712" s="2953"/>
    </row>
    <row r="713" spans="1:10" ht="15.75" customHeight="1">
      <c r="A713" s="2953"/>
      <c r="B713" s="2953"/>
      <c r="C713" s="2953"/>
      <c r="D713" s="2953"/>
      <c r="E713" s="2953"/>
      <c r="F713" s="2953"/>
      <c r="G713" s="2953"/>
      <c r="H713" s="2953"/>
      <c r="I713" s="2953"/>
      <c r="J713" s="2953"/>
    </row>
    <row r="714" spans="1:10" ht="15.75" customHeight="1">
      <c r="A714" s="2953"/>
      <c r="B714" s="2953"/>
      <c r="C714" s="2953"/>
      <c r="D714" s="2953"/>
      <c r="E714" s="2953"/>
      <c r="F714" s="2953"/>
      <c r="G714" s="2953"/>
      <c r="H714" s="2953"/>
      <c r="I714" s="2953"/>
      <c r="J714" s="2953"/>
    </row>
    <row r="715" spans="1:10" ht="15.75" customHeight="1">
      <c r="A715" s="2953"/>
      <c r="B715" s="2953"/>
      <c r="C715" s="2953"/>
      <c r="D715" s="2953"/>
      <c r="E715" s="2953"/>
      <c r="F715" s="2953"/>
      <c r="G715" s="2953"/>
      <c r="H715" s="2953"/>
      <c r="I715" s="2953"/>
      <c r="J715" s="2953"/>
    </row>
    <row r="716" spans="1:10" ht="15.75" customHeight="1">
      <c r="A716" s="2953"/>
      <c r="B716" s="2953"/>
      <c r="C716" s="2953"/>
      <c r="D716" s="2953"/>
      <c r="E716" s="2953"/>
      <c r="F716" s="2953"/>
      <c r="G716" s="2953"/>
      <c r="H716" s="2953"/>
      <c r="I716" s="2953"/>
      <c r="J716" s="2953"/>
    </row>
    <row r="717" spans="1:10" ht="15.75" customHeight="1">
      <c r="A717" s="2953"/>
      <c r="B717" s="2953"/>
      <c r="C717" s="2953"/>
      <c r="D717" s="2953"/>
      <c r="E717" s="2953"/>
      <c r="F717" s="2953"/>
      <c r="G717" s="2953"/>
      <c r="H717" s="2953"/>
      <c r="I717" s="2953"/>
      <c r="J717" s="2953"/>
    </row>
    <row r="718" spans="1:10" ht="15.75" customHeight="1">
      <c r="A718" s="2953"/>
      <c r="B718" s="2953"/>
      <c r="C718" s="2953"/>
      <c r="D718" s="2953"/>
      <c r="E718" s="2953"/>
      <c r="F718" s="2953"/>
      <c r="G718" s="2953"/>
      <c r="H718" s="2953"/>
      <c r="I718" s="2953"/>
      <c r="J718" s="2953"/>
    </row>
    <row r="719" spans="1:10" ht="15.75" customHeight="1">
      <c r="A719" s="2953"/>
      <c r="B719" s="2953"/>
      <c r="C719" s="2953"/>
      <c r="D719" s="2953"/>
      <c r="E719" s="2953"/>
      <c r="F719" s="2953"/>
      <c r="G719" s="2953"/>
      <c r="H719" s="2953"/>
      <c r="I719" s="2953"/>
      <c r="J719" s="2953"/>
    </row>
    <row r="720" spans="1:10" ht="15.75" customHeight="1">
      <c r="A720" s="2953"/>
      <c r="B720" s="2953"/>
      <c r="C720" s="2953"/>
      <c r="D720" s="2953"/>
      <c r="E720" s="2953"/>
      <c r="F720" s="2953"/>
      <c r="G720" s="2953"/>
      <c r="H720" s="2953"/>
      <c r="I720" s="2953"/>
      <c r="J720" s="2953"/>
    </row>
    <row r="721" spans="1:10" ht="15.75" customHeight="1">
      <c r="A721" s="2953"/>
      <c r="B721" s="2953"/>
      <c r="C721" s="2953"/>
      <c r="D721" s="2953"/>
      <c r="E721" s="2953"/>
      <c r="F721" s="2953"/>
      <c r="G721" s="2953"/>
      <c r="H721" s="2953"/>
      <c r="I721" s="2953"/>
      <c r="J721" s="2953"/>
    </row>
    <row r="722" spans="1:10" ht="15.75" customHeight="1">
      <c r="A722" s="2953"/>
      <c r="B722" s="2953"/>
      <c r="C722" s="2953"/>
      <c r="D722" s="2953"/>
      <c r="E722" s="2953"/>
      <c r="F722" s="2953"/>
      <c r="G722" s="2953"/>
      <c r="H722" s="2953"/>
      <c r="I722" s="2953"/>
      <c r="J722" s="2953"/>
    </row>
    <row r="723" spans="1:10" ht="15.75" customHeight="1">
      <c r="A723" s="2953"/>
      <c r="B723" s="2953"/>
      <c r="C723" s="2953"/>
      <c r="D723" s="2953"/>
      <c r="E723" s="2953"/>
      <c r="F723" s="2953"/>
      <c r="G723" s="2953"/>
      <c r="H723" s="2953"/>
      <c r="I723" s="2953"/>
      <c r="J723" s="2953"/>
    </row>
    <row r="724" spans="1:10" ht="15.75" customHeight="1">
      <c r="A724" s="2953"/>
      <c r="B724" s="2953"/>
      <c r="C724" s="2953"/>
      <c r="D724" s="2953"/>
      <c r="E724" s="2953"/>
      <c r="F724" s="2953"/>
      <c r="G724" s="2953"/>
      <c r="H724" s="2953"/>
      <c r="I724" s="2953"/>
      <c r="J724" s="2953"/>
    </row>
    <row r="725" spans="1:10" ht="15.75" customHeight="1">
      <c r="A725" s="2953"/>
      <c r="B725" s="2953"/>
      <c r="C725" s="2953"/>
      <c r="D725" s="2953"/>
      <c r="E725" s="2953"/>
      <c r="F725" s="2953"/>
      <c r="G725" s="2953"/>
      <c r="H725" s="2953"/>
      <c r="I725" s="2953"/>
      <c r="J725" s="2953"/>
    </row>
    <row r="726" spans="1:10" ht="15.75" customHeight="1">
      <c r="A726" s="2953"/>
      <c r="B726" s="2953"/>
      <c r="C726" s="2953"/>
      <c r="D726" s="2953"/>
      <c r="E726" s="2953"/>
      <c r="F726" s="2953"/>
      <c r="G726" s="2953"/>
      <c r="H726" s="2953"/>
      <c r="I726" s="2953"/>
      <c r="J726" s="2953"/>
    </row>
    <row r="727" spans="1:10" ht="15.75" customHeight="1">
      <c r="A727" s="2953"/>
      <c r="B727" s="2953"/>
      <c r="C727" s="2953"/>
      <c r="D727" s="2953"/>
      <c r="E727" s="2953"/>
      <c r="F727" s="2953"/>
      <c r="G727" s="2953"/>
      <c r="H727" s="2953"/>
      <c r="I727" s="2953"/>
      <c r="J727" s="2953"/>
    </row>
    <row r="728" spans="1:10" ht="15.75" customHeight="1">
      <c r="A728" s="2953"/>
      <c r="B728" s="2953"/>
      <c r="C728" s="2953"/>
      <c r="D728" s="2953"/>
      <c r="E728" s="2953"/>
      <c r="F728" s="2953"/>
      <c r="G728" s="2953"/>
      <c r="H728" s="2953"/>
      <c r="I728" s="2953"/>
      <c r="J728" s="2953"/>
    </row>
    <row r="729" spans="1:10" ht="15.75" customHeight="1">
      <c r="A729" s="2953"/>
      <c r="B729" s="2953"/>
      <c r="C729" s="2953"/>
      <c r="D729" s="2953"/>
      <c r="E729" s="2953"/>
      <c r="F729" s="2953"/>
      <c r="G729" s="2953"/>
      <c r="H729" s="2953"/>
      <c r="I729" s="2953"/>
      <c r="J729" s="2953"/>
    </row>
    <row r="730" spans="1:10" ht="15.75" customHeight="1">
      <c r="A730" s="2953"/>
      <c r="B730" s="2953"/>
      <c r="C730" s="2953"/>
      <c r="D730" s="2953"/>
      <c r="E730" s="2953"/>
      <c r="F730" s="2953"/>
      <c r="G730" s="2953"/>
      <c r="H730" s="2953"/>
      <c r="I730" s="2953"/>
      <c r="J730" s="2953"/>
    </row>
    <row r="731" spans="1:10" ht="15.75" customHeight="1">
      <c r="A731" s="2953"/>
      <c r="B731" s="2953"/>
      <c r="C731" s="2953"/>
      <c r="D731" s="2953"/>
      <c r="E731" s="2953"/>
      <c r="F731" s="2953"/>
      <c r="G731" s="2953"/>
      <c r="H731" s="2953"/>
      <c r="I731" s="2953"/>
      <c r="J731" s="2953"/>
    </row>
    <row r="732" spans="1:10" ht="15.75" customHeight="1">
      <c r="A732" s="2953"/>
      <c r="B732" s="2953"/>
      <c r="C732" s="2953"/>
      <c r="D732" s="2953"/>
      <c r="E732" s="2953"/>
      <c r="F732" s="2953"/>
      <c r="G732" s="2953"/>
      <c r="H732" s="2953"/>
      <c r="I732" s="2953"/>
      <c r="J732" s="2953"/>
    </row>
    <row r="733" spans="1:10" ht="15.75" customHeight="1">
      <c r="A733" s="2953"/>
      <c r="B733" s="2953"/>
      <c r="C733" s="2953"/>
      <c r="D733" s="2953"/>
      <c r="E733" s="2953"/>
      <c r="F733" s="2953"/>
      <c r="G733" s="2953"/>
      <c r="H733" s="2953"/>
      <c r="I733" s="2953"/>
      <c r="J733" s="2953"/>
    </row>
    <row r="734" spans="1:10" ht="15.75" customHeight="1">
      <c r="A734" s="2953"/>
      <c r="B734" s="2953"/>
      <c r="C734" s="2953"/>
      <c r="D734" s="2953"/>
      <c r="E734" s="2953"/>
      <c r="F734" s="2953"/>
      <c r="G734" s="2953"/>
      <c r="H734" s="2953"/>
      <c r="I734" s="2953"/>
      <c r="J734" s="2953"/>
    </row>
    <row r="735" spans="1:10" ht="15.75" customHeight="1">
      <c r="A735" s="2953"/>
      <c r="B735" s="2953"/>
      <c r="C735" s="2953"/>
      <c r="D735" s="2953"/>
      <c r="E735" s="2953"/>
      <c r="F735" s="2953"/>
      <c r="G735" s="2953"/>
      <c r="H735" s="2953"/>
      <c r="I735" s="2953"/>
      <c r="J735" s="2953"/>
    </row>
    <row r="736" spans="1:10" ht="15.75" customHeight="1">
      <c r="A736" s="2953"/>
      <c r="B736" s="2953"/>
      <c r="C736" s="2953"/>
      <c r="D736" s="2953"/>
      <c r="E736" s="2953"/>
      <c r="F736" s="2953"/>
      <c r="G736" s="2953"/>
      <c r="H736" s="2953"/>
      <c r="I736" s="2953"/>
      <c r="J736" s="2953"/>
    </row>
    <row r="737" spans="1:10" ht="15.75" customHeight="1">
      <c r="A737" s="2953"/>
      <c r="B737" s="2953"/>
      <c r="C737" s="2953"/>
      <c r="D737" s="2953"/>
      <c r="E737" s="2953"/>
      <c r="F737" s="2953"/>
      <c r="G737" s="2953"/>
      <c r="H737" s="2953"/>
      <c r="I737" s="2953"/>
      <c r="J737" s="2953"/>
    </row>
    <row r="738" spans="1:10" ht="15.75" customHeight="1">
      <c r="A738" s="2953"/>
      <c r="B738" s="2953"/>
      <c r="C738" s="2953"/>
      <c r="D738" s="2953"/>
      <c r="E738" s="2953"/>
      <c r="F738" s="2953"/>
      <c r="G738" s="2953"/>
      <c r="H738" s="2953"/>
      <c r="I738" s="2953"/>
      <c r="J738" s="2953"/>
    </row>
    <row r="739" spans="1:10" ht="15.75" customHeight="1">
      <c r="A739" s="2953"/>
      <c r="B739" s="2953"/>
      <c r="C739" s="2953"/>
      <c r="D739" s="2953"/>
      <c r="E739" s="2953"/>
      <c r="F739" s="2953"/>
      <c r="G739" s="2953"/>
      <c r="H739" s="2953"/>
      <c r="I739" s="2953"/>
      <c r="J739" s="2953"/>
    </row>
    <row r="740" spans="1:10" ht="15.75" customHeight="1">
      <c r="A740" s="2953"/>
      <c r="B740" s="2953"/>
      <c r="C740" s="2953"/>
      <c r="D740" s="2953"/>
      <c r="E740" s="2953"/>
      <c r="F740" s="2953"/>
      <c r="G740" s="2953"/>
      <c r="H740" s="2953"/>
      <c r="I740" s="2953"/>
      <c r="J740" s="2953"/>
    </row>
    <row r="741" spans="1:10" ht="15.75" customHeight="1">
      <c r="A741" s="2953"/>
      <c r="B741" s="2953"/>
      <c r="C741" s="2953"/>
      <c r="D741" s="2953"/>
      <c r="E741" s="2953"/>
      <c r="F741" s="2953"/>
      <c r="G741" s="2953"/>
      <c r="H741" s="2953"/>
      <c r="I741" s="2953"/>
      <c r="J741" s="2953"/>
    </row>
    <row r="742" spans="1:10" ht="15.75" customHeight="1">
      <c r="A742" s="2953"/>
      <c r="B742" s="2953"/>
      <c r="C742" s="2953"/>
      <c r="D742" s="2953"/>
      <c r="E742" s="2953"/>
      <c r="F742" s="2953"/>
      <c r="G742" s="2953"/>
      <c r="H742" s="2953"/>
      <c r="I742" s="2953"/>
      <c r="J742" s="2953"/>
    </row>
    <row r="743" spans="1:10" ht="15.75" customHeight="1">
      <c r="A743" s="2953"/>
      <c r="B743" s="2953"/>
      <c r="C743" s="2953"/>
      <c r="D743" s="2953"/>
      <c r="E743" s="2953"/>
      <c r="F743" s="2953"/>
      <c r="G743" s="2953"/>
      <c r="H743" s="2953"/>
      <c r="I743" s="2953"/>
      <c r="J743" s="2953"/>
    </row>
    <row r="744" spans="1:10" ht="15.75" customHeight="1">
      <c r="A744" s="2953"/>
      <c r="B744" s="2953"/>
      <c r="C744" s="2953"/>
      <c r="D744" s="2953"/>
      <c r="E744" s="2953"/>
      <c r="F744" s="2953"/>
      <c r="G744" s="2953"/>
      <c r="H744" s="2953"/>
      <c r="I744" s="2953"/>
      <c r="J744" s="2953"/>
    </row>
    <row r="745" spans="1:10" ht="15.75" customHeight="1">
      <c r="A745" s="2953"/>
      <c r="B745" s="2953"/>
      <c r="C745" s="2953"/>
      <c r="D745" s="2953"/>
      <c r="E745" s="2953"/>
      <c r="F745" s="2953"/>
      <c r="G745" s="2953"/>
      <c r="H745" s="2953"/>
      <c r="I745" s="2953"/>
      <c r="J745" s="2953"/>
    </row>
    <row r="746" spans="1:10" ht="15.75" customHeight="1">
      <c r="A746" s="2953"/>
      <c r="B746" s="2953"/>
      <c r="C746" s="2953"/>
      <c r="D746" s="2953"/>
      <c r="E746" s="2953"/>
      <c r="F746" s="2953"/>
      <c r="G746" s="2953"/>
      <c r="H746" s="2953"/>
      <c r="I746" s="2953"/>
      <c r="J746" s="2953"/>
    </row>
    <row r="747" spans="1:10" ht="15.75" customHeight="1">
      <c r="A747" s="2953"/>
      <c r="B747" s="2953"/>
      <c r="C747" s="2953"/>
      <c r="D747" s="2953"/>
      <c r="E747" s="2953"/>
      <c r="F747" s="2953"/>
      <c r="G747" s="2953"/>
      <c r="H747" s="2953"/>
      <c r="I747" s="2953"/>
      <c r="J747" s="2953"/>
    </row>
    <row r="748" spans="1:10" ht="15.75" customHeight="1">
      <c r="A748" s="2953"/>
      <c r="B748" s="2953"/>
      <c r="C748" s="2953"/>
      <c r="D748" s="2953"/>
      <c r="E748" s="2953"/>
      <c r="F748" s="2953"/>
      <c r="G748" s="2953"/>
      <c r="H748" s="2953"/>
      <c r="I748" s="2953"/>
      <c r="J748" s="2953"/>
    </row>
    <row r="749" spans="1:10" ht="15.75" customHeight="1">
      <c r="A749" s="2953"/>
      <c r="B749" s="2953"/>
      <c r="C749" s="2953"/>
      <c r="D749" s="2953"/>
      <c r="E749" s="2953"/>
      <c r="F749" s="2953"/>
      <c r="G749" s="2953"/>
      <c r="H749" s="2953"/>
      <c r="I749" s="2953"/>
      <c r="J749" s="2953"/>
    </row>
    <row r="750" spans="1:10" ht="15.75" customHeight="1">
      <c r="A750" s="2953"/>
      <c r="B750" s="2953"/>
      <c r="C750" s="2953"/>
      <c r="D750" s="2953"/>
      <c r="E750" s="2953"/>
      <c r="F750" s="2953"/>
      <c r="G750" s="2953"/>
      <c r="H750" s="2953"/>
      <c r="I750" s="2953"/>
      <c r="J750" s="2953"/>
    </row>
    <row r="751" spans="1:10" ht="15.75" customHeight="1">
      <c r="A751" s="2953"/>
      <c r="B751" s="2953"/>
      <c r="C751" s="2953"/>
      <c r="D751" s="2953"/>
      <c r="E751" s="2953"/>
      <c r="F751" s="2953"/>
      <c r="G751" s="2953"/>
      <c r="H751" s="2953"/>
      <c r="I751" s="2953"/>
      <c r="J751" s="2953"/>
    </row>
    <row r="752" spans="1:10" ht="15.75" customHeight="1">
      <c r="A752" s="2953"/>
      <c r="B752" s="2953"/>
      <c r="C752" s="2953"/>
      <c r="D752" s="2953"/>
      <c r="E752" s="2953"/>
      <c r="F752" s="2953"/>
      <c r="G752" s="2953"/>
      <c r="H752" s="2953"/>
      <c r="I752" s="2953"/>
      <c r="J752" s="2953"/>
    </row>
    <row r="753" spans="1:10" ht="15.75" customHeight="1">
      <c r="A753" s="2953"/>
      <c r="B753" s="2953"/>
      <c r="C753" s="2953"/>
      <c r="D753" s="2953"/>
      <c r="E753" s="2953"/>
      <c r="F753" s="2953"/>
      <c r="G753" s="2953"/>
      <c r="H753" s="2953"/>
      <c r="I753" s="2953"/>
      <c r="J753" s="2953"/>
    </row>
    <row r="754" spans="1:10" ht="15.75" customHeight="1">
      <c r="A754" s="2953"/>
      <c r="B754" s="2953"/>
      <c r="C754" s="2953"/>
      <c r="D754" s="2953"/>
      <c r="E754" s="2953"/>
      <c r="F754" s="2953"/>
      <c r="G754" s="2953"/>
      <c r="H754" s="2953"/>
      <c r="I754" s="2953"/>
      <c r="J754" s="2953"/>
    </row>
    <row r="755" spans="1:10" ht="15.75" customHeight="1">
      <c r="A755" s="2953"/>
      <c r="B755" s="2953"/>
      <c r="C755" s="2953"/>
      <c r="D755" s="2953"/>
      <c r="E755" s="2953"/>
      <c r="F755" s="2953"/>
      <c r="G755" s="2953"/>
      <c r="H755" s="2953"/>
      <c r="I755" s="2953"/>
      <c r="J755" s="2953"/>
    </row>
    <row r="756" spans="1:10" ht="15.75" customHeight="1">
      <c r="A756" s="2953"/>
      <c r="B756" s="2953"/>
      <c r="C756" s="2953"/>
      <c r="D756" s="2953"/>
      <c r="E756" s="2953"/>
      <c r="F756" s="2953"/>
      <c r="G756" s="2953"/>
      <c r="H756" s="2953"/>
      <c r="I756" s="2953"/>
      <c r="J756" s="2953"/>
    </row>
    <row r="757" spans="1:10" ht="15.75" customHeight="1">
      <c r="A757" s="2953"/>
      <c r="B757" s="2953"/>
      <c r="C757" s="2953"/>
      <c r="D757" s="2953"/>
      <c r="E757" s="2953"/>
      <c r="F757" s="2953"/>
      <c r="G757" s="2953"/>
      <c r="H757" s="2953"/>
      <c r="I757" s="2953"/>
      <c r="J757" s="2953"/>
    </row>
    <row r="758" spans="1:10" ht="15.75" customHeight="1">
      <c r="A758" s="2953"/>
      <c r="B758" s="2953"/>
      <c r="C758" s="2953"/>
      <c r="D758" s="2953"/>
      <c r="E758" s="2953"/>
      <c r="F758" s="2953"/>
      <c r="G758" s="2953"/>
      <c r="H758" s="2953"/>
      <c r="I758" s="2953"/>
      <c r="J758" s="2953"/>
    </row>
    <row r="759" spans="1:10" ht="15.75" customHeight="1">
      <c r="A759" s="2953"/>
      <c r="B759" s="2953"/>
      <c r="C759" s="2953"/>
      <c r="D759" s="2953"/>
      <c r="E759" s="2953"/>
      <c r="F759" s="2953"/>
      <c r="G759" s="2953"/>
      <c r="H759" s="2953"/>
      <c r="I759" s="2953"/>
      <c r="J759" s="2953"/>
    </row>
    <row r="760" spans="1:10" ht="15.75" customHeight="1">
      <c r="A760" s="2953"/>
      <c r="B760" s="2953"/>
      <c r="C760" s="2953"/>
      <c r="D760" s="2953"/>
      <c r="E760" s="2953"/>
      <c r="F760" s="2953"/>
      <c r="G760" s="2953"/>
      <c r="H760" s="2953"/>
      <c r="I760" s="2953"/>
      <c r="J760" s="2953"/>
    </row>
    <row r="761" spans="1:10" ht="15.75" customHeight="1">
      <c r="A761" s="2953"/>
      <c r="B761" s="2953"/>
      <c r="C761" s="2953"/>
      <c r="D761" s="2953"/>
      <c r="E761" s="2953"/>
      <c r="F761" s="2953"/>
      <c r="G761" s="2953"/>
      <c r="H761" s="2953"/>
      <c r="I761" s="2953"/>
      <c r="J761" s="2953"/>
    </row>
    <row r="762" spans="1:10" ht="15.75" customHeight="1">
      <c r="A762" s="2953"/>
      <c r="B762" s="2953"/>
      <c r="C762" s="2953"/>
      <c r="D762" s="2953"/>
      <c r="E762" s="2953"/>
      <c r="F762" s="2953"/>
      <c r="G762" s="2953"/>
      <c r="H762" s="2953"/>
      <c r="I762" s="2953"/>
      <c r="J762" s="2953"/>
    </row>
    <row r="763" spans="1:10" ht="15.75" customHeight="1">
      <c r="A763" s="2953"/>
      <c r="B763" s="2953"/>
      <c r="C763" s="2953"/>
      <c r="D763" s="2953"/>
      <c r="E763" s="2953"/>
      <c r="F763" s="2953"/>
      <c r="G763" s="2953"/>
      <c r="H763" s="2953"/>
      <c r="I763" s="2953"/>
      <c r="J763" s="2953"/>
    </row>
    <row r="764" spans="1:10" ht="15.75" customHeight="1">
      <c r="A764" s="2953"/>
      <c r="B764" s="2953"/>
      <c r="C764" s="2953"/>
      <c r="D764" s="2953"/>
      <c r="E764" s="2953"/>
      <c r="F764" s="2953"/>
      <c r="G764" s="2953"/>
      <c r="H764" s="2953"/>
      <c r="I764" s="2953"/>
      <c r="J764" s="2953"/>
    </row>
    <row r="765" spans="1:10" ht="15.75" customHeight="1">
      <c r="A765" s="2953"/>
      <c r="B765" s="2953"/>
      <c r="C765" s="2953"/>
      <c r="D765" s="2953"/>
      <c r="E765" s="2953"/>
      <c r="F765" s="2953"/>
      <c r="G765" s="2953"/>
      <c r="H765" s="2953"/>
      <c r="I765" s="2953"/>
      <c r="J765" s="2953"/>
    </row>
    <row r="766" spans="1:10" ht="15.75" customHeight="1">
      <c r="A766" s="2953"/>
      <c r="B766" s="2953"/>
      <c r="C766" s="2953"/>
      <c r="D766" s="2953"/>
      <c r="E766" s="2953"/>
      <c r="F766" s="2953"/>
      <c r="G766" s="2953"/>
      <c r="H766" s="2953"/>
      <c r="I766" s="2953"/>
      <c r="J766" s="2953"/>
    </row>
    <row r="767" spans="1:10" ht="15.75" customHeight="1">
      <c r="A767" s="2953"/>
      <c r="B767" s="2953"/>
      <c r="C767" s="2953"/>
      <c r="D767" s="2953"/>
      <c r="E767" s="2953"/>
      <c r="F767" s="2953"/>
      <c r="G767" s="2953"/>
      <c r="H767" s="2953"/>
      <c r="I767" s="2953"/>
      <c r="J767" s="2953"/>
    </row>
    <row r="768" spans="1:10" ht="15.75" customHeight="1">
      <c r="A768" s="2953"/>
      <c r="B768" s="2953"/>
      <c r="C768" s="2953"/>
      <c r="D768" s="2953"/>
      <c r="E768" s="2953"/>
      <c r="F768" s="2953"/>
      <c r="G768" s="2953"/>
      <c r="H768" s="2953"/>
      <c r="I768" s="2953"/>
      <c r="J768" s="2953"/>
    </row>
    <row r="769" spans="1:10" ht="15.75" customHeight="1">
      <c r="A769" s="2953"/>
      <c r="B769" s="2953"/>
      <c r="C769" s="2953"/>
      <c r="D769" s="2953"/>
      <c r="E769" s="2953"/>
      <c r="F769" s="2953"/>
      <c r="G769" s="2953"/>
      <c r="H769" s="2953"/>
      <c r="I769" s="2953"/>
      <c r="J769" s="2953"/>
    </row>
    <row r="770" spans="1:10" ht="15.75" customHeight="1">
      <c r="A770" s="2953"/>
      <c r="B770" s="2953"/>
      <c r="C770" s="2953"/>
      <c r="D770" s="2953"/>
      <c r="E770" s="2953"/>
      <c r="F770" s="2953"/>
      <c r="G770" s="2953"/>
      <c r="H770" s="2953"/>
      <c r="I770" s="2953"/>
      <c r="J770" s="2953"/>
    </row>
    <row r="771" spans="1:10" ht="15.75" customHeight="1">
      <c r="A771" s="2953"/>
      <c r="B771" s="2953"/>
      <c r="C771" s="2953"/>
      <c r="D771" s="2953"/>
      <c r="E771" s="2953"/>
      <c r="F771" s="2953"/>
      <c r="G771" s="2953"/>
      <c r="H771" s="2953"/>
      <c r="I771" s="2953"/>
      <c r="J771" s="2953"/>
    </row>
    <row r="772" spans="1:10" ht="15.75" customHeight="1">
      <c r="A772" s="2953"/>
      <c r="B772" s="2953"/>
      <c r="C772" s="2953"/>
      <c r="D772" s="2953"/>
      <c r="E772" s="2953"/>
      <c r="F772" s="2953"/>
      <c r="G772" s="2953"/>
      <c r="H772" s="2953"/>
      <c r="I772" s="2953"/>
      <c r="J772" s="2953"/>
    </row>
    <row r="773" spans="1:10" ht="15.75" customHeight="1">
      <c r="A773" s="2953"/>
      <c r="B773" s="2953"/>
      <c r="C773" s="2953"/>
      <c r="D773" s="2953"/>
      <c r="E773" s="2953"/>
      <c r="F773" s="2953"/>
      <c r="G773" s="2953"/>
      <c r="H773" s="2953"/>
      <c r="I773" s="2953"/>
      <c r="J773" s="2953"/>
    </row>
    <row r="774" spans="1:10" ht="15.75" customHeight="1">
      <c r="A774" s="2953"/>
      <c r="B774" s="2953"/>
      <c r="C774" s="2953"/>
      <c r="D774" s="2953"/>
      <c r="E774" s="2953"/>
      <c r="F774" s="2953"/>
      <c r="G774" s="2953"/>
      <c r="H774" s="2953"/>
      <c r="I774" s="2953"/>
      <c r="J774" s="2953"/>
    </row>
    <row r="775" spans="1:10" ht="15.75" customHeight="1">
      <c r="A775" s="2953"/>
      <c r="B775" s="2953"/>
      <c r="C775" s="2953"/>
      <c r="D775" s="2953"/>
      <c r="E775" s="2953"/>
      <c r="F775" s="2953"/>
      <c r="G775" s="2953"/>
      <c r="H775" s="2953"/>
      <c r="I775" s="2953"/>
      <c r="J775" s="2953"/>
    </row>
    <row r="776" spans="1:10" ht="15.75" customHeight="1">
      <c r="A776" s="2953"/>
      <c r="B776" s="2953"/>
      <c r="C776" s="2953"/>
      <c r="D776" s="2953"/>
      <c r="E776" s="2953"/>
      <c r="F776" s="2953"/>
      <c r="G776" s="2953"/>
      <c r="H776" s="2953"/>
      <c r="I776" s="2953"/>
      <c r="J776" s="2953"/>
    </row>
    <row r="777" spans="1:10" ht="15.75" customHeight="1">
      <c r="A777" s="2953"/>
      <c r="B777" s="2953"/>
      <c r="C777" s="2953"/>
      <c r="D777" s="2953"/>
      <c r="E777" s="2953"/>
      <c r="F777" s="2953"/>
      <c r="G777" s="2953"/>
      <c r="H777" s="2953"/>
      <c r="I777" s="2953"/>
      <c r="J777" s="2953"/>
    </row>
    <row r="778" spans="1:10" ht="15.75" customHeight="1">
      <c r="A778" s="2953"/>
      <c r="B778" s="2953"/>
      <c r="C778" s="2953"/>
      <c r="D778" s="2953"/>
      <c r="E778" s="2953"/>
      <c r="F778" s="2953"/>
      <c r="G778" s="2953"/>
      <c r="H778" s="2953"/>
      <c r="I778" s="2953"/>
      <c r="J778" s="2953"/>
    </row>
    <row r="779" spans="1:10" ht="15.75" customHeight="1">
      <c r="A779" s="2953"/>
      <c r="B779" s="2953"/>
      <c r="C779" s="2953"/>
      <c r="D779" s="2953"/>
      <c r="E779" s="2953"/>
      <c r="F779" s="2953"/>
      <c r="G779" s="2953"/>
      <c r="H779" s="2953"/>
      <c r="I779" s="2953"/>
      <c r="J779" s="2953"/>
    </row>
    <row r="780" spans="1:10" ht="15.75" customHeight="1">
      <c r="A780" s="2953"/>
      <c r="B780" s="2953"/>
      <c r="C780" s="2953"/>
      <c r="D780" s="2953"/>
      <c r="E780" s="2953"/>
      <c r="F780" s="2953"/>
      <c r="G780" s="2953"/>
      <c r="H780" s="2953"/>
      <c r="I780" s="2953"/>
      <c r="J780" s="2953"/>
    </row>
    <row r="781" spans="1:10" ht="15.75" customHeight="1">
      <c r="A781" s="2953"/>
      <c r="B781" s="2953"/>
      <c r="C781" s="2953"/>
      <c r="D781" s="2953"/>
      <c r="E781" s="2953"/>
      <c r="F781" s="2953"/>
      <c r="G781" s="2953"/>
      <c r="H781" s="2953"/>
      <c r="I781" s="2953"/>
      <c r="J781" s="2953"/>
    </row>
    <row r="782" spans="1:10" ht="15.75" customHeight="1">
      <c r="A782" s="2953"/>
      <c r="B782" s="2953"/>
      <c r="C782" s="2953"/>
      <c r="D782" s="2953"/>
      <c r="E782" s="2953"/>
      <c r="F782" s="2953"/>
      <c r="G782" s="2953"/>
      <c r="H782" s="2953"/>
      <c r="I782" s="2953"/>
      <c r="J782" s="2953"/>
    </row>
    <row r="783" spans="1:10" ht="15.75" customHeight="1">
      <c r="A783" s="2953"/>
      <c r="B783" s="2953"/>
      <c r="C783" s="2953"/>
      <c r="D783" s="2953"/>
      <c r="E783" s="2953"/>
      <c r="F783" s="2953"/>
      <c r="G783" s="2953"/>
      <c r="H783" s="2953"/>
      <c r="I783" s="2953"/>
      <c r="J783" s="2953"/>
    </row>
    <row r="784" spans="1:10" ht="15.75" customHeight="1">
      <c r="A784" s="2953"/>
      <c r="B784" s="2953"/>
      <c r="C784" s="2953"/>
      <c r="D784" s="2953"/>
      <c r="E784" s="2953"/>
      <c r="F784" s="2953"/>
      <c r="G784" s="2953"/>
      <c r="H784" s="2953"/>
      <c r="I784" s="2953"/>
      <c r="J784" s="2953"/>
    </row>
    <row r="785" spans="1:10" ht="15.75" customHeight="1">
      <c r="A785" s="2953"/>
      <c r="B785" s="2953"/>
      <c r="C785" s="2953"/>
      <c r="D785" s="2953"/>
      <c r="E785" s="2953"/>
      <c r="F785" s="2953"/>
      <c r="G785" s="2953"/>
      <c r="H785" s="2953"/>
      <c r="I785" s="2953"/>
      <c r="J785" s="2953"/>
    </row>
    <row r="786" spans="1:10" ht="15.75" customHeight="1">
      <c r="A786" s="2953"/>
      <c r="B786" s="2953"/>
      <c r="C786" s="2953"/>
      <c r="D786" s="2953"/>
      <c r="E786" s="2953"/>
      <c r="F786" s="2953"/>
      <c r="G786" s="2953"/>
      <c r="H786" s="2953"/>
      <c r="I786" s="2953"/>
      <c r="J786" s="2953"/>
    </row>
    <row r="787" spans="1:10" ht="15.75" customHeight="1">
      <c r="A787" s="2953"/>
      <c r="B787" s="2953"/>
      <c r="C787" s="2953"/>
      <c r="D787" s="2953"/>
      <c r="E787" s="2953"/>
      <c r="F787" s="2953"/>
      <c r="G787" s="2953"/>
      <c r="H787" s="2953"/>
      <c r="I787" s="2953"/>
      <c r="J787" s="2953"/>
    </row>
    <row r="788" spans="1:10" ht="15.75" customHeight="1">
      <c r="A788" s="2953"/>
      <c r="B788" s="2953"/>
      <c r="C788" s="2953"/>
      <c r="D788" s="2953"/>
      <c r="E788" s="2953"/>
      <c r="F788" s="2953"/>
      <c r="G788" s="2953"/>
      <c r="H788" s="2953"/>
      <c r="I788" s="2953"/>
      <c r="J788" s="2953"/>
    </row>
    <row r="789" spans="1:10" ht="15.75" customHeight="1">
      <c r="A789" s="2953"/>
      <c r="B789" s="2953"/>
      <c r="C789" s="2953"/>
      <c r="D789" s="2953"/>
      <c r="E789" s="2953"/>
      <c r="F789" s="2953"/>
      <c r="G789" s="2953"/>
      <c r="H789" s="2953"/>
      <c r="I789" s="2953"/>
      <c r="J789" s="2953"/>
    </row>
    <row r="790" spans="1:10" ht="15.75" customHeight="1">
      <c r="A790" s="2953"/>
      <c r="B790" s="2953"/>
      <c r="C790" s="2953"/>
      <c r="D790" s="2953"/>
      <c r="E790" s="2953"/>
      <c r="F790" s="2953"/>
      <c r="G790" s="2953"/>
      <c r="H790" s="2953"/>
      <c r="I790" s="2953"/>
      <c r="J790" s="2953"/>
    </row>
    <row r="791" spans="1:10" ht="15.75" customHeight="1">
      <c r="A791" s="2953"/>
      <c r="B791" s="2953"/>
      <c r="C791" s="2953"/>
      <c r="D791" s="2953"/>
      <c r="E791" s="2953"/>
      <c r="F791" s="2953"/>
      <c r="G791" s="2953"/>
      <c r="H791" s="2953"/>
      <c r="I791" s="2953"/>
      <c r="J791" s="2953"/>
    </row>
    <row r="792" spans="1:10" ht="15.75" customHeight="1">
      <c r="A792" s="2953"/>
      <c r="B792" s="2953"/>
      <c r="C792" s="2953"/>
      <c r="D792" s="2953"/>
      <c r="E792" s="2953"/>
      <c r="F792" s="2953"/>
      <c r="G792" s="2953"/>
      <c r="H792" s="2953"/>
      <c r="I792" s="2953"/>
      <c r="J792" s="2953"/>
    </row>
    <row r="793" spans="1:10" ht="15.75" customHeight="1">
      <c r="A793" s="2953"/>
      <c r="B793" s="2953"/>
      <c r="C793" s="2953"/>
      <c r="D793" s="2953"/>
      <c r="E793" s="2953"/>
      <c r="F793" s="2953"/>
      <c r="G793" s="2953"/>
      <c r="H793" s="2953"/>
      <c r="I793" s="2953"/>
      <c r="J793" s="2953"/>
    </row>
    <row r="794" spans="1:10" ht="15.75" customHeight="1">
      <c r="A794" s="2953"/>
      <c r="B794" s="2953"/>
      <c r="C794" s="2953"/>
      <c r="D794" s="2953"/>
      <c r="E794" s="2953"/>
      <c r="F794" s="2953"/>
      <c r="G794" s="2953"/>
      <c r="H794" s="2953"/>
      <c r="I794" s="2953"/>
      <c r="J794" s="2953"/>
    </row>
    <row r="795" spans="1:10" ht="15.75" customHeight="1">
      <c r="A795" s="2953"/>
      <c r="B795" s="2953"/>
      <c r="C795" s="2953"/>
      <c r="D795" s="2953"/>
      <c r="E795" s="2953"/>
      <c r="F795" s="2953"/>
      <c r="G795" s="2953"/>
      <c r="H795" s="2953"/>
      <c r="I795" s="2953"/>
      <c r="J795" s="2953"/>
    </row>
    <row r="796" spans="1:10" ht="15.75" customHeight="1">
      <c r="A796" s="2953"/>
      <c r="B796" s="2953"/>
      <c r="C796" s="2953"/>
      <c r="D796" s="2953"/>
      <c r="E796" s="2953"/>
      <c r="F796" s="2953"/>
      <c r="G796" s="2953"/>
      <c r="H796" s="2953"/>
      <c r="I796" s="2953"/>
      <c r="J796" s="2953"/>
    </row>
    <row r="797" spans="1:10" ht="15.75" customHeight="1">
      <c r="A797" s="2953"/>
      <c r="B797" s="2953"/>
      <c r="C797" s="2953"/>
      <c r="D797" s="2953"/>
      <c r="E797" s="2953"/>
      <c r="F797" s="2953"/>
      <c r="G797" s="2953"/>
      <c r="H797" s="2953"/>
      <c r="I797" s="2953"/>
      <c r="J797" s="2953"/>
    </row>
    <row r="798" spans="1:10" ht="15.75" customHeight="1">
      <c r="A798" s="2953"/>
      <c r="B798" s="2953"/>
      <c r="C798" s="2953"/>
      <c r="D798" s="2953"/>
      <c r="E798" s="2953"/>
      <c r="F798" s="2953"/>
      <c r="G798" s="2953"/>
      <c r="H798" s="2953"/>
      <c r="I798" s="2953"/>
      <c r="J798" s="2953"/>
    </row>
    <row r="799" spans="1:10" ht="15.75" customHeight="1">
      <c r="A799" s="2953"/>
      <c r="B799" s="2953"/>
      <c r="C799" s="2953"/>
      <c r="D799" s="2953"/>
      <c r="E799" s="2953"/>
      <c r="F799" s="2953"/>
      <c r="G799" s="2953"/>
      <c r="H799" s="2953"/>
      <c r="I799" s="2953"/>
      <c r="J799" s="2953"/>
    </row>
    <row r="800" spans="1:10" ht="15.75" customHeight="1">
      <c r="A800" s="2953"/>
      <c r="B800" s="2953"/>
      <c r="C800" s="2953"/>
      <c r="D800" s="2953"/>
      <c r="E800" s="2953"/>
      <c r="F800" s="2953"/>
      <c r="G800" s="2953"/>
      <c r="H800" s="2953"/>
      <c r="I800" s="2953"/>
      <c r="J800" s="2953"/>
    </row>
    <row r="801" spans="1:10" ht="15.75" customHeight="1">
      <c r="A801" s="2953"/>
      <c r="B801" s="2953"/>
      <c r="C801" s="2953"/>
      <c r="D801" s="2953"/>
      <c r="E801" s="2953"/>
      <c r="F801" s="2953"/>
      <c r="G801" s="2953"/>
      <c r="H801" s="2953"/>
      <c r="I801" s="2953"/>
      <c r="J801" s="2953"/>
    </row>
    <row r="802" spans="1:10" ht="15.75" customHeight="1">
      <c r="A802" s="2953"/>
      <c r="B802" s="2953"/>
      <c r="C802" s="2953"/>
      <c r="D802" s="2953"/>
      <c r="E802" s="2953"/>
      <c r="F802" s="2953"/>
      <c r="G802" s="2953"/>
      <c r="H802" s="2953"/>
      <c r="I802" s="2953"/>
      <c r="J802" s="2953"/>
    </row>
    <row r="803" spans="1:10" ht="15.75" customHeight="1">
      <c r="A803" s="2953"/>
      <c r="B803" s="2953"/>
      <c r="C803" s="2953"/>
      <c r="D803" s="2953"/>
      <c r="E803" s="2953"/>
      <c r="F803" s="2953"/>
      <c r="G803" s="2953"/>
      <c r="H803" s="2953"/>
      <c r="I803" s="2953"/>
      <c r="J803" s="2953"/>
    </row>
    <row r="804" spans="1:10" ht="15.75" customHeight="1">
      <c r="A804" s="2953"/>
      <c r="B804" s="2953"/>
      <c r="C804" s="2953"/>
      <c r="D804" s="2953"/>
      <c r="E804" s="2953"/>
      <c r="F804" s="2953"/>
      <c r="G804" s="2953"/>
      <c r="H804" s="2953"/>
      <c r="I804" s="2953"/>
      <c r="J804" s="2953"/>
    </row>
    <row r="805" spans="1:10" ht="15.75" customHeight="1">
      <c r="A805" s="2953"/>
      <c r="B805" s="2953"/>
      <c r="C805" s="2953"/>
      <c r="D805" s="2953"/>
      <c r="E805" s="2953"/>
      <c r="F805" s="2953"/>
      <c r="G805" s="2953"/>
      <c r="H805" s="2953"/>
      <c r="I805" s="2953"/>
      <c r="J805" s="2953"/>
    </row>
    <row r="806" spans="1:10" ht="15.75" customHeight="1">
      <c r="A806" s="2953"/>
      <c r="B806" s="2953"/>
      <c r="C806" s="2953"/>
      <c r="D806" s="2953"/>
      <c r="E806" s="2953"/>
      <c r="F806" s="2953"/>
      <c r="G806" s="2953"/>
      <c r="H806" s="2953"/>
      <c r="I806" s="2953"/>
      <c r="J806" s="2953"/>
    </row>
    <row r="807" spans="1:10" ht="15.75" customHeight="1">
      <c r="A807" s="2953"/>
      <c r="B807" s="2953"/>
      <c r="C807" s="2953"/>
      <c r="D807" s="2953"/>
      <c r="E807" s="2953"/>
      <c r="F807" s="2953"/>
      <c r="G807" s="2953"/>
      <c r="H807" s="2953"/>
      <c r="I807" s="2953"/>
      <c r="J807" s="2953"/>
    </row>
    <row r="808" spans="1:10" ht="15.75" customHeight="1">
      <c r="A808" s="2953"/>
      <c r="B808" s="2953"/>
      <c r="C808" s="2953"/>
      <c r="D808" s="2953"/>
      <c r="E808" s="2953"/>
      <c r="F808" s="2953"/>
      <c r="G808" s="2953"/>
      <c r="H808" s="2953"/>
      <c r="I808" s="2953"/>
      <c r="J808" s="2953"/>
    </row>
    <row r="809" spans="1:10" ht="15.75" customHeight="1">
      <c r="A809" s="2953"/>
      <c r="B809" s="2953"/>
      <c r="C809" s="2953"/>
      <c r="D809" s="2953"/>
      <c r="E809" s="2953"/>
      <c r="F809" s="2953"/>
      <c r="G809" s="2953"/>
      <c r="H809" s="2953"/>
      <c r="I809" s="2953"/>
      <c r="J809" s="2953"/>
    </row>
    <row r="810" spans="1:10" ht="15.75" customHeight="1">
      <c r="A810" s="2953"/>
      <c r="B810" s="2953"/>
      <c r="C810" s="2953"/>
      <c r="D810" s="2953"/>
      <c r="E810" s="2953"/>
      <c r="F810" s="2953"/>
      <c r="G810" s="2953"/>
      <c r="H810" s="2953"/>
      <c r="I810" s="2953"/>
      <c r="J810" s="2953"/>
    </row>
    <row r="811" spans="1:10" ht="15.75" customHeight="1">
      <c r="A811" s="2953"/>
      <c r="B811" s="2953"/>
      <c r="C811" s="2953"/>
      <c r="D811" s="2953"/>
      <c r="E811" s="2953"/>
      <c r="F811" s="2953"/>
      <c r="G811" s="2953"/>
      <c r="H811" s="2953"/>
      <c r="I811" s="2953"/>
      <c r="J811" s="2953"/>
    </row>
    <row r="812" spans="1:10" ht="15.75" customHeight="1">
      <c r="A812" s="2953"/>
      <c r="B812" s="2953"/>
      <c r="C812" s="2953"/>
      <c r="D812" s="2953"/>
      <c r="E812" s="2953"/>
      <c r="F812" s="2953"/>
      <c r="G812" s="2953"/>
      <c r="H812" s="2953"/>
      <c r="I812" s="2953"/>
      <c r="J812" s="2953"/>
    </row>
    <row r="813" spans="1:10" ht="15.75" customHeight="1">
      <c r="A813" s="2953"/>
      <c r="B813" s="2953"/>
      <c r="C813" s="2953"/>
      <c r="D813" s="2953"/>
      <c r="E813" s="2953"/>
      <c r="F813" s="2953"/>
      <c r="G813" s="2953"/>
      <c r="H813" s="2953"/>
      <c r="I813" s="2953"/>
      <c r="J813" s="2953"/>
    </row>
    <row r="814" spans="1:10" ht="15.75" customHeight="1">
      <c r="A814" s="2953"/>
      <c r="B814" s="2953"/>
      <c r="C814" s="2953"/>
      <c r="D814" s="2953"/>
      <c r="E814" s="2953"/>
      <c r="F814" s="2953"/>
      <c r="G814" s="2953"/>
      <c r="H814" s="2953"/>
      <c r="I814" s="2953"/>
      <c r="J814" s="2953"/>
    </row>
    <row r="815" spans="1:10" ht="15.75" customHeight="1">
      <c r="A815" s="2953"/>
      <c r="B815" s="2953"/>
      <c r="C815" s="2953"/>
      <c r="D815" s="2953"/>
      <c r="E815" s="2953"/>
      <c r="F815" s="2953"/>
      <c r="G815" s="2953"/>
      <c r="H815" s="2953"/>
      <c r="I815" s="2953"/>
      <c r="J815" s="2953"/>
    </row>
    <row r="816" spans="1:10" ht="15.75" customHeight="1">
      <c r="A816" s="2953"/>
      <c r="B816" s="2953"/>
      <c r="C816" s="2953"/>
      <c r="D816" s="2953"/>
      <c r="E816" s="2953"/>
      <c r="F816" s="2953"/>
      <c r="G816" s="2953"/>
      <c r="H816" s="2953"/>
      <c r="I816" s="2953"/>
      <c r="J816" s="2953"/>
    </row>
    <row r="817" spans="1:10" ht="15.75" customHeight="1">
      <c r="A817" s="2953"/>
      <c r="B817" s="2953"/>
      <c r="C817" s="2953"/>
      <c r="D817" s="2953"/>
      <c r="E817" s="2953"/>
      <c r="F817" s="2953"/>
      <c r="G817" s="2953"/>
      <c r="H817" s="2953"/>
      <c r="I817" s="2953"/>
      <c r="J817" s="2953"/>
    </row>
    <row r="818" spans="1:10" ht="15.75" customHeight="1">
      <c r="A818" s="2953"/>
      <c r="B818" s="2953"/>
      <c r="C818" s="2953"/>
      <c r="D818" s="2953"/>
      <c r="E818" s="2953"/>
      <c r="F818" s="2953"/>
      <c r="G818" s="2953"/>
      <c r="H818" s="2953"/>
      <c r="I818" s="2953"/>
      <c r="J818" s="2953"/>
    </row>
    <row r="819" spans="1:10" ht="15.75" customHeight="1">
      <c r="A819" s="2953"/>
      <c r="B819" s="2953"/>
      <c r="C819" s="2953"/>
      <c r="D819" s="2953"/>
      <c r="E819" s="2953"/>
      <c r="F819" s="2953"/>
      <c r="G819" s="2953"/>
      <c r="H819" s="2953"/>
      <c r="I819" s="2953"/>
      <c r="J819" s="2953"/>
    </row>
    <row r="820" spans="1:10" ht="15.75" customHeight="1">
      <c r="A820" s="2953"/>
      <c r="B820" s="2953"/>
      <c r="C820" s="2953"/>
      <c r="D820" s="2953"/>
      <c r="E820" s="2953"/>
      <c r="F820" s="2953"/>
      <c r="G820" s="2953"/>
      <c r="H820" s="2953"/>
      <c r="I820" s="2953"/>
      <c r="J820" s="2953"/>
    </row>
    <row r="821" spans="1:10" ht="15.75" customHeight="1">
      <c r="A821" s="2953"/>
      <c r="B821" s="2953"/>
      <c r="C821" s="2953"/>
      <c r="D821" s="2953"/>
      <c r="E821" s="2953"/>
      <c r="F821" s="2953"/>
      <c r="G821" s="2953"/>
      <c r="H821" s="2953"/>
      <c r="I821" s="2953"/>
      <c r="J821" s="2953"/>
    </row>
    <row r="822" spans="1:10" ht="15.75" customHeight="1">
      <c r="A822" s="2953"/>
      <c r="B822" s="2953"/>
      <c r="C822" s="2953"/>
      <c r="D822" s="2953"/>
      <c r="E822" s="2953"/>
      <c r="F822" s="2953"/>
      <c r="G822" s="2953"/>
      <c r="H822" s="2953"/>
      <c r="I822" s="2953"/>
      <c r="J822" s="2953"/>
    </row>
    <row r="823" spans="1:10" ht="15.75" customHeight="1">
      <c r="A823" s="2953"/>
      <c r="B823" s="2953"/>
      <c r="C823" s="2953"/>
      <c r="D823" s="2953"/>
      <c r="E823" s="2953"/>
      <c r="F823" s="2953"/>
      <c r="G823" s="2953"/>
      <c r="H823" s="2953"/>
      <c r="I823" s="2953"/>
      <c r="J823" s="2953"/>
    </row>
    <row r="824" spans="1:10" ht="15.75" customHeight="1">
      <c r="A824" s="2953"/>
      <c r="B824" s="2953"/>
      <c r="C824" s="2953"/>
      <c r="D824" s="2953"/>
      <c r="E824" s="2953"/>
      <c r="F824" s="2953"/>
      <c r="G824" s="2953"/>
      <c r="H824" s="2953"/>
      <c r="I824" s="2953"/>
      <c r="J824" s="2953"/>
    </row>
    <row r="825" spans="1:10" ht="15.75" customHeight="1">
      <c r="A825" s="2953"/>
      <c r="B825" s="2953"/>
      <c r="C825" s="2953"/>
      <c r="D825" s="2953"/>
      <c r="E825" s="2953"/>
      <c r="F825" s="2953"/>
      <c r="G825" s="2953"/>
      <c r="H825" s="2953"/>
      <c r="I825" s="2953"/>
      <c r="J825" s="2953"/>
    </row>
    <row r="826" spans="1:10" ht="15.75" customHeight="1">
      <c r="A826" s="2953"/>
      <c r="B826" s="2953"/>
      <c r="C826" s="2953"/>
      <c r="D826" s="2953"/>
      <c r="E826" s="2953"/>
      <c r="F826" s="2953"/>
      <c r="G826" s="2953"/>
      <c r="H826" s="2953"/>
      <c r="I826" s="2953"/>
      <c r="J826" s="2953"/>
    </row>
    <row r="827" spans="1:10" ht="15.75" customHeight="1">
      <c r="A827" s="2953"/>
      <c r="B827" s="2953"/>
      <c r="C827" s="2953"/>
      <c r="D827" s="2953"/>
      <c r="E827" s="2953"/>
      <c r="F827" s="2953"/>
      <c r="G827" s="2953"/>
      <c r="H827" s="2953"/>
      <c r="I827" s="2953"/>
      <c r="J827" s="2953"/>
    </row>
    <row r="828" spans="1:10" ht="15.75" customHeight="1">
      <c r="A828" s="2953"/>
      <c r="B828" s="2953"/>
      <c r="C828" s="2953"/>
      <c r="D828" s="2953"/>
      <c r="E828" s="2953"/>
      <c r="F828" s="2953"/>
      <c r="G828" s="2953"/>
      <c r="H828" s="2953"/>
      <c r="I828" s="2953"/>
      <c r="J828" s="2953"/>
    </row>
    <row r="829" spans="1:10" ht="15.75" customHeight="1">
      <c r="A829" s="2953"/>
      <c r="B829" s="2953"/>
      <c r="C829" s="2953"/>
      <c r="D829" s="2953"/>
      <c r="E829" s="2953"/>
      <c r="F829" s="2953"/>
      <c r="G829" s="2953"/>
      <c r="H829" s="2953"/>
      <c r="I829" s="2953"/>
      <c r="J829" s="2953"/>
    </row>
    <row r="830" spans="1:10" ht="15.75" customHeight="1">
      <c r="A830" s="2953"/>
      <c r="B830" s="2953"/>
      <c r="C830" s="2953"/>
      <c r="D830" s="2953"/>
      <c r="E830" s="2953"/>
      <c r="F830" s="2953"/>
      <c r="G830" s="2953"/>
      <c r="H830" s="2953"/>
      <c r="I830" s="2953"/>
      <c r="J830" s="2953"/>
    </row>
    <row r="831" spans="1:10" ht="15.75" customHeight="1">
      <c r="A831" s="2953"/>
      <c r="B831" s="2953"/>
      <c r="C831" s="2953"/>
      <c r="D831" s="2953"/>
      <c r="E831" s="2953"/>
      <c r="F831" s="2953"/>
      <c r="G831" s="2953"/>
      <c r="H831" s="2953"/>
      <c r="I831" s="2953"/>
      <c r="J831" s="2953"/>
    </row>
    <row r="832" spans="1:10" ht="15.75" customHeight="1">
      <c r="A832" s="2953"/>
      <c r="B832" s="2953"/>
      <c r="C832" s="2953"/>
      <c r="D832" s="2953"/>
      <c r="E832" s="2953"/>
      <c r="F832" s="2953"/>
      <c r="G832" s="2953"/>
      <c r="H832" s="2953"/>
      <c r="I832" s="2953"/>
      <c r="J832" s="2953"/>
    </row>
    <row r="833" spans="1:10" ht="15.75" customHeight="1">
      <c r="A833" s="2953"/>
      <c r="B833" s="2953"/>
      <c r="C833" s="2953"/>
      <c r="D833" s="2953"/>
      <c r="E833" s="2953"/>
      <c r="F833" s="2953"/>
      <c r="G833" s="2953"/>
      <c r="H833" s="2953"/>
      <c r="I833" s="2953"/>
      <c r="J833" s="2953"/>
    </row>
    <row r="834" spans="1:10" ht="15.75" customHeight="1">
      <c r="A834" s="2953"/>
      <c r="B834" s="2953"/>
      <c r="C834" s="2953"/>
      <c r="D834" s="2953"/>
      <c r="E834" s="2953"/>
      <c r="F834" s="2953"/>
      <c r="G834" s="2953"/>
      <c r="H834" s="2953"/>
      <c r="I834" s="2953"/>
      <c r="J834" s="2953"/>
    </row>
    <row r="835" spans="1:10" ht="15.75" customHeight="1">
      <c r="A835" s="2953"/>
      <c r="B835" s="2953"/>
      <c r="C835" s="2953"/>
      <c r="D835" s="2953"/>
      <c r="E835" s="2953"/>
      <c r="F835" s="2953"/>
      <c r="G835" s="2953"/>
      <c r="H835" s="2953"/>
      <c r="I835" s="2953"/>
      <c r="J835" s="2953"/>
    </row>
    <row r="836" spans="1:10" ht="15.75" customHeight="1">
      <c r="A836" s="2953"/>
      <c r="B836" s="2953"/>
      <c r="C836" s="2953"/>
      <c r="D836" s="2953"/>
      <c r="E836" s="2953"/>
      <c r="F836" s="2953"/>
      <c r="G836" s="2953"/>
      <c r="H836" s="2953"/>
      <c r="I836" s="2953"/>
      <c r="J836" s="2953"/>
    </row>
    <row r="837" spans="1:10" ht="15.75" customHeight="1">
      <c r="A837" s="2953"/>
      <c r="B837" s="2953"/>
      <c r="C837" s="2953"/>
      <c r="D837" s="2953"/>
      <c r="E837" s="2953"/>
      <c r="F837" s="2953"/>
      <c r="G837" s="2953"/>
      <c r="H837" s="2953"/>
      <c r="I837" s="2953"/>
      <c r="J837" s="2953"/>
    </row>
    <row r="838" spans="1:10" ht="15.75" customHeight="1">
      <c r="A838" s="2953"/>
      <c r="B838" s="2953"/>
      <c r="C838" s="2953"/>
      <c r="D838" s="2953"/>
      <c r="E838" s="2953"/>
      <c r="F838" s="2953"/>
      <c r="G838" s="2953"/>
      <c r="H838" s="2953"/>
      <c r="I838" s="2953"/>
      <c r="J838" s="2953"/>
    </row>
    <row r="839" spans="1:10" ht="15.75" customHeight="1">
      <c r="A839" s="2953"/>
      <c r="B839" s="2953"/>
      <c r="C839" s="2953"/>
      <c r="D839" s="2953"/>
      <c r="E839" s="2953"/>
      <c r="F839" s="2953"/>
      <c r="G839" s="2953"/>
      <c r="H839" s="2953"/>
      <c r="I839" s="2953"/>
      <c r="J839" s="2953"/>
    </row>
    <row r="840" spans="1:10" ht="15.75" customHeight="1">
      <c r="A840" s="2953"/>
      <c r="B840" s="2953"/>
      <c r="C840" s="2953"/>
      <c r="D840" s="2953"/>
      <c r="E840" s="2953"/>
      <c r="F840" s="2953"/>
      <c r="G840" s="2953"/>
      <c r="H840" s="2953"/>
      <c r="I840" s="2953"/>
      <c r="J840" s="2953"/>
    </row>
    <row r="841" spans="1:10" ht="15.75" customHeight="1">
      <c r="A841" s="2953"/>
      <c r="B841" s="2953"/>
      <c r="C841" s="2953"/>
      <c r="D841" s="2953"/>
      <c r="E841" s="2953"/>
      <c r="F841" s="2953"/>
      <c r="G841" s="2953"/>
      <c r="H841" s="2953"/>
      <c r="I841" s="2953"/>
      <c r="J841" s="2953"/>
    </row>
    <row r="842" spans="1:10" ht="15.75" customHeight="1">
      <c r="A842" s="2953"/>
      <c r="B842" s="2953"/>
      <c r="C842" s="2953"/>
      <c r="D842" s="2953"/>
      <c r="E842" s="2953"/>
      <c r="F842" s="2953"/>
      <c r="G842" s="2953"/>
      <c r="H842" s="2953"/>
      <c r="I842" s="2953"/>
      <c r="J842" s="2953"/>
    </row>
    <row r="843" spans="1:10" ht="15.75" customHeight="1">
      <c r="A843" s="2953"/>
      <c r="B843" s="2953"/>
      <c r="C843" s="2953"/>
      <c r="D843" s="2953"/>
      <c r="E843" s="2953"/>
      <c r="F843" s="2953"/>
      <c r="G843" s="2953"/>
      <c r="H843" s="2953"/>
      <c r="I843" s="2953"/>
      <c r="J843" s="2953"/>
    </row>
    <row r="844" spans="1:10" ht="15.75" customHeight="1">
      <c r="A844" s="2953"/>
      <c r="B844" s="2953"/>
      <c r="C844" s="2953"/>
      <c r="D844" s="2953"/>
      <c r="E844" s="2953"/>
      <c r="F844" s="2953"/>
      <c r="G844" s="2953"/>
      <c r="H844" s="2953"/>
      <c r="I844" s="2953"/>
      <c r="J844" s="2953"/>
    </row>
    <row r="845" spans="1:10" ht="15.75" customHeight="1">
      <c r="A845" s="2953"/>
      <c r="B845" s="2953"/>
      <c r="C845" s="2953"/>
      <c r="D845" s="2953"/>
      <c r="E845" s="2953"/>
      <c r="F845" s="2953"/>
      <c r="G845" s="2953"/>
      <c r="H845" s="2953"/>
      <c r="I845" s="2953"/>
      <c r="J845" s="2953"/>
    </row>
    <row r="846" spans="1:10" ht="15.75" customHeight="1">
      <c r="A846" s="2953"/>
      <c r="B846" s="2953"/>
      <c r="C846" s="2953"/>
      <c r="D846" s="2953"/>
      <c r="E846" s="2953"/>
      <c r="F846" s="2953"/>
      <c r="G846" s="2953"/>
      <c r="H846" s="2953"/>
      <c r="I846" s="2953"/>
      <c r="J846" s="2953"/>
    </row>
    <row r="847" spans="1:10" ht="15.75" customHeight="1">
      <c r="A847" s="2953"/>
      <c r="B847" s="2953"/>
      <c r="C847" s="2953"/>
      <c r="D847" s="2953"/>
      <c r="E847" s="2953"/>
      <c r="F847" s="2953"/>
      <c r="G847" s="2953"/>
      <c r="H847" s="2953"/>
      <c r="I847" s="2953"/>
      <c r="J847" s="2953"/>
    </row>
    <row r="848" spans="1:10" ht="15.75" customHeight="1">
      <c r="A848" s="2953"/>
      <c r="B848" s="2953"/>
      <c r="C848" s="2953"/>
      <c r="D848" s="2953"/>
      <c r="E848" s="2953"/>
      <c r="F848" s="2953"/>
      <c r="G848" s="2953"/>
      <c r="H848" s="2953"/>
      <c r="I848" s="2953"/>
      <c r="J848" s="2953"/>
    </row>
    <row r="849" spans="1:10" ht="15.75" customHeight="1">
      <c r="A849" s="2953"/>
      <c r="B849" s="2953"/>
      <c r="C849" s="2953"/>
      <c r="D849" s="2953"/>
      <c r="E849" s="2953"/>
      <c r="F849" s="2953"/>
      <c r="G849" s="2953"/>
      <c r="H849" s="2953"/>
      <c r="I849" s="2953"/>
      <c r="J849" s="2953"/>
    </row>
    <row r="850" spans="1:10" ht="15.75" customHeight="1">
      <c r="A850" s="2953"/>
      <c r="B850" s="2953"/>
      <c r="C850" s="2953"/>
      <c r="D850" s="2953"/>
      <c r="E850" s="2953"/>
      <c r="F850" s="2953"/>
      <c r="G850" s="2953"/>
      <c r="H850" s="2953"/>
      <c r="I850" s="2953"/>
      <c r="J850" s="2953"/>
    </row>
    <row r="851" spans="1:10" ht="15.75" customHeight="1">
      <c r="A851" s="2953"/>
      <c r="B851" s="2953"/>
      <c r="C851" s="2953"/>
      <c r="D851" s="2953"/>
      <c r="E851" s="2953"/>
      <c r="F851" s="2953"/>
      <c r="G851" s="2953"/>
      <c r="H851" s="2953"/>
      <c r="I851" s="2953"/>
      <c r="J851" s="2953"/>
    </row>
    <row r="852" spans="1:10" ht="15.75" customHeight="1">
      <c r="A852" s="2953"/>
      <c r="B852" s="2953"/>
      <c r="C852" s="2953"/>
      <c r="D852" s="2953"/>
      <c r="E852" s="2953"/>
      <c r="F852" s="2953"/>
      <c r="G852" s="2953"/>
      <c r="H852" s="2953"/>
      <c r="I852" s="2953"/>
      <c r="J852" s="2953"/>
    </row>
    <row r="853" spans="1:10" ht="15.75" customHeight="1">
      <c r="A853" s="2953"/>
      <c r="B853" s="2953"/>
      <c r="C853" s="2953"/>
      <c r="D853" s="2953"/>
      <c r="E853" s="2953"/>
      <c r="F853" s="2953"/>
      <c r="G853" s="2953"/>
      <c r="H853" s="2953"/>
      <c r="I853" s="2953"/>
      <c r="J853" s="2953"/>
    </row>
    <row r="854" spans="1:10" ht="15.75" customHeight="1">
      <c r="A854" s="2953"/>
      <c r="B854" s="2953"/>
      <c r="C854" s="2953"/>
      <c r="D854" s="2953"/>
      <c r="E854" s="2953"/>
      <c r="F854" s="2953"/>
      <c r="G854" s="2953"/>
      <c r="H854" s="2953"/>
      <c r="I854" s="2953"/>
      <c r="J854" s="2953"/>
    </row>
    <row r="855" spans="1:10" ht="15.75" customHeight="1">
      <c r="A855" s="2953"/>
      <c r="B855" s="2953"/>
      <c r="C855" s="2953"/>
      <c r="D855" s="2953"/>
      <c r="E855" s="2953"/>
      <c r="F855" s="2953"/>
      <c r="G855" s="2953"/>
      <c r="H855" s="2953"/>
      <c r="I855" s="2953"/>
      <c r="J855" s="2953"/>
    </row>
    <row r="856" spans="1:10" ht="15.75" customHeight="1">
      <c r="A856" s="2953"/>
      <c r="B856" s="2953"/>
      <c r="C856" s="2953"/>
      <c r="D856" s="2953"/>
      <c r="E856" s="2953"/>
      <c r="F856" s="2953"/>
      <c r="G856" s="2953"/>
      <c r="H856" s="2953"/>
      <c r="I856" s="2953"/>
      <c r="J856" s="2953"/>
    </row>
    <row r="857" spans="1:10" ht="15.75" customHeight="1">
      <c r="A857" s="2953"/>
      <c r="B857" s="2953"/>
      <c r="C857" s="2953"/>
      <c r="D857" s="2953"/>
      <c r="E857" s="2953"/>
      <c r="F857" s="2953"/>
      <c r="G857" s="2953"/>
      <c r="H857" s="2953"/>
      <c r="I857" s="2953"/>
      <c r="J857" s="2953"/>
    </row>
    <row r="858" spans="1:10" ht="15.75" customHeight="1">
      <c r="A858" s="2953"/>
      <c r="B858" s="2953"/>
      <c r="C858" s="2953"/>
      <c r="D858" s="2953"/>
      <c r="E858" s="2953"/>
      <c r="F858" s="2953"/>
      <c r="G858" s="2953"/>
      <c r="H858" s="2953"/>
      <c r="I858" s="2953"/>
      <c r="J858" s="2953"/>
    </row>
    <row r="859" spans="1:10" ht="15.75" customHeight="1">
      <c r="A859" s="2953"/>
      <c r="B859" s="2953"/>
      <c r="C859" s="2953"/>
      <c r="D859" s="2953"/>
      <c r="E859" s="2953"/>
      <c r="F859" s="2953"/>
      <c r="G859" s="2953"/>
      <c r="H859" s="2953"/>
      <c r="I859" s="2953"/>
      <c r="J859" s="2953"/>
    </row>
    <row r="860" spans="1:10" ht="15.75" customHeight="1">
      <c r="A860" s="2953"/>
      <c r="B860" s="2953"/>
      <c r="C860" s="2953"/>
      <c r="D860" s="2953"/>
      <c r="E860" s="2953"/>
      <c r="F860" s="2953"/>
      <c r="G860" s="2953"/>
      <c r="H860" s="2953"/>
      <c r="I860" s="2953"/>
      <c r="J860" s="2953"/>
    </row>
    <row r="861" spans="1:10" ht="15.75" customHeight="1">
      <c r="A861" s="2953"/>
      <c r="B861" s="2953"/>
      <c r="C861" s="2953"/>
      <c r="D861" s="2953"/>
      <c r="E861" s="2953"/>
      <c r="F861" s="2953"/>
      <c r="G861" s="2953"/>
      <c r="H861" s="2953"/>
      <c r="I861" s="2953"/>
      <c r="J861" s="2953"/>
    </row>
    <row r="862" spans="1:10" ht="15.75" customHeight="1">
      <c r="A862" s="2953"/>
      <c r="B862" s="2953"/>
      <c r="C862" s="2953"/>
      <c r="D862" s="2953"/>
      <c r="E862" s="2953"/>
      <c r="F862" s="2953"/>
      <c r="G862" s="2953"/>
      <c r="H862" s="2953"/>
      <c r="I862" s="2953"/>
      <c r="J862" s="2953"/>
    </row>
    <row r="863" spans="1:10" ht="15.75" customHeight="1">
      <c r="A863" s="2953"/>
      <c r="B863" s="2953"/>
      <c r="C863" s="2953"/>
      <c r="D863" s="2953"/>
      <c r="E863" s="2953"/>
      <c r="F863" s="2953"/>
      <c r="G863" s="2953"/>
      <c r="H863" s="2953"/>
      <c r="I863" s="2953"/>
      <c r="J863" s="2953"/>
    </row>
    <row r="864" spans="1:10" ht="15.75" customHeight="1">
      <c r="A864" s="2953"/>
      <c r="B864" s="2953"/>
      <c r="C864" s="2953"/>
      <c r="D864" s="2953"/>
      <c r="E864" s="2953"/>
      <c r="F864" s="2953"/>
      <c r="G864" s="2953"/>
      <c r="H864" s="2953"/>
      <c r="I864" s="2953"/>
      <c r="J864" s="2953"/>
    </row>
    <row r="865" spans="1:10" ht="15.75" customHeight="1">
      <c r="A865" s="2953"/>
      <c r="B865" s="2953"/>
      <c r="C865" s="2953"/>
      <c r="D865" s="2953"/>
      <c r="E865" s="2953"/>
      <c r="F865" s="2953"/>
      <c r="G865" s="2953"/>
      <c r="H865" s="2953"/>
      <c r="I865" s="2953"/>
      <c r="J865" s="2953"/>
    </row>
    <row r="866" spans="1:10" ht="15.75" customHeight="1">
      <c r="A866" s="2953"/>
      <c r="B866" s="2953"/>
      <c r="C866" s="2953"/>
      <c r="D866" s="2953"/>
      <c r="E866" s="2953"/>
      <c r="F866" s="2953"/>
      <c r="G866" s="2953"/>
      <c r="H866" s="2953"/>
      <c r="I866" s="2953"/>
      <c r="J866" s="2953"/>
    </row>
    <row r="867" spans="1:10" ht="15.75" customHeight="1">
      <c r="A867" s="2953"/>
      <c r="B867" s="2953"/>
      <c r="C867" s="2953"/>
      <c r="D867" s="2953"/>
      <c r="E867" s="2953"/>
      <c r="F867" s="2953"/>
      <c r="G867" s="2953"/>
      <c r="H867" s="2953"/>
      <c r="I867" s="2953"/>
      <c r="J867" s="2953"/>
    </row>
    <row r="868" spans="1:10" ht="15.75" customHeight="1">
      <c r="A868" s="2953"/>
      <c r="B868" s="2953"/>
      <c r="C868" s="2953"/>
      <c r="D868" s="2953"/>
      <c r="E868" s="2953"/>
      <c r="F868" s="2953"/>
      <c r="G868" s="2953"/>
      <c r="H868" s="2953"/>
      <c r="I868" s="2953"/>
      <c r="J868" s="2953"/>
    </row>
    <row r="869" spans="1:10" ht="15.75" customHeight="1">
      <c r="A869" s="2953"/>
      <c r="B869" s="2953"/>
      <c r="C869" s="2953"/>
      <c r="D869" s="2953"/>
      <c r="E869" s="2953"/>
      <c r="F869" s="2953"/>
      <c r="G869" s="2953"/>
      <c r="H869" s="2953"/>
      <c r="I869" s="2953"/>
      <c r="J869" s="2953"/>
    </row>
    <row r="870" spans="1:10" ht="15.75" customHeight="1">
      <c r="A870" s="2953"/>
      <c r="B870" s="2953"/>
      <c r="C870" s="2953"/>
      <c r="D870" s="2953"/>
      <c r="E870" s="2953"/>
      <c r="F870" s="2953"/>
      <c r="G870" s="2953"/>
      <c r="H870" s="2953"/>
      <c r="I870" s="2953"/>
      <c r="J870" s="2953"/>
    </row>
    <row r="871" spans="1:10" ht="15.75" customHeight="1">
      <c r="A871" s="2953"/>
      <c r="B871" s="2953"/>
      <c r="C871" s="2953"/>
      <c r="D871" s="2953"/>
      <c r="E871" s="2953"/>
      <c r="F871" s="2953"/>
      <c r="G871" s="2953"/>
      <c r="H871" s="2953"/>
      <c r="I871" s="2953"/>
      <c r="J871" s="2953"/>
    </row>
    <row r="872" spans="1:10" ht="15.75" customHeight="1">
      <c r="A872" s="2953"/>
      <c r="B872" s="2953"/>
      <c r="C872" s="2953"/>
      <c r="D872" s="2953"/>
      <c r="E872" s="2953"/>
      <c r="F872" s="2953"/>
      <c r="G872" s="2953"/>
      <c r="H872" s="2953"/>
      <c r="I872" s="2953"/>
      <c r="J872" s="2953"/>
    </row>
    <row r="873" spans="1:10" ht="15.75" customHeight="1">
      <c r="A873" s="2953"/>
      <c r="B873" s="2953"/>
      <c r="C873" s="2953"/>
      <c r="D873" s="2953"/>
      <c r="E873" s="2953"/>
      <c r="F873" s="2953"/>
      <c r="G873" s="2953"/>
      <c r="H873" s="2953"/>
      <c r="I873" s="2953"/>
      <c r="J873" s="2953"/>
    </row>
    <row r="874" spans="1:10" ht="15.75" customHeight="1">
      <c r="A874" s="2953"/>
      <c r="B874" s="2953"/>
      <c r="C874" s="2953"/>
      <c r="D874" s="2953"/>
      <c r="E874" s="2953"/>
      <c r="F874" s="2953"/>
      <c r="G874" s="2953"/>
      <c r="H874" s="2953"/>
      <c r="I874" s="2953"/>
      <c r="J874" s="2953"/>
    </row>
    <row r="875" spans="1:10" ht="15.75" customHeight="1">
      <c r="A875" s="2953"/>
      <c r="B875" s="2953"/>
      <c r="C875" s="2953"/>
      <c r="D875" s="2953"/>
      <c r="E875" s="2953"/>
      <c r="F875" s="2953"/>
      <c r="G875" s="2953"/>
      <c r="H875" s="2953"/>
      <c r="I875" s="2953"/>
      <c r="J875" s="2953"/>
    </row>
    <row r="876" spans="1:10" ht="15.75" customHeight="1">
      <c r="A876" s="2953"/>
      <c r="B876" s="2953"/>
      <c r="C876" s="2953"/>
      <c r="D876" s="2953"/>
      <c r="E876" s="2953"/>
      <c r="F876" s="2953"/>
      <c r="G876" s="2953"/>
      <c r="H876" s="2953"/>
      <c r="I876" s="2953"/>
      <c r="J876" s="2953"/>
    </row>
    <row r="877" spans="1:10" ht="15.75" customHeight="1">
      <c r="A877" s="2953"/>
      <c r="B877" s="2953"/>
      <c r="C877" s="2953"/>
      <c r="D877" s="2953"/>
      <c r="E877" s="2953"/>
      <c r="F877" s="2953"/>
      <c r="G877" s="2953"/>
      <c r="H877" s="2953"/>
      <c r="I877" s="2953"/>
      <c r="J877" s="2953"/>
    </row>
    <row r="878" spans="1:10" ht="15.75" customHeight="1">
      <c r="A878" s="2953"/>
      <c r="B878" s="2953"/>
      <c r="C878" s="2953"/>
      <c r="D878" s="2953"/>
      <c r="E878" s="2953"/>
      <c r="F878" s="2953"/>
      <c r="G878" s="2953"/>
      <c r="H878" s="2953"/>
      <c r="I878" s="2953"/>
      <c r="J878" s="2953"/>
    </row>
    <row r="879" spans="1:10" ht="15.75" customHeight="1">
      <c r="A879" s="2953"/>
      <c r="B879" s="2953"/>
      <c r="C879" s="2953"/>
      <c r="D879" s="2953"/>
      <c r="E879" s="2953"/>
      <c r="F879" s="2953"/>
      <c r="G879" s="2953"/>
      <c r="H879" s="2953"/>
      <c r="I879" s="2953"/>
      <c r="J879" s="2953"/>
    </row>
    <row r="880" spans="1:10" ht="15.75" customHeight="1">
      <c r="A880" s="2953"/>
      <c r="B880" s="2953"/>
      <c r="C880" s="2953"/>
      <c r="D880" s="2953"/>
      <c r="E880" s="2953"/>
      <c r="F880" s="2953"/>
      <c r="G880" s="2953"/>
      <c r="H880" s="2953"/>
      <c r="I880" s="2953"/>
      <c r="J880" s="2953"/>
    </row>
    <row r="881" spans="1:10" ht="15.75" customHeight="1">
      <c r="A881" s="2953"/>
      <c r="B881" s="2953"/>
      <c r="C881" s="2953"/>
      <c r="D881" s="2953"/>
      <c r="E881" s="2953"/>
      <c r="F881" s="2953"/>
      <c r="G881" s="2953"/>
      <c r="H881" s="2953"/>
      <c r="I881" s="2953"/>
      <c r="J881" s="2953"/>
    </row>
    <row r="882" spans="1:10" ht="15.75" customHeight="1">
      <c r="A882" s="2953"/>
      <c r="B882" s="2953"/>
      <c r="C882" s="2953"/>
      <c r="D882" s="2953"/>
      <c r="E882" s="2953"/>
      <c r="F882" s="2953"/>
      <c r="G882" s="2953"/>
      <c r="H882" s="2953"/>
      <c r="I882" s="2953"/>
      <c r="J882" s="2953"/>
    </row>
    <row r="883" spans="1:10" ht="15.75" customHeight="1">
      <c r="A883" s="2953"/>
      <c r="B883" s="2953"/>
      <c r="C883" s="2953"/>
      <c r="D883" s="2953"/>
      <c r="E883" s="2953"/>
      <c r="F883" s="2953"/>
      <c r="G883" s="2953"/>
      <c r="H883" s="2953"/>
      <c r="I883" s="2953"/>
      <c r="J883" s="2953"/>
    </row>
    <row r="884" spans="1:10" ht="15.75" customHeight="1">
      <c r="A884" s="2953"/>
      <c r="B884" s="2953"/>
      <c r="C884" s="2953"/>
      <c r="D884" s="2953"/>
      <c r="E884" s="2953"/>
      <c r="F884" s="2953"/>
      <c r="G884" s="2953"/>
      <c r="H884" s="2953"/>
      <c r="I884" s="2953"/>
      <c r="J884" s="2953"/>
    </row>
    <row r="885" spans="1:10" ht="15.75" customHeight="1">
      <c r="A885" s="2953"/>
      <c r="B885" s="2953"/>
      <c r="C885" s="2953"/>
      <c r="D885" s="2953"/>
      <c r="E885" s="2953"/>
      <c r="F885" s="2953"/>
      <c r="G885" s="2953"/>
      <c r="H885" s="2953"/>
      <c r="I885" s="2953"/>
      <c r="J885" s="2953"/>
    </row>
    <row r="886" spans="1:10" ht="15.75" customHeight="1">
      <c r="A886" s="2953"/>
      <c r="B886" s="2953"/>
      <c r="C886" s="2953"/>
      <c r="D886" s="2953"/>
      <c r="E886" s="2953"/>
      <c r="F886" s="2953"/>
      <c r="G886" s="2953"/>
      <c r="H886" s="2953"/>
      <c r="I886" s="2953"/>
      <c r="J886" s="2953"/>
    </row>
    <row r="887" spans="1:10" ht="15.75" customHeight="1">
      <c r="A887" s="2953"/>
      <c r="B887" s="2953"/>
      <c r="C887" s="2953"/>
      <c r="D887" s="2953"/>
      <c r="E887" s="2953"/>
      <c r="F887" s="2953"/>
      <c r="G887" s="2953"/>
      <c r="H887" s="2953"/>
      <c r="I887" s="2953"/>
      <c r="J887" s="2953"/>
    </row>
    <row r="888" spans="1:10" ht="15.75" customHeight="1">
      <c r="A888" s="2953"/>
      <c r="B888" s="2953"/>
      <c r="C888" s="2953"/>
      <c r="D888" s="2953"/>
      <c r="E888" s="2953"/>
      <c r="F888" s="2953"/>
      <c r="G888" s="2953"/>
      <c r="H888" s="2953"/>
      <c r="I888" s="2953"/>
      <c r="J888" s="2953"/>
    </row>
    <row r="889" spans="1:10" ht="15.75" customHeight="1">
      <c r="A889" s="2953"/>
      <c r="B889" s="2953"/>
      <c r="C889" s="2953"/>
      <c r="D889" s="2953"/>
      <c r="E889" s="2953"/>
      <c r="F889" s="2953"/>
      <c r="G889" s="2953"/>
      <c r="H889" s="2953"/>
      <c r="I889" s="2953"/>
      <c r="J889" s="2953"/>
    </row>
    <row r="890" spans="1:10" ht="15.75" customHeight="1">
      <c r="A890" s="2953"/>
      <c r="B890" s="2953"/>
      <c r="C890" s="2953"/>
      <c r="D890" s="2953"/>
      <c r="E890" s="2953"/>
      <c r="F890" s="2953"/>
      <c r="G890" s="2953"/>
      <c r="H890" s="2953"/>
      <c r="I890" s="2953"/>
      <c r="J890" s="2953"/>
    </row>
    <row r="891" spans="1:10" ht="15.75" customHeight="1">
      <c r="A891" s="2953"/>
      <c r="B891" s="2953"/>
      <c r="C891" s="2953"/>
      <c r="D891" s="2953"/>
      <c r="E891" s="2953"/>
      <c r="F891" s="2953"/>
      <c r="G891" s="2953"/>
      <c r="H891" s="2953"/>
      <c r="I891" s="2953"/>
      <c r="J891" s="2953"/>
    </row>
    <row r="892" spans="1:10" ht="15.75" customHeight="1">
      <c r="A892" s="2953"/>
      <c r="B892" s="2953"/>
      <c r="C892" s="2953"/>
      <c r="D892" s="2953"/>
      <c r="E892" s="2953"/>
      <c r="F892" s="2953"/>
      <c r="G892" s="2953"/>
      <c r="H892" s="2953"/>
      <c r="I892" s="2953"/>
      <c r="J892" s="2953"/>
    </row>
    <row r="893" spans="1:10" ht="15.75" customHeight="1">
      <c r="A893" s="2953"/>
      <c r="B893" s="2953"/>
      <c r="C893" s="2953"/>
      <c r="D893" s="2953"/>
      <c r="E893" s="2953"/>
      <c r="F893" s="2953"/>
      <c r="G893" s="2953"/>
      <c r="H893" s="2953"/>
      <c r="I893" s="2953"/>
      <c r="J893" s="2953"/>
    </row>
    <row r="894" spans="1:10" ht="15.75" customHeight="1">
      <c r="A894" s="2953"/>
      <c r="B894" s="2953"/>
      <c r="C894" s="2953"/>
      <c r="D894" s="2953"/>
      <c r="E894" s="2953"/>
      <c r="F894" s="2953"/>
      <c r="G894" s="2953"/>
      <c r="H894" s="2953"/>
      <c r="I894" s="2953"/>
      <c r="J894" s="2953"/>
    </row>
    <row r="895" spans="1:10" ht="15.75" customHeight="1">
      <c r="A895" s="2953"/>
      <c r="B895" s="2953"/>
      <c r="C895" s="2953"/>
      <c r="D895" s="2953"/>
      <c r="E895" s="2953"/>
      <c r="F895" s="2953"/>
      <c r="G895" s="2953"/>
      <c r="H895" s="2953"/>
      <c r="I895" s="2953"/>
      <c r="J895" s="2953"/>
    </row>
    <row r="896" spans="1:10" ht="15.75" customHeight="1">
      <c r="A896" s="2953"/>
      <c r="B896" s="2953"/>
      <c r="C896" s="2953"/>
      <c r="D896" s="2953"/>
      <c r="E896" s="2953"/>
      <c r="F896" s="2953"/>
      <c r="G896" s="2953"/>
      <c r="H896" s="2953"/>
      <c r="I896" s="2953"/>
      <c r="J896" s="2953"/>
    </row>
    <row r="897" spans="1:10" ht="15.75" customHeight="1">
      <c r="A897" s="2953"/>
      <c r="B897" s="2953"/>
      <c r="C897" s="2953"/>
      <c r="D897" s="2953"/>
      <c r="E897" s="2953"/>
      <c r="F897" s="2953"/>
      <c r="G897" s="2953"/>
      <c r="H897" s="2953"/>
      <c r="I897" s="2953"/>
      <c r="J897" s="2953"/>
    </row>
    <row r="898" spans="1:10" ht="15.75" customHeight="1">
      <c r="A898" s="2953"/>
      <c r="B898" s="2953"/>
      <c r="C898" s="2953"/>
      <c r="D898" s="2953"/>
      <c r="E898" s="2953"/>
      <c r="F898" s="2953"/>
      <c r="G898" s="2953"/>
      <c r="H898" s="2953"/>
      <c r="I898" s="2953"/>
      <c r="J898" s="2953"/>
    </row>
    <row r="899" spans="1:10" ht="15.75" customHeight="1">
      <c r="A899" s="2953"/>
      <c r="B899" s="2953"/>
      <c r="C899" s="2953"/>
      <c r="D899" s="2953"/>
      <c r="E899" s="2953"/>
      <c r="F899" s="2953"/>
      <c r="G899" s="2953"/>
      <c r="H899" s="2953"/>
      <c r="I899" s="2953"/>
      <c r="J899" s="2953"/>
    </row>
    <row r="900" spans="1:10" ht="15.75" customHeight="1">
      <c r="A900" s="2953"/>
      <c r="B900" s="2953"/>
      <c r="C900" s="2953"/>
      <c r="D900" s="2953"/>
      <c r="E900" s="2953"/>
      <c r="F900" s="2953"/>
      <c r="G900" s="2953"/>
      <c r="H900" s="2953"/>
      <c r="I900" s="2953"/>
      <c r="J900" s="2953"/>
    </row>
    <row r="901" spans="1:10" ht="15.75" customHeight="1">
      <c r="A901" s="2953"/>
      <c r="B901" s="2953"/>
      <c r="C901" s="2953"/>
      <c r="D901" s="2953"/>
      <c r="E901" s="2953"/>
      <c r="F901" s="2953"/>
      <c r="G901" s="2953"/>
      <c r="H901" s="2953"/>
      <c r="I901" s="2953"/>
      <c r="J901" s="2953"/>
    </row>
    <row r="902" spans="1:10" ht="15.75" customHeight="1">
      <c r="A902" s="2953"/>
      <c r="B902" s="2953"/>
      <c r="C902" s="2953"/>
      <c r="D902" s="2953"/>
      <c r="E902" s="2953"/>
      <c r="F902" s="2953"/>
      <c r="G902" s="2953"/>
      <c r="H902" s="2953"/>
      <c r="I902" s="2953"/>
      <c r="J902" s="2953"/>
    </row>
    <row r="903" spans="1:10" ht="15.75" customHeight="1">
      <c r="A903" s="2953"/>
      <c r="B903" s="2953"/>
      <c r="C903" s="2953"/>
      <c r="D903" s="2953"/>
      <c r="E903" s="2953"/>
      <c r="F903" s="2953"/>
      <c r="G903" s="2953"/>
      <c r="H903" s="2953"/>
      <c r="I903" s="2953"/>
      <c r="J903" s="2953"/>
    </row>
    <row r="904" spans="1:10" ht="15.75" customHeight="1">
      <c r="A904" s="2953"/>
      <c r="B904" s="2953"/>
      <c r="C904" s="2953"/>
      <c r="D904" s="2953"/>
      <c r="E904" s="2953"/>
      <c r="F904" s="2953"/>
      <c r="G904" s="2953"/>
      <c r="H904" s="2953"/>
      <c r="I904" s="2953"/>
      <c r="J904" s="2953"/>
    </row>
    <row r="905" spans="1:10" ht="15.75" customHeight="1">
      <c r="A905" s="2953"/>
      <c r="B905" s="2953"/>
      <c r="C905" s="2953"/>
      <c r="D905" s="2953"/>
      <c r="E905" s="2953"/>
      <c r="F905" s="2953"/>
      <c r="G905" s="2953"/>
      <c r="H905" s="2953"/>
      <c r="I905" s="2953"/>
      <c r="J905" s="2953"/>
    </row>
    <row r="906" spans="1:10" ht="15.75" customHeight="1">
      <c r="A906" s="2953"/>
      <c r="B906" s="2953"/>
      <c r="C906" s="2953"/>
      <c r="D906" s="2953"/>
      <c r="E906" s="2953"/>
      <c r="F906" s="2953"/>
      <c r="G906" s="2953"/>
      <c r="H906" s="2953"/>
      <c r="I906" s="2953"/>
      <c r="J906" s="2953"/>
    </row>
    <row r="907" spans="1:10" ht="15.75" customHeight="1">
      <c r="A907" s="2953"/>
      <c r="B907" s="2953"/>
      <c r="C907" s="2953"/>
      <c r="D907" s="2953"/>
      <c r="E907" s="2953"/>
      <c r="F907" s="2953"/>
      <c r="G907" s="2953"/>
      <c r="H907" s="2953"/>
      <c r="I907" s="2953"/>
      <c r="J907" s="2953"/>
    </row>
    <row r="908" spans="1:10" ht="15.75" customHeight="1">
      <c r="A908" s="2953"/>
      <c r="B908" s="2953"/>
      <c r="C908" s="2953"/>
      <c r="D908" s="2953"/>
      <c r="E908" s="2953"/>
      <c r="F908" s="2953"/>
      <c r="G908" s="2953"/>
      <c r="H908" s="2953"/>
      <c r="I908" s="2953"/>
      <c r="J908" s="2953"/>
    </row>
    <row r="909" spans="1:10" ht="15.75" customHeight="1">
      <c r="A909" s="2953"/>
      <c r="B909" s="2953"/>
      <c r="C909" s="2953"/>
      <c r="D909" s="2953"/>
      <c r="E909" s="2953"/>
      <c r="F909" s="2953"/>
      <c r="G909" s="2953"/>
      <c r="H909" s="2953"/>
      <c r="I909" s="2953"/>
      <c r="J909" s="2953"/>
    </row>
    <row r="910" spans="1:10" ht="15.75" customHeight="1">
      <c r="A910" s="2953"/>
      <c r="B910" s="2953"/>
      <c r="C910" s="2953"/>
      <c r="D910" s="2953"/>
      <c r="E910" s="2953"/>
      <c r="F910" s="2953"/>
      <c r="G910" s="2953"/>
      <c r="H910" s="2953"/>
      <c r="I910" s="2953"/>
      <c r="J910" s="2953"/>
    </row>
    <row r="911" spans="1:10" ht="15.75" customHeight="1">
      <c r="A911" s="2953"/>
      <c r="B911" s="2953"/>
      <c r="C911" s="2953"/>
      <c r="D911" s="2953"/>
      <c r="E911" s="2953"/>
      <c r="F911" s="2953"/>
      <c r="G911" s="2953"/>
      <c r="H911" s="2953"/>
      <c r="I911" s="2953"/>
      <c r="J911" s="2953"/>
    </row>
    <row r="912" spans="1:10" ht="15.75" customHeight="1">
      <c r="A912" s="2953"/>
      <c r="B912" s="2953"/>
      <c r="C912" s="2953"/>
      <c r="D912" s="2953"/>
      <c r="E912" s="2953"/>
      <c r="F912" s="2953"/>
      <c r="G912" s="2953"/>
      <c r="H912" s="2953"/>
      <c r="I912" s="2953"/>
      <c r="J912" s="2953"/>
    </row>
    <row r="913" spans="1:10" ht="15.75" customHeight="1">
      <c r="A913" s="2953"/>
      <c r="B913" s="2953"/>
      <c r="C913" s="2953"/>
      <c r="D913" s="2953"/>
      <c r="E913" s="2953"/>
      <c r="F913" s="2953"/>
      <c r="G913" s="2953"/>
      <c r="H913" s="2953"/>
      <c r="I913" s="2953"/>
      <c r="J913" s="2953"/>
    </row>
    <row r="914" spans="1:10" ht="15.75" customHeight="1">
      <c r="A914" s="2953"/>
      <c r="B914" s="2953"/>
      <c r="C914" s="2953"/>
      <c r="D914" s="2953"/>
      <c r="E914" s="2953"/>
      <c r="F914" s="2953"/>
      <c r="G914" s="2953"/>
      <c r="H914" s="2953"/>
      <c r="I914" s="2953"/>
      <c r="J914" s="2953"/>
    </row>
    <row r="915" spans="1:10" ht="15.75" customHeight="1">
      <c r="A915" s="2953"/>
      <c r="B915" s="2953"/>
      <c r="C915" s="2953"/>
      <c r="D915" s="2953"/>
      <c r="E915" s="2953"/>
      <c r="F915" s="2953"/>
      <c r="G915" s="2953"/>
      <c r="H915" s="2953"/>
      <c r="I915" s="2953"/>
      <c r="J915" s="2953"/>
    </row>
    <row r="916" spans="1:10" ht="15.75" customHeight="1">
      <c r="A916" s="2953"/>
      <c r="B916" s="2953"/>
      <c r="C916" s="2953"/>
      <c r="D916" s="2953"/>
      <c r="E916" s="2953"/>
      <c r="F916" s="2953"/>
      <c r="G916" s="2953"/>
      <c r="H916" s="2953"/>
      <c r="I916" s="2953"/>
      <c r="J916" s="2953"/>
    </row>
    <row r="917" spans="1:10" ht="15.75" customHeight="1">
      <c r="A917" s="2953"/>
      <c r="B917" s="2953"/>
      <c r="C917" s="2953"/>
      <c r="D917" s="2953"/>
      <c r="E917" s="2953"/>
      <c r="F917" s="2953"/>
      <c r="G917" s="2953"/>
      <c r="H917" s="2953"/>
      <c r="I917" s="2953"/>
      <c r="J917" s="2953"/>
    </row>
    <row r="918" spans="1:10" ht="15.75" customHeight="1">
      <c r="A918" s="2953"/>
      <c r="B918" s="2953"/>
      <c r="C918" s="2953"/>
      <c r="D918" s="2953"/>
      <c r="E918" s="2953"/>
      <c r="F918" s="2953"/>
      <c r="G918" s="2953"/>
      <c r="H918" s="2953"/>
      <c r="I918" s="2953"/>
      <c r="J918" s="2953"/>
    </row>
    <row r="919" spans="1:10" ht="15.75" customHeight="1">
      <c r="A919" s="2953"/>
      <c r="B919" s="2953"/>
      <c r="C919" s="2953"/>
      <c r="D919" s="2953"/>
      <c r="E919" s="2953"/>
      <c r="F919" s="2953"/>
      <c r="G919" s="2953"/>
      <c r="H919" s="2953"/>
      <c r="I919" s="2953"/>
      <c r="J919" s="2953"/>
    </row>
    <row r="920" spans="1:10" ht="15.75" customHeight="1">
      <c r="A920" s="2953"/>
      <c r="B920" s="2953"/>
      <c r="C920" s="2953"/>
      <c r="D920" s="2953"/>
      <c r="E920" s="2953"/>
      <c r="F920" s="2953"/>
      <c r="G920" s="2953"/>
      <c r="H920" s="2953"/>
      <c r="I920" s="2953"/>
      <c r="J920" s="2953"/>
    </row>
    <row r="921" spans="1:10" ht="15.75" customHeight="1">
      <c r="A921" s="2953"/>
      <c r="B921" s="2953"/>
      <c r="C921" s="2953"/>
      <c r="D921" s="2953"/>
      <c r="E921" s="2953"/>
      <c r="F921" s="2953"/>
      <c r="G921" s="2953"/>
      <c r="H921" s="2953"/>
      <c r="I921" s="2953"/>
      <c r="J921" s="2953"/>
    </row>
    <row r="922" spans="1:10" ht="15.75" customHeight="1">
      <c r="A922" s="2953"/>
      <c r="B922" s="2953"/>
      <c r="C922" s="2953"/>
      <c r="D922" s="2953"/>
      <c r="E922" s="2953"/>
      <c r="F922" s="2953"/>
      <c r="G922" s="2953"/>
      <c r="H922" s="2953"/>
      <c r="I922" s="2953"/>
      <c r="J922" s="2953"/>
    </row>
    <row r="923" spans="1:10" ht="15.75" customHeight="1">
      <c r="A923" s="2953"/>
      <c r="B923" s="2953"/>
      <c r="C923" s="2953"/>
      <c r="D923" s="2953"/>
      <c r="E923" s="2953"/>
      <c r="F923" s="2953"/>
      <c r="G923" s="2953"/>
      <c r="H923" s="2953"/>
      <c r="I923" s="2953"/>
      <c r="J923" s="2953"/>
    </row>
    <row r="924" spans="1:10" ht="15.75" customHeight="1">
      <c r="A924" s="2953"/>
      <c r="B924" s="2953"/>
      <c r="C924" s="2953"/>
      <c r="D924" s="2953"/>
      <c r="E924" s="2953"/>
      <c r="F924" s="2953"/>
      <c r="G924" s="2953"/>
      <c r="H924" s="2953"/>
      <c r="I924" s="2953"/>
      <c r="J924" s="2953"/>
    </row>
    <row r="925" spans="1:10" ht="15.75" customHeight="1">
      <c r="A925" s="2953"/>
      <c r="B925" s="2953"/>
      <c r="C925" s="2953"/>
      <c r="D925" s="2953"/>
      <c r="E925" s="2953"/>
      <c r="F925" s="2953"/>
      <c r="G925" s="2953"/>
      <c r="H925" s="2953"/>
      <c r="I925" s="2953"/>
      <c r="J925" s="2953"/>
    </row>
    <row r="926" spans="1:10" ht="15.75" customHeight="1">
      <c r="A926" s="2953"/>
      <c r="B926" s="2953"/>
      <c r="C926" s="2953"/>
      <c r="D926" s="2953"/>
      <c r="E926" s="2953"/>
      <c r="F926" s="2953"/>
      <c r="G926" s="2953"/>
      <c r="H926" s="2953"/>
      <c r="I926" s="2953"/>
      <c r="J926" s="2953"/>
    </row>
    <row r="927" spans="1:10" ht="15.75" customHeight="1">
      <c r="A927" s="2953"/>
      <c r="B927" s="2953"/>
      <c r="C927" s="2953"/>
      <c r="D927" s="2953"/>
      <c r="E927" s="2953"/>
      <c r="F927" s="2953"/>
      <c r="G927" s="2953"/>
      <c r="H927" s="2953"/>
      <c r="I927" s="2953"/>
      <c r="J927" s="2953"/>
    </row>
    <row r="928" spans="1:10" ht="15.75" customHeight="1">
      <c r="A928" s="2953"/>
      <c r="B928" s="2953"/>
      <c r="C928" s="2953"/>
      <c r="D928" s="2953"/>
      <c r="E928" s="2953"/>
      <c r="F928" s="2953"/>
      <c r="G928" s="2953"/>
      <c r="H928" s="2953"/>
      <c r="I928" s="2953"/>
      <c r="J928" s="2953"/>
    </row>
    <row r="929" spans="1:10" ht="15.75" customHeight="1">
      <c r="A929" s="2953"/>
      <c r="B929" s="2953"/>
      <c r="C929" s="2953"/>
      <c r="D929" s="2953"/>
      <c r="E929" s="2953"/>
      <c r="F929" s="2953"/>
      <c r="G929" s="2953"/>
      <c r="H929" s="2953"/>
      <c r="I929" s="2953"/>
      <c r="J929" s="2953"/>
    </row>
    <row r="930" spans="1:10" ht="15.75" customHeight="1">
      <c r="A930" s="2953"/>
      <c r="B930" s="2953"/>
      <c r="C930" s="2953"/>
      <c r="D930" s="2953"/>
      <c r="E930" s="2953"/>
      <c r="F930" s="2953"/>
      <c r="G930" s="2953"/>
      <c r="H930" s="2953"/>
      <c r="I930" s="2953"/>
      <c r="J930" s="2953"/>
    </row>
    <row r="931" spans="1:10" ht="15.75" customHeight="1">
      <c r="A931" s="2953"/>
      <c r="B931" s="2953"/>
      <c r="C931" s="2953"/>
      <c r="D931" s="2953"/>
      <c r="E931" s="2953"/>
      <c r="F931" s="2953"/>
      <c r="G931" s="2953"/>
      <c r="H931" s="2953"/>
      <c r="I931" s="2953"/>
      <c r="J931" s="2953"/>
    </row>
    <row r="932" spans="1:10" ht="15.75" customHeight="1">
      <c r="A932" s="2953"/>
      <c r="B932" s="2953"/>
      <c r="C932" s="2953"/>
      <c r="D932" s="2953"/>
      <c r="E932" s="2953"/>
      <c r="F932" s="2953"/>
      <c r="G932" s="2953"/>
      <c r="H932" s="2953"/>
      <c r="I932" s="2953"/>
      <c r="J932" s="2953"/>
    </row>
    <row r="933" spans="1:10" ht="15.75" customHeight="1">
      <c r="A933" s="2953"/>
      <c r="B933" s="2953"/>
      <c r="C933" s="2953"/>
      <c r="D933" s="2953"/>
      <c r="E933" s="2953"/>
      <c r="F933" s="2953"/>
      <c r="G933" s="2953"/>
      <c r="H933" s="2953"/>
      <c r="I933" s="2953"/>
      <c r="J933" s="2953"/>
    </row>
    <row r="934" spans="1:10" ht="15.75" customHeight="1">
      <c r="A934" s="2953"/>
      <c r="B934" s="2953"/>
      <c r="C934" s="2953"/>
      <c r="D934" s="2953"/>
      <c r="E934" s="2953"/>
      <c r="F934" s="2953"/>
      <c r="G934" s="2953"/>
      <c r="H934" s="2953"/>
      <c r="I934" s="2953"/>
      <c r="J934" s="2953"/>
    </row>
    <row r="935" spans="1:10" ht="15.75" customHeight="1">
      <c r="A935" s="2953"/>
      <c r="B935" s="2953"/>
      <c r="C935" s="2953"/>
      <c r="D935" s="2953"/>
      <c r="E935" s="2953"/>
      <c r="F935" s="2953"/>
      <c r="G935" s="2953"/>
      <c r="H935" s="2953"/>
      <c r="I935" s="2953"/>
      <c r="J935" s="2953"/>
    </row>
    <row r="936" spans="1:10" ht="15.75" customHeight="1">
      <c r="A936" s="2953"/>
      <c r="B936" s="2953"/>
      <c r="C936" s="2953"/>
      <c r="D936" s="2953"/>
      <c r="E936" s="2953"/>
      <c r="F936" s="2953"/>
      <c r="G936" s="2953"/>
      <c r="H936" s="2953"/>
      <c r="I936" s="2953"/>
      <c r="J936" s="2953"/>
    </row>
    <row r="937" spans="1:10" ht="15.75" customHeight="1">
      <c r="A937" s="2953"/>
      <c r="B937" s="2953"/>
      <c r="C937" s="2953"/>
      <c r="D937" s="2953"/>
      <c r="E937" s="2953"/>
      <c r="F937" s="2953"/>
      <c r="G937" s="2953"/>
      <c r="H937" s="2953"/>
      <c r="I937" s="2953"/>
      <c r="J937" s="2953"/>
    </row>
    <row r="938" spans="1:10" ht="15.75" customHeight="1">
      <c r="A938" s="2953"/>
      <c r="B938" s="2953"/>
      <c r="C938" s="2953"/>
      <c r="D938" s="2953"/>
      <c r="E938" s="2953"/>
      <c r="F938" s="2953"/>
      <c r="G938" s="2953"/>
      <c r="H938" s="2953"/>
      <c r="I938" s="2953"/>
      <c r="J938" s="2953"/>
    </row>
    <row r="939" spans="1:10" ht="15.75" customHeight="1">
      <c r="A939" s="2953"/>
      <c r="B939" s="2953"/>
      <c r="C939" s="2953"/>
      <c r="D939" s="2953"/>
      <c r="E939" s="2953"/>
      <c r="F939" s="2953"/>
      <c r="G939" s="2953"/>
      <c r="H939" s="2953"/>
      <c r="I939" s="2953"/>
      <c r="J939" s="2953"/>
    </row>
    <row r="940" spans="1:10" ht="15.75" customHeight="1">
      <c r="A940" s="2953"/>
      <c r="B940" s="2953"/>
      <c r="C940" s="2953"/>
      <c r="D940" s="2953"/>
      <c r="E940" s="2953"/>
      <c r="F940" s="2953"/>
      <c r="G940" s="2953"/>
      <c r="H940" s="2953"/>
      <c r="I940" s="2953"/>
      <c r="J940" s="2953"/>
    </row>
    <row r="941" spans="1:10" ht="15.75" customHeight="1">
      <c r="A941" s="2953"/>
      <c r="B941" s="2953"/>
      <c r="C941" s="2953"/>
      <c r="D941" s="2953"/>
      <c r="E941" s="2953"/>
      <c r="F941" s="2953"/>
      <c r="G941" s="2953"/>
      <c r="H941" s="2953"/>
      <c r="I941" s="2953"/>
      <c r="J941" s="2953"/>
    </row>
    <row r="942" spans="1:10" ht="15.75" customHeight="1">
      <c r="A942" s="2953"/>
      <c r="B942" s="2953"/>
      <c r="C942" s="2953"/>
      <c r="D942" s="2953"/>
      <c r="E942" s="2953"/>
      <c r="F942" s="2953"/>
      <c r="G942" s="2953"/>
      <c r="H942" s="2953"/>
      <c r="I942" s="2953"/>
      <c r="J942" s="2953"/>
    </row>
    <row r="943" spans="1:10" ht="15.75" customHeight="1">
      <c r="A943" s="2953"/>
      <c r="B943" s="2953"/>
      <c r="C943" s="2953"/>
      <c r="D943" s="2953"/>
      <c r="E943" s="2953"/>
      <c r="F943" s="2953"/>
      <c r="G943" s="2953"/>
      <c r="H943" s="2953"/>
      <c r="I943" s="2953"/>
      <c r="J943" s="2953"/>
    </row>
    <row r="944" spans="1:10" ht="15.75" customHeight="1">
      <c r="A944" s="2953"/>
      <c r="B944" s="2953"/>
      <c r="C944" s="2953"/>
      <c r="D944" s="2953"/>
      <c r="E944" s="2953"/>
      <c r="F944" s="2953"/>
      <c r="G944" s="2953"/>
      <c r="H944" s="2953"/>
      <c r="I944" s="2953"/>
      <c r="J944" s="2953"/>
    </row>
    <row r="945" spans="1:10" ht="15.75" customHeight="1">
      <c r="A945" s="2953"/>
      <c r="B945" s="2953"/>
      <c r="C945" s="2953"/>
      <c r="D945" s="2953"/>
      <c r="E945" s="2953"/>
      <c r="F945" s="2953"/>
      <c r="G945" s="2953"/>
      <c r="H945" s="2953"/>
      <c r="I945" s="2953"/>
      <c r="J945" s="2953"/>
    </row>
    <row r="946" spans="1:10" ht="15.75" customHeight="1">
      <c r="A946" s="2953"/>
      <c r="B946" s="2953"/>
      <c r="C946" s="2953"/>
      <c r="D946" s="2953"/>
      <c r="E946" s="2953"/>
      <c r="F946" s="2953"/>
      <c r="G946" s="2953"/>
      <c r="H946" s="2953"/>
      <c r="I946" s="2953"/>
      <c r="J946" s="2953"/>
    </row>
    <row r="947" spans="1:10" ht="15.75" customHeight="1">
      <c r="A947" s="2953"/>
      <c r="B947" s="2953"/>
      <c r="C947" s="2953"/>
      <c r="D947" s="2953"/>
      <c r="E947" s="2953"/>
      <c r="F947" s="2953"/>
      <c r="G947" s="2953"/>
      <c r="H947" s="2953"/>
      <c r="I947" s="2953"/>
      <c r="J947" s="2953"/>
    </row>
    <row r="948" spans="1:10" ht="15.75" customHeight="1">
      <c r="A948" s="2953"/>
      <c r="B948" s="2953"/>
      <c r="C948" s="2953"/>
      <c r="D948" s="2953"/>
      <c r="E948" s="2953"/>
      <c r="F948" s="2953"/>
      <c r="G948" s="2953"/>
      <c r="H948" s="2953"/>
      <c r="I948" s="2953"/>
      <c r="J948" s="2953"/>
    </row>
    <row r="949" spans="1:10" ht="15.75" customHeight="1">
      <c r="A949" s="2953"/>
      <c r="B949" s="2953"/>
      <c r="C949" s="2953"/>
      <c r="D949" s="2953"/>
      <c r="E949" s="2953"/>
      <c r="F949" s="2953"/>
      <c r="G949" s="2953"/>
      <c r="H949" s="2953"/>
      <c r="I949" s="2953"/>
      <c r="J949" s="2953"/>
    </row>
    <row r="950" spans="1:10" ht="15.75" customHeight="1">
      <c r="A950" s="2953"/>
      <c r="B950" s="2953"/>
      <c r="C950" s="2953"/>
      <c r="D950" s="2953"/>
      <c r="E950" s="2953"/>
      <c r="F950" s="2953"/>
      <c r="G950" s="2953"/>
      <c r="H950" s="2953"/>
      <c r="I950" s="2953"/>
      <c r="J950" s="2953"/>
    </row>
    <row r="951" spans="1:10" ht="15.75" customHeight="1">
      <c r="A951" s="2953"/>
      <c r="B951" s="2953"/>
      <c r="C951" s="2953"/>
      <c r="D951" s="2953"/>
      <c r="E951" s="2953"/>
      <c r="F951" s="2953"/>
      <c r="G951" s="2953"/>
      <c r="H951" s="2953"/>
      <c r="I951" s="2953"/>
      <c r="J951" s="2953"/>
    </row>
    <row r="952" spans="1:10" ht="15.75" customHeight="1">
      <c r="A952" s="2953"/>
      <c r="B952" s="2953"/>
      <c r="C952" s="2953"/>
      <c r="D952" s="2953"/>
      <c r="E952" s="2953"/>
      <c r="F952" s="2953"/>
      <c r="G952" s="2953"/>
      <c r="H952" s="2953"/>
      <c r="I952" s="2953"/>
      <c r="J952" s="2953"/>
    </row>
    <row r="953" spans="1:10" ht="15.75" customHeight="1">
      <c r="A953" s="2953"/>
      <c r="B953" s="2953"/>
      <c r="C953" s="2953"/>
      <c r="D953" s="2953"/>
      <c r="E953" s="2953"/>
      <c r="F953" s="2953"/>
      <c r="G953" s="2953"/>
      <c r="H953" s="2953"/>
      <c r="I953" s="2953"/>
      <c r="J953" s="2953"/>
    </row>
    <row r="954" spans="1:10" ht="15.75" customHeight="1">
      <c r="A954" s="2953"/>
      <c r="B954" s="2953"/>
      <c r="C954" s="2953"/>
      <c r="D954" s="2953"/>
      <c r="E954" s="2953"/>
      <c r="F954" s="2953"/>
      <c r="G954" s="2953"/>
      <c r="H954" s="2953"/>
      <c r="I954" s="2953"/>
      <c r="J954" s="2953"/>
    </row>
    <row r="955" spans="1:10" ht="15.75" customHeight="1">
      <c r="A955" s="2953"/>
      <c r="B955" s="2953"/>
      <c r="C955" s="2953"/>
      <c r="D955" s="2953"/>
      <c r="E955" s="2953"/>
      <c r="F955" s="2953"/>
      <c r="G955" s="2953"/>
      <c r="H955" s="2953"/>
      <c r="I955" s="2953"/>
      <c r="J955" s="2953"/>
    </row>
    <row r="956" spans="1:10" ht="15.75" customHeight="1">
      <c r="A956" s="2953"/>
      <c r="B956" s="2953"/>
      <c r="C956" s="2953"/>
      <c r="D956" s="2953"/>
      <c r="E956" s="2953"/>
      <c r="F956" s="2953"/>
      <c r="G956" s="2953"/>
      <c r="H956" s="2953"/>
      <c r="I956" s="2953"/>
      <c r="J956" s="2953"/>
    </row>
    <row r="957" spans="1:10" ht="15.75" customHeight="1">
      <c r="A957" s="2953"/>
      <c r="B957" s="2953"/>
      <c r="C957" s="2953"/>
      <c r="D957" s="2953"/>
      <c r="E957" s="2953"/>
      <c r="F957" s="2953"/>
      <c r="G957" s="2953"/>
      <c r="H957" s="2953"/>
      <c r="I957" s="2953"/>
      <c r="J957" s="2953"/>
    </row>
    <row r="958" spans="1:10" ht="15.75" customHeight="1">
      <c r="A958" s="2953"/>
      <c r="B958" s="2953"/>
      <c r="C958" s="2953"/>
      <c r="D958" s="2953"/>
      <c r="E958" s="2953"/>
      <c r="F958" s="2953"/>
      <c r="G958" s="2953"/>
      <c r="H958" s="2953"/>
      <c r="I958" s="2953"/>
      <c r="J958" s="2953"/>
    </row>
    <row r="959" spans="1:10" ht="15.75" customHeight="1">
      <c r="A959" s="2953"/>
      <c r="B959" s="2953"/>
      <c r="C959" s="2953"/>
      <c r="D959" s="2953"/>
      <c r="E959" s="2953"/>
      <c r="F959" s="2953"/>
      <c r="G959" s="2953"/>
      <c r="H959" s="2953"/>
      <c r="I959" s="2953"/>
      <c r="J959" s="2953"/>
    </row>
    <row r="960" spans="1:10" ht="15.75" customHeight="1">
      <c r="A960" s="2953"/>
      <c r="B960" s="2953"/>
      <c r="C960" s="2953"/>
      <c r="D960" s="2953"/>
      <c r="E960" s="2953"/>
      <c r="F960" s="2953"/>
      <c r="G960" s="2953"/>
      <c r="H960" s="2953"/>
      <c r="I960" s="2953"/>
      <c r="J960" s="2953"/>
    </row>
    <row r="961" spans="1:10" ht="15.75" customHeight="1">
      <c r="A961" s="2953"/>
      <c r="B961" s="2953"/>
      <c r="C961" s="2953"/>
      <c r="D961" s="2953"/>
      <c r="E961" s="2953"/>
      <c r="F961" s="2953"/>
      <c r="G961" s="2953"/>
      <c r="H961" s="2953"/>
      <c r="I961" s="2953"/>
      <c r="J961" s="2953"/>
    </row>
    <row r="962" spans="1:10" ht="15.75" customHeight="1">
      <c r="A962" s="2953"/>
      <c r="B962" s="2953"/>
      <c r="C962" s="2953"/>
      <c r="D962" s="2953"/>
      <c r="E962" s="2953"/>
      <c r="F962" s="2953"/>
      <c r="G962" s="2953"/>
      <c r="H962" s="2953"/>
      <c r="I962" s="2953"/>
      <c r="J962" s="2953"/>
    </row>
    <row r="963" spans="1:10" ht="15.75" customHeight="1">
      <c r="A963" s="2953"/>
      <c r="B963" s="2953"/>
      <c r="C963" s="2953"/>
      <c r="D963" s="2953"/>
      <c r="E963" s="2953"/>
      <c r="F963" s="2953"/>
      <c r="G963" s="2953"/>
      <c r="H963" s="2953"/>
      <c r="I963" s="2953"/>
      <c r="J963" s="2953"/>
    </row>
    <row r="964" spans="1:10" ht="15.75" customHeight="1">
      <c r="A964" s="2953"/>
      <c r="B964" s="2953"/>
      <c r="C964" s="2953"/>
      <c r="D964" s="2953"/>
      <c r="E964" s="2953"/>
      <c r="F964" s="2953"/>
      <c r="G964" s="2953"/>
      <c r="H964" s="2953"/>
      <c r="I964" s="2953"/>
      <c r="J964" s="2953"/>
    </row>
    <row r="965" spans="1:10" ht="15.75" customHeight="1">
      <c r="A965" s="2953"/>
      <c r="B965" s="2953"/>
      <c r="C965" s="2953"/>
      <c r="D965" s="2953"/>
      <c r="E965" s="2953"/>
      <c r="F965" s="2953"/>
      <c r="G965" s="2953"/>
      <c r="H965" s="2953"/>
      <c r="I965" s="2953"/>
      <c r="J965" s="2953"/>
    </row>
    <row r="966" spans="1:10" ht="15.75" customHeight="1">
      <c r="A966" s="2953"/>
      <c r="B966" s="2953"/>
      <c r="C966" s="2953"/>
      <c r="D966" s="2953"/>
      <c r="E966" s="2953"/>
      <c r="F966" s="2953"/>
      <c r="G966" s="2953"/>
      <c r="H966" s="2953"/>
      <c r="I966" s="2953"/>
      <c r="J966" s="2953"/>
    </row>
    <row r="967" spans="1:10" ht="15.75" customHeight="1">
      <c r="A967" s="2953"/>
      <c r="B967" s="2953"/>
      <c r="C967" s="2953"/>
      <c r="D967" s="2953"/>
      <c r="E967" s="2953"/>
      <c r="F967" s="2953"/>
      <c r="G967" s="2953"/>
      <c r="H967" s="2953"/>
      <c r="I967" s="2953"/>
      <c r="J967" s="2953"/>
    </row>
    <row r="968" spans="1:10" ht="15.75" customHeight="1">
      <c r="A968" s="2953"/>
      <c r="B968" s="2953"/>
      <c r="C968" s="2953"/>
      <c r="D968" s="2953"/>
      <c r="E968" s="2953"/>
      <c r="F968" s="2953"/>
      <c r="G968" s="2953"/>
      <c r="H968" s="2953"/>
      <c r="I968" s="2953"/>
      <c r="J968" s="2953"/>
    </row>
    <row r="969" spans="1:10" ht="15.75" customHeight="1">
      <c r="A969" s="2953"/>
      <c r="B969" s="2953"/>
      <c r="C969" s="2953"/>
      <c r="D969" s="2953"/>
      <c r="E969" s="2953"/>
      <c r="F969" s="2953"/>
      <c r="G969" s="2953"/>
      <c r="H969" s="2953"/>
      <c r="I969" s="2953"/>
      <c r="J969" s="2953"/>
    </row>
    <row r="970" spans="1:10" ht="15.75" customHeight="1">
      <c r="A970" s="2953"/>
      <c r="B970" s="2953"/>
      <c r="C970" s="2953"/>
      <c r="D970" s="2953"/>
      <c r="E970" s="2953"/>
      <c r="F970" s="2953"/>
      <c r="G970" s="2953"/>
      <c r="H970" s="2953"/>
      <c r="I970" s="2953"/>
      <c r="J970" s="2953"/>
    </row>
    <row r="971" spans="1:10" ht="15.75" customHeight="1">
      <c r="A971" s="2953"/>
      <c r="B971" s="2953"/>
      <c r="C971" s="2953"/>
      <c r="D971" s="2953"/>
      <c r="E971" s="2953"/>
      <c r="F971" s="2953"/>
      <c r="G971" s="2953"/>
      <c r="H971" s="2953"/>
      <c r="I971" s="2953"/>
      <c r="J971" s="2953"/>
    </row>
    <row r="972" spans="1:10" ht="15.75" customHeight="1">
      <c r="A972" s="2953"/>
      <c r="B972" s="2953"/>
      <c r="C972" s="2953"/>
      <c r="D972" s="2953"/>
      <c r="E972" s="2953"/>
      <c r="F972" s="2953"/>
      <c r="G972" s="2953"/>
      <c r="H972" s="2953"/>
      <c r="I972" s="2953"/>
      <c r="J972" s="2953"/>
    </row>
    <row r="973" spans="1:10" ht="15.75" customHeight="1">
      <c r="A973" s="2953"/>
      <c r="B973" s="2953"/>
      <c r="C973" s="2953"/>
      <c r="D973" s="2953"/>
      <c r="E973" s="2953"/>
      <c r="F973" s="2953"/>
      <c r="G973" s="2953"/>
      <c r="H973" s="2953"/>
      <c r="I973" s="2953"/>
      <c r="J973" s="2953"/>
    </row>
    <row r="974" spans="1:10" ht="15.75" customHeight="1">
      <c r="A974" s="2953"/>
      <c r="B974" s="2953"/>
      <c r="C974" s="2953"/>
      <c r="D974" s="2953"/>
      <c r="E974" s="2953"/>
      <c r="F974" s="2953"/>
      <c r="G974" s="2953"/>
      <c r="H974" s="2953"/>
      <c r="I974" s="2953"/>
      <c r="J974" s="2953"/>
    </row>
    <row r="975" spans="1:10" ht="15.75" customHeight="1">
      <c r="A975" s="2953"/>
      <c r="B975" s="2953"/>
      <c r="C975" s="2953"/>
      <c r="D975" s="2953"/>
      <c r="E975" s="2953"/>
      <c r="F975" s="2953"/>
      <c r="G975" s="2953"/>
      <c r="H975" s="2953"/>
      <c r="I975" s="2953"/>
      <c r="J975" s="2953"/>
    </row>
    <row r="976" spans="1:10" ht="15.75" customHeight="1">
      <c r="A976" s="2953"/>
      <c r="B976" s="2953"/>
      <c r="C976" s="2953"/>
      <c r="D976" s="2953"/>
      <c r="E976" s="2953"/>
      <c r="F976" s="2953"/>
      <c r="G976" s="2953"/>
      <c r="H976" s="2953"/>
      <c r="I976" s="2953"/>
      <c r="J976" s="2953"/>
    </row>
    <row r="977" spans="1:10" ht="15.75" customHeight="1">
      <c r="A977" s="2953"/>
      <c r="B977" s="2953"/>
      <c r="C977" s="2953"/>
      <c r="D977" s="2953"/>
      <c r="E977" s="2953"/>
      <c r="F977" s="2953"/>
      <c r="G977" s="2953"/>
      <c r="H977" s="2953"/>
      <c r="I977" s="2953"/>
      <c r="J977" s="2953"/>
    </row>
    <row r="978" spans="1:10" ht="15.75" customHeight="1">
      <c r="A978" s="2953"/>
      <c r="B978" s="2953"/>
      <c r="C978" s="2953"/>
      <c r="D978" s="2953"/>
      <c r="E978" s="2953"/>
      <c r="F978" s="2953"/>
      <c r="G978" s="2953"/>
      <c r="H978" s="2953"/>
      <c r="I978" s="2953"/>
      <c r="J978" s="2953"/>
    </row>
    <row r="979" spans="1:10" ht="15.75" customHeight="1">
      <c r="A979" s="2953"/>
      <c r="B979" s="2953"/>
      <c r="C979" s="2953"/>
      <c r="D979" s="2953"/>
      <c r="E979" s="2953"/>
      <c r="F979" s="2953"/>
      <c r="G979" s="2953"/>
      <c r="H979" s="2953"/>
      <c r="I979" s="2953"/>
      <c r="J979" s="2953"/>
    </row>
    <row r="980" spans="1:10" ht="15.75" customHeight="1">
      <c r="A980" s="2953"/>
      <c r="B980" s="2953"/>
      <c r="C980" s="2953"/>
      <c r="D980" s="2953"/>
      <c r="E980" s="2953"/>
      <c r="F980" s="2953"/>
      <c r="G980" s="2953"/>
      <c r="H980" s="2953"/>
      <c r="I980" s="2953"/>
      <c r="J980" s="2953"/>
    </row>
    <row r="981" spans="1:10" ht="15.75" customHeight="1">
      <c r="A981" s="2953"/>
      <c r="B981" s="2953"/>
      <c r="C981" s="2953"/>
      <c r="D981" s="2953"/>
      <c r="E981" s="2953"/>
      <c r="F981" s="2953"/>
      <c r="G981" s="2953"/>
      <c r="H981" s="2953"/>
      <c r="I981" s="2953"/>
      <c r="J981" s="2953"/>
    </row>
    <row r="982" spans="1:10" ht="15.75" customHeight="1">
      <c r="A982" s="2953"/>
      <c r="B982" s="2953"/>
      <c r="C982" s="2953"/>
      <c r="D982" s="2953"/>
      <c r="E982" s="2953"/>
      <c r="F982" s="2953"/>
      <c r="G982" s="2953"/>
      <c r="H982" s="2953"/>
      <c r="I982" s="2953"/>
      <c r="J982" s="2953"/>
    </row>
    <row r="983" spans="1:10" ht="15.75" customHeight="1">
      <c r="A983" s="2953"/>
      <c r="B983" s="2953"/>
      <c r="C983" s="2953"/>
      <c r="D983" s="2953"/>
      <c r="E983" s="2953"/>
      <c r="F983" s="2953"/>
      <c r="G983" s="2953"/>
      <c r="H983" s="2953"/>
      <c r="I983" s="2953"/>
      <c r="J983" s="2953"/>
    </row>
    <row r="984" spans="1:10" ht="15.75" customHeight="1">
      <c r="A984" s="2953"/>
      <c r="B984" s="2953"/>
      <c r="C984" s="2953"/>
      <c r="D984" s="2953"/>
      <c r="E984" s="2953"/>
      <c r="F984" s="2953"/>
      <c r="G984" s="2953"/>
      <c r="H984" s="2953"/>
      <c r="I984" s="2953"/>
      <c r="J984" s="2953"/>
    </row>
    <row r="985" spans="1:10" ht="15.75" customHeight="1">
      <c r="A985" s="2953"/>
      <c r="B985" s="2953"/>
      <c r="C985" s="2953"/>
      <c r="D985" s="2953"/>
      <c r="E985" s="2953"/>
      <c r="F985" s="2953"/>
      <c r="G985" s="2953"/>
      <c r="H985" s="2953"/>
      <c r="I985" s="2953"/>
      <c r="J985" s="2953"/>
    </row>
    <row r="986" spans="1:10" ht="15.75" customHeight="1">
      <c r="A986" s="2953"/>
      <c r="B986" s="2953"/>
      <c r="C986" s="2953"/>
      <c r="D986" s="2953"/>
      <c r="E986" s="2953"/>
      <c r="F986" s="2953"/>
      <c r="G986" s="2953"/>
      <c r="H986" s="2953"/>
      <c r="I986" s="2953"/>
      <c r="J986" s="2953"/>
    </row>
    <row r="987" spans="1:10" ht="15.75" customHeight="1">
      <c r="A987" s="2953"/>
      <c r="B987" s="2953"/>
      <c r="C987" s="2953"/>
      <c r="D987" s="2953"/>
      <c r="E987" s="2953"/>
      <c r="F987" s="2953"/>
      <c r="G987" s="2953"/>
      <c r="H987" s="2953"/>
      <c r="I987" s="2953"/>
      <c r="J987" s="2953"/>
    </row>
    <row r="988" spans="1:10" ht="15.75" customHeight="1">
      <c r="A988" s="2953"/>
      <c r="B988" s="2953"/>
      <c r="C988" s="2953"/>
      <c r="D988" s="2953"/>
      <c r="E988" s="2953"/>
      <c r="F988" s="2953"/>
      <c r="G988" s="2953"/>
      <c r="H988" s="2953"/>
      <c r="I988" s="2953"/>
      <c r="J988" s="2953"/>
    </row>
    <row r="989" spans="1:10" ht="15.75" customHeight="1">
      <c r="A989" s="2953"/>
      <c r="B989" s="2953"/>
      <c r="C989" s="2953"/>
      <c r="D989" s="2953"/>
      <c r="E989" s="2953"/>
      <c r="F989" s="2953"/>
      <c r="G989" s="2953"/>
      <c r="H989" s="2953"/>
      <c r="I989" s="2953"/>
      <c r="J989" s="2953"/>
    </row>
    <row r="990" spans="1:10" ht="15.75" customHeight="1">
      <c r="A990" s="2953"/>
      <c r="B990" s="2953"/>
      <c r="C990" s="2953"/>
      <c r="D990" s="2953"/>
      <c r="E990" s="2953"/>
      <c r="F990" s="2953"/>
      <c r="G990" s="2953"/>
      <c r="H990" s="2953"/>
      <c r="I990" s="2953"/>
      <c r="J990" s="2953"/>
    </row>
    <row r="991" spans="1:10" ht="15.75" customHeight="1">
      <c r="A991" s="2953"/>
      <c r="B991" s="2953"/>
      <c r="C991" s="2953"/>
      <c r="D991" s="2953"/>
      <c r="E991" s="2953"/>
      <c r="F991" s="2953"/>
      <c r="G991" s="2953"/>
      <c r="H991" s="2953"/>
      <c r="I991" s="2953"/>
      <c r="J991" s="2953"/>
    </row>
    <row r="992" spans="1:10" ht="15.75" customHeight="1">
      <c r="A992" s="2953"/>
      <c r="B992" s="2953"/>
      <c r="C992" s="2953"/>
      <c r="D992" s="2953"/>
      <c r="E992" s="2953"/>
      <c r="F992" s="2953"/>
      <c r="G992" s="2953"/>
      <c r="H992" s="2953"/>
      <c r="I992" s="2953"/>
      <c r="J992" s="2953"/>
    </row>
    <row r="993" spans="1:10" ht="15.75" customHeight="1">
      <c r="A993" s="2953"/>
      <c r="B993" s="2953"/>
      <c r="C993" s="2953"/>
      <c r="D993" s="2953"/>
      <c r="E993" s="2953"/>
      <c r="F993" s="2953"/>
      <c r="G993" s="2953"/>
      <c r="H993" s="2953"/>
      <c r="I993" s="2953"/>
      <c r="J993" s="2953"/>
    </row>
    <row r="994" spans="1:10" ht="15.75" customHeight="1">
      <c r="A994" s="2953"/>
      <c r="B994" s="2953"/>
      <c r="C994" s="2953"/>
      <c r="D994" s="2953"/>
      <c r="E994" s="2953"/>
      <c r="F994" s="2953"/>
      <c r="G994" s="2953"/>
      <c r="H994" s="2953"/>
      <c r="I994" s="2953"/>
      <c r="J994" s="2953"/>
    </row>
  </sheetData>
  <mergeCells count="16">
    <mergeCell ref="B1:H1"/>
    <mergeCell ref="B2:H2"/>
    <mergeCell ref="B3:H3"/>
    <mergeCell ref="B4:C6"/>
    <mergeCell ref="G4:H4"/>
    <mergeCell ref="D5:D6"/>
    <mergeCell ref="E5:E6"/>
    <mergeCell ref="D4:F4"/>
    <mergeCell ref="B28:C28"/>
    <mergeCell ref="B37:C37"/>
    <mergeCell ref="F5:F6"/>
    <mergeCell ref="B7:C7"/>
    <mergeCell ref="B12:C12"/>
    <mergeCell ref="B15:C15"/>
    <mergeCell ref="B20:C20"/>
    <mergeCell ref="B23:C23"/>
  </mergeCells>
  <pageMargins left="0.39370078740157483" right="0.39370078740157483" top="0.39370078740157483" bottom="0.39370078740157483" header="0" footer="0"/>
  <pageSetup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4"/>
  <sheetViews>
    <sheetView showGridLines="0" workbookViewId="0"/>
  </sheetViews>
  <sheetFormatPr defaultColWidth="14.44140625" defaultRowHeight="15" customHeight="1"/>
  <cols>
    <col min="1" max="1" width="7.88671875" style="2952" customWidth="1"/>
    <col min="2" max="2" width="7.44140625" style="2952" customWidth="1"/>
    <col min="3" max="3" width="35.21875" style="2952" customWidth="1"/>
    <col min="4" max="6" width="13.109375" style="2952" customWidth="1"/>
    <col min="7" max="7" width="12.77734375" style="2952" customWidth="1"/>
    <col min="8" max="8" width="12.44140625" style="2952" customWidth="1"/>
    <col min="9" max="9" width="11.21875" style="2952" bestFit="1" customWidth="1"/>
    <col min="10" max="10" width="12.5546875" style="2952" bestFit="1" customWidth="1"/>
    <col min="11" max="11" width="11.44140625" style="2952" bestFit="1" customWidth="1"/>
    <col min="12" max="12" width="12.5546875" style="2952" bestFit="1" customWidth="1"/>
    <col min="13" max="15" width="14.44140625" style="2952"/>
    <col min="16" max="22" width="15" style="2952" customWidth="1"/>
    <col min="23" max="16384" width="14.44140625" style="2952"/>
  </cols>
  <sheetData>
    <row r="1" spans="1:22" ht="15.75" customHeight="1">
      <c r="A1" s="2953"/>
      <c r="B1" s="3777" t="s">
        <v>2205</v>
      </c>
      <c r="C1" s="3778"/>
      <c r="D1" s="3778"/>
      <c r="E1" s="3778"/>
      <c r="F1" s="3778"/>
      <c r="G1" s="3778"/>
      <c r="H1" s="3778"/>
      <c r="I1" s="2953"/>
      <c r="J1" s="2953"/>
      <c r="K1" s="2953"/>
      <c r="L1" s="2953"/>
    </row>
    <row r="2" spans="1:22" ht="15.75" customHeight="1">
      <c r="A2" s="2953"/>
      <c r="B2" s="3779" t="s">
        <v>25</v>
      </c>
      <c r="C2" s="3778"/>
      <c r="D2" s="3778"/>
      <c r="E2" s="3778"/>
      <c r="F2" s="3778"/>
      <c r="G2" s="3778"/>
      <c r="H2" s="3778"/>
      <c r="I2" s="2953"/>
      <c r="J2" s="2953"/>
      <c r="K2" s="2953"/>
      <c r="L2" s="2953"/>
    </row>
    <row r="3" spans="1:22" ht="18" customHeight="1" thickBot="1">
      <c r="A3" s="2953"/>
      <c r="B3" s="3794" t="s">
        <v>2204</v>
      </c>
      <c r="C3" s="3795"/>
      <c r="D3" s="3795"/>
      <c r="E3" s="3795"/>
      <c r="F3" s="3795"/>
      <c r="G3" s="3795"/>
      <c r="H3" s="3795"/>
      <c r="I3" s="2953"/>
      <c r="J3" s="2953"/>
      <c r="K3" s="2953"/>
      <c r="L3" s="2953"/>
    </row>
    <row r="4" spans="1:22" ht="15.75" customHeight="1" thickTop="1">
      <c r="A4" s="2953"/>
      <c r="B4" s="3781" t="s">
        <v>91</v>
      </c>
      <c r="C4" s="3782"/>
      <c r="D4" s="3787" t="s">
        <v>81</v>
      </c>
      <c r="E4" s="3788"/>
      <c r="F4" s="3789"/>
      <c r="G4" s="3785" t="s">
        <v>776</v>
      </c>
      <c r="H4" s="3786"/>
      <c r="I4" s="2953"/>
      <c r="J4" s="2953"/>
      <c r="K4" s="2953"/>
      <c r="L4" s="2953"/>
    </row>
    <row r="5" spans="1:22" ht="16.5" customHeight="1">
      <c r="A5" s="2953"/>
      <c r="B5" s="3783"/>
      <c r="C5" s="3768"/>
      <c r="D5" s="3771">
        <v>2022</v>
      </c>
      <c r="E5" s="3771">
        <v>2023</v>
      </c>
      <c r="F5" s="3771">
        <v>2024</v>
      </c>
      <c r="G5" s="3031" t="s">
        <v>2201</v>
      </c>
      <c r="H5" s="3030" t="s">
        <v>81</v>
      </c>
      <c r="I5" s="2953"/>
      <c r="J5" s="2953"/>
      <c r="K5" s="2953"/>
      <c r="L5" s="2953"/>
    </row>
    <row r="6" spans="1:22" ht="15.75" customHeight="1">
      <c r="A6" s="2953"/>
      <c r="B6" s="3783"/>
      <c r="C6" s="3768"/>
      <c r="D6" s="3772"/>
      <c r="E6" s="3772"/>
      <c r="F6" s="3772"/>
      <c r="G6" s="3029" t="s">
        <v>173</v>
      </c>
      <c r="H6" s="3028" t="s">
        <v>180</v>
      </c>
      <c r="I6" s="2953"/>
      <c r="J6" s="2953"/>
      <c r="K6" s="2953"/>
      <c r="L6" s="2953"/>
    </row>
    <row r="7" spans="1:22" ht="20.25" customHeight="1">
      <c r="A7" s="2953"/>
      <c r="B7" s="3037" t="s">
        <v>2200</v>
      </c>
      <c r="C7" s="3036"/>
      <c r="D7" s="3049">
        <v>8956.1013999707138</v>
      </c>
      <c r="E7" s="3019">
        <v>10954.158142745748</v>
      </c>
      <c r="F7" s="3019">
        <v>14646.838708266894</v>
      </c>
      <c r="G7" s="3018">
        <v>22.309447532400299</v>
      </c>
      <c r="H7" s="3017">
        <v>33.710309066211323</v>
      </c>
      <c r="I7" s="2955"/>
      <c r="J7" s="2955"/>
      <c r="K7" s="2955"/>
      <c r="L7" s="2955"/>
      <c r="M7" s="2955"/>
      <c r="N7" s="2955"/>
      <c r="O7" s="2955"/>
      <c r="P7" s="3033"/>
      <c r="Q7" s="3033"/>
      <c r="R7" s="3033"/>
      <c r="S7" s="3033"/>
      <c r="T7" s="3033"/>
      <c r="U7" s="3033"/>
      <c r="V7" s="3033"/>
    </row>
    <row r="8" spans="1:22" ht="22.5" customHeight="1">
      <c r="A8" s="2953"/>
      <c r="B8" s="3023" t="s">
        <v>2199</v>
      </c>
      <c r="C8" s="3022"/>
      <c r="D8" s="3041">
        <v>690.74939412414528</v>
      </c>
      <c r="E8" s="3010">
        <v>717.7815332758322</v>
      </c>
      <c r="F8" s="3010">
        <v>816.56081947331506</v>
      </c>
      <c r="G8" s="3002">
        <v>3.913451011558692</v>
      </c>
      <c r="H8" s="2994">
        <v>13.761748055382682</v>
      </c>
      <c r="I8" s="2955"/>
      <c r="J8" s="2955"/>
      <c r="K8" s="2955"/>
      <c r="L8" s="2955"/>
      <c r="M8" s="2955"/>
      <c r="N8" s="2955"/>
      <c r="O8" s="2955"/>
      <c r="P8" s="3033"/>
      <c r="Q8" s="3033"/>
      <c r="R8" s="3033"/>
      <c r="S8" s="3033"/>
      <c r="T8" s="3033"/>
      <c r="U8" s="3033"/>
      <c r="V8" s="3033"/>
    </row>
    <row r="9" spans="1:22" ht="18" customHeight="1">
      <c r="A9" s="2953"/>
      <c r="B9" s="3023" t="s">
        <v>2198</v>
      </c>
      <c r="C9" s="3022"/>
      <c r="D9" s="3041">
        <v>8265.3520058465692</v>
      </c>
      <c r="E9" s="3010">
        <v>10236.376609469917</v>
      </c>
      <c r="F9" s="3010">
        <v>13830.277888793578</v>
      </c>
      <c r="G9" s="3009">
        <v>23.846831958628329</v>
      </c>
      <c r="H9" s="3008">
        <v>35.109115426633053</v>
      </c>
      <c r="I9" s="2955"/>
      <c r="J9" s="2955"/>
      <c r="K9" s="2955"/>
      <c r="L9" s="2955"/>
      <c r="M9" s="2955"/>
      <c r="N9" s="2955"/>
      <c r="O9" s="2955"/>
      <c r="P9" s="3033"/>
      <c r="Q9" s="3033"/>
      <c r="R9" s="3033"/>
      <c r="S9" s="3033"/>
      <c r="T9" s="3033"/>
      <c r="U9" s="3033"/>
      <c r="V9" s="3033"/>
    </row>
    <row r="10" spans="1:22" ht="18" customHeight="1">
      <c r="A10" s="2953"/>
      <c r="B10" s="3012"/>
      <c r="C10" s="2998" t="s">
        <v>2195</v>
      </c>
      <c r="D10" s="3040">
        <v>6132.6938801617252</v>
      </c>
      <c r="E10" s="3006">
        <v>7705.8476684287671</v>
      </c>
      <c r="F10" s="3006">
        <v>10481.63329249446</v>
      </c>
      <c r="G10" s="3002">
        <v>25.651920982978453</v>
      </c>
      <c r="H10" s="2994">
        <v>36.02180763886912</v>
      </c>
      <c r="I10" s="2955"/>
      <c r="J10" s="2955"/>
      <c r="K10" s="2955"/>
      <c r="L10" s="2955"/>
      <c r="M10" s="2955"/>
      <c r="N10" s="2955"/>
      <c r="O10" s="2955"/>
      <c r="P10" s="3033"/>
      <c r="Q10" s="3033"/>
      <c r="R10" s="3033"/>
      <c r="S10" s="3033"/>
      <c r="T10" s="3033"/>
      <c r="U10" s="3033"/>
      <c r="V10" s="3033"/>
    </row>
    <row r="11" spans="1:22" ht="18" customHeight="1">
      <c r="A11" s="2953"/>
      <c r="B11" s="3012"/>
      <c r="C11" s="3021" t="s">
        <v>2194</v>
      </c>
      <c r="D11" s="3040">
        <v>2132.6581256848444</v>
      </c>
      <c r="E11" s="3006">
        <v>2530.5289410411506</v>
      </c>
      <c r="F11" s="3006">
        <v>3348.644596299117</v>
      </c>
      <c r="G11" s="3002">
        <v>18.656099192107533</v>
      </c>
      <c r="H11" s="2994">
        <v>32.32982804462074</v>
      </c>
      <c r="I11" s="2955"/>
      <c r="J11" s="2955"/>
      <c r="K11" s="2955"/>
      <c r="L11" s="2955"/>
      <c r="M11" s="2955"/>
      <c r="N11" s="2955"/>
      <c r="O11" s="2955"/>
      <c r="P11" s="3033"/>
      <c r="Q11" s="3033"/>
      <c r="R11" s="3033"/>
      <c r="S11" s="3033"/>
      <c r="T11" s="3033"/>
      <c r="U11" s="3033"/>
      <c r="V11" s="3033"/>
    </row>
    <row r="12" spans="1:22" ht="18" customHeight="1">
      <c r="A12" s="2953"/>
      <c r="B12" s="3037" t="s">
        <v>2203</v>
      </c>
      <c r="C12" s="3036"/>
      <c r="D12" s="3049">
        <v>1247.2225678706377</v>
      </c>
      <c r="E12" s="3019">
        <v>1472.4726230139431</v>
      </c>
      <c r="F12" s="3019">
        <v>1440.579028961512</v>
      </c>
      <c r="G12" s="3018">
        <v>18.060133046491543</v>
      </c>
      <c r="H12" s="3017">
        <v>-2.1659889327619197</v>
      </c>
      <c r="I12" s="2955"/>
      <c r="J12" s="2955"/>
      <c r="K12" s="2955"/>
      <c r="L12" s="2955"/>
      <c r="M12" s="2955"/>
      <c r="N12" s="2955"/>
      <c r="O12" s="2955"/>
      <c r="P12" s="3033"/>
      <c r="Q12" s="3033"/>
      <c r="R12" s="3033"/>
      <c r="S12" s="3033"/>
      <c r="T12" s="3033"/>
      <c r="U12" s="3033"/>
      <c r="V12" s="3033"/>
    </row>
    <row r="13" spans="1:22" ht="18" customHeight="1">
      <c r="A13" s="2953"/>
      <c r="B13" s="3012"/>
      <c r="C13" s="3014" t="s">
        <v>2195</v>
      </c>
      <c r="D13" s="3040">
        <v>1131.084396058141</v>
      </c>
      <c r="E13" s="3006">
        <v>1365.8858763549147</v>
      </c>
      <c r="F13" s="3006">
        <v>1351.3164609431578</v>
      </c>
      <c r="G13" s="3002">
        <v>20.758970870349103</v>
      </c>
      <c r="H13" s="2994">
        <v>-1.0666641821231622</v>
      </c>
      <c r="I13" s="2955"/>
      <c r="J13" s="2955"/>
      <c r="K13" s="2955"/>
      <c r="L13" s="2955"/>
      <c r="M13" s="2955"/>
      <c r="N13" s="2955"/>
      <c r="O13" s="2955"/>
      <c r="P13" s="3033"/>
      <c r="Q13" s="3033"/>
      <c r="R13" s="3033"/>
      <c r="S13" s="3033"/>
      <c r="T13" s="3033"/>
      <c r="U13" s="3033"/>
      <c r="V13" s="3033"/>
    </row>
    <row r="14" spans="1:22" ht="18" customHeight="1">
      <c r="A14" s="2953"/>
      <c r="B14" s="3012"/>
      <c r="C14" s="3014" t="s">
        <v>2194</v>
      </c>
      <c r="D14" s="3040">
        <v>116.13817181249668</v>
      </c>
      <c r="E14" s="3006">
        <v>106.58674665902844</v>
      </c>
      <c r="F14" s="3006">
        <v>89.262568018354173</v>
      </c>
      <c r="G14" s="3002">
        <v>-8.2241910686254585</v>
      </c>
      <c r="H14" s="2994">
        <v>-16.253595483211811</v>
      </c>
      <c r="I14" s="2955"/>
      <c r="J14" s="2955"/>
      <c r="K14" s="2955"/>
      <c r="L14" s="2955"/>
      <c r="M14" s="2955"/>
      <c r="N14" s="2955"/>
      <c r="O14" s="2955"/>
      <c r="P14" s="3033"/>
      <c r="Q14" s="3033"/>
      <c r="R14" s="3033"/>
      <c r="S14" s="3033"/>
      <c r="T14" s="3033"/>
      <c r="U14" s="3033"/>
      <c r="V14" s="3033"/>
    </row>
    <row r="15" spans="1:22" ht="18" customHeight="1">
      <c r="A15" s="2953"/>
      <c r="B15" s="3037" t="s">
        <v>2196</v>
      </c>
      <c r="C15" s="3036"/>
      <c r="D15" s="3049">
        <v>9512.5745737172074</v>
      </c>
      <c r="E15" s="3019">
        <v>11708.849232483861</v>
      </c>
      <c r="F15" s="3019">
        <v>15270.856917755089</v>
      </c>
      <c r="G15" s="3018">
        <v>23.088120274345656</v>
      </c>
      <c r="H15" s="3017">
        <v>30.421500990798904</v>
      </c>
      <c r="I15" s="2955"/>
      <c r="J15" s="2955"/>
      <c r="K15" s="2955"/>
      <c r="L15" s="2955"/>
      <c r="M15" s="2955"/>
      <c r="N15" s="2955"/>
      <c r="O15" s="2955"/>
      <c r="P15" s="3033"/>
      <c r="Q15" s="3033"/>
      <c r="R15" s="3033"/>
      <c r="S15" s="3033"/>
      <c r="T15" s="3033"/>
      <c r="U15" s="3033"/>
      <c r="V15" s="3033"/>
    </row>
    <row r="16" spans="1:22" ht="18" customHeight="1">
      <c r="A16" s="2953"/>
      <c r="B16" s="3012"/>
      <c r="C16" s="3014" t="s">
        <v>2195</v>
      </c>
      <c r="D16" s="3040">
        <v>7263.7782762198658</v>
      </c>
      <c r="E16" s="3006">
        <v>9071.7335447836813</v>
      </c>
      <c r="F16" s="3006">
        <v>11832.949753437619</v>
      </c>
      <c r="G16" s="3002">
        <v>24.890011779168603</v>
      </c>
      <c r="H16" s="2994">
        <v>30.437580590554916</v>
      </c>
      <c r="I16" s="2955"/>
      <c r="J16" s="2955"/>
      <c r="K16" s="2955"/>
      <c r="L16" s="2955"/>
      <c r="M16" s="2955"/>
      <c r="N16" s="2955"/>
      <c r="O16" s="2955"/>
      <c r="P16" s="3033"/>
      <c r="Q16" s="3033"/>
      <c r="R16" s="3033"/>
      <c r="S16" s="3033"/>
      <c r="T16" s="3033"/>
      <c r="U16" s="3033"/>
      <c r="V16" s="3033"/>
    </row>
    <row r="17" spans="1:22" ht="18" customHeight="1">
      <c r="A17" s="2953"/>
      <c r="B17" s="3012"/>
      <c r="C17" s="3014" t="s">
        <v>2193</v>
      </c>
      <c r="D17" s="3040">
        <v>76.359751189644712</v>
      </c>
      <c r="E17" s="3006">
        <v>77.47758438648242</v>
      </c>
      <c r="F17" s="3006">
        <v>77.487136557999619</v>
      </c>
      <c r="G17" s="3002" t="s">
        <v>62</v>
      </c>
      <c r="H17" s="2994" t="s">
        <v>62</v>
      </c>
      <c r="I17" s="2955"/>
      <c r="J17" s="2955"/>
      <c r="K17" s="2955"/>
      <c r="L17" s="2955"/>
      <c r="M17" s="2955"/>
      <c r="N17" s="2955"/>
      <c r="O17" s="2955"/>
      <c r="P17" s="3033"/>
      <c r="Q17" s="3033"/>
      <c r="R17" s="3033"/>
      <c r="S17" s="3033"/>
      <c r="T17" s="3033"/>
      <c r="U17" s="3033"/>
      <c r="V17" s="3033"/>
    </row>
    <row r="18" spans="1:22" ht="18" customHeight="1">
      <c r="A18" s="2953"/>
      <c r="B18" s="3012"/>
      <c r="C18" s="3014" t="s">
        <v>2194</v>
      </c>
      <c r="D18" s="3040">
        <v>2248.7962974973416</v>
      </c>
      <c r="E18" s="3006">
        <v>2637.115687700179</v>
      </c>
      <c r="F18" s="3006">
        <v>3437.9071643174711</v>
      </c>
      <c r="G18" s="3002">
        <v>17.267877514517153</v>
      </c>
      <c r="H18" s="2994">
        <v>30.36618682874925</v>
      </c>
      <c r="I18" s="2955"/>
      <c r="J18" s="2955"/>
      <c r="K18" s="2955"/>
      <c r="L18" s="2955"/>
      <c r="M18" s="2955"/>
      <c r="N18" s="2955"/>
      <c r="O18" s="2955"/>
      <c r="P18" s="3033"/>
      <c r="Q18" s="3033"/>
      <c r="R18" s="3033"/>
      <c r="S18" s="3033"/>
      <c r="T18" s="3033"/>
      <c r="U18" s="3033"/>
      <c r="V18" s="3033"/>
    </row>
    <row r="19" spans="1:22" ht="15.6">
      <c r="A19" s="2953"/>
      <c r="B19" s="3012"/>
      <c r="C19" s="3014" t="s">
        <v>2193</v>
      </c>
      <c r="D19" s="3040">
        <v>23.640248810355281</v>
      </c>
      <c r="E19" s="3006">
        <v>22.522415613517584</v>
      </c>
      <c r="F19" s="3006">
        <v>22.512863442000377</v>
      </c>
      <c r="G19" s="3002" t="s">
        <v>62</v>
      </c>
      <c r="H19" s="2994" t="s">
        <v>62</v>
      </c>
      <c r="I19" s="2955"/>
      <c r="J19" s="2955"/>
      <c r="K19" s="2955"/>
      <c r="L19" s="2955"/>
      <c r="M19" s="2955"/>
      <c r="N19" s="2955"/>
      <c r="O19" s="2955"/>
      <c r="P19" s="3033"/>
      <c r="Q19" s="3033"/>
      <c r="R19" s="3033"/>
      <c r="S19" s="3033"/>
      <c r="T19" s="3033"/>
      <c r="U19" s="3033"/>
      <c r="V19" s="3033"/>
    </row>
    <row r="20" spans="1:22" ht="18" customHeight="1">
      <c r="A20" s="2953"/>
      <c r="B20" s="3037" t="s">
        <v>2192</v>
      </c>
      <c r="C20" s="3036"/>
      <c r="D20" s="3049">
        <v>10203.323967841352</v>
      </c>
      <c r="E20" s="3019">
        <v>12426.630765759692</v>
      </c>
      <c r="F20" s="3019">
        <v>16087.417737228407</v>
      </c>
      <c r="G20" s="3018">
        <v>21.790024554015105</v>
      </c>
      <c r="H20" s="3017">
        <v>29.459207732764042</v>
      </c>
      <c r="I20" s="2955"/>
      <c r="J20" s="2955"/>
      <c r="K20" s="2955"/>
      <c r="L20" s="2955"/>
      <c r="M20" s="2955"/>
      <c r="N20" s="2955"/>
      <c r="O20" s="2955"/>
      <c r="P20" s="3033"/>
      <c r="Q20" s="3033"/>
      <c r="R20" s="3033"/>
      <c r="S20" s="3033"/>
      <c r="T20" s="3033"/>
      <c r="U20" s="3033"/>
      <c r="V20" s="3033"/>
    </row>
    <row r="21" spans="1:22" ht="18" customHeight="1">
      <c r="A21" s="2953"/>
      <c r="B21" s="3048" t="s">
        <v>2191</v>
      </c>
      <c r="C21" s="3047"/>
      <c r="D21" s="3042"/>
      <c r="E21" s="2998"/>
      <c r="F21" s="2998"/>
      <c r="G21" s="3046"/>
      <c r="H21" s="3045"/>
      <c r="I21" s="2955"/>
      <c r="J21" s="2955"/>
      <c r="K21" s="2955"/>
      <c r="L21" s="2955"/>
      <c r="M21" s="2955"/>
      <c r="N21" s="2955"/>
      <c r="O21" s="2955"/>
      <c r="P21" s="3033"/>
      <c r="Q21" s="3033"/>
      <c r="R21" s="3033"/>
      <c r="S21" s="3033"/>
      <c r="T21" s="3033"/>
      <c r="U21" s="3033"/>
      <c r="V21" s="3033"/>
    </row>
    <row r="22" spans="1:22" ht="15.75" customHeight="1">
      <c r="A22" s="2953"/>
      <c r="B22" s="3044"/>
      <c r="C22" s="3043"/>
      <c r="D22" s="3042"/>
      <c r="E22" s="2998"/>
      <c r="F22" s="2998"/>
      <c r="G22" s="3002"/>
      <c r="H22" s="2994"/>
      <c r="I22" s="2955"/>
      <c r="J22" s="2955"/>
      <c r="K22" s="2955"/>
      <c r="L22" s="2955"/>
      <c r="M22" s="2955"/>
      <c r="N22" s="2955"/>
      <c r="O22" s="2955"/>
      <c r="P22" s="3033"/>
      <c r="Q22" s="3033"/>
      <c r="R22" s="3033"/>
      <c r="S22" s="3033"/>
      <c r="T22" s="3033"/>
      <c r="U22" s="3033"/>
      <c r="V22" s="3033"/>
    </row>
    <row r="23" spans="1:22" ht="15.75" customHeight="1">
      <c r="A23" s="2953"/>
      <c r="B23" s="3767" t="s">
        <v>2190</v>
      </c>
      <c r="C23" s="3768"/>
      <c r="D23" s="3042"/>
      <c r="E23" s="2998"/>
      <c r="F23" s="2998"/>
      <c r="G23" s="3002"/>
      <c r="H23" s="2994"/>
      <c r="I23" s="2955"/>
      <c r="J23" s="2955"/>
      <c r="K23" s="2955"/>
      <c r="L23" s="2955"/>
      <c r="M23" s="2955"/>
      <c r="N23" s="2955"/>
      <c r="O23" s="2955"/>
      <c r="P23" s="3033"/>
      <c r="Q23" s="3033"/>
      <c r="R23" s="3033"/>
      <c r="S23" s="3033"/>
      <c r="T23" s="3033"/>
      <c r="U23" s="3033"/>
      <c r="V23" s="3033"/>
    </row>
    <row r="24" spans="1:22" ht="15.75" customHeight="1">
      <c r="A24" s="2953"/>
      <c r="B24" s="3004"/>
      <c r="C24" s="3014"/>
      <c r="D24" s="3042"/>
      <c r="E24" s="2998"/>
      <c r="F24" s="2998"/>
      <c r="G24" s="3002"/>
      <c r="H24" s="2994"/>
      <c r="I24" s="2955"/>
      <c r="J24" s="2955"/>
      <c r="K24" s="2955"/>
      <c r="L24" s="2955"/>
      <c r="M24" s="2955"/>
      <c r="N24" s="2955"/>
      <c r="O24" s="2955"/>
      <c r="P24" s="3033"/>
      <c r="Q24" s="3033"/>
      <c r="R24" s="3033"/>
      <c r="S24" s="3033"/>
      <c r="T24" s="3033"/>
      <c r="U24" s="3033"/>
      <c r="V24" s="3033"/>
    </row>
    <row r="25" spans="1:22" ht="15.75" customHeight="1">
      <c r="A25" s="2953"/>
      <c r="B25" s="3012"/>
      <c r="C25" s="2998" t="s">
        <v>2188</v>
      </c>
      <c r="D25" s="3040">
        <v>7.7876127952574947</v>
      </c>
      <c r="E25" s="3006">
        <v>11.670725876873048</v>
      </c>
      <c r="F25" s="3006">
        <v>15.599653046224983</v>
      </c>
      <c r="G25" s="3002" t="s">
        <v>62</v>
      </c>
      <c r="H25" s="2994" t="s">
        <v>62</v>
      </c>
      <c r="I25" s="2955"/>
      <c r="J25" s="2955"/>
      <c r="K25" s="2955"/>
      <c r="L25" s="2955"/>
      <c r="M25" s="2955"/>
      <c r="N25" s="2955"/>
      <c r="O25" s="2955"/>
      <c r="P25" s="3033"/>
      <c r="Q25" s="3033"/>
      <c r="R25" s="3033"/>
      <c r="S25" s="3033"/>
      <c r="T25" s="3033"/>
      <c r="U25" s="3033"/>
      <c r="V25" s="3033"/>
    </row>
    <row r="26" spans="1:22" ht="18" customHeight="1">
      <c r="A26" s="2953"/>
      <c r="B26" s="3012"/>
      <c r="C26" s="2998" t="s">
        <v>2187</v>
      </c>
      <c r="D26" s="3040">
        <v>6.9354154381969684</v>
      </c>
      <c r="E26" s="3006">
        <v>9.9578263907245912</v>
      </c>
      <c r="F26" s="3006">
        <v>13.037015773118686</v>
      </c>
      <c r="G26" s="3002" t="s">
        <v>62</v>
      </c>
      <c r="H26" s="2994" t="s">
        <v>62</v>
      </c>
      <c r="I26" s="2955"/>
      <c r="J26" s="2955"/>
      <c r="K26" s="2955"/>
      <c r="L26" s="2955"/>
      <c r="M26" s="2955"/>
      <c r="N26" s="2955"/>
      <c r="O26" s="2955"/>
      <c r="P26" s="3033"/>
      <c r="Q26" s="3033"/>
      <c r="R26" s="3033"/>
      <c r="S26" s="3033"/>
      <c r="T26" s="3033"/>
      <c r="U26" s="3033"/>
      <c r="V26" s="3033"/>
    </row>
    <row r="27" spans="1:22" ht="12" customHeight="1">
      <c r="A27" s="2953"/>
      <c r="B27" s="3012"/>
      <c r="C27" s="2998"/>
      <c r="D27" s="3040"/>
      <c r="E27" s="3006"/>
      <c r="F27" s="3006"/>
      <c r="G27" s="3002"/>
      <c r="H27" s="2994"/>
      <c r="I27" s="2955"/>
      <c r="J27" s="2955"/>
      <c r="K27" s="2955"/>
      <c r="L27" s="2955"/>
      <c r="M27" s="2955"/>
      <c r="N27" s="2955"/>
      <c r="O27" s="2955"/>
      <c r="P27" s="3033"/>
      <c r="Q27" s="3033"/>
      <c r="R27" s="3033"/>
      <c r="S27" s="3033"/>
      <c r="T27" s="3033"/>
      <c r="U27" s="3033"/>
      <c r="V27" s="3033"/>
    </row>
    <row r="28" spans="1:22" ht="18" customHeight="1">
      <c r="A28" s="2953"/>
      <c r="B28" s="3767" t="s">
        <v>2189</v>
      </c>
      <c r="C28" s="3768"/>
      <c r="D28" s="3041"/>
      <c r="E28" s="3010"/>
      <c r="F28" s="3010"/>
      <c r="G28" s="3009"/>
      <c r="H28" s="3008"/>
      <c r="I28" s="2955"/>
      <c r="J28" s="2955"/>
      <c r="K28" s="2955"/>
      <c r="L28" s="2955"/>
      <c r="M28" s="2955"/>
      <c r="N28" s="2955"/>
      <c r="O28" s="2955"/>
      <c r="P28" s="3033"/>
      <c r="Q28" s="3033"/>
      <c r="R28" s="3033"/>
      <c r="S28" s="3033"/>
      <c r="T28" s="3033"/>
      <c r="U28" s="3033"/>
      <c r="V28" s="3033"/>
    </row>
    <row r="29" spans="1:22" ht="18" customHeight="1">
      <c r="A29" s="2953"/>
      <c r="B29" s="3004"/>
      <c r="C29" s="2956" t="s">
        <v>2188</v>
      </c>
      <c r="D29" s="3040">
        <v>8.353105215664927</v>
      </c>
      <c r="E29" s="3006">
        <v>12.386170353782314</v>
      </c>
      <c r="F29" s="3005">
        <v>16.433795199709156</v>
      </c>
      <c r="G29" s="3002" t="s">
        <v>62</v>
      </c>
      <c r="H29" s="2994" t="s">
        <v>62</v>
      </c>
      <c r="I29" s="2955"/>
      <c r="J29" s="2955"/>
      <c r="K29" s="2955"/>
      <c r="L29" s="2955"/>
      <c r="M29" s="2955"/>
      <c r="N29" s="2955"/>
      <c r="O29" s="2955"/>
      <c r="P29" s="3033"/>
      <c r="Q29" s="3033"/>
      <c r="R29" s="3033"/>
      <c r="S29" s="3033"/>
      <c r="T29" s="3033"/>
      <c r="U29" s="3033"/>
      <c r="V29" s="3033"/>
    </row>
    <row r="30" spans="1:22" ht="18" customHeight="1">
      <c r="A30" s="2953"/>
      <c r="B30" s="3004"/>
      <c r="C30" s="2956" t="s">
        <v>2187</v>
      </c>
      <c r="D30" s="3040">
        <v>7.4390261037227967</v>
      </c>
      <c r="E30" s="3006">
        <v>10.568265875674093</v>
      </c>
      <c r="F30" s="3005">
        <v>13.73412899607129</v>
      </c>
      <c r="G30" s="3002" t="s">
        <v>62</v>
      </c>
      <c r="H30" s="2994" t="s">
        <v>62</v>
      </c>
      <c r="I30" s="2955"/>
      <c r="J30" s="2955"/>
      <c r="K30" s="2955"/>
      <c r="L30" s="2955"/>
      <c r="M30" s="2955"/>
      <c r="N30" s="2955"/>
      <c r="O30" s="2955"/>
      <c r="P30" s="3033"/>
      <c r="Q30" s="3033"/>
      <c r="R30" s="3033"/>
      <c r="S30" s="3033"/>
      <c r="T30" s="3033"/>
      <c r="U30" s="3033"/>
      <c r="V30" s="3033"/>
    </row>
    <row r="31" spans="1:22" ht="3.75" customHeight="1">
      <c r="A31" s="2953"/>
      <c r="B31" s="3004"/>
      <c r="C31" s="2998"/>
      <c r="D31" s="3039"/>
      <c r="E31" s="3000"/>
      <c r="F31" s="3000"/>
      <c r="G31" s="3002"/>
      <c r="H31" s="2994"/>
      <c r="I31" s="2955"/>
      <c r="J31" s="2955"/>
      <c r="K31" s="2955"/>
      <c r="L31" s="2955"/>
      <c r="M31" s="2955"/>
      <c r="N31" s="2955"/>
      <c r="O31" s="2955"/>
      <c r="P31" s="3033"/>
      <c r="Q31" s="3033"/>
      <c r="R31" s="3033"/>
      <c r="S31" s="3033"/>
      <c r="T31" s="3033"/>
      <c r="U31" s="3033"/>
      <c r="V31" s="3033"/>
    </row>
    <row r="32" spans="1:22" ht="3.75" customHeight="1">
      <c r="A32" s="2953"/>
      <c r="B32" s="3004"/>
      <c r="C32" s="2998"/>
      <c r="D32" s="3039"/>
      <c r="E32" s="3000"/>
      <c r="F32" s="3000"/>
      <c r="G32" s="3002"/>
      <c r="H32" s="2994"/>
      <c r="I32" s="2955"/>
      <c r="J32" s="2955"/>
      <c r="K32" s="2955"/>
      <c r="L32" s="2955"/>
      <c r="M32" s="2955"/>
      <c r="N32" s="2955"/>
      <c r="O32" s="2955"/>
      <c r="P32" s="3033"/>
      <c r="Q32" s="3033"/>
      <c r="R32" s="3033"/>
      <c r="S32" s="3033"/>
      <c r="T32" s="3033"/>
      <c r="U32" s="3033"/>
      <c r="V32" s="3033"/>
    </row>
    <row r="33" spans="1:22" ht="18" customHeight="1">
      <c r="A33" s="2953"/>
      <c r="B33" s="2999" t="s">
        <v>2186</v>
      </c>
      <c r="C33" s="2998"/>
      <c r="D33" s="3039">
        <v>1195.1436061247539</v>
      </c>
      <c r="E33" s="3000">
        <v>1340.0162158216024</v>
      </c>
      <c r="F33" s="3000">
        <v>1204.2924359502442</v>
      </c>
      <c r="G33" s="3002">
        <v>12.121774233190024</v>
      </c>
      <c r="H33" s="2994">
        <v>-10.128517720074157</v>
      </c>
      <c r="I33" s="2955"/>
      <c r="J33" s="2955"/>
      <c r="K33" s="2955"/>
      <c r="L33" s="2955"/>
      <c r="M33" s="2955"/>
      <c r="N33" s="2955"/>
      <c r="O33" s="2955"/>
      <c r="P33" s="3033"/>
      <c r="Q33" s="3033"/>
      <c r="R33" s="3033"/>
      <c r="S33" s="3033"/>
      <c r="T33" s="3033"/>
      <c r="U33" s="3033"/>
      <c r="V33" s="3033"/>
    </row>
    <row r="34" spans="1:22" ht="18" customHeight="1">
      <c r="A34" s="2953"/>
      <c r="B34" s="2999" t="s">
        <v>2185</v>
      </c>
      <c r="C34" s="2998"/>
      <c r="D34" s="3038">
        <v>9008.1803617165988</v>
      </c>
      <c r="E34" s="2996">
        <v>11086.614549938089</v>
      </c>
      <c r="F34" s="2996">
        <v>14883.125301278162</v>
      </c>
      <c r="G34" s="3002">
        <v>23.072741716568217</v>
      </c>
      <c r="H34" s="2994">
        <v>34.244094391838246</v>
      </c>
      <c r="I34" s="2955"/>
      <c r="J34" s="2955"/>
      <c r="K34" s="2955"/>
      <c r="L34" s="2955"/>
      <c r="M34" s="2955"/>
      <c r="N34" s="2955"/>
      <c r="O34" s="2955"/>
      <c r="P34" s="3033"/>
      <c r="Q34" s="3033"/>
      <c r="R34" s="3033"/>
      <c r="S34" s="3033"/>
      <c r="T34" s="3033"/>
      <c r="U34" s="3033"/>
      <c r="V34" s="3033"/>
    </row>
    <row r="35" spans="1:22" ht="18" customHeight="1">
      <c r="A35" s="2953"/>
      <c r="B35" s="2999" t="s">
        <v>2184</v>
      </c>
      <c r="C35" s="2998"/>
      <c r="D35" s="3038">
        <v>1724.1229963814267</v>
      </c>
      <c r="E35" s="2996">
        <v>-2329.2133783324107</v>
      </c>
      <c r="F35" s="2996">
        <v>-3978.1633464647521</v>
      </c>
      <c r="G35" s="2995" t="s">
        <v>62</v>
      </c>
      <c r="H35" s="2994" t="s">
        <v>62</v>
      </c>
      <c r="I35" s="2955"/>
      <c r="J35" s="2955"/>
      <c r="K35" s="2955"/>
      <c r="L35" s="2955"/>
      <c r="M35" s="2955"/>
      <c r="N35" s="2955"/>
      <c r="O35" s="2955"/>
      <c r="P35" s="3033"/>
      <c r="Q35" s="3033"/>
      <c r="R35" s="3033"/>
      <c r="S35" s="3033"/>
      <c r="T35" s="3033"/>
      <c r="U35" s="3033"/>
      <c r="V35" s="3033"/>
    </row>
    <row r="36" spans="1:22" ht="18" customHeight="1">
      <c r="A36" s="2953"/>
      <c r="B36" s="2999" t="s">
        <v>2183</v>
      </c>
      <c r="C36" s="2998"/>
      <c r="D36" s="3038">
        <v>250.39191635188288</v>
      </c>
      <c r="E36" s="2996">
        <v>155.15658934328977</v>
      </c>
      <c r="F36" s="2996">
        <v>218.69095027569708</v>
      </c>
      <c r="G36" s="2995" t="s">
        <v>62</v>
      </c>
      <c r="H36" s="2994" t="s">
        <v>62</v>
      </c>
      <c r="I36" s="2955"/>
      <c r="J36" s="2955"/>
      <c r="K36" s="2955"/>
      <c r="L36" s="2955"/>
      <c r="M36" s="2955"/>
      <c r="N36" s="2955"/>
      <c r="O36" s="2955"/>
      <c r="P36" s="3033"/>
      <c r="Q36" s="3033"/>
      <c r="R36" s="3033"/>
      <c r="S36" s="3033"/>
      <c r="T36" s="3033"/>
      <c r="U36" s="3033"/>
      <c r="V36" s="3033"/>
    </row>
    <row r="37" spans="1:22" ht="21" customHeight="1" thickBot="1">
      <c r="A37" s="2953"/>
      <c r="B37" s="3037" t="s">
        <v>2182</v>
      </c>
      <c r="C37" s="3036"/>
      <c r="D37" s="3035">
        <v>1974.5149127333098</v>
      </c>
      <c r="E37" s="3034">
        <v>-2174.0567889891208</v>
      </c>
      <c r="F37" s="3034">
        <v>-3759.472396189055</v>
      </c>
      <c r="G37" s="3018" t="s">
        <v>62</v>
      </c>
      <c r="H37" s="3017" t="s">
        <v>62</v>
      </c>
      <c r="I37" s="2955"/>
      <c r="J37" s="2955"/>
      <c r="K37" s="2955"/>
      <c r="L37" s="2955"/>
      <c r="M37" s="2955"/>
      <c r="N37" s="2955"/>
      <c r="O37" s="2955"/>
      <c r="P37" s="3033"/>
      <c r="Q37" s="3033"/>
      <c r="R37" s="3033"/>
      <c r="S37" s="3033"/>
      <c r="T37" s="3033"/>
      <c r="U37" s="3033"/>
      <c r="V37" s="3033"/>
    </row>
    <row r="38" spans="1:22" ht="17.25" customHeight="1" thickTop="1">
      <c r="A38" s="2953"/>
      <c r="B38" s="3792" t="s">
        <v>2178</v>
      </c>
      <c r="C38" s="3793"/>
      <c r="D38" s="3793"/>
      <c r="E38" s="3793"/>
      <c r="F38" s="3793"/>
      <c r="G38" s="3793"/>
      <c r="H38" s="3793"/>
      <c r="I38" s="2955"/>
      <c r="J38" s="2955"/>
      <c r="K38" s="2953"/>
      <c r="L38" s="2955"/>
      <c r="M38" s="2955"/>
      <c r="P38" s="3033"/>
      <c r="Q38" s="3033"/>
      <c r="R38" s="3033"/>
      <c r="S38" s="3033"/>
      <c r="T38" s="3033"/>
      <c r="U38" s="3033"/>
      <c r="V38" s="3033"/>
    </row>
    <row r="39" spans="1:22" ht="17.25" customHeight="1">
      <c r="A39" s="2953"/>
      <c r="B39" s="3791" t="s">
        <v>2177</v>
      </c>
      <c r="C39" s="3778"/>
      <c r="D39" s="3778"/>
      <c r="E39" s="3778"/>
      <c r="F39" s="3778"/>
      <c r="G39" s="3778"/>
      <c r="H39" s="3778"/>
      <c r="I39" s="2955"/>
      <c r="J39" s="2955"/>
      <c r="K39" s="2953"/>
      <c r="L39" s="2955"/>
      <c r="M39" s="2955"/>
    </row>
    <row r="40" spans="1:22" ht="17.25" customHeight="1">
      <c r="A40" s="2953"/>
      <c r="B40" s="3790" t="s">
        <v>2176</v>
      </c>
      <c r="C40" s="3778"/>
      <c r="D40" s="3778"/>
      <c r="E40" s="3778"/>
      <c r="F40" s="3778"/>
      <c r="G40" s="3778"/>
      <c r="H40" s="3778"/>
      <c r="I40" s="2955"/>
      <c r="J40" s="2955"/>
      <c r="K40" s="2953"/>
      <c r="L40" s="2955"/>
      <c r="M40" s="2955"/>
    </row>
    <row r="41" spans="1:22" ht="17.25" customHeight="1">
      <c r="A41" s="2953"/>
      <c r="B41" s="3790" t="s">
        <v>2175</v>
      </c>
      <c r="C41" s="3778"/>
      <c r="D41" s="3778"/>
      <c r="E41" s="3778"/>
      <c r="F41" s="3778"/>
      <c r="G41" s="3778"/>
      <c r="H41" s="3778"/>
      <c r="I41" s="2955"/>
      <c r="J41" s="2955"/>
      <c r="K41" s="2953"/>
      <c r="L41" s="2955"/>
      <c r="M41" s="2955"/>
    </row>
    <row r="42" spans="1:22" ht="17.25" customHeight="1">
      <c r="A42" s="2953"/>
      <c r="B42" s="3791" t="s">
        <v>2174</v>
      </c>
      <c r="C42" s="3778"/>
      <c r="D42" s="2960">
        <v>127.81</v>
      </c>
      <c r="E42" s="2959">
        <v>131.47</v>
      </c>
      <c r="F42" s="2959">
        <v>133.66000000000003</v>
      </c>
      <c r="G42" s="2956"/>
      <c r="H42" s="2956"/>
      <c r="I42" s="2955"/>
      <c r="J42" s="2955"/>
      <c r="K42" s="2953"/>
      <c r="L42" s="2955"/>
      <c r="M42" s="2955"/>
    </row>
    <row r="43" spans="1:22" ht="15.75" customHeight="1">
      <c r="A43" s="2953"/>
      <c r="B43" s="2956"/>
      <c r="C43" s="2956"/>
      <c r="D43" s="2956"/>
      <c r="E43" s="2956"/>
      <c r="F43" s="2956"/>
      <c r="G43" s="2956"/>
      <c r="H43" s="2956"/>
      <c r="I43" s="2953"/>
      <c r="J43" s="2953"/>
      <c r="K43" s="2953"/>
      <c r="L43" s="2955"/>
      <c r="M43" s="2955"/>
    </row>
    <row r="44" spans="1:22" ht="15.75" customHeight="1">
      <c r="A44" s="2953"/>
      <c r="B44" s="2953"/>
      <c r="C44" s="2953"/>
      <c r="D44" s="2953"/>
      <c r="E44" s="2953"/>
      <c r="F44" s="2953"/>
      <c r="G44" s="2953"/>
      <c r="H44" s="2953"/>
      <c r="I44" s="2953"/>
      <c r="J44" s="2953"/>
      <c r="K44" s="2953"/>
      <c r="L44" s="2955"/>
      <c r="M44" s="2955"/>
    </row>
    <row r="45" spans="1:22" ht="15.75" customHeight="1">
      <c r="A45" s="2953"/>
      <c r="B45" s="2953"/>
      <c r="C45" s="2953"/>
      <c r="D45" s="2955"/>
      <c r="E45" s="2955"/>
      <c r="F45" s="2955"/>
      <c r="G45" s="2953"/>
      <c r="H45" s="2953"/>
      <c r="I45" s="2953"/>
      <c r="J45" s="2953"/>
      <c r="K45" s="2953"/>
      <c r="L45" s="2955"/>
      <c r="M45" s="2955"/>
    </row>
    <row r="46" spans="1:22" ht="15.75" customHeight="1">
      <c r="A46" s="2953"/>
      <c r="B46" s="2953"/>
      <c r="C46" s="2953"/>
      <c r="D46" s="3032"/>
      <c r="E46" s="3032"/>
      <c r="F46" s="3032"/>
      <c r="G46" s="2953"/>
      <c r="H46" s="2953"/>
      <c r="I46" s="2953"/>
      <c r="J46" s="2953"/>
      <c r="K46" s="2953"/>
      <c r="L46" s="2955"/>
      <c r="M46" s="2955"/>
    </row>
    <row r="47" spans="1:22" ht="15.75" customHeight="1">
      <c r="A47" s="2953"/>
      <c r="B47" s="2953"/>
      <c r="C47" s="2953"/>
      <c r="D47" s="2953"/>
      <c r="E47" s="2953"/>
      <c r="F47" s="2953"/>
      <c r="G47" s="2953"/>
      <c r="H47" s="2953"/>
      <c r="I47" s="2953"/>
      <c r="J47" s="2953"/>
      <c r="K47" s="2953"/>
      <c r="L47" s="2955"/>
      <c r="M47" s="2955"/>
    </row>
    <row r="48" spans="1:22" ht="15.75" customHeight="1">
      <c r="A48" s="2953"/>
      <c r="B48" s="2953"/>
      <c r="C48" s="2953"/>
      <c r="D48" s="2953"/>
      <c r="E48" s="2953"/>
      <c r="F48" s="2953"/>
      <c r="G48" s="2953"/>
      <c r="H48" s="2953"/>
      <c r="I48" s="2953"/>
      <c r="J48" s="2953"/>
      <c r="K48" s="2953"/>
      <c r="L48" s="2955"/>
      <c r="M48" s="2955"/>
    </row>
    <row r="49" spans="1:13" ht="15.75" customHeight="1">
      <c r="A49" s="2953"/>
      <c r="B49" s="2953"/>
      <c r="C49" s="2953"/>
      <c r="D49" s="2953"/>
      <c r="E49" s="2953"/>
      <c r="F49" s="2953"/>
      <c r="G49" s="2953"/>
      <c r="H49" s="2953"/>
      <c r="I49" s="2953"/>
      <c r="J49" s="2953"/>
      <c r="K49" s="2953"/>
      <c r="L49" s="2955"/>
      <c r="M49" s="2955"/>
    </row>
    <row r="50" spans="1:13" ht="15.75" customHeight="1">
      <c r="A50" s="2953"/>
      <c r="B50" s="2953"/>
      <c r="C50" s="2953"/>
      <c r="D50" s="2953"/>
      <c r="E50" s="2953"/>
      <c r="F50" s="2953"/>
      <c r="G50" s="2953"/>
      <c r="H50" s="2953"/>
      <c r="I50" s="2953"/>
      <c r="J50" s="2953"/>
      <c r="K50" s="2953"/>
      <c r="L50" s="2955"/>
      <c r="M50" s="2955"/>
    </row>
    <row r="51" spans="1:13" ht="15.75" customHeight="1">
      <c r="A51" s="2953"/>
      <c r="B51" s="2953"/>
      <c r="C51" s="2953"/>
      <c r="D51" s="2953"/>
      <c r="E51" s="2953"/>
      <c r="F51" s="2953"/>
      <c r="G51" s="2953"/>
      <c r="H51" s="2953"/>
      <c r="I51" s="2953"/>
      <c r="J51" s="2953"/>
      <c r="K51" s="2953"/>
      <c r="L51" s="2955"/>
      <c r="M51" s="2955"/>
    </row>
    <row r="52" spans="1:13" ht="15.75" customHeight="1">
      <c r="A52" s="2953"/>
      <c r="B52" s="2953"/>
      <c r="C52" s="2953"/>
      <c r="D52" s="2953"/>
      <c r="E52" s="2953"/>
      <c r="F52" s="2953"/>
      <c r="G52" s="2953"/>
      <c r="H52" s="2953"/>
      <c r="I52" s="2953"/>
      <c r="J52" s="2953"/>
      <c r="K52" s="2953"/>
      <c r="L52" s="2955"/>
      <c r="M52" s="2955"/>
    </row>
    <row r="53" spans="1:13" ht="15.75" customHeight="1">
      <c r="A53" s="2953"/>
      <c r="B53" s="2953"/>
      <c r="C53" s="2953"/>
      <c r="D53" s="2953"/>
      <c r="E53" s="2953"/>
      <c r="F53" s="2953"/>
      <c r="G53" s="2953"/>
      <c r="H53" s="2953"/>
      <c r="I53" s="2953"/>
      <c r="J53" s="2953"/>
      <c r="K53" s="2953"/>
      <c r="L53" s="2955"/>
      <c r="M53" s="2955"/>
    </row>
    <row r="54" spans="1:13" ht="15.75" customHeight="1">
      <c r="A54" s="2953"/>
      <c r="B54" s="2953"/>
      <c r="C54" s="2953"/>
      <c r="D54" s="2953"/>
      <c r="E54" s="2953"/>
      <c r="F54" s="2953"/>
      <c r="G54" s="2953"/>
      <c r="H54" s="2953"/>
      <c r="I54" s="2953"/>
      <c r="J54" s="2953"/>
      <c r="K54" s="2953"/>
      <c r="L54" s="2955"/>
      <c r="M54" s="2955"/>
    </row>
    <row r="55" spans="1:13" ht="15.75" customHeight="1">
      <c r="A55" s="2953"/>
      <c r="B55" s="2953"/>
      <c r="C55" s="2953"/>
      <c r="D55" s="2953"/>
      <c r="E55" s="2953"/>
      <c r="F55" s="2953"/>
      <c r="G55" s="2953"/>
      <c r="H55" s="2953"/>
      <c r="I55" s="2953"/>
      <c r="J55" s="2953"/>
      <c r="K55" s="2953"/>
      <c r="L55" s="2955"/>
      <c r="M55" s="2955"/>
    </row>
    <row r="56" spans="1:13" ht="15.75" customHeight="1">
      <c r="A56" s="2953"/>
      <c r="B56" s="2953"/>
      <c r="C56" s="2953"/>
      <c r="D56" s="2953"/>
      <c r="E56" s="2953"/>
      <c r="F56" s="2953"/>
      <c r="G56" s="2953"/>
      <c r="H56" s="2953"/>
      <c r="I56" s="2953"/>
      <c r="J56" s="2953"/>
      <c r="K56" s="2953"/>
      <c r="L56" s="2955"/>
      <c r="M56" s="2955"/>
    </row>
    <row r="57" spans="1:13" ht="15.75" customHeight="1">
      <c r="A57" s="2953"/>
      <c r="B57" s="2953"/>
      <c r="C57" s="2953"/>
      <c r="D57" s="2953"/>
      <c r="E57" s="2953"/>
      <c r="F57" s="2953"/>
      <c r="G57" s="2953"/>
      <c r="H57" s="2953"/>
      <c r="I57" s="2953"/>
      <c r="J57" s="2953"/>
      <c r="K57" s="2953"/>
      <c r="L57" s="2955"/>
      <c r="M57" s="2955"/>
    </row>
    <row r="58" spans="1:13" ht="15.75" customHeight="1">
      <c r="A58" s="2953"/>
      <c r="B58" s="2953"/>
      <c r="C58" s="2953"/>
      <c r="D58" s="2953"/>
      <c r="E58" s="2953"/>
      <c r="F58" s="2953"/>
      <c r="G58" s="2953"/>
      <c r="H58" s="2953"/>
      <c r="I58" s="2953"/>
      <c r="J58" s="2953"/>
      <c r="K58" s="2953"/>
      <c r="L58" s="2955"/>
      <c r="M58" s="2955"/>
    </row>
    <row r="59" spans="1:13" ht="15.75" customHeight="1">
      <c r="A59" s="2953"/>
      <c r="B59" s="2953"/>
      <c r="C59" s="2953"/>
      <c r="D59" s="2953"/>
      <c r="E59" s="2953"/>
      <c r="F59" s="2953"/>
      <c r="G59" s="2953"/>
      <c r="H59" s="2953"/>
      <c r="I59" s="2953"/>
      <c r="J59" s="2953"/>
      <c r="K59" s="2953"/>
      <c r="L59" s="2955"/>
      <c r="M59" s="2955"/>
    </row>
    <row r="60" spans="1:13" ht="15.75" customHeight="1">
      <c r="A60" s="2953"/>
      <c r="B60" s="2953"/>
      <c r="C60" s="2953"/>
      <c r="D60" s="2953"/>
      <c r="E60" s="2953"/>
      <c r="F60" s="2953"/>
      <c r="G60" s="2953"/>
      <c r="H60" s="2953"/>
      <c r="I60" s="2953"/>
      <c r="J60" s="2953"/>
      <c r="K60" s="2953"/>
      <c r="L60" s="2955"/>
      <c r="M60" s="2955"/>
    </row>
    <row r="61" spans="1:13" ht="15.75" customHeight="1">
      <c r="A61" s="2953"/>
      <c r="B61" s="2953"/>
      <c r="C61" s="2953"/>
      <c r="D61" s="2953"/>
      <c r="E61" s="2953"/>
      <c r="F61" s="2953"/>
      <c r="G61" s="2953"/>
      <c r="H61" s="2953"/>
      <c r="I61" s="2953"/>
      <c r="J61" s="2953"/>
      <c r="K61" s="2953"/>
      <c r="L61" s="2955"/>
      <c r="M61" s="2955"/>
    </row>
    <row r="62" spans="1:13" ht="15.75" customHeight="1">
      <c r="A62" s="2953"/>
      <c r="B62" s="2953"/>
      <c r="C62" s="2953"/>
      <c r="D62" s="2953"/>
      <c r="E62" s="2953"/>
      <c r="F62" s="2953"/>
      <c r="G62" s="2953"/>
      <c r="H62" s="2953"/>
      <c r="I62" s="2953"/>
      <c r="J62" s="2953"/>
      <c r="K62" s="2953"/>
      <c r="L62" s="2955"/>
      <c r="M62" s="2955"/>
    </row>
    <row r="63" spans="1:13" ht="15.75" customHeight="1">
      <c r="A63" s="2953"/>
      <c r="B63" s="2953"/>
      <c r="C63" s="2953"/>
      <c r="D63" s="2953"/>
      <c r="E63" s="2953"/>
      <c r="F63" s="2953"/>
      <c r="G63" s="2953"/>
      <c r="H63" s="2953"/>
      <c r="I63" s="2953"/>
      <c r="J63" s="2953"/>
      <c r="K63" s="2953"/>
      <c r="L63" s="2955"/>
      <c r="M63" s="2955"/>
    </row>
    <row r="64" spans="1:13" ht="15.75" customHeight="1">
      <c r="A64" s="2953"/>
      <c r="B64" s="2953"/>
      <c r="C64" s="2953"/>
      <c r="D64" s="2953"/>
      <c r="E64" s="2953"/>
      <c r="F64" s="2953"/>
      <c r="G64" s="2953"/>
      <c r="H64" s="2953"/>
      <c r="I64" s="2953"/>
      <c r="J64" s="2953"/>
      <c r="K64" s="2953"/>
      <c r="L64" s="2955"/>
      <c r="M64" s="2955"/>
    </row>
    <row r="65" spans="1:13" ht="15.75" customHeight="1">
      <c r="A65" s="2953"/>
      <c r="B65" s="2953"/>
      <c r="C65" s="2953"/>
      <c r="D65" s="2953"/>
      <c r="E65" s="2953"/>
      <c r="F65" s="2953"/>
      <c r="G65" s="2953"/>
      <c r="H65" s="2953"/>
      <c r="I65" s="2953"/>
      <c r="J65" s="2953"/>
      <c r="K65" s="2953"/>
      <c r="L65" s="2955"/>
      <c r="M65" s="2955"/>
    </row>
    <row r="66" spans="1:13" ht="15.75" customHeight="1">
      <c r="A66" s="2953"/>
      <c r="B66" s="2953"/>
      <c r="C66" s="2953"/>
      <c r="D66" s="2953"/>
      <c r="E66" s="2953"/>
      <c r="F66" s="2953"/>
      <c r="G66" s="2953"/>
      <c r="H66" s="2953"/>
      <c r="I66" s="2953"/>
      <c r="J66" s="2953"/>
      <c r="K66" s="2953"/>
      <c r="L66" s="2955"/>
      <c r="M66" s="2955"/>
    </row>
    <row r="67" spans="1:13" ht="15.75" customHeight="1">
      <c r="A67" s="2953"/>
      <c r="B67" s="2953"/>
      <c r="C67" s="2953"/>
      <c r="D67" s="2953"/>
      <c r="E67" s="2953"/>
      <c r="F67" s="2953"/>
      <c r="G67" s="2953"/>
      <c r="H67" s="2953"/>
      <c r="I67" s="2953"/>
      <c r="J67" s="2953"/>
      <c r="K67" s="2953"/>
      <c r="L67" s="2955"/>
      <c r="M67" s="2955"/>
    </row>
    <row r="68" spans="1:13" ht="15.75" customHeight="1">
      <c r="A68" s="2953"/>
      <c r="B68" s="2953"/>
      <c r="C68" s="2953"/>
      <c r="D68" s="2953"/>
      <c r="E68" s="2953"/>
      <c r="F68" s="2953"/>
      <c r="G68" s="2953"/>
      <c r="H68" s="2953"/>
      <c r="I68" s="2953"/>
      <c r="J68" s="2953"/>
      <c r="K68" s="2953"/>
      <c r="L68" s="2955"/>
      <c r="M68" s="2955"/>
    </row>
    <row r="69" spans="1:13" ht="15.75" customHeight="1">
      <c r="A69" s="2953"/>
      <c r="B69" s="2953"/>
      <c r="C69" s="2953"/>
      <c r="D69" s="2953"/>
      <c r="E69" s="2953"/>
      <c r="F69" s="2953"/>
      <c r="G69" s="2953"/>
      <c r="H69" s="2953"/>
      <c r="I69" s="2953"/>
      <c r="J69" s="2953"/>
      <c r="K69" s="2953"/>
      <c r="L69" s="2955"/>
      <c r="M69" s="2955"/>
    </row>
    <row r="70" spans="1:13" ht="15.75" customHeight="1">
      <c r="A70" s="2953"/>
      <c r="B70" s="2953"/>
      <c r="C70" s="2953"/>
      <c r="D70" s="2953"/>
      <c r="E70" s="2953"/>
      <c r="F70" s="2953"/>
      <c r="G70" s="2953"/>
      <c r="H70" s="2953"/>
      <c r="I70" s="2953"/>
      <c r="J70" s="2953"/>
      <c r="K70" s="2953"/>
      <c r="L70" s="2955"/>
      <c r="M70" s="2955"/>
    </row>
    <row r="71" spans="1:13" ht="15.75" customHeight="1">
      <c r="A71" s="2953"/>
      <c r="B71" s="2953"/>
      <c r="C71" s="2953"/>
      <c r="D71" s="2953"/>
      <c r="E71" s="2953"/>
      <c r="F71" s="2953"/>
      <c r="G71" s="2953"/>
      <c r="H71" s="2953"/>
      <c r="I71" s="2953"/>
      <c r="J71" s="2953"/>
      <c r="K71" s="2953"/>
      <c r="L71" s="2955"/>
      <c r="M71" s="2955"/>
    </row>
    <row r="72" spans="1:13" ht="15.75" customHeight="1">
      <c r="A72" s="2953"/>
      <c r="B72" s="2953"/>
      <c r="C72" s="2953"/>
      <c r="D72" s="2953"/>
      <c r="E72" s="2953"/>
      <c r="F72" s="2953"/>
      <c r="G72" s="2953"/>
      <c r="H72" s="2953"/>
      <c r="I72" s="2953"/>
      <c r="J72" s="2953"/>
      <c r="K72" s="2953"/>
      <c r="L72" s="2955"/>
      <c r="M72" s="2955"/>
    </row>
    <row r="73" spans="1:13" ht="15.75" customHeight="1">
      <c r="A73" s="2953"/>
      <c r="B73" s="2953"/>
      <c r="C73" s="2953"/>
      <c r="D73" s="2953"/>
      <c r="E73" s="2953"/>
      <c r="F73" s="2953"/>
      <c r="G73" s="2953"/>
      <c r="H73" s="2953"/>
      <c r="I73" s="2953"/>
      <c r="J73" s="2953"/>
      <c r="K73" s="2953"/>
      <c r="L73" s="2955"/>
      <c r="M73" s="2955"/>
    </row>
    <row r="74" spans="1:13" ht="15.75" customHeight="1">
      <c r="A74" s="2953"/>
      <c r="B74" s="2953"/>
      <c r="C74" s="2953"/>
      <c r="D74" s="2953"/>
      <c r="E74" s="2953"/>
      <c r="F74" s="2953"/>
      <c r="G74" s="2953"/>
      <c r="H74" s="2953"/>
      <c r="I74" s="2953"/>
      <c r="J74" s="2953"/>
      <c r="K74" s="2953"/>
      <c r="L74" s="2955"/>
      <c r="M74" s="2955"/>
    </row>
    <row r="75" spans="1:13" ht="15.75" customHeight="1">
      <c r="A75" s="2953"/>
      <c r="B75" s="2953"/>
      <c r="C75" s="2953"/>
      <c r="D75" s="2953"/>
      <c r="E75" s="2953"/>
      <c r="F75" s="2953"/>
      <c r="G75" s="2953"/>
      <c r="H75" s="2953"/>
      <c r="I75" s="2953"/>
      <c r="J75" s="2953"/>
      <c r="K75" s="2953"/>
      <c r="L75" s="2955"/>
      <c r="M75" s="2955"/>
    </row>
    <row r="76" spans="1:13" ht="15.75" customHeight="1">
      <c r="A76" s="2953"/>
      <c r="B76" s="2953"/>
      <c r="C76" s="2953"/>
      <c r="D76" s="2953"/>
      <c r="E76" s="2953"/>
      <c r="F76" s="2953"/>
      <c r="G76" s="2953"/>
      <c r="H76" s="2953"/>
      <c r="I76" s="2953"/>
      <c r="J76" s="2953"/>
      <c r="K76" s="2953"/>
      <c r="L76" s="2955"/>
      <c r="M76" s="2955"/>
    </row>
    <row r="77" spans="1:13" ht="15.75" customHeight="1">
      <c r="A77" s="2953"/>
      <c r="B77" s="2953"/>
      <c r="C77" s="2953"/>
      <c r="D77" s="2953"/>
      <c r="E77" s="2953"/>
      <c r="F77" s="2953"/>
      <c r="G77" s="2953"/>
      <c r="H77" s="2953"/>
      <c r="I77" s="2953"/>
      <c r="J77" s="2953"/>
      <c r="K77" s="2953"/>
      <c r="L77" s="2955"/>
      <c r="M77" s="2955"/>
    </row>
    <row r="78" spans="1:13" ht="15.75" customHeight="1">
      <c r="A78" s="2953"/>
      <c r="B78" s="2953"/>
      <c r="C78" s="2953"/>
      <c r="D78" s="2953"/>
      <c r="E78" s="2953"/>
      <c r="F78" s="2953"/>
      <c r="G78" s="2953"/>
      <c r="H78" s="2953"/>
      <c r="I78" s="2953"/>
      <c r="J78" s="2953"/>
      <c r="K78" s="2953"/>
      <c r="L78" s="2955"/>
      <c r="M78" s="2955"/>
    </row>
    <row r="79" spans="1:13" ht="15.75" customHeight="1">
      <c r="A79" s="2953"/>
      <c r="B79" s="2953"/>
      <c r="C79" s="2953"/>
      <c r="D79" s="2953"/>
      <c r="E79" s="2953"/>
      <c r="F79" s="2953"/>
      <c r="G79" s="2953"/>
      <c r="H79" s="2953"/>
      <c r="I79" s="2953"/>
      <c r="J79" s="2953"/>
      <c r="K79" s="2953"/>
      <c r="L79" s="2955"/>
      <c r="M79" s="2955"/>
    </row>
    <row r="80" spans="1:13" ht="15.75" customHeight="1">
      <c r="A80" s="2953"/>
      <c r="B80" s="2953"/>
      <c r="C80" s="2953"/>
      <c r="D80" s="2953"/>
      <c r="E80" s="2953"/>
      <c r="F80" s="2953"/>
      <c r="G80" s="2953"/>
      <c r="H80" s="2953"/>
      <c r="I80" s="2953"/>
      <c r="J80" s="2953"/>
      <c r="K80" s="2953"/>
      <c r="L80" s="2955"/>
      <c r="M80" s="2955"/>
    </row>
    <row r="81" spans="1:13" ht="15.75" customHeight="1">
      <c r="A81" s="2953"/>
      <c r="B81" s="2953"/>
      <c r="C81" s="2953"/>
      <c r="D81" s="2953"/>
      <c r="E81" s="2953"/>
      <c r="F81" s="2953"/>
      <c r="G81" s="2953"/>
      <c r="H81" s="2953"/>
      <c r="I81" s="2953"/>
      <c r="J81" s="2953"/>
      <c r="K81" s="2953"/>
      <c r="L81" s="2955"/>
      <c r="M81" s="2955"/>
    </row>
    <row r="82" spans="1:13" ht="15.75" customHeight="1">
      <c r="A82" s="2953"/>
      <c r="B82" s="2953"/>
      <c r="C82" s="2953"/>
      <c r="D82" s="2953"/>
      <c r="E82" s="2953"/>
      <c r="F82" s="2953"/>
      <c r="G82" s="2953"/>
      <c r="H82" s="2953"/>
      <c r="I82" s="2953"/>
      <c r="J82" s="2953"/>
      <c r="K82" s="2953"/>
      <c r="L82" s="2955"/>
      <c r="M82" s="2955"/>
    </row>
    <row r="83" spans="1:13" ht="15.75" customHeight="1">
      <c r="A83" s="2953"/>
      <c r="B83" s="2953"/>
      <c r="C83" s="2953"/>
      <c r="D83" s="2953"/>
      <c r="E83" s="2953"/>
      <c r="F83" s="2953"/>
      <c r="G83" s="2953"/>
      <c r="H83" s="2953"/>
      <c r="I83" s="2953"/>
      <c r="J83" s="2953"/>
      <c r="K83" s="2953"/>
      <c r="L83" s="2955"/>
      <c r="M83" s="2955"/>
    </row>
    <row r="84" spans="1:13" ht="15.75" customHeight="1">
      <c r="A84" s="2953"/>
      <c r="B84" s="2953"/>
      <c r="C84" s="2953"/>
      <c r="D84" s="2953"/>
      <c r="E84" s="2953"/>
      <c r="F84" s="2953"/>
      <c r="G84" s="2953"/>
      <c r="H84" s="2953"/>
      <c r="I84" s="2953"/>
      <c r="J84" s="2953"/>
      <c r="K84" s="2953"/>
      <c r="L84" s="2955"/>
      <c r="M84" s="2955"/>
    </row>
    <row r="85" spans="1:13" ht="15.75" customHeight="1">
      <c r="A85" s="2953"/>
      <c r="B85" s="2953"/>
      <c r="C85" s="2953"/>
      <c r="D85" s="2953"/>
      <c r="E85" s="2953"/>
      <c r="F85" s="2953"/>
      <c r="G85" s="2953"/>
      <c r="H85" s="2953"/>
      <c r="I85" s="2953"/>
      <c r="J85" s="2953"/>
      <c r="K85" s="2953"/>
      <c r="L85" s="2955"/>
      <c r="M85" s="2955"/>
    </row>
    <row r="86" spans="1:13" ht="15.75" customHeight="1">
      <c r="A86" s="2953"/>
      <c r="B86" s="2953"/>
      <c r="C86" s="2953"/>
      <c r="D86" s="2953"/>
      <c r="E86" s="2953"/>
      <c r="F86" s="2953"/>
      <c r="G86" s="2953"/>
      <c r="H86" s="2953"/>
      <c r="I86" s="2953"/>
      <c r="J86" s="2953"/>
      <c r="K86" s="2953"/>
      <c r="L86" s="2955"/>
      <c r="M86" s="2955"/>
    </row>
    <row r="87" spans="1:13" ht="15.75" customHeight="1">
      <c r="A87" s="2953"/>
      <c r="B87" s="2953"/>
      <c r="C87" s="2953"/>
      <c r="D87" s="2953"/>
      <c r="E87" s="2953"/>
      <c r="F87" s="2953"/>
      <c r="G87" s="2953"/>
      <c r="H87" s="2953"/>
      <c r="I87" s="2953"/>
      <c r="J87" s="2953"/>
      <c r="K87" s="2953"/>
      <c r="L87" s="2955"/>
      <c r="M87" s="2955"/>
    </row>
    <row r="88" spans="1:13" ht="15.75" customHeight="1">
      <c r="A88" s="2953"/>
      <c r="B88" s="2953"/>
      <c r="C88" s="2953"/>
      <c r="D88" s="2953"/>
      <c r="E88" s="2953"/>
      <c r="F88" s="2953"/>
      <c r="G88" s="2953"/>
      <c r="H88" s="2953"/>
      <c r="I88" s="2953"/>
      <c r="J88" s="2953"/>
      <c r="K88" s="2953"/>
      <c r="L88" s="2955"/>
      <c r="M88" s="2955"/>
    </row>
    <row r="89" spans="1:13" ht="15.75" customHeight="1">
      <c r="A89" s="2953"/>
      <c r="B89" s="2953"/>
      <c r="C89" s="2953"/>
      <c r="D89" s="2953"/>
      <c r="E89" s="2953"/>
      <c r="F89" s="2953"/>
      <c r="G89" s="2953"/>
      <c r="H89" s="2953"/>
      <c r="I89" s="2953"/>
      <c r="J89" s="2953"/>
      <c r="K89" s="2953"/>
      <c r="L89" s="2955"/>
      <c r="M89" s="2955"/>
    </row>
    <row r="90" spans="1:13" ht="15.75" customHeight="1">
      <c r="A90" s="2953"/>
      <c r="B90" s="2953"/>
      <c r="C90" s="2953"/>
      <c r="D90" s="2953"/>
      <c r="E90" s="2953"/>
      <c r="F90" s="2953"/>
      <c r="G90" s="2953"/>
      <c r="H90" s="2953"/>
      <c r="I90" s="2953"/>
      <c r="J90" s="2953"/>
      <c r="K90" s="2953"/>
      <c r="L90" s="2955"/>
      <c r="M90" s="2955"/>
    </row>
    <row r="91" spans="1:13" ht="15.75" customHeight="1">
      <c r="A91" s="2953"/>
      <c r="B91" s="2953"/>
      <c r="C91" s="2953"/>
      <c r="D91" s="2953"/>
      <c r="E91" s="2953"/>
      <c r="F91" s="2953"/>
      <c r="G91" s="2953"/>
      <c r="H91" s="2953"/>
      <c r="I91" s="2953"/>
      <c r="J91" s="2953"/>
      <c r="K91" s="2953"/>
      <c r="L91" s="2955"/>
      <c r="M91" s="2955"/>
    </row>
    <row r="92" spans="1:13" ht="15.75" customHeight="1">
      <c r="A92" s="2953"/>
      <c r="B92" s="2953"/>
      <c r="C92" s="2953"/>
      <c r="D92" s="2953"/>
      <c r="E92" s="2953"/>
      <c r="F92" s="2953"/>
      <c r="G92" s="2953"/>
      <c r="H92" s="2953"/>
      <c r="I92" s="2953"/>
      <c r="J92" s="2953"/>
      <c r="K92" s="2953"/>
      <c r="L92" s="2955"/>
      <c r="M92" s="2955"/>
    </row>
    <row r="93" spans="1:13" ht="15.75" customHeight="1">
      <c r="A93" s="2953"/>
      <c r="B93" s="2953"/>
      <c r="C93" s="2953"/>
      <c r="D93" s="2953"/>
      <c r="E93" s="2953"/>
      <c r="F93" s="2953"/>
      <c r="G93" s="2953"/>
      <c r="H93" s="2953"/>
      <c r="I93" s="2953"/>
      <c r="J93" s="2953"/>
      <c r="K93" s="2953"/>
      <c r="L93" s="2953"/>
    </row>
    <row r="94" spans="1:13" ht="15.75" customHeight="1">
      <c r="A94" s="2953"/>
      <c r="B94" s="2953"/>
      <c r="C94" s="2953"/>
      <c r="D94" s="2953"/>
      <c r="E94" s="2953"/>
      <c r="F94" s="2953"/>
      <c r="G94" s="2953"/>
      <c r="H94" s="2953"/>
      <c r="I94" s="2953"/>
      <c r="J94" s="2953"/>
      <c r="K94" s="2953"/>
      <c r="L94" s="2953"/>
    </row>
    <row r="95" spans="1:13" ht="15.75" customHeight="1">
      <c r="A95" s="2953"/>
      <c r="B95" s="2953"/>
      <c r="C95" s="2953"/>
      <c r="D95" s="2953"/>
      <c r="E95" s="2953"/>
      <c r="F95" s="2953"/>
      <c r="G95" s="2953"/>
      <c r="H95" s="2953"/>
      <c r="I95" s="2953"/>
      <c r="J95" s="2953"/>
      <c r="K95" s="2953"/>
      <c r="L95" s="2953"/>
    </row>
    <row r="96" spans="1:13" ht="15.75" customHeight="1">
      <c r="A96" s="2953"/>
      <c r="B96" s="2953"/>
      <c r="C96" s="2953"/>
      <c r="D96" s="2953"/>
      <c r="E96" s="2953"/>
      <c r="F96" s="2953"/>
      <c r="G96" s="2953"/>
      <c r="H96" s="2953"/>
      <c r="I96" s="2953"/>
      <c r="J96" s="2953"/>
      <c r="K96" s="2953"/>
      <c r="L96" s="2953"/>
    </row>
    <row r="97" spans="1:12" ht="15.75" customHeight="1">
      <c r="A97" s="2953"/>
      <c r="B97" s="2953"/>
      <c r="C97" s="2953"/>
      <c r="D97" s="2953"/>
      <c r="E97" s="2953"/>
      <c r="F97" s="2953"/>
      <c r="G97" s="2953"/>
      <c r="H97" s="2953"/>
      <c r="I97" s="2953"/>
      <c r="J97" s="2953"/>
      <c r="K97" s="2953"/>
      <c r="L97" s="2953"/>
    </row>
    <row r="98" spans="1:12" ht="15.75" customHeight="1">
      <c r="A98" s="2953"/>
      <c r="B98" s="2953"/>
      <c r="C98" s="2953"/>
      <c r="D98" s="2953"/>
      <c r="E98" s="2953"/>
      <c r="F98" s="2953"/>
      <c r="G98" s="2953"/>
      <c r="H98" s="2953"/>
      <c r="I98" s="2953"/>
      <c r="J98" s="2953"/>
      <c r="K98" s="2953"/>
      <c r="L98" s="2953"/>
    </row>
    <row r="99" spans="1:12" ht="15.75" customHeight="1">
      <c r="A99" s="2953"/>
      <c r="B99" s="2953"/>
      <c r="C99" s="2953"/>
      <c r="D99" s="2953"/>
      <c r="E99" s="2953"/>
      <c r="F99" s="2953"/>
      <c r="G99" s="2953"/>
      <c r="H99" s="2953"/>
      <c r="I99" s="2953"/>
      <c r="J99" s="2953"/>
      <c r="K99" s="2953"/>
      <c r="L99" s="2953"/>
    </row>
    <row r="100" spans="1:12" ht="15.75" customHeight="1">
      <c r="A100" s="2953"/>
      <c r="B100" s="2953"/>
      <c r="C100" s="2953"/>
      <c r="D100" s="2953"/>
      <c r="E100" s="2953"/>
      <c r="F100" s="2953"/>
      <c r="G100" s="2953"/>
      <c r="H100" s="2953"/>
      <c r="I100" s="2953"/>
      <c r="J100" s="2953"/>
      <c r="K100" s="2953"/>
      <c r="L100" s="2953"/>
    </row>
    <row r="101" spans="1:12" ht="15.75" customHeight="1">
      <c r="A101" s="2953"/>
      <c r="B101" s="2953"/>
      <c r="C101" s="2953"/>
      <c r="D101" s="2953"/>
      <c r="E101" s="2953"/>
      <c r="F101" s="2953"/>
      <c r="G101" s="2953"/>
      <c r="H101" s="2953"/>
      <c r="I101" s="2953"/>
      <c r="J101" s="2953"/>
      <c r="K101" s="2953"/>
      <c r="L101" s="2953"/>
    </row>
    <row r="102" spans="1:12" ht="15.75" customHeight="1">
      <c r="A102" s="2953"/>
      <c r="B102" s="2953"/>
      <c r="C102" s="2953"/>
      <c r="D102" s="2953"/>
      <c r="E102" s="2953"/>
      <c r="F102" s="2953"/>
      <c r="G102" s="2953"/>
      <c r="H102" s="2953"/>
      <c r="I102" s="2953"/>
      <c r="J102" s="2953"/>
      <c r="K102" s="2953"/>
      <c r="L102" s="2953"/>
    </row>
    <row r="103" spans="1:12" ht="15.75" customHeight="1">
      <c r="A103" s="2953"/>
      <c r="B103" s="2953"/>
      <c r="C103" s="2953"/>
      <c r="D103" s="2953"/>
      <c r="E103" s="2953"/>
      <c r="F103" s="2953"/>
      <c r="G103" s="2953"/>
      <c r="H103" s="2953"/>
      <c r="I103" s="2953"/>
      <c r="J103" s="2953"/>
      <c r="K103" s="2953"/>
      <c r="L103" s="2953"/>
    </row>
    <row r="104" spans="1:12" ht="15.75" customHeight="1">
      <c r="A104" s="2953"/>
      <c r="B104" s="2953"/>
      <c r="C104" s="2953"/>
      <c r="D104" s="2953"/>
      <c r="E104" s="2953"/>
      <c r="F104" s="2953"/>
      <c r="G104" s="2953"/>
      <c r="H104" s="2953"/>
      <c r="I104" s="2953"/>
      <c r="J104" s="2953"/>
      <c r="K104" s="2953"/>
      <c r="L104" s="2953"/>
    </row>
    <row r="105" spans="1:12" ht="15.75" customHeight="1">
      <c r="A105" s="2953"/>
      <c r="B105" s="2953"/>
      <c r="C105" s="2953"/>
      <c r="D105" s="2953"/>
      <c r="E105" s="2953"/>
      <c r="F105" s="2953"/>
      <c r="G105" s="2953"/>
      <c r="H105" s="2953"/>
      <c r="I105" s="2953"/>
      <c r="J105" s="2953"/>
      <c r="K105" s="2953"/>
      <c r="L105" s="2953"/>
    </row>
    <row r="106" spans="1:12" ht="15.75" customHeight="1">
      <c r="A106" s="2953"/>
      <c r="B106" s="2953"/>
      <c r="C106" s="2953"/>
      <c r="D106" s="2953"/>
      <c r="E106" s="2953"/>
      <c r="F106" s="2953"/>
      <c r="G106" s="2953"/>
      <c r="H106" s="2953"/>
      <c r="I106" s="2953"/>
      <c r="J106" s="2953"/>
      <c r="K106" s="2953"/>
      <c r="L106" s="2953"/>
    </row>
    <row r="107" spans="1:12" ht="15.75" customHeight="1">
      <c r="A107" s="2953"/>
      <c r="B107" s="2953"/>
      <c r="C107" s="2953"/>
      <c r="D107" s="2953"/>
      <c r="E107" s="2953"/>
      <c r="F107" s="2953"/>
      <c r="G107" s="2953"/>
      <c r="H107" s="2953"/>
      <c r="I107" s="2953"/>
      <c r="J107" s="2953"/>
      <c r="K107" s="2953"/>
      <c r="L107" s="2953"/>
    </row>
    <row r="108" spans="1:12" ht="15.75" customHeight="1">
      <c r="A108" s="2953"/>
      <c r="B108" s="2953"/>
      <c r="C108" s="2953"/>
      <c r="D108" s="2953"/>
      <c r="E108" s="2953"/>
      <c r="F108" s="2953"/>
      <c r="G108" s="2953"/>
      <c r="H108" s="2953"/>
      <c r="I108" s="2953"/>
      <c r="J108" s="2953"/>
      <c r="K108" s="2953"/>
      <c r="L108" s="2953"/>
    </row>
    <row r="109" spans="1:12" ht="15.75" customHeight="1">
      <c r="A109" s="2953"/>
      <c r="B109" s="2953"/>
      <c r="C109" s="2953"/>
      <c r="D109" s="2953"/>
      <c r="E109" s="2953"/>
      <c r="F109" s="2953"/>
      <c r="G109" s="2953"/>
      <c r="H109" s="2953"/>
      <c r="I109" s="2953"/>
      <c r="J109" s="2953"/>
      <c r="K109" s="2953"/>
      <c r="L109" s="2953"/>
    </row>
    <row r="110" spans="1:12" ht="15.75" customHeight="1">
      <c r="A110" s="2953"/>
      <c r="B110" s="2953"/>
      <c r="C110" s="2953"/>
      <c r="D110" s="2953"/>
      <c r="E110" s="2953"/>
      <c r="F110" s="2953"/>
      <c r="G110" s="2953"/>
      <c r="H110" s="2953"/>
      <c r="I110" s="2953"/>
      <c r="J110" s="2953"/>
      <c r="K110" s="2953"/>
      <c r="L110" s="2953"/>
    </row>
    <row r="111" spans="1:12" ht="15.75" customHeight="1">
      <c r="A111" s="2953"/>
      <c r="B111" s="2953"/>
      <c r="C111" s="2953"/>
      <c r="D111" s="2953"/>
      <c r="E111" s="2953"/>
      <c r="F111" s="2953"/>
      <c r="G111" s="2953"/>
      <c r="H111" s="2953"/>
      <c r="I111" s="2953"/>
      <c r="J111" s="2953"/>
      <c r="K111" s="2953"/>
      <c r="L111" s="2953"/>
    </row>
    <row r="112" spans="1:12" ht="15.75" customHeight="1">
      <c r="A112" s="2953"/>
      <c r="B112" s="2953"/>
      <c r="C112" s="2953"/>
      <c r="D112" s="2953"/>
      <c r="E112" s="2953"/>
      <c r="F112" s="2953"/>
      <c r="G112" s="2953"/>
      <c r="H112" s="2953"/>
      <c r="I112" s="2953"/>
      <c r="J112" s="2953"/>
      <c r="K112" s="2953"/>
      <c r="L112" s="2953"/>
    </row>
    <row r="113" spans="1:12" ht="15.75" customHeight="1">
      <c r="A113" s="2953"/>
      <c r="B113" s="2953"/>
      <c r="C113" s="2953"/>
      <c r="D113" s="2953"/>
      <c r="E113" s="2953"/>
      <c r="F113" s="2953"/>
      <c r="G113" s="2953"/>
      <c r="H113" s="2953"/>
      <c r="I113" s="2953"/>
      <c r="J113" s="2953"/>
      <c r="K113" s="2953"/>
      <c r="L113" s="2953"/>
    </row>
    <row r="114" spans="1:12" ht="15.75" customHeight="1">
      <c r="A114" s="2953"/>
      <c r="B114" s="2953"/>
      <c r="C114" s="2953"/>
      <c r="D114" s="2953"/>
      <c r="E114" s="2953"/>
      <c r="F114" s="2953"/>
      <c r="G114" s="2953"/>
      <c r="H114" s="2953"/>
      <c r="I114" s="2953"/>
      <c r="J114" s="2953"/>
      <c r="K114" s="2953"/>
      <c r="L114" s="2953"/>
    </row>
    <row r="115" spans="1:12" ht="15.75" customHeight="1">
      <c r="A115" s="2953"/>
      <c r="B115" s="2953"/>
      <c r="C115" s="2953"/>
      <c r="D115" s="2953"/>
      <c r="E115" s="2953"/>
      <c r="F115" s="2953"/>
      <c r="G115" s="2953"/>
      <c r="H115" s="2953"/>
      <c r="I115" s="2953"/>
      <c r="J115" s="2953"/>
      <c r="K115" s="2953"/>
      <c r="L115" s="2953"/>
    </row>
    <row r="116" spans="1:12" ht="15.75" customHeight="1">
      <c r="A116" s="2953"/>
      <c r="B116" s="2953"/>
      <c r="C116" s="2953"/>
      <c r="D116" s="2953"/>
      <c r="E116" s="2953"/>
      <c r="F116" s="2953"/>
      <c r="G116" s="2953"/>
      <c r="H116" s="2953"/>
      <c r="I116" s="2953"/>
      <c r="J116" s="2953"/>
      <c r="K116" s="2953"/>
      <c r="L116" s="2953"/>
    </row>
    <row r="117" spans="1:12" ht="15.75" customHeight="1">
      <c r="A117" s="2953"/>
      <c r="B117" s="2953"/>
      <c r="C117" s="2953"/>
      <c r="D117" s="2953"/>
      <c r="E117" s="2953"/>
      <c r="F117" s="2953"/>
      <c r="G117" s="2953"/>
      <c r="H117" s="2953"/>
      <c r="I117" s="2953"/>
      <c r="J117" s="2953"/>
      <c r="K117" s="2953"/>
      <c r="L117" s="2953"/>
    </row>
    <row r="118" spans="1:12" ht="15.75" customHeight="1">
      <c r="A118" s="2953"/>
      <c r="B118" s="2953"/>
      <c r="C118" s="2953"/>
      <c r="D118" s="2953"/>
      <c r="E118" s="2953"/>
      <c r="F118" s="2953"/>
      <c r="G118" s="2953"/>
      <c r="H118" s="2953"/>
      <c r="I118" s="2953"/>
      <c r="J118" s="2953"/>
      <c r="K118" s="2953"/>
      <c r="L118" s="2953"/>
    </row>
    <row r="119" spans="1:12" ht="15.75" customHeight="1">
      <c r="A119" s="2953"/>
      <c r="B119" s="2953"/>
      <c r="C119" s="2953"/>
      <c r="D119" s="2953"/>
      <c r="E119" s="2953"/>
      <c r="F119" s="2953"/>
      <c r="G119" s="2953"/>
      <c r="H119" s="2953"/>
      <c r="I119" s="2953"/>
      <c r="J119" s="2953"/>
      <c r="K119" s="2953"/>
      <c r="L119" s="2953"/>
    </row>
    <row r="120" spans="1:12" ht="15.75" customHeight="1">
      <c r="A120" s="2953"/>
      <c r="B120" s="2953"/>
      <c r="C120" s="2953"/>
      <c r="D120" s="2953"/>
      <c r="E120" s="2953"/>
      <c r="F120" s="2953"/>
      <c r="G120" s="2953"/>
      <c r="H120" s="2953"/>
      <c r="I120" s="2953"/>
      <c r="J120" s="2953"/>
      <c r="K120" s="2953"/>
      <c r="L120" s="2953"/>
    </row>
    <row r="121" spans="1:12" ht="15.75" customHeight="1">
      <c r="A121" s="2953"/>
      <c r="B121" s="2953"/>
      <c r="C121" s="2953"/>
      <c r="D121" s="2953"/>
      <c r="E121" s="2953"/>
      <c r="F121" s="2953"/>
      <c r="G121" s="2953"/>
      <c r="H121" s="2953"/>
      <c r="I121" s="2953"/>
      <c r="J121" s="2953"/>
      <c r="K121" s="2953"/>
      <c r="L121" s="2953"/>
    </row>
    <row r="122" spans="1:12" ht="15.75" customHeight="1">
      <c r="A122" s="2953"/>
      <c r="B122" s="2953"/>
      <c r="C122" s="2953"/>
      <c r="D122" s="2953"/>
      <c r="E122" s="2953"/>
      <c r="F122" s="2953"/>
      <c r="G122" s="2953"/>
      <c r="H122" s="2953"/>
      <c r="I122" s="2953"/>
      <c r="J122" s="2953"/>
      <c r="K122" s="2953"/>
      <c r="L122" s="2953"/>
    </row>
    <row r="123" spans="1:12" ht="15.75" customHeight="1">
      <c r="A123" s="2953"/>
      <c r="B123" s="2953"/>
      <c r="C123" s="2953"/>
      <c r="D123" s="2953"/>
      <c r="E123" s="2953"/>
      <c r="F123" s="2953"/>
      <c r="G123" s="2953"/>
      <c r="H123" s="2953"/>
      <c r="I123" s="2953"/>
      <c r="J123" s="2953"/>
      <c r="K123" s="2953"/>
      <c r="L123" s="2953"/>
    </row>
    <row r="124" spans="1:12" ht="15.75" customHeight="1">
      <c r="A124" s="2953"/>
      <c r="B124" s="2953"/>
      <c r="C124" s="2953"/>
      <c r="D124" s="2953"/>
      <c r="E124" s="2953"/>
      <c r="F124" s="2953"/>
      <c r="G124" s="2953"/>
      <c r="H124" s="2953"/>
      <c r="I124" s="2953"/>
      <c r="J124" s="2953"/>
      <c r="K124" s="2953"/>
      <c r="L124" s="2953"/>
    </row>
    <row r="125" spans="1:12" ht="15.75" customHeight="1">
      <c r="A125" s="2953"/>
      <c r="B125" s="2953"/>
      <c r="C125" s="2953"/>
      <c r="D125" s="2953"/>
      <c r="E125" s="2953"/>
      <c r="F125" s="2953"/>
      <c r="G125" s="2953"/>
      <c r="H125" s="2953"/>
      <c r="I125" s="2953"/>
      <c r="J125" s="2953"/>
      <c r="K125" s="2953"/>
      <c r="L125" s="2953"/>
    </row>
    <row r="126" spans="1:12" ht="15.75" customHeight="1">
      <c r="A126" s="2953"/>
      <c r="B126" s="2953"/>
      <c r="C126" s="2953"/>
      <c r="D126" s="2953"/>
      <c r="E126" s="2953"/>
      <c r="F126" s="2953"/>
      <c r="G126" s="2953"/>
      <c r="H126" s="2953"/>
      <c r="I126" s="2953"/>
      <c r="J126" s="2953"/>
      <c r="K126" s="2953"/>
      <c r="L126" s="2953"/>
    </row>
    <row r="127" spans="1:12" ht="15.75" customHeight="1">
      <c r="A127" s="2953"/>
      <c r="B127" s="2953"/>
      <c r="C127" s="2953"/>
      <c r="D127" s="2953"/>
      <c r="E127" s="2953"/>
      <c r="F127" s="2953"/>
      <c r="G127" s="2953"/>
      <c r="H127" s="2953"/>
      <c r="I127" s="2953"/>
      <c r="J127" s="2953"/>
      <c r="K127" s="2953"/>
      <c r="L127" s="2953"/>
    </row>
    <row r="128" spans="1:12" ht="15.75" customHeight="1">
      <c r="A128" s="2953"/>
      <c r="B128" s="2953"/>
      <c r="C128" s="2953"/>
      <c r="D128" s="2953"/>
      <c r="E128" s="2953"/>
      <c r="F128" s="2953"/>
      <c r="G128" s="2953"/>
      <c r="H128" s="2953"/>
      <c r="I128" s="2953"/>
      <c r="J128" s="2953"/>
      <c r="K128" s="2953"/>
      <c r="L128" s="2953"/>
    </row>
    <row r="129" spans="1:12" ht="15.75" customHeight="1">
      <c r="A129" s="2953"/>
      <c r="B129" s="2953"/>
      <c r="C129" s="2953"/>
      <c r="D129" s="2953"/>
      <c r="E129" s="2953"/>
      <c r="F129" s="2953"/>
      <c r="G129" s="2953"/>
      <c r="H129" s="2953"/>
      <c r="I129" s="2953"/>
      <c r="J129" s="2953"/>
      <c r="K129" s="2953"/>
      <c r="L129" s="2953"/>
    </row>
    <row r="130" spans="1:12" ht="15.75" customHeight="1">
      <c r="A130" s="2953"/>
      <c r="B130" s="2953"/>
      <c r="C130" s="2953"/>
      <c r="D130" s="2953"/>
      <c r="E130" s="2953"/>
      <c r="F130" s="2953"/>
      <c r="G130" s="2953"/>
      <c r="H130" s="2953"/>
      <c r="I130" s="2953"/>
      <c r="J130" s="2953"/>
      <c r="K130" s="2953"/>
      <c r="L130" s="2953"/>
    </row>
    <row r="131" spans="1:12" ht="15.75" customHeight="1">
      <c r="A131" s="2953"/>
      <c r="B131" s="2953"/>
      <c r="C131" s="2953"/>
      <c r="D131" s="2953"/>
      <c r="E131" s="2953"/>
      <c r="F131" s="2953"/>
      <c r="G131" s="2953"/>
      <c r="H131" s="2953"/>
      <c r="I131" s="2953"/>
      <c r="J131" s="2953"/>
      <c r="K131" s="2953"/>
      <c r="L131" s="2953"/>
    </row>
    <row r="132" spans="1:12" ht="15.75" customHeight="1">
      <c r="A132" s="2953"/>
      <c r="B132" s="2953"/>
      <c r="C132" s="2953"/>
      <c r="D132" s="2953"/>
      <c r="E132" s="2953"/>
      <c r="F132" s="2953"/>
      <c r="G132" s="2953"/>
      <c r="H132" s="2953"/>
      <c r="I132" s="2953"/>
      <c r="J132" s="2953"/>
      <c r="K132" s="2953"/>
      <c r="L132" s="2953"/>
    </row>
    <row r="133" spans="1:12" ht="15.75" customHeight="1">
      <c r="A133" s="2953"/>
      <c r="B133" s="2953"/>
      <c r="C133" s="2953"/>
      <c r="D133" s="2953"/>
      <c r="E133" s="2953"/>
      <c r="F133" s="2953"/>
      <c r="G133" s="2953"/>
      <c r="H133" s="2953"/>
      <c r="I133" s="2953"/>
      <c r="J133" s="2953"/>
      <c r="K133" s="2953"/>
      <c r="L133" s="2953"/>
    </row>
    <row r="134" spans="1:12" ht="15.75" customHeight="1">
      <c r="A134" s="2953"/>
      <c r="B134" s="2953"/>
      <c r="C134" s="2953"/>
      <c r="D134" s="2953"/>
      <c r="E134" s="2953"/>
      <c r="F134" s="2953"/>
      <c r="G134" s="2953"/>
      <c r="H134" s="2953"/>
      <c r="I134" s="2953"/>
      <c r="J134" s="2953"/>
      <c r="K134" s="2953"/>
      <c r="L134" s="2953"/>
    </row>
    <row r="135" spans="1:12" ht="15.75" customHeight="1">
      <c r="A135" s="2953"/>
      <c r="B135" s="2953"/>
      <c r="C135" s="2953"/>
      <c r="D135" s="2953"/>
      <c r="E135" s="2953"/>
      <c r="F135" s="2953"/>
      <c r="G135" s="2953"/>
      <c r="H135" s="2953"/>
      <c r="I135" s="2953"/>
      <c r="J135" s="2953"/>
      <c r="K135" s="2953"/>
      <c r="L135" s="2953"/>
    </row>
    <row r="136" spans="1:12" ht="15.75" customHeight="1">
      <c r="A136" s="2953"/>
      <c r="B136" s="2953"/>
      <c r="C136" s="2953"/>
      <c r="D136" s="2953"/>
      <c r="E136" s="2953"/>
      <c r="F136" s="2953"/>
      <c r="G136" s="2953"/>
      <c r="H136" s="2953"/>
      <c r="I136" s="2953"/>
      <c r="J136" s="2953"/>
      <c r="K136" s="2953"/>
      <c r="L136" s="2953"/>
    </row>
    <row r="137" spans="1:12" ht="15.75" customHeight="1">
      <c r="A137" s="2953"/>
      <c r="B137" s="2953"/>
      <c r="C137" s="2953"/>
      <c r="D137" s="2953"/>
      <c r="E137" s="2953"/>
      <c r="F137" s="2953"/>
      <c r="G137" s="2953"/>
      <c r="H137" s="2953"/>
      <c r="I137" s="2953"/>
      <c r="J137" s="2953"/>
      <c r="K137" s="2953"/>
      <c r="L137" s="2953"/>
    </row>
    <row r="138" spans="1:12" ht="15.75" customHeight="1">
      <c r="A138" s="2953"/>
      <c r="B138" s="2953"/>
      <c r="C138" s="2953"/>
      <c r="D138" s="2953"/>
      <c r="E138" s="2953"/>
      <c r="F138" s="2953"/>
      <c r="G138" s="2953"/>
      <c r="H138" s="2953"/>
      <c r="I138" s="2953"/>
      <c r="J138" s="2953"/>
      <c r="K138" s="2953"/>
      <c r="L138" s="2953"/>
    </row>
    <row r="139" spans="1:12" ht="15.75" customHeight="1">
      <c r="A139" s="2953"/>
      <c r="B139" s="2953"/>
      <c r="C139" s="2953"/>
      <c r="D139" s="2953"/>
      <c r="E139" s="2953"/>
      <c r="F139" s="2953"/>
      <c r="G139" s="2953"/>
      <c r="H139" s="2953"/>
      <c r="I139" s="2953"/>
      <c r="J139" s="2953"/>
      <c r="K139" s="2953"/>
      <c r="L139" s="2953"/>
    </row>
    <row r="140" spans="1:12" ht="15.75" customHeight="1">
      <c r="A140" s="2953"/>
      <c r="B140" s="2953"/>
      <c r="C140" s="2953"/>
      <c r="D140" s="2953"/>
      <c r="E140" s="2953"/>
      <c r="F140" s="2953"/>
      <c r="G140" s="2953"/>
      <c r="H140" s="2953"/>
      <c r="I140" s="2953"/>
      <c r="J140" s="2953"/>
      <c r="K140" s="2953"/>
      <c r="L140" s="2953"/>
    </row>
    <row r="141" spans="1:12" ht="15.75" customHeight="1">
      <c r="A141" s="2953"/>
      <c r="B141" s="2953"/>
      <c r="C141" s="2953"/>
      <c r="D141" s="2953"/>
      <c r="E141" s="2953"/>
      <c r="F141" s="2953"/>
      <c r="G141" s="2953"/>
      <c r="H141" s="2953"/>
      <c r="I141" s="2953"/>
      <c r="J141" s="2953"/>
      <c r="K141" s="2953"/>
      <c r="L141" s="2953"/>
    </row>
    <row r="142" spans="1:12" ht="15.75" customHeight="1">
      <c r="A142" s="2953"/>
      <c r="B142" s="2953"/>
      <c r="C142" s="2953"/>
      <c r="D142" s="2953"/>
      <c r="E142" s="2953"/>
      <c r="F142" s="2953"/>
      <c r="G142" s="2953"/>
      <c r="H142" s="2953"/>
      <c r="I142" s="2953"/>
      <c r="J142" s="2953"/>
      <c r="K142" s="2953"/>
      <c r="L142" s="2953"/>
    </row>
    <row r="143" spans="1:12" ht="15.75" customHeight="1">
      <c r="A143" s="2953"/>
      <c r="B143" s="2953"/>
      <c r="C143" s="2953"/>
      <c r="D143" s="2953"/>
      <c r="E143" s="2953"/>
      <c r="F143" s="2953"/>
      <c r="G143" s="2953"/>
      <c r="H143" s="2953"/>
      <c r="I143" s="2953"/>
      <c r="J143" s="2953"/>
      <c r="K143" s="2953"/>
      <c r="L143" s="2953"/>
    </row>
    <row r="144" spans="1:12" ht="15.75" customHeight="1">
      <c r="A144" s="2953"/>
      <c r="B144" s="2953"/>
      <c r="C144" s="2953"/>
      <c r="D144" s="2953"/>
      <c r="E144" s="2953"/>
      <c r="F144" s="2953"/>
      <c r="G144" s="2953"/>
      <c r="H144" s="2953"/>
      <c r="I144" s="2953"/>
      <c r="J144" s="2953"/>
      <c r="K144" s="2953"/>
      <c r="L144" s="2953"/>
    </row>
    <row r="145" spans="1:12" ht="15.75" customHeight="1">
      <c r="A145" s="2953"/>
      <c r="B145" s="2953"/>
      <c r="C145" s="2953"/>
      <c r="D145" s="2953"/>
      <c r="E145" s="2953"/>
      <c r="F145" s="2953"/>
      <c r="G145" s="2953"/>
      <c r="H145" s="2953"/>
      <c r="I145" s="2953"/>
      <c r="J145" s="2953"/>
      <c r="K145" s="2953"/>
      <c r="L145" s="2953"/>
    </row>
    <row r="146" spans="1:12" ht="15.75" customHeight="1">
      <c r="A146" s="2953"/>
      <c r="B146" s="2953"/>
      <c r="C146" s="2953"/>
      <c r="D146" s="2953"/>
      <c r="E146" s="2953"/>
      <c r="F146" s="2953"/>
      <c r="G146" s="2953"/>
      <c r="H146" s="2953"/>
      <c r="I146" s="2953"/>
      <c r="J146" s="2953"/>
      <c r="K146" s="2953"/>
      <c r="L146" s="2953"/>
    </row>
    <row r="147" spans="1:12" ht="15.75" customHeight="1">
      <c r="A147" s="2953"/>
      <c r="B147" s="2953"/>
      <c r="C147" s="2953"/>
      <c r="D147" s="2953"/>
      <c r="E147" s="2953"/>
      <c r="F147" s="2953"/>
      <c r="G147" s="2953"/>
      <c r="H147" s="2953"/>
      <c r="I147" s="2953"/>
      <c r="J147" s="2953"/>
      <c r="K147" s="2953"/>
      <c r="L147" s="2953"/>
    </row>
    <row r="148" spans="1:12" ht="15.75" customHeight="1">
      <c r="A148" s="2953"/>
      <c r="B148" s="2953"/>
      <c r="C148" s="2953"/>
      <c r="D148" s="2953"/>
      <c r="E148" s="2953"/>
      <c r="F148" s="2953"/>
      <c r="G148" s="2953"/>
      <c r="H148" s="2953"/>
      <c r="I148" s="2953"/>
      <c r="J148" s="2953"/>
      <c r="K148" s="2953"/>
      <c r="L148" s="2953"/>
    </row>
    <row r="149" spans="1:12" ht="15.75" customHeight="1">
      <c r="A149" s="2953"/>
      <c r="B149" s="2953"/>
      <c r="C149" s="2953"/>
      <c r="D149" s="2953"/>
      <c r="E149" s="2953"/>
      <c r="F149" s="2953"/>
      <c r="G149" s="2953"/>
      <c r="H149" s="2953"/>
      <c r="I149" s="2953"/>
      <c r="J149" s="2953"/>
      <c r="K149" s="2953"/>
      <c r="L149" s="2953"/>
    </row>
    <row r="150" spans="1:12" ht="15.75" customHeight="1">
      <c r="A150" s="2953"/>
      <c r="B150" s="2953"/>
      <c r="C150" s="2953"/>
      <c r="D150" s="2953"/>
      <c r="E150" s="2953"/>
      <c r="F150" s="2953"/>
      <c r="G150" s="2953"/>
      <c r="H150" s="2953"/>
      <c r="I150" s="2953"/>
      <c r="J150" s="2953"/>
      <c r="K150" s="2953"/>
      <c r="L150" s="2953"/>
    </row>
    <row r="151" spans="1:12" ht="15.75" customHeight="1">
      <c r="A151" s="2953"/>
      <c r="B151" s="2953"/>
      <c r="C151" s="2953"/>
      <c r="D151" s="2953"/>
      <c r="E151" s="2953"/>
      <c r="F151" s="2953"/>
      <c r="G151" s="2953"/>
      <c r="H151" s="2953"/>
      <c r="I151" s="2953"/>
      <c r="J151" s="2953"/>
      <c r="K151" s="2953"/>
      <c r="L151" s="2953"/>
    </row>
    <row r="152" spans="1:12" ht="15.75" customHeight="1">
      <c r="A152" s="2953"/>
      <c r="B152" s="2953"/>
      <c r="C152" s="2953"/>
      <c r="D152" s="2953"/>
      <c r="E152" s="2953"/>
      <c r="F152" s="2953"/>
      <c r="G152" s="2953"/>
      <c r="H152" s="2953"/>
      <c r="I152" s="2953"/>
      <c r="J152" s="2953"/>
      <c r="K152" s="2953"/>
      <c r="L152" s="2953"/>
    </row>
    <row r="153" spans="1:12" ht="15.75" customHeight="1">
      <c r="A153" s="2953"/>
      <c r="B153" s="2953"/>
      <c r="C153" s="2953"/>
      <c r="D153" s="2953"/>
      <c r="E153" s="2953"/>
      <c r="F153" s="2953"/>
      <c r="G153" s="2953"/>
      <c r="H153" s="2953"/>
      <c r="I153" s="2953"/>
      <c r="J153" s="2953"/>
      <c r="K153" s="2953"/>
      <c r="L153" s="2953"/>
    </row>
    <row r="154" spans="1:12" ht="15.75" customHeight="1">
      <c r="A154" s="2953"/>
      <c r="B154" s="2953"/>
      <c r="C154" s="2953"/>
      <c r="D154" s="2953"/>
      <c r="E154" s="2953"/>
      <c r="F154" s="2953"/>
      <c r="G154" s="2953"/>
      <c r="H154" s="2953"/>
      <c r="I154" s="2953"/>
      <c r="J154" s="2953"/>
      <c r="K154" s="2953"/>
      <c r="L154" s="2953"/>
    </row>
    <row r="155" spans="1:12" ht="15.75" customHeight="1">
      <c r="A155" s="2953"/>
      <c r="B155" s="2953"/>
      <c r="C155" s="2953"/>
      <c r="D155" s="2953"/>
      <c r="E155" s="2953"/>
      <c r="F155" s="2953"/>
      <c r="G155" s="2953"/>
      <c r="H155" s="2953"/>
      <c r="I155" s="2953"/>
      <c r="J155" s="2953"/>
      <c r="K155" s="2953"/>
      <c r="L155" s="2953"/>
    </row>
    <row r="156" spans="1:12" ht="15.75" customHeight="1">
      <c r="A156" s="2953"/>
      <c r="B156" s="2953"/>
      <c r="C156" s="2953"/>
      <c r="D156" s="2953"/>
      <c r="E156" s="2953"/>
      <c r="F156" s="2953"/>
      <c r="G156" s="2953"/>
      <c r="H156" s="2953"/>
      <c r="I156" s="2953"/>
      <c r="J156" s="2953"/>
      <c r="K156" s="2953"/>
      <c r="L156" s="2953"/>
    </row>
    <row r="157" spans="1:12" ht="15.75" customHeight="1">
      <c r="A157" s="2953"/>
      <c r="B157" s="2953"/>
      <c r="C157" s="2953"/>
      <c r="D157" s="2953"/>
      <c r="E157" s="2953"/>
      <c r="F157" s="2953"/>
      <c r="G157" s="2953"/>
      <c r="H157" s="2953"/>
      <c r="I157" s="2953"/>
      <c r="J157" s="2953"/>
      <c r="K157" s="2953"/>
      <c r="L157" s="2953"/>
    </row>
    <row r="158" spans="1:12" ht="15.75" customHeight="1">
      <c r="A158" s="2953"/>
      <c r="B158" s="2953"/>
      <c r="C158" s="2953"/>
      <c r="D158" s="2953"/>
      <c r="E158" s="2953"/>
      <c r="F158" s="2953"/>
      <c r="G158" s="2953"/>
      <c r="H158" s="2953"/>
      <c r="I158" s="2953"/>
      <c r="J158" s="2953"/>
      <c r="K158" s="2953"/>
      <c r="L158" s="2953"/>
    </row>
    <row r="159" spans="1:12" ht="15.75" customHeight="1">
      <c r="A159" s="2953"/>
      <c r="B159" s="2953"/>
      <c r="C159" s="2953"/>
      <c r="D159" s="2953"/>
      <c r="E159" s="2953"/>
      <c r="F159" s="2953"/>
      <c r="G159" s="2953"/>
      <c r="H159" s="2953"/>
      <c r="I159" s="2953"/>
      <c r="J159" s="2953"/>
      <c r="K159" s="2953"/>
      <c r="L159" s="2953"/>
    </row>
    <row r="160" spans="1:12" ht="15.75" customHeight="1">
      <c r="A160" s="2953"/>
      <c r="B160" s="2953"/>
      <c r="C160" s="2953"/>
      <c r="D160" s="2953"/>
      <c r="E160" s="2953"/>
      <c r="F160" s="2953"/>
      <c r="G160" s="2953"/>
      <c r="H160" s="2953"/>
      <c r="I160" s="2953"/>
      <c r="J160" s="2953"/>
      <c r="K160" s="2953"/>
      <c r="L160" s="2953"/>
    </row>
    <row r="161" spans="1:12" ht="15.75" customHeight="1">
      <c r="A161" s="2953"/>
      <c r="B161" s="2953"/>
      <c r="C161" s="2953"/>
      <c r="D161" s="2953"/>
      <c r="E161" s="2953"/>
      <c r="F161" s="2953"/>
      <c r="G161" s="2953"/>
      <c r="H161" s="2953"/>
      <c r="I161" s="2953"/>
      <c r="J161" s="2953"/>
      <c r="K161" s="2953"/>
      <c r="L161" s="2953"/>
    </row>
    <row r="162" spans="1:12" ht="15.75" customHeight="1">
      <c r="A162" s="2953"/>
      <c r="B162" s="2953"/>
      <c r="C162" s="2953"/>
      <c r="D162" s="2953"/>
      <c r="E162" s="2953"/>
      <c r="F162" s="2953"/>
      <c r="G162" s="2953"/>
      <c r="H162" s="2953"/>
      <c r="I162" s="2953"/>
      <c r="J162" s="2953"/>
      <c r="K162" s="2953"/>
      <c r="L162" s="2953"/>
    </row>
    <row r="163" spans="1:12" ht="15.75" customHeight="1">
      <c r="A163" s="2953"/>
      <c r="B163" s="2953"/>
      <c r="C163" s="2953"/>
      <c r="D163" s="2953"/>
      <c r="E163" s="2953"/>
      <c r="F163" s="2953"/>
      <c r="G163" s="2953"/>
      <c r="H163" s="2953"/>
      <c r="I163" s="2953"/>
      <c r="J163" s="2953"/>
      <c r="K163" s="2953"/>
      <c r="L163" s="2953"/>
    </row>
    <row r="164" spans="1:12" ht="15.75" customHeight="1">
      <c r="A164" s="2953"/>
      <c r="B164" s="2953"/>
      <c r="C164" s="2953"/>
      <c r="D164" s="2953"/>
      <c r="E164" s="2953"/>
      <c r="F164" s="2953"/>
      <c r="G164" s="2953"/>
      <c r="H164" s="2953"/>
      <c r="I164" s="2953"/>
      <c r="J164" s="2953"/>
      <c r="K164" s="2953"/>
      <c r="L164" s="2953"/>
    </row>
    <row r="165" spans="1:12" ht="15.75" customHeight="1">
      <c r="A165" s="2953"/>
      <c r="B165" s="2953"/>
      <c r="C165" s="2953"/>
      <c r="D165" s="2953"/>
      <c r="E165" s="2953"/>
      <c r="F165" s="2953"/>
      <c r="G165" s="2953"/>
      <c r="H165" s="2953"/>
      <c r="I165" s="2953"/>
      <c r="J165" s="2953"/>
      <c r="K165" s="2953"/>
      <c r="L165" s="2953"/>
    </row>
    <row r="166" spans="1:12" ht="15.75" customHeight="1">
      <c r="A166" s="2953"/>
      <c r="B166" s="2953"/>
      <c r="C166" s="2953"/>
      <c r="D166" s="2953"/>
      <c r="E166" s="2953"/>
      <c r="F166" s="2953"/>
      <c r="G166" s="2953"/>
      <c r="H166" s="2953"/>
      <c r="I166" s="2953"/>
      <c r="J166" s="2953"/>
      <c r="K166" s="2953"/>
      <c r="L166" s="2953"/>
    </row>
    <row r="167" spans="1:12" ht="15.75" customHeight="1">
      <c r="A167" s="2953"/>
      <c r="B167" s="2953"/>
      <c r="C167" s="2953"/>
      <c r="D167" s="2953"/>
      <c r="E167" s="2953"/>
      <c r="F167" s="2953"/>
      <c r="G167" s="2953"/>
      <c r="H167" s="2953"/>
      <c r="I167" s="2953"/>
      <c r="J167" s="2953"/>
      <c r="K167" s="2953"/>
      <c r="L167" s="2953"/>
    </row>
    <row r="168" spans="1:12" ht="15.75" customHeight="1">
      <c r="A168" s="2953"/>
      <c r="B168" s="2953"/>
      <c r="C168" s="2953"/>
      <c r="D168" s="2953"/>
      <c r="E168" s="2953"/>
      <c r="F168" s="2953"/>
      <c r="G168" s="2953"/>
      <c r="H168" s="2953"/>
      <c r="I168" s="2953"/>
      <c r="J168" s="2953"/>
      <c r="K168" s="2953"/>
      <c r="L168" s="2953"/>
    </row>
    <row r="169" spans="1:12" ht="15.75" customHeight="1">
      <c r="A169" s="2953"/>
      <c r="B169" s="2953"/>
      <c r="C169" s="2953"/>
      <c r="D169" s="2953"/>
      <c r="E169" s="2953"/>
      <c r="F169" s="2953"/>
      <c r="G169" s="2953"/>
      <c r="H169" s="2953"/>
      <c r="I169" s="2953"/>
      <c r="J169" s="2953"/>
      <c r="K169" s="2953"/>
      <c r="L169" s="2953"/>
    </row>
    <row r="170" spans="1:12" ht="15.75" customHeight="1">
      <c r="A170" s="2953"/>
      <c r="B170" s="2953"/>
      <c r="C170" s="2953"/>
      <c r="D170" s="2953"/>
      <c r="E170" s="2953"/>
      <c r="F170" s="2953"/>
      <c r="G170" s="2953"/>
      <c r="H170" s="2953"/>
      <c r="I170" s="2953"/>
      <c r="J170" s="2953"/>
      <c r="K170" s="2953"/>
      <c r="L170" s="2953"/>
    </row>
    <row r="171" spans="1:12" ht="15.75" customHeight="1">
      <c r="A171" s="2953"/>
      <c r="B171" s="2953"/>
      <c r="C171" s="2953"/>
      <c r="D171" s="2953"/>
      <c r="E171" s="2953"/>
      <c r="F171" s="2953"/>
      <c r="G171" s="2953"/>
      <c r="H171" s="2953"/>
      <c r="I171" s="2953"/>
      <c r="J171" s="2953"/>
      <c r="K171" s="2953"/>
      <c r="L171" s="2953"/>
    </row>
    <row r="172" spans="1:12" ht="15.75" customHeight="1">
      <c r="A172" s="2953"/>
      <c r="B172" s="2953"/>
      <c r="C172" s="2953"/>
      <c r="D172" s="2953"/>
      <c r="E172" s="2953"/>
      <c r="F172" s="2953"/>
      <c r="G172" s="2953"/>
      <c r="H172" s="2953"/>
      <c r="I172" s="2953"/>
      <c r="J172" s="2953"/>
      <c r="K172" s="2953"/>
      <c r="L172" s="2953"/>
    </row>
    <row r="173" spans="1:12" ht="15.75" customHeight="1">
      <c r="A173" s="2953"/>
      <c r="B173" s="2953"/>
      <c r="C173" s="2953"/>
      <c r="D173" s="2953"/>
      <c r="E173" s="2953"/>
      <c r="F173" s="2953"/>
      <c r="G173" s="2953"/>
      <c r="H173" s="2953"/>
      <c r="I173" s="2953"/>
      <c r="J173" s="2953"/>
      <c r="K173" s="2953"/>
      <c r="L173" s="2953"/>
    </row>
    <row r="174" spans="1:12" ht="15.75" customHeight="1">
      <c r="A174" s="2953"/>
      <c r="B174" s="2953"/>
      <c r="C174" s="2953"/>
      <c r="D174" s="2953"/>
      <c r="E174" s="2953"/>
      <c r="F174" s="2953"/>
      <c r="G174" s="2953"/>
      <c r="H174" s="2953"/>
      <c r="I174" s="2953"/>
      <c r="J174" s="2953"/>
      <c r="K174" s="2953"/>
      <c r="L174" s="2953"/>
    </row>
    <row r="175" spans="1:12" ht="15.75" customHeight="1">
      <c r="A175" s="2953"/>
      <c r="B175" s="2953"/>
      <c r="C175" s="2953"/>
      <c r="D175" s="2953"/>
      <c r="E175" s="2953"/>
      <c r="F175" s="2953"/>
      <c r="G175" s="2953"/>
      <c r="H175" s="2953"/>
      <c r="I175" s="2953"/>
      <c r="J175" s="2953"/>
      <c r="K175" s="2953"/>
      <c r="L175" s="2953"/>
    </row>
    <row r="176" spans="1:12" ht="15.75" customHeight="1">
      <c r="A176" s="2953"/>
      <c r="B176" s="2953"/>
      <c r="C176" s="2953"/>
      <c r="D176" s="2953"/>
      <c r="E176" s="2953"/>
      <c r="F176" s="2953"/>
      <c r="G176" s="2953"/>
      <c r="H176" s="2953"/>
      <c r="I176" s="2953"/>
      <c r="J176" s="2953"/>
      <c r="K176" s="2953"/>
      <c r="L176" s="2953"/>
    </row>
    <row r="177" spans="1:12" ht="15.75" customHeight="1">
      <c r="A177" s="2953"/>
      <c r="B177" s="2953"/>
      <c r="C177" s="2953"/>
      <c r="D177" s="2953"/>
      <c r="E177" s="2953"/>
      <c r="F177" s="2953"/>
      <c r="G177" s="2953"/>
      <c r="H177" s="2953"/>
      <c r="I177" s="2953"/>
      <c r="J177" s="2953"/>
      <c r="K177" s="2953"/>
      <c r="L177" s="2953"/>
    </row>
    <row r="178" spans="1:12" ht="15.75" customHeight="1">
      <c r="A178" s="2953"/>
      <c r="B178" s="2953"/>
      <c r="C178" s="2953"/>
      <c r="D178" s="2953"/>
      <c r="E178" s="2953"/>
      <c r="F178" s="2953"/>
      <c r="G178" s="2953"/>
      <c r="H178" s="2953"/>
      <c r="I178" s="2953"/>
      <c r="J178" s="2953"/>
      <c r="K178" s="2953"/>
      <c r="L178" s="2953"/>
    </row>
    <row r="179" spans="1:12" ht="15.75" customHeight="1">
      <c r="A179" s="2953"/>
      <c r="B179" s="2953"/>
      <c r="C179" s="2953"/>
      <c r="D179" s="2953"/>
      <c r="E179" s="2953"/>
      <c r="F179" s="2953"/>
      <c r="G179" s="2953"/>
      <c r="H179" s="2953"/>
      <c r="I179" s="2953"/>
      <c r="J179" s="2953"/>
      <c r="K179" s="2953"/>
      <c r="L179" s="2953"/>
    </row>
    <row r="180" spans="1:12" ht="15.75" customHeight="1">
      <c r="A180" s="2953"/>
      <c r="B180" s="2953"/>
      <c r="C180" s="2953"/>
      <c r="D180" s="2953"/>
      <c r="E180" s="2953"/>
      <c r="F180" s="2953"/>
      <c r="G180" s="2953"/>
      <c r="H180" s="2953"/>
      <c r="I180" s="2953"/>
      <c r="J180" s="2953"/>
      <c r="K180" s="2953"/>
      <c r="L180" s="2953"/>
    </row>
    <row r="181" spans="1:12" ht="15.75" customHeight="1">
      <c r="A181" s="2953"/>
      <c r="B181" s="2953"/>
      <c r="C181" s="2953"/>
      <c r="D181" s="2953"/>
      <c r="E181" s="2953"/>
      <c r="F181" s="2953"/>
      <c r="G181" s="2953"/>
      <c r="H181" s="2953"/>
      <c r="I181" s="2953"/>
      <c r="J181" s="2953"/>
      <c r="K181" s="2953"/>
      <c r="L181" s="2953"/>
    </row>
    <row r="182" spans="1:12" ht="15.75" customHeight="1">
      <c r="A182" s="2953"/>
      <c r="B182" s="2953"/>
      <c r="C182" s="2953"/>
      <c r="D182" s="2953"/>
      <c r="E182" s="2953"/>
      <c r="F182" s="2953"/>
      <c r="G182" s="2953"/>
      <c r="H182" s="2953"/>
      <c r="I182" s="2953"/>
      <c r="J182" s="2953"/>
      <c r="K182" s="2953"/>
      <c r="L182" s="2953"/>
    </row>
    <row r="183" spans="1:12" ht="15.75" customHeight="1">
      <c r="A183" s="2953"/>
      <c r="B183" s="2953"/>
      <c r="C183" s="2953"/>
      <c r="D183" s="2953"/>
      <c r="E183" s="2953"/>
      <c r="F183" s="2953"/>
      <c r="G183" s="2953"/>
      <c r="H183" s="2953"/>
      <c r="I183" s="2953"/>
      <c r="J183" s="2953"/>
      <c r="K183" s="2953"/>
      <c r="L183" s="2953"/>
    </row>
    <row r="184" spans="1:12" ht="15.75" customHeight="1">
      <c r="A184" s="2953"/>
      <c r="B184" s="2953"/>
      <c r="C184" s="2953"/>
      <c r="D184" s="2953"/>
      <c r="E184" s="2953"/>
      <c r="F184" s="2953"/>
      <c r="G184" s="2953"/>
      <c r="H184" s="2953"/>
      <c r="I184" s="2953"/>
      <c r="J184" s="2953"/>
      <c r="K184" s="2953"/>
      <c r="L184" s="2953"/>
    </row>
    <row r="185" spans="1:12" ht="15.75" customHeight="1">
      <c r="A185" s="2953"/>
      <c r="B185" s="2953"/>
      <c r="C185" s="2953"/>
      <c r="D185" s="2953"/>
      <c r="E185" s="2953"/>
      <c r="F185" s="2953"/>
      <c r="G185" s="2953"/>
      <c r="H185" s="2953"/>
      <c r="I185" s="2953"/>
      <c r="J185" s="2953"/>
      <c r="K185" s="2953"/>
      <c r="L185" s="2953"/>
    </row>
    <row r="186" spans="1:12" ht="15.75" customHeight="1">
      <c r="A186" s="2953"/>
      <c r="B186" s="2953"/>
      <c r="C186" s="2953"/>
      <c r="D186" s="2953"/>
      <c r="E186" s="2953"/>
      <c r="F186" s="2953"/>
      <c r="G186" s="2953"/>
      <c r="H186" s="2953"/>
      <c r="I186" s="2953"/>
      <c r="J186" s="2953"/>
      <c r="K186" s="2953"/>
      <c r="L186" s="2953"/>
    </row>
    <row r="187" spans="1:12" ht="15.75" customHeight="1">
      <c r="A187" s="2953"/>
      <c r="B187" s="2953"/>
      <c r="C187" s="2953"/>
      <c r="D187" s="2953"/>
      <c r="E187" s="2953"/>
      <c r="F187" s="2953"/>
      <c r="G187" s="2953"/>
      <c r="H187" s="2953"/>
      <c r="I187" s="2953"/>
      <c r="J187" s="2953"/>
      <c r="K187" s="2953"/>
      <c r="L187" s="2953"/>
    </row>
    <row r="188" spans="1:12" ht="15.75" customHeight="1">
      <c r="A188" s="2953"/>
      <c r="B188" s="2953"/>
      <c r="C188" s="2953"/>
      <c r="D188" s="2953"/>
      <c r="E188" s="2953"/>
      <c r="F188" s="2953"/>
      <c r="G188" s="2953"/>
      <c r="H188" s="2953"/>
      <c r="I188" s="2953"/>
      <c r="J188" s="2953"/>
      <c r="K188" s="2953"/>
      <c r="L188" s="2953"/>
    </row>
    <row r="189" spans="1:12" ht="15.75" customHeight="1">
      <c r="A189" s="2953"/>
      <c r="B189" s="2953"/>
      <c r="C189" s="2953"/>
      <c r="D189" s="2953"/>
      <c r="E189" s="2953"/>
      <c r="F189" s="2953"/>
      <c r="G189" s="2953"/>
      <c r="H189" s="2953"/>
      <c r="I189" s="2953"/>
      <c r="J189" s="2953"/>
      <c r="K189" s="2953"/>
      <c r="L189" s="2953"/>
    </row>
    <row r="190" spans="1:12" ht="15.75" customHeight="1">
      <c r="A190" s="2953"/>
      <c r="B190" s="2953"/>
      <c r="C190" s="2953"/>
      <c r="D190" s="2953"/>
      <c r="E190" s="2953"/>
      <c r="F190" s="2953"/>
      <c r="G190" s="2953"/>
      <c r="H190" s="2953"/>
      <c r="I190" s="2953"/>
      <c r="J190" s="2953"/>
      <c r="K190" s="2953"/>
      <c r="L190" s="2953"/>
    </row>
    <row r="191" spans="1:12" ht="15.75" customHeight="1">
      <c r="A191" s="2953"/>
      <c r="B191" s="2953"/>
      <c r="C191" s="2953"/>
      <c r="D191" s="2953"/>
      <c r="E191" s="2953"/>
      <c r="F191" s="2953"/>
      <c r="G191" s="2953"/>
      <c r="H191" s="2953"/>
      <c r="I191" s="2953"/>
      <c r="J191" s="2953"/>
      <c r="K191" s="2953"/>
      <c r="L191" s="2953"/>
    </row>
    <row r="192" spans="1:12" ht="15.75" customHeight="1">
      <c r="A192" s="2953"/>
      <c r="B192" s="2953"/>
      <c r="C192" s="2953"/>
      <c r="D192" s="2953"/>
      <c r="E192" s="2953"/>
      <c r="F192" s="2953"/>
      <c r="G192" s="2953"/>
      <c r="H192" s="2953"/>
      <c r="I192" s="2953"/>
      <c r="J192" s="2953"/>
      <c r="K192" s="2953"/>
      <c r="L192" s="2953"/>
    </row>
    <row r="193" spans="1:12" ht="15.75" customHeight="1">
      <c r="A193" s="2953"/>
      <c r="B193" s="2953"/>
      <c r="C193" s="2953"/>
      <c r="D193" s="2953"/>
      <c r="E193" s="2953"/>
      <c r="F193" s="2953"/>
      <c r="G193" s="2953"/>
      <c r="H193" s="2953"/>
      <c r="I193" s="2953"/>
      <c r="J193" s="2953"/>
      <c r="K193" s="2953"/>
      <c r="L193" s="2953"/>
    </row>
    <row r="194" spans="1:12" ht="15.75" customHeight="1">
      <c r="A194" s="2953"/>
      <c r="B194" s="2953"/>
      <c r="C194" s="2953"/>
      <c r="D194" s="2953"/>
      <c r="E194" s="2953"/>
      <c r="F194" s="2953"/>
      <c r="G194" s="2953"/>
      <c r="H194" s="2953"/>
      <c r="I194" s="2953"/>
      <c r="J194" s="2953"/>
      <c r="K194" s="2953"/>
      <c r="L194" s="2953"/>
    </row>
    <row r="195" spans="1:12" ht="15.75" customHeight="1">
      <c r="A195" s="2953"/>
      <c r="B195" s="2953"/>
      <c r="C195" s="2953"/>
      <c r="D195" s="2953"/>
      <c r="E195" s="2953"/>
      <c r="F195" s="2953"/>
      <c r="G195" s="2953"/>
      <c r="H195" s="2953"/>
      <c r="I195" s="2953"/>
      <c r="J195" s="2953"/>
      <c r="K195" s="2953"/>
      <c r="L195" s="2953"/>
    </row>
    <row r="196" spans="1:12" ht="15.75" customHeight="1">
      <c r="A196" s="2953"/>
      <c r="B196" s="2953"/>
      <c r="C196" s="2953"/>
      <c r="D196" s="2953"/>
      <c r="E196" s="2953"/>
      <c r="F196" s="2953"/>
      <c r="G196" s="2953"/>
      <c r="H196" s="2953"/>
      <c r="I196" s="2953"/>
      <c r="J196" s="2953"/>
      <c r="K196" s="2953"/>
      <c r="L196" s="2953"/>
    </row>
    <row r="197" spans="1:12" ht="15.75" customHeight="1">
      <c r="A197" s="2953"/>
      <c r="B197" s="2953"/>
      <c r="C197" s="2953"/>
      <c r="D197" s="2953"/>
      <c r="E197" s="2953"/>
      <c r="F197" s="2953"/>
      <c r="G197" s="2953"/>
      <c r="H197" s="2953"/>
      <c r="I197" s="2953"/>
      <c r="J197" s="2953"/>
      <c r="K197" s="2953"/>
      <c r="L197" s="2953"/>
    </row>
    <row r="198" spans="1:12" ht="15.75" customHeight="1">
      <c r="A198" s="2953"/>
      <c r="B198" s="2953"/>
      <c r="C198" s="2953"/>
      <c r="D198" s="2953"/>
      <c r="E198" s="2953"/>
      <c r="F198" s="2953"/>
      <c r="G198" s="2953"/>
      <c r="H198" s="2953"/>
      <c r="I198" s="2953"/>
      <c r="J198" s="2953"/>
      <c r="K198" s="2953"/>
      <c r="L198" s="2953"/>
    </row>
    <row r="199" spans="1:12" ht="15.75" customHeight="1">
      <c r="A199" s="2953"/>
      <c r="B199" s="2953"/>
      <c r="C199" s="2953"/>
      <c r="D199" s="2953"/>
      <c r="E199" s="2953"/>
      <c r="F199" s="2953"/>
      <c r="G199" s="2953"/>
      <c r="H199" s="2953"/>
      <c r="I199" s="2953"/>
      <c r="J199" s="2953"/>
      <c r="K199" s="2953"/>
      <c r="L199" s="2953"/>
    </row>
    <row r="200" spans="1:12" ht="15.75" customHeight="1">
      <c r="A200" s="2953"/>
      <c r="B200" s="2953"/>
      <c r="C200" s="2953"/>
      <c r="D200" s="2953"/>
      <c r="E200" s="2953"/>
      <c r="F200" s="2953"/>
      <c r="G200" s="2953"/>
      <c r="H200" s="2953"/>
      <c r="I200" s="2953"/>
      <c r="J200" s="2953"/>
      <c r="K200" s="2953"/>
      <c r="L200" s="2953"/>
    </row>
    <row r="201" spans="1:12" ht="15.75" customHeight="1">
      <c r="A201" s="2953"/>
      <c r="B201" s="2953"/>
      <c r="C201" s="2953"/>
      <c r="D201" s="2953"/>
      <c r="E201" s="2953"/>
      <c r="F201" s="2953"/>
      <c r="G201" s="2953"/>
      <c r="H201" s="2953"/>
      <c r="I201" s="2953"/>
      <c r="J201" s="2953"/>
      <c r="K201" s="2953"/>
      <c r="L201" s="2953"/>
    </row>
    <row r="202" spans="1:12" ht="15.75" customHeight="1">
      <c r="A202" s="2953"/>
      <c r="B202" s="2953"/>
      <c r="C202" s="2953"/>
      <c r="D202" s="2953"/>
      <c r="E202" s="2953"/>
      <c r="F202" s="2953"/>
      <c r="G202" s="2953"/>
      <c r="H202" s="2953"/>
      <c r="I202" s="2953"/>
      <c r="J202" s="2953"/>
      <c r="K202" s="2953"/>
      <c r="L202" s="2953"/>
    </row>
    <row r="203" spans="1:12" ht="15.75" customHeight="1">
      <c r="A203" s="2953"/>
      <c r="B203" s="2953"/>
      <c r="C203" s="2953"/>
      <c r="D203" s="2953"/>
      <c r="E203" s="2953"/>
      <c r="F203" s="2953"/>
      <c r="G203" s="2953"/>
      <c r="H203" s="2953"/>
      <c r="I203" s="2953"/>
      <c r="J203" s="2953"/>
      <c r="K203" s="2953"/>
      <c r="L203" s="2953"/>
    </row>
    <row r="204" spans="1:12" ht="15.75" customHeight="1">
      <c r="A204" s="2953"/>
      <c r="B204" s="2953"/>
      <c r="C204" s="2953"/>
      <c r="D204" s="2953"/>
      <c r="E204" s="2953"/>
      <c r="F204" s="2953"/>
      <c r="G204" s="2953"/>
      <c r="H204" s="2953"/>
      <c r="I204" s="2953"/>
      <c r="J204" s="2953"/>
      <c r="K204" s="2953"/>
      <c r="L204" s="2953"/>
    </row>
    <row r="205" spans="1:12" ht="15.75" customHeight="1">
      <c r="A205" s="2953"/>
      <c r="B205" s="2953"/>
      <c r="C205" s="2953"/>
      <c r="D205" s="2953"/>
      <c r="E205" s="2953"/>
      <c r="F205" s="2953"/>
      <c r="G205" s="2953"/>
      <c r="H205" s="2953"/>
      <c r="I205" s="2953"/>
      <c r="J205" s="2953"/>
      <c r="K205" s="2953"/>
      <c r="L205" s="2953"/>
    </row>
    <row r="206" spans="1:12" ht="15.75" customHeight="1">
      <c r="A206" s="2953"/>
      <c r="B206" s="2953"/>
      <c r="C206" s="2953"/>
      <c r="D206" s="2953"/>
      <c r="E206" s="2953"/>
      <c r="F206" s="2953"/>
      <c r="G206" s="2953"/>
      <c r="H206" s="2953"/>
      <c r="I206" s="2953"/>
      <c r="J206" s="2953"/>
      <c r="K206" s="2953"/>
      <c r="L206" s="2953"/>
    </row>
    <row r="207" spans="1:12" ht="15.75" customHeight="1">
      <c r="A207" s="2953"/>
      <c r="B207" s="2953"/>
      <c r="C207" s="2953"/>
      <c r="D207" s="2953"/>
      <c r="E207" s="2953"/>
      <c r="F207" s="2953"/>
      <c r="G207" s="2953"/>
      <c r="H207" s="2953"/>
      <c r="I207" s="2953"/>
      <c r="J207" s="2953"/>
      <c r="K207" s="2953"/>
      <c r="L207" s="2953"/>
    </row>
    <row r="208" spans="1:12" ht="15.75" customHeight="1">
      <c r="A208" s="2953"/>
      <c r="B208" s="2953"/>
      <c r="C208" s="2953"/>
      <c r="D208" s="2953"/>
      <c r="E208" s="2953"/>
      <c r="F208" s="2953"/>
      <c r="G208" s="2953"/>
      <c r="H208" s="2953"/>
      <c r="I208" s="2953"/>
      <c r="J208" s="2953"/>
      <c r="K208" s="2953"/>
      <c r="L208" s="2953"/>
    </row>
    <row r="209" spans="1:12" ht="15.75" customHeight="1">
      <c r="A209" s="2953"/>
      <c r="B209" s="2953"/>
      <c r="C209" s="2953"/>
      <c r="D209" s="2953"/>
      <c r="E209" s="2953"/>
      <c r="F209" s="2953"/>
      <c r="G209" s="2953"/>
      <c r="H209" s="2953"/>
      <c r="I209" s="2953"/>
      <c r="J209" s="2953"/>
      <c r="K209" s="2953"/>
      <c r="L209" s="2953"/>
    </row>
    <row r="210" spans="1:12" ht="15.75" customHeight="1">
      <c r="A210" s="2953"/>
      <c r="B210" s="2953"/>
      <c r="C210" s="2953"/>
      <c r="D210" s="2953"/>
      <c r="E210" s="2953"/>
      <c r="F210" s="2953"/>
      <c r="G210" s="2953"/>
      <c r="H210" s="2953"/>
      <c r="I210" s="2953"/>
      <c r="J210" s="2953"/>
      <c r="K210" s="2953"/>
      <c r="L210" s="2953"/>
    </row>
    <row r="211" spans="1:12" ht="15.75" customHeight="1">
      <c r="A211" s="2953"/>
      <c r="B211" s="2953"/>
      <c r="C211" s="2953"/>
      <c r="D211" s="2953"/>
      <c r="E211" s="2953"/>
      <c r="F211" s="2953"/>
      <c r="G211" s="2953"/>
      <c r="H211" s="2953"/>
      <c r="I211" s="2953"/>
      <c r="J211" s="2953"/>
      <c r="K211" s="2953"/>
      <c r="L211" s="2953"/>
    </row>
    <row r="212" spans="1:12" ht="15.75" customHeight="1">
      <c r="A212" s="2953"/>
      <c r="B212" s="2953"/>
      <c r="C212" s="2953"/>
      <c r="D212" s="2953"/>
      <c r="E212" s="2953"/>
      <c r="F212" s="2953"/>
      <c r="G212" s="2953"/>
      <c r="H212" s="2953"/>
      <c r="I212" s="2953"/>
      <c r="J212" s="2953"/>
      <c r="K212" s="2953"/>
      <c r="L212" s="2953"/>
    </row>
    <row r="213" spans="1:12" ht="15.75" customHeight="1">
      <c r="A213" s="2953"/>
      <c r="B213" s="2953"/>
      <c r="C213" s="2953"/>
      <c r="D213" s="2953"/>
      <c r="E213" s="2953"/>
      <c r="F213" s="2953"/>
      <c r="G213" s="2953"/>
      <c r="H213" s="2953"/>
      <c r="I213" s="2953"/>
      <c r="J213" s="2953"/>
      <c r="K213" s="2953"/>
      <c r="L213" s="2953"/>
    </row>
    <row r="214" spans="1:12" ht="15.75" customHeight="1">
      <c r="A214" s="2953"/>
      <c r="B214" s="2953"/>
      <c r="C214" s="2953"/>
      <c r="D214" s="2953"/>
      <c r="E214" s="2953"/>
      <c r="F214" s="2953"/>
      <c r="G214" s="2953"/>
      <c r="H214" s="2953"/>
      <c r="I214" s="2953"/>
      <c r="J214" s="2953"/>
      <c r="K214" s="2953"/>
      <c r="L214" s="2953"/>
    </row>
    <row r="215" spans="1:12" ht="15.75" customHeight="1">
      <c r="A215" s="2953"/>
      <c r="B215" s="2953"/>
      <c r="C215" s="2953"/>
      <c r="D215" s="2953"/>
      <c r="E215" s="2953"/>
      <c r="F215" s="2953"/>
      <c r="G215" s="2953"/>
      <c r="H215" s="2953"/>
      <c r="I215" s="2953"/>
      <c r="J215" s="2953"/>
      <c r="K215" s="2953"/>
      <c r="L215" s="2953"/>
    </row>
    <row r="216" spans="1:12" ht="15.75" customHeight="1">
      <c r="A216" s="2953"/>
      <c r="B216" s="2953"/>
      <c r="C216" s="2953"/>
      <c r="D216" s="2953"/>
      <c r="E216" s="2953"/>
      <c r="F216" s="2953"/>
      <c r="G216" s="2953"/>
      <c r="H216" s="2953"/>
      <c r="I216" s="2953"/>
      <c r="J216" s="2953"/>
      <c r="K216" s="2953"/>
      <c r="L216" s="2953"/>
    </row>
    <row r="217" spans="1:12" ht="15.75" customHeight="1">
      <c r="A217" s="2953"/>
      <c r="B217" s="2953"/>
      <c r="C217" s="2953"/>
      <c r="D217" s="2953"/>
      <c r="E217" s="2953"/>
      <c r="F217" s="2953"/>
      <c r="G217" s="2953"/>
      <c r="H217" s="2953"/>
      <c r="I217" s="2953"/>
      <c r="J217" s="2953"/>
      <c r="K217" s="2953"/>
      <c r="L217" s="2953"/>
    </row>
    <row r="218" spans="1:12" ht="15.75" customHeight="1">
      <c r="A218" s="2953"/>
      <c r="B218" s="2953"/>
      <c r="C218" s="2953"/>
      <c r="D218" s="2953"/>
      <c r="E218" s="2953"/>
      <c r="F218" s="2953"/>
      <c r="G218" s="2953"/>
      <c r="H218" s="2953"/>
      <c r="I218" s="2953"/>
      <c r="J218" s="2953"/>
      <c r="K218" s="2953"/>
      <c r="L218" s="2953"/>
    </row>
    <row r="219" spans="1:12" ht="15.75" customHeight="1">
      <c r="A219" s="2953"/>
      <c r="B219" s="2953"/>
      <c r="C219" s="2953"/>
      <c r="D219" s="2953"/>
      <c r="E219" s="2953"/>
      <c r="F219" s="2953"/>
      <c r="G219" s="2953"/>
      <c r="H219" s="2953"/>
      <c r="I219" s="2953"/>
      <c r="J219" s="2953"/>
      <c r="K219" s="2953"/>
      <c r="L219" s="2953"/>
    </row>
    <row r="220" spans="1:12" ht="15.75" customHeight="1">
      <c r="A220" s="2953"/>
      <c r="B220" s="2953"/>
      <c r="C220" s="2953"/>
      <c r="D220" s="2953"/>
      <c r="E220" s="2953"/>
      <c r="F220" s="2953"/>
      <c r="G220" s="2953"/>
      <c r="H220" s="2953"/>
      <c r="I220" s="2953"/>
      <c r="J220" s="2953"/>
      <c r="K220" s="2953"/>
      <c r="L220" s="2953"/>
    </row>
    <row r="221" spans="1:12" ht="15.75" customHeight="1">
      <c r="A221" s="2953"/>
      <c r="B221" s="2953"/>
      <c r="C221" s="2953"/>
      <c r="D221" s="2953"/>
      <c r="E221" s="2953"/>
      <c r="F221" s="2953"/>
      <c r="G221" s="2953"/>
      <c r="H221" s="2953"/>
      <c r="I221" s="2953"/>
      <c r="J221" s="2953"/>
      <c r="K221" s="2953"/>
      <c r="L221" s="2953"/>
    </row>
    <row r="222" spans="1:12" ht="15.75" customHeight="1">
      <c r="A222" s="2953"/>
      <c r="B222" s="2953"/>
      <c r="C222" s="2953"/>
      <c r="D222" s="2953"/>
      <c r="E222" s="2953"/>
      <c r="F222" s="2953"/>
      <c r="G222" s="2953"/>
      <c r="H222" s="2953"/>
      <c r="I222" s="2953"/>
      <c r="J222" s="2953"/>
      <c r="K222" s="2953"/>
      <c r="L222" s="2953"/>
    </row>
    <row r="223" spans="1:12" ht="15.75" customHeight="1">
      <c r="A223" s="2953"/>
      <c r="B223" s="2953"/>
      <c r="C223" s="2953"/>
      <c r="D223" s="2953"/>
      <c r="E223" s="2953"/>
      <c r="F223" s="2953"/>
      <c r="G223" s="2953"/>
      <c r="H223" s="2953"/>
      <c r="I223" s="2953"/>
      <c r="J223" s="2953"/>
      <c r="K223" s="2953"/>
      <c r="L223" s="2953"/>
    </row>
    <row r="224" spans="1:12" ht="15.75" customHeight="1">
      <c r="A224" s="2953"/>
      <c r="B224" s="2953"/>
      <c r="C224" s="2953"/>
      <c r="D224" s="2953"/>
      <c r="E224" s="2953"/>
      <c r="F224" s="2953"/>
      <c r="G224" s="2953"/>
      <c r="H224" s="2953"/>
      <c r="I224" s="2953"/>
      <c r="J224" s="2953"/>
      <c r="K224" s="2953"/>
      <c r="L224" s="2953"/>
    </row>
    <row r="225" spans="1:12" ht="15.75" customHeight="1">
      <c r="A225" s="2953"/>
      <c r="B225" s="2953"/>
      <c r="C225" s="2953"/>
      <c r="D225" s="2953"/>
      <c r="E225" s="2953"/>
      <c r="F225" s="2953"/>
      <c r="G225" s="2953"/>
      <c r="H225" s="2953"/>
      <c r="I225" s="2953"/>
      <c r="J225" s="2953"/>
      <c r="K225" s="2953"/>
      <c r="L225" s="2953"/>
    </row>
    <row r="226" spans="1:12" ht="15.75" customHeight="1">
      <c r="A226" s="2953"/>
      <c r="B226" s="2953"/>
      <c r="C226" s="2953"/>
      <c r="D226" s="2953"/>
      <c r="E226" s="2953"/>
      <c r="F226" s="2953"/>
      <c r="G226" s="2953"/>
      <c r="H226" s="2953"/>
      <c r="I226" s="2953"/>
      <c r="J226" s="2953"/>
      <c r="K226" s="2953"/>
      <c r="L226" s="2953"/>
    </row>
    <row r="227" spans="1:12" ht="15.75" customHeight="1">
      <c r="A227" s="2953"/>
      <c r="B227" s="2953"/>
      <c r="C227" s="2953"/>
      <c r="D227" s="2953"/>
      <c r="E227" s="2953"/>
      <c r="F227" s="2953"/>
      <c r="G227" s="2953"/>
      <c r="H227" s="2953"/>
      <c r="I227" s="2953"/>
      <c r="J227" s="2953"/>
      <c r="K227" s="2953"/>
      <c r="L227" s="2953"/>
    </row>
    <row r="228" spans="1:12" ht="15.75" customHeight="1">
      <c r="A228" s="2953"/>
      <c r="B228" s="2953"/>
      <c r="C228" s="2953"/>
      <c r="D228" s="2953"/>
      <c r="E228" s="2953"/>
      <c r="F228" s="2953"/>
      <c r="G228" s="2953"/>
      <c r="H228" s="2953"/>
      <c r="I228" s="2953"/>
      <c r="J228" s="2953"/>
      <c r="K228" s="2953"/>
      <c r="L228" s="2953"/>
    </row>
    <row r="229" spans="1:12" ht="15.75" customHeight="1">
      <c r="A229" s="2953"/>
      <c r="B229" s="2953"/>
      <c r="C229" s="2953"/>
      <c r="D229" s="2953"/>
      <c r="E229" s="2953"/>
      <c r="F229" s="2953"/>
      <c r="G229" s="2953"/>
      <c r="H229" s="2953"/>
      <c r="I229" s="2953"/>
      <c r="J229" s="2953"/>
      <c r="K229" s="2953"/>
      <c r="L229" s="2953"/>
    </row>
    <row r="230" spans="1:12" ht="15.75" customHeight="1">
      <c r="A230" s="2953"/>
      <c r="B230" s="2953"/>
      <c r="C230" s="2953"/>
      <c r="D230" s="2953"/>
      <c r="E230" s="2953"/>
      <c r="F230" s="2953"/>
      <c r="G230" s="2953"/>
      <c r="H230" s="2953"/>
      <c r="I230" s="2953"/>
      <c r="J230" s="2953"/>
      <c r="K230" s="2953"/>
      <c r="L230" s="2953"/>
    </row>
    <row r="231" spans="1:12" ht="15.75" customHeight="1">
      <c r="A231" s="2953"/>
      <c r="B231" s="2953"/>
      <c r="C231" s="2953"/>
      <c r="D231" s="2953"/>
      <c r="E231" s="2953"/>
      <c r="F231" s="2953"/>
      <c r="G231" s="2953"/>
      <c r="H231" s="2953"/>
      <c r="I231" s="2953"/>
      <c r="J231" s="2953"/>
      <c r="K231" s="2953"/>
      <c r="L231" s="2953"/>
    </row>
    <row r="232" spans="1:12" ht="15.75" customHeight="1">
      <c r="A232" s="2953"/>
      <c r="B232" s="2953"/>
      <c r="C232" s="2953"/>
      <c r="D232" s="2953"/>
      <c r="E232" s="2953"/>
      <c r="F232" s="2953"/>
      <c r="G232" s="2953"/>
      <c r="H232" s="2953"/>
      <c r="I232" s="2953"/>
      <c r="J232" s="2953"/>
      <c r="K232" s="2953"/>
      <c r="L232" s="2953"/>
    </row>
    <row r="233" spans="1:12" ht="15.75" customHeight="1">
      <c r="A233" s="2953"/>
      <c r="B233" s="2953"/>
      <c r="C233" s="2953"/>
      <c r="D233" s="2953"/>
      <c r="E233" s="2953"/>
      <c r="F233" s="2953"/>
      <c r="G233" s="2953"/>
      <c r="H233" s="2953"/>
      <c r="I233" s="2953"/>
      <c r="J233" s="2953"/>
      <c r="K233" s="2953"/>
      <c r="L233" s="2953"/>
    </row>
    <row r="234" spans="1:12" ht="15.75" customHeight="1">
      <c r="A234" s="2953"/>
      <c r="B234" s="2953"/>
      <c r="C234" s="2953"/>
      <c r="D234" s="2953"/>
      <c r="E234" s="2953"/>
      <c r="F234" s="2953"/>
      <c r="G234" s="2953"/>
      <c r="H234" s="2953"/>
      <c r="I234" s="2953"/>
      <c r="J234" s="2953"/>
      <c r="K234" s="2953"/>
      <c r="L234" s="2953"/>
    </row>
    <row r="235" spans="1:12" ht="15.75" customHeight="1">
      <c r="A235" s="2953"/>
      <c r="B235" s="2953"/>
      <c r="C235" s="2953"/>
      <c r="D235" s="2953"/>
      <c r="E235" s="2953"/>
      <c r="F235" s="2953"/>
      <c r="G235" s="2953"/>
      <c r="H235" s="2953"/>
      <c r="I235" s="2953"/>
      <c r="J235" s="2953"/>
      <c r="K235" s="2953"/>
      <c r="L235" s="2953"/>
    </row>
    <row r="236" spans="1:12" ht="15.75" customHeight="1">
      <c r="A236" s="2953"/>
      <c r="B236" s="2953"/>
      <c r="C236" s="2953"/>
      <c r="D236" s="2953"/>
      <c r="E236" s="2953"/>
      <c r="F236" s="2953"/>
      <c r="G236" s="2953"/>
      <c r="H236" s="2953"/>
      <c r="I236" s="2953"/>
      <c r="J236" s="2953"/>
      <c r="K236" s="2953"/>
      <c r="L236" s="2953"/>
    </row>
    <row r="237" spans="1:12" ht="15.75" customHeight="1">
      <c r="A237" s="2953"/>
      <c r="B237" s="2953"/>
      <c r="C237" s="2953"/>
      <c r="D237" s="2953"/>
      <c r="E237" s="2953"/>
      <c r="F237" s="2953"/>
      <c r="G237" s="2953"/>
      <c r="H237" s="2953"/>
      <c r="I237" s="2953"/>
      <c r="J237" s="2953"/>
      <c r="K237" s="2953"/>
      <c r="L237" s="2953"/>
    </row>
    <row r="238" spans="1:12" ht="15.75" customHeight="1">
      <c r="A238" s="2953"/>
      <c r="B238" s="2953"/>
      <c r="C238" s="2953"/>
      <c r="D238" s="2953"/>
      <c r="E238" s="2953"/>
      <c r="F238" s="2953"/>
      <c r="G238" s="2953"/>
      <c r="H238" s="2953"/>
      <c r="I238" s="2953"/>
      <c r="J238" s="2953"/>
      <c r="K238" s="2953"/>
      <c r="L238" s="2953"/>
    </row>
    <row r="239" spans="1:12" ht="15.75" customHeight="1">
      <c r="A239" s="2953"/>
      <c r="B239" s="2953"/>
      <c r="C239" s="2953"/>
      <c r="D239" s="2953"/>
      <c r="E239" s="2953"/>
      <c r="F239" s="2953"/>
      <c r="G239" s="2953"/>
      <c r="H239" s="2953"/>
      <c r="I239" s="2953"/>
      <c r="J239" s="2953"/>
      <c r="K239" s="2953"/>
      <c r="L239" s="2953"/>
    </row>
    <row r="240" spans="1:12" ht="15.75" customHeight="1">
      <c r="A240" s="2953"/>
      <c r="B240" s="2953"/>
      <c r="C240" s="2953"/>
      <c r="D240" s="2953"/>
      <c r="E240" s="2953"/>
      <c r="F240" s="2953"/>
      <c r="G240" s="2953"/>
      <c r="H240" s="2953"/>
      <c r="I240" s="2953"/>
      <c r="J240" s="2953"/>
      <c r="K240" s="2953"/>
      <c r="L240" s="2953"/>
    </row>
    <row r="241" spans="1:12" ht="15.75" customHeight="1">
      <c r="A241" s="2953"/>
      <c r="B241" s="2953"/>
      <c r="C241" s="2953"/>
      <c r="D241" s="2953"/>
      <c r="E241" s="2953"/>
      <c r="F241" s="2953"/>
      <c r="G241" s="2953"/>
      <c r="H241" s="2953"/>
      <c r="I241" s="2953"/>
      <c r="J241" s="2953"/>
      <c r="K241" s="2953"/>
      <c r="L241" s="2953"/>
    </row>
    <row r="242" spans="1:12" ht="15.75" customHeight="1">
      <c r="A242" s="2953"/>
      <c r="B242" s="2953"/>
      <c r="C242" s="2953"/>
      <c r="D242" s="2953"/>
      <c r="E242" s="2953"/>
      <c r="F242" s="2953"/>
      <c r="G242" s="2953"/>
      <c r="H242" s="2953"/>
      <c r="I242" s="2953"/>
      <c r="J242" s="2953"/>
      <c r="K242" s="2953"/>
      <c r="L242" s="2953"/>
    </row>
    <row r="243" spans="1:12" ht="15.75" customHeight="1">
      <c r="A243" s="2953"/>
      <c r="B243" s="2953"/>
      <c r="C243" s="2953"/>
      <c r="D243" s="2953"/>
      <c r="E243" s="2953"/>
      <c r="F243" s="2953"/>
      <c r="G243" s="2953"/>
      <c r="H243" s="2953"/>
      <c r="I243" s="2953"/>
      <c r="J243" s="2953"/>
      <c r="K243" s="2953"/>
      <c r="L243" s="2953"/>
    </row>
    <row r="244" spans="1:12" ht="15.75" customHeight="1">
      <c r="A244" s="2953"/>
      <c r="B244" s="2953"/>
      <c r="C244" s="2953"/>
      <c r="D244" s="2953"/>
      <c r="E244" s="2953"/>
      <c r="F244" s="2953"/>
      <c r="G244" s="2953"/>
      <c r="H244" s="2953"/>
      <c r="I244" s="2953"/>
      <c r="J244" s="2953"/>
      <c r="K244" s="2953"/>
      <c r="L244" s="2953"/>
    </row>
    <row r="245" spans="1:12" ht="15.75" customHeight="1">
      <c r="A245" s="2953"/>
      <c r="B245" s="2953"/>
      <c r="C245" s="2953"/>
      <c r="D245" s="2953"/>
      <c r="E245" s="2953"/>
      <c r="F245" s="2953"/>
      <c r="G245" s="2953"/>
      <c r="H245" s="2953"/>
      <c r="I245" s="2953"/>
      <c r="J245" s="2953"/>
      <c r="K245" s="2953"/>
      <c r="L245" s="2953"/>
    </row>
    <row r="246" spans="1:12" ht="15.75" customHeight="1">
      <c r="A246" s="2953"/>
      <c r="B246" s="2953"/>
      <c r="C246" s="2953"/>
      <c r="D246" s="2953"/>
      <c r="E246" s="2953"/>
      <c r="F246" s="2953"/>
      <c r="G246" s="2953"/>
      <c r="H246" s="2953"/>
      <c r="I246" s="2953"/>
      <c r="J246" s="2953"/>
      <c r="K246" s="2953"/>
      <c r="L246" s="2953"/>
    </row>
    <row r="247" spans="1:12" ht="15.75" customHeight="1">
      <c r="A247" s="2953"/>
      <c r="B247" s="2953"/>
      <c r="C247" s="2953"/>
      <c r="D247" s="2953"/>
      <c r="E247" s="2953"/>
      <c r="F247" s="2953"/>
      <c r="G247" s="2953"/>
      <c r="H247" s="2953"/>
      <c r="I247" s="2953"/>
      <c r="J247" s="2953"/>
      <c r="K247" s="2953"/>
      <c r="L247" s="2953"/>
    </row>
    <row r="248" spans="1:12" ht="15.75" customHeight="1">
      <c r="A248" s="2953"/>
      <c r="B248" s="2953"/>
      <c r="C248" s="2953"/>
      <c r="D248" s="2953"/>
      <c r="E248" s="2953"/>
      <c r="F248" s="2953"/>
      <c r="G248" s="2953"/>
      <c r="H248" s="2953"/>
      <c r="I248" s="2953"/>
      <c r="J248" s="2953"/>
      <c r="K248" s="2953"/>
      <c r="L248" s="2953"/>
    </row>
    <row r="249" spans="1:12" ht="15.75" customHeight="1">
      <c r="A249" s="2953"/>
      <c r="B249" s="2953"/>
      <c r="C249" s="2953"/>
      <c r="D249" s="2953"/>
      <c r="E249" s="2953"/>
      <c r="F249" s="2953"/>
      <c r="G249" s="2953"/>
      <c r="H249" s="2953"/>
      <c r="I249" s="2953"/>
      <c r="J249" s="2953"/>
      <c r="K249" s="2953"/>
      <c r="L249" s="2953"/>
    </row>
    <row r="250" spans="1:12" ht="15.75" customHeight="1">
      <c r="A250" s="2953"/>
      <c r="B250" s="2953"/>
      <c r="C250" s="2953"/>
      <c r="D250" s="2953"/>
      <c r="E250" s="2953"/>
      <c r="F250" s="2953"/>
      <c r="G250" s="2953"/>
      <c r="H250" s="2953"/>
      <c r="I250" s="2953"/>
      <c r="J250" s="2953"/>
      <c r="K250" s="2953"/>
      <c r="L250" s="2953"/>
    </row>
    <row r="251" spans="1:12" ht="15.75" customHeight="1">
      <c r="A251" s="2953"/>
      <c r="B251" s="2953"/>
      <c r="C251" s="2953"/>
      <c r="D251" s="2953"/>
      <c r="E251" s="2953"/>
      <c r="F251" s="2953"/>
      <c r="G251" s="2953"/>
      <c r="H251" s="2953"/>
      <c r="I251" s="2953"/>
      <c r="J251" s="2953"/>
      <c r="K251" s="2953"/>
      <c r="L251" s="2953"/>
    </row>
    <row r="252" spans="1:12" ht="15.75" customHeight="1">
      <c r="A252" s="2953"/>
      <c r="B252" s="2953"/>
      <c r="C252" s="2953"/>
      <c r="D252" s="2953"/>
      <c r="E252" s="2953"/>
      <c r="F252" s="2953"/>
      <c r="G252" s="2953"/>
      <c r="H252" s="2953"/>
      <c r="I252" s="2953"/>
      <c r="J252" s="2953"/>
      <c r="K252" s="2953"/>
      <c r="L252" s="2953"/>
    </row>
    <row r="253" spans="1:12" ht="15.75" customHeight="1">
      <c r="A253" s="2953"/>
      <c r="B253" s="2953"/>
      <c r="C253" s="2953"/>
      <c r="D253" s="2953"/>
      <c r="E253" s="2953"/>
      <c r="F253" s="2953"/>
      <c r="G253" s="2953"/>
      <c r="H253" s="2953"/>
      <c r="I253" s="2953"/>
      <c r="J253" s="2953"/>
      <c r="K253" s="2953"/>
      <c r="L253" s="2953"/>
    </row>
    <row r="254" spans="1:12" ht="15.75" customHeight="1">
      <c r="A254" s="2953"/>
      <c r="B254" s="2953"/>
      <c r="C254" s="2953"/>
      <c r="D254" s="2953"/>
      <c r="E254" s="2953"/>
      <c r="F254" s="2953"/>
      <c r="G254" s="2953"/>
      <c r="H254" s="2953"/>
      <c r="I254" s="2953"/>
      <c r="J254" s="2953"/>
      <c r="K254" s="2953"/>
      <c r="L254" s="2953"/>
    </row>
    <row r="255" spans="1:12" ht="15.75" customHeight="1">
      <c r="A255" s="2953"/>
      <c r="B255" s="2953"/>
      <c r="C255" s="2953"/>
      <c r="D255" s="2953"/>
      <c r="E255" s="2953"/>
      <c r="F255" s="2953"/>
      <c r="G255" s="2953"/>
      <c r="H255" s="2953"/>
      <c r="I255" s="2953"/>
      <c r="J255" s="2953"/>
      <c r="K255" s="2953"/>
      <c r="L255" s="2953"/>
    </row>
    <row r="256" spans="1:12" ht="15.75" customHeight="1">
      <c r="A256" s="2953"/>
      <c r="B256" s="2953"/>
      <c r="C256" s="2953"/>
      <c r="D256" s="2953"/>
      <c r="E256" s="2953"/>
      <c r="F256" s="2953"/>
      <c r="G256" s="2953"/>
      <c r="H256" s="2953"/>
      <c r="I256" s="2953"/>
      <c r="J256" s="2953"/>
      <c r="K256" s="2953"/>
      <c r="L256" s="2953"/>
    </row>
    <row r="257" spans="1:12" ht="15.75" customHeight="1">
      <c r="A257" s="2953"/>
      <c r="B257" s="2953"/>
      <c r="C257" s="2953"/>
      <c r="D257" s="2953"/>
      <c r="E257" s="2953"/>
      <c r="F257" s="2953"/>
      <c r="G257" s="2953"/>
      <c r="H257" s="2953"/>
      <c r="I257" s="2953"/>
      <c r="J257" s="2953"/>
      <c r="K257" s="2953"/>
      <c r="L257" s="2953"/>
    </row>
    <row r="258" spans="1:12" ht="15.75" customHeight="1">
      <c r="A258" s="2953"/>
      <c r="B258" s="2953"/>
      <c r="C258" s="2953"/>
      <c r="D258" s="2953"/>
      <c r="E258" s="2953"/>
      <c r="F258" s="2953"/>
      <c r="G258" s="2953"/>
      <c r="H258" s="2953"/>
      <c r="I258" s="2953"/>
      <c r="J258" s="2953"/>
      <c r="K258" s="2953"/>
      <c r="L258" s="2953"/>
    </row>
    <row r="259" spans="1:12" ht="15.75" customHeight="1">
      <c r="A259" s="2953"/>
      <c r="B259" s="2953"/>
      <c r="C259" s="2953"/>
      <c r="D259" s="2953"/>
      <c r="E259" s="2953"/>
      <c r="F259" s="2953"/>
      <c r="G259" s="2953"/>
      <c r="H259" s="2953"/>
      <c r="I259" s="2953"/>
      <c r="J259" s="2953"/>
      <c r="K259" s="2953"/>
      <c r="L259" s="2953"/>
    </row>
    <row r="260" spans="1:12" ht="15.75" customHeight="1">
      <c r="A260" s="2953"/>
      <c r="B260" s="2953"/>
      <c r="C260" s="2953"/>
      <c r="D260" s="2953"/>
      <c r="E260" s="2953"/>
      <c r="F260" s="2953"/>
      <c r="G260" s="2953"/>
      <c r="H260" s="2953"/>
      <c r="I260" s="2953"/>
      <c r="J260" s="2953"/>
      <c r="K260" s="2953"/>
      <c r="L260" s="2953"/>
    </row>
    <row r="261" spans="1:12" ht="15.75" customHeight="1">
      <c r="A261" s="2953"/>
      <c r="B261" s="2953"/>
      <c r="C261" s="2953"/>
      <c r="D261" s="2953"/>
      <c r="E261" s="2953"/>
      <c r="F261" s="2953"/>
      <c r="G261" s="2953"/>
      <c r="H261" s="2953"/>
      <c r="I261" s="2953"/>
      <c r="J261" s="2953"/>
      <c r="K261" s="2953"/>
      <c r="L261" s="2953"/>
    </row>
    <row r="262" spans="1:12" ht="15.75" customHeight="1">
      <c r="A262" s="2953"/>
      <c r="B262" s="2953"/>
      <c r="C262" s="2953"/>
      <c r="D262" s="2953"/>
      <c r="E262" s="2953"/>
      <c r="F262" s="2953"/>
      <c r="G262" s="2953"/>
      <c r="H262" s="2953"/>
      <c r="I262" s="2953"/>
      <c r="J262" s="2953"/>
      <c r="K262" s="2953"/>
      <c r="L262" s="2953"/>
    </row>
    <row r="263" spans="1:12" ht="15.75" customHeight="1">
      <c r="A263" s="2953"/>
      <c r="B263" s="2953"/>
      <c r="C263" s="2953"/>
      <c r="D263" s="2953"/>
      <c r="E263" s="2953"/>
      <c r="F263" s="2953"/>
      <c r="G263" s="2953"/>
      <c r="H263" s="2953"/>
      <c r="I263" s="2953"/>
      <c r="J263" s="2953"/>
      <c r="K263" s="2953"/>
      <c r="L263" s="2953"/>
    </row>
    <row r="264" spans="1:12" ht="15.75" customHeight="1">
      <c r="A264" s="2953"/>
      <c r="B264" s="2953"/>
      <c r="C264" s="2953"/>
      <c r="D264" s="2953"/>
      <c r="E264" s="2953"/>
      <c r="F264" s="2953"/>
      <c r="G264" s="2953"/>
      <c r="H264" s="2953"/>
      <c r="I264" s="2953"/>
      <c r="J264" s="2953"/>
      <c r="K264" s="2953"/>
      <c r="L264" s="2953"/>
    </row>
    <row r="265" spans="1:12" ht="15.75" customHeight="1">
      <c r="A265" s="2953"/>
      <c r="B265" s="2953"/>
      <c r="C265" s="2953"/>
      <c r="D265" s="2953"/>
      <c r="E265" s="2953"/>
      <c r="F265" s="2953"/>
      <c r="G265" s="2953"/>
      <c r="H265" s="2953"/>
      <c r="I265" s="2953"/>
      <c r="J265" s="2953"/>
      <c r="K265" s="2953"/>
      <c r="L265" s="2953"/>
    </row>
    <row r="266" spans="1:12" ht="15.75" customHeight="1">
      <c r="A266" s="2953"/>
      <c r="B266" s="2953"/>
      <c r="C266" s="2953"/>
      <c r="D266" s="2953"/>
      <c r="E266" s="2953"/>
      <c r="F266" s="2953"/>
      <c r="G266" s="2953"/>
      <c r="H266" s="2953"/>
      <c r="I266" s="2953"/>
      <c r="J266" s="2953"/>
      <c r="K266" s="2953"/>
      <c r="L266" s="2953"/>
    </row>
    <row r="267" spans="1:12" ht="15.75" customHeight="1">
      <c r="A267" s="2953"/>
      <c r="B267" s="2953"/>
      <c r="C267" s="2953"/>
      <c r="D267" s="2953"/>
      <c r="E267" s="2953"/>
      <c r="F267" s="2953"/>
      <c r="G267" s="2953"/>
      <c r="H267" s="2953"/>
      <c r="I267" s="2953"/>
      <c r="J267" s="2953"/>
      <c r="K267" s="2953"/>
      <c r="L267" s="2953"/>
    </row>
    <row r="268" spans="1:12" ht="15.75" customHeight="1">
      <c r="A268" s="2953"/>
      <c r="B268" s="2953"/>
      <c r="C268" s="2953"/>
      <c r="D268" s="2953"/>
      <c r="E268" s="2953"/>
      <c r="F268" s="2953"/>
      <c r="G268" s="2953"/>
      <c r="H268" s="2953"/>
      <c r="I268" s="2953"/>
      <c r="J268" s="2953"/>
      <c r="K268" s="2953"/>
      <c r="L268" s="2953"/>
    </row>
    <row r="269" spans="1:12" ht="15.75" customHeight="1">
      <c r="A269" s="2953"/>
      <c r="B269" s="2953"/>
      <c r="C269" s="2953"/>
      <c r="D269" s="2953"/>
      <c r="E269" s="2953"/>
      <c r="F269" s="2953"/>
      <c r="G269" s="2953"/>
      <c r="H269" s="2953"/>
      <c r="I269" s="2953"/>
      <c r="J269" s="2953"/>
      <c r="K269" s="2953"/>
      <c r="L269" s="2953"/>
    </row>
    <row r="270" spans="1:12" ht="15.75" customHeight="1">
      <c r="A270" s="2953"/>
      <c r="B270" s="2953"/>
      <c r="C270" s="2953"/>
      <c r="D270" s="2953"/>
      <c r="E270" s="2953"/>
      <c r="F270" s="2953"/>
      <c r="G270" s="2953"/>
      <c r="H270" s="2953"/>
      <c r="I270" s="2953"/>
      <c r="J270" s="2953"/>
      <c r="K270" s="2953"/>
      <c r="L270" s="2953"/>
    </row>
    <row r="271" spans="1:12" ht="15.75" customHeight="1">
      <c r="A271" s="2953"/>
      <c r="B271" s="2953"/>
      <c r="C271" s="2953"/>
      <c r="D271" s="2953"/>
      <c r="E271" s="2953"/>
      <c r="F271" s="2953"/>
      <c r="G271" s="2953"/>
      <c r="H271" s="2953"/>
      <c r="I271" s="2953"/>
      <c r="J271" s="2953"/>
      <c r="K271" s="2953"/>
      <c r="L271" s="2953"/>
    </row>
    <row r="272" spans="1:12" ht="15.75" customHeight="1">
      <c r="A272" s="2953"/>
      <c r="B272" s="2953"/>
      <c r="C272" s="2953"/>
      <c r="D272" s="2953"/>
      <c r="E272" s="2953"/>
      <c r="F272" s="2953"/>
      <c r="G272" s="2953"/>
      <c r="H272" s="2953"/>
      <c r="I272" s="2953"/>
      <c r="J272" s="2953"/>
      <c r="K272" s="2953"/>
      <c r="L272" s="2953"/>
    </row>
    <row r="273" spans="1:12" ht="15.75" customHeight="1">
      <c r="A273" s="2953"/>
      <c r="B273" s="2953"/>
      <c r="C273" s="2953"/>
      <c r="D273" s="2953"/>
      <c r="E273" s="2953"/>
      <c r="F273" s="2953"/>
      <c r="G273" s="2953"/>
      <c r="H273" s="2953"/>
      <c r="I273" s="2953"/>
      <c r="J273" s="2953"/>
      <c r="K273" s="2953"/>
      <c r="L273" s="2953"/>
    </row>
    <row r="274" spans="1:12" ht="15.75" customHeight="1">
      <c r="A274" s="2953"/>
      <c r="B274" s="2953"/>
      <c r="C274" s="2953"/>
      <c r="D274" s="2953"/>
      <c r="E274" s="2953"/>
      <c r="F274" s="2953"/>
      <c r="G274" s="2953"/>
      <c r="H274" s="2953"/>
      <c r="I274" s="2953"/>
      <c r="J274" s="2953"/>
      <c r="K274" s="2953"/>
      <c r="L274" s="2953"/>
    </row>
    <row r="275" spans="1:12" ht="15.75" customHeight="1">
      <c r="A275" s="2953"/>
      <c r="B275" s="2953"/>
      <c r="C275" s="2953"/>
      <c r="D275" s="2953"/>
      <c r="E275" s="2953"/>
      <c r="F275" s="2953"/>
      <c r="G275" s="2953"/>
      <c r="H275" s="2953"/>
      <c r="I275" s="2953"/>
      <c r="J275" s="2953"/>
      <c r="K275" s="2953"/>
      <c r="L275" s="2953"/>
    </row>
    <row r="276" spans="1:12" ht="15.75" customHeight="1">
      <c r="A276" s="2953"/>
      <c r="B276" s="2953"/>
      <c r="C276" s="2953"/>
      <c r="D276" s="2953"/>
      <c r="E276" s="2953"/>
      <c r="F276" s="2953"/>
      <c r="G276" s="2953"/>
      <c r="H276" s="2953"/>
      <c r="I276" s="2953"/>
      <c r="J276" s="2953"/>
      <c r="K276" s="2953"/>
      <c r="L276" s="2953"/>
    </row>
    <row r="277" spans="1:12" ht="15.75" customHeight="1">
      <c r="A277" s="2953"/>
      <c r="B277" s="2953"/>
      <c r="C277" s="2953"/>
      <c r="D277" s="2953"/>
      <c r="E277" s="2953"/>
      <c r="F277" s="2953"/>
      <c r="G277" s="2953"/>
      <c r="H277" s="2953"/>
      <c r="I277" s="2953"/>
      <c r="J277" s="2953"/>
      <c r="K277" s="2953"/>
      <c r="L277" s="2953"/>
    </row>
    <row r="278" spans="1:12" ht="15.75" customHeight="1">
      <c r="A278" s="2953"/>
      <c r="B278" s="2953"/>
      <c r="C278" s="2953"/>
      <c r="D278" s="2953"/>
      <c r="E278" s="2953"/>
      <c r="F278" s="2953"/>
      <c r="G278" s="2953"/>
      <c r="H278" s="2953"/>
      <c r="I278" s="2953"/>
      <c r="J278" s="2953"/>
      <c r="K278" s="2953"/>
      <c r="L278" s="2953"/>
    </row>
    <row r="279" spans="1:12" ht="15.75" customHeight="1">
      <c r="A279" s="2953"/>
      <c r="B279" s="2953"/>
      <c r="C279" s="2953"/>
      <c r="D279" s="2953"/>
      <c r="E279" s="2953"/>
      <c r="F279" s="2953"/>
      <c r="G279" s="2953"/>
      <c r="H279" s="2953"/>
      <c r="I279" s="2953"/>
      <c r="J279" s="2953"/>
      <c r="K279" s="2953"/>
      <c r="L279" s="2953"/>
    </row>
    <row r="280" spans="1:12" ht="15.75" customHeight="1">
      <c r="A280" s="2953"/>
      <c r="B280" s="2953"/>
      <c r="C280" s="2953"/>
      <c r="D280" s="2953"/>
      <c r="E280" s="2953"/>
      <c r="F280" s="2953"/>
      <c r="G280" s="2953"/>
      <c r="H280" s="2953"/>
      <c r="I280" s="2953"/>
      <c r="J280" s="2953"/>
      <c r="K280" s="2953"/>
      <c r="L280" s="2953"/>
    </row>
    <row r="281" spans="1:12" ht="15.75" customHeight="1">
      <c r="A281" s="2953"/>
      <c r="B281" s="2953"/>
      <c r="C281" s="2953"/>
      <c r="D281" s="2953"/>
      <c r="E281" s="2953"/>
      <c r="F281" s="2953"/>
      <c r="G281" s="2953"/>
      <c r="H281" s="2953"/>
      <c r="I281" s="2953"/>
      <c r="J281" s="2953"/>
      <c r="K281" s="2953"/>
      <c r="L281" s="2953"/>
    </row>
    <row r="282" spans="1:12" ht="15.75" customHeight="1">
      <c r="A282" s="2953"/>
      <c r="B282" s="2953"/>
      <c r="C282" s="2953"/>
      <c r="D282" s="2953"/>
      <c r="E282" s="2953"/>
      <c r="F282" s="2953"/>
      <c r="G282" s="2953"/>
      <c r="H282" s="2953"/>
      <c r="I282" s="2953"/>
      <c r="J282" s="2953"/>
      <c r="K282" s="2953"/>
      <c r="L282" s="2953"/>
    </row>
    <row r="283" spans="1:12" ht="15.75" customHeight="1">
      <c r="A283" s="2953"/>
      <c r="B283" s="2953"/>
      <c r="C283" s="2953"/>
      <c r="D283" s="2953"/>
      <c r="E283" s="2953"/>
      <c r="F283" s="2953"/>
      <c r="G283" s="2953"/>
      <c r="H283" s="2953"/>
      <c r="I283" s="2953"/>
      <c r="J283" s="2953"/>
      <c r="K283" s="2953"/>
      <c r="L283" s="2953"/>
    </row>
    <row r="284" spans="1:12" ht="15.75" customHeight="1">
      <c r="A284" s="2953"/>
      <c r="B284" s="2953"/>
      <c r="C284" s="2953"/>
      <c r="D284" s="2953"/>
      <c r="E284" s="2953"/>
      <c r="F284" s="2953"/>
      <c r="G284" s="2953"/>
      <c r="H284" s="2953"/>
      <c r="I284" s="2953"/>
      <c r="J284" s="2953"/>
      <c r="K284" s="2953"/>
      <c r="L284" s="2953"/>
    </row>
    <row r="285" spans="1:12" ht="15.75" customHeight="1">
      <c r="A285" s="2953"/>
      <c r="B285" s="2953"/>
      <c r="C285" s="2953"/>
      <c r="D285" s="2953"/>
      <c r="E285" s="2953"/>
      <c r="F285" s="2953"/>
      <c r="G285" s="2953"/>
      <c r="H285" s="2953"/>
      <c r="I285" s="2953"/>
      <c r="J285" s="2953"/>
      <c r="K285" s="2953"/>
      <c r="L285" s="2953"/>
    </row>
    <row r="286" spans="1:12" ht="15.75" customHeight="1">
      <c r="A286" s="2953"/>
      <c r="B286" s="2953"/>
      <c r="C286" s="2953"/>
      <c r="D286" s="2953"/>
      <c r="E286" s="2953"/>
      <c r="F286" s="2953"/>
      <c r="G286" s="2953"/>
      <c r="H286" s="2953"/>
      <c r="I286" s="2953"/>
      <c r="J286" s="2953"/>
      <c r="K286" s="2953"/>
      <c r="L286" s="2953"/>
    </row>
    <row r="287" spans="1:12" ht="15.75" customHeight="1">
      <c r="A287" s="2953"/>
      <c r="B287" s="2953"/>
      <c r="C287" s="2953"/>
      <c r="D287" s="2953"/>
      <c r="E287" s="2953"/>
      <c r="F287" s="2953"/>
      <c r="G287" s="2953"/>
      <c r="H287" s="2953"/>
      <c r="I287" s="2953"/>
      <c r="J287" s="2953"/>
      <c r="K287" s="2953"/>
      <c r="L287" s="2953"/>
    </row>
    <row r="288" spans="1:12" ht="15.75" customHeight="1">
      <c r="A288" s="2953"/>
      <c r="B288" s="2953"/>
      <c r="C288" s="2953"/>
      <c r="D288" s="2953"/>
      <c r="E288" s="2953"/>
      <c r="F288" s="2953"/>
      <c r="G288" s="2953"/>
      <c r="H288" s="2953"/>
      <c r="I288" s="2953"/>
      <c r="J288" s="2953"/>
      <c r="K288" s="2953"/>
      <c r="L288" s="2953"/>
    </row>
    <row r="289" spans="1:12" ht="15.75" customHeight="1">
      <c r="A289" s="2953"/>
      <c r="B289" s="2953"/>
      <c r="C289" s="2953"/>
      <c r="D289" s="2953"/>
      <c r="E289" s="2953"/>
      <c r="F289" s="2953"/>
      <c r="G289" s="2953"/>
      <c r="H289" s="2953"/>
      <c r="I289" s="2953"/>
      <c r="J289" s="2953"/>
      <c r="K289" s="2953"/>
      <c r="L289" s="2953"/>
    </row>
    <row r="290" spans="1:12" ht="15.75" customHeight="1">
      <c r="A290" s="2953"/>
      <c r="B290" s="2953"/>
      <c r="C290" s="2953"/>
      <c r="D290" s="2953"/>
      <c r="E290" s="2953"/>
      <c r="F290" s="2953"/>
      <c r="G290" s="2953"/>
      <c r="H290" s="2953"/>
      <c r="I290" s="2953"/>
      <c r="J290" s="2953"/>
      <c r="K290" s="2953"/>
      <c r="L290" s="2953"/>
    </row>
    <row r="291" spans="1:12" ht="15.75" customHeight="1">
      <c r="A291" s="2953"/>
      <c r="B291" s="2953"/>
      <c r="C291" s="2953"/>
      <c r="D291" s="2953"/>
      <c r="E291" s="2953"/>
      <c r="F291" s="2953"/>
      <c r="G291" s="2953"/>
      <c r="H291" s="2953"/>
      <c r="I291" s="2953"/>
      <c r="J291" s="2953"/>
      <c r="K291" s="2953"/>
      <c r="L291" s="2953"/>
    </row>
    <row r="292" spans="1:12" ht="15.75" customHeight="1">
      <c r="A292" s="2953"/>
      <c r="B292" s="2953"/>
      <c r="C292" s="2953"/>
      <c r="D292" s="2953"/>
      <c r="E292" s="2953"/>
      <c r="F292" s="2953"/>
      <c r="G292" s="2953"/>
      <c r="H292" s="2953"/>
      <c r="I292" s="2953"/>
      <c r="J292" s="2953"/>
      <c r="K292" s="2953"/>
      <c r="L292" s="2953"/>
    </row>
    <row r="293" spans="1:12" ht="15.75" customHeight="1">
      <c r="A293" s="2953"/>
      <c r="B293" s="2953"/>
      <c r="C293" s="2953"/>
      <c r="D293" s="2953"/>
      <c r="E293" s="2953"/>
      <c r="F293" s="2953"/>
      <c r="G293" s="2953"/>
      <c r="H293" s="2953"/>
      <c r="I293" s="2953"/>
      <c r="J293" s="2953"/>
      <c r="K293" s="2953"/>
      <c r="L293" s="2953"/>
    </row>
    <row r="294" spans="1:12" ht="15.75" customHeight="1">
      <c r="A294" s="2953"/>
      <c r="B294" s="2953"/>
      <c r="C294" s="2953"/>
      <c r="D294" s="2953"/>
      <c r="E294" s="2953"/>
      <c r="F294" s="2953"/>
      <c r="G294" s="2953"/>
      <c r="H294" s="2953"/>
      <c r="I294" s="2953"/>
      <c r="J294" s="2953"/>
      <c r="K294" s="2953"/>
      <c r="L294" s="2953"/>
    </row>
    <row r="295" spans="1:12" ht="15.75" customHeight="1">
      <c r="A295" s="2953"/>
      <c r="B295" s="2953"/>
      <c r="C295" s="2953"/>
      <c r="D295" s="2953"/>
      <c r="E295" s="2953"/>
      <c r="F295" s="2953"/>
      <c r="G295" s="2953"/>
      <c r="H295" s="2953"/>
      <c r="I295" s="2953"/>
      <c r="J295" s="2953"/>
      <c r="K295" s="2953"/>
      <c r="L295" s="2953"/>
    </row>
    <row r="296" spans="1:12" ht="15.75" customHeight="1">
      <c r="A296" s="2953"/>
      <c r="B296" s="2953"/>
      <c r="C296" s="2953"/>
      <c r="D296" s="2953"/>
      <c r="E296" s="2953"/>
      <c r="F296" s="2953"/>
      <c r="G296" s="2953"/>
      <c r="H296" s="2953"/>
      <c r="I296" s="2953"/>
      <c r="J296" s="2953"/>
      <c r="K296" s="2953"/>
      <c r="L296" s="2953"/>
    </row>
    <row r="297" spans="1:12" ht="15.75" customHeight="1">
      <c r="A297" s="2953"/>
      <c r="B297" s="2953"/>
      <c r="C297" s="2953"/>
      <c r="D297" s="2953"/>
      <c r="E297" s="2953"/>
      <c r="F297" s="2953"/>
      <c r="G297" s="2953"/>
      <c r="H297" s="2953"/>
      <c r="I297" s="2953"/>
      <c r="J297" s="2953"/>
      <c r="K297" s="2953"/>
      <c r="L297" s="2953"/>
    </row>
    <row r="298" spans="1:12" ht="15.75" customHeight="1">
      <c r="A298" s="2953"/>
      <c r="B298" s="2953"/>
      <c r="C298" s="2953"/>
      <c r="D298" s="2953"/>
      <c r="E298" s="2953"/>
      <c r="F298" s="2953"/>
      <c r="G298" s="2953"/>
      <c r="H298" s="2953"/>
      <c r="I298" s="2953"/>
      <c r="J298" s="2953"/>
      <c r="K298" s="2953"/>
      <c r="L298" s="2953"/>
    </row>
    <row r="299" spans="1:12" ht="15.75" customHeight="1">
      <c r="A299" s="2953"/>
      <c r="B299" s="2953"/>
      <c r="C299" s="2953"/>
      <c r="D299" s="2953"/>
      <c r="E299" s="2953"/>
      <c r="F299" s="2953"/>
      <c r="G299" s="2953"/>
      <c r="H299" s="2953"/>
      <c r="I299" s="2953"/>
      <c r="J299" s="2953"/>
      <c r="K299" s="2953"/>
      <c r="L299" s="2953"/>
    </row>
    <row r="300" spans="1:12" ht="15.75" customHeight="1">
      <c r="A300" s="2953"/>
      <c r="B300" s="2953"/>
      <c r="C300" s="2953"/>
      <c r="D300" s="2953"/>
      <c r="E300" s="2953"/>
      <c r="F300" s="2953"/>
      <c r="G300" s="2953"/>
      <c r="H300" s="2953"/>
      <c r="I300" s="2953"/>
      <c r="J300" s="2953"/>
      <c r="K300" s="2953"/>
      <c r="L300" s="2953"/>
    </row>
    <row r="301" spans="1:12" ht="15.75" customHeight="1">
      <c r="A301" s="2953"/>
      <c r="B301" s="2953"/>
      <c r="C301" s="2953"/>
      <c r="D301" s="2953"/>
      <c r="E301" s="2953"/>
      <c r="F301" s="2953"/>
      <c r="G301" s="2953"/>
      <c r="H301" s="2953"/>
      <c r="I301" s="2953"/>
      <c r="J301" s="2953"/>
      <c r="K301" s="2953"/>
      <c r="L301" s="2953"/>
    </row>
    <row r="302" spans="1:12" ht="15.75" customHeight="1">
      <c r="A302" s="2953"/>
      <c r="B302" s="2953"/>
      <c r="C302" s="2953"/>
      <c r="D302" s="2953"/>
      <c r="E302" s="2953"/>
      <c r="F302" s="2953"/>
      <c r="G302" s="2953"/>
      <c r="H302" s="2953"/>
      <c r="I302" s="2953"/>
      <c r="J302" s="2953"/>
      <c r="K302" s="2953"/>
      <c r="L302" s="2953"/>
    </row>
    <row r="303" spans="1:12" ht="15.75" customHeight="1">
      <c r="A303" s="2953"/>
      <c r="B303" s="2953"/>
      <c r="C303" s="2953"/>
      <c r="D303" s="2953"/>
      <c r="E303" s="2953"/>
      <c r="F303" s="2953"/>
      <c r="G303" s="2953"/>
      <c r="H303" s="2953"/>
      <c r="I303" s="2953"/>
      <c r="J303" s="2953"/>
      <c r="K303" s="2953"/>
      <c r="L303" s="2953"/>
    </row>
    <row r="304" spans="1:12" ht="15.75" customHeight="1">
      <c r="A304" s="2953"/>
      <c r="B304" s="2953"/>
      <c r="C304" s="2953"/>
      <c r="D304" s="2953"/>
      <c r="E304" s="2953"/>
      <c r="F304" s="2953"/>
      <c r="G304" s="2953"/>
      <c r="H304" s="2953"/>
      <c r="I304" s="2953"/>
      <c r="J304" s="2953"/>
      <c r="K304" s="2953"/>
      <c r="L304" s="2953"/>
    </row>
    <row r="305" spans="1:12" ht="15.75" customHeight="1">
      <c r="A305" s="2953"/>
      <c r="B305" s="2953"/>
      <c r="C305" s="2953"/>
      <c r="D305" s="2953"/>
      <c r="E305" s="2953"/>
      <c r="F305" s="2953"/>
      <c r="G305" s="2953"/>
      <c r="H305" s="2953"/>
      <c r="I305" s="2953"/>
      <c r="J305" s="2953"/>
      <c r="K305" s="2953"/>
      <c r="L305" s="2953"/>
    </row>
    <row r="306" spans="1:12" ht="15.75" customHeight="1">
      <c r="A306" s="2953"/>
      <c r="B306" s="2953"/>
      <c r="C306" s="2953"/>
      <c r="D306" s="2953"/>
      <c r="E306" s="2953"/>
      <c r="F306" s="2953"/>
      <c r="G306" s="2953"/>
      <c r="H306" s="2953"/>
      <c r="I306" s="2953"/>
      <c r="J306" s="2953"/>
      <c r="K306" s="2953"/>
      <c r="L306" s="2953"/>
    </row>
    <row r="307" spans="1:12" ht="15.75" customHeight="1">
      <c r="A307" s="2953"/>
      <c r="B307" s="2953"/>
      <c r="C307" s="2953"/>
      <c r="D307" s="2953"/>
      <c r="E307" s="2953"/>
      <c r="F307" s="2953"/>
      <c r="G307" s="2953"/>
      <c r="H307" s="2953"/>
      <c r="I307" s="2953"/>
      <c r="J307" s="2953"/>
      <c r="K307" s="2953"/>
      <c r="L307" s="2953"/>
    </row>
    <row r="308" spans="1:12" ht="15.75" customHeight="1">
      <c r="A308" s="2953"/>
      <c r="B308" s="2953"/>
      <c r="C308" s="2953"/>
      <c r="D308" s="2953"/>
      <c r="E308" s="2953"/>
      <c r="F308" s="2953"/>
      <c r="G308" s="2953"/>
      <c r="H308" s="2953"/>
      <c r="I308" s="2953"/>
      <c r="J308" s="2953"/>
      <c r="K308" s="2953"/>
      <c r="L308" s="2953"/>
    </row>
    <row r="309" spans="1:12" ht="15.75" customHeight="1">
      <c r="A309" s="2953"/>
      <c r="B309" s="2953"/>
      <c r="C309" s="2953"/>
      <c r="D309" s="2953"/>
      <c r="E309" s="2953"/>
      <c r="F309" s="2953"/>
      <c r="G309" s="2953"/>
      <c r="H309" s="2953"/>
      <c r="I309" s="2953"/>
      <c r="J309" s="2953"/>
      <c r="K309" s="2953"/>
      <c r="L309" s="2953"/>
    </row>
    <row r="310" spans="1:12" ht="15.75" customHeight="1">
      <c r="A310" s="2953"/>
      <c r="B310" s="2953"/>
      <c r="C310" s="2953"/>
      <c r="D310" s="2953"/>
      <c r="E310" s="2953"/>
      <c r="F310" s="2953"/>
      <c r="G310" s="2953"/>
      <c r="H310" s="2953"/>
      <c r="I310" s="2953"/>
      <c r="J310" s="2953"/>
      <c r="K310" s="2953"/>
      <c r="L310" s="2953"/>
    </row>
    <row r="311" spans="1:12" ht="15.75" customHeight="1">
      <c r="A311" s="2953"/>
      <c r="B311" s="2953"/>
      <c r="C311" s="2953"/>
      <c r="D311" s="2953"/>
      <c r="E311" s="2953"/>
      <c r="F311" s="2953"/>
      <c r="G311" s="2953"/>
      <c r="H311" s="2953"/>
      <c r="I311" s="2953"/>
      <c r="J311" s="2953"/>
      <c r="K311" s="2953"/>
      <c r="L311" s="2953"/>
    </row>
    <row r="312" spans="1:12" ht="15.75" customHeight="1">
      <c r="A312" s="2953"/>
      <c r="B312" s="2953"/>
      <c r="C312" s="2953"/>
      <c r="D312" s="2953"/>
      <c r="E312" s="2953"/>
      <c r="F312" s="2953"/>
      <c r="G312" s="2953"/>
      <c r="H312" s="2953"/>
      <c r="I312" s="2953"/>
      <c r="J312" s="2953"/>
      <c r="K312" s="2953"/>
      <c r="L312" s="2953"/>
    </row>
    <row r="313" spans="1:12" ht="15.75" customHeight="1">
      <c r="A313" s="2953"/>
      <c r="B313" s="2953"/>
      <c r="C313" s="2953"/>
      <c r="D313" s="2953"/>
      <c r="E313" s="2953"/>
      <c r="F313" s="2953"/>
      <c r="G313" s="2953"/>
      <c r="H313" s="2953"/>
      <c r="I313" s="2953"/>
      <c r="J313" s="2953"/>
      <c r="K313" s="2953"/>
      <c r="L313" s="2953"/>
    </row>
    <row r="314" spans="1:12" ht="15.75" customHeight="1">
      <c r="A314" s="2953"/>
      <c r="B314" s="2953"/>
      <c r="C314" s="2953"/>
      <c r="D314" s="2953"/>
      <c r="E314" s="2953"/>
      <c r="F314" s="2953"/>
      <c r="G314" s="2953"/>
      <c r="H314" s="2953"/>
      <c r="I314" s="2953"/>
      <c r="J314" s="2953"/>
      <c r="K314" s="2953"/>
      <c r="L314" s="2953"/>
    </row>
    <row r="315" spans="1:12" ht="15.75" customHeight="1">
      <c r="A315" s="2953"/>
      <c r="B315" s="2953"/>
      <c r="C315" s="2953"/>
      <c r="D315" s="2953"/>
      <c r="E315" s="2953"/>
      <c r="F315" s="2953"/>
      <c r="G315" s="2953"/>
      <c r="H315" s="2953"/>
      <c r="I315" s="2953"/>
      <c r="J315" s="2953"/>
      <c r="K315" s="2953"/>
      <c r="L315" s="2953"/>
    </row>
    <row r="316" spans="1:12" ht="15.75" customHeight="1">
      <c r="A316" s="2953"/>
      <c r="B316" s="2953"/>
      <c r="C316" s="2953"/>
      <c r="D316" s="2953"/>
      <c r="E316" s="2953"/>
      <c r="F316" s="2953"/>
      <c r="G316" s="2953"/>
      <c r="H316" s="2953"/>
      <c r="I316" s="2953"/>
      <c r="J316" s="2953"/>
      <c r="K316" s="2953"/>
      <c r="L316" s="2953"/>
    </row>
    <row r="317" spans="1:12" ht="15.75" customHeight="1">
      <c r="A317" s="2953"/>
      <c r="B317" s="2953"/>
      <c r="C317" s="2953"/>
      <c r="D317" s="2953"/>
      <c r="E317" s="2953"/>
      <c r="F317" s="2953"/>
      <c r="G317" s="2953"/>
      <c r="H317" s="2953"/>
      <c r="I317" s="2953"/>
      <c r="J317" s="2953"/>
      <c r="K317" s="2953"/>
      <c r="L317" s="2953"/>
    </row>
    <row r="318" spans="1:12" ht="15.75" customHeight="1">
      <c r="A318" s="2953"/>
      <c r="B318" s="2953"/>
      <c r="C318" s="2953"/>
      <c r="D318" s="2953"/>
      <c r="E318" s="2953"/>
      <c r="F318" s="2953"/>
      <c r="G318" s="2953"/>
      <c r="H318" s="2953"/>
      <c r="I318" s="2953"/>
      <c r="J318" s="2953"/>
      <c r="K318" s="2953"/>
      <c r="L318" s="2953"/>
    </row>
    <row r="319" spans="1:12" ht="15.75" customHeight="1">
      <c r="A319" s="2953"/>
      <c r="B319" s="2953"/>
      <c r="C319" s="2953"/>
      <c r="D319" s="2953"/>
      <c r="E319" s="2953"/>
      <c r="F319" s="2953"/>
      <c r="G319" s="2953"/>
      <c r="H319" s="2953"/>
      <c r="I319" s="2953"/>
      <c r="J319" s="2953"/>
      <c r="K319" s="2953"/>
      <c r="L319" s="2953"/>
    </row>
    <row r="320" spans="1:12" ht="15.75" customHeight="1">
      <c r="A320" s="2953"/>
      <c r="B320" s="2953"/>
      <c r="C320" s="2953"/>
      <c r="D320" s="2953"/>
      <c r="E320" s="2953"/>
      <c r="F320" s="2953"/>
      <c r="G320" s="2953"/>
      <c r="H320" s="2953"/>
      <c r="I320" s="2953"/>
      <c r="J320" s="2953"/>
      <c r="K320" s="2953"/>
      <c r="L320" s="2953"/>
    </row>
    <row r="321" spans="1:12" ht="15.75" customHeight="1">
      <c r="A321" s="2953"/>
      <c r="B321" s="2953"/>
      <c r="C321" s="2953"/>
      <c r="D321" s="2953"/>
      <c r="E321" s="2953"/>
      <c r="F321" s="2953"/>
      <c r="G321" s="2953"/>
      <c r="H321" s="2953"/>
      <c r="I321" s="2953"/>
      <c r="J321" s="2953"/>
      <c r="K321" s="2953"/>
      <c r="L321" s="2953"/>
    </row>
    <row r="322" spans="1:12" ht="15.75" customHeight="1">
      <c r="A322" s="2953"/>
      <c r="B322" s="2953"/>
      <c r="C322" s="2953"/>
      <c r="D322" s="2953"/>
      <c r="E322" s="2953"/>
      <c r="F322" s="2953"/>
      <c r="G322" s="2953"/>
      <c r="H322" s="2953"/>
      <c r="I322" s="2953"/>
      <c r="J322" s="2953"/>
      <c r="K322" s="2953"/>
      <c r="L322" s="2953"/>
    </row>
    <row r="323" spans="1:12" ht="15.75" customHeight="1">
      <c r="A323" s="2953"/>
      <c r="B323" s="2953"/>
      <c r="C323" s="2953"/>
      <c r="D323" s="2953"/>
      <c r="E323" s="2953"/>
      <c r="F323" s="2953"/>
      <c r="G323" s="2953"/>
      <c r="H323" s="2953"/>
      <c r="I323" s="2953"/>
      <c r="J323" s="2953"/>
      <c r="K323" s="2953"/>
      <c r="L323" s="2953"/>
    </row>
    <row r="324" spans="1:12" ht="15.75" customHeight="1">
      <c r="A324" s="2953"/>
      <c r="B324" s="2953"/>
      <c r="C324" s="2953"/>
      <c r="D324" s="2953"/>
      <c r="E324" s="2953"/>
      <c r="F324" s="2953"/>
      <c r="G324" s="2953"/>
      <c r="H324" s="2953"/>
      <c r="I324" s="2953"/>
      <c r="J324" s="2953"/>
      <c r="K324" s="2953"/>
      <c r="L324" s="2953"/>
    </row>
    <row r="325" spans="1:12" ht="15.75" customHeight="1">
      <c r="A325" s="2953"/>
      <c r="B325" s="2953"/>
      <c r="C325" s="2953"/>
      <c r="D325" s="2953"/>
      <c r="E325" s="2953"/>
      <c r="F325" s="2953"/>
      <c r="G325" s="2953"/>
      <c r="H325" s="2953"/>
      <c r="I325" s="2953"/>
      <c r="J325" s="2953"/>
      <c r="K325" s="2953"/>
      <c r="L325" s="2953"/>
    </row>
    <row r="326" spans="1:12" ht="15.75" customHeight="1">
      <c r="A326" s="2953"/>
      <c r="B326" s="2953"/>
      <c r="C326" s="2953"/>
      <c r="D326" s="2953"/>
      <c r="E326" s="2953"/>
      <c r="F326" s="2953"/>
      <c r="G326" s="2953"/>
      <c r="H326" s="2953"/>
      <c r="I326" s="2953"/>
      <c r="J326" s="2953"/>
      <c r="K326" s="2953"/>
      <c r="L326" s="2953"/>
    </row>
    <row r="327" spans="1:12" ht="15.75" customHeight="1">
      <c r="A327" s="2953"/>
      <c r="B327" s="2953"/>
      <c r="C327" s="2953"/>
      <c r="D327" s="2953"/>
      <c r="E327" s="2953"/>
      <c r="F327" s="2953"/>
      <c r="G327" s="2953"/>
      <c r="H327" s="2953"/>
      <c r="I327" s="2953"/>
      <c r="J327" s="2953"/>
      <c r="K327" s="2953"/>
      <c r="L327" s="2953"/>
    </row>
    <row r="328" spans="1:12" ht="15.75" customHeight="1">
      <c r="A328" s="2953"/>
      <c r="B328" s="2953"/>
      <c r="C328" s="2953"/>
      <c r="D328" s="2953"/>
      <c r="E328" s="2953"/>
      <c r="F328" s="2953"/>
      <c r="G328" s="2953"/>
      <c r="H328" s="2953"/>
      <c r="I328" s="2953"/>
      <c r="J328" s="2953"/>
      <c r="K328" s="2953"/>
      <c r="L328" s="2953"/>
    </row>
    <row r="329" spans="1:12" ht="15.75" customHeight="1">
      <c r="A329" s="2953"/>
      <c r="B329" s="2953"/>
      <c r="C329" s="2953"/>
      <c r="D329" s="2953"/>
      <c r="E329" s="2953"/>
      <c r="F329" s="2953"/>
      <c r="G329" s="2953"/>
      <c r="H329" s="2953"/>
      <c r="I329" s="2953"/>
      <c r="J329" s="2953"/>
      <c r="K329" s="2953"/>
      <c r="L329" s="2953"/>
    </row>
    <row r="330" spans="1:12" ht="15.75" customHeight="1">
      <c r="A330" s="2953"/>
      <c r="B330" s="2953"/>
      <c r="C330" s="2953"/>
      <c r="D330" s="2953"/>
      <c r="E330" s="2953"/>
      <c r="F330" s="2953"/>
      <c r="G330" s="2953"/>
      <c r="H330" s="2953"/>
      <c r="I330" s="2953"/>
      <c r="J330" s="2953"/>
      <c r="K330" s="2953"/>
      <c r="L330" s="2953"/>
    </row>
    <row r="331" spans="1:12" ht="15.75" customHeight="1">
      <c r="A331" s="2953"/>
      <c r="B331" s="2953"/>
      <c r="C331" s="2953"/>
      <c r="D331" s="2953"/>
      <c r="E331" s="2953"/>
      <c r="F331" s="2953"/>
      <c r="G331" s="2953"/>
      <c r="H331" s="2953"/>
      <c r="I331" s="2953"/>
      <c r="J331" s="2953"/>
      <c r="K331" s="2953"/>
      <c r="L331" s="2953"/>
    </row>
    <row r="332" spans="1:12" ht="15.75" customHeight="1">
      <c r="A332" s="2953"/>
      <c r="B332" s="2953"/>
      <c r="C332" s="2953"/>
      <c r="D332" s="2953"/>
      <c r="E332" s="2953"/>
      <c r="F332" s="2953"/>
      <c r="G332" s="2953"/>
      <c r="H332" s="2953"/>
      <c r="I332" s="2953"/>
      <c r="J332" s="2953"/>
      <c r="K332" s="2953"/>
      <c r="L332" s="2953"/>
    </row>
    <row r="333" spans="1:12" ht="15.75" customHeight="1">
      <c r="A333" s="2953"/>
      <c r="B333" s="2953"/>
      <c r="C333" s="2953"/>
      <c r="D333" s="2953"/>
      <c r="E333" s="2953"/>
      <c r="F333" s="2953"/>
      <c r="G333" s="2953"/>
      <c r="H333" s="2953"/>
      <c r="I333" s="2953"/>
      <c r="J333" s="2953"/>
      <c r="K333" s="2953"/>
      <c r="L333" s="2953"/>
    </row>
    <row r="334" spans="1:12" ht="15.75" customHeight="1">
      <c r="A334" s="2953"/>
      <c r="B334" s="2953"/>
      <c r="C334" s="2953"/>
      <c r="D334" s="2953"/>
      <c r="E334" s="2953"/>
      <c r="F334" s="2953"/>
      <c r="G334" s="2953"/>
      <c r="H334" s="2953"/>
      <c r="I334" s="2953"/>
      <c r="J334" s="2953"/>
      <c r="K334" s="2953"/>
      <c r="L334" s="2953"/>
    </row>
    <row r="335" spans="1:12" ht="15.75" customHeight="1">
      <c r="A335" s="2953"/>
      <c r="B335" s="2953"/>
      <c r="C335" s="2953"/>
      <c r="D335" s="2953"/>
      <c r="E335" s="2953"/>
      <c r="F335" s="2953"/>
      <c r="G335" s="2953"/>
      <c r="H335" s="2953"/>
      <c r="I335" s="2953"/>
      <c r="J335" s="2953"/>
      <c r="K335" s="2953"/>
      <c r="L335" s="2953"/>
    </row>
    <row r="336" spans="1:12" ht="15.75" customHeight="1">
      <c r="A336" s="2953"/>
      <c r="B336" s="2953"/>
      <c r="C336" s="2953"/>
      <c r="D336" s="2953"/>
      <c r="E336" s="2953"/>
      <c r="F336" s="2953"/>
      <c r="G336" s="2953"/>
      <c r="H336" s="2953"/>
      <c r="I336" s="2953"/>
      <c r="J336" s="2953"/>
      <c r="K336" s="2953"/>
      <c r="L336" s="2953"/>
    </row>
    <row r="337" spans="1:12" ht="15.75" customHeight="1">
      <c r="A337" s="2953"/>
      <c r="B337" s="2953"/>
      <c r="C337" s="2953"/>
      <c r="D337" s="2953"/>
      <c r="E337" s="2953"/>
      <c r="F337" s="2953"/>
      <c r="G337" s="2953"/>
      <c r="H337" s="2953"/>
      <c r="I337" s="2953"/>
      <c r="J337" s="2953"/>
      <c r="K337" s="2953"/>
      <c r="L337" s="2953"/>
    </row>
    <row r="338" spans="1:12" ht="15.75" customHeight="1">
      <c r="A338" s="2953"/>
      <c r="B338" s="2953"/>
      <c r="C338" s="2953"/>
      <c r="D338" s="2953"/>
      <c r="E338" s="2953"/>
      <c r="F338" s="2953"/>
      <c r="G338" s="2953"/>
      <c r="H338" s="2953"/>
      <c r="I338" s="2953"/>
      <c r="J338" s="2953"/>
      <c r="K338" s="2953"/>
      <c r="L338" s="2953"/>
    </row>
    <row r="339" spans="1:12" ht="15.75" customHeight="1">
      <c r="A339" s="2953"/>
      <c r="B339" s="2953"/>
      <c r="C339" s="2953"/>
      <c r="D339" s="2953"/>
      <c r="E339" s="2953"/>
      <c r="F339" s="2953"/>
      <c r="G339" s="2953"/>
      <c r="H339" s="2953"/>
      <c r="I339" s="2953"/>
      <c r="J339" s="2953"/>
      <c r="K339" s="2953"/>
      <c r="L339" s="2953"/>
    </row>
    <row r="340" spans="1:12" ht="15.75" customHeight="1">
      <c r="A340" s="2953"/>
      <c r="B340" s="2953"/>
      <c r="C340" s="2953"/>
      <c r="D340" s="2953"/>
      <c r="E340" s="2953"/>
      <c r="F340" s="2953"/>
      <c r="G340" s="2953"/>
      <c r="H340" s="2953"/>
      <c r="I340" s="2953"/>
      <c r="J340" s="2953"/>
      <c r="K340" s="2953"/>
      <c r="L340" s="2953"/>
    </row>
    <row r="341" spans="1:12" ht="15.75" customHeight="1">
      <c r="A341" s="2953"/>
      <c r="B341" s="2953"/>
      <c r="C341" s="2953"/>
      <c r="D341" s="2953"/>
      <c r="E341" s="2953"/>
      <c r="F341" s="2953"/>
      <c r="G341" s="2953"/>
      <c r="H341" s="2953"/>
      <c r="I341" s="2953"/>
      <c r="J341" s="2953"/>
      <c r="K341" s="2953"/>
      <c r="L341" s="2953"/>
    </row>
    <row r="342" spans="1:12" ht="15.75" customHeight="1">
      <c r="A342" s="2953"/>
      <c r="B342" s="2953"/>
      <c r="C342" s="2953"/>
      <c r="D342" s="2953"/>
      <c r="E342" s="2953"/>
      <c r="F342" s="2953"/>
      <c r="G342" s="2953"/>
      <c r="H342" s="2953"/>
      <c r="I342" s="2953"/>
      <c r="J342" s="2953"/>
      <c r="K342" s="2953"/>
      <c r="L342" s="2953"/>
    </row>
    <row r="343" spans="1:12" ht="15.75" customHeight="1">
      <c r="A343" s="2953"/>
      <c r="B343" s="2953"/>
      <c r="C343" s="2953"/>
      <c r="D343" s="2953"/>
      <c r="E343" s="2953"/>
      <c r="F343" s="2953"/>
      <c r="G343" s="2953"/>
      <c r="H343" s="2953"/>
      <c r="I343" s="2953"/>
      <c r="J343" s="2953"/>
      <c r="K343" s="2953"/>
      <c r="L343" s="2953"/>
    </row>
    <row r="344" spans="1:12" ht="15.75" customHeight="1">
      <c r="A344" s="2953"/>
      <c r="B344" s="2953"/>
      <c r="C344" s="2953"/>
      <c r="D344" s="2953"/>
      <c r="E344" s="2953"/>
      <c r="F344" s="2953"/>
      <c r="G344" s="2953"/>
      <c r="H344" s="2953"/>
      <c r="I344" s="2953"/>
      <c r="J344" s="2953"/>
      <c r="K344" s="2953"/>
      <c r="L344" s="2953"/>
    </row>
    <row r="345" spans="1:12" ht="15.75" customHeight="1">
      <c r="A345" s="2953"/>
      <c r="B345" s="2953"/>
      <c r="C345" s="2953"/>
      <c r="D345" s="2953"/>
      <c r="E345" s="2953"/>
      <c r="F345" s="2953"/>
      <c r="G345" s="2953"/>
      <c r="H345" s="2953"/>
      <c r="I345" s="2953"/>
      <c r="J345" s="2953"/>
      <c r="K345" s="2953"/>
      <c r="L345" s="2953"/>
    </row>
    <row r="346" spans="1:12" ht="15.75" customHeight="1">
      <c r="A346" s="2953"/>
      <c r="B346" s="2953"/>
      <c r="C346" s="2953"/>
      <c r="D346" s="2953"/>
      <c r="E346" s="2953"/>
      <c r="F346" s="2953"/>
      <c r="G346" s="2953"/>
      <c r="H346" s="2953"/>
      <c r="I346" s="2953"/>
      <c r="J346" s="2953"/>
      <c r="K346" s="2953"/>
      <c r="L346" s="2953"/>
    </row>
    <row r="347" spans="1:12" ht="15.75" customHeight="1">
      <c r="A347" s="2953"/>
      <c r="B347" s="2953"/>
      <c r="C347" s="2953"/>
      <c r="D347" s="2953"/>
      <c r="E347" s="2953"/>
      <c r="F347" s="2953"/>
      <c r="G347" s="2953"/>
      <c r="H347" s="2953"/>
      <c r="I347" s="2953"/>
      <c r="J347" s="2953"/>
      <c r="K347" s="2953"/>
      <c r="L347" s="2953"/>
    </row>
    <row r="348" spans="1:12" ht="15.75" customHeight="1">
      <c r="A348" s="2953"/>
      <c r="B348" s="2953"/>
      <c r="C348" s="2953"/>
      <c r="D348" s="2953"/>
      <c r="E348" s="2953"/>
      <c r="F348" s="2953"/>
      <c r="G348" s="2953"/>
      <c r="H348" s="2953"/>
      <c r="I348" s="2953"/>
      <c r="J348" s="2953"/>
      <c r="K348" s="2953"/>
      <c r="L348" s="2953"/>
    </row>
    <row r="349" spans="1:12" ht="15.75" customHeight="1">
      <c r="A349" s="2953"/>
      <c r="B349" s="2953"/>
      <c r="C349" s="2953"/>
      <c r="D349" s="2953"/>
      <c r="E349" s="2953"/>
      <c r="F349" s="2953"/>
      <c r="G349" s="2953"/>
      <c r="H349" s="2953"/>
      <c r="I349" s="2953"/>
      <c r="J349" s="2953"/>
      <c r="K349" s="2953"/>
      <c r="L349" s="2953"/>
    </row>
    <row r="350" spans="1:12" ht="15.75" customHeight="1">
      <c r="A350" s="2953"/>
      <c r="B350" s="2953"/>
      <c r="C350" s="2953"/>
      <c r="D350" s="2953"/>
      <c r="E350" s="2953"/>
      <c r="F350" s="2953"/>
      <c r="G350" s="2953"/>
      <c r="H350" s="2953"/>
      <c r="I350" s="2953"/>
      <c r="J350" s="2953"/>
      <c r="K350" s="2953"/>
      <c r="L350" s="2953"/>
    </row>
    <row r="351" spans="1:12" ht="15.75" customHeight="1">
      <c r="A351" s="2953"/>
      <c r="B351" s="2953"/>
      <c r="C351" s="2953"/>
      <c r="D351" s="2953"/>
      <c r="E351" s="2953"/>
      <c r="F351" s="2953"/>
      <c r="G351" s="2953"/>
      <c r="H351" s="2953"/>
      <c r="I351" s="2953"/>
      <c r="J351" s="2953"/>
      <c r="K351" s="2953"/>
      <c r="L351" s="2953"/>
    </row>
    <row r="352" spans="1:12" ht="15.75" customHeight="1">
      <c r="A352" s="2953"/>
      <c r="B352" s="2953"/>
      <c r="C352" s="2953"/>
      <c r="D352" s="2953"/>
      <c r="E352" s="2953"/>
      <c r="F352" s="2953"/>
      <c r="G352" s="2953"/>
      <c r="H352" s="2953"/>
      <c r="I352" s="2953"/>
      <c r="J352" s="2953"/>
      <c r="K352" s="2953"/>
      <c r="L352" s="2953"/>
    </row>
    <row r="353" spans="1:12" ht="15.75" customHeight="1">
      <c r="A353" s="2953"/>
      <c r="B353" s="2953"/>
      <c r="C353" s="2953"/>
      <c r="D353" s="2953"/>
      <c r="E353" s="2953"/>
      <c r="F353" s="2953"/>
      <c r="G353" s="2953"/>
      <c r="H353" s="2953"/>
      <c r="I353" s="2953"/>
      <c r="J353" s="2953"/>
      <c r="K353" s="2953"/>
      <c r="L353" s="2953"/>
    </row>
    <row r="354" spans="1:12" ht="15.75" customHeight="1">
      <c r="A354" s="2953"/>
      <c r="B354" s="2953"/>
      <c r="C354" s="2953"/>
      <c r="D354" s="2953"/>
      <c r="E354" s="2953"/>
      <c r="F354" s="2953"/>
      <c r="G354" s="2953"/>
      <c r="H354" s="2953"/>
      <c r="I354" s="2953"/>
      <c r="J354" s="2953"/>
      <c r="K354" s="2953"/>
      <c r="L354" s="2953"/>
    </row>
    <row r="355" spans="1:12" ht="15.75" customHeight="1">
      <c r="A355" s="2953"/>
      <c r="B355" s="2953"/>
      <c r="C355" s="2953"/>
      <c r="D355" s="2953"/>
      <c r="E355" s="2953"/>
      <c r="F355" s="2953"/>
      <c r="G355" s="2953"/>
      <c r="H355" s="2953"/>
      <c r="I355" s="2953"/>
      <c r="J355" s="2953"/>
      <c r="K355" s="2953"/>
      <c r="L355" s="2953"/>
    </row>
    <row r="356" spans="1:12" ht="15.75" customHeight="1">
      <c r="A356" s="2953"/>
      <c r="B356" s="2953"/>
      <c r="C356" s="2953"/>
      <c r="D356" s="2953"/>
      <c r="E356" s="2953"/>
      <c r="F356" s="2953"/>
      <c r="G356" s="2953"/>
      <c r="H356" s="2953"/>
      <c r="I356" s="2953"/>
      <c r="J356" s="2953"/>
      <c r="K356" s="2953"/>
      <c r="L356" s="2953"/>
    </row>
    <row r="357" spans="1:12" ht="15.75" customHeight="1">
      <c r="A357" s="2953"/>
      <c r="B357" s="2953"/>
      <c r="C357" s="2953"/>
      <c r="D357" s="2953"/>
      <c r="E357" s="2953"/>
      <c r="F357" s="2953"/>
      <c r="G357" s="2953"/>
      <c r="H357" s="2953"/>
      <c r="I357" s="2953"/>
      <c r="J357" s="2953"/>
      <c r="K357" s="2953"/>
      <c r="L357" s="2953"/>
    </row>
    <row r="358" spans="1:12" ht="15.75" customHeight="1">
      <c r="A358" s="2953"/>
      <c r="B358" s="2953"/>
      <c r="C358" s="2953"/>
      <c r="D358" s="2953"/>
      <c r="E358" s="2953"/>
      <c r="F358" s="2953"/>
      <c r="G358" s="2953"/>
      <c r="H358" s="2953"/>
      <c r="I358" s="2953"/>
      <c r="J358" s="2953"/>
      <c r="K358" s="2953"/>
      <c r="L358" s="2953"/>
    </row>
    <row r="359" spans="1:12" ht="15.75" customHeight="1">
      <c r="A359" s="2953"/>
      <c r="B359" s="2953"/>
      <c r="C359" s="2953"/>
      <c r="D359" s="2953"/>
      <c r="E359" s="2953"/>
      <c r="F359" s="2953"/>
      <c r="G359" s="2953"/>
      <c r="H359" s="2953"/>
      <c r="I359" s="2953"/>
      <c r="J359" s="2953"/>
      <c r="K359" s="2953"/>
      <c r="L359" s="2953"/>
    </row>
    <row r="360" spans="1:12" ht="15.75" customHeight="1">
      <c r="A360" s="2953"/>
      <c r="B360" s="2953"/>
      <c r="C360" s="2953"/>
      <c r="D360" s="2953"/>
      <c r="E360" s="2953"/>
      <c r="F360" s="2953"/>
      <c r="G360" s="2953"/>
      <c r="H360" s="2953"/>
      <c r="I360" s="2953"/>
      <c r="J360" s="2953"/>
      <c r="K360" s="2953"/>
      <c r="L360" s="2953"/>
    </row>
    <row r="361" spans="1:12" ht="15.75" customHeight="1">
      <c r="A361" s="2953"/>
      <c r="B361" s="2953"/>
      <c r="C361" s="2953"/>
      <c r="D361" s="2953"/>
      <c r="E361" s="2953"/>
      <c r="F361" s="2953"/>
      <c r="G361" s="2953"/>
      <c r="H361" s="2953"/>
      <c r="I361" s="2953"/>
      <c r="J361" s="2953"/>
      <c r="K361" s="2953"/>
      <c r="L361" s="2953"/>
    </row>
    <row r="362" spans="1:12" ht="15.75" customHeight="1">
      <c r="A362" s="2953"/>
      <c r="B362" s="2953"/>
      <c r="C362" s="2953"/>
      <c r="D362" s="2953"/>
      <c r="E362" s="2953"/>
      <c r="F362" s="2953"/>
      <c r="G362" s="2953"/>
      <c r="H362" s="2953"/>
      <c r="I362" s="2953"/>
      <c r="J362" s="2953"/>
      <c r="K362" s="2953"/>
      <c r="L362" s="2953"/>
    </row>
    <row r="363" spans="1:12" ht="15.75" customHeight="1">
      <c r="A363" s="2953"/>
      <c r="B363" s="2953"/>
      <c r="C363" s="2953"/>
      <c r="D363" s="2953"/>
      <c r="E363" s="2953"/>
      <c r="F363" s="2953"/>
      <c r="G363" s="2953"/>
      <c r="H363" s="2953"/>
      <c r="I363" s="2953"/>
      <c r="J363" s="2953"/>
      <c r="K363" s="2953"/>
      <c r="L363" s="2953"/>
    </row>
    <row r="364" spans="1:12" ht="15.75" customHeight="1">
      <c r="A364" s="2953"/>
      <c r="B364" s="2953"/>
      <c r="C364" s="2953"/>
      <c r="D364" s="2953"/>
      <c r="E364" s="2953"/>
      <c r="F364" s="2953"/>
      <c r="G364" s="2953"/>
      <c r="H364" s="2953"/>
      <c r="I364" s="2953"/>
      <c r="J364" s="2953"/>
      <c r="K364" s="2953"/>
      <c r="L364" s="2953"/>
    </row>
    <row r="365" spans="1:12" ht="15.75" customHeight="1">
      <c r="A365" s="2953"/>
      <c r="B365" s="2953"/>
      <c r="C365" s="2953"/>
      <c r="D365" s="2953"/>
      <c r="E365" s="2953"/>
      <c r="F365" s="2953"/>
      <c r="G365" s="2953"/>
      <c r="H365" s="2953"/>
      <c r="I365" s="2953"/>
      <c r="J365" s="2953"/>
      <c r="K365" s="2953"/>
      <c r="L365" s="2953"/>
    </row>
    <row r="366" spans="1:12" ht="15.75" customHeight="1">
      <c r="A366" s="2953"/>
      <c r="B366" s="2953"/>
      <c r="C366" s="2953"/>
      <c r="D366" s="2953"/>
      <c r="E366" s="2953"/>
      <c r="F366" s="2953"/>
      <c r="G366" s="2953"/>
      <c r="H366" s="2953"/>
      <c r="I366" s="2953"/>
      <c r="J366" s="2953"/>
      <c r="K366" s="2953"/>
      <c r="L366" s="2953"/>
    </row>
    <row r="367" spans="1:12" ht="15.75" customHeight="1">
      <c r="A367" s="2953"/>
      <c r="B367" s="2953"/>
      <c r="C367" s="2953"/>
      <c r="D367" s="2953"/>
      <c r="E367" s="2953"/>
      <c r="F367" s="2953"/>
      <c r="G367" s="2953"/>
      <c r="H367" s="2953"/>
      <c r="I367" s="2953"/>
      <c r="J367" s="2953"/>
      <c r="K367" s="2953"/>
      <c r="L367" s="2953"/>
    </row>
    <row r="368" spans="1:12" ht="15.75" customHeight="1">
      <c r="A368" s="2953"/>
      <c r="B368" s="2953"/>
      <c r="C368" s="2953"/>
      <c r="D368" s="2953"/>
      <c r="E368" s="2953"/>
      <c r="F368" s="2953"/>
      <c r="G368" s="2953"/>
      <c r="H368" s="2953"/>
      <c r="I368" s="2953"/>
      <c r="J368" s="2953"/>
      <c r="K368" s="2953"/>
      <c r="L368" s="2953"/>
    </row>
    <row r="369" spans="1:12" ht="15.75" customHeight="1">
      <c r="A369" s="2953"/>
      <c r="B369" s="2953"/>
      <c r="C369" s="2953"/>
      <c r="D369" s="2953"/>
      <c r="E369" s="2953"/>
      <c r="F369" s="2953"/>
      <c r="G369" s="2953"/>
      <c r="H369" s="2953"/>
      <c r="I369" s="2953"/>
      <c r="J369" s="2953"/>
      <c r="K369" s="2953"/>
      <c r="L369" s="2953"/>
    </row>
    <row r="370" spans="1:12" ht="15.75" customHeight="1">
      <c r="A370" s="2953"/>
      <c r="B370" s="2953"/>
      <c r="C370" s="2953"/>
      <c r="D370" s="2953"/>
      <c r="E370" s="2953"/>
      <c r="F370" s="2953"/>
      <c r="G370" s="2953"/>
      <c r="H370" s="2953"/>
      <c r="I370" s="2953"/>
      <c r="J370" s="2953"/>
      <c r="K370" s="2953"/>
      <c r="L370" s="2953"/>
    </row>
    <row r="371" spans="1:12" ht="15.75" customHeight="1">
      <c r="A371" s="2953"/>
      <c r="B371" s="2953"/>
      <c r="C371" s="2953"/>
      <c r="D371" s="2953"/>
      <c r="E371" s="2953"/>
      <c r="F371" s="2953"/>
      <c r="G371" s="2953"/>
      <c r="H371" s="2953"/>
      <c r="I371" s="2953"/>
      <c r="J371" s="2953"/>
      <c r="K371" s="2953"/>
      <c r="L371" s="2953"/>
    </row>
    <row r="372" spans="1:12" ht="15.75" customHeight="1">
      <c r="A372" s="2953"/>
      <c r="B372" s="2953"/>
      <c r="C372" s="2953"/>
      <c r="D372" s="2953"/>
      <c r="E372" s="2953"/>
      <c r="F372" s="2953"/>
      <c r="G372" s="2953"/>
      <c r="H372" s="2953"/>
      <c r="I372" s="2953"/>
      <c r="J372" s="2953"/>
      <c r="K372" s="2953"/>
      <c r="L372" s="2953"/>
    </row>
    <row r="373" spans="1:12" ht="15.75" customHeight="1">
      <c r="A373" s="2953"/>
      <c r="B373" s="2953"/>
      <c r="C373" s="2953"/>
      <c r="D373" s="2953"/>
      <c r="E373" s="2953"/>
      <c r="F373" s="2953"/>
      <c r="G373" s="2953"/>
      <c r="H373" s="2953"/>
      <c r="I373" s="2953"/>
      <c r="J373" s="2953"/>
      <c r="K373" s="2953"/>
      <c r="L373" s="2953"/>
    </row>
    <row r="374" spans="1:12" ht="15.75" customHeight="1">
      <c r="A374" s="2953"/>
      <c r="B374" s="2953"/>
      <c r="C374" s="2953"/>
      <c r="D374" s="2953"/>
      <c r="E374" s="2953"/>
      <c r="F374" s="2953"/>
      <c r="G374" s="2953"/>
      <c r="H374" s="2953"/>
      <c r="I374" s="2953"/>
      <c r="J374" s="2953"/>
      <c r="K374" s="2953"/>
      <c r="L374" s="2953"/>
    </row>
    <row r="375" spans="1:12" ht="15.75" customHeight="1">
      <c r="A375" s="2953"/>
      <c r="B375" s="2953"/>
      <c r="C375" s="2953"/>
      <c r="D375" s="2953"/>
      <c r="E375" s="2953"/>
      <c r="F375" s="2953"/>
      <c r="G375" s="2953"/>
      <c r="H375" s="2953"/>
      <c r="I375" s="2953"/>
      <c r="J375" s="2953"/>
      <c r="K375" s="2953"/>
      <c r="L375" s="2953"/>
    </row>
    <row r="376" spans="1:12" ht="15.75" customHeight="1">
      <c r="A376" s="2953"/>
      <c r="B376" s="2953"/>
      <c r="C376" s="2953"/>
      <c r="D376" s="2953"/>
      <c r="E376" s="2953"/>
      <c r="F376" s="2953"/>
      <c r="G376" s="2953"/>
      <c r="H376" s="2953"/>
      <c r="I376" s="2953"/>
      <c r="J376" s="2953"/>
      <c r="K376" s="2953"/>
      <c r="L376" s="2953"/>
    </row>
    <row r="377" spans="1:12" ht="15.75" customHeight="1">
      <c r="A377" s="2953"/>
      <c r="B377" s="2953"/>
      <c r="C377" s="2953"/>
      <c r="D377" s="2953"/>
      <c r="E377" s="2953"/>
      <c r="F377" s="2953"/>
      <c r="G377" s="2953"/>
      <c r="H377" s="2953"/>
      <c r="I377" s="2953"/>
      <c r="J377" s="2953"/>
      <c r="K377" s="2953"/>
      <c r="L377" s="2953"/>
    </row>
    <row r="378" spans="1:12" ht="15.75" customHeight="1">
      <c r="A378" s="2953"/>
      <c r="B378" s="2953"/>
      <c r="C378" s="2953"/>
      <c r="D378" s="2953"/>
      <c r="E378" s="2953"/>
      <c r="F378" s="2953"/>
      <c r="G378" s="2953"/>
      <c r="H378" s="2953"/>
      <c r="I378" s="2953"/>
      <c r="J378" s="2953"/>
      <c r="K378" s="2953"/>
      <c r="L378" s="2953"/>
    </row>
    <row r="379" spans="1:12" ht="15.75" customHeight="1">
      <c r="A379" s="2953"/>
      <c r="B379" s="2953"/>
      <c r="C379" s="2953"/>
      <c r="D379" s="2953"/>
      <c r="E379" s="2953"/>
      <c r="F379" s="2953"/>
      <c r="G379" s="2953"/>
      <c r="H379" s="2953"/>
      <c r="I379" s="2953"/>
      <c r="J379" s="2953"/>
      <c r="K379" s="2953"/>
      <c r="L379" s="2953"/>
    </row>
    <row r="380" spans="1:12" ht="15.75" customHeight="1">
      <c r="A380" s="2953"/>
      <c r="B380" s="2953"/>
      <c r="C380" s="2953"/>
      <c r="D380" s="2953"/>
      <c r="E380" s="2953"/>
      <c r="F380" s="2953"/>
      <c r="G380" s="2953"/>
      <c r="H380" s="2953"/>
      <c r="I380" s="2953"/>
      <c r="J380" s="2953"/>
      <c r="K380" s="2953"/>
      <c r="L380" s="2953"/>
    </row>
    <row r="381" spans="1:12" ht="15.75" customHeight="1">
      <c r="A381" s="2953"/>
      <c r="B381" s="2953"/>
      <c r="C381" s="2953"/>
      <c r="D381" s="2953"/>
      <c r="E381" s="2953"/>
      <c r="F381" s="2953"/>
      <c r="G381" s="2953"/>
      <c r="H381" s="2953"/>
      <c r="I381" s="2953"/>
      <c r="J381" s="2953"/>
      <c r="K381" s="2953"/>
      <c r="L381" s="2953"/>
    </row>
    <row r="382" spans="1:12" ht="15.75" customHeight="1">
      <c r="A382" s="2953"/>
      <c r="B382" s="2953"/>
      <c r="C382" s="2953"/>
      <c r="D382" s="2953"/>
      <c r="E382" s="2953"/>
      <c r="F382" s="2953"/>
      <c r="G382" s="2953"/>
      <c r="H382" s="2953"/>
      <c r="I382" s="2953"/>
      <c r="J382" s="2953"/>
      <c r="K382" s="2953"/>
      <c r="L382" s="2953"/>
    </row>
    <row r="383" spans="1:12" ht="15.75" customHeight="1">
      <c r="A383" s="2953"/>
      <c r="B383" s="2953"/>
      <c r="C383" s="2953"/>
      <c r="D383" s="2953"/>
      <c r="E383" s="2953"/>
      <c r="F383" s="2953"/>
      <c r="G383" s="2953"/>
      <c r="H383" s="2953"/>
      <c r="I383" s="2953"/>
      <c r="J383" s="2953"/>
      <c r="K383" s="2953"/>
      <c r="L383" s="2953"/>
    </row>
    <row r="384" spans="1:12" ht="15.75" customHeight="1">
      <c r="A384" s="2953"/>
      <c r="B384" s="2953"/>
      <c r="C384" s="2953"/>
      <c r="D384" s="2953"/>
      <c r="E384" s="2953"/>
      <c r="F384" s="2953"/>
      <c r="G384" s="2953"/>
      <c r="H384" s="2953"/>
      <c r="I384" s="2953"/>
      <c r="J384" s="2953"/>
      <c r="K384" s="2953"/>
      <c r="L384" s="2953"/>
    </row>
    <row r="385" spans="1:12" ht="15.75" customHeight="1">
      <c r="A385" s="2953"/>
      <c r="B385" s="2953"/>
      <c r="C385" s="2953"/>
      <c r="D385" s="2953"/>
      <c r="E385" s="2953"/>
      <c r="F385" s="2953"/>
      <c r="G385" s="2953"/>
      <c r="H385" s="2953"/>
      <c r="I385" s="2953"/>
      <c r="J385" s="2953"/>
      <c r="K385" s="2953"/>
      <c r="L385" s="2953"/>
    </row>
    <row r="386" spans="1:12" ht="15.75" customHeight="1">
      <c r="A386" s="2953"/>
      <c r="B386" s="2953"/>
      <c r="C386" s="2953"/>
      <c r="D386" s="2953"/>
      <c r="E386" s="2953"/>
      <c r="F386" s="2953"/>
      <c r="G386" s="2953"/>
      <c r="H386" s="2953"/>
      <c r="I386" s="2953"/>
      <c r="J386" s="2953"/>
      <c r="K386" s="2953"/>
      <c r="L386" s="2953"/>
    </row>
    <row r="387" spans="1:12" ht="15.75" customHeight="1">
      <c r="A387" s="2953"/>
      <c r="B387" s="2953"/>
      <c r="C387" s="2953"/>
      <c r="D387" s="2953"/>
      <c r="E387" s="2953"/>
      <c r="F387" s="2953"/>
      <c r="G387" s="2953"/>
      <c r="H387" s="2953"/>
      <c r="I387" s="2953"/>
      <c r="J387" s="2953"/>
      <c r="K387" s="2953"/>
      <c r="L387" s="2953"/>
    </row>
    <row r="388" spans="1:12" ht="15.75" customHeight="1">
      <c r="A388" s="2953"/>
      <c r="B388" s="2953"/>
      <c r="C388" s="2953"/>
      <c r="D388" s="2953"/>
      <c r="E388" s="2953"/>
      <c r="F388" s="2953"/>
      <c r="G388" s="2953"/>
      <c r="H388" s="2953"/>
      <c r="I388" s="2953"/>
      <c r="J388" s="2953"/>
      <c r="K388" s="2953"/>
      <c r="L388" s="2953"/>
    </row>
    <row r="389" spans="1:12" ht="15.75" customHeight="1">
      <c r="A389" s="2953"/>
      <c r="B389" s="2953"/>
      <c r="C389" s="2953"/>
      <c r="D389" s="2953"/>
      <c r="E389" s="2953"/>
      <c r="F389" s="2953"/>
      <c r="G389" s="2953"/>
      <c r="H389" s="2953"/>
      <c r="I389" s="2953"/>
      <c r="J389" s="2953"/>
      <c r="K389" s="2953"/>
      <c r="L389" s="2953"/>
    </row>
    <row r="390" spans="1:12" ht="15.75" customHeight="1">
      <c r="A390" s="2953"/>
      <c r="B390" s="2953"/>
      <c r="C390" s="2953"/>
      <c r="D390" s="2953"/>
      <c r="E390" s="2953"/>
      <c r="F390" s="2953"/>
      <c r="G390" s="2953"/>
      <c r="H390" s="2953"/>
      <c r="I390" s="2953"/>
      <c r="J390" s="2953"/>
      <c r="K390" s="2953"/>
      <c r="L390" s="2953"/>
    </row>
    <row r="391" spans="1:12" ht="15.75" customHeight="1">
      <c r="A391" s="2953"/>
      <c r="B391" s="2953"/>
      <c r="C391" s="2953"/>
      <c r="D391" s="2953"/>
      <c r="E391" s="2953"/>
      <c r="F391" s="2953"/>
      <c r="G391" s="2953"/>
      <c r="H391" s="2953"/>
      <c r="I391" s="2953"/>
      <c r="J391" s="2953"/>
      <c r="K391" s="2953"/>
      <c r="L391" s="2953"/>
    </row>
    <row r="392" spans="1:12" ht="15.75" customHeight="1">
      <c r="A392" s="2953"/>
      <c r="B392" s="2953"/>
      <c r="C392" s="2953"/>
      <c r="D392" s="2953"/>
      <c r="E392" s="2953"/>
      <c r="F392" s="2953"/>
      <c r="G392" s="2953"/>
      <c r="H392" s="2953"/>
      <c r="I392" s="2953"/>
      <c r="J392" s="2953"/>
      <c r="K392" s="2953"/>
      <c r="L392" s="2953"/>
    </row>
    <row r="393" spans="1:12" ht="15.75" customHeight="1">
      <c r="A393" s="2953"/>
      <c r="B393" s="2953"/>
      <c r="C393" s="2953"/>
      <c r="D393" s="2953"/>
      <c r="E393" s="2953"/>
      <c r="F393" s="2953"/>
      <c r="G393" s="2953"/>
      <c r="H393" s="2953"/>
      <c r="I393" s="2953"/>
      <c r="J393" s="2953"/>
      <c r="K393" s="2953"/>
      <c r="L393" s="2953"/>
    </row>
    <row r="394" spans="1:12" ht="15.75" customHeight="1">
      <c r="A394" s="2953"/>
      <c r="B394" s="2953"/>
      <c r="C394" s="2953"/>
      <c r="D394" s="2953"/>
      <c r="E394" s="2953"/>
      <c r="F394" s="2953"/>
      <c r="G394" s="2953"/>
      <c r="H394" s="2953"/>
      <c r="I394" s="2953"/>
      <c r="J394" s="2953"/>
      <c r="K394" s="2953"/>
      <c r="L394" s="2953"/>
    </row>
    <row r="395" spans="1:12" ht="15.75" customHeight="1">
      <c r="A395" s="2953"/>
      <c r="B395" s="2953"/>
      <c r="C395" s="2953"/>
      <c r="D395" s="2953"/>
      <c r="E395" s="2953"/>
      <c r="F395" s="2953"/>
      <c r="G395" s="2953"/>
      <c r="H395" s="2953"/>
      <c r="I395" s="2953"/>
      <c r="J395" s="2953"/>
      <c r="K395" s="2953"/>
      <c r="L395" s="2953"/>
    </row>
    <row r="396" spans="1:12" ht="15.75" customHeight="1">
      <c r="A396" s="2953"/>
      <c r="B396" s="2953"/>
      <c r="C396" s="2953"/>
      <c r="D396" s="2953"/>
      <c r="E396" s="2953"/>
      <c r="F396" s="2953"/>
      <c r="G396" s="2953"/>
      <c r="H396" s="2953"/>
      <c r="I396" s="2953"/>
      <c r="J396" s="2953"/>
      <c r="K396" s="2953"/>
      <c r="L396" s="2953"/>
    </row>
    <row r="397" spans="1:12" ht="15.75" customHeight="1">
      <c r="A397" s="2953"/>
      <c r="B397" s="2953"/>
      <c r="C397" s="2953"/>
      <c r="D397" s="2953"/>
      <c r="E397" s="2953"/>
      <c r="F397" s="2953"/>
      <c r="G397" s="2953"/>
      <c r="H397" s="2953"/>
      <c r="I397" s="2953"/>
      <c r="J397" s="2953"/>
      <c r="K397" s="2953"/>
      <c r="L397" s="2953"/>
    </row>
    <row r="398" spans="1:12" ht="15.75" customHeight="1">
      <c r="A398" s="2953"/>
      <c r="B398" s="2953"/>
      <c r="C398" s="2953"/>
      <c r="D398" s="2953"/>
      <c r="E398" s="2953"/>
      <c r="F398" s="2953"/>
      <c r="G398" s="2953"/>
      <c r="H398" s="2953"/>
      <c r="I398" s="2953"/>
      <c r="J398" s="2953"/>
      <c r="K398" s="2953"/>
      <c r="L398" s="2953"/>
    </row>
    <row r="399" spans="1:12" ht="15.75" customHeight="1">
      <c r="A399" s="2953"/>
      <c r="B399" s="2953"/>
      <c r="C399" s="2953"/>
      <c r="D399" s="2953"/>
      <c r="E399" s="2953"/>
      <c r="F399" s="2953"/>
      <c r="G399" s="2953"/>
      <c r="H399" s="2953"/>
      <c r="I399" s="2953"/>
      <c r="J399" s="2953"/>
      <c r="K399" s="2953"/>
      <c r="L399" s="2953"/>
    </row>
    <row r="400" spans="1:12" ht="15.75" customHeight="1">
      <c r="A400" s="2953"/>
      <c r="B400" s="2953"/>
      <c r="C400" s="2953"/>
      <c r="D400" s="2953"/>
      <c r="E400" s="2953"/>
      <c r="F400" s="2953"/>
      <c r="G400" s="2953"/>
      <c r="H400" s="2953"/>
      <c r="I400" s="2953"/>
      <c r="J400" s="2953"/>
      <c r="K400" s="2953"/>
      <c r="L400" s="2953"/>
    </row>
    <row r="401" spans="1:12" ht="15.75" customHeight="1">
      <c r="A401" s="2953"/>
      <c r="B401" s="2953"/>
      <c r="C401" s="2953"/>
      <c r="D401" s="2953"/>
      <c r="E401" s="2953"/>
      <c r="F401" s="2953"/>
      <c r="G401" s="2953"/>
      <c r="H401" s="2953"/>
      <c r="I401" s="2953"/>
      <c r="J401" s="2953"/>
      <c r="K401" s="2953"/>
      <c r="L401" s="2953"/>
    </row>
    <row r="402" spans="1:12" ht="15.75" customHeight="1">
      <c r="A402" s="2953"/>
      <c r="B402" s="2953"/>
      <c r="C402" s="2953"/>
      <c r="D402" s="2953"/>
      <c r="E402" s="2953"/>
      <c r="F402" s="2953"/>
      <c r="G402" s="2953"/>
      <c r="H402" s="2953"/>
      <c r="I402" s="2953"/>
      <c r="J402" s="2953"/>
      <c r="K402" s="2953"/>
      <c r="L402" s="2953"/>
    </row>
    <row r="403" spans="1:12" ht="15.75" customHeight="1">
      <c r="A403" s="2953"/>
      <c r="B403" s="2953"/>
      <c r="C403" s="2953"/>
      <c r="D403" s="2953"/>
      <c r="E403" s="2953"/>
      <c r="F403" s="2953"/>
      <c r="G403" s="2953"/>
      <c r="H403" s="2953"/>
      <c r="I403" s="2953"/>
      <c r="J403" s="2953"/>
      <c r="K403" s="2953"/>
      <c r="L403" s="2953"/>
    </row>
    <row r="404" spans="1:12" ht="15.75" customHeight="1">
      <c r="A404" s="2953"/>
      <c r="B404" s="2953"/>
      <c r="C404" s="2953"/>
      <c r="D404" s="2953"/>
      <c r="E404" s="2953"/>
      <c r="F404" s="2953"/>
      <c r="G404" s="2953"/>
      <c r="H404" s="2953"/>
      <c r="I404" s="2953"/>
      <c r="J404" s="2953"/>
      <c r="K404" s="2953"/>
      <c r="L404" s="2953"/>
    </row>
    <row r="405" spans="1:12" ht="15.75" customHeight="1">
      <c r="A405" s="2953"/>
      <c r="B405" s="2953"/>
      <c r="C405" s="2953"/>
      <c r="D405" s="2953"/>
      <c r="E405" s="2953"/>
      <c r="F405" s="2953"/>
      <c r="G405" s="2953"/>
      <c r="H405" s="2953"/>
      <c r="I405" s="2953"/>
      <c r="J405" s="2953"/>
      <c r="K405" s="2953"/>
      <c r="L405" s="2953"/>
    </row>
    <row r="406" spans="1:12" ht="15.75" customHeight="1">
      <c r="A406" s="2953"/>
      <c r="B406" s="2953"/>
      <c r="C406" s="2953"/>
      <c r="D406" s="2953"/>
      <c r="E406" s="2953"/>
      <c r="F406" s="2953"/>
      <c r="G406" s="2953"/>
      <c r="H406" s="2953"/>
      <c r="I406" s="2953"/>
      <c r="J406" s="2953"/>
      <c r="K406" s="2953"/>
      <c r="L406" s="2953"/>
    </row>
    <row r="407" spans="1:12" ht="15.75" customHeight="1">
      <c r="A407" s="2953"/>
      <c r="B407" s="2953"/>
      <c r="C407" s="2953"/>
      <c r="D407" s="2953"/>
      <c r="E407" s="2953"/>
      <c r="F407" s="2953"/>
      <c r="G407" s="2953"/>
      <c r="H407" s="2953"/>
      <c r="I407" s="2953"/>
      <c r="J407" s="2953"/>
      <c r="K407" s="2953"/>
      <c r="L407" s="2953"/>
    </row>
    <row r="408" spans="1:12" ht="15.75" customHeight="1">
      <c r="A408" s="2953"/>
      <c r="B408" s="2953"/>
      <c r="C408" s="2953"/>
      <c r="D408" s="2953"/>
      <c r="E408" s="2953"/>
      <c r="F408" s="2953"/>
      <c r="G408" s="2953"/>
      <c r="H408" s="2953"/>
      <c r="I408" s="2953"/>
      <c r="J408" s="2953"/>
      <c r="K408" s="2953"/>
      <c r="L408" s="2953"/>
    </row>
    <row r="409" spans="1:12" ht="15.75" customHeight="1">
      <c r="A409" s="2953"/>
      <c r="B409" s="2953"/>
      <c r="C409" s="2953"/>
      <c r="D409" s="2953"/>
      <c r="E409" s="2953"/>
      <c r="F409" s="2953"/>
      <c r="G409" s="2953"/>
      <c r="H409" s="2953"/>
      <c r="I409" s="2953"/>
      <c r="J409" s="2953"/>
      <c r="K409" s="2953"/>
      <c r="L409" s="2953"/>
    </row>
    <row r="410" spans="1:12" ht="15.75" customHeight="1">
      <c r="A410" s="2953"/>
      <c r="B410" s="2953"/>
      <c r="C410" s="2953"/>
      <c r="D410" s="2953"/>
      <c r="E410" s="2953"/>
      <c r="F410" s="2953"/>
      <c r="G410" s="2953"/>
      <c r="H410" s="2953"/>
      <c r="I410" s="2953"/>
      <c r="J410" s="2953"/>
      <c r="K410" s="2953"/>
      <c r="L410" s="2953"/>
    </row>
    <row r="411" spans="1:12" ht="15.75" customHeight="1">
      <c r="A411" s="2953"/>
      <c r="B411" s="2953"/>
      <c r="C411" s="2953"/>
      <c r="D411" s="2953"/>
      <c r="E411" s="2953"/>
      <c r="F411" s="2953"/>
      <c r="G411" s="2953"/>
      <c r="H411" s="2953"/>
      <c r="I411" s="2953"/>
      <c r="J411" s="2953"/>
      <c r="K411" s="2953"/>
      <c r="L411" s="2953"/>
    </row>
    <row r="412" spans="1:12" ht="15.75" customHeight="1">
      <c r="A412" s="2953"/>
      <c r="B412" s="2953"/>
      <c r="C412" s="2953"/>
      <c r="D412" s="2953"/>
      <c r="E412" s="2953"/>
      <c r="F412" s="2953"/>
      <c r="G412" s="2953"/>
      <c r="H412" s="2953"/>
      <c r="I412" s="2953"/>
      <c r="J412" s="2953"/>
      <c r="K412" s="2953"/>
      <c r="L412" s="2953"/>
    </row>
    <row r="413" spans="1:12" ht="15.75" customHeight="1">
      <c r="A413" s="2953"/>
      <c r="B413" s="2953"/>
      <c r="C413" s="2953"/>
      <c r="D413" s="2953"/>
      <c r="E413" s="2953"/>
      <c r="F413" s="2953"/>
      <c r="G413" s="2953"/>
      <c r="H413" s="2953"/>
      <c r="I413" s="2953"/>
      <c r="J413" s="2953"/>
      <c r="K413" s="2953"/>
      <c r="L413" s="2953"/>
    </row>
    <row r="414" spans="1:12" ht="15.75" customHeight="1">
      <c r="A414" s="2953"/>
      <c r="B414" s="2953"/>
      <c r="C414" s="2953"/>
      <c r="D414" s="2953"/>
      <c r="E414" s="2953"/>
      <c r="F414" s="2953"/>
      <c r="G414" s="2953"/>
      <c r="H414" s="2953"/>
      <c r="I414" s="2953"/>
      <c r="J414" s="2953"/>
      <c r="K414" s="2953"/>
      <c r="L414" s="2953"/>
    </row>
    <row r="415" spans="1:12" ht="15.75" customHeight="1">
      <c r="A415" s="2953"/>
      <c r="B415" s="2953"/>
      <c r="C415" s="2953"/>
      <c r="D415" s="2953"/>
      <c r="E415" s="2953"/>
      <c r="F415" s="2953"/>
      <c r="G415" s="2953"/>
      <c r="H415" s="2953"/>
      <c r="I415" s="2953"/>
      <c r="J415" s="2953"/>
      <c r="K415" s="2953"/>
      <c r="L415" s="2953"/>
    </row>
    <row r="416" spans="1:12" ht="15.75" customHeight="1">
      <c r="A416" s="2953"/>
      <c r="B416" s="2953"/>
      <c r="C416" s="2953"/>
      <c r="D416" s="2953"/>
      <c r="E416" s="2953"/>
      <c r="F416" s="2953"/>
      <c r="G416" s="2953"/>
      <c r="H416" s="2953"/>
      <c r="I416" s="2953"/>
      <c r="J416" s="2953"/>
      <c r="K416" s="2953"/>
      <c r="L416" s="2953"/>
    </row>
    <row r="417" spans="1:12" ht="15.75" customHeight="1">
      <c r="A417" s="2953"/>
      <c r="B417" s="2953"/>
      <c r="C417" s="2953"/>
      <c r="D417" s="2953"/>
      <c r="E417" s="2953"/>
      <c r="F417" s="2953"/>
      <c r="G417" s="2953"/>
      <c r="H417" s="2953"/>
      <c r="I417" s="2953"/>
      <c r="J417" s="2953"/>
      <c r="K417" s="2953"/>
      <c r="L417" s="2953"/>
    </row>
    <row r="418" spans="1:12" ht="15.75" customHeight="1">
      <c r="A418" s="2953"/>
      <c r="B418" s="2953"/>
      <c r="C418" s="2953"/>
      <c r="D418" s="2953"/>
      <c r="E418" s="2953"/>
      <c r="F418" s="2953"/>
      <c r="G418" s="2953"/>
      <c r="H418" s="2953"/>
      <c r="I418" s="2953"/>
      <c r="J418" s="2953"/>
      <c r="K418" s="2953"/>
      <c r="L418" s="2953"/>
    </row>
    <row r="419" spans="1:12" ht="15.75" customHeight="1">
      <c r="A419" s="2953"/>
      <c r="B419" s="2953"/>
      <c r="C419" s="2953"/>
      <c r="D419" s="2953"/>
      <c r="E419" s="2953"/>
      <c r="F419" s="2953"/>
      <c r="G419" s="2953"/>
      <c r="H419" s="2953"/>
      <c r="I419" s="2953"/>
      <c r="J419" s="2953"/>
      <c r="K419" s="2953"/>
      <c r="L419" s="2953"/>
    </row>
    <row r="420" spans="1:12" ht="15.75" customHeight="1">
      <c r="A420" s="2953"/>
      <c r="B420" s="2953"/>
      <c r="C420" s="2953"/>
      <c r="D420" s="2953"/>
      <c r="E420" s="2953"/>
      <c r="F420" s="2953"/>
      <c r="G420" s="2953"/>
      <c r="H420" s="2953"/>
      <c r="I420" s="2953"/>
      <c r="J420" s="2953"/>
      <c r="K420" s="2953"/>
      <c r="L420" s="2953"/>
    </row>
    <row r="421" spans="1:12" ht="15.75" customHeight="1">
      <c r="A421" s="2953"/>
      <c r="B421" s="2953"/>
      <c r="C421" s="2953"/>
      <c r="D421" s="2953"/>
      <c r="E421" s="2953"/>
      <c r="F421" s="2953"/>
      <c r="G421" s="2953"/>
      <c r="H421" s="2953"/>
      <c r="I421" s="2953"/>
      <c r="J421" s="2953"/>
      <c r="K421" s="2953"/>
      <c r="L421" s="2953"/>
    </row>
    <row r="422" spans="1:12" ht="15.75" customHeight="1">
      <c r="A422" s="2953"/>
      <c r="B422" s="2953"/>
      <c r="C422" s="2953"/>
      <c r="D422" s="2953"/>
      <c r="E422" s="2953"/>
      <c r="F422" s="2953"/>
      <c r="G422" s="2953"/>
      <c r="H422" s="2953"/>
      <c r="I422" s="2953"/>
      <c r="J422" s="2953"/>
      <c r="K422" s="2953"/>
      <c r="L422" s="2953"/>
    </row>
    <row r="423" spans="1:12" ht="15.75" customHeight="1">
      <c r="A423" s="2953"/>
      <c r="B423" s="2953"/>
      <c r="C423" s="2953"/>
      <c r="D423" s="2953"/>
      <c r="E423" s="2953"/>
      <c r="F423" s="2953"/>
      <c r="G423" s="2953"/>
      <c r="H423" s="2953"/>
      <c r="I423" s="2953"/>
      <c r="J423" s="2953"/>
      <c r="K423" s="2953"/>
      <c r="L423" s="2953"/>
    </row>
    <row r="424" spans="1:12" ht="15.75" customHeight="1">
      <c r="A424" s="2953"/>
      <c r="B424" s="2953"/>
      <c r="C424" s="2953"/>
      <c r="D424" s="2953"/>
      <c r="E424" s="2953"/>
      <c r="F424" s="2953"/>
      <c r="G424" s="2953"/>
      <c r="H424" s="2953"/>
      <c r="I424" s="2953"/>
      <c r="J424" s="2953"/>
      <c r="K424" s="2953"/>
      <c r="L424" s="2953"/>
    </row>
    <row r="425" spans="1:12" ht="15.75" customHeight="1">
      <c r="A425" s="2953"/>
      <c r="B425" s="2953"/>
      <c r="C425" s="2953"/>
      <c r="D425" s="2953"/>
      <c r="E425" s="2953"/>
      <c r="F425" s="2953"/>
      <c r="G425" s="2953"/>
      <c r="H425" s="2953"/>
      <c r="I425" s="2953"/>
      <c r="J425" s="2953"/>
      <c r="K425" s="2953"/>
      <c r="L425" s="2953"/>
    </row>
    <row r="426" spans="1:12" ht="15.75" customHeight="1">
      <c r="A426" s="2953"/>
      <c r="B426" s="2953"/>
      <c r="C426" s="2953"/>
      <c r="D426" s="2953"/>
      <c r="E426" s="2953"/>
      <c r="F426" s="2953"/>
      <c r="G426" s="2953"/>
      <c r="H426" s="2953"/>
      <c r="I426" s="2953"/>
      <c r="J426" s="2953"/>
      <c r="K426" s="2953"/>
      <c r="L426" s="2953"/>
    </row>
    <row r="427" spans="1:12" ht="15.75" customHeight="1">
      <c r="A427" s="2953"/>
      <c r="B427" s="2953"/>
      <c r="C427" s="2953"/>
      <c r="D427" s="2953"/>
      <c r="E427" s="2953"/>
      <c r="F427" s="2953"/>
      <c r="G427" s="2953"/>
      <c r="H427" s="2953"/>
      <c r="I427" s="2953"/>
      <c r="J427" s="2953"/>
      <c r="K427" s="2953"/>
      <c r="L427" s="2953"/>
    </row>
    <row r="428" spans="1:12" ht="15.75" customHeight="1">
      <c r="A428" s="2953"/>
      <c r="B428" s="2953"/>
      <c r="C428" s="2953"/>
      <c r="D428" s="2953"/>
      <c r="E428" s="2953"/>
      <c r="F428" s="2953"/>
      <c r="G428" s="2953"/>
      <c r="H428" s="2953"/>
      <c r="I428" s="2953"/>
      <c r="J428" s="2953"/>
      <c r="K428" s="2953"/>
      <c r="L428" s="2953"/>
    </row>
    <row r="429" spans="1:12" ht="15.75" customHeight="1">
      <c r="A429" s="2953"/>
      <c r="B429" s="2953"/>
      <c r="C429" s="2953"/>
      <c r="D429" s="2953"/>
      <c r="E429" s="2953"/>
      <c r="F429" s="2953"/>
      <c r="G429" s="2953"/>
      <c r="H429" s="2953"/>
      <c r="I429" s="2953"/>
      <c r="J429" s="2953"/>
      <c r="K429" s="2953"/>
      <c r="L429" s="2953"/>
    </row>
    <row r="430" spans="1:12" ht="15.75" customHeight="1">
      <c r="A430" s="2953"/>
      <c r="B430" s="2953"/>
      <c r="C430" s="2953"/>
      <c r="D430" s="2953"/>
      <c r="E430" s="2953"/>
      <c r="F430" s="2953"/>
      <c r="G430" s="2953"/>
      <c r="H430" s="2953"/>
      <c r="I430" s="2953"/>
      <c r="J430" s="2953"/>
      <c r="K430" s="2953"/>
      <c r="L430" s="2953"/>
    </row>
    <row r="431" spans="1:12" ht="15.75" customHeight="1">
      <c r="A431" s="2953"/>
      <c r="B431" s="2953"/>
      <c r="C431" s="2953"/>
      <c r="D431" s="2953"/>
      <c r="E431" s="2953"/>
      <c r="F431" s="2953"/>
      <c r="G431" s="2953"/>
      <c r="H431" s="2953"/>
      <c r="I431" s="2953"/>
      <c r="J431" s="2953"/>
      <c r="K431" s="2953"/>
      <c r="L431" s="2953"/>
    </row>
    <row r="432" spans="1:12" ht="15.75" customHeight="1">
      <c r="A432" s="2953"/>
      <c r="B432" s="2953"/>
      <c r="C432" s="2953"/>
      <c r="D432" s="2953"/>
      <c r="E432" s="2953"/>
      <c r="F432" s="2953"/>
      <c r="G432" s="2953"/>
      <c r="H432" s="2953"/>
      <c r="I432" s="2953"/>
      <c r="J432" s="2953"/>
      <c r="K432" s="2953"/>
      <c r="L432" s="2953"/>
    </row>
    <row r="433" spans="1:12" ht="15.75" customHeight="1">
      <c r="A433" s="2953"/>
      <c r="B433" s="2953"/>
      <c r="C433" s="2953"/>
      <c r="D433" s="2953"/>
      <c r="E433" s="2953"/>
      <c r="F433" s="2953"/>
      <c r="G433" s="2953"/>
      <c r="H433" s="2953"/>
      <c r="I433" s="2953"/>
      <c r="J433" s="2953"/>
      <c r="K433" s="2953"/>
      <c r="L433" s="2953"/>
    </row>
    <row r="434" spans="1:12" ht="15.75" customHeight="1">
      <c r="A434" s="2953"/>
      <c r="B434" s="2953"/>
      <c r="C434" s="2953"/>
      <c r="D434" s="2953"/>
      <c r="E434" s="2953"/>
      <c r="F434" s="2953"/>
      <c r="G434" s="2953"/>
      <c r="H434" s="2953"/>
      <c r="I434" s="2953"/>
      <c r="J434" s="2953"/>
      <c r="K434" s="2953"/>
      <c r="L434" s="2953"/>
    </row>
    <row r="435" spans="1:12" ht="15.75" customHeight="1">
      <c r="A435" s="2953"/>
      <c r="B435" s="2953"/>
      <c r="C435" s="2953"/>
      <c r="D435" s="2953"/>
      <c r="E435" s="2953"/>
      <c r="F435" s="2953"/>
      <c r="G435" s="2953"/>
      <c r="H435" s="2953"/>
      <c r="I435" s="2953"/>
      <c r="J435" s="2953"/>
      <c r="K435" s="2953"/>
      <c r="L435" s="2953"/>
    </row>
    <row r="436" spans="1:12" ht="15.75" customHeight="1">
      <c r="A436" s="2953"/>
      <c r="B436" s="2953"/>
      <c r="C436" s="2953"/>
      <c r="D436" s="2953"/>
      <c r="E436" s="2953"/>
      <c r="F436" s="2953"/>
      <c r="G436" s="2953"/>
      <c r="H436" s="2953"/>
      <c r="I436" s="2953"/>
      <c r="J436" s="2953"/>
      <c r="K436" s="2953"/>
      <c r="L436" s="2953"/>
    </row>
    <row r="437" spans="1:12" ht="15.75" customHeight="1">
      <c r="A437" s="2953"/>
      <c r="B437" s="2953"/>
      <c r="C437" s="2953"/>
      <c r="D437" s="2953"/>
      <c r="E437" s="2953"/>
      <c r="F437" s="2953"/>
      <c r="G437" s="2953"/>
      <c r="H437" s="2953"/>
      <c r="I437" s="2953"/>
      <c r="J437" s="2953"/>
      <c r="K437" s="2953"/>
      <c r="L437" s="2953"/>
    </row>
    <row r="438" spans="1:12" ht="15.75" customHeight="1">
      <c r="A438" s="2953"/>
      <c r="B438" s="2953"/>
      <c r="C438" s="2953"/>
      <c r="D438" s="2953"/>
      <c r="E438" s="2953"/>
      <c r="F438" s="2953"/>
      <c r="G438" s="2953"/>
      <c r="H438" s="2953"/>
      <c r="I438" s="2953"/>
      <c r="J438" s="2953"/>
      <c r="K438" s="2953"/>
      <c r="L438" s="2953"/>
    </row>
    <row r="439" spans="1:12" ht="15.75" customHeight="1">
      <c r="A439" s="2953"/>
      <c r="B439" s="2953"/>
      <c r="C439" s="2953"/>
      <c r="D439" s="2953"/>
      <c r="E439" s="2953"/>
      <c r="F439" s="2953"/>
      <c r="G439" s="2953"/>
      <c r="H439" s="2953"/>
      <c r="I439" s="2953"/>
      <c r="J439" s="2953"/>
      <c r="K439" s="2953"/>
      <c r="L439" s="2953"/>
    </row>
    <row r="440" spans="1:12" ht="15.75" customHeight="1">
      <c r="A440" s="2953"/>
      <c r="B440" s="2953"/>
      <c r="C440" s="2953"/>
      <c r="D440" s="2953"/>
      <c r="E440" s="2953"/>
      <c r="F440" s="2953"/>
      <c r="G440" s="2953"/>
      <c r="H440" s="2953"/>
      <c r="I440" s="2953"/>
      <c r="J440" s="2953"/>
      <c r="K440" s="2953"/>
      <c r="L440" s="2953"/>
    </row>
    <row r="441" spans="1:12" ht="15.75" customHeight="1">
      <c r="A441" s="2953"/>
      <c r="B441" s="2953"/>
      <c r="C441" s="2953"/>
      <c r="D441" s="2953"/>
      <c r="E441" s="2953"/>
      <c r="F441" s="2953"/>
      <c r="G441" s="2953"/>
      <c r="H441" s="2953"/>
      <c r="I441" s="2953"/>
      <c r="J441" s="2953"/>
      <c r="K441" s="2953"/>
      <c r="L441" s="2953"/>
    </row>
    <row r="442" spans="1:12" ht="15.75" customHeight="1">
      <c r="A442" s="2953"/>
      <c r="B442" s="2953"/>
      <c r="C442" s="2953"/>
      <c r="D442" s="2953"/>
      <c r="E442" s="2953"/>
      <c r="F442" s="2953"/>
      <c r="G442" s="2953"/>
      <c r="H442" s="2953"/>
      <c r="I442" s="2953"/>
      <c r="J442" s="2953"/>
      <c r="K442" s="2953"/>
      <c r="L442" s="2953"/>
    </row>
    <row r="443" spans="1:12" ht="15.75" customHeight="1">
      <c r="A443" s="2953"/>
      <c r="B443" s="2953"/>
      <c r="C443" s="2953"/>
      <c r="D443" s="2953"/>
      <c r="E443" s="2953"/>
      <c r="F443" s="2953"/>
      <c r="G443" s="2953"/>
      <c r="H443" s="2953"/>
      <c r="I443" s="2953"/>
      <c r="J443" s="2953"/>
      <c r="K443" s="2953"/>
      <c r="L443" s="2953"/>
    </row>
    <row r="444" spans="1:12" ht="15.75" customHeight="1">
      <c r="A444" s="2953"/>
      <c r="B444" s="2953"/>
      <c r="C444" s="2953"/>
      <c r="D444" s="2953"/>
      <c r="E444" s="2953"/>
      <c r="F444" s="2953"/>
      <c r="G444" s="2953"/>
      <c r="H444" s="2953"/>
      <c r="I444" s="2953"/>
      <c r="J444" s="2953"/>
      <c r="K444" s="2953"/>
      <c r="L444" s="2953"/>
    </row>
    <row r="445" spans="1:12" ht="15.75" customHeight="1">
      <c r="A445" s="2953"/>
      <c r="B445" s="2953"/>
      <c r="C445" s="2953"/>
      <c r="D445" s="2953"/>
      <c r="E445" s="2953"/>
      <c r="F445" s="2953"/>
      <c r="G445" s="2953"/>
      <c r="H445" s="2953"/>
      <c r="I445" s="2953"/>
      <c r="J445" s="2953"/>
      <c r="K445" s="2953"/>
      <c r="L445" s="2953"/>
    </row>
    <row r="446" spans="1:12" ht="15.75" customHeight="1">
      <c r="A446" s="2953"/>
      <c r="B446" s="2953"/>
      <c r="C446" s="2953"/>
      <c r="D446" s="2953"/>
      <c r="E446" s="2953"/>
      <c r="F446" s="2953"/>
      <c r="G446" s="2953"/>
      <c r="H446" s="2953"/>
      <c r="I446" s="2953"/>
      <c r="J446" s="2953"/>
      <c r="K446" s="2953"/>
      <c r="L446" s="2953"/>
    </row>
    <row r="447" spans="1:12" ht="15.75" customHeight="1">
      <c r="A447" s="2953"/>
      <c r="B447" s="2953"/>
      <c r="C447" s="2953"/>
      <c r="D447" s="2953"/>
      <c r="E447" s="2953"/>
      <c r="F447" s="2953"/>
      <c r="G447" s="2953"/>
      <c r="H447" s="2953"/>
      <c r="I447" s="2953"/>
      <c r="J447" s="2953"/>
      <c r="K447" s="2953"/>
      <c r="L447" s="2953"/>
    </row>
    <row r="448" spans="1:12" ht="15.75" customHeight="1">
      <c r="A448" s="2953"/>
      <c r="B448" s="2953"/>
      <c r="C448" s="2953"/>
      <c r="D448" s="2953"/>
      <c r="E448" s="2953"/>
      <c r="F448" s="2953"/>
      <c r="G448" s="2953"/>
      <c r="H448" s="2953"/>
      <c r="I448" s="2953"/>
      <c r="J448" s="2953"/>
      <c r="K448" s="2953"/>
      <c r="L448" s="2953"/>
    </row>
    <row r="449" spans="1:12" ht="15.75" customHeight="1">
      <c r="A449" s="2953"/>
      <c r="B449" s="2953"/>
      <c r="C449" s="2953"/>
      <c r="D449" s="2953"/>
      <c r="E449" s="2953"/>
      <c r="F449" s="2953"/>
      <c r="G449" s="2953"/>
      <c r="H449" s="2953"/>
      <c r="I449" s="2953"/>
      <c r="J449" s="2953"/>
      <c r="K449" s="2953"/>
      <c r="L449" s="2953"/>
    </row>
    <row r="450" spans="1:12" ht="15.75" customHeight="1">
      <c r="A450" s="2953"/>
      <c r="B450" s="2953"/>
      <c r="C450" s="2953"/>
      <c r="D450" s="2953"/>
      <c r="E450" s="2953"/>
      <c r="F450" s="2953"/>
      <c r="G450" s="2953"/>
      <c r="H450" s="2953"/>
      <c r="I450" s="2953"/>
      <c r="J450" s="2953"/>
      <c r="K450" s="2953"/>
      <c r="L450" s="2953"/>
    </row>
    <row r="451" spans="1:12" ht="15.75" customHeight="1">
      <c r="A451" s="2953"/>
      <c r="B451" s="2953"/>
      <c r="C451" s="2953"/>
      <c r="D451" s="2953"/>
      <c r="E451" s="2953"/>
      <c r="F451" s="2953"/>
      <c r="G451" s="2953"/>
      <c r="H451" s="2953"/>
      <c r="I451" s="2953"/>
      <c r="J451" s="2953"/>
      <c r="K451" s="2953"/>
      <c r="L451" s="2953"/>
    </row>
    <row r="452" spans="1:12" ht="15.75" customHeight="1">
      <c r="A452" s="2953"/>
      <c r="B452" s="2953"/>
      <c r="C452" s="2953"/>
      <c r="D452" s="2953"/>
      <c r="E452" s="2953"/>
      <c r="F452" s="2953"/>
      <c r="G452" s="2953"/>
      <c r="H452" s="2953"/>
      <c r="I452" s="2953"/>
      <c r="J452" s="2953"/>
      <c r="K452" s="2953"/>
      <c r="L452" s="2953"/>
    </row>
    <row r="453" spans="1:12" ht="15.75" customHeight="1">
      <c r="A453" s="2953"/>
      <c r="B453" s="2953"/>
      <c r="C453" s="2953"/>
      <c r="D453" s="2953"/>
      <c r="E453" s="2953"/>
      <c r="F453" s="2953"/>
      <c r="G453" s="2953"/>
      <c r="H453" s="2953"/>
      <c r="I453" s="2953"/>
      <c r="J453" s="2953"/>
      <c r="K453" s="2953"/>
      <c r="L453" s="2953"/>
    </row>
    <row r="454" spans="1:12" ht="15.75" customHeight="1">
      <c r="A454" s="2953"/>
      <c r="B454" s="2953"/>
      <c r="C454" s="2953"/>
      <c r="D454" s="2953"/>
      <c r="E454" s="2953"/>
      <c r="F454" s="2953"/>
      <c r="G454" s="2953"/>
      <c r="H454" s="2953"/>
      <c r="I454" s="2953"/>
      <c r="J454" s="2953"/>
      <c r="K454" s="2953"/>
      <c r="L454" s="2953"/>
    </row>
    <row r="455" spans="1:12" ht="15.75" customHeight="1">
      <c r="A455" s="2953"/>
      <c r="B455" s="2953"/>
      <c r="C455" s="2953"/>
      <c r="D455" s="2953"/>
      <c r="E455" s="2953"/>
      <c r="F455" s="2953"/>
      <c r="G455" s="2953"/>
      <c r="H455" s="2953"/>
      <c r="I455" s="2953"/>
      <c r="J455" s="2953"/>
      <c r="K455" s="2953"/>
      <c r="L455" s="2953"/>
    </row>
    <row r="456" spans="1:12" ht="15.75" customHeight="1">
      <c r="A456" s="2953"/>
      <c r="B456" s="2953"/>
      <c r="C456" s="2953"/>
      <c r="D456" s="2953"/>
      <c r="E456" s="2953"/>
      <c r="F456" s="2953"/>
      <c r="G456" s="2953"/>
      <c r="H456" s="2953"/>
      <c r="I456" s="2953"/>
      <c r="J456" s="2953"/>
      <c r="K456" s="2953"/>
      <c r="L456" s="2953"/>
    </row>
    <row r="457" spans="1:12" ht="15.75" customHeight="1">
      <c r="A457" s="2953"/>
      <c r="B457" s="2953"/>
      <c r="C457" s="2953"/>
      <c r="D457" s="2953"/>
      <c r="E457" s="2953"/>
      <c r="F457" s="2953"/>
      <c r="G457" s="2953"/>
      <c r="H457" s="2953"/>
      <c r="I457" s="2953"/>
      <c r="J457" s="2953"/>
      <c r="K457" s="2953"/>
      <c r="L457" s="2953"/>
    </row>
    <row r="458" spans="1:12" ht="15.75" customHeight="1">
      <c r="A458" s="2953"/>
      <c r="B458" s="2953"/>
      <c r="C458" s="2953"/>
      <c r="D458" s="2953"/>
      <c r="E458" s="2953"/>
      <c r="F458" s="2953"/>
      <c r="G458" s="2953"/>
      <c r="H458" s="2953"/>
      <c r="I458" s="2953"/>
      <c r="J458" s="2953"/>
      <c r="K458" s="2953"/>
      <c r="L458" s="2953"/>
    </row>
    <row r="459" spans="1:12" ht="15.75" customHeight="1">
      <c r="A459" s="2953"/>
      <c r="B459" s="2953"/>
      <c r="C459" s="2953"/>
      <c r="D459" s="2953"/>
      <c r="E459" s="2953"/>
      <c r="F459" s="2953"/>
      <c r="G459" s="2953"/>
      <c r="H459" s="2953"/>
      <c r="I459" s="2953"/>
      <c r="J459" s="2953"/>
      <c r="K459" s="2953"/>
      <c r="L459" s="2953"/>
    </row>
    <row r="460" spans="1:12" ht="15.75" customHeight="1">
      <c r="A460" s="2953"/>
      <c r="B460" s="2953"/>
      <c r="C460" s="2953"/>
      <c r="D460" s="2953"/>
      <c r="E460" s="2953"/>
      <c r="F460" s="2953"/>
      <c r="G460" s="2953"/>
      <c r="H460" s="2953"/>
      <c r="I460" s="2953"/>
      <c r="J460" s="2953"/>
      <c r="K460" s="2953"/>
      <c r="L460" s="2953"/>
    </row>
    <row r="461" spans="1:12" ht="15.75" customHeight="1">
      <c r="A461" s="2953"/>
      <c r="B461" s="2953"/>
      <c r="C461" s="2953"/>
      <c r="D461" s="2953"/>
      <c r="E461" s="2953"/>
      <c r="F461" s="2953"/>
      <c r="G461" s="2953"/>
      <c r="H461" s="2953"/>
      <c r="I461" s="2953"/>
      <c r="J461" s="2953"/>
      <c r="K461" s="2953"/>
      <c r="L461" s="2953"/>
    </row>
    <row r="462" spans="1:12" ht="15.75" customHeight="1">
      <c r="A462" s="2953"/>
      <c r="B462" s="2953"/>
      <c r="C462" s="2953"/>
      <c r="D462" s="2953"/>
      <c r="E462" s="2953"/>
      <c r="F462" s="2953"/>
      <c r="G462" s="2953"/>
      <c r="H462" s="2953"/>
      <c r="I462" s="2953"/>
      <c r="J462" s="2953"/>
      <c r="K462" s="2953"/>
      <c r="L462" s="2953"/>
    </row>
    <row r="463" spans="1:12" ht="15.75" customHeight="1">
      <c r="A463" s="2953"/>
      <c r="B463" s="2953"/>
      <c r="C463" s="2953"/>
      <c r="D463" s="2953"/>
      <c r="E463" s="2953"/>
      <c r="F463" s="2953"/>
      <c r="G463" s="2953"/>
      <c r="H463" s="2953"/>
      <c r="I463" s="2953"/>
      <c r="J463" s="2953"/>
      <c r="K463" s="2953"/>
      <c r="L463" s="2953"/>
    </row>
    <row r="464" spans="1:12" ht="15.75" customHeight="1">
      <c r="A464" s="2953"/>
      <c r="B464" s="2953"/>
      <c r="C464" s="2953"/>
      <c r="D464" s="2953"/>
      <c r="E464" s="2953"/>
      <c r="F464" s="2953"/>
      <c r="G464" s="2953"/>
      <c r="H464" s="2953"/>
      <c r="I464" s="2953"/>
      <c r="J464" s="2953"/>
      <c r="K464" s="2953"/>
      <c r="L464" s="2953"/>
    </row>
    <row r="465" spans="1:12" ht="15.75" customHeight="1">
      <c r="A465" s="2953"/>
      <c r="B465" s="2953"/>
      <c r="C465" s="2953"/>
      <c r="D465" s="2953"/>
      <c r="E465" s="2953"/>
      <c r="F465" s="2953"/>
      <c r="G465" s="2953"/>
      <c r="H465" s="2953"/>
      <c r="I465" s="2953"/>
      <c r="J465" s="2953"/>
      <c r="K465" s="2953"/>
      <c r="L465" s="2953"/>
    </row>
    <row r="466" spans="1:12" ht="15.75" customHeight="1">
      <c r="A466" s="2953"/>
      <c r="B466" s="2953"/>
      <c r="C466" s="2953"/>
      <c r="D466" s="2953"/>
      <c r="E466" s="2953"/>
      <c r="F466" s="2953"/>
      <c r="G466" s="2953"/>
      <c r="H466" s="2953"/>
      <c r="I466" s="2953"/>
      <c r="J466" s="2953"/>
      <c r="K466" s="2953"/>
      <c r="L466" s="2953"/>
    </row>
    <row r="467" spans="1:12" ht="15.75" customHeight="1">
      <c r="A467" s="2953"/>
      <c r="B467" s="2953"/>
      <c r="C467" s="2953"/>
      <c r="D467" s="2953"/>
      <c r="E467" s="2953"/>
      <c r="F467" s="2953"/>
      <c r="G467" s="2953"/>
      <c r="H467" s="2953"/>
      <c r="I467" s="2953"/>
      <c r="J467" s="2953"/>
      <c r="K467" s="2953"/>
      <c r="L467" s="2953"/>
    </row>
    <row r="468" spans="1:12" ht="15.75" customHeight="1">
      <c r="A468" s="2953"/>
      <c r="B468" s="2953"/>
      <c r="C468" s="2953"/>
      <c r="D468" s="2953"/>
      <c r="E468" s="2953"/>
      <c r="F468" s="2953"/>
      <c r="G468" s="2953"/>
      <c r="H468" s="2953"/>
      <c r="I468" s="2953"/>
      <c r="J468" s="2953"/>
      <c r="K468" s="2953"/>
      <c r="L468" s="2953"/>
    </row>
    <row r="469" spans="1:12" ht="15.75" customHeight="1">
      <c r="A469" s="2953"/>
      <c r="B469" s="2953"/>
      <c r="C469" s="2953"/>
      <c r="D469" s="2953"/>
      <c r="E469" s="2953"/>
      <c r="F469" s="2953"/>
      <c r="G469" s="2953"/>
      <c r="H469" s="2953"/>
      <c r="I469" s="2953"/>
      <c r="J469" s="2953"/>
      <c r="K469" s="2953"/>
      <c r="L469" s="2953"/>
    </row>
    <row r="470" spans="1:12" ht="15.75" customHeight="1">
      <c r="A470" s="2953"/>
      <c r="B470" s="2953"/>
      <c r="C470" s="2953"/>
      <c r="D470" s="2953"/>
      <c r="E470" s="2953"/>
      <c r="F470" s="2953"/>
      <c r="G470" s="2953"/>
      <c r="H470" s="2953"/>
      <c r="I470" s="2953"/>
      <c r="J470" s="2953"/>
      <c r="K470" s="2953"/>
      <c r="L470" s="2953"/>
    </row>
    <row r="471" spans="1:12" ht="15.75" customHeight="1">
      <c r="A471" s="2953"/>
      <c r="B471" s="2953"/>
      <c r="C471" s="2953"/>
      <c r="D471" s="2953"/>
      <c r="E471" s="2953"/>
      <c r="F471" s="2953"/>
      <c r="G471" s="2953"/>
      <c r="H471" s="2953"/>
      <c r="I471" s="2953"/>
      <c r="J471" s="2953"/>
      <c r="K471" s="2953"/>
      <c r="L471" s="2953"/>
    </row>
    <row r="472" spans="1:12" ht="15.75" customHeight="1">
      <c r="A472" s="2953"/>
      <c r="B472" s="2953"/>
      <c r="C472" s="2953"/>
      <c r="D472" s="2953"/>
      <c r="E472" s="2953"/>
      <c r="F472" s="2953"/>
      <c r="G472" s="2953"/>
      <c r="H472" s="2953"/>
      <c r="I472" s="2953"/>
      <c r="J472" s="2953"/>
      <c r="K472" s="2953"/>
      <c r="L472" s="2953"/>
    </row>
    <row r="473" spans="1:12" ht="15.75" customHeight="1">
      <c r="A473" s="2953"/>
      <c r="B473" s="2953"/>
      <c r="C473" s="2953"/>
      <c r="D473" s="2953"/>
      <c r="E473" s="2953"/>
      <c r="F473" s="2953"/>
      <c r="G473" s="2953"/>
      <c r="H473" s="2953"/>
      <c r="I473" s="2953"/>
      <c r="J473" s="2953"/>
      <c r="K473" s="2953"/>
      <c r="L473" s="2953"/>
    </row>
    <row r="474" spans="1:12" ht="15.75" customHeight="1">
      <c r="A474" s="2953"/>
      <c r="B474" s="2953"/>
      <c r="C474" s="2953"/>
      <c r="D474" s="2953"/>
      <c r="E474" s="2953"/>
      <c r="F474" s="2953"/>
      <c r="G474" s="2953"/>
      <c r="H474" s="2953"/>
      <c r="I474" s="2953"/>
      <c r="J474" s="2953"/>
      <c r="K474" s="2953"/>
      <c r="L474" s="2953"/>
    </row>
    <row r="475" spans="1:12" ht="15.75" customHeight="1">
      <c r="A475" s="2953"/>
      <c r="B475" s="2953"/>
      <c r="C475" s="2953"/>
      <c r="D475" s="2953"/>
      <c r="E475" s="2953"/>
      <c r="F475" s="2953"/>
      <c r="G475" s="2953"/>
      <c r="H475" s="2953"/>
      <c r="I475" s="2953"/>
      <c r="J475" s="2953"/>
      <c r="K475" s="2953"/>
      <c r="L475" s="2953"/>
    </row>
    <row r="476" spans="1:12" ht="15.75" customHeight="1">
      <c r="A476" s="2953"/>
      <c r="B476" s="2953"/>
      <c r="C476" s="2953"/>
      <c r="D476" s="2953"/>
      <c r="E476" s="2953"/>
      <c r="F476" s="2953"/>
      <c r="G476" s="2953"/>
      <c r="H476" s="2953"/>
      <c r="I476" s="2953"/>
      <c r="J476" s="2953"/>
      <c r="K476" s="2953"/>
      <c r="L476" s="2953"/>
    </row>
    <row r="477" spans="1:12" ht="15.75" customHeight="1">
      <c r="A477" s="2953"/>
      <c r="B477" s="2953"/>
      <c r="C477" s="2953"/>
      <c r="D477" s="2953"/>
      <c r="E477" s="2953"/>
      <c r="F477" s="2953"/>
      <c r="G477" s="2953"/>
      <c r="H477" s="2953"/>
      <c r="I477" s="2953"/>
      <c r="J477" s="2953"/>
      <c r="K477" s="2953"/>
      <c r="L477" s="2953"/>
    </row>
    <row r="478" spans="1:12" ht="15.75" customHeight="1">
      <c r="A478" s="2953"/>
      <c r="B478" s="2953"/>
      <c r="C478" s="2953"/>
      <c r="D478" s="2953"/>
      <c r="E478" s="2953"/>
      <c r="F478" s="2953"/>
      <c r="G478" s="2953"/>
      <c r="H478" s="2953"/>
      <c r="I478" s="2953"/>
      <c r="J478" s="2953"/>
      <c r="K478" s="2953"/>
      <c r="L478" s="2953"/>
    </row>
    <row r="479" spans="1:12" ht="15.75" customHeight="1">
      <c r="A479" s="2953"/>
      <c r="B479" s="2953"/>
      <c r="C479" s="2953"/>
      <c r="D479" s="2953"/>
      <c r="E479" s="2953"/>
      <c r="F479" s="2953"/>
      <c r="G479" s="2953"/>
      <c r="H479" s="2953"/>
      <c r="I479" s="2953"/>
      <c r="J479" s="2953"/>
      <c r="K479" s="2953"/>
      <c r="L479" s="2953"/>
    </row>
    <row r="480" spans="1:12" ht="15.75" customHeight="1">
      <c r="A480" s="2953"/>
      <c r="B480" s="2953"/>
      <c r="C480" s="2953"/>
      <c r="D480" s="2953"/>
      <c r="E480" s="2953"/>
      <c r="F480" s="2953"/>
      <c r="G480" s="2953"/>
      <c r="H480" s="2953"/>
      <c r="I480" s="2953"/>
      <c r="J480" s="2953"/>
      <c r="K480" s="2953"/>
      <c r="L480" s="2953"/>
    </row>
    <row r="481" spans="1:12" ht="15.75" customHeight="1">
      <c r="A481" s="2953"/>
      <c r="B481" s="2953"/>
      <c r="C481" s="2953"/>
      <c r="D481" s="2953"/>
      <c r="E481" s="2953"/>
      <c r="F481" s="2953"/>
      <c r="G481" s="2953"/>
      <c r="H481" s="2953"/>
      <c r="I481" s="2953"/>
      <c r="J481" s="2953"/>
      <c r="K481" s="2953"/>
      <c r="L481" s="2953"/>
    </row>
    <row r="482" spans="1:12" ht="15.75" customHeight="1">
      <c r="A482" s="2953"/>
      <c r="B482" s="2953"/>
      <c r="C482" s="2953"/>
      <c r="D482" s="2953"/>
      <c r="E482" s="2953"/>
      <c r="F482" s="2953"/>
      <c r="G482" s="2953"/>
      <c r="H482" s="2953"/>
      <c r="I482" s="2953"/>
      <c r="J482" s="2953"/>
      <c r="K482" s="2953"/>
      <c r="L482" s="2953"/>
    </row>
    <row r="483" spans="1:12" ht="15.75" customHeight="1">
      <c r="A483" s="2953"/>
      <c r="B483" s="2953"/>
      <c r="C483" s="2953"/>
      <c r="D483" s="2953"/>
      <c r="E483" s="2953"/>
      <c r="F483" s="2953"/>
      <c r="G483" s="2953"/>
      <c r="H483" s="2953"/>
      <c r="I483" s="2953"/>
      <c r="J483" s="2953"/>
      <c r="K483" s="2953"/>
      <c r="L483" s="2953"/>
    </row>
    <row r="484" spans="1:12" ht="15.75" customHeight="1">
      <c r="A484" s="2953"/>
      <c r="B484" s="2953"/>
      <c r="C484" s="2953"/>
      <c r="D484" s="2953"/>
      <c r="E484" s="2953"/>
      <c r="F484" s="2953"/>
      <c r="G484" s="2953"/>
      <c r="H484" s="2953"/>
      <c r="I484" s="2953"/>
      <c r="J484" s="2953"/>
      <c r="K484" s="2953"/>
      <c r="L484" s="2953"/>
    </row>
    <row r="485" spans="1:12" ht="15.75" customHeight="1">
      <c r="A485" s="2953"/>
      <c r="B485" s="2953"/>
      <c r="C485" s="2953"/>
      <c r="D485" s="2953"/>
      <c r="E485" s="2953"/>
      <c r="F485" s="2953"/>
      <c r="G485" s="2953"/>
      <c r="H485" s="2953"/>
      <c r="I485" s="2953"/>
      <c r="J485" s="2953"/>
      <c r="K485" s="2953"/>
      <c r="L485" s="2953"/>
    </row>
    <row r="486" spans="1:12" ht="15.75" customHeight="1">
      <c r="A486" s="2953"/>
      <c r="B486" s="2953"/>
      <c r="C486" s="2953"/>
      <c r="D486" s="2953"/>
      <c r="E486" s="2953"/>
      <c r="F486" s="2953"/>
      <c r="G486" s="2953"/>
      <c r="H486" s="2953"/>
      <c r="I486" s="2953"/>
      <c r="J486" s="2953"/>
      <c r="K486" s="2953"/>
      <c r="L486" s="2953"/>
    </row>
    <row r="487" spans="1:12" ht="15.75" customHeight="1">
      <c r="A487" s="2953"/>
      <c r="B487" s="2953"/>
      <c r="C487" s="2953"/>
      <c r="D487" s="2953"/>
      <c r="E487" s="2953"/>
      <c r="F487" s="2953"/>
      <c r="G487" s="2953"/>
      <c r="H487" s="2953"/>
      <c r="I487" s="2953"/>
      <c r="J487" s="2953"/>
      <c r="K487" s="2953"/>
      <c r="L487" s="2953"/>
    </row>
    <row r="488" spans="1:12" ht="15.75" customHeight="1">
      <c r="A488" s="2953"/>
      <c r="B488" s="2953"/>
      <c r="C488" s="2953"/>
      <c r="D488" s="2953"/>
      <c r="E488" s="2953"/>
      <c r="F488" s="2953"/>
      <c r="G488" s="2953"/>
      <c r="H488" s="2953"/>
      <c r="I488" s="2953"/>
      <c r="J488" s="2953"/>
      <c r="K488" s="2953"/>
      <c r="L488" s="2953"/>
    </row>
    <row r="489" spans="1:12" ht="15.75" customHeight="1">
      <c r="A489" s="2953"/>
      <c r="B489" s="2953"/>
      <c r="C489" s="2953"/>
      <c r="D489" s="2953"/>
      <c r="E489" s="2953"/>
      <c r="F489" s="2953"/>
      <c r="G489" s="2953"/>
      <c r="H489" s="2953"/>
      <c r="I489" s="2953"/>
      <c r="J489" s="2953"/>
      <c r="K489" s="2953"/>
      <c r="L489" s="2953"/>
    </row>
    <row r="490" spans="1:12" ht="15.75" customHeight="1">
      <c r="A490" s="2953"/>
      <c r="B490" s="2953"/>
      <c r="C490" s="2953"/>
      <c r="D490" s="2953"/>
      <c r="E490" s="2953"/>
      <c r="F490" s="2953"/>
      <c r="G490" s="2953"/>
      <c r="H490" s="2953"/>
      <c r="I490" s="2953"/>
      <c r="J490" s="2953"/>
      <c r="K490" s="2953"/>
      <c r="L490" s="2953"/>
    </row>
    <row r="491" spans="1:12" ht="15.75" customHeight="1">
      <c r="A491" s="2953"/>
      <c r="B491" s="2953"/>
      <c r="C491" s="2953"/>
      <c r="D491" s="2953"/>
      <c r="E491" s="2953"/>
      <c r="F491" s="2953"/>
      <c r="G491" s="2953"/>
      <c r="H491" s="2953"/>
      <c r="I491" s="2953"/>
      <c r="J491" s="2953"/>
      <c r="K491" s="2953"/>
      <c r="L491" s="2953"/>
    </row>
    <row r="492" spans="1:12" ht="15.75" customHeight="1">
      <c r="A492" s="2953"/>
      <c r="B492" s="2953"/>
      <c r="C492" s="2953"/>
      <c r="D492" s="2953"/>
      <c r="E492" s="2953"/>
      <c r="F492" s="2953"/>
      <c r="G492" s="2953"/>
      <c r="H492" s="2953"/>
      <c r="I492" s="2953"/>
      <c r="J492" s="2953"/>
      <c r="K492" s="2953"/>
      <c r="L492" s="2953"/>
    </row>
    <row r="493" spans="1:12" ht="15.75" customHeight="1">
      <c r="A493" s="2953"/>
      <c r="B493" s="2953"/>
      <c r="C493" s="2953"/>
      <c r="D493" s="2953"/>
      <c r="E493" s="2953"/>
      <c r="F493" s="2953"/>
      <c r="G493" s="2953"/>
      <c r="H493" s="2953"/>
      <c r="I493" s="2953"/>
      <c r="J493" s="2953"/>
      <c r="K493" s="2953"/>
      <c r="L493" s="2953"/>
    </row>
    <row r="494" spans="1:12" ht="15.75" customHeight="1">
      <c r="A494" s="2953"/>
      <c r="B494" s="2953"/>
      <c r="C494" s="2953"/>
      <c r="D494" s="2953"/>
      <c r="E494" s="2953"/>
      <c r="F494" s="2953"/>
      <c r="G494" s="2953"/>
      <c r="H494" s="2953"/>
      <c r="I494" s="2953"/>
      <c r="J494" s="2953"/>
      <c r="K494" s="2953"/>
      <c r="L494" s="2953"/>
    </row>
    <row r="495" spans="1:12" ht="15.75" customHeight="1">
      <c r="A495" s="2953"/>
      <c r="B495" s="2953"/>
      <c r="C495" s="2953"/>
      <c r="D495" s="2953"/>
      <c r="E495" s="2953"/>
      <c r="F495" s="2953"/>
      <c r="G495" s="2953"/>
      <c r="H495" s="2953"/>
      <c r="I495" s="2953"/>
      <c r="J495" s="2953"/>
      <c r="K495" s="2953"/>
      <c r="L495" s="2953"/>
    </row>
    <row r="496" spans="1:12" ht="15.75" customHeight="1">
      <c r="A496" s="2953"/>
      <c r="B496" s="2953"/>
      <c r="C496" s="2953"/>
      <c r="D496" s="2953"/>
      <c r="E496" s="2953"/>
      <c r="F496" s="2953"/>
      <c r="G496" s="2953"/>
      <c r="H496" s="2953"/>
      <c r="I496" s="2953"/>
      <c r="J496" s="2953"/>
      <c r="K496" s="2953"/>
      <c r="L496" s="2953"/>
    </row>
    <row r="497" spans="1:12" ht="15.75" customHeight="1">
      <c r="A497" s="2953"/>
      <c r="B497" s="2953"/>
      <c r="C497" s="2953"/>
      <c r="D497" s="2953"/>
      <c r="E497" s="2953"/>
      <c r="F497" s="2953"/>
      <c r="G497" s="2953"/>
      <c r="H497" s="2953"/>
      <c r="I497" s="2953"/>
      <c r="J497" s="2953"/>
      <c r="K497" s="2953"/>
      <c r="L497" s="2953"/>
    </row>
    <row r="498" spans="1:12" ht="15.75" customHeight="1">
      <c r="A498" s="2953"/>
      <c r="B498" s="2953"/>
      <c r="C498" s="2953"/>
      <c r="D498" s="2953"/>
      <c r="E498" s="2953"/>
      <c r="F498" s="2953"/>
      <c r="G498" s="2953"/>
      <c r="H498" s="2953"/>
      <c r="I498" s="2953"/>
      <c r="J498" s="2953"/>
      <c r="K498" s="2953"/>
      <c r="L498" s="2953"/>
    </row>
    <row r="499" spans="1:12" ht="15.75" customHeight="1">
      <c r="A499" s="2953"/>
      <c r="B499" s="2953"/>
      <c r="C499" s="2953"/>
      <c r="D499" s="2953"/>
      <c r="E499" s="2953"/>
      <c r="F499" s="2953"/>
      <c r="G499" s="2953"/>
      <c r="H499" s="2953"/>
      <c r="I499" s="2953"/>
      <c r="J499" s="2953"/>
      <c r="K499" s="2953"/>
      <c r="L499" s="2953"/>
    </row>
    <row r="500" spans="1:12" ht="15.75" customHeight="1">
      <c r="A500" s="2953"/>
      <c r="B500" s="2953"/>
      <c r="C500" s="2953"/>
      <c r="D500" s="2953"/>
      <c r="E500" s="2953"/>
      <c r="F500" s="2953"/>
      <c r="G500" s="2953"/>
      <c r="H500" s="2953"/>
      <c r="I500" s="2953"/>
      <c r="J500" s="2953"/>
      <c r="K500" s="2953"/>
      <c r="L500" s="2953"/>
    </row>
    <row r="501" spans="1:12" ht="15.75" customHeight="1">
      <c r="A501" s="2953"/>
      <c r="B501" s="2953"/>
      <c r="C501" s="2953"/>
      <c r="D501" s="2953"/>
      <c r="E501" s="2953"/>
      <c r="F501" s="2953"/>
      <c r="G501" s="2953"/>
      <c r="H501" s="2953"/>
      <c r="I501" s="2953"/>
      <c r="J501" s="2953"/>
      <c r="K501" s="2953"/>
      <c r="L501" s="2953"/>
    </row>
    <row r="502" spans="1:12" ht="15.75" customHeight="1">
      <c r="A502" s="2953"/>
      <c r="B502" s="2953"/>
      <c r="C502" s="2953"/>
      <c r="D502" s="2953"/>
      <c r="E502" s="2953"/>
      <c r="F502" s="2953"/>
      <c r="G502" s="2953"/>
      <c r="H502" s="2953"/>
      <c r="I502" s="2953"/>
      <c r="J502" s="2953"/>
      <c r="K502" s="2953"/>
      <c r="L502" s="2953"/>
    </row>
    <row r="503" spans="1:12" ht="15.75" customHeight="1">
      <c r="A503" s="2953"/>
      <c r="B503" s="2953"/>
      <c r="C503" s="2953"/>
      <c r="D503" s="2953"/>
      <c r="E503" s="2953"/>
      <c r="F503" s="2953"/>
      <c r="G503" s="2953"/>
      <c r="H503" s="2953"/>
      <c r="I503" s="2953"/>
      <c r="J503" s="2953"/>
      <c r="K503" s="2953"/>
      <c r="L503" s="2953"/>
    </row>
    <row r="504" spans="1:12" ht="15.75" customHeight="1">
      <c r="A504" s="2953"/>
      <c r="B504" s="2953"/>
      <c r="C504" s="2953"/>
      <c r="D504" s="2953"/>
      <c r="E504" s="2953"/>
      <c r="F504" s="2953"/>
      <c r="G504" s="2953"/>
      <c r="H504" s="2953"/>
      <c r="I504" s="2953"/>
      <c r="J504" s="2953"/>
      <c r="K504" s="2953"/>
      <c r="L504" s="2953"/>
    </row>
    <row r="505" spans="1:12" ht="15.75" customHeight="1">
      <c r="A505" s="2953"/>
      <c r="B505" s="2953"/>
      <c r="C505" s="2953"/>
      <c r="D505" s="2953"/>
      <c r="E505" s="2953"/>
      <c r="F505" s="2953"/>
      <c r="G505" s="2953"/>
      <c r="H505" s="2953"/>
      <c r="I505" s="2953"/>
      <c r="J505" s="2953"/>
      <c r="K505" s="2953"/>
      <c r="L505" s="2953"/>
    </row>
    <row r="506" spans="1:12" ht="15.75" customHeight="1">
      <c r="A506" s="2953"/>
      <c r="B506" s="2953"/>
      <c r="C506" s="2953"/>
      <c r="D506" s="2953"/>
      <c r="E506" s="2953"/>
      <c r="F506" s="2953"/>
      <c r="G506" s="2953"/>
      <c r="H506" s="2953"/>
      <c r="I506" s="2953"/>
      <c r="J506" s="2953"/>
      <c r="K506" s="2953"/>
      <c r="L506" s="2953"/>
    </row>
    <row r="507" spans="1:12" ht="15.75" customHeight="1">
      <c r="A507" s="2953"/>
      <c r="B507" s="2953"/>
      <c r="C507" s="2953"/>
      <c r="D507" s="2953"/>
      <c r="E507" s="2953"/>
      <c r="F507" s="2953"/>
      <c r="G507" s="2953"/>
      <c r="H507" s="2953"/>
      <c r="I507" s="2953"/>
      <c r="J507" s="2953"/>
      <c r="K507" s="2953"/>
      <c r="L507" s="2953"/>
    </row>
    <row r="508" spans="1:12" ht="15.75" customHeight="1">
      <c r="A508" s="2953"/>
      <c r="B508" s="2953"/>
      <c r="C508" s="2953"/>
      <c r="D508" s="2953"/>
      <c r="E508" s="2953"/>
      <c r="F508" s="2953"/>
      <c r="G508" s="2953"/>
      <c r="H508" s="2953"/>
      <c r="I508" s="2953"/>
      <c r="J508" s="2953"/>
      <c r="K508" s="2953"/>
      <c r="L508" s="2953"/>
    </row>
    <row r="509" spans="1:12" ht="15.75" customHeight="1">
      <c r="A509" s="2953"/>
      <c r="B509" s="2953"/>
      <c r="C509" s="2953"/>
      <c r="D509" s="2953"/>
      <c r="E509" s="2953"/>
      <c r="F509" s="2953"/>
      <c r="G509" s="2953"/>
      <c r="H509" s="2953"/>
      <c r="I509" s="2953"/>
      <c r="J509" s="2953"/>
      <c r="K509" s="2953"/>
      <c r="L509" s="2953"/>
    </row>
    <row r="510" spans="1:12" ht="15.75" customHeight="1">
      <c r="A510" s="2953"/>
      <c r="B510" s="2953"/>
      <c r="C510" s="2953"/>
      <c r="D510" s="2953"/>
      <c r="E510" s="2953"/>
      <c r="F510" s="2953"/>
      <c r="G510" s="2953"/>
      <c r="H510" s="2953"/>
      <c r="I510" s="2953"/>
      <c r="J510" s="2953"/>
      <c r="K510" s="2953"/>
      <c r="L510" s="2953"/>
    </row>
    <row r="511" spans="1:12" ht="15.75" customHeight="1">
      <c r="A511" s="2953"/>
      <c r="B511" s="2953"/>
      <c r="C511" s="2953"/>
      <c r="D511" s="2953"/>
      <c r="E511" s="2953"/>
      <c r="F511" s="2953"/>
      <c r="G511" s="2953"/>
      <c r="H511" s="2953"/>
      <c r="I511" s="2953"/>
      <c r="J511" s="2953"/>
      <c r="K511" s="2953"/>
      <c r="L511" s="2953"/>
    </row>
    <row r="512" spans="1:12" ht="15.75" customHeight="1">
      <c r="A512" s="2953"/>
      <c r="B512" s="2953"/>
      <c r="C512" s="2953"/>
      <c r="D512" s="2953"/>
      <c r="E512" s="2953"/>
      <c r="F512" s="2953"/>
      <c r="G512" s="2953"/>
      <c r="H512" s="2953"/>
      <c r="I512" s="2953"/>
      <c r="J512" s="2953"/>
      <c r="K512" s="2953"/>
      <c r="L512" s="2953"/>
    </row>
    <row r="513" spans="1:12" ht="15.75" customHeight="1">
      <c r="A513" s="2953"/>
      <c r="B513" s="2953"/>
      <c r="C513" s="2953"/>
      <c r="D513" s="2953"/>
      <c r="E513" s="2953"/>
      <c r="F513" s="2953"/>
      <c r="G513" s="2953"/>
      <c r="H513" s="2953"/>
      <c r="I513" s="2953"/>
      <c r="J513" s="2953"/>
      <c r="K513" s="2953"/>
      <c r="L513" s="2953"/>
    </row>
    <row r="514" spans="1:12" ht="15.75" customHeight="1">
      <c r="A514" s="2953"/>
      <c r="B514" s="2953"/>
      <c r="C514" s="2953"/>
      <c r="D514" s="2953"/>
      <c r="E514" s="2953"/>
      <c r="F514" s="2953"/>
      <c r="G514" s="2953"/>
      <c r="H514" s="2953"/>
      <c r="I514" s="2953"/>
      <c r="J514" s="2953"/>
      <c r="K514" s="2953"/>
      <c r="L514" s="2953"/>
    </row>
    <row r="515" spans="1:12" ht="15.75" customHeight="1">
      <c r="A515" s="2953"/>
      <c r="B515" s="2953"/>
      <c r="C515" s="2953"/>
      <c r="D515" s="2953"/>
      <c r="E515" s="2953"/>
      <c r="F515" s="2953"/>
      <c r="G515" s="2953"/>
      <c r="H515" s="2953"/>
      <c r="I515" s="2953"/>
      <c r="J515" s="2953"/>
      <c r="K515" s="2953"/>
      <c r="L515" s="2953"/>
    </row>
    <row r="516" spans="1:12" ht="15.75" customHeight="1">
      <c r="A516" s="2953"/>
      <c r="B516" s="2953"/>
      <c r="C516" s="2953"/>
      <c r="D516" s="2953"/>
      <c r="E516" s="2953"/>
      <c r="F516" s="2953"/>
      <c r="G516" s="2953"/>
      <c r="H516" s="2953"/>
      <c r="I516" s="2953"/>
      <c r="J516" s="2953"/>
      <c r="K516" s="2953"/>
      <c r="L516" s="2953"/>
    </row>
    <row r="517" spans="1:12" ht="15.75" customHeight="1">
      <c r="A517" s="2953"/>
      <c r="B517" s="2953"/>
      <c r="C517" s="2953"/>
      <c r="D517" s="2953"/>
      <c r="E517" s="2953"/>
      <c r="F517" s="2953"/>
      <c r="G517" s="2953"/>
      <c r="H517" s="2953"/>
      <c r="I517" s="2953"/>
      <c r="J517" s="2953"/>
      <c r="K517" s="2953"/>
      <c r="L517" s="2953"/>
    </row>
    <row r="518" spans="1:12" ht="15.75" customHeight="1">
      <c r="A518" s="2953"/>
      <c r="B518" s="2953"/>
      <c r="C518" s="2953"/>
      <c r="D518" s="2953"/>
      <c r="E518" s="2953"/>
      <c r="F518" s="2953"/>
      <c r="G518" s="2953"/>
      <c r="H518" s="2953"/>
      <c r="I518" s="2953"/>
      <c r="J518" s="2953"/>
      <c r="K518" s="2953"/>
      <c r="L518" s="2953"/>
    </row>
    <row r="519" spans="1:12" ht="15.75" customHeight="1">
      <c r="A519" s="2953"/>
      <c r="B519" s="2953"/>
      <c r="C519" s="2953"/>
      <c r="D519" s="2953"/>
      <c r="E519" s="2953"/>
      <c r="F519" s="2953"/>
      <c r="G519" s="2953"/>
      <c r="H519" s="2953"/>
      <c r="I519" s="2953"/>
      <c r="J519" s="2953"/>
      <c r="K519" s="2953"/>
      <c r="L519" s="2953"/>
    </row>
    <row r="520" spans="1:12" ht="15.75" customHeight="1">
      <c r="A520" s="2953"/>
      <c r="B520" s="2953"/>
      <c r="C520" s="2953"/>
      <c r="D520" s="2953"/>
      <c r="E520" s="2953"/>
      <c r="F520" s="2953"/>
      <c r="G520" s="2953"/>
      <c r="H520" s="2953"/>
      <c r="I520" s="2953"/>
      <c r="J520" s="2953"/>
      <c r="K520" s="2953"/>
      <c r="L520" s="2953"/>
    </row>
    <row r="521" spans="1:12" ht="15.75" customHeight="1">
      <c r="A521" s="2953"/>
      <c r="B521" s="2953"/>
      <c r="C521" s="2953"/>
      <c r="D521" s="2953"/>
      <c r="E521" s="2953"/>
      <c r="F521" s="2953"/>
      <c r="G521" s="2953"/>
      <c r="H521" s="2953"/>
      <c r="I521" s="2953"/>
      <c r="J521" s="2953"/>
      <c r="K521" s="2953"/>
      <c r="L521" s="2953"/>
    </row>
    <row r="522" spans="1:12" ht="15.75" customHeight="1">
      <c r="A522" s="2953"/>
      <c r="B522" s="2953"/>
      <c r="C522" s="2953"/>
      <c r="D522" s="2953"/>
      <c r="E522" s="2953"/>
      <c r="F522" s="2953"/>
      <c r="G522" s="2953"/>
      <c r="H522" s="2953"/>
      <c r="I522" s="2953"/>
      <c r="J522" s="2953"/>
      <c r="K522" s="2953"/>
      <c r="L522" s="2953"/>
    </row>
    <row r="523" spans="1:12" ht="15.75" customHeight="1">
      <c r="A523" s="2953"/>
      <c r="B523" s="2953"/>
      <c r="C523" s="2953"/>
      <c r="D523" s="2953"/>
      <c r="E523" s="2953"/>
      <c r="F523" s="2953"/>
      <c r="G523" s="2953"/>
      <c r="H523" s="2953"/>
      <c r="I523" s="2953"/>
      <c r="J523" s="2953"/>
      <c r="K523" s="2953"/>
      <c r="L523" s="2953"/>
    </row>
    <row r="524" spans="1:12" ht="15.75" customHeight="1">
      <c r="A524" s="2953"/>
      <c r="B524" s="2953"/>
      <c r="C524" s="2953"/>
      <c r="D524" s="2953"/>
      <c r="E524" s="2953"/>
      <c r="F524" s="2953"/>
      <c r="G524" s="2953"/>
      <c r="H524" s="2953"/>
      <c r="I524" s="2953"/>
      <c r="J524" s="2953"/>
      <c r="K524" s="2953"/>
      <c r="L524" s="2953"/>
    </row>
    <row r="525" spans="1:12" ht="15.75" customHeight="1">
      <c r="A525" s="2953"/>
      <c r="B525" s="2953"/>
      <c r="C525" s="2953"/>
      <c r="D525" s="2953"/>
      <c r="E525" s="2953"/>
      <c r="F525" s="2953"/>
      <c r="G525" s="2953"/>
      <c r="H525" s="2953"/>
      <c r="I525" s="2953"/>
      <c r="J525" s="2953"/>
      <c r="K525" s="2953"/>
      <c r="L525" s="2953"/>
    </row>
    <row r="526" spans="1:12" ht="15.75" customHeight="1">
      <c r="A526" s="2953"/>
      <c r="B526" s="2953"/>
      <c r="C526" s="2953"/>
      <c r="D526" s="2953"/>
      <c r="E526" s="2953"/>
      <c r="F526" s="2953"/>
      <c r="G526" s="2953"/>
      <c r="H526" s="2953"/>
      <c r="I526" s="2953"/>
      <c r="J526" s="2953"/>
      <c r="K526" s="2953"/>
      <c r="L526" s="2953"/>
    </row>
    <row r="527" spans="1:12" ht="15.75" customHeight="1">
      <c r="A527" s="2953"/>
      <c r="B527" s="2953"/>
      <c r="C527" s="2953"/>
      <c r="D527" s="2953"/>
      <c r="E527" s="2953"/>
      <c r="F527" s="2953"/>
      <c r="G527" s="2953"/>
      <c r="H527" s="2953"/>
      <c r="I527" s="2953"/>
      <c r="J527" s="2953"/>
      <c r="K527" s="2953"/>
      <c r="L527" s="2953"/>
    </row>
    <row r="528" spans="1:12" ht="15.75" customHeight="1">
      <c r="A528" s="2953"/>
      <c r="B528" s="2953"/>
      <c r="C528" s="2953"/>
      <c r="D528" s="2953"/>
      <c r="E528" s="2953"/>
      <c r="F528" s="2953"/>
      <c r="G528" s="2953"/>
      <c r="H528" s="2953"/>
      <c r="I528" s="2953"/>
      <c r="J528" s="2953"/>
      <c r="K528" s="2953"/>
      <c r="L528" s="2953"/>
    </row>
    <row r="529" spans="1:12" ht="15.75" customHeight="1">
      <c r="A529" s="2953"/>
      <c r="B529" s="2953"/>
      <c r="C529" s="2953"/>
      <c r="D529" s="2953"/>
      <c r="E529" s="2953"/>
      <c r="F529" s="2953"/>
      <c r="G529" s="2953"/>
      <c r="H529" s="2953"/>
      <c r="I529" s="2953"/>
      <c r="J529" s="2953"/>
      <c r="K529" s="2953"/>
      <c r="L529" s="2953"/>
    </row>
    <row r="530" spans="1:12" ht="15.75" customHeight="1">
      <c r="A530" s="2953"/>
      <c r="B530" s="2953"/>
      <c r="C530" s="2953"/>
      <c r="D530" s="2953"/>
      <c r="E530" s="2953"/>
      <c r="F530" s="2953"/>
      <c r="G530" s="2953"/>
      <c r="H530" s="2953"/>
      <c r="I530" s="2953"/>
      <c r="J530" s="2953"/>
      <c r="K530" s="2953"/>
      <c r="L530" s="2953"/>
    </row>
    <row r="531" spans="1:12" ht="15.75" customHeight="1">
      <c r="A531" s="2953"/>
      <c r="B531" s="2953"/>
      <c r="C531" s="2953"/>
      <c r="D531" s="2953"/>
      <c r="E531" s="2953"/>
      <c r="F531" s="2953"/>
      <c r="G531" s="2953"/>
      <c r="H531" s="2953"/>
      <c r="I531" s="2953"/>
      <c r="J531" s="2953"/>
      <c r="K531" s="2953"/>
      <c r="L531" s="2953"/>
    </row>
    <row r="532" spans="1:12" ht="15.75" customHeight="1">
      <c r="A532" s="2953"/>
      <c r="B532" s="2953"/>
      <c r="C532" s="2953"/>
      <c r="D532" s="2953"/>
      <c r="E532" s="2953"/>
      <c r="F532" s="2953"/>
      <c r="G532" s="2953"/>
      <c r="H532" s="2953"/>
      <c r="I532" s="2953"/>
      <c r="J532" s="2953"/>
      <c r="K532" s="2953"/>
      <c r="L532" s="2953"/>
    </row>
    <row r="533" spans="1:12" ht="15.75" customHeight="1">
      <c r="A533" s="2953"/>
      <c r="B533" s="2953"/>
      <c r="C533" s="2953"/>
      <c r="D533" s="2953"/>
      <c r="E533" s="2953"/>
      <c r="F533" s="2953"/>
      <c r="G533" s="2953"/>
      <c r="H533" s="2953"/>
      <c r="I533" s="2953"/>
      <c r="J533" s="2953"/>
      <c r="K533" s="2953"/>
      <c r="L533" s="2953"/>
    </row>
    <row r="534" spans="1:12" ht="15.75" customHeight="1">
      <c r="A534" s="2953"/>
      <c r="B534" s="2953"/>
      <c r="C534" s="2953"/>
      <c r="D534" s="2953"/>
      <c r="E534" s="2953"/>
      <c r="F534" s="2953"/>
      <c r="G534" s="2953"/>
      <c r="H534" s="2953"/>
      <c r="I534" s="2953"/>
      <c r="J534" s="2953"/>
      <c r="K534" s="2953"/>
      <c r="L534" s="2953"/>
    </row>
    <row r="535" spans="1:12" ht="15.75" customHeight="1">
      <c r="A535" s="2953"/>
      <c r="B535" s="2953"/>
      <c r="C535" s="2953"/>
      <c r="D535" s="2953"/>
      <c r="E535" s="2953"/>
      <c r="F535" s="2953"/>
      <c r="G535" s="2953"/>
      <c r="H535" s="2953"/>
      <c r="I535" s="2953"/>
      <c r="J535" s="2953"/>
      <c r="K535" s="2953"/>
      <c r="L535" s="2953"/>
    </row>
    <row r="536" spans="1:12" ht="15.75" customHeight="1">
      <c r="A536" s="2953"/>
      <c r="B536" s="2953"/>
      <c r="C536" s="2953"/>
      <c r="D536" s="2953"/>
      <c r="E536" s="2953"/>
      <c r="F536" s="2953"/>
      <c r="G536" s="2953"/>
      <c r="H536" s="2953"/>
      <c r="I536" s="2953"/>
      <c r="J536" s="2953"/>
      <c r="K536" s="2953"/>
      <c r="L536" s="2953"/>
    </row>
    <row r="537" spans="1:12" ht="15.75" customHeight="1">
      <c r="A537" s="2953"/>
      <c r="B537" s="2953"/>
      <c r="C537" s="2953"/>
      <c r="D537" s="2953"/>
      <c r="E537" s="2953"/>
      <c r="F537" s="2953"/>
      <c r="G537" s="2953"/>
      <c r="H537" s="2953"/>
      <c r="I537" s="2953"/>
      <c r="J537" s="2953"/>
      <c r="K537" s="2953"/>
      <c r="L537" s="2953"/>
    </row>
    <row r="538" spans="1:12" ht="15.75" customHeight="1">
      <c r="A538" s="2953"/>
      <c r="B538" s="2953"/>
      <c r="C538" s="2953"/>
      <c r="D538" s="2953"/>
      <c r="E538" s="2953"/>
      <c r="F538" s="2953"/>
      <c r="G538" s="2953"/>
      <c r="H538" s="2953"/>
      <c r="I538" s="2953"/>
      <c r="J538" s="2953"/>
      <c r="K538" s="2953"/>
      <c r="L538" s="2953"/>
    </row>
    <row r="539" spans="1:12" ht="15.75" customHeight="1">
      <c r="A539" s="2953"/>
      <c r="B539" s="2953"/>
      <c r="C539" s="2953"/>
      <c r="D539" s="2953"/>
      <c r="E539" s="2953"/>
      <c r="F539" s="2953"/>
      <c r="G539" s="2953"/>
      <c r="H539" s="2953"/>
      <c r="I539" s="2953"/>
      <c r="J539" s="2953"/>
      <c r="K539" s="2953"/>
      <c r="L539" s="2953"/>
    </row>
    <row r="540" spans="1:12" ht="15.75" customHeight="1">
      <c r="A540" s="2953"/>
      <c r="B540" s="2953"/>
      <c r="C540" s="2953"/>
      <c r="D540" s="2953"/>
      <c r="E540" s="2953"/>
      <c r="F540" s="2953"/>
      <c r="G540" s="2953"/>
      <c r="H540" s="2953"/>
      <c r="I540" s="2953"/>
      <c r="J540" s="2953"/>
      <c r="K540" s="2953"/>
      <c r="L540" s="2953"/>
    </row>
    <row r="541" spans="1:12" ht="15.75" customHeight="1">
      <c r="A541" s="2953"/>
      <c r="B541" s="2953"/>
      <c r="C541" s="2953"/>
      <c r="D541" s="2953"/>
      <c r="E541" s="2953"/>
      <c r="F541" s="2953"/>
      <c r="G541" s="2953"/>
      <c r="H541" s="2953"/>
      <c r="I541" s="2953"/>
      <c r="J541" s="2953"/>
      <c r="K541" s="2953"/>
      <c r="L541" s="2953"/>
    </row>
    <row r="542" spans="1:12" ht="15.75" customHeight="1">
      <c r="A542" s="2953"/>
      <c r="B542" s="2953"/>
      <c r="C542" s="2953"/>
      <c r="D542" s="2953"/>
      <c r="E542" s="2953"/>
      <c r="F542" s="2953"/>
      <c r="G542" s="2953"/>
      <c r="H542" s="2953"/>
      <c r="I542" s="2953"/>
      <c r="J542" s="2953"/>
      <c r="K542" s="2953"/>
      <c r="L542" s="2953"/>
    </row>
    <row r="543" spans="1:12" ht="15.75" customHeight="1">
      <c r="A543" s="2953"/>
      <c r="B543" s="2953"/>
      <c r="C543" s="2953"/>
      <c r="D543" s="2953"/>
      <c r="E543" s="2953"/>
      <c r="F543" s="2953"/>
      <c r="G543" s="2953"/>
      <c r="H543" s="2953"/>
      <c r="I543" s="2953"/>
      <c r="J543" s="2953"/>
      <c r="K543" s="2953"/>
      <c r="L543" s="2953"/>
    </row>
    <row r="544" spans="1:12" ht="15.75" customHeight="1">
      <c r="A544" s="2953"/>
      <c r="B544" s="2953"/>
      <c r="C544" s="2953"/>
      <c r="D544" s="2953"/>
      <c r="E544" s="2953"/>
      <c r="F544" s="2953"/>
      <c r="G544" s="2953"/>
      <c r="H544" s="2953"/>
      <c r="I544" s="2953"/>
      <c r="J544" s="2953"/>
      <c r="K544" s="2953"/>
      <c r="L544" s="2953"/>
    </row>
    <row r="545" spans="1:12" ht="15.75" customHeight="1">
      <c r="A545" s="2953"/>
      <c r="B545" s="2953"/>
      <c r="C545" s="2953"/>
      <c r="D545" s="2953"/>
      <c r="E545" s="2953"/>
      <c r="F545" s="2953"/>
      <c r="G545" s="2953"/>
      <c r="H545" s="2953"/>
      <c r="I545" s="2953"/>
      <c r="J545" s="2953"/>
      <c r="K545" s="2953"/>
      <c r="L545" s="2953"/>
    </row>
    <row r="546" spans="1:12" ht="15.75" customHeight="1">
      <c r="A546" s="2953"/>
      <c r="B546" s="2953"/>
      <c r="C546" s="2953"/>
      <c r="D546" s="2953"/>
      <c r="E546" s="2953"/>
      <c r="F546" s="2953"/>
      <c r="G546" s="2953"/>
      <c r="H546" s="2953"/>
      <c r="I546" s="2953"/>
      <c r="J546" s="2953"/>
      <c r="K546" s="2953"/>
      <c r="L546" s="2953"/>
    </row>
    <row r="547" spans="1:12" ht="15.75" customHeight="1">
      <c r="A547" s="2953"/>
      <c r="B547" s="2953"/>
      <c r="C547" s="2953"/>
      <c r="D547" s="2953"/>
      <c r="E547" s="2953"/>
      <c r="F547" s="2953"/>
      <c r="G547" s="2953"/>
      <c r="H547" s="2953"/>
      <c r="I547" s="2953"/>
      <c r="J547" s="2953"/>
      <c r="K547" s="2953"/>
      <c r="L547" s="2953"/>
    </row>
    <row r="548" spans="1:12" ht="15.75" customHeight="1">
      <c r="A548" s="2953"/>
      <c r="B548" s="2953"/>
      <c r="C548" s="2953"/>
      <c r="D548" s="2953"/>
      <c r="E548" s="2953"/>
      <c r="F548" s="2953"/>
      <c r="G548" s="2953"/>
      <c r="H548" s="2953"/>
      <c r="I548" s="2953"/>
      <c r="J548" s="2953"/>
      <c r="K548" s="2953"/>
      <c r="L548" s="2953"/>
    </row>
    <row r="549" spans="1:12" ht="15.75" customHeight="1">
      <c r="A549" s="2953"/>
      <c r="B549" s="2953"/>
      <c r="C549" s="2953"/>
      <c r="D549" s="2953"/>
      <c r="E549" s="2953"/>
      <c r="F549" s="2953"/>
      <c r="G549" s="2953"/>
      <c r="H549" s="2953"/>
      <c r="I549" s="2953"/>
      <c r="J549" s="2953"/>
      <c r="K549" s="2953"/>
      <c r="L549" s="2953"/>
    </row>
    <row r="550" spans="1:12" ht="15.75" customHeight="1">
      <c r="A550" s="2953"/>
      <c r="B550" s="2953"/>
      <c r="C550" s="2953"/>
      <c r="D550" s="2953"/>
      <c r="E550" s="2953"/>
      <c r="F550" s="2953"/>
      <c r="G550" s="2953"/>
      <c r="H550" s="2953"/>
      <c r="I550" s="2953"/>
      <c r="J550" s="2953"/>
      <c r="K550" s="2953"/>
      <c r="L550" s="2953"/>
    </row>
    <row r="551" spans="1:12" ht="15.75" customHeight="1">
      <c r="A551" s="2953"/>
      <c r="B551" s="2953"/>
      <c r="C551" s="2953"/>
      <c r="D551" s="2953"/>
      <c r="E551" s="2953"/>
      <c r="F551" s="2953"/>
      <c r="G551" s="2953"/>
      <c r="H551" s="2953"/>
      <c r="I551" s="2953"/>
      <c r="J551" s="2953"/>
      <c r="K551" s="2953"/>
      <c r="L551" s="2953"/>
    </row>
    <row r="552" spans="1:12" ht="15.75" customHeight="1">
      <c r="A552" s="2953"/>
      <c r="B552" s="2953"/>
      <c r="C552" s="2953"/>
      <c r="D552" s="2953"/>
      <c r="E552" s="2953"/>
      <c r="F552" s="2953"/>
      <c r="G552" s="2953"/>
      <c r="H552" s="2953"/>
      <c r="I552" s="2953"/>
      <c r="J552" s="2953"/>
      <c r="K552" s="2953"/>
      <c r="L552" s="2953"/>
    </row>
    <row r="553" spans="1:12" ht="15.75" customHeight="1">
      <c r="A553" s="2953"/>
      <c r="B553" s="2953"/>
      <c r="C553" s="2953"/>
      <c r="D553" s="2953"/>
      <c r="E553" s="2953"/>
      <c r="F553" s="2953"/>
      <c r="G553" s="2953"/>
      <c r="H553" s="2953"/>
      <c r="I553" s="2953"/>
      <c r="J553" s="2953"/>
      <c r="K553" s="2953"/>
      <c r="L553" s="2953"/>
    </row>
    <row r="554" spans="1:12" ht="15.75" customHeight="1">
      <c r="A554" s="2953"/>
      <c r="B554" s="2953"/>
      <c r="C554" s="2953"/>
      <c r="D554" s="2953"/>
      <c r="E554" s="2953"/>
      <c r="F554" s="2953"/>
      <c r="G554" s="2953"/>
      <c r="H554" s="2953"/>
      <c r="I554" s="2953"/>
      <c r="J554" s="2953"/>
      <c r="K554" s="2953"/>
      <c r="L554" s="2953"/>
    </row>
    <row r="555" spans="1:12" ht="15.75" customHeight="1">
      <c r="A555" s="2953"/>
      <c r="B555" s="2953"/>
      <c r="C555" s="2953"/>
      <c r="D555" s="2953"/>
      <c r="E555" s="2953"/>
      <c r="F555" s="2953"/>
      <c r="G555" s="2953"/>
      <c r="H555" s="2953"/>
      <c r="I555" s="2953"/>
      <c r="J555" s="2953"/>
      <c r="K555" s="2953"/>
      <c r="L555" s="2953"/>
    </row>
    <row r="556" spans="1:12" ht="15.75" customHeight="1">
      <c r="A556" s="2953"/>
      <c r="B556" s="2953"/>
      <c r="C556" s="2953"/>
      <c r="D556" s="2953"/>
      <c r="E556" s="2953"/>
      <c r="F556" s="2953"/>
      <c r="G556" s="2953"/>
      <c r="H556" s="2953"/>
      <c r="I556" s="2953"/>
      <c r="J556" s="2953"/>
      <c r="K556" s="2953"/>
      <c r="L556" s="2953"/>
    </row>
    <row r="557" spans="1:12" ht="15.75" customHeight="1">
      <c r="A557" s="2953"/>
      <c r="B557" s="2953"/>
      <c r="C557" s="2953"/>
      <c r="D557" s="2953"/>
      <c r="E557" s="2953"/>
      <c r="F557" s="2953"/>
      <c r="G557" s="2953"/>
      <c r="H557" s="2953"/>
      <c r="I557" s="2953"/>
      <c r="J557" s="2953"/>
      <c r="K557" s="2953"/>
      <c r="L557" s="2953"/>
    </row>
    <row r="558" spans="1:12" ht="15.75" customHeight="1">
      <c r="A558" s="2953"/>
      <c r="B558" s="2953"/>
      <c r="C558" s="2953"/>
      <c r="D558" s="2953"/>
      <c r="E558" s="2953"/>
      <c r="F558" s="2953"/>
      <c r="G558" s="2953"/>
      <c r="H558" s="2953"/>
      <c r="I558" s="2953"/>
      <c r="J558" s="2953"/>
      <c r="K558" s="2953"/>
      <c r="L558" s="2953"/>
    </row>
    <row r="559" spans="1:12" ht="15.75" customHeight="1">
      <c r="A559" s="2953"/>
      <c r="B559" s="2953"/>
      <c r="C559" s="2953"/>
      <c r="D559" s="2953"/>
      <c r="E559" s="2953"/>
      <c r="F559" s="2953"/>
      <c r="G559" s="2953"/>
      <c r="H559" s="2953"/>
      <c r="I559" s="2953"/>
      <c r="J559" s="2953"/>
      <c r="K559" s="2953"/>
      <c r="L559" s="2953"/>
    </row>
    <row r="560" spans="1:12" ht="15.75" customHeight="1">
      <c r="A560" s="2953"/>
      <c r="B560" s="2953"/>
      <c r="C560" s="2953"/>
      <c r="D560" s="2953"/>
      <c r="E560" s="2953"/>
      <c r="F560" s="2953"/>
      <c r="G560" s="2953"/>
      <c r="H560" s="2953"/>
      <c r="I560" s="2953"/>
      <c r="J560" s="2953"/>
      <c r="K560" s="2953"/>
      <c r="L560" s="2953"/>
    </row>
    <row r="561" spans="1:12" ht="15.75" customHeight="1">
      <c r="A561" s="2953"/>
      <c r="B561" s="2953"/>
      <c r="C561" s="2953"/>
      <c r="D561" s="2953"/>
      <c r="E561" s="2953"/>
      <c r="F561" s="2953"/>
      <c r="G561" s="2953"/>
      <c r="H561" s="2953"/>
      <c r="I561" s="2953"/>
      <c r="J561" s="2953"/>
      <c r="K561" s="2953"/>
      <c r="L561" s="2953"/>
    </row>
    <row r="562" spans="1:12" ht="15.75" customHeight="1">
      <c r="A562" s="2953"/>
      <c r="B562" s="2953"/>
      <c r="C562" s="2953"/>
      <c r="D562" s="2953"/>
      <c r="E562" s="2953"/>
      <c r="F562" s="2953"/>
      <c r="G562" s="2953"/>
      <c r="H562" s="2953"/>
      <c r="I562" s="2953"/>
      <c r="J562" s="2953"/>
      <c r="K562" s="2953"/>
      <c r="L562" s="2953"/>
    </row>
    <row r="563" spans="1:12" ht="15.75" customHeight="1">
      <c r="A563" s="2953"/>
      <c r="B563" s="2953"/>
      <c r="C563" s="2953"/>
      <c r="D563" s="2953"/>
      <c r="E563" s="2953"/>
      <c r="F563" s="2953"/>
      <c r="G563" s="2953"/>
      <c r="H563" s="2953"/>
      <c r="I563" s="2953"/>
      <c r="J563" s="2953"/>
      <c r="K563" s="2953"/>
      <c r="L563" s="2953"/>
    </row>
    <row r="564" spans="1:12" ht="15.75" customHeight="1">
      <c r="A564" s="2953"/>
      <c r="B564" s="2953"/>
      <c r="C564" s="2953"/>
      <c r="D564" s="2953"/>
      <c r="E564" s="2953"/>
      <c r="F564" s="2953"/>
      <c r="G564" s="2953"/>
      <c r="H564" s="2953"/>
      <c r="I564" s="2953"/>
      <c r="J564" s="2953"/>
      <c r="K564" s="2953"/>
      <c r="L564" s="2953"/>
    </row>
    <row r="565" spans="1:12" ht="15.75" customHeight="1">
      <c r="A565" s="2953"/>
      <c r="B565" s="2953"/>
      <c r="C565" s="2953"/>
      <c r="D565" s="2953"/>
      <c r="E565" s="2953"/>
      <c r="F565" s="2953"/>
      <c r="G565" s="2953"/>
      <c r="H565" s="2953"/>
      <c r="I565" s="2953"/>
      <c r="J565" s="2953"/>
      <c r="K565" s="2953"/>
      <c r="L565" s="2953"/>
    </row>
    <row r="566" spans="1:12" ht="15.75" customHeight="1">
      <c r="A566" s="2953"/>
      <c r="B566" s="2953"/>
      <c r="C566" s="2953"/>
      <c r="D566" s="2953"/>
      <c r="E566" s="2953"/>
      <c r="F566" s="2953"/>
      <c r="G566" s="2953"/>
      <c r="H566" s="2953"/>
      <c r="I566" s="2953"/>
      <c r="J566" s="2953"/>
      <c r="K566" s="2953"/>
      <c r="L566" s="2953"/>
    </row>
    <row r="567" spans="1:12" ht="15.75" customHeight="1">
      <c r="A567" s="2953"/>
      <c r="B567" s="2953"/>
      <c r="C567" s="2953"/>
      <c r="D567" s="2953"/>
      <c r="E567" s="2953"/>
      <c r="F567" s="2953"/>
      <c r="G567" s="2953"/>
      <c r="H567" s="2953"/>
      <c r="I567" s="2953"/>
      <c r="J567" s="2953"/>
      <c r="K567" s="2953"/>
      <c r="L567" s="2953"/>
    </row>
    <row r="568" spans="1:12" ht="15.75" customHeight="1">
      <c r="A568" s="2953"/>
      <c r="B568" s="2953"/>
      <c r="C568" s="2953"/>
      <c r="D568" s="2953"/>
      <c r="E568" s="2953"/>
      <c r="F568" s="2953"/>
      <c r="G568" s="2953"/>
      <c r="H568" s="2953"/>
      <c r="I568" s="2953"/>
      <c r="J568" s="2953"/>
      <c r="K568" s="2953"/>
      <c r="L568" s="2953"/>
    </row>
    <row r="569" spans="1:12" ht="15.75" customHeight="1">
      <c r="A569" s="2953"/>
      <c r="B569" s="2953"/>
      <c r="C569" s="2953"/>
      <c r="D569" s="2953"/>
      <c r="E569" s="2953"/>
      <c r="F569" s="2953"/>
      <c r="G569" s="2953"/>
      <c r="H569" s="2953"/>
      <c r="I569" s="2953"/>
      <c r="J569" s="2953"/>
      <c r="K569" s="2953"/>
      <c r="L569" s="2953"/>
    </row>
    <row r="570" spans="1:12" ht="15.75" customHeight="1">
      <c r="A570" s="2953"/>
      <c r="B570" s="2953"/>
      <c r="C570" s="2953"/>
      <c r="D570" s="2953"/>
      <c r="E570" s="2953"/>
      <c r="F570" s="2953"/>
      <c r="G570" s="2953"/>
      <c r="H570" s="2953"/>
      <c r="I570" s="2953"/>
      <c r="J570" s="2953"/>
      <c r="K570" s="2953"/>
      <c r="L570" s="2953"/>
    </row>
    <row r="571" spans="1:12" ht="15.75" customHeight="1">
      <c r="A571" s="2953"/>
      <c r="B571" s="2953"/>
      <c r="C571" s="2953"/>
      <c r="D571" s="2953"/>
      <c r="E571" s="2953"/>
      <c r="F571" s="2953"/>
      <c r="G571" s="2953"/>
      <c r="H571" s="2953"/>
      <c r="I571" s="2953"/>
      <c r="J571" s="2953"/>
      <c r="K571" s="2953"/>
      <c r="L571" s="2953"/>
    </row>
    <row r="572" spans="1:12" ht="15.75" customHeight="1">
      <c r="A572" s="2953"/>
      <c r="B572" s="2953"/>
      <c r="C572" s="2953"/>
      <c r="D572" s="2953"/>
      <c r="E572" s="2953"/>
      <c r="F572" s="2953"/>
      <c r="G572" s="2953"/>
      <c r="H572" s="2953"/>
      <c r="I572" s="2953"/>
      <c r="J572" s="2953"/>
      <c r="K572" s="2953"/>
      <c r="L572" s="2953"/>
    </row>
    <row r="573" spans="1:12" ht="15.75" customHeight="1">
      <c r="A573" s="2953"/>
      <c r="B573" s="2953"/>
      <c r="C573" s="2953"/>
      <c r="D573" s="2953"/>
      <c r="E573" s="2953"/>
      <c r="F573" s="2953"/>
      <c r="G573" s="2953"/>
      <c r="H573" s="2953"/>
      <c r="I573" s="2953"/>
      <c r="J573" s="2953"/>
      <c r="K573" s="2953"/>
      <c r="L573" s="2953"/>
    </row>
    <row r="574" spans="1:12" ht="15.75" customHeight="1">
      <c r="A574" s="2953"/>
      <c r="B574" s="2953"/>
      <c r="C574" s="2953"/>
      <c r="D574" s="2953"/>
      <c r="E574" s="2953"/>
      <c r="F574" s="2953"/>
      <c r="G574" s="2953"/>
      <c r="H574" s="2953"/>
      <c r="I574" s="2953"/>
      <c r="J574" s="2953"/>
      <c r="K574" s="2953"/>
      <c r="L574" s="2953"/>
    </row>
    <row r="575" spans="1:12" ht="15.75" customHeight="1">
      <c r="A575" s="2953"/>
      <c r="B575" s="2953"/>
      <c r="C575" s="2953"/>
      <c r="D575" s="2953"/>
      <c r="E575" s="2953"/>
      <c r="F575" s="2953"/>
      <c r="G575" s="2953"/>
      <c r="H575" s="2953"/>
      <c r="I575" s="2953"/>
      <c r="J575" s="2953"/>
      <c r="K575" s="2953"/>
      <c r="L575" s="2953"/>
    </row>
    <row r="576" spans="1:12" ht="15.75" customHeight="1">
      <c r="A576" s="2953"/>
      <c r="B576" s="2953"/>
      <c r="C576" s="2953"/>
      <c r="D576" s="2953"/>
      <c r="E576" s="2953"/>
      <c r="F576" s="2953"/>
      <c r="G576" s="2953"/>
      <c r="H576" s="2953"/>
      <c r="I576" s="2953"/>
      <c r="J576" s="2953"/>
      <c r="K576" s="2953"/>
      <c r="L576" s="2953"/>
    </row>
    <row r="577" spans="1:12" ht="15.75" customHeight="1">
      <c r="A577" s="2953"/>
      <c r="B577" s="2953"/>
      <c r="C577" s="2953"/>
      <c r="D577" s="2953"/>
      <c r="E577" s="2953"/>
      <c r="F577" s="2953"/>
      <c r="G577" s="2953"/>
      <c r="H577" s="2953"/>
      <c r="I577" s="2953"/>
      <c r="J577" s="2953"/>
      <c r="K577" s="2953"/>
      <c r="L577" s="2953"/>
    </row>
    <row r="578" spans="1:12" ht="15.75" customHeight="1">
      <c r="A578" s="2953"/>
      <c r="B578" s="2953"/>
      <c r="C578" s="2953"/>
      <c r="D578" s="2953"/>
      <c r="E578" s="2953"/>
      <c r="F578" s="2953"/>
      <c r="G578" s="2953"/>
      <c r="H578" s="2953"/>
      <c r="I578" s="2953"/>
      <c r="J578" s="2953"/>
      <c r="K578" s="2953"/>
      <c r="L578" s="2953"/>
    </row>
    <row r="579" spans="1:12" ht="15.75" customHeight="1">
      <c r="A579" s="2953"/>
      <c r="B579" s="2953"/>
      <c r="C579" s="2953"/>
      <c r="D579" s="2953"/>
      <c r="E579" s="2953"/>
      <c r="F579" s="2953"/>
      <c r="G579" s="2953"/>
      <c r="H579" s="2953"/>
      <c r="I579" s="2953"/>
      <c r="J579" s="2953"/>
      <c r="K579" s="2953"/>
      <c r="L579" s="2953"/>
    </row>
    <row r="580" spans="1:12" ht="15.75" customHeight="1">
      <c r="A580" s="2953"/>
      <c r="B580" s="2953"/>
      <c r="C580" s="2953"/>
      <c r="D580" s="2953"/>
      <c r="E580" s="2953"/>
      <c r="F580" s="2953"/>
      <c r="G580" s="2953"/>
      <c r="H580" s="2953"/>
      <c r="I580" s="2953"/>
      <c r="J580" s="2953"/>
      <c r="K580" s="2953"/>
      <c r="L580" s="2953"/>
    </row>
    <row r="581" spans="1:12" ht="15.75" customHeight="1">
      <c r="A581" s="2953"/>
      <c r="B581" s="2953"/>
      <c r="C581" s="2953"/>
      <c r="D581" s="2953"/>
      <c r="E581" s="2953"/>
      <c r="F581" s="2953"/>
      <c r="G581" s="2953"/>
      <c r="H581" s="2953"/>
      <c r="I581" s="2953"/>
      <c r="J581" s="2953"/>
      <c r="K581" s="2953"/>
      <c r="L581" s="2953"/>
    </row>
    <row r="582" spans="1:12" ht="15.75" customHeight="1">
      <c r="A582" s="2953"/>
      <c r="B582" s="2953"/>
      <c r="C582" s="2953"/>
      <c r="D582" s="2953"/>
      <c r="E582" s="2953"/>
      <c r="F582" s="2953"/>
      <c r="G582" s="2953"/>
      <c r="H582" s="2953"/>
      <c r="I582" s="2953"/>
      <c r="J582" s="2953"/>
      <c r="K582" s="2953"/>
      <c r="L582" s="2953"/>
    </row>
    <row r="583" spans="1:12" ht="15.75" customHeight="1">
      <c r="A583" s="2953"/>
      <c r="B583" s="2953"/>
      <c r="C583" s="2953"/>
      <c r="D583" s="2953"/>
      <c r="E583" s="2953"/>
      <c r="F583" s="2953"/>
      <c r="G583" s="2953"/>
      <c r="H583" s="2953"/>
      <c r="I583" s="2953"/>
      <c r="J583" s="2953"/>
      <c r="K583" s="2953"/>
      <c r="L583" s="2953"/>
    </row>
    <row r="584" spans="1:12" ht="15.75" customHeight="1">
      <c r="A584" s="2953"/>
      <c r="B584" s="2953"/>
      <c r="C584" s="2953"/>
      <c r="D584" s="2953"/>
      <c r="E584" s="2953"/>
      <c r="F584" s="2953"/>
      <c r="G584" s="2953"/>
      <c r="H584" s="2953"/>
      <c r="I584" s="2953"/>
      <c r="J584" s="2953"/>
      <c r="K584" s="2953"/>
      <c r="L584" s="2953"/>
    </row>
    <row r="585" spans="1:12" ht="15.75" customHeight="1">
      <c r="A585" s="2953"/>
      <c r="B585" s="2953"/>
      <c r="C585" s="2953"/>
      <c r="D585" s="2953"/>
      <c r="E585" s="2953"/>
      <c r="F585" s="2953"/>
      <c r="G585" s="2953"/>
      <c r="H585" s="2953"/>
      <c r="I585" s="2953"/>
      <c r="J585" s="2953"/>
      <c r="K585" s="2953"/>
      <c r="L585" s="2953"/>
    </row>
    <row r="586" spans="1:12" ht="15.75" customHeight="1">
      <c r="A586" s="2953"/>
      <c r="B586" s="2953"/>
      <c r="C586" s="2953"/>
      <c r="D586" s="2953"/>
      <c r="E586" s="2953"/>
      <c r="F586" s="2953"/>
      <c r="G586" s="2953"/>
      <c r="H586" s="2953"/>
      <c r="I586" s="2953"/>
      <c r="J586" s="2953"/>
      <c r="K586" s="2953"/>
      <c r="L586" s="2953"/>
    </row>
    <row r="587" spans="1:12" ht="15.75" customHeight="1">
      <c r="A587" s="2953"/>
      <c r="B587" s="2953"/>
      <c r="C587" s="2953"/>
      <c r="D587" s="2953"/>
      <c r="E587" s="2953"/>
      <c r="F587" s="2953"/>
      <c r="G587" s="2953"/>
      <c r="H587" s="2953"/>
      <c r="I587" s="2953"/>
      <c r="J587" s="2953"/>
      <c r="K587" s="2953"/>
      <c r="L587" s="2953"/>
    </row>
    <row r="588" spans="1:12" ht="15.75" customHeight="1">
      <c r="A588" s="2953"/>
      <c r="B588" s="2953"/>
      <c r="C588" s="2953"/>
      <c r="D588" s="2953"/>
      <c r="E588" s="2953"/>
      <c r="F588" s="2953"/>
      <c r="G588" s="2953"/>
      <c r="H588" s="2953"/>
      <c r="I588" s="2953"/>
      <c r="J588" s="2953"/>
      <c r="K588" s="2953"/>
      <c r="L588" s="2953"/>
    </row>
    <row r="589" spans="1:12" ht="15.75" customHeight="1">
      <c r="A589" s="2953"/>
      <c r="B589" s="2953"/>
      <c r="C589" s="2953"/>
      <c r="D589" s="2953"/>
      <c r="E589" s="2953"/>
      <c r="F589" s="2953"/>
      <c r="G589" s="2953"/>
      <c r="H589" s="2953"/>
      <c r="I589" s="2953"/>
      <c r="J589" s="2953"/>
      <c r="K589" s="2953"/>
      <c r="L589" s="2953"/>
    </row>
    <row r="590" spans="1:12" ht="15.75" customHeight="1">
      <c r="A590" s="2953"/>
      <c r="B590" s="2953"/>
      <c r="C590" s="2953"/>
      <c r="D590" s="2953"/>
      <c r="E590" s="2953"/>
      <c r="F590" s="2953"/>
      <c r="G590" s="2953"/>
      <c r="H590" s="2953"/>
      <c r="I590" s="2953"/>
      <c r="J590" s="2953"/>
      <c r="K590" s="2953"/>
      <c r="L590" s="2953"/>
    </row>
    <row r="591" spans="1:12" ht="15.75" customHeight="1">
      <c r="A591" s="2953"/>
      <c r="B591" s="2953"/>
      <c r="C591" s="2953"/>
      <c r="D591" s="2953"/>
      <c r="E591" s="2953"/>
      <c r="F591" s="2953"/>
      <c r="G591" s="2953"/>
      <c r="H591" s="2953"/>
      <c r="I591" s="2953"/>
      <c r="J591" s="2953"/>
      <c r="K591" s="2953"/>
      <c r="L591" s="2953"/>
    </row>
    <row r="592" spans="1:12" ht="15.75" customHeight="1">
      <c r="A592" s="2953"/>
      <c r="B592" s="2953"/>
      <c r="C592" s="2953"/>
      <c r="D592" s="2953"/>
      <c r="E592" s="2953"/>
      <c r="F592" s="2953"/>
      <c r="G592" s="2953"/>
      <c r="H592" s="2953"/>
      <c r="I592" s="2953"/>
      <c r="J592" s="2953"/>
      <c r="K592" s="2953"/>
      <c r="L592" s="2953"/>
    </row>
    <row r="593" spans="1:12" ht="15.75" customHeight="1">
      <c r="A593" s="2953"/>
      <c r="B593" s="2953"/>
      <c r="C593" s="2953"/>
      <c r="D593" s="2953"/>
      <c r="E593" s="2953"/>
      <c r="F593" s="2953"/>
      <c r="G593" s="2953"/>
      <c r="H593" s="2953"/>
      <c r="I593" s="2953"/>
      <c r="J593" s="2953"/>
      <c r="K593" s="2953"/>
      <c r="L593" s="2953"/>
    </row>
    <row r="594" spans="1:12" ht="15.75" customHeight="1">
      <c r="A594" s="2953"/>
      <c r="B594" s="2953"/>
      <c r="C594" s="2953"/>
      <c r="D594" s="2953"/>
      <c r="E594" s="2953"/>
      <c r="F594" s="2953"/>
      <c r="G594" s="2953"/>
      <c r="H594" s="2953"/>
      <c r="I594" s="2953"/>
      <c r="J594" s="2953"/>
      <c r="K594" s="2953"/>
      <c r="L594" s="2953"/>
    </row>
    <row r="595" spans="1:12" ht="15.75" customHeight="1">
      <c r="A595" s="2953"/>
      <c r="B595" s="2953"/>
      <c r="C595" s="2953"/>
      <c r="D595" s="2953"/>
      <c r="E595" s="2953"/>
      <c r="F595" s="2953"/>
      <c r="G595" s="2953"/>
      <c r="H595" s="2953"/>
      <c r="I595" s="2953"/>
      <c r="J595" s="2953"/>
      <c r="K595" s="2953"/>
      <c r="L595" s="2953"/>
    </row>
    <row r="596" spans="1:12" ht="15.75" customHeight="1">
      <c r="A596" s="2953"/>
      <c r="B596" s="2953"/>
      <c r="C596" s="2953"/>
      <c r="D596" s="2953"/>
      <c r="E596" s="2953"/>
      <c r="F596" s="2953"/>
      <c r="G596" s="2953"/>
      <c r="H596" s="2953"/>
      <c r="I596" s="2953"/>
      <c r="J596" s="2953"/>
      <c r="K596" s="2953"/>
      <c r="L596" s="2953"/>
    </row>
    <row r="597" spans="1:12" ht="15.75" customHeight="1">
      <c r="A597" s="2953"/>
      <c r="B597" s="2953"/>
      <c r="C597" s="2953"/>
      <c r="D597" s="2953"/>
      <c r="E597" s="2953"/>
      <c r="F597" s="2953"/>
      <c r="G597" s="2953"/>
      <c r="H597" s="2953"/>
      <c r="I597" s="2953"/>
      <c r="J597" s="2953"/>
      <c r="K597" s="2953"/>
      <c r="L597" s="2953"/>
    </row>
    <row r="598" spans="1:12" ht="15.75" customHeight="1">
      <c r="A598" s="2953"/>
      <c r="B598" s="2953"/>
      <c r="C598" s="2953"/>
      <c r="D598" s="2953"/>
      <c r="E598" s="2953"/>
      <c r="F598" s="2953"/>
      <c r="G598" s="2953"/>
      <c r="H598" s="2953"/>
      <c r="I598" s="2953"/>
      <c r="J598" s="2953"/>
      <c r="K598" s="2953"/>
      <c r="L598" s="2953"/>
    </row>
    <row r="599" spans="1:12" ht="15.75" customHeight="1">
      <c r="A599" s="2953"/>
      <c r="B599" s="2953"/>
      <c r="C599" s="2953"/>
      <c r="D599" s="2953"/>
      <c r="E599" s="2953"/>
      <c r="F599" s="2953"/>
      <c r="G599" s="2953"/>
      <c r="H599" s="2953"/>
      <c r="I599" s="2953"/>
      <c r="J599" s="2953"/>
      <c r="K599" s="2953"/>
      <c r="L599" s="2953"/>
    </row>
    <row r="600" spans="1:12" ht="15.75" customHeight="1">
      <c r="A600" s="2953"/>
      <c r="B600" s="2953"/>
      <c r="C600" s="2953"/>
      <c r="D600" s="2953"/>
      <c r="E600" s="2953"/>
      <c r="F600" s="2953"/>
      <c r="G600" s="2953"/>
      <c r="H600" s="2953"/>
      <c r="I600" s="2953"/>
      <c r="J600" s="2953"/>
      <c r="K600" s="2953"/>
      <c r="L600" s="2953"/>
    </row>
    <row r="601" spans="1:12" ht="15.75" customHeight="1">
      <c r="A601" s="2953"/>
      <c r="B601" s="2953"/>
      <c r="C601" s="2953"/>
      <c r="D601" s="2953"/>
      <c r="E601" s="2953"/>
      <c r="F601" s="2953"/>
      <c r="G601" s="2953"/>
      <c r="H601" s="2953"/>
      <c r="I601" s="2953"/>
      <c r="J601" s="2953"/>
      <c r="K601" s="2953"/>
      <c r="L601" s="2953"/>
    </row>
    <row r="602" spans="1:12" ht="15.75" customHeight="1">
      <c r="A602" s="2953"/>
      <c r="B602" s="2953"/>
      <c r="C602" s="2953"/>
      <c r="D602" s="2953"/>
      <c r="E602" s="2953"/>
      <c r="F602" s="2953"/>
      <c r="G602" s="2953"/>
      <c r="H602" s="2953"/>
      <c r="I602" s="2953"/>
      <c r="J602" s="2953"/>
      <c r="K602" s="2953"/>
      <c r="L602" s="2953"/>
    </row>
    <row r="603" spans="1:12" ht="15.75" customHeight="1">
      <c r="A603" s="2953"/>
      <c r="B603" s="2953"/>
      <c r="C603" s="2953"/>
      <c r="D603" s="2953"/>
      <c r="E603" s="2953"/>
      <c r="F603" s="2953"/>
      <c r="G603" s="2953"/>
      <c r="H603" s="2953"/>
      <c r="I603" s="2953"/>
      <c r="J603" s="2953"/>
      <c r="K603" s="2953"/>
      <c r="L603" s="2953"/>
    </row>
    <row r="604" spans="1:12" ht="15.75" customHeight="1">
      <c r="A604" s="2953"/>
      <c r="B604" s="2953"/>
      <c r="C604" s="2953"/>
      <c r="D604" s="2953"/>
      <c r="E604" s="2953"/>
      <c r="F604" s="2953"/>
      <c r="G604" s="2953"/>
      <c r="H604" s="2953"/>
      <c r="I604" s="2953"/>
      <c r="J604" s="2953"/>
      <c r="K604" s="2953"/>
      <c r="L604" s="2953"/>
    </row>
    <row r="605" spans="1:12" ht="15.75" customHeight="1">
      <c r="A605" s="2953"/>
      <c r="B605" s="2953"/>
      <c r="C605" s="2953"/>
      <c r="D605" s="2953"/>
      <c r="E605" s="2953"/>
      <c r="F605" s="2953"/>
      <c r="G605" s="2953"/>
      <c r="H605" s="2953"/>
      <c r="I605" s="2953"/>
      <c r="J605" s="2953"/>
      <c r="K605" s="2953"/>
      <c r="L605" s="2953"/>
    </row>
    <row r="606" spans="1:12" ht="15.75" customHeight="1">
      <c r="A606" s="2953"/>
      <c r="B606" s="2953"/>
      <c r="C606" s="2953"/>
      <c r="D606" s="2953"/>
      <c r="E606" s="2953"/>
      <c r="F606" s="2953"/>
      <c r="G606" s="2953"/>
      <c r="H606" s="2953"/>
      <c r="I606" s="2953"/>
      <c r="J606" s="2953"/>
      <c r="K606" s="2953"/>
      <c r="L606" s="2953"/>
    </row>
    <row r="607" spans="1:12" ht="15.75" customHeight="1">
      <c r="A607" s="2953"/>
      <c r="B607" s="2953"/>
      <c r="C607" s="2953"/>
      <c r="D607" s="2953"/>
      <c r="E607" s="2953"/>
      <c r="F607" s="2953"/>
      <c r="G607" s="2953"/>
      <c r="H607" s="2953"/>
      <c r="I607" s="2953"/>
      <c r="J607" s="2953"/>
      <c r="K607" s="2953"/>
      <c r="L607" s="2953"/>
    </row>
    <row r="608" spans="1:12" ht="15.75" customHeight="1">
      <c r="A608" s="2953"/>
      <c r="B608" s="2953"/>
      <c r="C608" s="2953"/>
      <c r="D608" s="2953"/>
      <c r="E608" s="2953"/>
      <c r="F608" s="2953"/>
      <c r="G608" s="2953"/>
      <c r="H608" s="2953"/>
      <c r="I608" s="2953"/>
      <c r="J608" s="2953"/>
      <c r="K608" s="2953"/>
      <c r="L608" s="2953"/>
    </row>
    <row r="609" spans="1:12" ht="15.75" customHeight="1">
      <c r="A609" s="2953"/>
      <c r="B609" s="2953"/>
      <c r="C609" s="2953"/>
      <c r="D609" s="2953"/>
      <c r="E609" s="2953"/>
      <c r="F609" s="2953"/>
      <c r="G609" s="2953"/>
      <c r="H609" s="2953"/>
      <c r="I609" s="2953"/>
      <c r="J609" s="2953"/>
      <c r="K609" s="2953"/>
      <c r="L609" s="2953"/>
    </row>
    <row r="610" spans="1:12" ht="15.75" customHeight="1">
      <c r="A610" s="2953"/>
      <c r="B610" s="2953"/>
      <c r="C610" s="2953"/>
      <c r="D610" s="2953"/>
      <c r="E610" s="2953"/>
      <c r="F610" s="2953"/>
      <c r="G610" s="2953"/>
      <c r="H610" s="2953"/>
      <c r="I610" s="2953"/>
      <c r="J610" s="2953"/>
      <c r="K610" s="2953"/>
      <c r="L610" s="2953"/>
    </row>
    <row r="611" spans="1:12" ht="15.75" customHeight="1">
      <c r="A611" s="2953"/>
      <c r="B611" s="2953"/>
      <c r="C611" s="2953"/>
      <c r="D611" s="2953"/>
      <c r="E611" s="2953"/>
      <c r="F611" s="2953"/>
      <c r="G611" s="2953"/>
      <c r="H611" s="2953"/>
      <c r="I611" s="2953"/>
      <c r="J611" s="2953"/>
      <c r="K611" s="2953"/>
      <c r="L611" s="2953"/>
    </row>
    <row r="612" spans="1:12" ht="15.75" customHeight="1">
      <c r="A612" s="2953"/>
      <c r="B612" s="2953"/>
      <c r="C612" s="2953"/>
      <c r="D612" s="2953"/>
      <c r="E612" s="2953"/>
      <c r="F612" s="2953"/>
      <c r="G612" s="2953"/>
      <c r="H612" s="2953"/>
      <c r="I612" s="2953"/>
      <c r="J612" s="2953"/>
      <c r="K612" s="2953"/>
      <c r="L612" s="2953"/>
    </row>
    <row r="613" spans="1:12" ht="15.75" customHeight="1">
      <c r="A613" s="2953"/>
      <c r="B613" s="2953"/>
      <c r="C613" s="2953"/>
      <c r="D613" s="2953"/>
      <c r="E613" s="2953"/>
      <c r="F613" s="2953"/>
      <c r="G613" s="2953"/>
      <c r="H613" s="2953"/>
      <c r="I613" s="2953"/>
      <c r="J613" s="2953"/>
      <c r="K613" s="2953"/>
      <c r="L613" s="2953"/>
    </row>
    <row r="614" spans="1:12" ht="15.75" customHeight="1">
      <c r="A614" s="2953"/>
      <c r="B614" s="2953"/>
      <c r="C614" s="2953"/>
      <c r="D614" s="2953"/>
      <c r="E614" s="2953"/>
      <c r="F614" s="2953"/>
      <c r="G614" s="2953"/>
      <c r="H614" s="2953"/>
      <c r="I614" s="2953"/>
      <c r="J614" s="2953"/>
      <c r="K614" s="2953"/>
      <c r="L614" s="2953"/>
    </row>
    <row r="615" spans="1:12" ht="15.75" customHeight="1">
      <c r="A615" s="2953"/>
      <c r="B615" s="2953"/>
      <c r="C615" s="2953"/>
      <c r="D615" s="2953"/>
      <c r="E615" s="2953"/>
      <c r="F615" s="2953"/>
      <c r="G615" s="2953"/>
      <c r="H615" s="2953"/>
      <c r="I615" s="2953"/>
      <c r="J615" s="2953"/>
      <c r="K615" s="2953"/>
      <c r="L615" s="2953"/>
    </row>
    <row r="616" spans="1:12" ht="15.75" customHeight="1">
      <c r="A616" s="2953"/>
      <c r="B616" s="2953"/>
      <c r="C616" s="2953"/>
      <c r="D616" s="2953"/>
      <c r="E616" s="2953"/>
      <c r="F616" s="2953"/>
      <c r="G616" s="2953"/>
      <c r="H616" s="2953"/>
      <c r="I616" s="2953"/>
      <c r="J616" s="2953"/>
      <c r="K616" s="2953"/>
      <c r="L616" s="2953"/>
    </row>
    <row r="617" spans="1:12" ht="15.75" customHeight="1">
      <c r="A617" s="2953"/>
      <c r="B617" s="2953"/>
      <c r="C617" s="2953"/>
      <c r="D617" s="2953"/>
      <c r="E617" s="2953"/>
      <c r="F617" s="2953"/>
      <c r="G617" s="2953"/>
      <c r="H617" s="2953"/>
      <c r="I617" s="2953"/>
      <c r="J617" s="2953"/>
      <c r="K617" s="2953"/>
      <c r="L617" s="2953"/>
    </row>
    <row r="618" spans="1:12" ht="15.75" customHeight="1">
      <c r="A618" s="2953"/>
      <c r="B618" s="2953"/>
      <c r="C618" s="2953"/>
      <c r="D618" s="2953"/>
      <c r="E618" s="2953"/>
      <c r="F618" s="2953"/>
      <c r="G618" s="2953"/>
      <c r="H618" s="2953"/>
      <c r="I618" s="2953"/>
      <c r="J618" s="2953"/>
      <c r="K618" s="2953"/>
      <c r="L618" s="2953"/>
    </row>
    <row r="619" spans="1:12" ht="15.75" customHeight="1">
      <c r="A619" s="2953"/>
      <c r="B619" s="2953"/>
      <c r="C619" s="2953"/>
      <c r="D619" s="2953"/>
      <c r="E619" s="2953"/>
      <c r="F619" s="2953"/>
      <c r="G619" s="2953"/>
      <c r="H619" s="2953"/>
      <c r="I619" s="2953"/>
      <c r="J619" s="2953"/>
      <c r="K619" s="2953"/>
      <c r="L619" s="2953"/>
    </row>
    <row r="620" spans="1:12" ht="15.75" customHeight="1">
      <c r="A620" s="2953"/>
      <c r="B620" s="2953"/>
      <c r="C620" s="2953"/>
      <c r="D620" s="2953"/>
      <c r="E620" s="2953"/>
      <c r="F620" s="2953"/>
      <c r="G620" s="2953"/>
      <c r="H620" s="2953"/>
      <c r="I620" s="2953"/>
      <c r="J620" s="2953"/>
      <c r="K620" s="2953"/>
      <c r="L620" s="2953"/>
    </row>
    <row r="621" spans="1:12" ht="15.75" customHeight="1">
      <c r="A621" s="2953"/>
      <c r="B621" s="2953"/>
      <c r="C621" s="2953"/>
      <c r="D621" s="2953"/>
      <c r="E621" s="2953"/>
      <c r="F621" s="2953"/>
      <c r="G621" s="2953"/>
      <c r="H621" s="2953"/>
      <c r="I621" s="2953"/>
      <c r="J621" s="2953"/>
      <c r="K621" s="2953"/>
      <c r="L621" s="2953"/>
    </row>
    <row r="622" spans="1:12" ht="15.75" customHeight="1">
      <c r="A622" s="2953"/>
      <c r="B622" s="2953"/>
      <c r="C622" s="2953"/>
      <c r="D622" s="2953"/>
      <c r="E622" s="2953"/>
      <c r="F622" s="2953"/>
      <c r="G622" s="2953"/>
      <c r="H622" s="2953"/>
      <c r="I622" s="2953"/>
      <c r="J622" s="2953"/>
      <c r="K622" s="2953"/>
      <c r="L622" s="2953"/>
    </row>
    <row r="623" spans="1:12" ht="15.75" customHeight="1">
      <c r="A623" s="2953"/>
      <c r="B623" s="2953"/>
      <c r="C623" s="2953"/>
      <c r="D623" s="2953"/>
      <c r="E623" s="2953"/>
      <c r="F623" s="2953"/>
      <c r="G623" s="2953"/>
      <c r="H623" s="2953"/>
      <c r="I623" s="2953"/>
      <c r="J623" s="2953"/>
      <c r="K623" s="2953"/>
      <c r="L623" s="2953"/>
    </row>
    <row r="624" spans="1:12" ht="15.75" customHeight="1">
      <c r="A624" s="2953"/>
      <c r="B624" s="2953"/>
      <c r="C624" s="2953"/>
      <c r="D624" s="2953"/>
      <c r="E624" s="2953"/>
      <c r="F624" s="2953"/>
      <c r="G624" s="2953"/>
      <c r="H624" s="2953"/>
      <c r="I624" s="2953"/>
      <c r="J624" s="2953"/>
      <c r="K624" s="2953"/>
      <c r="L624" s="2953"/>
    </row>
    <row r="625" spans="1:12" ht="15.75" customHeight="1">
      <c r="A625" s="2953"/>
      <c r="B625" s="2953"/>
      <c r="C625" s="2953"/>
      <c r="D625" s="2953"/>
      <c r="E625" s="2953"/>
      <c r="F625" s="2953"/>
      <c r="G625" s="2953"/>
      <c r="H625" s="2953"/>
      <c r="I625" s="2953"/>
      <c r="J625" s="2953"/>
      <c r="K625" s="2953"/>
      <c r="L625" s="2953"/>
    </row>
    <row r="626" spans="1:12" ht="15.75" customHeight="1">
      <c r="A626" s="2953"/>
      <c r="B626" s="2953"/>
      <c r="C626" s="2953"/>
      <c r="D626" s="2953"/>
      <c r="E626" s="2953"/>
      <c r="F626" s="2953"/>
      <c r="G626" s="2953"/>
      <c r="H626" s="2953"/>
      <c r="I626" s="2953"/>
      <c r="J626" s="2953"/>
      <c r="K626" s="2953"/>
      <c r="L626" s="2953"/>
    </row>
    <row r="627" spans="1:12" ht="15.75" customHeight="1">
      <c r="A627" s="2953"/>
      <c r="B627" s="2953"/>
      <c r="C627" s="2953"/>
      <c r="D627" s="2953"/>
      <c r="E627" s="2953"/>
      <c r="F627" s="2953"/>
      <c r="G627" s="2953"/>
      <c r="H627" s="2953"/>
      <c r="I627" s="2953"/>
      <c r="J627" s="2953"/>
      <c r="K627" s="2953"/>
      <c r="L627" s="2953"/>
    </row>
    <row r="628" spans="1:12" ht="15.75" customHeight="1">
      <c r="A628" s="2953"/>
      <c r="B628" s="2953"/>
      <c r="C628" s="2953"/>
      <c r="D628" s="2953"/>
      <c r="E628" s="2953"/>
      <c r="F628" s="2953"/>
      <c r="G628" s="2953"/>
      <c r="H628" s="2953"/>
      <c r="I628" s="2953"/>
      <c r="J628" s="2953"/>
      <c r="K628" s="2953"/>
      <c r="L628" s="2953"/>
    </row>
    <row r="629" spans="1:12" ht="15.75" customHeight="1">
      <c r="A629" s="2953"/>
      <c r="B629" s="2953"/>
      <c r="C629" s="2953"/>
      <c r="D629" s="2953"/>
      <c r="E629" s="2953"/>
      <c r="F629" s="2953"/>
      <c r="G629" s="2953"/>
      <c r="H629" s="2953"/>
      <c r="I629" s="2953"/>
      <c r="J629" s="2953"/>
      <c r="K629" s="2953"/>
      <c r="L629" s="2953"/>
    </row>
    <row r="630" spans="1:12" ht="15.75" customHeight="1">
      <c r="A630" s="2953"/>
      <c r="B630" s="2953"/>
      <c r="C630" s="2953"/>
      <c r="D630" s="2953"/>
      <c r="E630" s="2953"/>
      <c r="F630" s="2953"/>
      <c r="G630" s="2953"/>
      <c r="H630" s="2953"/>
      <c r="I630" s="2953"/>
      <c r="J630" s="2953"/>
      <c r="K630" s="2953"/>
      <c r="L630" s="2953"/>
    </row>
    <row r="631" spans="1:12" ht="15.75" customHeight="1">
      <c r="A631" s="2953"/>
      <c r="B631" s="2953"/>
      <c r="C631" s="2953"/>
      <c r="D631" s="2953"/>
      <c r="E631" s="2953"/>
      <c r="F631" s="2953"/>
      <c r="G631" s="2953"/>
      <c r="H631" s="2953"/>
      <c r="I631" s="2953"/>
      <c r="J631" s="2953"/>
      <c r="K631" s="2953"/>
      <c r="L631" s="2953"/>
    </row>
    <row r="632" spans="1:12" ht="15.75" customHeight="1">
      <c r="A632" s="2953"/>
      <c r="B632" s="2953"/>
      <c r="C632" s="2953"/>
      <c r="D632" s="2953"/>
      <c r="E632" s="2953"/>
      <c r="F632" s="2953"/>
      <c r="G632" s="2953"/>
      <c r="H632" s="2953"/>
      <c r="I632" s="2953"/>
      <c r="J632" s="2953"/>
      <c r="K632" s="2953"/>
      <c r="L632" s="2953"/>
    </row>
    <row r="633" spans="1:12" ht="15.75" customHeight="1">
      <c r="A633" s="2953"/>
      <c r="B633" s="2953"/>
      <c r="C633" s="2953"/>
      <c r="D633" s="2953"/>
      <c r="E633" s="2953"/>
      <c r="F633" s="2953"/>
      <c r="G633" s="2953"/>
      <c r="H633" s="2953"/>
      <c r="I633" s="2953"/>
      <c r="J633" s="2953"/>
      <c r="K633" s="2953"/>
      <c r="L633" s="2953"/>
    </row>
    <row r="634" spans="1:12" ht="15.75" customHeight="1">
      <c r="A634" s="2953"/>
      <c r="B634" s="2953"/>
      <c r="C634" s="2953"/>
      <c r="D634" s="2953"/>
      <c r="E634" s="2953"/>
      <c r="F634" s="2953"/>
      <c r="G634" s="2953"/>
      <c r="H634" s="2953"/>
      <c r="I634" s="2953"/>
      <c r="J634" s="2953"/>
      <c r="K634" s="2953"/>
      <c r="L634" s="2953"/>
    </row>
    <row r="635" spans="1:12" ht="15.75" customHeight="1">
      <c r="A635" s="2953"/>
      <c r="B635" s="2953"/>
      <c r="C635" s="2953"/>
      <c r="D635" s="2953"/>
      <c r="E635" s="2953"/>
      <c r="F635" s="2953"/>
      <c r="G635" s="2953"/>
      <c r="H635" s="2953"/>
      <c r="I635" s="2953"/>
      <c r="J635" s="2953"/>
      <c r="K635" s="2953"/>
      <c r="L635" s="2953"/>
    </row>
    <row r="636" spans="1:12" ht="15.75" customHeight="1">
      <c r="A636" s="2953"/>
      <c r="B636" s="2953"/>
      <c r="C636" s="2953"/>
      <c r="D636" s="2953"/>
      <c r="E636" s="2953"/>
      <c r="F636" s="2953"/>
      <c r="G636" s="2953"/>
      <c r="H636" s="2953"/>
      <c r="I636" s="2953"/>
      <c r="J636" s="2953"/>
      <c r="K636" s="2953"/>
      <c r="L636" s="2953"/>
    </row>
    <row r="637" spans="1:12" ht="15.75" customHeight="1">
      <c r="A637" s="2953"/>
      <c r="B637" s="2953"/>
      <c r="C637" s="2953"/>
      <c r="D637" s="2953"/>
      <c r="E637" s="2953"/>
      <c r="F637" s="2953"/>
      <c r="G637" s="2953"/>
      <c r="H637" s="2953"/>
      <c r="I637" s="2953"/>
      <c r="J637" s="2953"/>
      <c r="K637" s="2953"/>
      <c r="L637" s="2953"/>
    </row>
    <row r="638" spans="1:12" ht="15.75" customHeight="1">
      <c r="A638" s="2953"/>
      <c r="B638" s="2953"/>
      <c r="C638" s="2953"/>
      <c r="D638" s="2953"/>
      <c r="E638" s="2953"/>
      <c r="F638" s="2953"/>
      <c r="G638" s="2953"/>
      <c r="H638" s="2953"/>
      <c r="I638" s="2953"/>
      <c r="J638" s="2953"/>
      <c r="K638" s="2953"/>
      <c r="L638" s="2953"/>
    </row>
    <row r="639" spans="1:12" ht="15.75" customHeight="1">
      <c r="A639" s="2953"/>
      <c r="B639" s="2953"/>
      <c r="C639" s="2953"/>
      <c r="D639" s="2953"/>
      <c r="E639" s="2953"/>
      <c r="F639" s="2953"/>
      <c r="G639" s="2953"/>
      <c r="H639" s="2953"/>
      <c r="I639" s="2953"/>
      <c r="J639" s="2953"/>
      <c r="K639" s="2953"/>
      <c r="L639" s="2953"/>
    </row>
    <row r="640" spans="1:12" ht="15.75" customHeight="1">
      <c r="A640" s="2953"/>
      <c r="B640" s="2953"/>
      <c r="C640" s="2953"/>
      <c r="D640" s="2953"/>
      <c r="E640" s="2953"/>
      <c r="F640" s="2953"/>
      <c r="G640" s="2953"/>
      <c r="H640" s="2953"/>
      <c r="I640" s="2953"/>
      <c r="J640" s="2953"/>
      <c r="K640" s="2953"/>
      <c r="L640" s="2953"/>
    </row>
    <row r="641" spans="1:12" ht="15.75" customHeight="1">
      <c r="A641" s="2953"/>
      <c r="B641" s="2953"/>
      <c r="C641" s="2953"/>
      <c r="D641" s="2953"/>
      <c r="E641" s="2953"/>
      <c r="F641" s="2953"/>
      <c r="G641" s="2953"/>
      <c r="H641" s="2953"/>
      <c r="I641" s="2953"/>
      <c r="J641" s="2953"/>
      <c r="K641" s="2953"/>
      <c r="L641" s="2953"/>
    </row>
    <row r="642" spans="1:12" ht="15.75" customHeight="1">
      <c r="A642" s="2953"/>
      <c r="B642" s="2953"/>
      <c r="C642" s="2953"/>
      <c r="D642" s="2953"/>
      <c r="E642" s="2953"/>
      <c r="F642" s="2953"/>
      <c r="G642" s="2953"/>
      <c r="H642" s="2953"/>
      <c r="I642" s="2953"/>
      <c r="J642" s="2953"/>
      <c r="K642" s="2953"/>
      <c r="L642" s="2953"/>
    </row>
    <row r="643" spans="1:12" ht="15.75" customHeight="1">
      <c r="A643" s="2953"/>
      <c r="B643" s="2953"/>
      <c r="C643" s="2953"/>
      <c r="D643" s="2953"/>
      <c r="E643" s="2953"/>
      <c r="F643" s="2953"/>
      <c r="G643" s="2953"/>
      <c r="H643" s="2953"/>
      <c r="I643" s="2953"/>
      <c r="J643" s="2953"/>
      <c r="K643" s="2953"/>
      <c r="L643" s="2953"/>
    </row>
    <row r="644" spans="1:12" ht="15.75" customHeight="1">
      <c r="A644" s="2953"/>
      <c r="B644" s="2953"/>
      <c r="C644" s="2953"/>
      <c r="D644" s="2953"/>
      <c r="E644" s="2953"/>
      <c r="F644" s="2953"/>
      <c r="G644" s="2953"/>
      <c r="H644" s="2953"/>
      <c r="I644" s="2953"/>
      <c r="J644" s="2953"/>
      <c r="K644" s="2953"/>
      <c r="L644" s="2953"/>
    </row>
    <row r="645" spans="1:12" ht="15.75" customHeight="1">
      <c r="A645" s="2953"/>
      <c r="B645" s="2953"/>
      <c r="C645" s="2953"/>
      <c r="D645" s="2953"/>
      <c r="E645" s="2953"/>
      <c r="F645" s="2953"/>
      <c r="G645" s="2953"/>
      <c r="H645" s="2953"/>
      <c r="I645" s="2953"/>
      <c r="J645" s="2953"/>
      <c r="K645" s="2953"/>
      <c r="L645" s="2953"/>
    </row>
    <row r="646" spans="1:12" ht="15.75" customHeight="1">
      <c r="A646" s="2953"/>
      <c r="B646" s="2953"/>
      <c r="C646" s="2953"/>
      <c r="D646" s="2953"/>
      <c r="E646" s="2953"/>
      <c r="F646" s="2953"/>
      <c r="G646" s="2953"/>
      <c r="H646" s="2953"/>
      <c r="I646" s="2953"/>
      <c r="J646" s="2953"/>
      <c r="K646" s="2953"/>
      <c r="L646" s="2953"/>
    </row>
    <row r="647" spans="1:12" ht="15.75" customHeight="1">
      <c r="A647" s="2953"/>
      <c r="B647" s="2953"/>
      <c r="C647" s="2953"/>
      <c r="D647" s="2953"/>
      <c r="E647" s="2953"/>
      <c r="F647" s="2953"/>
      <c r="G647" s="2953"/>
      <c r="H647" s="2953"/>
      <c r="I647" s="2953"/>
      <c r="J647" s="2953"/>
      <c r="K647" s="2953"/>
      <c r="L647" s="2953"/>
    </row>
    <row r="648" spans="1:12" ht="15.75" customHeight="1">
      <c r="A648" s="2953"/>
      <c r="B648" s="2953"/>
      <c r="C648" s="2953"/>
      <c r="D648" s="2953"/>
      <c r="E648" s="2953"/>
      <c r="F648" s="2953"/>
      <c r="G648" s="2953"/>
      <c r="H648" s="2953"/>
      <c r="I648" s="2953"/>
      <c r="J648" s="2953"/>
      <c r="K648" s="2953"/>
      <c r="L648" s="2953"/>
    </row>
    <row r="649" spans="1:12" ht="15.75" customHeight="1">
      <c r="A649" s="2953"/>
      <c r="B649" s="2953"/>
      <c r="C649" s="2953"/>
      <c r="D649" s="2953"/>
      <c r="E649" s="2953"/>
      <c r="F649" s="2953"/>
      <c r="G649" s="2953"/>
      <c r="H649" s="2953"/>
      <c r="I649" s="2953"/>
      <c r="J649" s="2953"/>
      <c r="K649" s="2953"/>
      <c r="L649" s="2953"/>
    </row>
    <row r="650" spans="1:12" ht="15.75" customHeight="1">
      <c r="A650" s="2953"/>
      <c r="B650" s="2953"/>
      <c r="C650" s="2953"/>
      <c r="D650" s="2953"/>
      <c r="E650" s="2953"/>
      <c r="F650" s="2953"/>
      <c r="G650" s="2953"/>
      <c r="H650" s="2953"/>
      <c r="I650" s="2953"/>
      <c r="J650" s="2953"/>
      <c r="K650" s="2953"/>
      <c r="L650" s="2953"/>
    </row>
    <row r="651" spans="1:12" ht="15.75" customHeight="1">
      <c r="A651" s="2953"/>
      <c r="B651" s="2953"/>
      <c r="C651" s="2953"/>
      <c r="D651" s="2953"/>
      <c r="E651" s="2953"/>
      <c r="F651" s="2953"/>
      <c r="G651" s="2953"/>
      <c r="H651" s="2953"/>
      <c r="I651" s="2953"/>
      <c r="J651" s="2953"/>
      <c r="K651" s="2953"/>
      <c r="L651" s="2953"/>
    </row>
    <row r="652" spans="1:12" ht="15.75" customHeight="1">
      <c r="A652" s="2953"/>
      <c r="B652" s="2953"/>
      <c r="C652" s="2953"/>
      <c r="D652" s="2953"/>
      <c r="E652" s="2953"/>
      <c r="F652" s="2953"/>
      <c r="G652" s="2953"/>
      <c r="H652" s="2953"/>
      <c r="I652" s="2953"/>
      <c r="J652" s="2953"/>
      <c r="K652" s="2953"/>
      <c r="L652" s="2953"/>
    </row>
    <row r="653" spans="1:12" ht="15.75" customHeight="1">
      <c r="A653" s="2953"/>
      <c r="B653" s="2953"/>
      <c r="C653" s="2953"/>
      <c r="D653" s="2953"/>
      <c r="E653" s="2953"/>
      <c r="F653" s="2953"/>
      <c r="G653" s="2953"/>
      <c r="H653" s="2953"/>
      <c r="I653" s="2953"/>
      <c r="J653" s="2953"/>
      <c r="K653" s="2953"/>
      <c r="L653" s="2953"/>
    </row>
    <row r="654" spans="1:12" ht="15.75" customHeight="1">
      <c r="A654" s="2953"/>
      <c r="B654" s="2953"/>
      <c r="C654" s="2953"/>
      <c r="D654" s="2953"/>
      <c r="E654" s="2953"/>
      <c r="F654" s="2953"/>
      <c r="G654" s="2953"/>
      <c r="H654" s="2953"/>
      <c r="I654" s="2953"/>
      <c r="J654" s="2953"/>
      <c r="K654" s="2953"/>
      <c r="L654" s="2953"/>
    </row>
    <row r="655" spans="1:12" ht="15.75" customHeight="1">
      <c r="A655" s="2953"/>
      <c r="B655" s="2953"/>
      <c r="C655" s="2953"/>
      <c r="D655" s="2953"/>
      <c r="E655" s="2953"/>
      <c r="F655" s="2953"/>
      <c r="G655" s="2953"/>
      <c r="H655" s="2953"/>
      <c r="I655" s="2953"/>
      <c r="J655" s="2953"/>
      <c r="K655" s="2953"/>
      <c r="L655" s="2953"/>
    </row>
    <row r="656" spans="1:12" ht="15.75" customHeight="1">
      <c r="A656" s="2953"/>
      <c r="B656" s="2953"/>
      <c r="C656" s="2953"/>
      <c r="D656" s="2953"/>
      <c r="E656" s="2953"/>
      <c r="F656" s="2953"/>
      <c r="G656" s="2953"/>
      <c r="H656" s="2953"/>
      <c r="I656" s="2953"/>
      <c r="J656" s="2953"/>
      <c r="K656" s="2953"/>
      <c r="L656" s="2953"/>
    </row>
    <row r="657" spans="1:12" ht="15.75" customHeight="1">
      <c r="A657" s="2953"/>
      <c r="B657" s="2953"/>
      <c r="C657" s="2953"/>
      <c r="D657" s="2953"/>
      <c r="E657" s="2953"/>
      <c r="F657" s="2953"/>
      <c r="G657" s="2953"/>
      <c r="H657" s="2953"/>
      <c r="I657" s="2953"/>
      <c r="J657" s="2953"/>
      <c r="K657" s="2953"/>
      <c r="L657" s="2953"/>
    </row>
    <row r="658" spans="1:12" ht="15.75" customHeight="1">
      <c r="A658" s="2953"/>
      <c r="B658" s="2953"/>
      <c r="C658" s="2953"/>
      <c r="D658" s="2953"/>
      <c r="E658" s="2953"/>
      <c r="F658" s="2953"/>
      <c r="G658" s="2953"/>
      <c r="H658" s="2953"/>
      <c r="I658" s="2953"/>
      <c r="J658" s="2953"/>
      <c r="K658" s="2953"/>
      <c r="L658" s="2953"/>
    </row>
    <row r="659" spans="1:12" ht="15.75" customHeight="1">
      <c r="A659" s="2953"/>
      <c r="B659" s="2953"/>
      <c r="C659" s="2953"/>
      <c r="D659" s="2953"/>
      <c r="E659" s="2953"/>
      <c r="F659" s="2953"/>
      <c r="G659" s="2953"/>
      <c r="H659" s="2953"/>
      <c r="I659" s="2953"/>
      <c r="J659" s="2953"/>
      <c r="K659" s="2953"/>
      <c r="L659" s="2953"/>
    </row>
    <row r="660" spans="1:12" ht="15.75" customHeight="1">
      <c r="A660" s="2953"/>
      <c r="B660" s="2953"/>
      <c r="C660" s="2953"/>
      <c r="D660" s="2953"/>
      <c r="E660" s="2953"/>
      <c r="F660" s="2953"/>
      <c r="G660" s="2953"/>
      <c r="H660" s="2953"/>
      <c r="I660" s="2953"/>
      <c r="J660" s="2953"/>
      <c r="K660" s="2953"/>
      <c r="L660" s="2953"/>
    </row>
    <row r="661" spans="1:12" ht="15.75" customHeight="1">
      <c r="A661" s="2953"/>
      <c r="B661" s="2953"/>
      <c r="C661" s="2953"/>
      <c r="D661" s="2953"/>
      <c r="E661" s="2953"/>
      <c r="F661" s="2953"/>
      <c r="G661" s="2953"/>
      <c r="H661" s="2953"/>
      <c r="I661" s="2953"/>
      <c r="J661" s="2953"/>
      <c r="K661" s="2953"/>
      <c r="L661" s="2953"/>
    </row>
    <row r="662" spans="1:12" ht="15.75" customHeight="1">
      <c r="A662" s="2953"/>
      <c r="B662" s="2953"/>
      <c r="C662" s="2953"/>
      <c r="D662" s="2953"/>
      <c r="E662" s="2953"/>
      <c r="F662" s="2953"/>
      <c r="G662" s="2953"/>
      <c r="H662" s="2953"/>
      <c r="I662" s="2953"/>
      <c r="J662" s="2953"/>
      <c r="K662" s="2953"/>
      <c r="L662" s="2953"/>
    </row>
    <row r="663" spans="1:12" ht="15.75" customHeight="1">
      <c r="A663" s="2953"/>
      <c r="B663" s="2953"/>
      <c r="C663" s="2953"/>
      <c r="D663" s="2953"/>
      <c r="E663" s="2953"/>
      <c r="F663" s="2953"/>
      <c r="G663" s="2953"/>
      <c r="H663" s="2953"/>
      <c r="I663" s="2953"/>
      <c r="J663" s="2953"/>
      <c r="K663" s="2953"/>
      <c r="L663" s="2953"/>
    </row>
    <row r="664" spans="1:12" ht="15.75" customHeight="1">
      <c r="A664" s="2953"/>
      <c r="B664" s="2953"/>
      <c r="C664" s="2953"/>
      <c r="D664" s="2953"/>
      <c r="E664" s="2953"/>
      <c r="F664" s="2953"/>
      <c r="G664" s="2953"/>
      <c r="H664" s="2953"/>
      <c r="I664" s="2953"/>
      <c r="J664" s="2953"/>
      <c r="K664" s="2953"/>
      <c r="L664" s="2953"/>
    </row>
    <row r="665" spans="1:12" ht="15.75" customHeight="1">
      <c r="A665" s="2953"/>
      <c r="B665" s="2953"/>
      <c r="C665" s="2953"/>
      <c r="D665" s="2953"/>
      <c r="E665" s="2953"/>
      <c r="F665" s="2953"/>
      <c r="G665" s="2953"/>
      <c r="H665" s="2953"/>
      <c r="I665" s="2953"/>
      <c r="J665" s="2953"/>
      <c r="K665" s="2953"/>
      <c r="L665" s="2953"/>
    </row>
    <row r="666" spans="1:12" ht="15.75" customHeight="1">
      <c r="A666" s="2953"/>
      <c r="B666" s="2953"/>
      <c r="C666" s="2953"/>
      <c r="D666" s="2953"/>
      <c r="E666" s="2953"/>
      <c r="F666" s="2953"/>
      <c r="G666" s="2953"/>
      <c r="H666" s="2953"/>
      <c r="I666" s="2953"/>
      <c r="J666" s="2953"/>
      <c r="K666" s="2953"/>
      <c r="L666" s="2953"/>
    </row>
    <row r="667" spans="1:12" ht="15.75" customHeight="1">
      <c r="A667" s="2953"/>
      <c r="B667" s="2953"/>
      <c r="C667" s="2953"/>
      <c r="D667" s="2953"/>
      <c r="E667" s="2953"/>
      <c r="F667" s="2953"/>
      <c r="G667" s="2953"/>
      <c r="H667" s="2953"/>
      <c r="I667" s="2953"/>
      <c r="J667" s="2953"/>
      <c r="K667" s="2953"/>
      <c r="L667" s="2953"/>
    </row>
    <row r="668" spans="1:12" ht="15.75" customHeight="1">
      <c r="A668" s="2953"/>
      <c r="B668" s="2953"/>
      <c r="C668" s="2953"/>
      <c r="D668" s="2953"/>
      <c r="E668" s="2953"/>
      <c r="F668" s="2953"/>
      <c r="G668" s="2953"/>
      <c r="H668" s="2953"/>
      <c r="I668" s="2953"/>
      <c r="J668" s="2953"/>
      <c r="K668" s="2953"/>
      <c r="L668" s="2953"/>
    </row>
    <row r="669" spans="1:12" ht="15.75" customHeight="1">
      <c r="A669" s="2953"/>
      <c r="B669" s="2953"/>
      <c r="C669" s="2953"/>
      <c r="D669" s="2953"/>
      <c r="E669" s="2953"/>
      <c r="F669" s="2953"/>
      <c r="G669" s="2953"/>
      <c r="H669" s="2953"/>
      <c r="I669" s="2953"/>
      <c r="J669" s="2953"/>
      <c r="K669" s="2953"/>
      <c r="L669" s="2953"/>
    </row>
    <row r="670" spans="1:12" ht="15.75" customHeight="1">
      <c r="A670" s="2953"/>
      <c r="B670" s="2953"/>
      <c r="C670" s="2953"/>
      <c r="D670" s="2953"/>
      <c r="E670" s="2953"/>
      <c r="F670" s="2953"/>
      <c r="G670" s="2953"/>
      <c r="H670" s="2953"/>
      <c r="I670" s="2953"/>
      <c r="J670" s="2953"/>
      <c r="K670" s="2953"/>
      <c r="L670" s="2953"/>
    </row>
    <row r="671" spans="1:12" ht="15.75" customHeight="1">
      <c r="A671" s="2953"/>
      <c r="B671" s="2953"/>
      <c r="C671" s="2953"/>
      <c r="D671" s="2953"/>
      <c r="E671" s="2953"/>
      <c r="F671" s="2953"/>
      <c r="G671" s="2953"/>
      <c r="H671" s="2953"/>
      <c r="I671" s="2953"/>
      <c r="J671" s="2953"/>
      <c r="K671" s="2953"/>
      <c r="L671" s="2953"/>
    </row>
    <row r="672" spans="1:12" ht="15.75" customHeight="1">
      <c r="A672" s="2953"/>
      <c r="B672" s="2953"/>
      <c r="C672" s="2953"/>
      <c r="D672" s="2953"/>
      <c r="E672" s="2953"/>
      <c r="F672" s="2953"/>
      <c r="G672" s="2953"/>
      <c r="H672" s="2953"/>
      <c r="I672" s="2953"/>
      <c r="J672" s="2953"/>
      <c r="K672" s="2953"/>
      <c r="L672" s="2953"/>
    </row>
    <row r="673" spans="1:12" ht="15.75" customHeight="1">
      <c r="A673" s="2953"/>
      <c r="B673" s="2953"/>
      <c r="C673" s="2953"/>
      <c r="D673" s="2953"/>
      <c r="E673" s="2953"/>
      <c r="F673" s="2953"/>
      <c r="G673" s="2953"/>
      <c r="H673" s="2953"/>
      <c r="I673" s="2953"/>
      <c r="J673" s="2953"/>
      <c r="K673" s="2953"/>
      <c r="L673" s="2953"/>
    </row>
    <row r="674" spans="1:12" ht="15.75" customHeight="1">
      <c r="A674" s="2953"/>
      <c r="B674" s="2953"/>
      <c r="C674" s="2953"/>
      <c r="D674" s="2953"/>
      <c r="E674" s="2953"/>
      <c r="F674" s="2953"/>
      <c r="G674" s="2953"/>
      <c r="H674" s="2953"/>
      <c r="I674" s="2953"/>
      <c r="J674" s="2953"/>
      <c r="K674" s="2953"/>
      <c r="L674" s="2953"/>
    </row>
    <row r="675" spans="1:12" ht="15.75" customHeight="1">
      <c r="A675" s="2953"/>
      <c r="B675" s="2953"/>
      <c r="C675" s="2953"/>
      <c r="D675" s="2953"/>
      <c r="E675" s="2953"/>
      <c r="F675" s="2953"/>
      <c r="G675" s="2953"/>
      <c r="H675" s="2953"/>
      <c r="I675" s="2953"/>
      <c r="J675" s="2953"/>
      <c r="K675" s="2953"/>
      <c r="L675" s="2953"/>
    </row>
    <row r="676" spans="1:12" ht="15.75" customHeight="1">
      <c r="A676" s="2953"/>
      <c r="B676" s="2953"/>
      <c r="C676" s="2953"/>
      <c r="D676" s="2953"/>
      <c r="E676" s="2953"/>
      <c r="F676" s="2953"/>
      <c r="G676" s="2953"/>
      <c r="H676" s="2953"/>
      <c r="I676" s="2953"/>
      <c r="J676" s="2953"/>
      <c r="K676" s="2953"/>
      <c r="L676" s="2953"/>
    </row>
    <row r="677" spans="1:12" ht="15.75" customHeight="1">
      <c r="A677" s="2953"/>
      <c r="B677" s="2953"/>
      <c r="C677" s="2953"/>
      <c r="D677" s="2953"/>
      <c r="E677" s="2953"/>
      <c r="F677" s="2953"/>
      <c r="G677" s="2953"/>
      <c r="H677" s="2953"/>
      <c r="I677" s="2953"/>
      <c r="J677" s="2953"/>
      <c r="K677" s="2953"/>
      <c r="L677" s="2953"/>
    </row>
    <row r="678" spans="1:12" ht="15.75" customHeight="1">
      <c r="A678" s="2953"/>
      <c r="B678" s="2953"/>
      <c r="C678" s="2953"/>
      <c r="D678" s="2953"/>
      <c r="E678" s="2953"/>
      <c r="F678" s="2953"/>
      <c r="G678" s="2953"/>
      <c r="H678" s="2953"/>
      <c r="I678" s="2953"/>
      <c r="J678" s="2953"/>
      <c r="K678" s="2953"/>
      <c r="L678" s="2953"/>
    </row>
    <row r="679" spans="1:12" ht="15.75" customHeight="1">
      <c r="A679" s="2953"/>
      <c r="B679" s="2953"/>
      <c r="C679" s="2953"/>
      <c r="D679" s="2953"/>
      <c r="E679" s="2953"/>
      <c r="F679" s="2953"/>
      <c r="G679" s="2953"/>
      <c r="H679" s="2953"/>
      <c r="I679" s="2953"/>
      <c r="J679" s="2953"/>
      <c r="K679" s="2953"/>
      <c r="L679" s="2953"/>
    </row>
    <row r="680" spans="1:12" ht="15.75" customHeight="1">
      <c r="A680" s="2953"/>
      <c r="B680" s="2953"/>
      <c r="C680" s="2953"/>
      <c r="D680" s="2953"/>
      <c r="E680" s="2953"/>
      <c r="F680" s="2953"/>
      <c r="G680" s="2953"/>
      <c r="H680" s="2953"/>
      <c r="I680" s="2953"/>
      <c r="J680" s="2953"/>
      <c r="K680" s="2953"/>
      <c r="L680" s="2953"/>
    </row>
    <row r="681" spans="1:12" ht="15.75" customHeight="1">
      <c r="A681" s="2953"/>
      <c r="B681" s="2953"/>
      <c r="C681" s="2953"/>
      <c r="D681" s="2953"/>
      <c r="E681" s="2953"/>
      <c r="F681" s="2953"/>
      <c r="G681" s="2953"/>
      <c r="H681" s="2953"/>
      <c r="I681" s="2953"/>
      <c r="J681" s="2953"/>
      <c r="K681" s="2953"/>
      <c r="L681" s="2953"/>
    </row>
    <row r="682" spans="1:12" ht="15.75" customHeight="1">
      <c r="A682" s="2953"/>
      <c r="B682" s="2953"/>
      <c r="C682" s="2953"/>
      <c r="D682" s="2953"/>
      <c r="E682" s="2953"/>
      <c r="F682" s="2953"/>
      <c r="G682" s="2953"/>
      <c r="H682" s="2953"/>
      <c r="I682" s="2953"/>
      <c r="J682" s="2953"/>
      <c r="K682" s="2953"/>
      <c r="L682" s="2953"/>
    </row>
    <row r="683" spans="1:12" ht="15.75" customHeight="1">
      <c r="A683" s="2953"/>
      <c r="B683" s="2953"/>
      <c r="C683" s="2953"/>
      <c r="D683" s="2953"/>
      <c r="E683" s="2953"/>
      <c r="F683" s="2953"/>
      <c r="G683" s="2953"/>
      <c r="H683" s="2953"/>
      <c r="I683" s="2953"/>
      <c r="J683" s="2953"/>
      <c r="K683" s="2953"/>
      <c r="L683" s="2953"/>
    </row>
    <row r="684" spans="1:12" ht="15.75" customHeight="1">
      <c r="A684" s="2953"/>
      <c r="B684" s="2953"/>
      <c r="C684" s="2953"/>
      <c r="D684" s="2953"/>
      <c r="E684" s="2953"/>
      <c r="F684" s="2953"/>
      <c r="G684" s="2953"/>
      <c r="H684" s="2953"/>
      <c r="I684" s="2953"/>
      <c r="J684" s="2953"/>
      <c r="K684" s="2953"/>
      <c r="L684" s="2953"/>
    </row>
    <row r="685" spans="1:12" ht="15.75" customHeight="1">
      <c r="A685" s="2953"/>
      <c r="B685" s="2953"/>
      <c r="C685" s="2953"/>
      <c r="D685" s="2953"/>
      <c r="E685" s="2953"/>
      <c r="F685" s="2953"/>
      <c r="G685" s="2953"/>
      <c r="H685" s="2953"/>
      <c r="I685" s="2953"/>
      <c r="J685" s="2953"/>
      <c r="K685" s="2953"/>
      <c r="L685" s="2953"/>
    </row>
    <row r="686" spans="1:12" ht="15.75" customHeight="1">
      <c r="A686" s="2953"/>
      <c r="B686" s="2953"/>
      <c r="C686" s="2953"/>
      <c r="D686" s="2953"/>
      <c r="E686" s="2953"/>
      <c r="F686" s="2953"/>
      <c r="G686" s="2953"/>
      <c r="H686" s="2953"/>
      <c r="I686" s="2953"/>
      <c r="J686" s="2953"/>
      <c r="K686" s="2953"/>
      <c r="L686" s="2953"/>
    </row>
    <row r="687" spans="1:12" ht="15.75" customHeight="1">
      <c r="A687" s="2953"/>
      <c r="B687" s="2953"/>
      <c r="C687" s="2953"/>
      <c r="D687" s="2953"/>
      <c r="E687" s="2953"/>
      <c r="F687" s="2953"/>
      <c r="G687" s="2953"/>
      <c r="H687" s="2953"/>
      <c r="I687" s="2953"/>
      <c r="J687" s="2953"/>
      <c r="K687" s="2953"/>
      <c r="L687" s="2953"/>
    </row>
    <row r="688" spans="1:12" ht="15.75" customHeight="1">
      <c r="A688" s="2953"/>
      <c r="B688" s="2953"/>
      <c r="C688" s="2953"/>
      <c r="D688" s="2953"/>
      <c r="E688" s="2953"/>
      <c r="F688" s="2953"/>
      <c r="G688" s="2953"/>
      <c r="H688" s="2953"/>
      <c r="I688" s="2953"/>
      <c r="J688" s="2953"/>
      <c r="K688" s="2953"/>
      <c r="L688" s="2953"/>
    </row>
    <row r="689" spans="1:12" ht="15.75" customHeight="1">
      <c r="A689" s="2953"/>
      <c r="B689" s="2953"/>
      <c r="C689" s="2953"/>
      <c r="D689" s="2953"/>
      <c r="E689" s="2953"/>
      <c r="F689" s="2953"/>
      <c r="G689" s="2953"/>
      <c r="H689" s="2953"/>
      <c r="I689" s="2953"/>
      <c r="J689" s="2953"/>
      <c r="K689" s="2953"/>
      <c r="L689" s="2953"/>
    </row>
    <row r="690" spans="1:12" ht="15.75" customHeight="1">
      <c r="A690" s="2953"/>
      <c r="B690" s="2953"/>
      <c r="C690" s="2953"/>
      <c r="D690" s="2953"/>
      <c r="E690" s="2953"/>
      <c r="F690" s="2953"/>
      <c r="G690" s="2953"/>
      <c r="H690" s="2953"/>
      <c r="I690" s="2953"/>
      <c r="J690" s="2953"/>
      <c r="K690" s="2953"/>
      <c r="L690" s="2953"/>
    </row>
    <row r="691" spans="1:12" ht="15.75" customHeight="1">
      <c r="A691" s="2953"/>
      <c r="B691" s="2953"/>
      <c r="C691" s="2953"/>
      <c r="D691" s="2953"/>
      <c r="E691" s="2953"/>
      <c r="F691" s="2953"/>
      <c r="G691" s="2953"/>
      <c r="H691" s="2953"/>
      <c r="I691" s="2953"/>
      <c r="J691" s="2953"/>
      <c r="K691" s="2953"/>
      <c r="L691" s="2953"/>
    </row>
    <row r="692" spans="1:12" ht="15.75" customHeight="1">
      <c r="A692" s="2953"/>
      <c r="B692" s="2953"/>
      <c r="C692" s="2953"/>
      <c r="D692" s="2953"/>
      <c r="E692" s="2953"/>
      <c r="F692" s="2953"/>
      <c r="G692" s="2953"/>
      <c r="H692" s="2953"/>
      <c r="I692" s="2953"/>
      <c r="J692" s="2953"/>
      <c r="K692" s="2953"/>
      <c r="L692" s="2953"/>
    </row>
    <row r="693" spans="1:12" ht="15.75" customHeight="1">
      <c r="A693" s="2953"/>
      <c r="B693" s="2953"/>
      <c r="C693" s="2953"/>
      <c r="D693" s="2953"/>
      <c r="E693" s="2953"/>
      <c r="F693" s="2953"/>
      <c r="G693" s="2953"/>
      <c r="H693" s="2953"/>
      <c r="I693" s="2953"/>
      <c r="J693" s="2953"/>
      <c r="K693" s="2953"/>
      <c r="L693" s="2953"/>
    </row>
    <row r="694" spans="1:12" ht="15.75" customHeight="1">
      <c r="A694" s="2953"/>
      <c r="B694" s="2953"/>
      <c r="C694" s="2953"/>
      <c r="D694" s="2953"/>
      <c r="E694" s="2953"/>
      <c r="F694" s="2953"/>
      <c r="G694" s="2953"/>
      <c r="H694" s="2953"/>
      <c r="I694" s="2953"/>
      <c r="J694" s="2953"/>
      <c r="K694" s="2953"/>
      <c r="L694" s="2953"/>
    </row>
    <row r="695" spans="1:12" ht="15.75" customHeight="1">
      <c r="A695" s="2953"/>
      <c r="B695" s="2953"/>
      <c r="C695" s="2953"/>
      <c r="D695" s="2953"/>
      <c r="E695" s="2953"/>
      <c r="F695" s="2953"/>
      <c r="G695" s="2953"/>
      <c r="H695" s="2953"/>
      <c r="I695" s="2953"/>
      <c r="J695" s="2953"/>
      <c r="K695" s="2953"/>
      <c r="L695" s="2953"/>
    </row>
    <row r="696" spans="1:12" ht="15.75" customHeight="1">
      <c r="A696" s="2953"/>
      <c r="B696" s="2953"/>
      <c r="C696" s="2953"/>
      <c r="D696" s="2953"/>
      <c r="E696" s="2953"/>
      <c r="F696" s="2953"/>
      <c r="G696" s="2953"/>
      <c r="H696" s="2953"/>
      <c r="I696" s="2953"/>
      <c r="J696" s="2953"/>
      <c r="K696" s="2953"/>
      <c r="L696" s="2953"/>
    </row>
    <row r="697" spans="1:12" ht="15.75" customHeight="1">
      <c r="A697" s="2953"/>
      <c r="B697" s="2953"/>
      <c r="C697" s="2953"/>
      <c r="D697" s="2953"/>
      <c r="E697" s="2953"/>
      <c r="F697" s="2953"/>
      <c r="G697" s="2953"/>
      <c r="H697" s="2953"/>
      <c r="I697" s="2953"/>
      <c r="J697" s="2953"/>
      <c r="K697" s="2953"/>
      <c r="L697" s="2953"/>
    </row>
    <row r="698" spans="1:12" ht="15.75" customHeight="1">
      <c r="A698" s="2953"/>
      <c r="B698" s="2953"/>
      <c r="C698" s="2953"/>
      <c r="D698" s="2953"/>
      <c r="E698" s="2953"/>
      <c r="F698" s="2953"/>
      <c r="G698" s="2953"/>
      <c r="H698" s="2953"/>
      <c r="I698" s="2953"/>
      <c r="J698" s="2953"/>
      <c r="K698" s="2953"/>
      <c r="L698" s="2953"/>
    </row>
    <row r="699" spans="1:12" ht="15.75" customHeight="1">
      <c r="A699" s="2953"/>
      <c r="B699" s="2953"/>
      <c r="C699" s="2953"/>
      <c r="D699" s="2953"/>
      <c r="E699" s="2953"/>
      <c r="F699" s="2953"/>
      <c r="G699" s="2953"/>
      <c r="H699" s="2953"/>
      <c r="I699" s="2953"/>
      <c r="J699" s="2953"/>
      <c r="K699" s="2953"/>
      <c r="L699" s="2953"/>
    </row>
    <row r="700" spans="1:12" ht="15.75" customHeight="1">
      <c r="A700" s="2953"/>
      <c r="B700" s="2953"/>
      <c r="C700" s="2953"/>
      <c r="D700" s="2953"/>
      <c r="E700" s="2953"/>
      <c r="F700" s="2953"/>
      <c r="G700" s="2953"/>
      <c r="H700" s="2953"/>
      <c r="I700" s="2953"/>
      <c r="J700" s="2953"/>
      <c r="K700" s="2953"/>
      <c r="L700" s="2953"/>
    </row>
    <row r="701" spans="1:12" ht="15.75" customHeight="1">
      <c r="A701" s="2953"/>
      <c r="B701" s="2953"/>
      <c r="C701" s="2953"/>
      <c r="D701" s="2953"/>
      <c r="E701" s="2953"/>
      <c r="F701" s="2953"/>
      <c r="G701" s="2953"/>
      <c r="H701" s="2953"/>
      <c r="I701" s="2953"/>
      <c r="J701" s="2953"/>
      <c r="K701" s="2953"/>
      <c r="L701" s="2953"/>
    </row>
    <row r="702" spans="1:12" ht="15.75" customHeight="1">
      <c r="A702" s="2953"/>
      <c r="B702" s="2953"/>
      <c r="C702" s="2953"/>
      <c r="D702" s="2953"/>
      <c r="E702" s="2953"/>
      <c r="F702" s="2953"/>
      <c r="G702" s="2953"/>
      <c r="H702" s="2953"/>
      <c r="I702" s="2953"/>
      <c r="J702" s="2953"/>
      <c r="K702" s="2953"/>
      <c r="L702" s="2953"/>
    </row>
    <row r="703" spans="1:12" ht="15.75" customHeight="1">
      <c r="A703" s="2953"/>
      <c r="B703" s="2953"/>
      <c r="C703" s="2953"/>
      <c r="D703" s="2953"/>
      <c r="E703" s="2953"/>
      <c r="F703" s="2953"/>
      <c r="G703" s="2953"/>
      <c r="H703" s="2953"/>
      <c r="I703" s="2953"/>
      <c r="J703" s="2953"/>
      <c r="K703" s="2953"/>
      <c r="L703" s="2953"/>
    </row>
    <row r="704" spans="1:12" ht="15.75" customHeight="1">
      <c r="A704" s="2953"/>
      <c r="B704" s="2953"/>
      <c r="C704" s="2953"/>
      <c r="D704" s="2953"/>
      <c r="E704" s="2953"/>
      <c r="F704" s="2953"/>
      <c r="G704" s="2953"/>
      <c r="H704" s="2953"/>
      <c r="I704" s="2953"/>
      <c r="J704" s="2953"/>
      <c r="K704" s="2953"/>
      <c r="L704" s="2953"/>
    </row>
    <row r="705" spans="1:12" ht="15.75" customHeight="1">
      <c r="A705" s="2953"/>
      <c r="B705" s="2953"/>
      <c r="C705" s="2953"/>
      <c r="D705" s="2953"/>
      <c r="E705" s="2953"/>
      <c r="F705" s="2953"/>
      <c r="G705" s="2953"/>
      <c r="H705" s="2953"/>
      <c r="I705" s="2953"/>
      <c r="J705" s="2953"/>
      <c r="K705" s="2953"/>
      <c r="L705" s="2953"/>
    </row>
    <row r="706" spans="1:12" ht="15.75" customHeight="1">
      <c r="A706" s="2953"/>
      <c r="B706" s="2953"/>
      <c r="C706" s="2953"/>
      <c r="D706" s="2953"/>
      <c r="E706" s="2953"/>
      <c r="F706" s="2953"/>
      <c r="G706" s="2953"/>
      <c r="H706" s="2953"/>
      <c r="I706" s="2953"/>
      <c r="J706" s="2953"/>
      <c r="K706" s="2953"/>
      <c r="L706" s="2953"/>
    </row>
    <row r="707" spans="1:12" ht="15.75" customHeight="1">
      <c r="A707" s="2953"/>
      <c r="B707" s="2953"/>
      <c r="C707" s="2953"/>
      <c r="D707" s="2953"/>
      <c r="E707" s="2953"/>
      <c r="F707" s="2953"/>
      <c r="G707" s="2953"/>
      <c r="H707" s="2953"/>
      <c r="I707" s="2953"/>
      <c r="J707" s="2953"/>
      <c r="K707" s="2953"/>
      <c r="L707" s="2953"/>
    </row>
    <row r="708" spans="1:12" ht="15.75" customHeight="1">
      <c r="A708" s="2953"/>
      <c r="B708" s="2953"/>
      <c r="C708" s="2953"/>
      <c r="D708" s="2953"/>
      <c r="E708" s="2953"/>
      <c r="F708" s="2953"/>
      <c r="G708" s="2953"/>
      <c r="H708" s="2953"/>
      <c r="I708" s="2953"/>
      <c r="J708" s="2953"/>
      <c r="K708" s="2953"/>
      <c r="L708" s="2953"/>
    </row>
    <row r="709" spans="1:12" ht="15.75" customHeight="1">
      <c r="A709" s="2953"/>
      <c r="B709" s="2953"/>
      <c r="C709" s="2953"/>
      <c r="D709" s="2953"/>
      <c r="E709" s="2953"/>
      <c r="F709" s="2953"/>
      <c r="G709" s="2953"/>
      <c r="H709" s="2953"/>
      <c r="I709" s="2953"/>
      <c r="J709" s="2953"/>
      <c r="K709" s="2953"/>
      <c r="L709" s="2953"/>
    </row>
    <row r="710" spans="1:12" ht="15.75" customHeight="1">
      <c r="A710" s="2953"/>
      <c r="B710" s="2953"/>
      <c r="C710" s="2953"/>
      <c r="D710" s="2953"/>
      <c r="E710" s="2953"/>
      <c r="F710" s="2953"/>
      <c r="G710" s="2953"/>
      <c r="H710" s="2953"/>
      <c r="I710" s="2953"/>
      <c r="J710" s="2953"/>
      <c r="K710" s="2953"/>
      <c r="L710" s="2953"/>
    </row>
    <row r="711" spans="1:12" ht="15.75" customHeight="1">
      <c r="A711" s="2953"/>
      <c r="B711" s="2953"/>
      <c r="C711" s="2953"/>
      <c r="D711" s="2953"/>
      <c r="E711" s="2953"/>
      <c r="F711" s="2953"/>
      <c r="G711" s="2953"/>
      <c r="H711" s="2953"/>
      <c r="I711" s="2953"/>
      <c r="J711" s="2953"/>
      <c r="K711" s="2953"/>
      <c r="L711" s="2953"/>
    </row>
    <row r="712" spans="1:12" ht="15.75" customHeight="1">
      <c r="A712" s="2953"/>
      <c r="B712" s="2953"/>
      <c r="C712" s="2953"/>
      <c r="D712" s="2953"/>
      <c r="E712" s="2953"/>
      <c r="F712" s="2953"/>
      <c r="G712" s="2953"/>
      <c r="H712" s="2953"/>
      <c r="I712" s="2953"/>
      <c r="J712" s="2953"/>
      <c r="K712" s="2953"/>
      <c r="L712" s="2953"/>
    </row>
    <row r="713" spans="1:12" ht="15.75" customHeight="1">
      <c r="A713" s="2953"/>
      <c r="B713" s="2953"/>
      <c r="C713" s="2953"/>
      <c r="D713" s="2953"/>
      <c r="E713" s="2953"/>
      <c r="F713" s="2953"/>
      <c r="G713" s="2953"/>
      <c r="H713" s="2953"/>
      <c r="I713" s="2953"/>
      <c r="J713" s="2953"/>
      <c r="K713" s="2953"/>
      <c r="L713" s="2953"/>
    </row>
    <row r="714" spans="1:12" ht="15.75" customHeight="1">
      <c r="A714" s="2953"/>
      <c r="B714" s="2953"/>
      <c r="C714" s="2953"/>
      <c r="D714" s="2953"/>
      <c r="E714" s="2953"/>
      <c r="F714" s="2953"/>
      <c r="G714" s="2953"/>
      <c r="H714" s="2953"/>
      <c r="I714" s="2953"/>
      <c r="J714" s="2953"/>
      <c r="K714" s="2953"/>
      <c r="L714" s="2953"/>
    </row>
    <row r="715" spans="1:12" ht="15.75" customHeight="1">
      <c r="A715" s="2953"/>
      <c r="B715" s="2953"/>
      <c r="C715" s="2953"/>
      <c r="D715" s="2953"/>
      <c r="E715" s="2953"/>
      <c r="F715" s="2953"/>
      <c r="G715" s="2953"/>
      <c r="H715" s="2953"/>
      <c r="I715" s="2953"/>
      <c r="J715" s="2953"/>
      <c r="K715" s="2953"/>
      <c r="L715" s="2953"/>
    </row>
    <row r="716" spans="1:12" ht="15.75" customHeight="1">
      <c r="A716" s="2953"/>
      <c r="B716" s="2953"/>
      <c r="C716" s="2953"/>
      <c r="D716" s="2953"/>
      <c r="E716" s="2953"/>
      <c r="F716" s="2953"/>
      <c r="G716" s="2953"/>
      <c r="H716" s="2953"/>
      <c r="I716" s="2953"/>
      <c r="J716" s="2953"/>
      <c r="K716" s="2953"/>
      <c r="L716" s="2953"/>
    </row>
    <row r="717" spans="1:12" ht="15.75" customHeight="1">
      <c r="A717" s="2953"/>
      <c r="B717" s="2953"/>
      <c r="C717" s="2953"/>
      <c r="D717" s="2953"/>
      <c r="E717" s="2953"/>
      <c r="F717" s="2953"/>
      <c r="G717" s="2953"/>
      <c r="H717" s="2953"/>
      <c r="I717" s="2953"/>
      <c r="J717" s="2953"/>
      <c r="K717" s="2953"/>
      <c r="L717" s="2953"/>
    </row>
    <row r="718" spans="1:12" ht="15.75" customHeight="1">
      <c r="A718" s="2953"/>
      <c r="B718" s="2953"/>
      <c r="C718" s="2953"/>
      <c r="D718" s="2953"/>
      <c r="E718" s="2953"/>
      <c r="F718" s="2953"/>
      <c r="G718" s="2953"/>
      <c r="H718" s="2953"/>
      <c r="I718" s="2953"/>
      <c r="J718" s="2953"/>
      <c r="K718" s="2953"/>
      <c r="L718" s="2953"/>
    </row>
    <row r="719" spans="1:12" ht="15.75" customHeight="1">
      <c r="A719" s="2953"/>
      <c r="B719" s="2953"/>
      <c r="C719" s="2953"/>
      <c r="D719" s="2953"/>
      <c r="E719" s="2953"/>
      <c r="F719" s="2953"/>
      <c r="G719" s="2953"/>
      <c r="H719" s="2953"/>
      <c r="I719" s="2953"/>
      <c r="J719" s="2953"/>
      <c r="K719" s="2953"/>
      <c r="L719" s="2953"/>
    </row>
    <row r="720" spans="1:12" ht="15.75" customHeight="1">
      <c r="A720" s="2953"/>
      <c r="B720" s="2953"/>
      <c r="C720" s="2953"/>
      <c r="D720" s="2953"/>
      <c r="E720" s="2953"/>
      <c r="F720" s="2953"/>
      <c r="G720" s="2953"/>
      <c r="H720" s="2953"/>
      <c r="I720" s="2953"/>
      <c r="J720" s="2953"/>
      <c r="K720" s="2953"/>
      <c r="L720" s="2953"/>
    </row>
    <row r="721" spans="1:12" ht="15.75" customHeight="1">
      <c r="A721" s="2953"/>
      <c r="B721" s="2953"/>
      <c r="C721" s="2953"/>
      <c r="D721" s="2953"/>
      <c r="E721" s="2953"/>
      <c r="F721" s="2953"/>
      <c r="G721" s="2953"/>
      <c r="H721" s="2953"/>
      <c r="I721" s="2953"/>
      <c r="J721" s="2953"/>
      <c r="K721" s="2953"/>
      <c r="L721" s="2953"/>
    </row>
    <row r="722" spans="1:12" ht="15.75" customHeight="1">
      <c r="A722" s="2953"/>
      <c r="B722" s="2953"/>
      <c r="C722" s="2953"/>
      <c r="D722" s="2953"/>
      <c r="E722" s="2953"/>
      <c r="F722" s="2953"/>
      <c r="G722" s="2953"/>
      <c r="H722" s="2953"/>
      <c r="I722" s="2953"/>
      <c r="J722" s="2953"/>
      <c r="K722" s="2953"/>
      <c r="L722" s="2953"/>
    </row>
    <row r="723" spans="1:12" ht="15.75" customHeight="1">
      <c r="A723" s="2953"/>
      <c r="B723" s="2953"/>
      <c r="C723" s="2953"/>
      <c r="D723" s="2953"/>
      <c r="E723" s="2953"/>
      <c r="F723" s="2953"/>
      <c r="G723" s="2953"/>
      <c r="H723" s="2953"/>
      <c r="I723" s="2953"/>
      <c r="J723" s="2953"/>
      <c r="K723" s="2953"/>
      <c r="L723" s="2953"/>
    </row>
    <row r="724" spans="1:12" ht="15.75" customHeight="1">
      <c r="A724" s="2953"/>
      <c r="B724" s="2953"/>
      <c r="C724" s="2953"/>
      <c r="D724" s="2953"/>
      <c r="E724" s="2953"/>
      <c r="F724" s="2953"/>
      <c r="G724" s="2953"/>
      <c r="H724" s="2953"/>
      <c r="I724" s="2953"/>
      <c r="J724" s="2953"/>
      <c r="K724" s="2953"/>
      <c r="L724" s="2953"/>
    </row>
    <row r="725" spans="1:12" ht="15.75" customHeight="1">
      <c r="A725" s="2953"/>
      <c r="B725" s="2953"/>
      <c r="C725" s="2953"/>
      <c r="D725" s="2953"/>
      <c r="E725" s="2953"/>
      <c r="F725" s="2953"/>
      <c r="G725" s="2953"/>
      <c r="H725" s="2953"/>
      <c r="I725" s="2953"/>
      <c r="J725" s="2953"/>
      <c r="K725" s="2953"/>
      <c r="L725" s="2953"/>
    </row>
    <row r="726" spans="1:12" ht="15.75" customHeight="1">
      <c r="A726" s="2953"/>
      <c r="B726" s="2953"/>
      <c r="C726" s="2953"/>
      <c r="D726" s="2953"/>
      <c r="E726" s="2953"/>
      <c r="F726" s="2953"/>
      <c r="G726" s="2953"/>
      <c r="H726" s="2953"/>
      <c r="I726" s="2953"/>
      <c r="J726" s="2953"/>
      <c r="K726" s="2953"/>
      <c r="L726" s="2953"/>
    </row>
    <row r="727" spans="1:12" ht="15.75" customHeight="1">
      <c r="A727" s="2953"/>
      <c r="B727" s="2953"/>
      <c r="C727" s="2953"/>
      <c r="D727" s="2953"/>
      <c r="E727" s="2953"/>
      <c r="F727" s="2953"/>
      <c r="G727" s="2953"/>
      <c r="H727" s="2953"/>
      <c r="I727" s="2953"/>
      <c r="J727" s="2953"/>
      <c r="K727" s="2953"/>
      <c r="L727" s="2953"/>
    </row>
    <row r="728" spans="1:12" ht="15.75" customHeight="1">
      <c r="A728" s="2953"/>
      <c r="B728" s="2953"/>
      <c r="C728" s="2953"/>
      <c r="D728" s="2953"/>
      <c r="E728" s="2953"/>
      <c r="F728" s="2953"/>
      <c r="G728" s="2953"/>
      <c r="H728" s="2953"/>
      <c r="I728" s="2953"/>
      <c r="J728" s="2953"/>
      <c r="K728" s="2953"/>
      <c r="L728" s="2953"/>
    </row>
    <row r="729" spans="1:12" ht="15.75" customHeight="1">
      <c r="A729" s="2953"/>
      <c r="B729" s="2953"/>
      <c r="C729" s="2953"/>
      <c r="D729" s="2953"/>
      <c r="E729" s="2953"/>
      <c r="F729" s="2953"/>
      <c r="G729" s="2953"/>
      <c r="H729" s="2953"/>
      <c r="I729" s="2953"/>
      <c r="J729" s="2953"/>
      <c r="K729" s="2953"/>
      <c r="L729" s="2953"/>
    </row>
    <row r="730" spans="1:12" ht="15.75" customHeight="1">
      <c r="A730" s="2953"/>
      <c r="B730" s="2953"/>
      <c r="C730" s="2953"/>
      <c r="D730" s="2953"/>
      <c r="E730" s="2953"/>
      <c r="F730" s="2953"/>
      <c r="G730" s="2953"/>
      <c r="H730" s="2953"/>
      <c r="I730" s="2953"/>
      <c r="J730" s="2953"/>
      <c r="K730" s="2953"/>
      <c r="L730" s="2953"/>
    </row>
    <row r="731" spans="1:12" ht="15.75" customHeight="1">
      <c r="A731" s="2953"/>
      <c r="B731" s="2953"/>
      <c r="C731" s="2953"/>
      <c r="D731" s="2953"/>
      <c r="E731" s="2953"/>
      <c r="F731" s="2953"/>
      <c r="G731" s="2953"/>
      <c r="H731" s="2953"/>
      <c r="I731" s="2953"/>
      <c r="J731" s="2953"/>
      <c r="K731" s="2953"/>
      <c r="L731" s="2953"/>
    </row>
    <row r="732" spans="1:12" ht="15.75" customHeight="1">
      <c r="A732" s="2953"/>
      <c r="B732" s="2953"/>
      <c r="C732" s="2953"/>
      <c r="D732" s="2953"/>
      <c r="E732" s="2953"/>
      <c r="F732" s="2953"/>
      <c r="G732" s="2953"/>
      <c r="H732" s="2953"/>
      <c r="I732" s="2953"/>
      <c r="J732" s="2953"/>
      <c r="K732" s="2953"/>
      <c r="L732" s="2953"/>
    </row>
    <row r="733" spans="1:12" ht="15.75" customHeight="1">
      <c r="A733" s="2953"/>
      <c r="B733" s="2953"/>
      <c r="C733" s="2953"/>
      <c r="D733" s="2953"/>
      <c r="E733" s="2953"/>
      <c r="F733" s="2953"/>
      <c r="G733" s="2953"/>
      <c r="H733" s="2953"/>
      <c r="I733" s="2953"/>
      <c r="J733" s="2953"/>
      <c r="K733" s="2953"/>
      <c r="L733" s="2953"/>
    </row>
    <row r="734" spans="1:12" ht="15.75" customHeight="1">
      <c r="A734" s="2953"/>
      <c r="B734" s="2953"/>
      <c r="C734" s="2953"/>
      <c r="D734" s="2953"/>
      <c r="E734" s="2953"/>
      <c r="F734" s="2953"/>
      <c r="G734" s="2953"/>
      <c r="H734" s="2953"/>
      <c r="I734" s="2953"/>
      <c r="J734" s="2953"/>
      <c r="K734" s="2953"/>
      <c r="L734" s="2953"/>
    </row>
    <row r="735" spans="1:12" ht="15.75" customHeight="1">
      <c r="A735" s="2953"/>
      <c r="B735" s="2953"/>
      <c r="C735" s="2953"/>
      <c r="D735" s="2953"/>
      <c r="E735" s="2953"/>
      <c r="F735" s="2953"/>
      <c r="G735" s="2953"/>
      <c r="H735" s="2953"/>
      <c r="I735" s="2953"/>
      <c r="J735" s="2953"/>
      <c r="K735" s="2953"/>
      <c r="L735" s="2953"/>
    </row>
    <row r="736" spans="1:12" ht="15.75" customHeight="1">
      <c r="A736" s="2953"/>
      <c r="B736" s="2953"/>
      <c r="C736" s="2953"/>
      <c r="D736" s="2953"/>
      <c r="E736" s="2953"/>
      <c r="F736" s="2953"/>
      <c r="G736" s="2953"/>
      <c r="H736" s="2953"/>
      <c r="I736" s="2953"/>
      <c r="J736" s="2953"/>
      <c r="K736" s="2953"/>
      <c r="L736" s="2953"/>
    </row>
    <row r="737" spans="1:12" ht="15.75" customHeight="1">
      <c r="A737" s="2953"/>
      <c r="B737" s="2953"/>
      <c r="C737" s="2953"/>
      <c r="D737" s="2953"/>
      <c r="E737" s="2953"/>
      <c r="F737" s="2953"/>
      <c r="G737" s="2953"/>
      <c r="H737" s="2953"/>
      <c r="I737" s="2953"/>
      <c r="J737" s="2953"/>
      <c r="K737" s="2953"/>
      <c r="L737" s="2953"/>
    </row>
    <row r="738" spans="1:12" ht="15.75" customHeight="1">
      <c r="A738" s="2953"/>
      <c r="B738" s="2953"/>
      <c r="C738" s="2953"/>
      <c r="D738" s="2953"/>
      <c r="E738" s="2953"/>
      <c r="F738" s="2953"/>
      <c r="G738" s="2953"/>
      <c r="H738" s="2953"/>
      <c r="I738" s="2953"/>
      <c r="J738" s="2953"/>
      <c r="K738" s="2953"/>
      <c r="L738" s="2953"/>
    </row>
    <row r="739" spans="1:12" ht="15.75" customHeight="1">
      <c r="A739" s="2953"/>
      <c r="B739" s="2953"/>
      <c r="C739" s="2953"/>
      <c r="D739" s="2953"/>
      <c r="E739" s="2953"/>
      <c r="F739" s="2953"/>
      <c r="G739" s="2953"/>
      <c r="H739" s="2953"/>
      <c r="I739" s="2953"/>
      <c r="J739" s="2953"/>
      <c r="K739" s="2953"/>
      <c r="L739" s="2953"/>
    </row>
    <row r="740" spans="1:12" ht="15.75" customHeight="1">
      <c r="A740" s="2953"/>
      <c r="B740" s="2953"/>
      <c r="C740" s="2953"/>
      <c r="D740" s="2953"/>
      <c r="E740" s="2953"/>
      <c r="F740" s="2953"/>
      <c r="G740" s="2953"/>
      <c r="H740" s="2953"/>
      <c r="I740" s="2953"/>
      <c r="J740" s="2953"/>
      <c r="K740" s="2953"/>
      <c r="L740" s="2953"/>
    </row>
    <row r="741" spans="1:12" ht="15.75" customHeight="1">
      <c r="A741" s="2953"/>
      <c r="B741" s="2953"/>
      <c r="C741" s="2953"/>
      <c r="D741" s="2953"/>
      <c r="E741" s="2953"/>
      <c r="F741" s="2953"/>
      <c r="G741" s="2953"/>
      <c r="H741" s="2953"/>
      <c r="I741" s="2953"/>
      <c r="J741" s="2953"/>
      <c r="K741" s="2953"/>
      <c r="L741" s="2953"/>
    </row>
    <row r="742" spans="1:12" ht="15.75" customHeight="1">
      <c r="A742" s="2953"/>
      <c r="B742" s="2953"/>
      <c r="C742" s="2953"/>
      <c r="D742" s="2953"/>
      <c r="E742" s="2953"/>
      <c r="F742" s="2953"/>
      <c r="G742" s="2953"/>
      <c r="H742" s="2953"/>
      <c r="I742" s="2953"/>
      <c r="J742" s="2953"/>
      <c r="K742" s="2953"/>
      <c r="L742" s="2953"/>
    </row>
    <row r="743" spans="1:12" ht="15.75" customHeight="1">
      <c r="A743" s="2953"/>
      <c r="B743" s="2953"/>
      <c r="C743" s="2953"/>
      <c r="D743" s="2953"/>
      <c r="E743" s="2953"/>
      <c r="F743" s="2953"/>
      <c r="G743" s="2953"/>
      <c r="H743" s="2953"/>
      <c r="I743" s="2953"/>
      <c r="J743" s="2953"/>
      <c r="K743" s="2953"/>
      <c r="L743" s="2953"/>
    </row>
    <row r="744" spans="1:12" ht="15.75" customHeight="1">
      <c r="A744" s="2953"/>
      <c r="B744" s="2953"/>
      <c r="C744" s="2953"/>
      <c r="D744" s="2953"/>
      <c r="E744" s="2953"/>
      <c r="F744" s="2953"/>
      <c r="G744" s="2953"/>
      <c r="H744" s="2953"/>
      <c r="I744" s="2953"/>
      <c r="J744" s="2953"/>
      <c r="K744" s="2953"/>
      <c r="L744" s="2953"/>
    </row>
    <row r="745" spans="1:12" ht="15.75" customHeight="1">
      <c r="A745" s="2953"/>
      <c r="B745" s="2953"/>
      <c r="C745" s="2953"/>
      <c r="D745" s="2953"/>
      <c r="E745" s="2953"/>
      <c r="F745" s="2953"/>
      <c r="G745" s="2953"/>
      <c r="H745" s="2953"/>
      <c r="I745" s="2953"/>
      <c r="J745" s="2953"/>
      <c r="K745" s="2953"/>
      <c r="L745" s="2953"/>
    </row>
    <row r="746" spans="1:12" ht="15.75" customHeight="1">
      <c r="A746" s="2953"/>
      <c r="B746" s="2953"/>
      <c r="C746" s="2953"/>
      <c r="D746" s="2953"/>
      <c r="E746" s="2953"/>
      <c r="F746" s="2953"/>
      <c r="G746" s="2953"/>
      <c r="H746" s="2953"/>
      <c r="I746" s="2953"/>
      <c r="J746" s="2953"/>
      <c r="K746" s="2953"/>
      <c r="L746" s="2953"/>
    </row>
    <row r="747" spans="1:12" ht="15.75" customHeight="1">
      <c r="A747" s="2953"/>
      <c r="B747" s="2953"/>
      <c r="C747" s="2953"/>
      <c r="D747" s="2953"/>
      <c r="E747" s="2953"/>
      <c r="F747" s="2953"/>
      <c r="G747" s="2953"/>
      <c r="H747" s="2953"/>
      <c r="I747" s="2953"/>
      <c r="J747" s="2953"/>
      <c r="K747" s="2953"/>
      <c r="L747" s="2953"/>
    </row>
    <row r="748" spans="1:12" ht="15.75" customHeight="1">
      <c r="A748" s="2953"/>
      <c r="B748" s="2953"/>
      <c r="C748" s="2953"/>
      <c r="D748" s="2953"/>
      <c r="E748" s="2953"/>
      <c r="F748" s="2953"/>
      <c r="G748" s="2953"/>
      <c r="H748" s="2953"/>
      <c r="I748" s="2953"/>
      <c r="J748" s="2953"/>
      <c r="K748" s="2953"/>
      <c r="L748" s="2953"/>
    </row>
    <row r="749" spans="1:12" ht="15.75" customHeight="1">
      <c r="A749" s="2953"/>
      <c r="B749" s="2953"/>
      <c r="C749" s="2953"/>
      <c r="D749" s="2953"/>
      <c r="E749" s="2953"/>
      <c r="F749" s="2953"/>
      <c r="G749" s="2953"/>
      <c r="H749" s="2953"/>
      <c r="I749" s="2953"/>
      <c r="J749" s="2953"/>
      <c r="K749" s="2953"/>
      <c r="L749" s="2953"/>
    </row>
    <row r="750" spans="1:12" ht="15.75" customHeight="1">
      <c r="A750" s="2953"/>
      <c r="B750" s="2953"/>
      <c r="C750" s="2953"/>
      <c r="D750" s="2953"/>
      <c r="E750" s="2953"/>
      <c r="F750" s="2953"/>
      <c r="G750" s="2953"/>
      <c r="H750" s="2953"/>
      <c r="I750" s="2953"/>
      <c r="J750" s="2953"/>
      <c r="K750" s="2953"/>
      <c r="L750" s="2953"/>
    </row>
    <row r="751" spans="1:12" ht="15.75" customHeight="1">
      <c r="A751" s="2953"/>
      <c r="B751" s="2953"/>
      <c r="C751" s="2953"/>
      <c r="D751" s="2953"/>
      <c r="E751" s="2953"/>
      <c r="F751" s="2953"/>
      <c r="G751" s="2953"/>
      <c r="H751" s="2953"/>
      <c r="I751" s="2953"/>
      <c r="J751" s="2953"/>
      <c r="K751" s="2953"/>
      <c r="L751" s="2953"/>
    </row>
    <row r="752" spans="1:12" ht="15.75" customHeight="1">
      <c r="A752" s="2953"/>
      <c r="B752" s="2953"/>
      <c r="C752" s="2953"/>
      <c r="D752" s="2953"/>
      <c r="E752" s="2953"/>
      <c r="F752" s="2953"/>
      <c r="G752" s="2953"/>
      <c r="H752" s="2953"/>
      <c r="I752" s="2953"/>
      <c r="J752" s="2953"/>
      <c r="K752" s="2953"/>
      <c r="L752" s="2953"/>
    </row>
    <row r="753" spans="1:12" ht="15.75" customHeight="1">
      <c r="A753" s="2953"/>
      <c r="B753" s="2953"/>
      <c r="C753" s="2953"/>
      <c r="D753" s="2953"/>
      <c r="E753" s="2953"/>
      <c r="F753" s="2953"/>
      <c r="G753" s="2953"/>
      <c r="H753" s="2953"/>
      <c r="I753" s="2953"/>
      <c r="J753" s="2953"/>
      <c r="K753" s="2953"/>
      <c r="L753" s="2953"/>
    </row>
    <row r="754" spans="1:12" ht="15.75" customHeight="1">
      <c r="A754" s="2953"/>
      <c r="B754" s="2953"/>
      <c r="C754" s="2953"/>
      <c r="D754" s="2953"/>
      <c r="E754" s="2953"/>
      <c r="F754" s="2953"/>
      <c r="G754" s="2953"/>
      <c r="H754" s="2953"/>
      <c r="I754" s="2953"/>
      <c r="J754" s="2953"/>
      <c r="K754" s="2953"/>
      <c r="L754" s="2953"/>
    </row>
    <row r="755" spans="1:12" ht="15.75" customHeight="1">
      <c r="A755" s="2953"/>
      <c r="B755" s="2953"/>
      <c r="C755" s="2953"/>
      <c r="D755" s="2953"/>
      <c r="E755" s="2953"/>
      <c r="F755" s="2953"/>
      <c r="G755" s="2953"/>
      <c r="H755" s="2953"/>
      <c r="I755" s="2953"/>
      <c r="J755" s="2953"/>
      <c r="K755" s="2953"/>
      <c r="L755" s="2953"/>
    </row>
    <row r="756" spans="1:12" ht="15.75" customHeight="1">
      <c r="A756" s="2953"/>
      <c r="B756" s="2953"/>
      <c r="C756" s="2953"/>
      <c r="D756" s="2953"/>
      <c r="E756" s="2953"/>
      <c r="F756" s="2953"/>
      <c r="G756" s="2953"/>
      <c r="H756" s="2953"/>
      <c r="I756" s="2953"/>
      <c r="J756" s="2953"/>
      <c r="K756" s="2953"/>
      <c r="L756" s="2953"/>
    </row>
    <row r="757" spans="1:12" ht="15.75" customHeight="1">
      <c r="A757" s="2953"/>
      <c r="B757" s="2953"/>
      <c r="C757" s="2953"/>
      <c r="D757" s="2953"/>
      <c r="E757" s="2953"/>
      <c r="F757" s="2953"/>
      <c r="G757" s="2953"/>
      <c r="H757" s="2953"/>
      <c r="I757" s="2953"/>
      <c r="J757" s="2953"/>
      <c r="K757" s="2953"/>
      <c r="L757" s="2953"/>
    </row>
    <row r="758" spans="1:12" ht="15.75" customHeight="1">
      <c r="A758" s="2953"/>
      <c r="B758" s="2953"/>
      <c r="C758" s="2953"/>
      <c r="D758" s="2953"/>
      <c r="E758" s="2953"/>
      <c r="F758" s="2953"/>
      <c r="G758" s="2953"/>
      <c r="H758" s="2953"/>
      <c r="I758" s="2953"/>
      <c r="J758" s="2953"/>
      <c r="K758" s="2953"/>
      <c r="L758" s="2953"/>
    </row>
    <row r="759" spans="1:12" ht="15.75" customHeight="1">
      <c r="A759" s="2953"/>
      <c r="B759" s="2953"/>
      <c r="C759" s="2953"/>
      <c r="D759" s="2953"/>
      <c r="E759" s="2953"/>
      <c r="F759" s="2953"/>
      <c r="G759" s="2953"/>
      <c r="H759" s="2953"/>
      <c r="I759" s="2953"/>
      <c r="J759" s="2953"/>
      <c r="K759" s="2953"/>
      <c r="L759" s="2953"/>
    </row>
    <row r="760" spans="1:12" ht="15.75" customHeight="1">
      <c r="A760" s="2953"/>
      <c r="B760" s="2953"/>
      <c r="C760" s="2953"/>
      <c r="D760" s="2953"/>
      <c r="E760" s="2953"/>
      <c r="F760" s="2953"/>
      <c r="G760" s="2953"/>
      <c r="H760" s="2953"/>
      <c r="I760" s="2953"/>
      <c r="J760" s="2953"/>
      <c r="K760" s="2953"/>
      <c r="L760" s="2953"/>
    </row>
    <row r="761" spans="1:12" ht="15.75" customHeight="1">
      <c r="A761" s="2953"/>
      <c r="B761" s="2953"/>
      <c r="C761" s="2953"/>
      <c r="D761" s="2953"/>
      <c r="E761" s="2953"/>
      <c r="F761" s="2953"/>
      <c r="G761" s="2953"/>
      <c r="H761" s="2953"/>
      <c r="I761" s="2953"/>
      <c r="J761" s="2953"/>
      <c r="K761" s="2953"/>
      <c r="L761" s="2953"/>
    </row>
    <row r="762" spans="1:12" ht="15.75" customHeight="1">
      <c r="A762" s="2953"/>
      <c r="B762" s="2953"/>
      <c r="C762" s="2953"/>
      <c r="D762" s="2953"/>
      <c r="E762" s="2953"/>
      <c r="F762" s="2953"/>
      <c r="G762" s="2953"/>
      <c r="H762" s="2953"/>
      <c r="I762" s="2953"/>
      <c r="J762" s="2953"/>
      <c r="K762" s="2953"/>
      <c r="L762" s="2953"/>
    </row>
    <row r="763" spans="1:12" ht="15.75" customHeight="1">
      <c r="A763" s="2953"/>
      <c r="B763" s="2953"/>
      <c r="C763" s="2953"/>
      <c r="D763" s="2953"/>
      <c r="E763" s="2953"/>
      <c r="F763" s="2953"/>
      <c r="G763" s="2953"/>
      <c r="H763" s="2953"/>
      <c r="I763" s="2953"/>
      <c r="J763" s="2953"/>
      <c r="K763" s="2953"/>
      <c r="L763" s="2953"/>
    </row>
    <row r="764" spans="1:12" ht="15.75" customHeight="1">
      <c r="A764" s="2953"/>
      <c r="B764" s="2953"/>
      <c r="C764" s="2953"/>
      <c r="D764" s="2953"/>
      <c r="E764" s="2953"/>
      <c r="F764" s="2953"/>
      <c r="G764" s="2953"/>
      <c r="H764" s="2953"/>
      <c r="I764" s="2953"/>
      <c r="J764" s="2953"/>
      <c r="K764" s="2953"/>
      <c r="L764" s="2953"/>
    </row>
    <row r="765" spans="1:12" ht="15.75" customHeight="1">
      <c r="A765" s="2953"/>
      <c r="B765" s="2953"/>
      <c r="C765" s="2953"/>
      <c r="D765" s="2953"/>
      <c r="E765" s="2953"/>
      <c r="F765" s="2953"/>
      <c r="G765" s="2953"/>
      <c r="H765" s="2953"/>
      <c r="I765" s="2953"/>
      <c r="J765" s="2953"/>
      <c r="K765" s="2953"/>
      <c r="L765" s="2953"/>
    </row>
    <row r="766" spans="1:12" ht="15.75" customHeight="1">
      <c r="A766" s="2953"/>
      <c r="B766" s="2953"/>
      <c r="C766" s="2953"/>
      <c r="D766" s="2953"/>
      <c r="E766" s="2953"/>
      <c r="F766" s="2953"/>
      <c r="G766" s="2953"/>
      <c r="H766" s="2953"/>
      <c r="I766" s="2953"/>
      <c r="J766" s="2953"/>
      <c r="K766" s="2953"/>
      <c r="L766" s="2953"/>
    </row>
    <row r="767" spans="1:12" ht="15.75" customHeight="1">
      <c r="A767" s="2953"/>
      <c r="B767" s="2953"/>
      <c r="C767" s="2953"/>
      <c r="D767" s="2953"/>
      <c r="E767" s="2953"/>
      <c r="F767" s="2953"/>
      <c r="G767" s="2953"/>
      <c r="H767" s="2953"/>
      <c r="I767" s="2953"/>
      <c r="J767" s="2953"/>
      <c r="K767" s="2953"/>
      <c r="L767" s="2953"/>
    </row>
    <row r="768" spans="1:12" ht="15.75" customHeight="1">
      <c r="A768" s="2953"/>
      <c r="B768" s="2953"/>
      <c r="C768" s="2953"/>
      <c r="D768" s="2953"/>
      <c r="E768" s="2953"/>
      <c r="F768" s="2953"/>
      <c r="G768" s="2953"/>
      <c r="H768" s="2953"/>
      <c r="I768" s="2953"/>
      <c r="J768" s="2953"/>
      <c r="K768" s="2953"/>
      <c r="L768" s="2953"/>
    </row>
    <row r="769" spans="1:12" ht="15.75" customHeight="1">
      <c r="A769" s="2953"/>
      <c r="B769" s="2953"/>
      <c r="C769" s="2953"/>
      <c r="D769" s="2953"/>
      <c r="E769" s="2953"/>
      <c r="F769" s="2953"/>
      <c r="G769" s="2953"/>
      <c r="H769" s="2953"/>
      <c r="I769" s="2953"/>
      <c r="J769" s="2953"/>
      <c r="K769" s="2953"/>
      <c r="L769" s="2953"/>
    </row>
    <row r="770" spans="1:12" ht="15.75" customHeight="1">
      <c r="A770" s="2953"/>
      <c r="B770" s="2953"/>
      <c r="C770" s="2953"/>
      <c r="D770" s="2953"/>
      <c r="E770" s="2953"/>
      <c r="F770" s="2953"/>
      <c r="G770" s="2953"/>
      <c r="H770" s="2953"/>
      <c r="I770" s="2953"/>
      <c r="J770" s="2953"/>
      <c r="K770" s="2953"/>
      <c r="L770" s="2953"/>
    </row>
    <row r="771" spans="1:12" ht="15.75" customHeight="1">
      <c r="A771" s="2953"/>
      <c r="B771" s="2953"/>
      <c r="C771" s="2953"/>
      <c r="D771" s="2953"/>
      <c r="E771" s="2953"/>
      <c r="F771" s="2953"/>
      <c r="G771" s="2953"/>
      <c r="H771" s="2953"/>
      <c r="I771" s="2953"/>
      <c r="J771" s="2953"/>
      <c r="K771" s="2953"/>
      <c r="L771" s="2953"/>
    </row>
    <row r="772" spans="1:12" ht="15.75" customHeight="1">
      <c r="A772" s="2953"/>
      <c r="B772" s="2953"/>
      <c r="C772" s="2953"/>
      <c r="D772" s="2953"/>
      <c r="E772" s="2953"/>
      <c r="F772" s="2953"/>
      <c r="G772" s="2953"/>
      <c r="H772" s="2953"/>
      <c r="I772" s="2953"/>
      <c r="J772" s="2953"/>
      <c r="K772" s="2953"/>
      <c r="L772" s="2953"/>
    </row>
    <row r="773" spans="1:12" ht="15.75" customHeight="1">
      <c r="A773" s="2953"/>
      <c r="B773" s="2953"/>
      <c r="C773" s="2953"/>
      <c r="D773" s="2953"/>
      <c r="E773" s="2953"/>
      <c r="F773" s="2953"/>
      <c r="G773" s="2953"/>
      <c r="H773" s="2953"/>
      <c r="I773" s="2953"/>
      <c r="J773" s="2953"/>
      <c r="K773" s="2953"/>
      <c r="L773" s="2953"/>
    </row>
    <row r="774" spans="1:12" ht="15.75" customHeight="1">
      <c r="A774" s="2953"/>
      <c r="B774" s="2953"/>
      <c r="C774" s="2953"/>
      <c r="D774" s="2953"/>
      <c r="E774" s="2953"/>
      <c r="F774" s="2953"/>
      <c r="G774" s="2953"/>
      <c r="H774" s="2953"/>
      <c r="I774" s="2953"/>
      <c r="J774" s="2953"/>
      <c r="K774" s="2953"/>
      <c r="L774" s="2953"/>
    </row>
    <row r="775" spans="1:12" ht="15.75" customHeight="1">
      <c r="A775" s="2953"/>
      <c r="B775" s="2953"/>
      <c r="C775" s="2953"/>
      <c r="D775" s="2953"/>
      <c r="E775" s="2953"/>
      <c r="F775" s="2953"/>
      <c r="G775" s="2953"/>
      <c r="H775" s="2953"/>
      <c r="I775" s="2953"/>
      <c r="J775" s="2953"/>
      <c r="K775" s="2953"/>
      <c r="L775" s="2953"/>
    </row>
    <row r="776" spans="1:12" ht="15.75" customHeight="1">
      <c r="A776" s="2953"/>
      <c r="B776" s="2953"/>
      <c r="C776" s="2953"/>
      <c r="D776" s="2953"/>
      <c r="E776" s="2953"/>
      <c r="F776" s="2953"/>
      <c r="G776" s="2953"/>
      <c r="H776" s="2953"/>
      <c r="I776" s="2953"/>
      <c r="J776" s="2953"/>
      <c r="K776" s="2953"/>
      <c r="L776" s="2953"/>
    </row>
    <row r="777" spans="1:12" ht="15.75" customHeight="1">
      <c r="A777" s="2953"/>
      <c r="B777" s="2953"/>
      <c r="C777" s="2953"/>
      <c r="D777" s="2953"/>
      <c r="E777" s="2953"/>
      <c r="F777" s="2953"/>
      <c r="G777" s="2953"/>
      <c r="H777" s="2953"/>
      <c r="I777" s="2953"/>
      <c r="J777" s="2953"/>
      <c r="K777" s="2953"/>
      <c r="L777" s="2953"/>
    </row>
    <row r="778" spans="1:12" ht="15.75" customHeight="1">
      <c r="A778" s="2953"/>
      <c r="B778" s="2953"/>
      <c r="C778" s="2953"/>
      <c r="D778" s="2953"/>
      <c r="E778" s="2953"/>
      <c r="F778" s="2953"/>
      <c r="G778" s="2953"/>
      <c r="H778" s="2953"/>
      <c r="I778" s="2953"/>
      <c r="J778" s="2953"/>
      <c r="K778" s="2953"/>
      <c r="L778" s="2953"/>
    </row>
    <row r="779" spans="1:12" ht="15.75" customHeight="1">
      <c r="A779" s="2953"/>
      <c r="B779" s="2953"/>
      <c r="C779" s="2953"/>
      <c r="D779" s="2953"/>
      <c r="E779" s="2953"/>
      <c r="F779" s="2953"/>
      <c r="G779" s="2953"/>
      <c r="H779" s="2953"/>
      <c r="I779" s="2953"/>
      <c r="J779" s="2953"/>
      <c r="K779" s="2953"/>
      <c r="L779" s="2953"/>
    </row>
    <row r="780" spans="1:12" ht="15.75" customHeight="1">
      <c r="A780" s="2953"/>
      <c r="B780" s="2953"/>
      <c r="C780" s="2953"/>
      <c r="D780" s="2953"/>
      <c r="E780" s="2953"/>
      <c r="F780" s="2953"/>
      <c r="G780" s="2953"/>
      <c r="H780" s="2953"/>
      <c r="I780" s="2953"/>
      <c r="J780" s="2953"/>
      <c r="K780" s="2953"/>
      <c r="L780" s="2953"/>
    </row>
    <row r="781" spans="1:12" ht="15.75" customHeight="1">
      <c r="A781" s="2953"/>
      <c r="B781" s="2953"/>
      <c r="C781" s="2953"/>
      <c r="D781" s="2953"/>
      <c r="E781" s="2953"/>
      <c r="F781" s="2953"/>
      <c r="G781" s="2953"/>
      <c r="H781" s="2953"/>
      <c r="I781" s="2953"/>
      <c r="J781" s="2953"/>
      <c r="K781" s="2953"/>
      <c r="L781" s="2953"/>
    </row>
    <row r="782" spans="1:12" ht="15.75" customHeight="1">
      <c r="A782" s="2953"/>
      <c r="B782" s="2953"/>
      <c r="C782" s="2953"/>
      <c r="D782" s="2953"/>
      <c r="E782" s="2953"/>
      <c r="F782" s="2953"/>
      <c r="G782" s="2953"/>
      <c r="H782" s="2953"/>
      <c r="I782" s="2953"/>
      <c r="J782" s="2953"/>
      <c r="K782" s="2953"/>
      <c r="L782" s="2953"/>
    </row>
    <row r="783" spans="1:12" ht="15.75" customHeight="1">
      <c r="A783" s="2953"/>
      <c r="B783" s="2953"/>
      <c r="C783" s="2953"/>
      <c r="D783" s="2953"/>
      <c r="E783" s="2953"/>
      <c r="F783" s="2953"/>
      <c r="G783" s="2953"/>
      <c r="H783" s="2953"/>
      <c r="I783" s="2953"/>
      <c r="J783" s="2953"/>
      <c r="K783" s="2953"/>
      <c r="L783" s="2953"/>
    </row>
    <row r="784" spans="1:12" ht="15.75" customHeight="1">
      <c r="A784" s="2953"/>
      <c r="B784" s="2953"/>
      <c r="C784" s="2953"/>
      <c r="D784" s="2953"/>
      <c r="E784" s="2953"/>
      <c r="F784" s="2953"/>
      <c r="G784" s="2953"/>
      <c r="H784" s="2953"/>
      <c r="I784" s="2953"/>
      <c r="J784" s="2953"/>
      <c r="K784" s="2953"/>
      <c r="L784" s="2953"/>
    </row>
    <row r="785" spans="1:12" ht="15.75" customHeight="1">
      <c r="A785" s="2953"/>
      <c r="B785" s="2953"/>
      <c r="C785" s="2953"/>
      <c r="D785" s="2953"/>
      <c r="E785" s="2953"/>
      <c r="F785" s="2953"/>
      <c r="G785" s="2953"/>
      <c r="H785" s="2953"/>
      <c r="I785" s="2953"/>
      <c r="J785" s="2953"/>
      <c r="K785" s="2953"/>
      <c r="L785" s="2953"/>
    </row>
    <row r="786" spans="1:12" ht="15.75" customHeight="1">
      <c r="A786" s="2953"/>
      <c r="B786" s="2953"/>
      <c r="C786" s="2953"/>
      <c r="D786" s="2953"/>
      <c r="E786" s="2953"/>
      <c r="F786" s="2953"/>
      <c r="G786" s="2953"/>
      <c r="H786" s="2953"/>
      <c r="I786" s="2953"/>
      <c r="J786" s="2953"/>
      <c r="K786" s="2953"/>
      <c r="L786" s="2953"/>
    </row>
    <row r="787" spans="1:12" ht="15.75" customHeight="1">
      <c r="A787" s="2953"/>
      <c r="B787" s="2953"/>
      <c r="C787" s="2953"/>
      <c r="D787" s="2953"/>
      <c r="E787" s="2953"/>
      <c r="F787" s="2953"/>
      <c r="G787" s="2953"/>
      <c r="H787" s="2953"/>
      <c r="I787" s="2953"/>
      <c r="J787" s="2953"/>
      <c r="K787" s="2953"/>
      <c r="L787" s="2953"/>
    </row>
    <row r="788" spans="1:12" ht="15.75" customHeight="1">
      <c r="A788" s="2953"/>
      <c r="B788" s="2953"/>
      <c r="C788" s="2953"/>
      <c r="D788" s="2953"/>
      <c r="E788" s="2953"/>
      <c r="F788" s="2953"/>
      <c r="G788" s="2953"/>
      <c r="H788" s="2953"/>
      <c r="I788" s="2953"/>
      <c r="J788" s="2953"/>
      <c r="K788" s="2953"/>
      <c r="L788" s="2953"/>
    </row>
    <row r="789" spans="1:12" ht="15.75" customHeight="1">
      <c r="A789" s="2953"/>
      <c r="B789" s="2953"/>
      <c r="C789" s="2953"/>
      <c r="D789" s="2953"/>
      <c r="E789" s="2953"/>
      <c r="F789" s="2953"/>
      <c r="G789" s="2953"/>
      <c r="H789" s="2953"/>
      <c r="I789" s="2953"/>
      <c r="J789" s="2953"/>
      <c r="K789" s="2953"/>
      <c r="L789" s="2953"/>
    </row>
    <row r="790" spans="1:12" ht="15.75" customHeight="1">
      <c r="A790" s="2953"/>
      <c r="B790" s="2953"/>
      <c r="C790" s="2953"/>
      <c r="D790" s="2953"/>
      <c r="E790" s="2953"/>
      <c r="F790" s="2953"/>
      <c r="G790" s="2953"/>
      <c r="H790" s="2953"/>
      <c r="I790" s="2953"/>
      <c r="J790" s="2953"/>
      <c r="K790" s="2953"/>
      <c r="L790" s="2953"/>
    </row>
    <row r="791" spans="1:12" ht="15.75" customHeight="1">
      <c r="A791" s="2953"/>
      <c r="B791" s="2953"/>
      <c r="C791" s="2953"/>
      <c r="D791" s="2953"/>
      <c r="E791" s="2953"/>
      <c r="F791" s="2953"/>
      <c r="G791" s="2953"/>
      <c r="H791" s="2953"/>
      <c r="I791" s="2953"/>
      <c r="J791" s="2953"/>
      <c r="K791" s="2953"/>
      <c r="L791" s="2953"/>
    </row>
    <row r="792" spans="1:12" ht="15.75" customHeight="1">
      <c r="A792" s="2953"/>
      <c r="B792" s="2953"/>
      <c r="C792" s="2953"/>
      <c r="D792" s="2953"/>
      <c r="E792" s="2953"/>
      <c r="F792" s="2953"/>
      <c r="G792" s="2953"/>
      <c r="H792" s="2953"/>
      <c r="I792" s="2953"/>
      <c r="J792" s="2953"/>
      <c r="K792" s="2953"/>
      <c r="L792" s="2953"/>
    </row>
    <row r="793" spans="1:12" ht="15.75" customHeight="1">
      <c r="A793" s="2953"/>
      <c r="B793" s="2953"/>
      <c r="C793" s="2953"/>
      <c r="D793" s="2953"/>
      <c r="E793" s="2953"/>
      <c r="F793" s="2953"/>
      <c r="G793" s="2953"/>
      <c r="H793" s="2953"/>
      <c r="I793" s="2953"/>
      <c r="J793" s="2953"/>
      <c r="K793" s="2953"/>
      <c r="L793" s="2953"/>
    </row>
    <row r="794" spans="1:12" ht="15.75" customHeight="1">
      <c r="A794" s="2953"/>
      <c r="B794" s="2953"/>
      <c r="C794" s="2953"/>
      <c r="D794" s="2953"/>
      <c r="E794" s="2953"/>
      <c r="F794" s="2953"/>
      <c r="G794" s="2953"/>
      <c r="H794" s="2953"/>
      <c r="I794" s="2953"/>
      <c r="J794" s="2953"/>
      <c r="K794" s="2953"/>
      <c r="L794" s="2953"/>
    </row>
    <row r="795" spans="1:12" ht="15.75" customHeight="1">
      <c r="A795" s="2953"/>
      <c r="B795" s="2953"/>
      <c r="C795" s="2953"/>
      <c r="D795" s="2953"/>
      <c r="E795" s="2953"/>
      <c r="F795" s="2953"/>
      <c r="G795" s="2953"/>
      <c r="H795" s="2953"/>
      <c r="I795" s="2953"/>
      <c r="J795" s="2953"/>
      <c r="K795" s="2953"/>
      <c r="L795" s="2953"/>
    </row>
    <row r="796" spans="1:12" ht="15.75" customHeight="1">
      <c r="A796" s="2953"/>
      <c r="B796" s="2953"/>
      <c r="C796" s="2953"/>
      <c r="D796" s="2953"/>
      <c r="E796" s="2953"/>
      <c r="F796" s="2953"/>
      <c r="G796" s="2953"/>
      <c r="H796" s="2953"/>
      <c r="I796" s="2953"/>
      <c r="J796" s="2953"/>
      <c r="K796" s="2953"/>
      <c r="L796" s="2953"/>
    </row>
    <row r="797" spans="1:12" ht="15.75" customHeight="1">
      <c r="A797" s="2953"/>
      <c r="B797" s="2953"/>
      <c r="C797" s="2953"/>
      <c r="D797" s="2953"/>
      <c r="E797" s="2953"/>
      <c r="F797" s="2953"/>
      <c r="G797" s="2953"/>
      <c r="H797" s="2953"/>
      <c r="I797" s="2953"/>
      <c r="J797" s="2953"/>
      <c r="K797" s="2953"/>
      <c r="L797" s="2953"/>
    </row>
    <row r="798" spans="1:12" ht="15.75" customHeight="1">
      <c r="A798" s="2953"/>
      <c r="B798" s="2953"/>
      <c r="C798" s="2953"/>
      <c r="D798" s="2953"/>
      <c r="E798" s="2953"/>
      <c r="F798" s="2953"/>
      <c r="G798" s="2953"/>
      <c r="H798" s="2953"/>
      <c r="I798" s="2953"/>
      <c r="J798" s="2953"/>
      <c r="K798" s="2953"/>
      <c r="L798" s="2953"/>
    </row>
    <row r="799" spans="1:12" ht="15.75" customHeight="1">
      <c r="A799" s="2953"/>
      <c r="B799" s="2953"/>
      <c r="C799" s="2953"/>
      <c r="D799" s="2953"/>
      <c r="E799" s="2953"/>
      <c r="F799" s="2953"/>
      <c r="G799" s="2953"/>
      <c r="H799" s="2953"/>
      <c r="I799" s="2953"/>
      <c r="J799" s="2953"/>
      <c r="K799" s="2953"/>
      <c r="L799" s="2953"/>
    </row>
    <row r="800" spans="1:12" ht="15.75" customHeight="1">
      <c r="A800" s="2953"/>
      <c r="B800" s="2953"/>
      <c r="C800" s="2953"/>
      <c r="D800" s="2953"/>
      <c r="E800" s="2953"/>
      <c r="F800" s="2953"/>
      <c r="G800" s="2953"/>
      <c r="H800" s="2953"/>
      <c r="I800" s="2953"/>
      <c r="J800" s="2953"/>
      <c r="K800" s="2953"/>
      <c r="L800" s="2953"/>
    </row>
    <row r="801" spans="1:12" ht="15.75" customHeight="1">
      <c r="A801" s="2953"/>
      <c r="B801" s="2953"/>
      <c r="C801" s="2953"/>
      <c r="D801" s="2953"/>
      <c r="E801" s="2953"/>
      <c r="F801" s="2953"/>
      <c r="G801" s="2953"/>
      <c r="H801" s="2953"/>
      <c r="I801" s="2953"/>
      <c r="J801" s="2953"/>
      <c r="K801" s="2953"/>
      <c r="L801" s="2953"/>
    </row>
    <row r="802" spans="1:12" ht="15.75" customHeight="1">
      <c r="A802" s="2953"/>
      <c r="B802" s="2953"/>
      <c r="C802" s="2953"/>
      <c r="D802" s="2953"/>
      <c r="E802" s="2953"/>
      <c r="F802" s="2953"/>
      <c r="G802" s="2953"/>
      <c r="H802" s="2953"/>
      <c r="I802" s="2953"/>
      <c r="J802" s="2953"/>
      <c r="K802" s="2953"/>
      <c r="L802" s="2953"/>
    </row>
    <row r="803" spans="1:12" ht="15.75" customHeight="1">
      <c r="A803" s="2953"/>
      <c r="B803" s="2953"/>
      <c r="C803" s="2953"/>
      <c r="D803" s="2953"/>
      <c r="E803" s="2953"/>
      <c r="F803" s="2953"/>
      <c r="G803" s="2953"/>
      <c r="H803" s="2953"/>
      <c r="I803" s="2953"/>
      <c r="J803" s="2953"/>
      <c r="K803" s="2953"/>
      <c r="L803" s="2953"/>
    </row>
    <row r="804" spans="1:12" ht="15.75" customHeight="1">
      <c r="A804" s="2953"/>
      <c r="B804" s="2953"/>
      <c r="C804" s="2953"/>
      <c r="D804" s="2953"/>
      <c r="E804" s="2953"/>
      <c r="F804" s="2953"/>
      <c r="G804" s="2953"/>
      <c r="H804" s="2953"/>
      <c r="I804" s="2953"/>
      <c r="J804" s="2953"/>
      <c r="K804" s="2953"/>
      <c r="L804" s="2953"/>
    </row>
    <row r="805" spans="1:12" ht="15.75" customHeight="1">
      <c r="A805" s="2953"/>
      <c r="B805" s="2953"/>
      <c r="C805" s="2953"/>
      <c r="D805" s="2953"/>
      <c r="E805" s="2953"/>
      <c r="F805" s="2953"/>
      <c r="G805" s="2953"/>
      <c r="H805" s="2953"/>
      <c r="I805" s="2953"/>
      <c r="J805" s="2953"/>
      <c r="K805" s="2953"/>
      <c r="L805" s="2953"/>
    </row>
    <row r="806" spans="1:12" ht="15.75" customHeight="1">
      <c r="A806" s="2953"/>
      <c r="B806" s="2953"/>
      <c r="C806" s="2953"/>
      <c r="D806" s="2953"/>
      <c r="E806" s="2953"/>
      <c r="F806" s="2953"/>
      <c r="G806" s="2953"/>
      <c r="H806" s="2953"/>
      <c r="I806" s="2953"/>
      <c r="J806" s="2953"/>
      <c r="K806" s="2953"/>
      <c r="L806" s="2953"/>
    </row>
    <row r="807" spans="1:12" ht="15.75" customHeight="1">
      <c r="A807" s="2953"/>
      <c r="B807" s="2953"/>
      <c r="C807" s="2953"/>
      <c r="D807" s="2953"/>
      <c r="E807" s="2953"/>
      <c r="F807" s="2953"/>
      <c r="G807" s="2953"/>
      <c r="H807" s="2953"/>
      <c r="I807" s="2953"/>
      <c r="J807" s="2953"/>
      <c r="K807" s="2953"/>
      <c r="L807" s="2953"/>
    </row>
    <row r="808" spans="1:12" ht="15.75" customHeight="1">
      <c r="A808" s="2953"/>
      <c r="B808" s="2953"/>
      <c r="C808" s="2953"/>
      <c r="D808" s="2953"/>
      <c r="E808" s="2953"/>
      <c r="F808" s="2953"/>
      <c r="G808" s="2953"/>
      <c r="H808" s="2953"/>
      <c r="I808" s="2953"/>
      <c r="J808" s="2953"/>
      <c r="K808" s="2953"/>
      <c r="L808" s="2953"/>
    </row>
    <row r="809" spans="1:12" ht="15.75" customHeight="1">
      <c r="A809" s="2953"/>
      <c r="B809" s="2953"/>
      <c r="C809" s="2953"/>
      <c r="D809" s="2953"/>
      <c r="E809" s="2953"/>
      <c r="F809" s="2953"/>
      <c r="G809" s="2953"/>
      <c r="H809" s="2953"/>
      <c r="I809" s="2953"/>
      <c r="J809" s="2953"/>
      <c r="K809" s="2953"/>
      <c r="L809" s="2953"/>
    </row>
    <row r="810" spans="1:12" ht="15.75" customHeight="1">
      <c r="A810" s="2953"/>
      <c r="B810" s="2953"/>
      <c r="C810" s="2953"/>
      <c r="D810" s="2953"/>
      <c r="E810" s="2953"/>
      <c r="F810" s="2953"/>
      <c r="G810" s="2953"/>
      <c r="H810" s="2953"/>
      <c r="I810" s="2953"/>
      <c r="J810" s="2953"/>
      <c r="K810" s="2953"/>
      <c r="L810" s="2953"/>
    </row>
    <row r="811" spans="1:12" ht="15.75" customHeight="1">
      <c r="A811" s="2953"/>
      <c r="B811" s="2953"/>
      <c r="C811" s="2953"/>
      <c r="D811" s="2953"/>
      <c r="E811" s="2953"/>
      <c r="F811" s="2953"/>
      <c r="G811" s="2953"/>
      <c r="H811" s="2953"/>
      <c r="I811" s="2953"/>
      <c r="J811" s="2953"/>
      <c r="K811" s="2953"/>
      <c r="L811" s="2953"/>
    </row>
    <row r="812" spans="1:12" ht="15.75" customHeight="1">
      <c r="A812" s="2953"/>
      <c r="B812" s="2953"/>
      <c r="C812" s="2953"/>
      <c r="D812" s="2953"/>
      <c r="E812" s="2953"/>
      <c r="F812" s="2953"/>
      <c r="G812" s="2953"/>
      <c r="H812" s="2953"/>
      <c r="I812" s="2953"/>
      <c r="J812" s="2953"/>
      <c r="K812" s="2953"/>
      <c r="L812" s="2953"/>
    </row>
    <row r="813" spans="1:12" ht="15.75" customHeight="1">
      <c r="A813" s="2953"/>
      <c r="B813" s="2953"/>
      <c r="C813" s="2953"/>
      <c r="D813" s="2953"/>
      <c r="E813" s="2953"/>
      <c r="F813" s="2953"/>
      <c r="G813" s="2953"/>
      <c r="H813" s="2953"/>
      <c r="I813" s="2953"/>
      <c r="J813" s="2953"/>
      <c r="K813" s="2953"/>
      <c r="L813" s="2953"/>
    </row>
    <row r="814" spans="1:12" ht="15.75" customHeight="1">
      <c r="A814" s="2953"/>
      <c r="B814" s="2953"/>
      <c r="C814" s="2953"/>
      <c r="D814" s="2953"/>
      <c r="E814" s="2953"/>
      <c r="F814" s="2953"/>
      <c r="G814" s="2953"/>
      <c r="H814" s="2953"/>
      <c r="I814" s="2953"/>
      <c r="J814" s="2953"/>
      <c r="K814" s="2953"/>
      <c r="L814" s="2953"/>
    </row>
    <row r="815" spans="1:12" ht="15.75" customHeight="1">
      <c r="A815" s="2953"/>
      <c r="B815" s="2953"/>
      <c r="C815" s="2953"/>
      <c r="D815" s="2953"/>
      <c r="E815" s="2953"/>
      <c r="F815" s="2953"/>
      <c r="G815" s="2953"/>
      <c r="H815" s="2953"/>
      <c r="I815" s="2953"/>
      <c r="J815" s="2953"/>
      <c r="K815" s="2953"/>
      <c r="L815" s="2953"/>
    </row>
    <row r="816" spans="1:12" ht="15.75" customHeight="1">
      <c r="A816" s="2953"/>
      <c r="B816" s="2953"/>
      <c r="C816" s="2953"/>
      <c r="D816" s="2953"/>
      <c r="E816" s="2953"/>
      <c r="F816" s="2953"/>
      <c r="G816" s="2953"/>
      <c r="H816" s="2953"/>
      <c r="I816" s="2953"/>
      <c r="J816" s="2953"/>
      <c r="K816" s="2953"/>
      <c r="L816" s="2953"/>
    </row>
    <row r="817" spans="1:12" ht="15.75" customHeight="1">
      <c r="A817" s="2953"/>
      <c r="B817" s="2953"/>
      <c r="C817" s="2953"/>
      <c r="D817" s="2953"/>
      <c r="E817" s="2953"/>
      <c r="F817" s="2953"/>
      <c r="G817" s="2953"/>
      <c r="H817" s="2953"/>
      <c r="I817" s="2953"/>
      <c r="J817" s="2953"/>
      <c r="K817" s="2953"/>
      <c r="L817" s="2953"/>
    </row>
    <row r="818" spans="1:12" ht="15.75" customHeight="1">
      <c r="A818" s="2953"/>
      <c r="B818" s="2953"/>
      <c r="C818" s="2953"/>
      <c r="D818" s="2953"/>
      <c r="E818" s="2953"/>
      <c r="F818" s="2953"/>
      <c r="G818" s="2953"/>
      <c r="H818" s="2953"/>
      <c r="I818" s="2953"/>
      <c r="J818" s="2953"/>
      <c r="K818" s="2953"/>
      <c r="L818" s="2953"/>
    </row>
    <row r="819" spans="1:12" ht="15.75" customHeight="1">
      <c r="A819" s="2953"/>
      <c r="B819" s="2953"/>
      <c r="C819" s="2953"/>
      <c r="D819" s="2953"/>
      <c r="E819" s="2953"/>
      <c r="F819" s="2953"/>
      <c r="G819" s="2953"/>
      <c r="H819" s="2953"/>
      <c r="I819" s="2953"/>
      <c r="J819" s="2953"/>
      <c r="K819" s="2953"/>
      <c r="L819" s="2953"/>
    </row>
    <row r="820" spans="1:12" ht="15.75" customHeight="1">
      <c r="A820" s="2953"/>
      <c r="B820" s="2953"/>
      <c r="C820" s="2953"/>
      <c r="D820" s="2953"/>
      <c r="E820" s="2953"/>
      <c r="F820" s="2953"/>
      <c r="G820" s="2953"/>
      <c r="H820" s="2953"/>
      <c r="I820" s="2953"/>
      <c r="J820" s="2953"/>
      <c r="K820" s="2953"/>
      <c r="L820" s="2953"/>
    </row>
    <row r="821" spans="1:12" ht="15.75" customHeight="1">
      <c r="A821" s="2953"/>
      <c r="B821" s="2953"/>
      <c r="C821" s="2953"/>
      <c r="D821" s="2953"/>
      <c r="E821" s="2953"/>
      <c r="F821" s="2953"/>
      <c r="G821" s="2953"/>
      <c r="H821" s="2953"/>
      <c r="I821" s="2953"/>
      <c r="J821" s="2953"/>
      <c r="K821" s="2953"/>
      <c r="L821" s="2953"/>
    </row>
    <row r="822" spans="1:12" ht="15.75" customHeight="1">
      <c r="A822" s="2953"/>
      <c r="B822" s="2953"/>
      <c r="C822" s="2953"/>
      <c r="D822" s="2953"/>
      <c r="E822" s="2953"/>
      <c r="F822" s="2953"/>
      <c r="G822" s="2953"/>
      <c r="H822" s="2953"/>
      <c r="I822" s="2953"/>
      <c r="J822" s="2953"/>
      <c r="K822" s="2953"/>
      <c r="L822" s="2953"/>
    </row>
    <row r="823" spans="1:12" ht="15.75" customHeight="1">
      <c r="A823" s="2953"/>
      <c r="B823" s="2953"/>
      <c r="C823" s="2953"/>
      <c r="D823" s="2953"/>
      <c r="E823" s="2953"/>
      <c r="F823" s="2953"/>
      <c r="G823" s="2953"/>
      <c r="H823" s="2953"/>
      <c r="I823" s="2953"/>
      <c r="J823" s="2953"/>
      <c r="K823" s="2953"/>
      <c r="L823" s="2953"/>
    </row>
    <row r="824" spans="1:12" ht="15.75" customHeight="1">
      <c r="A824" s="2953"/>
      <c r="B824" s="2953"/>
      <c r="C824" s="2953"/>
      <c r="D824" s="2953"/>
      <c r="E824" s="2953"/>
      <c r="F824" s="2953"/>
      <c r="G824" s="2953"/>
      <c r="H824" s="2953"/>
      <c r="I824" s="2953"/>
      <c r="J824" s="2953"/>
      <c r="K824" s="2953"/>
      <c r="L824" s="2953"/>
    </row>
    <row r="825" spans="1:12" ht="15.75" customHeight="1">
      <c r="A825" s="2953"/>
      <c r="B825" s="2953"/>
      <c r="C825" s="2953"/>
      <c r="D825" s="2953"/>
      <c r="E825" s="2953"/>
      <c r="F825" s="2953"/>
      <c r="G825" s="2953"/>
      <c r="H825" s="2953"/>
      <c r="I825" s="2953"/>
      <c r="J825" s="2953"/>
      <c r="K825" s="2953"/>
      <c r="L825" s="2953"/>
    </row>
    <row r="826" spans="1:12" ht="15.75" customHeight="1">
      <c r="A826" s="2953"/>
      <c r="B826" s="2953"/>
      <c r="C826" s="2953"/>
      <c r="D826" s="2953"/>
      <c r="E826" s="2953"/>
      <c r="F826" s="2953"/>
      <c r="G826" s="2953"/>
      <c r="H826" s="2953"/>
      <c r="I826" s="2953"/>
      <c r="J826" s="2953"/>
      <c r="K826" s="2953"/>
      <c r="L826" s="2953"/>
    </row>
    <row r="827" spans="1:12" ht="15.75" customHeight="1">
      <c r="A827" s="2953"/>
      <c r="B827" s="2953"/>
      <c r="C827" s="2953"/>
      <c r="D827" s="2953"/>
      <c r="E827" s="2953"/>
      <c r="F827" s="2953"/>
      <c r="G827" s="2953"/>
      <c r="H827" s="2953"/>
      <c r="I827" s="2953"/>
      <c r="J827" s="2953"/>
      <c r="K827" s="2953"/>
      <c r="L827" s="2953"/>
    </row>
    <row r="828" spans="1:12" ht="15.75" customHeight="1">
      <c r="A828" s="2953"/>
      <c r="B828" s="2953"/>
      <c r="C828" s="2953"/>
      <c r="D828" s="2953"/>
      <c r="E828" s="2953"/>
      <c r="F828" s="2953"/>
      <c r="G828" s="2953"/>
      <c r="H828" s="2953"/>
      <c r="I828" s="2953"/>
      <c r="J828" s="2953"/>
      <c r="K828" s="2953"/>
      <c r="L828" s="2953"/>
    </row>
    <row r="829" spans="1:12" ht="15.75" customHeight="1">
      <c r="A829" s="2953"/>
      <c r="B829" s="2953"/>
      <c r="C829" s="2953"/>
      <c r="D829" s="2953"/>
      <c r="E829" s="2953"/>
      <c r="F829" s="2953"/>
      <c r="G829" s="2953"/>
      <c r="H829" s="2953"/>
      <c r="I829" s="2953"/>
      <c r="J829" s="2953"/>
      <c r="K829" s="2953"/>
      <c r="L829" s="2953"/>
    </row>
    <row r="830" spans="1:12" ht="15.75" customHeight="1">
      <c r="A830" s="2953"/>
      <c r="B830" s="2953"/>
      <c r="C830" s="2953"/>
      <c r="D830" s="2953"/>
      <c r="E830" s="2953"/>
      <c r="F830" s="2953"/>
      <c r="G830" s="2953"/>
      <c r="H830" s="2953"/>
      <c r="I830" s="2953"/>
      <c r="J830" s="2953"/>
      <c r="K830" s="2953"/>
      <c r="L830" s="2953"/>
    </row>
    <row r="831" spans="1:12" ht="15.75" customHeight="1">
      <c r="A831" s="2953"/>
      <c r="B831" s="2953"/>
      <c r="C831" s="2953"/>
      <c r="D831" s="2953"/>
      <c r="E831" s="2953"/>
      <c r="F831" s="2953"/>
      <c r="G831" s="2953"/>
      <c r="H831" s="2953"/>
      <c r="I831" s="2953"/>
      <c r="J831" s="2953"/>
      <c r="K831" s="2953"/>
      <c r="L831" s="2953"/>
    </row>
    <row r="832" spans="1:12" ht="15.75" customHeight="1">
      <c r="A832" s="2953"/>
      <c r="B832" s="2953"/>
      <c r="C832" s="2953"/>
      <c r="D832" s="2953"/>
      <c r="E832" s="2953"/>
      <c r="F832" s="2953"/>
      <c r="G832" s="2953"/>
      <c r="H832" s="2953"/>
      <c r="I832" s="2953"/>
      <c r="J832" s="2953"/>
      <c r="K832" s="2953"/>
      <c r="L832" s="2953"/>
    </row>
    <row r="833" spans="1:12" ht="15.75" customHeight="1">
      <c r="A833" s="2953"/>
      <c r="B833" s="2953"/>
      <c r="C833" s="2953"/>
      <c r="D833" s="2953"/>
      <c r="E833" s="2953"/>
      <c r="F833" s="2953"/>
      <c r="G833" s="2953"/>
      <c r="H833" s="2953"/>
      <c r="I833" s="2953"/>
      <c r="J833" s="2953"/>
      <c r="K833" s="2953"/>
      <c r="L833" s="2953"/>
    </row>
    <row r="834" spans="1:12" ht="15.75" customHeight="1">
      <c r="A834" s="2953"/>
      <c r="B834" s="2953"/>
      <c r="C834" s="2953"/>
      <c r="D834" s="2953"/>
      <c r="E834" s="2953"/>
      <c r="F834" s="2953"/>
      <c r="G834" s="2953"/>
      <c r="H834" s="2953"/>
      <c r="I834" s="2953"/>
      <c r="J834" s="2953"/>
      <c r="K834" s="2953"/>
      <c r="L834" s="2953"/>
    </row>
    <row r="835" spans="1:12" ht="15.75" customHeight="1">
      <c r="A835" s="2953"/>
      <c r="B835" s="2953"/>
      <c r="C835" s="2953"/>
      <c r="D835" s="2953"/>
      <c r="E835" s="2953"/>
      <c r="F835" s="2953"/>
      <c r="G835" s="2953"/>
      <c r="H835" s="2953"/>
      <c r="I835" s="2953"/>
      <c r="J835" s="2953"/>
      <c r="K835" s="2953"/>
      <c r="L835" s="2953"/>
    </row>
    <row r="836" spans="1:12" ht="15.75" customHeight="1">
      <c r="A836" s="2953"/>
      <c r="B836" s="2953"/>
      <c r="C836" s="2953"/>
      <c r="D836" s="2953"/>
      <c r="E836" s="2953"/>
      <c r="F836" s="2953"/>
      <c r="G836" s="2953"/>
      <c r="H836" s="2953"/>
      <c r="I836" s="2953"/>
      <c r="J836" s="2953"/>
      <c r="K836" s="2953"/>
      <c r="L836" s="2953"/>
    </row>
    <row r="837" spans="1:12" ht="15.75" customHeight="1">
      <c r="A837" s="2953"/>
      <c r="B837" s="2953"/>
      <c r="C837" s="2953"/>
      <c r="D837" s="2953"/>
      <c r="E837" s="2953"/>
      <c r="F837" s="2953"/>
      <c r="G837" s="2953"/>
      <c r="H837" s="2953"/>
      <c r="I837" s="2953"/>
      <c r="J837" s="2953"/>
      <c r="K837" s="2953"/>
      <c r="L837" s="2953"/>
    </row>
    <row r="838" spans="1:12" ht="15.75" customHeight="1">
      <c r="A838" s="2953"/>
      <c r="B838" s="2953"/>
      <c r="C838" s="2953"/>
      <c r="D838" s="2953"/>
      <c r="E838" s="2953"/>
      <c r="F838" s="2953"/>
      <c r="G838" s="2953"/>
      <c r="H838" s="2953"/>
      <c r="I838" s="2953"/>
      <c r="J838" s="2953"/>
      <c r="K838" s="2953"/>
      <c r="L838" s="2953"/>
    </row>
    <row r="839" spans="1:12" ht="15.75" customHeight="1">
      <c r="A839" s="2953"/>
      <c r="B839" s="2953"/>
      <c r="C839" s="2953"/>
      <c r="D839" s="2953"/>
      <c r="E839" s="2953"/>
      <c r="F839" s="2953"/>
      <c r="G839" s="2953"/>
      <c r="H839" s="2953"/>
      <c r="I839" s="2953"/>
      <c r="J839" s="2953"/>
      <c r="K839" s="2953"/>
      <c r="L839" s="2953"/>
    </row>
    <row r="840" spans="1:12" ht="15.75" customHeight="1">
      <c r="A840" s="2953"/>
      <c r="B840" s="2953"/>
      <c r="C840" s="2953"/>
      <c r="D840" s="2953"/>
      <c r="E840" s="2953"/>
      <c r="F840" s="2953"/>
      <c r="G840" s="2953"/>
      <c r="H840" s="2953"/>
      <c r="I840" s="2953"/>
      <c r="J840" s="2953"/>
      <c r="K840" s="2953"/>
      <c r="L840" s="2953"/>
    </row>
    <row r="841" spans="1:12" ht="15.75" customHeight="1">
      <c r="A841" s="2953"/>
      <c r="B841" s="2953"/>
      <c r="C841" s="2953"/>
      <c r="D841" s="2953"/>
      <c r="E841" s="2953"/>
      <c r="F841" s="2953"/>
      <c r="G841" s="2953"/>
      <c r="H841" s="2953"/>
      <c r="I841" s="2953"/>
      <c r="J841" s="2953"/>
      <c r="K841" s="2953"/>
      <c r="L841" s="2953"/>
    </row>
    <row r="842" spans="1:12" ht="15.75" customHeight="1">
      <c r="A842" s="2953"/>
      <c r="B842" s="2953"/>
      <c r="C842" s="2953"/>
      <c r="D842" s="2953"/>
      <c r="E842" s="2953"/>
      <c r="F842" s="2953"/>
      <c r="G842" s="2953"/>
      <c r="H842" s="2953"/>
      <c r="I842" s="2953"/>
      <c r="J842" s="2953"/>
      <c r="K842" s="2953"/>
      <c r="L842" s="2953"/>
    </row>
    <row r="843" spans="1:12" ht="15.75" customHeight="1">
      <c r="A843" s="2953"/>
      <c r="B843" s="2953"/>
      <c r="C843" s="2953"/>
      <c r="D843" s="2953"/>
      <c r="E843" s="2953"/>
      <c r="F843" s="2953"/>
      <c r="G843" s="2953"/>
      <c r="H843" s="2953"/>
      <c r="I843" s="2953"/>
      <c r="J843" s="2953"/>
      <c r="K843" s="2953"/>
      <c r="L843" s="2953"/>
    </row>
    <row r="844" spans="1:12" ht="15.75" customHeight="1">
      <c r="A844" s="2953"/>
      <c r="B844" s="2953"/>
      <c r="C844" s="2953"/>
      <c r="D844" s="2953"/>
      <c r="E844" s="2953"/>
      <c r="F844" s="2953"/>
      <c r="G844" s="2953"/>
      <c r="H844" s="2953"/>
      <c r="I844" s="2953"/>
      <c r="J844" s="2953"/>
      <c r="K844" s="2953"/>
      <c r="L844" s="2953"/>
    </row>
    <row r="845" spans="1:12" ht="15.75" customHeight="1">
      <c r="A845" s="2953"/>
      <c r="B845" s="2953"/>
      <c r="C845" s="2953"/>
      <c r="D845" s="2953"/>
      <c r="E845" s="2953"/>
      <c r="F845" s="2953"/>
      <c r="G845" s="2953"/>
      <c r="H845" s="2953"/>
      <c r="I845" s="2953"/>
      <c r="J845" s="2953"/>
      <c r="K845" s="2953"/>
      <c r="L845" s="2953"/>
    </row>
    <row r="846" spans="1:12" ht="15.75" customHeight="1">
      <c r="A846" s="2953"/>
      <c r="B846" s="2953"/>
      <c r="C846" s="2953"/>
      <c r="D846" s="2953"/>
      <c r="E846" s="2953"/>
      <c r="F846" s="2953"/>
      <c r="G846" s="2953"/>
      <c r="H846" s="2953"/>
      <c r="I846" s="2953"/>
      <c r="J846" s="2953"/>
      <c r="K846" s="2953"/>
      <c r="L846" s="2953"/>
    </row>
    <row r="847" spans="1:12" ht="15.75" customHeight="1">
      <c r="A847" s="2953"/>
      <c r="B847" s="2953"/>
      <c r="C847" s="2953"/>
      <c r="D847" s="2953"/>
      <c r="E847" s="2953"/>
      <c r="F847" s="2953"/>
      <c r="G847" s="2953"/>
      <c r="H847" s="2953"/>
      <c r="I847" s="2953"/>
      <c r="J847" s="2953"/>
      <c r="K847" s="2953"/>
      <c r="L847" s="2953"/>
    </row>
    <row r="848" spans="1:12" ht="15.75" customHeight="1">
      <c r="A848" s="2953"/>
      <c r="B848" s="2953"/>
      <c r="C848" s="2953"/>
      <c r="D848" s="2953"/>
      <c r="E848" s="2953"/>
      <c r="F848" s="2953"/>
      <c r="G848" s="2953"/>
      <c r="H848" s="2953"/>
      <c r="I848" s="2953"/>
      <c r="J848" s="2953"/>
      <c r="K848" s="2953"/>
      <c r="L848" s="2953"/>
    </row>
    <row r="849" spans="1:12" ht="15.75" customHeight="1">
      <c r="A849" s="2953"/>
      <c r="B849" s="2953"/>
      <c r="C849" s="2953"/>
      <c r="D849" s="2953"/>
      <c r="E849" s="2953"/>
      <c r="F849" s="2953"/>
      <c r="G849" s="2953"/>
      <c r="H849" s="2953"/>
      <c r="I849" s="2953"/>
      <c r="J849" s="2953"/>
      <c r="K849" s="2953"/>
      <c r="L849" s="2953"/>
    </row>
    <row r="850" spans="1:12" ht="15.75" customHeight="1">
      <c r="A850" s="2953"/>
      <c r="B850" s="2953"/>
      <c r="C850" s="2953"/>
      <c r="D850" s="2953"/>
      <c r="E850" s="2953"/>
      <c r="F850" s="2953"/>
      <c r="G850" s="2953"/>
      <c r="H850" s="2953"/>
      <c r="I850" s="2953"/>
      <c r="J850" s="2953"/>
      <c r="K850" s="2953"/>
      <c r="L850" s="2953"/>
    </row>
    <row r="851" spans="1:12" ht="15.75" customHeight="1">
      <c r="A851" s="2953"/>
      <c r="B851" s="2953"/>
      <c r="C851" s="2953"/>
      <c r="D851" s="2953"/>
      <c r="E851" s="2953"/>
      <c r="F851" s="2953"/>
      <c r="G851" s="2953"/>
      <c r="H851" s="2953"/>
      <c r="I851" s="2953"/>
      <c r="J851" s="2953"/>
      <c r="K851" s="2953"/>
      <c r="L851" s="2953"/>
    </row>
    <row r="852" spans="1:12" ht="15.75" customHeight="1">
      <c r="A852" s="2953"/>
      <c r="B852" s="2953"/>
      <c r="C852" s="2953"/>
      <c r="D852" s="2953"/>
      <c r="E852" s="2953"/>
      <c r="F852" s="2953"/>
      <c r="G852" s="2953"/>
      <c r="H852" s="2953"/>
      <c r="I852" s="2953"/>
      <c r="J852" s="2953"/>
      <c r="K852" s="2953"/>
      <c r="L852" s="2953"/>
    </row>
    <row r="853" spans="1:12" ht="15.75" customHeight="1">
      <c r="A853" s="2953"/>
      <c r="B853" s="2953"/>
      <c r="C853" s="2953"/>
      <c r="D853" s="2953"/>
      <c r="E853" s="2953"/>
      <c r="F853" s="2953"/>
      <c r="G853" s="2953"/>
      <c r="H853" s="2953"/>
      <c r="I853" s="2953"/>
      <c r="J853" s="2953"/>
      <c r="K853" s="2953"/>
      <c r="L853" s="2953"/>
    </row>
    <row r="854" spans="1:12" ht="15.75" customHeight="1">
      <c r="A854" s="2953"/>
      <c r="B854" s="2953"/>
      <c r="C854" s="2953"/>
      <c r="D854" s="2953"/>
      <c r="E854" s="2953"/>
      <c r="F854" s="2953"/>
      <c r="G854" s="2953"/>
      <c r="H854" s="2953"/>
      <c r="I854" s="2953"/>
      <c r="J854" s="2953"/>
      <c r="K854" s="2953"/>
      <c r="L854" s="2953"/>
    </row>
    <row r="855" spans="1:12" ht="15.75" customHeight="1">
      <c r="A855" s="2953"/>
      <c r="B855" s="2953"/>
      <c r="C855" s="2953"/>
      <c r="D855" s="2953"/>
      <c r="E855" s="2953"/>
      <c r="F855" s="2953"/>
      <c r="G855" s="2953"/>
      <c r="H855" s="2953"/>
      <c r="I855" s="2953"/>
      <c r="J855" s="2953"/>
      <c r="K855" s="2953"/>
      <c r="L855" s="2953"/>
    </row>
    <row r="856" spans="1:12" ht="15.75" customHeight="1">
      <c r="A856" s="2953"/>
      <c r="B856" s="2953"/>
      <c r="C856" s="2953"/>
      <c r="D856" s="2953"/>
      <c r="E856" s="2953"/>
      <c r="F856" s="2953"/>
      <c r="G856" s="2953"/>
      <c r="H856" s="2953"/>
      <c r="I856" s="2953"/>
      <c r="J856" s="2953"/>
      <c r="K856" s="2953"/>
      <c r="L856" s="2953"/>
    </row>
    <row r="857" spans="1:12" ht="15.75" customHeight="1">
      <c r="A857" s="2953"/>
      <c r="B857" s="2953"/>
      <c r="C857" s="2953"/>
      <c r="D857" s="2953"/>
      <c r="E857" s="2953"/>
      <c r="F857" s="2953"/>
      <c r="G857" s="2953"/>
      <c r="H857" s="2953"/>
      <c r="I857" s="2953"/>
      <c r="J857" s="2953"/>
      <c r="K857" s="2953"/>
      <c r="L857" s="2953"/>
    </row>
    <row r="858" spans="1:12" ht="15.75" customHeight="1">
      <c r="A858" s="2953"/>
      <c r="B858" s="2953"/>
      <c r="C858" s="2953"/>
      <c r="D858" s="2953"/>
      <c r="E858" s="2953"/>
      <c r="F858" s="2953"/>
      <c r="G858" s="2953"/>
      <c r="H858" s="2953"/>
      <c r="I858" s="2953"/>
      <c r="J858" s="2953"/>
      <c r="K858" s="2953"/>
      <c r="L858" s="2953"/>
    </row>
    <row r="859" spans="1:12" ht="15.75" customHeight="1">
      <c r="A859" s="2953"/>
      <c r="B859" s="2953"/>
      <c r="C859" s="2953"/>
      <c r="D859" s="2953"/>
      <c r="E859" s="2953"/>
      <c r="F859" s="2953"/>
      <c r="G859" s="2953"/>
      <c r="H859" s="2953"/>
      <c r="I859" s="2953"/>
      <c r="J859" s="2953"/>
      <c r="K859" s="2953"/>
      <c r="L859" s="2953"/>
    </row>
    <row r="860" spans="1:12" ht="15.75" customHeight="1">
      <c r="A860" s="2953"/>
      <c r="B860" s="2953"/>
      <c r="C860" s="2953"/>
      <c r="D860" s="2953"/>
      <c r="E860" s="2953"/>
      <c r="F860" s="2953"/>
      <c r="G860" s="2953"/>
      <c r="H860" s="2953"/>
      <c r="I860" s="2953"/>
      <c r="J860" s="2953"/>
      <c r="K860" s="2953"/>
      <c r="L860" s="2953"/>
    </row>
    <row r="861" spans="1:12" ht="15.75" customHeight="1">
      <c r="A861" s="2953"/>
      <c r="B861" s="2953"/>
      <c r="C861" s="2953"/>
      <c r="D861" s="2953"/>
      <c r="E861" s="2953"/>
      <c r="F861" s="2953"/>
      <c r="G861" s="2953"/>
      <c r="H861" s="2953"/>
      <c r="I861" s="2953"/>
      <c r="J861" s="2953"/>
      <c r="K861" s="2953"/>
      <c r="L861" s="2953"/>
    </row>
    <row r="862" spans="1:12" ht="15.75" customHeight="1">
      <c r="A862" s="2953"/>
      <c r="B862" s="2953"/>
      <c r="C862" s="2953"/>
      <c r="D862" s="2953"/>
      <c r="E862" s="2953"/>
      <c r="F862" s="2953"/>
      <c r="G862" s="2953"/>
      <c r="H862" s="2953"/>
      <c r="I862" s="2953"/>
      <c r="J862" s="2953"/>
      <c r="K862" s="2953"/>
      <c r="L862" s="2953"/>
    </row>
    <row r="863" spans="1:12" ht="15.75" customHeight="1">
      <c r="A863" s="2953"/>
      <c r="B863" s="2953"/>
      <c r="C863" s="2953"/>
      <c r="D863" s="2953"/>
      <c r="E863" s="2953"/>
      <c r="F863" s="2953"/>
      <c r="G863" s="2953"/>
      <c r="H863" s="2953"/>
      <c r="I863" s="2953"/>
      <c r="J863" s="2953"/>
      <c r="K863" s="2953"/>
      <c r="L863" s="2953"/>
    </row>
    <row r="864" spans="1:12" ht="15.75" customHeight="1">
      <c r="A864" s="2953"/>
      <c r="B864" s="2953"/>
      <c r="C864" s="2953"/>
      <c r="D864" s="2953"/>
      <c r="E864" s="2953"/>
      <c r="F864" s="2953"/>
      <c r="G864" s="2953"/>
      <c r="H864" s="2953"/>
      <c r="I864" s="2953"/>
      <c r="J864" s="2953"/>
      <c r="K864" s="2953"/>
      <c r="L864" s="2953"/>
    </row>
    <row r="865" spans="1:12" ht="15.75" customHeight="1">
      <c r="A865" s="2953"/>
      <c r="B865" s="2953"/>
      <c r="C865" s="2953"/>
      <c r="D865" s="2953"/>
      <c r="E865" s="2953"/>
      <c r="F865" s="2953"/>
      <c r="G865" s="2953"/>
      <c r="H865" s="2953"/>
      <c r="I865" s="2953"/>
      <c r="J865" s="2953"/>
      <c r="K865" s="2953"/>
      <c r="L865" s="2953"/>
    </row>
    <row r="866" spans="1:12" ht="15.75" customHeight="1">
      <c r="A866" s="2953"/>
      <c r="B866" s="2953"/>
      <c r="C866" s="2953"/>
      <c r="D866" s="2953"/>
      <c r="E866" s="2953"/>
      <c r="F866" s="2953"/>
      <c r="G866" s="2953"/>
      <c r="H866" s="2953"/>
      <c r="I866" s="2953"/>
      <c r="J866" s="2953"/>
      <c r="K866" s="2953"/>
      <c r="L866" s="2953"/>
    </row>
    <row r="867" spans="1:12" ht="15.75" customHeight="1">
      <c r="A867" s="2953"/>
      <c r="B867" s="2953"/>
      <c r="C867" s="2953"/>
      <c r="D867" s="2953"/>
      <c r="E867" s="2953"/>
      <c r="F867" s="2953"/>
      <c r="G867" s="2953"/>
      <c r="H867" s="2953"/>
      <c r="I867" s="2953"/>
      <c r="J867" s="2953"/>
      <c r="K867" s="2953"/>
      <c r="L867" s="2953"/>
    </row>
    <row r="868" spans="1:12" ht="15.75" customHeight="1">
      <c r="A868" s="2953"/>
      <c r="B868" s="2953"/>
      <c r="C868" s="2953"/>
      <c r="D868" s="2953"/>
      <c r="E868" s="2953"/>
      <c r="F868" s="2953"/>
      <c r="G868" s="2953"/>
      <c r="H868" s="2953"/>
      <c r="I868" s="2953"/>
      <c r="J868" s="2953"/>
      <c r="K868" s="2953"/>
      <c r="L868" s="2953"/>
    </row>
    <row r="869" spans="1:12" ht="15.75" customHeight="1">
      <c r="A869" s="2953"/>
      <c r="B869" s="2953"/>
      <c r="C869" s="2953"/>
      <c r="D869" s="2953"/>
      <c r="E869" s="2953"/>
      <c r="F869" s="2953"/>
      <c r="G869" s="2953"/>
      <c r="H869" s="2953"/>
      <c r="I869" s="2953"/>
      <c r="J869" s="2953"/>
      <c r="K869" s="2953"/>
      <c r="L869" s="2953"/>
    </row>
    <row r="870" spans="1:12" ht="15.75" customHeight="1">
      <c r="A870" s="2953"/>
      <c r="B870" s="2953"/>
      <c r="C870" s="2953"/>
      <c r="D870" s="2953"/>
      <c r="E870" s="2953"/>
      <c r="F870" s="2953"/>
      <c r="G870" s="2953"/>
      <c r="H870" s="2953"/>
      <c r="I870" s="2953"/>
      <c r="J870" s="2953"/>
      <c r="K870" s="2953"/>
      <c r="L870" s="2953"/>
    </row>
    <row r="871" spans="1:12" ht="15.75" customHeight="1">
      <c r="A871" s="2953"/>
      <c r="B871" s="2953"/>
      <c r="C871" s="2953"/>
      <c r="D871" s="2953"/>
      <c r="E871" s="2953"/>
      <c r="F871" s="2953"/>
      <c r="G871" s="2953"/>
      <c r="H871" s="2953"/>
      <c r="I871" s="2953"/>
      <c r="J871" s="2953"/>
      <c r="K871" s="2953"/>
      <c r="L871" s="2953"/>
    </row>
    <row r="872" spans="1:12" ht="15.75" customHeight="1">
      <c r="A872" s="2953"/>
      <c r="B872" s="2953"/>
      <c r="C872" s="2953"/>
      <c r="D872" s="2953"/>
      <c r="E872" s="2953"/>
      <c r="F872" s="2953"/>
      <c r="G872" s="2953"/>
      <c r="H872" s="2953"/>
      <c r="I872" s="2953"/>
      <c r="J872" s="2953"/>
      <c r="K872" s="2953"/>
      <c r="L872" s="2953"/>
    </row>
    <row r="873" spans="1:12" ht="15.75" customHeight="1">
      <c r="A873" s="2953"/>
      <c r="B873" s="2953"/>
      <c r="C873" s="2953"/>
      <c r="D873" s="2953"/>
      <c r="E873" s="2953"/>
      <c r="F873" s="2953"/>
      <c r="G873" s="2953"/>
      <c r="H873" s="2953"/>
      <c r="I873" s="2953"/>
      <c r="J873" s="2953"/>
      <c r="K873" s="2953"/>
      <c r="L873" s="2953"/>
    </row>
    <row r="874" spans="1:12" ht="15.75" customHeight="1">
      <c r="A874" s="2953"/>
      <c r="B874" s="2953"/>
      <c r="C874" s="2953"/>
      <c r="D874" s="2953"/>
      <c r="E874" s="2953"/>
      <c r="F874" s="2953"/>
      <c r="G874" s="2953"/>
      <c r="H874" s="2953"/>
      <c r="I874" s="2953"/>
      <c r="J874" s="2953"/>
      <c r="K874" s="2953"/>
      <c r="L874" s="2953"/>
    </row>
    <row r="875" spans="1:12" ht="15.75" customHeight="1">
      <c r="A875" s="2953"/>
      <c r="B875" s="2953"/>
      <c r="C875" s="2953"/>
      <c r="D875" s="2953"/>
      <c r="E875" s="2953"/>
      <c r="F875" s="2953"/>
      <c r="G875" s="2953"/>
      <c r="H875" s="2953"/>
      <c r="I875" s="2953"/>
      <c r="J875" s="2953"/>
      <c r="K875" s="2953"/>
      <c r="L875" s="2953"/>
    </row>
    <row r="876" spans="1:12" ht="15.75" customHeight="1">
      <c r="A876" s="2953"/>
      <c r="B876" s="2953"/>
      <c r="C876" s="2953"/>
      <c r="D876" s="2953"/>
      <c r="E876" s="2953"/>
      <c r="F876" s="2953"/>
      <c r="G876" s="2953"/>
      <c r="H876" s="2953"/>
      <c r="I876" s="2953"/>
      <c r="J876" s="2953"/>
      <c r="K876" s="2953"/>
      <c r="L876" s="2953"/>
    </row>
    <row r="877" spans="1:12" ht="15.75" customHeight="1">
      <c r="A877" s="2953"/>
      <c r="B877" s="2953"/>
      <c r="C877" s="2953"/>
      <c r="D877" s="2953"/>
      <c r="E877" s="2953"/>
      <c r="F877" s="2953"/>
      <c r="G877" s="2953"/>
      <c r="H877" s="2953"/>
      <c r="I877" s="2953"/>
      <c r="J877" s="2953"/>
      <c r="K877" s="2953"/>
      <c r="L877" s="2953"/>
    </row>
    <row r="878" spans="1:12" ht="15.75" customHeight="1">
      <c r="A878" s="2953"/>
      <c r="B878" s="2953"/>
      <c r="C878" s="2953"/>
      <c r="D878" s="2953"/>
      <c r="E878" s="2953"/>
      <c r="F878" s="2953"/>
      <c r="G878" s="2953"/>
      <c r="H878" s="2953"/>
      <c r="I878" s="2953"/>
      <c r="J878" s="2953"/>
      <c r="K878" s="2953"/>
      <c r="L878" s="2953"/>
    </row>
    <row r="879" spans="1:12" ht="15.75" customHeight="1">
      <c r="A879" s="2953"/>
      <c r="B879" s="2953"/>
      <c r="C879" s="2953"/>
      <c r="D879" s="2953"/>
      <c r="E879" s="2953"/>
      <c r="F879" s="2953"/>
      <c r="G879" s="2953"/>
      <c r="H879" s="2953"/>
      <c r="I879" s="2953"/>
      <c r="J879" s="2953"/>
      <c r="K879" s="2953"/>
      <c r="L879" s="2953"/>
    </row>
    <row r="880" spans="1:12" ht="15.75" customHeight="1">
      <c r="A880" s="2953"/>
      <c r="B880" s="2953"/>
      <c r="C880" s="2953"/>
      <c r="D880" s="2953"/>
      <c r="E880" s="2953"/>
      <c r="F880" s="2953"/>
      <c r="G880" s="2953"/>
      <c r="H880" s="2953"/>
      <c r="I880" s="2953"/>
      <c r="J880" s="2953"/>
      <c r="K880" s="2953"/>
      <c r="L880" s="2953"/>
    </row>
    <row r="881" spans="1:12" ht="15.75" customHeight="1">
      <c r="A881" s="2953"/>
      <c r="B881" s="2953"/>
      <c r="C881" s="2953"/>
      <c r="D881" s="2953"/>
      <c r="E881" s="2953"/>
      <c r="F881" s="2953"/>
      <c r="G881" s="2953"/>
      <c r="H881" s="2953"/>
      <c r="I881" s="2953"/>
      <c r="J881" s="2953"/>
      <c r="K881" s="2953"/>
      <c r="L881" s="2953"/>
    </row>
    <row r="882" spans="1:12" ht="15.75" customHeight="1">
      <c r="A882" s="2953"/>
      <c r="B882" s="2953"/>
      <c r="C882" s="2953"/>
      <c r="D882" s="2953"/>
      <c r="E882" s="2953"/>
      <c r="F882" s="2953"/>
      <c r="G882" s="2953"/>
      <c r="H882" s="2953"/>
      <c r="I882" s="2953"/>
      <c r="J882" s="2953"/>
      <c r="K882" s="2953"/>
      <c r="L882" s="2953"/>
    </row>
    <row r="883" spans="1:12" ht="15.75" customHeight="1">
      <c r="A883" s="2953"/>
      <c r="B883" s="2953"/>
      <c r="C883" s="2953"/>
      <c r="D883" s="2953"/>
      <c r="E883" s="2953"/>
      <c r="F883" s="2953"/>
      <c r="G883" s="2953"/>
      <c r="H883" s="2953"/>
      <c r="I883" s="2953"/>
      <c r="J883" s="2953"/>
      <c r="K883" s="2953"/>
      <c r="L883" s="2953"/>
    </row>
    <row r="884" spans="1:12" ht="15.75" customHeight="1">
      <c r="A884" s="2953"/>
      <c r="B884" s="2953"/>
      <c r="C884" s="2953"/>
      <c r="D884" s="2953"/>
      <c r="E884" s="2953"/>
      <c r="F884" s="2953"/>
      <c r="G884" s="2953"/>
      <c r="H884" s="2953"/>
      <c r="I884" s="2953"/>
      <c r="J884" s="2953"/>
      <c r="K884" s="2953"/>
      <c r="L884" s="2953"/>
    </row>
    <row r="885" spans="1:12" ht="15.75" customHeight="1">
      <c r="A885" s="2953"/>
      <c r="B885" s="2953"/>
      <c r="C885" s="2953"/>
      <c r="D885" s="2953"/>
      <c r="E885" s="2953"/>
      <c r="F885" s="2953"/>
      <c r="G885" s="2953"/>
      <c r="H885" s="2953"/>
      <c r="I885" s="2953"/>
      <c r="J885" s="2953"/>
      <c r="K885" s="2953"/>
      <c r="L885" s="2953"/>
    </row>
    <row r="886" spans="1:12" ht="15.75" customHeight="1">
      <c r="A886" s="2953"/>
      <c r="B886" s="2953"/>
      <c r="C886" s="2953"/>
      <c r="D886" s="2953"/>
      <c r="E886" s="2953"/>
      <c r="F886" s="2953"/>
      <c r="G886" s="2953"/>
      <c r="H886" s="2953"/>
      <c r="I886" s="2953"/>
      <c r="J886" s="2953"/>
      <c r="K886" s="2953"/>
      <c r="L886" s="2953"/>
    </row>
    <row r="887" spans="1:12" ht="15.75" customHeight="1">
      <c r="A887" s="2953"/>
      <c r="B887" s="2953"/>
      <c r="C887" s="2953"/>
      <c r="D887" s="2953"/>
      <c r="E887" s="2953"/>
      <c r="F887" s="2953"/>
      <c r="G887" s="2953"/>
      <c r="H887" s="2953"/>
      <c r="I887" s="2953"/>
      <c r="J887" s="2953"/>
      <c r="K887" s="2953"/>
      <c r="L887" s="2953"/>
    </row>
    <row r="888" spans="1:12" ht="15.75" customHeight="1">
      <c r="A888" s="2953"/>
      <c r="B888" s="2953"/>
      <c r="C888" s="2953"/>
      <c r="D888" s="2953"/>
      <c r="E888" s="2953"/>
      <c r="F888" s="2953"/>
      <c r="G888" s="2953"/>
      <c r="H888" s="2953"/>
      <c r="I888" s="2953"/>
      <c r="J888" s="2953"/>
      <c r="K888" s="2953"/>
      <c r="L888" s="2953"/>
    </row>
    <row r="889" spans="1:12" ht="15.75" customHeight="1">
      <c r="A889" s="2953"/>
      <c r="B889" s="2953"/>
      <c r="C889" s="2953"/>
      <c r="D889" s="2953"/>
      <c r="E889" s="2953"/>
      <c r="F889" s="2953"/>
      <c r="G889" s="2953"/>
      <c r="H889" s="2953"/>
      <c r="I889" s="2953"/>
      <c r="J889" s="2953"/>
      <c r="K889" s="2953"/>
      <c r="L889" s="2953"/>
    </row>
    <row r="890" spans="1:12" ht="15.75" customHeight="1">
      <c r="A890" s="2953"/>
      <c r="B890" s="2953"/>
      <c r="C890" s="2953"/>
      <c r="D890" s="2953"/>
      <c r="E890" s="2953"/>
      <c r="F890" s="2953"/>
      <c r="G890" s="2953"/>
      <c r="H890" s="2953"/>
      <c r="I890" s="2953"/>
      <c r="J890" s="2953"/>
      <c r="K890" s="2953"/>
      <c r="L890" s="2953"/>
    </row>
    <row r="891" spans="1:12" ht="15.75" customHeight="1">
      <c r="A891" s="2953"/>
      <c r="B891" s="2953"/>
      <c r="C891" s="2953"/>
      <c r="D891" s="2953"/>
      <c r="E891" s="2953"/>
      <c r="F891" s="2953"/>
      <c r="G891" s="2953"/>
      <c r="H891" s="2953"/>
      <c r="I891" s="2953"/>
      <c r="J891" s="2953"/>
      <c r="K891" s="2953"/>
      <c r="L891" s="2953"/>
    </row>
    <row r="892" spans="1:12" ht="15.75" customHeight="1">
      <c r="A892" s="2953"/>
      <c r="B892" s="2953"/>
      <c r="C892" s="2953"/>
      <c r="D892" s="2953"/>
      <c r="E892" s="2953"/>
      <c r="F892" s="2953"/>
      <c r="G892" s="2953"/>
      <c r="H892" s="2953"/>
      <c r="I892" s="2953"/>
      <c r="J892" s="2953"/>
      <c r="K892" s="2953"/>
      <c r="L892" s="2953"/>
    </row>
    <row r="893" spans="1:12" ht="15.75" customHeight="1">
      <c r="A893" s="2953"/>
      <c r="B893" s="2953"/>
      <c r="C893" s="2953"/>
      <c r="D893" s="2953"/>
      <c r="E893" s="2953"/>
      <c r="F893" s="2953"/>
      <c r="G893" s="2953"/>
      <c r="H893" s="2953"/>
      <c r="I893" s="2953"/>
      <c r="J893" s="2953"/>
      <c r="K893" s="2953"/>
      <c r="L893" s="2953"/>
    </row>
    <row r="894" spans="1:12" ht="15.75" customHeight="1">
      <c r="A894" s="2953"/>
      <c r="B894" s="2953"/>
      <c r="C894" s="2953"/>
      <c r="D894" s="2953"/>
      <c r="E894" s="2953"/>
      <c r="F894" s="2953"/>
      <c r="G894" s="2953"/>
      <c r="H894" s="2953"/>
      <c r="I894" s="2953"/>
      <c r="J894" s="2953"/>
      <c r="K894" s="2953"/>
      <c r="L894" s="2953"/>
    </row>
    <row r="895" spans="1:12" ht="15.75" customHeight="1">
      <c r="A895" s="2953"/>
      <c r="B895" s="2953"/>
      <c r="C895" s="2953"/>
      <c r="D895" s="2953"/>
      <c r="E895" s="2953"/>
      <c r="F895" s="2953"/>
      <c r="G895" s="2953"/>
      <c r="H895" s="2953"/>
      <c r="I895" s="2953"/>
      <c r="J895" s="2953"/>
      <c r="K895" s="2953"/>
      <c r="L895" s="2953"/>
    </row>
    <row r="896" spans="1:12" ht="15.75" customHeight="1">
      <c r="A896" s="2953"/>
      <c r="B896" s="2953"/>
      <c r="C896" s="2953"/>
      <c r="D896" s="2953"/>
      <c r="E896" s="2953"/>
      <c r="F896" s="2953"/>
      <c r="G896" s="2953"/>
      <c r="H896" s="2953"/>
      <c r="I896" s="2953"/>
      <c r="J896" s="2953"/>
      <c r="K896" s="2953"/>
      <c r="L896" s="2953"/>
    </row>
    <row r="897" spans="1:12" ht="15.75" customHeight="1">
      <c r="A897" s="2953"/>
      <c r="B897" s="2953"/>
      <c r="C897" s="2953"/>
      <c r="D897" s="2953"/>
      <c r="E897" s="2953"/>
      <c r="F897" s="2953"/>
      <c r="G897" s="2953"/>
      <c r="H897" s="2953"/>
      <c r="I897" s="2953"/>
      <c r="J897" s="2953"/>
      <c r="K897" s="2953"/>
      <c r="L897" s="2953"/>
    </row>
    <row r="898" spans="1:12" ht="15.75" customHeight="1">
      <c r="A898" s="2953"/>
      <c r="B898" s="2953"/>
      <c r="C898" s="2953"/>
      <c r="D898" s="2953"/>
      <c r="E898" s="2953"/>
      <c r="F898" s="2953"/>
      <c r="G898" s="2953"/>
      <c r="H898" s="2953"/>
      <c r="I898" s="2953"/>
      <c r="J898" s="2953"/>
      <c r="K898" s="2953"/>
      <c r="L898" s="2953"/>
    </row>
    <row r="899" spans="1:12" ht="15.75" customHeight="1">
      <c r="A899" s="2953"/>
      <c r="B899" s="2953"/>
      <c r="C899" s="2953"/>
      <c r="D899" s="2953"/>
      <c r="E899" s="2953"/>
      <c r="F899" s="2953"/>
      <c r="G899" s="2953"/>
      <c r="H899" s="2953"/>
      <c r="I899" s="2953"/>
      <c r="J899" s="2953"/>
      <c r="K899" s="2953"/>
      <c r="L899" s="2953"/>
    </row>
    <row r="900" spans="1:12" ht="15.75" customHeight="1">
      <c r="A900" s="2953"/>
      <c r="B900" s="2953"/>
      <c r="C900" s="2953"/>
      <c r="D900" s="2953"/>
      <c r="E900" s="2953"/>
      <c r="F900" s="2953"/>
      <c r="G900" s="2953"/>
      <c r="H900" s="2953"/>
      <c r="I900" s="2953"/>
      <c r="J900" s="2953"/>
      <c r="K900" s="2953"/>
      <c r="L900" s="2953"/>
    </row>
    <row r="901" spans="1:12" ht="15.75" customHeight="1">
      <c r="A901" s="2953"/>
      <c r="B901" s="2953"/>
      <c r="C901" s="2953"/>
      <c r="D901" s="2953"/>
      <c r="E901" s="2953"/>
      <c r="F901" s="2953"/>
      <c r="G901" s="2953"/>
      <c r="H901" s="2953"/>
      <c r="I901" s="2953"/>
      <c r="J901" s="2953"/>
      <c r="K901" s="2953"/>
      <c r="L901" s="2953"/>
    </row>
    <row r="902" spans="1:12" ht="15.75" customHeight="1">
      <c r="A902" s="2953"/>
      <c r="B902" s="2953"/>
      <c r="C902" s="2953"/>
      <c r="D902" s="2953"/>
      <c r="E902" s="2953"/>
      <c r="F902" s="2953"/>
      <c r="G902" s="2953"/>
      <c r="H902" s="2953"/>
      <c r="I902" s="2953"/>
      <c r="J902" s="2953"/>
      <c r="K902" s="2953"/>
      <c r="L902" s="2953"/>
    </row>
    <row r="903" spans="1:12" ht="15.75" customHeight="1">
      <c r="A903" s="2953"/>
      <c r="B903" s="2953"/>
      <c r="C903" s="2953"/>
      <c r="D903" s="2953"/>
      <c r="E903" s="2953"/>
      <c r="F903" s="2953"/>
      <c r="G903" s="2953"/>
      <c r="H903" s="2953"/>
      <c r="I903" s="2953"/>
      <c r="J903" s="2953"/>
      <c r="K903" s="2953"/>
      <c r="L903" s="2953"/>
    </row>
    <row r="904" spans="1:12" ht="15.75" customHeight="1">
      <c r="A904" s="2953"/>
      <c r="B904" s="2953"/>
      <c r="C904" s="2953"/>
      <c r="D904" s="2953"/>
      <c r="E904" s="2953"/>
      <c r="F904" s="2953"/>
      <c r="G904" s="2953"/>
      <c r="H904" s="2953"/>
      <c r="I904" s="2953"/>
      <c r="J904" s="2953"/>
      <c r="K904" s="2953"/>
      <c r="L904" s="2953"/>
    </row>
    <row r="905" spans="1:12" ht="15.75" customHeight="1">
      <c r="A905" s="2953"/>
      <c r="B905" s="2953"/>
      <c r="C905" s="2953"/>
      <c r="D905" s="2953"/>
      <c r="E905" s="2953"/>
      <c r="F905" s="2953"/>
      <c r="G905" s="2953"/>
      <c r="H905" s="2953"/>
      <c r="I905" s="2953"/>
      <c r="J905" s="2953"/>
      <c r="K905" s="2953"/>
      <c r="L905" s="2953"/>
    </row>
    <row r="906" spans="1:12" ht="15.75" customHeight="1">
      <c r="A906" s="2953"/>
      <c r="B906" s="2953"/>
      <c r="C906" s="2953"/>
      <c r="D906" s="2953"/>
      <c r="E906" s="2953"/>
      <c r="F906" s="2953"/>
      <c r="G906" s="2953"/>
      <c r="H906" s="2953"/>
      <c r="I906" s="2953"/>
      <c r="J906" s="2953"/>
      <c r="K906" s="2953"/>
      <c r="L906" s="2953"/>
    </row>
    <row r="907" spans="1:12" ht="15.75" customHeight="1">
      <c r="A907" s="2953"/>
      <c r="B907" s="2953"/>
      <c r="C907" s="2953"/>
      <c r="D907" s="2953"/>
      <c r="E907" s="2953"/>
      <c r="F907" s="2953"/>
      <c r="G907" s="2953"/>
      <c r="H907" s="2953"/>
      <c r="I907" s="2953"/>
      <c r="J907" s="2953"/>
      <c r="K907" s="2953"/>
      <c r="L907" s="2953"/>
    </row>
    <row r="908" spans="1:12" ht="15.75" customHeight="1">
      <c r="A908" s="2953"/>
      <c r="B908" s="2953"/>
      <c r="C908" s="2953"/>
      <c r="D908" s="2953"/>
      <c r="E908" s="2953"/>
      <c r="F908" s="2953"/>
      <c r="G908" s="2953"/>
      <c r="H908" s="2953"/>
      <c r="I908" s="2953"/>
      <c r="J908" s="2953"/>
      <c r="K908" s="2953"/>
      <c r="L908" s="2953"/>
    </row>
    <row r="909" spans="1:12" ht="15.75" customHeight="1">
      <c r="A909" s="2953"/>
      <c r="B909" s="2953"/>
      <c r="C909" s="2953"/>
      <c r="D909" s="2953"/>
      <c r="E909" s="2953"/>
      <c r="F909" s="2953"/>
      <c r="G909" s="2953"/>
      <c r="H909" s="2953"/>
      <c r="I909" s="2953"/>
      <c r="J909" s="2953"/>
      <c r="K909" s="2953"/>
      <c r="L909" s="2953"/>
    </row>
    <row r="910" spans="1:12" ht="15.75" customHeight="1">
      <c r="A910" s="2953"/>
      <c r="B910" s="2953"/>
      <c r="C910" s="2953"/>
      <c r="D910" s="2953"/>
      <c r="E910" s="2953"/>
      <c r="F910" s="2953"/>
      <c r="G910" s="2953"/>
      <c r="H910" s="2953"/>
      <c r="I910" s="2953"/>
      <c r="J910" s="2953"/>
      <c r="K910" s="2953"/>
      <c r="L910" s="2953"/>
    </row>
    <row r="911" spans="1:12" ht="15.75" customHeight="1">
      <c r="A911" s="2953"/>
      <c r="B911" s="2953"/>
      <c r="C911" s="2953"/>
      <c r="D911" s="2953"/>
      <c r="E911" s="2953"/>
      <c r="F911" s="2953"/>
      <c r="G911" s="2953"/>
      <c r="H911" s="2953"/>
      <c r="I911" s="2953"/>
      <c r="J911" s="2953"/>
      <c r="K911" s="2953"/>
      <c r="L911" s="2953"/>
    </row>
    <row r="912" spans="1:12" ht="15.75" customHeight="1">
      <c r="A912" s="2953"/>
      <c r="B912" s="2953"/>
      <c r="C912" s="2953"/>
      <c r="D912" s="2953"/>
      <c r="E912" s="2953"/>
      <c r="F912" s="2953"/>
      <c r="G912" s="2953"/>
      <c r="H912" s="2953"/>
      <c r="I912" s="2953"/>
      <c r="J912" s="2953"/>
      <c r="K912" s="2953"/>
      <c r="L912" s="2953"/>
    </row>
    <row r="913" spans="1:12" ht="15.75" customHeight="1">
      <c r="A913" s="2953"/>
      <c r="B913" s="2953"/>
      <c r="C913" s="2953"/>
      <c r="D913" s="2953"/>
      <c r="E913" s="2953"/>
      <c r="F913" s="2953"/>
      <c r="G913" s="2953"/>
      <c r="H913" s="2953"/>
      <c r="I913" s="2953"/>
      <c r="J913" s="2953"/>
      <c r="K913" s="2953"/>
      <c r="L913" s="2953"/>
    </row>
    <row r="914" spans="1:12" ht="15.75" customHeight="1">
      <c r="A914" s="2953"/>
      <c r="B914" s="2953"/>
      <c r="C914" s="2953"/>
      <c r="D914" s="2953"/>
      <c r="E914" s="2953"/>
      <c r="F914" s="2953"/>
      <c r="G914" s="2953"/>
      <c r="H914" s="2953"/>
      <c r="I914" s="2953"/>
      <c r="J914" s="2953"/>
      <c r="K914" s="2953"/>
      <c r="L914" s="2953"/>
    </row>
    <row r="915" spans="1:12" ht="15.75" customHeight="1">
      <c r="A915" s="2953"/>
      <c r="B915" s="2953"/>
      <c r="C915" s="2953"/>
      <c r="D915" s="2953"/>
      <c r="E915" s="2953"/>
      <c r="F915" s="2953"/>
      <c r="G915" s="2953"/>
      <c r="H915" s="2953"/>
      <c r="I915" s="2953"/>
      <c r="J915" s="2953"/>
      <c r="K915" s="2953"/>
      <c r="L915" s="2953"/>
    </row>
    <row r="916" spans="1:12" ht="15.75" customHeight="1">
      <c r="A916" s="2953"/>
      <c r="B916" s="2953"/>
      <c r="C916" s="2953"/>
      <c r="D916" s="2953"/>
      <c r="E916" s="2953"/>
      <c r="F916" s="2953"/>
      <c r="G916" s="2953"/>
      <c r="H916" s="2953"/>
      <c r="I916" s="2953"/>
      <c r="J916" s="2953"/>
      <c r="K916" s="2953"/>
      <c r="L916" s="2953"/>
    </row>
    <row r="917" spans="1:12" ht="15.75" customHeight="1">
      <c r="A917" s="2953"/>
      <c r="B917" s="2953"/>
      <c r="C917" s="2953"/>
      <c r="D917" s="2953"/>
      <c r="E917" s="2953"/>
      <c r="F917" s="2953"/>
      <c r="G917" s="2953"/>
      <c r="H917" s="2953"/>
      <c r="I917" s="2953"/>
      <c r="J917" s="2953"/>
      <c r="K917" s="2953"/>
      <c r="L917" s="2953"/>
    </row>
    <row r="918" spans="1:12" ht="15.75" customHeight="1">
      <c r="A918" s="2953"/>
      <c r="B918" s="2953"/>
      <c r="C918" s="2953"/>
      <c r="D918" s="2953"/>
      <c r="E918" s="2953"/>
      <c r="F918" s="2953"/>
      <c r="G918" s="2953"/>
      <c r="H918" s="2953"/>
      <c r="I918" s="2953"/>
      <c r="J918" s="2953"/>
      <c r="K918" s="2953"/>
      <c r="L918" s="2953"/>
    </row>
    <row r="919" spans="1:12" ht="15.75" customHeight="1">
      <c r="A919" s="2953"/>
      <c r="B919" s="2953"/>
      <c r="C919" s="2953"/>
      <c r="D919" s="2953"/>
      <c r="E919" s="2953"/>
      <c r="F919" s="2953"/>
      <c r="G919" s="2953"/>
      <c r="H919" s="2953"/>
      <c r="I919" s="2953"/>
      <c r="J919" s="2953"/>
      <c r="K919" s="2953"/>
      <c r="L919" s="2953"/>
    </row>
    <row r="920" spans="1:12" ht="15.75" customHeight="1">
      <c r="A920" s="2953"/>
      <c r="B920" s="2953"/>
      <c r="C920" s="2953"/>
      <c r="D920" s="2953"/>
      <c r="E920" s="2953"/>
      <c r="F920" s="2953"/>
      <c r="G920" s="2953"/>
      <c r="H920" s="2953"/>
      <c r="I920" s="2953"/>
      <c r="J920" s="2953"/>
      <c r="K920" s="2953"/>
      <c r="L920" s="2953"/>
    </row>
    <row r="921" spans="1:12" ht="15.75" customHeight="1">
      <c r="A921" s="2953"/>
      <c r="B921" s="2953"/>
      <c r="C921" s="2953"/>
      <c r="D921" s="2953"/>
      <c r="E921" s="2953"/>
      <c r="F921" s="2953"/>
      <c r="G921" s="2953"/>
      <c r="H921" s="2953"/>
      <c r="I921" s="2953"/>
      <c r="J921" s="2953"/>
      <c r="K921" s="2953"/>
      <c r="L921" s="2953"/>
    </row>
    <row r="922" spans="1:12" ht="15.75" customHeight="1">
      <c r="A922" s="2953"/>
      <c r="B922" s="2953"/>
      <c r="C922" s="2953"/>
      <c r="D922" s="2953"/>
      <c r="E922" s="2953"/>
      <c r="F922" s="2953"/>
      <c r="G922" s="2953"/>
      <c r="H922" s="2953"/>
      <c r="I922" s="2953"/>
      <c r="J922" s="2953"/>
      <c r="K922" s="2953"/>
      <c r="L922" s="2953"/>
    </row>
    <row r="923" spans="1:12" ht="15.75" customHeight="1">
      <c r="A923" s="2953"/>
      <c r="B923" s="2953"/>
      <c r="C923" s="2953"/>
      <c r="D923" s="2953"/>
      <c r="E923" s="2953"/>
      <c r="F923" s="2953"/>
      <c r="G923" s="2953"/>
      <c r="H923" s="2953"/>
      <c r="I923" s="2953"/>
      <c r="J923" s="2953"/>
      <c r="K923" s="2953"/>
      <c r="L923" s="2953"/>
    </row>
    <row r="924" spans="1:12" ht="15.75" customHeight="1">
      <c r="A924" s="2953"/>
      <c r="B924" s="2953"/>
      <c r="C924" s="2953"/>
      <c r="D924" s="2953"/>
      <c r="E924" s="2953"/>
      <c r="F924" s="2953"/>
      <c r="G924" s="2953"/>
      <c r="H924" s="2953"/>
      <c r="I924" s="2953"/>
      <c r="J924" s="2953"/>
      <c r="K924" s="2953"/>
      <c r="L924" s="2953"/>
    </row>
    <row r="925" spans="1:12" ht="15.75" customHeight="1">
      <c r="A925" s="2953"/>
      <c r="B925" s="2953"/>
      <c r="C925" s="2953"/>
      <c r="D925" s="2953"/>
      <c r="E925" s="2953"/>
      <c r="F925" s="2953"/>
      <c r="G925" s="2953"/>
      <c r="H925" s="2953"/>
      <c r="I925" s="2953"/>
      <c r="J925" s="2953"/>
      <c r="K925" s="2953"/>
      <c r="L925" s="2953"/>
    </row>
    <row r="926" spans="1:12" ht="15.75" customHeight="1">
      <c r="A926" s="2953"/>
      <c r="B926" s="2953"/>
      <c r="C926" s="2953"/>
      <c r="D926" s="2953"/>
      <c r="E926" s="2953"/>
      <c r="F926" s="2953"/>
      <c r="G926" s="2953"/>
      <c r="H926" s="2953"/>
      <c r="I926" s="2953"/>
      <c r="J926" s="2953"/>
      <c r="K926" s="2953"/>
      <c r="L926" s="2953"/>
    </row>
    <row r="927" spans="1:12" ht="15.75" customHeight="1">
      <c r="A927" s="2953"/>
      <c r="B927" s="2953"/>
      <c r="C927" s="2953"/>
      <c r="D927" s="2953"/>
      <c r="E927" s="2953"/>
      <c r="F927" s="2953"/>
      <c r="G927" s="2953"/>
      <c r="H927" s="2953"/>
      <c r="I927" s="2953"/>
      <c r="J927" s="2953"/>
      <c r="K927" s="2953"/>
      <c r="L927" s="2953"/>
    </row>
    <row r="928" spans="1:12" ht="15.75" customHeight="1">
      <c r="A928" s="2953"/>
      <c r="B928" s="2953"/>
      <c r="C928" s="2953"/>
      <c r="D928" s="2953"/>
      <c r="E928" s="2953"/>
      <c r="F928" s="2953"/>
      <c r="G928" s="2953"/>
      <c r="H928" s="2953"/>
      <c r="I928" s="2953"/>
      <c r="J928" s="2953"/>
      <c r="K928" s="2953"/>
      <c r="L928" s="2953"/>
    </row>
    <row r="929" spans="1:12" ht="15.75" customHeight="1">
      <c r="A929" s="2953"/>
      <c r="B929" s="2953"/>
      <c r="C929" s="2953"/>
      <c r="D929" s="2953"/>
      <c r="E929" s="2953"/>
      <c r="F929" s="2953"/>
      <c r="G929" s="2953"/>
      <c r="H929" s="2953"/>
      <c r="I929" s="2953"/>
      <c r="J929" s="2953"/>
      <c r="K929" s="2953"/>
      <c r="L929" s="2953"/>
    </row>
    <row r="930" spans="1:12" ht="15.75" customHeight="1">
      <c r="A930" s="2953"/>
      <c r="B930" s="2953"/>
      <c r="C930" s="2953"/>
      <c r="D930" s="2953"/>
      <c r="E930" s="2953"/>
      <c r="F930" s="2953"/>
      <c r="G930" s="2953"/>
      <c r="H930" s="2953"/>
      <c r="I930" s="2953"/>
      <c r="J930" s="2953"/>
      <c r="K930" s="2953"/>
      <c r="L930" s="2953"/>
    </row>
    <row r="931" spans="1:12" ht="15.75" customHeight="1">
      <c r="A931" s="2953"/>
      <c r="B931" s="2953"/>
      <c r="C931" s="2953"/>
      <c r="D931" s="2953"/>
      <c r="E931" s="2953"/>
      <c r="F931" s="2953"/>
      <c r="G931" s="2953"/>
      <c r="H931" s="2953"/>
      <c r="I931" s="2953"/>
      <c r="J931" s="2953"/>
      <c r="K931" s="2953"/>
      <c r="L931" s="2953"/>
    </row>
    <row r="932" spans="1:12" ht="15.75" customHeight="1">
      <c r="A932" s="2953"/>
      <c r="B932" s="2953"/>
      <c r="C932" s="2953"/>
      <c r="D932" s="2953"/>
      <c r="E932" s="2953"/>
      <c r="F932" s="2953"/>
      <c r="G932" s="2953"/>
      <c r="H932" s="2953"/>
      <c r="I932" s="2953"/>
      <c r="J932" s="2953"/>
      <c r="K932" s="2953"/>
      <c r="L932" s="2953"/>
    </row>
    <row r="933" spans="1:12" ht="15.75" customHeight="1">
      <c r="A933" s="2953"/>
      <c r="B933" s="2953"/>
      <c r="C933" s="2953"/>
      <c r="D933" s="2953"/>
      <c r="E933" s="2953"/>
      <c r="F933" s="2953"/>
      <c r="G933" s="2953"/>
      <c r="H933" s="2953"/>
      <c r="I933" s="2953"/>
      <c r="J933" s="2953"/>
      <c r="K933" s="2953"/>
      <c r="L933" s="2953"/>
    </row>
    <row r="934" spans="1:12" ht="15.75" customHeight="1">
      <c r="A934" s="2953"/>
      <c r="B934" s="2953"/>
      <c r="C934" s="2953"/>
      <c r="D934" s="2953"/>
      <c r="E934" s="2953"/>
      <c r="F934" s="2953"/>
      <c r="G934" s="2953"/>
      <c r="H934" s="2953"/>
      <c r="I934" s="2953"/>
      <c r="J934" s="2953"/>
      <c r="K934" s="2953"/>
      <c r="L934" s="2953"/>
    </row>
    <row r="935" spans="1:12" ht="15.75" customHeight="1">
      <c r="A935" s="2953"/>
      <c r="B935" s="2953"/>
      <c r="C935" s="2953"/>
      <c r="D935" s="2953"/>
      <c r="E935" s="2953"/>
      <c r="F935" s="2953"/>
      <c r="G935" s="2953"/>
      <c r="H935" s="2953"/>
      <c r="I935" s="2953"/>
      <c r="J935" s="2953"/>
      <c r="K935" s="2953"/>
      <c r="L935" s="2953"/>
    </row>
    <row r="936" spans="1:12" ht="15.75" customHeight="1">
      <c r="A936" s="2953"/>
      <c r="B936" s="2953"/>
      <c r="C936" s="2953"/>
      <c r="D936" s="2953"/>
      <c r="E936" s="2953"/>
      <c r="F936" s="2953"/>
      <c r="G936" s="2953"/>
      <c r="H936" s="2953"/>
      <c r="I936" s="2953"/>
      <c r="J936" s="2953"/>
      <c r="K936" s="2953"/>
      <c r="L936" s="2953"/>
    </row>
    <row r="937" spans="1:12" ht="15.75" customHeight="1">
      <c r="A937" s="2953"/>
      <c r="B937" s="2953"/>
      <c r="C937" s="2953"/>
      <c r="D937" s="2953"/>
      <c r="E937" s="2953"/>
      <c r="F937" s="2953"/>
      <c r="G937" s="2953"/>
      <c r="H937" s="2953"/>
      <c r="I937" s="2953"/>
      <c r="J937" s="2953"/>
      <c r="K937" s="2953"/>
      <c r="L937" s="2953"/>
    </row>
    <row r="938" spans="1:12" ht="15.75" customHeight="1">
      <c r="A938" s="2953"/>
      <c r="B938" s="2953"/>
      <c r="C938" s="2953"/>
      <c r="D938" s="2953"/>
      <c r="E938" s="2953"/>
      <c r="F938" s="2953"/>
      <c r="G938" s="2953"/>
      <c r="H938" s="2953"/>
      <c r="I938" s="2953"/>
      <c r="J938" s="2953"/>
      <c r="K938" s="2953"/>
      <c r="L938" s="2953"/>
    </row>
    <row r="939" spans="1:12" ht="15.75" customHeight="1">
      <c r="A939" s="2953"/>
      <c r="B939" s="2953"/>
      <c r="C939" s="2953"/>
      <c r="D939" s="2953"/>
      <c r="E939" s="2953"/>
      <c r="F939" s="2953"/>
      <c r="G939" s="2953"/>
      <c r="H939" s="2953"/>
      <c r="I939" s="2953"/>
      <c r="J939" s="2953"/>
      <c r="K939" s="2953"/>
      <c r="L939" s="2953"/>
    </row>
    <row r="940" spans="1:12" ht="15.75" customHeight="1">
      <c r="A940" s="2953"/>
      <c r="B940" s="2953"/>
      <c r="C940" s="2953"/>
      <c r="D940" s="2953"/>
      <c r="E940" s="2953"/>
      <c r="F940" s="2953"/>
      <c r="G940" s="2953"/>
      <c r="H940" s="2953"/>
      <c r="I940" s="2953"/>
      <c r="J940" s="2953"/>
      <c r="K940" s="2953"/>
      <c r="L940" s="2953"/>
    </row>
    <row r="941" spans="1:12" ht="15.75" customHeight="1">
      <c r="A941" s="2953"/>
      <c r="B941" s="2953"/>
      <c r="C941" s="2953"/>
      <c r="D941" s="2953"/>
      <c r="E941" s="2953"/>
      <c r="F941" s="2953"/>
      <c r="G941" s="2953"/>
      <c r="H941" s="2953"/>
      <c r="I941" s="2953"/>
      <c r="J941" s="2953"/>
      <c r="K941" s="2953"/>
      <c r="L941" s="2953"/>
    </row>
    <row r="942" spans="1:12" ht="15.75" customHeight="1">
      <c r="A942" s="2953"/>
      <c r="B942" s="2953"/>
      <c r="C942" s="2953"/>
      <c r="D942" s="2953"/>
      <c r="E942" s="2953"/>
      <c r="F942" s="2953"/>
      <c r="G942" s="2953"/>
      <c r="H942" s="2953"/>
      <c r="I942" s="2953"/>
      <c r="J942" s="2953"/>
      <c r="K942" s="2953"/>
      <c r="L942" s="2953"/>
    </row>
    <row r="943" spans="1:12" ht="15.75" customHeight="1">
      <c r="A943" s="2953"/>
      <c r="B943" s="2953"/>
      <c r="C943" s="2953"/>
      <c r="D943" s="2953"/>
      <c r="E943" s="2953"/>
      <c r="F943" s="2953"/>
      <c r="G943" s="2953"/>
      <c r="H943" s="2953"/>
      <c r="I943" s="2953"/>
      <c r="J943" s="2953"/>
      <c r="K943" s="2953"/>
      <c r="L943" s="2953"/>
    </row>
    <row r="944" spans="1:12" ht="15.75" customHeight="1">
      <c r="A944" s="2953"/>
      <c r="B944" s="2953"/>
      <c r="C944" s="2953"/>
      <c r="D944" s="2953"/>
      <c r="E944" s="2953"/>
      <c r="F944" s="2953"/>
      <c r="G944" s="2953"/>
      <c r="H944" s="2953"/>
      <c r="I944" s="2953"/>
      <c r="J944" s="2953"/>
      <c r="K944" s="2953"/>
      <c r="L944" s="2953"/>
    </row>
    <row r="945" spans="1:12" ht="15.75" customHeight="1">
      <c r="A945" s="2953"/>
      <c r="B945" s="2953"/>
      <c r="C945" s="2953"/>
      <c r="D945" s="2953"/>
      <c r="E945" s="2953"/>
      <c r="F945" s="2953"/>
      <c r="G945" s="2953"/>
      <c r="H945" s="2953"/>
      <c r="I945" s="2953"/>
      <c r="J945" s="2953"/>
      <c r="K945" s="2953"/>
      <c r="L945" s="2953"/>
    </row>
    <row r="946" spans="1:12" ht="15.75" customHeight="1">
      <c r="A946" s="2953"/>
      <c r="B946" s="2953"/>
      <c r="C946" s="2953"/>
      <c r="D946" s="2953"/>
      <c r="E946" s="2953"/>
      <c r="F946" s="2953"/>
      <c r="G946" s="2953"/>
      <c r="H946" s="2953"/>
      <c r="I946" s="2953"/>
      <c r="J946" s="2953"/>
      <c r="K946" s="2953"/>
      <c r="L946" s="2953"/>
    </row>
    <row r="947" spans="1:12" ht="15.75" customHeight="1">
      <c r="A947" s="2953"/>
      <c r="B947" s="2953"/>
      <c r="C947" s="2953"/>
      <c r="D947" s="2953"/>
      <c r="E947" s="2953"/>
      <c r="F947" s="2953"/>
      <c r="G947" s="2953"/>
      <c r="H947" s="2953"/>
      <c r="I947" s="2953"/>
      <c r="J947" s="2953"/>
      <c r="K947" s="2953"/>
      <c r="L947" s="2953"/>
    </row>
    <row r="948" spans="1:12" ht="15.75" customHeight="1">
      <c r="A948" s="2953"/>
      <c r="B948" s="2953"/>
      <c r="C948" s="2953"/>
      <c r="D948" s="2953"/>
      <c r="E948" s="2953"/>
      <c r="F948" s="2953"/>
      <c r="G948" s="2953"/>
      <c r="H948" s="2953"/>
      <c r="I948" s="2953"/>
      <c r="J948" s="2953"/>
      <c r="K948" s="2953"/>
      <c r="L948" s="2953"/>
    </row>
    <row r="949" spans="1:12" ht="15.75" customHeight="1">
      <c r="A949" s="2953"/>
      <c r="B949" s="2953"/>
      <c r="C949" s="2953"/>
      <c r="D949" s="2953"/>
      <c r="E949" s="2953"/>
      <c r="F949" s="2953"/>
      <c r="G949" s="2953"/>
      <c r="H949" s="2953"/>
      <c r="I949" s="2953"/>
      <c r="J949" s="2953"/>
      <c r="K949" s="2953"/>
      <c r="L949" s="2953"/>
    </row>
    <row r="950" spans="1:12" ht="15.75" customHeight="1">
      <c r="A950" s="2953"/>
      <c r="B950" s="2953"/>
      <c r="C950" s="2953"/>
      <c r="D950" s="2953"/>
      <c r="E950" s="2953"/>
      <c r="F950" s="2953"/>
      <c r="G950" s="2953"/>
      <c r="H950" s="2953"/>
      <c r="I950" s="2953"/>
      <c r="J950" s="2953"/>
      <c r="K950" s="2953"/>
      <c r="L950" s="2953"/>
    </row>
    <row r="951" spans="1:12" ht="15.75" customHeight="1">
      <c r="A951" s="2953"/>
      <c r="B951" s="2953"/>
      <c r="C951" s="2953"/>
      <c r="D951" s="2953"/>
      <c r="E951" s="2953"/>
      <c r="F951" s="2953"/>
      <c r="G951" s="2953"/>
      <c r="H951" s="2953"/>
      <c r="I951" s="2953"/>
      <c r="J951" s="2953"/>
      <c r="K951" s="2953"/>
      <c r="L951" s="2953"/>
    </row>
    <row r="952" spans="1:12" ht="15.75" customHeight="1">
      <c r="A952" s="2953"/>
      <c r="B952" s="2953"/>
      <c r="C952" s="2953"/>
      <c r="D952" s="2953"/>
      <c r="E952" s="2953"/>
      <c r="F952" s="2953"/>
      <c r="G952" s="2953"/>
      <c r="H952" s="2953"/>
      <c r="I952" s="2953"/>
      <c r="J952" s="2953"/>
      <c r="K952" s="2953"/>
      <c r="L952" s="2953"/>
    </row>
    <row r="953" spans="1:12" ht="15.75" customHeight="1">
      <c r="A953" s="2953"/>
      <c r="B953" s="2953"/>
      <c r="C953" s="2953"/>
      <c r="D953" s="2953"/>
      <c r="E953" s="2953"/>
      <c r="F953" s="2953"/>
      <c r="G953" s="2953"/>
      <c r="H953" s="2953"/>
      <c r="I953" s="2953"/>
      <c r="J953" s="2953"/>
      <c r="K953" s="2953"/>
      <c r="L953" s="2953"/>
    </row>
    <row r="954" spans="1:12" ht="15.75" customHeight="1">
      <c r="A954" s="2953"/>
      <c r="B954" s="2953"/>
      <c r="C954" s="2953"/>
      <c r="D954" s="2953"/>
      <c r="E954" s="2953"/>
      <c r="F954" s="2953"/>
      <c r="G954" s="2953"/>
      <c r="H954" s="2953"/>
      <c r="I954" s="2953"/>
      <c r="J954" s="2953"/>
      <c r="K954" s="2953"/>
      <c r="L954" s="2953"/>
    </row>
    <row r="955" spans="1:12" ht="15.75" customHeight="1">
      <c r="A955" s="2953"/>
      <c r="B955" s="2953"/>
      <c r="C955" s="2953"/>
      <c r="D955" s="2953"/>
      <c r="E955" s="2953"/>
      <c r="F955" s="2953"/>
      <c r="G955" s="2953"/>
      <c r="H955" s="2953"/>
      <c r="I955" s="2953"/>
      <c r="J955" s="2953"/>
      <c r="K955" s="2953"/>
      <c r="L955" s="2953"/>
    </row>
    <row r="956" spans="1:12" ht="15.75" customHeight="1">
      <c r="A956" s="2953"/>
      <c r="B956" s="2953"/>
      <c r="C956" s="2953"/>
      <c r="D956" s="2953"/>
      <c r="E956" s="2953"/>
      <c r="F956" s="2953"/>
      <c r="G956" s="2953"/>
      <c r="H956" s="2953"/>
      <c r="I956" s="2953"/>
      <c r="J956" s="2953"/>
      <c r="K956" s="2953"/>
      <c r="L956" s="2953"/>
    </row>
    <row r="957" spans="1:12" ht="15.75" customHeight="1">
      <c r="A957" s="2953"/>
      <c r="B957" s="2953"/>
      <c r="C957" s="2953"/>
      <c r="D957" s="2953"/>
      <c r="E957" s="2953"/>
      <c r="F957" s="2953"/>
      <c r="G957" s="2953"/>
      <c r="H957" s="2953"/>
      <c r="I957" s="2953"/>
      <c r="J957" s="2953"/>
      <c r="K957" s="2953"/>
      <c r="L957" s="2953"/>
    </row>
    <row r="958" spans="1:12" ht="15.75" customHeight="1">
      <c r="A958" s="2953"/>
      <c r="B958" s="2953"/>
      <c r="C958" s="2953"/>
      <c r="D958" s="2953"/>
      <c r="E958" s="2953"/>
      <c r="F958" s="2953"/>
      <c r="G958" s="2953"/>
      <c r="H958" s="2953"/>
      <c r="I958" s="2953"/>
      <c r="J958" s="2953"/>
      <c r="K958" s="2953"/>
      <c r="L958" s="2953"/>
    </row>
    <row r="959" spans="1:12" ht="15.75" customHeight="1">
      <c r="A959" s="2953"/>
      <c r="B959" s="2953"/>
      <c r="C959" s="2953"/>
      <c r="D959" s="2953"/>
      <c r="E959" s="2953"/>
      <c r="F959" s="2953"/>
      <c r="G959" s="2953"/>
      <c r="H959" s="2953"/>
      <c r="I959" s="2953"/>
      <c r="J959" s="2953"/>
      <c r="K959" s="2953"/>
      <c r="L959" s="2953"/>
    </row>
    <row r="960" spans="1:12" ht="15.75" customHeight="1">
      <c r="A960" s="2953"/>
      <c r="B960" s="2953"/>
      <c r="C960" s="2953"/>
      <c r="D960" s="2953"/>
      <c r="E960" s="2953"/>
      <c r="F960" s="2953"/>
      <c r="G960" s="2953"/>
      <c r="H960" s="2953"/>
      <c r="I960" s="2953"/>
      <c r="J960" s="2953"/>
      <c r="K960" s="2953"/>
      <c r="L960" s="2953"/>
    </row>
    <row r="961" spans="1:12" ht="15.75" customHeight="1">
      <c r="A961" s="2953"/>
      <c r="B961" s="2953"/>
      <c r="C961" s="2953"/>
      <c r="D961" s="2953"/>
      <c r="E961" s="2953"/>
      <c r="F961" s="2953"/>
      <c r="G961" s="2953"/>
      <c r="H961" s="2953"/>
      <c r="I961" s="2953"/>
      <c r="J961" s="2953"/>
      <c r="K961" s="2953"/>
      <c r="L961" s="2953"/>
    </row>
    <row r="962" spans="1:12" ht="15.75" customHeight="1">
      <c r="A962" s="2953"/>
      <c r="B962" s="2953"/>
      <c r="C962" s="2953"/>
      <c r="D962" s="2953"/>
      <c r="E962" s="2953"/>
      <c r="F962" s="2953"/>
      <c r="G962" s="2953"/>
      <c r="H962" s="2953"/>
      <c r="I962" s="2953"/>
      <c r="J962" s="2953"/>
      <c r="K962" s="2953"/>
      <c r="L962" s="2953"/>
    </row>
    <row r="963" spans="1:12" ht="15.75" customHeight="1">
      <c r="A963" s="2953"/>
      <c r="B963" s="2953"/>
      <c r="C963" s="2953"/>
      <c r="D963" s="2953"/>
      <c r="E963" s="2953"/>
      <c r="F963" s="2953"/>
      <c r="G963" s="2953"/>
      <c r="H963" s="2953"/>
      <c r="I963" s="2953"/>
      <c r="J963" s="2953"/>
      <c r="K963" s="2953"/>
      <c r="L963" s="2953"/>
    </row>
    <row r="964" spans="1:12" ht="15.75" customHeight="1">
      <c r="A964" s="2953"/>
      <c r="B964" s="2953"/>
      <c r="C964" s="2953"/>
      <c r="D964" s="2953"/>
      <c r="E964" s="2953"/>
      <c r="F964" s="2953"/>
      <c r="G964" s="2953"/>
      <c r="H964" s="2953"/>
      <c r="I964" s="2953"/>
      <c r="J964" s="2953"/>
      <c r="K964" s="2953"/>
      <c r="L964" s="2953"/>
    </row>
    <row r="965" spans="1:12" ht="15.75" customHeight="1">
      <c r="A965" s="2953"/>
      <c r="B965" s="2953"/>
      <c r="C965" s="2953"/>
      <c r="D965" s="2953"/>
      <c r="E965" s="2953"/>
      <c r="F965" s="2953"/>
      <c r="G965" s="2953"/>
      <c r="H965" s="2953"/>
      <c r="I965" s="2953"/>
      <c r="J965" s="2953"/>
      <c r="K965" s="2953"/>
      <c r="L965" s="2953"/>
    </row>
    <row r="966" spans="1:12" ht="15.75" customHeight="1">
      <c r="A966" s="2953"/>
      <c r="B966" s="2953"/>
      <c r="C966" s="2953"/>
      <c r="D966" s="2953"/>
      <c r="E966" s="2953"/>
      <c r="F966" s="2953"/>
      <c r="G966" s="2953"/>
      <c r="H966" s="2953"/>
      <c r="I966" s="2953"/>
      <c r="J966" s="2953"/>
      <c r="K966" s="2953"/>
      <c r="L966" s="2953"/>
    </row>
    <row r="967" spans="1:12" ht="15.75" customHeight="1">
      <c r="A967" s="2953"/>
      <c r="B967" s="2953"/>
      <c r="C967" s="2953"/>
      <c r="D967" s="2953"/>
      <c r="E967" s="2953"/>
      <c r="F967" s="2953"/>
      <c r="G967" s="2953"/>
      <c r="H967" s="2953"/>
      <c r="I967" s="2953"/>
      <c r="J967" s="2953"/>
      <c r="K967" s="2953"/>
      <c r="L967" s="2953"/>
    </row>
    <row r="968" spans="1:12" ht="15.75" customHeight="1">
      <c r="A968" s="2953"/>
      <c r="B968" s="2953"/>
      <c r="C968" s="2953"/>
      <c r="D968" s="2953"/>
      <c r="E968" s="2953"/>
      <c r="F968" s="2953"/>
      <c r="G968" s="2953"/>
      <c r="H968" s="2953"/>
      <c r="I968" s="2953"/>
      <c r="J968" s="2953"/>
      <c r="K968" s="2953"/>
      <c r="L968" s="2953"/>
    </row>
    <row r="969" spans="1:12" ht="15.75" customHeight="1">
      <c r="A969" s="2953"/>
      <c r="B969" s="2953"/>
      <c r="C969" s="2953"/>
      <c r="D969" s="2953"/>
      <c r="E969" s="2953"/>
      <c r="F969" s="2953"/>
      <c r="G969" s="2953"/>
      <c r="H969" s="2953"/>
      <c r="I969" s="2953"/>
      <c r="J969" s="2953"/>
      <c r="K969" s="2953"/>
      <c r="L969" s="2953"/>
    </row>
    <row r="970" spans="1:12" ht="15.75" customHeight="1">
      <c r="A970" s="2953"/>
      <c r="B970" s="2953"/>
      <c r="C970" s="2953"/>
      <c r="D970" s="2953"/>
      <c r="E970" s="2953"/>
      <c r="F970" s="2953"/>
      <c r="G970" s="2953"/>
      <c r="H970" s="2953"/>
      <c r="I970" s="2953"/>
      <c r="J970" s="2953"/>
      <c r="K970" s="2953"/>
      <c r="L970" s="2953"/>
    </row>
    <row r="971" spans="1:12" ht="15.75" customHeight="1">
      <c r="A971" s="2953"/>
      <c r="B971" s="2953"/>
      <c r="C971" s="2953"/>
      <c r="D971" s="2953"/>
      <c r="E971" s="2953"/>
      <c r="F971" s="2953"/>
      <c r="G971" s="2953"/>
      <c r="H971" s="2953"/>
      <c r="I971" s="2953"/>
      <c r="J971" s="2953"/>
      <c r="K971" s="2953"/>
      <c r="L971" s="2953"/>
    </row>
    <row r="972" spans="1:12" ht="15.75" customHeight="1">
      <c r="A972" s="2953"/>
      <c r="B972" s="2953"/>
      <c r="C972" s="2953"/>
      <c r="D972" s="2953"/>
      <c r="E972" s="2953"/>
      <c r="F972" s="2953"/>
      <c r="G972" s="2953"/>
      <c r="H972" s="2953"/>
      <c r="I972" s="2953"/>
      <c r="J972" s="2953"/>
      <c r="K972" s="2953"/>
      <c r="L972" s="2953"/>
    </row>
    <row r="973" spans="1:12" ht="15.75" customHeight="1">
      <c r="A973" s="2953"/>
      <c r="B973" s="2953"/>
      <c r="C973" s="2953"/>
      <c r="D973" s="2953"/>
      <c r="E973" s="2953"/>
      <c r="F973" s="2953"/>
      <c r="G973" s="2953"/>
      <c r="H973" s="2953"/>
      <c r="I973" s="2953"/>
      <c r="J973" s="2953"/>
      <c r="K973" s="2953"/>
      <c r="L973" s="2953"/>
    </row>
    <row r="974" spans="1:12" ht="15.75" customHeight="1">
      <c r="A974" s="2953"/>
      <c r="B974" s="2953"/>
      <c r="C974" s="2953"/>
      <c r="D974" s="2953"/>
      <c r="E974" s="2953"/>
      <c r="F974" s="2953"/>
      <c r="G974" s="2953"/>
      <c r="H974" s="2953"/>
      <c r="I974" s="2953"/>
      <c r="J974" s="2953"/>
      <c r="K974" s="2953"/>
      <c r="L974" s="2953"/>
    </row>
    <row r="975" spans="1:12" ht="15.75" customHeight="1">
      <c r="A975" s="2953"/>
      <c r="B975" s="2953"/>
      <c r="C975" s="2953"/>
      <c r="D975" s="2953"/>
      <c r="E975" s="2953"/>
      <c r="F975" s="2953"/>
      <c r="G975" s="2953"/>
      <c r="H975" s="2953"/>
      <c r="I975" s="2953"/>
      <c r="J975" s="2953"/>
      <c r="K975" s="2953"/>
      <c r="L975" s="2953"/>
    </row>
    <row r="976" spans="1:12" ht="15.75" customHeight="1">
      <c r="A976" s="2953"/>
      <c r="B976" s="2953"/>
      <c r="C976" s="2953"/>
      <c r="D976" s="2953"/>
      <c r="E976" s="2953"/>
      <c r="F976" s="2953"/>
      <c r="G976" s="2953"/>
      <c r="H976" s="2953"/>
      <c r="I976" s="2953"/>
      <c r="J976" s="2953"/>
      <c r="K976" s="2953"/>
      <c r="L976" s="2953"/>
    </row>
    <row r="977" spans="1:12" ht="15.75" customHeight="1">
      <c r="A977" s="2953"/>
      <c r="B977" s="2953"/>
      <c r="C977" s="2953"/>
      <c r="D977" s="2953"/>
      <c r="E977" s="2953"/>
      <c r="F977" s="2953"/>
      <c r="G977" s="2953"/>
      <c r="H977" s="2953"/>
      <c r="I977" s="2953"/>
      <c r="J977" s="2953"/>
      <c r="K977" s="2953"/>
      <c r="L977" s="2953"/>
    </row>
    <row r="978" spans="1:12" ht="15.75" customHeight="1">
      <c r="A978" s="2953"/>
      <c r="B978" s="2953"/>
      <c r="C978" s="2953"/>
      <c r="D978" s="2953"/>
      <c r="E978" s="2953"/>
      <c r="F978" s="2953"/>
      <c r="G978" s="2953"/>
      <c r="H978" s="2953"/>
      <c r="I978" s="2953"/>
      <c r="J978" s="2953"/>
      <c r="K978" s="2953"/>
      <c r="L978" s="2953"/>
    </row>
    <row r="979" spans="1:12" ht="15.75" customHeight="1">
      <c r="A979" s="2953"/>
      <c r="B979" s="2953"/>
      <c r="C979" s="2953"/>
      <c r="D979" s="2953"/>
      <c r="E979" s="2953"/>
      <c r="F979" s="2953"/>
      <c r="G979" s="2953"/>
      <c r="H979" s="2953"/>
      <c r="I979" s="2953"/>
      <c r="J979" s="2953"/>
      <c r="K979" s="2953"/>
      <c r="L979" s="2953"/>
    </row>
    <row r="980" spans="1:12" ht="15.75" customHeight="1">
      <c r="A980" s="2953"/>
      <c r="B980" s="2953"/>
      <c r="C980" s="2953"/>
      <c r="D980" s="2953"/>
      <c r="E980" s="2953"/>
      <c r="F980" s="2953"/>
      <c r="G980" s="2953"/>
      <c r="H980" s="2953"/>
      <c r="I980" s="2953"/>
      <c r="J980" s="2953"/>
      <c r="K980" s="2953"/>
      <c r="L980" s="2953"/>
    </row>
    <row r="981" spans="1:12" ht="15.75" customHeight="1">
      <c r="A981" s="2953"/>
      <c r="B981" s="2953"/>
      <c r="C981" s="2953"/>
      <c r="D981" s="2953"/>
      <c r="E981" s="2953"/>
      <c r="F981" s="2953"/>
      <c r="G981" s="2953"/>
      <c r="H981" s="2953"/>
      <c r="I981" s="2953"/>
      <c r="J981" s="2953"/>
      <c r="K981" s="2953"/>
      <c r="L981" s="2953"/>
    </row>
    <row r="982" spans="1:12" ht="15.75" customHeight="1">
      <c r="A982" s="2953"/>
      <c r="B982" s="2953"/>
      <c r="C982" s="2953"/>
      <c r="D982" s="2953"/>
      <c r="E982" s="2953"/>
      <c r="F982" s="2953"/>
      <c r="G982" s="2953"/>
      <c r="H982" s="2953"/>
      <c r="I982" s="2953"/>
      <c r="J982" s="2953"/>
      <c r="K982" s="2953"/>
      <c r="L982" s="2953"/>
    </row>
    <row r="983" spans="1:12" ht="15.75" customHeight="1">
      <c r="A983" s="2953"/>
      <c r="B983" s="2953"/>
      <c r="C983" s="2953"/>
      <c r="D983" s="2953"/>
      <c r="E983" s="2953"/>
      <c r="F983" s="2953"/>
      <c r="G983" s="2953"/>
      <c r="H983" s="2953"/>
      <c r="I983" s="2953"/>
      <c r="J983" s="2953"/>
      <c r="K983" s="2953"/>
      <c r="L983" s="2953"/>
    </row>
    <row r="984" spans="1:12" ht="15.75" customHeight="1">
      <c r="A984" s="2953"/>
      <c r="B984" s="2953"/>
      <c r="C984" s="2953"/>
      <c r="D984" s="2953"/>
      <c r="E984" s="2953"/>
      <c r="F984" s="2953"/>
      <c r="G984" s="2953"/>
      <c r="H984" s="2953"/>
      <c r="I984" s="2953"/>
      <c r="J984" s="2953"/>
      <c r="K984" s="2953"/>
      <c r="L984" s="2953"/>
    </row>
    <row r="985" spans="1:12" ht="15.75" customHeight="1">
      <c r="A985" s="2953"/>
      <c r="B985" s="2953"/>
      <c r="C985" s="2953"/>
      <c r="D985" s="2953"/>
      <c r="E985" s="2953"/>
      <c r="F985" s="2953"/>
      <c r="G985" s="2953"/>
      <c r="H985" s="2953"/>
      <c r="I985" s="2953"/>
      <c r="J985" s="2953"/>
      <c r="K985" s="2953"/>
      <c r="L985" s="2953"/>
    </row>
    <row r="986" spans="1:12" ht="15.75" customHeight="1">
      <c r="A986" s="2953"/>
      <c r="B986" s="2953"/>
      <c r="C986" s="2953"/>
      <c r="D986" s="2953"/>
      <c r="E986" s="2953"/>
      <c r="F986" s="2953"/>
      <c r="G986" s="2953"/>
      <c r="H986" s="2953"/>
      <c r="I986" s="2953"/>
      <c r="J986" s="2953"/>
      <c r="K986" s="2953"/>
      <c r="L986" s="2953"/>
    </row>
    <row r="987" spans="1:12" ht="15.75" customHeight="1">
      <c r="A987" s="2953"/>
      <c r="B987" s="2953"/>
      <c r="C987" s="2953"/>
      <c r="D987" s="2953"/>
      <c r="E987" s="2953"/>
      <c r="F987" s="2953"/>
      <c r="G987" s="2953"/>
      <c r="H987" s="2953"/>
      <c r="I987" s="2953"/>
      <c r="J987" s="2953"/>
      <c r="K987" s="2953"/>
      <c r="L987" s="2953"/>
    </row>
    <row r="988" spans="1:12" ht="15.75" customHeight="1">
      <c r="A988" s="2953"/>
      <c r="B988" s="2953"/>
      <c r="C988" s="2953"/>
      <c r="D988" s="2953"/>
      <c r="E988" s="2953"/>
      <c r="F988" s="2953"/>
      <c r="G988" s="2953"/>
      <c r="H988" s="2953"/>
      <c r="I988" s="2953"/>
      <c r="J988" s="2953"/>
      <c r="K988" s="2953"/>
      <c r="L988" s="2953"/>
    </row>
    <row r="989" spans="1:12" ht="15.75" customHeight="1">
      <c r="A989" s="2953"/>
      <c r="B989" s="2953"/>
      <c r="C989" s="2953"/>
      <c r="D989" s="2953"/>
      <c r="E989" s="2953"/>
      <c r="F989" s="2953"/>
      <c r="G989" s="2953"/>
      <c r="H989" s="2953"/>
      <c r="I989" s="2953"/>
      <c r="J989" s="2953"/>
      <c r="K989" s="2953"/>
      <c r="L989" s="2953"/>
    </row>
    <row r="990" spans="1:12" ht="15.75" customHeight="1">
      <c r="A990" s="2953"/>
      <c r="B990" s="2953"/>
      <c r="C990" s="2953"/>
      <c r="D990" s="2953"/>
      <c r="E990" s="2953"/>
      <c r="F990" s="2953"/>
      <c r="G990" s="2953"/>
      <c r="H990" s="2953"/>
      <c r="I990" s="2953"/>
      <c r="J990" s="2953"/>
      <c r="K990" s="2953"/>
      <c r="L990" s="2953"/>
    </row>
    <row r="991" spans="1:12" ht="15.75" customHeight="1">
      <c r="A991" s="2953"/>
      <c r="B991" s="2953"/>
      <c r="C991" s="2953"/>
      <c r="D991" s="2953"/>
      <c r="E991" s="2953"/>
      <c r="F991" s="2953"/>
      <c r="G991" s="2953"/>
      <c r="H991" s="2953"/>
      <c r="I991" s="2953"/>
      <c r="J991" s="2953"/>
      <c r="K991" s="2953"/>
      <c r="L991" s="2953"/>
    </row>
    <row r="992" spans="1:12" ht="15.75" customHeight="1">
      <c r="A992" s="2953"/>
      <c r="B992" s="2953"/>
      <c r="C992" s="2953"/>
      <c r="D992" s="2953"/>
      <c r="E992" s="2953"/>
      <c r="F992" s="2953"/>
      <c r="G992" s="2953"/>
      <c r="H992" s="2953"/>
      <c r="I992" s="2953"/>
      <c r="J992" s="2953"/>
      <c r="K992" s="2953"/>
      <c r="L992" s="2953"/>
    </row>
    <row r="993" spans="1:12" ht="15.75" customHeight="1">
      <c r="A993" s="2953"/>
      <c r="B993" s="2953"/>
      <c r="C993" s="2953"/>
      <c r="D993" s="2953"/>
      <c r="E993" s="2953"/>
      <c r="F993" s="2953"/>
      <c r="G993" s="2953"/>
      <c r="H993" s="2953"/>
      <c r="I993" s="2953"/>
      <c r="J993" s="2953"/>
      <c r="K993" s="2953"/>
      <c r="L993" s="2953"/>
    </row>
    <row r="994" spans="1:12" ht="15.75" customHeight="1">
      <c r="A994" s="2953"/>
      <c r="B994" s="2953"/>
      <c r="C994" s="2953"/>
      <c r="D994" s="2953"/>
      <c r="E994" s="2953"/>
      <c r="F994" s="2953"/>
      <c r="G994" s="2953"/>
      <c r="H994" s="2953"/>
      <c r="I994" s="2953"/>
      <c r="J994" s="2953"/>
      <c r="K994" s="2953"/>
      <c r="L994" s="2953"/>
    </row>
  </sheetData>
  <mergeCells count="16">
    <mergeCell ref="B1:H1"/>
    <mergeCell ref="B2:H2"/>
    <mergeCell ref="B3:H3"/>
    <mergeCell ref="B4:C6"/>
    <mergeCell ref="G4:H4"/>
    <mergeCell ref="D5:D6"/>
    <mergeCell ref="E5:E6"/>
    <mergeCell ref="D4:F4"/>
    <mergeCell ref="B41:H41"/>
    <mergeCell ref="B42:C42"/>
    <mergeCell ref="F5:F6"/>
    <mergeCell ref="B23:C23"/>
    <mergeCell ref="B28:C28"/>
    <mergeCell ref="B38:H38"/>
    <mergeCell ref="B39:H39"/>
    <mergeCell ref="B40:H40"/>
  </mergeCells>
  <pageMargins left="0.39370078740157483" right="0.39370078740157483" top="0.39370078740157483" bottom="0.39370078740157483" header="0" footer="0"/>
  <pageSetup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53"/>
  <sheetViews>
    <sheetView showGridLines="0" zoomScale="90" zoomScaleNormal="90" workbookViewId="0">
      <selection activeCell="T105" sqref="T105"/>
    </sheetView>
  </sheetViews>
  <sheetFormatPr defaultColWidth="14.44140625" defaultRowHeight="15" customHeight="1"/>
  <cols>
    <col min="1" max="1" width="8.77734375" style="3050" customWidth="1"/>
    <col min="2" max="2" width="16.44140625" style="3050" customWidth="1"/>
    <col min="3" max="3" width="18.109375" style="3050" customWidth="1"/>
    <col min="4" max="4" width="12.109375" style="3050" customWidth="1"/>
    <col min="5" max="9" width="10.88671875" style="3050" customWidth="1"/>
    <col min="10" max="10" width="11.44140625" style="3050" customWidth="1"/>
    <col min="11" max="24" width="8.77734375" style="3050" customWidth="1"/>
    <col min="25" max="16384" width="14.44140625" style="3050"/>
  </cols>
  <sheetData>
    <row r="1" spans="1:10" ht="15.6">
      <c r="B1" s="3821" t="s">
        <v>2222</v>
      </c>
      <c r="C1" s="3827"/>
      <c r="D1" s="3827"/>
      <c r="E1" s="3827"/>
      <c r="F1" s="3827"/>
      <c r="G1" s="3827"/>
      <c r="H1" s="3827"/>
      <c r="I1" s="3827"/>
      <c r="J1" s="3104"/>
    </row>
    <row r="2" spans="1:10" ht="16.2" thickBot="1">
      <c r="B2" s="3828" t="s">
        <v>2221</v>
      </c>
      <c r="C2" s="3827"/>
      <c r="D2" s="3827"/>
      <c r="E2" s="3827"/>
      <c r="F2" s="3827"/>
      <c r="G2" s="3827"/>
      <c r="H2" s="3827"/>
      <c r="I2" s="3827"/>
      <c r="J2" s="3104"/>
    </row>
    <row r="3" spans="1:10" ht="16.2" thickTop="1">
      <c r="B3" s="3829" t="s">
        <v>336</v>
      </c>
      <c r="C3" s="3831" t="s">
        <v>90</v>
      </c>
      <c r="D3" s="3833" t="s">
        <v>2220</v>
      </c>
      <c r="E3" s="3834"/>
      <c r="F3" s="3835"/>
      <c r="G3" s="3836" t="s">
        <v>2219</v>
      </c>
      <c r="H3" s="3834"/>
      <c r="I3" s="3837"/>
      <c r="J3" s="3104"/>
    </row>
    <row r="4" spans="1:10" ht="16.2" thickBot="1">
      <c r="B4" s="3830"/>
      <c r="C4" s="3832"/>
      <c r="D4" s="3147" t="s">
        <v>2218</v>
      </c>
      <c r="E4" s="3147" t="s">
        <v>2217</v>
      </c>
      <c r="F4" s="3147" t="s">
        <v>2216</v>
      </c>
      <c r="G4" s="3148" t="s">
        <v>2218</v>
      </c>
      <c r="H4" s="3147" t="s">
        <v>2217</v>
      </c>
      <c r="I4" s="3146" t="s">
        <v>2216</v>
      </c>
      <c r="J4" s="3104"/>
    </row>
    <row r="5" spans="1:10" ht="15.6" hidden="1">
      <c r="B5" s="3838" t="s">
        <v>249</v>
      </c>
      <c r="C5" s="3087" t="s">
        <v>367</v>
      </c>
      <c r="D5" s="3145">
        <v>72.099999999999994</v>
      </c>
      <c r="E5" s="3145">
        <v>72.7</v>
      </c>
      <c r="F5" s="3145">
        <v>72.400000000000006</v>
      </c>
      <c r="G5" s="3145">
        <v>71.107187499999995</v>
      </c>
      <c r="H5" s="3145">
        <v>71.707187500000003</v>
      </c>
      <c r="I5" s="3143">
        <v>71.407187500000006</v>
      </c>
      <c r="J5" s="3104"/>
    </row>
    <row r="6" spans="1:10" ht="15.6" hidden="1">
      <c r="B6" s="3819"/>
      <c r="C6" s="3087" t="s">
        <v>366</v>
      </c>
      <c r="D6" s="3145">
        <v>75.599999999999994</v>
      </c>
      <c r="E6" s="3145">
        <v>76.2</v>
      </c>
      <c r="F6" s="3145">
        <v>75.900000000000006</v>
      </c>
      <c r="G6" s="3145">
        <v>73.617096774193527</v>
      </c>
      <c r="H6" s="3145">
        <v>74.21709677419355</v>
      </c>
      <c r="I6" s="3143">
        <v>73.917096774193539</v>
      </c>
      <c r="J6" s="3104"/>
    </row>
    <row r="7" spans="1:10" ht="15.6" hidden="1">
      <c r="A7" s="3104"/>
      <c r="B7" s="3819"/>
      <c r="C7" s="3087" t="s">
        <v>365</v>
      </c>
      <c r="D7" s="3145">
        <v>78.099999999999994</v>
      </c>
      <c r="E7" s="3145">
        <v>78.7</v>
      </c>
      <c r="F7" s="3145">
        <v>78.400000000000006</v>
      </c>
      <c r="G7" s="3145">
        <v>77.85466666666666</v>
      </c>
      <c r="H7" s="3145">
        <v>78.454666666666668</v>
      </c>
      <c r="I7" s="3143">
        <v>78.154666666666657</v>
      </c>
      <c r="J7" s="3104"/>
    </row>
    <row r="8" spans="1:10" ht="15.6" hidden="1">
      <c r="A8" s="3104"/>
      <c r="B8" s="3819"/>
      <c r="C8" s="3087" t="s">
        <v>364</v>
      </c>
      <c r="D8" s="3145">
        <v>80.739999999999995</v>
      </c>
      <c r="E8" s="3145">
        <v>81.34</v>
      </c>
      <c r="F8" s="3145">
        <v>81.040000000000006</v>
      </c>
      <c r="G8" s="3145">
        <v>78.983333333333334</v>
      </c>
      <c r="H8" s="3145">
        <v>79.583333333333329</v>
      </c>
      <c r="I8" s="3143">
        <v>79.283333333333331</v>
      </c>
      <c r="J8" s="3104"/>
    </row>
    <row r="9" spans="1:10" ht="15.6" hidden="1">
      <c r="A9" s="3104"/>
      <c r="B9" s="3819"/>
      <c r="C9" s="3087" t="s">
        <v>363</v>
      </c>
      <c r="D9" s="3145">
        <v>85.51</v>
      </c>
      <c r="E9" s="3145">
        <v>86.11</v>
      </c>
      <c r="F9" s="3145">
        <v>85.81</v>
      </c>
      <c r="G9" s="3145">
        <v>82.697241379310341</v>
      </c>
      <c r="H9" s="3145">
        <v>83.297241379310336</v>
      </c>
      <c r="I9" s="3143">
        <v>82.997241379310339</v>
      </c>
      <c r="J9" s="3104"/>
    </row>
    <row r="10" spans="1:10" ht="15.6" hidden="1">
      <c r="A10" s="3104"/>
      <c r="B10" s="3819"/>
      <c r="C10" s="3087" t="s">
        <v>362</v>
      </c>
      <c r="D10" s="3145">
        <v>81.900000000000006</v>
      </c>
      <c r="E10" s="3145">
        <v>82.5</v>
      </c>
      <c r="F10" s="3145">
        <v>82.2</v>
      </c>
      <c r="G10" s="3145">
        <v>84.163666666666657</v>
      </c>
      <c r="H10" s="3145">
        <v>84.763666666666666</v>
      </c>
      <c r="I10" s="3143">
        <v>84.463666666666654</v>
      </c>
      <c r="J10" s="3104"/>
    </row>
    <row r="11" spans="1:10" ht="15.6" hidden="1">
      <c r="A11" s="3104"/>
      <c r="B11" s="3819"/>
      <c r="C11" s="3087" t="s">
        <v>361</v>
      </c>
      <c r="D11" s="3145">
        <v>79.05</v>
      </c>
      <c r="E11" s="3145">
        <v>79.650000000000006</v>
      </c>
      <c r="F11" s="3145">
        <v>79.349999999999994</v>
      </c>
      <c r="G11" s="3145">
        <v>79.455517241379312</v>
      </c>
      <c r="H11" s="3145">
        <v>80.055517241379306</v>
      </c>
      <c r="I11" s="3143">
        <v>79.755517241379309</v>
      </c>
      <c r="J11" s="3104"/>
    </row>
    <row r="12" spans="1:10" ht="15.6" hidden="1">
      <c r="A12" s="3104"/>
      <c r="B12" s="3819"/>
      <c r="C12" s="3087" t="s">
        <v>360</v>
      </c>
      <c r="D12" s="3145">
        <v>79.55</v>
      </c>
      <c r="E12" s="3145">
        <v>80.150000000000006</v>
      </c>
      <c r="F12" s="3145">
        <v>79.849999999999994</v>
      </c>
      <c r="G12" s="3145">
        <v>78.760000000000005</v>
      </c>
      <c r="H12" s="3145">
        <v>79.36</v>
      </c>
      <c r="I12" s="3143">
        <v>79.06</v>
      </c>
      <c r="J12" s="3104"/>
    </row>
    <row r="13" spans="1:10" ht="15.6" hidden="1">
      <c r="A13" s="3104"/>
      <c r="B13" s="3819"/>
      <c r="C13" s="3087" t="s">
        <v>359</v>
      </c>
      <c r="D13" s="3145">
        <v>82.13</v>
      </c>
      <c r="E13" s="3145">
        <v>82.73</v>
      </c>
      <c r="F13" s="3145">
        <v>82.43</v>
      </c>
      <c r="G13" s="3145">
        <v>80.99233333333332</v>
      </c>
      <c r="H13" s="3145">
        <v>81.592333333333343</v>
      </c>
      <c r="I13" s="3143">
        <v>81.292333333333332</v>
      </c>
      <c r="J13" s="3104"/>
    </row>
    <row r="14" spans="1:10" ht="15.6" hidden="1">
      <c r="A14" s="3104"/>
      <c r="B14" s="3819"/>
      <c r="C14" s="3087" t="s">
        <v>358</v>
      </c>
      <c r="D14" s="3145">
        <v>85.32</v>
      </c>
      <c r="E14" s="3145">
        <v>85.92</v>
      </c>
      <c r="F14" s="3145">
        <v>85.62</v>
      </c>
      <c r="G14" s="3145">
        <v>83.74677419354839</v>
      </c>
      <c r="H14" s="3145">
        <v>84.346774193548384</v>
      </c>
      <c r="I14" s="3143">
        <v>84.046774193548387</v>
      </c>
      <c r="J14" s="3104"/>
    </row>
    <row r="15" spans="1:10" ht="15.6" hidden="1">
      <c r="A15" s="3104"/>
      <c r="B15" s="3819"/>
      <c r="C15" s="3087" t="s">
        <v>357</v>
      </c>
      <c r="D15" s="3144">
        <v>88.6</v>
      </c>
      <c r="E15" s="3145">
        <v>89.2</v>
      </c>
      <c r="F15" s="3144">
        <v>88.9</v>
      </c>
      <c r="G15" s="3145">
        <v>88.055937499999999</v>
      </c>
      <c r="H15" s="3144">
        <v>88.655937499999993</v>
      </c>
      <c r="I15" s="3143">
        <v>88.355937499999996</v>
      </c>
      <c r="J15" s="3104"/>
    </row>
    <row r="16" spans="1:10" ht="15.6" hidden="1">
      <c r="A16" s="3104"/>
      <c r="B16" s="3819"/>
      <c r="C16" s="3107" t="s">
        <v>368</v>
      </c>
      <c r="D16" s="3142">
        <v>88.6</v>
      </c>
      <c r="E16" s="3142">
        <v>89.2</v>
      </c>
      <c r="F16" s="3142">
        <v>88.9</v>
      </c>
      <c r="G16" s="3142">
        <v>89.202903225806452</v>
      </c>
      <c r="H16" s="3142">
        <v>89.80290322580646</v>
      </c>
      <c r="I16" s="3141">
        <v>89.502903225806449</v>
      </c>
      <c r="J16" s="3104"/>
    </row>
    <row r="17" spans="1:10" ht="15.6" hidden="1">
      <c r="A17" s="3104"/>
      <c r="B17" s="3839"/>
      <c r="C17" s="3140" t="s">
        <v>713</v>
      </c>
      <c r="D17" s="3139">
        <v>81.433333333333323</v>
      </c>
      <c r="E17" s="3139">
        <v>82.033333333333346</v>
      </c>
      <c r="F17" s="3139">
        <v>81.733333333333334</v>
      </c>
      <c r="G17" s="3139">
        <v>80.719721484519837</v>
      </c>
      <c r="H17" s="3139">
        <v>81.319721484519846</v>
      </c>
      <c r="I17" s="3138">
        <v>81.019721484519806</v>
      </c>
      <c r="J17" s="3104"/>
    </row>
    <row r="18" spans="1:10" ht="15.6" hidden="1">
      <c r="A18" s="3104"/>
      <c r="B18" s="3840" t="s">
        <v>247</v>
      </c>
      <c r="C18" s="3087" t="s">
        <v>367</v>
      </c>
      <c r="D18" s="3124">
        <v>88.75</v>
      </c>
      <c r="E18" s="3124">
        <v>89.35</v>
      </c>
      <c r="F18" s="3124">
        <v>89.05</v>
      </c>
      <c r="G18" s="3126">
        <v>88.448437499999997</v>
      </c>
      <c r="H18" s="3124">
        <v>89.048437500000006</v>
      </c>
      <c r="I18" s="3123">
        <v>88.748437499999994</v>
      </c>
      <c r="J18" s="3104"/>
    </row>
    <row r="19" spans="1:10" ht="15.6" hidden="1">
      <c r="A19" s="3104"/>
      <c r="B19" s="3819"/>
      <c r="C19" s="3087" t="s">
        <v>366</v>
      </c>
      <c r="D19" s="3124">
        <v>87.23</v>
      </c>
      <c r="E19" s="3124">
        <v>87.83</v>
      </c>
      <c r="F19" s="3124">
        <v>87.53</v>
      </c>
      <c r="G19" s="3126">
        <v>88.500967741935511</v>
      </c>
      <c r="H19" s="3124">
        <v>89.100967741935477</v>
      </c>
      <c r="I19" s="3123">
        <v>88.800967741935494</v>
      </c>
      <c r="J19" s="3104"/>
    </row>
    <row r="20" spans="1:10" ht="15.6" hidden="1">
      <c r="A20" s="3104"/>
      <c r="B20" s="3819"/>
      <c r="C20" s="3087" t="s">
        <v>365</v>
      </c>
      <c r="D20" s="3124">
        <v>84.6</v>
      </c>
      <c r="E20" s="3124">
        <v>85.2</v>
      </c>
      <c r="F20" s="3124">
        <v>84.9</v>
      </c>
      <c r="G20" s="3126">
        <v>84.469333333333324</v>
      </c>
      <c r="H20" s="3124">
        <v>85.069333333333333</v>
      </c>
      <c r="I20" s="3123">
        <v>84.769333333333321</v>
      </c>
      <c r="J20" s="3104"/>
    </row>
    <row r="21" spans="1:10" ht="15.75" hidden="1" customHeight="1">
      <c r="B21" s="3819"/>
      <c r="C21" s="3087" t="s">
        <v>364</v>
      </c>
      <c r="D21" s="3124">
        <v>87.64</v>
      </c>
      <c r="E21" s="3124">
        <v>88.24</v>
      </c>
      <c r="F21" s="3124">
        <v>87.94</v>
      </c>
      <c r="G21" s="3126">
        <v>85.926666666666677</v>
      </c>
      <c r="H21" s="3124">
        <v>86.526666666666657</v>
      </c>
      <c r="I21" s="3123">
        <v>86.226666666666659</v>
      </c>
      <c r="J21" s="3104"/>
    </row>
    <row r="22" spans="1:10" ht="15.75" hidden="1" customHeight="1">
      <c r="B22" s="3819"/>
      <c r="C22" s="3087" t="s">
        <v>363</v>
      </c>
      <c r="D22" s="3124">
        <v>86.61</v>
      </c>
      <c r="E22" s="3124">
        <v>87.21</v>
      </c>
      <c r="F22" s="3124">
        <v>86.91</v>
      </c>
      <c r="G22" s="3126">
        <v>87.38366666666667</v>
      </c>
      <c r="H22" s="3124">
        <v>87.983666666666679</v>
      </c>
      <c r="I22" s="3123">
        <v>87.683666666666682</v>
      </c>
      <c r="J22" s="3104"/>
    </row>
    <row r="23" spans="1:10" ht="15.75" hidden="1" customHeight="1">
      <c r="B23" s="3819"/>
      <c r="C23" s="3087" t="s">
        <v>362</v>
      </c>
      <c r="D23" s="3124">
        <v>87.1</v>
      </c>
      <c r="E23" s="3124">
        <v>87.7</v>
      </c>
      <c r="F23" s="3124">
        <v>87.4</v>
      </c>
      <c r="G23" s="3126">
        <v>87.402758620689667</v>
      </c>
      <c r="H23" s="3124">
        <v>88.002758620689633</v>
      </c>
      <c r="I23" s="3123">
        <v>87.70275862068965</v>
      </c>
      <c r="J23" s="3104"/>
    </row>
    <row r="24" spans="1:10" ht="15.75" hidden="1" customHeight="1">
      <c r="B24" s="3819"/>
      <c r="C24" s="3087" t="s">
        <v>361</v>
      </c>
      <c r="D24" s="3124">
        <v>85.3</v>
      </c>
      <c r="E24" s="3124">
        <v>85.9</v>
      </c>
      <c r="F24" s="3124">
        <v>85.6</v>
      </c>
      <c r="G24" s="3126">
        <v>85.646896551724126</v>
      </c>
      <c r="H24" s="3124">
        <v>86.246896551724149</v>
      </c>
      <c r="I24" s="3123">
        <v>85.946896551724137</v>
      </c>
      <c r="J24" s="3104"/>
    </row>
    <row r="25" spans="1:10" ht="15.75" hidden="1" customHeight="1">
      <c r="B25" s="3819"/>
      <c r="C25" s="3087" t="s">
        <v>360</v>
      </c>
      <c r="D25" s="3124">
        <v>86.77</v>
      </c>
      <c r="E25" s="3124">
        <v>87.37</v>
      </c>
      <c r="F25" s="3124">
        <v>87.07</v>
      </c>
      <c r="G25" s="3126">
        <v>86.572333333333333</v>
      </c>
      <c r="H25" s="3124">
        <v>87.172333333333341</v>
      </c>
      <c r="I25" s="3123">
        <v>86.87233333333333</v>
      </c>
      <c r="J25" s="3104"/>
    </row>
    <row r="26" spans="1:10" ht="15.75" hidden="1" customHeight="1">
      <c r="B26" s="3819"/>
      <c r="C26" s="3087" t="s">
        <v>359</v>
      </c>
      <c r="D26" s="3124">
        <v>86.86</v>
      </c>
      <c r="E26" s="3124">
        <v>87.46</v>
      </c>
      <c r="F26" s="3124">
        <v>87.16</v>
      </c>
      <c r="G26" s="3126">
        <v>86.686451612903213</v>
      </c>
      <c r="H26" s="3124">
        <v>87.291000000000011</v>
      </c>
      <c r="I26" s="3123">
        <v>86.988725806451612</v>
      </c>
      <c r="J26" s="3104"/>
    </row>
    <row r="27" spans="1:10" ht="15.75" hidden="1" customHeight="1">
      <c r="B27" s="3819"/>
      <c r="C27" s="3087" t="s">
        <v>358</v>
      </c>
      <c r="D27" s="3124">
        <v>87.61</v>
      </c>
      <c r="E27" s="3124">
        <v>88.21</v>
      </c>
      <c r="F27" s="3124">
        <v>87.91</v>
      </c>
      <c r="G27" s="3126">
        <v>86.455806451612901</v>
      </c>
      <c r="H27" s="3124">
        <v>87.055806451612895</v>
      </c>
      <c r="I27" s="3123">
        <v>86.755806451612898</v>
      </c>
      <c r="J27" s="3104"/>
    </row>
    <row r="28" spans="1:10" ht="15.75" hidden="1" customHeight="1">
      <c r="B28" s="3819"/>
      <c r="C28" s="3087" t="s">
        <v>357</v>
      </c>
      <c r="D28" s="3124">
        <v>92.72</v>
      </c>
      <c r="E28" s="3124">
        <v>93.32</v>
      </c>
      <c r="F28" s="3124">
        <v>93.02</v>
      </c>
      <c r="G28" s="3126">
        <v>89.458709677419364</v>
      </c>
      <c r="H28" s="3124">
        <v>90.058709677419344</v>
      </c>
      <c r="I28" s="3123">
        <v>89.758709677419347</v>
      </c>
      <c r="J28" s="3104"/>
    </row>
    <row r="29" spans="1:10" ht="15.75" hidden="1" customHeight="1">
      <c r="B29" s="3819"/>
      <c r="C29" s="3107" t="s">
        <v>368</v>
      </c>
      <c r="D29" s="3124">
        <v>95</v>
      </c>
      <c r="E29" s="3124">
        <v>95.6</v>
      </c>
      <c r="F29" s="3124">
        <v>95.3</v>
      </c>
      <c r="G29" s="3126">
        <v>94.915483870967748</v>
      </c>
      <c r="H29" s="3124">
        <v>95.515483870967742</v>
      </c>
      <c r="I29" s="3123">
        <v>95.215483870967745</v>
      </c>
      <c r="J29" s="3104"/>
    </row>
    <row r="30" spans="1:10" ht="15.75" hidden="1" customHeight="1">
      <c r="B30" s="3839"/>
      <c r="C30" s="3137" t="s">
        <v>713</v>
      </c>
      <c r="D30" s="3122">
        <v>88.015833333333333</v>
      </c>
      <c r="E30" s="3122">
        <v>88.615833333333327</v>
      </c>
      <c r="F30" s="3122">
        <v>88.31583333333333</v>
      </c>
      <c r="G30" s="3136">
        <v>87.655626002271049</v>
      </c>
      <c r="H30" s="3122">
        <v>88.256005034529096</v>
      </c>
      <c r="I30" s="3121">
        <v>87.955815518400073</v>
      </c>
      <c r="J30" s="3104"/>
    </row>
    <row r="31" spans="1:10" ht="15.75" hidden="1" customHeight="1">
      <c r="B31" s="3840" t="s">
        <v>245</v>
      </c>
      <c r="C31" s="3087" t="s">
        <v>367</v>
      </c>
      <c r="D31" s="3135">
        <v>97.96</v>
      </c>
      <c r="E31" s="3135">
        <v>98.56</v>
      </c>
      <c r="F31" s="3135">
        <v>98.259999999999991</v>
      </c>
      <c r="G31" s="3135">
        <v>96.012187499999996</v>
      </c>
      <c r="H31" s="3135">
        <v>96.612187500000005</v>
      </c>
      <c r="I31" s="3134">
        <v>96.312187499999993</v>
      </c>
      <c r="J31" s="3104"/>
    </row>
    <row r="32" spans="1:10" ht="15.75" hidden="1" customHeight="1">
      <c r="B32" s="3819"/>
      <c r="C32" s="3087" t="s">
        <v>366</v>
      </c>
      <c r="D32" s="3124">
        <v>101.29</v>
      </c>
      <c r="E32" s="3124">
        <v>101.89</v>
      </c>
      <c r="F32" s="3124">
        <v>101.59</v>
      </c>
      <c r="G32" s="3124">
        <v>103.24870967741936</v>
      </c>
      <c r="H32" s="3124">
        <v>103.84870967741935</v>
      </c>
      <c r="I32" s="3123">
        <v>103.54870967741935</v>
      </c>
      <c r="J32" s="3104"/>
    </row>
    <row r="33" spans="2:10" ht="15.75" hidden="1" customHeight="1">
      <c r="B33" s="3819"/>
      <c r="C33" s="3087" t="s">
        <v>365</v>
      </c>
      <c r="D33" s="3124">
        <v>98.64</v>
      </c>
      <c r="E33" s="3124">
        <v>99.24</v>
      </c>
      <c r="F33" s="3124">
        <v>98.94</v>
      </c>
      <c r="G33" s="3124">
        <v>98.939677419354837</v>
      </c>
      <c r="H33" s="3124">
        <v>99.539677419354845</v>
      </c>
      <c r="I33" s="3123">
        <v>99.239677419354848</v>
      </c>
      <c r="J33" s="3104"/>
    </row>
    <row r="34" spans="2:10" ht="15.75" hidden="1" customHeight="1">
      <c r="B34" s="3819"/>
      <c r="C34" s="3087" t="s">
        <v>364</v>
      </c>
      <c r="D34" s="3124">
        <v>100.73</v>
      </c>
      <c r="E34" s="3124">
        <v>101.33</v>
      </c>
      <c r="F34" s="3124">
        <v>101.03</v>
      </c>
      <c r="G34" s="3124">
        <v>98.803103448275863</v>
      </c>
      <c r="H34" s="3124">
        <v>99.403103448275857</v>
      </c>
      <c r="I34" s="3123">
        <v>99.10310344827586</v>
      </c>
      <c r="J34" s="3104"/>
    </row>
    <row r="35" spans="2:10" ht="15.75" hidden="1" customHeight="1">
      <c r="B35" s="3819"/>
      <c r="C35" s="3087" t="s">
        <v>363</v>
      </c>
      <c r="D35" s="3124">
        <v>99.11</v>
      </c>
      <c r="E35" s="3124">
        <v>99.71</v>
      </c>
      <c r="F35" s="3124">
        <v>99.41</v>
      </c>
      <c r="G35" s="3124">
        <v>99.268333333333302</v>
      </c>
      <c r="H35" s="3124">
        <v>99.868333333333339</v>
      </c>
      <c r="I35" s="3123">
        <v>99.568333333333328</v>
      </c>
      <c r="J35" s="3104"/>
    </row>
    <row r="36" spans="2:10" ht="15.75" hidden="1" customHeight="1">
      <c r="B36" s="3819"/>
      <c r="C36" s="3087" t="s">
        <v>362</v>
      </c>
      <c r="D36" s="3124">
        <v>98.14</v>
      </c>
      <c r="E36" s="3124">
        <v>98.74</v>
      </c>
      <c r="F36" s="3124">
        <v>98.44</v>
      </c>
      <c r="G36" s="3124">
        <v>98.89533333333334</v>
      </c>
      <c r="H36" s="3124">
        <v>99.495333333333321</v>
      </c>
      <c r="I36" s="3123">
        <v>99.195333333333338</v>
      </c>
      <c r="J36" s="3104"/>
    </row>
    <row r="37" spans="2:10" ht="15.75" hidden="1" customHeight="1">
      <c r="B37" s="3819"/>
      <c r="C37" s="3133" t="s">
        <v>361</v>
      </c>
      <c r="D37" s="3124">
        <v>99.26</v>
      </c>
      <c r="E37" s="3124">
        <v>99.86</v>
      </c>
      <c r="F37" s="3124">
        <v>99.56</v>
      </c>
      <c r="G37" s="3124">
        <v>99.27</v>
      </c>
      <c r="H37" s="3124">
        <v>99.87</v>
      </c>
      <c r="I37" s="3123">
        <v>99.57</v>
      </c>
      <c r="J37" s="3104"/>
    </row>
    <row r="38" spans="2:10" ht="15.75" hidden="1" customHeight="1">
      <c r="B38" s="3819"/>
      <c r="C38" s="3133" t="s">
        <v>360</v>
      </c>
      <c r="D38" s="3124">
        <v>97.58</v>
      </c>
      <c r="E38" s="3124">
        <v>98.18</v>
      </c>
      <c r="F38" s="3124">
        <v>97.88</v>
      </c>
      <c r="G38" s="3124">
        <v>98.50866666666667</v>
      </c>
      <c r="H38" s="3124">
        <v>99.108666666666679</v>
      </c>
      <c r="I38" s="3123">
        <v>98.808666666666682</v>
      </c>
      <c r="J38" s="3104"/>
    </row>
    <row r="39" spans="2:10" ht="15.75" hidden="1" customHeight="1">
      <c r="B39" s="3819"/>
      <c r="C39" s="3087" t="s">
        <v>359</v>
      </c>
      <c r="D39" s="3124">
        <v>95.99</v>
      </c>
      <c r="E39" s="3124">
        <v>96.59</v>
      </c>
      <c r="F39" s="3124">
        <v>96.289999999999992</v>
      </c>
      <c r="G39" s="3124">
        <v>96.414666666666662</v>
      </c>
      <c r="H39" s="3124">
        <v>97.014666666666685</v>
      </c>
      <c r="I39" s="3123">
        <v>96.714666666666673</v>
      </c>
      <c r="J39" s="3104"/>
    </row>
    <row r="40" spans="2:10" ht="15.75" hidden="1" customHeight="1">
      <c r="B40" s="3819"/>
      <c r="C40" s="3087" t="s">
        <v>358</v>
      </c>
      <c r="D40" s="3124">
        <v>95.2</v>
      </c>
      <c r="E40" s="3124">
        <v>95.8</v>
      </c>
      <c r="F40" s="3124">
        <v>95.5</v>
      </c>
      <c r="G40" s="3124">
        <v>96.220967741935496</v>
      </c>
      <c r="H40" s="3124">
        <v>96.820967741935476</v>
      </c>
      <c r="I40" s="3123">
        <v>96.520967741935493</v>
      </c>
      <c r="J40" s="3104"/>
    </row>
    <row r="41" spans="2:10" ht="15.75" hidden="1" customHeight="1">
      <c r="B41" s="3819"/>
      <c r="C41" s="3087" t="s">
        <v>357</v>
      </c>
      <c r="D41" s="3124">
        <v>95.32</v>
      </c>
      <c r="E41" s="3124">
        <v>95.92</v>
      </c>
      <c r="F41" s="3124">
        <v>95.62</v>
      </c>
      <c r="G41" s="3124">
        <v>94.152258064516133</v>
      </c>
      <c r="H41" s="3124">
        <v>94.752258064516141</v>
      </c>
      <c r="I41" s="3123">
        <v>94.452258064516144</v>
      </c>
      <c r="J41" s="3104"/>
    </row>
    <row r="42" spans="2:10" ht="15.75" hidden="1" customHeight="1">
      <c r="B42" s="3819"/>
      <c r="C42" s="3107" t="s">
        <v>368</v>
      </c>
      <c r="D42" s="3132">
        <v>95.9</v>
      </c>
      <c r="E42" s="3132">
        <v>96.5</v>
      </c>
      <c r="F42" s="3132">
        <v>96.2</v>
      </c>
      <c r="G42" s="3132">
        <v>95.714062499999997</v>
      </c>
      <c r="H42" s="3132">
        <v>96.314062500000006</v>
      </c>
      <c r="I42" s="3131">
        <v>96.014062499999994</v>
      </c>
      <c r="J42" s="3104"/>
    </row>
    <row r="43" spans="2:10" ht="15.75" hidden="1" customHeight="1">
      <c r="B43" s="3839"/>
      <c r="C43" s="3116" t="s">
        <v>713</v>
      </c>
      <c r="D43" s="3130">
        <v>97.926666666666677</v>
      </c>
      <c r="E43" s="3130">
        <v>98.526666666666657</v>
      </c>
      <c r="F43" s="3130">
        <v>98.251639784946235</v>
      </c>
      <c r="G43" s="3130">
        <v>97.953997195958479</v>
      </c>
      <c r="H43" s="3130">
        <v>98.553997195958473</v>
      </c>
      <c r="I43" s="3129">
        <v>98.253997195958462</v>
      </c>
      <c r="J43" s="3104"/>
    </row>
    <row r="44" spans="2:10" ht="15.75" hidden="1" customHeight="1">
      <c r="B44" s="3840" t="s">
        <v>243</v>
      </c>
      <c r="C44" s="3087" t="s">
        <v>367</v>
      </c>
      <c r="D44" s="3128">
        <v>96.92</v>
      </c>
      <c r="E44" s="3128">
        <v>97.52</v>
      </c>
      <c r="F44" s="3128">
        <v>97.22</v>
      </c>
      <c r="G44" s="3128">
        <v>96.714193548387101</v>
      </c>
      <c r="H44" s="3128">
        <v>97.314193548387095</v>
      </c>
      <c r="I44" s="3127">
        <v>97.014193548387098</v>
      </c>
      <c r="J44" s="3104"/>
    </row>
    <row r="45" spans="2:10" ht="15.75" hidden="1" customHeight="1">
      <c r="B45" s="3819"/>
      <c r="C45" s="3087" t="s">
        <v>366</v>
      </c>
      <c r="D45" s="3126">
        <v>97.52</v>
      </c>
      <c r="E45" s="3126">
        <v>98.12</v>
      </c>
      <c r="F45" s="3126">
        <v>97.82</v>
      </c>
      <c r="G45" s="3126">
        <v>96.642258064516142</v>
      </c>
      <c r="H45" s="3126">
        <v>97.242258064516108</v>
      </c>
      <c r="I45" s="3125">
        <v>96.942258064516125</v>
      </c>
      <c r="J45" s="3104"/>
    </row>
    <row r="46" spans="2:10" ht="15.75" hidden="1" customHeight="1">
      <c r="B46" s="3819"/>
      <c r="C46" s="3087" t="s">
        <v>365</v>
      </c>
      <c r="D46" s="3126">
        <v>98.64</v>
      </c>
      <c r="E46" s="3126">
        <v>99.24</v>
      </c>
      <c r="F46" s="3126">
        <v>98.94</v>
      </c>
      <c r="G46" s="3126">
        <v>97.734193548387097</v>
      </c>
      <c r="H46" s="3126">
        <v>98.334193548387105</v>
      </c>
      <c r="I46" s="3125">
        <v>98.034193548387094</v>
      </c>
      <c r="J46" s="3104"/>
    </row>
    <row r="47" spans="2:10" ht="15.75" hidden="1" customHeight="1">
      <c r="B47" s="3819"/>
      <c r="C47" s="3087" t="s">
        <v>364</v>
      </c>
      <c r="D47" s="3126">
        <v>98.46</v>
      </c>
      <c r="E47" s="3126">
        <v>99.06</v>
      </c>
      <c r="F47" s="3126">
        <v>98.76</v>
      </c>
      <c r="G47" s="3126">
        <v>97.996333333333311</v>
      </c>
      <c r="H47" s="3126">
        <v>98.596333333333334</v>
      </c>
      <c r="I47" s="3125">
        <v>98.296333333333322</v>
      </c>
      <c r="J47" s="3104"/>
    </row>
    <row r="48" spans="2:10" ht="15.75" hidden="1" customHeight="1">
      <c r="B48" s="3819"/>
      <c r="C48" s="3087" t="s">
        <v>363</v>
      </c>
      <c r="D48" s="3126">
        <v>99.37</v>
      </c>
      <c r="E48" s="3126">
        <v>99.97</v>
      </c>
      <c r="F48" s="3126">
        <v>99.67</v>
      </c>
      <c r="G48" s="3126">
        <v>98.795172413793082</v>
      </c>
      <c r="H48" s="3126">
        <v>99.395172413793105</v>
      </c>
      <c r="I48" s="3125">
        <v>99.095172413793094</v>
      </c>
      <c r="J48" s="3104"/>
    </row>
    <row r="49" spans="2:10" ht="15.75" hidden="1" customHeight="1">
      <c r="B49" s="3819"/>
      <c r="C49" s="3087" t="s">
        <v>362</v>
      </c>
      <c r="D49" s="3126">
        <v>99.13</v>
      </c>
      <c r="E49" s="3126">
        <v>99.73</v>
      </c>
      <c r="F49" s="3126">
        <v>99.43</v>
      </c>
      <c r="G49" s="3126">
        <v>100.75700000000002</v>
      </c>
      <c r="H49" s="3126">
        <v>101.357</v>
      </c>
      <c r="I49" s="3125">
        <v>101.05700000000002</v>
      </c>
      <c r="J49" s="3104"/>
    </row>
    <row r="50" spans="2:10" ht="15.75" hidden="1" customHeight="1">
      <c r="B50" s="3819"/>
      <c r="C50" s="3087" t="s">
        <v>2214</v>
      </c>
      <c r="D50" s="3126">
        <v>99.31</v>
      </c>
      <c r="E50" s="3126">
        <v>99.91</v>
      </c>
      <c r="F50" s="3126">
        <v>99.61</v>
      </c>
      <c r="G50" s="3126">
        <v>98.53</v>
      </c>
      <c r="H50" s="3126">
        <v>99.13</v>
      </c>
      <c r="I50" s="3125">
        <v>98.83</v>
      </c>
      <c r="J50" s="3104"/>
    </row>
    <row r="51" spans="2:10" ht="15.75" hidden="1" customHeight="1">
      <c r="B51" s="3819"/>
      <c r="C51" s="3087" t="s">
        <v>360</v>
      </c>
      <c r="D51" s="3126">
        <v>100.45</v>
      </c>
      <c r="E51" s="3126">
        <v>101.05</v>
      </c>
      <c r="F51" s="3126">
        <v>100.75</v>
      </c>
      <c r="G51" s="3126">
        <v>99.253666666666689</v>
      </c>
      <c r="H51" s="3126">
        <v>99.853666666666655</v>
      </c>
      <c r="I51" s="3125">
        <v>99.553666666666672</v>
      </c>
      <c r="J51" s="3104"/>
    </row>
    <row r="52" spans="2:10" ht="15.75" hidden="1" customHeight="1">
      <c r="B52" s="3819"/>
      <c r="C52" s="3087" t="s">
        <v>359</v>
      </c>
      <c r="D52" s="3126">
        <v>99.4</v>
      </c>
      <c r="E52" s="3126">
        <v>100</v>
      </c>
      <c r="F52" s="3126">
        <v>99.7</v>
      </c>
      <c r="G52" s="3126">
        <v>99.667000000000002</v>
      </c>
      <c r="H52" s="3126">
        <v>100.26700000000001</v>
      </c>
      <c r="I52" s="3125">
        <v>99.967000000000013</v>
      </c>
      <c r="J52" s="3104"/>
    </row>
    <row r="53" spans="2:10" ht="15.75" hidden="1" customHeight="1">
      <c r="B53" s="3819"/>
      <c r="C53" s="3087" t="s">
        <v>358</v>
      </c>
      <c r="D53" s="3126">
        <v>102.16</v>
      </c>
      <c r="E53" s="3126">
        <v>102.76</v>
      </c>
      <c r="F53" s="3126">
        <v>102.46000000000001</v>
      </c>
      <c r="G53" s="3126">
        <v>100.94516129032259</v>
      </c>
      <c r="H53" s="3126">
        <v>101.54516129032258</v>
      </c>
      <c r="I53" s="3125">
        <v>101.24516129032259</v>
      </c>
      <c r="J53" s="3104"/>
    </row>
    <row r="54" spans="2:10" ht="15.75" hidden="1" customHeight="1">
      <c r="B54" s="3819"/>
      <c r="C54" s="3087" t="s">
        <v>2215</v>
      </c>
      <c r="D54" s="3126">
        <v>102.2</v>
      </c>
      <c r="E54" s="3126">
        <v>102.8</v>
      </c>
      <c r="F54" s="3126">
        <v>102.5</v>
      </c>
      <c r="G54" s="3126">
        <v>101.78375</v>
      </c>
      <c r="H54" s="3126">
        <v>102.38374999999999</v>
      </c>
      <c r="I54" s="3125">
        <v>102.08374999999999</v>
      </c>
      <c r="J54" s="3104"/>
    </row>
    <row r="55" spans="2:10" ht="15.75" hidden="1" customHeight="1">
      <c r="B55" s="3819"/>
      <c r="C55" s="3087" t="s">
        <v>368</v>
      </c>
      <c r="D55" s="3124">
        <v>101.14</v>
      </c>
      <c r="E55" s="3124">
        <v>101.74</v>
      </c>
      <c r="F55" s="3124">
        <v>101.44</v>
      </c>
      <c r="G55" s="3124">
        <v>101.45258064516129</v>
      </c>
      <c r="H55" s="3124">
        <v>102.0525806451613</v>
      </c>
      <c r="I55" s="3123">
        <v>101.75258064516129</v>
      </c>
      <c r="J55" s="3104"/>
    </row>
    <row r="56" spans="2:10" ht="15.75" hidden="1" customHeight="1">
      <c r="B56" s="3839"/>
      <c r="C56" s="3116" t="s">
        <v>713</v>
      </c>
      <c r="D56" s="3122">
        <v>99.558333333333337</v>
      </c>
      <c r="E56" s="3122">
        <v>100.15833333333332</v>
      </c>
      <c r="F56" s="3122">
        <v>99.858333333333348</v>
      </c>
      <c r="G56" s="3122">
        <v>99.189275792547292</v>
      </c>
      <c r="H56" s="3122">
        <v>99.789275792547258</v>
      </c>
      <c r="I56" s="3121">
        <v>99.489275792547275</v>
      </c>
      <c r="J56" s="3104"/>
    </row>
    <row r="57" spans="2:10" ht="15.75" hidden="1" customHeight="1">
      <c r="B57" s="3840" t="s">
        <v>241</v>
      </c>
      <c r="C57" s="3087" t="s">
        <v>367</v>
      </c>
      <c r="D57" s="3120">
        <v>103.71</v>
      </c>
      <c r="E57" s="3120">
        <v>104.31</v>
      </c>
      <c r="F57" s="3120">
        <v>104.00999999999999</v>
      </c>
      <c r="G57" s="3120">
        <v>102.12375000000002</v>
      </c>
      <c r="H57" s="3120">
        <v>102.72375</v>
      </c>
      <c r="I57" s="3119">
        <v>102.42375000000001</v>
      </c>
      <c r="J57" s="3104"/>
    </row>
    <row r="58" spans="2:10" ht="15.75" hidden="1" customHeight="1">
      <c r="B58" s="3819"/>
      <c r="C58" s="3087" t="s">
        <v>366</v>
      </c>
      <c r="D58" s="3118">
        <v>105.92</v>
      </c>
      <c r="E58" s="3118">
        <v>106.52</v>
      </c>
      <c r="F58" s="3118">
        <v>106.22</v>
      </c>
      <c r="G58" s="3118">
        <v>105.59096774193547</v>
      </c>
      <c r="H58" s="3118">
        <v>106.19096774193549</v>
      </c>
      <c r="I58" s="3117">
        <v>105.89096774193548</v>
      </c>
      <c r="J58" s="3104"/>
    </row>
    <row r="59" spans="2:10" ht="15.75" hidden="1" customHeight="1">
      <c r="B59" s="3819"/>
      <c r="C59" s="3087" t="s">
        <v>365</v>
      </c>
      <c r="D59" s="3118">
        <v>103.49</v>
      </c>
      <c r="E59" s="3118">
        <v>104.09</v>
      </c>
      <c r="F59" s="3118">
        <v>103.78999999999999</v>
      </c>
      <c r="G59" s="3118">
        <v>104.52666666666666</v>
      </c>
      <c r="H59" s="3118">
        <v>105.12666666666668</v>
      </c>
      <c r="I59" s="3117">
        <v>104.82666666666667</v>
      </c>
      <c r="J59" s="3104"/>
    </row>
    <row r="60" spans="2:10" ht="15.75" hidden="1" customHeight="1">
      <c r="B60" s="3819"/>
      <c r="C60" s="3087" t="s">
        <v>364</v>
      </c>
      <c r="D60" s="3118">
        <v>105.46</v>
      </c>
      <c r="E60" s="3118">
        <v>106.06</v>
      </c>
      <c r="F60" s="3118">
        <v>105.75999999999999</v>
      </c>
      <c r="G60" s="3118">
        <v>104.429</v>
      </c>
      <c r="H60" s="3118">
        <v>105.02900000000001</v>
      </c>
      <c r="I60" s="3117">
        <v>104.72900000000001</v>
      </c>
      <c r="J60" s="3104"/>
    </row>
    <row r="61" spans="2:10" ht="15.75" hidden="1" customHeight="1">
      <c r="B61" s="3819"/>
      <c r="C61" s="3087" t="s">
        <v>363</v>
      </c>
      <c r="D61" s="3118">
        <v>107</v>
      </c>
      <c r="E61" s="3118">
        <v>107.6</v>
      </c>
      <c r="F61" s="3118">
        <v>107.3</v>
      </c>
      <c r="G61" s="3118">
        <v>106.20206896551723</v>
      </c>
      <c r="H61" s="3118">
        <v>106.80206896551724</v>
      </c>
      <c r="I61" s="3117">
        <v>106.50206896551722</v>
      </c>
      <c r="J61" s="3104"/>
    </row>
    <row r="62" spans="2:10" ht="15.75" hidden="1" customHeight="1">
      <c r="B62" s="3819"/>
      <c r="C62" s="3087" t="s">
        <v>362</v>
      </c>
      <c r="D62" s="3118">
        <v>106.6</v>
      </c>
      <c r="E62" s="3118">
        <v>107.2</v>
      </c>
      <c r="F62" s="3118">
        <v>106.9</v>
      </c>
      <c r="G62" s="3118">
        <v>106.06200000000003</v>
      </c>
      <c r="H62" s="3118">
        <v>106.66199999999999</v>
      </c>
      <c r="I62" s="3117">
        <v>106.36200000000001</v>
      </c>
      <c r="J62" s="3104"/>
    </row>
    <row r="63" spans="2:10" ht="15.75" hidden="1" customHeight="1">
      <c r="B63" s="3819"/>
      <c r="C63" s="3087" t="s">
        <v>374</v>
      </c>
      <c r="D63" s="3118">
        <v>108.88</v>
      </c>
      <c r="E63" s="3118">
        <v>109.48</v>
      </c>
      <c r="F63" s="3118">
        <v>109.18</v>
      </c>
      <c r="G63" s="3118">
        <v>108.18586206896553</v>
      </c>
      <c r="H63" s="3118">
        <v>108.78586206896551</v>
      </c>
      <c r="I63" s="3117">
        <v>108.48586206896553</v>
      </c>
      <c r="J63" s="3104"/>
    </row>
    <row r="64" spans="2:10" ht="15.75" hidden="1" customHeight="1">
      <c r="B64" s="3819"/>
      <c r="C64" s="3087" t="s">
        <v>360</v>
      </c>
      <c r="D64" s="3118">
        <v>107.23</v>
      </c>
      <c r="E64" s="3118">
        <v>107.83</v>
      </c>
      <c r="F64" s="3118">
        <v>107.53</v>
      </c>
      <c r="G64" s="3118">
        <v>108.52000000000001</v>
      </c>
      <c r="H64" s="3118">
        <v>109.11999999999998</v>
      </c>
      <c r="I64" s="3117">
        <v>108.82</v>
      </c>
      <c r="J64" s="3104"/>
    </row>
    <row r="65" spans="2:10" ht="15.75" hidden="1" customHeight="1">
      <c r="B65" s="3819"/>
      <c r="C65" s="3087" t="s">
        <v>359</v>
      </c>
      <c r="D65" s="3118">
        <v>105.92</v>
      </c>
      <c r="E65" s="3118">
        <v>106.52</v>
      </c>
      <c r="F65" s="3118">
        <v>106.22</v>
      </c>
      <c r="G65" s="3118">
        <v>106.24066666666664</v>
      </c>
      <c r="H65" s="3118">
        <v>106.84066666666668</v>
      </c>
      <c r="I65" s="3117">
        <v>106.54066666666665</v>
      </c>
      <c r="J65" s="3104"/>
    </row>
    <row r="66" spans="2:10" ht="15.75" hidden="1" customHeight="1">
      <c r="B66" s="3819"/>
      <c r="C66" s="3087" t="s">
        <v>358</v>
      </c>
      <c r="D66" s="3118">
        <v>106.27</v>
      </c>
      <c r="E66" s="3118">
        <v>106.87</v>
      </c>
      <c r="F66" s="3118">
        <v>106.57</v>
      </c>
      <c r="G66" s="3118">
        <v>106.12741935483871</v>
      </c>
      <c r="H66" s="3118">
        <v>106.72741935483872</v>
      </c>
      <c r="I66" s="3117">
        <v>106.42741935483872</v>
      </c>
      <c r="J66" s="3104"/>
    </row>
    <row r="67" spans="2:10" ht="15.75" hidden="1" customHeight="1">
      <c r="B67" s="3819"/>
      <c r="C67" s="3087" t="s">
        <v>357</v>
      </c>
      <c r="D67" s="3086">
        <v>107.08</v>
      </c>
      <c r="E67" s="3086">
        <v>107.68</v>
      </c>
      <c r="F67" s="3086">
        <v>107.38</v>
      </c>
      <c r="G67" s="3086">
        <v>107.05187500000002</v>
      </c>
      <c r="H67" s="3086">
        <v>107.65187499999999</v>
      </c>
      <c r="I67" s="3085">
        <v>107.35187500000001</v>
      </c>
      <c r="J67" s="3104"/>
    </row>
    <row r="68" spans="2:10" ht="15.75" hidden="1" customHeight="1">
      <c r="B68" s="3819"/>
      <c r="C68" s="3087" t="s">
        <v>368</v>
      </c>
      <c r="D68" s="3086">
        <v>106.73</v>
      </c>
      <c r="E68" s="3086">
        <v>107.33</v>
      </c>
      <c r="F68" s="3086">
        <v>107.03</v>
      </c>
      <c r="G68" s="3086">
        <v>107.56193548387097</v>
      </c>
      <c r="H68" s="3086">
        <v>108.16193548387095</v>
      </c>
      <c r="I68" s="3085">
        <v>107.86193548387095</v>
      </c>
      <c r="J68" s="3104"/>
    </row>
    <row r="69" spans="2:10" ht="15.75" hidden="1" customHeight="1">
      <c r="B69" s="3819"/>
      <c r="C69" s="3116" t="s">
        <v>713</v>
      </c>
      <c r="D69" s="3115">
        <v>106.19083333333333</v>
      </c>
      <c r="E69" s="3115">
        <v>106.79083333333334</v>
      </c>
      <c r="F69" s="3115">
        <v>106.4908333333333</v>
      </c>
      <c r="G69" s="3115">
        <v>106.05185099570512</v>
      </c>
      <c r="H69" s="3115">
        <v>106.6518509957051</v>
      </c>
      <c r="I69" s="3114">
        <v>106.35185099570509</v>
      </c>
      <c r="J69" s="3104"/>
    </row>
    <row r="70" spans="2:10" ht="15.75" hidden="1" customHeight="1">
      <c r="B70" s="3818" t="s">
        <v>58</v>
      </c>
      <c r="C70" s="3110" t="s">
        <v>367</v>
      </c>
      <c r="D70" s="3109">
        <v>106.72</v>
      </c>
      <c r="E70" s="3109">
        <v>107.32</v>
      </c>
      <c r="F70" s="3109">
        <v>107.02</v>
      </c>
      <c r="G70" s="3109">
        <v>106.88593750000001</v>
      </c>
      <c r="H70" s="3109">
        <v>107.48593749999998</v>
      </c>
      <c r="I70" s="3113">
        <v>107.18593749999999</v>
      </c>
      <c r="J70" s="3104"/>
    </row>
    <row r="71" spans="2:10" ht="15.75" hidden="1" customHeight="1">
      <c r="B71" s="3819"/>
      <c r="C71" s="3087" t="s">
        <v>366</v>
      </c>
      <c r="D71" s="3086">
        <v>106.85</v>
      </c>
      <c r="E71" s="3086">
        <v>107.45</v>
      </c>
      <c r="F71" s="3086">
        <v>107.15</v>
      </c>
      <c r="G71" s="3086">
        <v>106.7274193548387</v>
      </c>
      <c r="H71" s="3086">
        <v>107.32741935483868</v>
      </c>
      <c r="I71" s="3085">
        <v>107.02741935483868</v>
      </c>
      <c r="J71" s="3104"/>
    </row>
    <row r="72" spans="2:10" ht="15.75" hidden="1" customHeight="1">
      <c r="B72" s="3819"/>
      <c r="C72" s="3087" t="s">
        <v>365</v>
      </c>
      <c r="D72" s="3086">
        <v>106.49</v>
      </c>
      <c r="E72" s="3086">
        <v>107.09</v>
      </c>
      <c r="F72" s="3086">
        <v>106.78999999999999</v>
      </c>
      <c r="G72" s="3086">
        <v>106.43566666666669</v>
      </c>
      <c r="H72" s="3086">
        <v>107.03566666666666</v>
      </c>
      <c r="I72" s="3085">
        <v>106.73566666666667</v>
      </c>
      <c r="J72" s="3104"/>
    </row>
    <row r="73" spans="2:10" ht="15.75" hidden="1" customHeight="1">
      <c r="B73" s="3819"/>
      <c r="C73" s="3087" t="s">
        <v>364</v>
      </c>
      <c r="D73" s="3086">
        <v>107.31</v>
      </c>
      <c r="E73" s="3086">
        <v>107.91</v>
      </c>
      <c r="F73" s="3086">
        <v>107.61</v>
      </c>
      <c r="G73" s="3086">
        <v>106.61566666666667</v>
      </c>
      <c r="H73" s="3086">
        <v>107.21566666666668</v>
      </c>
      <c r="I73" s="3085">
        <v>106.91566666666668</v>
      </c>
      <c r="J73" s="3104"/>
    </row>
    <row r="74" spans="2:10" ht="15.75" hidden="1" customHeight="1">
      <c r="B74" s="3819"/>
      <c r="C74" s="3087" t="s">
        <v>363</v>
      </c>
      <c r="D74" s="3086">
        <v>107.7</v>
      </c>
      <c r="E74" s="3086">
        <v>108.3</v>
      </c>
      <c r="F74" s="3086">
        <v>108</v>
      </c>
      <c r="G74" s="3086">
        <v>108.59133333333332</v>
      </c>
      <c r="H74" s="3086">
        <v>109.19133333333333</v>
      </c>
      <c r="I74" s="3085">
        <v>108.89133333333334</v>
      </c>
      <c r="J74" s="3104"/>
    </row>
    <row r="75" spans="2:10" ht="15.75" hidden="1" customHeight="1">
      <c r="B75" s="3819"/>
      <c r="C75" s="3087" t="s">
        <v>362</v>
      </c>
      <c r="D75" s="3086">
        <v>108.54</v>
      </c>
      <c r="E75" s="3086">
        <v>109.14</v>
      </c>
      <c r="F75" s="3086">
        <v>108.84</v>
      </c>
      <c r="G75" s="3086">
        <v>108.4448275862069</v>
      </c>
      <c r="H75" s="3086">
        <v>109.04482758620691</v>
      </c>
      <c r="I75" s="3085">
        <v>108.7448275862069</v>
      </c>
      <c r="J75" s="3104"/>
    </row>
    <row r="76" spans="2:10" ht="15.75" hidden="1" customHeight="1">
      <c r="B76" s="3819"/>
      <c r="C76" s="3087" t="s">
        <v>361</v>
      </c>
      <c r="D76" s="3086">
        <v>106.63</v>
      </c>
      <c r="E76" s="3086">
        <v>107.23</v>
      </c>
      <c r="F76" s="3086">
        <v>106.93</v>
      </c>
      <c r="G76" s="3086">
        <v>108.20103448275863</v>
      </c>
      <c r="H76" s="3086">
        <v>108.80103448275862</v>
      </c>
      <c r="I76" s="3085">
        <v>108.50103448275863</v>
      </c>
      <c r="J76" s="3104"/>
    </row>
    <row r="77" spans="2:10" ht="15.75" hidden="1" customHeight="1">
      <c r="B77" s="3819"/>
      <c r="C77" s="3087" t="s">
        <v>360</v>
      </c>
      <c r="D77" s="3086">
        <v>106.27</v>
      </c>
      <c r="E77" s="3086">
        <v>106.87</v>
      </c>
      <c r="F77" s="3086">
        <v>106.57</v>
      </c>
      <c r="G77" s="3086">
        <v>106.642</v>
      </c>
      <c r="H77" s="3086">
        <v>107.242</v>
      </c>
      <c r="I77" s="3085">
        <v>106.94200000000001</v>
      </c>
      <c r="J77" s="3104"/>
    </row>
    <row r="78" spans="2:10" ht="15.75" hidden="1" customHeight="1">
      <c r="B78" s="3819"/>
      <c r="C78" s="3087" t="s">
        <v>359</v>
      </c>
      <c r="D78" s="3086">
        <v>103.1</v>
      </c>
      <c r="E78" s="3086">
        <v>103.7</v>
      </c>
      <c r="F78" s="3086">
        <v>103.4</v>
      </c>
      <c r="G78" s="3086">
        <v>103.90870967741935</v>
      </c>
      <c r="H78" s="3086">
        <v>104.50870967741933</v>
      </c>
      <c r="I78" s="3085">
        <v>104.20870967741934</v>
      </c>
      <c r="J78" s="3104"/>
    </row>
    <row r="79" spans="2:10" ht="15.75" hidden="1" customHeight="1">
      <c r="B79" s="3819"/>
      <c r="C79" s="3087" t="s">
        <v>358</v>
      </c>
      <c r="D79" s="3086">
        <v>102.61</v>
      </c>
      <c r="E79" s="3086">
        <v>103.21</v>
      </c>
      <c r="F79" s="3086">
        <v>102.91</v>
      </c>
      <c r="G79" s="3086">
        <v>102.69709677419354</v>
      </c>
      <c r="H79" s="3086">
        <v>103.29709677419355</v>
      </c>
      <c r="I79" s="3085">
        <v>102.99709677419355</v>
      </c>
      <c r="J79" s="3104"/>
    </row>
    <row r="80" spans="2:10" ht="15.75" hidden="1" customHeight="1">
      <c r="B80" s="3819"/>
      <c r="C80" s="3087" t="s">
        <v>357</v>
      </c>
      <c r="D80" s="3086">
        <v>102.77</v>
      </c>
      <c r="E80" s="3086">
        <v>103.37</v>
      </c>
      <c r="F80" s="3086">
        <v>103.07</v>
      </c>
      <c r="G80" s="3086">
        <v>102.82129032258065</v>
      </c>
      <c r="H80" s="3086">
        <v>103.42129032258065</v>
      </c>
      <c r="I80" s="3085">
        <v>103.12129032258065</v>
      </c>
      <c r="J80" s="3104"/>
    </row>
    <row r="81" spans="2:18" ht="15.75" hidden="1" customHeight="1">
      <c r="B81" s="3819"/>
      <c r="C81" s="3107" t="s">
        <v>368</v>
      </c>
      <c r="D81" s="3106">
        <v>102.86</v>
      </c>
      <c r="E81" s="3106">
        <v>103.46</v>
      </c>
      <c r="F81" s="3106">
        <v>103.16</v>
      </c>
      <c r="G81" s="3106">
        <v>102.97903225806451</v>
      </c>
      <c r="H81" s="3106">
        <v>103.57903225806453</v>
      </c>
      <c r="I81" s="3105">
        <v>103.27903225806452</v>
      </c>
      <c r="J81" s="3104"/>
    </row>
    <row r="82" spans="2:18" ht="15.75" hidden="1" customHeight="1" thickBot="1">
      <c r="B82" s="3820"/>
      <c r="C82" s="3112" t="s">
        <v>713</v>
      </c>
      <c r="D82" s="3111">
        <v>105.65416666666665</v>
      </c>
      <c r="E82" s="3111">
        <v>106.25416666666668</v>
      </c>
      <c r="F82" s="3111">
        <v>105.95416666666667</v>
      </c>
      <c r="G82" s="3111">
        <v>105.91250121856073</v>
      </c>
      <c r="H82" s="3111">
        <v>106.51250121856073</v>
      </c>
      <c r="I82" s="3101">
        <v>106.21250121856076</v>
      </c>
      <c r="J82" s="3104"/>
    </row>
    <row r="83" spans="2:18" ht="15.75" customHeight="1">
      <c r="B83" s="3818" t="s">
        <v>238</v>
      </c>
      <c r="C83" s="3110" t="s">
        <v>367</v>
      </c>
      <c r="D83" s="3109">
        <v>102.29</v>
      </c>
      <c r="E83" s="3109">
        <v>102.89</v>
      </c>
      <c r="F83" s="3109">
        <v>102.59</v>
      </c>
      <c r="G83" s="3109">
        <v>102.28999999999998</v>
      </c>
      <c r="H83" s="3109">
        <v>102.89000000000001</v>
      </c>
      <c r="I83" s="3085">
        <v>102.59</v>
      </c>
      <c r="J83" s="3104"/>
      <c r="O83" s="3108"/>
    </row>
    <row r="84" spans="2:18" ht="15.75" customHeight="1">
      <c r="B84" s="3819"/>
      <c r="C84" s="3087" t="s">
        <v>366</v>
      </c>
      <c r="D84" s="3086">
        <v>102.22</v>
      </c>
      <c r="E84" s="3086">
        <v>102.82</v>
      </c>
      <c r="F84" s="3086">
        <v>102.52</v>
      </c>
      <c r="G84" s="3086">
        <v>102.15354838709678</v>
      </c>
      <c r="H84" s="3086">
        <v>102.75354838709676</v>
      </c>
      <c r="I84" s="3085">
        <v>102.45354838709676</v>
      </c>
      <c r="J84" s="3104"/>
      <c r="O84" s="3108"/>
      <c r="R84" s="3108"/>
    </row>
    <row r="85" spans="2:18" ht="15.75" customHeight="1">
      <c r="B85" s="3819"/>
      <c r="C85" s="3087" t="s">
        <v>365</v>
      </c>
      <c r="D85" s="3086">
        <v>103.29</v>
      </c>
      <c r="E85" s="3086">
        <v>103.89</v>
      </c>
      <c r="F85" s="3086">
        <v>103.59</v>
      </c>
      <c r="G85" s="3086">
        <v>103.68709677419353</v>
      </c>
      <c r="H85" s="3086">
        <v>104.28709677419357</v>
      </c>
      <c r="I85" s="3085">
        <v>103.98709677419356</v>
      </c>
      <c r="J85" s="3104"/>
      <c r="O85" s="3108"/>
      <c r="R85" s="3108"/>
    </row>
    <row r="86" spans="2:18" ht="15.75" customHeight="1">
      <c r="B86" s="3819"/>
      <c r="C86" s="3087" t="s">
        <v>364</v>
      </c>
      <c r="D86" s="3086">
        <v>104.04</v>
      </c>
      <c r="E86" s="3086">
        <v>104.64</v>
      </c>
      <c r="F86" s="3086">
        <v>104.34</v>
      </c>
      <c r="G86" s="3086">
        <v>103.63419354838709</v>
      </c>
      <c r="H86" s="3086">
        <v>104.23419354838707</v>
      </c>
      <c r="I86" s="3085">
        <v>103.93419354838707</v>
      </c>
      <c r="J86" s="3104"/>
      <c r="O86" s="3108"/>
      <c r="R86" s="3108"/>
    </row>
    <row r="87" spans="2:18" ht="15.75" customHeight="1">
      <c r="B87" s="3819"/>
      <c r="C87" s="3087" t="s">
        <v>363</v>
      </c>
      <c r="D87" s="3086">
        <v>102.65</v>
      </c>
      <c r="E87" s="3086">
        <v>103.25</v>
      </c>
      <c r="F87" s="3086">
        <v>102.95</v>
      </c>
      <c r="G87" s="3086">
        <v>103.08379310344827</v>
      </c>
      <c r="H87" s="3086">
        <v>103.68379310344827</v>
      </c>
      <c r="I87" s="3085">
        <v>103.38379310344827</v>
      </c>
      <c r="J87" s="3104"/>
      <c r="O87" s="3108"/>
      <c r="R87" s="3108"/>
    </row>
    <row r="88" spans="2:18" ht="15.75" customHeight="1">
      <c r="B88" s="3819"/>
      <c r="C88" s="3087" t="s">
        <v>362</v>
      </c>
      <c r="D88" s="3086">
        <v>101.52</v>
      </c>
      <c r="E88" s="3086">
        <v>102.12</v>
      </c>
      <c r="F88" s="3086">
        <v>101.82</v>
      </c>
      <c r="G88" s="3086">
        <v>101.83166666666668</v>
      </c>
      <c r="H88" s="3086">
        <v>102.43166666666666</v>
      </c>
      <c r="I88" s="3085">
        <v>102.13166666666666</v>
      </c>
      <c r="J88" s="3104"/>
      <c r="O88" s="3108"/>
      <c r="R88" s="3108"/>
    </row>
    <row r="89" spans="2:18" ht="15.75" customHeight="1">
      <c r="B89" s="3819"/>
      <c r="C89" s="3087" t="s">
        <v>361</v>
      </c>
      <c r="D89" s="3086">
        <v>102.74</v>
      </c>
      <c r="E89" s="3086">
        <v>103.34</v>
      </c>
      <c r="F89" s="3086">
        <v>103.03999999999999</v>
      </c>
      <c r="G89" s="3086">
        <v>101.93551724137932</v>
      </c>
      <c r="H89" s="3086">
        <v>102.5355172413793</v>
      </c>
      <c r="I89" s="3085">
        <v>102.23551724137931</v>
      </c>
      <c r="J89" s="3104"/>
      <c r="O89" s="3108"/>
    </row>
    <row r="90" spans="2:18" ht="15.75" customHeight="1">
      <c r="B90" s="3819"/>
      <c r="C90" s="3087" t="s">
        <v>360</v>
      </c>
      <c r="D90" s="3086">
        <v>103.53</v>
      </c>
      <c r="E90" s="3086">
        <v>104.13</v>
      </c>
      <c r="F90" s="3086">
        <v>103.83</v>
      </c>
      <c r="G90" s="3086">
        <v>103.34766666666668</v>
      </c>
      <c r="H90" s="3086">
        <v>103.94766666666668</v>
      </c>
      <c r="I90" s="3085">
        <v>103.64766666666668</v>
      </c>
      <c r="J90" s="3104"/>
      <c r="O90" s="3108"/>
    </row>
    <row r="91" spans="2:18" ht="15.75" customHeight="1">
      <c r="B91" s="3819"/>
      <c r="C91" s="3087" t="s">
        <v>359</v>
      </c>
      <c r="D91" s="3086">
        <v>104.12</v>
      </c>
      <c r="E91" s="3086">
        <v>104.72</v>
      </c>
      <c r="F91" s="3086">
        <v>104.42</v>
      </c>
      <c r="G91" s="3086">
        <v>103.79666666666668</v>
      </c>
      <c r="H91" s="3086">
        <v>104.39666666666666</v>
      </c>
      <c r="I91" s="3085">
        <v>104.09666666666666</v>
      </c>
      <c r="J91" s="3104"/>
    </row>
    <row r="92" spans="2:18" ht="15.75" customHeight="1">
      <c r="B92" s="3819"/>
      <c r="C92" s="3087" t="s">
        <v>358</v>
      </c>
      <c r="D92" s="3086">
        <v>107.43</v>
      </c>
      <c r="E92" s="3086">
        <v>108.03</v>
      </c>
      <c r="F92" s="3086">
        <v>107.73</v>
      </c>
      <c r="G92" s="3086">
        <v>106.08032258064517</v>
      </c>
      <c r="H92" s="3086">
        <v>106.68032258064517</v>
      </c>
      <c r="I92" s="3085">
        <v>106.38032258064517</v>
      </c>
      <c r="J92" s="3079"/>
    </row>
    <row r="93" spans="2:18" ht="15.75" customHeight="1">
      <c r="B93" s="3819"/>
      <c r="C93" s="3087" t="s">
        <v>357</v>
      </c>
      <c r="D93" s="3086">
        <v>107.94</v>
      </c>
      <c r="E93" s="3086">
        <v>108.54</v>
      </c>
      <c r="F93" s="3086">
        <v>108.24000000000001</v>
      </c>
      <c r="G93" s="3086">
        <v>107.88774193548387</v>
      </c>
      <c r="H93" s="3086">
        <v>108.48774193548388</v>
      </c>
      <c r="I93" s="3085">
        <v>108.18774193548387</v>
      </c>
      <c r="J93" s="3079"/>
    </row>
    <row r="94" spans="2:18" ht="15.75" customHeight="1">
      <c r="B94" s="3819"/>
      <c r="C94" s="3107" t="s">
        <v>368</v>
      </c>
      <c r="D94" s="3106">
        <v>109.34</v>
      </c>
      <c r="E94" s="3106">
        <v>109.94</v>
      </c>
      <c r="F94" s="3106">
        <v>109.64</v>
      </c>
      <c r="G94" s="3106">
        <v>109.14781249999999</v>
      </c>
      <c r="H94" s="3106">
        <v>109.74781249999999</v>
      </c>
      <c r="I94" s="3105">
        <v>109.4478125</v>
      </c>
      <c r="J94" s="3079"/>
      <c r="K94" s="3080"/>
      <c r="L94" s="3080"/>
      <c r="M94" s="3080"/>
      <c r="N94" s="3080"/>
    </row>
    <row r="95" spans="2:18" ht="15.75" customHeight="1" thickBot="1">
      <c r="B95" s="3820"/>
      <c r="C95" s="3103" t="s">
        <v>713</v>
      </c>
      <c r="D95" s="3102">
        <v>104.25916666666666</v>
      </c>
      <c r="E95" s="3102">
        <v>104.85916666666668</v>
      </c>
      <c r="F95" s="3102">
        <v>104.55916666666668</v>
      </c>
      <c r="G95" s="3102">
        <v>104.07300217255283</v>
      </c>
      <c r="H95" s="3102">
        <v>104.67300217255281</v>
      </c>
      <c r="I95" s="3101">
        <v>104.37300217255284</v>
      </c>
      <c r="J95" s="3104"/>
      <c r="K95" s="3080"/>
      <c r="L95" s="3080"/>
      <c r="M95" s="3080"/>
      <c r="N95" s="3080"/>
    </row>
    <row r="96" spans="2:18" ht="15.75" customHeight="1" thickTop="1">
      <c r="B96" s="3818" t="s">
        <v>59</v>
      </c>
      <c r="C96" s="3087" t="s">
        <v>367</v>
      </c>
      <c r="D96" s="3086">
        <v>111.54</v>
      </c>
      <c r="E96" s="3086">
        <v>112.14</v>
      </c>
      <c r="F96" s="3086">
        <v>111.84</v>
      </c>
      <c r="G96" s="3086">
        <v>109.83064516129029</v>
      </c>
      <c r="H96" s="3086">
        <v>110.43064516129036</v>
      </c>
      <c r="I96" s="3085">
        <v>110.13064516129032</v>
      </c>
      <c r="J96" s="3079"/>
      <c r="K96" s="3080"/>
      <c r="L96" s="3080"/>
      <c r="M96" s="3080"/>
      <c r="N96" s="3080"/>
      <c r="P96" s="3084"/>
    </row>
    <row r="97" spans="2:16" ht="15.75" customHeight="1">
      <c r="B97" s="3819"/>
      <c r="C97" s="3087" t="s">
        <v>366</v>
      </c>
      <c r="D97" s="3086">
        <v>114.66</v>
      </c>
      <c r="E97" s="3086">
        <v>115.26</v>
      </c>
      <c r="F97" s="3086">
        <v>114.96000000000001</v>
      </c>
      <c r="G97" s="3086">
        <v>113.2225806451613</v>
      </c>
      <c r="H97" s="3086">
        <v>113.8225806451613</v>
      </c>
      <c r="I97" s="3085">
        <v>113.5225806451613</v>
      </c>
      <c r="J97" s="3104"/>
      <c r="K97" s="3080"/>
      <c r="L97" s="3080"/>
      <c r="M97" s="3080"/>
      <c r="N97" s="3080"/>
      <c r="P97" s="3084"/>
    </row>
    <row r="98" spans="2:16" ht="15.75" customHeight="1">
      <c r="B98" s="3819"/>
      <c r="C98" s="3087" t="s">
        <v>365</v>
      </c>
      <c r="D98" s="3086">
        <v>117.24</v>
      </c>
      <c r="E98" s="3086">
        <v>117.84</v>
      </c>
      <c r="F98" s="3086">
        <v>117.53999999999999</v>
      </c>
      <c r="G98" s="3086">
        <v>116.63032258064518</v>
      </c>
      <c r="H98" s="3086">
        <v>117.23032258064515</v>
      </c>
      <c r="I98" s="3085">
        <v>116.93032258064517</v>
      </c>
      <c r="J98" s="3104"/>
      <c r="K98" s="3080"/>
      <c r="L98" s="3080"/>
      <c r="M98" s="3080"/>
      <c r="N98" s="3080"/>
      <c r="P98" s="3084"/>
    </row>
    <row r="99" spans="2:16" ht="15.75" customHeight="1">
      <c r="B99" s="3819"/>
      <c r="C99" s="3087" t="s">
        <v>364</v>
      </c>
      <c r="D99" s="3086">
        <v>114.88</v>
      </c>
      <c r="E99" s="3086">
        <v>115.48</v>
      </c>
      <c r="F99" s="3086">
        <v>115.18</v>
      </c>
      <c r="G99" s="3086">
        <v>116.63066666666667</v>
      </c>
      <c r="H99" s="3086">
        <v>117.23066666666665</v>
      </c>
      <c r="I99" s="3085">
        <v>116.93066666666667</v>
      </c>
      <c r="J99" s="3104"/>
      <c r="K99" s="3080"/>
      <c r="L99" s="3080"/>
      <c r="M99" s="3080"/>
      <c r="N99" s="3080"/>
      <c r="P99" s="3084"/>
    </row>
    <row r="100" spans="2:16" ht="15.75" customHeight="1">
      <c r="B100" s="3819"/>
      <c r="C100" s="3087" t="s">
        <v>363</v>
      </c>
      <c r="D100" s="3086">
        <v>114.74</v>
      </c>
      <c r="E100" s="3086">
        <v>115.34</v>
      </c>
      <c r="F100" s="3086">
        <v>115.03999999999999</v>
      </c>
      <c r="G100" s="3086">
        <v>113.22</v>
      </c>
      <c r="H100" s="3086">
        <v>113.82</v>
      </c>
      <c r="I100" s="3085">
        <v>113.52</v>
      </c>
      <c r="J100" s="3104"/>
      <c r="K100" s="3080"/>
      <c r="L100" s="3080"/>
      <c r="M100" s="3080"/>
      <c r="N100" s="3080"/>
      <c r="P100" s="3084"/>
    </row>
    <row r="101" spans="2:16" ht="15.75" customHeight="1">
      <c r="B101" s="3819"/>
      <c r="C101" s="3087" t="s">
        <v>362</v>
      </c>
      <c r="D101" s="3086">
        <v>112.48</v>
      </c>
      <c r="E101" s="3086">
        <v>113.08</v>
      </c>
      <c r="F101" s="3086">
        <v>112.78</v>
      </c>
      <c r="G101" s="3086">
        <v>112.12</v>
      </c>
      <c r="H101" s="3086">
        <v>112.72</v>
      </c>
      <c r="I101" s="3085">
        <v>112.42</v>
      </c>
      <c r="J101" s="3104"/>
      <c r="K101" s="3080"/>
      <c r="L101" s="3080"/>
      <c r="M101" s="3080"/>
      <c r="N101" s="3080"/>
      <c r="P101" s="3084"/>
    </row>
    <row r="102" spans="2:16" ht="15.75" customHeight="1">
      <c r="B102" s="3819"/>
      <c r="C102" s="3087" t="s">
        <v>361</v>
      </c>
      <c r="D102" s="3086">
        <v>113.58</v>
      </c>
      <c r="E102" s="3086">
        <v>114.18</v>
      </c>
      <c r="F102" s="3086">
        <v>113.88</v>
      </c>
      <c r="G102" s="3086">
        <v>113.69379310344827</v>
      </c>
      <c r="H102" s="3086">
        <v>114.29379310344828</v>
      </c>
      <c r="I102" s="3085">
        <v>113.99379310344827</v>
      </c>
      <c r="J102" s="3104"/>
      <c r="K102" s="3080"/>
      <c r="L102" s="3080"/>
      <c r="M102" s="3080"/>
      <c r="N102" s="3080"/>
      <c r="P102" s="3084"/>
    </row>
    <row r="103" spans="2:16" ht="15.75" customHeight="1">
      <c r="B103" s="3819"/>
      <c r="C103" s="3087" t="s">
        <v>360</v>
      </c>
      <c r="D103" s="3086">
        <v>110.96</v>
      </c>
      <c r="E103" s="3086">
        <v>111.56</v>
      </c>
      <c r="F103" s="3086">
        <v>111.25999999999999</v>
      </c>
      <c r="G103" s="3086">
        <v>112.92</v>
      </c>
      <c r="H103" s="3086">
        <v>113.52</v>
      </c>
      <c r="I103" s="3085">
        <v>113.22</v>
      </c>
      <c r="J103" s="3104"/>
      <c r="K103" s="3080"/>
      <c r="L103" s="3080"/>
      <c r="M103" s="3080"/>
      <c r="N103" s="3080"/>
      <c r="P103" s="3084"/>
    </row>
    <row r="104" spans="2:16" ht="15.75" customHeight="1">
      <c r="B104" s="3819"/>
      <c r="C104" s="3087" t="s">
        <v>359</v>
      </c>
      <c r="D104" s="3086">
        <v>110.35</v>
      </c>
      <c r="E104" s="3086">
        <v>110.95</v>
      </c>
      <c r="F104" s="3086">
        <v>110.65</v>
      </c>
      <c r="G104" s="3086">
        <v>110.18</v>
      </c>
      <c r="H104" s="3086">
        <v>110.78</v>
      </c>
      <c r="I104" s="3085">
        <v>110.48</v>
      </c>
      <c r="J104" s="3104"/>
      <c r="K104" s="3080"/>
      <c r="L104" s="3080"/>
      <c r="M104" s="3080"/>
      <c r="N104" s="3080"/>
      <c r="P104" s="3084"/>
    </row>
    <row r="105" spans="2:16" ht="15.75" customHeight="1">
      <c r="B105" s="3819"/>
      <c r="C105" s="3087" t="s">
        <v>358</v>
      </c>
      <c r="D105" s="3086">
        <v>112.56</v>
      </c>
      <c r="E105" s="3086">
        <v>113.16</v>
      </c>
      <c r="F105" s="3086">
        <v>112.86</v>
      </c>
      <c r="G105" s="3086">
        <v>111.12</v>
      </c>
      <c r="H105" s="3086">
        <v>111.72</v>
      </c>
      <c r="I105" s="3085">
        <v>111.42</v>
      </c>
      <c r="J105" s="3104"/>
      <c r="K105" s="3080"/>
      <c r="L105" s="3080"/>
      <c r="M105" s="3080"/>
      <c r="N105" s="3080"/>
      <c r="P105" s="3084"/>
    </row>
    <row r="106" spans="2:16" ht="15.75" customHeight="1">
      <c r="B106" s="3819"/>
      <c r="C106" s="3087" t="s">
        <v>357</v>
      </c>
      <c r="D106" s="3086">
        <v>111.39</v>
      </c>
      <c r="E106" s="3086">
        <v>111.99</v>
      </c>
      <c r="F106" s="3086">
        <v>111.69</v>
      </c>
      <c r="G106" s="3086">
        <v>111.22</v>
      </c>
      <c r="H106" s="3086">
        <v>111.82</v>
      </c>
      <c r="I106" s="3085">
        <v>111.52</v>
      </c>
      <c r="J106" s="3079"/>
      <c r="K106" s="3080"/>
      <c r="L106" s="3080"/>
      <c r="M106" s="3080"/>
      <c r="N106" s="3080"/>
      <c r="P106" s="3084"/>
    </row>
    <row r="107" spans="2:16" ht="15.75" customHeight="1">
      <c r="B107" s="3819"/>
      <c r="C107" s="3087" t="s">
        <v>368</v>
      </c>
      <c r="D107" s="3086">
        <v>109.36</v>
      </c>
      <c r="E107" s="3086">
        <v>109.96</v>
      </c>
      <c r="F107" s="3086">
        <v>109.66</v>
      </c>
      <c r="G107" s="3086">
        <v>110.17</v>
      </c>
      <c r="H107" s="3086">
        <v>110.77</v>
      </c>
      <c r="I107" s="3085">
        <v>110.47</v>
      </c>
      <c r="J107" s="3079"/>
      <c r="K107" s="3079"/>
      <c r="L107" s="3080"/>
      <c r="M107" s="3080"/>
      <c r="N107" s="3080"/>
      <c r="P107" s="3084"/>
    </row>
    <row r="108" spans="2:16" ht="15.75" customHeight="1" thickBot="1">
      <c r="B108" s="3819"/>
      <c r="C108" s="3103" t="s">
        <v>713</v>
      </c>
      <c r="D108" s="3102">
        <v>112.81166666666667</v>
      </c>
      <c r="E108" s="3102">
        <v>113.41166666666669</v>
      </c>
      <c r="F108" s="3102">
        <v>113.11166666666668</v>
      </c>
      <c r="G108" s="3102">
        <v>112.57983401310099</v>
      </c>
      <c r="H108" s="3102">
        <v>113.17983401310096</v>
      </c>
      <c r="I108" s="3101">
        <v>112.87983401310099</v>
      </c>
      <c r="J108" s="3080"/>
      <c r="K108" s="3079"/>
      <c r="P108" s="3084"/>
    </row>
    <row r="109" spans="2:16" ht="15.75" customHeight="1" thickTop="1">
      <c r="B109" s="3818" t="s">
        <v>60</v>
      </c>
      <c r="C109" s="3090" t="s">
        <v>367</v>
      </c>
      <c r="D109" s="3089">
        <v>113.55</v>
      </c>
      <c r="E109" s="3089">
        <v>114.15</v>
      </c>
      <c r="F109" s="3089">
        <v>113.85</v>
      </c>
      <c r="G109" s="3089">
        <v>111.26</v>
      </c>
      <c r="H109" s="3089">
        <v>111.86</v>
      </c>
      <c r="I109" s="3088">
        <v>111.56</v>
      </c>
      <c r="J109" s="3080"/>
      <c r="K109" s="3079"/>
      <c r="L109" s="3079"/>
      <c r="M109" s="3079"/>
      <c r="N109" s="3079"/>
      <c r="P109" s="3084"/>
    </row>
    <row r="110" spans="2:16" ht="15.75" customHeight="1">
      <c r="B110" s="3819"/>
      <c r="C110" s="3087" t="s">
        <v>366</v>
      </c>
      <c r="D110" s="3086">
        <v>114.26</v>
      </c>
      <c r="E110" s="3086">
        <v>114.86</v>
      </c>
      <c r="F110" s="3086">
        <v>114.56</v>
      </c>
      <c r="G110" s="3086">
        <v>114.21</v>
      </c>
      <c r="H110" s="3086">
        <v>114.81</v>
      </c>
      <c r="I110" s="3085">
        <v>114.50999999999999</v>
      </c>
      <c r="J110" s="3080"/>
      <c r="K110" s="3079"/>
      <c r="L110" s="3079"/>
      <c r="M110" s="3079"/>
      <c r="N110" s="3079"/>
      <c r="P110" s="3084"/>
    </row>
    <row r="111" spans="2:16" ht="15.75" customHeight="1">
      <c r="B111" s="3819"/>
      <c r="C111" s="3087" t="s">
        <v>365</v>
      </c>
      <c r="D111" s="3086">
        <v>114</v>
      </c>
      <c r="E111" s="3086">
        <v>114.6</v>
      </c>
      <c r="F111" s="3086">
        <v>114.3</v>
      </c>
      <c r="G111" s="3086">
        <v>113.34</v>
      </c>
      <c r="H111" s="3086">
        <v>113.94</v>
      </c>
      <c r="I111" s="3085">
        <v>113.64</v>
      </c>
      <c r="J111" s="3080"/>
      <c r="K111" s="3079"/>
      <c r="L111" s="3079"/>
      <c r="M111" s="3079"/>
      <c r="N111" s="3079"/>
      <c r="P111" s="3084"/>
    </row>
    <row r="112" spans="2:16" ht="15.75" customHeight="1">
      <c r="B112" s="3819"/>
      <c r="C112" s="3087" t="s">
        <v>364</v>
      </c>
      <c r="D112" s="3086">
        <v>114.56</v>
      </c>
      <c r="E112" s="3086">
        <v>115.16</v>
      </c>
      <c r="F112" s="3086">
        <v>114.86</v>
      </c>
      <c r="G112" s="3086">
        <v>113.48</v>
      </c>
      <c r="H112" s="3086">
        <v>114.08</v>
      </c>
      <c r="I112" s="3085">
        <v>113.78</v>
      </c>
      <c r="J112" s="3080"/>
      <c r="K112" s="3079"/>
      <c r="L112" s="3079"/>
      <c r="M112" s="3079"/>
      <c r="N112" s="3079"/>
      <c r="P112" s="3084"/>
    </row>
    <row r="113" spans="2:16" ht="15.75" customHeight="1">
      <c r="B113" s="3819"/>
      <c r="C113" s="3087" t="s">
        <v>363</v>
      </c>
      <c r="D113" s="3086">
        <v>113</v>
      </c>
      <c r="E113" s="3086">
        <v>113.6</v>
      </c>
      <c r="F113" s="3086">
        <v>113.3</v>
      </c>
      <c r="G113" s="3086">
        <v>113.99733333333334</v>
      </c>
      <c r="H113" s="3086">
        <v>114.597333333333</v>
      </c>
      <c r="I113" s="3085">
        <v>114.29733333333334</v>
      </c>
      <c r="J113" s="3080"/>
      <c r="K113" s="3079"/>
      <c r="L113" s="3079"/>
      <c r="M113" s="3079"/>
      <c r="N113" s="3079"/>
      <c r="P113" s="3084"/>
    </row>
    <row r="114" spans="2:16" ht="15.75" customHeight="1">
      <c r="B114" s="3819"/>
      <c r="C114" s="3087" t="s">
        <v>362</v>
      </c>
      <c r="D114" s="3086">
        <v>113.08</v>
      </c>
      <c r="E114" s="3086">
        <v>113.68</v>
      </c>
      <c r="F114" s="3086">
        <v>113.38</v>
      </c>
      <c r="G114" s="3086">
        <v>113.77</v>
      </c>
      <c r="H114" s="3086">
        <v>114.37</v>
      </c>
      <c r="I114" s="3085">
        <v>114.07</v>
      </c>
      <c r="J114" s="3080"/>
      <c r="K114" s="3079"/>
      <c r="L114" s="3079"/>
      <c r="M114" s="3079"/>
      <c r="N114" s="3079"/>
      <c r="P114" s="3084"/>
    </row>
    <row r="115" spans="2:16" ht="15.75" customHeight="1">
      <c r="B115" s="3819"/>
      <c r="C115" s="3087" t="s">
        <v>361</v>
      </c>
      <c r="D115" s="3086">
        <v>113.76</v>
      </c>
      <c r="E115" s="3086">
        <v>114.36</v>
      </c>
      <c r="F115" s="3086">
        <v>114.06</v>
      </c>
      <c r="G115" s="3086">
        <v>113.68</v>
      </c>
      <c r="H115" s="3086">
        <v>114.28</v>
      </c>
      <c r="I115" s="3085">
        <v>113.98</v>
      </c>
      <c r="J115" s="3080"/>
      <c r="K115" s="3079"/>
      <c r="L115" s="3079"/>
      <c r="M115" s="3079"/>
      <c r="N115" s="3079"/>
      <c r="P115" s="3084"/>
    </row>
    <row r="116" spans="2:16" ht="15.75" customHeight="1">
      <c r="B116" s="3819"/>
      <c r="C116" s="3087" t="s">
        <v>360</v>
      </c>
      <c r="D116" s="3086">
        <v>118.44</v>
      </c>
      <c r="E116" s="3086">
        <v>119.04</v>
      </c>
      <c r="F116" s="3086">
        <v>118.74000000000001</v>
      </c>
      <c r="G116" s="3086">
        <v>115.51</v>
      </c>
      <c r="H116" s="3086">
        <v>116.11</v>
      </c>
      <c r="I116" s="3085">
        <v>115.81</v>
      </c>
      <c r="J116" s="3080"/>
      <c r="K116" s="3079"/>
      <c r="L116" s="3079"/>
      <c r="M116" s="3079"/>
      <c r="N116" s="3079"/>
      <c r="P116" s="3084"/>
    </row>
    <row r="117" spans="2:16" ht="15.75" customHeight="1">
      <c r="B117" s="3819"/>
      <c r="C117" s="3087" t="s">
        <v>359</v>
      </c>
      <c r="D117" s="3086">
        <v>121.76</v>
      </c>
      <c r="E117" s="3086">
        <v>122.36</v>
      </c>
      <c r="F117" s="3086">
        <v>122.06</v>
      </c>
      <c r="G117" s="3086">
        <v>120.29</v>
      </c>
      <c r="H117" s="3086">
        <v>120.89</v>
      </c>
      <c r="I117" s="3085">
        <v>120.59</v>
      </c>
      <c r="J117" s="3080"/>
      <c r="K117" s="3079"/>
      <c r="L117" s="3079"/>
      <c r="M117" s="3079"/>
      <c r="N117" s="3079"/>
      <c r="P117" s="3084"/>
    </row>
    <row r="118" spans="2:16" ht="15.75" customHeight="1">
      <c r="B118" s="3819"/>
      <c r="C118" s="3087" t="s">
        <v>358</v>
      </c>
      <c r="D118" s="3086">
        <v>120.51</v>
      </c>
      <c r="E118" s="3086">
        <v>121.11</v>
      </c>
      <c r="F118" s="3086">
        <v>120.81</v>
      </c>
      <c r="G118" s="3086">
        <v>121.31</v>
      </c>
      <c r="H118" s="3086">
        <v>121.91</v>
      </c>
      <c r="I118" s="3085">
        <v>121.61</v>
      </c>
      <c r="J118" s="3080"/>
      <c r="K118" s="3079"/>
      <c r="L118" s="3079"/>
      <c r="M118" s="3079"/>
      <c r="N118" s="3079"/>
      <c r="P118" s="3084"/>
    </row>
    <row r="119" spans="2:16" ht="15.75" customHeight="1">
      <c r="B119" s="3819"/>
      <c r="C119" s="3087" t="s">
        <v>357</v>
      </c>
      <c r="D119" s="3086">
        <v>121.05</v>
      </c>
      <c r="E119" s="3086">
        <v>121.65</v>
      </c>
      <c r="F119" s="3086">
        <v>121.35</v>
      </c>
      <c r="G119" s="3086">
        <v>120.7825806451613</v>
      </c>
      <c r="H119" s="3086">
        <v>121.38258064516127</v>
      </c>
      <c r="I119" s="3085">
        <v>121.08258064516129</v>
      </c>
      <c r="J119" s="3080"/>
      <c r="K119" s="3079"/>
      <c r="L119" s="3079"/>
      <c r="M119" s="3079"/>
      <c r="N119" s="3079"/>
      <c r="P119" s="3084"/>
    </row>
    <row r="120" spans="2:16" ht="15.75" customHeight="1">
      <c r="B120" s="3819"/>
      <c r="C120" s="3100" t="s">
        <v>368</v>
      </c>
      <c r="D120" s="3099">
        <v>120.37</v>
      </c>
      <c r="E120" s="3099">
        <v>120.97</v>
      </c>
      <c r="F120" s="3099">
        <v>120.67</v>
      </c>
      <c r="G120" s="3099">
        <v>120.5</v>
      </c>
      <c r="H120" s="3099">
        <v>121.1</v>
      </c>
      <c r="I120" s="3098">
        <v>120.8</v>
      </c>
      <c r="J120" s="3080"/>
      <c r="K120" s="3079"/>
      <c r="L120" s="3079"/>
      <c r="M120" s="3079"/>
      <c r="N120" s="3079"/>
      <c r="P120" s="3084"/>
    </row>
    <row r="121" spans="2:16" ht="15.75" customHeight="1" thickBot="1">
      <c r="B121" s="3820"/>
      <c r="C121" s="3097" t="s">
        <v>713</v>
      </c>
      <c r="D121" s="3096">
        <v>116.52833333333335</v>
      </c>
      <c r="E121" s="3096">
        <v>117.12833333333333</v>
      </c>
      <c r="F121" s="3096">
        <v>116.82833333333332</v>
      </c>
      <c r="G121" s="3096">
        <v>116.01082616487453</v>
      </c>
      <c r="H121" s="3096">
        <v>116.61082616487454</v>
      </c>
      <c r="I121" s="3095">
        <v>116.31082616487453</v>
      </c>
      <c r="J121" s="3080"/>
      <c r="K121" s="3079"/>
      <c r="P121" s="3084"/>
    </row>
    <row r="122" spans="2:16" ht="15.75" customHeight="1" thickTop="1">
      <c r="B122" s="3823" t="s">
        <v>61</v>
      </c>
      <c r="C122" s="3090" t="s">
        <v>367</v>
      </c>
      <c r="D122" s="3089">
        <v>119.55</v>
      </c>
      <c r="E122" s="3089">
        <v>120.15</v>
      </c>
      <c r="F122" s="3089">
        <v>119.85</v>
      </c>
      <c r="G122" s="3089">
        <v>119.54</v>
      </c>
      <c r="H122" s="3089">
        <v>120.14</v>
      </c>
      <c r="I122" s="3088">
        <v>119.84</v>
      </c>
      <c r="J122" s="3080"/>
      <c r="K122" s="3079"/>
      <c r="P122" s="3084"/>
    </row>
    <row r="123" spans="2:16" ht="15.75" customHeight="1">
      <c r="B123" s="3824"/>
      <c r="C123" s="3091" t="s">
        <v>366</v>
      </c>
      <c r="D123" s="3086">
        <v>117.54</v>
      </c>
      <c r="E123" s="3086">
        <v>118.14</v>
      </c>
      <c r="F123" s="3086">
        <v>117.84</v>
      </c>
      <c r="G123" s="3086">
        <v>117.89</v>
      </c>
      <c r="H123" s="3086">
        <v>118.49</v>
      </c>
      <c r="I123" s="3085">
        <v>118.19</v>
      </c>
      <c r="J123" s="3080"/>
      <c r="K123" s="3079"/>
      <c r="P123" s="3084"/>
    </row>
    <row r="124" spans="2:16" ht="15.75" customHeight="1">
      <c r="B124" s="3824"/>
      <c r="C124" s="3091" t="s">
        <v>365</v>
      </c>
      <c r="D124" s="3086">
        <v>117.12</v>
      </c>
      <c r="E124" s="3086">
        <v>117.72</v>
      </c>
      <c r="F124" s="3086">
        <v>117.42</v>
      </c>
      <c r="G124" s="3086">
        <v>117.19</v>
      </c>
      <c r="H124" s="3086">
        <v>117.79</v>
      </c>
      <c r="I124" s="3085">
        <v>117.49000000000001</v>
      </c>
      <c r="J124" s="3080"/>
      <c r="K124" s="3079"/>
      <c r="P124" s="3084"/>
    </row>
    <row r="125" spans="2:16" ht="15.75" customHeight="1">
      <c r="B125" s="3824"/>
      <c r="C125" s="3091" t="s">
        <v>364</v>
      </c>
      <c r="D125" s="3086">
        <v>119.07</v>
      </c>
      <c r="E125" s="3086">
        <v>119.67</v>
      </c>
      <c r="F125" s="3086">
        <v>119.37</v>
      </c>
      <c r="G125" s="3086">
        <v>118.096</v>
      </c>
      <c r="H125" s="3086">
        <v>118.69600000000001</v>
      </c>
      <c r="I125" s="3085">
        <v>118.39600000000002</v>
      </c>
      <c r="J125" s="3080"/>
      <c r="K125" s="3079"/>
      <c r="P125" s="3084"/>
    </row>
    <row r="126" spans="2:16" ht="15.75" customHeight="1">
      <c r="B126" s="3824"/>
      <c r="C126" s="3091" t="s">
        <v>363</v>
      </c>
      <c r="D126" s="3086">
        <v>117.53</v>
      </c>
      <c r="E126" s="3086">
        <v>118.13</v>
      </c>
      <c r="F126" s="3086">
        <v>117.83</v>
      </c>
      <c r="G126" s="3086">
        <v>117.98366666666672</v>
      </c>
      <c r="H126" s="3086">
        <v>118.58366666666669</v>
      </c>
      <c r="I126" s="3085">
        <v>118.2836666666667</v>
      </c>
      <c r="J126" s="3080"/>
      <c r="K126" s="3079"/>
      <c r="P126" s="3084"/>
    </row>
    <row r="127" spans="2:16" ht="15.75" customHeight="1">
      <c r="B127" s="3824"/>
      <c r="C127" s="3091" t="s">
        <v>362</v>
      </c>
      <c r="D127" s="3086">
        <v>116.92</v>
      </c>
      <c r="E127" s="3086">
        <v>117.52</v>
      </c>
      <c r="F127" s="3086">
        <v>117.22</v>
      </c>
      <c r="G127" s="3086">
        <v>117.15241379310345</v>
      </c>
      <c r="H127" s="3086">
        <v>117.75241379310346</v>
      </c>
      <c r="I127" s="3085">
        <v>117.45241379310346</v>
      </c>
      <c r="J127" s="3080"/>
      <c r="K127" s="3079"/>
      <c r="P127" s="3084"/>
    </row>
    <row r="128" spans="2:16" ht="15.75" customHeight="1">
      <c r="B128" s="3824"/>
      <c r="C128" s="3091" t="s">
        <v>361</v>
      </c>
      <c r="D128" s="3086">
        <v>116.27</v>
      </c>
      <c r="E128" s="3086">
        <v>116.87</v>
      </c>
      <c r="F128" s="3086">
        <v>116.57</v>
      </c>
      <c r="G128" s="3086">
        <v>116.48866666666666</v>
      </c>
      <c r="H128" s="3086">
        <v>117.08866666666667</v>
      </c>
      <c r="I128" s="3085">
        <v>116.78866666666667</v>
      </c>
      <c r="J128" s="3080"/>
      <c r="K128" s="3079"/>
      <c r="P128" s="3084"/>
    </row>
    <row r="129" spans="2:16" ht="15.75" customHeight="1">
      <c r="B129" s="3824"/>
      <c r="C129" s="3091" t="s">
        <v>360</v>
      </c>
      <c r="D129" s="3086">
        <v>116.16</v>
      </c>
      <c r="E129" s="3086">
        <v>116.76</v>
      </c>
      <c r="F129" s="3086">
        <v>116.46000000000001</v>
      </c>
      <c r="G129" s="3086">
        <v>116.30275862068964</v>
      </c>
      <c r="H129" s="3086">
        <v>116.90275862068965</v>
      </c>
      <c r="I129" s="3085">
        <v>116.60275862068966</v>
      </c>
      <c r="J129" s="3080"/>
      <c r="K129" s="3079"/>
      <c r="P129" s="3084"/>
    </row>
    <row r="130" spans="2:16" ht="15.75" customHeight="1">
      <c r="B130" s="3824"/>
      <c r="C130" s="3091" t="s">
        <v>359</v>
      </c>
      <c r="D130" s="3086">
        <v>119.8</v>
      </c>
      <c r="E130" s="3086">
        <v>120.4</v>
      </c>
      <c r="F130" s="3086">
        <v>120.1</v>
      </c>
      <c r="G130" s="3086">
        <v>116.73</v>
      </c>
      <c r="H130" s="3086">
        <v>117.33</v>
      </c>
      <c r="I130" s="3085">
        <v>117.03</v>
      </c>
      <c r="J130" s="3080"/>
      <c r="K130" s="3079"/>
      <c r="P130" s="3084"/>
    </row>
    <row r="131" spans="2:16" ht="15.75" customHeight="1">
      <c r="B131" s="3824"/>
      <c r="C131" s="3091" t="s">
        <v>358</v>
      </c>
      <c r="D131" s="3086">
        <v>117.18</v>
      </c>
      <c r="E131" s="3086">
        <v>117.78</v>
      </c>
      <c r="F131" s="3086">
        <v>117.48</v>
      </c>
      <c r="G131" s="3086">
        <v>118.52612903225808</v>
      </c>
      <c r="H131" s="3086">
        <v>119.12612903225806</v>
      </c>
      <c r="I131" s="3085">
        <v>118.82612903225808</v>
      </c>
      <c r="J131" s="3080"/>
      <c r="K131" s="3079"/>
      <c r="P131" s="3084"/>
    </row>
    <row r="132" spans="2:16" ht="15.75" customHeight="1">
      <c r="B132" s="3824"/>
      <c r="C132" s="3087" t="s">
        <v>357</v>
      </c>
      <c r="D132" s="3086">
        <v>116.62</v>
      </c>
      <c r="E132" s="3086">
        <v>117.22</v>
      </c>
      <c r="F132" s="3086">
        <v>116.92</v>
      </c>
      <c r="G132" s="3086">
        <v>116.38774193548386</v>
      </c>
      <c r="H132" s="3086">
        <v>116.98774193548387</v>
      </c>
      <c r="I132" s="3085">
        <v>116.68774193548387</v>
      </c>
      <c r="J132" s="3080"/>
      <c r="K132" s="3079"/>
      <c r="P132" s="3084"/>
    </row>
    <row r="133" spans="2:16" ht="15.75" customHeight="1">
      <c r="B133" s="3824"/>
      <c r="C133" s="3094" t="s">
        <v>368</v>
      </c>
      <c r="D133" s="3093">
        <v>119.04</v>
      </c>
      <c r="E133" s="3093">
        <v>119.64</v>
      </c>
      <c r="F133" s="3093">
        <v>119.34</v>
      </c>
      <c r="G133" s="3093">
        <v>118.53645161290299</v>
      </c>
      <c r="H133" s="3093">
        <v>119.13645161290324</v>
      </c>
      <c r="I133" s="3092">
        <v>118.83645161290325</v>
      </c>
      <c r="J133" s="3080"/>
      <c r="K133" s="3079"/>
      <c r="P133" s="3084"/>
    </row>
    <row r="134" spans="2:16" ht="15.75" customHeight="1" thickBot="1">
      <c r="B134" s="3825"/>
      <c r="C134" s="3083" t="s">
        <v>713</v>
      </c>
      <c r="D134" s="3082">
        <v>117.73333333333335</v>
      </c>
      <c r="E134" s="3082">
        <v>118.33333333333333</v>
      </c>
      <c r="F134" s="3082">
        <v>118.03333333333335</v>
      </c>
      <c r="G134" s="3082">
        <v>117.56827601656163</v>
      </c>
      <c r="H134" s="3082">
        <v>118.16827601656162</v>
      </c>
      <c r="I134" s="3081">
        <v>117.86827601656161</v>
      </c>
      <c r="J134" s="3080"/>
      <c r="K134" s="3079"/>
      <c r="L134" s="3079"/>
      <c r="M134" s="3079"/>
      <c r="N134" s="3079"/>
      <c r="O134" s="3079"/>
      <c r="P134" s="3084"/>
    </row>
    <row r="135" spans="2:16" ht="15.75" customHeight="1" thickTop="1">
      <c r="B135" s="3823" t="s">
        <v>150</v>
      </c>
      <c r="C135" s="3090" t="s">
        <v>367</v>
      </c>
      <c r="D135" s="3089">
        <v>118.5</v>
      </c>
      <c r="E135" s="3089">
        <v>119.1</v>
      </c>
      <c r="F135" s="3089">
        <v>118.8</v>
      </c>
      <c r="G135" s="3089">
        <v>118.7215625</v>
      </c>
      <c r="H135" s="3089">
        <v>119.32156249999998</v>
      </c>
      <c r="I135" s="3088">
        <v>119.02156249999999</v>
      </c>
      <c r="J135" s="3080"/>
      <c r="K135" s="3079"/>
      <c r="L135" s="3079"/>
      <c r="M135" s="3079"/>
      <c r="N135" s="3079"/>
      <c r="O135" s="3079"/>
      <c r="P135" s="3084"/>
    </row>
    <row r="136" spans="2:16" ht="15.75" customHeight="1">
      <c r="B136" s="3824"/>
      <c r="C136" s="3091" t="s">
        <v>366</v>
      </c>
      <c r="D136" s="3086">
        <v>117.29</v>
      </c>
      <c r="E136" s="3086">
        <v>117.89</v>
      </c>
      <c r="F136" s="3086">
        <v>117.59</v>
      </c>
      <c r="G136" s="3086">
        <v>117.62064516129031</v>
      </c>
      <c r="H136" s="3086">
        <v>118.22064516129032</v>
      </c>
      <c r="I136" s="3085">
        <v>117.92064516129031</v>
      </c>
      <c r="J136" s="3080"/>
      <c r="K136" s="3079"/>
      <c r="L136" s="3079"/>
      <c r="M136" s="3079"/>
      <c r="N136" s="3079"/>
      <c r="O136" s="3079"/>
      <c r="P136" s="3084"/>
    </row>
    <row r="137" spans="2:16" ht="15.75" customHeight="1">
      <c r="B137" s="3824"/>
      <c r="C137" s="3091" t="s">
        <v>365</v>
      </c>
      <c r="D137" s="3086">
        <v>120.12</v>
      </c>
      <c r="E137" s="3086">
        <v>120.72</v>
      </c>
      <c r="F137" s="3086">
        <v>120.42</v>
      </c>
      <c r="G137" s="3086">
        <v>118.62032258064515</v>
      </c>
      <c r="H137" s="3086">
        <v>119.22032258064516</v>
      </c>
      <c r="I137" s="3085">
        <v>118.92032258064515</v>
      </c>
      <c r="J137" s="3080"/>
      <c r="K137" s="3079"/>
      <c r="L137" s="3079"/>
      <c r="M137" s="3079"/>
      <c r="N137" s="3079"/>
      <c r="O137" s="3079"/>
      <c r="P137" s="3084"/>
    </row>
    <row r="138" spans="2:16" ht="15.75" customHeight="1">
      <c r="B138" s="3824"/>
      <c r="C138" s="3091" t="s">
        <v>364</v>
      </c>
      <c r="D138" s="3086">
        <v>118.88</v>
      </c>
      <c r="E138" s="3086">
        <v>119.48</v>
      </c>
      <c r="F138" s="3086">
        <v>119.18</v>
      </c>
      <c r="G138" s="3086">
        <v>119.25366666666666</v>
      </c>
      <c r="H138" s="3086">
        <v>119.85366666666667</v>
      </c>
      <c r="I138" s="3085">
        <v>119.55366666666666</v>
      </c>
      <c r="J138" s="3080"/>
      <c r="K138" s="3079"/>
      <c r="L138" s="3079"/>
      <c r="M138" s="3079"/>
      <c r="N138" s="3079"/>
      <c r="O138" s="3079"/>
      <c r="P138" s="3084"/>
    </row>
    <row r="139" spans="2:16" ht="15.75" customHeight="1">
      <c r="B139" s="3824"/>
      <c r="C139" s="3091" t="s">
        <v>363</v>
      </c>
      <c r="D139" s="3086">
        <v>121.09</v>
      </c>
      <c r="E139" s="3086">
        <v>121.69</v>
      </c>
      <c r="F139" s="3086">
        <v>121.39</v>
      </c>
      <c r="G139" s="3086">
        <v>119.66862068965519</v>
      </c>
      <c r="H139" s="3086">
        <v>120.26862068965517</v>
      </c>
      <c r="I139" s="3085">
        <v>119.96862068965518</v>
      </c>
      <c r="J139" s="3080"/>
      <c r="K139" s="3079"/>
      <c r="L139" s="3079"/>
      <c r="M139" s="3079"/>
      <c r="N139" s="3079"/>
      <c r="O139" s="3079"/>
      <c r="P139" s="3084"/>
    </row>
    <row r="140" spans="2:16" ht="15.75" customHeight="1">
      <c r="B140" s="3824"/>
      <c r="C140" s="3091" t="s">
        <v>362</v>
      </c>
      <c r="D140" s="3086">
        <v>117.92</v>
      </c>
      <c r="E140" s="3086">
        <v>118.52</v>
      </c>
      <c r="F140" s="3086">
        <v>118.22</v>
      </c>
      <c r="G140" s="3086">
        <v>119.49533333333333</v>
      </c>
      <c r="H140" s="3086">
        <v>120.09533333333333</v>
      </c>
      <c r="I140" s="3085">
        <v>119.79533333333333</v>
      </c>
      <c r="J140" s="3080"/>
      <c r="K140" s="3079"/>
      <c r="L140" s="3079"/>
      <c r="M140" s="3079"/>
      <c r="N140" s="3079"/>
      <c r="O140" s="3079"/>
      <c r="P140" s="3084"/>
    </row>
    <row r="141" spans="2:16" ht="15.75" customHeight="1">
      <c r="B141" s="3824"/>
      <c r="C141" s="3091" t="s">
        <v>361</v>
      </c>
      <c r="D141" s="3086">
        <v>120.32</v>
      </c>
      <c r="E141" s="3086">
        <v>120.92</v>
      </c>
      <c r="F141" s="3086">
        <v>120.62</v>
      </c>
      <c r="G141" s="3086">
        <v>119.18241379310345</v>
      </c>
      <c r="H141" s="3086">
        <v>119.78241379310343</v>
      </c>
      <c r="I141" s="3085">
        <v>119.48241379310343</v>
      </c>
      <c r="J141" s="3080"/>
      <c r="K141" s="3079"/>
      <c r="L141" s="3079"/>
      <c r="M141" s="3079"/>
      <c r="N141" s="3079"/>
      <c r="O141" s="3079"/>
      <c r="P141" s="3084"/>
    </row>
    <row r="142" spans="2:16" ht="15.75" customHeight="1">
      <c r="B142" s="3824"/>
      <c r="C142" s="3091" t="s">
        <v>360</v>
      </c>
      <c r="D142" s="3086">
        <v>122.25</v>
      </c>
      <c r="E142" s="3086">
        <v>122.85</v>
      </c>
      <c r="F142" s="3086">
        <v>122.55</v>
      </c>
      <c r="G142" s="3086">
        <v>120.69833333333334</v>
      </c>
      <c r="H142" s="3086">
        <v>121.29833333333332</v>
      </c>
      <c r="I142" s="3085">
        <v>120.99833333333333</v>
      </c>
      <c r="J142" s="3080"/>
      <c r="K142" s="3079"/>
      <c r="L142" s="3079"/>
      <c r="M142" s="3079"/>
      <c r="N142" s="3079"/>
      <c r="O142" s="3079"/>
      <c r="P142" s="3084"/>
    </row>
    <row r="143" spans="2:16" ht="15.75" customHeight="1">
      <c r="B143" s="3824"/>
      <c r="C143" s="3091" t="s">
        <v>359</v>
      </c>
      <c r="D143" s="3086">
        <v>121.52</v>
      </c>
      <c r="E143" s="3086">
        <v>122.12</v>
      </c>
      <c r="F143" s="3086">
        <v>121.82</v>
      </c>
      <c r="G143" s="3086">
        <v>121.29400000000001</v>
      </c>
      <c r="H143" s="3086">
        <v>121.89400000000002</v>
      </c>
      <c r="I143" s="3085">
        <v>121.59400000000002</v>
      </c>
      <c r="J143" s="3080"/>
      <c r="K143" s="3079"/>
      <c r="L143" s="3079"/>
      <c r="M143" s="3079"/>
      <c r="N143" s="3079"/>
      <c r="O143" s="3079"/>
      <c r="P143" s="3084"/>
    </row>
    <row r="144" spans="2:16" ht="15.75" customHeight="1">
      <c r="B144" s="3824"/>
      <c r="C144" s="3091" t="s">
        <v>358</v>
      </c>
      <c r="D144" s="3086">
        <v>123.63</v>
      </c>
      <c r="E144" s="3086">
        <v>124.23</v>
      </c>
      <c r="F144" s="3086">
        <v>123.93</v>
      </c>
      <c r="G144" s="3086">
        <v>122.25516129032258</v>
      </c>
      <c r="H144" s="3086">
        <v>122.85516129032258</v>
      </c>
      <c r="I144" s="3085">
        <v>122.55516129032259</v>
      </c>
      <c r="J144" s="3080"/>
      <c r="K144" s="3079"/>
      <c r="L144" s="3079"/>
      <c r="M144" s="3079"/>
      <c r="N144" s="3079"/>
      <c r="O144" s="3079"/>
      <c r="P144" s="3084"/>
    </row>
    <row r="145" spans="2:16" ht="15.75" customHeight="1">
      <c r="B145" s="3824"/>
      <c r="C145" s="3087" t="s">
        <v>357</v>
      </c>
      <c r="D145" s="3086">
        <v>124.56</v>
      </c>
      <c r="E145" s="3086">
        <v>125.16</v>
      </c>
      <c r="F145" s="3086">
        <v>124.86</v>
      </c>
      <c r="G145" s="3086">
        <v>123.90322580645162</v>
      </c>
      <c r="H145" s="3086">
        <v>124.50322580645161</v>
      </c>
      <c r="I145" s="3085">
        <v>124.20322580645161</v>
      </c>
      <c r="J145" s="3080"/>
      <c r="K145" s="3079"/>
      <c r="L145" s="3080"/>
      <c r="M145" s="3079"/>
      <c r="N145" s="3079"/>
      <c r="O145" s="3079"/>
      <c r="P145" s="3084"/>
    </row>
    <row r="146" spans="2:16" ht="15.75" customHeight="1">
      <c r="B146" s="3824"/>
      <c r="C146" s="3087" t="s">
        <v>368</v>
      </c>
      <c r="D146" s="3086">
        <v>127.51</v>
      </c>
      <c r="E146" s="3086">
        <v>128.11000000000001</v>
      </c>
      <c r="F146" s="3086">
        <v>127.81</v>
      </c>
      <c r="G146" s="3086">
        <v>125.77</v>
      </c>
      <c r="H146" s="3086">
        <v>126.37</v>
      </c>
      <c r="I146" s="3085">
        <v>126.07</v>
      </c>
      <c r="J146" s="3080"/>
      <c r="K146" s="3079"/>
      <c r="L146" s="3080"/>
      <c r="M146" s="3079"/>
      <c r="N146" s="3079"/>
      <c r="O146" s="3079"/>
      <c r="P146" s="3084"/>
    </row>
    <row r="147" spans="2:16" ht="15.75" customHeight="1" thickBot="1">
      <c r="B147" s="3824"/>
      <c r="C147" s="3083" t="s">
        <v>713</v>
      </c>
      <c r="D147" s="3082">
        <v>121.13249999999999</v>
      </c>
      <c r="E147" s="3082">
        <v>121.7325</v>
      </c>
      <c r="F147" s="3082">
        <v>121.43249999999999</v>
      </c>
      <c r="G147" s="3082">
        <v>120.54027376290014</v>
      </c>
      <c r="H147" s="3082">
        <v>121.14027376290012</v>
      </c>
      <c r="I147" s="3081">
        <v>120.84027376290014</v>
      </c>
      <c r="J147" s="3080"/>
      <c r="K147" s="3079"/>
      <c r="L147" s="3079"/>
      <c r="M147" s="3079"/>
      <c r="N147" s="3079"/>
      <c r="O147" s="3079"/>
      <c r="P147" s="3084"/>
    </row>
    <row r="148" spans="2:16" ht="15.75" customHeight="1" thickTop="1">
      <c r="B148" s="3823" t="s">
        <v>173</v>
      </c>
      <c r="C148" s="3090" t="s">
        <v>367</v>
      </c>
      <c r="D148" s="3089">
        <v>127.16</v>
      </c>
      <c r="E148" s="3089">
        <v>127.76</v>
      </c>
      <c r="F148" s="3089">
        <v>127.46000000000001</v>
      </c>
      <c r="G148" s="3089">
        <v>127.0493548387097</v>
      </c>
      <c r="H148" s="3089">
        <v>127.64935483870968</v>
      </c>
      <c r="I148" s="3088">
        <v>127.3493548387097</v>
      </c>
      <c r="J148" s="3080"/>
      <c r="K148" s="3079"/>
      <c r="L148" s="3079"/>
      <c r="M148" s="3079"/>
      <c r="N148" s="3079"/>
      <c r="O148" s="3079"/>
      <c r="P148" s="3084"/>
    </row>
    <row r="149" spans="2:16" ht="15.75" customHeight="1">
      <c r="B149" s="3824"/>
      <c r="C149" s="3087" t="s">
        <v>366</v>
      </c>
      <c r="D149" s="3086">
        <v>127.22</v>
      </c>
      <c r="E149" s="3086">
        <v>127.82</v>
      </c>
      <c r="F149" s="3086">
        <v>127.52</v>
      </c>
      <c r="G149" s="3086">
        <v>127.23096774193547</v>
      </c>
      <c r="H149" s="3086">
        <v>127.8309677419355</v>
      </c>
      <c r="I149" s="3085">
        <v>127.53096774193548</v>
      </c>
      <c r="J149" s="3080"/>
      <c r="K149" s="3079"/>
      <c r="L149" s="3079"/>
      <c r="M149" s="3079"/>
      <c r="N149" s="3079"/>
      <c r="O149" s="3079"/>
      <c r="P149" s="3084"/>
    </row>
    <row r="150" spans="2:16" ht="15.75" customHeight="1">
      <c r="B150" s="3824"/>
      <c r="C150" s="3087" t="s">
        <v>365</v>
      </c>
      <c r="D150" s="3086">
        <v>131.47</v>
      </c>
      <c r="E150" s="3086">
        <v>132.07</v>
      </c>
      <c r="F150" s="3086">
        <v>131.76999999999998</v>
      </c>
      <c r="G150" s="3086">
        <v>129.96096774193549</v>
      </c>
      <c r="H150" s="3086">
        <v>130.56096774193549</v>
      </c>
      <c r="I150" s="3085">
        <v>130.26096774193547</v>
      </c>
      <c r="J150" s="3080"/>
      <c r="K150" s="3079"/>
      <c r="L150" s="3079"/>
      <c r="M150" s="3079"/>
      <c r="N150" s="3079"/>
      <c r="O150" s="3079"/>
      <c r="P150" s="3084"/>
    </row>
    <row r="151" spans="2:16" ht="15.75" customHeight="1">
      <c r="B151" s="3824"/>
      <c r="C151" s="3087" t="s">
        <v>364</v>
      </c>
      <c r="D151" s="3086">
        <v>129.46</v>
      </c>
      <c r="E151" s="3086">
        <v>130.06</v>
      </c>
      <c r="F151" s="3086">
        <v>129.76</v>
      </c>
      <c r="G151" s="3086">
        <v>131.27166666666668</v>
      </c>
      <c r="H151" s="3086">
        <v>131.87166666666667</v>
      </c>
      <c r="I151" s="3085">
        <v>131.57166666666666</v>
      </c>
      <c r="J151" s="3080"/>
      <c r="K151" s="3079"/>
      <c r="L151" s="3079"/>
      <c r="M151" s="3079"/>
      <c r="N151" s="3079"/>
      <c r="O151" s="3079"/>
      <c r="P151" s="3084"/>
    </row>
    <row r="152" spans="2:16" ht="15.75" customHeight="1">
      <c r="B152" s="3824"/>
      <c r="C152" s="3087" t="s">
        <v>363</v>
      </c>
      <c r="D152" s="3086">
        <v>131.63999999999999</v>
      </c>
      <c r="E152" s="3086">
        <v>132.24</v>
      </c>
      <c r="F152" s="3086">
        <v>131.94</v>
      </c>
      <c r="G152" s="3086">
        <v>130.68206896551723</v>
      </c>
      <c r="H152" s="3086">
        <v>131.28206896551723</v>
      </c>
      <c r="I152" s="3085">
        <v>130.98206896551721</v>
      </c>
      <c r="J152" s="3080"/>
      <c r="K152" s="3079"/>
      <c r="L152" s="3079"/>
      <c r="M152" s="3079"/>
      <c r="N152" s="3079"/>
      <c r="O152" s="3079"/>
      <c r="P152" s="3084"/>
    </row>
    <row r="153" spans="2:16" ht="15.75" customHeight="1">
      <c r="B153" s="3824"/>
      <c r="C153" s="3087" t="s">
        <v>362</v>
      </c>
      <c r="D153" s="3086">
        <v>129.83000000000001</v>
      </c>
      <c r="E153" s="3086">
        <v>130.43</v>
      </c>
      <c r="F153" s="3086">
        <v>130.13</v>
      </c>
      <c r="G153" s="3086">
        <v>131.869</v>
      </c>
      <c r="H153" s="3086">
        <v>132.46899999999999</v>
      </c>
      <c r="I153" s="3085">
        <v>132.16899999999998</v>
      </c>
      <c r="J153" s="3080"/>
      <c r="K153" s="3079"/>
      <c r="L153" s="3079"/>
      <c r="M153" s="3079"/>
      <c r="N153" s="3079"/>
      <c r="O153" s="3079"/>
      <c r="P153" s="3084"/>
    </row>
    <row r="154" spans="2:16" ht="15.75" customHeight="1">
      <c r="B154" s="3824"/>
      <c r="C154" s="3087" t="s">
        <v>2214</v>
      </c>
      <c r="D154" s="3086">
        <v>131.69999999999999</v>
      </c>
      <c r="E154" s="3086">
        <v>132.30000000000001</v>
      </c>
      <c r="F154" s="3086">
        <v>132</v>
      </c>
      <c r="G154" s="3086">
        <v>130.5344827586207</v>
      </c>
      <c r="H154" s="3086">
        <v>131.13448275862066</v>
      </c>
      <c r="I154" s="3085">
        <v>130.83448275862068</v>
      </c>
      <c r="J154" s="3080"/>
      <c r="K154" s="3079"/>
      <c r="L154" s="3079"/>
      <c r="M154" s="3079"/>
      <c r="N154" s="3079"/>
      <c r="O154" s="3079"/>
      <c r="P154" s="3084"/>
    </row>
    <row r="155" spans="2:16" ht="15.75" customHeight="1">
      <c r="B155" s="3824"/>
      <c r="C155" s="3087" t="s">
        <v>360</v>
      </c>
      <c r="D155" s="3086">
        <v>131.1</v>
      </c>
      <c r="E155" s="3086">
        <v>131.69999999999999</v>
      </c>
      <c r="F155" s="3086">
        <v>131.39999999999998</v>
      </c>
      <c r="G155" s="3086">
        <v>131.64966666666663</v>
      </c>
      <c r="H155" s="3086">
        <v>132.24966666666668</v>
      </c>
      <c r="I155" s="3085">
        <v>131.94966666666664</v>
      </c>
      <c r="J155" s="3080"/>
      <c r="K155" s="3079"/>
      <c r="L155" s="3079"/>
      <c r="M155" s="3079"/>
      <c r="N155" s="3079"/>
      <c r="O155" s="3079"/>
      <c r="P155" s="3084"/>
    </row>
    <row r="156" spans="2:16" ht="15.75" customHeight="1">
      <c r="B156" s="3824"/>
      <c r="C156" s="3087" t="s">
        <v>359</v>
      </c>
      <c r="D156" s="3086">
        <v>131.03</v>
      </c>
      <c r="E156" s="3086">
        <v>131.63</v>
      </c>
      <c r="F156" s="3086">
        <v>131.32999999999998</v>
      </c>
      <c r="G156" s="3086">
        <v>131.40066666666664</v>
      </c>
      <c r="H156" s="3086">
        <v>132.00066666666666</v>
      </c>
      <c r="I156" s="3085">
        <v>131.70066666666665</v>
      </c>
      <c r="J156" s="3080"/>
      <c r="K156" s="3079"/>
      <c r="L156" s="3079"/>
      <c r="M156" s="3079"/>
      <c r="N156" s="3079"/>
      <c r="O156" s="3079"/>
      <c r="P156" s="3084"/>
    </row>
    <row r="157" spans="2:16" ht="15.75" customHeight="1">
      <c r="B157" s="3824"/>
      <c r="C157" s="3087" t="s">
        <v>358</v>
      </c>
      <c r="D157" s="3086">
        <v>131.16999999999999</v>
      </c>
      <c r="E157" s="3086">
        <v>131.77000000000001</v>
      </c>
      <c r="F157" s="3086">
        <v>131.47</v>
      </c>
      <c r="G157" s="3086">
        <v>130.8006451612903</v>
      </c>
      <c r="H157" s="3086">
        <v>131.40064516129036</v>
      </c>
      <c r="I157" s="3085">
        <v>131.10064516129034</v>
      </c>
      <c r="J157" s="3080"/>
      <c r="K157" s="3079"/>
      <c r="L157" s="3079"/>
      <c r="M157" s="3079"/>
      <c r="N157" s="3079"/>
      <c r="O157" s="3079"/>
      <c r="P157" s="3084"/>
    </row>
    <row r="158" spans="2:16" ht="15.75" customHeight="1">
      <c r="B158" s="3824"/>
      <c r="C158" s="3087" t="s">
        <v>357</v>
      </c>
      <c r="D158" s="3086">
        <v>131.06</v>
      </c>
      <c r="E158" s="3086">
        <v>131.66</v>
      </c>
      <c r="F158" s="3086">
        <v>131.36000000000001</v>
      </c>
      <c r="G158" s="3086">
        <v>131.72968750000001</v>
      </c>
      <c r="H158" s="3086">
        <v>132.32968749999998</v>
      </c>
      <c r="I158" s="3085">
        <v>132.02968749999999</v>
      </c>
      <c r="J158" s="3080"/>
      <c r="K158" s="3079"/>
      <c r="L158" s="3079"/>
      <c r="M158" s="3079"/>
      <c r="N158" s="3079"/>
      <c r="O158" s="3079"/>
      <c r="P158" s="3084"/>
    </row>
    <row r="159" spans="2:16" ht="15.75" customHeight="1">
      <c r="B159" s="3824"/>
      <c r="C159" s="3087" t="s">
        <v>368</v>
      </c>
      <c r="D159" s="3086">
        <v>131.16999999999999</v>
      </c>
      <c r="E159" s="3086">
        <v>131.77000000000001</v>
      </c>
      <c r="F159" s="3086">
        <v>131.47</v>
      </c>
      <c r="G159" s="3086">
        <v>131.16129032258064</v>
      </c>
      <c r="H159" s="3086">
        <v>131.76129032258063</v>
      </c>
      <c r="I159" s="3085">
        <v>131.46129032258062</v>
      </c>
      <c r="J159" s="3080"/>
      <c r="K159" s="3079"/>
      <c r="L159" s="3079"/>
      <c r="M159" s="3079"/>
      <c r="N159" s="3079"/>
      <c r="O159" s="3079"/>
      <c r="P159" s="3084"/>
    </row>
    <row r="160" spans="2:16" ht="15.75" customHeight="1" thickBot="1">
      <c r="B160" s="3826"/>
      <c r="C160" s="3083" t="s">
        <v>713</v>
      </c>
      <c r="D160" s="3082">
        <v>130.33416666666668</v>
      </c>
      <c r="E160" s="3082">
        <v>130.9341666666667</v>
      </c>
      <c r="F160" s="3082">
        <v>130.63416666666666</v>
      </c>
      <c r="G160" s="3082">
        <v>130.44503875254912</v>
      </c>
      <c r="H160" s="3082">
        <v>131.04503875254912</v>
      </c>
      <c r="I160" s="3081">
        <v>130.74503875254911</v>
      </c>
      <c r="J160" s="3080"/>
      <c r="K160" s="3079"/>
      <c r="L160" s="3079"/>
      <c r="M160" s="3079"/>
      <c r="N160" s="3079"/>
      <c r="O160" s="3079"/>
      <c r="P160" s="3084"/>
    </row>
    <row r="161" spans="2:17" ht="15.75" customHeight="1" thickTop="1">
      <c r="B161" s="3823" t="s">
        <v>180</v>
      </c>
      <c r="C161" s="3090" t="s">
        <v>367</v>
      </c>
      <c r="D161" s="3089">
        <v>132.43</v>
      </c>
      <c r="E161" s="3089">
        <v>133.03</v>
      </c>
      <c r="F161" s="3089">
        <v>132.73000000000002</v>
      </c>
      <c r="G161" s="3089">
        <v>131.573125</v>
      </c>
      <c r="H161" s="3089">
        <v>132.17312500000003</v>
      </c>
      <c r="I161" s="3088">
        <v>131.87312500000002</v>
      </c>
      <c r="J161" s="3080"/>
      <c r="K161" s="3079"/>
      <c r="L161" s="3079"/>
      <c r="M161" s="3079"/>
      <c r="N161" s="3079"/>
      <c r="O161" s="3079"/>
      <c r="P161" s="3084"/>
    </row>
    <row r="162" spans="2:17" ht="15.75" customHeight="1">
      <c r="B162" s="3824"/>
      <c r="C162" s="3087" t="s">
        <v>366</v>
      </c>
      <c r="D162" s="3086">
        <v>132.80000000000001</v>
      </c>
      <c r="E162" s="3086">
        <v>133.4</v>
      </c>
      <c r="F162" s="3086">
        <v>133.10000000000002</v>
      </c>
      <c r="G162" s="3086">
        <v>132.35129032258067</v>
      </c>
      <c r="H162" s="3086">
        <v>132.95129032258063</v>
      </c>
      <c r="I162" s="3085">
        <v>132.65129032258065</v>
      </c>
      <c r="J162" s="3080"/>
      <c r="K162" s="3079"/>
      <c r="L162" s="3079"/>
      <c r="M162" s="3079"/>
      <c r="N162" s="3079"/>
      <c r="O162" s="3079"/>
      <c r="P162" s="3084"/>
    </row>
    <row r="163" spans="2:17" ht="15.75" customHeight="1">
      <c r="B163" s="3824"/>
      <c r="C163" s="3087" t="s">
        <v>365</v>
      </c>
      <c r="D163" s="3086">
        <v>132.94999999999999</v>
      </c>
      <c r="E163" s="3086">
        <v>133.55000000000001</v>
      </c>
      <c r="F163" s="3086">
        <v>133.25</v>
      </c>
      <c r="G163" s="3086">
        <v>132.77766666666668</v>
      </c>
      <c r="H163" s="3086">
        <v>133.37766666666667</v>
      </c>
      <c r="I163" s="3085">
        <v>133.07766666666669</v>
      </c>
      <c r="J163" s="3080"/>
      <c r="K163" s="3079"/>
      <c r="L163" s="3079"/>
      <c r="M163" s="3079"/>
      <c r="N163" s="3079"/>
      <c r="O163" s="3079"/>
      <c r="P163" s="3084"/>
    </row>
    <row r="164" spans="2:17" ht="15.75" customHeight="1">
      <c r="B164" s="3824"/>
      <c r="C164" s="3087" t="s">
        <v>364</v>
      </c>
      <c r="D164" s="3086">
        <v>132.74</v>
      </c>
      <c r="E164" s="3086">
        <v>133.34</v>
      </c>
      <c r="F164" s="3086">
        <v>133.04000000000002</v>
      </c>
      <c r="G164" s="3086">
        <v>132.90233333333336</v>
      </c>
      <c r="H164" s="3086">
        <v>133.50233333333333</v>
      </c>
      <c r="I164" s="3085">
        <v>133.20233333333334</v>
      </c>
      <c r="J164" s="3080"/>
      <c r="K164" s="3079"/>
      <c r="L164" s="3079"/>
      <c r="M164" s="3079"/>
      <c r="N164" s="3079"/>
      <c r="O164" s="3079"/>
      <c r="P164" s="3084"/>
    </row>
    <row r="165" spans="2:17" ht="15.75" customHeight="1">
      <c r="B165" s="3824"/>
      <c r="C165" s="3087" t="s">
        <v>363</v>
      </c>
      <c r="D165" s="3086">
        <v>132.51</v>
      </c>
      <c r="E165" s="3086">
        <v>133.11000000000001</v>
      </c>
      <c r="F165" s="3086">
        <v>132.81</v>
      </c>
      <c r="G165" s="3086">
        <v>133.03566666666663</v>
      </c>
      <c r="H165" s="3086">
        <v>133.63566666666668</v>
      </c>
      <c r="I165" s="3085">
        <v>133.33566666666667</v>
      </c>
      <c r="J165" s="3080"/>
      <c r="K165" s="3079"/>
      <c r="L165" s="3079"/>
      <c r="M165" s="3079"/>
      <c r="N165" s="3079"/>
      <c r="O165" s="3079"/>
      <c r="P165" s="3084"/>
    </row>
    <row r="166" spans="2:17" ht="15.75" customHeight="1">
      <c r="B166" s="3824"/>
      <c r="C166" s="3087" t="s">
        <v>362</v>
      </c>
      <c r="D166" s="3086">
        <v>132.38</v>
      </c>
      <c r="E166" s="3086">
        <v>132.97999999999999</v>
      </c>
      <c r="F166" s="3086">
        <v>132.68</v>
      </c>
      <c r="G166" s="3086">
        <v>132.74206896551723</v>
      </c>
      <c r="H166" s="3086">
        <v>133.34206896551726</v>
      </c>
      <c r="I166" s="3085">
        <v>133.04206896551725</v>
      </c>
      <c r="J166" s="3080"/>
      <c r="K166" s="3079"/>
      <c r="L166" s="3079"/>
      <c r="M166" s="3079"/>
      <c r="N166" s="3079"/>
      <c r="O166" s="3079"/>
      <c r="P166" s="3084"/>
    </row>
    <row r="167" spans="2:17" ht="15.75" customHeight="1">
      <c r="B167" s="3824"/>
      <c r="C167" s="3087" t="s">
        <v>2214</v>
      </c>
      <c r="D167" s="3086">
        <v>132.56</v>
      </c>
      <c r="E167" s="3086">
        <v>133.16</v>
      </c>
      <c r="F167" s="3086">
        <v>132.86000000000001</v>
      </c>
      <c r="G167" s="3086">
        <v>132.57758620689654</v>
      </c>
      <c r="H167" s="3086">
        <v>133.17758620689656</v>
      </c>
      <c r="I167" s="3085">
        <v>132.87758620689655</v>
      </c>
      <c r="J167" s="3080"/>
      <c r="K167" s="3079"/>
      <c r="L167" s="3079"/>
      <c r="M167" s="3079"/>
      <c r="N167" s="3079"/>
      <c r="O167" s="3079"/>
      <c r="P167" s="3084"/>
    </row>
    <row r="168" spans="2:17" ht="15.75" customHeight="1">
      <c r="B168" s="3824"/>
      <c r="C168" s="3087" t="s">
        <v>360</v>
      </c>
      <c r="D168" s="3086">
        <v>132.13999999999999</v>
      </c>
      <c r="E168" s="3086">
        <v>132.74</v>
      </c>
      <c r="F168" s="3086">
        <v>132.44</v>
      </c>
      <c r="G168" s="3086">
        <v>132.36433333333335</v>
      </c>
      <c r="H168" s="3086">
        <v>132.96433333333331</v>
      </c>
      <c r="I168" s="3085">
        <v>132.66433333333333</v>
      </c>
      <c r="J168" s="3080"/>
      <c r="K168" s="3079"/>
      <c r="L168" s="3079"/>
      <c r="M168" s="3079"/>
      <c r="N168" s="3079"/>
      <c r="O168" s="3079"/>
      <c r="P168" s="3084"/>
    </row>
    <row r="169" spans="2:17" ht="15.75" customHeight="1">
      <c r="B169" s="3824"/>
      <c r="C169" s="3087" t="s">
        <v>359</v>
      </c>
      <c r="D169" s="3086">
        <v>132.80000000000001</v>
      </c>
      <c r="E169" s="3086">
        <v>133.4</v>
      </c>
      <c r="F169" s="3086">
        <v>133.10000000000002</v>
      </c>
      <c r="G169" s="3086">
        <v>132.88400000000001</v>
      </c>
      <c r="H169" s="3086">
        <v>133.48400000000001</v>
      </c>
      <c r="I169" s="3085">
        <v>133.18400000000003</v>
      </c>
      <c r="J169" s="3080"/>
      <c r="K169" s="3079"/>
      <c r="L169" s="3079"/>
      <c r="M169" s="3079"/>
      <c r="N169" s="3079"/>
      <c r="O169" s="3079"/>
      <c r="P169" s="3084"/>
    </row>
    <row r="170" spans="2:17" ht="15.75" customHeight="1">
      <c r="B170" s="3824"/>
      <c r="C170" s="3087" t="s">
        <v>358</v>
      </c>
      <c r="D170" s="3086">
        <v>133.31</v>
      </c>
      <c r="E170" s="3086">
        <v>133.91</v>
      </c>
      <c r="F170" s="3086">
        <v>133.61000000000001</v>
      </c>
      <c r="G170" s="3086">
        <v>133.21193548387095</v>
      </c>
      <c r="H170" s="3086">
        <v>133.81193548387103</v>
      </c>
      <c r="I170" s="3085">
        <v>133.51193548387099</v>
      </c>
      <c r="J170" s="3080"/>
      <c r="K170" s="3079"/>
      <c r="L170" s="3079"/>
      <c r="M170" s="3079"/>
      <c r="N170" s="3079"/>
      <c r="O170" s="3079"/>
      <c r="P170" s="3084"/>
    </row>
    <row r="171" spans="2:17" ht="15.75" customHeight="1">
      <c r="B171" s="3824"/>
      <c r="C171" s="3087" t="s">
        <v>357</v>
      </c>
      <c r="D171" s="3086">
        <v>133.38</v>
      </c>
      <c r="E171" s="3086">
        <v>133.97999999999999</v>
      </c>
      <c r="F171" s="3086">
        <v>133.68</v>
      </c>
      <c r="G171" s="3086">
        <v>133.09218750000002</v>
      </c>
      <c r="H171" s="3086">
        <v>133.69218749999999</v>
      </c>
      <c r="I171" s="3085">
        <v>133.39218750000001</v>
      </c>
      <c r="J171" s="3080"/>
      <c r="K171" s="3079"/>
      <c r="L171" s="3079"/>
      <c r="M171" s="3079"/>
      <c r="N171" s="3079"/>
      <c r="O171" s="3079"/>
      <c r="P171" s="3084"/>
    </row>
    <row r="172" spans="2:17" ht="15.75" customHeight="1">
      <c r="B172" s="3824"/>
      <c r="C172" s="3087" t="s">
        <v>368</v>
      </c>
      <c r="D172" s="3086">
        <v>133.36000000000001</v>
      </c>
      <c r="E172" s="3086">
        <v>133.96</v>
      </c>
      <c r="F172" s="3086">
        <v>133.66000000000003</v>
      </c>
      <c r="G172" s="3086">
        <v>133.30709677419355</v>
      </c>
      <c r="H172" s="3086">
        <v>133.90709677419355</v>
      </c>
      <c r="I172" s="3085">
        <v>133.60709677419356</v>
      </c>
      <c r="J172" s="3080"/>
      <c r="K172" s="3079"/>
      <c r="L172" s="3079"/>
      <c r="M172" s="3079"/>
      <c r="N172" s="3079"/>
      <c r="O172" s="3079"/>
      <c r="P172" s="3084"/>
    </row>
    <row r="173" spans="2:17" ht="15.75" customHeight="1" thickBot="1">
      <c r="B173" s="3826"/>
      <c r="C173" s="3083" t="s">
        <v>713</v>
      </c>
      <c r="D173" s="3082">
        <v>132.78</v>
      </c>
      <c r="E173" s="3082">
        <v>133.38000000000002</v>
      </c>
      <c r="F173" s="3082">
        <v>133.08000000000004</v>
      </c>
      <c r="G173" s="3082">
        <v>132.73494085442158</v>
      </c>
      <c r="H173" s="3082">
        <v>133.3349408544216</v>
      </c>
      <c r="I173" s="3081">
        <v>133.03494085442159</v>
      </c>
      <c r="J173" s="3080"/>
      <c r="K173" s="3079"/>
      <c r="L173" s="3079"/>
      <c r="M173" s="3079"/>
      <c r="N173" s="3079"/>
      <c r="O173" s="3079"/>
      <c r="P173" s="3079"/>
      <c r="Q173" s="3079"/>
    </row>
    <row r="174" spans="2:17" ht="15.75" customHeight="1" thickTop="1">
      <c r="B174" s="3822" t="s">
        <v>2213</v>
      </c>
      <c r="C174" s="3822"/>
      <c r="D174" s="3822"/>
      <c r="E174" s="3822"/>
      <c r="F174" s="3822"/>
      <c r="G174" s="3822"/>
      <c r="H174" s="3078"/>
      <c r="I174" s="3078"/>
      <c r="J174" s="3077"/>
      <c r="K174" s="3076"/>
      <c r="L174" s="3076"/>
      <c r="M174" s="3076"/>
      <c r="N174" s="3076"/>
    </row>
    <row r="175" spans="2:17" ht="15.75" customHeight="1">
      <c r="B175" s="3821" t="s">
        <v>2212</v>
      </c>
      <c r="C175" s="3821"/>
      <c r="D175" s="3821"/>
      <c r="E175" s="3821"/>
      <c r="F175" s="3821"/>
      <c r="G175" s="3821"/>
      <c r="H175" s="3821"/>
      <c r="I175" s="3821"/>
      <c r="J175" s="3075"/>
      <c r="L175" s="3050" t="s">
        <v>539</v>
      </c>
    </row>
    <row r="176" spans="2:17" ht="15.75" customHeight="1">
      <c r="B176" s="3821" t="s">
        <v>28</v>
      </c>
      <c r="C176" s="3821"/>
      <c r="D176" s="3821"/>
      <c r="E176" s="3821"/>
      <c r="F176" s="3821"/>
      <c r="G176" s="3821"/>
      <c r="H176" s="3821"/>
      <c r="I176" s="3821"/>
      <c r="J176" s="3075"/>
    </row>
    <row r="177" spans="2:13" ht="15.75" customHeight="1" thickBot="1">
      <c r="B177" s="3074"/>
      <c r="C177" s="3074"/>
      <c r="D177" s="3074"/>
      <c r="E177" s="3074"/>
      <c r="F177" s="3074"/>
      <c r="G177" s="3074"/>
      <c r="H177" s="3074"/>
      <c r="I177" s="3074"/>
      <c r="J177" s="2715"/>
    </row>
    <row r="178" spans="2:13" ht="15.75" customHeight="1" thickTop="1">
      <c r="B178" s="3800" t="s">
        <v>56</v>
      </c>
      <c r="C178" s="3801"/>
      <c r="D178" s="3806" t="s">
        <v>81</v>
      </c>
      <c r="E178" s="3807"/>
      <c r="F178" s="3808"/>
      <c r="G178" s="3812" t="s">
        <v>776</v>
      </c>
      <c r="H178" s="3813"/>
      <c r="I178" s="3814"/>
      <c r="J178" s="3073"/>
    </row>
    <row r="179" spans="2:13" ht="15.75" customHeight="1">
      <c r="B179" s="3802"/>
      <c r="C179" s="3803"/>
      <c r="D179" s="3809"/>
      <c r="E179" s="3810"/>
      <c r="F179" s="3811"/>
      <c r="G179" s="3815" t="s">
        <v>2211</v>
      </c>
      <c r="H179" s="3816"/>
      <c r="I179" s="3817"/>
      <c r="J179" s="3073"/>
    </row>
    <row r="180" spans="2:13" ht="18.75" customHeight="1">
      <c r="B180" s="3804"/>
      <c r="C180" s="3805"/>
      <c r="D180" s="3072">
        <v>2022</v>
      </c>
      <c r="E180" s="3072">
        <v>2023</v>
      </c>
      <c r="F180" s="3072">
        <v>2024</v>
      </c>
      <c r="G180" s="3072">
        <v>2022</v>
      </c>
      <c r="H180" s="3072">
        <v>2023</v>
      </c>
      <c r="I180" s="3071">
        <v>2024</v>
      </c>
      <c r="J180" s="3070"/>
      <c r="L180" s="3052"/>
      <c r="M180" s="3052"/>
    </row>
    <row r="181" spans="2:13" ht="15.75" customHeight="1">
      <c r="B181" s="3069" t="s">
        <v>2210</v>
      </c>
      <c r="C181" s="3068"/>
      <c r="D181" s="3067">
        <v>112.26</v>
      </c>
      <c r="E181" s="3066">
        <v>79.900000000000006</v>
      </c>
      <c r="F181" s="3066">
        <v>86.42</v>
      </c>
      <c r="G181" s="3066">
        <v>50.623909834965787</v>
      </c>
      <c r="H181" s="3065">
        <v>-28.825939782647424</v>
      </c>
      <c r="I181" s="3064">
        <v>8.160200250312883</v>
      </c>
      <c r="J181" s="3063"/>
      <c r="K181" s="3062"/>
      <c r="L181" s="3052"/>
      <c r="M181" s="3052"/>
    </row>
    <row r="182" spans="2:13" ht="15.75" customHeight="1" thickBot="1">
      <c r="B182" s="3061" t="s">
        <v>2209</v>
      </c>
      <c r="C182" s="3060"/>
      <c r="D182" s="3059">
        <v>1706.15</v>
      </c>
      <c r="E182" s="3058">
        <v>1953.7</v>
      </c>
      <c r="F182" s="3057">
        <v>2421.25</v>
      </c>
      <c r="G182" s="3057">
        <v>-6.4482522275531124</v>
      </c>
      <c r="H182" s="3056">
        <v>14.509275268880216</v>
      </c>
      <c r="I182" s="3056">
        <v>23.931514562112909</v>
      </c>
      <c r="J182" s="3055"/>
      <c r="L182" s="3054"/>
      <c r="M182" s="3053"/>
    </row>
    <row r="183" spans="2:13" ht="15.75" customHeight="1" thickTop="1">
      <c r="B183" s="3798" t="s">
        <v>2208</v>
      </c>
      <c r="C183" s="3798"/>
      <c r="D183" s="3798"/>
      <c r="E183" s="3798"/>
      <c r="F183" s="3799"/>
      <c r="G183" s="2715"/>
      <c r="H183" s="2715"/>
      <c r="I183" s="2715"/>
      <c r="J183" s="2715"/>
    </row>
    <row r="184" spans="2:13" ht="15.75" customHeight="1">
      <c r="B184" s="3797" t="s">
        <v>2207</v>
      </c>
      <c r="C184" s="3797"/>
      <c r="D184" s="3797"/>
      <c r="E184" s="3797"/>
      <c r="F184" s="3797"/>
      <c r="G184" s="3797"/>
      <c r="H184" s="2715"/>
      <c r="I184" s="3051"/>
      <c r="J184" s="3051"/>
      <c r="L184" s="3052"/>
      <c r="M184" s="3052"/>
    </row>
    <row r="185" spans="2:13" ht="15.75" customHeight="1">
      <c r="B185" s="3796" t="s">
        <v>2206</v>
      </c>
      <c r="C185" s="3796"/>
      <c r="D185" s="3796"/>
      <c r="E185" s="3796"/>
      <c r="F185" s="3796"/>
      <c r="G185" s="2715"/>
      <c r="H185" s="2715"/>
      <c r="I185" s="3051"/>
      <c r="J185" s="3051"/>
    </row>
    <row r="186" spans="2:13" ht="15.75" customHeight="1">
      <c r="I186" s="3051"/>
      <c r="J186" s="3051"/>
    </row>
    <row r="187" spans="2:13" ht="15.75" customHeight="1"/>
    <row r="188" spans="2:13" ht="15.75" customHeight="1"/>
    <row r="189" spans="2:13" ht="15.75" customHeight="1"/>
    <row r="190" spans="2:13" ht="15.75" customHeight="1"/>
    <row r="191" spans="2:13" ht="15.75" customHeight="1"/>
    <row r="192" spans="2:13"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29">
    <mergeCell ref="B70:B82"/>
    <mergeCell ref="B1:I1"/>
    <mergeCell ref="B2:I2"/>
    <mergeCell ref="B3:B4"/>
    <mergeCell ref="C3:C4"/>
    <mergeCell ref="D3:F3"/>
    <mergeCell ref="G3:I3"/>
    <mergeCell ref="B5:B17"/>
    <mergeCell ref="B18:B30"/>
    <mergeCell ref="B31:B43"/>
    <mergeCell ref="B44:B56"/>
    <mergeCell ref="B57:B69"/>
    <mergeCell ref="B83:B95"/>
    <mergeCell ref="B96:B108"/>
    <mergeCell ref="B109:B121"/>
    <mergeCell ref="B176:I176"/>
    <mergeCell ref="B174:G174"/>
    <mergeCell ref="B122:B134"/>
    <mergeCell ref="B135:B147"/>
    <mergeCell ref="B148:B160"/>
    <mergeCell ref="B175:I175"/>
    <mergeCell ref="B161:B173"/>
    <mergeCell ref="B185:F185"/>
    <mergeCell ref="B184:G184"/>
    <mergeCell ref="B183:F183"/>
    <mergeCell ref="B178:C180"/>
    <mergeCell ref="D178:F179"/>
    <mergeCell ref="G178:I178"/>
    <mergeCell ref="G179:I179"/>
  </mergeCells>
  <hyperlinks>
    <hyperlink ref="B185" r:id="rId1"/>
  </hyperlinks>
  <pageMargins left="0.7" right="0.7" top="0.43" bottom="0.75" header="0" footer="0"/>
  <pageSetup paperSize="9" scale="44"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58"/>
  <sheetViews>
    <sheetView showGridLines="0" zoomScale="85" zoomScaleNormal="85" workbookViewId="0">
      <selection activeCell="H38" sqref="H38"/>
    </sheetView>
  </sheetViews>
  <sheetFormatPr defaultColWidth="9.109375" defaultRowHeight="18" outlineLevelRow="1"/>
  <cols>
    <col min="1" max="2" width="9.109375" style="345"/>
    <col min="3" max="3" width="12.6640625" style="345" customWidth="1"/>
    <col min="4" max="4" width="60.6640625" style="345" bestFit="1" customWidth="1"/>
    <col min="5" max="5" width="17.88671875" style="347" customWidth="1"/>
    <col min="6" max="6" width="16.6640625" style="347" bestFit="1" customWidth="1"/>
    <col min="7" max="7" width="15.33203125" style="345" bestFit="1" customWidth="1"/>
    <col min="8" max="8" width="15" style="346" bestFit="1" customWidth="1"/>
    <col min="9" max="9" width="13.5546875" style="345" customWidth="1"/>
    <col min="10" max="10" width="13.33203125" style="345" customWidth="1"/>
    <col min="11" max="11" width="18" style="345" customWidth="1"/>
    <col min="12" max="12" width="53.5546875" style="345" customWidth="1"/>
    <col min="13" max="13" width="11" style="345" bestFit="1" customWidth="1"/>
    <col min="14" max="14" width="17.109375" style="345" customWidth="1"/>
    <col min="15" max="15" width="10.5546875" style="345" bestFit="1" customWidth="1"/>
    <col min="16" max="16384" width="9.109375" style="345"/>
  </cols>
  <sheetData>
    <row r="1" spans="3:12">
      <c r="C1" s="3845" t="s">
        <v>489</v>
      </c>
      <c r="D1" s="3845"/>
      <c r="E1" s="3845"/>
      <c r="F1" s="3845"/>
      <c r="G1" s="3845"/>
      <c r="H1" s="436"/>
    </row>
    <row r="2" spans="3:12">
      <c r="C2" s="3845" t="s">
        <v>488</v>
      </c>
      <c r="D2" s="3845"/>
      <c r="E2" s="3845"/>
      <c r="F2" s="3845"/>
      <c r="G2" s="3845"/>
      <c r="H2" s="435"/>
    </row>
    <row r="3" spans="3:12">
      <c r="C3" s="3845" t="s">
        <v>65</v>
      </c>
      <c r="D3" s="3845"/>
      <c r="E3" s="3845"/>
      <c r="F3" s="3845"/>
      <c r="G3" s="3845"/>
      <c r="H3" s="435"/>
      <c r="I3" s="432"/>
      <c r="J3" s="432"/>
    </row>
    <row r="4" spans="3:12" ht="18.600000000000001" thickBot="1">
      <c r="C4" s="433"/>
      <c r="D4" s="433"/>
      <c r="E4" s="433"/>
      <c r="F4" s="433"/>
      <c r="G4" s="434" t="s">
        <v>354</v>
      </c>
      <c r="H4" s="433"/>
      <c r="I4" s="432"/>
      <c r="J4" s="432"/>
    </row>
    <row r="5" spans="3:12" ht="18.600000000000001" thickTop="1">
      <c r="C5" s="3846" t="s">
        <v>487</v>
      </c>
      <c r="D5" s="3848" t="s">
        <v>56</v>
      </c>
      <c r="E5" s="3850" t="s">
        <v>57</v>
      </c>
      <c r="F5" s="3851"/>
      <c r="G5" s="3852"/>
      <c r="H5" s="431"/>
      <c r="I5" s="430"/>
    </row>
    <row r="6" spans="3:12" ht="18.600000000000001">
      <c r="C6" s="3847"/>
      <c r="D6" s="3849"/>
      <c r="E6" s="429" t="s">
        <v>150</v>
      </c>
      <c r="F6" s="429" t="s">
        <v>490</v>
      </c>
      <c r="G6" s="428" t="s">
        <v>181</v>
      </c>
      <c r="H6" s="345"/>
    </row>
    <row r="7" spans="3:12">
      <c r="C7" s="411">
        <v>1</v>
      </c>
      <c r="D7" s="410" t="s">
        <v>222</v>
      </c>
      <c r="E7" s="376">
        <v>1262350.3</v>
      </c>
      <c r="F7" s="376">
        <v>1379199.8</v>
      </c>
      <c r="G7" s="375">
        <v>1351900.4</v>
      </c>
      <c r="H7" s="354"/>
      <c r="I7" s="420"/>
      <c r="J7" s="419"/>
      <c r="K7" s="419"/>
      <c r="L7" s="348"/>
    </row>
    <row r="8" spans="3:12">
      <c r="C8" s="427"/>
      <c r="D8" s="426" t="s">
        <v>486</v>
      </c>
      <c r="E8" s="425">
        <v>937684</v>
      </c>
      <c r="F8" s="425">
        <v>987325.5</v>
      </c>
      <c r="G8" s="424">
        <v>0</v>
      </c>
      <c r="H8" s="354"/>
      <c r="I8" s="354"/>
      <c r="J8" s="348"/>
      <c r="L8" s="348"/>
    </row>
    <row r="9" spans="3:12" outlineLevel="1">
      <c r="C9" s="370"/>
      <c r="D9" s="379" t="s">
        <v>483</v>
      </c>
      <c r="E9" s="373">
        <v>896236.2</v>
      </c>
      <c r="F9" s="373">
        <v>0</v>
      </c>
      <c r="G9" s="422">
        <v>0</v>
      </c>
      <c r="H9" s="354"/>
      <c r="I9" s="354"/>
      <c r="J9" s="348"/>
      <c r="L9" s="348"/>
    </row>
    <row r="10" spans="3:12" outlineLevel="1">
      <c r="C10" s="370"/>
      <c r="D10" s="379" t="s">
        <v>482</v>
      </c>
      <c r="E10" s="373">
        <v>29194.5</v>
      </c>
      <c r="F10" s="373">
        <v>0</v>
      </c>
      <c r="G10" s="422">
        <v>0</v>
      </c>
      <c r="H10" s="354"/>
      <c r="I10" s="354"/>
      <c r="J10" s="348"/>
      <c r="L10" s="348"/>
    </row>
    <row r="11" spans="3:12" outlineLevel="1">
      <c r="C11" s="370"/>
      <c r="D11" s="379" t="s">
        <v>481</v>
      </c>
      <c r="E11" s="373">
        <v>12253.3</v>
      </c>
      <c r="F11" s="373">
        <v>0</v>
      </c>
      <c r="G11" s="422">
        <v>0</v>
      </c>
      <c r="H11" s="354"/>
      <c r="I11" s="354"/>
      <c r="J11" s="348"/>
      <c r="L11" s="348"/>
    </row>
    <row r="12" spans="3:12">
      <c r="C12" s="427"/>
      <c r="D12" s="426" t="s">
        <v>485</v>
      </c>
      <c r="E12" s="425">
        <v>206268.59999999998</v>
      </c>
      <c r="F12" s="425">
        <v>224290.4</v>
      </c>
      <c r="G12" s="424">
        <v>0</v>
      </c>
      <c r="H12" s="354"/>
      <c r="I12" s="354"/>
      <c r="J12" s="348"/>
      <c r="L12" s="348"/>
    </row>
    <row r="13" spans="3:12" outlineLevel="1">
      <c r="C13" s="370"/>
      <c r="D13" s="379" t="s">
        <v>483</v>
      </c>
      <c r="E13" s="373">
        <v>144099.29999999999</v>
      </c>
      <c r="F13" s="373">
        <v>0</v>
      </c>
      <c r="G13" s="422">
        <v>0</v>
      </c>
      <c r="H13" s="354"/>
      <c r="I13" s="354"/>
      <c r="J13" s="348"/>
      <c r="L13" s="348"/>
    </row>
    <row r="14" spans="3:12" outlineLevel="1">
      <c r="C14" s="370"/>
      <c r="D14" s="379" t="s">
        <v>482</v>
      </c>
      <c r="E14" s="373">
        <v>55574.899999999994</v>
      </c>
      <c r="F14" s="373">
        <v>0</v>
      </c>
      <c r="G14" s="422">
        <v>0</v>
      </c>
      <c r="H14" s="354"/>
      <c r="I14" s="354"/>
      <c r="J14" s="348"/>
      <c r="L14" s="348"/>
    </row>
    <row r="15" spans="3:12" outlineLevel="1">
      <c r="C15" s="370"/>
      <c r="D15" s="379" t="s">
        <v>481</v>
      </c>
      <c r="E15" s="373">
        <v>6594.4</v>
      </c>
      <c r="F15" s="373">
        <v>0</v>
      </c>
      <c r="G15" s="422">
        <v>0</v>
      </c>
      <c r="H15" s="354"/>
      <c r="I15" s="354"/>
      <c r="J15" s="348"/>
      <c r="L15" s="348"/>
    </row>
    <row r="16" spans="3:12">
      <c r="C16" s="427"/>
      <c r="D16" s="426" t="s">
        <v>484</v>
      </c>
      <c r="E16" s="425">
        <v>118397.70000000001</v>
      </c>
      <c r="F16" s="425">
        <v>167583.9</v>
      </c>
      <c r="G16" s="424">
        <v>0</v>
      </c>
      <c r="H16" s="354"/>
      <c r="I16" s="354"/>
      <c r="J16" s="348"/>
      <c r="L16" s="348"/>
    </row>
    <row r="17" spans="1:12" outlineLevel="1">
      <c r="A17" s="423"/>
      <c r="C17" s="370"/>
      <c r="D17" s="379" t="s">
        <v>483</v>
      </c>
      <c r="E17" s="373">
        <v>111483.6</v>
      </c>
      <c r="F17" s="373">
        <v>0</v>
      </c>
      <c r="G17" s="422">
        <v>0</v>
      </c>
      <c r="H17" s="354"/>
      <c r="I17" s="354"/>
      <c r="J17" s="348"/>
      <c r="L17" s="348"/>
    </row>
    <row r="18" spans="1:12" outlineLevel="1">
      <c r="C18" s="370"/>
      <c r="D18" s="379" t="s">
        <v>482</v>
      </c>
      <c r="E18" s="373">
        <v>3993.6</v>
      </c>
      <c r="F18" s="373">
        <v>0</v>
      </c>
      <c r="G18" s="422">
        <v>0</v>
      </c>
      <c r="H18" s="354"/>
      <c r="I18" s="354"/>
      <c r="J18" s="348"/>
      <c r="L18" s="348"/>
    </row>
    <row r="19" spans="1:12" outlineLevel="1">
      <c r="C19" s="370"/>
      <c r="D19" s="379" t="s">
        <v>481</v>
      </c>
      <c r="E19" s="373">
        <v>2920.5</v>
      </c>
      <c r="F19" s="373">
        <v>0</v>
      </c>
      <c r="G19" s="422">
        <v>0</v>
      </c>
      <c r="H19" s="354"/>
      <c r="I19" s="354"/>
      <c r="J19" s="348"/>
      <c r="L19" s="348"/>
    </row>
    <row r="20" spans="1:12">
      <c r="C20" s="411">
        <v>2</v>
      </c>
      <c r="D20" s="410" t="s">
        <v>480</v>
      </c>
      <c r="E20" s="421">
        <v>998684.00000000012</v>
      </c>
      <c r="F20" s="421">
        <v>887418.22</v>
      </c>
      <c r="G20" s="375">
        <v>969821.04999999981</v>
      </c>
      <c r="H20" s="354"/>
      <c r="I20" s="354"/>
      <c r="J20" s="348"/>
      <c r="L20" s="348"/>
    </row>
    <row r="21" spans="1:12">
      <c r="C21" s="370"/>
      <c r="D21" s="369" t="s">
        <v>479</v>
      </c>
      <c r="E21" s="367">
        <v>950179.10000000009</v>
      </c>
      <c r="F21" s="373">
        <v>834115.72</v>
      </c>
      <c r="G21" s="366">
        <v>945967.94999999984</v>
      </c>
      <c r="H21" s="354"/>
      <c r="I21" s="354"/>
      <c r="J21" s="348"/>
      <c r="L21" s="348"/>
    </row>
    <row r="22" spans="1:12">
      <c r="C22" s="370"/>
      <c r="D22" s="414" t="s">
        <v>478</v>
      </c>
      <c r="E22" s="367">
        <v>1066346.5</v>
      </c>
      <c r="F22" s="367">
        <v>953930.6</v>
      </c>
      <c r="G22" s="380">
        <v>1058896.3999999999</v>
      </c>
      <c r="H22" s="354"/>
      <c r="I22" s="420"/>
      <c r="J22" s="419"/>
      <c r="K22" s="419"/>
      <c r="L22" s="348"/>
    </row>
    <row r="23" spans="1:12">
      <c r="C23" s="370"/>
      <c r="D23" s="418" t="s">
        <v>477</v>
      </c>
      <c r="E23" s="417">
        <v>938278.5</v>
      </c>
      <c r="F23" s="417">
        <v>834059.6</v>
      </c>
      <c r="G23" s="415">
        <v>932025.99999999988</v>
      </c>
      <c r="H23" s="354"/>
      <c r="I23" s="354"/>
      <c r="J23" s="348"/>
      <c r="L23" s="348"/>
    </row>
    <row r="24" spans="1:12">
      <c r="C24" s="370"/>
      <c r="D24" s="418" t="s">
        <v>476</v>
      </c>
      <c r="E24" s="417">
        <v>128068</v>
      </c>
      <c r="F24" s="416">
        <v>119871</v>
      </c>
      <c r="G24" s="415">
        <v>126870.39999999999</v>
      </c>
      <c r="H24" s="354"/>
      <c r="I24" s="354"/>
      <c r="J24" s="348"/>
      <c r="L24" s="348"/>
    </row>
    <row r="25" spans="1:12">
      <c r="C25" s="370"/>
      <c r="D25" s="414" t="s">
        <v>475</v>
      </c>
      <c r="E25" s="367">
        <v>11900.600000000004</v>
      </c>
      <c r="F25" s="367">
        <v>56.1200000000008</v>
      </c>
      <c r="G25" s="366">
        <v>13941.949999999997</v>
      </c>
      <c r="H25" s="354"/>
      <c r="I25" s="354"/>
      <c r="J25" s="348"/>
      <c r="L25" s="348"/>
    </row>
    <row r="26" spans="1:12">
      <c r="C26" s="413"/>
      <c r="D26" s="412" t="s">
        <v>474</v>
      </c>
      <c r="E26" s="367">
        <v>48504.9</v>
      </c>
      <c r="F26" s="367">
        <v>53302.5</v>
      </c>
      <c r="G26" s="366">
        <v>23853.1</v>
      </c>
      <c r="H26" s="354"/>
      <c r="I26" s="354"/>
      <c r="J26" s="348"/>
      <c r="L26" s="348"/>
    </row>
    <row r="27" spans="1:12">
      <c r="C27" s="392">
        <v>3</v>
      </c>
      <c r="D27" s="391" t="s">
        <v>473</v>
      </c>
      <c r="E27" s="405">
        <v>-263666.29999999993</v>
      </c>
      <c r="F27" s="405">
        <v>-491781.58000000007</v>
      </c>
      <c r="G27" s="389">
        <v>-382079.35000000009</v>
      </c>
      <c r="H27" s="354"/>
      <c r="I27" s="354"/>
      <c r="J27" s="348"/>
      <c r="L27" s="348"/>
    </row>
    <row r="28" spans="1:12" s="352" customFormat="1">
      <c r="C28" s="411">
        <v>4</v>
      </c>
      <c r="D28" s="410" t="s">
        <v>472</v>
      </c>
      <c r="E28" s="376">
        <v>312857.99</v>
      </c>
      <c r="F28" s="376">
        <v>345675.49</v>
      </c>
      <c r="G28" s="375">
        <v>339239.89999999997</v>
      </c>
      <c r="H28" s="354"/>
      <c r="I28" s="354"/>
      <c r="J28" s="348"/>
      <c r="K28" s="345"/>
      <c r="L28" s="348"/>
    </row>
    <row r="29" spans="1:12">
      <c r="C29" s="370"/>
      <c r="D29" s="379" t="s">
        <v>471</v>
      </c>
      <c r="E29" s="373">
        <v>219620.5</v>
      </c>
      <c r="F29" s="373">
        <v>248738.31</v>
      </c>
      <c r="G29" s="380">
        <v>245692.81</v>
      </c>
      <c r="H29" s="354"/>
      <c r="I29" s="354"/>
      <c r="J29" s="348"/>
      <c r="K29" s="352"/>
      <c r="L29" s="348"/>
    </row>
    <row r="30" spans="1:12">
      <c r="C30" s="370"/>
      <c r="D30" s="379" t="s">
        <v>470</v>
      </c>
      <c r="E30" s="409">
        <v>231303.00000000003</v>
      </c>
      <c r="F30" s="409">
        <v>255997.73</v>
      </c>
      <c r="G30" s="408">
        <v>234421.4</v>
      </c>
      <c r="H30" s="354"/>
      <c r="I30" s="354"/>
      <c r="J30" s="348"/>
      <c r="L30" s="348"/>
    </row>
    <row r="31" spans="1:12" outlineLevel="1">
      <c r="C31" s="370"/>
      <c r="D31" s="379" t="s">
        <v>469</v>
      </c>
      <c r="E31" s="373">
        <v>103916.55</v>
      </c>
      <c r="F31" s="373">
        <v>153610</v>
      </c>
      <c r="G31" s="380">
        <v>55000</v>
      </c>
      <c r="H31" s="354"/>
      <c r="I31" s="348"/>
      <c r="J31" s="348"/>
      <c r="K31" s="407"/>
      <c r="L31" s="348"/>
    </row>
    <row r="32" spans="1:12" outlineLevel="1">
      <c r="C32" s="370"/>
      <c r="D32" s="379" t="s">
        <v>468</v>
      </c>
      <c r="E32" s="373">
        <v>124500</v>
      </c>
      <c r="F32" s="373">
        <v>100000</v>
      </c>
      <c r="G32" s="380">
        <v>179000</v>
      </c>
      <c r="H32" s="354"/>
      <c r="I32" s="354"/>
      <c r="J32" s="348"/>
      <c r="K32" s="406"/>
      <c r="L32" s="348"/>
    </row>
    <row r="33" spans="3:12" outlineLevel="1">
      <c r="C33" s="370"/>
      <c r="D33" s="379" t="s">
        <v>467</v>
      </c>
      <c r="E33" s="373">
        <v>0</v>
      </c>
      <c r="F33" s="373">
        <v>0</v>
      </c>
      <c r="G33" s="380">
        <v>0</v>
      </c>
      <c r="H33" s="354"/>
      <c r="I33" s="354"/>
      <c r="J33" s="348"/>
      <c r="K33" s="381"/>
      <c r="L33" s="348"/>
    </row>
    <row r="34" spans="3:12" outlineLevel="1">
      <c r="C34" s="370"/>
      <c r="D34" s="379" t="s">
        <v>466</v>
      </c>
      <c r="E34" s="373">
        <v>2829.7699999999995</v>
      </c>
      <c r="F34" s="373">
        <v>2361.34</v>
      </c>
      <c r="G34" s="380">
        <v>369.8</v>
      </c>
      <c r="H34" s="354"/>
      <c r="I34" s="354"/>
      <c r="J34" s="348"/>
      <c r="K34" s="381"/>
      <c r="L34" s="348"/>
    </row>
    <row r="35" spans="3:12" outlineLevel="1">
      <c r="C35" s="370"/>
      <c r="D35" s="379" t="s">
        <v>465</v>
      </c>
      <c r="E35" s="373">
        <v>56.68</v>
      </c>
      <c r="F35" s="373">
        <v>26.39</v>
      </c>
      <c r="G35" s="380">
        <v>51.6</v>
      </c>
      <c r="H35" s="354"/>
      <c r="I35" s="354"/>
      <c r="J35" s="348"/>
      <c r="K35" s="381"/>
      <c r="L35" s="348"/>
    </row>
    <row r="36" spans="3:12">
      <c r="C36" s="370"/>
      <c r="D36" s="379" t="s">
        <v>464</v>
      </c>
      <c r="E36" s="373">
        <v>0</v>
      </c>
      <c r="F36" s="373">
        <v>0</v>
      </c>
      <c r="G36" s="380">
        <v>0</v>
      </c>
      <c r="H36" s="354"/>
      <c r="I36" s="354"/>
      <c r="J36" s="348"/>
      <c r="K36" s="381"/>
      <c r="L36" s="348"/>
    </row>
    <row r="37" spans="3:12">
      <c r="C37" s="370"/>
      <c r="D37" s="379" t="s">
        <v>463</v>
      </c>
      <c r="E37" s="373">
        <v>-11682.500000000029</v>
      </c>
      <c r="F37" s="373">
        <v>-7259.4200000000128</v>
      </c>
      <c r="G37" s="380">
        <v>11271.410000000003</v>
      </c>
      <c r="H37" s="354"/>
      <c r="I37" s="354"/>
      <c r="J37" s="348"/>
      <c r="L37" s="348"/>
    </row>
    <row r="38" spans="3:12">
      <c r="C38" s="370"/>
      <c r="D38" s="379" t="s">
        <v>462</v>
      </c>
      <c r="E38" s="373">
        <v>2938.5</v>
      </c>
      <c r="F38" s="373">
        <v>11814.13</v>
      </c>
      <c r="G38" s="380">
        <v>6100.99</v>
      </c>
      <c r="H38" s="354"/>
      <c r="I38" s="354"/>
      <c r="J38" s="348"/>
      <c r="L38" s="348"/>
    </row>
    <row r="39" spans="3:12">
      <c r="C39" s="370"/>
      <c r="D39" s="379" t="s">
        <v>461</v>
      </c>
      <c r="E39" s="373">
        <v>90298.989999999991</v>
      </c>
      <c r="F39" s="373">
        <v>85123.049999999974</v>
      </c>
      <c r="G39" s="380">
        <v>87446.099999999991</v>
      </c>
      <c r="H39" s="354"/>
      <c r="I39" s="354"/>
      <c r="J39" s="348"/>
      <c r="L39" s="348"/>
    </row>
    <row r="40" spans="3:12">
      <c r="C40" s="392">
        <v>5</v>
      </c>
      <c r="D40" s="391" t="s">
        <v>460</v>
      </c>
      <c r="E40" s="405">
        <v>49191.690000000061</v>
      </c>
      <c r="F40" s="405">
        <v>-146106.09000000008</v>
      </c>
      <c r="G40" s="389">
        <v>-42839.450000000128</v>
      </c>
      <c r="H40" s="354"/>
      <c r="I40" s="354"/>
      <c r="J40" s="348"/>
      <c r="L40" s="348"/>
    </row>
    <row r="41" spans="3:12">
      <c r="C41" s="404">
        <v>6</v>
      </c>
      <c r="D41" s="403" t="s">
        <v>459</v>
      </c>
      <c r="E41" s="402">
        <v>185629.1</v>
      </c>
      <c r="F41" s="402">
        <v>204631.6</v>
      </c>
      <c r="G41" s="401">
        <v>184023.9</v>
      </c>
      <c r="H41" s="354"/>
      <c r="I41" s="354"/>
      <c r="J41" s="348"/>
      <c r="L41" s="348"/>
    </row>
    <row r="42" spans="3:12">
      <c r="C42" s="404">
        <v>7</v>
      </c>
      <c r="D42" s="403" t="s">
        <v>458</v>
      </c>
      <c r="E42" s="402">
        <v>201318.39999999999</v>
      </c>
      <c r="F42" s="402">
        <v>199550.99999999997</v>
      </c>
      <c r="G42" s="401">
        <v>193900.3</v>
      </c>
      <c r="H42" s="354"/>
      <c r="I42" s="354"/>
      <c r="J42" s="348"/>
      <c r="L42" s="348"/>
    </row>
    <row r="43" spans="3:12">
      <c r="C43" s="400"/>
      <c r="D43" s="399" t="s">
        <v>457</v>
      </c>
      <c r="E43" s="398">
        <v>153359.29999999999</v>
      </c>
      <c r="F43" s="398">
        <v>148734.9</v>
      </c>
      <c r="G43" s="397">
        <v>145090.79999999999</v>
      </c>
      <c r="H43" s="354"/>
      <c r="I43" s="354"/>
      <c r="J43" s="348"/>
      <c r="L43" s="348"/>
    </row>
    <row r="44" spans="3:12">
      <c r="C44" s="396"/>
      <c r="D44" s="395" t="s">
        <v>456</v>
      </c>
      <c r="E44" s="394">
        <v>47959.1</v>
      </c>
      <c r="F44" s="394">
        <v>50816.099999999991</v>
      </c>
      <c r="G44" s="393">
        <v>48809.5</v>
      </c>
      <c r="H44" s="354"/>
      <c r="I44" s="354"/>
      <c r="J44" s="348"/>
      <c r="L44" s="348"/>
    </row>
    <row r="45" spans="3:12">
      <c r="C45" s="396"/>
      <c r="D45" s="395" t="s">
        <v>492</v>
      </c>
      <c r="E45" s="394">
        <v>47095</v>
      </c>
      <c r="F45" s="394">
        <v>49746.299999999996</v>
      </c>
      <c r="G45" s="393">
        <v>47856.5</v>
      </c>
      <c r="H45" s="354"/>
      <c r="I45" s="354"/>
      <c r="J45" s="348"/>
      <c r="L45" s="348"/>
    </row>
    <row r="46" spans="3:12">
      <c r="C46" s="396"/>
      <c r="D46" s="395" t="s">
        <v>493</v>
      </c>
      <c r="E46" s="394">
        <v>864.10000000000036</v>
      </c>
      <c r="F46" s="394">
        <v>1069.7999999999993</v>
      </c>
      <c r="G46" s="393">
        <v>953</v>
      </c>
      <c r="H46" s="354"/>
      <c r="I46" s="354"/>
      <c r="J46" s="348"/>
      <c r="L46" s="348"/>
    </row>
    <row r="47" spans="3:12" ht="21.75" customHeight="1">
      <c r="C47" s="392">
        <v>8</v>
      </c>
      <c r="D47" s="391" t="s">
        <v>455</v>
      </c>
      <c r="E47" s="390">
        <v>15689.299999999988</v>
      </c>
      <c r="F47" s="390">
        <v>-5080.6000000000349</v>
      </c>
      <c r="G47" s="389">
        <v>9876.3999999999942</v>
      </c>
      <c r="H47" s="354"/>
      <c r="I47" s="354"/>
      <c r="J47" s="348"/>
      <c r="L47" s="348"/>
    </row>
    <row r="48" spans="3:12" ht="21.75" customHeight="1">
      <c r="C48" s="388">
        <v>9</v>
      </c>
      <c r="D48" s="387" t="s">
        <v>454</v>
      </c>
      <c r="E48" s="367">
        <v>-51720</v>
      </c>
      <c r="F48" s="373">
        <v>-4712.5000000000018</v>
      </c>
      <c r="G48" s="380">
        <v>67289.8</v>
      </c>
      <c r="H48" s="354"/>
      <c r="I48" s="354"/>
      <c r="J48" s="348"/>
      <c r="L48" s="348"/>
    </row>
    <row r="49" spans="2:15" s="352" customFormat="1">
      <c r="C49" s="386">
        <v>10</v>
      </c>
      <c r="D49" s="385" t="s">
        <v>453</v>
      </c>
      <c r="E49" s="384">
        <v>6863.7999999999956</v>
      </c>
      <c r="F49" s="384">
        <v>-3158.189999999996</v>
      </c>
      <c r="G49" s="383">
        <v>-412.2900000000036</v>
      </c>
      <c r="H49" s="354"/>
      <c r="I49" s="354"/>
      <c r="J49" s="348"/>
      <c r="K49" s="345"/>
      <c r="L49" s="348"/>
    </row>
    <row r="50" spans="2:15" outlineLevel="1">
      <c r="C50" s="370"/>
      <c r="D50" s="379" t="s">
        <v>452</v>
      </c>
      <c r="E50" s="367">
        <v>-141.1</v>
      </c>
      <c r="F50" s="367">
        <v>5.6999999999999993</v>
      </c>
      <c r="G50" s="366">
        <v>455.7</v>
      </c>
      <c r="H50" s="354"/>
      <c r="I50" s="354"/>
      <c r="J50" s="348"/>
      <c r="K50" s="352"/>
      <c r="L50" s="348"/>
    </row>
    <row r="51" spans="2:15" outlineLevel="1">
      <c r="C51" s="370"/>
      <c r="D51" s="379" t="s">
        <v>451</v>
      </c>
      <c r="E51" s="367">
        <v>2624.3</v>
      </c>
      <c r="F51" s="367">
        <v>-2708.6</v>
      </c>
      <c r="G51" s="366">
        <v>562.40000000000009</v>
      </c>
      <c r="H51" s="354"/>
      <c r="I51" s="382"/>
      <c r="J51" s="381"/>
      <c r="L51" s="348"/>
    </row>
    <row r="52" spans="2:15" outlineLevel="1">
      <c r="C52" s="370"/>
      <c r="D52" s="379" t="s">
        <v>450</v>
      </c>
      <c r="E52" s="367">
        <v>0</v>
      </c>
      <c r="F52" s="367">
        <v>0</v>
      </c>
      <c r="G52" s="380">
        <v>0</v>
      </c>
      <c r="H52" s="354"/>
      <c r="I52" s="354"/>
      <c r="J52" s="348"/>
      <c r="L52" s="348"/>
    </row>
    <row r="53" spans="2:15" outlineLevel="1">
      <c r="C53" s="370"/>
      <c r="D53" s="379" t="s">
        <v>449</v>
      </c>
      <c r="E53" s="367">
        <v>4380.5999999999949</v>
      </c>
      <c r="F53" s="373">
        <v>-455.28999999999598</v>
      </c>
      <c r="G53" s="366">
        <v>-1430.3900000000037</v>
      </c>
      <c r="H53" s="354"/>
      <c r="I53" s="354"/>
      <c r="J53" s="348"/>
      <c r="L53" s="348"/>
    </row>
    <row r="54" spans="2:15" s="352" customFormat="1">
      <c r="C54" s="378">
        <v>11</v>
      </c>
      <c r="D54" s="377" t="s">
        <v>448</v>
      </c>
      <c r="E54" s="376">
        <v>20024.790000000045</v>
      </c>
      <c r="F54" s="376">
        <v>-159057.38000000012</v>
      </c>
      <c r="G54" s="375">
        <v>33914.459999999868</v>
      </c>
      <c r="H54" s="354"/>
      <c r="I54" s="365"/>
      <c r="J54" s="348"/>
      <c r="K54" s="345"/>
      <c r="L54" s="348"/>
    </row>
    <row r="55" spans="2:15" s="352" customFormat="1" ht="20.100000000000001" customHeight="1">
      <c r="C55" s="370"/>
      <c r="D55" s="369" t="s">
        <v>447</v>
      </c>
      <c r="E55" s="374">
        <v>198761.29999999993</v>
      </c>
      <c r="F55" s="373">
        <v>224417.08999999997</v>
      </c>
      <c r="G55" s="372">
        <v>65359.709999999846</v>
      </c>
      <c r="H55" s="354"/>
      <c r="I55" s="371"/>
      <c r="J55" s="348"/>
      <c r="L55" s="348"/>
    </row>
    <row r="56" spans="2:15" s="352" customFormat="1" ht="20.100000000000001" customHeight="1">
      <c r="C56" s="370"/>
      <c r="D56" s="369" t="s">
        <v>446</v>
      </c>
      <c r="E56" s="368">
        <v>5631</v>
      </c>
      <c r="F56" s="367">
        <v>0</v>
      </c>
      <c r="G56" s="366">
        <v>0</v>
      </c>
      <c r="H56" s="354"/>
      <c r="I56" s="365"/>
      <c r="J56" s="348"/>
      <c r="L56" s="348"/>
    </row>
    <row r="57" spans="2:15" s="352" customFormat="1" ht="20.100000000000001" customHeight="1" thickBot="1">
      <c r="C57" s="364">
        <v>12</v>
      </c>
      <c r="D57" s="363" t="s">
        <v>445</v>
      </c>
      <c r="E57" s="362">
        <v>224417.08999999997</v>
      </c>
      <c r="F57" s="361">
        <v>65359.709999999846</v>
      </c>
      <c r="G57" s="360">
        <v>99274.169999999722</v>
      </c>
      <c r="H57" s="354"/>
      <c r="I57" s="354"/>
      <c r="J57" s="348"/>
      <c r="L57" s="348"/>
    </row>
    <row r="58" spans="2:15" s="352" customFormat="1" ht="20.100000000000001" customHeight="1" thickTop="1">
      <c r="B58" s="359" t="s">
        <v>444</v>
      </c>
      <c r="C58" s="3841" t="s">
        <v>491</v>
      </c>
      <c r="D58" s="3841"/>
      <c r="E58" s="2"/>
      <c r="F58" s="2"/>
      <c r="G58" s="2">
        <v>87584.15</v>
      </c>
      <c r="I58" s="354"/>
      <c r="J58" s="354"/>
      <c r="K58" s="348"/>
      <c r="M58" s="348"/>
    </row>
    <row r="59" spans="2:15" s="352" customFormat="1" ht="20.100000000000001" customHeight="1">
      <c r="B59" s="359"/>
      <c r="C59" s="358" t="s">
        <v>443</v>
      </c>
      <c r="D59" s="357"/>
      <c r="E59" s="2"/>
      <c r="F59" s="2"/>
      <c r="G59" s="2"/>
      <c r="I59" s="354"/>
      <c r="J59" s="354"/>
      <c r="K59" s="348"/>
      <c r="M59" s="348"/>
    </row>
    <row r="60" spans="2:15" s="352" customFormat="1" ht="30" customHeight="1">
      <c r="B60" s="355" t="s">
        <v>442</v>
      </c>
      <c r="C60" s="3842" t="s">
        <v>441</v>
      </c>
      <c r="D60" s="3842"/>
      <c r="E60" s="3842"/>
      <c r="F60" s="3842"/>
      <c r="G60" s="3842"/>
      <c r="H60" s="356"/>
      <c r="I60" s="354"/>
      <c r="J60" s="354"/>
      <c r="K60" s="348"/>
      <c r="M60" s="348"/>
    </row>
    <row r="61" spans="2:15" s="352" customFormat="1" ht="33" customHeight="1">
      <c r="B61" s="355" t="s">
        <v>440</v>
      </c>
      <c r="C61" s="3843" t="s">
        <v>439</v>
      </c>
      <c r="D61" s="3843"/>
      <c r="E61" s="3843"/>
      <c r="F61" s="3843"/>
      <c r="G61" s="3843"/>
      <c r="H61" s="350"/>
      <c r="I61" s="354"/>
      <c r="J61" s="354"/>
      <c r="K61" s="348"/>
      <c r="M61" s="348"/>
    </row>
    <row r="62" spans="2:15" s="352" customFormat="1" ht="40.5" customHeight="1">
      <c r="B62" s="353" t="s">
        <v>438</v>
      </c>
      <c r="C62" s="3844" t="s">
        <v>437</v>
      </c>
      <c r="D62" s="3844"/>
      <c r="E62" s="3844"/>
      <c r="F62" s="3844"/>
      <c r="G62" s="3844"/>
      <c r="H62" s="351"/>
      <c r="I62" s="350"/>
      <c r="J62" s="349"/>
      <c r="K62" s="348"/>
      <c r="L62" s="348"/>
      <c r="M62" s="348"/>
      <c r="O62" s="348"/>
    </row>
    <row r="63" spans="2:15">
      <c r="D63" s="351"/>
      <c r="E63" s="351"/>
      <c r="F63" s="351"/>
      <c r="G63" s="351"/>
      <c r="H63" s="351"/>
      <c r="I63" s="350"/>
      <c r="J63" s="349"/>
      <c r="K63" s="348"/>
      <c r="L63" s="348"/>
      <c r="M63" s="348"/>
      <c r="O63" s="348"/>
    </row>
    <row r="64" spans="2:15" ht="18.75" customHeight="1">
      <c r="H64" s="347"/>
    </row>
    <row r="65" spans="8:8">
      <c r="H65" s="347"/>
    </row>
    <row r="66" spans="8:8">
      <c r="H66" s="347"/>
    </row>
    <row r="67" spans="8:8">
      <c r="H67" s="347"/>
    </row>
    <row r="68" spans="8:8">
      <c r="H68" s="347"/>
    </row>
    <row r="69" spans="8:8">
      <c r="H69" s="347"/>
    </row>
    <row r="70" spans="8:8">
      <c r="H70" s="347"/>
    </row>
    <row r="71" spans="8:8">
      <c r="H71" s="347"/>
    </row>
    <row r="72" spans="8:8">
      <c r="H72" s="347"/>
    </row>
    <row r="73" spans="8:8">
      <c r="H73" s="347"/>
    </row>
    <row r="74" spans="8:8">
      <c r="H74" s="347"/>
    </row>
    <row r="75" spans="8:8">
      <c r="H75" s="347"/>
    </row>
    <row r="76" spans="8:8">
      <c r="H76" s="347"/>
    </row>
    <row r="77" spans="8:8">
      <c r="H77" s="347"/>
    </row>
    <row r="78" spans="8:8">
      <c r="H78" s="347"/>
    </row>
    <row r="79" spans="8:8">
      <c r="H79" s="347"/>
    </row>
    <row r="80" spans="8:8">
      <c r="H80" s="347"/>
    </row>
    <row r="81" spans="8:8">
      <c r="H81" s="347"/>
    </row>
    <row r="82" spans="8:8">
      <c r="H82" s="347"/>
    </row>
    <row r="83" spans="8:8">
      <c r="H83" s="347"/>
    </row>
    <row r="84" spans="8:8">
      <c r="H84" s="347"/>
    </row>
    <row r="85" spans="8:8">
      <c r="H85" s="347"/>
    </row>
    <row r="86" spans="8:8">
      <c r="H86" s="347"/>
    </row>
    <row r="87" spans="8:8">
      <c r="H87" s="347"/>
    </row>
    <row r="88" spans="8:8">
      <c r="H88" s="347"/>
    </row>
    <row r="89" spans="8:8">
      <c r="H89" s="347"/>
    </row>
    <row r="90" spans="8:8">
      <c r="H90" s="347"/>
    </row>
    <row r="91" spans="8:8">
      <c r="H91" s="347"/>
    </row>
    <row r="92" spans="8:8">
      <c r="H92" s="347"/>
    </row>
    <row r="93" spans="8:8">
      <c r="H93" s="347"/>
    </row>
    <row r="94" spans="8:8">
      <c r="H94" s="347"/>
    </row>
    <row r="95" spans="8:8">
      <c r="H95" s="347"/>
    </row>
    <row r="96" spans="8:8">
      <c r="H96" s="347"/>
    </row>
    <row r="97" spans="8:8">
      <c r="H97" s="347"/>
    </row>
    <row r="98" spans="8:8">
      <c r="H98" s="347"/>
    </row>
    <row r="99" spans="8:8">
      <c r="H99" s="347"/>
    </row>
    <row r="100" spans="8:8">
      <c r="H100" s="347"/>
    </row>
    <row r="101" spans="8:8">
      <c r="H101" s="347"/>
    </row>
    <row r="102" spans="8:8">
      <c r="H102" s="347"/>
    </row>
    <row r="103" spans="8:8">
      <c r="H103" s="347"/>
    </row>
    <row r="104" spans="8:8">
      <c r="H104" s="347"/>
    </row>
    <row r="105" spans="8:8">
      <c r="H105" s="347"/>
    </row>
    <row r="106" spans="8:8">
      <c r="H106" s="347"/>
    </row>
    <row r="107" spans="8:8">
      <c r="H107" s="347"/>
    </row>
    <row r="108" spans="8:8">
      <c r="H108" s="347"/>
    </row>
    <row r="109" spans="8:8">
      <c r="H109" s="347"/>
    </row>
    <row r="110" spans="8:8">
      <c r="H110" s="347"/>
    </row>
    <row r="111" spans="8:8">
      <c r="H111" s="347"/>
    </row>
    <row r="112" spans="8:8">
      <c r="H112" s="347"/>
    </row>
    <row r="113" spans="8:8">
      <c r="H113" s="347"/>
    </row>
    <row r="114" spans="8:8">
      <c r="H114" s="347"/>
    </row>
    <row r="115" spans="8:8">
      <c r="H115" s="347"/>
    </row>
    <row r="116" spans="8:8">
      <c r="H116" s="347"/>
    </row>
    <row r="117" spans="8:8">
      <c r="H117" s="347"/>
    </row>
    <row r="118" spans="8:8">
      <c r="H118" s="347"/>
    </row>
    <row r="119" spans="8:8">
      <c r="H119" s="347"/>
    </row>
    <row r="120" spans="8:8">
      <c r="H120" s="347"/>
    </row>
    <row r="121" spans="8:8">
      <c r="H121" s="347"/>
    </row>
    <row r="122" spans="8:8">
      <c r="H122" s="347"/>
    </row>
    <row r="123" spans="8:8">
      <c r="H123" s="347"/>
    </row>
    <row r="124" spans="8:8">
      <c r="H124" s="347"/>
    </row>
    <row r="125" spans="8:8">
      <c r="H125" s="347"/>
    </row>
    <row r="126" spans="8:8">
      <c r="H126" s="347"/>
    </row>
    <row r="127" spans="8:8">
      <c r="H127" s="347"/>
    </row>
    <row r="128" spans="8:8">
      <c r="H128" s="347"/>
    </row>
    <row r="129" spans="8:8">
      <c r="H129" s="347"/>
    </row>
    <row r="130" spans="8:8">
      <c r="H130" s="347"/>
    </row>
    <row r="131" spans="8:8">
      <c r="H131" s="347"/>
    </row>
    <row r="132" spans="8:8">
      <c r="H132" s="347"/>
    </row>
    <row r="133" spans="8:8">
      <c r="H133" s="347"/>
    </row>
    <row r="134" spans="8:8">
      <c r="H134" s="347"/>
    </row>
    <row r="135" spans="8:8">
      <c r="H135" s="347"/>
    </row>
    <row r="136" spans="8:8">
      <c r="H136" s="347"/>
    </row>
    <row r="137" spans="8:8">
      <c r="H137" s="347"/>
    </row>
    <row r="138" spans="8:8">
      <c r="H138" s="347"/>
    </row>
    <row r="139" spans="8:8">
      <c r="H139" s="347"/>
    </row>
    <row r="140" spans="8:8">
      <c r="H140" s="347"/>
    </row>
    <row r="141" spans="8:8">
      <c r="H141" s="347"/>
    </row>
    <row r="142" spans="8:8">
      <c r="H142" s="347"/>
    </row>
    <row r="143" spans="8:8">
      <c r="H143" s="347"/>
    </row>
    <row r="144" spans="8:8">
      <c r="H144" s="347"/>
    </row>
    <row r="145" spans="8:8">
      <c r="H145" s="347"/>
    </row>
    <row r="146" spans="8:8">
      <c r="H146" s="347"/>
    </row>
    <row r="147" spans="8:8">
      <c r="H147" s="347"/>
    </row>
    <row r="148" spans="8:8">
      <c r="H148" s="347"/>
    </row>
    <row r="149" spans="8:8">
      <c r="H149" s="347"/>
    </row>
    <row r="150" spans="8:8">
      <c r="H150" s="347"/>
    </row>
    <row r="151" spans="8:8">
      <c r="H151" s="347"/>
    </row>
    <row r="152" spans="8:8">
      <c r="H152" s="347"/>
    </row>
    <row r="153" spans="8:8">
      <c r="H153" s="347"/>
    </row>
    <row r="154" spans="8:8">
      <c r="H154" s="347"/>
    </row>
    <row r="155" spans="8:8">
      <c r="H155" s="347"/>
    </row>
    <row r="156" spans="8:8">
      <c r="H156" s="347"/>
    </row>
    <row r="157" spans="8:8">
      <c r="H157" s="347"/>
    </row>
    <row r="158" spans="8:8">
      <c r="H158" s="347"/>
    </row>
    <row r="159" spans="8:8">
      <c r="H159" s="347"/>
    </row>
    <row r="160" spans="8:8">
      <c r="H160" s="347"/>
    </row>
    <row r="161" spans="8:8">
      <c r="H161" s="347"/>
    </row>
    <row r="162" spans="8:8">
      <c r="H162" s="347"/>
    </row>
    <row r="163" spans="8:8">
      <c r="H163" s="347"/>
    </row>
    <row r="164" spans="8:8">
      <c r="H164" s="347"/>
    </row>
    <row r="165" spans="8:8">
      <c r="H165" s="347"/>
    </row>
    <row r="166" spans="8:8">
      <c r="H166" s="347"/>
    </row>
    <row r="167" spans="8:8">
      <c r="H167" s="347"/>
    </row>
    <row r="168" spans="8:8">
      <c r="H168" s="347"/>
    </row>
    <row r="169" spans="8:8">
      <c r="H169" s="347"/>
    </row>
    <row r="170" spans="8:8">
      <c r="H170" s="347"/>
    </row>
    <row r="171" spans="8:8">
      <c r="H171" s="347"/>
    </row>
    <row r="172" spans="8:8">
      <c r="H172" s="347"/>
    </row>
    <row r="173" spans="8:8">
      <c r="H173" s="347"/>
    </row>
    <row r="174" spans="8:8">
      <c r="H174" s="347"/>
    </row>
    <row r="175" spans="8:8">
      <c r="H175" s="347"/>
    </row>
    <row r="176" spans="8:8">
      <c r="H176" s="347"/>
    </row>
    <row r="177" spans="8:8">
      <c r="H177" s="347"/>
    </row>
    <row r="178" spans="8:8">
      <c r="H178" s="347"/>
    </row>
    <row r="179" spans="8:8">
      <c r="H179" s="347"/>
    </row>
    <row r="180" spans="8:8">
      <c r="H180" s="347"/>
    </row>
    <row r="181" spans="8:8">
      <c r="H181" s="347"/>
    </row>
    <row r="182" spans="8:8">
      <c r="H182" s="347"/>
    </row>
    <row r="183" spans="8:8">
      <c r="H183" s="347"/>
    </row>
    <row r="184" spans="8:8">
      <c r="H184" s="347"/>
    </row>
    <row r="185" spans="8:8">
      <c r="H185" s="347"/>
    </row>
    <row r="186" spans="8:8">
      <c r="H186" s="347"/>
    </row>
    <row r="187" spans="8:8">
      <c r="H187" s="347"/>
    </row>
    <row r="188" spans="8:8">
      <c r="H188" s="347"/>
    </row>
    <row r="189" spans="8:8">
      <c r="H189" s="347"/>
    </row>
    <row r="190" spans="8:8">
      <c r="H190" s="347"/>
    </row>
    <row r="191" spans="8:8">
      <c r="H191" s="347"/>
    </row>
    <row r="192" spans="8:8">
      <c r="H192" s="347"/>
    </row>
    <row r="193" spans="8:8">
      <c r="H193" s="347"/>
    </row>
    <row r="194" spans="8:8">
      <c r="H194" s="347"/>
    </row>
    <row r="195" spans="8:8">
      <c r="H195" s="347"/>
    </row>
    <row r="196" spans="8:8">
      <c r="H196" s="347"/>
    </row>
    <row r="197" spans="8:8">
      <c r="H197" s="347"/>
    </row>
    <row r="198" spans="8:8">
      <c r="H198" s="347"/>
    </row>
    <row r="199" spans="8:8">
      <c r="H199" s="347"/>
    </row>
    <row r="200" spans="8:8">
      <c r="H200" s="347"/>
    </row>
    <row r="201" spans="8:8">
      <c r="H201" s="347"/>
    </row>
    <row r="202" spans="8:8">
      <c r="H202" s="347"/>
    </row>
    <row r="203" spans="8:8">
      <c r="H203" s="347"/>
    </row>
    <row r="204" spans="8:8">
      <c r="H204" s="347"/>
    </row>
    <row r="205" spans="8:8">
      <c r="H205" s="347"/>
    </row>
    <row r="206" spans="8:8">
      <c r="H206" s="347"/>
    </row>
    <row r="207" spans="8:8">
      <c r="H207" s="347"/>
    </row>
    <row r="208" spans="8:8">
      <c r="H208" s="347"/>
    </row>
    <row r="209" spans="8:8">
      <c r="H209" s="347"/>
    </row>
    <row r="210" spans="8:8">
      <c r="H210" s="347"/>
    </row>
    <row r="211" spans="8:8">
      <c r="H211" s="347"/>
    </row>
    <row r="212" spans="8:8">
      <c r="H212" s="347"/>
    </row>
    <row r="213" spans="8:8">
      <c r="H213" s="347"/>
    </row>
    <row r="214" spans="8:8">
      <c r="H214" s="347"/>
    </row>
    <row r="215" spans="8:8">
      <c r="H215" s="347"/>
    </row>
    <row r="216" spans="8:8">
      <c r="H216" s="347"/>
    </row>
    <row r="217" spans="8:8">
      <c r="H217" s="347"/>
    </row>
    <row r="218" spans="8:8">
      <c r="H218" s="347"/>
    </row>
    <row r="219" spans="8:8">
      <c r="H219" s="347"/>
    </row>
    <row r="220" spans="8:8">
      <c r="H220" s="347"/>
    </row>
    <row r="221" spans="8:8">
      <c r="H221" s="347"/>
    </row>
    <row r="222" spans="8:8">
      <c r="H222" s="347"/>
    </row>
    <row r="223" spans="8:8">
      <c r="H223" s="347"/>
    </row>
    <row r="224" spans="8:8">
      <c r="H224" s="347"/>
    </row>
    <row r="225" spans="8:8">
      <c r="H225" s="347"/>
    </row>
    <row r="226" spans="8:8">
      <c r="H226" s="347"/>
    </row>
    <row r="227" spans="8:8">
      <c r="H227" s="347"/>
    </row>
    <row r="228" spans="8:8">
      <c r="H228" s="347"/>
    </row>
    <row r="229" spans="8:8">
      <c r="H229" s="347"/>
    </row>
    <row r="230" spans="8:8">
      <c r="H230" s="347"/>
    </row>
    <row r="231" spans="8:8">
      <c r="H231" s="347"/>
    </row>
    <row r="232" spans="8:8">
      <c r="H232" s="347"/>
    </row>
    <row r="233" spans="8:8">
      <c r="H233" s="347"/>
    </row>
    <row r="234" spans="8:8">
      <c r="H234" s="347"/>
    </row>
    <row r="235" spans="8:8">
      <c r="H235" s="347"/>
    </row>
    <row r="236" spans="8:8">
      <c r="H236" s="347"/>
    </row>
    <row r="237" spans="8:8">
      <c r="H237" s="347"/>
    </row>
    <row r="238" spans="8:8">
      <c r="H238" s="347"/>
    </row>
    <row r="239" spans="8:8">
      <c r="H239" s="347"/>
    </row>
    <row r="240" spans="8:8">
      <c r="H240" s="347"/>
    </row>
    <row r="241" spans="8:8">
      <c r="H241" s="347"/>
    </row>
    <row r="242" spans="8:8">
      <c r="H242" s="347"/>
    </row>
    <row r="243" spans="8:8">
      <c r="H243" s="347"/>
    </row>
    <row r="244" spans="8:8">
      <c r="H244" s="347"/>
    </row>
    <row r="245" spans="8:8">
      <c r="H245" s="347"/>
    </row>
    <row r="246" spans="8:8">
      <c r="H246" s="347"/>
    </row>
    <row r="247" spans="8:8">
      <c r="H247" s="347"/>
    </row>
    <row r="248" spans="8:8">
      <c r="H248" s="347"/>
    </row>
    <row r="249" spans="8:8">
      <c r="H249" s="347"/>
    </row>
    <row r="250" spans="8:8">
      <c r="H250" s="347"/>
    </row>
    <row r="251" spans="8:8">
      <c r="H251" s="347"/>
    </row>
    <row r="252" spans="8:8">
      <c r="H252" s="347"/>
    </row>
    <row r="253" spans="8:8">
      <c r="H253" s="347"/>
    </row>
    <row r="254" spans="8:8">
      <c r="H254" s="347"/>
    </row>
    <row r="255" spans="8:8">
      <c r="H255" s="347"/>
    </row>
    <row r="256" spans="8:8">
      <c r="H256" s="347"/>
    </row>
    <row r="257" spans="8:8">
      <c r="H257" s="347"/>
    </row>
    <row r="258" spans="8:8">
      <c r="H258" s="347"/>
    </row>
    <row r="259" spans="8:8">
      <c r="H259" s="347"/>
    </row>
    <row r="260" spans="8:8">
      <c r="H260" s="347"/>
    </row>
    <row r="261" spans="8:8">
      <c r="H261" s="347"/>
    </row>
    <row r="262" spans="8:8">
      <c r="H262" s="347"/>
    </row>
    <row r="263" spans="8:8">
      <c r="H263" s="347"/>
    </row>
    <row r="264" spans="8:8">
      <c r="H264" s="347"/>
    </row>
    <row r="265" spans="8:8">
      <c r="H265" s="347"/>
    </row>
    <row r="266" spans="8:8">
      <c r="H266" s="347"/>
    </row>
    <row r="267" spans="8:8">
      <c r="H267" s="347"/>
    </row>
    <row r="268" spans="8:8">
      <c r="H268" s="347"/>
    </row>
    <row r="269" spans="8:8">
      <c r="H269" s="347"/>
    </row>
    <row r="270" spans="8:8">
      <c r="H270" s="347"/>
    </row>
    <row r="271" spans="8:8">
      <c r="H271" s="347"/>
    </row>
    <row r="272" spans="8:8">
      <c r="H272" s="347"/>
    </row>
    <row r="273" spans="8:8">
      <c r="H273" s="347"/>
    </row>
    <row r="274" spans="8:8">
      <c r="H274" s="347"/>
    </row>
    <row r="275" spans="8:8">
      <c r="H275" s="347"/>
    </row>
    <row r="276" spans="8:8">
      <c r="H276" s="347"/>
    </row>
    <row r="277" spans="8:8">
      <c r="H277" s="347"/>
    </row>
    <row r="278" spans="8:8">
      <c r="H278" s="347"/>
    </row>
    <row r="279" spans="8:8">
      <c r="H279" s="347"/>
    </row>
    <row r="280" spans="8:8">
      <c r="H280" s="347"/>
    </row>
    <row r="281" spans="8:8">
      <c r="H281" s="347"/>
    </row>
    <row r="282" spans="8:8">
      <c r="H282" s="347"/>
    </row>
    <row r="283" spans="8:8">
      <c r="H283" s="347"/>
    </row>
    <row r="284" spans="8:8">
      <c r="H284" s="347"/>
    </row>
    <row r="285" spans="8:8">
      <c r="H285" s="347"/>
    </row>
    <row r="286" spans="8:8">
      <c r="H286" s="347"/>
    </row>
    <row r="287" spans="8:8">
      <c r="H287" s="347"/>
    </row>
    <row r="288" spans="8:8">
      <c r="H288" s="347"/>
    </row>
    <row r="289" spans="8:8">
      <c r="H289" s="347"/>
    </row>
    <row r="290" spans="8:8">
      <c r="H290" s="347"/>
    </row>
    <row r="291" spans="8:8">
      <c r="H291" s="347"/>
    </row>
    <row r="292" spans="8:8">
      <c r="H292" s="347"/>
    </row>
    <row r="293" spans="8:8">
      <c r="H293" s="347"/>
    </row>
    <row r="294" spans="8:8">
      <c r="H294" s="347"/>
    </row>
    <row r="295" spans="8:8">
      <c r="H295" s="347"/>
    </row>
    <row r="296" spans="8:8">
      <c r="H296" s="347"/>
    </row>
    <row r="297" spans="8:8">
      <c r="H297" s="347"/>
    </row>
    <row r="298" spans="8:8">
      <c r="H298" s="347"/>
    </row>
    <row r="299" spans="8:8">
      <c r="H299" s="347"/>
    </row>
    <row r="300" spans="8:8">
      <c r="H300" s="347"/>
    </row>
    <row r="301" spans="8:8">
      <c r="H301" s="347"/>
    </row>
    <row r="302" spans="8:8">
      <c r="H302" s="347"/>
    </row>
    <row r="303" spans="8:8">
      <c r="H303" s="347"/>
    </row>
    <row r="304" spans="8:8">
      <c r="H304" s="347"/>
    </row>
    <row r="305" spans="8:8">
      <c r="H305" s="347"/>
    </row>
    <row r="306" spans="8:8">
      <c r="H306" s="347"/>
    </row>
    <row r="307" spans="8:8">
      <c r="H307" s="347"/>
    </row>
    <row r="308" spans="8:8">
      <c r="H308" s="347"/>
    </row>
    <row r="309" spans="8:8">
      <c r="H309" s="347"/>
    </row>
    <row r="310" spans="8:8">
      <c r="H310" s="347"/>
    </row>
    <row r="311" spans="8:8">
      <c r="H311" s="347"/>
    </row>
    <row r="312" spans="8:8">
      <c r="H312" s="347"/>
    </row>
    <row r="313" spans="8:8">
      <c r="H313" s="347"/>
    </row>
    <row r="314" spans="8:8">
      <c r="H314" s="347"/>
    </row>
    <row r="315" spans="8:8">
      <c r="H315" s="347"/>
    </row>
    <row r="316" spans="8:8">
      <c r="H316" s="347"/>
    </row>
    <row r="317" spans="8:8">
      <c r="H317" s="347"/>
    </row>
    <row r="318" spans="8:8">
      <c r="H318" s="347"/>
    </row>
    <row r="319" spans="8:8">
      <c r="H319" s="347"/>
    </row>
    <row r="320" spans="8:8">
      <c r="H320" s="347"/>
    </row>
    <row r="321" spans="8:8">
      <c r="H321" s="347"/>
    </row>
    <row r="322" spans="8:8">
      <c r="H322" s="347"/>
    </row>
    <row r="323" spans="8:8">
      <c r="H323" s="347"/>
    </row>
    <row r="324" spans="8:8">
      <c r="H324" s="347"/>
    </row>
    <row r="325" spans="8:8">
      <c r="H325" s="347"/>
    </row>
    <row r="326" spans="8:8">
      <c r="H326" s="347"/>
    </row>
    <row r="327" spans="8:8">
      <c r="H327" s="347"/>
    </row>
    <row r="328" spans="8:8">
      <c r="H328" s="347"/>
    </row>
    <row r="329" spans="8:8">
      <c r="H329" s="347"/>
    </row>
    <row r="330" spans="8:8">
      <c r="H330" s="347"/>
    </row>
    <row r="331" spans="8:8">
      <c r="H331" s="347"/>
    </row>
    <row r="332" spans="8:8">
      <c r="H332" s="347"/>
    </row>
    <row r="333" spans="8:8">
      <c r="H333" s="347"/>
    </row>
    <row r="334" spans="8:8">
      <c r="H334" s="347"/>
    </row>
    <row r="335" spans="8:8">
      <c r="H335" s="347"/>
    </row>
    <row r="336" spans="8:8">
      <c r="H336" s="347"/>
    </row>
    <row r="337" spans="8:8">
      <c r="H337" s="347"/>
    </row>
    <row r="338" spans="8:8">
      <c r="H338" s="347"/>
    </row>
    <row r="339" spans="8:8">
      <c r="H339" s="347"/>
    </row>
    <row r="340" spans="8:8">
      <c r="H340" s="347"/>
    </row>
    <row r="341" spans="8:8">
      <c r="H341" s="347"/>
    </row>
    <row r="342" spans="8:8">
      <c r="H342" s="347"/>
    </row>
    <row r="343" spans="8:8">
      <c r="H343" s="347"/>
    </row>
    <row r="344" spans="8:8">
      <c r="H344" s="347"/>
    </row>
    <row r="345" spans="8:8">
      <c r="H345" s="347"/>
    </row>
    <row r="346" spans="8:8">
      <c r="H346" s="347"/>
    </row>
    <row r="347" spans="8:8">
      <c r="H347" s="347"/>
    </row>
    <row r="348" spans="8:8">
      <c r="H348" s="347"/>
    </row>
    <row r="349" spans="8:8">
      <c r="H349" s="347"/>
    </row>
    <row r="350" spans="8:8">
      <c r="H350" s="347"/>
    </row>
    <row r="351" spans="8:8">
      <c r="H351" s="347"/>
    </row>
    <row r="352" spans="8:8">
      <c r="H352" s="347"/>
    </row>
    <row r="353" spans="8:8">
      <c r="H353" s="347"/>
    </row>
    <row r="354" spans="8:8">
      <c r="H354" s="347"/>
    </row>
    <row r="355" spans="8:8">
      <c r="H355" s="347"/>
    </row>
    <row r="356" spans="8:8">
      <c r="H356" s="347"/>
    </row>
    <row r="357" spans="8:8">
      <c r="H357" s="347"/>
    </row>
    <row r="358" spans="8:8">
      <c r="H358" s="347"/>
    </row>
    <row r="359" spans="8:8">
      <c r="H359" s="347"/>
    </row>
    <row r="360" spans="8:8">
      <c r="H360" s="347"/>
    </row>
    <row r="361" spans="8:8">
      <c r="H361" s="347"/>
    </row>
    <row r="362" spans="8:8">
      <c r="H362" s="347"/>
    </row>
    <row r="363" spans="8:8">
      <c r="H363" s="347"/>
    </row>
    <row r="364" spans="8:8">
      <c r="H364" s="347"/>
    </row>
    <row r="365" spans="8:8">
      <c r="H365" s="347"/>
    </row>
    <row r="366" spans="8:8">
      <c r="H366" s="347"/>
    </row>
    <row r="367" spans="8:8">
      <c r="H367" s="347"/>
    </row>
    <row r="368" spans="8:8">
      <c r="H368" s="347"/>
    </row>
    <row r="369" spans="8:8">
      <c r="H369" s="347"/>
    </row>
    <row r="370" spans="8:8">
      <c r="H370" s="347"/>
    </row>
    <row r="371" spans="8:8">
      <c r="H371" s="347"/>
    </row>
    <row r="372" spans="8:8">
      <c r="H372" s="347"/>
    </row>
    <row r="373" spans="8:8">
      <c r="H373" s="347"/>
    </row>
    <row r="374" spans="8:8">
      <c r="H374" s="347"/>
    </row>
    <row r="375" spans="8:8">
      <c r="H375" s="347"/>
    </row>
    <row r="376" spans="8:8">
      <c r="H376" s="347"/>
    </row>
    <row r="377" spans="8:8">
      <c r="H377" s="347"/>
    </row>
    <row r="378" spans="8:8">
      <c r="H378" s="347"/>
    </row>
    <row r="379" spans="8:8">
      <c r="H379" s="347"/>
    </row>
    <row r="380" spans="8:8">
      <c r="H380" s="347"/>
    </row>
    <row r="381" spans="8:8">
      <c r="H381" s="347"/>
    </row>
    <row r="382" spans="8:8">
      <c r="H382" s="347"/>
    </row>
    <row r="383" spans="8:8">
      <c r="H383" s="347"/>
    </row>
    <row r="384" spans="8:8">
      <c r="H384" s="347"/>
    </row>
    <row r="385" spans="8:8">
      <c r="H385" s="347"/>
    </row>
    <row r="386" spans="8:8">
      <c r="H386" s="347"/>
    </row>
    <row r="387" spans="8:8">
      <c r="H387" s="347"/>
    </row>
    <row r="388" spans="8:8">
      <c r="H388" s="347"/>
    </row>
    <row r="389" spans="8:8">
      <c r="H389" s="347"/>
    </row>
    <row r="390" spans="8:8">
      <c r="H390" s="347"/>
    </row>
    <row r="391" spans="8:8">
      <c r="H391" s="347"/>
    </row>
    <row r="392" spans="8:8">
      <c r="H392" s="347"/>
    </row>
    <row r="393" spans="8:8">
      <c r="H393" s="347"/>
    </row>
    <row r="394" spans="8:8">
      <c r="H394" s="347"/>
    </row>
    <row r="395" spans="8:8">
      <c r="H395" s="347"/>
    </row>
    <row r="396" spans="8:8">
      <c r="H396" s="347"/>
    </row>
    <row r="397" spans="8:8">
      <c r="H397" s="347"/>
    </row>
    <row r="398" spans="8:8">
      <c r="H398" s="347"/>
    </row>
    <row r="399" spans="8:8">
      <c r="H399" s="347"/>
    </row>
    <row r="400" spans="8:8">
      <c r="H400" s="347"/>
    </row>
    <row r="401" spans="8:8">
      <c r="H401" s="347"/>
    </row>
    <row r="402" spans="8:8">
      <c r="H402" s="347"/>
    </row>
    <row r="403" spans="8:8">
      <c r="H403" s="347"/>
    </row>
    <row r="404" spans="8:8">
      <c r="H404" s="347"/>
    </row>
    <row r="405" spans="8:8">
      <c r="H405" s="347"/>
    </row>
    <row r="406" spans="8:8">
      <c r="H406" s="347"/>
    </row>
    <row r="407" spans="8:8">
      <c r="H407" s="347"/>
    </row>
    <row r="408" spans="8:8">
      <c r="H408" s="347"/>
    </row>
    <row r="409" spans="8:8">
      <c r="H409" s="347"/>
    </row>
    <row r="410" spans="8:8">
      <c r="H410" s="347"/>
    </row>
    <row r="411" spans="8:8">
      <c r="H411" s="347"/>
    </row>
    <row r="412" spans="8:8">
      <c r="H412" s="347"/>
    </row>
    <row r="413" spans="8:8">
      <c r="H413" s="347"/>
    </row>
    <row r="414" spans="8:8">
      <c r="H414" s="347"/>
    </row>
    <row r="415" spans="8:8">
      <c r="H415" s="347"/>
    </row>
    <row r="416" spans="8:8">
      <c r="H416" s="347"/>
    </row>
    <row r="417" spans="8:8">
      <c r="H417" s="347"/>
    </row>
    <row r="418" spans="8:8">
      <c r="H418" s="347"/>
    </row>
    <row r="419" spans="8:8">
      <c r="H419" s="347"/>
    </row>
    <row r="420" spans="8:8">
      <c r="H420" s="347"/>
    </row>
    <row r="421" spans="8:8">
      <c r="H421" s="347"/>
    </row>
    <row r="422" spans="8:8">
      <c r="H422" s="347"/>
    </row>
    <row r="423" spans="8:8">
      <c r="H423" s="347"/>
    </row>
    <row r="424" spans="8:8">
      <c r="H424" s="347"/>
    </row>
    <row r="425" spans="8:8">
      <c r="H425" s="347"/>
    </row>
    <row r="426" spans="8:8">
      <c r="H426" s="347"/>
    </row>
    <row r="427" spans="8:8">
      <c r="H427" s="347"/>
    </row>
    <row r="428" spans="8:8">
      <c r="H428" s="347"/>
    </row>
    <row r="429" spans="8:8">
      <c r="H429" s="347"/>
    </row>
    <row r="430" spans="8:8">
      <c r="H430" s="347"/>
    </row>
    <row r="431" spans="8:8">
      <c r="H431" s="347"/>
    </row>
    <row r="432" spans="8:8">
      <c r="H432" s="347"/>
    </row>
    <row r="433" spans="8:8">
      <c r="H433" s="347"/>
    </row>
    <row r="434" spans="8:8">
      <c r="H434" s="347"/>
    </row>
    <row r="435" spans="8:8">
      <c r="H435" s="347"/>
    </row>
    <row r="436" spans="8:8">
      <c r="H436" s="347"/>
    </row>
    <row r="437" spans="8:8">
      <c r="H437" s="347"/>
    </row>
    <row r="438" spans="8:8">
      <c r="H438" s="347"/>
    </row>
    <row r="439" spans="8:8">
      <c r="H439" s="347"/>
    </row>
    <row r="440" spans="8:8">
      <c r="H440" s="347"/>
    </row>
    <row r="441" spans="8:8">
      <c r="H441" s="347"/>
    </row>
    <row r="442" spans="8:8">
      <c r="H442" s="347"/>
    </row>
    <row r="443" spans="8:8">
      <c r="H443" s="347"/>
    </row>
    <row r="444" spans="8:8">
      <c r="H444" s="347"/>
    </row>
    <row r="445" spans="8:8">
      <c r="H445" s="347"/>
    </row>
    <row r="446" spans="8:8">
      <c r="H446" s="347"/>
    </row>
    <row r="447" spans="8:8">
      <c r="H447" s="347"/>
    </row>
    <row r="448" spans="8:8">
      <c r="H448" s="347"/>
    </row>
    <row r="449" spans="8:8">
      <c r="H449" s="347"/>
    </row>
    <row r="450" spans="8:8">
      <c r="H450" s="347"/>
    </row>
    <row r="451" spans="8:8">
      <c r="H451" s="347"/>
    </row>
    <row r="452" spans="8:8">
      <c r="H452" s="347"/>
    </row>
    <row r="453" spans="8:8">
      <c r="H453" s="347"/>
    </row>
    <row r="454" spans="8:8">
      <c r="H454" s="347"/>
    </row>
    <row r="455" spans="8:8">
      <c r="H455" s="347"/>
    </row>
    <row r="456" spans="8:8">
      <c r="H456" s="347"/>
    </row>
    <row r="457" spans="8:8">
      <c r="H457" s="347"/>
    </row>
    <row r="458" spans="8:8">
      <c r="H458" s="347"/>
    </row>
    <row r="459" spans="8:8">
      <c r="H459" s="347"/>
    </row>
    <row r="460" spans="8:8">
      <c r="H460" s="347"/>
    </row>
    <row r="461" spans="8:8">
      <c r="H461" s="347"/>
    </row>
    <row r="462" spans="8:8">
      <c r="H462" s="347"/>
    </row>
    <row r="463" spans="8:8">
      <c r="H463" s="347"/>
    </row>
    <row r="464" spans="8:8">
      <c r="H464" s="347"/>
    </row>
    <row r="465" spans="8:8">
      <c r="H465" s="347"/>
    </row>
    <row r="466" spans="8:8">
      <c r="H466" s="347"/>
    </row>
    <row r="467" spans="8:8">
      <c r="H467" s="347"/>
    </row>
    <row r="468" spans="8:8">
      <c r="H468" s="347"/>
    </row>
    <row r="469" spans="8:8">
      <c r="H469" s="347"/>
    </row>
    <row r="470" spans="8:8">
      <c r="H470" s="347"/>
    </row>
    <row r="471" spans="8:8">
      <c r="H471" s="347"/>
    </row>
    <row r="472" spans="8:8">
      <c r="H472" s="347"/>
    </row>
    <row r="473" spans="8:8">
      <c r="H473" s="347"/>
    </row>
    <row r="474" spans="8:8">
      <c r="H474" s="347"/>
    </row>
    <row r="475" spans="8:8">
      <c r="H475" s="347"/>
    </row>
    <row r="476" spans="8:8">
      <c r="H476" s="347"/>
    </row>
    <row r="477" spans="8:8">
      <c r="H477" s="347"/>
    </row>
    <row r="478" spans="8:8">
      <c r="H478" s="347"/>
    </row>
    <row r="479" spans="8:8">
      <c r="H479" s="347"/>
    </row>
    <row r="480" spans="8:8">
      <c r="H480" s="347"/>
    </row>
    <row r="481" spans="8:8">
      <c r="H481" s="347"/>
    </row>
    <row r="482" spans="8:8">
      <c r="H482" s="347"/>
    </row>
    <row r="483" spans="8:8">
      <c r="H483" s="347"/>
    </row>
    <row r="484" spans="8:8">
      <c r="H484" s="347"/>
    </row>
    <row r="485" spans="8:8">
      <c r="H485" s="347"/>
    </row>
    <row r="486" spans="8:8">
      <c r="H486" s="347"/>
    </row>
    <row r="487" spans="8:8">
      <c r="H487" s="347"/>
    </row>
    <row r="488" spans="8:8">
      <c r="H488" s="347"/>
    </row>
    <row r="489" spans="8:8">
      <c r="H489" s="347"/>
    </row>
    <row r="490" spans="8:8">
      <c r="H490" s="347"/>
    </row>
    <row r="491" spans="8:8">
      <c r="H491" s="347"/>
    </row>
    <row r="492" spans="8:8">
      <c r="H492" s="347"/>
    </row>
    <row r="493" spans="8:8">
      <c r="H493" s="347"/>
    </row>
    <row r="494" spans="8:8">
      <c r="H494" s="347"/>
    </row>
    <row r="495" spans="8:8">
      <c r="H495" s="347"/>
    </row>
    <row r="496" spans="8:8">
      <c r="H496" s="347"/>
    </row>
    <row r="497" spans="8:8">
      <c r="H497" s="347"/>
    </row>
    <row r="498" spans="8:8">
      <c r="H498" s="347"/>
    </row>
    <row r="499" spans="8:8">
      <c r="H499" s="347"/>
    </row>
    <row r="500" spans="8:8">
      <c r="H500" s="347"/>
    </row>
    <row r="501" spans="8:8">
      <c r="H501" s="347"/>
    </row>
    <row r="502" spans="8:8">
      <c r="H502" s="347"/>
    </row>
    <row r="503" spans="8:8">
      <c r="H503" s="347"/>
    </row>
    <row r="504" spans="8:8">
      <c r="H504" s="347"/>
    </row>
    <row r="505" spans="8:8">
      <c r="H505" s="347"/>
    </row>
    <row r="506" spans="8:8">
      <c r="H506" s="347"/>
    </row>
    <row r="507" spans="8:8">
      <c r="H507" s="347"/>
    </row>
    <row r="508" spans="8:8">
      <c r="H508" s="347"/>
    </row>
    <row r="509" spans="8:8">
      <c r="H509" s="347"/>
    </row>
    <row r="510" spans="8:8">
      <c r="H510" s="347"/>
    </row>
    <row r="511" spans="8:8">
      <c r="H511" s="347"/>
    </row>
    <row r="512" spans="8:8">
      <c r="H512" s="347"/>
    </row>
    <row r="513" spans="8:8">
      <c r="H513" s="347"/>
    </row>
    <row r="514" spans="8:8">
      <c r="H514" s="347"/>
    </row>
    <row r="515" spans="8:8">
      <c r="H515" s="347"/>
    </row>
    <row r="516" spans="8:8">
      <c r="H516" s="347"/>
    </row>
    <row r="517" spans="8:8">
      <c r="H517" s="347"/>
    </row>
    <row r="518" spans="8:8">
      <c r="H518" s="347"/>
    </row>
    <row r="519" spans="8:8">
      <c r="H519" s="347"/>
    </row>
    <row r="520" spans="8:8">
      <c r="H520" s="347"/>
    </row>
    <row r="521" spans="8:8">
      <c r="H521" s="347"/>
    </row>
    <row r="522" spans="8:8">
      <c r="H522" s="347"/>
    </row>
    <row r="523" spans="8:8">
      <c r="H523" s="347"/>
    </row>
    <row r="524" spans="8:8">
      <c r="H524" s="347"/>
    </row>
    <row r="525" spans="8:8">
      <c r="H525" s="347"/>
    </row>
    <row r="526" spans="8:8">
      <c r="H526" s="347"/>
    </row>
    <row r="527" spans="8:8">
      <c r="H527" s="347"/>
    </row>
    <row r="528" spans="8:8">
      <c r="H528" s="347"/>
    </row>
    <row r="529" spans="8:8">
      <c r="H529" s="347"/>
    </row>
    <row r="530" spans="8:8">
      <c r="H530" s="347"/>
    </row>
    <row r="531" spans="8:8">
      <c r="H531" s="347"/>
    </row>
    <row r="532" spans="8:8">
      <c r="H532" s="347"/>
    </row>
    <row r="533" spans="8:8">
      <c r="H533" s="347"/>
    </row>
    <row r="534" spans="8:8">
      <c r="H534" s="347"/>
    </row>
    <row r="535" spans="8:8">
      <c r="H535" s="347"/>
    </row>
    <row r="536" spans="8:8">
      <c r="H536" s="347"/>
    </row>
    <row r="537" spans="8:8">
      <c r="H537" s="347"/>
    </row>
    <row r="538" spans="8:8">
      <c r="H538" s="347"/>
    </row>
    <row r="539" spans="8:8">
      <c r="H539" s="347"/>
    </row>
    <row r="540" spans="8:8">
      <c r="H540" s="347"/>
    </row>
    <row r="541" spans="8:8">
      <c r="H541" s="347"/>
    </row>
    <row r="542" spans="8:8">
      <c r="H542" s="347"/>
    </row>
    <row r="543" spans="8:8">
      <c r="H543" s="347"/>
    </row>
    <row r="544" spans="8:8">
      <c r="H544" s="347"/>
    </row>
    <row r="545" spans="8:8">
      <c r="H545" s="347"/>
    </row>
    <row r="546" spans="8:8">
      <c r="H546" s="347"/>
    </row>
    <row r="547" spans="8:8">
      <c r="H547" s="347"/>
    </row>
    <row r="548" spans="8:8">
      <c r="H548" s="347"/>
    </row>
    <row r="549" spans="8:8">
      <c r="H549" s="347"/>
    </row>
    <row r="550" spans="8:8">
      <c r="H550" s="347"/>
    </row>
    <row r="551" spans="8:8">
      <c r="H551" s="347"/>
    </row>
    <row r="552" spans="8:8">
      <c r="H552" s="347"/>
    </row>
    <row r="553" spans="8:8">
      <c r="H553" s="347"/>
    </row>
    <row r="554" spans="8:8">
      <c r="H554" s="347"/>
    </row>
    <row r="555" spans="8:8">
      <c r="H555" s="347"/>
    </row>
    <row r="556" spans="8:8">
      <c r="H556" s="347"/>
    </row>
    <row r="557" spans="8:8">
      <c r="H557" s="347"/>
    </row>
    <row r="558" spans="8:8">
      <c r="H558" s="347"/>
    </row>
    <row r="559" spans="8:8">
      <c r="H559" s="347"/>
    </row>
    <row r="560" spans="8:8">
      <c r="H560" s="347"/>
    </row>
    <row r="561" spans="8:8">
      <c r="H561" s="347"/>
    </row>
    <row r="562" spans="8:8">
      <c r="H562" s="347"/>
    </row>
    <row r="563" spans="8:8">
      <c r="H563" s="347"/>
    </row>
    <row r="564" spans="8:8">
      <c r="H564" s="347"/>
    </row>
    <row r="565" spans="8:8">
      <c r="H565" s="347"/>
    </row>
    <row r="566" spans="8:8">
      <c r="H566" s="347"/>
    </row>
    <row r="567" spans="8:8">
      <c r="H567" s="347"/>
    </row>
    <row r="568" spans="8:8">
      <c r="H568" s="347"/>
    </row>
    <row r="569" spans="8:8">
      <c r="H569" s="347"/>
    </row>
    <row r="570" spans="8:8">
      <c r="H570" s="347"/>
    </row>
    <row r="571" spans="8:8">
      <c r="H571" s="347"/>
    </row>
    <row r="572" spans="8:8">
      <c r="H572" s="347"/>
    </row>
    <row r="573" spans="8:8">
      <c r="H573" s="347"/>
    </row>
    <row r="574" spans="8:8">
      <c r="H574" s="347"/>
    </row>
    <row r="575" spans="8:8">
      <c r="H575" s="347"/>
    </row>
    <row r="576" spans="8:8">
      <c r="H576" s="347"/>
    </row>
    <row r="577" spans="8:8">
      <c r="H577" s="347"/>
    </row>
    <row r="578" spans="8:8">
      <c r="H578" s="347"/>
    </row>
    <row r="579" spans="8:8">
      <c r="H579" s="347"/>
    </row>
    <row r="580" spans="8:8">
      <c r="H580" s="347"/>
    </row>
    <row r="581" spans="8:8">
      <c r="H581" s="347"/>
    </row>
    <row r="582" spans="8:8">
      <c r="H582" s="347"/>
    </row>
    <row r="583" spans="8:8">
      <c r="H583" s="347"/>
    </row>
    <row r="584" spans="8:8">
      <c r="H584" s="347"/>
    </row>
    <row r="585" spans="8:8">
      <c r="H585" s="347"/>
    </row>
    <row r="586" spans="8:8">
      <c r="H586" s="347"/>
    </row>
    <row r="587" spans="8:8">
      <c r="H587" s="347"/>
    </row>
    <row r="588" spans="8:8">
      <c r="H588" s="347"/>
    </row>
    <row r="589" spans="8:8">
      <c r="H589" s="347"/>
    </row>
    <row r="590" spans="8:8">
      <c r="H590" s="347"/>
    </row>
    <row r="591" spans="8:8">
      <c r="H591" s="347"/>
    </row>
    <row r="592" spans="8:8">
      <c r="H592" s="347"/>
    </row>
    <row r="593" spans="8:8">
      <c r="H593" s="347"/>
    </row>
    <row r="594" spans="8:8">
      <c r="H594" s="347"/>
    </row>
    <row r="595" spans="8:8">
      <c r="H595" s="347"/>
    </row>
    <row r="596" spans="8:8">
      <c r="H596" s="347"/>
    </row>
    <row r="597" spans="8:8">
      <c r="H597" s="347"/>
    </row>
    <row r="598" spans="8:8">
      <c r="H598" s="347"/>
    </row>
    <row r="599" spans="8:8">
      <c r="H599" s="347"/>
    </row>
    <row r="600" spans="8:8">
      <c r="H600" s="347"/>
    </row>
    <row r="601" spans="8:8">
      <c r="H601" s="347"/>
    </row>
    <row r="602" spans="8:8">
      <c r="H602" s="347"/>
    </row>
    <row r="603" spans="8:8">
      <c r="H603" s="347"/>
    </row>
    <row r="604" spans="8:8">
      <c r="H604" s="347"/>
    </row>
    <row r="605" spans="8:8">
      <c r="H605" s="347"/>
    </row>
    <row r="606" spans="8:8">
      <c r="H606" s="347"/>
    </row>
    <row r="607" spans="8:8">
      <c r="H607" s="347"/>
    </row>
    <row r="608" spans="8:8">
      <c r="H608" s="347"/>
    </row>
    <row r="609" spans="8:8">
      <c r="H609" s="347"/>
    </row>
    <row r="610" spans="8:8">
      <c r="H610" s="347"/>
    </row>
    <row r="611" spans="8:8">
      <c r="H611" s="347"/>
    </row>
    <row r="612" spans="8:8">
      <c r="H612" s="347"/>
    </row>
    <row r="613" spans="8:8">
      <c r="H613" s="347"/>
    </row>
    <row r="614" spans="8:8">
      <c r="H614" s="347"/>
    </row>
    <row r="615" spans="8:8">
      <c r="H615" s="347"/>
    </row>
    <row r="616" spans="8:8">
      <c r="H616" s="347"/>
    </row>
    <row r="617" spans="8:8">
      <c r="H617" s="347"/>
    </row>
    <row r="618" spans="8:8">
      <c r="H618" s="347"/>
    </row>
    <row r="619" spans="8:8">
      <c r="H619" s="347"/>
    </row>
    <row r="620" spans="8:8">
      <c r="H620" s="347"/>
    </row>
    <row r="621" spans="8:8">
      <c r="H621" s="347"/>
    </row>
    <row r="622" spans="8:8">
      <c r="H622" s="347"/>
    </row>
    <row r="623" spans="8:8">
      <c r="H623" s="347"/>
    </row>
    <row r="624" spans="8:8">
      <c r="H624" s="347"/>
    </row>
    <row r="625" spans="8:8">
      <c r="H625" s="347"/>
    </row>
    <row r="626" spans="8:8">
      <c r="H626" s="347"/>
    </row>
    <row r="627" spans="8:8">
      <c r="H627" s="347"/>
    </row>
    <row r="628" spans="8:8">
      <c r="H628" s="347"/>
    </row>
    <row r="629" spans="8:8">
      <c r="H629" s="347"/>
    </row>
    <row r="630" spans="8:8">
      <c r="H630" s="347"/>
    </row>
    <row r="631" spans="8:8">
      <c r="H631" s="347"/>
    </row>
    <row r="632" spans="8:8">
      <c r="H632" s="347"/>
    </row>
    <row r="633" spans="8:8">
      <c r="H633" s="347"/>
    </row>
    <row r="634" spans="8:8">
      <c r="H634" s="347"/>
    </row>
    <row r="635" spans="8:8">
      <c r="H635" s="347"/>
    </row>
    <row r="636" spans="8:8">
      <c r="H636" s="347"/>
    </row>
    <row r="637" spans="8:8">
      <c r="H637" s="347"/>
    </row>
    <row r="638" spans="8:8">
      <c r="H638" s="347"/>
    </row>
    <row r="639" spans="8:8">
      <c r="H639" s="347"/>
    </row>
    <row r="640" spans="8:8">
      <c r="H640" s="347"/>
    </row>
    <row r="641" spans="8:8">
      <c r="H641" s="347"/>
    </row>
    <row r="642" spans="8:8">
      <c r="H642" s="347"/>
    </row>
    <row r="643" spans="8:8">
      <c r="H643" s="347"/>
    </row>
    <row r="644" spans="8:8">
      <c r="H644" s="347"/>
    </row>
    <row r="645" spans="8:8">
      <c r="H645" s="347"/>
    </row>
    <row r="646" spans="8:8">
      <c r="H646" s="347"/>
    </row>
    <row r="647" spans="8:8">
      <c r="H647" s="347"/>
    </row>
    <row r="648" spans="8:8">
      <c r="H648" s="347"/>
    </row>
    <row r="649" spans="8:8">
      <c r="H649" s="347"/>
    </row>
    <row r="650" spans="8:8">
      <c r="H650" s="347"/>
    </row>
    <row r="651" spans="8:8">
      <c r="H651" s="347"/>
    </row>
    <row r="652" spans="8:8">
      <c r="H652" s="347"/>
    </row>
    <row r="653" spans="8:8">
      <c r="H653" s="347"/>
    </row>
    <row r="654" spans="8:8">
      <c r="H654" s="347"/>
    </row>
    <row r="655" spans="8:8">
      <c r="H655" s="347"/>
    </row>
    <row r="656" spans="8:8">
      <c r="H656" s="347"/>
    </row>
    <row r="657" spans="8:8">
      <c r="H657" s="347"/>
    </row>
    <row r="658" spans="8:8">
      <c r="H658" s="347"/>
    </row>
    <row r="659" spans="8:8">
      <c r="H659" s="347"/>
    </row>
    <row r="660" spans="8:8">
      <c r="H660" s="347"/>
    </row>
    <row r="661" spans="8:8">
      <c r="H661" s="347"/>
    </row>
    <row r="662" spans="8:8">
      <c r="H662" s="347"/>
    </row>
    <row r="663" spans="8:8">
      <c r="H663" s="347"/>
    </row>
    <row r="664" spans="8:8">
      <c r="H664" s="347"/>
    </row>
    <row r="665" spans="8:8">
      <c r="H665" s="347"/>
    </row>
    <row r="666" spans="8:8">
      <c r="H666" s="347"/>
    </row>
    <row r="667" spans="8:8">
      <c r="H667" s="347"/>
    </row>
    <row r="668" spans="8:8">
      <c r="H668" s="347"/>
    </row>
    <row r="669" spans="8:8">
      <c r="H669" s="347"/>
    </row>
    <row r="670" spans="8:8">
      <c r="H670" s="347"/>
    </row>
    <row r="671" spans="8:8">
      <c r="H671" s="347"/>
    </row>
    <row r="672" spans="8:8">
      <c r="H672" s="347"/>
    </row>
    <row r="673" spans="8:8">
      <c r="H673" s="347"/>
    </row>
    <row r="674" spans="8:8">
      <c r="H674" s="347"/>
    </row>
    <row r="675" spans="8:8">
      <c r="H675" s="347"/>
    </row>
    <row r="676" spans="8:8">
      <c r="H676" s="347"/>
    </row>
    <row r="677" spans="8:8">
      <c r="H677" s="347"/>
    </row>
    <row r="678" spans="8:8">
      <c r="H678" s="347"/>
    </row>
    <row r="679" spans="8:8">
      <c r="H679" s="347"/>
    </row>
    <row r="680" spans="8:8">
      <c r="H680" s="347"/>
    </row>
    <row r="681" spans="8:8">
      <c r="H681" s="347"/>
    </row>
    <row r="682" spans="8:8">
      <c r="H682" s="347"/>
    </row>
    <row r="683" spans="8:8">
      <c r="H683" s="347"/>
    </row>
    <row r="684" spans="8:8">
      <c r="H684" s="347"/>
    </row>
    <row r="685" spans="8:8">
      <c r="H685" s="347"/>
    </row>
    <row r="686" spans="8:8">
      <c r="H686" s="347"/>
    </row>
    <row r="687" spans="8:8">
      <c r="H687" s="347"/>
    </row>
    <row r="688" spans="8:8">
      <c r="H688" s="347"/>
    </row>
    <row r="689" spans="8:8">
      <c r="H689" s="347"/>
    </row>
    <row r="690" spans="8:8">
      <c r="H690" s="347"/>
    </row>
    <row r="691" spans="8:8">
      <c r="H691" s="347"/>
    </row>
    <row r="692" spans="8:8">
      <c r="H692" s="347"/>
    </row>
    <row r="693" spans="8:8">
      <c r="H693" s="347"/>
    </row>
    <row r="694" spans="8:8">
      <c r="H694" s="347"/>
    </row>
    <row r="695" spans="8:8">
      <c r="H695" s="347"/>
    </row>
    <row r="696" spans="8:8">
      <c r="H696" s="347"/>
    </row>
    <row r="697" spans="8:8">
      <c r="H697" s="347"/>
    </row>
    <row r="698" spans="8:8">
      <c r="H698" s="347"/>
    </row>
    <row r="699" spans="8:8">
      <c r="H699" s="347"/>
    </row>
    <row r="700" spans="8:8">
      <c r="H700" s="347"/>
    </row>
    <row r="701" spans="8:8">
      <c r="H701" s="347"/>
    </row>
    <row r="702" spans="8:8">
      <c r="H702" s="347"/>
    </row>
    <row r="703" spans="8:8">
      <c r="H703" s="347"/>
    </row>
    <row r="704" spans="8:8">
      <c r="H704" s="347"/>
    </row>
    <row r="705" spans="8:8">
      <c r="H705" s="347"/>
    </row>
    <row r="706" spans="8:8">
      <c r="H706" s="347"/>
    </row>
    <row r="707" spans="8:8">
      <c r="H707" s="347"/>
    </row>
    <row r="708" spans="8:8">
      <c r="H708" s="347"/>
    </row>
    <row r="709" spans="8:8">
      <c r="H709" s="347"/>
    </row>
    <row r="710" spans="8:8">
      <c r="H710" s="347"/>
    </row>
    <row r="711" spans="8:8">
      <c r="H711" s="347"/>
    </row>
    <row r="712" spans="8:8">
      <c r="H712" s="347"/>
    </row>
    <row r="713" spans="8:8">
      <c r="H713" s="347"/>
    </row>
    <row r="714" spans="8:8">
      <c r="H714" s="347"/>
    </row>
    <row r="715" spans="8:8">
      <c r="H715" s="347"/>
    </row>
    <row r="716" spans="8:8">
      <c r="H716" s="347"/>
    </row>
    <row r="717" spans="8:8">
      <c r="H717" s="347"/>
    </row>
    <row r="718" spans="8:8">
      <c r="H718" s="347"/>
    </row>
    <row r="719" spans="8:8">
      <c r="H719" s="347"/>
    </row>
    <row r="720" spans="8:8">
      <c r="H720" s="347"/>
    </row>
    <row r="721" spans="8:8">
      <c r="H721" s="347"/>
    </row>
    <row r="722" spans="8:8">
      <c r="H722" s="347"/>
    </row>
    <row r="723" spans="8:8">
      <c r="H723" s="347"/>
    </row>
    <row r="724" spans="8:8">
      <c r="H724" s="347"/>
    </row>
    <row r="725" spans="8:8">
      <c r="H725" s="347"/>
    </row>
    <row r="726" spans="8:8">
      <c r="H726" s="347"/>
    </row>
    <row r="727" spans="8:8">
      <c r="H727" s="347"/>
    </row>
    <row r="728" spans="8:8">
      <c r="H728" s="347"/>
    </row>
    <row r="729" spans="8:8">
      <c r="H729" s="347"/>
    </row>
    <row r="730" spans="8:8">
      <c r="H730" s="347"/>
    </row>
    <row r="731" spans="8:8">
      <c r="H731" s="347"/>
    </row>
    <row r="732" spans="8:8">
      <c r="H732" s="347"/>
    </row>
    <row r="733" spans="8:8">
      <c r="H733" s="347"/>
    </row>
    <row r="734" spans="8:8">
      <c r="H734" s="347"/>
    </row>
    <row r="735" spans="8:8">
      <c r="H735" s="347"/>
    </row>
    <row r="736" spans="8:8">
      <c r="H736" s="347"/>
    </row>
    <row r="737" spans="8:8">
      <c r="H737" s="347"/>
    </row>
    <row r="738" spans="8:8">
      <c r="H738" s="347"/>
    </row>
    <row r="739" spans="8:8">
      <c r="H739" s="347"/>
    </row>
    <row r="740" spans="8:8">
      <c r="H740" s="347"/>
    </row>
    <row r="741" spans="8:8">
      <c r="H741" s="347"/>
    </row>
    <row r="742" spans="8:8">
      <c r="H742" s="347"/>
    </row>
    <row r="743" spans="8:8">
      <c r="H743" s="347"/>
    </row>
    <row r="744" spans="8:8">
      <c r="H744" s="347"/>
    </row>
    <row r="745" spans="8:8">
      <c r="H745" s="347"/>
    </row>
    <row r="746" spans="8:8">
      <c r="H746" s="347"/>
    </row>
    <row r="747" spans="8:8">
      <c r="H747" s="347"/>
    </row>
    <row r="748" spans="8:8">
      <c r="H748" s="347"/>
    </row>
    <row r="749" spans="8:8">
      <c r="H749" s="347"/>
    </row>
    <row r="750" spans="8:8">
      <c r="H750" s="347"/>
    </row>
    <row r="751" spans="8:8">
      <c r="H751" s="347"/>
    </row>
    <row r="752" spans="8:8">
      <c r="H752" s="347"/>
    </row>
    <row r="753" spans="8:8">
      <c r="H753" s="347"/>
    </row>
    <row r="754" spans="8:8">
      <c r="H754" s="347"/>
    </row>
    <row r="755" spans="8:8">
      <c r="H755" s="347"/>
    </row>
    <row r="756" spans="8:8">
      <c r="H756" s="347"/>
    </row>
    <row r="757" spans="8:8">
      <c r="H757" s="347"/>
    </row>
    <row r="758" spans="8:8">
      <c r="H758" s="347"/>
    </row>
    <row r="759" spans="8:8">
      <c r="H759" s="347"/>
    </row>
    <row r="760" spans="8:8">
      <c r="H760" s="347"/>
    </row>
    <row r="761" spans="8:8">
      <c r="H761" s="347"/>
    </row>
    <row r="762" spans="8:8">
      <c r="H762" s="347"/>
    </row>
    <row r="763" spans="8:8">
      <c r="H763" s="347"/>
    </row>
    <row r="764" spans="8:8">
      <c r="H764" s="347"/>
    </row>
    <row r="765" spans="8:8">
      <c r="H765" s="347"/>
    </row>
    <row r="766" spans="8:8">
      <c r="H766" s="347"/>
    </row>
    <row r="767" spans="8:8">
      <c r="H767" s="347"/>
    </row>
    <row r="768" spans="8:8">
      <c r="H768" s="347"/>
    </row>
    <row r="769" spans="8:8">
      <c r="H769" s="347"/>
    </row>
    <row r="770" spans="8:8">
      <c r="H770" s="347"/>
    </row>
    <row r="771" spans="8:8">
      <c r="H771" s="347"/>
    </row>
    <row r="772" spans="8:8">
      <c r="H772" s="347"/>
    </row>
    <row r="773" spans="8:8">
      <c r="H773" s="347"/>
    </row>
    <row r="774" spans="8:8">
      <c r="H774" s="347"/>
    </row>
    <row r="775" spans="8:8">
      <c r="H775" s="347"/>
    </row>
    <row r="776" spans="8:8">
      <c r="H776" s="347"/>
    </row>
    <row r="777" spans="8:8">
      <c r="H777" s="347"/>
    </row>
    <row r="778" spans="8:8">
      <c r="H778" s="347"/>
    </row>
    <row r="779" spans="8:8">
      <c r="H779" s="347"/>
    </row>
    <row r="780" spans="8:8">
      <c r="H780" s="347"/>
    </row>
    <row r="781" spans="8:8">
      <c r="H781" s="347"/>
    </row>
    <row r="782" spans="8:8">
      <c r="H782" s="347"/>
    </row>
    <row r="783" spans="8:8">
      <c r="H783" s="347"/>
    </row>
    <row r="784" spans="8:8">
      <c r="H784" s="347"/>
    </row>
    <row r="785" spans="8:8">
      <c r="H785" s="347"/>
    </row>
    <row r="786" spans="8:8">
      <c r="H786" s="347"/>
    </row>
    <row r="787" spans="8:8">
      <c r="H787" s="347"/>
    </row>
    <row r="788" spans="8:8">
      <c r="H788" s="347"/>
    </row>
    <row r="789" spans="8:8">
      <c r="H789" s="347"/>
    </row>
    <row r="790" spans="8:8">
      <c r="H790" s="347"/>
    </row>
    <row r="791" spans="8:8">
      <c r="H791" s="347"/>
    </row>
    <row r="792" spans="8:8">
      <c r="H792" s="347"/>
    </row>
    <row r="793" spans="8:8">
      <c r="H793" s="347"/>
    </row>
    <row r="794" spans="8:8">
      <c r="H794" s="347"/>
    </row>
    <row r="795" spans="8:8">
      <c r="H795" s="347"/>
    </row>
    <row r="796" spans="8:8">
      <c r="H796" s="347"/>
    </row>
    <row r="797" spans="8:8">
      <c r="H797" s="347"/>
    </row>
    <row r="798" spans="8:8">
      <c r="H798" s="347"/>
    </row>
    <row r="799" spans="8:8">
      <c r="H799" s="347"/>
    </row>
    <row r="800" spans="8:8">
      <c r="H800" s="347"/>
    </row>
    <row r="801" spans="8:8">
      <c r="H801" s="347"/>
    </row>
    <row r="802" spans="8:8">
      <c r="H802" s="347"/>
    </row>
    <row r="803" spans="8:8">
      <c r="H803" s="347"/>
    </row>
    <row r="804" spans="8:8">
      <c r="H804" s="347"/>
    </row>
    <row r="805" spans="8:8">
      <c r="H805" s="347"/>
    </row>
    <row r="806" spans="8:8">
      <c r="H806" s="347"/>
    </row>
    <row r="807" spans="8:8">
      <c r="H807" s="347"/>
    </row>
    <row r="808" spans="8:8">
      <c r="H808" s="347"/>
    </row>
    <row r="809" spans="8:8">
      <c r="H809" s="347"/>
    </row>
    <row r="810" spans="8:8">
      <c r="H810" s="347"/>
    </row>
    <row r="811" spans="8:8">
      <c r="H811" s="347"/>
    </row>
    <row r="812" spans="8:8">
      <c r="H812" s="347"/>
    </row>
    <row r="813" spans="8:8">
      <c r="H813" s="347"/>
    </row>
    <row r="814" spans="8:8">
      <c r="H814" s="347"/>
    </row>
    <row r="815" spans="8:8">
      <c r="H815" s="347"/>
    </row>
    <row r="816" spans="8:8">
      <c r="H816" s="347"/>
    </row>
    <row r="817" spans="8:8">
      <c r="H817" s="347"/>
    </row>
    <row r="818" spans="8:8">
      <c r="H818" s="347"/>
    </row>
    <row r="819" spans="8:8">
      <c r="H819" s="347"/>
    </row>
    <row r="820" spans="8:8">
      <c r="H820" s="347"/>
    </row>
    <row r="821" spans="8:8">
      <c r="H821" s="347"/>
    </row>
    <row r="822" spans="8:8">
      <c r="H822" s="347"/>
    </row>
    <row r="823" spans="8:8">
      <c r="H823" s="347"/>
    </row>
    <row r="824" spans="8:8">
      <c r="H824" s="347"/>
    </row>
    <row r="825" spans="8:8">
      <c r="H825" s="347"/>
    </row>
    <row r="826" spans="8:8">
      <c r="H826" s="347"/>
    </row>
    <row r="827" spans="8:8">
      <c r="H827" s="347"/>
    </row>
    <row r="828" spans="8:8">
      <c r="H828" s="347"/>
    </row>
    <row r="829" spans="8:8">
      <c r="H829" s="347"/>
    </row>
    <row r="830" spans="8:8">
      <c r="H830" s="347"/>
    </row>
    <row r="831" spans="8:8">
      <c r="H831" s="347"/>
    </row>
    <row r="832" spans="8:8">
      <c r="H832" s="347"/>
    </row>
    <row r="833" spans="8:8">
      <c r="H833" s="347"/>
    </row>
    <row r="834" spans="8:8">
      <c r="H834" s="347"/>
    </row>
    <row r="835" spans="8:8">
      <c r="H835" s="347"/>
    </row>
    <row r="836" spans="8:8">
      <c r="H836" s="347"/>
    </row>
    <row r="837" spans="8:8">
      <c r="H837" s="347"/>
    </row>
    <row r="838" spans="8:8">
      <c r="H838" s="347"/>
    </row>
    <row r="839" spans="8:8">
      <c r="H839" s="347"/>
    </row>
    <row r="840" spans="8:8">
      <c r="H840" s="347"/>
    </row>
    <row r="841" spans="8:8">
      <c r="H841" s="347"/>
    </row>
    <row r="842" spans="8:8">
      <c r="H842" s="347"/>
    </row>
    <row r="843" spans="8:8">
      <c r="H843" s="347"/>
    </row>
    <row r="844" spans="8:8">
      <c r="H844" s="347"/>
    </row>
    <row r="845" spans="8:8">
      <c r="H845" s="347"/>
    </row>
    <row r="846" spans="8:8">
      <c r="H846" s="347"/>
    </row>
    <row r="847" spans="8:8">
      <c r="H847" s="347"/>
    </row>
    <row r="848" spans="8:8">
      <c r="H848" s="347"/>
    </row>
    <row r="849" spans="8:8">
      <c r="H849" s="347"/>
    </row>
    <row r="850" spans="8:8">
      <c r="H850" s="347"/>
    </row>
    <row r="851" spans="8:8">
      <c r="H851" s="347"/>
    </row>
    <row r="852" spans="8:8">
      <c r="H852" s="347"/>
    </row>
    <row r="853" spans="8:8">
      <c r="H853" s="347"/>
    </row>
    <row r="854" spans="8:8">
      <c r="H854" s="347"/>
    </row>
    <row r="855" spans="8:8">
      <c r="H855" s="347"/>
    </row>
    <row r="856" spans="8:8">
      <c r="H856" s="347"/>
    </row>
    <row r="857" spans="8:8">
      <c r="H857" s="347"/>
    </row>
    <row r="858" spans="8:8">
      <c r="H858" s="347"/>
    </row>
    <row r="859" spans="8:8">
      <c r="H859" s="347"/>
    </row>
    <row r="860" spans="8:8">
      <c r="H860" s="347"/>
    </row>
    <row r="861" spans="8:8">
      <c r="H861" s="347"/>
    </row>
    <row r="862" spans="8:8">
      <c r="H862" s="347"/>
    </row>
    <row r="863" spans="8:8">
      <c r="H863" s="347"/>
    </row>
    <row r="864" spans="8:8">
      <c r="H864" s="347"/>
    </row>
    <row r="865" spans="8:8">
      <c r="H865" s="347"/>
    </row>
    <row r="866" spans="8:8">
      <c r="H866" s="347"/>
    </row>
    <row r="867" spans="8:8">
      <c r="H867" s="347"/>
    </row>
    <row r="868" spans="8:8">
      <c r="H868" s="347"/>
    </row>
    <row r="869" spans="8:8">
      <c r="H869" s="347"/>
    </row>
    <row r="870" spans="8:8">
      <c r="H870" s="347"/>
    </row>
    <row r="871" spans="8:8">
      <c r="H871" s="347"/>
    </row>
    <row r="872" spans="8:8">
      <c r="H872" s="347"/>
    </row>
    <row r="873" spans="8:8">
      <c r="H873" s="347"/>
    </row>
    <row r="874" spans="8:8">
      <c r="H874" s="347"/>
    </row>
    <row r="875" spans="8:8">
      <c r="H875" s="347"/>
    </row>
    <row r="876" spans="8:8">
      <c r="H876" s="347"/>
    </row>
    <row r="877" spans="8:8">
      <c r="H877" s="347"/>
    </row>
    <row r="878" spans="8:8">
      <c r="H878" s="347"/>
    </row>
    <row r="879" spans="8:8">
      <c r="H879" s="347"/>
    </row>
    <row r="880" spans="8:8">
      <c r="H880" s="347"/>
    </row>
    <row r="881" spans="8:8">
      <c r="H881" s="347"/>
    </row>
    <row r="882" spans="8:8">
      <c r="H882" s="347"/>
    </row>
    <row r="883" spans="8:8">
      <c r="H883" s="347"/>
    </row>
    <row r="884" spans="8:8">
      <c r="H884" s="347"/>
    </row>
    <row r="885" spans="8:8">
      <c r="H885" s="347"/>
    </row>
    <row r="886" spans="8:8">
      <c r="H886" s="347"/>
    </row>
    <row r="887" spans="8:8">
      <c r="H887" s="347"/>
    </row>
    <row r="888" spans="8:8">
      <c r="H888" s="347"/>
    </row>
    <row r="889" spans="8:8">
      <c r="H889" s="347"/>
    </row>
    <row r="890" spans="8:8">
      <c r="H890" s="347"/>
    </row>
    <row r="891" spans="8:8">
      <c r="H891" s="347"/>
    </row>
    <row r="892" spans="8:8">
      <c r="H892" s="347"/>
    </row>
    <row r="893" spans="8:8">
      <c r="H893" s="347"/>
    </row>
    <row r="894" spans="8:8">
      <c r="H894" s="347"/>
    </row>
    <row r="895" spans="8:8">
      <c r="H895" s="347"/>
    </row>
    <row r="896" spans="8:8">
      <c r="H896" s="347"/>
    </row>
    <row r="897" spans="8:8">
      <c r="H897" s="347"/>
    </row>
    <row r="898" spans="8:8">
      <c r="H898" s="347"/>
    </row>
    <row r="899" spans="8:8">
      <c r="H899" s="347"/>
    </row>
    <row r="900" spans="8:8">
      <c r="H900" s="347"/>
    </row>
    <row r="901" spans="8:8">
      <c r="H901" s="347"/>
    </row>
    <row r="902" spans="8:8">
      <c r="H902" s="347"/>
    </row>
    <row r="903" spans="8:8">
      <c r="H903" s="347"/>
    </row>
    <row r="904" spans="8:8">
      <c r="H904" s="347"/>
    </row>
    <row r="905" spans="8:8">
      <c r="H905" s="347"/>
    </row>
    <row r="906" spans="8:8">
      <c r="H906" s="347"/>
    </row>
    <row r="907" spans="8:8">
      <c r="H907" s="347"/>
    </row>
    <row r="908" spans="8:8">
      <c r="H908" s="347"/>
    </row>
    <row r="909" spans="8:8">
      <c r="H909" s="347"/>
    </row>
    <row r="910" spans="8:8">
      <c r="H910" s="347"/>
    </row>
    <row r="911" spans="8:8">
      <c r="H911" s="347"/>
    </row>
    <row r="912" spans="8:8">
      <c r="H912" s="347"/>
    </row>
    <row r="913" spans="8:8">
      <c r="H913" s="347"/>
    </row>
    <row r="914" spans="8:8">
      <c r="H914" s="347"/>
    </row>
    <row r="915" spans="8:8">
      <c r="H915" s="347"/>
    </row>
    <row r="916" spans="8:8">
      <c r="H916" s="347"/>
    </row>
    <row r="917" spans="8:8">
      <c r="H917" s="347"/>
    </row>
    <row r="918" spans="8:8">
      <c r="H918" s="347"/>
    </row>
    <row r="919" spans="8:8">
      <c r="H919" s="347"/>
    </row>
    <row r="920" spans="8:8">
      <c r="H920" s="347"/>
    </row>
    <row r="921" spans="8:8">
      <c r="H921" s="347"/>
    </row>
    <row r="922" spans="8:8">
      <c r="H922" s="347"/>
    </row>
    <row r="923" spans="8:8">
      <c r="H923" s="347"/>
    </row>
    <row r="924" spans="8:8">
      <c r="H924" s="347"/>
    </row>
    <row r="925" spans="8:8">
      <c r="H925" s="347"/>
    </row>
    <row r="926" spans="8:8">
      <c r="H926" s="347"/>
    </row>
    <row r="927" spans="8:8">
      <c r="H927" s="347"/>
    </row>
    <row r="928" spans="8:8">
      <c r="H928" s="347"/>
    </row>
    <row r="929" spans="8:8">
      <c r="H929" s="347"/>
    </row>
    <row r="930" spans="8:8">
      <c r="H930" s="347"/>
    </row>
    <row r="931" spans="8:8">
      <c r="H931" s="347"/>
    </row>
    <row r="932" spans="8:8">
      <c r="H932" s="347"/>
    </row>
    <row r="933" spans="8:8">
      <c r="H933" s="347"/>
    </row>
    <row r="934" spans="8:8">
      <c r="H934" s="347"/>
    </row>
    <row r="935" spans="8:8">
      <c r="H935" s="347"/>
    </row>
    <row r="936" spans="8:8">
      <c r="H936" s="347"/>
    </row>
    <row r="937" spans="8:8">
      <c r="H937" s="347"/>
    </row>
    <row r="938" spans="8:8">
      <c r="H938" s="347"/>
    </row>
    <row r="939" spans="8:8">
      <c r="H939" s="347"/>
    </row>
    <row r="940" spans="8:8">
      <c r="H940" s="347"/>
    </row>
    <row r="941" spans="8:8">
      <c r="H941" s="347"/>
    </row>
    <row r="942" spans="8:8">
      <c r="H942" s="347"/>
    </row>
    <row r="943" spans="8:8">
      <c r="H943" s="347"/>
    </row>
    <row r="944" spans="8:8">
      <c r="H944" s="347"/>
    </row>
    <row r="945" spans="8:8">
      <c r="H945" s="347"/>
    </row>
    <row r="946" spans="8:8">
      <c r="H946" s="347"/>
    </row>
    <row r="947" spans="8:8">
      <c r="H947" s="347"/>
    </row>
    <row r="948" spans="8:8">
      <c r="H948" s="347"/>
    </row>
    <row r="949" spans="8:8">
      <c r="H949" s="347"/>
    </row>
    <row r="950" spans="8:8">
      <c r="H950" s="347"/>
    </row>
    <row r="951" spans="8:8">
      <c r="H951" s="347"/>
    </row>
    <row r="952" spans="8:8">
      <c r="H952" s="347"/>
    </row>
    <row r="953" spans="8:8">
      <c r="H953" s="347"/>
    </row>
    <row r="954" spans="8:8">
      <c r="H954" s="347"/>
    </row>
    <row r="955" spans="8:8">
      <c r="H955" s="347"/>
    </row>
    <row r="956" spans="8:8">
      <c r="H956" s="347"/>
    </row>
    <row r="957" spans="8:8">
      <c r="H957" s="347"/>
    </row>
    <row r="958" spans="8:8">
      <c r="H958" s="347"/>
    </row>
    <row r="959" spans="8:8">
      <c r="H959" s="347"/>
    </row>
    <row r="960" spans="8:8">
      <c r="H960" s="347"/>
    </row>
    <row r="961" spans="8:8">
      <c r="H961" s="347"/>
    </row>
    <row r="962" spans="8:8">
      <c r="H962" s="347"/>
    </row>
    <row r="963" spans="8:8">
      <c r="H963" s="347"/>
    </row>
    <row r="964" spans="8:8">
      <c r="H964" s="347"/>
    </row>
    <row r="965" spans="8:8">
      <c r="H965" s="347"/>
    </row>
    <row r="966" spans="8:8">
      <c r="H966" s="347"/>
    </row>
    <row r="967" spans="8:8">
      <c r="H967" s="347"/>
    </row>
    <row r="968" spans="8:8">
      <c r="H968" s="347"/>
    </row>
    <row r="969" spans="8:8">
      <c r="H969" s="347"/>
    </row>
    <row r="970" spans="8:8">
      <c r="H970" s="347"/>
    </row>
    <row r="971" spans="8:8">
      <c r="H971" s="347"/>
    </row>
    <row r="972" spans="8:8">
      <c r="H972" s="347"/>
    </row>
    <row r="973" spans="8:8">
      <c r="H973" s="347"/>
    </row>
    <row r="974" spans="8:8">
      <c r="H974" s="347"/>
    </row>
    <row r="975" spans="8:8">
      <c r="H975" s="347"/>
    </row>
    <row r="976" spans="8:8">
      <c r="H976" s="347"/>
    </row>
    <row r="977" spans="8:8">
      <c r="H977" s="347"/>
    </row>
    <row r="978" spans="8:8">
      <c r="H978" s="347"/>
    </row>
    <row r="979" spans="8:8">
      <c r="H979" s="347"/>
    </row>
    <row r="980" spans="8:8">
      <c r="H980" s="347"/>
    </row>
    <row r="981" spans="8:8">
      <c r="H981" s="347"/>
    </row>
    <row r="982" spans="8:8">
      <c r="H982" s="347"/>
    </row>
    <row r="983" spans="8:8">
      <c r="H983" s="347"/>
    </row>
    <row r="984" spans="8:8">
      <c r="H984" s="347"/>
    </row>
    <row r="985" spans="8:8">
      <c r="H985" s="347"/>
    </row>
    <row r="986" spans="8:8">
      <c r="H986" s="347"/>
    </row>
    <row r="987" spans="8:8">
      <c r="H987" s="347"/>
    </row>
    <row r="988" spans="8:8">
      <c r="H988" s="347"/>
    </row>
    <row r="989" spans="8:8">
      <c r="H989" s="347"/>
    </row>
    <row r="990" spans="8:8">
      <c r="H990" s="347"/>
    </row>
    <row r="991" spans="8:8">
      <c r="H991" s="347"/>
    </row>
    <row r="992" spans="8:8">
      <c r="H992" s="347"/>
    </row>
    <row r="993" spans="8:8">
      <c r="H993" s="347"/>
    </row>
    <row r="994" spans="8:8">
      <c r="H994" s="347"/>
    </row>
    <row r="995" spans="8:8">
      <c r="H995" s="347"/>
    </row>
    <row r="996" spans="8:8">
      <c r="H996" s="347"/>
    </row>
    <row r="997" spans="8:8">
      <c r="H997" s="347"/>
    </row>
    <row r="998" spans="8:8">
      <c r="H998" s="347"/>
    </row>
    <row r="999" spans="8:8">
      <c r="H999" s="347"/>
    </row>
    <row r="1000" spans="8:8">
      <c r="H1000" s="347"/>
    </row>
    <row r="1001" spans="8:8">
      <c r="H1001" s="347"/>
    </row>
    <row r="1002" spans="8:8">
      <c r="H1002" s="347"/>
    </row>
    <row r="1003" spans="8:8">
      <c r="H1003" s="347"/>
    </row>
    <row r="1004" spans="8:8">
      <c r="H1004" s="347"/>
    </row>
    <row r="1005" spans="8:8">
      <c r="H1005" s="347"/>
    </row>
    <row r="1006" spans="8:8">
      <c r="H1006" s="347"/>
    </row>
    <row r="1007" spans="8:8">
      <c r="H1007" s="347"/>
    </row>
    <row r="1008" spans="8:8">
      <c r="H1008" s="347"/>
    </row>
    <row r="1009" spans="8:8">
      <c r="H1009" s="347"/>
    </row>
    <row r="1010" spans="8:8">
      <c r="H1010" s="347"/>
    </row>
    <row r="1011" spans="8:8">
      <c r="H1011" s="347"/>
    </row>
    <row r="1012" spans="8:8">
      <c r="H1012" s="347"/>
    </row>
    <row r="1013" spans="8:8">
      <c r="H1013" s="347"/>
    </row>
    <row r="1014" spans="8:8">
      <c r="H1014" s="347"/>
    </row>
    <row r="1015" spans="8:8">
      <c r="H1015" s="347"/>
    </row>
    <row r="1016" spans="8:8">
      <c r="H1016" s="347"/>
    </row>
    <row r="1017" spans="8:8">
      <c r="H1017" s="347"/>
    </row>
    <row r="1018" spans="8:8">
      <c r="H1018" s="347"/>
    </row>
    <row r="1019" spans="8:8">
      <c r="H1019" s="347"/>
    </row>
    <row r="1020" spans="8:8">
      <c r="H1020" s="347"/>
    </row>
    <row r="1021" spans="8:8">
      <c r="H1021" s="347"/>
    </row>
    <row r="1022" spans="8:8">
      <c r="H1022" s="347"/>
    </row>
    <row r="1023" spans="8:8">
      <c r="H1023" s="347"/>
    </row>
    <row r="1024" spans="8:8">
      <c r="H1024" s="347"/>
    </row>
    <row r="1025" spans="8:8">
      <c r="H1025" s="347"/>
    </row>
    <row r="1026" spans="8:8">
      <c r="H1026" s="347"/>
    </row>
    <row r="1027" spans="8:8">
      <c r="H1027" s="347"/>
    </row>
    <row r="1028" spans="8:8">
      <c r="H1028" s="347"/>
    </row>
    <row r="1029" spans="8:8">
      <c r="H1029" s="347"/>
    </row>
    <row r="1030" spans="8:8">
      <c r="H1030" s="347"/>
    </row>
    <row r="1031" spans="8:8">
      <c r="H1031" s="347"/>
    </row>
    <row r="1032" spans="8:8">
      <c r="H1032" s="347"/>
    </row>
    <row r="1033" spans="8:8">
      <c r="H1033" s="347"/>
    </row>
    <row r="1034" spans="8:8">
      <c r="H1034" s="347"/>
    </row>
    <row r="1035" spans="8:8">
      <c r="H1035" s="347"/>
    </row>
    <row r="1036" spans="8:8">
      <c r="H1036" s="347"/>
    </row>
    <row r="1037" spans="8:8">
      <c r="H1037" s="347"/>
    </row>
    <row r="1038" spans="8:8">
      <c r="H1038" s="347"/>
    </row>
    <row r="1039" spans="8:8">
      <c r="H1039" s="347"/>
    </row>
    <row r="1040" spans="8:8">
      <c r="H1040" s="347"/>
    </row>
    <row r="1041" spans="8:8">
      <c r="H1041" s="347"/>
    </row>
    <row r="1042" spans="8:8">
      <c r="H1042" s="347"/>
    </row>
    <row r="1043" spans="8:8">
      <c r="H1043" s="347"/>
    </row>
    <row r="1044" spans="8:8">
      <c r="H1044" s="347"/>
    </row>
    <row r="1045" spans="8:8">
      <c r="H1045" s="347"/>
    </row>
    <row r="1046" spans="8:8">
      <c r="H1046" s="347"/>
    </row>
    <row r="1047" spans="8:8">
      <c r="H1047" s="347"/>
    </row>
    <row r="1048" spans="8:8">
      <c r="H1048" s="347"/>
    </row>
    <row r="1049" spans="8:8">
      <c r="H1049" s="347"/>
    </row>
    <row r="1050" spans="8:8">
      <c r="H1050" s="347"/>
    </row>
    <row r="1051" spans="8:8">
      <c r="H1051" s="347"/>
    </row>
    <row r="1052" spans="8:8">
      <c r="H1052" s="347"/>
    </row>
    <row r="1053" spans="8:8">
      <c r="H1053" s="347"/>
    </row>
    <row r="1054" spans="8:8">
      <c r="H1054" s="347"/>
    </row>
    <row r="1055" spans="8:8">
      <c r="H1055" s="347"/>
    </row>
    <row r="1056" spans="8:8">
      <c r="H1056" s="347"/>
    </row>
    <row r="1057" spans="8:8">
      <c r="H1057" s="347"/>
    </row>
    <row r="1058" spans="8:8">
      <c r="H1058" s="347"/>
    </row>
    <row r="1059" spans="8:8">
      <c r="H1059" s="347"/>
    </row>
    <row r="1060" spans="8:8">
      <c r="H1060" s="347"/>
    </row>
    <row r="1061" spans="8:8">
      <c r="H1061" s="347"/>
    </row>
    <row r="1062" spans="8:8">
      <c r="H1062" s="347"/>
    </row>
    <row r="1063" spans="8:8">
      <c r="H1063" s="347"/>
    </row>
    <row r="1064" spans="8:8">
      <c r="H1064" s="347"/>
    </row>
    <row r="1065" spans="8:8">
      <c r="H1065" s="347"/>
    </row>
    <row r="1066" spans="8:8">
      <c r="H1066" s="347"/>
    </row>
    <row r="1067" spans="8:8">
      <c r="H1067" s="347"/>
    </row>
    <row r="1068" spans="8:8">
      <c r="H1068" s="347"/>
    </row>
    <row r="1069" spans="8:8">
      <c r="H1069" s="347"/>
    </row>
    <row r="1070" spans="8:8">
      <c r="H1070" s="347"/>
    </row>
    <row r="1071" spans="8:8">
      <c r="H1071" s="347"/>
    </row>
    <row r="1072" spans="8:8">
      <c r="H1072" s="347"/>
    </row>
    <row r="1073" spans="8:8">
      <c r="H1073" s="347"/>
    </row>
    <row r="1074" spans="8:8">
      <c r="H1074" s="347"/>
    </row>
    <row r="1075" spans="8:8">
      <c r="H1075" s="347"/>
    </row>
    <row r="1076" spans="8:8">
      <c r="H1076" s="347"/>
    </row>
    <row r="1077" spans="8:8">
      <c r="H1077" s="347"/>
    </row>
    <row r="1078" spans="8:8">
      <c r="H1078" s="347"/>
    </row>
    <row r="1079" spans="8:8">
      <c r="H1079" s="347"/>
    </row>
    <row r="1080" spans="8:8">
      <c r="H1080" s="347"/>
    </row>
    <row r="1081" spans="8:8">
      <c r="H1081" s="347"/>
    </row>
    <row r="1082" spans="8:8">
      <c r="H1082" s="347"/>
    </row>
    <row r="1083" spans="8:8">
      <c r="H1083" s="347"/>
    </row>
    <row r="1084" spans="8:8">
      <c r="H1084" s="347"/>
    </row>
    <row r="1085" spans="8:8">
      <c r="H1085" s="347"/>
    </row>
    <row r="1086" spans="8:8">
      <c r="H1086" s="347"/>
    </row>
    <row r="1087" spans="8:8">
      <c r="H1087" s="347"/>
    </row>
    <row r="1088" spans="8:8">
      <c r="H1088" s="347"/>
    </row>
    <row r="1089" spans="8:8">
      <c r="H1089" s="347"/>
    </row>
    <row r="1090" spans="8:8">
      <c r="H1090" s="347"/>
    </row>
    <row r="1091" spans="8:8">
      <c r="H1091" s="347"/>
    </row>
    <row r="1092" spans="8:8">
      <c r="H1092" s="347"/>
    </row>
    <row r="1093" spans="8:8">
      <c r="H1093" s="347"/>
    </row>
    <row r="1094" spans="8:8">
      <c r="H1094" s="347"/>
    </row>
    <row r="1095" spans="8:8">
      <c r="H1095" s="347"/>
    </row>
    <row r="1096" spans="8:8">
      <c r="H1096" s="347"/>
    </row>
    <row r="1097" spans="8:8">
      <c r="H1097" s="347"/>
    </row>
    <row r="1098" spans="8:8">
      <c r="H1098" s="347"/>
    </row>
    <row r="1099" spans="8:8">
      <c r="H1099" s="347"/>
    </row>
    <row r="1100" spans="8:8">
      <c r="H1100" s="347"/>
    </row>
    <row r="1101" spans="8:8">
      <c r="H1101" s="347"/>
    </row>
    <row r="1102" spans="8:8">
      <c r="H1102" s="347"/>
    </row>
    <row r="1103" spans="8:8">
      <c r="H1103" s="347"/>
    </row>
    <row r="1104" spans="8:8">
      <c r="H1104" s="347"/>
    </row>
    <row r="1105" spans="8:8">
      <c r="H1105" s="347"/>
    </row>
    <row r="1106" spans="8:8">
      <c r="H1106" s="347"/>
    </row>
    <row r="1107" spans="8:8">
      <c r="H1107" s="347"/>
    </row>
    <row r="1108" spans="8:8">
      <c r="H1108" s="347"/>
    </row>
    <row r="1109" spans="8:8">
      <c r="H1109" s="347"/>
    </row>
    <row r="1110" spans="8:8">
      <c r="H1110" s="347"/>
    </row>
    <row r="1111" spans="8:8">
      <c r="H1111" s="347"/>
    </row>
    <row r="1112" spans="8:8">
      <c r="H1112" s="347"/>
    </row>
    <row r="1113" spans="8:8">
      <c r="H1113" s="347"/>
    </row>
    <row r="1114" spans="8:8">
      <c r="H1114" s="347"/>
    </row>
    <row r="1115" spans="8:8">
      <c r="H1115" s="347"/>
    </row>
    <row r="1116" spans="8:8">
      <c r="H1116" s="347"/>
    </row>
    <row r="1117" spans="8:8">
      <c r="H1117" s="347"/>
    </row>
    <row r="1118" spans="8:8">
      <c r="H1118" s="347"/>
    </row>
    <row r="1119" spans="8:8">
      <c r="H1119" s="347"/>
    </row>
    <row r="1120" spans="8:8">
      <c r="H1120" s="347"/>
    </row>
    <row r="1121" spans="8:8">
      <c r="H1121" s="347"/>
    </row>
    <row r="1122" spans="8:8">
      <c r="H1122" s="347"/>
    </row>
    <row r="1123" spans="8:8">
      <c r="H1123" s="347"/>
    </row>
    <row r="1124" spans="8:8">
      <c r="H1124" s="347"/>
    </row>
    <row r="1125" spans="8:8">
      <c r="H1125" s="347"/>
    </row>
    <row r="1126" spans="8:8">
      <c r="H1126" s="347"/>
    </row>
    <row r="1127" spans="8:8">
      <c r="H1127" s="347"/>
    </row>
    <row r="1128" spans="8:8">
      <c r="H1128" s="347"/>
    </row>
    <row r="1129" spans="8:8">
      <c r="H1129" s="347"/>
    </row>
    <row r="1130" spans="8:8">
      <c r="H1130" s="347"/>
    </row>
    <row r="1131" spans="8:8">
      <c r="H1131" s="347"/>
    </row>
    <row r="1132" spans="8:8">
      <c r="H1132" s="347"/>
    </row>
    <row r="1133" spans="8:8">
      <c r="H1133" s="347"/>
    </row>
    <row r="1134" spans="8:8">
      <c r="H1134" s="347"/>
    </row>
    <row r="1135" spans="8:8">
      <c r="H1135" s="347"/>
    </row>
    <row r="1136" spans="8:8">
      <c r="H1136" s="347"/>
    </row>
    <row r="1137" spans="8:8">
      <c r="H1137" s="347"/>
    </row>
    <row r="1138" spans="8:8">
      <c r="H1138" s="347"/>
    </row>
    <row r="1139" spans="8:8">
      <c r="H1139" s="347"/>
    </row>
    <row r="1140" spans="8:8">
      <c r="H1140" s="347"/>
    </row>
    <row r="1141" spans="8:8">
      <c r="H1141" s="347"/>
    </row>
    <row r="1142" spans="8:8">
      <c r="H1142" s="347"/>
    </row>
    <row r="1143" spans="8:8">
      <c r="H1143" s="347"/>
    </row>
    <row r="1144" spans="8:8">
      <c r="H1144" s="347"/>
    </row>
    <row r="1145" spans="8:8">
      <c r="H1145" s="347"/>
    </row>
    <row r="1146" spans="8:8">
      <c r="H1146" s="347"/>
    </row>
    <row r="1147" spans="8:8">
      <c r="H1147" s="347"/>
    </row>
    <row r="1148" spans="8:8">
      <c r="H1148" s="347"/>
    </row>
    <row r="1149" spans="8:8">
      <c r="H1149" s="347"/>
    </row>
    <row r="1150" spans="8:8">
      <c r="H1150" s="347"/>
    </row>
    <row r="1151" spans="8:8">
      <c r="H1151" s="347"/>
    </row>
    <row r="1152" spans="8:8">
      <c r="H1152" s="347"/>
    </row>
    <row r="1153" spans="8:8">
      <c r="H1153" s="347"/>
    </row>
    <row r="1154" spans="8:8">
      <c r="H1154" s="347"/>
    </row>
    <row r="1155" spans="8:8">
      <c r="H1155" s="347"/>
    </row>
    <row r="1156" spans="8:8">
      <c r="H1156" s="347"/>
    </row>
    <row r="1157" spans="8:8">
      <c r="H1157" s="347"/>
    </row>
    <row r="1158" spans="8:8">
      <c r="H1158" s="347"/>
    </row>
    <row r="1159" spans="8:8">
      <c r="H1159" s="347"/>
    </row>
    <row r="1160" spans="8:8">
      <c r="H1160" s="347"/>
    </row>
    <row r="1161" spans="8:8">
      <c r="H1161" s="347"/>
    </row>
    <row r="1162" spans="8:8">
      <c r="H1162" s="347"/>
    </row>
    <row r="1163" spans="8:8">
      <c r="H1163" s="347"/>
    </row>
    <row r="1164" spans="8:8">
      <c r="H1164" s="347"/>
    </row>
    <row r="1165" spans="8:8">
      <c r="H1165" s="347"/>
    </row>
    <row r="1166" spans="8:8">
      <c r="H1166" s="347"/>
    </row>
    <row r="1167" spans="8:8">
      <c r="H1167" s="347"/>
    </row>
    <row r="1168" spans="8:8">
      <c r="H1168" s="347"/>
    </row>
    <row r="1169" spans="8:8">
      <c r="H1169" s="347"/>
    </row>
    <row r="1170" spans="8:8">
      <c r="H1170" s="347"/>
    </row>
    <row r="1171" spans="8:8">
      <c r="H1171" s="347"/>
    </row>
    <row r="1172" spans="8:8">
      <c r="H1172" s="347"/>
    </row>
    <row r="1173" spans="8:8">
      <c r="H1173" s="347"/>
    </row>
    <row r="1174" spans="8:8">
      <c r="H1174" s="347"/>
    </row>
    <row r="1175" spans="8:8">
      <c r="H1175" s="347"/>
    </row>
    <row r="1176" spans="8:8">
      <c r="H1176" s="347"/>
    </row>
    <row r="1177" spans="8:8">
      <c r="H1177" s="347"/>
    </row>
    <row r="1178" spans="8:8">
      <c r="H1178" s="347"/>
    </row>
    <row r="1179" spans="8:8">
      <c r="H1179" s="347"/>
    </row>
    <row r="1180" spans="8:8">
      <c r="H1180" s="347"/>
    </row>
    <row r="1181" spans="8:8">
      <c r="H1181" s="347"/>
    </row>
    <row r="1182" spans="8:8">
      <c r="H1182" s="347"/>
    </row>
    <row r="1183" spans="8:8">
      <c r="H1183" s="347"/>
    </row>
    <row r="1184" spans="8:8">
      <c r="H1184" s="347"/>
    </row>
    <row r="1185" spans="8:8">
      <c r="H1185" s="347"/>
    </row>
    <row r="1186" spans="8:8">
      <c r="H1186" s="347"/>
    </row>
    <row r="1187" spans="8:8">
      <c r="H1187" s="347"/>
    </row>
    <row r="1188" spans="8:8">
      <c r="H1188" s="347"/>
    </row>
    <row r="1189" spans="8:8">
      <c r="H1189" s="347"/>
    </row>
    <row r="1190" spans="8:8">
      <c r="H1190" s="347"/>
    </row>
    <row r="1191" spans="8:8">
      <c r="H1191" s="347"/>
    </row>
    <row r="1192" spans="8:8">
      <c r="H1192" s="347"/>
    </row>
    <row r="1193" spans="8:8">
      <c r="H1193" s="347"/>
    </row>
    <row r="1194" spans="8:8">
      <c r="H1194" s="347"/>
    </row>
    <row r="1195" spans="8:8">
      <c r="H1195" s="347"/>
    </row>
    <row r="1196" spans="8:8">
      <c r="H1196" s="347"/>
    </row>
    <row r="1197" spans="8:8">
      <c r="H1197" s="347"/>
    </row>
    <row r="1198" spans="8:8">
      <c r="H1198" s="347"/>
    </row>
    <row r="1199" spans="8:8">
      <c r="H1199" s="347"/>
    </row>
    <row r="1200" spans="8:8">
      <c r="H1200" s="347"/>
    </row>
    <row r="1201" spans="8:8">
      <c r="H1201" s="347"/>
    </row>
    <row r="1202" spans="8:8">
      <c r="H1202" s="347"/>
    </row>
    <row r="1203" spans="8:8">
      <c r="H1203" s="347"/>
    </row>
    <row r="1204" spans="8:8">
      <c r="H1204" s="347"/>
    </row>
    <row r="1205" spans="8:8">
      <c r="H1205" s="347"/>
    </row>
    <row r="1206" spans="8:8">
      <c r="H1206" s="347"/>
    </row>
    <row r="1207" spans="8:8">
      <c r="H1207" s="347"/>
    </row>
    <row r="1208" spans="8:8">
      <c r="H1208" s="347"/>
    </row>
    <row r="1209" spans="8:8">
      <c r="H1209" s="347"/>
    </row>
    <row r="1210" spans="8:8">
      <c r="H1210" s="347"/>
    </row>
    <row r="1211" spans="8:8">
      <c r="H1211" s="347"/>
    </row>
    <row r="1212" spans="8:8">
      <c r="H1212" s="347"/>
    </row>
    <row r="1213" spans="8:8">
      <c r="H1213" s="347"/>
    </row>
    <row r="1214" spans="8:8">
      <c r="H1214" s="347"/>
    </row>
    <row r="1215" spans="8:8">
      <c r="H1215" s="347"/>
    </row>
    <row r="1216" spans="8:8">
      <c r="H1216" s="347"/>
    </row>
    <row r="1217" spans="8:8">
      <c r="H1217" s="347"/>
    </row>
    <row r="1218" spans="8:8">
      <c r="H1218" s="347"/>
    </row>
    <row r="1219" spans="8:8">
      <c r="H1219" s="347"/>
    </row>
    <row r="1220" spans="8:8">
      <c r="H1220" s="347"/>
    </row>
    <row r="1221" spans="8:8">
      <c r="H1221" s="347"/>
    </row>
    <row r="1222" spans="8:8">
      <c r="H1222" s="347"/>
    </row>
    <row r="1223" spans="8:8">
      <c r="H1223" s="347"/>
    </row>
    <row r="1224" spans="8:8">
      <c r="H1224" s="347"/>
    </row>
    <row r="1225" spans="8:8">
      <c r="H1225" s="347"/>
    </row>
    <row r="1226" spans="8:8">
      <c r="H1226" s="347"/>
    </row>
    <row r="1227" spans="8:8">
      <c r="H1227" s="347"/>
    </row>
    <row r="1228" spans="8:8">
      <c r="H1228" s="347"/>
    </row>
    <row r="1229" spans="8:8">
      <c r="H1229" s="347"/>
    </row>
    <row r="1230" spans="8:8">
      <c r="H1230" s="347"/>
    </row>
    <row r="1231" spans="8:8">
      <c r="H1231" s="347"/>
    </row>
    <row r="1232" spans="8:8">
      <c r="H1232" s="347"/>
    </row>
    <row r="1233" spans="8:8">
      <c r="H1233" s="347"/>
    </row>
    <row r="1234" spans="8:8">
      <c r="H1234" s="347"/>
    </row>
    <row r="1235" spans="8:8">
      <c r="H1235" s="347"/>
    </row>
    <row r="1236" spans="8:8">
      <c r="H1236" s="347"/>
    </row>
    <row r="1237" spans="8:8">
      <c r="H1237" s="347"/>
    </row>
    <row r="1238" spans="8:8">
      <c r="H1238" s="347"/>
    </row>
    <row r="1239" spans="8:8">
      <c r="H1239" s="347"/>
    </row>
    <row r="1240" spans="8:8">
      <c r="H1240" s="347"/>
    </row>
    <row r="1241" spans="8:8">
      <c r="H1241" s="347"/>
    </row>
    <row r="1242" spans="8:8">
      <c r="H1242" s="347"/>
    </row>
    <row r="1243" spans="8:8">
      <c r="H1243" s="347"/>
    </row>
    <row r="1244" spans="8:8">
      <c r="H1244" s="347"/>
    </row>
    <row r="1245" spans="8:8">
      <c r="H1245" s="347"/>
    </row>
    <row r="1246" spans="8:8">
      <c r="H1246" s="347"/>
    </row>
    <row r="1247" spans="8:8">
      <c r="H1247" s="347"/>
    </row>
    <row r="1248" spans="8:8">
      <c r="H1248" s="347"/>
    </row>
    <row r="1249" spans="8:8">
      <c r="H1249" s="347"/>
    </row>
    <row r="1250" spans="8:8">
      <c r="H1250" s="347"/>
    </row>
    <row r="1251" spans="8:8">
      <c r="H1251" s="347"/>
    </row>
    <row r="1252" spans="8:8">
      <c r="H1252" s="347"/>
    </row>
    <row r="1253" spans="8:8">
      <c r="H1253" s="347"/>
    </row>
    <row r="1254" spans="8:8">
      <c r="H1254" s="347"/>
    </row>
    <row r="1255" spans="8:8">
      <c r="H1255" s="347"/>
    </row>
    <row r="1256" spans="8:8">
      <c r="H1256" s="347"/>
    </row>
    <row r="1257" spans="8:8">
      <c r="H1257" s="347"/>
    </row>
    <row r="1258" spans="8:8">
      <c r="H1258" s="347"/>
    </row>
  </sheetData>
  <mergeCells count="10">
    <mergeCell ref="C58:D58"/>
    <mergeCell ref="C60:G60"/>
    <mergeCell ref="C61:G61"/>
    <mergeCell ref="C62:G62"/>
    <mergeCell ref="C1:G1"/>
    <mergeCell ref="C2:G2"/>
    <mergeCell ref="C3:G3"/>
    <mergeCell ref="C5:C6"/>
    <mergeCell ref="D5:D6"/>
    <mergeCell ref="E5:G5"/>
  </mergeCells>
  <pageMargins left="0.35" right="0.28000000000000003" top="0.53" bottom="0.42" header="0.3" footer="0.19"/>
  <pageSetup paperSize="9"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8"/>
  <sheetViews>
    <sheetView showGridLines="0" topLeftCell="B1" workbookViewId="0">
      <pane xSplit="1" ySplit="6" topLeftCell="C7" activePane="bottomRight" state="frozen"/>
      <selection activeCell="C2" sqref="C2:G2"/>
      <selection pane="topRight" activeCell="C2" sqref="C2:G2"/>
      <selection pane="bottomLeft" activeCell="C2" sqref="C2:G2"/>
      <selection pane="bottomRight" activeCell="L4" sqref="L4"/>
    </sheetView>
  </sheetViews>
  <sheetFormatPr defaultRowHeight="13.2"/>
  <cols>
    <col min="1" max="1" width="6" style="3" customWidth="1"/>
    <col min="2" max="2" width="42.88671875" style="3" customWidth="1"/>
    <col min="3" max="3" width="13.33203125" style="3" customWidth="1"/>
    <col min="4" max="4" width="13.6640625" style="3" customWidth="1"/>
    <col min="5" max="5" width="15.33203125" style="3" customWidth="1"/>
    <col min="6" max="6" width="10.6640625" style="3" customWidth="1"/>
    <col min="7" max="7" width="11.6640625" style="3" customWidth="1"/>
    <col min="8" max="9" width="10.6640625" style="3" customWidth="1"/>
    <col min="10" max="10" width="9.109375" style="3"/>
    <col min="11" max="11" width="17.6640625" style="3" bestFit="1" customWidth="1"/>
    <col min="12" max="243" width="9.109375" style="3"/>
    <col min="244" max="244" width="20.6640625" style="3" customWidth="1"/>
    <col min="245" max="245" width="11.6640625" style="3" customWidth="1"/>
    <col min="246" max="246" width="12.6640625" style="3" customWidth="1"/>
    <col min="247" max="247" width="11.33203125" style="3" bestFit="1" customWidth="1"/>
    <col min="248" max="248" width="12.88671875" style="3" bestFit="1" customWidth="1"/>
    <col min="249" max="249" width="11" style="3" customWidth="1"/>
    <col min="250" max="250" width="9.88671875" style="3" customWidth="1"/>
    <col min="251" max="259" width="11" style="3" customWidth="1"/>
    <col min="260" max="262" width="9.44140625" style="3" customWidth="1"/>
    <col min="263" max="499" width="9.109375" style="3"/>
    <col min="500" max="500" width="20.6640625" style="3" customWidth="1"/>
    <col min="501" max="501" width="11.6640625" style="3" customWidth="1"/>
    <col min="502" max="502" width="12.6640625" style="3" customWidth="1"/>
    <col min="503" max="503" width="11.33203125" style="3" bestFit="1" customWidth="1"/>
    <col min="504" max="504" width="12.88671875" style="3" bestFit="1" customWidth="1"/>
    <col min="505" max="505" width="11" style="3" customWidth="1"/>
    <col min="506" max="506" width="9.88671875" style="3" customWidth="1"/>
    <col min="507" max="515" width="11" style="3" customWidth="1"/>
    <col min="516" max="518" width="9.44140625" style="3" customWidth="1"/>
    <col min="519" max="755" width="9.109375" style="3"/>
    <col min="756" max="756" width="20.6640625" style="3" customWidth="1"/>
    <col min="757" max="757" width="11.6640625" style="3" customWidth="1"/>
    <col min="758" max="758" width="12.6640625" style="3" customWidth="1"/>
    <col min="759" max="759" width="11.33203125" style="3" bestFit="1" customWidth="1"/>
    <col min="760" max="760" width="12.88671875" style="3" bestFit="1" customWidth="1"/>
    <col min="761" max="761" width="11" style="3" customWidth="1"/>
    <col min="762" max="762" width="9.88671875" style="3" customWidth="1"/>
    <col min="763" max="771" width="11" style="3" customWidth="1"/>
    <col min="772" max="774" width="9.44140625" style="3" customWidth="1"/>
    <col min="775" max="1011" width="9.109375" style="3"/>
    <col min="1012" max="1012" width="20.6640625" style="3" customWidth="1"/>
    <col min="1013" max="1013" width="11.6640625" style="3" customWidth="1"/>
    <col min="1014" max="1014" width="12.6640625" style="3" customWidth="1"/>
    <col min="1015" max="1015" width="11.33203125" style="3" bestFit="1" customWidth="1"/>
    <col min="1016" max="1016" width="12.88671875" style="3" bestFit="1" customWidth="1"/>
    <col min="1017" max="1017" width="11" style="3" customWidth="1"/>
    <col min="1018" max="1018" width="9.88671875" style="3" customWidth="1"/>
    <col min="1019" max="1027" width="11" style="3" customWidth="1"/>
    <col min="1028" max="1030" width="9.44140625" style="3" customWidth="1"/>
    <col min="1031" max="1267" width="9.109375" style="3"/>
    <col min="1268" max="1268" width="20.6640625" style="3" customWidth="1"/>
    <col min="1269" max="1269" width="11.6640625" style="3" customWidth="1"/>
    <col min="1270" max="1270" width="12.6640625" style="3" customWidth="1"/>
    <col min="1271" max="1271" width="11.33203125" style="3" bestFit="1" customWidth="1"/>
    <col min="1272" max="1272" width="12.88671875" style="3" bestFit="1" customWidth="1"/>
    <col min="1273" max="1273" width="11" style="3" customWidth="1"/>
    <col min="1274" max="1274" width="9.88671875" style="3" customWidth="1"/>
    <col min="1275" max="1283" width="11" style="3" customWidth="1"/>
    <col min="1284" max="1286" width="9.44140625" style="3" customWidth="1"/>
    <col min="1287" max="1523" width="9.109375" style="3"/>
    <col min="1524" max="1524" width="20.6640625" style="3" customWidth="1"/>
    <col min="1525" max="1525" width="11.6640625" style="3" customWidth="1"/>
    <col min="1526" max="1526" width="12.6640625" style="3" customWidth="1"/>
    <col min="1527" max="1527" width="11.33203125" style="3" bestFit="1" customWidth="1"/>
    <col min="1528" max="1528" width="12.88671875" style="3" bestFit="1" customWidth="1"/>
    <col min="1529" max="1529" width="11" style="3" customWidth="1"/>
    <col min="1530" max="1530" width="9.88671875" style="3" customWidth="1"/>
    <col min="1531" max="1539" width="11" style="3" customWidth="1"/>
    <col min="1540" max="1542" width="9.44140625" style="3" customWidth="1"/>
    <col min="1543" max="1779" width="9.109375" style="3"/>
    <col min="1780" max="1780" width="20.6640625" style="3" customWidth="1"/>
    <col min="1781" max="1781" width="11.6640625" style="3" customWidth="1"/>
    <col min="1782" max="1782" width="12.6640625" style="3" customWidth="1"/>
    <col min="1783" max="1783" width="11.33203125" style="3" bestFit="1" customWidth="1"/>
    <col min="1784" max="1784" width="12.88671875" style="3" bestFit="1" customWidth="1"/>
    <col min="1785" max="1785" width="11" style="3" customWidth="1"/>
    <col min="1786" max="1786" width="9.88671875" style="3" customWidth="1"/>
    <col min="1787" max="1795" width="11" style="3" customWidth="1"/>
    <col min="1796" max="1798" width="9.44140625" style="3" customWidth="1"/>
    <col min="1799" max="2035" width="9.109375" style="3"/>
    <col min="2036" max="2036" width="20.6640625" style="3" customWidth="1"/>
    <col min="2037" max="2037" width="11.6640625" style="3" customWidth="1"/>
    <col min="2038" max="2038" width="12.6640625" style="3" customWidth="1"/>
    <col min="2039" max="2039" width="11.33203125" style="3" bestFit="1" customWidth="1"/>
    <col min="2040" max="2040" width="12.88671875" style="3" bestFit="1" customWidth="1"/>
    <col min="2041" max="2041" width="11" style="3" customWidth="1"/>
    <col min="2042" max="2042" width="9.88671875" style="3" customWidth="1"/>
    <col min="2043" max="2051" width="11" style="3" customWidth="1"/>
    <col min="2052" max="2054" width="9.44140625" style="3" customWidth="1"/>
    <col min="2055" max="2291" width="9.109375" style="3"/>
    <col min="2292" max="2292" width="20.6640625" style="3" customWidth="1"/>
    <col min="2293" max="2293" width="11.6640625" style="3" customWidth="1"/>
    <col min="2294" max="2294" width="12.6640625" style="3" customWidth="1"/>
    <col min="2295" max="2295" width="11.33203125" style="3" bestFit="1" customWidth="1"/>
    <col min="2296" max="2296" width="12.88671875" style="3" bestFit="1" customWidth="1"/>
    <col min="2297" max="2297" width="11" style="3" customWidth="1"/>
    <col min="2298" max="2298" width="9.88671875" style="3" customWidth="1"/>
    <col min="2299" max="2307" width="11" style="3" customWidth="1"/>
    <col min="2308" max="2310" width="9.44140625" style="3" customWidth="1"/>
    <col min="2311" max="2547" width="9.109375" style="3"/>
    <col min="2548" max="2548" width="20.6640625" style="3" customWidth="1"/>
    <col min="2549" max="2549" width="11.6640625" style="3" customWidth="1"/>
    <col min="2550" max="2550" width="12.6640625" style="3" customWidth="1"/>
    <col min="2551" max="2551" width="11.33203125" style="3" bestFit="1" customWidth="1"/>
    <col min="2552" max="2552" width="12.88671875" style="3" bestFit="1" customWidth="1"/>
    <col min="2553" max="2553" width="11" style="3" customWidth="1"/>
    <col min="2554" max="2554" width="9.88671875" style="3" customWidth="1"/>
    <col min="2555" max="2563" width="11" style="3" customWidth="1"/>
    <col min="2564" max="2566" width="9.44140625" style="3" customWidth="1"/>
    <col min="2567" max="2803" width="9.109375" style="3"/>
    <col min="2804" max="2804" width="20.6640625" style="3" customWidth="1"/>
    <col min="2805" max="2805" width="11.6640625" style="3" customWidth="1"/>
    <col min="2806" max="2806" width="12.6640625" style="3" customWidth="1"/>
    <col min="2807" max="2807" width="11.33203125" style="3" bestFit="1" customWidth="1"/>
    <col min="2808" max="2808" width="12.88671875" style="3" bestFit="1" customWidth="1"/>
    <col min="2809" max="2809" width="11" style="3" customWidth="1"/>
    <col min="2810" max="2810" width="9.88671875" style="3" customWidth="1"/>
    <col min="2811" max="2819" width="11" style="3" customWidth="1"/>
    <col min="2820" max="2822" width="9.44140625" style="3" customWidth="1"/>
    <col min="2823" max="3059" width="9.109375" style="3"/>
    <col min="3060" max="3060" width="20.6640625" style="3" customWidth="1"/>
    <col min="3061" max="3061" width="11.6640625" style="3" customWidth="1"/>
    <col min="3062" max="3062" width="12.6640625" style="3" customWidth="1"/>
    <col min="3063" max="3063" width="11.33203125" style="3" bestFit="1" customWidth="1"/>
    <col min="3064" max="3064" width="12.88671875" style="3" bestFit="1" customWidth="1"/>
    <col min="3065" max="3065" width="11" style="3" customWidth="1"/>
    <col min="3066" max="3066" width="9.88671875" style="3" customWidth="1"/>
    <col min="3067" max="3075" width="11" style="3" customWidth="1"/>
    <col min="3076" max="3078" width="9.44140625" style="3" customWidth="1"/>
    <col min="3079" max="3315" width="9.109375" style="3"/>
    <col min="3316" max="3316" width="20.6640625" style="3" customWidth="1"/>
    <col min="3317" max="3317" width="11.6640625" style="3" customWidth="1"/>
    <col min="3318" max="3318" width="12.6640625" style="3" customWidth="1"/>
    <col min="3319" max="3319" width="11.33203125" style="3" bestFit="1" customWidth="1"/>
    <col min="3320" max="3320" width="12.88671875" style="3" bestFit="1" customWidth="1"/>
    <col min="3321" max="3321" width="11" style="3" customWidth="1"/>
    <col min="3322" max="3322" width="9.88671875" style="3" customWidth="1"/>
    <col min="3323" max="3331" width="11" style="3" customWidth="1"/>
    <col min="3332" max="3334" width="9.44140625" style="3" customWidth="1"/>
    <col min="3335" max="3571" width="9.109375" style="3"/>
    <col min="3572" max="3572" width="20.6640625" style="3" customWidth="1"/>
    <col min="3573" max="3573" width="11.6640625" style="3" customWidth="1"/>
    <col min="3574" max="3574" width="12.6640625" style="3" customWidth="1"/>
    <col min="3575" max="3575" width="11.33203125" style="3" bestFit="1" customWidth="1"/>
    <col min="3576" max="3576" width="12.88671875" style="3" bestFit="1" customWidth="1"/>
    <col min="3577" max="3577" width="11" style="3" customWidth="1"/>
    <col min="3578" max="3578" width="9.88671875" style="3" customWidth="1"/>
    <col min="3579" max="3587" width="11" style="3" customWidth="1"/>
    <col min="3588" max="3590" width="9.44140625" style="3" customWidth="1"/>
    <col min="3591" max="3827" width="9.109375" style="3"/>
    <col min="3828" max="3828" width="20.6640625" style="3" customWidth="1"/>
    <col min="3829" max="3829" width="11.6640625" style="3" customWidth="1"/>
    <col min="3830" max="3830" width="12.6640625" style="3" customWidth="1"/>
    <col min="3831" max="3831" width="11.33203125" style="3" bestFit="1" customWidth="1"/>
    <col min="3832" max="3832" width="12.88671875" style="3" bestFit="1" customWidth="1"/>
    <col min="3833" max="3833" width="11" style="3" customWidth="1"/>
    <col min="3834" max="3834" width="9.88671875" style="3" customWidth="1"/>
    <col min="3835" max="3843" width="11" style="3" customWidth="1"/>
    <col min="3844" max="3846" width="9.44140625" style="3" customWidth="1"/>
    <col min="3847" max="4083" width="9.109375" style="3"/>
    <col min="4084" max="4084" width="20.6640625" style="3" customWidth="1"/>
    <col min="4085" max="4085" width="11.6640625" style="3" customWidth="1"/>
    <col min="4086" max="4086" width="12.6640625" style="3" customWidth="1"/>
    <col min="4087" max="4087" width="11.33203125" style="3" bestFit="1" customWidth="1"/>
    <col min="4088" max="4088" width="12.88671875" style="3" bestFit="1" customWidth="1"/>
    <col min="4089" max="4089" width="11" style="3" customWidth="1"/>
    <col min="4090" max="4090" width="9.88671875" style="3" customWidth="1"/>
    <col min="4091" max="4099" width="11" style="3" customWidth="1"/>
    <col min="4100" max="4102" width="9.44140625" style="3" customWidth="1"/>
    <col min="4103" max="4339" width="9.109375" style="3"/>
    <col min="4340" max="4340" width="20.6640625" style="3" customWidth="1"/>
    <col min="4341" max="4341" width="11.6640625" style="3" customWidth="1"/>
    <col min="4342" max="4342" width="12.6640625" style="3" customWidth="1"/>
    <col min="4343" max="4343" width="11.33203125" style="3" bestFit="1" customWidth="1"/>
    <col min="4344" max="4344" width="12.88671875" style="3" bestFit="1" customWidth="1"/>
    <col min="4345" max="4345" width="11" style="3" customWidth="1"/>
    <col min="4346" max="4346" width="9.88671875" style="3" customWidth="1"/>
    <col min="4347" max="4355" width="11" style="3" customWidth="1"/>
    <col min="4356" max="4358" width="9.44140625" style="3" customWidth="1"/>
    <col min="4359" max="4595" width="9.109375" style="3"/>
    <col min="4596" max="4596" width="20.6640625" style="3" customWidth="1"/>
    <col min="4597" max="4597" width="11.6640625" style="3" customWidth="1"/>
    <col min="4598" max="4598" width="12.6640625" style="3" customWidth="1"/>
    <col min="4599" max="4599" width="11.33203125" style="3" bestFit="1" customWidth="1"/>
    <col min="4600" max="4600" width="12.88671875" style="3" bestFit="1" customWidth="1"/>
    <col min="4601" max="4601" width="11" style="3" customWidth="1"/>
    <col min="4602" max="4602" width="9.88671875" style="3" customWidth="1"/>
    <col min="4603" max="4611" width="11" style="3" customWidth="1"/>
    <col min="4612" max="4614" width="9.44140625" style="3" customWidth="1"/>
    <col min="4615" max="4851" width="9.109375" style="3"/>
    <col min="4852" max="4852" width="20.6640625" style="3" customWidth="1"/>
    <col min="4853" max="4853" width="11.6640625" style="3" customWidth="1"/>
    <col min="4854" max="4854" width="12.6640625" style="3" customWidth="1"/>
    <col min="4855" max="4855" width="11.33203125" style="3" bestFit="1" customWidth="1"/>
    <col min="4856" max="4856" width="12.88671875" style="3" bestFit="1" customWidth="1"/>
    <col min="4857" max="4857" width="11" style="3" customWidth="1"/>
    <col min="4858" max="4858" width="9.88671875" style="3" customWidth="1"/>
    <col min="4859" max="4867" width="11" style="3" customWidth="1"/>
    <col min="4868" max="4870" width="9.44140625" style="3" customWidth="1"/>
    <col min="4871" max="5107" width="9.109375" style="3"/>
    <col min="5108" max="5108" width="20.6640625" style="3" customWidth="1"/>
    <col min="5109" max="5109" width="11.6640625" style="3" customWidth="1"/>
    <col min="5110" max="5110" width="12.6640625" style="3" customWidth="1"/>
    <col min="5111" max="5111" width="11.33203125" style="3" bestFit="1" customWidth="1"/>
    <col min="5112" max="5112" width="12.88671875" style="3" bestFit="1" customWidth="1"/>
    <col min="5113" max="5113" width="11" style="3" customWidth="1"/>
    <col min="5114" max="5114" width="9.88671875" style="3" customWidth="1"/>
    <col min="5115" max="5123" width="11" style="3" customWidth="1"/>
    <col min="5124" max="5126" width="9.44140625" style="3" customWidth="1"/>
    <col min="5127" max="5363" width="9.109375" style="3"/>
    <col min="5364" max="5364" width="20.6640625" style="3" customWidth="1"/>
    <col min="5365" max="5365" width="11.6640625" style="3" customWidth="1"/>
    <col min="5366" max="5366" width="12.6640625" style="3" customWidth="1"/>
    <col min="5367" max="5367" width="11.33203125" style="3" bestFit="1" customWidth="1"/>
    <col min="5368" max="5368" width="12.88671875" style="3" bestFit="1" customWidth="1"/>
    <col min="5369" max="5369" width="11" style="3" customWidth="1"/>
    <col min="5370" max="5370" width="9.88671875" style="3" customWidth="1"/>
    <col min="5371" max="5379" width="11" style="3" customWidth="1"/>
    <col min="5380" max="5382" width="9.44140625" style="3" customWidth="1"/>
    <col min="5383" max="5619" width="9.109375" style="3"/>
    <col min="5620" max="5620" width="20.6640625" style="3" customWidth="1"/>
    <col min="5621" max="5621" width="11.6640625" style="3" customWidth="1"/>
    <col min="5622" max="5622" width="12.6640625" style="3" customWidth="1"/>
    <col min="5623" max="5623" width="11.33203125" style="3" bestFit="1" customWidth="1"/>
    <col min="5624" max="5624" width="12.88671875" style="3" bestFit="1" customWidth="1"/>
    <col min="5625" max="5625" width="11" style="3" customWidth="1"/>
    <col min="5626" max="5626" width="9.88671875" style="3" customWidth="1"/>
    <col min="5627" max="5635" width="11" style="3" customWidth="1"/>
    <col min="5636" max="5638" width="9.44140625" style="3" customWidth="1"/>
    <col min="5639" max="5875" width="9.109375" style="3"/>
    <col min="5876" max="5876" width="20.6640625" style="3" customWidth="1"/>
    <col min="5877" max="5877" width="11.6640625" style="3" customWidth="1"/>
    <col min="5878" max="5878" width="12.6640625" style="3" customWidth="1"/>
    <col min="5879" max="5879" width="11.33203125" style="3" bestFit="1" customWidth="1"/>
    <col min="5880" max="5880" width="12.88671875" style="3" bestFit="1" customWidth="1"/>
    <col min="5881" max="5881" width="11" style="3" customWidth="1"/>
    <col min="5882" max="5882" width="9.88671875" style="3" customWidth="1"/>
    <col min="5883" max="5891" width="11" style="3" customWidth="1"/>
    <col min="5892" max="5894" width="9.44140625" style="3" customWidth="1"/>
    <col min="5895" max="6131" width="9.109375" style="3"/>
    <col min="6132" max="6132" width="20.6640625" style="3" customWidth="1"/>
    <col min="6133" max="6133" width="11.6640625" style="3" customWidth="1"/>
    <col min="6134" max="6134" width="12.6640625" style="3" customWidth="1"/>
    <col min="6135" max="6135" width="11.33203125" style="3" bestFit="1" customWidth="1"/>
    <col min="6136" max="6136" width="12.88671875" style="3" bestFit="1" customWidth="1"/>
    <col min="6137" max="6137" width="11" style="3" customWidth="1"/>
    <col min="6138" max="6138" width="9.88671875" style="3" customWidth="1"/>
    <col min="6139" max="6147" width="11" style="3" customWidth="1"/>
    <col min="6148" max="6150" width="9.44140625" style="3" customWidth="1"/>
    <col min="6151" max="6387" width="9.109375" style="3"/>
    <col min="6388" max="6388" width="20.6640625" style="3" customWidth="1"/>
    <col min="6389" max="6389" width="11.6640625" style="3" customWidth="1"/>
    <col min="6390" max="6390" width="12.6640625" style="3" customWidth="1"/>
    <col min="6391" max="6391" width="11.33203125" style="3" bestFit="1" customWidth="1"/>
    <col min="6392" max="6392" width="12.88671875" style="3" bestFit="1" customWidth="1"/>
    <col min="6393" max="6393" width="11" style="3" customWidth="1"/>
    <col min="6394" max="6394" width="9.88671875" style="3" customWidth="1"/>
    <col min="6395" max="6403" width="11" style="3" customWidth="1"/>
    <col min="6404" max="6406" width="9.44140625" style="3" customWidth="1"/>
    <col min="6407" max="6643" width="9.109375" style="3"/>
    <col min="6644" max="6644" width="20.6640625" style="3" customWidth="1"/>
    <col min="6645" max="6645" width="11.6640625" style="3" customWidth="1"/>
    <col min="6646" max="6646" width="12.6640625" style="3" customWidth="1"/>
    <col min="6647" max="6647" width="11.33203125" style="3" bestFit="1" customWidth="1"/>
    <col min="6648" max="6648" width="12.88671875" style="3" bestFit="1" customWidth="1"/>
    <col min="6649" max="6649" width="11" style="3" customWidth="1"/>
    <col min="6650" max="6650" width="9.88671875" style="3" customWidth="1"/>
    <col min="6651" max="6659" width="11" style="3" customWidth="1"/>
    <col min="6660" max="6662" width="9.44140625" style="3" customWidth="1"/>
    <col min="6663" max="6899" width="9.109375" style="3"/>
    <col min="6900" max="6900" width="20.6640625" style="3" customWidth="1"/>
    <col min="6901" max="6901" width="11.6640625" style="3" customWidth="1"/>
    <col min="6902" max="6902" width="12.6640625" style="3" customWidth="1"/>
    <col min="6903" max="6903" width="11.33203125" style="3" bestFit="1" customWidth="1"/>
    <col min="6904" max="6904" width="12.88671875" style="3" bestFit="1" customWidth="1"/>
    <col min="6905" max="6905" width="11" style="3" customWidth="1"/>
    <col min="6906" max="6906" width="9.88671875" style="3" customWidth="1"/>
    <col min="6907" max="6915" width="11" style="3" customWidth="1"/>
    <col min="6916" max="6918" width="9.44140625" style="3" customWidth="1"/>
    <col min="6919" max="7155" width="9.109375" style="3"/>
    <col min="7156" max="7156" width="20.6640625" style="3" customWidth="1"/>
    <col min="7157" max="7157" width="11.6640625" style="3" customWidth="1"/>
    <col min="7158" max="7158" width="12.6640625" style="3" customWidth="1"/>
    <col min="7159" max="7159" width="11.33203125" style="3" bestFit="1" customWidth="1"/>
    <col min="7160" max="7160" width="12.88671875" style="3" bestFit="1" customWidth="1"/>
    <col min="7161" max="7161" width="11" style="3" customWidth="1"/>
    <col min="7162" max="7162" width="9.88671875" style="3" customWidth="1"/>
    <col min="7163" max="7171" width="11" style="3" customWidth="1"/>
    <col min="7172" max="7174" width="9.44140625" style="3" customWidth="1"/>
    <col min="7175" max="7411" width="9.109375" style="3"/>
    <col min="7412" max="7412" width="20.6640625" style="3" customWidth="1"/>
    <col min="7413" max="7413" width="11.6640625" style="3" customWidth="1"/>
    <col min="7414" max="7414" width="12.6640625" style="3" customWidth="1"/>
    <col min="7415" max="7415" width="11.33203125" style="3" bestFit="1" customWidth="1"/>
    <col min="7416" max="7416" width="12.88671875" style="3" bestFit="1" customWidth="1"/>
    <col min="7417" max="7417" width="11" style="3" customWidth="1"/>
    <col min="7418" max="7418" width="9.88671875" style="3" customWidth="1"/>
    <col min="7419" max="7427" width="11" style="3" customWidth="1"/>
    <col min="7428" max="7430" width="9.44140625" style="3" customWidth="1"/>
    <col min="7431" max="7667" width="9.109375" style="3"/>
    <col min="7668" max="7668" width="20.6640625" style="3" customWidth="1"/>
    <col min="7669" max="7669" width="11.6640625" style="3" customWidth="1"/>
    <col min="7670" max="7670" width="12.6640625" style="3" customWidth="1"/>
    <col min="7671" max="7671" width="11.33203125" style="3" bestFit="1" customWidth="1"/>
    <col min="7672" max="7672" width="12.88671875" style="3" bestFit="1" customWidth="1"/>
    <col min="7673" max="7673" width="11" style="3" customWidth="1"/>
    <col min="7674" max="7674" width="9.88671875" style="3" customWidth="1"/>
    <col min="7675" max="7683" width="11" style="3" customWidth="1"/>
    <col min="7684" max="7686" width="9.44140625" style="3" customWidth="1"/>
    <col min="7687" max="7923" width="9.109375" style="3"/>
    <col min="7924" max="7924" width="20.6640625" style="3" customWidth="1"/>
    <col min="7925" max="7925" width="11.6640625" style="3" customWidth="1"/>
    <col min="7926" max="7926" width="12.6640625" style="3" customWidth="1"/>
    <col min="7927" max="7927" width="11.33203125" style="3" bestFit="1" customWidth="1"/>
    <col min="7928" max="7928" width="12.88671875" style="3" bestFit="1" customWidth="1"/>
    <col min="7929" max="7929" width="11" style="3" customWidth="1"/>
    <col min="7930" max="7930" width="9.88671875" style="3" customWidth="1"/>
    <col min="7931" max="7939" width="11" style="3" customWidth="1"/>
    <col min="7940" max="7942" width="9.44140625" style="3" customWidth="1"/>
    <col min="7943" max="8179" width="9.109375" style="3"/>
    <col min="8180" max="8180" width="20.6640625" style="3" customWidth="1"/>
    <col min="8181" max="8181" width="11.6640625" style="3" customWidth="1"/>
    <col min="8182" max="8182" width="12.6640625" style="3" customWidth="1"/>
    <col min="8183" max="8183" width="11.33203125" style="3" bestFit="1" customWidth="1"/>
    <col min="8184" max="8184" width="12.88671875" style="3" bestFit="1" customWidth="1"/>
    <col min="8185" max="8185" width="11" style="3" customWidth="1"/>
    <col min="8186" max="8186" width="9.88671875" style="3" customWidth="1"/>
    <col min="8187" max="8195" width="11" style="3" customWidth="1"/>
    <col min="8196" max="8198" width="9.44140625" style="3" customWidth="1"/>
    <col min="8199" max="8435" width="9.109375" style="3"/>
    <col min="8436" max="8436" width="20.6640625" style="3" customWidth="1"/>
    <col min="8437" max="8437" width="11.6640625" style="3" customWidth="1"/>
    <col min="8438" max="8438" width="12.6640625" style="3" customWidth="1"/>
    <col min="8439" max="8439" width="11.33203125" style="3" bestFit="1" customWidth="1"/>
    <col min="8440" max="8440" width="12.88671875" style="3" bestFit="1" customWidth="1"/>
    <col min="8441" max="8441" width="11" style="3" customWidth="1"/>
    <col min="8442" max="8442" width="9.88671875" style="3" customWidth="1"/>
    <col min="8443" max="8451" width="11" style="3" customWidth="1"/>
    <col min="8452" max="8454" width="9.44140625" style="3" customWidth="1"/>
    <col min="8455" max="8691" width="9.109375" style="3"/>
    <col min="8692" max="8692" width="20.6640625" style="3" customWidth="1"/>
    <col min="8693" max="8693" width="11.6640625" style="3" customWidth="1"/>
    <col min="8694" max="8694" width="12.6640625" style="3" customWidth="1"/>
    <col min="8695" max="8695" width="11.33203125" style="3" bestFit="1" customWidth="1"/>
    <col min="8696" max="8696" width="12.88671875" style="3" bestFit="1" customWidth="1"/>
    <col min="8697" max="8697" width="11" style="3" customWidth="1"/>
    <col min="8698" max="8698" width="9.88671875" style="3" customWidth="1"/>
    <col min="8699" max="8707" width="11" style="3" customWidth="1"/>
    <col min="8708" max="8710" width="9.44140625" style="3" customWidth="1"/>
    <col min="8711" max="8947" width="9.109375" style="3"/>
    <col min="8948" max="8948" width="20.6640625" style="3" customWidth="1"/>
    <col min="8949" max="8949" width="11.6640625" style="3" customWidth="1"/>
    <col min="8950" max="8950" width="12.6640625" style="3" customWidth="1"/>
    <col min="8951" max="8951" width="11.33203125" style="3" bestFit="1" customWidth="1"/>
    <col min="8952" max="8952" width="12.88671875" style="3" bestFit="1" customWidth="1"/>
    <col min="8953" max="8953" width="11" style="3" customWidth="1"/>
    <col min="8954" max="8954" width="9.88671875" style="3" customWidth="1"/>
    <col min="8955" max="8963" width="11" style="3" customWidth="1"/>
    <col min="8964" max="8966" width="9.44140625" style="3" customWidth="1"/>
    <col min="8967" max="9203" width="9.109375" style="3"/>
    <col min="9204" max="9204" width="20.6640625" style="3" customWidth="1"/>
    <col min="9205" max="9205" width="11.6640625" style="3" customWidth="1"/>
    <col min="9206" max="9206" width="12.6640625" style="3" customWidth="1"/>
    <col min="9207" max="9207" width="11.33203125" style="3" bestFit="1" customWidth="1"/>
    <col min="9208" max="9208" width="12.88671875" style="3" bestFit="1" customWidth="1"/>
    <col min="9209" max="9209" width="11" style="3" customWidth="1"/>
    <col min="9210" max="9210" width="9.88671875" style="3" customWidth="1"/>
    <col min="9211" max="9219" width="11" style="3" customWidth="1"/>
    <col min="9220" max="9222" width="9.44140625" style="3" customWidth="1"/>
    <col min="9223" max="9459" width="9.109375" style="3"/>
    <col min="9460" max="9460" width="20.6640625" style="3" customWidth="1"/>
    <col min="9461" max="9461" width="11.6640625" style="3" customWidth="1"/>
    <col min="9462" max="9462" width="12.6640625" style="3" customWidth="1"/>
    <col min="9463" max="9463" width="11.33203125" style="3" bestFit="1" customWidth="1"/>
    <col min="9464" max="9464" width="12.88671875" style="3" bestFit="1" customWidth="1"/>
    <col min="9465" max="9465" width="11" style="3" customWidth="1"/>
    <col min="9466" max="9466" width="9.88671875" style="3" customWidth="1"/>
    <col min="9467" max="9475" width="11" style="3" customWidth="1"/>
    <col min="9476" max="9478" width="9.44140625" style="3" customWidth="1"/>
    <col min="9479" max="9715" width="9.109375" style="3"/>
    <col min="9716" max="9716" width="20.6640625" style="3" customWidth="1"/>
    <col min="9717" max="9717" width="11.6640625" style="3" customWidth="1"/>
    <col min="9718" max="9718" width="12.6640625" style="3" customWidth="1"/>
    <col min="9719" max="9719" width="11.33203125" style="3" bestFit="1" customWidth="1"/>
    <col min="9720" max="9720" width="12.88671875" style="3" bestFit="1" customWidth="1"/>
    <col min="9721" max="9721" width="11" style="3" customWidth="1"/>
    <col min="9722" max="9722" width="9.88671875" style="3" customWidth="1"/>
    <col min="9723" max="9731" width="11" style="3" customWidth="1"/>
    <col min="9732" max="9734" width="9.44140625" style="3" customWidth="1"/>
    <col min="9735" max="9971" width="9.109375" style="3"/>
    <col min="9972" max="9972" width="20.6640625" style="3" customWidth="1"/>
    <col min="9973" max="9973" width="11.6640625" style="3" customWidth="1"/>
    <col min="9974" max="9974" width="12.6640625" style="3" customWidth="1"/>
    <col min="9975" max="9975" width="11.33203125" style="3" bestFit="1" customWidth="1"/>
    <col min="9976" max="9976" width="12.88671875" style="3" bestFit="1" customWidth="1"/>
    <col min="9977" max="9977" width="11" style="3" customWidth="1"/>
    <col min="9978" max="9978" width="9.88671875" style="3" customWidth="1"/>
    <col min="9979" max="9987" width="11" style="3" customWidth="1"/>
    <col min="9988" max="9990" width="9.44140625" style="3" customWidth="1"/>
    <col min="9991" max="10227" width="9.109375" style="3"/>
    <col min="10228" max="10228" width="20.6640625" style="3" customWidth="1"/>
    <col min="10229" max="10229" width="11.6640625" style="3" customWidth="1"/>
    <col min="10230" max="10230" width="12.6640625" style="3" customWidth="1"/>
    <col min="10231" max="10231" width="11.33203125" style="3" bestFit="1" customWidth="1"/>
    <col min="10232" max="10232" width="12.88671875" style="3" bestFit="1" customWidth="1"/>
    <col min="10233" max="10233" width="11" style="3" customWidth="1"/>
    <col min="10234" max="10234" width="9.88671875" style="3" customWidth="1"/>
    <col min="10235" max="10243" width="11" style="3" customWidth="1"/>
    <col min="10244" max="10246" width="9.44140625" style="3" customWidth="1"/>
    <col min="10247" max="10483" width="9.109375" style="3"/>
    <col min="10484" max="10484" width="20.6640625" style="3" customWidth="1"/>
    <col min="10485" max="10485" width="11.6640625" style="3" customWidth="1"/>
    <col min="10486" max="10486" width="12.6640625" style="3" customWidth="1"/>
    <col min="10487" max="10487" width="11.33203125" style="3" bestFit="1" customWidth="1"/>
    <col min="10488" max="10488" width="12.88671875" style="3" bestFit="1" customWidth="1"/>
    <col min="10489" max="10489" width="11" style="3" customWidth="1"/>
    <col min="10490" max="10490" width="9.88671875" style="3" customWidth="1"/>
    <col min="10491" max="10499" width="11" style="3" customWidth="1"/>
    <col min="10500" max="10502" width="9.44140625" style="3" customWidth="1"/>
    <col min="10503" max="10739" width="9.109375" style="3"/>
    <col min="10740" max="10740" width="20.6640625" style="3" customWidth="1"/>
    <col min="10741" max="10741" width="11.6640625" style="3" customWidth="1"/>
    <col min="10742" max="10742" width="12.6640625" style="3" customWidth="1"/>
    <col min="10743" max="10743" width="11.33203125" style="3" bestFit="1" customWidth="1"/>
    <col min="10744" max="10744" width="12.88671875" style="3" bestFit="1" customWidth="1"/>
    <col min="10745" max="10745" width="11" style="3" customWidth="1"/>
    <col min="10746" max="10746" width="9.88671875" style="3" customWidth="1"/>
    <col min="10747" max="10755" width="11" style="3" customWidth="1"/>
    <col min="10756" max="10758" width="9.44140625" style="3" customWidth="1"/>
    <col min="10759" max="10995" width="9.109375" style="3"/>
    <col min="10996" max="10996" width="20.6640625" style="3" customWidth="1"/>
    <col min="10997" max="10997" width="11.6640625" style="3" customWidth="1"/>
    <col min="10998" max="10998" width="12.6640625" style="3" customWidth="1"/>
    <col min="10999" max="10999" width="11.33203125" style="3" bestFit="1" customWidth="1"/>
    <col min="11000" max="11000" width="12.88671875" style="3" bestFit="1" customWidth="1"/>
    <col min="11001" max="11001" width="11" style="3" customWidth="1"/>
    <col min="11002" max="11002" width="9.88671875" style="3" customWidth="1"/>
    <col min="11003" max="11011" width="11" style="3" customWidth="1"/>
    <col min="11012" max="11014" width="9.44140625" style="3" customWidth="1"/>
    <col min="11015" max="11251" width="9.109375" style="3"/>
    <col min="11252" max="11252" width="20.6640625" style="3" customWidth="1"/>
    <col min="11253" max="11253" width="11.6640625" style="3" customWidth="1"/>
    <col min="11254" max="11254" width="12.6640625" style="3" customWidth="1"/>
    <col min="11255" max="11255" width="11.33203125" style="3" bestFit="1" customWidth="1"/>
    <col min="11256" max="11256" width="12.88671875" style="3" bestFit="1" customWidth="1"/>
    <col min="11257" max="11257" width="11" style="3" customWidth="1"/>
    <col min="11258" max="11258" width="9.88671875" style="3" customWidth="1"/>
    <col min="11259" max="11267" width="11" style="3" customWidth="1"/>
    <col min="11268" max="11270" width="9.44140625" style="3" customWidth="1"/>
    <col min="11271" max="11507" width="9.109375" style="3"/>
    <col min="11508" max="11508" width="20.6640625" style="3" customWidth="1"/>
    <col min="11509" max="11509" width="11.6640625" style="3" customWidth="1"/>
    <col min="11510" max="11510" width="12.6640625" style="3" customWidth="1"/>
    <col min="11511" max="11511" width="11.33203125" style="3" bestFit="1" customWidth="1"/>
    <col min="11512" max="11512" width="12.88671875" style="3" bestFit="1" customWidth="1"/>
    <col min="11513" max="11513" width="11" style="3" customWidth="1"/>
    <col min="11514" max="11514" width="9.88671875" style="3" customWidth="1"/>
    <col min="11515" max="11523" width="11" style="3" customWidth="1"/>
    <col min="11524" max="11526" width="9.44140625" style="3" customWidth="1"/>
    <col min="11527" max="11763" width="9.109375" style="3"/>
    <col min="11764" max="11764" width="20.6640625" style="3" customWidth="1"/>
    <col min="11765" max="11765" width="11.6640625" style="3" customWidth="1"/>
    <col min="11766" max="11766" width="12.6640625" style="3" customWidth="1"/>
    <col min="11767" max="11767" width="11.33203125" style="3" bestFit="1" customWidth="1"/>
    <col min="11768" max="11768" width="12.88671875" style="3" bestFit="1" customWidth="1"/>
    <col min="11769" max="11769" width="11" style="3" customWidth="1"/>
    <col min="11770" max="11770" width="9.88671875" style="3" customWidth="1"/>
    <col min="11771" max="11779" width="11" style="3" customWidth="1"/>
    <col min="11780" max="11782" width="9.44140625" style="3" customWidth="1"/>
    <col min="11783" max="12019" width="9.109375" style="3"/>
    <col min="12020" max="12020" width="20.6640625" style="3" customWidth="1"/>
    <col min="12021" max="12021" width="11.6640625" style="3" customWidth="1"/>
    <col min="12022" max="12022" width="12.6640625" style="3" customWidth="1"/>
    <col min="12023" max="12023" width="11.33203125" style="3" bestFit="1" customWidth="1"/>
    <col min="12024" max="12024" width="12.88671875" style="3" bestFit="1" customWidth="1"/>
    <col min="12025" max="12025" width="11" style="3" customWidth="1"/>
    <col min="12026" max="12026" width="9.88671875" style="3" customWidth="1"/>
    <col min="12027" max="12035" width="11" style="3" customWidth="1"/>
    <col min="12036" max="12038" width="9.44140625" style="3" customWidth="1"/>
    <col min="12039" max="12275" width="9.109375" style="3"/>
    <col min="12276" max="12276" width="20.6640625" style="3" customWidth="1"/>
    <col min="12277" max="12277" width="11.6640625" style="3" customWidth="1"/>
    <col min="12278" max="12278" width="12.6640625" style="3" customWidth="1"/>
    <col min="12279" max="12279" width="11.33203125" style="3" bestFit="1" customWidth="1"/>
    <col min="12280" max="12280" width="12.88671875" style="3" bestFit="1" customWidth="1"/>
    <col min="12281" max="12281" width="11" style="3" customWidth="1"/>
    <col min="12282" max="12282" width="9.88671875" style="3" customWidth="1"/>
    <col min="12283" max="12291" width="11" style="3" customWidth="1"/>
    <col min="12292" max="12294" width="9.44140625" style="3" customWidth="1"/>
    <col min="12295" max="12531" width="9.109375" style="3"/>
    <col min="12532" max="12532" width="20.6640625" style="3" customWidth="1"/>
    <col min="12533" max="12533" width="11.6640625" style="3" customWidth="1"/>
    <col min="12534" max="12534" width="12.6640625" style="3" customWidth="1"/>
    <col min="12535" max="12535" width="11.33203125" style="3" bestFit="1" customWidth="1"/>
    <col min="12536" max="12536" width="12.88671875" style="3" bestFit="1" customWidth="1"/>
    <col min="12537" max="12537" width="11" style="3" customWidth="1"/>
    <col min="12538" max="12538" width="9.88671875" style="3" customWidth="1"/>
    <col min="12539" max="12547" width="11" style="3" customWidth="1"/>
    <col min="12548" max="12550" width="9.44140625" style="3" customWidth="1"/>
    <col min="12551" max="12787" width="9.109375" style="3"/>
    <col min="12788" max="12788" width="20.6640625" style="3" customWidth="1"/>
    <col min="12789" max="12789" width="11.6640625" style="3" customWidth="1"/>
    <col min="12790" max="12790" width="12.6640625" style="3" customWidth="1"/>
    <col min="12791" max="12791" width="11.33203125" style="3" bestFit="1" customWidth="1"/>
    <col min="12792" max="12792" width="12.88671875" style="3" bestFit="1" customWidth="1"/>
    <col min="12793" max="12793" width="11" style="3" customWidth="1"/>
    <col min="12794" max="12794" width="9.88671875" style="3" customWidth="1"/>
    <col min="12795" max="12803" width="11" style="3" customWidth="1"/>
    <col min="12804" max="12806" width="9.44140625" style="3" customWidth="1"/>
    <col min="12807" max="13043" width="9.109375" style="3"/>
    <col min="13044" max="13044" width="20.6640625" style="3" customWidth="1"/>
    <col min="13045" max="13045" width="11.6640625" style="3" customWidth="1"/>
    <col min="13046" max="13046" width="12.6640625" style="3" customWidth="1"/>
    <col min="13047" max="13047" width="11.33203125" style="3" bestFit="1" customWidth="1"/>
    <col min="13048" max="13048" width="12.88671875" style="3" bestFit="1" customWidth="1"/>
    <col min="13049" max="13049" width="11" style="3" customWidth="1"/>
    <col min="13050" max="13050" width="9.88671875" style="3" customWidth="1"/>
    <col min="13051" max="13059" width="11" style="3" customWidth="1"/>
    <col min="13060" max="13062" width="9.44140625" style="3" customWidth="1"/>
    <col min="13063" max="13299" width="9.109375" style="3"/>
    <col min="13300" max="13300" width="20.6640625" style="3" customWidth="1"/>
    <col min="13301" max="13301" width="11.6640625" style="3" customWidth="1"/>
    <col min="13302" max="13302" width="12.6640625" style="3" customWidth="1"/>
    <col min="13303" max="13303" width="11.33203125" style="3" bestFit="1" customWidth="1"/>
    <col min="13304" max="13304" width="12.88671875" style="3" bestFit="1" customWidth="1"/>
    <col min="13305" max="13305" width="11" style="3" customWidth="1"/>
    <col min="13306" max="13306" width="9.88671875" style="3" customWidth="1"/>
    <col min="13307" max="13315" width="11" style="3" customWidth="1"/>
    <col min="13316" max="13318" width="9.44140625" style="3" customWidth="1"/>
    <col min="13319" max="13555" width="9.109375" style="3"/>
    <col min="13556" max="13556" width="20.6640625" style="3" customWidth="1"/>
    <col min="13557" max="13557" width="11.6640625" style="3" customWidth="1"/>
    <col min="13558" max="13558" width="12.6640625" style="3" customWidth="1"/>
    <col min="13559" max="13559" width="11.33203125" style="3" bestFit="1" customWidth="1"/>
    <col min="13560" max="13560" width="12.88671875" style="3" bestFit="1" customWidth="1"/>
    <col min="13561" max="13561" width="11" style="3" customWidth="1"/>
    <col min="13562" max="13562" width="9.88671875" style="3" customWidth="1"/>
    <col min="13563" max="13571" width="11" style="3" customWidth="1"/>
    <col min="13572" max="13574" width="9.44140625" style="3" customWidth="1"/>
    <col min="13575" max="13811" width="9.109375" style="3"/>
    <col min="13812" max="13812" width="20.6640625" style="3" customWidth="1"/>
    <col min="13813" max="13813" width="11.6640625" style="3" customWidth="1"/>
    <col min="13814" max="13814" width="12.6640625" style="3" customWidth="1"/>
    <col min="13815" max="13815" width="11.33203125" style="3" bestFit="1" customWidth="1"/>
    <col min="13816" max="13816" width="12.88671875" style="3" bestFit="1" customWidth="1"/>
    <col min="13817" max="13817" width="11" style="3" customWidth="1"/>
    <col min="13818" max="13818" width="9.88671875" style="3" customWidth="1"/>
    <col min="13819" max="13827" width="11" style="3" customWidth="1"/>
    <col min="13828" max="13830" width="9.44140625" style="3" customWidth="1"/>
    <col min="13831" max="14067" width="9.109375" style="3"/>
    <col min="14068" max="14068" width="20.6640625" style="3" customWidth="1"/>
    <col min="14069" max="14069" width="11.6640625" style="3" customWidth="1"/>
    <col min="14070" max="14070" width="12.6640625" style="3" customWidth="1"/>
    <col min="14071" max="14071" width="11.33203125" style="3" bestFit="1" customWidth="1"/>
    <col min="14072" max="14072" width="12.88671875" style="3" bestFit="1" customWidth="1"/>
    <col min="14073" max="14073" width="11" style="3" customWidth="1"/>
    <col min="14074" max="14074" width="9.88671875" style="3" customWidth="1"/>
    <col min="14075" max="14083" width="11" style="3" customWidth="1"/>
    <col min="14084" max="14086" width="9.44140625" style="3" customWidth="1"/>
    <col min="14087" max="14323" width="9.109375" style="3"/>
    <col min="14324" max="14324" width="20.6640625" style="3" customWidth="1"/>
    <col min="14325" max="14325" width="11.6640625" style="3" customWidth="1"/>
    <col min="14326" max="14326" width="12.6640625" style="3" customWidth="1"/>
    <col min="14327" max="14327" width="11.33203125" style="3" bestFit="1" customWidth="1"/>
    <col min="14328" max="14328" width="12.88671875" style="3" bestFit="1" customWidth="1"/>
    <col min="14329" max="14329" width="11" style="3" customWidth="1"/>
    <col min="14330" max="14330" width="9.88671875" style="3" customWidth="1"/>
    <col min="14331" max="14339" width="11" style="3" customWidth="1"/>
    <col min="14340" max="14342" width="9.44140625" style="3" customWidth="1"/>
    <col min="14343" max="14579" width="9.109375" style="3"/>
    <col min="14580" max="14580" width="20.6640625" style="3" customWidth="1"/>
    <col min="14581" max="14581" width="11.6640625" style="3" customWidth="1"/>
    <col min="14582" max="14582" width="12.6640625" style="3" customWidth="1"/>
    <col min="14583" max="14583" width="11.33203125" style="3" bestFit="1" customWidth="1"/>
    <col min="14584" max="14584" width="12.88671875" style="3" bestFit="1" customWidth="1"/>
    <col min="14585" max="14585" width="11" style="3" customWidth="1"/>
    <col min="14586" max="14586" width="9.88671875" style="3" customWidth="1"/>
    <col min="14587" max="14595" width="11" style="3" customWidth="1"/>
    <col min="14596" max="14598" width="9.44140625" style="3" customWidth="1"/>
    <col min="14599" max="14835" width="9.109375" style="3"/>
    <col min="14836" max="14836" width="20.6640625" style="3" customWidth="1"/>
    <col min="14837" max="14837" width="11.6640625" style="3" customWidth="1"/>
    <col min="14838" max="14838" width="12.6640625" style="3" customWidth="1"/>
    <col min="14839" max="14839" width="11.33203125" style="3" bestFit="1" customWidth="1"/>
    <col min="14840" max="14840" width="12.88671875" style="3" bestFit="1" customWidth="1"/>
    <col min="14841" max="14841" width="11" style="3" customWidth="1"/>
    <col min="14842" max="14842" width="9.88671875" style="3" customWidth="1"/>
    <col min="14843" max="14851" width="11" style="3" customWidth="1"/>
    <col min="14852" max="14854" width="9.44140625" style="3" customWidth="1"/>
    <col min="14855" max="15091" width="9.109375" style="3"/>
    <col min="15092" max="15092" width="20.6640625" style="3" customWidth="1"/>
    <col min="15093" max="15093" width="11.6640625" style="3" customWidth="1"/>
    <col min="15094" max="15094" width="12.6640625" style="3" customWidth="1"/>
    <col min="15095" max="15095" width="11.33203125" style="3" bestFit="1" customWidth="1"/>
    <col min="15096" max="15096" width="12.88671875" style="3" bestFit="1" customWidth="1"/>
    <col min="15097" max="15097" width="11" style="3" customWidth="1"/>
    <col min="15098" max="15098" width="9.88671875" style="3" customWidth="1"/>
    <col min="15099" max="15107" width="11" style="3" customWidth="1"/>
    <col min="15108" max="15110" width="9.44140625" style="3" customWidth="1"/>
    <col min="15111" max="15347" width="9.109375" style="3"/>
    <col min="15348" max="15348" width="20.6640625" style="3" customWidth="1"/>
    <col min="15349" max="15349" width="11.6640625" style="3" customWidth="1"/>
    <col min="15350" max="15350" width="12.6640625" style="3" customWidth="1"/>
    <col min="15351" max="15351" width="11.33203125" style="3" bestFit="1" customWidth="1"/>
    <col min="15352" max="15352" width="12.88671875" style="3" bestFit="1" customWidth="1"/>
    <col min="15353" max="15353" width="11" style="3" customWidth="1"/>
    <col min="15354" max="15354" width="9.88671875" style="3" customWidth="1"/>
    <col min="15355" max="15363" width="11" style="3" customWidth="1"/>
    <col min="15364" max="15366" width="9.44140625" style="3" customWidth="1"/>
    <col min="15367" max="15603" width="9.109375" style="3"/>
    <col min="15604" max="15604" width="20.6640625" style="3" customWidth="1"/>
    <col min="15605" max="15605" width="11.6640625" style="3" customWidth="1"/>
    <col min="15606" max="15606" width="12.6640625" style="3" customWidth="1"/>
    <col min="15607" max="15607" width="11.33203125" style="3" bestFit="1" customWidth="1"/>
    <col min="15608" max="15608" width="12.88671875" style="3" bestFit="1" customWidth="1"/>
    <col min="15609" max="15609" width="11" style="3" customWidth="1"/>
    <col min="15610" max="15610" width="9.88671875" style="3" customWidth="1"/>
    <col min="15611" max="15619" width="11" style="3" customWidth="1"/>
    <col min="15620" max="15622" width="9.44140625" style="3" customWidth="1"/>
    <col min="15623" max="15859" width="9.109375" style="3"/>
    <col min="15860" max="15860" width="20.6640625" style="3" customWidth="1"/>
    <col min="15861" max="15861" width="11.6640625" style="3" customWidth="1"/>
    <col min="15862" max="15862" width="12.6640625" style="3" customWidth="1"/>
    <col min="15863" max="15863" width="11.33203125" style="3" bestFit="1" customWidth="1"/>
    <col min="15864" max="15864" width="12.88671875" style="3" bestFit="1" customWidth="1"/>
    <col min="15865" max="15865" width="11" style="3" customWidth="1"/>
    <col min="15866" max="15866" width="9.88671875" style="3" customWidth="1"/>
    <col min="15867" max="15875" width="11" style="3" customWidth="1"/>
    <col min="15876" max="15878" width="9.44140625" style="3" customWidth="1"/>
    <col min="15879" max="16115" width="9.109375" style="3"/>
    <col min="16116" max="16116" width="20.6640625" style="3" customWidth="1"/>
    <col min="16117" max="16117" width="11.6640625" style="3" customWidth="1"/>
    <col min="16118" max="16118" width="12.6640625" style="3" customWidth="1"/>
    <col min="16119" max="16119" width="11.33203125" style="3" bestFit="1" customWidth="1"/>
    <col min="16120" max="16120" width="12.88671875" style="3" bestFit="1" customWidth="1"/>
    <col min="16121" max="16121" width="11" style="3" customWidth="1"/>
    <col min="16122" max="16122" width="9.88671875" style="3" customWidth="1"/>
    <col min="16123" max="16131" width="11" style="3" customWidth="1"/>
    <col min="16132" max="16134" width="9.44140625" style="3" customWidth="1"/>
    <col min="16135" max="16381" width="9.109375" style="3"/>
    <col min="16382" max="16384" width="9.109375" style="3" customWidth="1"/>
  </cols>
  <sheetData>
    <row r="1" spans="2:13" ht="15.6">
      <c r="B1" s="3853" t="s">
        <v>228</v>
      </c>
      <c r="C1" s="3853"/>
      <c r="D1" s="3853"/>
      <c r="E1" s="3853"/>
      <c r="F1" s="3853"/>
      <c r="G1" s="3853"/>
      <c r="H1" s="3853"/>
      <c r="I1" s="3853"/>
      <c r="K1" s="132"/>
    </row>
    <row r="2" spans="2:13" ht="15.6">
      <c r="B2" s="3853" t="s">
        <v>31</v>
      </c>
      <c r="C2" s="3853"/>
      <c r="D2" s="3853"/>
      <c r="E2" s="3853"/>
      <c r="F2" s="3853"/>
      <c r="G2" s="3853"/>
      <c r="H2" s="3853"/>
      <c r="I2" s="3853"/>
    </row>
    <row r="3" spans="2:13" ht="13.8" thickBot="1">
      <c r="B3" s="4"/>
      <c r="C3" s="4"/>
      <c r="D3" s="4"/>
      <c r="E3" s="4"/>
      <c r="F3" s="4"/>
      <c r="G3" s="4"/>
    </row>
    <row r="4" spans="2:13" ht="16.5" customHeight="1" thickTop="1">
      <c r="B4" s="3858" t="s">
        <v>56</v>
      </c>
      <c r="C4" s="3865" t="s">
        <v>353</v>
      </c>
      <c r="D4" s="3865"/>
      <c r="E4" s="3866"/>
      <c r="F4" s="3861" t="s">
        <v>227</v>
      </c>
      <c r="G4" s="3862"/>
      <c r="H4" s="3854" t="s">
        <v>226</v>
      </c>
      <c r="I4" s="3855"/>
    </row>
    <row r="5" spans="2:13" ht="30" customHeight="1">
      <c r="B5" s="3859"/>
      <c r="C5" s="343" t="s">
        <v>150</v>
      </c>
      <c r="D5" s="343" t="s">
        <v>494</v>
      </c>
      <c r="E5" s="343" t="s">
        <v>181</v>
      </c>
      <c r="F5" s="3863"/>
      <c r="G5" s="3864"/>
      <c r="H5" s="3856"/>
      <c r="I5" s="3857"/>
    </row>
    <row r="6" spans="2:13" ht="21" customHeight="1">
      <c r="B6" s="3860"/>
      <c r="C6" s="1104" t="s">
        <v>57</v>
      </c>
      <c r="D6" s="1104" t="s">
        <v>57</v>
      </c>
      <c r="E6" s="36" t="s">
        <v>57</v>
      </c>
      <c r="F6" s="36" t="s">
        <v>173</v>
      </c>
      <c r="G6" s="36" t="s">
        <v>180</v>
      </c>
      <c r="H6" s="36" t="str">
        <f>F6</f>
        <v>2022/23</v>
      </c>
      <c r="I6" s="37" t="str">
        <f>G6</f>
        <v>2023/24</v>
      </c>
      <c r="K6" s="25"/>
    </row>
    <row r="7" spans="2:13" ht="23.1" customHeight="1">
      <c r="B7" s="7" t="s">
        <v>66</v>
      </c>
      <c r="C7" s="90">
        <v>314279.10570429999</v>
      </c>
      <c r="D7" s="90">
        <v>286631.69753380999</v>
      </c>
      <c r="E7" s="90">
        <v>310450.48946065002</v>
      </c>
      <c r="F7" s="91">
        <f t="shared" ref="F7:F15" si="0">D7/C7*100-100</f>
        <v>-8.7970875787405873</v>
      </c>
      <c r="G7" s="91">
        <f t="shared" ref="G7:G15" si="1">E7/D7*100-100</f>
        <v>8.3098945900881915</v>
      </c>
      <c r="H7" s="91">
        <f>D7/D$15*100</f>
        <v>28.361089175147942</v>
      </c>
      <c r="I7" s="437">
        <f>E7/E$15*100</f>
        <v>28.672422855892776</v>
      </c>
      <c r="L7" s="32"/>
      <c r="M7" s="32"/>
    </row>
    <row r="8" spans="2:13" ht="23.1" customHeight="1">
      <c r="B8" s="8" t="s">
        <v>67</v>
      </c>
      <c r="C8" s="90">
        <v>242030</v>
      </c>
      <c r="D8" s="90">
        <v>182116.27618432001</v>
      </c>
      <c r="E8" s="90">
        <v>201023.63030341</v>
      </c>
      <c r="F8" s="91">
        <f t="shared" si="0"/>
        <v>-24.754668353377667</v>
      </c>
      <c r="G8" s="91">
        <f t="shared" si="1"/>
        <v>10.38202324099457</v>
      </c>
      <c r="H8" s="91">
        <f t="shared" ref="H8:H15" si="2">D8/D$15*100</f>
        <v>18.019695635721256</v>
      </c>
      <c r="I8" s="437">
        <f t="shared" ref="I8:I15" si="3">E8/E$15*100</f>
        <v>18.566034610219564</v>
      </c>
      <c r="L8" s="32"/>
      <c r="M8" s="32"/>
    </row>
    <row r="9" spans="2:13" ht="23.1" customHeight="1">
      <c r="B9" s="8" t="s">
        <v>68</v>
      </c>
      <c r="C9" s="90">
        <v>259990</v>
      </c>
      <c r="D9" s="90">
        <v>251809.16625638999</v>
      </c>
      <c r="E9" s="90">
        <v>283464.61031138001</v>
      </c>
      <c r="F9" s="91">
        <f t="shared" si="0"/>
        <v>-3.146595539678458</v>
      </c>
      <c r="G9" s="91">
        <f t="shared" si="1"/>
        <v>12.571204029466784</v>
      </c>
      <c r="H9" s="91">
        <f t="shared" si="2"/>
        <v>24.915535444138158</v>
      </c>
      <c r="I9" s="437">
        <f t="shared" si="3"/>
        <v>26.180075237275268</v>
      </c>
      <c r="L9" s="32"/>
      <c r="M9" s="32"/>
    </row>
    <row r="10" spans="2:13" ht="23.1" customHeight="1">
      <c r="B10" s="8" t="s">
        <v>69</v>
      </c>
      <c r="C10" s="90">
        <v>166790</v>
      </c>
      <c r="D10" s="90">
        <v>143067.97399753999</v>
      </c>
      <c r="E10" s="90">
        <v>146352.16301647999</v>
      </c>
      <c r="F10" s="91">
        <f t="shared" si="0"/>
        <v>-14.222690810276404</v>
      </c>
      <c r="G10" s="91">
        <f t="shared" si="1"/>
        <v>2.2955445073937142</v>
      </c>
      <c r="H10" s="91">
        <f t="shared" si="2"/>
        <v>14.156018345365881</v>
      </c>
      <c r="I10" s="437">
        <f t="shared" si="3"/>
        <v>13.516716018626052</v>
      </c>
      <c r="L10" s="32"/>
      <c r="M10" s="32"/>
    </row>
    <row r="11" spans="2:13" ht="23.1" customHeight="1">
      <c r="B11" s="8" t="s">
        <v>70</v>
      </c>
      <c r="C11" s="90">
        <v>1240.8861549900003</v>
      </c>
      <c r="D11" s="90">
        <v>2003.2454352300001</v>
      </c>
      <c r="E11" s="90">
        <v>3263.7297927999998</v>
      </c>
      <c r="F11" s="91">
        <f t="shared" si="0"/>
        <v>61.436681936881087</v>
      </c>
      <c r="G11" s="91">
        <f t="shared" si="1"/>
        <v>62.922113057268945</v>
      </c>
      <c r="H11" s="91">
        <f t="shared" si="2"/>
        <v>0.19821332712710357</v>
      </c>
      <c r="I11" s="437">
        <f t="shared" si="3"/>
        <v>0.30142983787564026</v>
      </c>
      <c r="L11" s="32"/>
      <c r="M11" s="32"/>
    </row>
    <row r="12" spans="2:13" ht="23.1" customHeight="1">
      <c r="B12" s="8" t="s">
        <v>71</v>
      </c>
      <c r="C12" s="90">
        <v>81010</v>
      </c>
      <c r="D12" s="90">
        <v>91720.345962010004</v>
      </c>
      <c r="E12" s="90">
        <v>114341.65523832</v>
      </c>
      <c r="F12" s="91">
        <f t="shared" si="0"/>
        <v>13.221017111480066</v>
      </c>
      <c r="G12" s="91">
        <f t="shared" si="1"/>
        <v>24.663349270051384</v>
      </c>
      <c r="H12" s="91">
        <f t="shared" si="2"/>
        <v>9.0753707052833832</v>
      </c>
      <c r="I12" s="437">
        <f t="shared" si="3"/>
        <v>10.560306394528544</v>
      </c>
      <c r="K12" s="25"/>
      <c r="L12" s="32"/>
      <c r="M12" s="33"/>
    </row>
    <row r="13" spans="2:13" ht="23.1" customHeight="1">
      <c r="B13" s="9" t="s">
        <v>72</v>
      </c>
      <c r="C13" s="87">
        <v>1065339.9918592898</v>
      </c>
      <c r="D13" s="87">
        <f>SUM(D7:D12)</f>
        <v>957348.70536929998</v>
      </c>
      <c r="E13" s="87">
        <f t="shared" ref="E13" si="4">SUM(E7:E12)</f>
        <v>1058896.2781230402</v>
      </c>
      <c r="F13" s="92">
        <f t="shared" si="0"/>
        <v>-10.136790819381289</v>
      </c>
      <c r="G13" s="92">
        <f t="shared" si="1"/>
        <v>10.607166666044421</v>
      </c>
      <c r="H13" s="92">
        <f t="shared" si="2"/>
        <v>94.725922632783721</v>
      </c>
      <c r="I13" s="438">
        <f t="shared" si="3"/>
        <v>97.796984954417866</v>
      </c>
      <c r="L13" s="32"/>
      <c r="M13" s="32"/>
    </row>
    <row r="14" spans="2:13" s="24" customFormat="1" ht="20.100000000000001" customHeight="1">
      <c r="B14" s="9" t="s">
        <v>103</v>
      </c>
      <c r="C14" s="88">
        <v>48500</v>
      </c>
      <c r="D14" s="88">
        <v>53302.527958430001</v>
      </c>
      <c r="E14" s="88">
        <v>23853.132420220001</v>
      </c>
      <c r="F14" s="93">
        <f t="shared" si="0"/>
        <v>9.9021195019175252</v>
      </c>
      <c r="G14" s="93">
        <f t="shared" si="1"/>
        <v>-55.249528805045095</v>
      </c>
      <c r="H14" s="93">
        <f t="shared" si="2"/>
        <v>5.2740773672162797</v>
      </c>
      <c r="I14" s="439">
        <f t="shared" si="3"/>
        <v>2.203015045582144</v>
      </c>
      <c r="L14" s="32"/>
      <c r="M14" s="32"/>
    </row>
    <row r="15" spans="2:13" ht="20.100000000000001" customHeight="1" thickBot="1">
      <c r="B15" s="17" t="s">
        <v>73</v>
      </c>
      <c r="C15" s="89">
        <v>1113839.9918592898</v>
      </c>
      <c r="D15" s="89">
        <f t="shared" ref="D15:E15" si="5">D14+D13</f>
        <v>1010651.23332773</v>
      </c>
      <c r="E15" s="89">
        <f t="shared" si="5"/>
        <v>1082749.4105432602</v>
      </c>
      <c r="F15" s="94">
        <f t="shared" si="0"/>
        <v>-9.2642353736384422</v>
      </c>
      <c r="G15" s="94">
        <f t="shared" si="1"/>
        <v>7.1338335954071397</v>
      </c>
      <c r="H15" s="94">
        <f t="shared" si="2"/>
        <v>100</v>
      </c>
      <c r="I15" s="440">
        <f t="shared" si="3"/>
        <v>100</v>
      </c>
      <c r="L15" s="32"/>
      <c r="M15" s="32"/>
    </row>
    <row r="16" spans="2:13" ht="14.4" thickTop="1">
      <c r="B16" s="40" t="s">
        <v>75</v>
      </c>
      <c r="C16" s="31"/>
      <c r="D16" s="31"/>
      <c r="E16" s="31"/>
      <c r="F16" s="31"/>
      <c r="G16" s="31"/>
    </row>
    <row r="17" spans="2:7" ht="15.6">
      <c r="B17" s="41" t="s">
        <v>177</v>
      </c>
      <c r="C17" s="5"/>
      <c r="D17" s="5"/>
      <c r="E17" s="6"/>
      <c r="F17" s="5"/>
      <c r="G17" s="5"/>
    </row>
    <row r="18" spans="2:7" ht="15.6">
      <c r="B18" s="41" t="s">
        <v>74</v>
      </c>
      <c r="C18" s="5"/>
      <c r="D18" s="5"/>
      <c r="E18" s="5"/>
      <c r="F18" s="5"/>
      <c r="G18" s="5"/>
    </row>
  </sheetData>
  <mergeCells count="6">
    <mergeCell ref="B1:I1"/>
    <mergeCell ref="B2:I2"/>
    <mergeCell ref="H4:I5"/>
    <mergeCell ref="B4:B6"/>
    <mergeCell ref="F4:G5"/>
    <mergeCell ref="C4:E4"/>
  </mergeCells>
  <pageMargins left="0.7" right="0.7" top="0.75" bottom="0.75" header="0.3" footer="0.3"/>
  <pageSetup scale="9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C2" sqref="C2:G2"/>
      <selection pane="topRight" activeCell="C2" sqref="C2:G2"/>
      <selection pane="bottomLeft" activeCell="C2" sqref="C2:G2"/>
      <selection pane="bottomRight" activeCell="I29" sqref="I29"/>
    </sheetView>
  </sheetViews>
  <sheetFormatPr defaultRowHeight="15.6"/>
  <cols>
    <col min="1" max="1" width="6" style="10" customWidth="1"/>
    <col min="2" max="2" width="7.5546875" style="10" customWidth="1"/>
    <col min="3" max="3" width="40.109375" style="10" customWidth="1"/>
    <col min="4" max="6" width="14.5546875" style="10" customWidth="1"/>
    <col min="7" max="8" width="12.33203125" style="10" customWidth="1"/>
    <col min="9" max="9" width="10.109375" style="10" customWidth="1"/>
    <col min="10" max="10" width="17.6640625" style="10" bestFit="1" customWidth="1"/>
    <col min="11" max="12" width="9.5546875" style="10" customWidth="1"/>
    <col min="13" max="256" width="8.88671875" style="10"/>
    <col min="257" max="257" width="5.88671875" style="10" customWidth="1"/>
    <col min="258" max="258" width="34.6640625" style="10" customWidth="1"/>
    <col min="259" max="264" width="12.6640625" style="10" customWidth="1"/>
    <col min="265" max="512" width="8.88671875" style="10"/>
    <col min="513" max="513" width="5.88671875" style="10" customWidth="1"/>
    <col min="514" max="514" width="34.6640625" style="10" customWidth="1"/>
    <col min="515" max="520" width="12.6640625" style="10" customWidth="1"/>
    <col min="521" max="768" width="8.88671875" style="10"/>
    <col min="769" max="769" width="5.88671875" style="10" customWidth="1"/>
    <col min="770" max="770" width="34.6640625" style="10" customWidth="1"/>
    <col min="771" max="776" width="12.6640625" style="10" customWidth="1"/>
    <col min="777" max="1024" width="8.88671875" style="10"/>
    <col min="1025" max="1025" width="5.88671875" style="10" customWidth="1"/>
    <col min="1026" max="1026" width="34.6640625" style="10" customWidth="1"/>
    <col min="1027" max="1032" width="12.6640625" style="10" customWidth="1"/>
    <col min="1033" max="1280" width="8.88671875" style="10"/>
    <col min="1281" max="1281" width="5.88671875" style="10" customWidth="1"/>
    <col min="1282" max="1282" width="34.6640625" style="10" customWidth="1"/>
    <col min="1283" max="1288" width="12.6640625" style="10" customWidth="1"/>
    <col min="1289" max="1536" width="8.88671875" style="10"/>
    <col min="1537" max="1537" width="5.88671875" style="10" customWidth="1"/>
    <col min="1538" max="1538" width="34.6640625" style="10" customWidth="1"/>
    <col min="1539" max="1544" width="12.6640625" style="10" customWidth="1"/>
    <col min="1545" max="1792" width="8.88671875" style="10"/>
    <col min="1793" max="1793" width="5.88671875" style="10" customWidth="1"/>
    <col min="1794" max="1794" width="34.6640625" style="10" customWidth="1"/>
    <col min="1795" max="1800" width="12.6640625" style="10" customWidth="1"/>
    <col min="1801" max="2048" width="8.88671875" style="10"/>
    <col min="2049" max="2049" width="5.88671875" style="10" customWidth="1"/>
    <col min="2050" max="2050" width="34.6640625" style="10" customWidth="1"/>
    <col min="2051" max="2056" width="12.6640625" style="10" customWidth="1"/>
    <col min="2057" max="2304" width="8.88671875" style="10"/>
    <col min="2305" max="2305" width="5.88671875" style="10" customWidth="1"/>
    <col min="2306" max="2306" width="34.6640625" style="10" customWidth="1"/>
    <col min="2307" max="2312" width="12.6640625" style="10" customWidth="1"/>
    <col min="2313" max="2560" width="8.88671875" style="10"/>
    <col min="2561" max="2561" width="5.88671875" style="10" customWidth="1"/>
    <col min="2562" max="2562" width="34.6640625" style="10" customWidth="1"/>
    <col min="2563" max="2568" width="12.6640625" style="10" customWidth="1"/>
    <col min="2569" max="2816" width="8.88671875" style="10"/>
    <col min="2817" max="2817" width="5.88671875" style="10" customWidth="1"/>
    <col min="2818" max="2818" width="34.6640625" style="10" customWidth="1"/>
    <col min="2819" max="2824" width="12.6640625" style="10" customWidth="1"/>
    <col min="2825" max="3072" width="8.88671875" style="10"/>
    <col min="3073" max="3073" width="5.88671875" style="10" customWidth="1"/>
    <col min="3074" max="3074" width="34.6640625" style="10" customWidth="1"/>
    <col min="3075" max="3080" width="12.6640625" style="10" customWidth="1"/>
    <col min="3081" max="3328" width="8.88671875" style="10"/>
    <col min="3329" max="3329" width="5.88671875" style="10" customWidth="1"/>
    <col min="3330" max="3330" width="34.6640625" style="10" customWidth="1"/>
    <col min="3331" max="3336" width="12.6640625" style="10" customWidth="1"/>
    <col min="3337" max="3584" width="8.88671875" style="10"/>
    <col min="3585" max="3585" width="5.88671875" style="10" customWidth="1"/>
    <col min="3586" max="3586" width="34.6640625" style="10" customWidth="1"/>
    <col min="3587" max="3592" width="12.6640625" style="10" customWidth="1"/>
    <col min="3593" max="3840" width="8.88671875" style="10"/>
    <col min="3841" max="3841" width="5.88671875" style="10" customWidth="1"/>
    <col min="3842" max="3842" width="34.6640625" style="10" customWidth="1"/>
    <col min="3843" max="3848" width="12.6640625" style="10" customWidth="1"/>
    <col min="3849" max="4096" width="8.88671875" style="10"/>
    <col min="4097" max="4097" width="5.88671875" style="10" customWidth="1"/>
    <col min="4098" max="4098" width="34.6640625" style="10" customWidth="1"/>
    <col min="4099" max="4104" width="12.6640625" style="10" customWidth="1"/>
    <col min="4105" max="4352" width="8.88671875" style="10"/>
    <col min="4353" max="4353" width="5.88671875" style="10" customWidth="1"/>
    <col min="4354" max="4354" width="34.6640625" style="10" customWidth="1"/>
    <col min="4355" max="4360" width="12.6640625" style="10" customWidth="1"/>
    <col min="4361" max="4608" width="8.88671875" style="10"/>
    <col min="4609" max="4609" width="5.88671875" style="10" customWidth="1"/>
    <col min="4610" max="4610" width="34.6640625" style="10" customWidth="1"/>
    <col min="4611" max="4616" width="12.6640625" style="10" customWidth="1"/>
    <col min="4617" max="4864" width="8.88671875" style="10"/>
    <col min="4865" max="4865" width="5.88671875" style="10" customWidth="1"/>
    <col min="4866" max="4866" width="34.6640625" style="10" customWidth="1"/>
    <col min="4867" max="4872" width="12.6640625" style="10" customWidth="1"/>
    <col min="4873" max="5120" width="8.88671875" style="10"/>
    <col min="5121" max="5121" width="5.88671875" style="10" customWidth="1"/>
    <col min="5122" max="5122" width="34.6640625" style="10" customWidth="1"/>
    <col min="5123" max="5128" width="12.6640625" style="10" customWidth="1"/>
    <col min="5129" max="5376" width="8.88671875" style="10"/>
    <col min="5377" max="5377" width="5.88671875" style="10" customWidth="1"/>
    <col min="5378" max="5378" width="34.6640625" style="10" customWidth="1"/>
    <col min="5379" max="5384" width="12.6640625" style="10" customWidth="1"/>
    <col min="5385" max="5632" width="8.88671875" style="10"/>
    <col min="5633" max="5633" width="5.88671875" style="10" customWidth="1"/>
    <col min="5634" max="5634" width="34.6640625" style="10" customWidth="1"/>
    <col min="5635" max="5640" width="12.6640625" style="10" customWidth="1"/>
    <col min="5641" max="5888" width="8.88671875" style="10"/>
    <col min="5889" max="5889" width="5.88671875" style="10" customWidth="1"/>
    <col min="5890" max="5890" width="34.6640625" style="10" customWidth="1"/>
    <col min="5891" max="5896" width="12.6640625" style="10" customWidth="1"/>
    <col min="5897" max="6144" width="8.88671875" style="10"/>
    <col min="6145" max="6145" width="5.88671875" style="10" customWidth="1"/>
    <col min="6146" max="6146" width="34.6640625" style="10" customWidth="1"/>
    <col min="6147" max="6152" width="12.6640625" style="10" customWidth="1"/>
    <col min="6153" max="6400" width="8.88671875" style="10"/>
    <col min="6401" max="6401" width="5.88671875" style="10" customWidth="1"/>
    <col min="6402" max="6402" width="34.6640625" style="10" customWidth="1"/>
    <col min="6403" max="6408" width="12.6640625" style="10" customWidth="1"/>
    <col min="6409" max="6656" width="8.88671875" style="10"/>
    <col min="6657" max="6657" width="5.88671875" style="10" customWidth="1"/>
    <col min="6658" max="6658" width="34.6640625" style="10" customWidth="1"/>
    <col min="6659" max="6664" width="12.6640625" style="10" customWidth="1"/>
    <col min="6665" max="6912" width="8.88671875" style="10"/>
    <col min="6913" max="6913" width="5.88671875" style="10" customWidth="1"/>
    <col min="6914" max="6914" width="34.6640625" style="10" customWidth="1"/>
    <col min="6915" max="6920" width="12.6640625" style="10" customWidth="1"/>
    <col min="6921" max="7168" width="8.88671875" style="10"/>
    <col min="7169" max="7169" width="5.88671875" style="10" customWidth="1"/>
    <col min="7170" max="7170" width="34.6640625" style="10" customWidth="1"/>
    <col min="7171" max="7176" width="12.6640625" style="10" customWidth="1"/>
    <col min="7177" max="7424" width="8.88671875" style="10"/>
    <col min="7425" max="7425" width="5.88671875" style="10" customWidth="1"/>
    <col min="7426" max="7426" width="34.6640625" style="10" customWidth="1"/>
    <col min="7427" max="7432" width="12.6640625" style="10" customWidth="1"/>
    <col min="7433" max="7680" width="8.88671875" style="10"/>
    <col min="7681" max="7681" width="5.88671875" style="10" customWidth="1"/>
    <col min="7682" max="7682" width="34.6640625" style="10" customWidth="1"/>
    <col min="7683" max="7688" width="12.6640625" style="10" customWidth="1"/>
    <col min="7689" max="7936" width="8.88671875" style="10"/>
    <col min="7937" max="7937" width="5.88671875" style="10" customWidth="1"/>
    <col min="7938" max="7938" width="34.6640625" style="10" customWidth="1"/>
    <col min="7939" max="7944" width="12.6640625" style="10" customWidth="1"/>
    <col min="7945" max="8192" width="8.88671875" style="10"/>
    <col min="8193" max="8193" width="5.88671875" style="10" customWidth="1"/>
    <col min="8194" max="8194" width="34.6640625" style="10" customWidth="1"/>
    <col min="8195" max="8200" width="12.6640625" style="10" customWidth="1"/>
    <col min="8201" max="8448" width="8.88671875" style="10"/>
    <col min="8449" max="8449" width="5.88671875" style="10" customWidth="1"/>
    <col min="8450" max="8450" width="34.6640625" style="10" customWidth="1"/>
    <col min="8451" max="8456" width="12.6640625" style="10" customWidth="1"/>
    <col min="8457" max="8704" width="8.88671875" style="10"/>
    <col min="8705" max="8705" width="5.88671875" style="10" customWidth="1"/>
    <col min="8706" max="8706" width="34.6640625" style="10" customWidth="1"/>
    <col min="8707" max="8712" width="12.6640625" style="10" customWidth="1"/>
    <col min="8713" max="8960" width="8.88671875" style="10"/>
    <col min="8961" max="8961" width="5.88671875" style="10" customWidth="1"/>
    <col min="8962" max="8962" width="34.6640625" style="10" customWidth="1"/>
    <col min="8963" max="8968" width="12.6640625" style="10" customWidth="1"/>
    <col min="8969" max="9216" width="8.88671875" style="10"/>
    <col min="9217" max="9217" width="5.88671875" style="10" customWidth="1"/>
    <col min="9218" max="9218" width="34.6640625" style="10" customWidth="1"/>
    <col min="9219" max="9224" width="12.6640625" style="10" customWidth="1"/>
    <col min="9225" max="9472" width="8.88671875" style="10"/>
    <col min="9473" max="9473" width="5.88671875" style="10" customWidth="1"/>
    <col min="9474" max="9474" width="34.6640625" style="10" customWidth="1"/>
    <col min="9475" max="9480" width="12.6640625" style="10" customWidth="1"/>
    <col min="9481" max="9728" width="8.88671875" style="10"/>
    <col min="9729" max="9729" width="5.88671875" style="10" customWidth="1"/>
    <col min="9730" max="9730" width="34.6640625" style="10" customWidth="1"/>
    <col min="9731" max="9736" width="12.6640625" style="10" customWidth="1"/>
    <col min="9737" max="9984" width="8.88671875" style="10"/>
    <col min="9985" max="9985" width="5.88671875" style="10" customWidth="1"/>
    <col min="9986" max="9986" width="34.6640625" style="10" customWidth="1"/>
    <col min="9987" max="9992" width="12.6640625" style="10" customWidth="1"/>
    <col min="9993" max="10240" width="8.88671875" style="10"/>
    <col min="10241" max="10241" width="5.88671875" style="10" customWidth="1"/>
    <col min="10242" max="10242" width="34.6640625" style="10" customWidth="1"/>
    <col min="10243" max="10248" width="12.6640625" style="10" customWidth="1"/>
    <col min="10249" max="10496" width="8.88671875" style="10"/>
    <col min="10497" max="10497" width="5.88671875" style="10" customWidth="1"/>
    <col min="10498" max="10498" width="34.6640625" style="10" customWidth="1"/>
    <col min="10499" max="10504" width="12.6640625" style="10" customWidth="1"/>
    <col min="10505" max="10752" width="8.88671875" style="10"/>
    <col min="10753" max="10753" width="5.88671875" style="10" customWidth="1"/>
    <col min="10754" max="10754" width="34.6640625" style="10" customWidth="1"/>
    <col min="10755" max="10760" width="12.6640625" style="10" customWidth="1"/>
    <col min="10761" max="11008" width="8.88671875" style="10"/>
    <col min="11009" max="11009" width="5.88671875" style="10" customWidth="1"/>
    <col min="11010" max="11010" width="34.6640625" style="10" customWidth="1"/>
    <col min="11011" max="11016" width="12.6640625" style="10" customWidth="1"/>
    <col min="11017" max="11264" width="8.88671875" style="10"/>
    <col min="11265" max="11265" width="5.88671875" style="10" customWidth="1"/>
    <col min="11266" max="11266" width="34.6640625" style="10" customWidth="1"/>
    <col min="11267" max="11272" width="12.6640625" style="10" customWidth="1"/>
    <col min="11273" max="11520" width="8.88671875" style="10"/>
    <col min="11521" max="11521" width="5.88671875" style="10" customWidth="1"/>
    <col min="11522" max="11522" width="34.6640625" style="10" customWidth="1"/>
    <col min="11523" max="11528" width="12.6640625" style="10" customWidth="1"/>
    <col min="11529" max="11776" width="8.88671875" style="10"/>
    <col min="11777" max="11777" width="5.88671875" style="10" customWidth="1"/>
    <col min="11778" max="11778" width="34.6640625" style="10" customWidth="1"/>
    <col min="11779" max="11784" width="12.6640625" style="10" customWidth="1"/>
    <col min="11785" max="12032" width="8.88671875" style="10"/>
    <col min="12033" max="12033" width="5.88671875" style="10" customWidth="1"/>
    <col min="12034" max="12034" width="34.6640625" style="10" customWidth="1"/>
    <col min="12035" max="12040" width="12.6640625" style="10" customWidth="1"/>
    <col min="12041" max="12288" width="8.88671875" style="10"/>
    <col min="12289" max="12289" width="5.88671875" style="10" customWidth="1"/>
    <col min="12290" max="12290" width="34.6640625" style="10" customWidth="1"/>
    <col min="12291" max="12296" width="12.6640625" style="10" customWidth="1"/>
    <col min="12297" max="12544" width="8.88671875" style="10"/>
    <col min="12545" max="12545" width="5.88671875" style="10" customWidth="1"/>
    <col min="12546" max="12546" width="34.6640625" style="10" customWidth="1"/>
    <col min="12547" max="12552" width="12.6640625" style="10" customWidth="1"/>
    <col min="12553" max="12800" width="8.88671875" style="10"/>
    <col min="12801" max="12801" width="5.88671875" style="10" customWidth="1"/>
    <col min="12802" max="12802" width="34.6640625" style="10" customWidth="1"/>
    <col min="12803" max="12808" width="12.6640625" style="10" customWidth="1"/>
    <col min="12809" max="13056" width="8.88671875" style="10"/>
    <col min="13057" max="13057" width="5.88671875" style="10" customWidth="1"/>
    <col min="13058" max="13058" width="34.6640625" style="10" customWidth="1"/>
    <col min="13059" max="13064" width="12.6640625" style="10" customWidth="1"/>
    <col min="13065" max="13312" width="8.88671875" style="10"/>
    <col min="13313" max="13313" width="5.88671875" style="10" customWidth="1"/>
    <col min="13314" max="13314" width="34.6640625" style="10" customWidth="1"/>
    <col min="13315" max="13320" width="12.6640625" style="10" customWidth="1"/>
    <col min="13321" max="13568" width="8.88671875" style="10"/>
    <col min="13569" max="13569" width="5.88671875" style="10" customWidth="1"/>
    <col min="13570" max="13570" width="34.6640625" style="10" customWidth="1"/>
    <col min="13571" max="13576" width="12.6640625" style="10" customWidth="1"/>
    <col min="13577" max="13824" width="8.88671875" style="10"/>
    <col min="13825" max="13825" width="5.88671875" style="10" customWidth="1"/>
    <col min="13826" max="13826" width="34.6640625" style="10" customWidth="1"/>
    <col min="13827" max="13832" width="12.6640625" style="10" customWidth="1"/>
    <col min="13833" max="14080" width="8.88671875" style="10"/>
    <col min="14081" max="14081" width="5.88671875" style="10" customWidth="1"/>
    <col min="14082" max="14082" width="34.6640625" style="10" customWidth="1"/>
    <col min="14083" max="14088" width="12.6640625" style="10" customWidth="1"/>
    <col min="14089" max="14336" width="8.88671875" style="10"/>
    <col min="14337" max="14337" width="5.88671875" style="10" customWidth="1"/>
    <col min="14338" max="14338" width="34.6640625" style="10" customWidth="1"/>
    <col min="14339" max="14344" width="12.6640625" style="10" customWidth="1"/>
    <col min="14345" max="14592" width="8.88671875" style="10"/>
    <col min="14593" max="14593" width="5.88671875" style="10" customWidth="1"/>
    <col min="14594" max="14594" width="34.6640625" style="10" customWidth="1"/>
    <col min="14595" max="14600" width="12.6640625" style="10" customWidth="1"/>
    <col min="14601" max="14848" width="8.88671875" style="10"/>
    <col min="14849" max="14849" width="5.88671875" style="10" customWidth="1"/>
    <col min="14850" max="14850" width="34.6640625" style="10" customWidth="1"/>
    <col min="14851" max="14856" width="12.6640625" style="10" customWidth="1"/>
    <col min="14857" max="15104" width="8.88671875" style="10"/>
    <col min="15105" max="15105" width="5.88671875" style="10" customWidth="1"/>
    <col min="15106" max="15106" width="34.6640625" style="10" customWidth="1"/>
    <col min="15107" max="15112" width="12.6640625" style="10" customWidth="1"/>
    <col min="15113" max="15360" width="8.88671875" style="10"/>
    <col min="15361" max="15361" width="5.88671875" style="10" customWidth="1"/>
    <col min="15362" max="15362" width="34.6640625" style="10" customWidth="1"/>
    <col min="15363" max="15368" width="12.6640625" style="10" customWidth="1"/>
    <col min="15369" max="15616" width="8.88671875" style="10"/>
    <col min="15617" max="15617" width="5.88671875" style="10" customWidth="1"/>
    <col min="15618" max="15618" width="34.6640625" style="10" customWidth="1"/>
    <col min="15619" max="15624" width="12.6640625" style="10" customWidth="1"/>
    <col min="15625" max="15872" width="8.88671875" style="10"/>
    <col min="15873" max="15873" width="5.88671875" style="10" customWidth="1"/>
    <col min="15874" max="15874" width="34.6640625" style="10" customWidth="1"/>
    <col min="15875" max="15880" width="12.6640625" style="10" customWidth="1"/>
    <col min="15881" max="16128" width="8.88671875" style="10"/>
    <col min="16129" max="16129" width="5.88671875" style="10" customWidth="1"/>
    <col min="16130" max="16130" width="34.6640625" style="10" customWidth="1"/>
    <col min="16131" max="16136" width="12.6640625" style="10" customWidth="1"/>
    <col min="16137" max="16384" width="8.88671875" style="10"/>
  </cols>
  <sheetData>
    <row r="1" spans="2:12">
      <c r="B1" s="3867" t="s">
        <v>2271</v>
      </c>
      <c r="C1" s="3867"/>
      <c r="D1" s="3867"/>
      <c r="E1" s="3867"/>
      <c r="F1" s="3867"/>
      <c r="G1" s="3867"/>
      <c r="H1" s="3867"/>
      <c r="J1" s="132"/>
    </row>
    <row r="2" spans="2:12">
      <c r="B2" s="3867" t="s">
        <v>76</v>
      </c>
      <c r="C2" s="3867"/>
      <c r="D2" s="3867"/>
      <c r="E2" s="3867"/>
      <c r="F2" s="3867"/>
      <c r="G2" s="3867"/>
      <c r="H2" s="3867"/>
    </row>
    <row r="3" spans="2:12" ht="16.2" thickBot="1">
      <c r="B3" s="3868" t="s">
        <v>77</v>
      </c>
      <c r="C3" s="3868"/>
      <c r="D3" s="3868"/>
      <c r="E3" s="3868"/>
      <c r="F3" s="3868"/>
      <c r="G3" s="3868"/>
      <c r="H3" s="3868"/>
    </row>
    <row r="4" spans="2:12" ht="16.2" thickTop="1">
      <c r="B4" s="3869" t="s">
        <v>78</v>
      </c>
      <c r="C4" s="3871" t="s">
        <v>79</v>
      </c>
      <c r="D4" s="134" t="s">
        <v>150</v>
      </c>
      <c r="E4" s="344" t="s">
        <v>173</v>
      </c>
      <c r="F4" s="344" t="s">
        <v>180</v>
      </c>
      <c r="G4" s="3873" t="s">
        <v>80</v>
      </c>
      <c r="H4" s="3874"/>
    </row>
    <row r="5" spans="2:12">
      <c r="B5" s="3870"/>
      <c r="C5" s="3872"/>
      <c r="D5" s="135" t="s">
        <v>81</v>
      </c>
      <c r="E5" s="135" t="s">
        <v>81</v>
      </c>
      <c r="F5" s="135" t="s">
        <v>81</v>
      </c>
      <c r="G5" s="136" t="s">
        <v>173</v>
      </c>
      <c r="H5" s="137" t="s">
        <v>180</v>
      </c>
    </row>
    <row r="6" spans="2:12" ht="23.1" customHeight="1">
      <c r="B6" s="95">
        <v>1</v>
      </c>
      <c r="C6" s="119" t="s">
        <v>82</v>
      </c>
      <c r="D6" s="120">
        <v>354508.04726089997</v>
      </c>
      <c r="E6" s="121">
        <f>E7+E8+E9+E10+E11</f>
        <v>457815.57242608996</v>
      </c>
      <c r="F6" s="121">
        <f>F7+F8+F9+F10+F11</f>
        <v>403692.22629999998</v>
      </c>
      <c r="G6" s="121">
        <f>G7+G8+G9+G10+G11</f>
        <v>103307.52516519005</v>
      </c>
      <c r="H6" s="441">
        <f>H7+H8+H9+H10+H11</f>
        <v>-54123.346126090066</v>
      </c>
      <c r="K6" s="11"/>
      <c r="L6" s="11"/>
    </row>
    <row r="7" spans="2:12" ht="23.1" customHeight="1">
      <c r="B7" s="96"/>
      <c r="C7" s="122" t="s">
        <v>83</v>
      </c>
      <c r="D7" s="123">
        <v>15128.322260900002</v>
      </c>
      <c r="E7" s="123">
        <v>45352.722426090004</v>
      </c>
      <c r="F7" s="131">
        <v>0</v>
      </c>
      <c r="G7" s="123">
        <f t="shared" ref="G7:H11" si="0">E7-D7</f>
        <v>30224.400165190003</v>
      </c>
      <c r="H7" s="442">
        <f t="shared" si="0"/>
        <v>-45352.722426090004</v>
      </c>
      <c r="I7" s="11"/>
      <c r="J7" s="11"/>
      <c r="K7" s="11"/>
      <c r="L7" s="11"/>
    </row>
    <row r="8" spans="2:12" ht="23.1" customHeight="1">
      <c r="B8" s="96"/>
      <c r="C8" s="122" t="s">
        <v>221</v>
      </c>
      <c r="D8" s="123">
        <v>323987.72499999998</v>
      </c>
      <c r="E8" s="123">
        <v>353185.07500000001</v>
      </c>
      <c r="F8" s="131">
        <v>373925.19999999995</v>
      </c>
      <c r="G8" s="123">
        <f t="shared" si="0"/>
        <v>29197.350000000035</v>
      </c>
      <c r="H8" s="442">
        <f t="shared" si="0"/>
        <v>20740.124999999942</v>
      </c>
      <c r="K8" s="11"/>
      <c r="L8" s="11"/>
    </row>
    <row r="9" spans="2:12" ht="23.1" customHeight="1">
      <c r="B9" s="96"/>
      <c r="C9" s="122" t="s">
        <v>220</v>
      </c>
      <c r="D9" s="123">
        <v>10760</v>
      </c>
      <c r="E9" s="123">
        <v>25026.925000000003</v>
      </c>
      <c r="F9" s="131">
        <v>14707.928199999998</v>
      </c>
      <c r="G9" s="123">
        <f t="shared" si="0"/>
        <v>14266.925000000003</v>
      </c>
      <c r="H9" s="442">
        <f t="shared" si="0"/>
        <v>-10318.996800000004</v>
      </c>
      <c r="K9" s="11"/>
      <c r="L9" s="11"/>
    </row>
    <row r="10" spans="2:12" ht="23.1" customHeight="1">
      <c r="B10" s="96"/>
      <c r="C10" s="122" t="s">
        <v>219</v>
      </c>
      <c r="D10" s="123">
        <v>4132</v>
      </c>
      <c r="E10" s="123">
        <v>2060</v>
      </c>
      <c r="F10" s="131">
        <v>5509.0981000000002</v>
      </c>
      <c r="G10" s="123">
        <f t="shared" si="0"/>
        <v>-2072</v>
      </c>
      <c r="H10" s="442">
        <f t="shared" si="0"/>
        <v>3449.0981000000002</v>
      </c>
      <c r="K10" s="11"/>
      <c r="L10" s="11"/>
    </row>
    <row r="11" spans="2:12" ht="23.1" customHeight="1">
      <c r="B11" s="97"/>
      <c r="C11" s="124" t="s">
        <v>218</v>
      </c>
      <c r="D11" s="125">
        <v>500</v>
      </c>
      <c r="E11" s="125">
        <v>32190.85</v>
      </c>
      <c r="F11" s="131">
        <v>9550</v>
      </c>
      <c r="G11" s="123">
        <f t="shared" si="0"/>
        <v>31690.85</v>
      </c>
      <c r="H11" s="442">
        <f t="shared" si="0"/>
        <v>-22640.85</v>
      </c>
      <c r="K11" s="11"/>
      <c r="L11" s="11"/>
    </row>
    <row r="12" spans="2:12" s="13" customFormat="1" ht="23.1" customHeight="1">
      <c r="B12" s="95">
        <v>2</v>
      </c>
      <c r="C12" s="119" t="s">
        <v>84</v>
      </c>
      <c r="D12" s="120">
        <v>620447</v>
      </c>
      <c r="E12" s="121">
        <f>E13+E14+E15+E16+E17</f>
        <v>656446.94999999995</v>
      </c>
      <c r="F12" s="121">
        <f>F13+F14+F15+F16+F17</f>
        <v>761946.97499999998</v>
      </c>
      <c r="G12" s="121">
        <f>G13+G14+G15+G16+G17</f>
        <v>35999.94999999975</v>
      </c>
      <c r="H12" s="441">
        <f>H13+H14+H15+H16+H17</f>
        <v>105500.02499999999</v>
      </c>
      <c r="I12" s="12"/>
      <c r="J12" s="12"/>
      <c r="K12" s="11"/>
      <c r="L12" s="11"/>
    </row>
    <row r="13" spans="2:12" ht="23.1" customHeight="1">
      <c r="B13" s="96"/>
      <c r="C13" s="122" t="s">
        <v>83</v>
      </c>
      <c r="D13" s="123">
        <v>33457.025000000001</v>
      </c>
      <c r="E13" s="123">
        <v>24948.974999999999</v>
      </c>
      <c r="F13" s="131">
        <v>16483.974999999999</v>
      </c>
      <c r="G13" s="123">
        <f t="shared" ref="G13:H17" si="1">E13-D13</f>
        <v>-8508.0500000000029</v>
      </c>
      <c r="H13" s="442">
        <f t="shared" si="1"/>
        <v>-8465</v>
      </c>
      <c r="K13" s="11"/>
      <c r="L13" s="11"/>
    </row>
    <row r="14" spans="2:12" ht="23.1" customHeight="1">
      <c r="B14" s="96"/>
      <c r="C14" s="122" t="s">
        <v>221</v>
      </c>
      <c r="D14" s="123">
        <v>504842.47500000027</v>
      </c>
      <c r="E14" s="123">
        <v>538322.02500000002</v>
      </c>
      <c r="F14" s="131">
        <v>642357.9</v>
      </c>
      <c r="G14" s="123">
        <f t="shared" si="1"/>
        <v>33479.549999999756</v>
      </c>
      <c r="H14" s="442">
        <f t="shared" si="1"/>
        <v>104035.875</v>
      </c>
      <c r="K14" s="11"/>
      <c r="L14" s="11"/>
    </row>
    <row r="15" spans="2:12" ht="23.1" customHeight="1">
      <c r="B15" s="96"/>
      <c r="C15" s="122" t="s">
        <v>220</v>
      </c>
      <c r="D15" s="123">
        <v>58225.424999999996</v>
      </c>
      <c r="E15" s="123">
        <v>66520.625</v>
      </c>
      <c r="F15" s="131">
        <v>77534.399999999994</v>
      </c>
      <c r="G15" s="123">
        <f t="shared" si="1"/>
        <v>8295.2000000000044</v>
      </c>
      <c r="H15" s="442">
        <f t="shared" si="1"/>
        <v>11013.774999999994</v>
      </c>
      <c r="K15" s="11"/>
      <c r="L15" s="11"/>
    </row>
    <row r="16" spans="2:12" ht="23.1" customHeight="1">
      <c r="B16" s="96"/>
      <c r="C16" s="122" t="s">
        <v>219</v>
      </c>
      <c r="D16" s="123">
        <v>18050.400000000001</v>
      </c>
      <c r="E16" s="123">
        <v>17968.699999999997</v>
      </c>
      <c r="F16" s="131">
        <v>16971</v>
      </c>
      <c r="G16" s="123">
        <f t="shared" si="1"/>
        <v>-81.700000000004366</v>
      </c>
      <c r="H16" s="442">
        <f t="shared" si="1"/>
        <v>-997.69999999999709</v>
      </c>
      <c r="K16" s="11"/>
      <c r="L16" s="11"/>
    </row>
    <row r="17" spans="2:12" ht="23.1" customHeight="1">
      <c r="B17" s="97"/>
      <c r="C17" s="124" t="s">
        <v>85</v>
      </c>
      <c r="D17" s="125">
        <v>5871.6750000000002</v>
      </c>
      <c r="E17" s="125">
        <v>8686.625</v>
      </c>
      <c r="F17" s="131">
        <v>8599.7000000000007</v>
      </c>
      <c r="G17" s="123">
        <f t="shared" si="1"/>
        <v>2814.95</v>
      </c>
      <c r="H17" s="442">
        <f t="shared" si="1"/>
        <v>-86.924999999999272</v>
      </c>
      <c r="K17" s="11"/>
      <c r="L17" s="11"/>
    </row>
    <row r="18" spans="2:12" s="13" customFormat="1" ht="23.1" customHeight="1">
      <c r="B18" s="95">
        <v>3</v>
      </c>
      <c r="C18" s="119" t="s">
        <v>86</v>
      </c>
      <c r="D18" s="121">
        <v>9140</v>
      </c>
      <c r="E18" s="121">
        <f>E19+E20+E21+E22+E23</f>
        <v>10750.300000000001</v>
      </c>
      <c r="F18" s="121">
        <f>F19+F20+F21+F22+F23</f>
        <v>11120.099999999999</v>
      </c>
      <c r="G18" s="121">
        <f>G19+G20+G21+G22+G23</f>
        <v>1610.300000000002</v>
      </c>
      <c r="H18" s="441">
        <f>H19+H20+H21+H22+H23</f>
        <v>369.79999999999791</v>
      </c>
      <c r="I18" s="12"/>
      <c r="J18" s="12"/>
      <c r="K18" s="11"/>
      <c r="L18" s="11"/>
    </row>
    <row r="19" spans="2:12" ht="23.25" customHeight="1">
      <c r="B19" s="96"/>
      <c r="C19" s="126" t="s">
        <v>111</v>
      </c>
      <c r="D19" s="123">
        <v>3001.3799999999997</v>
      </c>
      <c r="E19" s="123">
        <v>3901.23</v>
      </c>
      <c r="F19" s="131">
        <v>3906.3999999999996</v>
      </c>
      <c r="G19" s="123">
        <f t="shared" ref="G19:H23" si="2">E19-D19</f>
        <v>899.85000000000036</v>
      </c>
      <c r="H19" s="442">
        <f t="shared" si="2"/>
        <v>5.169999999999618</v>
      </c>
      <c r="K19" s="11"/>
      <c r="L19" s="11"/>
    </row>
    <row r="20" spans="2:12" ht="23.1" customHeight="1">
      <c r="B20" s="96"/>
      <c r="C20" s="122" t="s">
        <v>221</v>
      </c>
      <c r="D20" s="123">
        <v>0</v>
      </c>
      <c r="E20" s="123">
        <v>0</v>
      </c>
      <c r="F20" s="131">
        <v>0</v>
      </c>
      <c r="G20" s="123">
        <f t="shared" si="2"/>
        <v>0</v>
      </c>
      <c r="H20" s="442">
        <f t="shared" si="2"/>
        <v>0</v>
      </c>
      <c r="K20" s="11"/>
      <c r="L20" s="11"/>
    </row>
    <row r="21" spans="2:12" ht="23.1" customHeight="1">
      <c r="B21" s="96"/>
      <c r="C21" s="122" t="s">
        <v>220</v>
      </c>
      <c r="D21" s="123">
        <v>0</v>
      </c>
      <c r="E21" s="123">
        <v>0</v>
      </c>
      <c r="F21" s="131">
        <v>0</v>
      </c>
      <c r="G21" s="123">
        <f t="shared" si="2"/>
        <v>0</v>
      </c>
      <c r="H21" s="442">
        <f t="shared" si="2"/>
        <v>0</v>
      </c>
      <c r="K21" s="11"/>
      <c r="L21" s="11"/>
    </row>
    <row r="22" spans="2:12" ht="23.1" customHeight="1">
      <c r="B22" s="96"/>
      <c r="C22" s="122" t="s">
        <v>219</v>
      </c>
      <c r="D22" s="123">
        <v>0</v>
      </c>
      <c r="E22" s="123">
        <v>0</v>
      </c>
      <c r="F22" s="131">
        <v>0</v>
      </c>
      <c r="G22" s="123">
        <f t="shared" si="2"/>
        <v>0</v>
      </c>
      <c r="H22" s="442">
        <f t="shared" si="2"/>
        <v>0</v>
      </c>
      <c r="K22" s="11"/>
      <c r="L22" s="11"/>
    </row>
    <row r="23" spans="2:12" ht="23.1" customHeight="1">
      <c r="B23" s="97"/>
      <c r="C23" s="124" t="s">
        <v>218</v>
      </c>
      <c r="D23" s="125">
        <v>6138.62</v>
      </c>
      <c r="E23" s="125">
        <v>6849.0700000000015</v>
      </c>
      <c r="F23" s="131">
        <v>7213.7</v>
      </c>
      <c r="G23" s="123">
        <f t="shared" si="2"/>
        <v>710.45000000000164</v>
      </c>
      <c r="H23" s="442">
        <f t="shared" si="2"/>
        <v>364.62999999999829</v>
      </c>
      <c r="K23" s="11"/>
      <c r="L23" s="11"/>
    </row>
    <row r="24" spans="2:12" s="13" customFormat="1" ht="23.1" customHeight="1">
      <c r="B24" s="95">
        <v>4</v>
      </c>
      <c r="C24" s="119" t="s">
        <v>87</v>
      </c>
      <c r="D24" s="120">
        <v>190.20000000000002</v>
      </c>
      <c r="E24" s="121">
        <f>E25+E26</f>
        <v>175.40999999999997</v>
      </c>
      <c r="F24" s="121">
        <f>F25+F26</f>
        <v>227.03</v>
      </c>
      <c r="G24" s="121">
        <f>G25+G26</f>
        <v>-14.790000000000049</v>
      </c>
      <c r="H24" s="441">
        <f>H25+H26</f>
        <v>51.620000000000033</v>
      </c>
      <c r="K24" s="11"/>
      <c r="L24" s="11"/>
    </row>
    <row r="25" spans="2:12" ht="23.1" customHeight="1">
      <c r="B25" s="96"/>
      <c r="C25" s="122" t="s">
        <v>83</v>
      </c>
      <c r="D25" s="123">
        <v>3</v>
      </c>
      <c r="E25" s="123">
        <v>6.5</v>
      </c>
      <c r="F25" s="131">
        <v>6.5</v>
      </c>
      <c r="G25" s="123">
        <f>E25-D25</f>
        <v>3.5</v>
      </c>
      <c r="H25" s="442">
        <f>F25-E25</f>
        <v>0</v>
      </c>
      <c r="K25" s="11"/>
      <c r="L25" s="11"/>
    </row>
    <row r="26" spans="2:12" ht="23.1" customHeight="1">
      <c r="B26" s="97"/>
      <c r="C26" s="124" t="s">
        <v>88</v>
      </c>
      <c r="D26" s="125">
        <v>187.20000000000002</v>
      </c>
      <c r="E26" s="125">
        <v>168.90999999999997</v>
      </c>
      <c r="F26" s="131">
        <v>220.53</v>
      </c>
      <c r="G26" s="123">
        <f>E26-D26</f>
        <v>-18.290000000000049</v>
      </c>
      <c r="H26" s="442">
        <f>F26-E26</f>
        <v>51.620000000000033</v>
      </c>
      <c r="K26" s="11"/>
      <c r="L26" s="11"/>
    </row>
    <row r="27" spans="2:12" s="13" customFormat="1" ht="23.1" customHeight="1">
      <c r="B27" s="95">
        <v>5</v>
      </c>
      <c r="C27" s="119" t="s">
        <v>89</v>
      </c>
      <c r="D27" s="120">
        <f>SUM(D28:D32)</f>
        <v>984285.24726090021</v>
      </c>
      <c r="E27" s="120">
        <f>SUM(E28:E32)</f>
        <v>1125188.2324260902</v>
      </c>
      <c r="F27" s="120">
        <f>SUM(F28:F32)</f>
        <v>1176986.3313</v>
      </c>
      <c r="G27" s="120">
        <f>G28+G29+G30+G31+G32</f>
        <v>140902.98516518992</v>
      </c>
      <c r="H27" s="443">
        <f>H28+H29+H30+H31+H32</f>
        <v>51798.098873909876</v>
      </c>
      <c r="I27" s="12"/>
      <c r="J27" s="12"/>
      <c r="K27" s="11"/>
      <c r="L27" s="11"/>
    </row>
    <row r="28" spans="2:12" ht="23.1" customHeight="1">
      <c r="B28" s="98"/>
      <c r="C28" s="122" t="s">
        <v>83</v>
      </c>
      <c r="D28" s="123">
        <f>D7+D13+D19+D25</f>
        <v>51589.727260899999</v>
      </c>
      <c r="E28" s="123">
        <f>E7+E13+E19+E25</f>
        <v>74209.427426089998</v>
      </c>
      <c r="F28" s="123">
        <f>F7+F13+F19+F25</f>
        <v>20396.875</v>
      </c>
      <c r="G28" s="123">
        <f t="shared" ref="G28:H32" si="3">E28-D28</f>
        <v>22619.700165189999</v>
      </c>
      <c r="H28" s="442">
        <f t="shared" si="3"/>
        <v>-53812.552426089998</v>
      </c>
      <c r="I28" s="11"/>
      <c r="J28" s="11"/>
      <c r="K28" s="11"/>
      <c r="L28" s="11"/>
    </row>
    <row r="29" spans="2:12" ht="23.1" customHeight="1">
      <c r="B29" s="98"/>
      <c r="C29" s="122" t="s">
        <v>221</v>
      </c>
      <c r="D29" s="123">
        <f t="shared" ref="D29:F31" si="4">D8+D14+D20</f>
        <v>828830.20000000019</v>
      </c>
      <c r="E29" s="123">
        <f t="shared" si="4"/>
        <v>891507.10000000009</v>
      </c>
      <c r="F29" s="123">
        <f t="shared" si="4"/>
        <v>1016283.1</v>
      </c>
      <c r="G29" s="123">
        <f t="shared" si="3"/>
        <v>62676.899999999907</v>
      </c>
      <c r="H29" s="442">
        <f t="shared" si="3"/>
        <v>124775.99999999988</v>
      </c>
      <c r="J29" s="11"/>
      <c r="K29" s="11"/>
      <c r="L29" s="11"/>
    </row>
    <row r="30" spans="2:12" ht="23.1" customHeight="1">
      <c r="B30" s="98"/>
      <c r="C30" s="122" t="s">
        <v>220</v>
      </c>
      <c r="D30" s="123">
        <f t="shared" si="4"/>
        <v>68985.424999999988</v>
      </c>
      <c r="E30" s="123">
        <f t="shared" si="4"/>
        <v>91547.55</v>
      </c>
      <c r="F30" s="123">
        <f t="shared" si="4"/>
        <v>92242.328199999989</v>
      </c>
      <c r="G30" s="123">
        <f t="shared" si="3"/>
        <v>22562.125000000015</v>
      </c>
      <c r="H30" s="442">
        <f t="shared" si="3"/>
        <v>694.7781999999861</v>
      </c>
      <c r="J30" s="11"/>
      <c r="K30" s="11"/>
      <c r="L30" s="11"/>
    </row>
    <row r="31" spans="2:12" ht="23.1" customHeight="1">
      <c r="B31" s="98"/>
      <c r="C31" s="122" t="s">
        <v>219</v>
      </c>
      <c r="D31" s="123">
        <f t="shared" si="4"/>
        <v>22182.400000000001</v>
      </c>
      <c r="E31" s="123">
        <f t="shared" si="4"/>
        <v>20028.699999999997</v>
      </c>
      <c r="F31" s="123">
        <f t="shared" si="4"/>
        <v>22480.098099999999</v>
      </c>
      <c r="G31" s="123">
        <f t="shared" si="3"/>
        <v>-2153.7000000000044</v>
      </c>
      <c r="H31" s="442">
        <f t="shared" si="3"/>
        <v>2451.3981000000022</v>
      </c>
      <c r="J31" s="11"/>
      <c r="K31" s="11"/>
    </row>
    <row r="32" spans="2:12" ht="18" customHeight="1" thickBot="1">
      <c r="B32" s="99"/>
      <c r="C32" s="127" t="s">
        <v>218</v>
      </c>
      <c r="D32" s="128">
        <f>D11+D17+D23+D26</f>
        <v>12697.495000000001</v>
      </c>
      <c r="E32" s="128">
        <f>E11+E17+E23+E26</f>
        <v>47895.455000000002</v>
      </c>
      <c r="F32" s="128">
        <f>F11+F17+F23+F26</f>
        <v>25583.93</v>
      </c>
      <c r="G32" s="128">
        <f t="shared" si="3"/>
        <v>35197.96</v>
      </c>
      <c r="H32" s="2137">
        <f t="shared" si="3"/>
        <v>-22311.525000000001</v>
      </c>
      <c r="J32" s="11"/>
      <c r="K32" s="11"/>
    </row>
    <row r="33" spans="2:5" ht="16.2" thickTop="1">
      <c r="B33" s="10" t="s">
        <v>514</v>
      </c>
    </row>
    <row r="35" spans="2:5">
      <c r="D35" s="11"/>
      <c r="E35" s="11"/>
    </row>
    <row r="36" spans="2:5">
      <c r="D36" s="11"/>
    </row>
  </sheetData>
  <mergeCells count="6">
    <mergeCell ref="B1:H1"/>
    <mergeCell ref="B2:H2"/>
    <mergeCell ref="B3:H3"/>
    <mergeCell ref="B4:B5"/>
    <mergeCell ref="C4:C5"/>
    <mergeCell ref="G4:H4"/>
  </mergeCells>
  <printOptions horizontalCentered="1"/>
  <pageMargins left="0.75" right="0.75" top="0.25" bottom="0.75181102362204699" header="0" footer="0"/>
  <pageSetup paperSize="9" scale="74" orientation="portrait" errors="blank"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L11" sqref="L11"/>
    </sheetView>
  </sheetViews>
  <sheetFormatPr defaultRowHeight="13.2"/>
  <cols>
    <col min="1" max="1" width="5.109375" style="301" customWidth="1"/>
    <col min="2" max="2" width="2.33203125" style="302" customWidth="1"/>
    <col min="3" max="3" width="46.5546875" style="301" bestFit="1" customWidth="1"/>
    <col min="4" max="5" width="13.88671875" style="301" bestFit="1" customWidth="1"/>
    <col min="6" max="6" width="13.5546875" style="301" customWidth="1"/>
    <col min="7" max="8" width="12.88671875" style="301" bestFit="1" customWidth="1"/>
    <col min="9" max="9" width="12.88671875" style="301" customWidth="1"/>
    <col min="10" max="240" width="8.88671875" style="301"/>
    <col min="241" max="241" width="0" style="301" hidden="1" customWidth="1"/>
    <col min="242" max="242" width="2.33203125" style="301" customWidth="1"/>
    <col min="243" max="243" width="37.109375" style="301" customWidth="1"/>
    <col min="244" max="259" width="0" style="301" hidden="1" customWidth="1"/>
    <col min="260" max="264" width="8.88671875" style="301"/>
    <col min="265" max="265" width="8.33203125" style="301" bestFit="1" customWidth="1"/>
    <col min="266" max="496" width="8.88671875" style="301"/>
    <col min="497" max="497" width="0" style="301" hidden="1" customWidth="1"/>
    <col min="498" max="498" width="2.33203125" style="301" customWidth="1"/>
    <col min="499" max="499" width="37.109375" style="301" customWidth="1"/>
    <col min="500" max="515" width="0" style="301" hidden="1" customWidth="1"/>
    <col min="516" max="520" width="8.88671875" style="301"/>
    <col min="521" max="521" width="8.33203125" style="301" bestFit="1" customWidth="1"/>
    <col min="522" max="752" width="8.88671875" style="301"/>
    <col min="753" max="753" width="0" style="301" hidden="1" customWidth="1"/>
    <col min="754" max="754" width="2.33203125" style="301" customWidth="1"/>
    <col min="755" max="755" width="37.109375" style="301" customWidth="1"/>
    <col min="756" max="771" width="0" style="301" hidden="1" customWidth="1"/>
    <col min="772" max="776" width="8.88671875" style="301"/>
    <col min="777" max="777" width="8.33203125" style="301" bestFit="1" customWidth="1"/>
    <col min="778" max="1008" width="8.88671875" style="301"/>
    <col min="1009" max="1009" width="0" style="301" hidden="1" customWidth="1"/>
    <col min="1010" max="1010" width="2.33203125" style="301" customWidth="1"/>
    <col min="1011" max="1011" width="37.109375" style="301" customWidth="1"/>
    <col min="1012" max="1027" width="0" style="301" hidden="1" customWidth="1"/>
    <col min="1028" max="1032" width="8.88671875" style="301"/>
    <col min="1033" max="1033" width="8.33203125" style="301" bestFit="1" customWidth="1"/>
    <col min="1034" max="1264" width="8.88671875" style="301"/>
    <col min="1265" max="1265" width="0" style="301" hidden="1" customWidth="1"/>
    <col min="1266" max="1266" width="2.33203125" style="301" customWidth="1"/>
    <col min="1267" max="1267" width="37.109375" style="301" customWidth="1"/>
    <col min="1268" max="1283" width="0" style="301" hidden="1" customWidth="1"/>
    <col min="1284" max="1288" width="8.88671875" style="301"/>
    <col min="1289" max="1289" width="8.33203125" style="301" bestFit="1" customWidth="1"/>
    <col min="1290" max="1520" width="8.88671875" style="301"/>
    <col min="1521" max="1521" width="0" style="301" hidden="1" customWidth="1"/>
    <col min="1522" max="1522" width="2.33203125" style="301" customWidth="1"/>
    <col min="1523" max="1523" width="37.109375" style="301" customWidth="1"/>
    <col min="1524" max="1539" width="0" style="301" hidden="1" customWidth="1"/>
    <col min="1540" max="1544" width="8.88671875" style="301"/>
    <col min="1545" max="1545" width="8.33203125" style="301" bestFit="1" customWidth="1"/>
    <col min="1546" max="1776" width="8.88671875" style="301"/>
    <col min="1777" max="1777" width="0" style="301" hidden="1" customWidth="1"/>
    <col min="1778" max="1778" width="2.33203125" style="301" customWidth="1"/>
    <col min="1779" max="1779" width="37.109375" style="301" customWidth="1"/>
    <col min="1780" max="1795" width="0" style="301" hidden="1" customWidth="1"/>
    <col min="1796" max="1800" width="8.88671875" style="301"/>
    <col min="1801" max="1801" width="8.33203125" style="301" bestFit="1" customWidth="1"/>
    <col min="1802" max="2032" width="8.88671875" style="301"/>
    <col min="2033" max="2033" width="0" style="301" hidden="1" customWidth="1"/>
    <col min="2034" max="2034" width="2.33203125" style="301" customWidth="1"/>
    <col min="2035" max="2035" width="37.109375" style="301" customWidth="1"/>
    <col min="2036" max="2051" width="0" style="301" hidden="1" customWidth="1"/>
    <col min="2052" max="2056" width="8.88671875" style="301"/>
    <col min="2057" max="2057" width="8.33203125" style="301" bestFit="1" customWidth="1"/>
    <col min="2058" max="2288" width="8.88671875" style="301"/>
    <col min="2289" max="2289" width="0" style="301" hidden="1" customWidth="1"/>
    <col min="2290" max="2290" width="2.33203125" style="301" customWidth="1"/>
    <col min="2291" max="2291" width="37.109375" style="301" customWidth="1"/>
    <col min="2292" max="2307" width="0" style="301" hidden="1" customWidth="1"/>
    <col min="2308" max="2312" width="8.88671875" style="301"/>
    <col min="2313" max="2313" width="8.33203125" style="301" bestFit="1" customWidth="1"/>
    <col min="2314" max="2544" width="8.88671875" style="301"/>
    <col min="2545" max="2545" width="0" style="301" hidden="1" customWidth="1"/>
    <col min="2546" max="2546" width="2.33203125" style="301" customWidth="1"/>
    <col min="2547" max="2547" width="37.109375" style="301" customWidth="1"/>
    <col min="2548" max="2563" width="0" style="301" hidden="1" customWidth="1"/>
    <col min="2564" max="2568" width="8.88671875" style="301"/>
    <col min="2569" max="2569" width="8.33203125" style="301" bestFit="1" customWidth="1"/>
    <col min="2570" max="2800" width="8.88671875" style="301"/>
    <col min="2801" max="2801" width="0" style="301" hidden="1" customWidth="1"/>
    <col min="2802" max="2802" width="2.33203125" style="301" customWidth="1"/>
    <col min="2803" max="2803" width="37.109375" style="301" customWidth="1"/>
    <col min="2804" max="2819" width="0" style="301" hidden="1" customWidth="1"/>
    <col min="2820" max="2824" width="8.88671875" style="301"/>
    <col min="2825" max="2825" width="8.33203125" style="301" bestFit="1" customWidth="1"/>
    <col min="2826" max="3056" width="8.88671875" style="301"/>
    <col min="3057" max="3057" width="0" style="301" hidden="1" customWidth="1"/>
    <col min="3058" max="3058" width="2.33203125" style="301" customWidth="1"/>
    <col min="3059" max="3059" width="37.109375" style="301" customWidth="1"/>
    <col min="3060" max="3075" width="0" style="301" hidden="1" customWidth="1"/>
    <col min="3076" max="3080" width="8.88671875" style="301"/>
    <col min="3081" max="3081" width="8.33203125" style="301" bestFit="1" customWidth="1"/>
    <col min="3082" max="3312" width="8.88671875" style="301"/>
    <col min="3313" max="3313" width="0" style="301" hidden="1" customWidth="1"/>
    <col min="3314" max="3314" width="2.33203125" style="301" customWidth="1"/>
    <col min="3315" max="3315" width="37.109375" style="301" customWidth="1"/>
    <col min="3316" max="3331" width="0" style="301" hidden="1" customWidth="1"/>
    <col min="3332" max="3336" width="8.88671875" style="301"/>
    <col min="3337" max="3337" width="8.33203125" style="301" bestFit="1" customWidth="1"/>
    <col min="3338" max="3568" width="8.88671875" style="301"/>
    <col min="3569" max="3569" width="0" style="301" hidden="1" customWidth="1"/>
    <col min="3570" max="3570" width="2.33203125" style="301" customWidth="1"/>
    <col min="3571" max="3571" width="37.109375" style="301" customWidth="1"/>
    <col min="3572" max="3587" width="0" style="301" hidden="1" customWidth="1"/>
    <col min="3588" max="3592" width="8.88671875" style="301"/>
    <col min="3593" max="3593" width="8.33203125" style="301" bestFit="1" customWidth="1"/>
    <col min="3594" max="3824" width="8.88671875" style="301"/>
    <col min="3825" max="3825" width="0" style="301" hidden="1" customWidth="1"/>
    <col min="3826" max="3826" width="2.33203125" style="301" customWidth="1"/>
    <col min="3827" max="3827" width="37.109375" style="301" customWidth="1"/>
    <col min="3828" max="3843" width="0" style="301" hidden="1" customWidth="1"/>
    <col min="3844" max="3848" width="8.88671875" style="301"/>
    <col min="3849" max="3849" width="8.33203125" style="301" bestFit="1" customWidth="1"/>
    <col min="3850" max="4080" width="8.88671875" style="301"/>
    <col min="4081" max="4081" width="0" style="301" hidden="1" customWidth="1"/>
    <col min="4082" max="4082" width="2.33203125" style="301" customWidth="1"/>
    <col min="4083" max="4083" width="37.109375" style="301" customWidth="1"/>
    <col min="4084" max="4099" width="0" style="301" hidden="1" customWidth="1"/>
    <col min="4100" max="4104" width="8.88671875" style="301"/>
    <col min="4105" max="4105" width="8.33203125" style="301" bestFit="1" customWidth="1"/>
    <col min="4106" max="4336" width="8.88671875" style="301"/>
    <col min="4337" max="4337" width="0" style="301" hidden="1" customWidth="1"/>
    <col min="4338" max="4338" width="2.33203125" style="301" customWidth="1"/>
    <col min="4339" max="4339" width="37.109375" style="301" customWidth="1"/>
    <col min="4340" max="4355" width="0" style="301" hidden="1" customWidth="1"/>
    <col min="4356" max="4360" width="8.88671875" style="301"/>
    <col min="4361" max="4361" width="8.33203125" style="301" bestFit="1" customWidth="1"/>
    <col min="4362" max="4592" width="8.88671875" style="301"/>
    <col min="4593" max="4593" width="0" style="301" hidden="1" customWidth="1"/>
    <col min="4594" max="4594" width="2.33203125" style="301" customWidth="1"/>
    <col min="4595" max="4595" width="37.109375" style="301" customWidth="1"/>
    <col min="4596" max="4611" width="0" style="301" hidden="1" customWidth="1"/>
    <col min="4612" max="4616" width="8.88671875" style="301"/>
    <col min="4617" max="4617" width="8.33203125" style="301" bestFit="1" customWidth="1"/>
    <col min="4618" max="4848" width="8.88671875" style="301"/>
    <col min="4849" max="4849" width="0" style="301" hidden="1" customWidth="1"/>
    <col min="4850" max="4850" width="2.33203125" style="301" customWidth="1"/>
    <col min="4851" max="4851" width="37.109375" style="301" customWidth="1"/>
    <col min="4852" max="4867" width="0" style="301" hidden="1" customWidth="1"/>
    <col min="4868" max="4872" width="8.88671875" style="301"/>
    <col min="4873" max="4873" width="8.33203125" style="301" bestFit="1" customWidth="1"/>
    <col min="4874" max="5104" width="8.88671875" style="301"/>
    <col min="5105" max="5105" width="0" style="301" hidden="1" customWidth="1"/>
    <col min="5106" max="5106" width="2.33203125" style="301" customWidth="1"/>
    <col min="5107" max="5107" width="37.109375" style="301" customWidth="1"/>
    <col min="5108" max="5123" width="0" style="301" hidden="1" customWidth="1"/>
    <col min="5124" max="5128" width="8.88671875" style="301"/>
    <col min="5129" max="5129" width="8.33203125" style="301" bestFit="1" customWidth="1"/>
    <col min="5130" max="5360" width="8.88671875" style="301"/>
    <col min="5361" max="5361" width="0" style="301" hidden="1" customWidth="1"/>
    <col min="5362" max="5362" width="2.33203125" style="301" customWidth="1"/>
    <col min="5363" max="5363" width="37.109375" style="301" customWidth="1"/>
    <col min="5364" max="5379" width="0" style="301" hidden="1" customWidth="1"/>
    <col min="5380" max="5384" width="8.88671875" style="301"/>
    <col min="5385" max="5385" width="8.33203125" style="301" bestFit="1" customWidth="1"/>
    <col min="5386" max="5616" width="8.88671875" style="301"/>
    <col min="5617" max="5617" width="0" style="301" hidden="1" customWidth="1"/>
    <col min="5618" max="5618" width="2.33203125" style="301" customWidth="1"/>
    <col min="5619" max="5619" width="37.109375" style="301" customWidth="1"/>
    <col min="5620" max="5635" width="0" style="301" hidden="1" customWidth="1"/>
    <col min="5636" max="5640" width="8.88671875" style="301"/>
    <col min="5641" max="5641" width="8.33203125" style="301" bestFit="1" customWidth="1"/>
    <col min="5642" max="5872" width="8.88671875" style="301"/>
    <col min="5873" max="5873" width="0" style="301" hidden="1" customWidth="1"/>
    <col min="5874" max="5874" width="2.33203125" style="301" customWidth="1"/>
    <col min="5875" max="5875" width="37.109375" style="301" customWidth="1"/>
    <col min="5876" max="5891" width="0" style="301" hidden="1" customWidth="1"/>
    <col min="5892" max="5896" width="8.88671875" style="301"/>
    <col min="5897" max="5897" width="8.33203125" style="301" bestFit="1" customWidth="1"/>
    <col min="5898" max="6128" width="8.88671875" style="301"/>
    <col min="6129" max="6129" width="0" style="301" hidden="1" customWidth="1"/>
    <col min="6130" max="6130" width="2.33203125" style="301" customWidth="1"/>
    <col min="6131" max="6131" width="37.109375" style="301" customWidth="1"/>
    <col min="6132" max="6147" width="0" style="301" hidden="1" customWidth="1"/>
    <col min="6148" max="6152" width="8.88671875" style="301"/>
    <col min="6153" max="6153" width="8.33203125" style="301" bestFit="1" customWidth="1"/>
    <col min="6154" max="6384" width="8.88671875" style="301"/>
    <col min="6385" max="6385" width="0" style="301" hidden="1" customWidth="1"/>
    <col min="6386" max="6386" width="2.33203125" style="301" customWidth="1"/>
    <col min="6387" max="6387" width="37.109375" style="301" customWidth="1"/>
    <col min="6388" max="6403" width="0" style="301" hidden="1" customWidth="1"/>
    <col min="6404" max="6408" width="8.88671875" style="301"/>
    <col min="6409" max="6409" width="8.33203125" style="301" bestFit="1" customWidth="1"/>
    <col min="6410" max="6640" width="8.88671875" style="301"/>
    <col min="6641" max="6641" width="0" style="301" hidden="1" customWidth="1"/>
    <col min="6642" max="6642" width="2.33203125" style="301" customWidth="1"/>
    <col min="6643" max="6643" width="37.109375" style="301" customWidth="1"/>
    <col min="6644" max="6659" width="0" style="301" hidden="1" customWidth="1"/>
    <col min="6660" max="6664" width="8.88671875" style="301"/>
    <col min="6665" max="6665" width="8.33203125" style="301" bestFit="1" customWidth="1"/>
    <col min="6666" max="6896" width="8.88671875" style="301"/>
    <col min="6897" max="6897" width="0" style="301" hidden="1" customWidth="1"/>
    <col min="6898" max="6898" width="2.33203125" style="301" customWidth="1"/>
    <col min="6899" max="6899" width="37.109375" style="301" customWidth="1"/>
    <col min="6900" max="6915" width="0" style="301" hidden="1" customWidth="1"/>
    <col min="6916" max="6920" width="8.88671875" style="301"/>
    <col min="6921" max="6921" width="8.33203125" style="301" bestFit="1" customWidth="1"/>
    <col min="6922" max="7152" width="8.88671875" style="301"/>
    <col min="7153" max="7153" width="0" style="301" hidden="1" customWidth="1"/>
    <col min="7154" max="7154" width="2.33203125" style="301" customWidth="1"/>
    <col min="7155" max="7155" width="37.109375" style="301" customWidth="1"/>
    <col min="7156" max="7171" width="0" style="301" hidden="1" customWidth="1"/>
    <col min="7172" max="7176" width="8.88671875" style="301"/>
    <col min="7177" max="7177" width="8.33203125" style="301" bestFit="1" customWidth="1"/>
    <col min="7178" max="7408" width="8.88671875" style="301"/>
    <col min="7409" max="7409" width="0" style="301" hidden="1" customWidth="1"/>
    <col min="7410" max="7410" width="2.33203125" style="301" customWidth="1"/>
    <col min="7411" max="7411" width="37.109375" style="301" customWidth="1"/>
    <col min="7412" max="7427" width="0" style="301" hidden="1" customWidth="1"/>
    <col min="7428" max="7432" width="8.88671875" style="301"/>
    <col min="7433" max="7433" width="8.33203125" style="301" bestFit="1" customWidth="1"/>
    <col min="7434" max="7664" width="8.88671875" style="301"/>
    <col min="7665" max="7665" width="0" style="301" hidden="1" customWidth="1"/>
    <col min="7666" max="7666" width="2.33203125" style="301" customWidth="1"/>
    <col min="7667" max="7667" width="37.109375" style="301" customWidth="1"/>
    <col min="7668" max="7683" width="0" style="301" hidden="1" customWidth="1"/>
    <col min="7684" max="7688" width="8.88671875" style="301"/>
    <col min="7689" max="7689" width="8.33203125" style="301" bestFit="1" customWidth="1"/>
    <col min="7690" max="7920" width="8.88671875" style="301"/>
    <col min="7921" max="7921" width="0" style="301" hidden="1" customWidth="1"/>
    <col min="7922" max="7922" width="2.33203125" style="301" customWidth="1"/>
    <col min="7923" max="7923" width="37.109375" style="301" customWidth="1"/>
    <col min="7924" max="7939" width="0" style="301" hidden="1" customWidth="1"/>
    <col min="7940" max="7944" width="8.88671875" style="301"/>
    <col min="7945" max="7945" width="8.33203125" style="301" bestFit="1" customWidth="1"/>
    <col min="7946" max="8176" width="8.88671875" style="301"/>
    <col min="8177" max="8177" width="0" style="301" hidden="1" customWidth="1"/>
    <col min="8178" max="8178" width="2.33203125" style="301" customWidth="1"/>
    <col min="8179" max="8179" width="37.109375" style="301" customWidth="1"/>
    <col min="8180" max="8195" width="0" style="301" hidden="1" customWidth="1"/>
    <col min="8196" max="8200" width="8.88671875" style="301"/>
    <col min="8201" max="8201" width="8.33203125" style="301" bestFit="1" customWidth="1"/>
    <col min="8202" max="8432" width="8.88671875" style="301"/>
    <col min="8433" max="8433" width="0" style="301" hidden="1" customWidth="1"/>
    <col min="8434" max="8434" width="2.33203125" style="301" customWidth="1"/>
    <col min="8435" max="8435" width="37.109375" style="301" customWidth="1"/>
    <col min="8436" max="8451" width="0" style="301" hidden="1" customWidth="1"/>
    <col min="8452" max="8456" width="8.88671875" style="301"/>
    <col min="8457" max="8457" width="8.33203125" style="301" bestFit="1" customWidth="1"/>
    <col min="8458" max="8688" width="8.88671875" style="301"/>
    <col min="8689" max="8689" width="0" style="301" hidden="1" customWidth="1"/>
    <col min="8690" max="8690" width="2.33203125" style="301" customWidth="1"/>
    <col min="8691" max="8691" width="37.109375" style="301" customWidth="1"/>
    <col min="8692" max="8707" width="0" style="301" hidden="1" customWidth="1"/>
    <col min="8708" max="8712" width="8.88671875" style="301"/>
    <col min="8713" max="8713" width="8.33203125" style="301" bestFit="1" customWidth="1"/>
    <col min="8714" max="8944" width="8.88671875" style="301"/>
    <col min="8945" max="8945" width="0" style="301" hidden="1" customWidth="1"/>
    <col min="8946" max="8946" width="2.33203125" style="301" customWidth="1"/>
    <col min="8947" max="8947" width="37.109375" style="301" customWidth="1"/>
    <col min="8948" max="8963" width="0" style="301" hidden="1" customWidth="1"/>
    <col min="8964" max="8968" width="8.88671875" style="301"/>
    <col min="8969" max="8969" width="8.33203125" style="301" bestFit="1" customWidth="1"/>
    <col min="8970" max="9200" width="8.88671875" style="301"/>
    <col min="9201" max="9201" width="0" style="301" hidden="1" customWidth="1"/>
    <col min="9202" max="9202" width="2.33203125" style="301" customWidth="1"/>
    <col min="9203" max="9203" width="37.109375" style="301" customWidth="1"/>
    <col min="9204" max="9219" width="0" style="301" hidden="1" customWidth="1"/>
    <col min="9220" max="9224" width="8.88671875" style="301"/>
    <col min="9225" max="9225" width="8.33203125" style="301" bestFit="1" customWidth="1"/>
    <col min="9226" max="9456" width="8.88671875" style="301"/>
    <col min="9457" max="9457" width="0" style="301" hidden="1" customWidth="1"/>
    <col min="9458" max="9458" width="2.33203125" style="301" customWidth="1"/>
    <col min="9459" max="9459" width="37.109375" style="301" customWidth="1"/>
    <col min="9460" max="9475" width="0" style="301" hidden="1" customWidth="1"/>
    <col min="9476" max="9480" width="8.88671875" style="301"/>
    <col min="9481" max="9481" width="8.33203125" style="301" bestFit="1" customWidth="1"/>
    <col min="9482" max="9712" width="8.88671875" style="301"/>
    <col min="9713" max="9713" width="0" style="301" hidden="1" customWidth="1"/>
    <col min="9714" max="9714" width="2.33203125" style="301" customWidth="1"/>
    <col min="9715" max="9715" width="37.109375" style="301" customWidth="1"/>
    <col min="9716" max="9731" width="0" style="301" hidden="1" customWidth="1"/>
    <col min="9732" max="9736" width="8.88671875" style="301"/>
    <col min="9737" max="9737" width="8.33203125" style="301" bestFit="1" customWidth="1"/>
    <col min="9738" max="9968" width="8.88671875" style="301"/>
    <col min="9969" max="9969" width="0" style="301" hidden="1" customWidth="1"/>
    <col min="9970" max="9970" width="2.33203125" style="301" customWidth="1"/>
    <col min="9971" max="9971" width="37.109375" style="301" customWidth="1"/>
    <col min="9972" max="9987" width="0" style="301" hidden="1" customWidth="1"/>
    <col min="9988" max="9992" width="8.88671875" style="301"/>
    <col min="9993" max="9993" width="8.33203125" style="301" bestFit="1" customWidth="1"/>
    <col min="9994" max="10224" width="8.88671875" style="301"/>
    <col min="10225" max="10225" width="0" style="301" hidden="1" customWidth="1"/>
    <col min="10226" max="10226" width="2.33203125" style="301" customWidth="1"/>
    <col min="10227" max="10227" width="37.109375" style="301" customWidth="1"/>
    <col min="10228" max="10243" width="0" style="301" hidden="1" customWidth="1"/>
    <col min="10244" max="10248" width="8.88671875" style="301"/>
    <col min="10249" max="10249" width="8.33203125" style="301" bestFit="1" customWidth="1"/>
    <col min="10250" max="10480" width="8.88671875" style="301"/>
    <col min="10481" max="10481" width="0" style="301" hidden="1" customWidth="1"/>
    <col min="10482" max="10482" width="2.33203125" style="301" customWidth="1"/>
    <col min="10483" max="10483" width="37.109375" style="301" customWidth="1"/>
    <col min="10484" max="10499" width="0" style="301" hidden="1" customWidth="1"/>
    <col min="10500" max="10504" width="8.88671875" style="301"/>
    <col min="10505" max="10505" width="8.33203125" style="301" bestFit="1" customWidth="1"/>
    <col min="10506" max="10736" width="8.88671875" style="301"/>
    <col min="10737" max="10737" width="0" style="301" hidden="1" customWidth="1"/>
    <col min="10738" max="10738" width="2.33203125" style="301" customWidth="1"/>
    <col min="10739" max="10739" width="37.109375" style="301" customWidth="1"/>
    <col min="10740" max="10755" width="0" style="301" hidden="1" customWidth="1"/>
    <col min="10756" max="10760" width="8.88671875" style="301"/>
    <col min="10761" max="10761" width="8.33203125" style="301" bestFit="1" customWidth="1"/>
    <col min="10762" max="10992" width="8.88671875" style="301"/>
    <col min="10993" max="10993" width="0" style="301" hidden="1" customWidth="1"/>
    <col min="10994" max="10994" width="2.33203125" style="301" customWidth="1"/>
    <col min="10995" max="10995" width="37.109375" style="301" customWidth="1"/>
    <col min="10996" max="11011" width="0" style="301" hidden="1" customWidth="1"/>
    <col min="11012" max="11016" width="8.88671875" style="301"/>
    <col min="11017" max="11017" width="8.33203125" style="301" bestFit="1" customWidth="1"/>
    <col min="11018" max="11248" width="8.88671875" style="301"/>
    <col min="11249" max="11249" width="0" style="301" hidden="1" customWidth="1"/>
    <col min="11250" max="11250" width="2.33203125" style="301" customWidth="1"/>
    <col min="11251" max="11251" width="37.109375" style="301" customWidth="1"/>
    <col min="11252" max="11267" width="0" style="301" hidden="1" customWidth="1"/>
    <col min="11268" max="11272" width="8.88671875" style="301"/>
    <col min="11273" max="11273" width="8.33203125" style="301" bestFit="1" customWidth="1"/>
    <col min="11274" max="11504" width="8.88671875" style="301"/>
    <col min="11505" max="11505" width="0" style="301" hidden="1" customWidth="1"/>
    <col min="11506" max="11506" width="2.33203125" style="301" customWidth="1"/>
    <col min="11507" max="11507" width="37.109375" style="301" customWidth="1"/>
    <col min="11508" max="11523" width="0" style="301" hidden="1" customWidth="1"/>
    <col min="11524" max="11528" width="8.88671875" style="301"/>
    <col min="11529" max="11529" width="8.33203125" style="301" bestFit="1" customWidth="1"/>
    <col min="11530" max="11760" width="8.88671875" style="301"/>
    <col min="11761" max="11761" width="0" style="301" hidden="1" customWidth="1"/>
    <col min="11762" max="11762" width="2.33203125" style="301" customWidth="1"/>
    <col min="11763" max="11763" width="37.109375" style="301" customWidth="1"/>
    <col min="11764" max="11779" width="0" style="301" hidden="1" customWidth="1"/>
    <col min="11780" max="11784" width="8.88671875" style="301"/>
    <col min="11785" max="11785" width="8.33203125" style="301" bestFit="1" customWidth="1"/>
    <col min="11786" max="12016" width="8.88671875" style="301"/>
    <col min="12017" max="12017" width="0" style="301" hidden="1" customWidth="1"/>
    <col min="12018" max="12018" width="2.33203125" style="301" customWidth="1"/>
    <col min="12019" max="12019" width="37.109375" style="301" customWidth="1"/>
    <col min="12020" max="12035" width="0" style="301" hidden="1" customWidth="1"/>
    <col min="12036" max="12040" width="8.88671875" style="301"/>
    <col min="12041" max="12041" width="8.33203125" style="301" bestFit="1" customWidth="1"/>
    <col min="12042" max="12272" width="8.88671875" style="301"/>
    <col min="12273" max="12273" width="0" style="301" hidden="1" customWidth="1"/>
    <col min="12274" max="12274" width="2.33203125" style="301" customWidth="1"/>
    <col min="12275" max="12275" width="37.109375" style="301" customWidth="1"/>
    <col min="12276" max="12291" width="0" style="301" hidden="1" customWidth="1"/>
    <col min="12292" max="12296" width="8.88671875" style="301"/>
    <col min="12297" max="12297" width="8.33203125" style="301" bestFit="1" customWidth="1"/>
    <col min="12298" max="12528" width="8.88671875" style="301"/>
    <col min="12529" max="12529" width="0" style="301" hidden="1" customWidth="1"/>
    <col min="12530" max="12530" width="2.33203125" style="301" customWidth="1"/>
    <col min="12531" max="12531" width="37.109375" style="301" customWidth="1"/>
    <col min="12532" max="12547" width="0" style="301" hidden="1" customWidth="1"/>
    <col min="12548" max="12552" width="8.88671875" style="301"/>
    <col min="12553" max="12553" width="8.33203125" style="301" bestFit="1" customWidth="1"/>
    <col min="12554" max="12784" width="8.88671875" style="301"/>
    <col min="12785" max="12785" width="0" style="301" hidden="1" customWidth="1"/>
    <col min="12786" max="12786" width="2.33203125" style="301" customWidth="1"/>
    <col min="12787" max="12787" width="37.109375" style="301" customWidth="1"/>
    <col min="12788" max="12803" width="0" style="301" hidden="1" customWidth="1"/>
    <col min="12804" max="12808" width="8.88671875" style="301"/>
    <col min="12809" max="12809" width="8.33203125" style="301" bestFit="1" customWidth="1"/>
    <col min="12810" max="13040" width="8.88671875" style="301"/>
    <col min="13041" max="13041" width="0" style="301" hidden="1" customWidth="1"/>
    <col min="13042" max="13042" width="2.33203125" style="301" customWidth="1"/>
    <col min="13043" max="13043" width="37.109375" style="301" customWidth="1"/>
    <col min="13044" max="13059" width="0" style="301" hidden="1" customWidth="1"/>
    <col min="13060" max="13064" width="8.88671875" style="301"/>
    <col min="13065" max="13065" width="8.33203125" style="301" bestFit="1" customWidth="1"/>
    <col min="13066" max="13296" width="8.88671875" style="301"/>
    <col min="13297" max="13297" width="0" style="301" hidden="1" customWidth="1"/>
    <col min="13298" max="13298" width="2.33203125" style="301" customWidth="1"/>
    <col min="13299" max="13299" width="37.109375" style="301" customWidth="1"/>
    <col min="13300" max="13315" width="0" style="301" hidden="1" customWidth="1"/>
    <col min="13316" max="13320" width="8.88671875" style="301"/>
    <col min="13321" max="13321" width="8.33203125" style="301" bestFit="1" customWidth="1"/>
    <col min="13322" max="13552" width="8.88671875" style="301"/>
    <col min="13553" max="13553" width="0" style="301" hidden="1" customWidth="1"/>
    <col min="13554" max="13554" width="2.33203125" style="301" customWidth="1"/>
    <col min="13555" max="13555" width="37.109375" style="301" customWidth="1"/>
    <col min="13556" max="13571" width="0" style="301" hidden="1" customWidth="1"/>
    <col min="13572" max="13576" width="8.88671875" style="301"/>
    <col min="13577" max="13577" width="8.33203125" style="301" bestFit="1" customWidth="1"/>
    <col min="13578" max="13808" width="8.88671875" style="301"/>
    <col min="13809" max="13809" width="0" style="301" hidden="1" customWidth="1"/>
    <col min="13810" max="13810" width="2.33203125" style="301" customWidth="1"/>
    <col min="13811" max="13811" width="37.109375" style="301" customWidth="1"/>
    <col min="13812" max="13827" width="0" style="301" hidden="1" customWidth="1"/>
    <col min="13828" max="13832" width="8.88671875" style="301"/>
    <col min="13833" max="13833" width="8.33203125" style="301" bestFit="1" customWidth="1"/>
    <col min="13834" max="14064" width="8.88671875" style="301"/>
    <col min="14065" max="14065" width="0" style="301" hidden="1" customWidth="1"/>
    <col min="14066" max="14066" width="2.33203125" style="301" customWidth="1"/>
    <col min="14067" max="14067" width="37.109375" style="301" customWidth="1"/>
    <col min="14068" max="14083" width="0" style="301" hidden="1" customWidth="1"/>
    <col min="14084" max="14088" width="8.88671875" style="301"/>
    <col min="14089" max="14089" width="8.33203125" style="301" bestFit="1" customWidth="1"/>
    <col min="14090" max="14320" width="8.88671875" style="301"/>
    <col min="14321" max="14321" width="0" style="301" hidden="1" customWidth="1"/>
    <col min="14322" max="14322" width="2.33203125" style="301" customWidth="1"/>
    <col min="14323" max="14323" width="37.109375" style="301" customWidth="1"/>
    <col min="14324" max="14339" width="0" style="301" hidden="1" customWidth="1"/>
    <col min="14340" max="14344" width="8.88671875" style="301"/>
    <col min="14345" max="14345" width="8.33203125" style="301" bestFit="1" customWidth="1"/>
    <col min="14346" max="14576" width="8.88671875" style="301"/>
    <col min="14577" max="14577" width="0" style="301" hidden="1" customWidth="1"/>
    <col min="14578" max="14578" width="2.33203125" style="301" customWidth="1"/>
    <col min="14579" max="14579" width="37.109375" style="301" customWidth="1"/>
    <col min="14580" max="14595" width="0" style="301" hidden="1" customWidth="1"/>
    <col min="14596" max="14600" width="8.88671875" style="301"/>
    <col min="14601" max="14601" width="8.33203125" style="301" bestFit="1" customWidth="1"/>
    <col min="14602" max="14832" width="8.88671875" style="301"/>
    <col min="14833" max="14833" width="0" style="301" hidden="1" customWidth="1"/>
    <col min="14834" max="14834" width="2.33203125" style="301" customWidth="1"/>
    <col min="14835" max="14835" width="37.109375" style="301" customWidth="1"/>
    <col min="14836" max="14851" width="0" style="301" hidden="1" customWidth="1"/>
    <col min="14852" max="14856" width="8.88671875" style="301"/>
    <col min="14857" max="14857" width="8.33203125" style="301" bestFit="1" customWidth="1"/>
    <col min="14858" max="15088" width="8.88671875" style="301"/>
    <col min="15089" max="15089" width="0" style="301" hidden="1" customWidth="1"/>
    <col min="15090" max="15090" width="2.33203125" style="301" customWidth="1"/>
    <col min="15091" max="15091" width="37.109375" style="301" customWidth="1"/>
    <col min="15092" max="15107" width="0" style="301" hidden="1" customWidth="1"/>
    <col min="15108" max="15112" width="8.88671875" style="301"/>
    <col min="15113" max="15113" width="8.33203125" style="301" bestFit="1" customWidth="1"/>
    <col min="15114" max="15344" width="8.88671875" style="301"/>
    <col min="15345" max="15345" width="0" style="301" hidden="1" customWidth="1"/>
    <col min="15346" max="15346" width="2.33203125" style="301" customWidth="1"/>
    <col min="15347" max="15347" width="37.109375" style="301" customWidth="1"/>
    <col min="15348" max="15363" width="0" style="301" hidden="1" customWidth="1"/>
    <col min="15364" max="15368" width="8.88671875" style="301"/>
    <col min="15369" max="15369" width="8.33203125" style="301" bestFit="1" customWidth="1"/>
    <col min="15370" max="15600" width="8.88671875" style="301"/>
    <col min="15601" max="15601" width="0" style="301" hidden="1" customWidth="1"/>
    <col min="15602" max="15602" width="2.33203125" style="301" customWidth="1"/>
    <col min="15603" max="15603" width="37.109375" style="301" customWidth="1"/>
    <col min="15604" max="15619" width="0" style="301" hidden="1" customWidth="1"/>
    <col min="15620" max="15624" width="8.88671875" style="301"/>
    <col min="15625" max="15625" width="8.33203125" style="301" bestFit="1" customWidth="1"/>
    <col min="15626" max="15856" width="8.88671875" style="301"/>
    <col min="15857" max="15857" width="0" style="301" hidden="1" customWidth="1"/>
    <col min="15858" max="15858" width="2.33203125" style="301" customWidth="1"/>
    <col min="15859" max="15859" width="37.109375" style="301" customWidth="1"/>
    <col min="15860" max="15875" width="0" style="301" hidden="1" customWidth="1"/>
    <col min="15876" max="15880" width="8.88671875" style="301"/>
    <col min="15881" max="15881" width="8.33203125" style="301" bestFit="1" customWidth="1"/>
    <col min="15882" max="16112" width="8.88671875" style="301"/>
    <col min="16113" max="16113" width="0" style="301" hidden="1" customWidth="1"/>
    <col min="16114" max="16114" width="2.33203125" style="301" customWidth="1"/>
    <col min="16115" max="16115" width="37.109375" style="301" customWidth="1"/>
    <col min="16116" max="16131" width="0" style="301" hidden="1" customWidth="1"/>
    <col min="16132" max="16136" width="8.88671875" style="301"/>
    <col min="16137" max="16137" width="8.33203125" style="301" bestFit="1" customWidth="1"/>
    <col min="16138" max="16384" width="8.88671875" style="301"/>
  </cols>
  <sheetData>
    <row r="1" spans="2:11" ht="15.6">
      <c r="B1" s="3853" t="s">
        <v>436</v>
      </c>
      <c r="C1" s="3853"/>
      <c r="D1" s="3853"/>
      <c r="E1" s="3853"/>
      <c r="F1" s="3853"/>
      <c r="G1" s="3853"/>
      <c r="H1" s="3853"/>
      <c r="I1" s="285"/>
    </row>
    <row r="2" spans="2:11" ht="17.399999999999999">
      <c r="B2" s="3875" t="s">
        <v>435</v>
      </c>
      <c r="C2" s="3875"/>
      <c r="D2" s="3875"/>
      <c r="E2" s="3875"/>
      <c r="F2" s="3875"/>
      <c r="G2" s="3875"/>
      <c r="H2" s="3875"/>
      <c r="I2" s="342"/>
    </row>
    <row r="3" spans="2:11" ht="15.75" customHeight="1" thickBot="1">
      <c r="B3" s="3886" t="s">
        <v>77</v>
      </c>
      <c r="C3" s="3886"/>
      <c r="D3" s="3886"/>
      <c r="E3" s="3886"/>
      <c r="F3" s="3886"/>
      <c r="G3" s="3886"/>
      <c r="H3" s="3886"/>
      <c r="I3" s="3886"/>
    </row>
    <row r="4" spans="2:11" ht="18" customHeight="1" thickTop="1">
      <c r="B4" s="3879" t="s">
        <v>434</v>
      </c>
      <c r="C4" s="3880"/>
      <c r="D4" s="3877" t="s">
        <v>150</v>
      </c>
      <c r="E4" s="3877" t="s">
        <v>173</v>
      </c>
      <c r="F4" s="3877" t="s">
        <v>180</v>
      </c>
      <c r="G4" s="3883" t="s">
        <v>433</v>
      </c>
      <c r="H4" s="3884"/>
      <c r="I4" s="3885"/>
    </row>
    <row r="5" spans="2:11" ht="18" customHeight="1">
      <c r="B5" s="3881"/>
      <c r="C5" s="3882"/>
      <c r="D5" s="3878"/>
      <c r="E5" s="3878"/>
      <c r="F5" s="3878"/>
      <c r="G5" s="341" t="s">
        <v>150</v>
      </c>
      <c r="H5" s="340" t="s">
        <v>173</v>
      </c>
      <c r="I5" s="339" t="s">
        <v>180</v>
      </c>
    </row>
    <row r="6" spans="2:11" s="309" customFormat="1" ht="15.6">
      <c r="B6" s="322" t="s">
        <v>113</v>
      </c>
      <c r="C6" s="321" t="s">
        <v>432</v>
      </c>
      <c r="D6" s="320">
        <v>231303</v>
      </c>
      <c r="E6" s="320">
        <v>255997.66999999998</v>
      </c>
      <c r="F6" s="320">
        <v>234421.4</v>
      </c>
      <c r="G6" s="320">
        <f t="shared" ref="G6:G29" si="0">D6/D$29*100</f>
        <v>4.647851268751122</v>
      </c>
      <c r="H6" s="320">
        <f t="shared" ref="H6:H29" si="1">E6/E$29*100</f>
        <v>4.7863204108455735</v>
      </c>
      <c r="I6" s="319">
        <f t="shared" ref="I6:I29" si="2">F6/F$29*100</f>
        <v>4.1091638008923201</v>
      </c>
    </row>
    <row r="7" spans="2:11" ht="21" customHeight="1">
      <c r="B7" s="334"/>
      <c r="C7" s="333" t="s">
        <v>429</v>
      </c>
      <c r="D7" s="338">
        <v>103916.55</v>
      </c>
      <c r="E7" s="338">
        <v>153610</v>
      </c>
      <c r="F7" s="338">
        <v>55000</v>
      </c>
      <c r="G7" s="332">
        <f t="shared" si="0"/>
        <v>2.0881210739235523</v>
      </c>
      <c r="H7" s="332">
        <f t="shared" si="1"/>
        <v>2.8720053518846034</v>
      </c>
      <c r="I7" s="331">
        <f t="shared" si="2"/>
        <v>0.96409290725623864</v>
      </c>
    </row>
    <row r="8" spans="2:11" ht="21" customHeight="1">
      <c r="B8" s="330"/>
      <c r="C8" s="329" t="s">
        <v>428</v>
      </c>
      <c r="D8" s="328">
        <v>124500</v>
      </c>
      <c r="E8" s="337">
        <v>100000</v>
      </c>
      <c r="F8" s="337">
        <v>179000</v>
      </c>
      <c r="G8" s="328">
        <f t="shared" si="0"/>
        <v>2.501729259713513</v>
      </c>
      <c r="H8" s="328">
        <f t="shared" si="1"/>
        <v>1.8696734274361069</v>
      </c>
      <c r="I8" s="327">
        <f t="shared" si="2"/>
        <v>3.1376841890703036</v>
      </c>
    </row>
    <row r="9" spans="2:11" ht="21" customHeight="1">
      <c r="B9" s="330"/>
      <c r="C9" s="329" t="s">
        <v>427</v>
      </c>
      <c r="D9" s="328">
        <v>0</v>
      </c>
      <c r="E9" s="328">
        <v>0</v>
      </c>
      <c r="F9" s="328">
        <v>0</v>
      </c>
      <c r="G9" s="328">
        <f t="shared" si="0"/>
        <v>0</v>
      </c>
      <c r="H9" s="328">
        <f t="shared" si="1"/>
        <v>0</v>
      </c>
      <c r="I9" s="327">
        <f t="shared" si="2"/>
        <v>0</v>
      </c>
    </row>
    <row r="10" spans="2:11" ht="21" customHeight="1">
      <c r="B10" s="330"/>
      <c r="C10" s="329" t="s">
        <v>426</v>
      </c>
      <c r="D10" s="337">
        <v>2829.7699999999995</v>
      </c>
      <c r="E10" s="337">
        <v>2361.31</v>
      </c>
      <c r="F10" s="337">
        <v>369.79999999999995</v>
      </c>
      <c r="G10" s="328">
        <f t="shared" si="0"/>
        <v>5.6861995239032181E-2</v>
      </c>
      <c r="H10" s="328">
        <f t="shared" si="1"/>
        <v>4.4148785609391526E-2</v>
      </c>
      <c r="I10" s="327">
        <f t="shared" si="2"/>
        <v>6.4822101291519456E-3</v>
      </c>
    </row>
    <row r="11" spans="2:11" ht="21" customHeight="1">
      <c r="B11" s="330"/>
      <c r="C11" s="329" t="s">
        <v>425</v>
      </c>
      <c r="D11" s="337">
        <v>56.68</v>
      </c>
      <c r="E11" s="337">
        <v>26.36</v>
      </c>
      <c r="F11" s="337">
        <v>51.6</v>
      </c>
      <c r="G11" s="328">
        <f t="shared" si="0"/>
        <v>1.1389398750245936E-3</v>
      </c>
      <c r="H11" s="328">
        <f t="shared" si="1"/>
        <v>4.9284591547215772E-4</v>
      </c>
      <c r="I11" s="327">
        <f t="shared" si="2"/>
        <v>9.0449443662585292E-4</v>
      </c>
      <c r="K11" s="303"/>
    </row>
    <row r="12" spans="2:11" ht="21" customHeight="1">
      <c r="B12" s="326"/>
      <c r="C12" s="325" t="s">
        <v>424</v>
      </c>
      <c r="D12" s="324">
        <v>0</v>
      </c>
      <c r="E12" s="324">
        <v>0</v>
      </c>
      <c r="F12" s="324">
        <v>0</v>
      </c>
      <c r="G12" s="324">
        <f t="shared" si="0"/>
        <v>0</v>
      </c>
      <c r="H12" s="324">
        <f t="shared" si="1"/>
        <v>0</v>
      </c>
      <c r="I12" s="323">
        <f t="shared" si="2"/>
        <v>0</v>
      </c>
    </row>
    <row r="13" spans="2:11" s="309" customFormat="1" ht="15.6">
      <c r="B13" s="322" t="s">
        <v>63</v>
      </c>
      <c r="C13" s="321" t="s">
        <v>431</v>
      </c>
      <c r="D13" s="320">
        <v>47337.760000000002</v>
      </c>
      <c r="E13" s="320">
        <v>115094.78000000001</v>
      </c>
      <c r="F13" s="336">
        <v>182623.32214103997</v>
      </c>
      <c r="G13" s="320">
        <f t="shared" si="0"/>
        <v>0.95121493398631285</v>
      </c>
      <c r="H13" s="320">
        <f t="shared" si="1"/>
        <v>2.1518965180260468</v>
      </c>
      <c r="I13" s="319">
        <f t="shared" si="2"/>
        <v>3.2011972650135965</v>
      </c>
    </row>
    <row r="14" spans="2:11" ht="21" customHeight="1">
      <c r="B14" s="334"/>
      <c r="C14" s="333" t="s">
        <v>429</v>
      </c>
      <c r="D14" s="332">
        <v>29000</v>
      </c>
      <c r="E14" s="332">
        <v>50302.5</v>
      </c>
      <c r="F14" s="332">
        <v>109123.32214103999</v>
      </c>
      <c r="G14" s="332">
        <f t="shared" si="0"/>
        <v>0.58273211672041658</v>
      </c>
      <c r="H14" s="332">
        <f t="shared" si="1"/>
        <v>0.94049247583604756</v>
      </c>
      <c r="I14" s="331">
        <f t="shared" si="2"/>
        <v>1.9128185616802602</v>
      </c>
    </row>
    <row r="15" spans="2:11" ht="21" customHeight="1">
      <c r="B15" s="330"/>
      <c r="C15" s="329" t="s">
        <v>428</v>
      </c>
      <c r="D15" s="328">
        <v>18000</v>
      </c>
      <c r="E15" s="328">
        <v>64000</v>
      </c>
      <c r="F15" s="328">
        <v>73500</v>
      </c>
      <c r="G15" s="328">
        <f t="shared" si="0"/>
        <v>0.36169579658508622</v>
      </c>
      <c r="H15" s="328">
        <f t="shared" si="1"/>
        <v>1.1965909935591081</v>
      </c>
      <c r="I15" s="327">
        <f t="shared" si="2"/>
        <v>1.2883787033333369</v>
      </c>
    </row>
    <row r="16" spans="2:11" ht="21" customHeight="1">
      <c r="B16" s="330"/>
      <c r="C16" s="329" t="s">
        <v>427</v>
      </c>
      <c r="D16" s="328">
        <v>0</v>
      </c>
      <c r="E16" s="328">
        <v>0</v>
      </c>
      <c r="F16" s="328">
        <v>0</v>
      </c>
      <c r="G16" s="328">
        <f t="shared" si="0"/>
        <v>0</v>
      </c>
      <c r="H16" s="328">
        <f t="shared" si="1"/>
        <v>0</v>
      </c>
      <c r="I16" s="327">
        <f t="shared" si="2"/>
        <v>0</v>
      </c>
    </row>
    <row r="17" spans="2:11" ht="21" customHeight="1">
      <c r="B17" s="330"/>
      <c r="C17" s="329" t="s">
        <v>426</v>
      </c>
      <c r="D17" s="328">
        <v>285.66000000000003</v>
      </c>
      <c r="E17" s="328">
        <v>751.10000000000014</v>
      </c>
      <c r="F17" s="328">
        <v>0</v>
      </c>
      <c r="G17" s="328">
        <f t="shared" si="0"/>
        <v>5.740112291805319E-3</v>
      </c>
      <c r="H17" s="328">
        <f t="shared" si="1"/>
        <v>1.4043117113472598E-2</v>
      </c>
      <c r="I17" s="327">
        <f t="shared" si="2"/>
        <v>0</v>
      </c>
    </row>
    <row r="18" spans="2:11" ht="21" customHeight="1">
      <c r="B18" s="330"/>
      <c r="C18" s="329" t="s">
        <v>425</v>
      </c>
      <c r="D18" s="328">
        <v>52.1</v>
      </c>
      <c r="E18" s="328">
        <v>41.180000000000007</v>
      </c>
      <c r="F18" s="328">
        <v>0</v>
      </c>
      <c r="G18" s="328">
        <f t="shared" si="0"/>
        <v>1.0469083890046107E-3</v>
      </c>
      <c r="H18" s="328">
        <f t="shared" si="1"/>
        <v>7.6993151741818887E-4</v>
      </c>
      <c r="I18" s="327">
        <f t="shared" si="2"/>
        <v>0</v>
      </c>
    </row>
    <row r="19" spans="2:11" ht="21" customHeight="1">
      <c r="B19" s="326"/>
      <c r="C19" s="325" t="s">
        <v>424</v>
      </c>
      <c r="D19" s="324">
        <v>0</v>
      </c>
      <c r="E19" s="324">
        <v>0</v>
      </c>
      <c r="F19" s="324">
        <v>0</v>
      </c>
      <c r="G19" s="324">
        <f t="shared" si="0"/>
        <v>0</v>
      </c>
      <c r="H19" s="324">
        <f t="shared" si="1"/>
        <v>0</v>
      </c>
      <c r="I19" s="323">
        <f t="shared" si="2"/>
        <v>0</v>
      </c>
    </row>
    <row r="20" spans="2:11" s="309" customFormat="1" ht="15.6">
      <c r="B20" s="322" t="s">
        <v>64</v>
      </c>
      <c r="C20" s="321" t="s">
        <v>430</v>
      </c>
      <c r="D20" s="320">
        <v>183965.24</v>
      </c>
      <c r="E20" s="320">
        <v>140902.89000000001</v>
      </c>
      <c r="F20" s="320">
        <v>51798.077858960009</v>
      </c>
      <c r="G20" s="320">
        <f t="shared" si="0"/>
        <v>3.6966363347648086</v>
      </c>
      <c r="H20" s="320">
        <f t="shared" si="1"/>
        <v>2.6344238928195272</v>
      </c>
      <c r="I20" s="319">
        <f t="shared" si="2"/>
        <v>0.90796653587872278</v>
      </c>
      <c r="K20" s="335"/>
    </row>
    <row r="21" spans="2:11" ht="21" customHeight="1">
      <c r="B21" s="334"/>
      <c r="C21" s="333" t="s">
        <v>429</v>
      </c>
      <c r="D21" s="332">
        <v>74916.55</v>
      </c>
      <c r="E21" s="332">
        <v>103307.5</v>
      </c>
      <c r="F21" s="332">
        <v>-54123.322141039986</v>
      </c>
      <c r="G21" s="332">
        <f t="shared" si="0"/>
        <v>1.5053889572031356</v>
      </c>
      <c r="H21" s="332">
        <f t="shared" si="1"/>
        <v>1.9315128760485558</v>
      </c>
      <c r="I21" s="331">
        <f t="shared" si="2"/>
        <v>-0.94872565442402146</v>
      </c>
    </row>
    <row r="22" spans="2:11" ht="21" customHeight="1">
      <c r="B22" s="330"/>
      <c r="C22" s="329" t="s">
        <v>428</v>
      </c>
      <c r="D22" s="328">
        <v>106500</v>
      </c>
      <c r="E22" s="328">
        <v>36000</v>
      </c>
      <c r="F22" s="328">
        <v>105500</v>
      </c>
      <c r="G22" s="328">
        <f t="shared" si="0"/>
        <v>2.140033463128427</v>
      </c>
      <c r="H22" s="328">
        <f t="shared" si="1"/>
        <v>0.6730824338769984</v>
      </c>
      <c r="I22" s="327">
        <f t="shared" si="2"/>
        <v>1.8493054857369666</v>
      </c>
    </row>
    <row r="23" spans="2:11" ht="21" customHeight="1">
      <c r="B23" s="330"/>
      <c r="C23" s="329" t="s">
        <v>427</v>
      </c>
      <c r="D23" s="328">
        <v>0</v>
      </c>
      <c r="E23" s="328">
        <v>0</v>
      </c>
      <c r="F23" s="328">
        <v>0</v>
      </c>
      <c r="G23" s="328">
        <f t="shared" si="0"/>
        <v>0</v>
      </c>
      <c r="H23" s="328">
        <f t="shared" si="1"/>
        <v>0</v>
      </c>
      <c r="I23" s="327">
        <f t="shared" si="2"/>
        <v>0</v>
      </c>
    </row>
    <row r="24" spans="2:11" ht="21" customHeight="1">
      <c r="B24" s="330"/>
      <c r="C24" s="329" t="s">
        <v>426</v>
      </c>
      <c r="D24" s="328">
        <v>2544.1099999999997</v>
      </c>
      <c r="E24" s="328">
        <v>1610.2099999999998</v>
      </c>
      <c r="F24" s="328">
        <v>369.79999999999995</v>
      </c>
      <c r="G24" s="328">
        <f t="shared" si="0"/>
        <v>5.1121882947226867E-2</v>
      </c>
      <c r="H24" s="328">
        <f t="shared" si="1"/>
        <v>3.0105668495918933E-2</v>
      </c>
      <c r="I24" s="327">
        <f t="shared" si="2"/>
        <v>6.4822101291519456E-3</v>
      </c>
    </row>
    <row r="25" spans="2:11" ht="21" customHeight="1">
      <c r="B25" s="330"/>
      <c r="C25" s="329" t="s">
        <v>425</v>
      </c>
      <c r="D25" s="328">
        <v>4.5799999999999983</v>
      </c>
      <c r="E25" s="328">
        <v>-14.820000000000002</v>
      </c>
      <c r="F25" s="328">
        <v>51.6</v>
      </c>
      <c r="G25" s="328">
        <f t="shared" si="0"/>
        <v>9.2031486019983008E-5</v>
      </c>
      <c r="H25" s="328">
        <f t="shared" si="1"/>
        <v>-2.7708560194603105E-4</v>
      </c>
      <c r="I25" s="327">
        <f t="shared" si="2"/>
        <v>9.0449443662585292E-4</v>
      </c>
    </row>
    <row r="26" spans="2:11" ht="21" customHeight="1">
      <c r="B26" s="326"/>
      <c r="C26" s="325" t="s">
        <v>424</v>
      </c>
      <c r="D26" s="324">
        <v>0</v>
      </c>
      <c r="E26" s="324">
        <v>0</v>
      </c>
      <c r="F26" s="324">
        <v>0</v>
      </c>
      <c r="G26" s="324">
        <f t="shared" si="0"/>
        <v>0</v>
      </c>
      <c r="H26" s="324">
        <f t="shared" si="1"/>
        <v>0</v>
      </c>
      <c r="I26" s="323">
        <f t="shared" si="2"/>
        <v>0</v>
      </c>
    </row>
    <row r="27" spans="2:11" s="309" customFormat="1" ht="15.9" customHeight="1">
      <c r="B27" s="322" t="s">
        <v>130</v>
      </c>
      <c r="C27" s="321" t="s">
        <v>423</v>
      </c>
      <c r="D27" s="320">
        <v>0</v>
      </c>
      <c r="E27" s="320">
        <v>0</v>
      </c>
      <c r="F27" s="320">
        <v>0</v>
      </c>
      <c r="G27" s="320">
        <f t="shared" si="0"/>
        <v>0</v>
      </c>
      <c r="H27" s="320">
        <f t="shared" si="1"/>
        <v>0</v>
      </c>
      <c r="I27" s="319">
        <f t="shared" si="2"/>
        <v>0</v>
      </c>
    </row>
    <row r="28" spans="2:11" s="309" customFormat="1" ht="15.9" customHeight="1">
      <c r="B28" s="318" t="s">
        <v>141</v>
      </c>
      <c r="C28" s="317" t="s">
        <v>422</v>
      </c>
      <c r="D28" s="316">
        <v>183965.24</v>
      </c>
      <c r="E28" s="316">
        <v>140902.89000000001</v>
      </c>
      <c r="F28" s="316">
        <f>F20+F27</f>
        <v>51798.077858960009</v>
      </c>
      <c r="G28" s="316">
        <f t="shared" si="0"/>
        <v>3.6966363347648086</v>
      </c>
      <c r="H28" s="316">
        <f t="shared" si="1"/>
        <v>2.6344238928195272</v>
      </c>
      <c r="I28" s="315">
        <f t="shared" si="2"/>
        <v>0.90796653587872278</v>
      </c>
    </row>
    <row r="29" spans="2:11" s="309" customFormat="1" ht="15.9" customHeight="1" thickBot="1">
      <c r="B29" s="314" t="s">
        <v>421</v>
      </c>
      <c r="C29" s="313" t="s">
        <v>343</v>
      </c>
      <c r="D29" s="312">
        <v>4976557.6957059372</v>
      </c>
      <c r="E29" s="312">
        <v>5348527.6376383305</v>
      </c>
      <c r="F29" s="312">
        <v>5704844.3761013988</v>
      </c>
      <c r="G29" s="311">
        <f t="shared" si="0"/>
        <v>100</v>
      </c>
      <c r="H29" s="311">
        <f t="shared" si="1"/>
        <v>100</v>
      </c>
      <c r="I29" s="310">
        <f t="shared" si="2"/>
        <v>100</v>
      </c>
    </row>
    <row r="30" spans="2:11" ht="13.8" hidden="1" thickTop="1">
      <c r="B30" s="308"/>
      <c r="C30" s="307" t="s">
        <v>420</v>
      </c>
      <c r="D30" s="307"/>
      <c r="E30" s="307"/>
      <c r="F30" s="307"/>
      <c r="G30" s="306"/>
      <c r="H30" s="306"/>
      <c r="I30" s="305"/>
    </row>
    <row r="31" spans="2:11" ht="15" customHeight="1" thickTop="1">
      <c r="B31" s="3876" t="s">
        <v>419</v>
      </c>
      <c r="C31" s="3876"/>
    </row>
    <row r="32" spans="2:11">
      <c r="C32" s="304"/>
      <c r="D32" s="303"/>
    </row>
  </sheetData>
  <mergeCells count="9">
    <mergeCell ref="B1:H1"/>
    <mergeCell ref="B2:H2"/>
    <mergeCell ref="B31:C31"/>
    <mergeCell ref="D4:D5"/>
    <mergeCell ref="E4:E5"/>
    <mergeCell ref="B4:C5"/>
    <mergeCell ref="F4:F5"/>
    <mergeCell ref="G4:I4"/>
    <mergeCell ref="B3:I3"/>
  </mergeCells>
  <pageMargins left="0.7" right="0.27" top="0.39" bottom="0.26" header="0.3" footer="0.3"/>
  <pageSetup paperSize="9" scale="9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82" zoomScaleNormal="82" zoomScaleSheetLayoutView="98" workbookViewId="0">
      <selection activeCell="H11" sqref="H11"/>
    </sheetView>
  </sheetViews>
  <sheetFormatPr defaultColWidth="11" defaultRowHeight="17.100000000000001" customHeight="1"/>
  <cols>
    <col min="1" max="1" width="54.44140625" style="1326" bestFit="1" customWidth="1"/>
    <col min="2" max="2" width="13.5546875" style="1326" customWidth="1"/>
    <col min="3" max="4" width="14.44140625" style="1326" bestFit="1" customWidth="1"/>
    <col min="5" max="5" width="13" style="1326" bestFit="1" customWidth="1"/>
    <col min="6" max="6" width="2.44140625" style="1326" bestFit="1" customWidth="1"/>
    <col min="7" max="7" width="10.109375" style="1326" customWidth="1"/>
    <col min="8" max="8" width="13" style="1326" bestFit="1" customWidth="1"/>
    <col min="9" max="9" width="2.109375" style="1326" customWidth="1"/>
    <col min="10" max="10" width="9.44140625" style="1326" customWidth="1"/>
    <col min="11" max="255" width="11" style="1325"/>
    <col min="256" max="256" width="46.6640625" style="1325" bestFit="1" customWidth="1"/>
    <col min="257" max="257" width="11.88671875" style="1325" customWidth="1"/>
    <col min="258" max="258" width="12.44140625" style="1325" customWidth="1"/>
    <col min="259" max="259" width="12.5546875" style="1325" customWidth="1"/>
    <col min="260" max="260" width="11.6640625" style="1325" customWidth="1"/>
    <col min="261" max="261" width="10.6640625" style="1325" customWidth="1"/>
    <col min="262" max="262" width="2.44140625" style="1325" bestFit="1" customWidth="1"/>
    <col min="263" max="263" width="8.5546875" style="1325" customWidth="1"/>
    <col min="264" max="264" width="12.44140625" style="1325" customWidth="1"/>
    <col min="265" max="265" width="2.109375" style="1325" customWidth="1"/>
    <col min="266" max="266" width="9.44140625" style="1325" customWidth="1"/>
    <col min="267" max="511" width="11" style="1325"/>
    <col min="512" max="512" width="46.6640625" style="1325" bestFit="1" customWidth="1"/>
    <col min="513" max="513" width="11.88671875" style="1325" customWidth="1"/>
    <col min="514" max="514" width="12.44140625" style="1325" customWidth="1"/>
    <col min="515" max="515" width="12.5546875" style="1325" customWidth="1"/>
    <col min="516" max="516" width="11.6640625" style="1325" customWidth="1"/>
    <col min="517" max="517" width="10.6640625" style="1325" customWidth="1"/>
    <col min="518" max="518" width="2.44140625" style="1325" bestFit="1" customWidth="1"/>
    <col min="519" max="519" width="8.5546875" style="1325" customWidth="1"/>
    <col min="520" max="520" width="12.44140625" style="1325" customWidth="1"/>
    <col min="521" max="521" width="2.109375" style="1325" customWidth="1"/>
    <col min="522" max="522" width="9.44140625" style="1325" customWidth="1"/>
    <col min="523" max="767" width="11" style="1325"/>
    <col min="768" max="768" width="46.6640625" style="1325" bestFit="1" customWidth="1"/>
    <col min="769" max="769" width="11.88671875" style="1325" customWidth="1"/>
    <col min="770" max="770" width="12.44140625" style="1325" customWidth="1"/>
    <col min="771" max="771" width="12.5546875" style="1325" customWidth="1"/>
    <col min="772" max="772" width="11.6640625" style="1325" customWidth="1"/>
    <col min="773" max="773" width="10.6640625" style="1325" customWidth="1"/>
    <col min="774" max="774" width="2.44140625" style="1325" bestFit="1" customWidth="1"/>
    <col min="775" max="775" width="8.5546875" style="1325" customWidth="1"/>
    <col min="776" max="776" width="12.44140625" style="1325" customWidth="1"/>
    <col min="777" max="777" width="2.109375" style="1325" customWidth="1"/>
    <col min="778" max="778" width="9.44140625" style="1325" customWidth="1"/>
    <col min="779" max="1023" width="11" style="1325"/>
    <col min="1024" max="1024" width="46.6640625" style="1325" bestFit="1" customWidth="1"/>
    <col min="1025" max="1025" width="11.88671875" style="1325" customWidth="1"/>
    <col min="1026" max="1026" width="12.44140625" style="1325" customWidth="1"/>
    <col min="1027" max="1027" width="12.5546875" style="1325" customWidth="1"/>
    <col min="1028" max="1028" width="11.6640625" style="1325" customWidth="1"/>
    <col min="1029" max="1029" width="10.6640625" style="1325" customWidth="1"/>
    <col min="1030" max="1030" width="2.44140625" style="1325" bestFit="1" customWidth="1"/>
    <col min="1031" max="1031" width="8.5546875" style="1325" customWidth="1"/>
    <col min="1032" max="1032" width="12.44140625" style="1325" customWidth="1"/>
    <col min="1033" max="1033" width="2.109375" style="1325" customWidth="1"/>
    <col min="1034" max="1034" width="9.44140625" style="1325" customWidth="1"/>
    <col min="1035" max="1279" width="11" style="1325"/>
    <col min="1280" max="1280" width="46.6640625" style="1325" bestFit="1" customWidth="1"/>
    <col min="1281" max="1281" width="11.88671875" style="1325" customWidth="1"/>
    <col min="1282" max="1282" width="12.44140625" style="1325" customWidth="1"/>
    <col min="1283" max="1283" width="12.5546875" style="1325" customWidth="1"/>
    <col min="1284" max="1284" width="11.6640625" style="1325" customWidth="1"/>
    <col min="1285" max="1285" width="10.6640625" style="1325" customWidth="1"/>
    <col min="1286" max="1286" width="2.44140625" style="1325" bestFit="1" customWidth="1"/>
    <col min="1287" max="1287" width="8.5546875" style="1325" customWidth="1"/>
    <col min="1288" max="1288" width="12.44140625" style="1325" customWidth="1"/>
    <col min="1289" max="1289" width="2.109375" style="1325" customWidth="1"/>
    <col min="1290" max="1290" width="9.44140625" style="1325" customWidth="1"/>
    <col min="1291" max="1535" width="11" style="1325"/>
    <col min="1536" max="1536" width="46.6640625" style="1325" bestFit="1" customWidth="1"/>
    <col min="1537" max="1537" width="11.88671875" style="1325" customWidth="1"/>
    <col min="1538" max="1538" width="12.44140625" style="1325" customWidth="1"/>
    <col min="1539" max="1539" width="12.5546875" style="1325" customWidth="1"/>
    <col min="1540" max="1540" width="11.6640625" style="1325" customWidth="1"/>
    <col min="1541" max="1541" width="10.6640625" style="1325" customWidth="1"/>
    <col min="1542" max="1542" width="2.44140625" style="1325" bestFit="1" customWidth="1"/>
    <col min="1543" max="1543" width="8.5546875" style="1325" customWidth="1"/>
    <col min="1544" max="1544" width="12.44140625" style="1325" customWidth="1"/>
    <col min="1545" max="1545" width="2.109375" style="1325" customWidth="1"/>
    <col min="1546" max="1546" width="9.44140625" style="1325" customWidth="1"/>
    <col min="1547" max="1791" width="11" style="1325"/>
    <col min="1792" max="1792" width="46.6640625" style="1325" bestFit="1" customWidth="1"/>
    <col min="1793" max="1793" width="11.88671875" style="1325" customWidth="1"/>
    <col min="1794" max="1794" width="12.44140625" style="1325" customWidth="1"/>
    <col min="1795" max="1795" width="12.5546875" style="1325" customWidth="1"/>
    <col min="1796" max="1796" width="11.6640625" style="1325" customWidth="1"/>
    <col min="1797" max="1797" width="10.6640625" style="1325" customWidth="1"/>
    <col min="1798" max="1798" width="2.44140625" style="1325" bestFit="1" customWidth="1"/>
    <col min="1799" max="1799" width="8.5546875" style="1325" customWidth="1"/>
    <col min="1800" max="1800" width="12.44140625" style="1325" customWidth="1"/>
    <col min="1801" max="1801" width="2.109375" style="1325" customWidth="1"/>
    <col min="1802" max="1802" width="9.44140625" style="1325" customWidth="1"/>
    <col min="1803" max="2047" width="11" style="1325"/>
    <col min="2048" max="2048" width="46.6640625" style="1325" bestFit="1" customWidth="1"/>
    <col min="2049" max="2049" width="11.88671875" style="1325" customWidth="1"/>
    <col min="2050" max="2050" width="12.44140625" style="1325" customWidth="1"/>
    <col min="2051" max="2051" width="12.5546875" style="1325" customWidth="1"/>
    <col min="2052" max="2052" width="11.6640625" style="1325" customWidth="1"/>
    <col min="2053" max="2053" width="10.6640625" style="1325" customWidth="1"/>
    <col min="2054" max="2054" width="2.44140625" style="1325" bestFit="1" customWidth="1"/>
    <col min="2055" max="2055" width="8.5546875" style="1325" customWidth="1"/>
    <col min="2056" max="2056" width="12.44140625" style="1325" customWidth="1"/>
    <col min="2057" max="2057" width="2.109375" style="1325" customWidth="1"/>
    <col min="2058" max="2058" width="9.44140625" style="1325" customWidth="1"/>
    <col min="2059" max="2303" width="11" style="1325"/>
    <col min="2304" max="2304" width="46.6640625" style="1325" bestFit="1" customWidth="1"/>
    <col min="2305" max="2305" width="11.88671875" style="1325" customWidth="1"/>
    <col min="2306" max="2306" width="12.44140625" style="1325" customWidth="1"/>
    <col min="2307" max="2307" width="12.5546875" style="1325" customWidth="1"/>
    <col min="2308" max="2308" width="11.6640625" style="1325" customWidth="1"/>
    <col min="2309" max="2309" width="10.6640625" style="1325" customWidth="1"/>
    <col min="2310" max="2310" width="2.44140625" style="1325" bestFit="1" customWidth="1"/>
    <col min="2311" max="2311" width="8.5546875" style="1325" customWidth="1"/>
    <col min="2312" max="2312" width="12.44140625" style="1325" customWidth="1"/>
    <col min="2313" max="2313" width="2.109375" style="1325" customWidth="1"/>
    <col min="2314" max="2314" width="9.44140625" style="1325" customWidth="1"/>
    <col min="2315" max="2559" width="11" style="1325"/>
    <col min="2560" max="2560" width="46.6640625" style="1325" bestFit="1" customWidth="1"/>
    <col min="2561" max="2561" width="11.88671875" style="1325" customWidth="1"/>
    <col min="2562" max="2562" width="12.44140625" style="1325" customWidth="1"/>
    <col min="2563" max="2563" width="12.5546875" style="1325" customWidth="1"/>
    <col min="2564" max="2564" width="11.6640625" style="1325" customWidth="1"/>
    <col min="2565" max="2565" width="10.6640625" style="1325" customWidth="1"/>
    <col min="2566" max="2566" width="2.44140625" style="1325" bestFit="1" customWidth="1"/>
    <col min="2567" max="2567" width="8.5546875" style="1325" customWidth="1"/>
    <col min="2568" max="2568" width="12.44140625" style="1325" customWidth="1"/>
    <col min="2569" max="2569" width="2.109375" style="1325" customWidth="1"/>
    <col min="2570" max="2570" width="9.44140625" style="1325" customWidth="1"/>
    <col min="2571" max="2815" width="11" style="1325"/>
    <col min="2816" max="2816" width="46.6640625" style="1325" bestFit="1" customWidth="1"/>
    <col min="2817" max="2817" width="11.88671875" style="1325" customWidth="1"/>
    <col min="2818" max="2818" width="12.44140625" style="1325" customWidth="1"/>
    <col min="2819" max="2819" width="12.5546875" style="1325" customWidth="1"/>
    <col min="2820" max="2820" width="11.6640625" style="1325" customWidth="1"/>
    <col min="2821" max="2821" width="10.6640625" style="1325" customWidth="1"/>
    <col min="2822" max="2822" width="2.44140625" style="1325" bestFit="1" customWidth="1"/>
    <col min="2823" max="2823" width="8.5546875" style="1325" customWidth="1"/>
    <col min="2824" max="2824" width="12.44140625" style="1325" customWidth="1"/>
    <col min="2825" max="2825" width="2.109375" style="1325" customWidth="1"/>
    <col min="2826" max="2826" width="9.44140625" style="1325" customWidth="1"/>
    <col min="2827" max="3071" width="11" style="1325"/>
    <col min="3072" max="3072" width="46.6640625" style="1325" bestFit="1" customWidth="1"/>
    <col min="3073" max="3073" width="11.88671875" style="1325" customWidth="1"/>
    <col min="3074" max="3074" width="12.44140625" style="1325" customWidth="1"/>
    <col min="3075" max="3075" width="12.5546875" style="1325" customWidth="1"/>
    <col min="3076" max="3076" width="11.6640625" style="1325" customWidth="1"/>
    <col min="3077" max="3077" width="10.6640625" style="1325" customWidth="1"/>
    <col min="3078" max="3078" width="2.44140625" style="1325" bestFit="1" customWidth="1"/>
    <col min="3079" max="3079" width="8.5546875" style="1325" customWidth="1"/>
    <col min="3080" max="3080" width="12.44140625" style="1325" customWidth="1"/>
    <col min="3081" max="3081" width="2.109375" style="1325" customWidth="1"/>
    <col min="3082" max="3082" width="9.44140625" style="1325" customWidth="1"/>
    <col min="3083" max="3327" width="11" style="1325"/>
    <col min="3328" max="3328" width="46.6640625" style="1325" bestFit="1" customWidth="1"/>
    <col min="3329" max="3329" width="11.88671875" style="1325" customWidth="1"/>
    <col min="3330" max="3330" width="12.44140625" style="1325" customWidth="1"/>
    <col min="3331" max="3331" width="12.5546875" style="1325" customWidth="1"/>
    <col min="3332" max="3332" width="11.6640625" style="1325" customWidth="1"/>
    <col min="3333" max="3333" width="10.6640625" style="1325" customWidth="1"/>
    <col min="3334" max="3334" width="2.44140625" style="1325" bestFit="1" customWidth="1"/>
    <col min="3335" max="3335" width="8.5546875" style="1325" customWidth="1"/>
    <col min="3336" max="3336" width="12.44140625" style="1325" customWidth="1"/>
    <col min="3337" max="3337" width="2.109375" style="1325" customWidth="1"/>
    <col min="3338" max="3338" width="9.44140625" style="1325" customWidth="1"/>
    <col min="3339" max="3583" width="11" style="1325"/>
    <col min="3584" max="3584" width="46.6640625" style="1325" bestFit="1" customWidth="1"/>
    <col min="3585" max="3585" width="11.88671875" style="1325" customWidth="1"/>
    <col min="3586" max="3586" width="12.44140625" style="1325" customWidth="1"/>
    <col min="3587" max="3587" width="12.5546875" style="1325" customWidth="1"/>
    <col min="3588" max="3588" width="11.6640625" style="1325" customWidth="1"/>
    <col min="3589" max="3589" width="10.6640625" style="1325" customWidth="1"/>
    <col min="3590" max="3590" width="2.44140625" style="1325" bestFit="1" customWidth="1"/>
    <col min="3591" max="3591" width="8.5546875" style="1325" customWidth="1"/>
    <col min="3592" max="3592" width="12.44140625" style="1325" customWidth="1"/>
    <col min="3593" max="3593" width="2.109375" style="1325" customWidth="1"/>
    <col min="3594" max="3594" width="9.44140625" style="1325" customWidth="1"/>
    <col min="3595" max="3839" width="11" style="1325"/>
    <col min="3840" max="3840" width="46.6640625" style="1325" bestFit="1" customWidth="1"/>
    <col min="3841" max="3841" width="11.88671875" style="1325" customWidth="1"/>
    <col min="3842" max="3842" width="12.44140625" style="1325" customWidth="1"/>
    <col min="3843" max="3843" width="12.5546875" style="1325" customWidth="1"/>
    <col min="3844" max="3844" width="11.6640625" style="1325" customWidth="1"/>
    <col min="3845" max="3845" width="10.6640625" style="1325" customWidth="1"/>
    <col min="3846" max="3846" width="2.44140625" style="1325" bestFit="1" customWidth="1"/>
    <col min="3847" max="3847" width="8.5546875" style="1325" customWidth="1"/>
    <col min="3848" max="3848" width="12.44140625" style="1325" customWidth="1"/>
    <col min="3849" max="3849" width="2.109375" style="1325" customWidth="1"/>
    <col min="3850" max="3850" width="9.44140625" style="1325" customWidth="1"/>
    <col min="3851" max="4095" width="11" style="1325"/>
    <col min="4096" max="4096" width="46.6640625" style="1325" bestFit="1" customWidth="1"/>
    <col min="4097" max="4097" width="11.88671875" style="1325" customWidth="1"/>
    <col min="4098" max="4098" width="12.44140625" style="1325" customWidth="1"/>
    <col min="4099" max="4099" width="12.5546875" style="1325" customWidth="1"/>
    <col min="4100" max="4100" width="11.6640625" style="1325" customWidth="1"/>
    <col min="4101" max="4101" width="10.6640625" style="1325" customWidth="1"/>
    <col min="4102" max="4102" width="2.44140625" style="1325" bestFit="1" customWidth="1"/>
    <col min="4103" max="4103" width="8.5546875" style="1325" customWidth="1"/>
    <col min="4104" max="4104" width="12.44140625" style="1325" customWidth="1"/>
    <col min="4105" max="4105" width="2.109375" style="1325" customWidth="1"/>
    <col min="4106" max="4106" width="9.44140625" style="1325" customWidth="1"/>
    <col min="4107" max="4351" width="11" style="1325"/>
    <col min="4352" max="4352" width="46.6640625" style="1325" bestFit="1" customWidth="1"/>
    <col min="4353" max="4353" width="11.88671875" style="1325" customWidth="1"/>
    <col min="4354" max="4354" width="12.44140625" style="1325" customWidth="1"/>
    <col min="4355" max="4355" width="12.5546875" style="1325" customWidth="1"/>
    <col min="4356" max="4356" width="11.6640625" style="1325" customWidth="1"/>
    <col min="4357" max="4357" width="10.6640625" style="1325" customWidth="1"/>
    <col min="4358" max="4358" width="2.44140625" style="1325" bestFit="1" customWidth="1"/>
    <col min="4359" max="4359" width="8.5546875" style="1325" customWidth="1"/>
    <col min="4360" max="4360" width="12.44140625" style="1325" customWidth="1"/>
    <col min="4361" max="4361" width="2.109375" style="1325" customWidth="1"/>
    <col min="4362" max="4362" width="9.44140625" style="1325" customWidth="1"/>
    <col min="4363" max="4607" width="11" style="1325"/>
    <col min="4608" max="4608" width="46.6640625" style="1325" bestFit="1" customWidth="1"/>
    <col min="4609" max="4609" width="11.88671875" style="1325" customWidth="1"/>
    <col min="4610" max="4610" width="12.44140625" style="1325" customWidth="1"/>
    <col min="4611" max="4611" width="12.5546875" style="1325" customWidth="1"/>
    <col min="4612" max="4612" width="11.6640625" style="1325" customWidth="1"/>
    <col min="4613" max="4613" width="10.6640625" style="1325" customWidth="1"/>
    <col min="4614" max="4614" width="2.44140625" style="1325" bestFit="1" customWidth="1"/>
    <col min="4615" max="4615" width="8.5546875" style="1325" customWidth="1"/>
    <col min="4616" max="4616" width="12.44140625" style="1325" customWidth="1"/>
    <col min="4617" max="4617" width="2.109375" style="1325" customWidth="1"/>
    <col min="4618" max="4618" width="9.44140625" style="1325" customWidth="1"/>
    <col min="4619" max="4863" width="11" style="1325"/>
    <col min="4864" max="4864" width="46.6640625" style="1325" bestFit="1" customWidth="1"/>
    <col min="4865" max="4865" width="11.88671875" style="1325" customWidth="1"/>
    <col min="4866" max="4866" width="12.44140625" style="1325" customWidth="1"/>
    <col min="4867" max="4867" width="12.5546875" style="1325" customWidth="1"/>
    <col min="4868" max="4868" width="11.6640625" style="1325" customWidth="1"/>
    <col min="4869" max="4869" width="10.6640625" style="1325" customWidth="1"/>
    <col min="4870" max="4870" width="2.44140625" style="1325" bestFit="1" customWidth="1"/>
    <col min="4871" max="4871" width="8.5546875" style="1325" customWidth="1"/>
    <col min="4872" max="4872" width="12.44140625" style="1325" customWidth="1"/>
    <col min="4873" max="4873" width="2.109375" style="1325" customWidth="1"/>
    <col min="4874" max="4874" width="9.44140625" style="1325" customWidth="1"/>
    <col min="4875" max="5119" width="11" style="1325"/>
    <col min="5120" max="5120" width="46.6640625" style="1325" bestFit="1" customWidth="1"/>
    <col min="5121" max="5121" width="11.88671875" style="1325" customWidth="1"/>
    <col min="5122" max="5122" width="12.44140625" style="1325" customWidth="1"/>
    <col min="5123" max="5123" width="12.5546875" style="1325" customWidth="1"/>
    <col min="5124" max="5124" width="11.6640625" style="1325" customWidth="1"/>
    <col min="5125" max="5125" width="10.6640625" style="1325" customWidth="1"/>
    <col min="5126" max="5126" width="2.44140625" style="1325" bestFit="1" customWidth="1"/>
    <col min="5127" max="5127" width="8.5546875" style="1325" customWidth="1"/>
    <col min="5128" max="5128" width="12.44140625" style="1325" customWidth="1"/>
    <col min="5129" max="5129" width="2.109375" style="1325" customWidth="1"/>
    <col min="5130" max="5130" width="9.44140625" style="1325" customWidth="1"/>
    <col min="5131" max="5375" width="11" style="1325"/>
    <col min="5376" max="5376" width="46.6640625" style="1325" bestFit="1" customWidth="1"/>
    <col min="5377" max="5377" width="11.88671875" style="1325" customWidth="1"/>
    <col min="5378" max="5378" width="12.44140625" style="1325" customWidth="1"/>
    <col min="5379" max="5379" width="12.5546875" style="1325" customWidth="1"/>
    <col min="5380" max="5380" width="11.6640625" style="1325" customWidth="1"/>
    <col min="5381" max="5381" width="10.6640625" style="1325" customWidth="1"/>
    <col min="5382" max="5382" width="2.44140625" style="1325" bestFit="1" customWidth="1"/>
    <col min="5383" max="5383" width="8.5546875" style="1325" customWidth="1"/>
    <col min="5384" max="5384" width="12.44140625" style="1325" customWidth="1"/>
    <col min="5385" max="5385" width="2.109375" style="1325" customWidth="1"/>
    <col min="5386" max="5386" width="9.44140625" style="1325" customWidth="1"/>
    <col min="5387" max="5631" width="11" style="1325"/>
    <col min="5632" max="5632" width="46.6640625" style="1325" bestFit="1" customWidth="1"/>
    <col min="5633" max="5633" width="11.88671875" style="1325" customWidth="1"/>
    <col min="5634" max="5634" width="12.44140625" style="1325" customWidth="1"/>
    <col min="5635" max="5635" width="12.5546875" style="1325" customWidth="1"/>
    <col min="5636" max="5636" width="11.6640625" style="1325" customWidth="1"/>
    <col min="5637" max="5637" width="10.6640625" style="1325" customWidth="1"/>
    <col min="5638" max="5638" width="2.44140625" style="1325" bestFit="1" customWidth="1"/>
    <col min="5639" max="5639" width="8.5546875" style="1325" customWidth="1"/>
    <col min="5640" max="5640" width="12.44140625" style="1325" customWidth="1"/>
    <col min="5641" max="5641" width="2.109375" style="1325" customWidth="1"/>
    <col min="5642" max="5642" width="9.44140625" style="1325" customWidth="1"/>
    <col min="5643" max="5887" width="11" style="1325"/>
    <col min="5888" max="5888" width="46.6640625" style="1325" bestFit="1" customWidth="1"/>
    <col min="5889" max="5889" width="11.88671875" style="1325" customWidth="1"/>
    <col min="5890" max="5890" width="12.44140625" style="1325" customWidth="1"/>
    <col min="5891" max="5891" width="12.5546875" style="1325" customWidth="1"/>
    <col min="5892" max="5892" width="11.6640625" style="1325" customWidth="1"/>
    <col min="5893" max="5893" width="10.6640625" style="1325" customWidth="1"/>
    <col min="5894" max="5894" width="2.44140625" style="1325" bestFit="1" customWidth="1"/>
    <col min="5895" max="5895" width="8.5546875" style="1325" customWidth="1"/>
    <col min="5896" max="5896" width="12.44140625" style="1325" customWidth="1"/>
    <col min="5897" max="5897" width="2.109375" style="1325" customWidth="1"/>
    <col min="5898" max="5898" width="9.44140625" style="1325" customWidth="1"/>
    <col min="5899" max="6143" width="11" style="1325"/>
    <col min="6144" max="6144" width="46.6640625" style="1325" bestFit="1" customWidth="1"/>
    <col min="6145" max="6145" width="11.88671875" style="1325" customWidth="1"/>
    <col min="6146" max="6146" width="12.44140625" style="1325" customWidth="1"/>
    <col min="6147" max="6147" width="12.5546875" style="1325" customWidth="1"/>
    <col min="6148" max="6148" width="11.6640625" style="1325" customWidth="1"/>
    <col min="6149" max="6149" width="10.6640625" style="1325" customWidth="1"/>
    <col min="6150" max="6150" width="2.44140625" style="1325" bestFit="1" customWidth="1"/>
    <col min="6151" max="6151" width="8.5546875" style="1325" customWidth="1"/>
    <col min="6152" max="6152" width="12.44140625" style="1325" customWidth="1"/>
    <col min="6153" max="6153" width="2.109375" style="1325" customWidth="1"/>
    <col min="6154" max="6154" width="9.44140625" style="1325" customWidth="1"/>
    <col min="6155" max="6399" width="11" style="1325"/>
    <col min="6400" max="6400" width="46.6640625" style="1325" bestFit="1" customWidth="1"/>
    <col min="6401" max="6401" width="11.88671875" style="1325" customWidth="1"/>
    <col min="6402" max="6402" width="12.44140625" style="1325" customWidth="1"/>
    <col min="6403" max="6403" width="12.5546875" style="1325" customWidth="1"/>
    <col min="6404" max="6404" width="11.6640625" style="1325" customWidth="1"/>
    <col min="6405" max="6405" width="10.6640625" style="1325" customWidth="1"/>
    <col min="6406" max="6406" width="2.44140625" style="1325" bestFit="1" customWidth="1"/>
    <col min="6407" max="6407" width="8.5546875" style="1325" customWidth="1"/>
    <col min="6408" max="6408" width="12.44140625" style="1325" customWidth="1"/>
    <col min="6409" max="6409" width="2.109375" style="1325" customWidth="1"/>
    <col min="6410" max="6410" width="9.44140625" style="1325" customWidth="1"/>
    <col min="6411" max="6655" width="11" style="1325"/>
    <col min="6656" max="6656" width="46.6640625" style="1325" bestFit="1" customWidth="1"/>
    <col min="6657" max="6657" width="11.88671875" style="1325" customWidth="1"/>
    <col min="6658" max="6658" width="12.44140625" style="1325" customWidth="1"/>
    <col min="6659" max="6659" width="12.5546875" style="1325" customWidth="1"/>
    <col min="6660" max="6660" width="11.6640625" style="1325" customWidth="1"/>
    <col min="6661" max="6661" width="10.6640625" style="1325" customWidth="1"/>
    <col min="6662" max="6662" width="2.44140625" style="1325" bestFit="1" customWidth="1"/>
    <col min="6663" max="6663" width="8.5546875" style="1325" customWidth="1"/>
    <col min="6664" max="6664" width="12.44140625" style="1325" customWidth="1"/>
    <col min="6665" max="6665" width="2.109375" style="1325" customWidth="1"/>
    <col min="6666" max="6666" width="9.44140625" style="1325" customWidth="1"/>
    <col min="6667" max="6911" width="11" style="1325"/>
    <col min="6912" max="6912" width="46.6640625" style="1325" bestFit="1" customWidth="1"/>
    <col min="6913" max="6913" width="11.88671875" style="1325" customWidth="1"/>
    <col min="6914" max="6914" width="12.44140625" style="1325" customWidth="1"/>
    <col min="6915" max="6915" width="12.5546875" style="1325" customWidth="1"/>
    <col min="6916" max="6916" width="11.6640625" style="1325" customWidth="1"/>
    <col min="6917" max="6917" width="10.6640625" style="1325" customWidth="1"/>
    <col min="6918" max="6918" width="2.44140625" style="1325" bestFit="1" customWidth="1"/>
    <col min="6919" max="6919" width="8.5546875" style="1325" customWidth="1"/>
    <col min="6920" max="6920" width="12.44140625" style="1325" customWidth="1"/>
    <col min="6921" max="6921" width="2.109375" style="1325" customWidth="1"/>
    <col min="6922" max="6922" width="9.44140625" style="1325" customWidth="1"/>
    <col min="6923" max="7167" width="11" style="1325"/>
    <col min="7168" max="7168" width="46.6640625" style="1325" bestFit="1" customWidth="1"/>
    <col min="7169" max="7169" width="11.88671875" style="1325" customWidth="1"/>
    <col min="7170" max="7170" width="12.44140625" style="1325" customWidth="1"/>
    <col min="7171" max="7171" width="12.5546875" style="1325" customWidth="1"/>
    <col min="7172" max="7172" width="11.6640625" style="1325" customWidth="1"/>
    <col min="7173" max="7173" width="10.6640625" style="1325" customWidth="1"/>
    <col min="7174" max="7174" width="2.44140625" style="1325" bestFit="1" customWidth="1"/>
    <col min="7175" max="7175" width="8.5546875" style="1325" customWidth="1"/>
    <col min="7176" max="7176" width="12.44140625" style="1325" customWidth="1"/>
    <col min="7177" max="7177" width="2.109375" style="1325" customWidth="1"/>
    <col min="7178" max="7178" width="9.44140625" style="1325" customWidth="1"/>
    <col min="7179" max="7423" width="11" style="1325"/>
    <col min="7424" max="7424" width="46.6640625" style="1325" bestFit="1" customWidth="1"/>
    <col min="7425" max="7425" width="11.88671875" style="1325" customWidth="1"/>
    <col min="7426" max="7426" width="12.44140625" style="1325" customWidth="1"/>
    <col min="7427" max="7427" width="12.5546875" style="1325" customWidth="1"/>
    <col min="7428" max="7428" width="11.6640625" style="1325" customWidth="1"/>
    <col min="7429" max="7429" width="10.6640625" style="1325" customWidth="1"/>
    <col min="7430" max="7430" width="2.44140625" style="1325" bestFit="1" customWidth="1"/>
    <col min="7431" max="7431" width="8.5546875" style="1325" customWidth="1"/>
    <col min="7432" max="7432" width="12.44140625" style="1325" customWidth="1"/>
    <col min="7433" max="7433" width="2.109375" style="1325" customWidth="1"/>
    <col min="7434" max="7434" width="9.44140625" style="1325" customWidth="1"/>
    <col min="7435" max="7679" width="11" style="1325"/>
    <col min="7680" max="7680" width="46.6640625" style="1325" bestFit="1" customWidth="1"/>
    <col min="7681" max="7681" width="11.88671875" style="1325" customWidth="1"/>
    <col min="7682" max="7682" width="12.44140625" style="1325" customWidth="1"/>
    <col min="7683" max="7683" width="12.5546875" style="1325" customWidth="1"/>
    <col min="7684" max="7684" width="11.6640625" style="1325" customWidth="1"/>
    <col min="7685" max="7685" width="10.6640625" style="1325" customWidth="1"/>
    <col min="7686" max="7686" width="2.44140625" style="1325" bestFit="1" customWidth="1"/>
    <col min="7687" max="7687" width="8.5546875" style="1325" customWidth="1"/>
    <col min="7688" max="7688" width="12.44140625" style="1325" customWidth="1"/>
    <col min="7689" max="7689" width="2.109375" style="1325" customWidth="1"/>
    <col min="7690" max="7690" width="9.44140625" style="1325" customWidth="1"/>
    <col min="7691" max="7935" width="11" style="1325"/>
    <col min="7936" max="7936" width="46.6640625" style="1325" bestFit="1" customWidth="1"/>
    <col min="7937" max="7937" width="11.88671875" style="1325" customWidth="1"/>
    <col min="7938" max="7938" width="12.44140625" style="1325" customWidth="1"/>
    <col min="7939" max="7939" width="12.5546875" style="1325" customWidth="1"/>
    <col min="7940" max="7940" width="11.6640625" style="1325" customWidth="1"/>
    <col min="7941" max="7941" width="10.6640625" style="1325" customWidth="1"/>
    <col min="7942" max="7942" width="2.44140625" style="1325" bestFit="1" customWidth="1"/>
    <col min="7943" max="7943" width="8.5546875" style="1325" customWidth="1"/>
    <col min="7944" max="7944" width="12.44140625" style="1325" customWidth="1"/>
    <col min="7945" max="7945" width="2.109375" style="1325" customWidth="1"/>
    <col min="7946" max="7946" width="9.44140625" style="1325" customWidth="1"/>
    <col min="7947" max="8191" width="11" style="1325"/>
    <col min="8192" max="8192" width="46.6640625" style="1325" bestFit="1" customWidth="1"/>
    <col min="8193" max="8193" width="11.88671875" style="1325" customWidth="1"/>
    <col min="8194" max="8194" width="12.44140625" style="1325" customWidth="1"/>
    <col min="8195" max="8195" width="12.5546875" style="1325" customWidth="1"/>
    <col min="8196" max="8196" width="11.6640625" style="1325" customWidth="1"/>
    <col min="8197" max="8197" width="10.6640625" style="1325" customWidth="1"/>
    <col min="8198" max="8198" width="2.44140625" style="1325" bestFit="1" customWidth="1"/>
    <col min="8199" max="8199" width="8.5546875" style="1325" customWidth="1"/>
    <col min="8200" max="8200" width="12.44140625" style="1325" customWidth="1"/>
    <col min="8201" max="8201" width="2.109375" style="1325" customWidth="1"/>
    <col min="8202" max="8202" width="9.44140625" style="1325" customWidth="1"/>
    <col min="8203" max="8447" width="11" style="1325"/>
    <col min="8448" max="8448" width="46.6640625" style="1325" bestFit="1" customWidth="1"/>
    <col min="8449" max="8449" width="11.88671875" style="1325" customWidth="1"/>
    <col min="8450" max="8450" width="12.44140625" style="1325" customWidth="1"/>
    <col min="8451" max="8451" width="12.5546875" style="1325" customWidth="1"/>
    <col min="8452" max="8452" width="11.6640625" style="1325" customWidth="1"/>
    <col min="8453" max="8453" width="10.6640625" style="1325" customWidth="1"/>
    <col min="8454" max="8454" width="2.44140625" style="1325" bestFit="1" customWidth="1"/>
    <col min="8455" max="8455" width="8.5546875" style="1325" customWidth="1"/>
    <col min="8456" max="8456" width="12.44140625" style="1325" customWidth="1"/>
    <col min="8457" max="8457" width="2.109375" style="1325" customWidth="1"/>
    <col min="8458" max="8458" width="9.44140625" style="1325" customWidth="1"/>
    <col min="8459" max="8703" width="11" style="1325"/>
    <col min="8704" max="8704" width="46.6640625" style="1325" bestFit="1" customWidth="1"/>
    <col min="8705" max="8705" width="11.88671875" style="1325" customWidth="1"/>
    <col min="8706" max="8706" width="12.44140625" style="1325" customWidth="1"/>
    <col min="8707" max="8707" width="12.5546875" style="1325" customWidth="1"/>
    <col min="8708" max="8708" width="11.6640625" style="1325" customWidth="1"/>
    <col min="8709" max="8709" width="10.6640625" style="1325" customWidth="1"/>
    <col min="8710" max="8710" width="2.44140625" style="1325" bestFit="1" customWidth="1"/>
    <col min="8711" max="8711" width="8.5546875" style="1325" customWidth="1"/>
    <col min="8712" max="8712" width="12.44140625" style="1325" customWidth="1"/>
    <col min="8713" max="8713" width="2.109375" style="1325" customWidth="1"/>
    <col min="8714" max="8714" width="9.44140625" style="1325" customWidth="1"/>
    <col min="8715" max="8959" width="11" style="1325"/>
    <col min="8960" max="8960" width="46.6640625" style="1325" bestFit="1" customWidth="1"/>
    <col min="8961" max="8961" width="11.88671875" style="1325" customWidth="1"/>
    <col min="8962" max="8962" width="12.44140625" style="1325" customWidth="1"/>
    <col min="8963" max="8963" width="12.5546875" style="1325" customWidth="1"/>
    <col min="8964" max="8964" width="11.6640625" style="1325" customWidth="1"/>
    <col min="8965" max="8965" width="10.6640625" style="1325" customWidth="1"/>
    <col min="8966" max="8966" width="2.44140625" style="1325" bestFit="1" customWidth="1"/>
    <col min="8967" max="8967" width="8.5546875" style="1325" customWidth="1"/>
    <col min="8968" max="8968" width="12.44140625" style="1325" customWidth="1"/>
    <col min="8969" max="8969" width="2.109375" style="1325" customWidth="1"/>
    <col min="8970" max="8970" width="9.44140625" style="1325" customWidth="1"/>
    <col min="8971" max="9215" width="11" style="1325"/>
    <col min="9216" max="9216" width="46.6640625" style="1325" bestFit="1" customWidth="1"/>
    <col min="9217" max="9217" width="11.88671875" style="1325" customWidth="1"/>
    <col min="9218" max="9218" width="12.44140625" style="1325" customWidth="1"/>
    <col min="9219" max="9219" width="12.5546875" style="1325" customWidth="1"/>
    <col min="9220" max="9220" width="11.6640625" style="1325" customWidth="1"/>
    <col min="9221" max="9221" width="10.6640625" style="1325" customWidth="1"/>
    <col min="9222" max="9222" width="2.44140625" style="1325" bestFit="1" customWidth="1"/>
    <col min="9223" max="9223" width="8.5546875" style="1325" customWidth="1"/>
    <col min="9224" max="9224" width="12.44140625" style="1325" customWidth="1"/>
    <col min="9225" max="9225" width="2.109375" style="1325" customWidth="1"/>
    <col min="9226" max="9226" width="9.44140625" style="1325" customWidth="1"/>
    <col min="9227" max="9471" width="11" style="1325"/>
    <col min="9472" max="9472" width="46.6640625" style="1325" bestFit="1" customWidth="1"/>
    <col min="9473" max="9473" width="11.88671875" style="1325" customWidth="1"/>
    <col min="9474" max="9474" width="12.44140625" style="1325" customWidth="1"/>
    <col min="9475" max="9475" width="12.5546875" style="1325" customWidth="1"/>
    <col min="9476" max="9476" width="11.6640625" style="1325" customWidth="1"/>
    <col min="9477" max="9477" width="10.6640625" style="1325" customWidth="1"/>
    <col min="9478" max="9478" width="2.44140625" style="1325" bestFit="1" customWidth="1"/>
    <col min="9479" max="9479" width="8.5546875" style="1325" customWidth="1"/>
    <col min="9480" max="9480" width="12.44140625" style="1325" customWidth="1"/>
    <col min="9481" max="9481" width="2.109375" style="1325" customWidth="1"/>
    <col min="9482" max="9482" width="9.44140625" style="1325" customWidth="1"/>
    <col min="9483" max="9727" width="11" style="1325"/>
    <col min="9728" max="9728" width="46.6640625" style="1325" bestFit="1" customWidth="1"/>
    <col min="9729" max="9729" width="11.88671875" style="1325" customWidth="1"/>
    <col min="9730" max="9730" width="12.44140625" style="1325" customWidth="1"/>
    <col min="9731" max="9731" width="12.5546875" style="1325" customWidth="1"/>
    <col min="9732" max="9732" width="11.6640625" style="1325" customWidth="1"/>
    <col min="9733" max="9733" width="10.6640625" style="1325" customWidth="1"/>
    <col min="9734" max="9734" width="2.44140625" style="1325" bestFit="1" customWidth="1"/>
    <col min="9735" max="9735" width="8.5546875" style="1325" customWidth="1"/>
    <col min="9736" max="9736" width="12.44140625" style="1325" customWidth="1"/>
    <col min="9737" max="9737" width="2.109375" style="1325" customWidth="1"/>
    <col min="9738" max="9738" width="9.44140625" style="1325" customWidth="1"/>
    <col min="9739" max="9983" width="11" style="1325"/>
    <col min="9984" max="9984" width="46.6640625" style="1325" bestFit="1" customWidth="1"/>
    <col min="9985" max="9985" width="11.88671875" style="1325" customWidth="1"/>
    <col min="9986" max="9986" width="12.44140625" style="1325" customWidth="1"/>
    <col min="9987" max="9987" width="12.5546875" style="1325" customWidth="1"/>
    <col min="9988" max="9988" width="11.6640625" style="1325" customWidth="1"/>
    <col min="9989" max="9989" width="10.6640625" style="1325" customWidth="1"/>
    <col min="9990" max="9990" width="2.44140625" style="1325" bestFit="1" customWidth="1"/>
    <col min="9991" max="9991" width="8.5546875" style="1325" customWidth="1"/>
    <col min="9992" max="9992" width="12.44140625" style="1325" customWidth="1"/>
    <col min="9993" max="9993" width="2.109375" style="1325" customWidth="1"/>
    <col min="9994" max="9994" width="9.44140625" style="1325" customWidth="1"/>
    <col min="9995" max="10239" width="11" style="1325"/>
    <col min="10240" max="10240" width="46.6640625" style="1325" bestFit="1" customWidth="1"/>
    <col min="10241" max="10241" width="11.88671875" style="1325" customWidth="1"/>
    <col min="10242" max="10242" width="12.44140625" style="1325" customWidth="1"/>
    <col min="10243" max="10243" width="12.5546875" style="1325" customWidth="1"/>
    <col min="10244" max="10244" width="11.6640625" style="1325" customWidth="1"/>
    <col min="10245" max="10245" width="10.6640625" style="1325" customWidth="1"/>
    <col min="10246" max="10246" width="2.44140625" style="1325" bestFit="1" customWidth="1"/>
    <col min="10247" max="10247" width="8.5546875" style="1325" customWidth="1"/>
    <col min="10248" max="10248" width="12.44140625" style="1325" customWidth="1"/>
    <col min="10249" max="10249" width="2.109375" style="1325" customWidth="1"/>
    <col min="10250" max="10250" width="9.44140625" style="1325" customWidth="1"/>
    <col min="10251" max="10495" width="11" style="1325"/>
    <col min="10496" max="10496" width="46.6640625" style="1325" bestFit="1" customWidth="1"/>
    <col min="10497" max="10497" width="11.88671875" style="1325" customWidth="1"/>
    <col min="10498" max="10498" width="12.44140625" style="1325" customWidth="1"/>
    <col min="10499" max="10499" width="12.5546875" style="1325" customWidth="1"/>
    <col min="10500" max="10500" width="11.6640625" style="1325" customWidth="1"/>
    <col min="10501" max="10501" width="10.6640625" style="1325" customWidth="1"/>
    <col min="10502" max="10502" width="2.44140625" style="1325" bestFit="1" customWidth="1"/>
    <col min="10503" max="10503" width="8.5546875" style="1325" customWidth="1"/>
    <col min="10504" max="10504" width="12.44140625" style="1325" customWidth="1"/>
    <col min="10505" max="10505" width="2.109375" style="1325" customWidth="1"/>
    <col min="10506" max="10506" width="9.44140625" style="1325" customWidth="1"/>
    <col min="10507" max="10751" width="11" style="1325"/>
    <col min="10752" max="10752" width="46.6640625" style="1325" bestFit="1" customWidth="1"/>
    <col min="10753" max="10753" width="11.88671875" style="1325" customWidth="1"/>
    <col min="10754" max="10754" width="12.44140625" style="1325" customWidth="1"/>
    <col min="10755" max="10755" width="12.5546875" style="1325" customWidth="1"/>
    <col min="10756" max="10756" width="11.6640625" style="1325" customWidth="1"/>
    <col min="10757" max="10757" width="10.6640625" style="1325" customWidth="1"/>
    <col min="10758" max="10758" width="2.44140625" style="1325" bestFit="1" customWidth="1"/>
    <col min="10759" max="10759" width="8.5546875" style="1325" customWidth="1"/>
    <col min="10760" max="10760" width="12.44140625" style="1325" customWidth="1"/>
    <col min="10761" max="10761" width="2.109375" style="1325" customWidth="1"/>
    <col min="10762" max="10762" width="9.44140625" style="1325" customWidth="1"/>
    <col min="10763" max="11007" width="11" style="1325"/>
    <col min="11008" max="11008" width="46.6640625" style="1325" bestFit="1" customWidth="1"/>
    <col min="11009" max="11009" width="11.88671875" style="1325" customWidth="1"/>
    <col min="11010" max="11010" width="12.44140625" style="1325" customWidth="1"/>
    <col min="11011" max="11011" width="12.5546875" style="1325" customWidth="1"/>
    <col min="11012" max="11012" width="11.6640625" style="1325" customWidth="1"/>
    <col min="11013" max="11013" width="10.6640625" style="1325" customWidth="1"/>
    <col min="11014" max="11014" width="2.44140625" style="1325" bestFit="1" customWidth="1"/>
    <col min="11015" max="11015" width="8.5546875" style="1325" customWidth="1"/>
    <col min="11016" max="11016" width="12.44140625" style="1325" customWidth="1"/>
    <col min="11017" max="11017" width="2.109375" style="1325" customWidth="1"/>
    <col min="11018" max="11018" width="9.44140625" style="1325" customWidth="1"/>
    <col min="11019" max="11263" width="11" style="1325"/>
    <col min="11264" max="11264" width="46.6640625" style="1325" bestFit="1" customWidth="1"/>
    <col min="11265" max="11265" width="11.88671875" style="1325" customWidth="1"/>
    <col min="11266" max="11266" width="12.44140625" style="1325" customWidth="1"/>
    <col min="11267" max="11267" width="12.5546875" style="1325" customWidth="1"/>
    <col min="11268" max="11268" width="11.6640625" style="1325" customWidth="1"/>
    <col min="11269" max="11269" width="10.6640625" style="1325" customWidth="1"/>
    <col min="11270" max="11270" width="2.44140625" style="1325" bestFit="1" customWidth="1"/>
    <col min="11271" max="11271" width="8.5546875" style="1325" customWidth="1"/>
    <col min="11272" max="11272" width="12.44140625" style="1325" customWidth="1"/>
    <col min="11273" max="11273" width="2.109375" style="1325" customWidth="1"/>
    <col min="11274" max="11274" width="9.44140625" style="1325" customWidth="1"/>
    <col min="11275" max="11519" width="11" style="1325"/>
    <col min="11520" max="11520" width="46.6640625" style="1325" bestFit="1" customWidth="1"/>
    <col min="11521" max="11521" width="11.88671875" style="1325" customWidth="1"/>
    <col min="11522" max="11522" width="12.44140625" style="1325" customWidth="1"/>
    <col min="11523" max="11523" width="12.5546875" style="1325" customWidth="1"/>
    <col min="11524" max="11524" width="11.6640625" style="1325" customWidth="1"/>
    <col min="11525" max="11525" width="10.6640625" style="1325" customWidth="1"/>
    <col min="11526" max="11526" width="2.44140625" style="1325" bestFit="1" customWidth="1"/>
    <col min="11527" max="11527" width="8.5546875" style="1325" customWidth="1"/>
    <col min="11528" max="11528" width="12.44140625" style="1325" customWidth="1"/>
    <col min="11529" max="11529" width="2.109375" style="1325" customWidth="1"/>
    <col min="11530" max="11530" width="9.44140625" style="1325" customWidth="1"/>
    <col min="11531" max="11775" width="11" style="1325"/>
    <col min="11776" max="11776" width="46.6640625" style="1325" bestFit="1" customWidth="1"/>
    <col min="11777" max="11777" width="11.88671875" style="1325" customWidth="1"/>
    <col min="11778" max="11778" width="12.44140625" style="1325" customWidth="1"/>
    <col min="11779" max="11779" width="12.5546875" style="1325" customWidth="1"/>
    <col min="11780" max="11780" width="11.6640625" style="1325" customWidth="1"/>
    <col min="11781" max="11781" width="10.6640625" style="1325" customWidth="1"/>
    <col min="11782" max="11782" width="2.44140625" style="1325" bestFit="1" customWidth="1"/>
    <col min="11783" max="11783" width="8.5546875" style="1325" customWidth="1"/>
    <col min="11784" max="11784" width="12.44140625" style="1325" customWidth="1"/>
    <col min="11785" max="11785" width="2.109375" style="1325" customWidth="1"/>
    <col min="11786" max="11786" width="9.44140625" style="1325" customWidth="1"/>
    <col min="11787" max="12031" width="11" style="1325"/>
    <col min="12032" max="12032" width="46.6640625" style="1325" bestFit="1" customWidth="1"/>
    <col min="12033" max="12033" width="11.88671875" style="1325" customWidth="1"/>
    <col min="12034" max="12034" width="12.44140625" style="1325" customWidth="1"/>
    <col min="12035" max="12035" width="12.5546875" style="1325" customWidth="1"/>
    <col min="12036" max="12036" width="11.6640625" style="1325" customWidth="1"/>
    <col min="12037" max="12037" width="10.6640625" style="1325" customWidth="1"/>
    <col min="12038" max="12038" width="2.44140625" style="1325" bestFit="1" customWidth="1"/>
    <col min="12039" max="12039" width="8.5546875" style="1325" customWidth="1"/>
    <col min="12040" max="12040" width="12.44140625" style="1325" customWidth="1"/>
    <col min="12041" max="12041" width="2.109375" style="1325" customWidth="1"/>
    <col min="12042" max="12042" width="9.44140625" style="1325" customWidth="1"/>
    <col min="12043" max="12287" width="11" style="1325"/>
    <col min="12288" max="12288" width="46.6640625" style="1325" bestFit="1" customWidth="1"/>
    <col min="12289" max="12289" width="11.88671875" style="1325" customWidth="1"/>
    <col min="12290" max="12290" width="12.44140625" style="1325" customWidth="1"/>
    <col min="12291" max="12291" width="12.5546875" style="1325" customWidth="1"/>
    <col min="12292" max="12292" width="11.6640625" style="1325" customWidth="1"/>
    <col min="12293" max="12293" width="10.6640625" style="1325" customWidth="1"/>
    <col min="12294" max="12294" width="2.44140625" style="1325" bestFit="1" customWidth="1"/>
    <col min="12295" max="12295" width="8.5546875" style="1325" customWidth="1"/>
    <col min="12296" max="12296" width="12.44140625" style="1325" customWidth="1"/>
    <col min="12297" max="12297" width="2.109375" style="1325" customWidth="1"/>
    <col min="12298" max="12298" width="9.44140625" style="1325" customWidth="1"/>
    <col min="12299" max="12543" width="11" style="1325"/>
    <col min="12544" max="12544" width="46.6640625" style="1325" bestFit="1" customWidth="1"/>
    <col min="12545" max="12545" width="11.88671875" style="1325" customWidth="1"/>
    <col min="12546" max="12546" width="12.44140625" style="1325" customWidth="1"/>
    <col min="12547" max="12547" width="12.5546875" style="1325" customWidth="1"/>
    <col min="12548" max="12548" width="11.6640625" style="1325" customWidth="1"/>
    <col min="12549" max="12549" width="10.6640625" style="1325" customWidth="1"/>
    <col min="12550" max="12550" width="2.44140625" style="1325" bestFit="1" customWidth="1"/>
    <col min="12551" max="12551" width="8.5546875" style="1325" customWidth="1"/>
    <col min="12552" max="12552" width="12.44140625" style="1325" customWidth="1"/>
    <col min="12553" max="12553" width="2.109375" style="1325" customWidth="1"/>
    <col min="12554" max="12554" width="9.44140625" style="1325" customWidth="1"/>
    <col min="12555" max="12799" width="11" style="1325"/>
    <col min="12800" max="12800" width="46.6640625" style="1325" bestFit="1" customWidth="1"/>
    <col min="12801" max="12801" width="11.88671875" style="1325" customWidth="1"/>
    <col min="12802" max="12802" width="12.44140625" style="1325" customWidth="1"/>
    <col min="12803" max="12803" width="12.5546875" style="1325" customWidth="1"/>
    <col min="12804" max="12804" width="11.6640625" style="1325" customWidth="1"/>
    <col min="12805" max="12805" width="10.6640625" style="1325" customWidth="1"/>
    <col min="12806" max="12806" width="2.44140625" style="1325" bestFit="1" customWidth="1"/>
    <col min="12807" max="12807" width="8.5546875" style="1325" customWidth="1"/>
    <col min="12808" max="12808" width="12.44140625" style="1325" customWidth="1"/>
    <col min="12809" max="12809" width="2.109375" style="1325" customWidth="1"/>
    <col min="12810" max="12810" width="9.44140625" style="1325" customWidth="1"/>
    <col min="12811" max="13055" width="11" style="1325"/>
    <col min="13056" max="13056" width="46.6640625" style="1325" bestFit="1" customWidth="1"/>
    <col min="13057" max="13057" width="11.88671875" style="1325" customWidth="1"/>
    <col min="13058" max="13058" width="12.44140625" style="1325" customWidth="1"/>
    <col min="13059" max="13059" width="12.5546875" style="1325" customWidth="1"/>
    <col min="13060" max="13060" width="11.6640625" style="1325" customWidth="1"/>
    <col min="13061" max="13061" width="10.6640625" style="1325" customWidth="1"/>
    <col min="13062" max="13062" width="2.44140625" style="1325" bestFit="1" customWidth="1"/>
    <col min="13063" max="13063" width="8.5546875" style="1325" customWidth="1"/>
    <col min="13064" max="13064" width="12.44140625" style="1325" customWidth="1"/>
    <col min="13065" max="13065" width="2.109375" style="1325" customWidth="1"/>
    <col min="13066" max="13066" width="9.44140625" style="1325" customWidth="1"/>
    <col min="13067" max="13311" width="11" style="1325"/>
    <col min="13312" max="13312" width="46.6640625" style="1325" bestFit="1" customWidth="1"/>
    <col min="13313" max="13313" width="11.88671875" style="1325" customWidth="1"/>
    <col min="13314" max="13314" width="12.44140625" style="1325" customWidth="1"/>
    <col min="13315" max="13315" width="12.5546875" style="1325" customWidth="1"/>
    <col min="13316" max="13316" width="11.6640625" style="1325" customWidth="1"/>
    <col min="13317" max="13317" width="10.6640625" style="1325" customWidth="1"/>
    <col min="13318" max="13318" width="2.44140625" style="1325" bestFit="1" customWidth="1"/>
    <col min="13319" max="13319" width="8.5546875" style="1325" customWidth="1"/>
    <col min="13320" max="13320" width="12.44140625" style="1325" customWidth="1"/>
    <col min="13321" max="13321" width="2.109375" style="1325" customWidth="1"/>
    <col min="13322" max="13322" width="9.44140625" style="1325" customWidth="1"/>
    <col min="13323" max="13567" width="11" style="1325"/>
    <col min="13568" max="13568" width="46.6640625" style="1325" bestFit="1" customWidth="1"/>
    <col min="13569" max="13569" width="11.88671875" style="1325" customWidth="1"/>
    <col min="13570" max="13570" width="12.44140625" style="1325" customWidth="1"/>
    <col min="13571" max="13571" width="12.5546875" style="1325" customWidth="1"/>
    <col min="13572" max="13572" width="11.6640625" style="1325" customWidth="1"/>
    <col min="13573" max="13573" width="10.6640625" style="1325" customWidth="1"/>
    <col min="13574" max="13574" width="2.44140625" style="1325" bestFit="1" customWidth="1"/>
    <col min="13575" max="13575" width="8.5546875" style="1325" customWidth="1"/>
    <col min="13576" max="13576" width="12.44140625" style="1325" customWidth="1"/>
    <col min="13577" max="13577" width="2.109375" style="1325" customWidth="1"/>
    <col min="13578" max="13578" width="9.44140625" style="1325" customWidth="1"/>
    <col min="13579" max="13823" width="11" style="1325"/>
    <col min="13824" max="13824" width="46.6640625" style="1325" bestFit="1" customWidth="1"/>
    <col min="13825" max="13825" width="11.88671875" style="1325" customWidth="1"/>
    <col min="13826" max="13826" width="12.44140625" style="1325" customWidth="1"/>
    <col min="13827" max="13827" width="12.5546875" style="1325" customWidth="1"/>
    <col min="13828" max="13828" width="11.6640625" style="1325" customWidth="1"/>
    <col min="13829" max="13829" width="10.6640625" style="1325" customWidth="1"/>
    <col min="13830" max="13830" width="2.44140625" style="1325" bestFit="1" customWidth="1"/>
    <col min="13831" max="13831" width="8.5546875" style="1325" customWidth="1"/>
    <col min="13832" max="13832" width="12.44140625" style="1325" customWidth="1"/>
    <col min="13833" max="13833" width="2.109375" style="1325" customWidth="1"/>
    <col min="13834" max="13834" width="9.44140625" style="1325" customWidth="1"/>
    <col min="13835" max="14079" width="11" style="1325"/>
    <col min="14080" max="14080" width="46.6640625" style="1325" bestFit="1" customWidth="1"/>
    <col min="14081" max="14081" width="11.88671875" style="1325" customWidth="1"/>
    <col min="14082" max="14082" width="12.44140625" style="1325" customWidth="1"/>
    <col min="14083" max="14083" width="12.5546875" style="1325" customWidth="1"/>
    <col min="14084" max="14084" width="11.6640625" style="1325" customWidth="1"/>
    <col min="14085" max="14085" width="10.6640625" style="1325" customWidth="1"/>
    <col min="14086" max="14086" width="2.44140625" style="1325" bestFit="1" customWidth="1"/>
    <col min="14087" max="14087" width="8.5546875" style="1325" customWidth="1"/>
    <col min="14088" max="14088" width="12.44140625" style="1325" customWidth="1"/>
    <col min="14089" max="14089" width="2.109375" style="1325" customWidth="1"/>
    <col min="14090" max="14090" width="9.44140625" style="1325" customWidth="1"/>
    <col min="14091" max="14335" width="11" style="1325"/>
    <col min="14336" max="14336" width="46.6640625" style="1325" bestFit="1" customWidth="1"/>
    <col min="14337" max="14337" width="11.88671875" style="1325" customWidth="1"/>
    <col min="14338" max="14338" width="12.44140625" style="1325" customWidth="1"/>
    <col min="14339" max="14339" width="12.5546875" style="1325" customWidth="1"/>
    <col min="14340" max="14340" width="11.6640625" style="1325" customWidth="1"/>
    <col min="14341" max="14341" width="10.6640625" style="1325" customWidth="1"/>
    <col min="14342" max="14342" width="2.44140625" style="1325" bestFit="1" customWidth="1"/>
    <col min="14343" max="14343" width="8.5546875" style="1325" customWidth="1"/>
    <col min="14344" max="14344" width="12.44140625" style="1325" customWidth="1"/>
    <col min="14345" max="14345" width="2.109375" style="1325" customWidth="1"/>
    <col min="14346" max="14346" width="9.44140625" style="1325" customWidth="1"/>
    <col min="14347" max="14591" width="11" style="1325"/>
    <col min="14592" max="14592" width="46.6640625" style="1325" bestFit="1" customWidth="1"/>
    <col min="14593" max="14593" width="11.88671875" style="1325" customWidth="1"/>
    <col min="14594" max="14594" width="12.44140625" style="1325" customWidth="1"/>
    <col min="14595" max="14595" width="12.5546875" style="1325" customWidth="1"/>
    <col min="14596" max="14596" width="11.6640625" style="1325" customWidth="1"/>
    <col min="14597" max="14597" width="10.6640625" style="1325" customWidth="1"/>
    <col min="14598" max="14598" width="2.44140625" style="1325" bestFit="1" customWidth="1"/>
    <col min="14599" max="14599" width="8.5546875" style="1325" customWidth="1"/>
    <col min="14600" max="14600" width="12.44140625" style="1325" customWidth="1"/>
    <col min="14601" max="14601" width="2.109375" style="1325" customWidth="1"/>
    <col min="14602" max="14602" width="9.44140625" style="1325" customWidth="1"/>
    <col min="14603" max="14847" width="11" style="1325"/>
    <col min="14848" max="14848" width="46.6640625" style="1325" bestFit="1" customWidth="1"/>
    <col min="14849" max="14849" width="11.88671875" style="1325" customWidth="1"/>
    <col min="14850" max="14850" width="12.44140625" style="1325" customWidth="1"/>
    <col min="14851" max="14851" width="12.5546875" style="1325" customWidth="1"/>
    <col min="14852" max="14852" width="11.6640625" style="1325" customWidth="1"/>
    <col min="14853" max="14853" width="10.6640625" style="1325" customWidth="1"/>
    <col min="14854" max="14854" width="2.44140625" style="1325" bestFit="1" customWidth="1"/>
    <col min="14855" max="14855" width="8.5546875" style="1325" customWidth="1"/>
    <col min="14856" max="14856" width="12.44140625" style="1325" customWidth="1"/>
    <col min="14857" max="14857" width="2.109375" style="1325" customWidth="1"/>
    <col min="14858" max="14858" width="9.44140625" style="1325" customWidth="1"/>
    <col min="14859" max="15103" width="11" style="1325"/>
    <col min="15104" max="15104" width="46.6640625" style="1325" bestFit="1" customWidth="1"/>
    <col min="15105" max="15105" width="11.88671875" style="1325" customWidth="1"/>
    <col min="15106" max="15106" width="12.44140625" style="1325" customWidth="1"/>
    <col min="15107" max="15107" width="12.5546875" style="1325" customWidth="1"/>
    <col min="15108" max="15108" width="11.6640625" style="1325" customWidth="1"/>
    <col min="15109" max="15109" width="10.6640625" style="1325" customWidth="1"/>
    <col min="15110" max="15110" width="2.44140625" style="1325" bestFit="1" customWidth="1"/>
    <col min="15111" max="15111" width="8.5546875" style="1325" customWidth="1"/>
    <col min="15112" max="15112" width="12.44140625" style="1325" customWidth="1"/>
    <col min="15113" max="15113" width="2.109375" style="1325" customWidth="1"/>
    <col min="15114" max="15114" width="9.44140625" style="1325" customWidth="1"/>
    <col min="15115" max="15359" width="11" style="1325"/>
    <col min="15360" max="15360" width="46.6640625" style="1325" bestFit="1" customWidth="1"/>
    <col min="15361" max="15361" width="11.88671875" style="1325" customWidth="1"/>
    <col min="15362" max="15362" width="12.44140625" style="1325" customWidth="1"/>
    <col min="15363" max="15363" width="12.5546875" style="1325" customWidth="1"/>
    <col min="15364" max="15364" width="11.6640625" style="1325" customWidth="1"/>
    <col min="15365" max="15365" width="10.6640625" style="1325" customWidth="1"/>
    <col min="15366" max="15366" width="2.44140625" style="1325" bestFit="1" customWidth="1"/>
    <col min="15367" max="15367" width="8.5546875" style="1325" customWidth="1"/>
    <col min="15368" max="15368" width="12.44140625" style="1325" customWidth="1"/>
    <col min="15369" max="15369" width="2.109375" style="1325" customWidth="1"/>
    <col min="15370" max="15370" width="9.44140625" style="1325" customWidth="1"/>
    <col min="15371" max="15615" width="11" style="1325"/>
    <col min="15616" max="15616" width="46.6640625" style="1325" bestFit="1" customWidth="1"/>
    <col min="15617" max="15617" width="11.88671875" style="1325" customWidth="1"/>
    <col min="15618" max="15618" width="12.44140625" style="1325" customWidth="1"/>
    <col min="15619" max="15619" width="12.5546875" style="1325" customWidth="1"/>
    <col min="15620" max="15620" width="11.6640625" style="1325" customWidth="1"/>
    <col min="15621" max="15621" width="10.6640625" style="1325" customWidth="1"/>
    <col min="15622" max="15622" width="2.44140625" style="1325" bestFit="1" customWidth="1"/>
    <col min="15623" max="15623" width="8.5546875" style="1325" customWidth="1"/>
    <col min="15624" max="15624" width="12.44140625" style="1325" customWidth="1"/>
    <col min="15625" max="15625" width="2.109375" style="1325" customWidth="1"/>
    <col min="15626" max="15626" width="9.44140625" style="1325" customWidth="1"/>
    <col min="15627" max="15871" width="11" style="1325"/>
    <col min="15872" max="15872" width="46.6640625" style="1325" bestFit="1" customWidth="1"/>
    <col min="15873" max="15873" width="11.88671875" style="1325" customWidth="1"/>
    <col min="15874" max="15874" width="12.44140625" style="1325" customWidth="1"/>
    <col min="15875" max="15875" width="12.5546875" style="1325" customWidth="1"/>
    <col min="15876" max="15876" width="11.6640625" style="1325" customWidth="1"/>
    <col min="15877" max="15877" width="10.6640625" style="1325" customWidth="1"/>
    <col min="15878" max="15878" width="2.44140625" style="1325" bestFit="1" customWidth="1"/>
    <col min="15879" max="15879" width="8.5546875" style="1325" customWidth="1"/>
    <col min="15880" max="15880" width="12.44140625" style="1325" customWidth="1"/>
    <col min="15881" max="15881" width="2.109375" style="1325" customWidth="1"/>
    <col min="15882" max="15882" width="9.44140625" style="1325" customWidth="1"/>
    <col min="15883" max="16127" width="11" style="1325"/>
    <col min="16128" max="16128" width="46.6640625" style="1325" bestFit="1" customWidth="1"/>
    <col min="16129" max="16129" width="11.88671875" style="1325" customWidth="1"/>
    <col min="16130" max="16130" width="12.44140625" style="1325" customWidth="1"/>
    <col min="16131" max="16131" width="12.5546875" style="1325" customWidth="1"/>
    <col min="16132" max="16132" width="11.6640625" style="1325" customWidth="1"/>
    <col min="16133" max="16133" width="10.6640625" style="1325" customWidth="1"/>
    <col min="16134" max="16134" width="2.44140625" style="1325" bestFit="1" customWidth="1"/>
    <col min="16135" max="16135" width="8.5546875" style="1325" customWidth="1"/>
    <col min="16136" max="16136" width="12.44140625" style="1325" customWidth="1"/>
    <col min="16137" max="16137" width="2.109375" style="1325" customWidth="1"/>
    <col min="16138" max="16138" width="9.44140625" style="1325" customWidth="1"/>
    <col min="16139" max="16384" width="11" style="1325"/>
  </cols>
  <sheetData>
    <row r="1" spans="1:12" ht="15.6">
      <c r="A1" s="3889" t="s">
        <v>1358</v>
      </c>
      <c r="B1" s="3889"/>
      <c r="C1" s="3889"/>
      <c r="D1" s="3889"/>
      <c r="E1" s="3889"/>
      <c r="F1" s="3889"/>
      <c r="G1" s="3889"/>
      <c r="H1" s="3889"/>
      <c r="I1" s="3889"/>
      <c r="J1" s="3889"/>
    </row>
    <row r="2" spans="1:12" ht="17.100000000000001" customHeight="1">
      <c r="A2" s="3890" t="s">
        <v>33</v>
      </c>
      <c r="B2" s="3890"/>
      <c r="C2" s="3890"/>
      <c r="D2" s="3890"/>
      <c r="E2" s="3890"/>
      <c r="F2" s="3890"/>
      <c r="G2" s="3890"/>
      <c r="H2" s="3890"/>
      <c r="I2" s="3890"/>
      <c r="J2" s="3890"/>
    </row>
    <row r="3" spans="1:12" ht="17.100000000000001" customHeight="1">
      <c r="A3" s="3904" t="s">
        <v>1051</v>
      </c>
      <c r="B3" s="3904"/>
      <c r="C3" s="3904"/>
      <c r="D3" s="3904"/>
      <c r="E3" s="3904"/>
      <c r="F3" s="3904"/>
      <c r="G3" s="3904"/>
      <c r="H3" s="3904"/>
      <c r="I3" s="3904"/>
      <c r="J3" s="3904"/>
    </row>
    <row r="4" spans="1:12" ht="17.100000000000001" customHeight="1" thickBot="1">
      <c r="A4" s="1328" t="s">
        <v>539</v>
      </c>
      <c r="B4" s="1328"/>
      <c r="C4" s="1328"/>
      <c r="D4" s="1389"/>
      <c r="E4" s="1328"/>
      <c r="F4" s="1328"/>
      <c r="G4" s="1328"/>
      <c r="H4" s="3891" t="s">
        <v>1050</v>
      </c>
      <c r="I4" s="3891"/>
      <c r="J4" s="3891"/>
    </row>
    <row r="5" spans="1:12" ht="23.25" customHeight="1" thickTop="1">
      <c r="A5" s="3892" t="s">
        <v>1049</v>
      </c>
      <c r="B5" s="1388">
        <v>2022</v>
      </c>
      <c r="C5" s="1388">
        <v>2023</v>
      </c>
      <c r="D5" s="1388">
        <v>2024</v>
      </c>
      <c r="E5" s="3895" t="s">
        <v>1048</v>
      </c>
      <c r="F5" s="3896"/>
      <c r="G5" s="3896"/>
      <c r="H5" s="3896"/>
      <c r="I5" s="3896"/>
      <c r="J5" s="3897"/>
    </row>
    <row r="6" spans="1:12" ht="15.6">
      <c r="A6" s="3893"/>
      <c r="B6" s="3887" t="s">
        <v>1047</v>
      </c>
      <c r="C6" s="3887" t="s">
        <v>1046</v>
      </c>
      <c r="D6" s="3887" t="s">
        <v>1045</v>
      </c>
      <c r="E6" s="3898" t="s">
        <v>173</v>
      </c>
      <c r="F6" s="3899"/>
      <c r="G6" s="3900"/>
      <c r="H6" s="3899" t="s">
        <v>180</v>
      </c>
      <c r="I6" s="3899"/>
      <c r="J6" s="3901"/>
    </row>
    <row r="7" spans="1:12" ht="15.6">
      <c r="A7" s="3894"/>
      <c r="B7" s="3888"/>
      <c r="C7" s="3888"/>
      <c r="D7" s="3888"/>
      <c r="E7" s="3902" t="s">
        <v>353</v>
      </c>
      <c r="F7" s="3903"/>
      <c r="G7" s="1387" t="s">
        <v>1044</v>
      </c>
      <c r="H7" s="3902" t="s">
        <v>353</v>
      </c>
      <c r="I7" s="3903"/>
      <c r="J7" s="1386" t="s">
        <v>1044</v>
      </c>
    </row>
    <row r="8" spans="1:12" ht="31.5" customHeight="1">
      <c r="A8" s="1373" t="s">
        <v>1043</v>
      </c>
      <c r="B8" s="1372">
        <v>1151335.5320309985</v>
      </c>
      <c r="C8" s="1372">
        <v>1457557.2148803605</v>
      </c>
      <c r="D8" s="1372">
        <v>1989278.5277688396</v>
      </c>
      <c r="E8" s="1371">
        <v>285823.24604839971</v>
      </c>
      <c r="F8" s="1384" t="s">
        <v>1027</v>
      </c>
      <c r="G8" s="1368">
        <v>24.825364813000856</v>
      </c>
      <c r="H8" s="1369">
        <v>502491.08047462942</v>
      </c>
      <c r="I8" s="1383" t="s">
        <v>1026</v>
      </c>
      <c r="J8" s="1382">
        <v>34.474878608170108</v>
      </c>
      <c r="L8" s="1344"/>
    </row>
    <row r="9" spans="1:12" ht="31.5" customHeight="1">
      <c r="A9" s="1366" t="s">
        <v>1042</v>
      </c>
      <c r="B9" s="1362">
        <v>1304086.8363298033</v>
      </c>
      <c r="C9" s="1362">
        <v>1633729.1467744266</v>
      </c>
      <c r="D9" s="1362">
        <v>2150244.2547579492</v>
      </c>
      <c r="E9" s="1361">
        <v>329642.31044462323</v>
      </c>
      <c r="F9" s="1360"/>
      <c r="G9" s="1358">
        <v>25.277634990347892</v>
      </c>
      <c r="H9" s="1359">
        <v>516515.10798352258</v>
      </c>
      <c r="I9" s="1358"/>
      <c r="J9" s="1357">
        <v>31.615712372109577</v>
      </c>
      <c r="L9" s="1344"/>
    </row>
    <row r="10" spans="1:12" ht="31.5" customHeight="1">
      <c r="A10" s="1366" t="s">
        <v>1041</v>
      </c>
      <c r="B10" s="1362">
        <v>152751.30429880481</v>
      </c>
      <c r="C10" s="1362">
        <v>176171.93189406607</v>
      </c>
      <c r="D10" s="1362">
        <v>160965.72698910965</v>
      </c>
      <c r="E10" s="1361">
        <v>23420.627595261263</v>
      </c>
      <c r="F10" s="1360"/>
      <c r="G10" s="1358">
        <v>15.332522169137718</v>
      </c>
      <c r="H10" s="1359">
        <v>-15206.204904956423</v>
      </c>
      <c r="I10" s="1358"/>
      <c r="J10" s="1357">
        <v>-8.631457202898849</v>
      </c>
      <c r="L10" s="1344"/>
    </row>
    <row r="11" spans="1:12" ht="31.5" customHeight="1">
      <c r="A11" s="1363" t="s">
        <v>1040</v>
      </c>
      <c r="B11" s="1362">
        <v>58128.749882884826</v>
      </c>
      <c r="C11" s="1362">
        <v>72724.041293809481</v>
      </c>
      <c r="D11" s="1362">
        <v>73751.462788269491</v>
      </c>
      <c r="E11" s="1361">
        <v>14595.291410924656</v>
      </c>
      <c r="F11" s="1360"/>
      <c r="G11" s="1358">
        <v>25.108558915047354</v>
      </c>
      <c r="H11" s="1359">
        <v>1027.4214944600099</v>
      </c>
      <c r="I11" s="1358"/>
      <c r="J11" s="1357">
        <v>1.4127673272572483</v>
      </c>
      <c r="L11" s="1344"/>
    </row>
    <row r="12" spans="1:12" s="1385" customFormat="1" ht="31.5" customHeight="1">
      <c r="A12" s="1363" t="s">
        <v>1039</v>
      </c>
      <c r="B12" s="1362">
        <v>94622.554415919993</v>
      </c>
      <c r="C12" s="1362">
        <v>103447.89060025659</v>
      </c>
      <c r="D12" s="1362">
        <v>87214.264200840174</v>
      </c>
      <c r="E12" s="1361">
        <v>8825.3361843366001</v>
      </c>
      <c r="F12" s="1360"/>
      <c r="G12" s="1358">
        <v>9.3268843129558974</v>
      </c>
      <c r="H12" s="1359">
        <v>-16233.626399416418</v>
      </c>
      <c r="I12" s="1358"/>
      <c r="J12" s="1357">
        <v>-15.692563961643652</v>
      </c>
      <c r="L12" s="1344"/>
    </row>
    <row r="13" spans="1:12" ht="31.5" customHeight="1">
      <c r="A13" s="1373" t="s">
        <v>1038</v>
      </c>
      <c r="B13" s="1372">
        <v>4393037.2018694337</v>
      </c>
      <c r="C13" s="1372">
        <v>4707205.970741298</v>
      </c>
      <c r="D13" s="1372">
        <v>4974684.1296310993</v>
      </c>
      <c r="E13" s="1371">
        <v>334567.20567282708</v>
      </c>
      <c r="F13" s="1384" t="s">
        <v>1027</v>
      </c>
      <c r="G13" s="1368">
        <v>7.6158518650935578</v>
      </c>
      <c r="H13" s="1369">
        <v>296708.39130365069</v>
      </c>
      <c r="I13" s="1383" t="s">
        <v>1026</v>
      </c>
      <c r="J13" s="1382">
        <v>6.3032803991987754</v>
      </c>
      <c r="L13" s="1344"/>
    </row>
    <row r="14" spans="1:12" ht="31.5" customHeight="1">
      <c r="A14" s="1366" t="s">
        <v>1037</v>
      </c>
      <c r="B14" s="1362">
        <v>5674954.2791991914</v>
      </c>
      <c r="C14" s="1362">
        <v>6175524.5861064279</v>
      </c>
      <c r="D14" s="1362">
        <v>6552719.5163606321</v>
      </c>
      <c r="E14" s="1361">
        <v>500570.30690723658</v>
      </c>
      <c r="F14" s="1360"/>
      <c r="G14" s="1358">
        <v>8.8206932123138344</v>
      </c>
      <c r="H14" s="1381">
        <v>377194.9302542042</v>
      </c>
      <c r="I14" s="1380"/>
      <c r="J14" s="1379">
        <v>6.1079010373112244</v>
      </c>
      <c r="L14" s="1344"/>
    </row>
    <row r="15" spans="1:12" ht="31.5" customHeight="1">
      <c r="A15" s="1366" t="s">
        <v>1036</v>
      </c>
      <c r="B15" s="1362">
        <v>747170.66226090025</v>
      </c>
      <c r="C15" s="1362">
        <v>1011933.0674260902</v>
      </c>
      <c r="D15" s="1362">
        <v>1052128.2300000002</v>
      </c>
      <c r="E15" s="1361">
        <v>264762.40516518999</v>
      </c>
      <c r="F15" s="1360"/>
      <c r="G15" s="1358">
        <v>35.435332051720621</v>
      </c>
      <c r="H15" s="1359">
        <v>40195.162573909969</v>
      </c>
      <c r="I15" s="1358"/>
      <c r="J15" s="1357">
        <v>3.972116720738128</v>
      </c>
      <c r="L15" s="1344"/>
    </row>
    <row r="16" spans="1:12" ht="31.5" customHeight="1">
      <c r="A16" s="1378" t="s">
        <v>1035</v>
      </c>
      <c r="B16" s="1362">
        <v>971587.75226090022</v>
      </c>
      <c r="C16" s="1362">
        <v>1077292.7774260901</v>
      </c>
      <c r="D16" s="1362">
        <v>1151402.3999999999</v>
      </c>
      <c r="E16" s="1361">
        <v>105705.02516518987</v>
      </c>
      <c r="F16" s="1360"/>
      <c r="G16" s="1358">
        <v>10.879616886813629</v>
      </c>
      <c r="H16" s="1359">
        <v>74109.622573909815</v>
      </c>
      <c r="I16" s="1358"/>
      <c r="J16" s="1357">
        <v>6.8792462111344905</v>
      </c>
      <c r="L16" s="1344"/>
    </row>
    <row r="17" spans="1:12" ht="31.5" customHeight="1">
      <c r="A17" s="1378" t="s">
        <v>1034</v>
      </c>
      <c r="B17" s="1362">
        <v>224417.08999999997</v>
      </c>
      <c r="C17" s="1362">
        <v>65359.709999999846</v>
      </c>
      <c r="D17" s="1362">
        <v>99274.169999999751</v>
      </c>
      <c r="E17" s="1361">
        <v>-159057.38000000012</v>
      </c>
      <c r="F17" s="1360"/>
      <c r="G17" s="1358">
        <v>-70.875787579279347</v>
      </c>
      <c r="H17" s="1359">
        <v>33914.459999999905</v>
      </c>
      <c r="I17" s="1358"/>
      <c r="J17" s="1357">
        <v>51.888938919710604</v>
      </c>
      <c r="L17" s="1344"/>
    </row>
    <row r="18" spans="1:12" ht="31.5" customHeight="1">
      <c r="A18" s="1366" t="s">
        <v>1033</v>
      </c>
      <c r="B18" s="1362">
        <v>3783.9317897000005</v>
      </c>
      <c r="C18" s="1362">
        <v>3647.9285814674995</v>
      </c>
      <c r="D18" s="1362">
        <v>5920.6237013</v>
      </c>
      <c r="E18" s="1361">
        <v>-136.00320823250104</v>
      </c>
      <c r="F18" s="1360"/>
      <c r="G18" s="1358">
        <v>-3.5942299119319934</v>
      </c>
      <c r="H18" s="1359">
        <v>2272.6951198325005</v>
      </c>
      <c r="I18" s="1358"/>
      <c r="J18" s="1357">
        <v>62.300976268516585</v>
      </c>
      <c r="L18" s="1344"/>
    </row>
    <row r="19" spans="1:12" ht="31.5" customHeight="1">
      <c r="A19" s="1363" t="s">
        <v>1032</v>
      </c>
      <c r="B19" s="1362">
        <v>235000.73912032708</v>
      </c>
      <c r="C19" s="1362">
        <v>256594.78168704364</v>
      </c>
      <c r="D19" s="1362">
        <v>292175.94421415689</v>
      </c>
      <c r="E19" s="1361">
        <v>21594.042566716555</v>
      </c>
      <c r="F19" s="1360"/>
      <c r="G19" s="1358">
        <v>9.1889253827664721</v>
      </c>
      <c r="H19" s="1359">
        <v>35581.162527113251</v>
      </c>
      <c r="I19" s="1358"/>
      <c r="J19" s="1357">
        <v>13.866674253145916</v>
      </c>
      <c r="L19" s="1344"/>
    </row>
    <row r="20" spans="1:12" ht="31.5" customHeight="1">
      <c r="A20" s="1378" t="s">
        <v>1031</v>
      </c>
      <c r="B20" s="1362">
        <v>1564.4720644108102</v>
      </c>
      <c r="C20" s="1362">
        <v>1045.47930321081</v>
      </c>
      <c r="D20" s="1362">
        <v>1262.13430321081</v>
      </c>
      <c r="E20" s="1361">
        <v>-518.99276120000013</v>
      </c>
      <c r="F20" s="1360"/>
      <c r="G20" s="1358">
        <v>-33.173667526972174</v>
      </c>
      <c r="H20" s="1359">
        <v>216.65499999999997</v>
      </c>
      <c r="I20" s="1358"/>
      <c r="J20" s="1357">
        <v>20.723030990151866</v>
      </c>
      <c r="L20" s="1344"/>
    </row>
    <row r="21" spans="1:12" ht="31.5" customHeight="1">
      <c r="A21" s="1378" t="s">
        <v>1030</v>
      </c>
      <c r="B21" s="1362">
        <v>233436.26705591628</v>
      </c>
      <c r="C21" s="1362">
        <v>255549.30238383284</v>
      </c>
      <c r="D21" s="1362">
        <v>290913.80991094606</v>
      </c>
      <c r="E21" s="1361">
        <v>22113.035327916557</v>
      </c>
      <c r="F21" s="1360"/>
      <c r="G21" s="1358">
        <v>9.4728362506840877</v>
      </c>
      <c r="H21" s="1359">
        <v>35364.507527113223</v>
      </c>
      <c r="I21" s="1358"/>
      <c r="J21" s="1357">
        <v>13.838624170453043</v>
      </c>
      <c r="L21" s="1344"/>
    </row>
    <row r="22" spans="1:12" ht="31.5" customHeight="1">
      <c r="A22" s="1366" t="s">
        <v>1029</v>
      </c>
      <c r="B22" s="1362">
        <v>4688998.9460282642</v>
      </c>
      <c r="C22" s="1362">
        <v>4903348.8084118264</v>
      </c>
      <c r="D22" s="1362">
        <v>5202494.7184451753</v>
      </c>
      <c r="E22" s="1361">
        <v>214349.86238356214</v>
      </c>
      <c r="F22" s="1377"/>
      <c r="G22" s="1358">
        <v>4.5713352647503473</v>
      </c>
      <c r="H22" s="1359">
        <v>299145.91003334895</v>
      </c>
      <c r="I22" s="1376"/>
      <c r="J22" s="1357">
        <v>6.1008490670734279</v>
      </c>
      <c r="L22" s="1344"/>
    </row>
    <row r="23" spans="1:12" ht="31.5" customHeight="1">
      <c r="A23" s="1366" t="s">
        <v>1028</v>
      </c>
      <c r="B23" s="1362">
        <v>1281917.0773297579</v>
      </c>
      <c r="C23" s="1362">
        <v>1468318.6153651297</v>
      </c>
      <c r="D23" s="1362">
        <v>1578035.3867295329</v>
      </c>
      <c r="E23" s="1361">
        <v>166003.10123440949</v>
      </c>
      <c r="F23" s="1375" t="s">
        <v>1027</v>
      </c>
      <c r="G23" s="1358">
        <v>12.949597456037882</v>
      </c>
      <c r="H23" s="1359">
        <v>80486.538950553513</v>
      </c>
      <c r="I23" s="1374" t="s">
        <v>1026</v>
      </c>
      <c r="J23" s="1357">
        <v>5.4815445441001076</v>
      </c>
      <c r="L23" s="1344"/>
    </row>
    <row r="24" spans="1:12" ht="31.5" customHeight="1">
      <c r="A24" s="1373" t="s">
        <v>1025</v>
      </c>
      <c r="B24" s="1372">
        <v>5544372.7339004325</v>
      </c>
      <c r="C24" s="1372">
        <v>6164763.1856216583</v>
      </c>
      <c r="D24" s="1372">
        <v>6963962.6573999394</v>
      </c>
      <c r="E24" s="1371">
        <v>620390.45172122587</v>
      </c>
      <c r="F24" s="1370"/>
      <c r="G24" s="1368">
        <v>11.189551667908606</v>
      </c>
      <c r="H24" s="1369">
        <v>799199.47177828103</v>
      </c>
      <c r="I24" s="1368"/>
      <c r="J24" s="1367">
        <v>12.963993063712298</v>
      </c>
      <c r="L24" s="1344"/>
    </row>
    <row r="25" spans="1:12" ht="31.5" customHeight="1">
      <c r="A25" s="1366" t="s">
        <v>1024</v>
      </c>
      <c r="B25" s="1362">
        <v>2674292.4820708334</v>
      </c>
      <c r="C25" s="1362">
        <v>2789073.3079599617</v>
      </c>
      <c r="D25" s="1362">
        <v>3301382.2721646661</v>
      </c>
      <c r="E25" s="1361">
        <v>114780.82588912826</v>
      </c>
      <c r="F25" s="1360"/>
      <c r="G25" s="1358">
        <v>4.2920072003585759</v>
      </c>
      <c r="H25" s="1359">
        <v>512308.96420470439</v>
      </c>
      <c r="I25" s="1358"/>
      <c r="J25" s="1365">
        <v>18.368429497445778</v>
      </c>
      <c r="L25" s="1344"/>
    </row>
    <row r="26" spans="1:12" ht="31.5" customHeight="1">
      <c r="A26" s="1366" t="s">
        <v>1023</v>
      </c>
      <c r="B26" s="1362">
        <v>953853.9391411934</v>
      </c>
      <c r="C26" s="1362">
        <v>950870.30702400673</v>
      </c>
      <c r="D26" s="1362">
        <v>938706.08302633464</v>
      </c>
      <c r="E26" s="1361">
        <v>-2983.632117186673</v>
      </c>
      <c r="F26" s="1360"/>
      <c r="G26" s="1358">
        <v>-0.31279758826314641</v>
      </c>
      <c r="H26" s="1359">
        <v>-12164.223997672088</v>
      </c>
      <c r="I26" s="1358"/>
      <c r="J26" s="1365">
        <v>-1.2792726734461988</v>
      </c>
      <c r="L26" s="1344"/>
    </row>
    <row r="27" spans="1:12" ht="31.5" customHeight="1">
      <c r="A27" s="1364" t="s">
        <v>1022</v>
      </c>
      <c r="B27" s="1362">
        <v>505902.88640760048</v>
      </c>
      <c r="C27" s="1362">
        <v>514403.61812931759</v>
      </c>
      <c r="D27" s="1362">
        <v>571627.88059825136</v>
      </c>
      <c r="E27" s="1361">
        <v>8500.7317217171076</v>
      </c>
      <c r="F27" s="1360"/>
      <c r="G27" s="1358">
        <v>1.6803089980530692</v>
      </c>
      <c r="H27" s="1359">
        <v>57224.262468933768</v>
      </c>
      <c r="I27" s="1358"/>
      <c r="J27" s="1357">
        <v>11.124389575064765</v>
      </c>
      <c r="L27" s="1344"/>
    </row>
    <row r="28" spans="1:12" ht="31.5" customHeight="1">
      <c r="A28" s="1364" t="s">
        <v>1021</v>
      </c>
      <c r="B28" s="1362">
        <v>447951.04976906412</v>
      </c>
      <c r="C28" s="1362">
        <v>436466.68902220944</v>
      </c>
      <c r="D28" s="1362">
        <v>367078.19453528494</v>
      </c>
      <c r="E28" s="1361">
        <v>-11484.360746854683</v>
      </c>
      <c r="F28" s="1360"/>
      <c r="G28" s="1358">
        <v>-2.5637535067225112</v>
      </c>
      <c r="H28" s="1359">
        <v>-69388.494486924494</v>
      </c>
      <c r="I28" s="1358"/>
      <c r="J28" s="1357">
        <v>-15.897775530675991</v>
      </c>
      <c r="L28" s="1344"/>
    </row>
    <row r="29" spans="1:12" ht="31.5" customHeight="1">
      <c r="A29" s="1363" t="s">
        <v>1020</v>
      </c>
      <c r="B29" s="1362">
        <v>1720438.5429296398</v>
      </c>
      <c r="C29" s="1362">
        <v>1838203.0009359552</v>
      </c>
      <c r="D29" s="1362">
        <v>2362676.1891383315</v>
      </c>
      <c r="E29" s="1361">
        <v>117764.4580063154</v>
      </c>
      <c r="F29" s="1360"/>
      <c r="G29" s="1358">
        <v>6.8450255599238545</v>
      </c>
      <c r="H29" s="1359">
        <v>524473.18820237624</v>
      </c>
      <c r="I29" s="1358"/>
      <c r="J29" s="1357">
        <v>28.531842671094047</v>
      </c>
      <c r="L29" s="1344"/>
    </row>
    <row r="30" spans="1:12" ht="31.5" customHeight="1">
      <c r="A30" s="1356" t="s">
        <v>1019</v>
      </c>
      <c r="B30" s="1355">
        <v>2870080.251829599</v>
      </c>
      <c r="C30" s="1355">
        <v>3375689.8776616966</v>
      </c>
      <c r="D30" s="1355">
        <v>3662580.3852352733</v>
      </c>
      <c r="E30" s="1354">
        <v>505609.6258320976</v>
      </c>
      <c r="F30" s="1352"/>
      <c r="G30" s="1352">
        <v>17.616567533600673</v>
      </c>
      <c r="H30" s="1353">
        <v>286890.50757357664</v>
      </c>
      <c r="I30" s="1352"/>
      <c r="J30" s="1351">
        <v>8.4987222751724616</v>
      </c>
      <c r="L30" s="1344"/>
    </row>
    <row r="31" spans="1:12" ht="31.5" customHeight="1" thickBot="1">
      <c r="A31" s="1350" t="s">
        <v>1018</v>
      </c>
      <c r="B31" s="1349">
        <v>5602501.4837833177</v>
      </c>
      <c r="C31" s="1349">
        <v>6237487.2269154675</v>
      </c>
      <c r="D31" s="1349">
        <v>7037714.1201882092</v>
      </c>
      <c r="E31" s="1348">
        <v>634985.7431321498</v>
      </c>
      <c r="F31" s="1346"/>
      <c r="G31" s="1346">
        <v>11.333968317012381</v>
      </c>
      <c r="H31" s="1347">
        <v>800226.8932727417</v>
      </c>
      <c r="I31" s="1346"/>
      <c r="J31" s="1345">
        <v>12.829315141835826</v>
      </c>
      <c r="L31" s="1344"/>
    </row>
    <row r="32" spans="1:12" ht="26.25" customHeight="1" thickTop="1">
      <c r="A32" s="1343" t="s">
        <v>1017</v>
      </c>
      <c r="B32" s="1342">
        <v>20398.436800962307</v>
      </c>
      <c r="C32" s="1336"/>
      <c r="D32" s="1336"/>
      <c r="E32" s="1336"/>
      <c r="F32" s="1338"/>
      <c r="G32" s="1337"/>
      <c r="H32" s="1336"/>
      <c r="I32" s="1335"/>
      <c r="J32" s="1335"/>
      <c r="L32" s="1344"/>
    </row>
    <row r="33" spans="1:11" ht="26.25" customHeight="1">
      <c r="A33" s="1343" t="s">
        <v>1016</v>
      </c>
      <c r="B33" s="1342">
        <v>29230.232413849677</v>
      </c>
      <c r="C33" s="1336"/>
      <c r="D33" s="1336"/>
      <c r="E33" s="1336"/>
      <c r="F33" s="1338"/>
      <c r="G33" s="1337"/>
      <c r="H33" s="1336"/>
      <c r="I33" s="1335"/>
      <c r="J33" s="1335"/>
    </row>
    <row r="34" spans="1:11" ht="26.25" customHeight="1">
      <c r="A34" s="1341" t="s">
        <v>1015</v>
      </c>
      <c r="B34" s="1339"/>
      <c r="C34" s="1336"/>
      <c r="D34" s="1336"/>
      <c r="E34" s="1336"/>
      <c r="F34" s="1338"/>
      <c r="G34" s="1337"/>
      <c r="H34" s="1336"/>
      <c r="I34" s="1335"/>
      <c r="J34" s="1335"/>
    </row>
    <row r="35" spans="1:11" ht="26.25" customHeight="1">
      <c r="A35" s="1340" t="s">
        <v>1014</v>
      </c>
      <c r="B35" s="1339"/>
      <c r="C35" s="1336"/>
      <c r="D35" s="1336"/>
      <c r="E35" s="1336"/>
      <c r="F35" s="1338"/>
      <c r="G35" s="1337"/>
      <c r="H35" s="1336"/>
      <c r="I35" s="1335"/>
      <c r="J35" s="1335"/>
    </row>
    <row r="36" spans="1:11" ht="26.25" customHeight="1">
      <c r="A36" s="1333" t="s">
        <v>1013</v>
      </c>
      <c r="B36" s="1334">
        <v>1.1552121070778121</v>
      </c>
      <c r="C36" s="1334">
        <v>1.0430458274976144</v>
      </c>
      <c r="D36" s="1334">
        <v>0.95077852039491351</v>
      </c>
      <c r="E36" s="1330">
        <v>-0.11216627958019765</v>
      </c>
      <c r="F36" s="1331"/>
      <c r="G36" s="1330">
        <v>-9.7095831053857218</v>
      </c>
      <c r="H36" s="1330">
        <v>-9.2267307102700924E-2</v>
      </c>
      <c r="I36" s="1330"/>
      <c r="J36" s="1330">
        <v>-8.8459494942864278</v>
      </c>
    </row>
    <row r="37" spans="1:11" ht="26.25" customHeight="1">
      <c r="A37" s="1333" t="s">
        <v>1012</v>
      </c>
      <c r="B37" s="1334">
        <v>3.2388345074476832</v>
      </c>
      <c r="C37" s="1334">
        <v>3.0594406565891008</v>
      </c>
      <c r="D37" s="1334">
        <v>3.3438404296551894</v>
      </c>
      <c r="E37" s="1330">
        <v>-0.17939385085858239</v>
      </c>
      <c r="F37" s="1331"/>
      <c r="G37" s="1330">
        <v>-5.5388396797078441</v>
      </c>
      <c r="H37" s="1330">
        <v>0.28439977306608855</v>
      </c>
      <c r="I37" s="1330"/>
      <c r="J37" s="1330">
        <v>9.2958094301838567</v>
      </c>
    </row>
    <row r="38" spans="1:11" ht="26.25" customHeight="1">
      <c r="A38" s="1333" t="s">
        <v>1011</v>
      </c>
      <c r="B38" s="1332">
        <v>6.7147875010303899</v>
      </c>
      <c r="C38" s="1332">
        <v>6.7623633536294978</v>
      </c>
      <c r="D38" s="1332">
        <v>7.0535242406673442</v>
      </c>
      <c r="E38" s="1330">
        <v>4.7575852599107904E-2</v>
      </c>
      <c r="F38" s="1331"/>
      <c r="G38" s="1330">
        <v>0.70852357713192482</v>
      </c>
      <c r="H38" s="1330">
        <v>0.29116088703784637</v>
      </c>
      <c r="I38" s="1330"/>
      <c r="J38" s="1330">
        <v>4.3056084361626974</v>
      </c>
    </row>
    <row r="39" spans="1:11" ht="17.100000000000001" customHeight="1">
      <c r="A39" s="1329"/>
      <c r="B39" s="1328"/>
      <c r="C39" s="1328"/>
      <c r="D39" s="1328"/>
      <c r="E39" s="1328"/>
      <c r="F39" s="1328"/>
      <c r="G39" s="1328"/>
      <c r="H39" s="1328"/>
      <c r="I39" s="1328"/>
      <c r="J39" s="1328"/>
    </row>
    <row r="40" spans="1:11" ht="17.100000000000001" customHeight="1">
      <c r="A40" s="1327" t="s">
        <v>1010</v>
      </c>
      <c r="K40" s="1326"/>
    </row>
  </sheetData>
  <mergeCells count="13">
    <mergeCell ref="B6:B7"/>
    <mergeCell ref="C6:C7"/>
    <mergeCell ref="D6:D7"/>
    <mergeCell ref="A1:J1"/>
    <mergeCell ref="A2:J2"/>
    <mergeCell ref="H4:J4"/>
    <mergeCell ref="A5:A7"/>
    <mergeCell ref="E5:J5"/>
    <mergeCell ref="E6:G6"/>
    <mergeCell ref="H6:J6"/>
    <mergeCell ref="E7:F7"/>
    <mergeCell ref="H7:I7"/>
    <mergeCell ref="A3:J3"/>
  </mergeCells>
  <pageMargins left="0.39370078740157483" right="0.39370078740157483" top="0.39370078740157483" bottom="0.39370078740157483" header="0.31496062992125984" footer="0.31496062992125984"/>
  <pageSetup paperSize="9" scale="6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9"/>
  <sheetViews>
    <sheetView showGridLines="0" zoomScale="89" zoomScaleNormal="89" workbookViewId="0">
      <selection activeCell="M20" sqref="M20"/>
    </sheetView>
  </sheetViews>
  <sheetFormatPr defaultColWidth="11" defaultRowHeight="17.100000000000001" customHeight="1"/>
  <cols>
    <col min="1" max="1" width="53.5546875" style="1326" bestFit="1" customWidth="1"/>
    <col min="2" max="2" width="17" style="1326" bestFit="1" customWidth="1"/>
    <col min="3" max="3" width="16.5546875" style="1326" bestFit="1" customWidth="1"/>
    <col min="4" max="4" width="17" style="1326" bestFit="1" customWidth="1"/>
    <col min="5" max="5" width="15.109375" style="1326" bestFit="1" customWidth="1"/>
    <col min="6" max="6" width="2.44140625" style="1326" bestFit="1" customWidth="1"/>
    <col min="7" max="7" width="12.5546875" style="1326" bestFit="1" customWidth="1"/>
    <col min="8" max="8" width="15.109375" style="1326" bestFit="1" customWidth="1"/>
    <col min="9" max="9" width="2.109375" style="1326" customWidth="1"/>
    <col min="10" max="10" width="9.44140625" style="1326" customWidth="1"/>
    <col min="11" max="255" width="11" style="1325"/>
    <col min="256" max="256" width="46.6640625" style="1325" bestFit="1" customWidth="1"/>
    <col min="257" max="257" width="11.88671875" style="1325" customWidth="1"/>
    <col min="258" max="258" width="12.44140625" style="1325" customWidth="1"/>
    <col min="259" max="259" width="12.5546875" style="1325" customWidth="1"/>
    <col min="260" max="260" width="11.6640625" style="1325" customWidth="1"/>
    <col min="261" max="261" width="10.6640625" style="1325" customWidth="1"/>
    <col min="262" max="262" width="2.44140625" style="1325" bestFit="1" customWidth="1"/>
    <col min="263" max="263" width="8.5546875" style="1325" customWidth="1"/>
    <col min="264" max="264" width="12.44140625" style="1325" customWidth="1"/>
    <col min="265" max="265" width="2.109375" style="1325" customWidth="1"/>
    <col min="266" max="266" width="9.44140625" style="1325" customWidth="1"/>
    <col min="267" max="511" width="11" style="1325"/>
    <col min="512" max="512" width="46.6640625" style="1325" bestFit="1" customWidth="1"/>
    <col min="513" max="513" width="11.88671875" style="1325" customWidth="1"/>
    <col min="514" max="514" width="12.44140625" style="1325" customWidth="1"/>
    <col min="515" max="515" width="12.5546875" style="1325" customWidth="1"/>
    <col min="516" max="516" width="11.6640625" style="1325" customWidth="1"/>
    <col min="517" max="517" width="10.6640625" style="1325" customWidth="1"/>
    <col min="518" max="518" width="2.44140625" style="1325" bestFit="1" customWidth="1"/>
    <col min="519" max="519" width="8.5546875" style="1325" customWidth="1"/>
    <col min="520" max="520" width="12.44140625" style="1325" customWidth="1"/>
    <col min="521" max="521" width="2.109375" style="1325" customWidth="1"/>
    <col min="522" max="522" width="9.44140625" style="1325" customWidth="1"/>
    <col min="523" max="767" width="11" style="1325"/>
    <col min="768" max="768" width="46.6640625" style="1325" bestFit="1" customWidth="1"/>
    <col min="769" max="769" width="11.88671875" style="1325" customWidth="1"/>
    <col min="770" max="770" width="12.44140625" style="1325" customWidth="1"/>
    <col min="771" max="771" width="12.5546875" style="1325" customWidth="1"/>
    <col min="772" max="772" width="11.6640625" style="1325" customWidth="1"/>
    <col min="773" max="773" width="10.6640625" style="1325" customWidth="1"/>
    <col min="774" max="774" width="2.44140625" style="1325" bestFit="1" customWidth="1"/>
    <col min="775" max="775" width="8.5546875" style="1325" customWidth="1"/>
    <col min="776" max="776" width="12.44140625" style="1325" customWidth="1"/>
    <col min="777" max="777" width="2.109375" style="1325" customWidth="1"/>
    <col min="778" max="778" width="9.44140625" style="1325" customWidth="1"/>
    <col min="779" max="1023" width="11" style="1325"/>
    <col min="1024" max="1024" width="46.6640625" style="1325" bestFit="1" customWidth="1"/>
    <col min="1025" max="1025" width="11.88671875" style="1325" customWidth="1"/>
    <col min="1026" max="1026" width="12.44140625" style="1325" customWidth="1"/>
    <col min="1027" max="1027" width="12.5546875" style="1325" customWidth="1"/>
    <col min="1028" max="1028" width="11.6640625" style="1325" customWidth="1"/>
    <col min="1029" max="1029" width="10.6640625" style="1325" customWidth="1"/>
    <col min="1030" max="1030" width="2.44140625" style="1325" bestFit="1" customWidth="1"/>
    <col min="1031" max="1031" width="8.5546875" style="1325" customWidth="1"/>
    <col min="1032" max="1032" width="12.44140625" style="1325" customWidth="1"/>
    <col min="1033" max="1033" width="2.109375" style="1325" customWidth="1"/>
    <col min="1034" max="1034" width="9.44140625" style="1325" customWidth="1"/>
    <col min="1035" max="1279" width="11" style="1325"/>
    <col min="1280" max="1280" width="46.6640625" style="1325" bestFit="1" customWidth="1"/>
    <col min="1281" max="1281" width="11.88671875" style="1325" customWidth="1"/>
    <col min="1282" max="1282" width="12.44140625" style="1325" customWidth="1"/>
    <col min="1283" max="1283" width="12.5546875" style="1325" customWidth="1"/>
    <col min="1284" max="1284" width="11.6640625" style="1325" customWidth="1"/>
    <col min="1285" max="1285" width="10.6640625" style="1325" customWidth="1"/>
    <col min="1286" max="1286" width="2.44140625" style="1325" bestFit="1" customWidth="1"/>
    <col min="1287" max="1287" width="8.5546875" style="1325" customWidth="1"/>
    <col min="1288" max="1288" width="12.44140625" style="1325" customWidth="1"/>
    <col min="1289" max="1289" width="2.109375" style="1325" customWidth="1"/>
    <col min="1290" max="1290" width="9.44140625" style="1325" customWidth="1"/>
    <col min="1291" max="1535" width="11" style="1325"/>
    <col min="1536" max="1536" width="46.6640625" style="1325" bestFit="1" customWidth="1"/>
    <col min="1537" max="1537" width="11.88671875" style="1325" customWidth="1"/>
    <col min="1538" max="1538" width="12.44140625" style="1325" customWidth="1"/>
    <col min="1539" max="1539" width="12.5546875" style="1325" customWidth="1"/>
    <col min="1540" max="1540" width="11.6640625" style="1325" customWidth="1"/>
    <col min="1541" max="1541" width="10.6640625" style="1325" customWidth="1"/>
    <col min="1542" max="1542" width="2.44140625" style="1325" bestFit="1" customWidth="1"/>
    <col min="1543" max="1543" width="8.5546875" style="1325" customWidth="1"/>
    <col min="1544" max="1544" width="12.44140625" style="1325" customWidth="1"/>
    <col min="1545" max="1545" width="2.109375" style="1325" customWidth="1"/>
    <col min="1546" max="1546" width="9.44140625" style="1325" customWidth="1"/>
    <col min="1547" max="1791" width="11" style="1325"/>
    <col min="1792" max="1792" width="46.6640625" style="1325" bestFit="1" customWidth="1"/>
    <col min="1793" max="1793" width="11.88671875" style="1325" customWidth="1"/>
    <col min="1794" max="1794" width="12.44140625" style="1325" customWidth="1"/>
    <col min="1795" max="1795" width="12.5546875" style="1325" customWidth="1"/>
    <col min="1796" max="1796" width="11.6640625" style="1325" customWidth="1"/>
    <col min="1797" max="1797" width="10.6640625" style="1325" customWidth="1"/>
    <col min="1798" max="1798" width="2.44140625" style="1325" bestFit="1" customWidth="1"/>
    <col min="1799" max="1799" width="8.5546875" style="1325" customWidth="1"/>
    <col min="1800" max="1800" width="12.44140625" style="1325" customWidth="1"/>
    <col min="1801" max="1801" width="2.109375" style="1325" customWidth="1"/>
    <col min="1802" max="1802" width="9.44140625" style="1325" customWidth="1"/>
    <col min="1803" max="2047" width="11" style="1325"/>
    <col min="2048" max="2048" width="46.6640625" style="1325" bestFit="1" customWidth="1"/>
    <col min="2049" max="2049" width="11.88671875" style="1325" customWidth="1"/>
    <col min="2050" max="2050" width="12.44140625" style="1325" customWidth="1"/>
    <col min="2051" max="2051" width="12.5546875" style="1325" customWidth="1"/>
    <col min="2052" max="2052" width="11.6640625" style="1325" customWidth="1"/>
    <col min="2053" max="2053" width="10.6640625" style="1325" customWidth="1"/>
    <col min="2054" max="2054" width="2.44140625" style="1325" bestFit="1" customWidth="1"/>
    <col min="2055" max="2055" width="8.5546875" style="1325" customWidth="1"/>
    <col min="2056" max="2056" width="12.44140625" style="1325" customWidth="1"/>
    <col min="2057" max="2057" width="2.109375" style="1325" customWidth="1"/>
    <col min="2058" max="2058" width="9.44140625" style="1325" customWidth="1"/>
    <col min="2059" max="2303" width="11" style="1325"/>
    <col min="2304" max="2304" width="46.6640625" style="1325" bestFit="1" customWidth="1"/>
    <col min="2305" max="2305" width="11.88671875" style="1325" customWidth="1"/>
    <col min="2306" max="2306" width="12.44140625" style="1325" customWidth="1"/>
    <col min="2307" max="2307" width="12.5546875" style="1325" customWidth="1"/>
    <col min="2308" max="2308" width="11.6640625" style="1325" customWidth="1"/>
    <col min="2309" max="2309" width="10.6640625" style="1325" customWidth="1"/>
    <col min="2310" max="2310" width="2.44140625" style="1325" bestFit="1" customWidth="1"/>
    <col min="2311" max="2311" width="8.5546875" style="1325" customWidth="1"/>
    <col min="2312" max="2312" width="12.44140625" style="1325" customWidth="1"/>
    <col min="2313" max="2313" width="2.109375" style="1325" customWidth="1"/>
    <col min="2314" max="2314" width="9.44140625" style="1325" customWidth="1"/>
    <col min="2315" max="2559" width="11" style="1325"/>
    <col min="2560" max="2560" width="46.6640625" style="1325" bestFit="1" customWidth="1"/>
    <col min="2561" max="2561" width="11.88671875" style="1325" customWidth="1"/>
    <col min="2562" max="2562" width="12.44140625" style="1325" customWidth="1"/>
    <col min="2563" max="2563" width="12.5546875" style="1325" customWidth="1"/>
    <col min="2564" max="2564" width="11.6640625" style="1325" customWidth="1"/>
    <col min="2565" max="2565" width="10.6640625" style="1325" customWidth="1"/>
    <col min="2566" max="2566" width="2.44140625" style="1325" bestFit="1" customWidth="1"/>
    <col min="2567" max="2567" width="8.5546875" style="1325" customWidth="1"/>
    <col min="2568" max="2568" width="12.44140625" style="1325" customWidth="1"/>
    <col min="2569" max="2569" width="2.109375" style="1325" customWidth="1"/>
    <col min="2570" max="2570" width="9.44140625" style="1325" customWidth="1"/>
    <col min="2571" max="2815" width="11" style="1325"/>
    <col min="2816" max="2816" width="46.6640625" style="1325" bestFit="1" customWidth="1"/>
    <col min="2817" max="2817" width="11.88671875" style="1325" customWidth="1"/>
    <col min="2818" max="2818" width="12.44140625" style="1325" customWidth="1"/>
    <col min="2819" max="2819" width="12.5546875" style="1325" customWidth="1"/>
    <col min="2820" max="2820" width="11.6640625" style="1325" customWidth="1"/>
    <col min="2821" max="2821" width="10.6640625" style="1325" customWidth="1"/>
    <col min="2822" max="2822" width="2.44140625" style="1325" bestFit="1" customWidth="1"/>
    <col min="2823" max="2823" width="8.5546875" style="1325" customWidth="1"/>
    <col min="2824" max="2824" width="12.44140625" style="1325" customWidth="1"/>
    <col min="2825" max="2825" width="2.109375" style="1325" customWidth="1"/>
    <col min="2826" max="2826" width="9.44140625" style="1325" customWidth="1"/>
    <col min="2827" max="3071" width="11" style="1325"/>
    <col min="3072" max="3072" width="46.6640625" style="1325" bestFit="1" customWidth="1"/>
    <col min="3073" max="3073" width="11.88671875" style="1325" customWidth="1"/>
    <col min="3074" max="3074" width="12.44140625" style="1325" customWidth="1"/>
    <col min="3075" max="3075" width="12.5546875" style="1325" customWidth="1"/>
    <col min="3076" max="3076" width="11.6640625" style="1325" customWidth="1"/>
    <col min="3077" max="3077" width="10.6640625" style="1325" customWidth="1"/>
    <col min="3078" max="3078" width="2.44140625" style="1325" bestFit="1" customWidth="1"/>
    <col min="3079" max="3079" width="8.5546875" style="1325" customWidth="1"/>
    <col min="3080" max="3080" width="12.44140625" style="1325" customWidth="1"/>
    <col min="3081" max="3081" width="2.109375" style="1325" customWidth="1"/>
    <col min="3082" max="3082" width="9.44140625" style="1325" customWidth="1"/>
    <col min="3083" max="3327" width="11" style="1325"/>
    <col min="3328" max="3328" width="46.6640625" style="1325" bestFit="1" customWidth="1"/>
    <col min="3329" max="3329" width="11.88671875" style="1325" customWidth="1"/>
    <col min="3330" max="3330" width="12.44140625" style="1325" customWidth="1"/>
    <col min="3331" max="3331" width="12.5546875" style="1325" customWidth="1"/>
    <col min="3332" max="3332" width="11.6640625" style="1325" customWidth="1"/>
    <col min="3333" max="3333" width="10.6640625" style="1325" customWidth="1"/>
    <col min="3334" max="3334" width="2.44140625" style="1325" bestFit="1" customWidth="1"/>
    <col min="3335" max="3335" width="8.5546875" style="1325" customWidth="1"/>
    <col min="3336" max="3336" width="12.44140625" style="1325" customWidth="1"/>
    <col min="3337" max="3337" width="2.109375" style="1325" customWidth="1"/>
    <col min="3338" max="3338" width="9.44140625" style="1325" customWidth="1"/>
    <col min="3339" max="3583" width="11" style="1325"/>
    <col min="3584" max="3584" width="46.6640625" style="1325" bestFit="1" customWidth="1"/>
    <col min="3585" max="3585" width="11.88671875" style="1325" customWidth="1"/>
    <col min="3586" max="3586" width="12.44140625" style="1325" customWidth="1"/>
    <col min="3587" max="3587" width="12.5546875" style="1325" customWidth="1"/>
    <col min="3588" max="3588" width="11.6640625" style="1325" customWidth="1"/>
    <col min="3589" max="3589" width="10.6640625" style="1325" customWidth="1"/>
    <col min="3590" max="3590" width="2.44140625" style="1325" bestFit="1" customWidth="1"/>
    <col min="3591" max="3591" width="8.5546875" style="1325" customWidth="1"/>
    <col min="3592" max="3592" width="12.44140625" style="1325" customWidth="1"/>
    <col min="3593" max="3593" width="2.109375" style="1325" customWidth="1"/>
    <col min="3594" max="3594" width="9.44140625" style="1325" customWidth="1"/>
    <col min="3595" max="3839" width="11" style="1325"/>
    <col min="3840" max="3840" width="46.6640625" style="1325" bestFit="1" customWidth="1"/>
    <col min="3841" max="3841" width="11.88671875" style="1325" customWidth="1"/>
    <col min="3842" max="3842" width="12.44140625" style="1325" customWidth="1"/>
    <col min="3843" max="3843" width="12.5546875" style="1325" customWidth="1"/>
    <col min="3844" max="3844" width="11.6640625" style="1325" customWidth="1"/>
    <col min="3845" max="3845" width="10.6640625" style="1325" customWidth="1"/>
    <col min="3846" max="3846" width="2.44140625" style="1325" bestFit="1" customWidth="1"/>
    <col min="3847" max="3847" width="8.5546875" style="1325" customWidth="1"/>
    <col min="3848" max="3848" width="12.44140625" style="1325" customWidth="1"/>
    <col min="3849" max="3849" width="2.109375" style="1325" customWidth="1"/>
    <col min="3850" max="3850" width="9.44140625" style="1325" customWidth="1"/>
    <col min="3851" max="4095" width="11" style="1325"/>
    <col min="4096" max="4096" width="46.6640625" style="1325" bestFit="1" customWidth="1"/>
    <col min="4097" max="4097" width="11.88671875" style="1325" customWidth="1"/>
    <col min="4098" max="4098" width="12.44140625" style="1325" customWidth="1"/>
    <col min="4099" max="4099" width="12.5546875" style="1325" customWidth="1"/>
    <col min="4100" max="4100" width="11.6640625" style="1325" customWidth="1"/>
    <col min="4101" max="4101" width="10.6640625" style="1325" customWidth="1"/>
    <col min="4102" max="4102" width="2.44140625" style="1325" bestFit="1" customWidth="1"/>
    <col min="4103" max="4103" width="8.5546875" style="1325" customWidth="1"/>
    <col min="4104" max="4104" width="12.44140625" style="1325" customWidth="1"/>
    <col min="4105" max="4105" width="2.109375" style="1325" customWidth="1"/>
    <col min="4106" max="4106" width="9.44140625" style="1325" customWidth="1"/>
    <col min="4107" max="4351" width="11" style="1325"/>
    <col min="4352" max="4352" width="46.6640625" style="1325" bestFit="1" customWidth="1"/>
    <col min="4353" max="4353" width="11.88671875" style="1325" customWidth="1"/>
    <col min="4354" max="4354" width="12.44140625" style="1325" customWidth="1"/>
    <col min="4355" max="4355" width="12.5546875" style="1325" customWidth="1"/>
    <col min="4356" max="4356" width="11.6640625" style="1325" customWidth="1"/>
    <col min="4357" max="4357" width="10.6640625" style="1325" customWidth="1"/>
    <col min="4358" max="4358" width="2.44140625" style="1325" bestFit="1" customWidth="1"/>
    <col min="4359" max="4359" width="8.5546875" style="1325" customWidth="1"/>
    <col min="4360" max="4360" width="12.44140625" style="1325" customWidth="1"/>
    <col min="4361" max="4361" width="2.109375" style="1325" customWidth="1"/>
    <col min="4362" max="4362" width="9.44140625" style="1325" customWidth="1"/>
    <col min="4363" max="4607" width="11" style="1325"/>
    <col min="4608" max="4608" width="46.6640625" style="1325" bestFit="1" customWidth="1"/>
    <col min="4609" max="4609" width="11.88671875" style="1325" customWidth="1"/>
    <col min="4610" max="4610" width="12.44140625" style="1325" customWidth="1"/>
    <col min="4611" max="4611" width="12.5546875" style="1325" customWidth="1"/>
    <col min="4612" max="4612" width="11.6640625" style="1325" customWidth="1"/>
    <col min="4613" max="4613" width="10.6640625" style="1325" customWidth="1"/>
    <col min="4614" max="4614" width="2.44140625" style="1325" bestFit="1" customWidth="1"/>
    <col min="4615" max="4615" width="8.5546875" style="1325" customWidth="1"/>
    <col min="4616" max="4616" width="12.44140625" style="1325" customWidth="1"/>
    <col min="4617" max="4617" width="2.109375" style="1325" customWidth="1"/>
    <col min="4618" max="4618" width="9.44140625" style="1325" customWidth="1"/>
    <col min="4619" max="4863" width="11" style="1325"/>
    <col min="4864" max="4864" width="46.6640625" style="1325" bestFit="1" customWidth="1"/>
    <col min="4865" max="4865" width="11.88671875" style="1325" customWidth="1"/>
    <col min="4866" max="4866" width="12.44140625" style="1325" customWidth="1"/>
    <col min="4867" max="4867" width="12.5546875" style="1325" customWidth="1"/>
    <col min="4868" max="4868" width="11.6640625" style="1325" customWidth="1"/>
    <col min="4869" max="4869" width="10.6640625" style="1325" customWidth="1"/>
    <col min="4870" max="4870" width="2.44140625" style="1325" bestFit="1" customWidth="1"/>
    <col min="4871" max="4871" width="8.5546875" style="1325" customWidth="1"/>
    <col min="4872" max="4872" width="12.44140625" style="1325" customWidth="1"/>
    <col min="4873" max="4873" width="2.109375" style="1325" customWidth="1"/>
    <col min="4874" max="4874" width="9.44140625" style="1325" customWidth="1"/>
    <col min="4875" max="5119" width="11" style="1325"/>
    <col min="5120" max="5120" width="46.6640625" style="1325" bestFit="1" customWidth="1"/>
    <col min="5121" max="5121" width="11.88671875" style="1325" customWidth="1"/>
    <col min="5122" max="5122" width="12.44140625" style="1325" customWidth="1"/>
    <col min="5123" max="5123" width="12.5546875" style="1325" customWidth="1"/>
    <col min="5124" max="5124" width="11.6640625" style="1325" customWidth="1"/>
    <col min="5125" max="5125" width="10.6640625" style="1325" customWidth="1"/>
    <col min="5126" max="5126" width="2.44140625" style="1325" bestFit="1" customWidth="1"/>
    <col min="5127" max="5127" width="8.5546875" style="1325" customWidth="1"/>
    <col min="5128" max="5128" width="12.44140625" style="1325" customWidth="1"/>
    <col min="5129" max="5129" width="2.109375" style="1325" customWidth="1"/>
    <col min="5130" max="5130" width="9.44140625" style="1325" customWidth="1"/>
    <col min="5131" max="5375" width="11" style="1325"/>
    <col min="5376" max="5376" width="46.6640625" style="1325" bestFit="1" customWidth="1"/>
    <col min="5377" max="5377" width="11.88671875" style="1325" customWidth="1"/>
    <col min="5378" max="5378" width="12.44140625" style="1325" customWidth="1"/>
    <col min="5379" max="5379" width="12.5546875" style="1325" customWidth="1"/>
    <col min="5380" max="5380" width="11.6640625" style="1325" customWidth="1"/>
    <col min="5381" max="5381" width="10.6640625" style="1325" customWidth="1"/>
    <col min="5382" max="5382" width="2.44140625" style="1325" bestFit="1" customWidth="1"/>
    <col min="5383" max="5383" width="8.5546875" style="1325" customWidth="1"/>
    <col min="5384" max="5384" width="12.44140625" style="1325" customWidth="1"/>
    <col min="5385" max="5385" width="2.109375" style="1325" customWidth="1"/>
    <col min="5386" max="5386" width="9.44140625" style="1325" customWidth="1"/>
    <col min="5387" max="5631" width="11" style="1325"/>
    <col min="5632" max="5632" width="46.6640625" style="1325" bestFit="1" customWidth="1"/>
    <col min="5633" max="5633" width="11.88671875" style="1325" customWidth="1"/>
    <col min="5634" max="5634" width="12.44140625" style="1325" customWidth="1"/>
    <col min="5635" max="5635" width="12.5546875" style="1325" customWidth="1"/>
    <col min="5636" max="5636" width="11.6640625" style="1325" customWidth="1"/>
    <col min="5637" max="5637" width="10.6640625" style="1325" customWidth="1"/>
    <col min="5638" max="5638" width="2.44140625" style="1325" bestFit="1" customWidth="1"/>
    <col min="5639" max="5639" width="8.5546875" style="1325" customWidth="1"/>
    <col min="5640" max="5640" width="12.44140625" style="1325" customWidth="1"/>
    <col min="5641" max="5641" width="2.109375" style="1325" customWidth="1"/>
    <col min="5642" max="5642" width="9.44140625" style="1325" customWidth="1"/>
    <col min="5643" max="5887" width="11" style="1325"/>
    <col min="5888" max="5888" width="46.6640625" style="1325" bestFit="1" customWidth="1"/>
    <col min="5889" max="5889" width="11.88671875" style="1325" customWidth="1"/>
    <col min="5890" max="5890" width="12.44140625" style="1325" customWidth="1"/>
    <col min="5891" max="5891" width="12.5546875" style="1325" customWidth="1"/>
    <col min="5892" max="5892" width="11.6640625" style="1325" customWidth="1"/>
    <col min="5893" max="5893" width="10.6640625" style="1325" customWidth="1"/>
    <col min="5894" max="5894" width="2.44140625" style="1325" bestFit="1" customWidth="1"/>
    <col min="5895" max="5895" width="8.5546875" style="1325" customWidth="1"/>
    <col min="5896" max="5896" width="12.44140625" style="1325" customWidth="1"/>
    <col min="5897" max="5897" width="2.109375" style="1325" customWidth="1"/>
    <col min="5898" max="5898" width="9.44140625" style="1325" customWidth="1"/>
    <col min="5899" max="6143" width="11" style="1325"/>
    <col min="6144" max="6144" width="46.6640625" style="1325" bestFit="1" customWidth="1"/>
    <col min="6145" max="6145" width="11.88671875" style="1325" customWidth="1"/>
    <col min="6146" max="6146" width="12.44140625" style="1325" customWidth="1"/>
    <col min="6147" max="6147" width="12.5546875" style="1325" customWidth="1"/>
    <col min="6148" max="6148" width="11.6640625" style="1325" customWidth="1"/>
    <col min="6149" max="6149" width="10.6640625" style="1325" customWidth="1"/>
    <col min="6150" max="6150" width="2.44140625" style="1325" bestFit="1" customWidth="1"/>
    <col min="6151" max="6151" width="8.5546875" style="1325" customWidth="1"/>
    <col min="6152" max="6152" width="12.44140625" style="1325" customWidth="1"/>
    <col min="6153" max="6153" width="2.109375" style="1325" customWidth="1"/>
    <col min="6154" max="6154" width="9.44140625" style="1325" customWidth="1"/>
    <col min="6155" max="6399" width="11" style="1325"/>
    <col min="6400" max="6400" width="46.6640625" style="1325" bestFit="1" customWidth="1"/>
    <col min="6401" max="6401" width="11.88671875" style="1325" customWidth="1"/>
    <col min="6402" max="6402" width="12.44140625" style="1325" customWidth="1"/>
    <col min="6403" max="6403" width="12.5546875" style="1325" customWidth="1"/>
    <col min="6404" max="6404" width="11.6640625" style="1325" customWidth="1"/>
    <col min="6405" max="6405" width="10.6640625" style="1325" customWidth="1"/>
    <col min="6406" max="6406" width="2.44140625" style="1325" bestFit="1" customWidth="1"/>
    <col min="6407" max="6407" width="8.5546875" style="1325" customWidth="1"/>
    <col min="6408" max="6408" width="12.44140625" style="1325" customWidth="1"/>
    <col min="6409" max="6409" width="2.109375" style="1325" customWidth="1"/>
    <col min="6410" max="6410" width="9.44140625" style="1325" customWidth="1"/>
    <col min="6411" max="6655" width="11" style="1325"/>
    <col min="6656" max="6656" width="46.6640625" style="1325" bestFit="1" customWidth="1"/>
    <col min="6657" max="6657" width="11.88671875" style="1325" customWidth="1"/>
    <col min="6658" max="6658" width="12.44140625" style="1325" customWidth="1"/>
    <col min="6659" max="6659" width="12.5546875" style="1325" customWidth="1"/>
    <col min="6660" max="6660" width="11.6640625" style="1325" customWidth="1"/>
    <col min="6661" max="6661" width="10.6640625" style="1325" customWidth="1"/>
    <col min="6662" max="6662" width="2.44140625" style="1325" bestFit="1" customWidth="1"/>
    <col min="6663" max="6663" width="8.5546875" style="1325" customWidth="1"/>
    <col min="6664" max="6664" width="12.44140625" style="1325" customWidth="1"/>
    <col min="6665" max="6665" width="2.109375" style="1325" customWidth="1"/>
    <col min="6666" max="6666" width="9.44140625" style="1325" customWidth="1"/>
    <col min="6667" max="6911" width="11" style="1325"/>
    <col min="6912" max="6912" width="46.6640625" style="1325" bestFit="1" customWidth="1"/>
    <col min="6913" max="6913" width="11.88671875" style="1325" customWidth="1"/>
    <col min="6914" max="6914" width="12.44140625" style="1325" customWidth="1"/>
    <col min="6915" max="6915" width="12.5546875" style="1325" customWidth="1"/>
    <col min="6916" max="6916" width="11.6640625" style="1325" customWidth="1"/>
    <col min="6917" max="6917" width="10.6640625" style="1325" customWidth="1"/>
    <col min="6918" max="6918" width="2.44140625" style="1325" bestFit="1" customWidth="1"/>
    <col min="6919" max="6919" width="8.5546875" style="1325" customWidth="1"/>
    <col min="6920" max="6920" width="12.44140625" style="1325" customWidth="1"/>
    <col min="6921" max="6921" width="2.109375" style="1325" customWidth="1"/>
    <col min="6922" max="6922" width="9.44140625" style="1325" customWidth="1"/>
    <col min="6923" max="7167" width="11" style="1325"/>
    <col min="7168" max="7168" width="46.6640625" style="1325" bestFit="1" customWidth="1"/>
    <col min="7169" max="7169" width="11.88671875" style="1325" customWidth="1"/>
    <col min="7170" max="7170" width="12.44140625" style="1325" customWidth="1"/>
    <col min="7171" max="7171" width="12.5546875" style="1325" customWidth="1"/>
    <col min="7172" max="7172" width="11.6640625" style="1325" customWidth="1"/>
    <col min="7173" max="7173" width="10.6640625" style="1325" customWidth="1"/>
    <col min="7174" max="7174" width="2.44140625" style="1325" bestFit="1" customWidth="1"/>
    <col min="7175" max="7175" width="8.5546875" style="1325" customWidth="1"/>
    <col min="7176" max="7176" width="12.44140625" style="1325" customWidth="1"/>
    <col min="7177" max="7177" width="2.109375" style="1325" customWidth="1"/>
    <col min="7178" max="7178" width="9.44140625" style="1325" customWidth="1"/>
    <col min="7179" max="7423" width="11" style="1325"/>
    <col min="7424" max="7424" width="46.6640625" style="1325" bestFit="1" customWidth="1"/>
    <col min="7425" max="7425" width="11.88671875" style="1325" customWidth="1"/>
    <col min="7426" max="7426" width="12.44140625" style="1325" customWidth="1"/>
    <col min="7427" max="7427" width="12.5546875" style="1325" customWidth="1"/>
    <col min="7428" max="7428" width="11.6640625" style="1325" customWidth="1"/>
    <col min="7429" max="7429" width="10.6640625" style="1325" customWidth="1"/>
    <col min="7430" max="7430" width="2.44140625" style="1325" bestFit="1" customWidth="1"/>
    <col min="7431" max="7431" width="8.5546875" style="1325" customWidth="1"/>
    <col min="7432" max="7432" width="12.44140625" style="1325" customWidth="1"/>
    <col min="7433" max="7433" width="2.109375" style="1325" customWidth="1"/>
    <col min="7434" max="7434" width="9.44140625" style="1325" customWidth="1"/>
    <col min="7435" max="7679" width="11" style="1325"/>
    <col min="7680" max="7680" width="46.6640625" style="1325" bestFit="1" customWidth="1"/>
    <col min="7681" max="7681" width="11.88671875" style="1325" customWidth="1"/>
    <col min="7682" max="7682" width="12.44140625" style="1325" customWidth="1"/>
    <col min="7683" max="7683" width="12.5546875" style="1325" customWidth="1"/>
    <col min="7684" max="7684" width="11.6640625" style="1325" customWidth="1"/>
    <col min="7685" max="7685" width="10.6640625" style="1325" customWidth="1"/>
    <col min="7686" max="7686" width="2.44140625" style="1325" bestFit="1" customWidth="1"/>
    <col min="7687" max="7687" width="8.5546875" style="1325" customWidth="1"/>
    <col min="7688" max="7688" width="12.44140625" style="1325" customWidth="1"/>
    <col min="7689" max="7689" width="2.109375" style="1325" customWidth="1"/>
    <col min="7690" max="7690" width="9.44140625" style="1325" customWidth="1"/>
    <col min="7691" max="7935" width="11" style="1325"/>
    <col min="7936" max="7936" width="46.6640625" style="1325" bestFit="1" customWidth="1"/>
    <col min="7937" max="7937" width="11.88671875" style="1325" customWidth="1"/>
    <col min="7938" max="7938" width="12.44140625" style="1325" customWidth="1"/>
    <col min="7939" max="7939" width="12.5546875" style="1325" customWidth="1"/>
    <col min="7940" max="7940" width="11.6640625" style="1325" customWidth="1"/>
    <col min="7941" max="7941" width="10.6640625" style="1325" customWidth="1"/>
    <col min="7942" max="7942" width="2.44140625" style="1325" bestFit="1" customWidth="1"/>
    <col min="7943" max="7943" width="8.5546875" style="1325" customWidth="1"/>
    <col min="7944" max="7944" width="12.44140625" style="1325" customWidth="1"/>
    <col min="7945" max="7945" width="2.109375" style="1325" customWidth="1"/>
    <col min="7946" max="7946" width="9.44140625" style="1325" customWidth="1"/>
    <col min="7947" max="8191" width="11" style="1325"/>
    <col min="8192" max="8192" width="46.6640625" style="1325" bestFit="1" customWidth="1"/>
    <col min="8193" max="8193" width="11.88671875" style="1325" customWidth="1"/>
    <col min="8194" max="8194" width="12.44140625" style="1325" customWidth="1"/>
    <col min="8195" max="8195" width="12.5546875" style="1325" customWidth="1"/>
    <col min="8196" max="8196" width="11.6640625" style="1325" customWidth="1"/>
    <col min="8197" max="8197" width="10.6640625" style="1325" customWidth="1"/>
    <col min="8198" max="8198" width="2.44140625" style="1325" bestFit="1" customWidth="1"/>
    <col min="8199" max="8199" width="8.5546875" style="1325" customWidth="1"/>
    <col min="8200" max="8200" width="12.44140625" style="1325" customWidth="1"/>
    <col min="8201" max="8201" width="2.109375" style="1325" customWidth="1"/>
    <col min="8202" max="8202" width="9.44140625" style="1325" customWidth="1"/>
    <col min="8203" max="8447" width="11" style="1325"/>
    <col min="8448" max="8448" width="46.6640625" style="1325" bestFit="1" customWidth="1"/>
    <col min="8449" max="8449" width="11.88671875" style="1325" customWidth="1"/>
    <col min="8450" max="8450" width="12.44140625" style="1325" customWidth="1"/>
    <col min="8451" max="8451" width="12.5546875" style="1325" customWidth="1"/>
    <col min="8452" max="8452" width="11.6640625" style="1325" customWidth="1"/>
    <col min="8453" max="8453" width="10.6640625" style="1325" customWidth="1"/>
    <col min="8454" max="8454" width="2.44140625" style="1325" bestFit="1" customWidth="1"/>
    <col min="8455" max="8455" width="8.5546875" style="1325" customWidth="1"/>
    <col min="8456" max="8456" width="12.44140625" style="1325" customWidth="1"/>
    <col min="8457" max="8457" width="2.109375" style="1325" customWidth="1"/>
    <col min="8458" max="8458" width="9.44140625" style="1325" customWidth="1"/>
    <col min="8459" max="8703" width="11" style="1325"/>
    <col min="8704" max="8704" width="46.6640625" style="1325" bestFit="1" customWidth="1"/>
    <col min="8705" max="8705" width="11.88671875" style="1325" customWidth="1"/>
    <col min="8706" max="8706" width="12.44140625" style="1325" customWidth="1"/>
    <col min="8707" max="8707" width="12.5546875" style="1325" customWidth="1"/>
    <col min="8708" max="8708" width="11.6640625" style="1325" customWidth="1"/>
    <col min="8709" max="8709" width="10.6640625" style="1325" customWidth="1"/>
    <col min="8710" max="8710" width="2.44140625" style="1325" bestFit="1" customWidth="1"/>
    <col min="8711" max="8711" width="8.5546875" style="1325" customWidth="1"/>
    <col min="8712" max="8712" width="12.44140625" style="1325" customWidth="1"/>
    <col min="8713" max="8713" width="2.109375" style="1325" customWidth="1"/>
    <col min="8714" max="8714" width="9.44140625" style="1325" customWidth="1"/>
    <col min="8715" max="8959" width="11" style="1325"/>
    <col min="8960" max="8960" width="46.6640625" style="1325" bestFit="1" customWidth="1"/>
    <col min="8961" max="8961" width="11.88671875" style="1325" customWidth="1"/>
    <col min="8962" max="8962" width="12.44140625" style="1325" customWidth="1"/>
    <col min="8963" max="8963" width="12.5546875" style="1325" customWidth="1"/>
    <col min="8964" max="8964" width="11.6640625" style="1325" customWidth="1"/>
    <col min="8965" max="8965" width="10.6640625" style="1325" customWidth="1"/>
    <col min="8966" max="8966" width="2.44140625" style="1325" bestFit="1" customWidth="1"/>
    <col min="8967" max="8967" width="8.5546875" style="1325" customWidth="1"/>
    <col min="8968" max="8968" width="12.44140625" style="1325" customWidth="1"/>
    <col min="8969" max="8969" width="2.109375" style="1325" customWidth="1"/>
    <col min="8970" max="8970" width="9.44140625" style="1325" customWidth="1"/>
    <col min="8971" max="9215" width="11" style="1325"/>
    <col min="9216" max="9216" width="46.6640625" style="1325" bestFit="1" customWidth="1"/>
    <col min="9217" max="9217" width="11.88671875" style="1325" customWidth="1"/>
    <col min="9218" max="9218" width="12.44140625" style="1325" customWidth="1"/>
    <col min="9219" max="9219" width="12.5546875" style="1325" customWidth="1"/>
    <col min="9220" max="9220" width="11.6640625" style="1325" customWidth="1"/>
    <col min="9221" max="9221" width="10.6640625" style="1325" customWidth="1"/>
    <col min="9222" max="9222" width="2.44140625" style="1325" bestFit="1" customWidth="1"/>
    <col min="9223" max="9223" width="8.5546875" style="1325" customWidth="1"/>
    <col min="9224" max="9224" width="12.44140625" style="1325" customWidth="1"/>
    <col min="9225" max="9225" width="2.109375" style="1325" customWidth="1"/>
    <col min="9226" max="9226" width="9.44140625" style="1325" customWidth="1"/>
    <col min="9227" max="9471" width="11" style="1325"/>
    <col min="9472" max="9472" width="46.6640625" style="1325" bestFit="1" customWidth="1"/>
    <col min="9473" max="9473" width="11.88671875" style="1325" customWidth="1"/>
    <col min="9474" max="9474" width="12.44140625" style="1325" customWidth="1"/>
    <col min="9475" max="9475" width="12.5546875" style="1325" customWidth="1"/>
    <col min="9476" max="9476" width="11.6640625" style="1325" customWidth="1"/>
    <col min="9477" max="9477" width="10.6640625" style="1325" customWidth="1"/>
    <col min="9478" max="9478" width="2.44140625" style="1325" bestFit="1" customWidth="1"/>
    <col min="9479" max="9479" width="8.5546875" style="1325" customWidth="1"/>
    <col min="9480" max="9480" width="12.44140625" style="1325" customWidth="1"/>
    <col min="9481" max="9481" width="2.109375" style="1325" customWidth="1"/>
    <col min="9482" max="9482" width="9.44140625" style="1325" customWidth="1"/>
    <col min="9483" max="9727" width="11" style="1325"/>
    <col min="9728" max="9728" width="46.6640625" style="1325" bestFit="1" customWidth="1"/>
    <col min="9729" max="9729" width="11.88671875" style="1325" customWidth="1"/>
    <col min="9730" max="9730" width="12.44140625" style="1325" customWidth="1"/>
    <col min="9731" max="9731" width="12.5546875" style="1325" customWidth="1"/>
    <col min="9732" max="9732" width="11.6640625" style="1325" customWidth="1"/>
    <col min="9733" max="9733" width="10.6640625" style="1325" customWidth="1"/>
    <col min="9734" max="9734" width="2.44140625" style="1325" bestFit="1" customWidth="1"/>
    <col min="9735" max="9735" width="8.5546875" style="1325" customWidth="1"/>
    <col min="9736" max="9736" width="12.44140625" style="1325" customWidth="1"/>
    <col min="9737" max="9737" width="2.109375" style="1325" customWidth="1"/>
    <col min="9738" max="9738" width="9.44140625" style="1325" customWidth="1"/>
    <col min="9739" max="9983" width="11" style="1325"/>
    <col min="9984" max="9984" width="46.6640625" style="1325" bestFit="1" customWidth="1"/>
    <col min="9985" max="9985" width="11.88671875" style="1325" customWidth="1"/>
    <col min="9986" max="9986" width="12.44140625" style="1325" customWidth="1"/>
    <col min="9987" max="9987" width="12.5546875" style="1325" customWidth="1"/>
    <col min="9988" max="9988" width="11.6640625" style="1325" customWidth="1"/>
    <col min="9989" max="9989" width="10.6640625" style="1325" customWidth="1"/>
    <col min="9990" max="9990" width="2.44140625" style="1325" bestFit="1" customWidth="1"/>
    <col min="9991" max="9991" width="8.5546875" style="1325" customWidth="1"/>
    <col min="9992" max="9992" width="12.44140625" style="1325" customWidth="1"/>
    <col min="9993" max="9993" width="2.109375" style="1325" customWidth="1"/>
    <col min="9994" max="9994" width="9.44140625" style="1325" customWidth="1"/>
    <col min="9995" max="10239" width="11" style="1325"/>
    <col min="10240" max="10240" width="46.6640625" style="1325" bestFit="1" customWidth="1"/>
    <col min="10241" max="10241" width="11.88671875" style="1325" customWidth="1"/>
    <col min="10242" max="10242" width="12.44140625" style="1325" customWidth="1"/>
    <col min="10243" max="10243" width="12.5546875" style="1325" customWidth="1"/>
    <col min="10244" max="10244" width="11.6640625" style="1325" customWidth="1"/>
    <col min="10245" max="10245" width="10.6640625" style="1325" customWidth="1"/>
    <col min="10246" max="10246" width="2.44140625" style="1325" bestFit="1" customWidth="1"/>
    <col min="10247" max="10247" width="8.5546875" style="1325" customWidth="1"/>
    <col min="10248" max="10248" width="12.44140625" style="1325" customWidth="1"/>
    <col min="10249" max="10249" width="2.109375" style="1325" customWidth="1"/>
    <col min="10250" max="10250" width="9.44140625" style="1325" customWidth="1"/>
    <col min="10251" max="10495" width="11" style="1325"/>
    <col min="10496" max="10496" width="46.6640625" style="1325" bestFit="1" customWidth="1"/>
    <col min="10497" max="10497" width="11.88671875" style="1325" customWidth="1"/>
    <col min="10498" max="10498" width="12.44140625" style="1325" customWidth="1"/>
    <col min="10499" max="10499" width="12.5546875" style="1325" customWidth="1"/>
    <col min="10500" max="10500" width="11.6640625" style="1325" customWidth="1"/>
    <col min="10501" max="10501" width="10.6640625" style="1325" customWidth="1"/>
    <col min="10502" max="10502" width="2.44140625" style="1325" bestFit="1" customWidth="1"/>
    <col min="10503" max="10503" width="8.5546875" style="1325" customWidth="1"/>
    <col min="10504" max="10504" width="12.44140625" style="1325" customWidth="1"/>
    <col min="10505" max="10505" width="2.109375" style="1325" customWidth="1"/>
    <col min="10506" max="10506" width="9.44140625" style="1325" customWidth="1"/>
    <col min="10507" max="10751" width="11" style="1325"/>
    <col min="10752" max="10752" width="46.6640625" style="1325" bestFit="1" customWidth="1"/>
    <col min="10753" max="10753" width="11.88671875" style="1325" customWidth="1"/>
    <col min="10754" max="10754" width="12.44140625" style="1325" customWidth="1"/>
    <col min="10755" max="10755" width="12.5546875" style="1325" customWidth="1"/>
    <col min="10756" max="10756" width="11.6640625" style="1325" customWidth="1"/>
    <col min="10757" max="10757" width="10.6640625" style="1325" customWidth="1"/>
    <col min="10758" max="10758" width="2.44140625" style="1325" bestFit="1" customWidth="1"/>
    <col min="10759" max="10759" width="8.5546875" style="1325" customWidth="1"/>
    <col min="10760" max="10760" width="12.44140625" style="1325" customWidth="1"/>
    <col min="10761" max="10761" width="2.109375" style="1325" customWidth="1"/>
    <col min="10762" max="10762" width="9.44140625" style="1325" customWidth="1"/>
    <col min="10763" max="11007" width="11" style="1325"/>
    <col min="11008" max="11008" width="46.6640625" style="1325" bestFit="1" customWidth="1"/>
    <col min="11009" max="11009" width="11.88671875" style="1325" customWidth="1"/>
    <col min="11010" max="11010" width="12.44140625" style="1325" customWidth="1"/>
    <col min="11011" max="11011" width="12.5546875" style="1325" customWidth="1"/>
    <col min="11012" max="11012" width="11.6640625" style="1325" customWidth="1"/>
    <col min="11013" max="11013" width="10.6640625" style="1325" customWidth="1"/>
    <col min="11014" max="11014" width="2.44140625" style="1325" bestFit="1" customWidth="1"/>
    <col min="11015" max="11015" width="8.5546875" style="1325" customWidth="1"/>
    <col min="11016" max="11016" width="12.44140625" style="1325" customWidth="1"/>
    <col min="11017" max="11017" width="2.109375" style="1325" customWidth="1"/>
    <col min="11018" max="11018" width="9.44140625" style="1325" customWidth="1"/>
    <col min="11019" max="11263" width="11" style="1325"/>
    <col min="11264" max="11264" width="46.6640625" style="1325" bestFit="1" customWidth="1"/>
    <col min="11265" max="11265" width="11.88671875" style="1325" customWidth="1"/>
    <col min="11266" max="11266" width="12.44140625" style="1325" customWidth="1"/>
    <col min="11267" max="11267" width="12.5546875" style="1325" customWidth="1"/>
    <col min="11268" max="11268" width="11.6640625" style="1325" customWidth="1"/>
    <col min="11269" max="11269" width="10.6640625" style="1325" customWidth="1"/>
    <col min="11270" max="11270" width="2.44140625" style="1325" bestFit="1" customWidth="1"/>
    <col min="11271" max="11271" width="8.5546875" style="1325" customWidth="1"/>
    <col min="11272" max="11272" width="12.44140625" style="1325" customWidth="1"/>
    <col min="11273" max="11273" width="2.109375" style="1325" customWidth="1"/>
    <col min="11274" max="11274" width="9.44140625" style="1325" customWidth="1"/>
    <col min="11275" max="11519" width="11" style="1325"/>
    <col min="11520" max="11520" width="46.6640625" style="1325" bestFit="1" customWidth="1"/>
    <col min="11521" max="11521" width="11.88671875" style="1325" customWidth="1"/>
    <col min="11522" max="11522" width="12.44140625" style="1325" customWidth="1"/>
    <col min="11523" max="11523" width="12.5546875" style="1325" customWidth="1"/>
    <col min="11524" max="11524" width="11.6640625" style="1325" customWidth="1"/>
    <col min="11525" max="11525" width="10.6640625" style="1325" customWidth="1"/>
    <col min="11526" max="11526" width="2.44140625" style="1325" bestFit="1" customWidth="1"/>
    <col min="11527" max="11527" width="8.5546875" style="1325" customWidth="1"/>
    <col min="11528" max="11528" width="12.44140625" style="1325" customWidth="1"/>
    <col min="11529" max="11529" width="2.109375" style="1325" customWidth="1"/>
    <col min="11530" max="11530" width="9.44140625" style="1325" customWidth="1"/>
    <col min="11531" max="11775" width="11" style="1325"/>
    <col min="11776" max="11776" width="46.6640625" style="1325" bestFit="1" customWidth="1"/>
    <col min="11777" max="11777" width="11.88671875" style="1325" customWidth="1"/>
    <col min="11778" max="11778" width="12.44140625" style="1325" customWidth="1"/>
    <col min="11779" max="11779" width="12.5546875" style="1325" customWidth="1"/>
    <col min="11780" max="11780" width="11.6640625" style="1325" customWidth="1"/>
    <col min="11781" max="11781" width="10.6640625" style="1325" customWidth="1"/>
    <col min="11782" max="11782" width="2.44140625" style="1325" bestFit="1" customWidth="1"/>
    <col min="11783" max="11783" width="8.5546875" style="1325" customWidth="1"/>
    <col min="11784" max="11784" width="12.44140625" style="1325" customWidth="1"/>
    <col min="11785" max="11785" width="2.109375" style="1325" customWidth="1"/>
    <col min="11786" max="11786" width="9.44140625" style="1325" customWidth="1"/>
    <col min="11787" max="12031" width="11" style="1325"/>
    <col min="12032" max="12032" width="46.6640625" style="1325" bestFit="1" customWidth="1"/>
    <col min="12033" max="12033" width="11.88671875" style="1325" customWidth="1"/>
    <col min="12034" max="12034" width="12.44140625" style="1325" customWidth="1"/>
    <col min="12035" max="12035" width="12.5546875" style="1325" customWidth="1"/>
    <col min="12036" max="12036" width="11.6640625" style="1325" customWidth="1"/>
    <col min="12037" max="12037" width="10.6640625" style="1325" customWidth="1"/>
    <col min="12038" max="12038" width="2.44140625" style="1325" bestFit="1" customWidth="1"/>
    <col min="12039" max="12039" width="8.5546875" style="1325" customWidth="1"/>
    <col min="12040" max="12040" width="12.44140625" style="1325" customWidth="1"/>
    <col min="12041" max="12041" width="2.109375" style="1325" customWidth="1"/>
    <col min="12042" max="12042" width="9.44140625" style="1325" customWidth="1"/>
    <col min="12043" max="12287" width="11" style="1325"/>
    <col min="12288" max="12288" width="46.6640625" style="1325" bestFit="1" customWidth="1"/>
    <col min="12289" max="12289" width="11.88671875" style="1325" customWidth="1"/>
    <col min="12290" max="12290" width="12.44140625" style="1325" customWidth="1"/>
    <col min="12291" max="12291" width="12.5546875" style="1325" customWidth="1"/>
    <col min="12292" max="12292" width="11.6640625" style="1325" customWidth="1"/>
    <col min="12293" max="12293" width="10.6640625" style="1325" customWidth="1"/>
    <col min="12294" max="12294" width="2.44140625" style="1325" bestFit="1" customWidth="1"/>
    <col min="12295" max="12295" width="8.5546875" style="1325" customWidth="1"/>
    <col min="12296" max="12296" width="12.44140625" style="1325" customWidth="1"/>
    <col min="12297" max="12297" width="2.109375" style="1325" customWidth="1"/>
    <col min="12298" max="12298" width="9.44140625" style="1325" customWidth="1"/>
    <col min="12299" max="12543" width="11" style="1325"/>
    <col min="12544" max="12544" width="46.6640625" style="1325" bestFit="1" customWidth="1"/>
    <col min="12545" max="12545" width="11.88671875" style="1325" customWidth="1"/>
    <col min="12546" max="12546" width="12.44140625" style="1325" customWidth="1"/>
    <col min="12547" max="12547" width="12.5546875" style="1325" customWidth="1"/>
    <col min="12548" max="12548" width="11.6640625" style="1325" customWidth="1"/>
    <col min="12549" max="12549" width="10.6640625" style="1325" customWidth="1"/>
    <col min="12550" max="12550" width="2.44140625" style="1325" bestFit="1" customWidth="1"/>
    <col min="12551" max="12551" width="8.5546875" style="1325" customWidth="1"/>
    <col min="12552" max="12552" width="12.44140625" style="1325" customWidth="1"/>
    <col min="12553" max="12553" width="2.109375" style="1325" customWidth="1"/>
    <col min="12554" max="12554" width="9.44140625" style="1325" customWidth="1"/>
    <col min="12555" max="12799" width="11" style="1325"/>
    <col min="12800" max="12800" width="46.6640625" style="1325" bestFit="1" customWidth="1"/>
    <col min="12801" max="12801" width="11.88671875" style="1325" customWidth="1"/>
    <col min="12802" max="12802" width="12.44140625" style="1325" customWidth="1"/>
    <col min="12803" max="12803" width="12.5546875" style="1325" customWidth="1"/>
    <col min="12804" max="12804" width="11.6640625" style="1325" customWidth="1"/>
    <col min="12805" max="12805" width="10.6640625" style="1325" customWidth="1"/>
    <col min="12806" max="12806" width="2.44140625" style="1325" bestFit="1" customWidth="1"/>
    <col min="12807" max="12807" width="8.5546875" style="1325" customWidth="1"/>
    <col min="12808" max="12808" width="12.44140625" style="1325" customWidth="1"/>
    <col min="12809" max="12809" width="2.109375" style="1325" customWidth="1"/>
    <col min="12810" max="12810" width="9.44140625" style="1325" customWidth="1"/>
    <col min="12811" max="13055" width="11" style="1325"/>
    <col min="13056" max="13056" width="46.6640625" style="1325" bestFit="1" customWidth="1"/>
    <col min="13057" max="13057" width="11.88671875" style="1325" customWidth="1"/>
    <col min="13058" max="13058" width="12.44140625" style="1325" customWidth="1"/>
    <col min="13059" max="13059" width="12.5546875" style="1325" customWidth="1"/>
    <col min="13060" max="13060" width="11.6640625" style="1325" customWidth="1"/>
    <col min="13061" max="13061" width="10.6640625" style="1325" customWidth="1"/>
    <col min="13062" max="13062" width="2.44140625" style="1325" bestFit="1" customWidth="1"/>
    <col min="13063" max="13063" width="8.5546875" style="1325" customWidth="1"/>
    <col min="13064" max="13064" width="12.44140625" style="1325" customWidth="1"/>
    <col min="13065" max="13065" width="2.109375" style="1325" customWidth="1"/>
    <col min="13066" max="13066" width="9.44140625" style="1325" customWidth="1"/>
    <col min="13067" max="13311" width="11" style="1325"/>
    <col min="13312" max="13312" width="46.6640625" style="1325" bestFit="1" customWidth="1"/>
    <col min="13313" max="13313" width="11.88671875" style="1325" customWidth="1"/>
    <col min="13314" max="13314" width="12.44140625" style="1325" customWidth="1"/>
    <col min="13315" max="13315" width="12.5546875" style="1325" customWidth="1"/>
    <col min="13316" max="13316" width="11.6640625" style="1325" customWidth="1"/>
    <col min="13317" max="13317" width="10.6640625" style="1325" customWidth="1"/>
    <col min="13318" max="13318" width="2.44140625" style="1325" bestFit="1" customWidth="1"/>
    <col min="13319" max="13319" width="8.5546875" style="1325" customWidth="1"/>
    <col min="13320" max="13320" width="12.44140625" style="1325" customWidth="1"/>
    <col min="13321" max="13321" width="2.109375" style="1325" customWidth="1"/>
    <col min="13322" max="13322" width="9.44140625" style="1325" customWidth="1"/>
    <col min="13323" max="13567" width="11" style="1325"/>
    <col min="13568" max="13568" width="46.6640625" style="1325" bestFit="1" customWidth="1"/>
    <col min="13569" max="13569" width="11.88671875" style="1325" customWidth="1"/>
    <col min="13570" max="13570" width="12.44140625" style="1325" customWidth="1"/>
    <col min="13571" max="13571" width="12.5546875" style="1325" customWidth="1"/>
    <col min="13572" max="13572" width="11.6640625" style="1325" customWidth="1"/>
    <col min="13573" max="13573" width="10.6640625" style="1325" customWidth="1"/>
    <col min="13574" max="13574" width="2.44140625" style="1325" bestFit="1" customWidth="1"/>
    <col min="13575" max="13575" width="8.5546875" style="1325" customWidth="1"/>
    <col min="13576" max="13576" width="12.44140625" style="1325" customWidth="1"/>
    <col min="13577" max="13577" width="2.109375" style="1325" customWidth="1"/>
    <col min="13578" max="13578" width="9.44140625" style="1325" customWidth="1"/>
    <col min="13579" max="13823" width="11" style="1325"/>
    <col min="13824" max="13824" width="46.6640625" style="1325" bestFit="1" customWidth="1"/>
    <col min="13825" max="13825" width="11.88671875" style="1325" customWidth="1"/>
    <col min="13826" max="13826" width="12.44140625" style="1325" customWidth="1"/>
    <col min="13827" max="13827" width="12.5546875" style="1325" customWidth="1"/>
    <col min="13828" max="13828" width="11.6640625" style="1325" customWidth="1"/>
    <col min="13829" max="13829" width="10.6640625" style="1325" customWidth="1"/>
    <col min="13830" max="13830" width="2.44140625" style="1325" bestFit="1" customWidth="1"/>
    <col min="13831" max="13831" width="8.5546875" style="1325" customWidth="1"/>
    <col min="13832" max="13832" width="12.44140625" style="1325" customWidth="1"/>
    <col min="13833" max="13833" width="2.109375" style="1325" customWidth="1"/>
    <col min="13834" max="13834" width="9.44140625" style="1325" customWidth="1"/>
    <col min="13835" max="14079" width="11" style="1325"/>
    <col min="14080" max="14080" width="46.6640625" style="1325" bestFit="1" customWidth="1"/>
    <col min="14081" max="14081" width="11.88671875" style="1325" customWidth="1"/>
    <col min="14082" max="14082" width="12.44140625" style="1325" customWidth="1"/>
    <col min="14083" max="14083" width="12.5546875" style="1325" customWidth="1"/>
    <col min="14084" max="14084" width="11.6640625" style="1325" customWidth="1"/>
    <col min="14085" max="14085" width="10.6640625" style="1325" customWidth="1"/>
    <col min="14086" max="14086" width="2.44140625" style="1325" bestFit="1" customWidth="1"/>
    <col min="14087" max="14087" width="8.5546875" style="1325" customWidth="1"/>
    <col min="14088" max="14088" width="12.44140625" style="1325" customWidth="1"/>
    <col min="14089" max="14089" width="2.109375" style="1325" customWidth="1"/>
    <col min="14090" max="14090" width="9.44140625" style="1325" customWidth="1"/>
    <col min="14091" max="14335" width="11" style="1325"/>
    <col min="14336" max="14336" width="46.6640625" style="1325" bestFit="1" customWidth="1"/>
    <col min="14337" max="14337" width="11.88671875" style="1325" customWidth="1"/>
    <col min="14338" max="14338" width="12.44140625" style="1325" customWidth="1"/>
    <col min="14339" max="14339" width="12.5546875" style="1325" customWidth="1"/>
    <col min="14340" max="14340" width="11.6640625" style="1325" customWidth="1"/>
    <col min="14341" max="14341" width="10.6640625" style="1325" customWidth="1"/>
    <col min="14342" max="14342" width="2.44140625" style="1325" bestFit="1" customWidth="1"/>
    <col min="14343" max="14343" width="8.5546875" style="1325" customWidth="1"/>
    <col min="14344" max="14344" width="12.44140625" style="1325" customWidth="1"/>
    <col min="14345" max="14345" width="2.109375" style="1325" customWidth="1"/>
    <col min="14346" max="14346" width="9.44140625" style="1325" customWidth="1"/>
    <col min="14347" max="14591" width="11" style="1325"/>
    <col min="14592" max="14592" width="46.6640625" style="1325" bestFit="1" customWidth="1"/>
    <col min="14593" max="14593" width="11.88671875" style="1325" customWidth="1"/>
    <col min="14594" max="14594" width="12.44140625" style="1325" customWidth="1"/>
    <col min="14595" max="14595" width="12.5546875" style="1325" customWidth="1"/>
    <col min="14596" max="14596" width="11.6640625" style="1325" customWidth="1"/>
    <col min="14597" max="14597" width="10.6640625" style="1325" customWidth="1"/>
    <col min="14598" max="14598" width="2.44140625" style="1325" bestFit="1" customWidth="1"/>
    <col min="14599" max="14599" width="8.5546875" style="1325" customWidth="1"/>
    <col min="14600" max="14600" width="12.44140625" style="1325" customWidth="1"/>
    <col min="14601" max="14601" width="2.109375" style="1325" customWidth="1"/>
    <col min="14602" max="14602" width="9.44140625" style="1325" customWidth="1"/>
    <col min="14603" max="14847" width="11" style="1325"/>
    <col min="14848" max="14848" width="46.6640625" style="1325" bestFit="1" customWidth="1"/>
    <col min="14849" max="14849" width="11.88671875" style="1325" customWidth="1"/>
    <col min="14850" max="14850" width="12.44140625" style="1325" customWidth="1"/>
    <col min="14851" max="14851" width="12.5546875" style="1325" customWidth="1"/>
    <col min="14852" max="14852" width="11.6640625" style="1325" customWidth="1"/>
    <col min="14853" max="14853" width="10.6640625" style="1325" customWidth="1"/>
    <col min="14854" max="14854" width="2.44140625" style="1325" bestFit="1" customWidth="1"/>
    <col min="14855" max="14855" width="8.5546875" style="1325" customWidth="1"/>
    <col min="14856" max="14856" width="12.44140625" style="1325" customWidth="1"/>
    <col min="14857" max="14857" width="2.109375" style="1325" customWidth="1"/>
    <col min="14858" max="14858" width="9.44140625" style="1325" customWidth="1"/>
    <col min="14859" max="15103" width="11" style="1325"/>
    <col min="15104" max="15104" width="46.6640625" style="1325" bestFit="1" customWidth="1"/>
    <col min="15105" max="15105" width="11.88671875" style="1325" customWidth="1"/>
    <col min="15106" max="15106" width="12.44140625" style="1325" customWidth="1"/>
    <col min="15107" max="15107" width="12.5546875" style="1325" customWidth="1"/>
    <col min="15108" max="15108" width="11.6640625" style="1325" customWidth="1"/>
    <col min="15109" max="15109" width="10.6640625" style="1325" customWidth="1"/>
    <col min="15110" max="15110" width="2.44140625" style="1325" bestFit="1" customWidth="1"/>
    <col min="15111" max="15111" width="8.5546875" style="1325" customWidth="1"/>
    <col min="15112" max="15112" width="12.44140625" style="1325" customWidth="1"/>
    <col min="15113" max="15113" width="2.109375" style="1325" customWidth="1"/>
    <col min="15114" max="15114" width="9.44140625" style="1325" customWidth="1"/>
    <col min="15115" max="15359" width="11" style="1325"/>
    <col min="15360" max="15360" width="46.6640625" style="1325" bestFit="1" customWidth="1"/>
    <col min="15361" max="15361" width="11.88671875" style="1325" customWidth="1"/>
    <col min="15362" max="15362" width="12.44140625" style="1325" customWidth="1"/>
    <col min="15363" max="15363" width="12.5546875" style="1325" customWidth="1"/>
    <col min="15364" max="15364" width="11.6640625" style="1325" customWidth="1"/>
    <col min="15365" max="15365" width="10.6640625" style="1325" customWidth="1"/>
    <col min="15366" max="15366" width="2.44140625" style="1325" bestFit="1" customWidth="1"/>
    <col min="15367" max="15367" width="8.5546875" style="1325" customWidth="1"/>
    <col min="15368" max="15368" width="12.44140625" style="1325" customWidth="1"/>
    <col min="15369" max="15369" width="2.109375" style="1325" customWidth="1"/>
    <col min="15370" max="15370" width="9.44140625" style="1325" customWidth="1"/>
    <col min="15371" max="15615" width="11" style="1325"/>
    <col min="15616" max="15616" width="46.6640625" style="1325" bestFit="1" customWidth="1"/>
    <col min="15617" max="15617" width="11.88671875" style="1325" customWidth="1"/>
    <col min="15618" max="15618" width="12.44140625" style="1325" customWidth="1"/>
    <col min="15619" max="15619" width="12.5546875" style="1325" customWidth="1"/>
    <col min="15620" max="15620" width="11.6640625" style="1325" customWidth="1"/>
    <col min="15621" max="15621" width="10.6640625" style="1325" customWidth="1"/>
    <col min="15622" max="15622" width="2.44140625" style="1325" bestFit="1" customWidth="1"/>
    <col min="15623" max="15623" width="8.5546875" style="1325" customWidth="1"/>
    <col min="15624" max="15624" width="12.44140625" style="1325" customWidth="1"/>
    <col min="15625" max="15625" width="2.109375" style="1325" customWidth="1"/>
    <col min="15626" max="15626" width="9.44140625" style="1325" customWidth="1"/>
    <col min="15627" max="15871" width="11" style="1325"/>
    <col min="15872" max="15872" width="46.6640625" style="1325" bestFit="1" customWidth="1"/>
    <col min="15873" max="15873" width="11.88671875" style="1325" customWidth="1"/>
    <col min="15874" max="15874" width="12.44140625" style="1325" customWidth="1"/>
    <col min="15875" max="15875" width="12.5546875" style="1325" customWidth="1"/>
    <col min="15876" max="15876" width="11.6640625" style="1325" customWidth="1"/>
    <col min="15877" max="15877" width="10.6640625" style="1325" customWidth="1"/>
    <col min="15878" max="15878" width="2.44140625" style="1325" bestFit="1" customWidth="1"/>
    <col min="15879" max="15879" width="8.5546875" style="1325" customWidth="1"/>
    <col min="15880" max="15880" width="12.44140625" style="1325" customWidth="1"/>
    <col min="15881" max="15881" width="2.109375" style="1325" customWidth="1"/>
    <col min="15882" max="15882" width="9.44140625" style="1325" customWidth="1"/>
    <col min="15883" max="16127" width="11" style="1325"/>
    <col min="16128" max="16128" width="46.6640625" style="1325" bestFit="1" customWidth="1"/>
    <col min="16129" max="16129" width="11.88671875" style="1325" customWidth="1"/>
    <col min="16130" max="16130" width="12.44140625" style="1325" customWidth="1"/>
    <col min="16131" max="16131" width="12.5546875" style="1325" customWidth="1"/>
    <col min="16132" max="16132" width="11.6640625" style="1325" customWidth="1"/>
    <col min="16133" max="16133" width="10.6640625" style="1325" customWidth="1"/>
    <col min="16134" max="16134" width="2.44140625" style="1325" bestFit="1" customWidth="1"/>
    <col min="16135" max="16135" width="8.5546875" style="1325" customWidth="1"/>
    <col min="16136" max="16136" width="12.44140625" style="1325" customWidth="1"/>
    <col min="16137" max="16137" width="2.109375" style="1325" customWidth="1"/>
    <col min="16138" max="16138" width="9.44140625" style="1325" customWidth="1"/>
    <col min="16139" max="16384" width="11" style="1325"/>
  </cols>
  <sheetData>
    <row r="1" spans="1:12" ht="17.100000000000001" customHeight="1">
      <c r="A1" s="3889" t="s">
        <v>1373</v>
      </c>
      <c r="B1" s="3889"/>
      <c r="C1" s="3889"/>
      <c r="D1" s="3889"/>
      <c r="E1" s="3889"/>
      <c r="F1" s="3889"/>
      <c r="G1" s="3889"/>
      <c r="H1" s="3889"/>
      <c r="I1" s="3889"/>
      <c r="J1" s="3889"/>
    </row>
    <row r="2" spans="1:12" ht="17.100000000000001" customHeight="1">
      <c r="A2" s="3907" t="s">
        <v>34</v>
      </c>
      <c r="B2" s="3907"/>
      <c r="C2" s="3907"/>
      <c r="D2" s="3907"/>
      <c r="E2" s="3907"/>
      <c r="F2" s="3907"/>
      <c r="G2" s="3907"/>
      <c r="H2" s="3907"/>
      <c r="I2" s="3907"/>
      <c r="J2" s="3907"/>
    </row>
    <row r="3" spans="1:12" ht="17.100000000000001" customHeight="1">
      <c r="A3" s="3907" t="s">
        <v>1051</v>
      </c>
      <c r="B3" s="3907"/>
      <c r="C3" s="3907"/>
      <c r="D3" s="3907"/>
      <c r="E3" s="3907"/>
      <c r="F3" s="3907"/>
      <c r="G3" s="3907"/>
      <c r="H3" s="3907"/>
      <c r="I3" s="3907"/>
      <c r="J3" s="3907"/>
    </row>
    <row r="4" spans="1:12" ht="17.100000000000001" customHeight="1" thickBot="1">
      <c r="D4" s="1413"/>
      <c r="H4" s="3891" t="s">
        <v>1050</v>
      </c>
      <c r="I4" s="3891"/>
      <c r="J4" s="3891"/>
    </row>
    <row r="5" spans="1:12" ht="18" customHeight="1" thickTop="1">
      <c r="A5" s="3908" t="s">
        <v>434</v>
      </c>
      <c r="B5" s="1412">
        <v>2022</v>
      </c>
      <c r="C5" s="1412">
        <v>2023</v>
      </c>
      <c r="D5" s="1412">
        <v>2024</v>
      </c>
      <c r="E5" s="3895" t="str">
        <f>'42.MS'!E5</f>
        <v>Changes during the fiscal year</v>
      </c>
      <c r="F5" s="3896"/>
      <c r="G5" s="3896"/>
      <c r="H5" s="3896"/>
      <c r="I5" s="3896"/>
      <c r="J5" s="3897"/>
    </row>
    <row r="6" spans="1:12" ht="18" customHeight="1">
      <c r="A6" s="3909"/>
      <c r="B6" s="3905" t="str">
        <f>'42.MS'!B6</f>
        <v xml:space="preserve">Jul </v>
      </c>
      <c r="C6" s="3905" t="str">
        <f>'42.MS'!C6</f>
        <v>Jul (R)</v>
      </c>
      <c r="D6" s="3905" t="str">
        <f>'42.MS'!D6</f>
        <v>Jul (P)</v>
      </c>
      <c r="E6" s="3898" t="str">
        <f>'42.MS'!E6</f>
        <v>2022/23</v>
      </c>
      <c r="F6" s="3899"/>
      <c r="G6" s="3900"/>
      <c r="H6" s="3899" t="str">
        <f>'42.MS'!H6</f>
        <v>2023/24</v>
      </c>
      <c r="I6" s="3899"/>
      <c r="J6" s="3901"/>
    </row>
    <row r="7" spans="1:12" ht="18" customHeight="1">
      <c r="A7" s="3910"/>
      <c r="B7" s="3906"/>
      <c r="C7" s="3906"/>
      <c r="D7" s="3906"/>
      <c r="E7" s="1411" t="s">
        <v>353</v>
      </c>
      <c r="F7" s="1408" t="s">
        <v>539</v>
      </c>
      <c r="G7" s="1410" t="s">
        <v>1044</v>
      </c>
      <c r="H7" s="1409" t="s">
        <v>353</v>
      </c>
      <c r="I7" s="1408" t="s">
        <v>539</v>
      </c>
      <c r="J7" s="1407" t="s">
        <v>1044</v>
      </c>
    </row>
    <row r="8" spans="1:12" ht="18" customHeight="1">
      <c r="A8" s="1373" t="s">
        <v>1098</v>
      </c>
      <c r="B8" s="1372">
        <v>1144679.319930257</v>
      </c>
      <c r="C8" s="1372">
        <v>1440143.1710267835</v>
      </c>
      <c r="D8" s="1372">
        <v>1957696.4617469534</v>
      </c>
      <c r="E8" s="1371">
        <v>295463.85109652649</v>
      </c>
      <c r="F8" s="1384"/>
      <c r="G8" s="1368">
        <v>25.811932298604685</v>
      </c>
      <c r="H8" s="1369">
        <v>517553.2907201699</v>
      </c>
      <c r="I8" s="1383"/>
      <c r="J8" s="1382">
        <v>35.9376276701134</v>
      </c>
      <c r="L8" s="1392"/>
    </row>
    <row r="9" spans="1:12" ht="18" customHeight="1">
      <c r="A9" s="1363" t="s">
        <v>1097</v>
      </c>
      <c r="B9" s="1362">
        <v>60042.216956660006</v>
      </c>
      <c r="C9" s="1362">
        <v>65812.728226309991</v>
      </c>
      <c r="D9" s="1362">
        <v>82431.302171269985</v>
      </c>
      <c r="E9" s="1361">
        <v>5770.5112696499855</v>
      </c>
      <c r="F9" s="1399"/>
      <c r="G9" s="1358">
        <v>9.6107565012385994</v>
      </c>
      <c r="H9" s="1359">
        <v>16618.573944959993</v>
      </c>
      <c r="I9" s="1358"/>
      <c r="J9" s="1357">
        <v>25.251306841153525</v>
      </c>
      <c r="L9" s="1392"/>
    </row>
    <row r="10" spans="1:12" ht="18" customHeight="1">
      <c r="A10" s="1363" t="s">
        <v>1096</v>
      </c>
      <c r="B10" s="1362">
        <v>25568.323386969001</v>
      </c>
      <c r="C10" s="1362">
        <v>25707.960088874737</v>
      </c>
      <c r="D10" s="1362">
        <v>23872.019420149696</v>
      </c>
      <c r="E10" s="1361">
        <v>139.63670190573612</v>
      </c>
      <c r="F10" s="1399"/>
      <c r="G10" s="1358">
        <v>0.54613163245933649</v>
      </c>
      <c r="H10" s="1359">
        <v>-1835.9406687250412</v>
      </c>
      <c r="I10" s="1358"/>
      <c r="J10" s="1357">
        <v>-7.1415260579914888</v>
      </c>
      <c r="L10" s="1392"/>
    </row>
    <row r="11" spans="1:12" ht="18" customHeight="1">
      <c r="A11" s="1363" t="s">
        <v>1095</v>
      </c>
      <c r="B11" s="1362">
        <v>2674.1397193780003</v>
      </c>
      <c r="C11" s="1362">
        <v>2846.0498645889325</v>
      </c>
      <c r="D11" s="1362">
        <v>2838.1975393836374</v>
      </c>
      <c r="E11" s="1361">
        <v>171.91014521093211</v>
      </c>
      <c r="F11" s="1399"/>
      <c r="G11" s="1358">
        <v>6.4286149285766587</v>
      </c>
      <c r="H11" s="1359">
        <v>-7.8523252052950738</v>
      </c>
      <c r="I11" s="1358"/>
      <c r="J11" s="1357">
        <v>-0.27590258705566356</v>
      </c>
      <c r="L11" s="1392"/>
    </row>
    <row r="12" spans="1:12" ht="18" customHeight="1">
      <c r="A12" s="1363" t="s">
        <v>1094</v>
      </c>
      <c r="B12" s="1362">
        <v>1056394.6398672501</v>
      </c>
      <c r="C12" s="1362">
        <v>1345776.43284701</v>
      </c>
      <c r="D12" s="1362">
        <v>1848554.94261615</v>
      </c>
      <c r="E12" s="1361">
        <v>289381.79297975986</v>
      </c>
      <c r="F12" s="1399"/>
      <c r="G12" s="1358">
        <v>27.393341660283742</v>
      </c>
      <c r="H12" s="1359">
        <v>502778.50976914004</v>
      </c>
      <c r="I12" s="1358"/>
      <c r="J12" s="1357">
        <v>37.359735056847789</v>
      </c>
      <c r="L12" s="1392"/>
    </row>
    <row r="13" spans="1:12" ht="18" customHeight="1">
      <c r="A13" s="1373" t="s">
        <v>1093</v>
      </c>
      <c r="B13" s="1372">
        <v>51589.727260899999</v>
      </c>
      <c r="C13" s="1372">
        <v>74209.427426089998</v>
      </c>
      <c r="D13" s="1372">
        <v>20396.899999999998</v>
      </c>
      <c r="E13" s="1371">
        <v>22619.700165189999</v>
      </c>
      <c r="F13" s="1384"/>
      <c r="G13" s="1368">
        <v>43.845357140186962</v>
      </c>
      <c r="H13" s="1369">
        <v>-53812.527426090004</v>
      </c>
      <c r="I13" s="1368"/>
      <c r="J13" s="1382">
        <v>-72.514408603523322</v>
      </c>
      <c r="L13" s="1392"/>
    </row>
    <row r="14" spans="1:12" ht="18" customHeight="1">
      <c r="A14" s="1363" t="s">
        <v>1092</v>
      </c>
      <c r="B14" s="1362">
        <v>15128.322260900002</v>
      </c>
      <c r="C14" s="1362">
        <v>45352.722426090004</v>
      </c>
      <c r="D14" s="1362">
        <v>0</v>
      </c>
      <c r="E14" s="1361">
        <v>30224.400165190003</v>
      </c>
      <c r="F14" s="1399"/>
      <c r="G14" s="1358">
        <v>199.78686098792767</v>
      </c>
      <c r="H14" s="1359">
        <v>-45352.722426090004</v>
      </c>
      <c r="I14" s="1358"/>
      <c r="J14" s="1357">
        <v>-100</v>
      </c>
      <c r="L14" s="1392"/>
    </row>
    <row r="15" spans="1:12" ht="18" customHeight="1">
      <c r="A15" s="1363" t="s">
        <v>1091</v>
      </c>
      <c r="B15" s="1362">
        <v>33457.025000000001</v>
      </c>
      <c r="C15" s="1362">
        <v>24948.974999999999</v>
      </c>
      <c r="D15" s="1362">
        <v>16484</v>
      </c>
      <c r="E15" s="1361">
        <v>-8508.0500000000029</v>
      </c>
      <c r="F15" s="1399"/>
      <c r="G15" s="1358">
        <v>-25.42978642004184</v>
      </c>
      <c r="H15" s="1359">
        <v>-8464.9749999999985</v>
      </c>
      <c r="I15" s="1358"/>
      <c r="J15" s="1357">
        <v>-33.929149393912972</v>
      </c>
      <c r="L15" s="1392"/>
    </row>
    <row r="16" spans="1:12" ht="18" customHeight="1">
      <c r="A16" s="1363" t="s">
        <v>1090</v>
      </c>
      <c r="B16" s="1362">
        <v>3004.3799999999974</v>
      </c>
      <c r="C16" s="1362">
        <v>3907.7299999999996</v>
      </c>
      <c r="D16" s="1362">
        <v>3912.8999999999978</v>
      </c>
      <c r="E16" s="1361">
        <v>903.35000000000218</v>
      </c>
      <c r="F16" s="1399"/>
      <c r="G16" s="1358">
        <v>30.067767725787114</v>
      </c>
      <c r="H16" s="1359">
        <v>5.1699999999982538</v>
      </c>
      <c r="I16" s="1358"/>
      <c r="J16" s="1357">
        <v>0.13230187346613645</v>
      </c>
      <c r="L16" s="1392"/>
    </row>
    <row r="17" spans="1:12" ht="18" customHeight="1">
      <c r="A17" s="1363" t="s">
        <v>1089</v>
      </c>
      <c r="B17" s="1362">
        <v>0</v>
      </c>
      <c r="C17" s="1362">
        <v>0</v>
      </c>
      <c r="D17" s="1362">
        <v>0</v>
      </c>
      <c r="E17" s="1361">
        <v>0</v>
      </c>
      <c r="F17" s="1399"/>
      <c r="G17" s="1358" t="s">
        <v>62</v>
      </c>
      <c r="H17" s="1359">
        <v>0</v>
      </c>
      <c r="I17" s="1358"/>
      <c r="J17" s="1357" t="s">
        <v>62</v>
      </c>
      <c r="L17" s="1392"/>
    </row>
    <row r="18" spans="1:12" ht="18" customHeight="1">
      <c r="A18" s="1406" t="s">
        <v>1088</v>
      </c>
      <c r="B18" s="1372">
        <v>33.645250000000004</v>
      </c>
      <c r="C18" s="1372">
        <v>33.645250000000004</v>
      </c>
      <c r="D18" s="1372">
        <v>33.645250000000004</v>
      </c>
      <c r="E18" s="1371">
        <v>0</v>
      </c>
      <c r="F18" s="1384"/>
      <c r="G18" s="1368">
        <v>0</v>
      </c>
      <c r="H18" s="1369">
        <v>0</v>
      </c>
      <c r="I18" s="1368"/>
      <c r="J18" s="1382">
        <v>0</v>
      </c>
      <c r="L18" s="1392"/>
    </row>
    <row r="19" spans="1:12" ht="18" customHeight="1">
      <c r="A19" s="1373" t="s">
        <v>1087</v>
      </c>
      <c r="B19" s="1372">
        <v>643.68970964080995</v>
      </c>
      <c r="C19" s="1372">
        <v>643.68970964080995</v>
      </c>
      <c r="D19" s="1372">
        <v>643.68970964080995</v>
      </c>
      <c r="E19" s="1371">
        <v>0</v>
      </c>
      <c r="F19" s="1384"/>
      <c r="G19" s="1368">
        <v>0</v>
      </c>
      <c r="H19" s="1369">
        <v>0</v>
      </c>
      <c r="I19" s="1368"/>
      <c r="J19" s="1382">
        <v>0</v>
      </c>
      <c r="L19" s="1392"/>
    </row>
    <row r="20" spans="1:12" ht="18" customHeight="1">
      <c r="A20" s="1363" t="s">
        <v>1086</v>
      </c>
      <c r="B20" s="1362">
        <v>643.68970964080995</v>
      </c>
      <c r="C20" s="1362">
        <v>643.68970964080995</v>
      </c>
      <c r="D20" s="1362">
        <v>643.68970964080995</v>
      </c>
      <c r="E20" s="1361">
        <v>0</v>
      </c>
      <c r="F20" s="1399"/>
      <c r="G20" s="1358">
        <v>0</v>
      </c>
      <c r="H20" s="1359">
        <v>0</v>
      </c>
      <c r="I20" s="1358"/>
      <c r="J20" s="1357">
        <v>0</v>
      </c>
      <c r="L20" s="1392"/>
    </row>
    <row r="21" spans="1:12" ht="18" customHeight="1">
      <c r="A21" s="1363" t="s">
        <v>1085</v>
      </c>
      <c r="B21" s="1362">
        <v>0</v>
      </c>
      <c r="C21" s="1362">
        <v>0</v>
      </c>
      <c r="D21" s="1362">
        <v>0</v>
      </c>
      <c r="E21" s="1361">
        <v>0</v>
      </c>
      <c r="F21" s="1399"/>
      <c r="G21" s="1358" t="s">
        <v>62</v>
      </c>
      <c r="H21" s="1359">
        <v>0</v>
      </c>
      <c r="I21" s="1358"/>
      <c r="J21" s="1357" t="s">
        <v>62</v>
      </c>
      <c r="L21" s="1392"/>
    </row>
    <row r="22" spans="1:12" ht="18" customHeight="1">
      <c r="A22" s="1373" t="s">
        <v>1084</v>
      </c>
      <c r="B22" s="1372">
        <v>270063.73877529998</v>
      </c>
      <c r="C22" s="1372">
        <v>1497.8089815999999</v>
      </c>
      <c r="D22" s="1372">
        <v>0</v>
      </c>
      <c r="E22" s="1371">
        <v>-268565.92979369999</v>
      </c>
      <c r="F22" s="1384"/>
      <c r="G22" s="1368">
        <v>-99.445386860008554</v>
      </c>
      <c r="H22" s="1369">
        <v>-1497.8089815999999</v>
      </c>
      <c r="I22" s="1368"/>
      <c r="J22" s="1382">
        <v>-100</v>
      </c>
      <c r="L22" s="1392"/>
    </row>
    <row r="23" spans="1:12" ht="18" customHeight="1">
      <c r="A23" s="1363" t="s">
        <v>1083</v>
      </c>
      <c r="B23" s="1362">
        <v>111961.23877530001</v>
      </c>
      <c r="C23" s="1362">
        <v>1497.8089815999999</v>
      </c>
      <c r="D23" s="1362">
        <v>0</v>
      </c>
      <c r="E23" s="1361">
        <v>-110463.42979370001</v>
      </c>
      <c r="F23" s="1399"/>
      <c r="G23" s="1358">
        <v>-98.662207565775489</v>
      </c>
      <c r="H23" s="1359">
        <v>-1497.8089815999999</v>
      </c>
      <c r="I23" s="1358"/>
      <c r="J23" s="1357">
        <v>-100</v>
      </c>
      <c r="L23" s="1392"/>
    </row>
    <row r="24" spans="1:12" ht="18" customHeight="1">
      <c r="A24" s="1363" t="s">
        <v>1082</v>
      </c>
      <c r="B24" s="1362">
        <v>158102.5</v>
      </c>
      <c r="C24" s="1362">
        <v>0</v>
      </c>
      <c r="D24" s="1362">
        <v>0</v>
      </c>
      <c r="E24" s="1361">
        <v>-158102.5</v>
      </c>
      <c r="F24" s="1399"/>
      <c r="G24" s="1358">
        <v>-100</v>
      </c>
      <c r="H24" s="1359">
        <v>0</v>
      </c>
      <c r="I24" s="1358"/>
      <c r="J24" s="1357" t="s">
        <v>62</v>
      </c>
      <c r="L24" s="1392"/>
    </row>
    <row r="25" spans="1:12" ht="18" customHeight="1">
      <c r="A25" s="1373" t="s">
        <v>1081</v>
      </c>
      <c r="B25" s="1372">
        <v>6558.1312961599997</v>
      </c>
      <c r="C25" s="1372">
        <v>6532.9254566699983</v>
      </c>
      <c r="D25" s="1372">
        <v>8937.5412781900013</v>
      </c>
      <c r="E25" s="1371">
        <v>-25.205839490001381</v>
      </c>
      <c r="F25" s="1384"/>
      <c r="G25" s="1368">
        <v>-0.38434484385453255</v>
      </c>
      <c r="H25" s="1369">
        <v>2404.615821520003</v>
      </c>
      <c r="I25" s="1368"/>
      <c r="J25" s="1382">
        <v>36.807642111772971</v>
      </c>
      <c r="L25" s="1392"/>
    </row>
    <row r="26" spans="1:12" ht="18" customHeight="1">
      <c r="A26" s="1373" t="s">
        <v>1080</v>
      </c>
      <c r="B26" s="1372">
        <v>61600.193208042998</v>
      </c>
      <c r="C26" s="1372">
        <v>61429.921263965603</v>
      </c>
      <c r="D26" s="1372">
        <v>71090.29049203558</v>
      </c>
      <c r="E26" s="1371">
        <v>-170.27194407739444</v>
      </c>
      <c r="F26" s="1384"/>
      <c r="G26" s="1368">
        <v>-0.27641462665925925</v>
      </c>
      <c r="H26" s="1369">
        <v>9660.3692280699761</v>
      </c>
      <c r="I26" s="1368"/>
      <c r="J26" s="1382">
        <v>15.725836903744636</v>
      </c>
      <c r="L26" s="1392"/>
    </row>
    <row r="27" spans="1:12" ht="18" customHeight="1">
      <c r="A27" s="1405" t="s">
        <v>1079</v>
      </c>
      <c r="B27" s="1404">
        <v>1535168.4454303009</v>
      </c>
      <c r="C27" s="1404">
        <v>1584490.58911475</v>
      </c>
      <c r="D27" s="1404">
        <v>2058798.5284768199</v>
      </c>
      <c r="E27" s="1403">
        <v>49322.14368444914</v>
      </c>
      <c r="F27" s="1375"/>
      <c r="G27" s="1401">
        <v>3.2128164066467875</v>
      </c>
      <c r="H27" s="1402">
        <v>474307.93936206982</v>
      </c>
      <c r="I27" s="1401"/>
      <c r="J27" s="1400">
        <v>29.934411893671403</v>
      </c>
      <c r="L27" s="1392"/>
    </row>
    <row r="28" spans="1:12" ht="18" customHeight="1">
      <c r="A28" s="1373" t="s">
        <v>1078</v>
      </c>
      <c r="B28" s="1372">
        <v>825695.93349747011</v>
      </c>
      <c r="C28" s="1372">
        <v>911628.50371134002</v>
      </c>
      <c r="D28" s="1372">
        <v>987302.57666784013</v>
      </c>
      <c r="E28" s="1371">
        <v>85932.570213869913</v>
      </c>
      <c r="F28" s="1384"/>
      <c r="G28" s="1368">
        <v>10.407289987474936</v>
      </c>
      <c r="H28" s="1369">
        <v>75674.072956500109</v>
      </c>
      <c r="I28" s="1368"/>
      <c r="J28" s="1382">
        <v>8.3009770590128138</v>
      </c>
      <c r="L28" s="1392"/>
    </row>
    <row r="29" spans="1:12" ht="18" customHeight="1">
      <c r="A29" s="1363" t="s">
        <v>1077</v>
      </c>
      <c r="B29" s="1362">
        <v>505902.88640760048</v>
      </c>
      <c r="C29" s="1362">
        <v>514403.61812931759</v>
      </c>
      <c r="D29" s="1362">
        <v>571627.88059825136</v>
      </c>
      <c r="E29" s="1361">
        <v>8500.7317217171076</v>
      </c>
      <c r="F29" s="1399"/>
      <c r="G29" s="1358">
        <v>1.6803089980530692</v>
      </c>
      <c r="H29" s="1359">
        <v>57224.262468933768</v>
      </c>
      <c r="I29" s="1358"/>
      <c r="J29" s="1357">
        <v>11.124389575064765</v>
      </c>
      <c r="L29" s="1392"/>
    </row>
    <row r="30" spans="1:12" ht="18" customHeight="1">
      <c r="A30" s="1363" t="s">
        <v>1076</v>
      </c>
      <c r="B30" s="1362">
        <v>108250.18945014951</v>
      </c>
      <c r="C30" s="1362">
        <v>99280.025818432507</v>
      </c>
      <c r="D30" s="1362">
        <v>100578.32480374862</v>
      </c>
      <c r="E30" s="1361">
        <v>-8970.163631717005</v>
      </c>
      <c r="F30" s="1399"/>
      <c r="G30" s="1358">
        <v>-8.2865107925264851</v>
      </c>
      <c r="H30" s="1359">
        <v>1298.2989853161125</v>
      </c>
      <c r="I30" s="1358"/>
      <c r="J30" s="1357">
        <v>1.3077141898517397</v>
      </c>
      <c r="L30" s="1392"/>
    </row>
    <row r="31" spans="1:12" ht="18" customHeight="1">
      <c r="A31" s="1363" t="s">
        <v>1075</v>
      </c>
      <c r="B31" s="1362">
        <v>180720.73504288998</v>
      </c>
      <c r="C31" s="1362">
        <v>259728.44498273998</v>
      </c>
      <c r="D31" s="1362">
        <v>272297.70111509005</v>
      </c>
      <c r="E31" s="1361">
        <v>79007.70993985</v>
      </c>
      <c r="F31" s="1399"/>
      <c r="G31" s="1358">
        <v>43.718121178014968</v>
      </c>
      <c r="H31" s="1359">
        <v>12569.25613235007</v>
      </c>
      <c r="I31" s="1358"/>
      <c r="J31" s="1357">
        <v>4.8393837391146546</v>
      </c>
      <c r="L31" s="1392"/>
    </row>
    <row r="32" spans="1:12" ht="18" customHeight="1">
      <c r="A32" s="1363" t="s">
        <v>1074</v>
      </c>
      <c r="B32" s="1362">
        <v>13564.945786639999</v>
      </c>
      <c r="C32" s="1362">
        <v>20021.389479560003</v>
      </c>
      <c r="D32" s="1362">
        <v>23550.814436779998</v>
      </c>
      <c r="E32" s="1361">
        <v>6456.4436929200037</v>
      </c>
      <c r="F32" s="1399"/>
      <c r="G32" s="1358">
        <v>47.596531489856012</v>
      </c>
      <c r="H32" s="1359">
        <v>3529.4249572199951</v>
      </c>
      <c r="I32" s="1358"/>
      <c r="J32" s="1357">
        <v>17.628271808124076</v>
      </c>
      <c r="L32" s="1392"/>
    </row>
    <row r="33" spans="1:12" ht="18" customHeight="1">
      <c r="A33" s="1363" t="s">
        <v>1073</v>
      </c>
      <c r="B33" s="1362">
        <v>3427.8845721200005</v>
      </c>
      <c r="C33" s="1362">
        <v>5127.3412954300002</v>
      </c>
      <c r="D33" s="1362">
        <v>5548.0590686300002</v>
      </c>
      <c r="E33" s="1361">
        <v>1699.4567233099997</v>
      </c>
      <c r="F33" s="1399"/>
      <c r="G33" s="1358">
        <v>49.577419762969384</v>
      </c>
      <c r="H33" s="1359">
        <v>420.71777320000001</v>
      </c>
      <c r="I33" s="1358"/>
      <c r="J33" s="1357">
        <v>8.2053787520441794</v>
      </c>
      <c r="L33" s="1392"/>
    </row>
    <row r="34" spans="1:12" ht="18" customHeight="1">
      <c r="A34" s="1363" t="s">
        <v>1072</v>
      </c>
      <c r="B34" s="1362">
        <v>13829.292238070004</v>
      </c>
      <c r="C34" s="1362">
        <v>13067.684005859994</v>
      </c>
      <c r="D34" s="1362">
        <v>13699.796645340006</v>
      </c>
      <c r="E34" s="1361">
        <v>-761.6082322100101</v>
      </c>
      <c r="F34" s="1399"/>
      <c r="G34" s="1358">
        <v>-5.5072104855331272</v>
      </c>
      <c r="H34" s="1359">
        <v>632.11263948001215</v>
      </c>
      <c r="I34" s="1358"/>
      <c r="J34" s="1357">
        <v>4.8372201164074013</v>
      </c>
      <c r="L34" s="1392"/>
    </row>
    <row r="35" spans="1:12" ht="18" customHeight="1">
      <c r="A35" s="1373" t="s">
        <v>1071</v>
      </c>
      <c r="B35" s="1372">
        <v>224417.08999999997</v>
      </c>
      <c r="C35" s="1372">
        <v>65359.709999999846</v>
      </c>
      <c r="D35" s="1372">
        <v>99274.169999999751</v>
      </c>
      <c r="E35" s="1371">
        <v>-159057.38000000012</v>
      </c>
      <c r="F35" s="1384"/>
      <c r="G35" s="1368">
        <v>-70.875787579279347</v>
      </c>
      <c r="H35" s="1369">
        <v>33914.459999999905</v>
      </c>
      <c r="I35" s="1368"/>
      <c r="J35" s="1382">
        <v>51.888938919710604</v>
      </c>
      <c r="L35" s="1392"/>
    </row>
    <row r="36" spans="1:12" ht="18" customHeight="1">
      <c r="A36" s="1373" t="s">
        <v>1070</v>
      </c>
      <c r="B36" s="1372">
        <v>0</v>
      </c>
      <c r="C36" s="1372">
        <v>20000</v>
      </c>
      <c r="D36" s="1372">
        <v>355450</v>
      </c>
      <c r="E36" s="1371">
        <v>20000</v>
      </c>
      <c r="F36" s="1384"/>
      <c r="G36" s="1368" t="s">
        <v>62</v>
      </c>
      <c r="H36" s="1369">
        <v>335450</v>
      </c>
      <c r="I36" s="1368"/>
      <c r="J36" s="1382">
        <v>1677.25</v>
      </c>
      <c r="L36" s="1392"/>
    </row>
    <row r="37" spans="1:12" ht="18" customHeight="1">
      <c r="A37" s="1373" t="s">
        <v>1069</v>
      </c>
      <c r="B37" s="1372">
        <v>0</v>
      </c>
      <c r="C37" s="1372">
        <v>40000</v>
      </c>
      <c r="D37" s="1372">
        <v>0</v>
      </c>
      <c r="E37" s="1371">
        <v>40000</v>
      </c>
      <c r="F37" s="1384"/>
      <c r="G37" s="1368" t="s">
        <v>62</v>
      </c>
      <c r="H37" s="1369">
        <v>-40000</v>
      </c>
      <c r="I37" s="1368"/>
      <c r="J37" s="1382">
        <v>-100</v>
      </c>
      <c r="L37" s="1392"/>
    </row>
    <row r="38" spans="1:12" ht="18" customHeight="1">
      <c r="A38" s="1373" t="s">
        <v>1068</v>
      </c>
      <c r="B38" s="1372">
        <v>0</v>
      </c>
      <c r="C38" s="1372">
        <v>0</v>
      </c>
      <c r="D38" s="1372">
        <v>0</v>
      </c>
      <c r="E38" s="1371">
        <v>0</v>
      </c>
      <c r="F38" s="1384"/>
      <c r="G38" s="1368"/>
      <c r="H38" s="1369">
        <v>0</v>
      </c>
      <c r="I38" s="1368"/>
      <c r="J38" s="1382"/>
      <c r="L38" s="1392"/>
    </row>
    <row r="39" spans="1:12" ht="18" customHeight="1">
      <c r="A39" s="1373" t="s">
        <v>1067</v>
      </c>
      <c r="B39" s="1372">
        <v>36649.574415920004</v>
      </c>
      <c r="C39" s="1372">
        <v>39041.3530620522</v>
      </c>
      <c r="D39" s="1372">
        <v>38867.030213051345</v>
      </c>
      <c r="E39" s="1371">
        <v>2391.7786461321957</v>
      </c>
      <c r="F39" s="1384"/>
      <c r="G39" s="1368">
        <v>6.5260748160099897</v>
      </c>
      <c r="H39" s="1369">
        <v>-174.32284900085506</v>
      </c>
      <c r="I39" s="1368"/>
      <c r="J39" s="1382">
        <v>-0.44650821584945294</v>
      </c>
      <c r="L39" s="1392"/>
    </row>
    <row r="40" spans="1:12" ht="18" customHeight="1">
      <c r="A40" s="1363" t="s">
        <v>1066</v>
      </c>
      <c r="B40" s="1362">
        <v>88.531746639999383</v>
      </c>
      <c r="C40" s="1362">
        <v>134.7839528999996</v>
      </c>
      <c r="D40" s="1362">
        <v>108.12338720999908</v>
      </c>
      <c r="E40" s="1361">
        <v>46.252206260000222</v>
      </c>
      <c r="F40" s="1399"/>
      <c r="G40" s="1358">
        <v>52.243639163787925</v>
      </c>
      <c r="H40" s="1359">
        <v>-26.660565690000524</v>
      </c>
      <c r="I40" s="1358"/>
      <c r="J40" s="1357">
        <v>-19.780222434773691</v>
      </c>
      <c r="L40" s="1392"/>
    </row>
    <row r="41" spans="1:12" ht="18" customHeight="1">
      <c r="A41" s="1363" t="s">
        <v>1065</v>
      </c>
      <c r="B41" s="1362">
        <v>0</v>
      </c>
      <c r="C41" s="1362">
        <v>0</v>
      </c>
      <c r="D41" s="1362">
        <v>0</v>
      </c>
      <c r="E41" s="1361">
        <v>0</v>
      </c>
      <c r="F41" s="1399"/>
      <c r="G41" s="1358" t="s">
        <v>62</v>
      </c>
      <c r="H41" s="1359">
        <v>0</v>
      </c>
      <c r="I41" s="1358"/>
      <c r="J41" s="1357" t="s">
        <v>62</v>
      </c>
      <c r="L41" s="1392"/>
    </row>
    <row r="42" spans="1:12" ht="18" customHeight="1">
      <c r="A42" s="1363" t="s">
        <v>1064</v>
      </c>
      <c r="B42" s="1362">
        <v>0</v>
      </c>
      <c r="C42" s="1362">
        <v>0</v>
      </c>
      <c r="D42" s="1362">
        <v>0</v>
      </c>
      <c r="E42" s="1361">
        <v>0</v>
      </c>
      <c r="F42" s="1399"/>
      <c r="G42" s="1358" t="s">
        <v>62</v>
      </c>
      <c r="H42" s="1359">
        <v>0</v>
      </c>
      <c r="I42" s="1358"/>
      <c r="J42" s="1357" t="s">
        <v>62</v>
      </c>
      <c r="L42" s="1392"/>
    </row>
    <row r="43" spans="1:12" ht="18" customHeight="1">
      <c r="A43" s="1363" t="s">
        <v>1063</v>
      </c>
      <c r="B43" s="1362">
        <v>0</v>
      </c>
      <c r="C43" s="1362">
        <v>0</v>
      </c>
      <c r="D43" s="1362">
        <v>0</v>
      </c>
      <c r="E43" s="1361">
        <v>0</v>
      </c>
      <c r="F43" s="1399"/>
      <c r="G43" s="1358" t="s">
        <v>62</v>
      </c>
      <c r="H43" s="1359">
        <v>0</v>
      </c>
      <c r="I43" s="1358"/>
      <c r="J43" s="1357" t="s">
        <v>62</v>
      </c>
      <c r="L43" s="1392"/>
    </row>
    <row r="44" spans="1:12" ht="18" customHeight="1">
      <c r="A44" s="1363" t="s">
        <v>1062</v>
      </c>
      <c r="B44" s="1362">
        <v>0</v>
      </c>
      <c r="C44" s="1362">
        <v>0</v>
      </c>
      <c r="D44" s="1362">
        <v>0</v>
      </c>
      <c r="E44" s="1361">
        <v>0</v>
      </c>
      <c r="F44" s="1399"/>
      <c r="G44" s="1358" t="s">
        <v>62</v>
      </c>
      <c r="H44" s="1359">
        <v>0</v>
      </c>
      <c r="I44" s="1377"/>
      <c r="J44" s="1357" t="s">
        <v>62</v>
      </c>
      <c r="L44" s="1392"/>
    </row>
    <row r="45" spans="1:12" ht="18" customHeight="1">
      <c r="A45" s="1363" t="s">
        <v>1061</v>
      </c>
      <c r="B45" s="1362">
        <v>0</v>
      </c>
      <c r="C45" s="1362">
        <v>0</v>
      </c>
      <c r="D45" s="1362">
        <v>0</v>
      </c>
      <c r="E45" s="1361">
        <v>0</v>
      </c>
      <c r="F45" s="1399"/>
      <c r="G45" s="1358" t="s">
        <v>62</v>
      </c>
      <c r="H45" s="1359">
        <v>0</v>
      </c>
      <c r="I45" s="1377"/>
      <c r="J45" s="1357" t="s">
        <v>62</v>
      </c>
      <c r="L45" s="1392"/>
    </row>
    <row r="46" spans="1:12" ht="18" customHeight="1">
      <c r="A46" s="1363" t="s">
        <v>1060</v>
      </c>
      <c r="B46" s="1362">
        <v>0</v>
      </c>
      <c r="C46" s="1362">
        <v>0</v>
      </c>
      <c r="D46" s="1362">
        <v>0</v>
      </c>
      <c r="E46" s="1361">
        <v>0</v>
      </c>
      <c r="F46" s="1399"/>
      <c r="G46" s="1358" t="s">
        <v>62</v>
      </c>
      <c r="H46" s="1359">
        <v>0</v>
      </c>
      <c r="I46" s="1377"/>
      <c r="J46" s="1357" t="s">
        <v>62</v>
      </c>
      <c r="L46" s="1392"/>
    </row>
    <row r="47" spans="1:12" ht="18" customHeight="1">
      <c r="A47" s="1363" t="s">
        <v>1059</v>
      </c>
      <c r="B47" s="1362">
        <v>36561.042669280003</v>
      </c>
      <c r="C47" s="1362">
        <v>38906.569109152202</v>
      </c>
      <c r="D47" s="1362">
        <v>38758.906825841346</v>
      </c>
      <c r="E47" s="1361">
        <v>2345.5264398721993</v>
      </c>
      <c r="F47" s="1399"/>
      <c r="G47" s="1358">
        <v>6.4153707570353324</v>
      </c>
      <c r="H47" s="1359">
        <v>-147.66228331085586</v>
      </c>
      <c r="I47" s="1358"/>
      <c r="J47" s="1357">
        <v>-0.37953046668440488</v>
      </c>
      <c r="L47" s="1392"/>
    </row>
    <row r="48" spans="1:12" ht="18" customHeight="1">
      <c r="A48" s="1373" t="s">
        <v>1058</v>
      </c>
      <c r="B48" s="1372">
        <v>390656.87591142993</v>
      </c>
      <c r="C48" s="1372">
        <v>417413.36618844001</v>
      </c>
      <c r="D48" s="1372">
        <v>483753.79179651994</v>
      </c>
      <c r="E48" s="1371">
        <v>26756.490277010074</v>
      </c>
      <c r="F48" s="1384"/>
      <c r="G48" s="1368">
        <v>6.8491026081610116</v>
      </c>
      <c r="H48" s="1369">
        <v>66340.425608079939</v>
      </c>
      <c r="I48" s="1398"/>
      <c r="J48" s="1382">
        <v>15.893220242049161</v>
      </c>
      <c r="L48" s="1392"/>
    </row>
    <row r="49" spans="1:27" ht="18" customHeight="1" thickBot="1">
      <c r="A49" s="1350" t="s">
        <v>1057</v>
      </c>
      <c r="B49" s="1349">
        <v>57748.968565000076</v>
      </c>
      <c r="C49" s="1349">
        <v>91047.656152918207</v>
      </c>
      <c r="D49" s="1349">
        <v>94150.959799408098</v>
      </c>
      <c r="E49" s="1348">
        <v>33298.687587918132</v>
      </c>
      <c r="F49" s="1397"/>
      <c r="G49" s="1346">
        <v>57.661094934428789</v>
      </c>
      <c r="H49" s="1347">
        <v>3103.3036464898905</v>
      </c>
      <c r="I49" s="1396"/>
      <c r="J49" s="1345">
        <v>3.4084388084387003</v>
      </c>
      <c r="L49" s="1392"/>
    </row>
    <row r="50" spans="1:27" ht="18" customHeight="1" thickTop="1">
      <c r="A50" s="1395" t="s">
        <v>1015</v>
      </c>
      <c r="B50" s="1339"/>
      <c r="C50" s="1336"/>
      <c r="D50" s="1336"/>
      <c r="E50" s="1336"/>
      <c r="F50" s="1336"/>
      <c r="G50" s="1336"/>
      <c r="H50" s="1336"/>
      <c r="I50" s="1336"/>
      <c r="J50" s="1336"/>
      <c r="L50" s="1392"/>
    </row>
    <row r="51" spans="1:27" ht="18" customHeight="1">
      <c r="A51" s="1395" t="s">
        <v>1056</v>
      </c>
      <c r="B51" s="1339"/>
      <c r="C51" s="1339"/>
      <c r="D51" s="1336"/>
      <c r="E51" s="1336"/>
      <c r="F51" s="1336"/>
      <c r="G51" s="1336"/>
      <c r="H51" s="1336"/>
      <c r="I51" s="1336"/>
      <c r="J51" s="1336"/>
      <c r="K51" s="1336"/>
      <c r="M51" s="1392"/>
      <c r="T51" s="1392"/>
      <c r="U51" s="1392"/>
      <c r="V51" s="1392"/>
      <c r="W51" s="1392"/>
      <c r="X51" s="1392"/>
      <c r="Y51" s="1392"/>
      <c r="Z51" s="1392"/>
      <c r="AA51" s="1392"/>
    </row>
    <row r="52" spans="1:27" ht="18" customHeight="1">
      <c r="A52" s="1394" t="s">
        <v>1014</v>
      </c>
      <c r="B52" s="1339"/>
      <c r="C52" s="1336"/>
      <c r="D52" s="1336"/>
      <c r="E52" s="1336"/>
      <c r="F52" s="1336"/>
      <c r="G52" s="1336"/>
      <c r="H52" s="1336"/>
      <c r="I52" s="1336"/>
      <c r="J52" s="1336"/>
      <c r="L52" s="1392"/>
    </row>
    <row r="53" spans="1:27" ht="18" customHeight="1">
      <c r="A53" s="1333" t="s">
        <v>1055</v>
      </c>
      <c r="B53" s="1330">
        <v>1108029.745514337</v>
      </c>
      <c r="C53" s="1330">
        <v>1401101.8179647312</v>
      </c>
      <c r="D53" s="1330">
        <v>1918829.4315339022</v>
      </c>
      <c r="E53" s="1330">
        <v>272903.84940109553</v>
      </c>
      <c r="F53" s="1393" t="s">
        <v>1027</v>
      </c>
      <c r="G53" s="1330">
        <v>24.62965010694872</v>
      </c>
      <c r="H53" s="1330">
        <v>488531.38319394784</v>
      </c>
      <c r="I53" s="1393" t="s">
        <v>1026</v>
      </c>
      <c r="J53" s="1330">
        <v>34.867657505690659</v>
      </c>
      <c r="K53" s="1392"/>
      <c r="L53" s="1392"/>
    </row>
    <row r="54" spans="1:27" ht="18" customHeight="1">
      <c r="A54" s="1333" t="s">
        <v>1054</v>
      </c>
      <c r="B54" s="1330">
        <v>-282333.80897638621</v>
      </c>
      <c r="C54" s="1330">
        <v>-489473.3142533917</v>
      </c>
      <c r="D54" s="1330">
        <v>-931526.85486606136</v>
      </c>
      <c r="E54" s="1330">
        <v>-186971.28222770672</v>
      </c>
      <c r="F54" s="1393" t="s">
        <v>1027</v>
      </c>
      <c r="G54" s="1330">
        <v>66.223483083935093</v>
      </c>
      <c r="H54" s="1330">
        <v>-412857.31023744657</v>
      </c>
      <c r="I54" s="1393" t="s">
        <v>1026</v>
      </c>
      <c r="J54" s="1330">
        <v>84.3472561659853</v>
      </c>
      <c r="L54" s="1392"/>
    </row>
    <row r="55" spans="1:27" ht="18" customHeight="1">
      <c r="A55" s="1333" t="s">
        <v>1053</v>
      </c>
      <c r="B55" s="1330">
        <v>386805.65126838698</v>
      </c>
      <c r="C55" s="1330">
        <v>507031.10107739264</v>
      </c>
      <c r="D55" s="1330">
        <v>862264.46110389254</v>
      </c>
      <c r="E55" s="1330">
        <v>100057.22675970689</v>
      </c>
      <c r="F55" s="1393" t="s">
        <v>1027</v>
      </c>
      <c r="G55" s="1330">
        <v>25.867571073898738</v>
      </c>
      <c r="H55" s="1330">
        <v>326037.1296512768</v>
      </c>
      <c r="I55" s="1393" t="s">
        <v>1026</v>
      </c>
      <c r="J55" s="1330">
        <v>64.303181591519547</v>
      </c>
      <c r="L55" s="1392"/>
    </row>
    <row r="56" spans="1:27" ht="18" customHeight="1">
      <c r="A56" s="1343" t="s">
        <v>1052</v>
      </c>
      <c r="B56" s="1391">
        <v>20168.223049298766</v>
      </c>
      <c r="C56" s="1330"/>
      <c r="D56" s="1330"/>
      <c r="E56" s="1330"/>
      <c r="F56" s="1330"/>
      <c r="G56" s="1330"/>
      <c r="H56" s="1330"/>
      <c r="I56" s="1330"/>
      <c r="J56" s="1330"/>
    </row>
    <row r="57" spans="1:27" ht="18" customHeight="1">
      <c r="A57" s="1343" t="s">
        <v>1016</v>
      </c>
      <c r="B57" s="1391">
        <v>29196.230375223095</v>
      </c>
      <c r="C57" s="1330"/>
      <c r="D57" s="1330"/>
      <c r="E57" s="1330"/>
      <c r="F57" s="1330"/>
      <c r="G57" s="1330"/>
      <c r="H57" s="1330"/>
      <c r="I57" s="1330"/>
      <c r="J57" s="1330"/>
    </row>
    <row r="58" spans="1:27" ht="17.100000000000001" customHeight="1">
      <c r="A58" s="1390"/>
      <c r="B58" s="1328"/>
      <c r="C58" s="1328"/>
      <c r="D58" s="1328"/>
      <c r="E58" s="1328"/>
      <c r="F58" s="1328"/>
      <c r="G58" s="1328"/>
      <c r="H58" s="1328"/>
      <c r="I58" s="1328"/>
      <c r="J58" s="1328"/>
    </row>
    <row r="59" spans="1:27" ht="17.100000000000001" customHeight="1">
      <c r="A59" s="1327" t="s">
        <v>1010</v>
      </c>
      <c r="K59" s="1326"/>
    </row>
  </sheetData>
  <mergeCells count="11">
    <mergeCell ref="D6:D7"/>
    <mergeCell ref="A1:J1"/>
    <mergeCell ref="A2:J2"/>
    <mergeCell ref="H4:J4"/>
    <mergeCell ref="A5:A7"/>
    <mergeCell ref="E5:J5"/>
    <mergeCell ref="E6:G6"/>
    <mergeCell ref="H6:J6"/>
    <mergeCell ref="A3:J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topLeftCell="A14" zoomScale="86" zoomScaleNormal="86" workbookViewId="0">
      <selection activeCell="A9" sqref="A9:A23"/>
    </sheetView>
  </sheetViews>
  <sheetFormatPr defaultColWidth="11" defaultRowHeight="17.100000000000001" customHeight="1"/>
  <cols>
    <col min="1" max="1" width="53.44140625" style="1326" bestFit="1" customWidth="1"/>
    <col min="2" max="2" width="14.88671875" style="1326" customWidth="1"/>
    <col min="3" max="4" width="14.6640625" style="1326" customWidth="1"/>
    <col min="5" max="5" width="13" style="1326" customWidth="1"/>
    <col min="6" max="6" width="12.5546875" style="1326" bestFit="1" customWidth="1"/>
    <col min="7" max="7" width="12.88671875" style="1326" customWidth="1"/>
    <col min="8" max="8" width="11.44140625" style="1326" customWidth="1"/>
    <col min="9" max="253" width="11" style="1325"/>
    <col min="254" max="254" width="46.6640625" style="1325" bestFit="1" customWidth="1"/>
    <col min="255" max="255" width="11.88671875" style="1325" customWidth="1"/>
    <col min="256" max="256" width="12.44140625" style="1325" customWidth="1"/>
    <col min="257" max="257" width="12.5546875" style="1325" customWidth="1"/>
    <col min="258" max="258" width="11.6640625" style="1325" customWidth="1"/>
    <col min="259" max="259" width="10.6640625" style="1325" customWidth="1"/>
    <col min="260" max="260" width="2.44140625" style="1325" bestFit="1" customWidth="1"/>
    <col min="261" max="261" width="8.5546875" style="1325" customWidth="1"/>
    <col min="262" max="262" width="12.44140625" style="1325" customWidth="1"/>
    <col min="263" max="263" width="2.109375" style="1325" customWidth="1"/>
    <col min="264" max="264" width="9.44140625" style="1325" customWidth="1"/>
    <col min="265" max="509" width="11" style="1325"/>
    <col min="510" max="510" width="46.6640625" style="1325" bestFit="1" customWidth="1"/>
    <col min="511" max="511" width="11.88671875" style="1325" customWidth="1"/>
    <col min="512" max="512" width="12.44140625" style="1325" customWidth="1"/>
    <col min="513" max="513" width="12.5546875" style="1325" customWidth="1"/>
    <col min="514" max="514" width="11.6640625" style="1325" customWidth="1"/>
    <col min="515" max="515" width="10.6640625" style="1325" customWidth="1"/>
    <col min="516" max="516" width="2.44140625" style="1325" bestFit="1" customWidth="1"/>
    <col min="517" max="517" width="8.5546875" style="1325" customWidth="1"/>
    <col min="518" max="518" width="12.44140625" style="1325" customWidth="1"/>
    <col min="519" max="519" width="2.109375" style="1325" customWidth="1"/>
    <col min="520" max="520" width="9.44140625" style="1325" customWidth="1"/>
    <col min="521" max="765" width="11" style="1325"/>
    <col min="766" max="766" width="46.6640625" style="1325" bestFit="1" customWidth="1"/>
    <col min="767" max="767" width="11.88671875" style="1325" customWidth="1"/>
    <col min="768" max="768" width="12.44140625" style="1325" customWidth="1"/>
    <col min="769" max="769" width="12.5546875" style="1325" customWidth="1"/>
    <col min="770" max="770" width="11.6640625" style="1325" customWidth="1"/>
    <col min="771" max="771" width="10.6640625" style="1325" customWidth="1"/>
    <col min="772" max="772" width="2.44140625" style="1325" bestFit="1" customWidth="1"/>
    <col min="773" max="773" width="8.5546875" style="1325" customWidth="1"/>
    <col min="774" max="774" width="12.44140625" style="1325" customWidth="1"/>
    <col min="775" max="775" width="2.109375" style="1325" customWidth="1"/>
    <col min="776" max="776" width="9.44140625" style="1325" customWidth="1"/>
    <col min="777" max="1021" width="11" style="1325"/>
    <col min="1022" max="1022" width="46.6640625" style="1325" bestFit="1" customWidth="1"/>
    <col min="1023" max="1023" width="11.88671875" style="1325" customWidth="1"/>
    <col min="1024" max="1024" width="12.44140625" style="1325" customWidth="1"/>
    <col min="1025" max="1025" width="12.5546875" style="1325" customWidth="1"/>
    <col min="1026" max="1026" width="11.6640625" style="1325" customWidth="1"/>
    <col min="1027" max="1027" width="10.6640625" style="1325" customWidth="1"/>
    <col min="1028" max="1028" width="2.44140625" style="1325" bestFit="1" customWidth="1"/>
    <col min="1029" max="1029" width="8.5546875" style="1325" customWidth="1"/>
    <col min="1030" max="1030" width="12.44140625" style="1325" customWidth="1"/>
    <col min="1031" max="1031" width="2.109375" style="1325" customWidth="1"/>
    <col min="1032" max="1032" width="9.44140625" style="1325" customWidth="1"/>
    <col min="1033" max="1277" width="11" style="1325"/>
    <col min="1278" max="1278" width="46.6640625" style="1325" bestFit="1" customWidth="1"/>
    <col min="1279" max="1279" width="11.88671875" style="1325" customWidth="1"/>
    <col min="1280" max="1280" width="12.44140625" style="1325" customWidth="1"/>
    <col min="1281" max="1281" width="12.5546875" style="1325" customWidth="1"/>
    <col min="1282" max="1282" width="11.6640625" style="1325" customWidth="1"/>
    <col min="1283" max="1283" width="10.6640625" style="1325" customWidth="1"/>
    <col min="1284" max="1284" width="2.44140625" style="1325" bestFit="1" customWidth="1"/>
    <col min="1285" max="1285" width="8.5546875" style="1325" customWidth="1"/>
    <col min="1286" max="1286" width="12.44140625" style="1325" customWidth="1"/>
    <col min="1287" max="1287" width="2.109375" style="1325" customWidth="1"/>
    <col min="1288" max="1288" width="9.44140625" style="1325" customWidth="1"/>
    <col min="1289" max="1533" width="11" style="1325"/>
    <col min="1534" max="1534" width="46.6640625" style="1325" bestFit="1" customWidth="1"/>
    <col min="1535" max="1535" width="11.88671875" style="1325" customWidth="1"/>
    <col min="1536" max="1536" width="12.44140625" style="1325" customWidth="1"/>
    <col min="1537" max="1537" width="12.5546875" style="1325" customWidth="1"/>
    <col min="1538" max="1538" width="11.6640625" style="1325" customWidth="1"/>
    <col min="1539" max="1539" width="10.6640625" style="1325" customWidth="1"/>
    <col min="1540" max="1540" width="2.44140625" style="1325" bestFit="1" customWidth="1"/>
    <col min="1541" max="1541" width="8.5546875" style="1325" customWidth="1"/>
    <col min="1542" max="1542" width="12.44140625" style="1325" customWidth="1"/>
    <col min="1543" max="1543" width="2.109375" style="1325" customWidth="1"/>
    <col min="1544" max="1544" width="9.44140625" style="1325" customWidth="1"/>
    <col min="1545" max="1789" width="11" style="1325"/>
    <col min="1790" max="1790" width="46.6640625" style="1325" bestFit="1" customWidth="1"/>
    <col min="1791" max="1791" width="11.88671875" style="1325" customWidth="1"/>
    <col min="1792" max="1792" width="12.44140625" style="1325" customWidth="1"/>
    <col min="1793" max="1793" width="12.5546875" style="1325" customWidth="1"/>
    <col min="1794" max="1794" width="11.6640625" style="1325" customWidth="1"/>
    <col min="1795" max="1795" width="10.6640625" style="1325" customWidth="1"/>
    <col min="1796" max="1796" width="2.44140625" style="1325" bestFit="1" customWidth="1"/>
    <col min="1797" max="1797" width="8.5546875" style="1325" customWidth="1"/>
    <col min="1798" max="1798" width="12.44140625" style="1325" customWidth="1"/>
    <col min="1799" max="1799" width="2.109375" style="1325" customWidth="1"/>
    <col min="1800" max="1800" width="9.44140625" style="1325" customWidth="1"/>
    <col min="1801" max="2045" width="11" style="1325"/>
    <col min="2046" max="2046" width="46.6640625" style="1325" bestFit="1" customWidth="1"/>
    <col min="2047" max="2047" width="11.88671875" style="1325" customWidth="1"/>
    <col min="2048" max="2048" width="12.44140625" style="1325" customWidth="1"/>
    <col min="2049" max="2049" width="12.5546875" style="1325" customWidth="1"/>
    <col min="2050" max="2050" width="11.6640625" style="1325" customWidth="1"/>
    <col min="2051" max="2051" width="10.6640625" style="1325" customWidth="1"/>
    <col min="2052" max="2052" width="2.44140625" style="1325" bestFit="1" customWidth="1"/>
    <col min="2053" max="2053" width="8.5546875" style="1325" customWidth="1"/>
    <col min="2054" max="2054" width="12.44140625" style="1325" customWidth="1"/>
    <col min="2055" max="2055" width="2.109375" style="1325" customWidth="1"/>
    <col min="2056" max="2056" width="9.44140625" style="1325" customWidth="1"/>
    <col min="2057" max="2301" width="11" style="1325"/>
    <col min="2302" max="2302" width="46.6640625" style="1325" bestFit="1" customWidth="1"/>
    <col min="2303" max="2303" width="11.88671875" style="1325" customWidth="1"/>
    <col min="2304" max="2304" width="12.44140625" style="1325" customWidth="1"/>
    <col min="2305" max="2305" width="12.5546875" style="1325" customWidth="1"/>
    <col min="2306" max="2306" width="11.6640625" style="1325" customWidth="1"/>
    <col min="2307" max="2307" width="10.6640625" style="1325" customWidth="1"/>
    <col min="2308" max="2308" width="2.44140625" style="1325" bestFit="1" customWidth="1"/>
    <col min="2309" max="2309" width="8.5546875" style="1325" customWidth="1"/>
    <col min="2310" max="2310" width="12.44140625" style="1325" customWidth="1"/>
    <col min="2311" max="2311" width="2.109375" style="1325" customWidth="1"/>
    <col min="2312" max="2312" width="9.44140625" style="1325" customWidth="1"/>
    <col min="2313" max="2557" width="11" style="1325"/>
    <col min="2558" max="2558" width="46.6640625" style="1325" bestFit="1" customWidth="1"/>
    <col min="2559" max="2559" width="11.88671875" style="1325" customWidth="1"/>
    <col min="2560" max="2560" width="12.44140625" style="1325" customWidth="1"/>
    <col min="2561" max="2561" width="12.5546875" style="1325" customWidth="1"/>
    <col min="2562" max="2562" width="11.6640625" style="1325" customWidth="1"/>
    <col min="2563" max="2563" width="10.6640625" style="1325" customWidth="1"/>
    <col min="2564" max="2564" width="2.44140625" style="1325" bestFit="1" customWidth="1"/>
    <col min="2565" max="2565" width="8.5546875" style="1325" customWidth="1"/>
    <col min="2566" max="2566" width="12.44140625" style="1325" customWidth="1"/>
    <col min="2567" max="2567" width="2.109375" style="1325" customWidth="1"/>
    <col min="2568" max="2568" width="9.44140625" style="1325" customWidth="1"/>
    <col min="2569" max="2813" width="11" style="1325"/>
    <col min="2814" max="2814" width="46.6640625" style="1325" bestFit="1" customWidth="1"/>
    <col min="2815" max="2815" width="11.88671875" style="1325" customWidth="1"/>
    <col min="2816" max="2816" width="12.44140625" style="1325" customWidth="1"/>
    <col min="2817" max="2817" width="12.5546875" style="1325" customWidth="1"/>
    <col min="2818" max="2818" width="11.6640625" style="1325" customWidth="1"/>
    <col min="2819" max="2819" width="10.6640625" style="1325" customWidth="1"/>
    <col min="2820" max="2820" width="2.44140625" style="1325" bestFit="1" customWidth="1"/>
    <col min="2821" max="2821" width="8.5546875" style="1325" customWidth="1"/>
    <col min="2822" max="2822" width="12.44140625" style="1325" customWidth="1"/>
    <col min="2823" max="2823" width="2.109375" style="1325" customWidth="1"/>
    <col min="2824" max="2824" width="9.44140625" style="1325" customWidth="1"/>
    <col min="2825" max="3069" width="11" style="1325"/>
    <col min="3070" max="3070" width="46.6640625" style="1325" bestFit="1" customWidth="1"/>
    <col min="3071" max="3071" width="11.88671875" style="1325" customWidth="1"/>
    <col min="3072" max="3072" width="12.44140625" style="1325" customWidth="1"/>
    <col min="3073" max="3073" width="12.5546875" style="1325" customWidth="1"/>
    <col min="3074" max="3074" width="11.6640625" style="1325" customWidth="1"/>
    <col min="3075" max="3075" width="10.6640625" style="1325" customWidth="1"/>
    <col min="3076" max="3076" width="2.44140625" style="1325" bestFit="1" customWidth="1"/>
    <col min="3077" max="3077" width="8.5546875" style="1325" customWidth="1"/>
    <col min="3078" max="3078" width="12.44140625" style="1325" customWidth="1"/>
    <col min="3079" max="3079" width="2.109375" style="1325" customWidth="1"/>
    <col min="3080" max="3080" width="9.44140625" style="1325" customWidth="1"/>
    <col min="3081" max="3325" width="11" style="1325"/>
    <col min="3326" max="3326" width="46.6640625" style="1325" bestFit="1" customWidth="1"/>
    <col min="3327" max="3327" width="11.88671875" style="1325" customWidth="1"/>
    <col min="3328" max="3328" width="12.44140625" style="1325" customWidth="1"/>
    <col min="3329" max="3329" width="12.5546875" style="1325" customWidth="1"/>
    <col min="3330" max="3330" width="11.6640625" style="1325" customWidth="1"/>
    <col min="3331" max="3331" width="10.6640625" style="1325" customWidth="1"/>
    <col min="3332" max="3332" width="2.44140625" style="1325" bestFit="1" customWidth="1"/>
    <col min="3333" max="3333" width="8.5546875" style="1325" customWidth="1"/>
    <col min="3334" max="3334" width="12.44140625" style="1325" customWidth="1"/>
    <col min="3335" max="3335" width="2.109375" style="1325" customWidth="1"/>
    <col min="3336" max="3336" width="9.44140625" style="1325" customWidth="1"/>
    <col min="3337" max="3581" width="11" style="1325"/>
    <col min="3582" max="3582" width="46.6640625" style="1325" bestFit="1" customWidth="1"/>
    <col min="3583" max="3583" width="11.88671875" style="1325" customWidth="1"/>
    <col min="3584" max="3584" width="12.44140625" style="1325" customWidth="1"/>
    <col min="3585" max="3585" width="12.5546875" style="1325" customWidth="1"/>
    <col min="3586" max="3586" width="11.6640625" style="1325" customWidth="1"/>
    <col min="3587" max="3587" width="10.6640625" style="1325" customWidth="1"/>
    <col min="3588" max="3588" width="2.44140625" style="1325" bestFit="1" customWidth="1"/>
    <col min="3589" max="3589" width="8.5546875" style="1325" customWidth="1"/>
    <col min="3590" max="3590" width="12.44140625" style="1325" customWidth="1"/>
    <col min="3591" max="3591" width="2.109375" style="1325" customWidth="1"/>
    <col min="3592" max="3592" width="9.44140625" style="1325" customWidth="1"/>
    <col min="3593" max="3837" width="11" style="1325"/>
    <col min="3838" max="3838" width="46.6640625" style="1325" bestFit="1" customWidth="1"/>
    <col min="3839" max="3839" width="11.88671875" style="1325" customWidth="1"/>
    <col min="3840" max="3840" width="12.44140625" style="1325" customWidth="1"/>
    <col min="3841" max="3841" width="12.5546875" style="1325" customWidth="1"/>
    <col min="3842" max="3842" width="11.6640625" style="1325" customWidth="1"/>
    <col min="3843" max="3843" width="10.6640625" style="1325" customWidth="1"/>
    <col min="3844" max="3844" width="2.44140625" style="1325" bestFit="1" customWidth="1"/>
    <col min="3845" max="3845" width="8.5546875" style="1325" customWidth="1"/>
    <col min="3846" max="3846" width="12.44140625" style="1325" customWidth="1"/>
    <col min="3847" max="3847" width="2.109375" style="1325" customWidth="1"/>
    <col min="3848" max="3848" width="9.44140625" style="1325" customWidth="1"/>
    <col min="3849" max="4093" width="11" style="1325"/>
    <col min="4094" max="4094" width="46.6640625" style="1325" bestFit="1" customWidth="1"/>
    <col min="4095" max="4095" width="11.88671875" style="1325" customWidth="1"/>
    <col min="4096" max="4096" width="12.44140625" style="1325" customWidth="1"/>
    <col min="4097" max="4097" width="12.5546875" style="1325" customWidth="1"/>
    <col min="4098" max="4098" width="11.6640625" style="1325" customWidth="1"/>
    <col min="4099" max="4099" width="10.6640625" style="1325" customWidth="1"/>
    <col min="4100" max="4100" width="2.44140625" style="1325" bestFit="1" customWidth="1"/>
    <col min="4101" max="4101" width="8.5546875" style="1325" customWidth="1"/>
    <col min="4102" max="4102" width="12.44140625" style="1325" customWidth="1"/>
    <col min="4103" max="4103" width="2.109375" style="1325" customWidth="1"/>
    <col min="4104" max="4104" width="9.44140625" style="1325" customWidth="1"/>
    <col min="4105" max="4349" width="11" style="1325"/>
    <col min="4350" max="4350" width="46.6640625" style="1325" bestFit="1" customWidth="1"/>
    <col min="4351" max="4351" width="11.88671875" style="1325" customWidth="1"/>
    <col min="4352" max="4352" width="12.44140625" style="1325" customWidth="1"/>
    <col min="4353" max="4353" width="12.5546875" style="1325" customWidth="1"/>
    <col min="4354" max="4354" width="11.6640625" style="1325" customWidth="1"/>
    <col min="4355" max="4355" width="10.6640625" style="1325" customWidth="1"/>
    <col min="4356" max="4356" width="2.44140625" style="1325" bestFit="1" customWidth="1"/>
    <col min="4357" max="4357" width="8.5546875" style="1325" customWidth="1"/>
    <col min="4358" max="4358" width="12.44140625" style="1325" customWidth="1"/>
    <col min="4359" max="4359" width="2.109375" style="1325" customWidth="1"/>
    <col min="4360" max="4360" width="9.44140625" style="1325" customWidth="1"/>
    <col min="4361" max="4605" width="11" style="1325"/>
    <col min="4606" max="4606" width="46.6640625" style="1325" bestFit="1" customWidth="1"/>
    <col min="4607" max="4607" width="11.88671875" style="1325" customWidth="1"/>
    <col min="4608" max="4608" width="12.44140625" style="1325" customWidth="1"/>
    <col min="4609" max="4609" width="12.5546875" style="1325" customWidth="1"/>
    <col min="4610" max="4610" width="11.6640625" style="1325" customWidth="1"/>
    <col min="4611" max="4611" width="10.6640625" style="1325" customWidth="1"/>
    <col min="4612" max="4612" width="2.44140625" style="1325" bestFit="1" customWidth="1"/>
    <col min="4613" max="4613" width="8.5546875" style="1325" customWidth="1"/>
    <col min="4614" max="4614" width="12.44140625" style="1325" customWidth="1"/>
    <col min="4615" max="4615" width="2.109375" style="1325" customWidth="1"/>
    <col min="4616" max="4616" width="9.44140625" style="1325" customWidth="1"/>
    <col min="4617" max="4861" width="11" style="1325"/>
    <col min="4862" max="4862" width="46.6640625" style="1325" bestFit="1" customWidth="1"/>
    <col min="4863" max="4863" width="11.88671875" style="1325" customWidth="1"/>
    <col min="4864" max="4864" width="12.44140625" style="1325" customWidth="1"/>
    <col min="4865" max="4865" width="12.5546875" style="1325" customWidth="1"/>
    <col min="4866" max="4866" width="11.6640625" style="1325" customWidth="1"/>
    <col min="4867" max="4867" width="10.6640625" style="1325" customWidth="1"/>
    <col min="4868" max="4868" width="2.44140625" style="1325" bestFit="1" customWidth="1"/>
    <col min="4869" max="4869" width="8.5546875" style="1325" customWidth="1"/>
    <col min="4870" max="4870" width="12.44140625" style="1325" customWidth="1"/>
    <col min="4871" max="4871" width="2.109375" style="1325" customWidth="1"/>
    <col min="4872" max="4872" width="9.44140625" style="1325" customWidth="1"/>
    <col min="4873" max="5117" width="11" style="1325"/>
    <col min="5118" max="5118" width="46.6640625" style="1325" bestFit="1" customWidth="1"/>
    <col min="5119" max="5119" width="11.88671875" style="1325" customWidth="1"/>
    <col min="5120" max="5120" width="12.44140625" style="1325" customWidth="1"/>
    <col min="5121" max="5121" width="12.5546875" style="1325" customWidth="1"/>
    <col min="5122" max="5122" width="11.6640625" style="1325" customWidth="1"/>
    <col min="5123" max="5123" width="10.6640625" style="1325" customWidth="1"/>
    <col min="5124" max="5124" width="2.44140625" style="1325" bestFit="1" customWidth="1"/>
    <col min="5125" max="5125" width="8.5546875" style="1325" customWidth="1"/>
    <col min="5126" max="5126" width="12.44140625" style="1325" customWidth="1"/>
    <col min="5127" max="5127" width="2.109375" style="1325" customWidth="1"/>
    <col min="5128" max="5128" width="9.44140625" style="1325" customWidth="1"/>
    <col min="5129" max="5373" width="11" style="1325"/>
    <col min="5374" max="5374" width="46.6640625" style="1325" bestFit="1" customWidth="1"/>
    <col min="5375" max="5375" width="11.88671875" style="1325" customWidth="1"/>
    <col min="5376" max="5376" width="12.44140625" style="1325" customWidth="1"/>
    <col min="5377" max="5377" width="12.5546875" style="1325" customWidth="1"/>
    <col min="5378" max="5378" width="11.6640625" style="1325" customWidth="1"/>
    <col min="5379" max="5379" width="10.6640625" style="1325" customWidth="1"/>
    <col min="5380" max="5380" width="2.44140625" style="1325" bestFit="1" customWidth="1"/>
    <col min="5381" max="5381" width="8.5546875" style="1325" customWidth="1"/>
    <col min="5382" max="5382" width="12.44140625" style="1325" customWidth="1"/>
    <col min="5383" max="5383" width="2.109375" style="1325" customWidth="1"/>
    <col min="5384" max="5384" width="9.44140625" style="1325" customWidth="1"/>
    <col min="5385" max="5629" width="11" style="1325"/>
    <col min="5630" max="5630" width="46.6640625" style="1325" bestFit="1" customWidth="1"/>
    <col min="5631" max="5631" width="11.88671875" style="1325" customWidth="1"/>
    <col min="5632" max="5632" width="12.44140625" style="1325" customWidth="1"/>
    <col min="5633" max="5633" width="12.5546875" style="1325" customWidth="1"/>
    <col min="5634" max="5634" width="11.6640625" style="1325" customWidth="1"/>
    <col min="5635" max="5635" width="10.6640625" style="1325" customWidth="1"/>
    <col min="5636" max="5636" width="2.44140625" style="1325" bestFit="1" customWidth="1"/>
    <col min="5637" max="5637" width="8.5546875" style="1325" customWidth="1"/>
    <col min="5638" max="5638" width="12.44140625" style="1325" customWidth="1"/>
    <col min="5639" max="5639" width="2.109375" style="1325" customWidth="1"/>
    <col min="5640" max="5640" width="9.44140625" style="1325" customWidth="1"/>
    <col min="5641" max="5885" width="11" style="1325"/>
    <col min="5886" max="5886" width="46.6640625" style="1325" bestFit="1" customWidth="1"/>
    <col min="5887" max="5887" width="11.88671875" style="1325" customWidth="1"/>
    <col min="5888" max="5888" width="12.44140625" style="1325" customWidth="1"/>
    <col min="5889" max="5889" width="12.5546875" style="1325" customWidth="1"/>
    <col min="5890" max="5890" width="11.6640625" style="1325" customWidth="1"/>
    <col min="5891" max="5891" width="10.6640625" style="1325" customWidth="1"/>
    <col min="5892" max="5892" width="2.44140625" style="1325" bestFit="1" customWidth="1"/>
    <col min="5893" max="5893" width="8.5546875" style="1325" customWidth="1"/>
    <col min="5894" max="5894" width="12.44140625" style="1325" customWidth="1"/>
    <col min="5895" max="5895" width="2.109375" style="1325" customWidth="1"/>
    <col min="5896" max="5896" width="9.44140625" style="1325" customWidth="1"/>
    <col min="5897" max="6141" width="11" style="1325"/>
    <col min="6142" max="6142" width="46.6640625" style="1325" bestFit="1" customWidth="1"/>
    <col min="6143" max="6143" width="11.88671875" style="1325" customWidth="1"/>
    <col min="6144" max="6144" width="12.44140625" style="1325" customWidth="1"/>
    <col min="6145" max="6145" width="12.5546875" style="1325" customWidth="1"/>
    <col min="6146" max="6146" width="11.6640625" style="1325" customWidth="1"/>
    <col min="6147" max="6147" width="10.6640625" style="1325" customWidth="1"/>
    <col min="6148" max="6148" width="2.44140625" style="1325" bestFit="1" customWidth="1"/>
    <col min="6149" max="6149" width="8.5546875" style="1325" customWidth="1"/>
    <col min="6150" max="6150" width="12.44140625" style="1325" customWidth="1"/>
    <col min="6151" max="6151" width="2.109375" style="1325" customWidth="1"/>
    <col min="6152" max="6152" width="9.44140625" style="1325" customWidth="1"/>
    <col min="6153" max="6397" width="11" style="1325"/>
    <col min="6398" max="6398" width="46.6640625" style="1325" bestFit="1" customWidth="1"/>
    <col min="6399" max="6399" width="11.88671875" style="1325" customWidth="1"/>
    <col min="6400" max="6400" width="12.44140625" style="1325" customWidth="1"/>
    <col min="6401" max="6401" width="12.5546875" style="1325" customWidth="1"/>
    <col min="6402" max="6402" width="11.6640625" style="1325" customWidth="1"/>
    <col min="6403" max="6403" width="10.6640625" style="1325" customWidth="1"/>
    <col min="6404" max="6404" width="2.44140625" style="1325" bestFit="1" customWidth="1"/>
    <col min="6405" max="6405" width="8.5546875" style="1325" customWidth="1"/>
    <col min="6406" max="6406" width="12.44140625" style="1325" customWidth="1"/>
    <col min="6407" max="6407" width="2.109375" style="1325" customWidth="1"/>
    <col min="6408" max="6408" width="9.44140625" style="1325" customWidth="1"/>
    <col min="6409" max="6653" width="11" style="1325"/>
    <col min="6654" max="6654" width="46.6640625" style="1325" bestFit="1" customWidth="1"/>
    <col min="6655" max="6655" width="11.88671875" style="1325" customWidth="1"/>
    <col min="6656" max="6656" width="12.44140625" style="1325" customWidth="1"/>
    <col min="6657" max="6657" width="12.5546875" style="1325" customWidth="1"/>
    <col min="6658" max="6658" width="11.6640625" style="1325" customWidth="1"/>
    <col min="6659" max="6659" width="10.6640625" style="1325" customWidth="1"/>
    <col min="6660" max="6660" width="2.44140625" style="1325" bestFit="1" customWidth="1"/>
    <col min="6661" max="6661" width="8.5546875" style="1325" customWidth="1"/>
    <col min="6662" max="6662" width="12.44140625" style="1325" customWidth="1"/>
    <col min="6663" max="6663" width="2.109375" style="1325" customWidth="1"/>
    <col min="6664" max="6664" width="9.44140625" style="1325" customWidth="1"/>
    <col min="6665" max="6909" width="11" style="1325"/>
    <col min="6910" max="6910" width="46.6640625" style="1325" bestFit="1" customWidth="1"/>
    <col min="6911" max="6911" width="11.88671875" style="1325" customWidth="1"/>
    <col min="6912" max="6912" width="12.44140625" style="1325" customWidth="1"/>
    <col min="6913" max="6913" width="12.5546875" style="1325" customWidth="1"/>
    <col min="6914" max="6914" width="11.6640625" style="1325" customWidth="1"/>
    <col min="6915" max="6915" width="10.6640625" style="1325" customWidth="1"/>
    <col min="6916" max="6916" width="2.44140625" style="1325" bestFit="1" customWidth="1"/>
    <col min="6917" max="6917" width="8.5546875" style="1325" customWidth="1"/>
    <col min="6918" max="6918" width="12.44140625" style="1325" customWidth="1"/>
    <col min="6919" max="6919" width="2.109375" style="1325" customWidth="1"/>
    <col min="6920" max="6920" width="9.44140625" style="1325" customWidth="1"/>
    <col min="6921" max="7165" width="11" style="1325"/>
    <col min="7166" max="7166" width="46.6640625" style="1325" bestFit="1" customWidth="1"/>
    <col min="7167" max="7167" width="11.88671875" style="1325" customWidth="1"/>
    <col min="7168" max="7168" width="12.44140625" style="1325" customWidth="1"/>
    <col min="7169" max="7169" width="12.5546875" style="1325" customWidth="1"/>
    <col min="7170" max="7170" width="11.6640625" style="1325" customWidth="1"/>
    <col min="7171" max="7171" width="10.6640625" style="1325" customWidth="1"/>
    <col min="7172" max="7172" width="2.44140625" style="1325" bestFit="1" customWidth="1"/>
    <col min="7173" max="7173" width="8.5546875" style="1325" customWidth="1"/>
    <col min="7174" max="7174" width="12.44140625" style="1325" customWidth="1"/>
    <col min="7175" max="7175" width="2.109375" style="1325" customWidth="1"/>
    <col min="7176" max="7176" width="9.44140625" style="1325" customWidth="1"/>
    <col min="7177" max="7421" width="11" style="1325"/>
    <col min="7422" max="7422" width="46.6640625" style="1325" bestFit="1" customWidth="1"/>
    <col min="7423" max="7423" width="11.88671875" style="1325" customWidth="1"/>
    <col min="7424" max="7424" width="12.44140625" style="1325" customWidth="1"/>
    <col min="7425" max="7425" width="12.5546875" style="1325" customWidth="1"/>
    <col min="7426" max="7426" width="11.6640625" style="1325" customWidth="1"/>
    <col min="7427" max="7427" width="10.6640625" style="1325" customWidth="1"/>
    <col min="7428" max="7428" width="2.44140625" style="1325" bestFit="1" customWidth="1"/>
    <col min="7429" max="7429" width="8.5546875" style="1325" customWidth="1"/>
    <col min="7430" max="7430" width="12.44140625" style="1325" customWidth="1"/>
    <col min="7431" max="7431" width="2.109375" style="1325" customWidth="1"/>
    <col min="7432" max="7432" width="9.44140625" style="1325" customWidth="1"/>
    <col min="7433" max="7677" width="11" style="1325"/>
    <col min="7678" max="7678" width="46.6640625" style="1325" bestFit="1" customWidth="1"/>
    <col min="7679" max="7679" width="11.88671875" style="1325" customWidth="1"/>
    <col min="7680" max="7680" width="12.44140625" style="1325" customWidth="1"/>
    <col min="7681" max="7681" width="12.5546875" style="1325" customWidth="1"/>
    <col min="7682" max="7682" width="11.6640625" style="1325" customWidth="1"/>
    <col min="7683" max="7683" width="10.6640625" style="1325" customWidth="1"/>
    <col min="7684" max="7684" width="2.44140625" style="1325" bestFit="1" customWidth="1"/>
    <col min="7685" max="7685" width="8.5546875" style="1325" customWidth="1"/>
    <col min="7686" max="7686" width="12.44140625" style="1325" customWidth="1"/>
    <col min="7687" max="7687" width="2.109375" style="1325" customWidth="1"/>
    <col min="7688" max="7688" width="9.44140625" style="1325" customWidth="1"/>
    <col min="7689" max="7933" width="11" style="1325"/>
    <col min="7934" max="7934" width="46.6640625" style="1325" bestFit="1" customWidth="1"/>
    <col min="7935" max="7935" width="11.88671875" style="1325" customWidth="1"/>
    <col min="7936" max="7936" width="12.44140625" style="1325" customWidth="1"/>
    <col min="7937" max="7937" width="12.5546875" style="1325" customWidth="1"/>
    <col min="7938" max="7938" width="11.6640625" style="1325" customWidth="1"/>
    <col min="7939" max="7939" width="10.6640625" style="1325" customWidth="1"/>
    <col min="7940" max="7940" width="2.44140625" style="1325" bestFit="1" customWidth="1"/>
    <col min="7941" max="7941" width="8.5546875" style="1325" customWidth="1"/>
    <col min="7942" max="7942" width="12.44140625" style="1325" customWidth="1"/>
    <col min="7943" max="7943" width="2.109375" style="1325" customWidth="1"/>
    <col min="7944" max="7944" width="9.44140625" style="1325" customWidth="1"/>
    <col min="7945" max="8189" width="11" style="1325"/>
    <col min="8190" max="8190" width="46.6640625" style="1325" bestFit="1" customWidth="1"/>
    <col min="8191" max="8191" width="11.88671875" style="1325" customWidth="1"/>
    <col min="8192" max="8192" width="12.44140625" style="1325" customWidth="1"/>
    <col min="8193" max="8193" width="12.5546875" style="1325" customWidth="1"/>
    <col min="8194" max="8194" width="11.6640625" style="1325" customWidth="1"/>
    <col min="8195" max="8195" width="10.6640625" style="1325" customWidth="1"/>
    <col min="8196" max="8196" width="2.44140625" style="1325" bestFit="1" customWidth="1"/>
    <col min="8197" max="8197" width="8.5546875" style="1325" customWidth="1"/>
    <col min="8198" max="8198" width="12.44140625" style="1325" customWidth="1"/>
    <col min="8199" max="8199" width="2.109375" style="1325" customWidth="1"/>
    <col min="8200" max="8200" width="9.44140625" style="1325" customWidth="1"/>
    <col min="8201" max="8445" width="11" style="1325"/>
    <col min="8446" max="8446" width="46.6640625" style="1325" bestFit="1" customWidth="1"/>
    <col min="8447" max="8447" width="11.88671875" style="1325" customWidth="1"/>
    <col min="8448" max="8448" width="12.44140625" style="1325" customWidth="1"/>
    <col min="8449" max="8449" width="12.5546875" style="1325" customWidth="1"/>
    <col min="8450" max="8450" width="11.6640625" style="1325" customWidth="1"/>
    <col min="8451" max="8451" width="10.6640625" style="1325" customWidth="1"/>
    <col min="8452" max="8452" width="2.44140625" style="1325" bestFit="1" customWidth="1"/>
    <col min="8453" max="8453" width="8.5546875" style="1325" customWidth="1"/>
    <col min="8454" max="8454" width="12.44140625" style="1325" customWidth="1"/>
    <col min="8455" max="8455" width="2.109375" style="1325" customWidth="1"/>
    <col min="8456" max="8456" width="9.44140625" style="1325" customWidth="1"/>
    <col min="8457" max="8701" width="11" style="1325"/>
    <col min="8702" max="8702" width="46.6640625" style="1325" bestFit="1" customWidth="1"/>
    <col min="8703" max="8703" width="11.88671875" style="1325" customWidth="1"/>
    <col min="8704" max="8704" width="12.44140625" style="1325" customWidth="1"/>
    <col min="8705" max="8705" width="12.5546875" style="1325" customWidth="1"/>
    <col min="8706" max="8706" width="11.6640625" style="1325" customWidth="1"/>
    <col min="8707" max="8707" width="10.6640625" style="1325" customWidth="1"/>
    <col min="8708" max="8708" width="2.44140625" style="1325" bestFit="1" customWidth="1"/>
    <col min="8709" max="8709" width="8.5546875" style="1325" customWidth="1"/>
    <col min="8710" max="8710" width="12.44140625" style="1325" customWidth="1"/>
    <col min="8711" max="8711" width="2.109375" style="1325" customWidth="1"/>
    <col min="8712" max="8712" width="9.44140625" style="1325" customWidth="1"/>
    <col min="8713" max="8957" width="11" style="1325"/>
    <col min="8958" max="8958" width="46.6640625" style="1325" bestFit="1" customWidth="1"/>
    <col min="8959" max="8959" width="11.88671875" style="1325" customWidth="1"/>
    <col min="8960" max="8960" width="12.44140625" style="1325" customWidth="1"/>
    <col min="8961" max="8961" width="12.5546875" style="1325" customWidth="1"/>
    <col min="8962" max="8962" width="11.6640625" style="1325" customWidth="1"/>
    <col min="8963" max="8963" width="10.6640625" style="1325" customWidth="1"/>
    <col min="8964" max="8964" width="2.44140625" style="1325" bestFit="1" customWidth="1"/>
    <col min="8965" max="8965" width="8.5546875" style="1325" customWidth="1"/>
    <col min="8966" max="8966" width="12.44140625" style="1325" customWidth="1"/>
    <col min="8967" max="8967" width="2.109375" style="1325" customWidth="1"/>
    <col min="8968" max="8968" width="9.44140625" style="1325" customWidth="1"/>
    <col min="8969" max="9213" width="11" style="1325"/>
    <col min="9214" max="9214" width="46.6640625" style="1325" bestFit="1" customWidth="1"/>
    <col min="9215" max="9215" width="11.88671875" style="1325" customWidth="1"/>
    <col min="9216" max="9216" width="12.44140625" style="1325" customWidth="1"/>
    <col min="9217" max="9217" width="12.5546875" style="1325" customWidth="1"/>
    <col min="9218" max="9218" width="11.6640625" style="1325" customWidth="1"/>
    <col min="9219" max="9219" width="10.6640625" style="1325" customWidth="1"/>
    <col min="9220" max="9220" width="2.44140625" style="1325" bestFit="1" customWidth="1"/>
    <col min="9221" max="9221" width="8.5546875" style="1325" customWidth="1"/>
    <col min="9222" max="9222" width="12.44140625" style="1325" customWidth="1"/>
    <col min="9223" max="9223" width="2.109375" style="1325" customWidth="1"/>
    <col min="9224" max="9224" width="9.44140625" style="1325" customWidth="1"/>
    <col min="9225" max="9469" width="11" style="1325"/>
    <col min="9470" max="9470" width="46.6640625" style="1325" bestFit="1" customWidth="1"/>
    <col min="9471" max="9471" width="11.88671875" style="1325" customWidth="1"/>
    <col min="9472" max="9472" width="12.44140625" style="1325" customWidth="1"/>
    <col min="9473" max="9473" width="12.5546875" style="1325" customWidth="1"/>
    <col min="9474" max="9474" width="11.6640625" style="1325" customWidth="1"/>
    <col min="9475" max="9475" width="10.6640625" style="1325" customWidth="1"/>
    <col min="9476" max="9476" width="2.44140625" style="1325" bestFit="1" customWidth="1"/>
    <col min="9477" max="9477" width="8.5546875" style="1325" customWidth="1"/>
    <col min="9478" max="9478" width="12.44140625" style="1325" customWidth="1"/>
    <col min="9479" max="9479" width="2.109375" style="1325" customWidth="1"/>
    <col min="9480" max="9480" width="9.44140625" style="1325" customWidth="1"/>
    <col min="9481" max="9725" width="11" style="1325"/>
    <col min="9726" max="9726" width="46.6640625" style="1325" bestFit="1" customWidth="1"/>
    <col min="9727" max="9727" width="11.88671875" style="1325" customWidth="1"/>
    <col min="9728" max="9728" width="12.44140625" style="1325" customWidth="1"/>
    <col min="9729" max="9729" width="12.5546875" style="1325" customWidth="1"/>
    <col min="9730" max="9730" width="11.6640625" style="1325" customWidth="1"/>
    <col min="9731" max="9731" width="10.6640625" style="1325" customWidth="1"/>
    <col min="9732" max="9732" width="2.44140625" style="1325" bestFit="1" customWidth="1"/>
    <col min="9733" max="9733" width="8.5546875" style="1325" customWidth="1"/>
    <col min="9734" max="9734" width="12.44140625" style="1325" customWidth="1"/>
    <col min="9735" max="9735" width="2.109375" style="1325" customWidth="1"/>
    <col min="9736" max="9736" width="9.44140625" style="1325" customWidth="1"/>
    <col min="9737" max="9981" width="11" style="1325"/>
    <col min="9982" max="9982" width="46.6640625" style="1325" bestFit="1" customWidth="1"/>
    <col min="9983" max="9983" width="11.88671875" style="1325" customWidth="1"/>
    <col min="9984" max="9984" width="12.44140625" style="1325" customWidth="1"/>
    <col min="9985" max="9985" width="12.5546875" style="1325" customWidth="1"/>
    <col min="9986" max="9986" width="11.6640625" style="1325" customWidth="1"/>
    <col min="9987" max="9987" width="10.6640625" style="1325" customWidth="1"/>
    <col min="9988" max="9988" width="2.44140625" style="1325" bestFit="1" customWidth="1"/>
    <col min="9989" max="9989" width="8.5546875" style="1325" customWidth="1"/>
    <col min="9990" max="9990" width="12.44140625" style="1325" customWidth="1"/>
    <col min="9991" max="9991" width="2.109375" style="1325" customWidth="1"/>
    <col min="9992" max="9992" width="9.44140625" style="1325" customWidth="1"/>
    <col min="9993" max="10237" width="11" style="1325"/>
    <col min="10238" max="10238" width="46.6640625" style="1325" bestFit="1" customWidth="1"/>
    <col min="10239" max="10239" width="11.88671875" style="1325" customWidth="1"/>
    <col min="10240" max="10240" width="12.44140625" style="1325" customWidth="1"/>
    <col min="10241" max="10241" width="12.5546875" style="1325" customWidth="1"/>
    <col min="10242" max="10242" width="11.6640625" style="1325" customWidth="1"/>
    <col min="10243" max="10243" width="10.6640625" style="1325" customWidth="1"/>
    <col min="10244" max="10244" width="2.44140625" style="1325" bestFit="1" customWidth="1"/>
    <col min="10245" max="10245" width="8.5546875" style="1325" customWidth="1"/>
    <col min="10246" max="10246" width="12.44140625" style="1325" customWidth="1"/>
    <col min="10247" max="10247" width="2.109375" style="1325" customWidth="1"/>
    <col min="10248" max="10248" width="9.44140625" style="1325" customWidth="1"/>
    <col min="10249" max="10493" width="11" style="1325"/>
    <col min="10494" max="10494" width="46.6640625" style="1325" bestFit="1" customWidth="1"/>
    <col min="10495" max="10495" width="11.88671875" style="1325" customWidth="1"/>
    <col min="10496" max="10496" width="12.44140625" style="1325" customWidth="1"/>
    <col min="10497" max="10497" width="12.5546875" style="1325" customWidth="1"/>
    <col min="10498" max="10498" width="11.6640625" style="1325" customWidth="1"/>
    <col min="10499" max="10499" width="10.6640625" style="1325" customWidth="1"/>
    <col min="10500" max="10500" width="2.44140625" style="1325" bestFit="1" customWidth="1"/>
    <col min="10501" max="10501" width="8.5546875" style="1325" customWidth="1"/>
    <col min="10502" max="10502" width="12.44140625" style="1325" customWidth="1"/>
    <col min="10503" max="10503" width="2.109375" style="1325" customWidth="1"/>
    <col min="10504" max="10504" width="9.44140625" style="1325" customWidth="1"/>
    <col min="10505" max="10749" width="11" style="1325"/>
    <col min="10750" max="10750" width="46.6640625" style="1325" bestFit="1" customWidth="1"/>
    <col min="10751" max="10751" width="11.88671875" style="1325" customWidth="1"/>
    <col min="10752" max="10752" width="12.44140625" style="1325" customWidth="1"/>
    <col min="10753" max="10753" width="12.5546875" style="1325" customWidth="1"/>
    <col min="10754" max="10754" width="11.6640625" style="1325" customWidth="1"/>
    <col min="10755" max="10755" width="10.6640625" style="1325" customWidth="1"/>
    <col min="10756" max="10756" width="2.44140625" style="1325" bestFit="1" customWidth="1"/>
    <col min="10757" max="10757" width="8.5546875" style="1325" customWidth="1"/>
    <col min="10758" max="10758" width="12.44140625" style="1325" customWidth="1"/>
    <col min="10759" max="10759" width="2.109375" style="1325" customWidth="1"/>
    <col min="10760" max="10760" width="9.44140625" style="1325" customWidth="1"/>
    <col min="10761" max="11005" width="11" style="1325"/>
    <col min="11006" max="11006" width="46.6640625" style="1325" bestFit="1" customWidth="1"/>
    <col min="11007" max="11007" width="11.88671875" style="1325" customWidth="1"/>
    <col min="11008" max="11008" width="12.44140625" style="1325" customWidth="1"/>
    <col min="11009" max="11009" width="12.5546875" style="1325" customWidth="1"/>
    <col min="11010" max="11010" width="11.6640625" style="1325" customWidth="1"/>
    <col min="11011" max="11011" width="10.6640625" style="1325" customWidth="1"/>
    <col min="11012" max="11012" width="2.44140625" style="1325" bestFit="1" customWidth="1"/>
    <col min="11013" max="11013" width="8.5546875" style="1325" customWidth="1"/>
    <col min="11014" max="11014" width="12.44140625" style="1325" customWidth="1"/>
    <col min="11015" max="11015" width="2.109375" style="1325" customWidth="1"/>
    <col min="11016" max="11016" width="9.44140625" style="1325" customWidth="1"/>
    <col min="11017" max="11261" width="11" style="1325"/>
    <col min="11262" max="11262" width="46.6640625" style="1325" bestFit="1" customWidth="1"/>
    <col min="11263" max="11263" width="11.88671875" style="1325" customWidth="1"/>
    <col min="11264" max="11264" width="12.44140625" style="1325" customWidth="1"/>
    <col min="11265" max="11265" width="12.5546875" style="1325" customWidth="1"/>
    <col min="11266" max="11266" width="11.6640625" style="1325" customWidth="1"/>
    <col min="11267" max="11267" width="10.6640625" style="1325" customWidth="1"/>
    <col min="11268" max="11268" width="2.44140625" style="1325" bestFit="1" customWidth="1"/>
    <col min="11269" max="11269" width="8.5546875" style="1325" customWidth="1"/>
    <col min="11270" max="11270" width="12.44140625" style="1325" customWidth="1"/>
    <col min="11271" max="11271" width="2.109375" style="1325" customWidth="1"/>
    <col min="11272" max="11272" width="9.44140625" style="1325" customWidth="1"/>
    <col min="11273" max="11517" width="11" style="1325"/>
    <col min="11518" max="11518" width="46.6640625" style="1325" bestFit="1" customWidth="1"/>
    <col min="11519" max="11519" width="11.88671875" style="1325" customWidth="1"/>
    <col min="11520" max="11520" width="12.44140625" style="1325" customWidth="1"/>
    <col min="11521" max="11521" width="12.5546875" style="1325" customWidth="1"/>
    <col min="11522" max="11522" width="11.6640625" style="1325" customWidth="1"/>
    <col min="11523" max="11523" width="10.6640625" style="1325" customWidth="1"/>
    <col min="11524" max="11524" width="2.44140625" style="1325" bestFit="1" customWidth="1"/>
    <col min="11525" max="11525" width="8.5546875" style="1325" customWidth="1"/>
    <col min="11526" max="11526" width="12.44140625" style="1325" customWidth="1"/>
    <col min="11527" max="11527" width="2.109375" style="1325" customWidth="1"/>
    <col min="11528" max="11528" width="9.44140625" style="1325" customWidth="1"/>
    <col min="11529" max="11773" width="11" style="1325"/>
    <col min="11774" max="11774" width="46.6640625" style="1325" bestFit="1" customWidth="1"/>
    <col min="11775" max="11775" width="11.88671875" style="1325" customWidth="1"/>
    <col min="11776" max="11776" width="12.44140625" style="1325" customWidth="1"/>
    <col min="11777" max="11777" width="12.5546875" style="1325" customWidth="1"/>
    <col min="11778" max="11778" width="11.6640625" style="1325" customWidth="1"/>
    <col min="11779" max="11779" width="10.6640625" style="1325" customWidth="1"/>
    <col min="11780" max="11780" width="2.44140625" style="1325" bestFit="1" customWidth="1"/>
    <col min="11781" max="11781" width="8.5546875" style="1325" customWidth="1"/>
    <col min="11782" max="11782" width="12.44140625" style="1325" customWidth="1"/>
    <col min="11783" max="11783" width="2.109375" style="1325" customWidth="1"/>
    <col min="11784" max="11784" width="9.44140625" style="1325" customWidth="1"/>
    <col min="11785" max="12029" width="11" style="1325"/>
    <col min="12030" max="12030" width="46.6640625" style="1325" bestFit="1" customWidth="1"/>
    <col min="12031" max="12031" width="11.88671875" style="1325" customWidth="1"/>
    <col min="12032" max="12032" width="12.44140625" style="1325" customWidth="1"/>
    <col min="12033" max="12033" width="12.5546875" style="1325" customWidth="1"/>
    <col min="12034" max="12034" width="11.6640625" style="1325" customWidth="1"/>
    <col min="12035" max="12035" width="10.6640625" style="1325" customWidth="1"/>
    <col min="12036" max="12036" width="2.44140625" style="1325" bestFit="1" customWidth="1"/>
    <col min="12037" max="12037" width="8.5546875" style="1325" customWidth="1"/>
    <col min="12038" max="12038" width="12.44140625" style="1325" customWidth="1"/>
    <col min="12039" max="12039" width="2.109375" style="1325" customWidth="1"/>
    <col min="12040" max="12040" width="9.44140625" style="1325" customWidth="1"/>
    <col min="12041" max="12285" width="11" style="1325"/>
    <col min="12286" max="12286" width="46.6640625" style="1325" bestFit="1" customWidth="1"/>
    <col min="12287" max="12287" width="11.88671875" style="1325" customWidth="1"/>
    <col min="12288" max="12288" width="12.44140625" style="1325" customWidth="1"/>
    <col min="12289" max="12289" width="12.5546875" style="1325" customWidth="1"/>
    <col min="12290" max="12290" width="11.6640625" style="1325" customWidth="1"/>
    <col min="12291" max="12291" width="10.6640625" style="1325" customWidth="1"/>
    <col min="12292" max="12292" width="2.44140625" style="1325" bestFit="1" customWidth="1"/>
    <col min="12293" max="12293" width="8.5546875" style="1325" customWidth="1"/>
    <col min="12294" max="12294" width="12.44140625" style="1325" customWidth="1"/>
    <col min="12295" max="12295" width="2.109375" style="1325" customWidth="1"/>
    <col min="12296" max="12296" width="9.44140625" style="1325" customWidth="1"/>
    <col min="12297" max="12541" width="11" style="1325"/>
    <col min="12542" max="12542" width="46.6640625" style="1325" bestFit="1" customWidth="1"/>
    <col min="12543" max="12543" width="11.88671875" style="1325" customWidth="1"/>
    <col min="12544" max="12544" width="12.44140625" style="1325" customWidth="1"/>
    <col min="12545" max="12545" width="12.5546875" style="1325" customWidth="1"/>
    <col min="12546" max="12546" width="11.6640625" style="1325" customWidth="1"/>
    <col min="12547" max="12547" width="10.6640625" style="1325" customWidth="1"/>
    <col min="12548" max="12548" width="2.44140625" style="1325" bestFit="1" customWidth="1"/>
    <col min="12549" max="12549" width="8.5546875" style="1325" customWidth="1"/>
    <col min="12550" max="12550" width="12.44140625" style="1325" customWidth="1"/>
    <col min="12551" max="12551" width="2.109375" style="1325" customWidth="1"/>
    <col min="12552" max="12552" width="9.44140625" style="1325" customWidth="1"/>
    <col min="12553" max="12797" width="11" style="1325"/>
    <col min="12798" max="12798" width="46.6640625" style="1325" bestFit="1" customWidth="1"/>
    <col min="12799" max="12799" width="11.88671875" style="1325" customWidth="1"/>
    <col min="12800" max="12800" width="12.44140625" style="1325" customWidth="1"/>
    <col min="12801" max="12801" width="12.5546875" style="1325" customWidth="1"/>
    <col min="12802" max="12802" width="11.6640625" style="1325" customWidth="1"/>
    <col min="12803" max="12803" width="10.6640625" style="1325" customWidth="1"/>
    <col min="12804" max="12804" width="2.44140625" style="1325" bestFit="1" customWidth="1"/>
    <col min="12805" max="12805" width="8.5546875" style="1325" customWidth="1"/>
    <col min="12806" max="12806" width="12.44140625" style="1325" customWidth="1"/>
    <col min="12807" max="12807" width="2.109375" style="1325" customWidth="1"/>
    <col min="12808" max="12808" width="9.44140625" style="1325" customWidth="1"/>
    <col min="12809" max="13053" width="11" style="1325"/>
    <col min="13054" max="13054" width="46.6640625" style="1325" bestFit="1" customWidth="1"/>
    <col min="13055" max="13055" width="11.88671875" style="1325" customWidth="1"/>
    <col min="13056" max="13056" width="12.44140625" style="1325" customWidth="1"/>
    <col min="13057" max="13057" width="12.5546875" style="1325" customWidth="1"/>
    <col min="13058" max="13058" width="11.6640625" style="1325" customWidth="1"/>
    <col min="13059" max="13059" width="10.6640625" style="1325" customWidth="1"/>
    <col min="13060" max="13060" width="2.44140625" style="1325" bestFit="1" customWidth="1"/>
    <col min="13061" max="13061" width="8.5546875" style="1325" customWidth="1"/>
    <col min="13062" max="13062" width="12.44140625" style="1325" customWidth="1"/>
    <col min="13063" max="13063" width="2.109375" style="1325" customWidth="1"/>
    <col min="13064" max="13064" width="9.44140625" style="1325" customWidth="1"/>
    <col min="13065" max="13309" width="11" style="1325"/>
    <col min="13310" max="13310" width="46.6640625" style="1325" bestFit="1" customWidth="1"/>
    <col min="13311" max="13311" width="11.88671875" style="1325" customWidth="1"/>
    <col min="13312" max="13312" width="12.44140625" style="1325" customWidth="1"/>
    <col min="13313" max="13313" width="12.5546875" style="1325" customWidth="1"/>
    <col min="13314" max="13314" width="11.6640625" style="1325" customWidth="1"/>
    <col min="13315" max="13315" width="10.6640625" style="1325" customWidth="1"/>
    <col min="13316" max="13316" width="2.44140625" style="1325" bestFit="1" customWidth="1"/>
    <col min="13317" max="13317" width="8.5546875" style="1325" customWidth="1"/>
    <col min="13318" max="13318" width="12.44140625" style="1325" customWidth="1"/>
    <col min="13319" max="13319" width="2.109375" style="1325" customWidth="1"/>
    <col min="13320" max="13320" width="9.44140625" style="1325" customWidth="1"/>
    <col min="13321" max="13565" width="11" style="1325"/>
    <col min="13566" max="13566" width="46.6640625" style="1325" bestFit="1" customWidth="1"/>
    <col min="13567" max="13567" width="11.88671875" style="1325" customWidth="1"/>
    <col min="13568" max="13568" width="12.44140625" style="1325" customWidth="1"/>
    <col min="13569" max="13569" width="12.5546875" style="1325" customWidth="1"/>
    <col min="13570" max="13570" width="11.6640625" style="1325" customWidth="1"/>
    <col min="13571" max="13571" width="10.6640625" style="1325" customWidth="1"/>
    <col min="13572" max="13572" width="2.44140625" style="1325" bestFit="1" customWidth="1"/>
    <col min="13573" max="13573" width="8.5546875" style="1325" customWidth="1"/>
    <col min="13574" max="13574" width="12.44140625" style="1325" customWidth="1"/>
    <col min="13575" max="13575" width="2.109375" style="1325" customWidth="1"/>
    <col min="13576" max="13576" width="9.44140625" style="1325" customWidth="1"/>
    <col min="13577" max="13821" width="11" style="1325"/>
    <col min="13822" max="13822" width="46.6640625" style="1325" bestFit="1" customWidth="1"/>
    <col min="13823" max="13823" width="11.88671875" style="1325" customWidth="1"/>
    <col min="13824" max="13824" width="12.44140625" style="1325" customWidth="1"/>
    <col min="13825" max="13825" width="12.5546875" style="1325" customWidth="1"/>
    <col min="13826" max="13826" width="11.6640625" style="1325" customWidth="1"/>
    <col min="13827" max="13827" width="10.6640625" style="1325" customWidth="1"/>
    <col min="13828" max="13828" width="2.44140625" style="1325" bestFit="1" customWidth="1"/>
    <col min="13829" max="13829" width="8.5546875" style="1325" customWidth="1"/>
    <col min="13830" max="13830" width="12.44140625" style="1325" customWidth="1"/>
    <col min="13831" max="13831" width="2.109375" style="1325" customWidth="1"/>
    <col min="13832" max="13832" width="9.44140625" style="1325" customWidth="1"/>
    <col min="13833" max="14077" width="11" style="1325"/>
    <col min="14078" max="14078" width="46.6640625" style="1325" bestFit="1" customWidth="1"/>
    <col min="14079" max="14079" width="11.88671875" style="1325" customWidth="1"/>
    <col min="14080" max="14080" width="12.44140625" style="1325" customWidth="1"/>
    <col min="14081" max="14081" width="12.5546875" style="1325" customWidth="1"/>
    <col min="14082" max="14082" width="11.6640625" style="1325" customWidth="1"/>
    <col min="14083" max="14083" width="10.6640625" style="1325" customWidth="1"/>
    <col min="14084" max="14084" width="2.44140625" style="1325" bestFit="1" customWidth="1"/>
    <col min="14085" max="14085" width="8.5546875" style="1325" customWidth="1"/>
    <col min="14086" max="14086" width="12.44140625" style="1325" customWidth="1"/>
    <col min="14087" max="14087" width="2.109375" style="1325" customWidth="1"/>
    <col min="14088" max="14088" width="9.44140625" style="1325" customWidth="1"/>
    <col min="14089" max="14333" width="11" style="1325"/>
    <col min="14334" max="14334" width="46.6640625" style="1325" bestFit="1" customWidth="1"/>
    <col min="14335" max="14335" width="11.88671875" style="1325" customWidth="1"/>
    <col min="14336" max="14336" width="12.44140625" style="1325" customWidth="1"/>
    <col min="14337" max="14337" width="12.5546875" style="1325" customWidth="1"/>
    <col min="14338" max="14338" width="11.6640625" style="1325" customWidth="1"/>
    <col min="14339" max="14339" width="10.6640625" style="1325" customWidth="1"/>
    <col min="14340" max="14340" width="2.44140625" style="1325" bestFit="1" customWidth="1"/>
    <col min="14341" max="14341" width="8.5546875" style="1325" customWidth="1"/>
    <col min="14342" max="14342" width="12.44140625" style="1325" customWidth="1"/>
    <col min="14343" max="14343" width="2.109375" style="1325" customWidth="1"/>
    <col min="14344" max="14344" width="9.44140625" style="1325" customWidth="1"/>
    <col min="14345" max="14589" width="11" style="1325"/>
    <col min="14590" max="14590" width="46.6640625" style="1325" bestFit="1" customWidth="1"/>
    <col min="14591" max="14591" width="11.88671875" style="1325" customWidth="1"/>
    <col min="14592" max="14592" width="12.44140625" style="1325" customWidth="1"/>
    <col min="14593" max="14593" width="12.5546875" style="1325" customWidth="1"/>
    <col min="14594" max="14594" width="11.6640625" style="1325" customWidth="1"/>
    <col min="14595" max="14595" width="10.6640625" style="1325" customWidth="1"/>
    <col min="14596" max="14596" width="2.44140625" style="1325" bestFit="1" customWidth="1"/>
    <col min="14597" max="14597" width="8.5546875" style="1325" customWidth="1"/>
    <col min="14598" max="14598" width="12.44140625" style="1325" customWidth="1"/>
    <col min="14599" max="14599" width="2.109375" style="1325" customWidth="1"/>
    <col min="14600" max="14600" width="9.44140625" style="1325" customWidth="1"/>
    <col min="14601" max="14845" width="11" style="1325"/>
    <col min="14846" max="14846" width="46.6640625" style="1325" bestFit="1" customWidth="1"/>
    <col min="14847" max="14847" width="11.88671875" style="1325" customWidth="1"/>
    <col min="14848" max="14848" width="12.44140625" style="1325" customWidth="1"/>
    <col min="14849" max="14849" width="12.5546875" style="1325" customWidth="1"/>
    <col min="14850" max="14850" width="11.6640625" style="1325" customWidth="1"/>
    <col min="14851" max="14851" width="10.6640625" style="1325" customWidth="1"/>
    <col min="14852" max="14852" width="2.44140625" style="1325" bestFit="1" customWidth="1"/>
    <col min="14853" max="14853" width="8.5546875" style="1325" customWidth="1"/>
    <col min="14854" max="14854" width="12.44140625" style="1325" customWidth="1"/>
    <col min="14855" max="14855" width="2.109375" style="1325" customWidth="1"/>
    <col min="14856" max="14856" width="9.44140625" style="1325" customWidth="1"/>
    <col min="14857" max="15101" width="11" style="1325"/>
    <col min="15102" max="15102" width="46.6640625" style="1325" bestFit="1" customWidth="1"/>
    <col min="15103" max="15103" width="11.88671875" style="1325" customWidth="1"/>
    <col min="15104" max="15104" width="12.44140625" style="1325" customWidth="1"/>
    <col min="15105" max="15105" width="12.5546875" style="1325" customWidth="1"/>
    <col min="15106" max="15106" width="11.6640625" style="1325" customWidth="1"/>
    <col min="15107" max="15107" width="10.6640625" style="1325" customWidth="1"/>
    <col min="15108" max="15108" width="2.44140625" style="1325" bestFit="1" customWidth="1"/>
    <col min="15109" max="15109" width="8.5546875" style="1325" customWidth="1"/>
    <col min="15110" max="15110" width="12.44140625" style="1325" customWidth="1"/>
    <col min="15111" max="15111" width="2.109375" style="1325" customWidth="1"/>
    <col min="15112" max="15112" width="9.44140625" style="1325" customWidth="1"/>
    <col min="15113" max="15357" width="11" style="1325"/>
    <col min="15358" max="15358" width="46.6640625" style="1325" bestFit="1" customWidth="1"/>
    <col min="15359" max="15359" width="11.88671875" style="1325" customWidth="1"/>
    <col min="15360" max="15360" width="12.44140625" style="1325" customWidth="1"/>
    <col min="15361" max="15361" width="12.5546875" style="1325" customWidth="1"/>
    <col min="15362" max="15362" width="11.6640625" style="1325" customWidth="1"/>
    <col min="15363" max="15363" width="10.6640625" style="1325" customWidth="1"/>
    <col min="15364" max="15364" width="2.44140625" style="1325" bestFit="1" customWidth="1"/>
    <col min="15365" max="15365" width="8.5546875" style="1325" customWidth="1"/>
    <col min="15366" max="15366" width="12.44140625" style="1325" customWidth="1"/>
    <col min="15367" max="15367" width="2.109375" style="1325" customWidth="1"/>
    <col min="15368" max="15368" width="9.44140625" style="1325" customWidth="1"/>
    <col min="15369" max="15613" width="11" style="1325"/>
    <col min="15614" max="15614" width="46.6640625" style="1325" bestFit="1" customWidth="1"/>
    <col min="15615" max="15615" width="11.88671875" style="1325" customWidth="1"/>
    <col min="15616" max="15616" width="12.44140625" style="1325" customWidth="1"/>
    <col min="15617" max="15617" width="12.5546875" style="1325" customWidth="1"/>
    <col min="15618" max="15618" width="11.6640625" style="1325" customWidth="1"/>
    <col min="15619" max="15619" width="10.6640625" style="1325" customWidth="1"/>
    <col min="15620" max="15620" width="2.44140625" style="1325" bestFit="1" customWidth="1"/>
    <col min="15621" max="15621" width="8.5546875" style="1325" customWidth="1"/>
    <col min="15622" max="15622" width="12.44140625" style="1325" customWidth="1"/>
    <col min="15623" max="15623" width="2.109375" style="1325" customWidth="1"/>
    <col min="15624" max="15624" width="9.44140625" style="1325" customWidth="1"/>
    <col min="15625" max="15869" width="11" style="1325"/>
    <col min="15870" max="15870" width="46.6640625" style="1325" bestFit="1" customWidth="1"/>
    <col min="15871" max="15871" width="11.88671875" style="1325" customWidth="1"/>
    <col min="15872" max="15872" width="12.44140625" style="1325" customWidth="1"/>
    <col min="15873" max="15873" width="12.5546875" style="1325" customWidth="1"/>
    <col min="15874" max="15874" width="11.6640625" style="1325" customWidth="1"/>
    <col min="15875" max="15875" width="10.6640625" style="1325" customWidth="1"/>
    <col min="15876" max="15876" width="2.44140625" style="1325" bestFit="1" customWidth="1"/>
    <col min="15877" max="15877" width="8.5546875" style="1325" customWidth="1"/>
    <col min="15878" max="15878" width="12.44140625" style="1325" customWidth="1"/>
    <col min="15879" max="15879" width="2.109375" style="1325" customWidth="1"/>
    <col min="15880" max="15880" width="9.44140625" style="1325" customWidth="1"/>
    <col min="15881" max="16125" width="11" style="1325"/>
    <col min="16126" max="16126" width="46.6640625" style="1325" bestFit="1" customWidth="1"/>
    <col min="16127" max="16127" width="11.88671875" style="1325" customWidth="1"/>
    <col min="16128" max="16128" width="12.44140625" style="1325" customWidth="1"/>
    <col min="16129" max="16129" width="12.5546875" style="1325" customWidth="1"/>
    <col min="16130" max="16130" width="11.6640625" style="1325" customWidth="1"/>
    <col min="16131" max="16131" width="10.6640625" style="1325" customWidth="1"/>
    <col min="16132" max="16132" width="2.44140625" style="1325" bestFit="1" customWidth="1"/>
    <col min="16133" max="16133" width="8.5546875" style="1325" customWidth="1"/>
    <col min="16134" max="16134" width="12.44140625" style="1325" customWidth="1"/>
    <col min="16135" max="16135" width="2.109375" style="1325" customWidth="1"/>
    <col min="16136" max="16136" width="9.44140625" style="1325" customWidth="1"/>
    <col min="16137" max="16384" width="11" style="1325"/>
  </cols>
  <sheetData>
    <row r="1" spans="1:10" ht="17.100000000000001" customHeight="1">
      <c r="A1" s="3889" t="s">
        <v>1633</v>
      </c>
      <c r="B1" s="3889"/>
      <c r="C1" s="3889"/>
      <c r="D1" s="3889"/>
      <c r="E1" s="3889"/>
      <c r="F1" s="3889"/>
      <c r="G1" s="3889"/>
      <c r="H1" s="3889"/>
    </row>
    <row r="2" spans="1:10" ht="17.100000000000001" customHeight="1">
      <c r="A2" s="3907" t="s">
        <v>35</v>
      </c>
      <c r="B2" s="3907"/>
      <c r="C2" s="3907"/>
      <c r="D2" s="3907"/>
      <c r="E2" s="3907"/>
      <c r="F2" s="3907"/>
      <c r="G2" s="3907"/>
      <c r="H2" s="3907"/>
    </row>
    <row r="3" spans="1:10" ht="17.100000000000001" customHeight="1">
      <c r="A3" s="3907" t="str">
        <f>'43.CBS'!A3</f>
        <v>(Mid-Month)</v>
      </c>
      <c r="B3" s="3907"/>
      <c r="C3" s="3907"/>
      <c r="D3" s="3907"/>
      <c r="E3" s="3907"/>
      <c r="F3" s="3907"/>
      <c r="G3" s="3907"/>
      <c r="H3" s="3907"/>
    </row>
    <row r="4" spans="1:10" ht="17.100000000000001" customHeight="1" thickBot="1">
      <c r="B4" s="1328"/>
      <c r="C4" s="1328"/>
      <c r="D4" s="1328"/>
      <c r="G4" s="3891" t="s">
        <v>1050</v>
      </c>
      <c r="H4" s="3891"/>
    </row>
    <row r="5" spans="1:10" ht="19.5" customHeight="1" thickTop="1">
      <c r="A5" s="3908" t="s">
        <v>434</v>
      </c>
      <c r="B5" s="1412">
        <v>2022</v>
      </c>
      <c r="C5" s="1412">
        <v>2023</v>
      </c>
      <c r="D5" s="1412">
        <v>2024</v>
      </c>
      <c r="E5" s="3895" t="str">
        <f>'43.CBS'!E5</f>
        <v>Changes during the fiscal year</v>
      </c>
      <c r="F5" s="3896"/>
      <c r="G5" s="3896"/>
      <c r="H5" s="3897"/>
    </row>
    <row r="6" spans="1:10" ht="19.5" customHeight="1">
      <c r="A6" s="3909"/>
      <c r="B6" s="3887" t="str">
        <f>'43.CBS'!B6</f>
        <v xml:space="preserve">Jul </v>
      </c>
      <c r="C6" s="3887" t="str">
        <f>'43.CBS'!C6</f>
        <v>Jul (R)</v>
      </c>
      <c r="D6" s="3887" t="str">
        <f>'43.CBS'!D6</f>
        <v>Jul (P)</v>
      </c>
      <c r="E6" s="3898" t="str">
        <f>'43.CBS'!E6</f>
        <v>2022/23</v>
      </c>
      <c r="F6" s="3900"/>
      <c r="G6" s="3898" t="str">
        <f>'43.CBS'!H6</f>
        <v>2023/24</v>
      </c>
      <c r="H6" s="3901"/>
    </row>
    <row r="7" spans="1:10" ht="19.5" customHeight="1">
      <c r="A7" s="3910"/>
      <c r="B7" s="3888"/>
      <c r="C7" s="3888"/>
      <c r="D7" s="3888"/>
      <c r="E7" s="1423" t="s">
        <v>353</v>
      </c>
      <c r="F7" s="1410" t="s">
        <v>1044</v>
      </c>
      <c r="G7" s="1423" t="s">
        <v>353</v>
      </c>
      <c r="H7" s="1407" t="s">
        <v>1044</v>
      </c>
    </row>
    <row r="8" spans="1:10" ht="25.5" customHeight="1">
      <c r="A8" s="1373" t="s">
        <v>1133</v>
      </c>
      <c r="B8" s="1372">
        <v>5082769.302173119</v>
      </c>
      <c r="C8" s="1372">
        <v>5710015.9249078101</v>
      </c>
      <c r="D8" s="1372">
        <v>6452386.4350518184</v>
      </c>
      <c r="E8" s="1372">
        <v>627246.62273469102</v>
      </c>
      <c r="F8" s="1368">
        <v>12.340647104847235</v>
      </c>
      <c r="G8" s="1372">
        <v>742370.51014400832</v>
      </c>
      <c r="H8" s="1382">
        <v>13.001198593960037</v>
      </c>
      <c r="J8" s="1392"/>
    </row>
    <row r="9" spans="1:10" ht="25.5" customHeight="1">
      <c r="A9" s="1366" t="s">
        <v>1132</v>
      </c>
      <c r="B9" s="1362">
        <v>451151.27465810708</v>
      </c>
      <c r="C9" s="1362">
        <v>441983.60141074227</v>
      </c>
      <c r="D9" s="1362">
        <v>374672.19378599687</v>
      </c>
      <c r="E9" s="1362">
        <v>-9167.6732473648153</v>
      </c>
      <c r="F9" s="1358">
        <v>-2.0320619185465656</v>
      </c>
      <c r="G9" s="1362">
        <v>-67311.407624745392</v>
      </c>
      <c r="H9" s="1357">
        <v>-15.229390278258728</v>
      </c>
      <c r="J9" s="1392"/>
    </row>
    <row r="10" spans="1:10" ht="25.5" customHeight="1">
      <c r="A10" s="1366" t="s">
        <v>2272</v>
      </c>
      <c r="B10" s="1362">
        <v>434121.75753099413</v>
      </c>
      <c r="C10" s="1362">
        <v>423399.00501634943</v>
      </c>
      <c r="D10" s="1362">
        <v>353378.39788994496</v>
      </c>
      <c r="E10" s="1362">
        <v>-10722.752514644701</v>
      </c>
      <c r="F10" s="1358">
        <v>-2.4699873546142523</v>
      </c>
      <c r="G10" s="1362">
        <v>-70020.607126404473</v>
      </c>
      <c r="H10" s="1357">
        <v>-16.537735397772284</v>
      </c>
      <c r="J10" s="1392"/>
    </row>
    <row r="11" spans="1:10" ht="25.5" customHeight="1">
      <c r="A11" s="1366" t="s">
        <v>2273</v>
      </c>
      <c r="B11" s="1362">
        <v>17029.517127112958</v>
      </c>
      <c r="C11" s="1362">
        <v>18584.596394392851</v>
      </c>
      <c r="D11" s="1362">
        <v>21293.795896051903</v>
      </c>
      <c r="E11" s="1362">
        <v>1555.0792672798925</v>
      </c>
      <c r="F11" s="1358">
        <v>9.1316697688628334</v>
      </c>
      <c r="G11" s="1362">
        <v>2709.1995016590517</v>
      </c>
      <c r="H11" s="1357">
        <v>14.577661220969226</v>
      </c>
      <c r="J11" s="1392"/>
    </row>
    <row r="12" spans="1:10" ht="25.5" customHeight="1">
      <c r="A12" s="1366" t="s">
        <v>1131</v>
      </c>
      <c r="B12" s="1362">
        <v>1402175.8610467464</v>
      </c>
      <c r="C12" s="1362">
        <v>1518857.2275115596</v>
      </c>
      <c r="D12" s="1362">
        <v>1954389.0016313286</v>
      </c>
      <c r="E12" s="1362">
        <v>116681.36646481324</v>
      </c>
      <c r="F12" s="1358">
        <v>8.3214502336182541</v>
      </c>
      <c r="G12" s="1362">
        <v>435531.77411976899</v>
      </c>
      <c r="H12" s="1357">
        <v>28.674964718924134</v>
      </c>
      <c r="J12" s="1392"/>
    </row>
    <row r="13" spans="1:10" ht="25.5" customHeight="1">
      <c r="A13" s="1366" t="s">
        <v>2272</v>
      </c>
      <c r="B13" s="1362">
        <v>1387447.3095371267</v>
      </c>
      <c r="C13" s="1362">
        <v>1501753.822542171</v>
      </c>
      <c r="D13" s="1362">
        <v>1934153.6766563358</v>
      </c>
      <c r="E13" s="1362">
        <v>114306.51300504431</v>
      </c>
      <c r="F13" s="1358">
        <v>8.2386201060982049</v>
      </c>
      <c r="G13" s="1362">
        <v>432399.85411416483</v>
      </c>
      <c r="H13" s="1357">
        <v>28.79299174229487</v>
      </c>
      <c r="J13" s="1392"/>
    </row>
    <row r="14" spans="1:10" ht="25.5" customHeight="1">
      <c r="A14" s="1366" t="s">
        <v>2273</v>
      </c>
      <c r="B14" s="1362">
        <v>14728.551509619781</v>
      </c>
      <c r="C14" s="1362">
        <v>17103.40496938859</v>
      </c>
      <c r="D14" s="1362">
        <v>20235.324974992785</v>
      </c>
      <c r="E14" s="1362">
        <v>2374.8534597688085</v>
      </c>
      <c r="F14" s="1358">
        <v>16.124148109321549</v>
      </c>
      <c r="G14" s="1362">
        <v>3131.9200056041955</v>
      </c>
      <c r="H14" s="1357">
        <v>18.311675430767487</v>
      </c>
      <c r="J14" s="1392"/>
    </row>
    <row r="15" spans="1:10" ht="25.5" customHeight="1">
      <c r="A15" s="1366" t="s">
        <v>1130</v>
      </c>
      <c r="B15" s="1362">
        <v>2832299.4702417203</v>
      </c>
      <c r="C15" s="1362">
        <v>3358152.6302335188</v>
      </c>
      <c r="D15" s="1362">
        <v>3642260.6540142531</v>
      </c>
      <c r="E15" s="1362">
        <v>525853.15999179846</v>
      </c>
      <c r="F15" s="1358">
        <v>18.566298003329425</v>
      </c>
      <c r="G15" s="1362">
        <v>284108.02378073428</v>
      </c>
      <c r="H15" s="1357">
        <v>8.4602474950930979</v>
      </c>
      <c r="J15" s="1392"/>
    </row>
    <row r="16" spans="1:10" ht="25.5" customHeight="1">
      <c r="A16" s="1366" t="s">
        <v>2272</v>
      </c>
      <c r="B16" s="1362">
        <v>2812282.584186404</v>
      </c>
      <c r="C16" s="1362">
        <v>3331942.3342398638</v>
      </c>
      <c r="D16" s="1362">
        <v>3622636.1007036283</v>
      </c>
      <c r="E16" s="1362">
        <v>519659.75005345978</v>
      </c>
      <c r="F16" s="1358">
        <v>18.478219542215662</v>
      </c>
      <c r="G16" s="1362">
        <v>290693.76646376448</v>
      </c>
      <c r="H16" s="1357">
        <v>8.7244537060717828</v>
      </c>
      <c r="J16" s="1392"/>
    </row>
    <row r="17" spans="1:10" ht="25.5" customHeight="1">
      <c r="A17" s="1366" t="s">
        <v>2273</v>
      </c>
      <c r="B17" s="1362">
        <v>20016.886055316168</v>
      </c>
      <c r="C17" s="1362">
        <v>26210.295993655029</v>
      </c>
      <c r="D17" s="1362">
        <v>19624.553310624997</v>
      </c>
      <c r="E17" s="1362">
        <v>6193.4099383388602</v>
      </c>
      <c r="F17" s="1358">
        <v>30.940926182142043</v>
      </c>
      <c r="G17" s="1362">
        <v>-6585.7426830300319</v>
      </c>
      <c r="H17" s="1357">
        <v>-25.126548302332431</v>
      </c>
      <c r="J17" s="1392"/>
    </row>
    <row r="18" spans="1:10" ht="25.5" customHeight="1">
      <c r="A18" s="1366" t="s">
        <v>1129</v>
      </c>
      <c r="B18" s="1362">
        <v>339148.94475650601</v>
      </c>
      <c r="C18" s="1362">
        <v>347269.07432518713</v>
      </c>
      <c r="D18" s="1362">
        <v>441115.94650504523</v>
      </c>
      <c r="E18" s="1362">
        <v>8120.1295686811209</v>
      </c>
      <c r="F18" s="1358">
        <v>2.3942664997855192</v>
      </c>
      <c r="G18" s="1362">
        <v>93846.872179858095</v>
      </c>
      <c r="H18" s="1357">
        <v>27.024252695757962</v>
      </c>
      <c r="J18" s="1392"/>
    </row>
    <row r="19" spans="1:10" ht="25.5" customHeight="1">
      <c r="A19" s="1366" t="s">
        <v>2272</v>
      </c>
      <c r="B19" s="1362">
        <v>332991.23339251312</v>
      </c>
      <c r="C19" s="1362">
        <v>336449.17839378415</v>
      </c>
      <c r="D19" s="1362">
        <v>428522.51248199545</v>
      </c>
      <c r="E19" s="1362">
        <v>3457.9450012710295</v>
      </c>
      <c r="F19" s="1358">
        <v>1.0384492606731721</v>
      </c>
      <c r="G19" s="1362">
        <v>92073.334088211297</v>
      </c>
      <c r="H19" s="1357">
        <v>27.36619376744251</v>
      </c>
      <c r="J19" s="1392"/>
    </row>
    <row r="20" spans="1:10" ht="25.5" customHeight="1">
      <c r="A20" s="1366" t="s">
        <v>2273</v>
      </c>
      <c r="B20" s="1362">
        <v>6157.711363992913</v>
      </c>
      <c r="C20" s="1362">
        <v>10819.895931403002</v>
      </c>
      <c r="D20" s="1362">
        <v>12593.434023049798</v>
      </c>
      <c r="E20" s="1362">
        <v>4662.1845674100887</v>
      </c>
      <c r="F20" s="1358">
        <v>75.712944173903878</v>
      </c>
      <c r="G20" s="1362">
        <v>1773.5380916467966</v>
      </c>
      <c r="H20" s="1357">
        <v>16.391452402969872</v>
      </c>
      <c r="J20" s="1392"/>
    </row>
    <row r="21" spans="1:10" ht="25.5" customHeight="1">
      <c r="A21" s="1366" t="s">
        <v>1128</v>
      </c>
      <c r="B21" s="1362">
        <v>57993.751470038209</v>
      </c>
      <c r="C21" s="1362">
        <v>43753.391426803064</v>
      </c>
      <c r="D21" s="1362">
        <v>39948.639115195212</v>
      </c>
      <c r="E21" s="1362">
        <v>-14240.360043235145</v>
      </c>
      <c r="F21" s="1358">
        <v>-24.554990291656264</v>
      </c>
      <c r="G21" s="1362">
        <v>-3804.7523116078519</v>
      </c>
      <c r="H21" s="1357">
        <v>-8.6959026204242615</v>
      </c>
      <c r="J21" s="1392"/>
    </row>
    <row r="22" spans="1:10" ht="25.5" customHeight="1">
      <c r="A22" s="1366" t="s">
        <v>2272</v>
      </c>
      <c r="B22" s="1362">
        <v>57797.667643195207</v>
      </c>
      <c r="C22" s="1362">
        <v>43747.543421833063</v>
      </c>
      <c r="D22" s="1362">
        <v>39944.284531645215</v>
      </c>
      <c r="E22" s="1362">
        <v>-14050.124221362144</v>
      </c>
      <c r="F22" s="1358">
        <v>-24.309154321067716</v>
      </c>
      <c r="G22" s="1362">
        <v>-3803.258890187848</v>
      </c>
      <c r="H22" s="1357">
        <v>-8.693651329207567</v>
      </c>
      <c r="J22" s="1392"/>
    </row>
    <row r="23" spans="1:10" ht="25.5" customHeight="1">
      <c r="A23" s="1366" t="s">
        <v>2273</v>
      </c>
      <c r="B23" s="1362">
        <v>196.083826843</v>
      </c>
      <c r="C23" s="1362">
        <v>5.8480049700003018</v>
      </c>
      <c r="D23" s="1362">
        <v>4.3545835500000001</v>
      </c>
      <c r="E23" s="1362">
        <v>-190.23582187299971</v>
      </c>
      <c r="F23" s="1358">
        <v>-97.017599531713202</v>
      </c>
      <c r="G23" s="1362">
        <v>-1.4934214200003018</v>
      </c>
      <c r="H23" s="1357">
        <v>-25.537280280393205</v>
      </c>
      <c r="J23" s="1392"/>
    </row>
    <row r="24" spans="1:10" ht="25.5" customHeight="1">
      <c r="A24" s="1373" t="s">
        <v>1127</v>
      </c>
      <c r="B24" s="1372">
        <v>270063.73877529998</v>
      </c>
      <c r="C24" s="1372">
        <v>1497.8089815999999</v>
      </c>
      <c r="D24" s="1372">
        <v>0</v>
      </c>
      <c r="E24" s="1372">
        <v>-268565.92979369999</v>
      </c>
      <c r="F24" s="1368">
        <v>-99.445386860008554</v>
      </c>
      <c r="G24" s="1372">
        <v>-1497.8089815999999</v>
      </c>
      <c r="H24" s="1382">
        <v>-100</v>
      </c>
      <c r="J24" s="1392"/>
    </row>
    <row r="25" spans="1:10" ht="25.5" customHeight="1">
      <c r="A25" s="1373" t="s">
        <v>1126</v>
      </c>
      <c r="B25" s="1372">
        <v>57972.979999999996</v>
      </c>
      <c r="C25" s="1372">
        <v>64406.5375382044</v>
      </c>
      <c r="D25" s="1372">
        <v>48347.233987788837</v>
      </c>
      <c r="E25" s="1372">
        <v>6433.5575382044044</v>
      </c>
      <c r="F25" s="1368">
        <v>11.097510492309356</v>
      </c>
      <c r="G25" s="1372">
        <v>-16059.303550415563</v>
      </c>
      <c r="H25" s="1382">
        <v>-24.934275563081734</v>
      </c>
      <c r="J25" s="1392"/>
    </row>
    <row r="26" spans="1:10" ht="25.5" customHeight="1">
      <c r="A26" s="1421" t="s">
        <v>1125</v>
      </c>
      <c r="B26" s="1372">
        <v>1244169.9285034765</v>
      </c>
      <c r="C26" s="1372">
        <v>1400519.8065812509</v>
      </c>
      <c r="D26" s="1372">
        <v>1579094.388461645</v>
      </c>
      <c r="E26" s="1372">
        <v>156349.87807777431</v>
      </c>
      <c r="F26" s="1368">
        <v>12.566601594834914</v>
      </c>
      <c r="G26" s="1372">
        <v>178574.58188039414</v>
      </c>
      <c r="H26" s="1382">
        <v>12.750593104163585</v>
      </c>
      <c r="J26" s="1392"/>
    </row>
    <row r="27" spans="1:10" ht="25.5" customHeight="1">
      <c r="A27" s="1422" t="s">
        <v>1124</v>
      </c>
      <c r="B27" s="1362">
        <v>407837.57888932998</v>
      </c>
      <c r="C27" s="1362">
        <v>424935.97962287994</v>
      </c>
      <c r="D27" s="1362">
        <v>436456.25499991997</v>
      </c>
      <c r="E27" s="1362">
        <v>17098.400733549963</v>
      </c>
      <c r="F27" s="1358">
        <v>4.1924534713339279</v>
      </c>
      <c r="G27" s="1362">
        <v>11520.27537704003</v>
      </c>
      <c r="H27" s="1357">
        <v>2.7110614138308522</v>
      </c>
      <c r="J27" s="1392"/>
    </row>
    <row r="28" spans="1:10" ht="25.5" customHeight="1">
      <c r="A28" s="1422" t="s">
        <v>1123</v>
      </c>
      <c r="B28" s="1362">
        <v>315540.83873108868</v>
      </c>
      <c r="C28" s="1362">
        <v>407741.75522713939</v>
      </c>
      <c r="D28" s="1362">
        <v>518332.87614405685</v>
      </c>
      <c r="E28" s="1362">
        <v>92200.916496050719</v>
      </c>
      <c r="F28" s="1358">
        <v>29.219963053538851</v>
      </c>
      <c r="G28" s="1362">
        <v>110591.12091691745</v>
      </c>
      <c r="H28" s="1357">
        <v>27.122834367383053</v>
      </c>
      <c r="J28" s="1392"/>
    </row>
    <row r="29" spans="1:10" ht="25.5" customHeight="1">
      <c r="A29" s="1422" t="s">
        <v>1122</v>
      </c>
      <c r="B29" s="1362">
        <v>136839.11380798175</v>
      </c>
      <c r="C29" s="1362">
        <v>163419.94077291878</v>
      </c>
      <c r="D29" s="1362">
        <v>177154.00565631379</v>
      </c>
      <c r="E29" s="1362">
        <v>26580.826964937034</v>
      </c>
      <c r="F29" s="1358">
        <v>19.42487511446204</v>
      </c>
      <c r="G29" s="1362">
        <v>13734.064883395011</v>
      </c>
      <c r="H29" s="1357">
        <v>8.4041548530967027</v>
      </c>
      <c r="J29" s="1392"/>
    </row>
    <row r="30" spans="1:10" ht="25.5" customHeight="1">
      <c r="A30" s="1422" t="s">
        <v>1121</v>
      </c>
      <c r="B30" s="1362">
        <v>383952.39707507624</v>
      </c>
      <c r="C30" s="1362">
        <v>404422.13095831289</v>
      </c>
      <c r="D30" s="1362">
        <v>447151.2516613545</v>
      </c>
      <c r="E30" s="1362">
        <v>20469.733883236651</v>
      </c>
      <c r="F30" s="1358">
        <v>5.3313207676716488</v>
      </c>
      <c r="G30" s="1362">
        <v>42729.120703041612</v>
      </c>
      <c r="H30" s="1357">
        <v>10.565475386273075</v>
      </c>
      <c r="J30" s="1392"/>
    </row>
    <row r="31" spans="1:10" ht="25.5" customHeight="1">
      <c r="A31" s="1421" t="s">
        <v>1120</v>
      </c>
      <c r="B31" s="1372">
        <v>6654975.9494518954</v>
      </c>
      <c r="C31" s="1372">
        <v>7176440.0780088659</v>
      </c>
      <c r="D31" s="1372">
        <v>8079828.0575012518</v>
      </c>
      <c r="E31" s="1372">
        <v>521464.12855697051</v>
      </c>
      <c r="F31" s="1368">
        <v>7.8357026759791424</v>
      </c>
      <c r="G31" s="1372">
        <v>903387.97949238587</v>
      </c>
      <c r="H31" s="1382">
        <v>12.588246674847658</v>
      </c>
      <c r="J31" s="1392"/>
    </row>
    <row r="32" spans="1:10" ht="25.5" customHeight="1">
      <c r="A32" s="1373" t="s">
        <v>1119</v>
      </c>
      <c r="B32" s="1372">
        <v>465361.04458213563</v>
      </c>
      <c r="C32" s="1372">
        <v>577731.0173521355</v>
      </c>
      <c r="D32" s="1372">
        <v>594509.42897717445</v>
      </c>
      <c r="E32" s="1372">
        <v>112369.97276999988</v>
      </c>
      <c r="F32" s="1368">
        <v>24.146836972764</v>
      </c>
      <c r="G32" s="1372">
        <v>16778.411625038949</v>
      </c>
      <c r="H32" s="1382">
        <v>2.904190898722729</v>
      </c>
      <c r="J32" s="1392"/>
    </row>
    <row r="33" spans="1:10" ht="25.5" customHeight="1">
      <c r="A33" s="1366" t="s">
        <v>1118</v>
      </c>
      <c r="B33" s="1362">
        <v>108250.18945014951</v>
      </c>
      <c r="C33" s="1362">
        <v>99280.025818432507</v>
      </c>
      <c r="D33" s="1362">
        <v>100578.32480374862</v>
      </c>
      <c r="E33" s="1362">
        <v>-8970.163631717005</v>
      </c>
      <c r="F33" s="1358">
        <v>-8.2865107925264851</v>
      </c>
      <c r="G33" s="1362">
        <v>1298.2989853161125</v>
      </c>
      <c r="H33" s="1357">
        <v>1.3077141898517397</v>
      </c>
      <c r="J33" s="1392"/>
    </row>
    <row r="34" spans="1:10" ht="25.5" customHeight="1">
      <c r="A34" s="1366" t="s">
        <v>1117</v>
      </c>
      <c r="B34" s="1362">
        <v>197713.56540164998</v>
      </c>
      <c r="C34" s="1362">
        <v>284877.17575772997</v>
      </c>
      <c r="D34" s="1362">
        <v>301396.57462050003</v>
      </c>
      <c r="E34" s="1362">
        <v>87163.610356079997</v>
      </c>
      <c r="F34" s="1358">
        <v>44.085801689433588</v>
      </c>
      <c r="G34" s="1362">
        <v>16519.39886277006</v>
      </c>
      <c r="H34" s="1357">
        <v>5.7987793577463584</v>
      </c>
      <c r="J34" s="1392"/>
    </row>
    <row r="35" spans="1:10" ht="25.5" customHeight="1">
      <c r="A35" s="1366" t="s">
        <v>1116</v>
      </c>
      <c r="B35" s="1362">
        <v>3390.1623359088708</v>
      </c>
      <c r="C35" s="1362">
        <v>2872.4075085427226</v>
      </c>
      <c r="D35" s="1362">
        <v>3276.8026090723915</v>
      </c>
      <c r="E35" s="1362">
        <v>-517.75482736614822</v>
      </c>
      <c r="F35" s="1358">
        <v>-15.272272418404501</v>
      </c>
      <c r="G35" s="1362">
        <v>404.39510052966898</v>
      </c>
      <c r="H35" s="1357">
        <v>14.078611733431703</v>
      </c>
      <c r="J35" s="1392"/>
    </row>
    <row r="36" spans="1:10" ht="25.5" customHeight="1">
      <c r="A36" s="1366" t="s">
        <v>1115</v>
      </c>
      <c r="B36" s="1362">
        <v>155995.21817792731</v>
      </c>
      <c r="C36" s="1362">
        <v>190687.08038593037</v>
      </c>
      <c r="D36" s="1362">
        <v>189243.45292735333</v>
      </c>
      <c r="E36" s="1362">
        <v>34691.862208003062</v>
      </c>
      <c r="F36" s="1358">
        <v>22.239054897460839</v>
      </c>
      <c r="G36" s="1362">
        <v>-1443.6274585770443</v>
      </c>
      <c r="H36" s="1357">
        <v>-0.75706621321973988</v>
      </c>
      <c r="J36" s="1392"/>
    </row>
    <row r="37" spans="1:10" ht="25.5" customHeight="1">
      <c r="A37" s="1366" t="s">
        <v>1114</v>
      </c>
      <c r="B37" s="1362">
        <v>11.909216500000001</v>
      </c>
      <c r="C37" s="1362">
        <v>14.3278815</v>
      </c>
      <c r="D37" s="1362">
        <v>14.2740165</v>
      </c>
      <c r="E37" s="1362">
        <v>2.418664999999999</v>
      </c>
      <c r="F37" s="1358">
        <v>20.309186586707856</v>
      </c>
      <c r="G37" s="1362">
        <v>-5.3865000000000052E-2</v>
      </c>
      <c r="H37" s="1357">
        <v>-0.37594532031829025</v>
      </c>
      <c r="J37" s="1392"/>
    </row>
    <row r="38" spans="1:10" ht="25.5" customHeight="1">
      <c r="A38" s="1406" t="s">
        <v>1113</v>
      </c>
      <c r="B38" s="1372">
        <v>5840568.3115682006</v>
      </c>
      <c r="C38" s="1372">
        <v>6159491.0961171975</v>
      </c>
      <c r="D38" s="1372">
        <v>6622009.4475973714</v>
      </c>
      <c r="E38" s="1372">
        <v>318922.78454899695</v>
      </c>
      <c r="F38" s="1368">
        <v>5.460475206108252</v>
      </c>
      <c r="G38" s="1372">
        <v>462518.35148017388</v>
      </c>
      <c r="H38" s="1382">
        <v>7.5090351501885424</v>
      </c>
      <c r="J38" s="1392"/>
    </row>
    <row r="39" spans="1:10" ht="25.5" customHeight="1">
      <c r="A39" s="1366" t="s">
        <v>1112</v>
      </c>
      <c r="B39" s="1362">
        <v>919998.02500000026</v>
      </c>
      <c r="C39" s="1362">
        <v>1003083.3500000001</v>
      </c>
      <c r="D39" s="1362">
        <v>1131005.5</v>
      </c>
      <c r="E39" s="1362">
        <v>83085.324999999837</v>
      </c>
      <c r="F39" s="1358">
        <v>9.0310329742283759</v>
      </c>
      <c r="G39" s="1362">
        <v>127922.14999999991</v>
      </c>
      <c r="H39" s="1357">
        <v>12.752893366239196</v>
      </c>
      <c r="J39" s="1392"/>
    </row>
    <row r="40" spans="1:10" ht="25.5" customHeight="1">
      <c r="A40" s="1366" t="s">
        <v>1111</v>
      </c>
      <c r="B40" s="1362">
        <v>3750.2865397000005</v>
      </c>
      <c r="C40" s="1362">
        <v>3614.2833314674995</v>
      </c>
      <c r="D40" s="1362">
        <v>5886.9784513000004</v>
      </c>
      <c r="E40" s="1362">
        <v>-136.00320823250104</v>
      </c>
      <c r="F40" s="1358">
        <v>-3.6264751184420283</v>
      </c>
      <c r="G40" s="1362">
        <v>2272.6951198325009</v>
      </c>
      <c r="H40" s="1357">
        <v>62.880934099588806</v>
      </c>
      <c r="J40" s="1392"/>
    </row>
    <row r="41" spans="1:10" ht="25.5" customHeight="1">
      <c r="A41" s="1363" t="s">
        <v>1110</v>
      </c>
      <c r="B41" s="1362">
        <v>234357.04941068628</v>
      </c>
      <c r="C41" s="1362">
        <v>255951.09197740283</v>
      </c>
      <c r="D41" s="1362">
        <v>291532.25450451608</v>
      </c>
      <c r="E41" s="1362">
        <v>21594.042566716555</v>
      </c>
      <c r="F41" s="1358">
        <v>9.2141638670639043</v>
      </c>
      <c r="G41" s="1362">
        <v>35581.162527113251</v>
      </c>
      <c r="H41" s="1357">
        <v>13.901547460580712</v>
      </c>
      <c r="J41" s="1392"/>
    </row>
    <row r="42" spans="1:10" ht="25.5" customHeight="1">
      <c r="A42" s="1364" t="s">
        <v>1109</v>
      </c>
      <c r="B42" s="1362">
        <v>920.7823547700001</v>
      </c>
      <c r="C42" s="1362">
        <v>401.78959356999997</v>
      </c>
      <c r="D42" s="1362">
        <v>618.44459357000005</v>
      </c>
      <c r="E42" s="1362">
        <v>-518.99276120000013</v>
      </c>
      <c r="F42" s="1358">
        <v>-56.364325240532878</v>
      </c>
      <c r="G42" s="1362">
        <v>216.65500000000009</v>
      </c>
      <c r="H42" s="1357">
        <v>53.92250159466969</v>
      </c>
      <c r="J42" s="1392"/>
    </row>
    <row r="43" spans="1:10" ht="25.5" customHeight="1">
      <c r="A43" s="1364" t="s">
        <v>1108</v>
      </c>
      <c r="B43" s="1362">
        <v>233436.26705591628</v>
      </c>
      <c r="C43" s="1362">
        <v>255549.30238383284</v>
      </c>
      <c r="D43" s="1362">
        <v>290913.80991094606</v>
      </c>
      <c r="E43" s="1362">
        <v>22113.035327916557</v>
      </c>
      <c r="F43" s="1358">
        <v>9.4728362506840877</v>
      </c>
      <c r="G43" s="1362">
        <v>35364.507527113223</v>
      </c>
      <c r="H43" s="1357">
        <v>13.838624170453043</v>
      </c>
      <c r="J43" s="1392"/>
    </row>
    <row r="44" spans="1:10" ht="25.5" customHeight="1">
      <c r="A44" s="1366" t="s">
        <v>1107</v>
      </c>
      <c r="B44" s="1362">
        <v>4682440.8147321045</v>
      </c>
      <c r="C44" s="1362">
        <v>4896815.8829551563</v>
      </c>
      <c r="D44" s="1362">
        <v>5193557.1771669853</v>
      </c>
      <c r="E44" s="1362">
        <v>214375.06822305173</v>
      </c>
      <c r="F44" s="1358">
        <v>4.5782760894398349</v>
      </c>
      <c r="G44" s="1362">
        <v>296741.29421182908</v>
      </c>
      <c r="H44" s="1357">
        <v>6.0598826115706457</v>
      </c>
      <c r="J44" s="1392"/>
    </row>
    <row r="45" spans="1:10" ht="25.5" customHeight="1">
      <c r="A45" s="1419" t="s">
        <v>1106</v>
      </c>
      <c r="B45" s="1362">
        <v>4621095.6963277441</v>
      </c>
      <c r="C45" s="1362">
        <v>4797030.7469131649</v>
      </c>
      <c r="D45" s="1362">
        <v>5073968.6074380623</v>
      </c>
      <c r="E45" s="1362">
        <v>175935.0505854208</v>
      </c>
      <c r="F45" s="1358">
        <v>3.8072150448048818</v>
      </c>
      <c r="G45" s="1362">
        <v>276937.86052489746</v>
      </c>
      <c r="H45" s="1357">
        <v>5.7731099743962213</v>
      </c>
      <c r="J45" s="1392"/>
    </row>
    <row r="46" spans="1:10" ht="25.5" customHeight="1">
      <c r="A46" s="1420" t="s">
        <v>1105</v>
      </c>
      <c r="B46" s="1362">
        <v>2926802.1699913875</v>
      </c>
      <c r="C46" s="1362">
        <v>3009579.6393353948</v>
      </c>
      <c r="D46" s="1362">
        <v>3210598.5717931301</v>
      </c>
      <c r="E46" s="1362">
        <v>82777.469344007317</v>
      </c>
      <c r="F46" s="1358">
        <v>2.8282563882426976</v>
      </c>
      <c r="G46" s="1362">
        <v>201018.9324577353</v>
      </c>
      <c r="H46" s="1357">
        <v>6.6793026451403783</v>
      </c>
      <c r="J46" s="1392"/>
    </row>
    <row r="47" spans="1:10" ht="25.5" customHeight="1">
      <c r="A47" s="1420" t="s">
        <v>1104</v>
      </c>
      <c r="B47" s="1362">
        <v>1694293.526336357</v>
      </c>
      <c r="C47" s="1362">
        <v>1787451.1075777684</v>
      </c>
      <c r="D47" s="1362">
        <v>1863370.0356449329</v>
      </c>
      <c r="E47" s="1362">
        <v>93157.58124141139</v>
      </c>
      <c r="F47" s="1358">
        <v>5.498314181890902</v>
      </c>
      <c r="G47" s="1362">
        <v>75918.928067164496</v>
      </c>
      <c r="H47" s="1357">
        <v>4.2473289336593183</v>
      </c>
      <c r="J47" s="1392"/>
    </row>
    <row r="48" spans="1:10" ht="25.5" customHeight="1">
      <c r="A48" s="1419" t="s">
        <v>1103</v>
      </c>
      <c r="B48" s="1362">
        <v>61345.118404360263</v>
      </c>
      <c r="C48" s="1362">
        <v>99785.136041991849</v>
      </c>
      <c r="D48" s="1362">
        <v>119588.56972892339</v>
      </c>
      <c r="E48" s="1362">
        <v>38440.017637631587</v>
      </c>
      <c r="F48" s="1358">
        <v>62.661901447889875</v>
      </c>
      <c r="G48" s="1362">
        <v>19803.433686931545</v>
      </c>
      <c r="H48" s="1357">
        <v>19.84607575079901</v>
      </c>
      <c r="J48" s="1392"/>
    </row>
    <row r="49" spans="1:10" ht="25.5" customHeight="1">
      <c r="A49" s="1366" t="s">
        <v>1102</v>
      </c>
      <c r="B49" s="1362">
        <v>22.135885710000061</v>
      </c>
      <c r="C49" s="1362">
        <v>26.487853169999912</v>
      </c>
      <c r="D49" s="1362">
        <v>27.537474570000256</v>
      </c>
      <c r="E49" s="1362">
        <v>4.3519674599998517</v>
      </c>
      <c r="F49" s="1358">
        <v>19.660236400813254</v>
      </c>
      <c r="G49" s="1362">
        <v>1.0496214000003441</v>
      </c>
      <c r="H49" s="1357">
        <v>3.9626518361599161</v>
      </c>
      <c r="J49" s="1392"/>
    </row>
    <row r="50" spans="1:10" ht="25.5" customHeight="1">
      <c r="A50" s="1418" t="s">
        <v>1101</v>
      </c>
      <c r="B50" s="1372">
        <v>0</v>
      </c>
      <c r="C50" s="1372">
        <v>0</v>
      </c>
      <c r="D50" s="1372">
        <v>-1.5068500069901347E-3</v>
      </c>
      <c r="E50" s="1372">
        <v>0</v>
      </c>
      <c r="F50" s="1368" t="s">
        <v>62</v>
      </c>
      <c r="G50" s="1372">
        <v>-1.5068500069901347E-3</v>
      </c>
      <c r="H50" s="1382" t="s">
        <v>62</v>
      </c>
      <c r="J50" s="1392"/>
    </row>
    <row r="51" spans="1:10" s="1392" customFormat="1" ht="25.5" customHeight="1" thickBot="1">
      <c r="A51" s="1417" t="s">
        <v>1100</v>
      </c>
      <c r="B51" s="1349">
        <v>349046.59322560596</v>
      </c>
      <c r="C51" s="1349">
        <v>439217.96441201383</v>
      </c>
      <c r="D51" s="1349">
        <v>863309.18881950446</v>
      </c>
      <c r="E51" s="1349">
        <v>90171.371186407865</v>
      </c>
      <c r="F51" s="1346">
        <v>25.83362019182513</v>
      </c>
      <c r="G51" s="1349">
        <v>424091.22440749063</v>
      </c>
      <c r="H51" s="1345">
        <v>96.555983308931019</v>
      </c>
    </row>
    <row r="52" spans="1:10" ht="19.5" customHeight="1" thickTop="1">
      <c r="A52" s="1395" t="s">
        <v>1099</v>
      </c>
      <c r="B52" s="1416"/>
      <c r="C52" s="1415"/>
      <c r="D52" s="1415"/>
      <c r="E52" s="1414"/>
      <c r="F52" s="1414"/>
      <c r="G52" s="1414"/>
      <c r="H52" s="1414"/>
    </row>
    <row r="53" spans="1:10" s="1326" customFormat="1" ht="17.100000000000001" customHeight="1">
      <c r="A53" s="1327" t="s">
        <v>1010</v>
      </c>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view="pageBreakPreview" zoomScale="90" zoomScaleNormal="70" zoomScaleSheetLayoutView="90" workbookViewId="0">
      <selection activeCell="A29" sqref="A29:N29"/>
    </sheetView>
  </sheetViews>
  <sheetFormatPr defaultRowHeight="15.6"/>
  <cols>
    <col min="1" max="1" width="65.88671875" style="1182" customWidth="1"/>
    <col min="2" max="2" width="12.5546875" style="1182" bestFit="1" customWidth="1"/>
    <col min="3" max="8" width="10" style="1182" bestFit="1" customWidth="1"/>
    <col min="9" max="10" width="11" style="1182" bestFit="1" customWidth="1"/>
    <col min="11" max="11" width="10.6640625" style="1182" bestFit="1" customWidth="1"/>
    <col min="12" max="14" width="11.6640625" style="1182" customWidth="1"/>
    <col min="15" max="235" width="8.88671875" style="1182"/>
    <col min="236" max="236" width="0" style="1182" hidden="1" customWidth="1"/>
    <col min="237" max="237" width="30" style="1182" customWidth="1"/>
    <col min="238" max="238" width="0" style="1182" hidden="1" customWidth="1"/>
    <col min="239" max="239" width="12.6640625" style="1182" bestFit="1" customWidth="1"/>
    <col min="240" max="240" width="12.5546875" style="1182" bestFit="1" customWidth="1"/>
    <col min="241" max="241" width="13.33203125" style="1182" bestFit="1" customWidth="1"/>
    <col min="242" max="244" width="12.6640625" style="1182" bestFit="1" customWidth="1"/>
    <col min="245" max="245" width="13.33203125" style="1182" customWidth="1"/>
    <col min="246" max="246" width="13" style="1182" bestFit="1" customWidth="1"/>
    <col min="247" max="247" width="12.5546875" style="1182" bestFit="1" customWidth="1"/>
    <col min="248" max="248" width="12.109375" style="1182" customWidth="1"/>
    <col min="249" max="491" width="8.88671875" style="1182"/>
    <col min="492" max="492" width="0" style="1182" hidden="1" customWidth="1"/>
    <col min="493" max="493" width="30" style="1182" customWidth="1"/>
    <col min="494" max="494" width="0" style="1182" hidden="1" customWidth="1"/>
    <col min="495" max="495" width="12.6640625" style="1182" bestFit="1" customWidth="1"/>
    <col min="496" max="496" width="12.5546875" style="1182" bestFit="1" customWidth="1"/>
    <col min="497" max="497" width="13.33203125" style="1182" bestFit="1" customWidth="1"/>
    <col min="498" max="500" width="12.6640625" style="1182" bestFit="1" customWidth="1"/>
    <col min="501" max="501" width="13.33203125" style="1182" customWidth="1"/>
    <col min="502" max="502" width="13" style="1182" bestFit="1" customWidth="1"/>
    <col min="503" max="503" width="12.5546875" style="1182" bestFit="1" customWidth="1"/>
    <col min="504" max="504" width="12.109375" style="1182" customWidth="1"/>
    <col min="505" max="747" width="8.88671875" style="1182"/>
    <col min="748" max="748" width="0" style="1182" hidden="1" customWidth="1"/>
    <col min="749" max="749" width="30" style="1182" customWidth="1"/>
    <col min="750" max="750" width="0" style="1182" hidden="1" customWidth="1"/>
    <col min="751" max="751" width="12.6640625" style="1182" bestFit="1" customWidth="1"/>
    <col min="752" max="752" width="12.5546875" style="1182" bestFit="1" customWidth="1"/>
    <col min="753" max="753" width="13.33203125" style="1182" bestFit="1" customWidth="1"/>
    <col min="754" max="756" width="12.6640625" style="1182" bestFit="1" customWidth="1"/>
    <col min="757" max="757" width="13.33203125" style="1182" customWidth="1"/>
    <col min="758" max="758" width="13" style="1182" bestFit="1" customWidth="1"/>
    <col min="759" max="759" width="12.5546875" style="1182" bestFit="1" customWidth="1"/>
    <col min="760" max="760" width="12.109375" style="1182" customWidth="1"/>
    <col min="761" max="1003" width="8.88671875" style="1182"/>
    <col min="1004" max="1004" width="0" style="1182" hidden="1" customWidth="1"/>
    <col min="1005" max="1005" width="30" style="1182" customWidth="1"/>
    <col min="1006" max="1006" width="0" style="1182" hidden="1" customWidth="1"/>
    <col min="1007" max="1007" width="12.6640625" style="1182" bestFit="1" customWidth="1"/>
    <col min="1008" max="1008" width="12.5546875" style="1182" bestFit="1" customWidth="1"/>
    <col min="1009" max="1009" width="13.33203125" style="1182" bestFit="1" customWidth="1"/>
    <col min="1010" max="1012" width="12.6640625" style="1182" bestFit="1" customWidth="1"/>
    <col min="1013" max="1013" width="13.33203125" style="1182" customWidth="1"/>
    <col min="1014" max="1014" width="13" style="1182" bestFit="1" customWidth="1"/>
    <col min="1015" max="1015" width="12.5546875" style="1182" bestFit="1" customWidth="1"/>
    <col min="1016" max="1016" width="12.109375" style="1182" customWidth="1"/>
    <col min="1017" max="1259" width="8.88671875" style="1182"/>
    <col min="1260" max="1260" width="0" style="1182" hidden="1" customWidth="1"/>
    <col min="1261" max="1261" width="30" style="1182" customWidth="1"/>
    <col min="1262" max="1262" width="0" style="1182" hidden="1" customWidth="1"/>
    <col min="1263" max="1263" width="12.6640625" style="1182" bestFit="1" customWidth="1"/>
    <col min="1264" max="1264" width="12.5546875" style="1182" bestFit="1" customWidth="1"/>
    <col min="1265" max="1265" width="13.33203125" style="1182" bestFit="1" customWidth="1"/>
    <col min="1266" max="1268" width="12.6640625" style="1182" bestFit="1" customWidth="1"/>
    <col min="1269" max="1269" width="13.33203125" style="1182" customWidth="1"/>
    <col min="1270" max="1270" width="13" style="1182" bestFit="1" customWidth="1"/>
    <col min="1271" max="1271" width="12.5546875" style="1182" bestFit="1" customWidth="1"/>
    <col min="1272" max="1272" width="12.109375" style="1182" customWidth="1"/>
    <col min="1273" max="1515" width="8.88671875" style="1182"/>
    <col min="1516" max="1516" width="0" style="1182" hidden="1" customWidth="1"/>
    <col min="1517" max="1517" width="30" style="1182" customWidth="1"/>
    <col min="1518" max="1518" width="0" style="1182" hidden="1" customWidth="1"/>
    <col min="1519" max="1519" width="12.6640625" style="1182" bestFit="1" customWidth="1"/>
    <col min="1520" max="1520" width="12.5546875" style="1182" bestFit="1" customWidth="1"/>
    <col min="1521" max="1521" width="13.33203125" style="1182" bestFit="1" customWidth="1"/>
    <col min="1522" max="1524" width="12.6640625" style="1182" bestFit="1" customWidth="1"/>
    <col min="1525" max="1525" width="13.33203125" style="1182" customWidth="1"/>
    <col min="1526" max="1526" width="13" style="1182" bestFit="1" customWidth="1"/>
    <col min="1527" max="1527" width="12.5546875" style="1182" bestFit="1" customWidth="1"/>
    <col min="1528" max="1528" width="12.109375" style="1182" customWidth="1"/>
    <col min="1529" max="1771" width="8.88671875" style="1182"/>
    <col min="1772" max="1772" width="0" style="1182" hidden="1" customWidth="1"/>
    <col min="1773" max="1773" width="30" style="1182" customWidth="1"/>
    <col min="1774" max="1774" width="0" style="1182" hidden="1" customWidth="1"/>
    <col min="1775" max="1775" width="12.6640625" style="1182" bestFit="1" customWidth="1"/>
    <col min="1776" max="1776" width="12.5546875" style="1182" bestFit="1" customWidth="1"/>
    <col min="1777" max="1777" width="13.33203125" style="1182" bestFit="1" customWidth="1"/>
    <col min="1778" max="1780" width="12.6640625" style="1182" bestFit="1" customWidth="1"/>
    <col min="1781" max="1781" width="13.33203125" style="1182" customWidth="1"/>
    <col min="1782" max="1782" width="13" style="1182" bestFit="1" customWidth="1"/>
    <col min="1783" max="1783" width="12.5546875" style="1182" bestFit="1" customWidth="1"/>
    <col min="1784" max="1784" width="12.109375" style="1182" customWidth="1"/>
    <col min="1785" max="2027" width="8.88671875" style="1182"/>
    <col min="2028" max="2028" width="0" style="1182" hidden="1" customWidth="1"/>
    <col min="2029" max="2029" width="30" style="1182" customWidth="1"/>
    <col min="2030" max="2030" width="0" style="1182" hidden="1" customWidth="1"/>
    <col min="2031" max="2031" width="12.6640625" style="1182" bestFit="1" customWidth="1"/>
    <col min="2032" max="2032" width="12.5546875" style="1182" bestFit="1" customWidth="1"/>
    <col min="2033" max="2033" width="13.33203125" style="1182" bestFit="1" customWidth="1"/>
    <col min="2034" max="2036" width="12.6640625" style="1182" bestFit="1" customWidth="1"/>
    <col min="2037" max="2037" width="13.33203125" style="1182" customWidth="1"/>
    <col min="2038" max="2038" width="13" style="1182" bestFit="1" customWidth="1"/>
    <col min="2039" max="2039" width="12.5546875" style="1182" bestFit="1" customWidth="1"/>
    <col min="2040" max="2040" width="12.109375" style="1182" customWidth="1"/>
    <col min="2041" max="2283" width="8.88671875" style="1182"/>
    <col min="2284" max="2284" width="0" style="1182" hidden="1" customWidth="1"/>
    <col min="2285" max="2285" width="30" style="1182" customWidth="1"/>
    <col min="2286" max="2286" width="0" style="1182" hidden="1" customWidth="1"/>
    <col min="2287" max="2287" width="12.6640625" style="1182" bestFit="1" customWidth="1"/>
    <col min="2288" max="2288" width="12.5546875" style="1182" bestFit="1" customWidth="1"/>
    <col min="2289" max="2289" width="13.33203125" style="1182" bestFit="1" customWidth="1"/>
    <col min="2290" max="2292" width="12.6640625" style="1182" bestFit="1" customWidth="1"/>
    <col min="2293" max="2293" width="13.33203125" style="1182" customWidth="1"/>
    <col min="2294" max="2294" width="13" style="1182" bestFit="1" customWidth="1"/>
    <col min="2295" max="2295" width="12.5546875" style="1182" bestFit="1" customWidth="1"/>
    <col min="2296" max="2296" width="12.109375" style="1182" customWidth="1"/>
    <col min="2297" max="2539" width="8.88671875" style="1182"/>
    <col min="2540" max="2540" width="0" style="1182" hidden="1" customWidth="1"/>
    <col min="2541" max="2541" width="30" style="1182" customWidth="1"/>
    <col min="2542" max="2542" width="0" style="1182" hidden="1" customWidth="1"/>
    <col min="2543" max="2543" width="12.6640625" style="1182" bestFit="1" customWidth="1"/>
    <col min="2544" max="2544" width="12.5546875" style="1182" bestFit="1" customWidth="1"/>
    <col min="2545" max="2545" width="13.33203125" style="1182" bestFit="1" customWidth="1"/>
    <col min="2546" max="2548" width="12.6640625" style="1182" bestFit="1" customWidth="1"/>
    <col min="2549" max="2549" width="13.33203125" style="1182" customWidth="1"/>
    <col min="2550" max="2550" width="13" style="1182" bestFit="1" customWidth="1"/>
    <col min="2551" max="2551" width="12.5546875" style="1182" bestFit="1" customWidth="1"/>
    <col min="2552" max="2552" width="12.109375" style="1182" customWidth="1"/>
    <col min="2553" max="2795" width="8.88671875" style="1182"/>
    <col min="2796" max="2796" width="0" style="1182" hidden="1" customWidth="1"/>
    <col min="2797" max="2797" width="30" style="1182" customWidth="1"/>
    <col min="2798" max="2798" width="0" style="1182" hidden="1" customWidth="1"/>
    <col min="2799" max="2799" width="12.6640625" style="1182" bestFit="1" customWidth="1"/>
    <col min="2800" max="2800" width="12.5546875" style="1182" bestFit="1" customWidth="1"/>
    <col min="2801" max="2801" width="13.33203125" style="1182" bestFit="1" customWidth="1"/>
    <col min="2802" max="2804" width="12.6640625" style="1182" bestFit="1" customWidth="1"/>
    <col min="2805" max="2805" width="13.33203125" style="1182" customWidth="1"/>
    <col min="2806" max="2806" width="13" style="1182" bestFit="1" customWidth="1"/>
    <col min="2807" max="2807" width="12.5546875" style="1182" bestFit="1" customWidth="1"/>
    <col min="2808" max="2808" width="12.109375" style="1182" customWidth="1"/>
    <col min="2809" max="3051" width="8.88671875" style="1182"/>
    <col min="3052" max="3052" width="0" style="1182" hidden="1" customWidth="1"/>
    <col min="3053" max="3053" width="30" style="1182" customWidth="1"/>
    <col min="3054" max="3054" width="0" style="1182" hidden="1" customWidth="1"/>
    <col min="3055" max="3055" width="12.6640625" style="1182" bestFit="1" customWidth="1"/>
    <col min="3056" max="3056" width="12.5546875" style="1182" bestFit="1" customWidth="1"/>
    <col min="3057" max="3057" width="13.33203125" style="1182" bestFit="1" customWidth="1"/>
    <col min="3058" max="3060" width="12.6640625" style="1182" bestFit="1" customWidth="1"/>
    <col min="3061" max="3061" width="13.33203125" style="1182" customWidth="1"/>
    <col min="3062" max="3062" width="13" style="1182" bestFit="1" customWidth="1"/>
    <col min="3063" max="3063" width="12.5546875" style="1182" bestFit="1" customWidth="1"/>
    <col min="3064" max="3064" width="12.109375" style="1182" customWidth="1"/>
    <col min="3065" max="3307" width="8.88671875" style="1182"/>
    <col min="3308" max="3308" width="0" style="1182" hidden="1" customWidth="1"/>
    <col min="3309" max="3309" width="30" style="1182" customWidth="1"/>
    <col min="3310" max="3310" width="0" style="1182" hidden="1" customWidth="1"/>
    <col min="3311" max="3311" width="12.6640625" style="1182" bestFit="1" customWidth="1"/>
    <col min="3312" max="3312" width="12.5546875" style="1182" bestFit="1" customWidth="1"/>
    <col min="3313" max="3313" width="13.33203125" style="1182" bestFit="1" customWidth="1"/>
    <col min="3314" max="3316" width="12.6640625" style="1182" bestFit="1" customWidth="1"/>
    <col min="3317" max="3317" width="13.33203125" style="1182" customWidth="1"/>
    <col min="3318" max="3318" width="13" style="1182" bestFit="1" customWidth="1"/>
    <col min="3319" max="3319" width="12.5546875" style="1182" bestFit="1" customWidth="1"/>
    <col min="3320" max="3320" width="12.109375" style="1182" customWidth="1"/>
    <col min="3321" max="3563" width="8.88671875" style="1182"/>
    <col min="3564" max="3564" width="0" style="1182" hidden="1" customWidth="1"/>
    <col min="3565" max="3565" width="30" style="1182" customWidth="1"/>
    <col min="3566" max="3566" width="0" style="1182" hidden="1" customWidth="1"/>
    <col min="3567" max="3567" width="12.6640625" style="1182" bestFit="1" customWidth="1"/>
    <col min="3568" max="3568" width="12.5546875" style="1182" bestFit="1" customWidth="1"/>
    <col min="3569" max="3569" width="13.33203125" style="1182" bestFit="1" customWidth="1"/>
    <col min="3570" max="3572" width="12.6640625" style="1182" bestFit="1" customWidth="1"/>
    <col min="3573" max="3573" width="13.33203125" style="1182" customWidth="1"/>
    <col min="3574" max="3574" width="13" style="1182" bestFit="1" customWidth="1"/>
    <col min="3575" max="3575" width="12.5546875" style="1182" bestFit="1" customWidth="1"/>
    <col min="3576" max="3576" width="12.109375" style="1182" customWidth="1"/>
    <col min="3577" max="3819" width="8.88671875" style="1182"/>
    <col min="3820" max="3820" width="0" style="1182" hidden="1" customWidth="1"/>
    <col min="3821" max="3821" width="30" style="1182" customWidth="1"/>
    <col min="3822" max="3822" width="0" style="1182" hidden="1" customWidth="1"/>
    <col min="3823" max="3823" width="12.6640625" style="1182" bestFit="1" customWidth="1"/>
    <col min="3824" max="3824" width="12.5546875" style="1182" bestFit="1" customWidth="1"/>
    <col min="3825" max="3825" width="13.33203125" style="1182" bestFit="1" customWidth="1"/>
    <col min="3826" max="3828" width="12.6640625" style="1182" bestFit="1" customWidth="1"/>
    <col min="3829" max="3829" width="13.33203125" style="1182" customWidth="1"/>
    <col min="3830" max="3830" width="13" style="1182" bestFit="1" customWidth="1"/>
    <col min="3831" max="3831" width="12.5546875" style="1182" bestFit="1" customWidth="1"/>
    <col min="3832" max="3832" width="12.109375" style="1182" customWidth="1"/>
    <col min="3833" max="4075" width="8.88671875" style="1182"/>
    <col min="4076" max="4076" width="0" style="1182" hidden="1" customWidth="1"/>
    <col min="4077" max="4077" width="30" style="1182" customWidth="1"/>
    <col min="4078" max="4078" width="0" style="1182" hidden="1" customWidth="1"/>
    <col min="4079" max="4079" width="12.6640625" style="1182" bestFit="1" customWidth="1"/>
    <col min="4080" max="4080" width="12.5546875" style="1182" bestFit="1" customWidth="1"/>
    <col min="4081" max="4081" width="13.33203125" style="1182" bestFit="1" customWidth="1"/>
    <col min="4082" max="4084" width="12.6640625" style="1182" bestFit="1" customWidth="1"/>
    <col min="4085" max="4085" width="13.33203125" style="1182" customWidth="1"/>
    <col min="4086" max="4086" width="13" style="1182" bestFit="1" customWidth="1"/>
    <col min="4087" max="4087" width="12.5546875" style="1182" bestFit="1" customWidth="1"/>
    <col min="4088" max="4088" width="12.109375" style="1182" customWidth="1"/>
    <col min="4089" max="4331" width="8.88671875" style="1182"/>
    <col min="4332" max="4332" width="0" style="1182" hidden="1" customWidth="1"/>
    <col min="4333" max="4333" width="30" style="1182" customWidth="1"/>
    <col min="4334" max="4334" width="0" style="1182" hidden="1" customWidth="1"/>
    <col min="4335" max="4335" width="12.6640625" style="1182" bestFit="1" customWidth="1"/>
    <col min="4336" max="4336" width="12.5546875" style="1182" bestFit="1" customWidth="1"/>
    <col min="4337" max="4337" width="13.33203125" style="1182" bestFit="1" customWidth="1"/>
    <col min="4338" max="4340" width="12.6640625" style="1182" bestFit="1" customWidth="1"/>
    <col min="4341" max="4341" width="13.33203125" style="1182" customWidth="1"/>
    <col min="4342" max="4342" width="13" style="1182" bestFit="1" customWidth="1"/>
    <col min="4343" max="4343" width="12.5546875" style="1182" bestFit="1" customWidth="1"/>
    <col min="4344" max="4344" width="12.109375" style="1182" customWidth="1"/>
    <col min="4345" max="4587" width="8.88671875" style="1182"/>
    <col min="4588" max="4588" width="0" style="1182" hidden="1" customWidth="1"/>
    <col min="4589" max="4589" width="30" style="1182" customWidth="1"/>
    <col min="4590" max="4590" width="0" style="1182" hidden="1" customWidth="1"/>
    <col min="4591" max="4591" width="12.6640625" style="1182" bestFit="1" customWidth="1"/>
    <col min="4592" max="4592" width="12.5546875" style="1182" bestFit="1" customWidth="1"/>
    <col min="4593" max="4593" width="13.33203125" style="1182" bestFit="1" customWidth="1"/>
    <col min="4594" max="4596" width="12.6640625" style="1182" bestFit="1" customWidth="1"/>
    <col min="4597" max="4597" width="13.33203125" style="1182" customWidth="1"/>
    <col min="4598" max="4598" width="13" style="1182" bestFit="1" customWidth="1"/>
    <col min="4599" max="4599" width="12.5546875" style="1182" bestFit="1" customWidth="1"/>
    <col min="4600" max="4600" width="12.109375" style="1182" customWidth="1"/>
    <col min="4601" max="4843" width="8.88671875" style="1182"/>
    <col min="4844" max="4844" width="0" style="1182" hidden="1" customWidth="1"/>
    <col min="4845" max="4845" width="30" style="1182" customWidth="1"/>
    <col min="4846" max="4846" width="0" style="1182" hidden="1" customWidth="1"/>
    <col min="4847" max="4847" width="12.6640625" style="1182" bestFit="1" customWidth="1"/>
    <col min="4848" max="4848" width="12.5546875" style="1182" bestFit="1" customWidth="1"/>
    <col min="4849" max="4849" width="13.33203125" style="1182" bestFit="1" customWidth="1"/>
    <col min="4850" max="4852" width="12.6640625" style="1182" bestFit="1" customWidth="1"/>
    <col min="4853" max="4853" width="13.33203125" style="1182" customWidth="1"/>
    <col min="4854" max="4854" width="13" style="1182" bestFit="1" customWidth="1"/>
    <col min="4855" max="4855" width="12.5546875" style="1182" bestFit="1" customWidth="1"/>
    <col min="4856" max="4856" width="12.109375" style="1182" customWidth="1"/>
    <col min="4857" max="5099" width="8.88671875" style="1182"/>
    <col min="5100" max="5100" width="0" style="1182" hidden="1" customWidth="1"/>
    <col min="5101" max="5101" width="30" style="1182" customWidth="1"/>
    <col min="5102" max="5102" width="0" style="1182" hidden="1" customWidth="1"/>
    <col min="5103" max="5103" width="12.6640625" style="1182" bestFit="1" customWidth="1"/>
    <col min="5104" max="5104" width="12.5546875" style="1182" bestFit="1" customWidth="1"/>
    <col min="5105" max="5105" width="13.33203125" style="1182" bestFit="1" customWidth="1"/>
    <col min="5106" max="5108" width="12.6640625" style="1182" bestFit="1" customWidth="1"/>
    <col min="5109" max="5109" width="13.33203125" style="1182" customWidth="1"/>
    <col min="5110" max="5110" width="13" style="1182" bestFit="1" customWidth="1"/>
    <col min="5111" max="5111" width="12.5546875" style="1182" bestFit="1" customWidth="1"/>
    <col min="5112" max="5112" width="12.109375" style="1182" customWidth="1"/>
    <col min="5113" max="5355" width="8.88671875" style="1182"/>
    <col min="5356" max="5356" width="0" style="1182" hidden="1" customWidth="1"/>
    <col min="5357" max="5357" width="30" style="1182" customWidth="1"/>
    <col min="5358" max="5358" width="0" style="1182" hidden="1" customWidth="1"/>
    <col min="5359" max="5359" width="12.6640625" style="1182" bestFit="1" customWidth="1"/>
    <col min="5360" max="5360" width="12.5546875" style="1182" bestFit="1" customWidth="1"/>
    <col min="5361" max="5361" width="13.33203125" style="1182" bestFit="1" customWidth="1"/>
    <col min="5362" max="5364" width="12.6640625" style="1182" bestFit="1" customWidth="1"/>
    <col min="5365" max="5365" width="13.33203125" style="1182" customWidth="1"/>
    <col min="5366" max="5366" width="13" style="1182" bestFit="1" customWidth="1"/>
    <col min="5367" max="5367" width="12.5546875" style="1182" bestFit="1" customWidth="1"/>
    <col min="5368" max="5368" width="12.109375" style="1182" customWidth="1"/>
    <col min="5369" max="5611" width="8.88671875" style="1182"/>
    <col min="5612" max="5612" width="0" style="1182" hidden="1" customWidth="1"/>
    <col min="5613" max="5613" width="30" style="1182" customWidth="1"/>
    <col min="5614" max="5614" width="0" style="1182" hidden="1" customWidth="1"/>
    <col min="5615" max="5615" width="12.6640625" style="1182" bestFit="1" customWidth="1"/>
    <col min="5616" max="5616" width="12.5546875" style="1182" bestFit="1" customWidth="1"/>
    <col min="5617" max="5617" width="13.33203125" style="1182" bestFit="1" customWidth="1"/>
    <col min="5618" max="5620" width="12.6640625" style="1182" bestFit="1" customWidth="1"/>
    <col min="5621" max="5621" width="13.33203125" style="1182" customWidth="1"/>
    <col min="5622" max="5622" width="13" style="1182" bestFit="1" customWidth="1"/>
    <col min="5623" max="5623" width="12.5546875" style="1182" bestFit="1" customWidth="1"/>
    <col min="5624" max="5624" width="12.109375" style="1182" customWidth="1"/>
    <col min="5625" max="5867" width="8.88671875" style="1182"/>
    <col min="5868" max="5868" width="0" style="1182" hidden="1" customWidth="1"/>
    <col min="5869" max="5869" width="30" style="1182" customWidth="1"/>
    <col min="5870" max="5870" width="0" style="1182" hidden="1" customWidth="1"/>
    <col min="5871" max="5871" width="12.6640625" style="1182" bestFit="1" customWidth="1"/>
    <col min="5872" max="5872" width="12.5546875" style="1182" bestFit="1" customWidth="1"/>
    <col min="5873" max="5873" width="13.33203125" style="1182" bestFit="1" customWidth="1"/>
    <col min="5874" max="5876" width="12.6640625" style="1182" bestFit="1" customWidth="1"/>
    <col min="5877" max="5877" width="13.33203125" style="1182" customWidth="1"/>
    <col min="5878" max="5878" width="13" style="1182" bestFit="1" customWidth="1"/>
    <col min="5879" max="5879" width="12.5546875" style="1182" bestFit="1" customWidth="1"/>
    <col min="5880" max="5880" width="12.109375" style="1182" customWidth="1"/>
    <col min="5881" max="6123" width="8.88671875" style="1182"/>
    <col min="6124" max="6124" width="0" style="1182" hidden="1" customWidth="1"/>
    <col min="6125" max="6125" width="30" style="1182" customWidth="1"/>
    <col min="6126" max="6126" width="0" style="1182" hidden="1" customWidth="1"/>
    <col min="6127" max="6127" width="12.6640625" style="1182" bestFit="1" customWidth="1"/>
    <col min="6128" max="6128" width="12.5546875" style="1182" bestFit="1" customWidth="1"/>
    <col min="6129" max="6129" width="13.33203125" style="1182" bestFit="1" customWidth="1"/>
    <col min="6130" max="6132" width="12.6640625" style="1182" bestFit="1" customWidth="1"/>
    <col min="6133" max="6133" width="13.33203125" style="1182" customWidth="1"/>
    <col min="6134" max="6134" width="13" style="1182" bestFit="1" customWidth="1"/>
    <col min="6135" max="6135" width="12.5546875" style="1182" bestFit="1" customWidth="1"/>
    <col min="6136" max="6136" width="12.109375" style="1182" customWidth="1"/>
    <col min="6137" max="6379" width="8.88671875" style="1182"/>
    <col min="6380" max="6380" width="0" style="1182" hidden="1" customWidth="1"/>
    <col min="6381" max="6381" width="30" style="1182" customWidth="1"/>
    <col min="6382" max="6382" width="0" style="1182" hidden="1" customWidth="1"/>
    <col min="6383" max="6383" width="12.6640625" style="1182" bestFit="1" customWidth="1"/>
    <col min="6384" max="6384" width="12.5546875" style="1182" bestFit="1" customWidth="1"/>
    <col min="6385" max="6385" width="13.33203125" style="1182" bestFit="1" customWidth="1"/>
    <col min="6386" max="6388" width="12.6640625" style="1182" bestFit="1" customWidth="1"/>
    <col min="6389" max="6389" width="13.33203125" style="1182" customWidth="1"/>
    <col min="6390" max="6390" width="13" style="1182" bestFit="1" customWidth="1"/>
    <col min="6391" max="6391" width="12.5546875" style="1182" bestFit="1" customWidth="1"/>
    <col min="6392" max="6392" width="12.109375" style="1182" customWidth="1"/>
    <col min="6393" max="6635" width="8.88671875" style="1182"/>
    <col min="6636" max="6636" width="0" style="1182" hidden="1" customWidth="1"/>
    <col min="6637" max="6637" width="30" style="1182" customWidth="1"/>
    <col min="6638" max="6638" width="0" style="1182" hidden="1" customWidth="1"/>
    <col min="6639" max="6639" width="12.6640625" style="1182" bestFit="1" customWidth="1"/>
    <col min="6640" max="6640" width="12.5546875" style="1182" bestFit="1" customWidth="1"/>
    <col min="6641" max="6641" width="13.33203125" style="1182" bestFit="1" customWidth="1"/>
    <col min="6642" max="6644" width="12.6640625" style="1182" bestFit="1" customWidth="1"/>
    <col min="6645" max="6645" width="13.33203125" style="1182" customWidth="1"/>
    <col min="6646" max="6646" width="13" style="1182" bestFit="1" customWidth="1"/>
    <col min="6647" max="6647" width="12.5546875" style="1182" bestFit="1" customWidth="1"/>
    <col min="6648" max="6648" width="12.109375" style="1182" customWidth="1"/>
    <col min="6649" max="6891" width="8.88671875" style="1182"/>
    <col min="6892" max="6892" width="0" style="1182" hidden="1" customWidth="1"/>
    <col min="6893" max="6893" width="30" style="1182" customWidth="1"/>
    <col min="6894" max="6894" width="0" style="1182" hidden="1" customWidth="1"/>
    <col min="6895" max="6895" width="12.6640625" style="1182" bestFit="1" customWidth="1"/>
    <col min="6896" max="6896" width="12.5546875" style="1182" bestFit="1" customWidth="1"/>
    <col min="6897" max="6897" width="13.33203125" style="1182" bestFit="1" customWidth="1"/>
    <col min="6898" max="6900" width="12.6640625" style="1182" bestFit="1" customWidth="1"/>
    <col min="6901" max="6901" width="13.33203125" style="1182" customWidth="1"/>
    <col min="6902" max="6902" width="13" style="1182" bestFit="1" customWidth="1"/>
    <col min="6903" max="6903" width="12.5546875" style="1182" bestFit="1" customWidth="1"/>
    <col min="6904" max="6904" width="12.109375" style="1182" customWidth="1"/>
    <col min="6905" max="7147" width="8.88671875" style="1182"/>
    <col min="7148" max="7148" width="0" style="1182" hidden="1" customWidth="1"/>
    <col min="7149" max="7149" width="30" style="1182" customWidth="1"/>
    <col min="7150" max="7150" width="0" style="1182" hidden="1" customWidth="1"/>
    <col min="7151" max="7151" width="12.6640625" style="1182" bestFit="1" customWidth="1"/>
    <col min="7152" max="7152" width="12.5546875" style="1182" bestFit="1" customWidth="1"/>
    <col min="7153" max="7153" width="13.33203125" style="1182" bestFit="1" customWidth="1"/>
    <col min="7154" max="7156" width="12.6640625" style="1182" bestFit="1" customWidth="1"/>
    <col min="7157" max="7157" width="13.33203125" style="1182" customWidth="1"/>
    <col min="7158" max="7158" width="13" style="1182" bestFit="1" customWidth="1"/>
    <col min="7159" max="7159" width="12.5546875" style="1182" bestFit="1" customWidth="1"/>
    <col min="7160" max="7160" width="12.109375" style="1182" customWidth="1"/>
    <col min="7161" max="7403" width="8.88671875" style="1182"/>
    <col min="7404" max="7404" width="0" style="1182" hidden="1" customWidth="1"/>
    <col min="7405" max="7405" width="30" style="1182" customWidth="1"/>
    <col min="7406" max="7406" width="0" style="1182" hidden="1" customWidth="1"/>
    <col min="7407" max="7407" width="12.6640625" style="1182" bestFit="1" customWidth="1"/>
    <col min="7408" max="7408" width="12.5546875" style="1182" bestFit="1" customWidth="1"/>
    <col min="7409" max="7409" width="13.33203125" style="1182" bestFit="1" customWidth="1"/>
    <col min="7410" max="7412" width="12.6640625" style="1182" bestFit="1" customWidth="1"/>
    <col min="7413" max="7413" width="13.33203125" style="1182" customWidth="1"/>
    <col min="7414" max="7414" width="13" style="1182" bestFit="1" customWidth="1"/>
    <col min="7415" max="7415" width="12.5546875" style="1182" bestFit="1" customWidth="1"/>
    <col min="7416" max="7416" width="12.109375" style="1182" customWidth="1"/>
    <col min="7417" max="7659" width="8.88671875" style="1182"/>
    <col min="7660" max="7660" width="0" style="1182" hidden="1" customWidth="1"/>
    <col min="7661" max="7661" width="30" style="1182" customWidth="1"/>
    <col min="7662" max="7662" width="0" style="1182" hidden="1" customWidth="1"/>
    <col min="7663" max="7663" width="12.6640625" style="1182" bestFit="1" customWidth="1"/>
    <col min="7664" max="7664" width="12.5546875" style="1182" bestFit="1" customWidth="1"/>
    <col min="7665" max="7665" width="13.33203125" style="1182" bestFit="1" customWidth="1"/>
    <col min="7666" max="7668" width="12.6640625" style="1182" bestFit="1" customWidth="1"/>
    <col min="7669" max="7669" width="13.33203125" style="1182" customWidth="1"/>
    <col min="7670" max="7670" width="13" style="1182" bestFit="1" customWidth="1"/>
    <col min="7671" max="7671" width="12.5546875" style="1182" bestFit="1" customWidth="1"/>
    <col min="7672" max="7672" width="12.109375" style="1182" customWidth="1"/>
    <col min="7673" max="7915" width="8.88671875" style="1182"/>
    <col min="7916" max="7916" width="0" style="1182" hidden="1" customWidth="1"/>
    <col min="7917" max="7917" width="30" style="1182" customWidth="1"/>
    <col min="7918" max="7918" width="0" style="1182" hidden="1" customWidth="1"/>
    <col min="7919" max="7919" width="12.6640625" style="1182" bestFit="1" customWidth="1"/>
    <col min="7920" max="7920" width="12.5546875" style="1182" bestFit="1" customWidth="1"/>
    <col min="7921" max="7921" width="13.33203125" style="1182" bestFit="1" customWidth="1"/>
    <col min="7922" max="7924" width="12.6640625" style="1182" bestFit="1" customWidth="1"/>
    <col min="7925" max="7925" width="13.33203125" style="1182" customWidth="1"/>
    <col min="7926" max="7926" width="13" style="1182" bestFit="1" customWidth="1"/>
    <col min="7927" max="7927" width="12.5546875" style="1182" bestFit="1" customWidth="1"/>
    <col min="7928" max="7928" width="12.109375" style="1182" customWidth="1"/>
    <col min="7929" max="8171" width="8.88671875" style="1182"/>
    <col min="8172" max="8172" width="0" style="1182" hidden="1" customWidth="1"/>
    <col min="8173" max="8173" width="30" style="1182" customWidth="1"/>
    <col min="8174" max="8174" width="0" style="1182" hidden="1" customWidth="1"/>
    <col min="8175" max="8175" width="12.6640625" style="1182" bestFit="1" customWidth="1"/>
    <col min="8176" max="8176" width="12.5546875" style="1182" bestFit="1" customWidth="1"/>
    <col min="8177" max="8177" width="13.33203125" style="1182" bestFit="1" customWidth="1"/>
    <col min="8178" max="8180" width="12.6640625" style="1182" bestFit="1" customWidth="1"/>
    <col min="8181" max="8181" width="13.33203125" style="1182" customWidth="1"/>
    <col min="8182" max="8182" width="13" style="1182" bestFit="1" customWidth="1"/>
    <col min="8183" max="8183" width="12.5546875" style="1182" bestFit="1" customWidth="1"/>
    <col min="8184" max="8184" width="12.109375" style="1182" customWidth="1"/>
    <col min="8185" max="8427" width="8.88671875" style="1182"/>
    <col min="8428" max="8428" width="0" style="1182" hidden="1" customWidth="1"/>
    <col min="8429" max="8429" width="30" style="1182" customWidth="1"/>
    <col min="8430" max="8430" width="0" style="1182" hidden="1" customWidth="1"/>
    <col min="8431" max="8431" width="12.6640625" style="1182" bestFit="1" customWidth="1"/>
    <col min="8432" max="8432" width="12.5546875" style="1182" bestFit="1" customWidth="1"/>
    <col min="8433" max="8433" width="13.33203125" style="1182" bestFit="1" customWidth="1"/>
    <col min="8434" max="8436" width="12.6640625" style="1182" bestFit="1" customWidth="1"/>
    <col min="8437" max="8437" width="13.33203125" style="1182" customWidth="1"/>
    <col min="8438" max="8438" width="13" style="1182" bestFit="1" customWidth="1"/>
    <col min="8439" max="8439" width="12.5546875" style="1182" bestFit="1" customWidth="1"/>
    <col min="8440" max="8440" width="12.109375" style="1182" customWidth="1"/>
    <col min="8441" max="8683" width="8.88671875" style="1182"/>
    <col min="8684" max="8684" width="0" style="1182" hidden="1" customWidth="1"/>
    <col min="8685" max="8685" width="30" style="1182" customWidth="1"/>
    <col min="8686" max="8686" width="0" style="1182" hidden="1" customWidth="1"/>
    <col min="8687" max="8687" width="12.6640625" style="1182" bestFit="1" customWidth="1"/>
    <col min="8688" max="8688" width="12.5546875" style="1182" bestFit="1" customWidth="1"/>
    <col min="8689" max="8689" width="13.33203125" style="1182" bestFit="1" customWidth="1"/>
    <col min="8690" max="8692" width="12.6640625" style="1182" bestFit="1" customWidth="1"/>
    <col min="8693" max="8693" width="13.33203125" style="1182" customWidth="1"/>
    <col min="8694" max="8694" width="13" style="1182" bestFit="1" customWidth="1"/>
    <col min="8695" max="8695" width="12.5546875" style="1182" bestFit="1" customWidth="1"/>
    <col min="8696" max="8696" width="12.109375" style="1182" customWidth="1"/>
    <col min="8697" max="8939" width="8.88671875" style="1182"/>
    <col min="8940" max="8940" width="0" style="1182" hidden="1" customWidth="1"/>
    <col min="8941" max="8941" width="30" style="1182" customWidth="1"/>
    <col min="8942" max="8942" width="0" style="1182" hidden="1" customWidth="1"/>
    <col min="8943" max="8943" width="12.6640625" style="1182" bestFit="1" customWidth="1"/>
    <col min="8944" max="8944" width="12.5546875" style="1182" bestFit="1" customWidth="1"/>
    <col min="8945" max="8945" width="13.33203125" style="1182" bestFit="1" customWidth="1"/>
    <col min="8946" max="8948" width="12.6640625" style="1182" bestFit="1" customWidth="1"/>
    <col min="8949" max="8949" width="13.33203125" style="1182" customWidth="1"/>
    <col min="8950" max="8950" width="13" style="1182" bestFit="1" customWidth="1"/>
    <col min="8951" max="8951" width="12.5546875" style="1182" bestFit="1" customWidth="1"/>
    <col min="8952" max="8952" width="12.109375" style="1182" customWidth="1"/>
    <col min="8953" max="9195" width="8.88671875" style="1182"/>
    <col min="9196" max="9196" width="0" style="1182" hidden="1" customWidth="1"/>
    <col min="9197" max="9197" width="30" style="1182" customWidth="1"/>
    <col min="9198" max="9198" width="0" style="1182" hidden="1" customWidth="1"/>
    <col min="9199" max="9199" width="12.6640625" style="1182" bestFit="1" customWidth="1"/>
    <col min="9200" max="9200" width="12.5546875" style="1182" bestFit="1" customWidth="1"/>
    <col min="9201" max="9201" width="13.33203125" style="1182" bestFit="1" customWidth="1"/>
    <col min="9202" max="9204" width="12.6640625" style="1182" bestFit="1" customWidth="1"/>
    <col min="9205" max="9205" width="13.33203125" style="1182" customWidth="1"/>
    <col min="9206" max="9206" width="13" style="1182" bestFit="1" customWidth="1"/>
    <col min="9207" max="9207" width="12.5546875" style="1182" bestFit="1" customWidth="1"/>
    <col min="9208" max="9208" width="12.109375" style="1182" customWidth="1"/>
    <col min="9209" max="9451" width="8.88671875" style="1182"/>
    <col min="9452" max="9452" width="0" style="1182" hidden="1" customWidth="1"/>
    <col min="9453" max="9453" width="30" style="1182" customWidth="1"/>
    <col min="9454" max="9454" width="0" style="1182" hidden="1" customWidth="1"/>
    <col min="9455" max="9455" width="12.6640625" style="1182" bestFit="1" customWidth="1"/>
    <col min="9456" max="9456" width="12.5546875" style="1182" bestFit="1" customWidth="1"/>
    <col min="9457" max="9457" width="13.33203125" style="1182" bestFit="1" customWidth="1"/>
    <col min="9458" max="9460" width="12.6640625" style="1182" bestFit="1" customWidth="1"/>
    <col min="9461" max="9461" width="13.33203125" style="1182" customWidth="1"/>
    <col min="9462" max="9462" width="13" style="1182" bestFit="1" customWidth="1"/>
    <col min="9463" max="9463" width="12.5546875" style="1182" bestFit="1" customWidth="1"/>
    <col min="9464" max="9464" width="12.109375" style="1182" customWidth="1"/>
    <col min="9465" max="9707" width="8.88671875" style="1182"/>
    <col min="9708" max="9708" width="0" style="1182" hidden="1" customWidth="1"/>
    <col min="9709" max="9709" width="30" style="1182" customWidth="1"/>
    <col min="9710" max="9710" width="0" style="1182" hidden="1" customWidth="1"/>
    <col min="9711" max="9711" width="12.6640625" style="1182" bestFit="1" customWidth="1"/>
    <col min="9712" max="9712" width="12.5546875" style="1182" bestFit="1" customWidth="1"/>
    <col min="9713" max="9713" width="13.33203125" style="1182" bestFit="1" customWidth="1"/>
    <col min="9714" max="9716" width="12.6640625" style="1182" bestFit="1" customWidth="1"/>
    <col min="9717" max="9717" width="13.33203125" style="1182" customWidth="1"/>
    <col min="9718" max="9718" width="13" style="1182" bestFit="1" customWidth="1"/>
    <col min="9719" max="9719" width="12.5546875" style="1182" bestFit="1" customWidth="1"/>
    <col min="9720" max="9720" width="12.109375" style="1182" customWidth="1"/>
    <col min="9721" max="9963" width="8.88671875" style="1182"/>
    <col min="9964" max="9964" width="0" style="1182" hidden="1" customWidth="1"/>
    <col min="9965" max="9965" width="30" style="1182" customWidth="1"/>
    <col min="9966" max="9966" width="0" style="1182" hidden="1" customWidth="1"/>
    <col min="9967" max="9967" width="12.6640625" style="1182" bestFit="1" customWidth="1"/>
    <col min="9968" max="9968" width="12.5546875" style="1182" bestFit="1" customWidth="1"/>
    <col min="9969" max="9969" width="13.33203125" style="1182" bestFit="1" customWidth="1"/>
    <col min="9970" max="9972" width="12.6640625" style="1182" bestFit="1" customWidth="1"/>
    <col min="9973" max="9973" width="13.33203125" style="1182" customWidth="1"/>
    <col min="9974" max="9974" width="13" style="1182" bestFit="1" customWidth="1"/>
    <col min="9975" max="9975" width="12.5546875" style="1182" bestFit="1" customWidth="1"/>
    <col min="9976" max="9976" width="12.109375" style="1182" customWidth="1"/>
    <col min="9977" max="10219" width="8.88671875" style="1182"/>
    <col min="10220" max="10220" width="0" style="1182" hidden="1" customWidth="1"/>
    <col min="10221" max="10221" width="30" style="1182" customWidth="1"/>
    <col min="10222" max="10222" width="0" style="1182" hidden="1" customWidth="1"/>
    <col min="10223" max="10223" width="12.6640625" style="1182" bestFit="1" customWidth="1"/>
    <col min="10224" max="10224" width="12.5546875" style="1182" bestFit="1" customWidth="1"/>
    <col min="10225" max="10225" width="13.33203125" style="1182" bestFit="1" customWidth="1"/>
    <col min="10226" max="10228" width="12.6640625" style="1182" bestFit="1" customWidth="1"/>
    <col min="10229" max="10229" width="13.33203125" style="1182" customWidth="1"/>
    <col min="10230" max="10230" width="13" style="1182" bestFit="1" customWidth="1"/>
    <col min="10231" max="10231" width="12.5546875" style="1182" bestFit="1" customWidth="1"/>
    <col min="10232" max="10232" width="12.109375" style="1182" customWidth="1"/>
    <col min="10233" max="10475" width="8.88671875" style="1182"/>
    <col min="10476" max="10476" width="0" style="1182" hidden="1" customWidth="1"/>
    <col min="10477" max="10477" width="30" style="1182" customWidth="1"/>
    <col min="10478" max="10478" width="0" style="1182" hidden="1" customWidth="1"/>
    <col min="10479" max="10479" width="12.6640625" style="1182" bestFit="1" customWidth="1"/>
    <col min="10480" max="10480" width="12.5546875" style="1182" bestFit="1" customWidth="1"/>
    <col min="10481" max="10481" width="13.33203125" style="1182" bestFit="1" customWidth="1"/>
    <col min="10482" max="10484" width="12.6640625" style="1182" bestFit="1" customWidth="1"/>
    <col min="10485" max="10485" width="13.33203125" style="1182" customWidth="1"/>
    <col min="10486" max="10486" width="13" style="1182" bestFit="1" customWidth="1"/>
    <col min="10487" max="10487" width="12.5546875" style="1182" bestFit="1" customWidth="1"/>
    <col min="10488" max="10488" width="12.109375" style="1182" customWidth="1"/>
    <col min="10489" max="10731" width="8.88671875" style="1182"/>
    <col min="10732" max="10732" width="0" style="1182" hidden="1" customWidth="1"/>
    <col min="10733" max="10733" width="30" style="1182" customWidth="1"/>
    <col min="10734" max="10734" width="0" style="1182" hidden="1" customWidth="1"/>
    <col min="10735" max="10735" width="12.6640625" style="1182" bestFit="1" customWidth="1"/>
    <col min="10736" max="10736" width="12.5546875" style="1182" bestFit="1" customWidth="1"/>
    <col min="10737" max="10737" width="13.33203125" style="1182" bestFit="1" customWidth="1"/>
    <col min="10738" max="10740" width="12.6640625" style="1182" bestFit="1" customWidth="1"/>
    <col min="10741" max="10741" width="13.33203125" style="1182" customWidth="1"/>
    <col min="10742" max="10742" width="13" style="1182" bestFit="1" customWidth="1"/>
    <col min="10743" max="10743" width="12.5546875" style="1182" bestFit="1" customWidth="1"/>
    <col min="10744" max="10744" width="12.109375" style="1182" customWidth="1"/>
    <col min="10745" max="10987" width="8.88671875" style="1182"/>
    <col min="10988" max="10988" width="0" style="1182" hidden="1" customWidth="1"/>
    <col min="10989" max="10989" width="30" style="1182" customWidth="1"/>
    <col min="10990" max="10990" width="0" style="1182" hidden="1" customWidth="1"/>
    <col min="10991" max="10991" width="12.6640625" style="1182" bestFit="1" customWidth="1"/>
    <col min="10992" max="10992" width="12.5546875" style="1182" bestFit="1" customWidth="1"/>
    <col min="10993" max="10993" width="13.33203125" style="1182" bestFit="1" customWidth="1"/>
    <col min="10994" max="10996" width="12.6640625" style="1182" bestFit="1" customWidth="1"/>
    <col min="10997" max="10997" width="13.33203125" style="1182" customWidth="1"/>
    <col min="10998" max="10998" width="13" style="1182" bestFit="1" customWidth="1"/>
    <col min="10999" max="10999" width="12.5546875" style="1182" bestFit="1" customWidth="1"/>
    <col min="11000" max="11000" width="12.109375" style="1182" customWidth="1"/>
    <col min="11001" max="11243" width="8.88671875" style="1182"/>
    <col min="11244" max="11244" width="0" style="1182" hidden="1" customWidth="1"/>
    <col min="11245" max="11245" width="30" style="1182" customWidth="1"/>
    <col min="11246" max="11246" width="0" style="1182" hidden="1" customWidth="1"/>
    <col min="11247" max="11247" width="12.6640625" style="1182" bestFit="1" customWidth="1"/>
    <col min="11248" max="11248" width="12.5546875" style="1182" bestFit="1" customWidth="1"/>
    <col min="11249" max="11249" width="13.33203125" style="1182" bestFit="1" customWidth="1"/>
    <col min="11250" max="11252" width="12.6640625" style="1182" bestFit="1" customWidth="1"/>
    <col min="11253" max="11253" width="13.33203125" style="1182" customWidth="1"/>
    <col min="11254" max="11254" width="13" style="1182" bestFit="1" customWidth="1"/>
    <col min="11255" max="11255" width="12.5546875" style="1182" bestFit="1" customWidth="1"/>
    <col min="11256" max="11256" width="12.109375" style="1182" customWidth="1"/>
    <col min="11257" max="11499" width="8.88671875" style="1182"/>
    <col min="11500" max="11500" width="0" style="1182" hidden="1" customWidth="1"/>
    <col min="11501" max="11501" width="30" style="1182" customWidth="1"/>
    <col min="11502" max="11502" width="0" style="1182" hidden="1" customWidth="1"/>
    <col min="11503" max="11503" width="12.6640625" style="1182" bestFit="1" customWidth="1"/>
    <col min="11504" max="11504" width="12.5546875" style="1182" bestFit="1" customWidth="1"/>
    <col min="11505" max="11505" width="13.33203125" style="1182" bestFit="1" customWidth="1"/>
    <col min="11506" max="11508" width="12.6640625" style="1182" bestFit="1" customWidth="1"/>
    <col min="11509" max="11509" width="13.33203125" style="1182" customWidth="1"/>
    <col min="11510" max="11510" width="13" style="1182" bestFit="1" customWidth="1"/>
    <col min="11511" max="11511" width="12.5546875" style="1182" bestFit="1" customWidth="1"/>
    <col min="11512" max="11512" width="12.109375" style="1182" customWidth="1"/>
    <col min="11513" max="11755" width="8.88671875" style="1182"/>
    <col min="11756" max="11756" width="0" style="1182" hidden="1" customWidth="1"/>
    <col min="11757" max="11757" width="30" style="1182" customWidth="1"/>
    <col min="11758" max="11758" width="0" style="1182" hidden="1" customWidth="1"/>
    <col min="11759" max="11759" width="12.6640625" style="1182" bestFit="1" customWidth="1"/>
    <col min="11760" max="11760" width="12.5546875" style="1182" bestFit="1" customWidth="1"/>
    <col min="11761" max="11761" width="13.33203125" style="1182" bestFit="1" customWidth="1"/>
    <col min="11762" max="11764" width="12.6640625" style="1182" bestFit="1" customWidth="1"/>
    <col min="11765" max="11765" width="13.33203125" style="1182" customWidth="1"/>
    <col min="11766" max="11766" width="13" style="1182" bestFit="1" customWidth="1"/>
    <col min="11767" max="11767" width="12.5546875" style="1182" bestFit="1" customWidth="1"/>
    <col min="11768" max="11768" width="12.109375" style="1182" customWidth="1"/>
    <col min="11769" max="12011" width="8.88671875" style="1182"/>
    <col min="12012" max="12012" width="0" style="1182" hidden="1" customWidth="1"/>
    <col min="12013" max="12013" width="30" style="1182" customWidth="1"/>
    <col min="12014" max="12014" width="0" style="1182" hidden="1" customWidth="1"/>
    <col min="12015" max="12015" width="12.6640625" style="1182" bestFit="1" customWidth="1"/>
    <col min="12016" max="12016" width="12.5546875" style="1182" bestFit="1" customWidth="1"/>
    <col min="12017" max="12017" width="13.33203125" style="1182" bestFit="1" customWidth="1"/>
    <col min="12018" max="12020" width="12.6640625" style="1182" bestFit="1" customWidth="1"/>
    <col min="12021" max="12021" width="13.33203125" style="1182" customWidth="1"/>
    <col min="12022" max="12022" width="13" style="1182" bestFit="1" customWidth="1"/>
    <col min="12023" max="12023" width="12.5546875" style="1182" bestFit="1" customWidth="1"/>
    <col min="12024" max="12024" width="12.109375" style="1182" customWidth="1"/>
    <col min="12025" max="12267" width="8.88671875" style="1182"/>
    <col min="12268" max="12268" width="0" style="1182" hidden="1" customWidth="1"/>
    <col min="12269" max="12269" width="30" style="1182" customWidth="1"/>
    <col min="12270" max="12270" width="0" style="1182" hidden="1" customWidth="1"/>
    <col min="12271" max="12271" width="12.6640625" style="1182" bestFit="1" customWidth="1"/>
    <col min="12272" max="12272" width="12.5546875" style="1182" bestFit="1" customWidth="1"/>
    <col min="12273" max="12273" width="13.33203125" style="1182" bestFit="1" customWidth="1"/>
    <col min="12274" max="12276" width="12.6640625" style="1182" bestFit="1" customWidth="1"/>
    <col min="12277" max="12277" width="13.33203125" style="1182" customWidth="1"/>
    <col min="12278" max="12278" width="13" style="1182" bestFit="1" customWidth="1"/>
    <col min="12279" max="12279" width="12.5546875" style="1182" bestFit="1" customWidth="1"/>
    <col min="12280" max="12280" width="12.109375" style="1182" customWidth="1"/>
    <col min="12281" max="12523" width="8.88671875" style="1182"/>
    <col min="12524" max="12524" width="0" style="1182" hidden="1" customWidth="1"/>
    <col min="12525" max="12525" width="30" style="1182" customWidth="1"/>
    <col min="12526" max="12526" width="0" style="1182" hidden="1" customWidth="1"/>
    <col min="12527" max="12527" width="12.6640625" style="1182" bestFit="1" customWidth="1"/>
    <col min="12528" max="12528" width="12.5546875" style="1182" bestFit="1" customWidth="1"/>
    <col min="12529" max="12529" width="13.33203125" style="1182" bestFit="1" customWidth="1"/>
    <col min="12530" max="12532" width="12.6640625" style="1182" bestFit="1" customWidth="1"/>
    <col min="12533" max="12533" width="13.33203125" style="1182" customWidth="1"/>
    <col min="12534" max="12534" width="13" style="1182" bestFit="1" customWidth="1"/>
    <col min="12535" max="12535" width="12.5546875" style="1182" bestFit="1" customWidth="1"/>
    <col min="12536" max="12536" width="12.109375" style="1182" customWidth="1"/>
    <col min="12537" max="12779" width="8.88671875" style="1182"/>
    <col min="12780" max="12780" width="0" style="1182" hidden="1" customWidth="1"/>
    <col min="12781" max="12781" width="30" style="1182" customWidth="1"/>
    <col min="12782" max="12782" width="0" style="1182" hidden="1" customWidth="1"/>
    <col min="12783" max="12783" width="12.6640625" style="1182" bestFit="1" customWidth="1"/>
    <col min="12784" max="12784" width="12.5546875" style="1182" bestFit="1" customWidth="1"/>
    <col min="12785" max="12785" width="13.33203125" style="1182" bestFit="1" customWidth="1"/>
    <col min="12786" max="12788" width="12.6640625" style="1182" bestFit="1" customWidth="1"/>
    <col min="12789" max="12789" width="13.33203125" style="1182" customWidth="1"/>
    <col min="12790" max="12790" width="13" style="1182" bestFit="1" customWidth="1"/>
    <col min="12791" max="12791" width="12.5546875" style="1182" bestFit="1" customWidth="1"/>
    <col min="12792" max="12792" width="12.109375" style="1182" customWidth="1"/>
    <col min="12793" max="13035" width="8.88671875" style="1182"/>
    <col min="13036" max="13036" width="0" style="1182" hidden="1" customWidth="1"/>
    <col min="13037" max="13037" width="30" style="1182" customWidth="1"/>
    <col min="13038" max="13038" width="0" style="1182" hidden="1" customWidth="1"/>
    <col min="13039" max="13039" width="12.6640625" style="1182" bestFit="1" customWidth="1"/>
    <col min="13040" max="13040" width="12.5546875" style="1182" bestFit="1" customWidth="1"/>
    <col min="13041" max="13041" width="13.33203125" style="1182" bestFit="1" customWidth="1"/>
    <col min="13042" max="13044" width="12.6640625" style="1182" bestFit="1" customWidth="1"/>
    <col min="13045" max="13045" width="13.33203125" style="1182" customWidth="1"/>
    <col min="13046" max="13046" width="13" style="1182" bestFit="1" customWidth="1"/>
    <col min="13047" max="13047" width="12.5546875" style="1182" bestFit="1" customWidth="1"/>
    <col min="13048" max="13048" width="12.109375" style="1182" customWidth="1"/>
    <col min="13049" max="13291" width="8.88671875" style="1182"/>
    <col min="13292" max="13292" width="0" style="1182" hidden="1" customWidth="1"/>
    <col min="13293" max="13293" width="30" style="1182" customWidth="1"/>
    <col min="13294" max="13294" width="0" style="1182" hidden="1" customWidth="1"/>
    <col min="13295" max="13295" width="12.6640625" style="1182" bestFit="1" customWidth="1"/>
    <col min="13296" max="13296" width="12.5546875" style="1182" bestFit="1" customWidth="1"/>
    <col min="13297" max="13297" width="13.33203125" style="1182" bestFit="1" customWidth="1"/>
    <col min="13298" max="13300" width="12.6640625" style="1182" bestFit="1" customWidth="1"/>
    <col min="13301" max="13301" width="13.33203125" style="1182" customWidth="1"/>
    <col min="13302" max="13302" width="13" style="1182" bestFit="1" customWidth="1"/>
    <col min="13303" max="13303" width="12.5546875" style="1182" bestFit="1" customWidth="1"/>
    <col min="13304" max="13304" width="12.109375" style="1182" customWidth="1"/>
    <col min="13305" max="13547" width="8.88671875" style="1182"/>
    <col min="13548" max="13548" width="0" style="1182" hidden="1" customWidth="1"/>
    <col min="13549" max="13549" width="30" style="1182" customWidth="1"/>
    <col min="13550" max="13550" width="0" style="1182" hidden="1" customWidth="1"/>
    <col min="13551" max="13551" width="12.6640625" style="1182" bestFit="1" customWidth="1"/>
    <col min="13552" max="13552" width="12.5546875" style="1182" bestFit="1" customWidth="1"/>
    <col min="13553" max="13553" width="13.33203125" style="1182" bestFit="1" customWidth="1"/>
    <col min="13554" max="13556" width="12.6640625" style="1182" bestFit="1" customWidth="1"/>
    <col min="13557" max="13557" width="13.33203125" style="1182" customWidth="1"/>
    <col min="13558" max="13558" width="13" style="1182" bestFit="1" customWidth="1"/>
    <col min="13559" max="13559" width="12.5546875" style="1182" bestFit="1" customWidth="1"/>
    <col min="13560" max="13560" width="12.109375" style="1182" customWidth="1"/>
    <col min="13561" max="13803" width="8.88671875" style="1182"/>
    <col min="13804" max="13804" width="0" style="1182" hidden="1" customWidth="1"/>
    <col min="13805" max="13805" width="30" style="1182" customWidth="1"/>
    <col min="13806" max="13806" width="0" style="1182" hidden="1" customWidth="1"/>
    <col min="13807" max="13807" width="12.6640625" style="1182" bestFit="1" customWidth="1"/>
    <col min="13808" max="13808" width="12.5546875" style="1182" bestFit="1" customWidth="1"/>
    <col min="13809" max="13809" width="13.33203125" style="1182" bestFit="1" customWidth="1"/>
    <col min="13810" max="13812" width="12.6640625" style="1182" bestFit="1" customWidth="1"/>
    <col min="13813" max="13813" width="13.33203125" style="1182" customWidth="1"/>
    <col min="13814" max="13814" width="13" style="1182" bestFit="1" customWidth="1"/>
    <col min="13815" max="13815" width="12.5546875" style="1182" bestFit="1" customWidth="1"/>
    <col min="13816" max="13816" width="12.109375" style="1182" customWidth="1"/>
    <col min="13817" max="14059" width="8.88671875" style="1182"/>
    <col min="14060" max="14060" width="0" style="1182" hidden="1" customWidth="1"/>
    <col min="14061" max="14061" width="30" style="1182" customWidth="1"/>
    <col min="14062" max="14062" width="0" style="1182" hidden="1" customWidth="1"/>
    <col min="14063" max="14063" width="12.6640625" style="1182" bestFit="1" customWidth="1"/>
    <col min="14064" max="14064" width="12.5546875" style="1182" bestFit="1" customWidth="1"/>
    <col min="14065" max="14065" width="13.33203125" style="1182" bestFit="1" customWidth="1"/>
    <col min="14066" max="14068" width="12.6640625" style="1182" bestFit="1" customWidth="1"/>
    <col min="14069" max="14069" width="13.33203125" style="1182" customWidth="1"/>
    <col min="14070" max="14070" width="13" style="1182" bestFit="1" customWidth="1"/>
    <col min="14071" max="14071" width="12.5546875" style="1182" bestFit="1" customWidth="1"/>
    <col min="14072" max="14072" width="12.109375" style="1182" customWidth="1"/>
    <col min="14073" max="14315" width="8.88671875" style="1182"/>
    <col min="14316" max="14316" width="0" style="1182" hidden="1" customWidth="1"/>
    <col min="14317" max="14317" width="30" style="1182" customWidth="1"/>
    <col min="14318" max="14318" width="0" style="1182" hidden="1" customWidth="1"/>
    <col min="14319" max="14319" width="12.6640625" style="1182" bestFit="1" customWidth="1"/>
    <col min="14320" max="14320" width="12.5546875" style="1182" bestFit="1" customWidth="1"/>
    <col min="14321" max="14321" width="13.33203125" style="1182" bestFit="1" customWidth="1"/>
    <col min="14322" max="14324" width="12.6640625" style="1182" bestFit="1" customWidth="1"/>
    <col min="14325" max="14325" width="13.33203125" style="1182" customWidth="1"/>
    <col min="14326" max="14326" width="13" style="1182" bestFit="1" customWidth="1"/>
    <col min="14327" max="14327" width="12.5546875" style="1182" bestFit="1" customWidth="1"/>
    <col min="14328" max="14328" width="12.109375" style="1182" customWidth="1"/>
    <col min="14329" max="14571" width="8.88671875" style="1182"/>
    <col min="14572" max="14572" width="0" style="1182" hidden="1" customWidth="1"/>
    <col min="14573" max="14573" width="30" style="1182" customWidth="1"/>
    <col min="14574" max="14574" width="0" style="1182" hidden="1" customWidth="1"/>
    <col min="14575" max="14575" width="12.6640625" style="1182" bestFit="1" customWidth="1"/>
    <col min="14576" max="14576" width="12.5546875" style="1182" bestFit="1" customWidth="1"/>
    <col min="14577" max="14577" width="13.33203125" style="1182" bestFit="1" customWidth="1"/>
    <col min="14578" max="14580" width="12.6640625" style="1182" bestFit="1" customWidth="1"/>
    <col min="14581" max="14581" width="13.33203125" style="1182" customWidth="1"/>
    <col min="14582" max="14582" width="13" style="1182" bestFit="1" customWidth="1"/>
    <col min="14583" max="14583" width="12.5546875" style="1182" bestFit="1" customWidth="1"/>
    <col min="14584" max="14584" width="12.109375" style="1182" customWidth="1"/>
    <col min="14585" max="14827" width="8.88671875" style="1182"/>
    <col min="14828" max="14828" width="0" style="1182" hidden="1" customWidth="1"/>
    <col min="14829" max="14829" width="30" style="1182" customWidth="1"/>
    <col min="14830" max="14830" width="0" style="1182" hidden="1" customWidth="1"/>
    <col min="14831" max="14831" width="12.6640625" style="1182" bestFit="1" customWidth="1"/>
    <col min="14832" max="14832" width="12.5546875" style="1182" bestFit="1" customWidth="1"/>
    <col min="14833" max="14833" width="13.33203125" style="1182" bestFit="1" customWidth="1"/>
    <col min="14834" max="14836" width="12.6640625" style="1182" bestFit="1" customWidth="1"/>
    <col min="14837" max="14837" width="13.33203125" style="1182" customWidth="1"/>
    <col min="14838" max="14838" width="13" style="1182" bestFit="1" customWidth="1"/>
    <col min="14839" max="14839" width="12.5546875" style="1182" bestFit="1" customWidth="1"/>
    <col min="14840" max="14840" width="12.109375" style="1182" customWidth="1"/>
    <col min="14841" max="15083" width="8.88671875" style="1182"/>
    <col min="15084" max="15084" width="0" style="1182" hidden="1" customWidth="1"/>
    <col min="15085" max="15085" width="30" style="1182" customWidth="1"/>
    <col min="15086" max="15086" width="0" style="1182" hidden="1" customWidth="1"/>
    <col min="15087" max="15087" width="12.6640625" style="1182" bestFit="1" customWidth="1"/>
    <col min="15088" max="15088" width="12.5546875" style="1182" bestFit="1" customWidth="1"/>
    <col min="15089" max="15089" width="13.33203125" style="1182" bestFit="1" customWidth="1"/>
    <col min="15090" max="15092" width="12.6640625" style="1182" bestFit="1" customWidth="1"/>
    <col min="15093" max="15093" width="13.33203125" style="1182" customWidth="1"/>
    <col min="15094" max="15094" width="13" style="1182" bestFit="1" customWidth="1"/>
    <col min="15095" max="15095" width="12.5546875" style="1182" bestFit="1" customWidth="1"/>
    <col min="15096" max="15096" width="12.109375" style="1182" customWidth="1"/>
    <col min="15097" max="15339" width="8.88671875" style="1182"/>
    <col min="15340" max="15340" width="0" style="1182" hidden="1" customWidth="1"/>
    <col min="15341" max="15341" width="30" style="1182" customWidth="1"/>
    <col min="15342" max="15342" width="0" style="1182" hidden="1" customWidth="1"/>
    <col min="15343" max="15343" width="12.6640625" style="1182" bestFit="1" customWidth="1"/>
    <col min="15344" max="15344" width="12.5546875" style="1182" bestFit="1" customWidth="1"/>
    <col min="15345" max="15345" width="13.33203125" style="1182" bestFit="1" customWidth="1"/>
    <col min="15346" max="15348" width="12.6640625" style="1182" bestFit="1" customWidth="1"/>
    <col min="15349" max="15349" width="13.33203125" style="1182" customWidth="1"/>
    <col min="15350" max="15350" width="13" style="1182" bestFit="1" customWidth="1"/>
    <col min="15351" max="15351" width="12.5546875" style="1182" bestFit="1" customWidth="1"/>
    <col min="15352" max="15352" width="12.109375" style="1182" customWidth="1"/>
    <col min="15353" max="15595" width="8.88671875" style="1182"/>
    <col min="15596" max="15596" width="0" style="1182" hidden="1" customWidth="1"/>
    <col min="15597" max="15597" width="30" style="1182" customWidth="1"/>
    <col min="15598" max="15598" width="0" style="1182" hidden="1" customWidth="1"/>
    <col min="15599" max="15599" width="12.6640625" style="1182" bestFit="1" customWidth="1"/>
    <col min="15600" max="15600" width="12.5546875" style="1182" bestFit="1" customWidth="1"/>
    <col min="15601" max="15601" width="13.33203125" style="1182" bestFit="1" customWidth="1"/>
    <col min="15602" max="15604" width="12.6640625" style="1182" bestFit="1" customWidth="1"/>
    <col min="15605" max="15605" width="13.33203125" style="1182" customWidth="1"/>
    <col min="15606" max="15606" width="13" style="1182" bestFit="1" customWidth="1"/>
    <col min="15607" max="15607" width="12.5546875" style="1182" bestFit="1" customWidth="1"/>
    <col min="15608" max="15608" width="12.109375" style="1182" customWidth="1"/>
    <col min="15609" max="15851" width="8.88671875" style="1182"/>
    <col min="15852" max="15852" width="0" style="1182" hidden="1" customWidth="1"/>
    <col min="15853" max="15853" width="30" style="1182" customWidth="1"/>
    <col min="15854" max="15854" width="0" style="1182" hidden="1" customWidth="1"/>
    <col min="15855" max="15855" width="12.6640625" style="1182" bestFit="1" customWidth="1"/>
    <col min="15856" max="15856" width="12.5546875" style="1182" bestFit="1" customWidth="1"/>
    <col min="15857" max="15857" width="13.33203125" style="1182" bestFit="1" customWidth="1"/>
    <col min="15858" max="15860" width="12.6640625" style="1182" bestFit="1" customWidth="1"/>
    <col min="15861" max="15861" width="13.33203125" style="1182" customWidth="1"/>
    <col min="15862" max="15862" width="13" style="1182" bestFit="1" customWidth="1"/>
    <col min="15863" max="15863" width="12.5546875" style="1182" bestFit="1" customWidth="1"/>
    <col min="15864" max="15864" width="12.109375" style="1182" customWidth="1"/>
    <col min="15865" max="16107" width="8.88671875" style="1182"/>
    <col min="16108" max="16108" width="0" style="1182" hidden="1" customWidth="1"/>
    <col min="16109" max="16109" width="30" style="1182" customWidth="1"/>
    <col min="16110" max="16110" width="0" style="1182" hidden="1" customWidth="1"/>
    <col min="16111" max="16111" width="12.6640625" style="1182" bestFit="1" customWidth="1"/>
    <col min="16112" max="16112" width="12.5546875" style="1182" bestFit="1" customWidth="1"/>
    <col min="16113" max="16113" width="13.33203125" style="1182" bestFit="1" customWidth="1"/>
    <col min="16114" max="16116" width="12.6640625" style="1182" bestFit="1" customWidth="1"/>
    <col min="16117" max="16117" width="13.33203125" style="1182" customWidth="1"/>
    <col min="16118" max="16118" width="13" style="1182" bestFit="1" customWidth="1"/>
    <col min="16119" max="16119" width="12.5546875" style="1182" bestFit="1" customWidth="1"/>
    <col min="16120" max="16120" width="12.109375" style="1182" customWidth="1"/>
    <col min="16121" max="16364" width="8.88671875" style="1182"/>
    <col min="16365" max="16384" width="8.88671875" style="1182" customWidth="1"/>
  </cols>
  <sheetData>
    <row r="1" spans="1:14" ht="18.600000000000001" customHeight="1">
      <c r="A1" s="3470" t="s">
        <v>962</v>
      </c>
      <c r="B1" s="3470"/>
      <c r="C1" s="3470"/>
      <c r="D1" s="3470"/>
      <c r="E1" s="3470"/>
      <c r="F1" s="3470"/>
      <c r="G1" s="3470"/>
      <c r="H1" s="3470"/>
      <c r="I1" s="3470"/>
      <c r="J1" s="3470"/>
      <c r="K1" s="3470"/>
      <c r="L1" s="3470"/>
      <c r="M1" s="3470"/>
      <c r="N1" s="1218"/>
    </row>
    <row r="2" spans="1:14" ht="16.8" customHeight="1">
      <c r="A2" s="3470" t="s">
        <v>958</v>
      </c>
      <c r="B2" s="3470"/>
      <c r="C2" s="3470"/>
      <c r="D2" s="3470"/>
      <c r="E2" s="3470"/>
      <c r="F2" s="3470"/>
      <c r="G2" s="3470"/>
      <c r="H2" s="3470"/>
      <c r="I2" s="3470"/>
      <c r="J2" s="3470"/>
      <c r="K2" s="3470"/>
      <c r="L2" s="3470"/>
      <c r="M2" s="3470"/>
      <c r="N2" s="1218"/>
    </row>
    <row r="3" spans="1:14" ht="17.399999999999999">
      <c r="A3" s="3471" t="s">
        <v>961</v>
      </c>
      <c r="B3" s="3471"/>
      <c r="C3" s="3471"/>
      <c r="D3" s="3471"/>
      <c r="E3" s="3471"/>
      <c r="F3" s="3471"/>
      <c r="G3" s="3471"/>
      <c r="H3" s="3471"/>
      <c r="I3" s="3471"/>
      <c r="J3" s="3471"/>
      <c r="K3" s="3471"/>
      <c r="L3" s="3471"/>
      <c r="M3" s="3471"/>
      <c r="N3" s="1217"/>
    </row>
    <row r="4" spans="1:14" ht="15.75" customHeight="1" thickBot="1">
      <c r="A4" s="3476" t="s">
        <v>956</v>
      </c>
      <c r="B4" s="3476"/>
      <c r="C4" s="3476"/>
      <c r="D4" s="3476"/>
      <c r="E4" s="3476"/>
      <c r="F4" s="3476"/>
      <c r="G4" s="3476"/>
      <c r="H4" s="3476"/>
      <c r="I4" s="3476"/>
      <c r="J4" s="3476"/>
      <c r="K4" s="3476"/>
      <c r="L4" s="3476"/>
      <c r="M4" s="3476"/>
      <c r="N4" s="3476"/>
    </row>
    <row r="5" spans="1:14" ht="25.5" customHeight="1" thickTop="1">
      <c r="A5" s="3468" t="s">
        <v>954</v>
      </c>
      <c r="B5" s="1203" t="s">
        <v>248</v>
      </c>
      <c r="C5" s="1203" t="s">
        <v>246</v>
      </c>
      <c r="D5" s="1203" t="s">
        <v>244</v>
      </c>
      <c r="E5" s="1203" t="s">
        <v>242</v>
      </c>
      <c r="F5" s="1203" t="s">
        <v>240</v>
      </c>
      <c r="G5" s="1203" t="s">
        <v>239</v>
      </c>
      <c r="H5" s="1203" t="s">
        <v>237</v>
      </c>
      <c r="I5" s="1203" t="s">
        <v>236</v>
      </c>
      <c r="J5" s="1203" t="s">
        <v>235</v>
      </c>
      <c r="K5" s="1203" t="s">
        <v>953</v>
      </c>
      <c r="L5" s="1203" t="s">
        <v>952</v>
      </c>
      <c r="M5" s="1203" t="s">
        <v>951</v>
      </c>
      <c r="N5" s="2106" t="s">
        <v>924</v>
      </c>
    </row>
    <row r="6" spans="1:14" ht="23.25" customHeight="1">
      <c r="A6" s="3472"/>
      <c r="B6" s="1216" t="s">
        <v>249</v>
      </c>
      <c r="C6" s="1216" t="s">
        <v>247</v>
      </c>
      <c r="D6" s="1216" t="s">
        <v>245</v>
      </c>
      <c r="E6" s="1216" t="s">
        <v>243</v>
      </c>
      <c r="F6" s="1216" t="s">
        <v>241</v>
      </c>
      <c r="G6" s="1216" t="s">
        <v>58</v>
      </c>
      <c r="H6" s="1216" t="s">
        <v>238</v>
      </c>
      <c r="I6" s="1216" t="s">
        <v>59</v>
      </c>
      <c r="J6" s="1216" t="s">
        <v>60</v>
      </c>
      <c r="K6" s="1216" t="s">
        <v>61</v>
      </c>
      <c r="L6" s="1202" t="s">
        <v>150</v>
      </c>
      <c r="M6" s="1202" t="s">
        <v>923</v>
      </c>
      <c r="N6" s="2110" t="s">
        <v>922</v>
      </c>
    </row>
    <row r="7" spans="1:14" s="1210" customFormat="1" ht="20.100000000000001" customHeight="1">
      <c r="A7" s="1154" t="s">
        <v>947</v>
      </c>
      <c r="B7" s="1215">
        <v>505734.68799531012</v>
      </c>
      <c r="C7" s="1215">
        <v>512342.41436029418</v>
      </c>
      <c r="D7" s="1215">
        <v>535329.41500983958</v>
      </c>
      <c r="E7" s="1215">
        <v>541757.95471511001</v>
      </c>
      <c r="F7" s="1215">
        <v>541301.12991778261</v>
      </c>
      <c r="G7" s="1215">
        <v>569311.9932801316</v>
      </c>
      <c r="H7" s="1176">
        <v>584166.82075779652</v>
      </c>
      <c r="I7" s="1176">
        <v>614291.88264241419</v>
      </c>
      <c r="J7" s="1176">
        <v>629229.35955747985</v>
      </c>
      <c r="K7" s="1176">
        <v>647153.63075343659</v>
      </c>
      <c r="L7" s="1211">
        <v>662371.79888026998</v>
      </c>
      <c r="M7" s="1211">
        <v>680666.94592091802</v>
      </c>
      <c r="N7" s="2107">
        <v>701396.47819748998</v>
      </c>
    </row>
    <row r="8" spans="1:14" s="1210" customFormat="1" ht="20.100000000000001" customHeight="1">
      <c r="A8" s="1151" t="s">
        <v>946</v>
      </c>
      <c r="B8" s="1214">
        <v>8965.6216014759757</v>
      </c>
      <c r="C8" s="1214">
        <v>9169.4177904234639</v>
      </c>
      <c r="D8" s="1214">
        <v>10224.053526988717</v>
      </c>
      <c r="E8" s="1214">
        <v>10546.113284581139</v>
      </c>
      <c r="F8" s="1214">
        <v>10262.940194337623</v>
      </c>
      <c r="G8" s="1214">
        <v>11761.48632843927</v>
      </c>
      <c r="H8" s="1211">
        <v>12866.548767662611</v>
      </c>
      <c r="I8" s="1211">
        <v>15133.998843505609</v>
      </c>
      <c r="J8" s="1211">
        <v>14796.590512784189</v>
      </c>
      <c r="K8" s="1211">
        <v>15484.676361400192</v>
      </c>
      <c r="L8" s="1211">
        <v>16853.521751747969</v>
      </c>
      <c r="M8" s="1211">
        <v>17018.322521714072</v>
      </c>
      <c r="N8" s="2107">
        <v>17411.95127533489</v>
      </c>
    </row>
    <row r="9" spans="1:14" s="1210" customFormat="1" ht="20.100000000000001" customHeight="1">
      <c r="A9" s="1151" t="s">
        <v>945</v>
      </c>
      <c r="B9" s="1214">
        <v>92647.229421670025</v>
      </c>
      <c r="C9" s="1214">
        <v>95325.259952227876</v>
      </c>
      <c r="D9" s="1214">
        <v>101091.33314964181</v>
      </c>
      <c r="E9" s="1214">
        <v>101154.87156133843</v>
      </c>
      <c r="F9" s="1214">
        <v>91536.960119004827</v>
      </c>
      <c r="G9" s="1214">
        <v>106939.86872726207</v>
      </c>
      <c r="H9" s="1211">
        <v>116785.49303779524</v>
      </c>
      <c r="I9" s="1211">
        <v>124403.0221348278</v>
      </c>
      <c r="J9" s="1211">
        <v>113170.66468644125</v>
      </c>
      <c r="K9" s="1211">
        <v>122968.25403640681</v>
      </c>
      <c r="L9" s="1211">
        <v>131208.86568808934</v>
      </c>
      <c r="M9" s="1211">
        <v>128608.70068589289</v>
      </c>
      <c r="N9" s="2107">
        <v>126547.92071653117</v>
      </c>
    </row>
    <row r="10" spans="1:14" s="1210" customFormat="1" ht="25.2" customHeight="1">
      <c r="A10" s="1151" t="s">
        <v>944</v>
      </c>
      <c r="B10" s="1214">
        <v>16504.558160940367</v>
      </c>
      <c r="C10" s="1214">
        <v>16646.514208887016</v>
      </c>
      <c r="D10" s="1214">
        <v>17275.522902773362</v>
      </c>
      <c r="E10" s="1214">
        <v>17387.481786767155</v>
      </c>
      <c r="F10" s="1214">
        <v>15891.064792640267</v>
      </c>
      <c r="G10" s="1214">
        <v>19520.237118904501</v>
      </c>
      <c r="H10" s="1211">
        <v>21546.292120799444</v>
      </c>
      <c r="I10" s="1211">
        <v>23617.348849308146</v>
      </c>
      <c r="J10" s="1211">
        <v>28223.935078645183</v>
      </c>
      <c r="K10" s="1211">
        <v>29402.677735884325</v>
      </c>
      <c r="L10" s="1211">
        <v>44890.540675080993</v>
      </c>
      <c r="M10" s="1211">
        <v>53819.230280136166</v>
      </c>
      <c r="N10" s="2107">
        <v>63207.830990218819</v>
      </c>
    </row>
    <row r="11" spans="1:14" s="1210" customFormat="1" ht="36" customHeight="1">
      <c r="A11" s="1151" t="s">
        <v>943</v>
      </c>
      <c r="B11" s="1214">
        <v>10030.5640595564</v>
      </c>
      <c r="C11" s="1214">
        <v>11020.964702730189</v>
      </c>
      <c r="D11" s="1214">
        <v>12034.571882409024</v>
      </c>
      <c r="E11" s="1214">
        <v>13250.386453448762</v>
      </c>
      <c r="F11" s="1214">
        <v>14221.856849334756</v>
      </c>
      <c r="G11" s="1214">
        <v>14653.389593021813</v>
      </c>
      <c r="H11" s="1211">
        <v>15322.383194144993</v>
      </c>
      <c r="I11" s="1211">
        <v>15509.615242407595</v>
      </c>
      <c r="J11" s="1211">
        <v>15842.77929004512</v>
      </c>
      <c r="K11" s="1211">
        <v>16056.453605148821</v>
      </c>
      <c r="L11" s="1211">
        <v>16550.385835973189</v>
      </c>
      <c r="M11" s="1211">
        <v>17087.928496736968</v>
      </c>
      <c r="N11" s="2107">
        <v>17566.600877182977</v>
      </c>
    </row>
    <row r="12" spans="1:14" s="1210" customFormat="1" ht="26.4" customHeight="1">
      <c r="A12" s="1151" t="s">
        <v>942</v>
      </c>
      <c r="B12" s="1214">
        <v>92906.831507975614</v>
      </c>
      <c r="C12" s="1214">
        <v>95039.354064643238</v>
      </c>
      <c r="D12" s="1214">
        <v>103557.44513868459</v>
      </c>
      <c r="E12" s="1214">
        <v>106732.53234042175</v>
      </c>
      <c r="F12" s="1214">
        <v>106864.05683762359</v>
      </c>
      <c r="G12" s="1214">
        <v>126822.05609407221</v>
      </c>
      <c r="H12" s="1211">
        <v>142165.48401745639</v>
      </c>
      <c r="I12" s="1211">
        <v>152801.09537917131</v>
      </c>
      <c r="J12" s="1211">
        <v>146094.76249015931</v>
      </c>
      <c r="K12" s="1211">
        <v>156314.73187660263</v>
      </c>
      <c r="L12" s="1211">
        <v>167143.79079811525</v>
      </c>
      <c r="M12" s="1211">
        <v>165304.78052343003</v>
      </c>
      <c r="N12" s="2107">
        <v>161889.15519045739</v>
      </c>
    </row>
    <row r="13" spans="1:14" s="1210" customFormat="1" ht="31.2" customHeight="1">
      <c r="A13" s="1150" t="s">
        <v>941</v>
      </c>
      <c r="B13" s="1214">
        <v>226874.58456605009</v>
      </c>
      <c r="C13" s="1214">
        <v>233080.91766752559</v>
      </c>
      <c r="D13" s="1214">
        <v>247240.26406801341</v>
      </c>
      <c r="E13" s="1214">
        <v>257602.45375331322</v>
      </c>
      <c r="F13" s="1214">
        <v>251008.37043964386</v>
      </c>
      <c r="G13" s="1214">
        <v>277883.55279466184</v>
      </c>
      <c r="H13" s="1211">
        <v>325766.88529726258</v>
      </c>
      <c r="I13" s="1211">
        <v>352193.97437163861</v>
      </c>
      <c r="J13" s="1211">
        <v>312080.48231361737</v>
      </c>
      <c r="K13" s="1211">
        <v>332797.50722296408</v>
      </c>
      <c r="L13" s="1211">
        <v>357483.44067158486</v>
      </c>
      <c r="M13" s="1211">
        <v>346703.6989989159</v>
      </c>
      <c r="N13" s="2107">
        <v>347270.01701364241</v>
      </c>
    </row>
    <row r="14" spans="1:14" s="1210" customFormat="1" ht="20.100000000000001" customHeight="1">
      <c r="A14" s="1151" t="s">
        <v>940</v>
      </c>
      <c r="B14" s="1214">
        <v>82507.542238225884</v>
      </c>
      <c r="C14" s="1214">
        <v>89324.489561026639</v>
      </c>
      <c r="D14" s="1214">
        <v>95033.382961670563</v>
      </c>
      <c r="E14" s="1214">
        <v>100638.1577491916</v>
      </c>
      <c r="F14" s="1214">
        <v>100812.22609417446</v>
      </c>
      <c r="G14" s="1214">
        <v>105258.22396231009</v>
      </c>
      <c r="H14" s="1211">
        <v>117552.47419223184</v>
      </c>
      <c r="I14" s="1211">
        <v>127863.01297666397</v>
      </c>
      <c r="J14" s="1211">
        <v>112782.76920576626</v>
      </c>
      <c r="K14" s="1211">
        <v>117785.24348814395</v>
      </c>
      <c r="L14" s="1211">
        <v>123207.14727555931</v>
      </c>
      <c r="M14" s="1211">
        <v>124988.09572993519</v>
      </c>
      <c r="N14" s="2107">
        <v>139848.80456916126</v>
      </c>
    </row>
    <row r="15" spans="1:14" s="1210" customFormat="1" ht="20.100000000000001" customHeight="1">
      <c r="A15" s="1151" t="s">
        <v>939</v>
      </c>
      <c r="B15" s="1214">
        <v>26049.291183171888</v>
      </c>
      <c r="C15" s="1214">
        <v>27850.651671057371</v>
      </c>
      <c r="D15" s="1214">
        <v>28269.178543520946</v>
      </c>
      <c r="E15" s="1214">
        <v>29798.71931808714</v>
      </c>
      <c r="F15" s="1214">
        <v>27419.665319864667</v>
      </c>
      <c r="G15" s="1214">
        <v>31091.696640870432</v>
      </c>
      <c r="H15" s="1211">
        <v>34886.992525115027</v>
      </c>
      <c r="I15" s="1211">
        <v>38348.296305002033</v>
      </c>
      <c r="J15" s="1211">
        <v>24245.122196670869</v>
      </c>
      <c r="K15" s="1211">
        <v>26846.52</v>
      </c>
      <c r="L15" s="1211">
        <v>30219.776643873323</v>
      </c>
      <c r="M15" s="1211">
        <v>35668.48275347086</v>
      </c>
      <c r="N15" s="2107">
        <v>43459.36309538479</v>
      </c>
    </row>
    <row r="16" spans="1:14" s="1210" customFormat="1" ht="20.100000000000001" customHeight="1">
      <c r="A16" s="1151" t="s">
        <v>938</v>
      </c>
      <c r="B16" s="1214">
        <v>40081.61404367353</v>
      </c>
      <c r="C16" s="1214">
        <v>44364.215461947024</v>
      </c>
      <c r="D16" s="1214">
        <v>55876.395931860839</v>
      </c>
      <c r="E16" s="1214">
        <v>61794.528492676676</v>
      </c>
      <c r="F16" s="1214">
        <v>62839.844005325882</v>
      </c>
      <c r="G16" s="1214">
        <v>71416.116596801046</v>
      </c>
      <c r="H16" s="1211">
        <v>72941.938639811124</v>
      </c>
      <c r="I16" s="1211">
        <v>78084.202003198894</v>
      </c>
      <c r="J16" s="1211">
        <v>79661.768526620392</v>
      </c>
      <c r="K16" s="1211">
        <v>82589.16167876996</v>
      </c>
      <c r="L16" s="1211">
        <v>86046.161362267565</v>
      </c>
      <c r="M16" s="1211">
        <v>89619.640424323006</v>
      </c>
      <c r="N16" s="2107">
        <v>94023.86023834339</v>
      </c>
    </row>
    <row r="17" spans="1:14" s="1210" customFormat="1" ht="20.100000000000001" customHeight="1">
      <c r="A17" s="1151" t="s">
        <v>937</v>
      </c>
      <c r="B17" s="1214">
        <v>69773.19334110005</v>
      </c>
      <c r="C17" s="1214">
        <v>71119.017229456484</v>
      </c>
      <c r="D17" s="1214">
        <v>75739.463733038676</v>
      </c>
      <c r="E17" s="1214">
        <v>80961.237122236766</v>
      </c>
      <c r="F17" s="1214">
        <v>88169.929775555909</v>
      </c>
      <c r="G17" s="1214">
        <v>96809.704358506715</v>
      </c>
      <c r="H17" s="1211">
        <v>105940.5025935999</v>
      </c>
      <c r="I17" s="1211">
        <v>112666.68473151716</v>
      </c>
      <c r="J17" s="1211">
        <v>112273.798050596</v>
      </c>
      <c r="K17" s="1211">
        <v>117504.09223004067</v>
      </c>
      <c r="L17" s="1211">
        <v>125629.1324699744</v>
      </c>
      <c r="M17" s="1211">
        <v>134756.73147930755</v>
      </c>
      <c r="N17" s="2107">
        <v>145268.67018154493</v>
      </c>
    </row>
    <row r="18" spans="1:14" s="1210" customFormat="1" ht="20.100000000000001" customHeight="1">
      <c r="A18" s="1151" t="s">
        <v>936</v>
      </c>
      <c r="B18" s="1214">
        <v>145494.42171661716</v>
      </c>
      <c r="C18" s="1214">
        <v>148226.03166412193</v>
      </c>
      <c r="D18" s="1214">
        <v>150618.19877445817</v>
      </c>
      <c r="E18" s="1214">
        <v>152881.77813997434</v>
      </c>
      <c r="F18" s="1214">
        <v>153477.78730511415</v>
      </c>
      <c r="G18" s="1214">
        <v>159688.60807931682</v>
      </c>
      <c r="H18" s="1211">
        <v>162181.43681462464</v>
      </c>
      <c r="I18" s="1211">
        <v>168268.80281413713</v>
      </c>
      <c r="J18" s="1211">
        <v>171766.1877041987</v>
      </c>
      <c r="K18" s="1211">
        <v>176516.16997372749</v>
      </c>
      <c r="L18" s="1211">
        <v>179546.07055485199</v>
      </c>
      <c r="M18" s="1211">
        <v>183457.92787431998</v>
      </c>
      <c r="N18" s="2107">
        <v>188932.24039329647</v>
      </c>
    </row>
    <row r="19" spans="1:14" s="1210" customFormat="1" ht="20.100000000000001" customHeight="1">
      <c r="A19" s="1151" t="s">
        <v>935</v>
      </c>
      <c r="B19" s="1214">
        <v>13005.46537237458</v>
      </c>
      <c r="C19" s="1214">
        <v>13627.879579808396</v>
      </c>
      <c r="D19" s="1214">
        <v>14543.015819759896</v>
      </c>
      <c r="E19" s="1214">
        <v>15620.041758886851</v>
      </c>
      <c r="F19" s="1214">
        <v>15922.034984255264</v>
      </c>
      <c r="G19" s="1214">
        <v>17308.699655183784</v>
      </c>
      <c r="H19" s="1211">
        <v>18165.289405950032</v>
      </c>
      <c r="I19" s="1211">
        <v>19183.848301525031</v>
      </c>
      <c r="J19" s="1211">
        <v>19475.902783302834</v>
      </c>
      <c r="K19" s="1211">
        <v>19769.020457970233</v>
      </c>
      <c r="L19" s="1211">
        <v>20460.765511944926</v>
      </c>
      <c r="M19" s="1211">
        <v>21264.421549354709</v>
      </c>
      <c r="N19" s="2107">
        <v>22146.725241837776</v>
      </c>
    </row>
    <row r="20" spans="1:14" s="1210" customFormat="1" ht="20.100000000000001" customHeight="1">
      <c r="A20" s="1151" t="s">
        <v>934</v>
      </c>
      <c r="B20" s="1214">
        <v>6170.0203955680181</v>
      </c>
      <c r="C20" s="1214">
        <v>7045.3015931055452</v>
      </c>
      <c r="D20" s="1214">
        <v>8158.246078684414</v>
      </c>
      <c r="E20" s="1214">
        <v>9108.3894540945039</v>
      </c>
      <c r="F20" s="1214">
        <v>10197.887229632473</v>
      </c>
      <c r="G20" s="1214">
        <v>11858.612229651579</v>
      </c>
      <c r="H20" s="1211">
        <v>14066.711509124731</v>
      </c>
      <c r="I20" s="1211">
        <v>14972.133473000684</v>
      </c>
      <c r="J20" s="1211">
        <v>15299.621840438907</v>
      </c>
      <c r="K20" s="1211">
        <v>15650.924072136251</v>
      </c>
      <c r="L20" s="1211">
        <v>15898.404175317635</v>
      </c>
      <c r="M20" s="1211">
        <v>16697.995306607296</v>
      </c>
      <c r="N20" s="2107">
        <v>17372.250668774333</v>
      </c>
    </row>
    <row r="21" spans="1:14" s="1210" customFormat="1" ht="20.100000000000001" customHeight="1">
      <c r="A21" s="1151" t="s">
        <v>933</v>
      </c>
      <c r="B21" s="1214">
        <v>66246.598598587938</v>
      </c>
      <c r="C21" s="1214">
        <v>69630.360426271247</v>
      </c>
      <c r="D21" s="1214">
        <v>73045.730141452921</v>
      </c>
      <c r="E21" s="1214">
        <v>79001.516723427165</v>
      </c>
      <c r="F21" s="1214">
        <v>80624.643538721459</v>
      </c>
      <c r="G21" s="1214">
        <v>87095.250475667606</v>
      </c>
      <c r="H21" s="1211">
        <v>91199.910198211335</v>
      </c>
      <c r="I21" s="1211">
        <v>95865.125076381271</v>
      </c>
      <c r="J21" s="1211">
        <v>101768.61915727213</v>
      </c>
      <c r="K21" s="1211">
        <v>105212.48127727846</v>
      </c>
      <c r="L21" s="1211">
        <v>109507.50080807871</v>
      </c>
      <c r="M21" s="1211">
        <v>115801.47252281949</v>
      </c>
      <c r="N21" s="2107">
        <v>121004.95727077562</v>
      </c>
    </row>
    <row r="22" spans="1:14" s="1210" customFormat="1" ht="20.100000000000001" customHeight="1">
      <c r="A22" s="1151" t="s">
        <v>689</v>
      </c>
      <c r="B22" s="1214">
        <v>79549.582172527065</v>
      </c>
      <c r="C22" s="1214">
        <v>84177.259190952478</v>
      </c>
      <c r="D22" s="1214">
        <v>88345.383012766295</v>
      </c>
      <c r="E22" s="1214">
        <v>93186.40494138436</v>
      </c>
      <c r="F22" s="1214">
        <v>99851.976899499423</v>
      </c>
      <c r="G22" s="1214">
        <v>107048.41464530813</v>
      </c>
      <c r="H22" s="1211">
        <v>113288.38633114444</v>
      </c>
      <c r="I22" s="1211">
        <v>120060.12893881563</v>
      </c>
      <c r="J22" s="1211">
        <v>123903.76134007801</v>
      </c>
      <c r="K22" s="1211">
        <v>128759.72517496048</v>
      </c>
      <c r="L22" s="1211">
        <v>134760.42763938545</v>
      </c>
      <c r="M22" s="1211">
        <v>140055.46080766391</v>
      </c>
      <c r="N22" s="2107">
        <v>143844.73130943175</v>
      </c>
    </row>
    <row r="23" spans="1:14" s="1210" customFormat="1" ht="20.100000000000001" customHeight="1">
      <c r="A23" s="1151" t="s">
        <v>932</v>
      </c>
      <c r="B23" s="1214">
        <v>17666.192622113907</v>
      </c>
      <c r="C23" s="1214">
        <v>18296.574929045513</v>
      </c>
      <c r="D23" s="1214">
        <v>18852.540913117817</v>
      </c>
      <c r="E23" s="1214">
        <v>20853.808957827678</v>
      </c>
      <c r="F23" s="1214">
        <v>21549.840850101413</v>
      </c>
      <c r="G23" s="1214">
        <v>23143.63876818135</v>
      </c>
      <c r="H23" s="1211">
        <v>24503.271209508457</v>
      </c>
      <c r="I23" s="1211">
        <v>26142.553236555745</v>
      </c>
      <c r="J23" s="1211">
        <v>27501.910565007223</v>
      </c>
      <c r="K23" s="1211">
        <v>29315.687620357283</v>
      </c>
      <c r="L23" s="1211">
        <v>31366.112007039552</v>
      </c>
      <c r="M23" s="1211">
        <v>33427.088739067069</v>
      </c>
      <c r="N23" s="2107">
        <v>35271.240912059569</v>
      </c>
    </row>
    <row r="24" spans="1:14" s="1210" customFormat="1" ht="20.100000000000001" customHeight="1">
      <c r="A24" s="1150" t="s">
        <v>931</v>
      </c>
      <c r="B24" s="1214">
        <v>6963.7059502633738</v>
      </c>
      <c r="C24" s="1214">
        <v>7215.7633374902362</v>
      </c>
      <c r="D24" s="1214">
        <v>7476.6832343829492</v>
      </c>
      <c r="E24" s="1214">
        <v>8128.8822242854894</v>
      </c>
      <c r="F24" s="1214">
        <v>8495.97294745203</v>
      </c>
      <c r="G24" s="1214">
        <v>8894.4839473108987</v>
      </c>
      <c r="H24" s="1214">
        <v>9306.2571293887922</v>
      </c>
      <c r="I24" s="1214">
        <v>9857.3350446476907</v>
      </c>
      <c r="J24" s="1214">
        <v>10031.329029079383</v>
      </c>
      <c r="K24" s="1214">
        <v>10370.42236493022</v>
      </c>
      <c r="L24" s="1211">
        <v>10835.233135259465</v>
      </c>
      <c r="M24" s="1211">
        <v>11388.669949319607</v>
      </c>
      <c r="N24" s="2107">
        <v>11863.187073102148</v>
      </c>
    </row>
    <row r="25" spans="1:14" s="1204" customFormat="1" ht="20.100000000000001" customHeight="1">
      <c r="A25" s="1149" t="s">
        <v>930</v>
      </c>
      <c r="B25" s="1213">
        <v>1507171.7049472022</v>
      </c>
      <c r="C25" s="1213">
        <v>1553502.3873910143</v>
      </c>
      <c r="D25" s="1213">
        <v>1642710.8248230638</v>
      </c>
      <c r="E25" s="1213">
        <v>1700405.2587770536</v>
      </c>
      <c r="F25" s="1213">
        <v>1700448.1881000644</v>
      </c>
      <c r="G25" s="1213">
        <v>1846506.0332956018</v>
      </c>
      <c r="H25" s="1213">
        <v>1982653.0777416285</v>
      </c>
      <c r="I25" s="1213">
        <v>2109263.0603647181</v>
      </c>
      <c r="J25" s="1213">
        <v>2058149.3643282028</v>
      </c>
      <c r="K25" s="1213">
        <v>2150497.3799301577</v>
      </c>
      <c r="L25" s="1213">
        <v>2263979.0758844139</v>
      </c>
      <c r="M25" s="1213">
        <v>2316335.5945639326</v>
      </c>
      <c r="N25" s="2108">
        <v>2398325.9852145701</v>
      </c>
    </row>
    <row r="26" spans="1:14" s="1210" customFormat="1" ht="20.100000000000001" customHeight="1">
      <c r="A26" s="1146" t="s">
        <v>929</v>
      </c>
      <c r="B26" s="1212">
        <v>124868.77112686304</v>
      </c>
      <c r="C26" s="1212">
        <v>136070.01532339799</v>
      </c>
      <c r="D26" s="1212">
        <v>148429.93296354401</v>
      </c>
      <c r="E26" s="1212">
        <v>161952.20975116</v>
      </c>
      <c r="F26" s="1212">
        <v>169975.40609838601</v>
      </c>
      <c r="G26" s="1212">
        <v>191830.71206115501</v>
      </c>
      <c r="H26" s="1211">
        <v>211053.36068730199</v>
      </c>
      <c r="I26" s="1211">
        <v>230479.63159865301</v>
      </c>
      <c r="J26" s="1211">
        <v>226150.3021987039</v>
      </c>
      <c r="K26" s="1211">
        <v>244320.12207855657</v>
      </c>
      <c r="L26" s="1211">
        <v>265698.13276043022</v>
      </c>
      <c r="M26" s="1211">
        <v>262734.69064150687</v>
      </c>
      <c r="N26" s="2107">
        <v>280510.15408402338</v>
      </c>
    </row>
    <row r="27" spans="1:14" s="1204" customFormat="1" ht="20.100000000000001" customHeight="1" thickBot="1">
      <c r="A27" s="1143" t="s">
        <v>928</v>
      </c>
      <c r="B27" s="1209">
        <v>1632040.4760740653</v>
      </c>
      <c r="C27" s="1209">
        <v>1689572.4027144122</v>
      </c>
      <c r="D27" s="1209">
        <v>1791140.7577866078</v>
      </c>
      <c r="E27" s="1209">
        <v>1862357.4685282134</v>
      </c>
      <c r="F27" s="1209">
        <v>1870423.5941984504</v>
      </c>
      <c r="G27" s="1209">
        <v>2038336.7453567567</v>
      </c>
      <c r="H27" s="1209">
        <v>2193706.4384289305</v>
      </c>
      <c r="I27" s="1209">
        <v>2339742.6919633709</v>
      </c>
      <c r="J27" s="1209">
        <v>2284299.6665269067</v>
      </c>
      <c r="K27" s="1209">
        <v>2394817.5020087142</v>
      </c>
      <c r="L27" s="1209">
        <v>2529677.2086448441</v>
      </c>
      <c r="M27" s="1209">
        <v>2579070.2852054397</v>
      </c>
      <c r="N27" s="2109">
        <v>2678836.1392985936</v>
      </c>
    </row>
    <row r="28" spans="1:14" s="1204" customFormat="1" ht="20.100000000000001" customHeight="1" thickTop="1">
      <c r="A28" s="1208"/>
      <c r="B28" s="1207"/>
      <c r="C28" s="1207"/>
      <c r="D28" s="1207"/>
      <c r="E28" s="1207"/>
      <c r="F28" s="1207"/>
      <c r="G28" s="1207"/>
      <c r="H28" s="1207"/>
      <c r="I28" s="1207"/>
      <c r="J28" s="1207"/>
      <c r="K28" s="1207"/>
      <c r="L28" s="1207"/>
      <c r="M28" s="1206"/>
      <c r="N28" s="1205"/>
    </row>
    <row r="29" spans="1:14" ht="20.100000000000001" customHeight="1" thickBot="1">
      <c r="A29" s="3473" t="s">
        <v>960</v>
      </c>
      <c r="B29" s="3474"/>
      <c r="C29" s="3474"/>
      <c r="D29" s="3474"/>
      <c r="E29" s="3474"/>
      <c r="F29" s="3474"/>
      <c r="G29" s="3474"/>
      <c r="H29" s="3474"/>
      <c r="I29" s="3474"/>
      <c r="J29" s="3474"/>
      <c r="K29" s="3474"/>
      <c r="L29" s="3474"/>
      <c r="M29" s="3474"/>
      <c r="N29" s="3475"/>
    </row>
    <row r="30" spans="1:14" ht="20.100000000000001" customHeight="1" thickTop="1">
      <c r="A30" s="3468" t="s">
        <v>954</v>
      </c>
      <c r="B30" s="1203" t="s">
        <v>248</v>
      </c>
      <c r="C30" s="1203" t="s">
        <v>246</v>
      </c>
      <c r="D30" s="1203" t="s">
        <v>244</v>
      </c>
      <c r="E30" s="1203" t="s">
        <v>242</v>
      </c>
      <c r="F30" s="1203" t="s">
        <v>240</v>
      </c>
      <c r="G30" s="1203" t="s">
        <v>239</v>
      </c>
      <c r="H30" s="1203" t="s">
        <v>237</v>
      </c>
      <c r="I30" s="1203" t="s">
        <v>236</v>
      </c>
      <c r="J30" s="1203" t="s">
        <v>235</v>
      </c>
      <c r="K30" s="1203" t="s">
        <v>953</v>
      </c>
      <c r="L30" s="1203" t="s">
        <v>952</v>
      </c>
      <c r="M30" s="1203" t="s">
        <v>951</v>
      </c>
      <c r="N30" s="2106" t="s">
        <v>950</v>
      </c>
    </row>
    <row r="31" spans="1:14" ht="20.100000000000001" customHeight="1">
      <c r="A31" s="3469"/>
      <c r="B31" s="1202" t="s">
        <v>249</v>
      </c>
      <c r="C31" s="1202" t="s">
        <v>247</v>
      </c>
      <c r="D31" s="1202" t="s">
        <v>245</v>
      </c>
      <c r="E31" s="1202" t="s">
        <v>243</v>
      </c>
      <c r="F31" s="1202" t="s">
        <v>241</v>
      </c>
      <c r="G31" s="1202" t="s">
        <v>58</v>
      </c>
      <c r="H31" s="1202" t="s">
        <v>238</v>
      </c>
      <c r="I31" s="1202" t="s">
        <v>59</v>
      </c>
      <c r="J31" s="1202" t="s">
        <v>60</v>
      </c>
      <c r="K31" s="1202" t="s">
        <v>61</v>
      </c>
      <c r="L31" s="1202" t="s">
        <v>150</v>
      </c>
      <c r="M31" s="1202" t="s">
        <v>949</v>
      </c>
      <c r="N31" s="2110" t="s">
        <v>948</v>
      </c>
    </row>
    <row r="32" spans="1:14" ht="20.100000000000001" customHeight="1">
      <c r="A32" s="1154" t="s">
        <v>947</v>
      </c>
      <c r="B32" s="1201" t="s">
        <v>62</v>
      </c>
      <c r="C32" s="1200">
        <f t="shared" ref="C32:J41" si="0">(C7/B7-1)*100</f>
        <v>1.3065598468589457</v>
      </c>
      <c r="D32" s="1200">
        <f t="shared" si="0"/>
        <v>4.4866479926801928</v>
      </c>
      <c r="E32" s="1200">
        <f t="shared" si="0"/>
        <v>1.2008568042449763</v>
      </c>
      <c r="F32" s="1200">
        <f t="shared" si="0"/>
        <v>-8.4322674609849102E-2</v>
      </c>
      <c r="G32" s="1200">
        <f t="shared" si="0"/>
        <v>5.1747284116335557</v>
      </c>
      <c r="H32" s="1200">
        <f t="shared" si="0"/>
        <v>2.6092595365992066</v>
      </c>
      <c r="I32" s="1200">
        <f t="shared" si="0"/>
        <v>5.156927920955634</v>
      </c>
      <c r="J32" s="1200">
        <f t="shared" si="0"/>
        <v>2.4316578709800307</v>
      </c>
      <c r="K32" s="1199">
        <v>2.8486069385831581</v>
      </c>
      <c r="L32" s="1194">
        <v>2.3515541601946852</v>
      </c>
      <c r="M32" s="1194">
        <v>2.7620661192967</v>
      </c>
      <c r="N32" s="2111">
        <v>3.0454736197782668</v>
      </c>
    </row>
    <row r="33" spans="1:14" ht="20.100000000000001" customHeight="1">
      <c r="A33" s="1151" t="s">
        <v>946</v>
      </c>
      <c r="B33" s="1195" t="s">
        <v>62</v>
      </c>
      <c r="C33" s="1194">
        <f t="shared" si="0"/>
        <v>2.2730848791782332</v>
      </c>
      <c r="D33" s="1194">
        <f t="shared" si="0"/>
        <v>11.501665216593304</v>
      </c>
      <c r="E33" s="1194">
        <f t="shared" si="0"/>
        <v>3.1500202609686223</v>
      </c>
      <c r="F33" s="1194">
        <f t="shared" si="0"/>
        <v>-2.6850943338293742</v>
      </c>
      <c r="G33" s="1194">
        <f t="shared" si="0"/>
        <v>14.601528467723512</v>
      </c>
      <c r="H33" s="1194">
        <f t="shared" si="0"/>
        <v>9.3956019533968149</v>
      </c>
      <c r="I33" s="1194">
        <f t="shared" si="0"/>
        <v>17.622830463610882</v>
      </c>
      <c r="J33" s="1194">
        <f t="shared" si="0"/>
        <v>-2.2294724230550012</v>
      </c>
      <c r="K33" s="1194">
        <v>4.6503000000000005</v>
      </c>
      <c r="L33" s="1194">
        <v>8.8399999999999981</v>
      </c>
      <c r="M33" s="1194">
        <v>0.97784173773063543</v>
      </c>
      <c r="N33" s="2111">
        <v>2.312970347803541</v>
      </c>
    </row>
    <row r="34" spans="1:14" ht="20.100000000000001" customHeight="1">
      <c r="A34" s="1151" t="s">
        <v>945</v>
      </c>
      <c r="B34" s="1195" t="s">
        <v>62</v>
      </c>
      <c r="C34" s="1194">
        <f t="shared" si="0"/>
        <v>2.8905673135342091</v>
      </c>
      <c r="D34" s="1194">
        <f t="shared" si="0"/>
        <v>6.0488407797719024</v>
      </c>
      <c r="E34" s="1194">
        <f t="shared" si="0"/>
        <v>6.2852481728148391E-2</v>
      </c>
      <c r="F34" s="1194">
        <f t="shared" si="0"/>
        <v>-9.5081050411907064</v>
      </c>
      <c r="G34" s="1194">
        <f t="shared" si="0"/>
        <v>16.826982880174658</v>
      </c>
      <c r="H34" s="1194">
        <f t="shared" si="0"/>
        <v>9.2066919734522088</v>
      </c>
      <c r="I34" s="1194">
        <f t="shared" si="0"/>
        <v>6.5226672413561726</v>
      </c>
      <c r="J34" s="1194">
        <f t="shared" si="0"/>
        <v>-9.0290068968042814</v>
      </c>
      <c r="K34" s="1194">
        <v>8.6573577853514152</v>
      </c>
      <c r="L34" s="1194">
        <v>6.7014138862561694</v>
      </c>
      <c r="M34" s="1194">
        <v>-1.9816991699155271</v>
      </c>
      <c r="N34" s="2111">
        <v>-1.6023643488902568</v>
      </c>
    </row>
    <row r="35" spans="1:14" ht="24.75" customHeight="1">
      <c r="A35" s="1151" t="s">
        <v>944</v>
      </c>
      <c r="B35" s="1195" t="s">
        <v>62</v>
      </c>
      <c r="C35" s="1194">
        <f t="shared" si="0"/>
        <v>0.8601020794522185</v>
      </c>
      <c r="D35" s="1194">
        <f t="shared" si="0"/>
        <v>3.7786210734169101</v>
      </c>
      <c r="E35" s="1194">
        <f t="shared" si="0"/>
        <v>0.64807811968354834</v>
      </c>
      <c r="F35" s="1194">
        <f t="shared" si="0"/>
        <v>-8.606289355056262</v>
      </c>
      <c r="G35" s="1194">
        <f t="shared" si="0"/>
        <v>22.837817186077025</v>
      </c>
      <c r="H35" s="1194">
        <f t="shared" si="0"/>
        <v>10.379254050827068</v>
      </c>
      <c r="I35" s="1194">
        <f t="shared" si="0"/>
        <v>9.6121259142747384</v>
      </c>
      <c r="J35" s="1194">
        <f t="shared" si="0"/>
        <v>19.505094575727465</v>
      </c>
      <c r="K35" s="1194">
        <v>4.1763937379908533</v>
      </c>
      <c r="L35" s="1194">
        <v>52.675008304752446</v>
      </c>
      <c r="M35" s="1194">
        <v>19.889913266318803</v>
      </c>
      <c r="N35" s="2111">
        <v>17.444695253376448</v>
      </c>
    </row>
    <row r="36" spans="1:14" ht="20.100000000000001" customHeight="1">
      <c r="A36" s="1151" t="s">
        <v>943</v>
      </c>
      <c r="B36" s="1195" t="s">
        <v>62</v>
      </c>
      <c r="C36" s="1194">
        <f t="shared" si="0"/>
        <v>9.8738280050183924</v>
      </c>
      <c r="D36" s="1194">
        <f t="shared" si="0"/>
        <v>9.1970821703814885</v>
      </c>
      <c r="E36" s="1194">
        <f t="shared" si="0"/>
        <v>10.102682363108407</v>
      </c>
      <c r="F36" s="1194">
        <f t="shared" si="0"/>
        <v>7.3316382076776598</v>
      </c>
      <c r="G36" s="1194">
        <f t="shared" si="0"/>
        <v>3.0342925558784817</v>
      </c>
      <c r="H36" s="1194">
        <f t="shared" si="0"/>
        <v>4.5654529068261951</v>
      </c>
      <c r="I36" s="1194">
        <f t="shared" si="0"/>
        <v>1.2219512192734205</v>
      </c>
      <c r="J36" s="1194">
        <f t="shared" si="0"/>
        <v>2.1481129120892728</v>
      </c>
      <c r="K36" s="1194">
        <v>1.3487173632341389</v>
      </c>
      <c r="L36" s="1194">
        <v>3.0762224521732429</v>
      </c>
      <c r="M36" s="1194">
        <v>3.24791618812535</v>
      </c>
      <c r="N36" s="2111">
        <v>2.8012311763676561</v>
      </c>
    </row>
    <row r="37" spans="1:14" ht="20.100000000000001" customHeight="1">
      <c r="A37" s="1151" t="s">
        <v>942</v>
      </c>
      <c r="B37" s="1195" t="s">
        <v>62</v>
      </c>
      <c r="C37" s="1194">
        <f t="shared" si="0"/>
        <v>2.2953345002240777</v>
      </c>
      <c r="D37" s="1194">
        <f t="shared" si="0"/>
        <v>8.9626988292108791</v>
      </c>
      <c r="E37" s="1194">
        <f t="shared" si="0"/>
        <v>3.0660153864215722</v>
      </c>
      <c r="F37" s="1194">
        <f t="shared" si="0"/>
        <v>0.12322812390728188</v>
      </c>
      <c r="G37" s="1194">
        <f t="shared" si="0"/>
        <v>18.676063633607075</v>
      </c>
      <c r="H37" s="1194">
        <f t="shared" si="0"/>
        <v>12.098390765722144</v>
      </c>
      <c r="I37" s="1194">
        <f t="shared" si="0"/>
        <v>7.4811487719543601</v>
      </c>
      <c r="J37" s="1194">
        <f t="shared" si="0"/>
        <v>-4.3889298518249742</v>
      </c>
      <c r="K37" s="1194">
        <v>6.9954385853714092</v>
      </c>
      <c r="L37" s="1194">
        <v>6.9277276629698976</v>
      </c>
      <c r="M37" s="1194">
        <v>-1.1002564115028781</v>
      </c>
      <c r="N37" s="2111">
        <v>-2.0662592589017841</v>
      </c>
    </row>
    <row r="38" spans="1:14" ht="20.100000000000001" customHeight="1">
      <c r="A38" s="1150" t="s">
        <v>941</v>
      </c>
      <c r="B38" s="1195" t="s">
        <v>62</v>
      </c>
      <c r="C38" s="1194">
        <f t="shared" si="0"/>
        <v>2.7355788279884052</v>
      </c>
      <c r="D38" s="1194">
        <f t="shared" si="0"/>
        <v>6.0748629884344263</v>
      </c>
      <c r="E38" s="1194">
        <f t="shared" si="0"/>
        <v>4.191141650960728</v>
      </c>
      <c r="F38" s="1194">
        <f t="shared" si="0"/>
        <v>-2.5597905678274468</v>
      </c>
      <c r="G38" s="1194">
        <f t="shared" si="0"/>
        <v>10.706886908968748</v>
      </c>
      <c r="H38" s="1194">
        <f t="shared" si="0"/>
        <v>17.231438140559341</v>
      </c>
      <c r="I38" s="1194">
        <f t="shared" si="0"/>
        <v>8.1122699289282618</v>
      </c>
      <c r="J38" s="1194">
        <f t="shared" si="0"/>
        <v>-11.389602030979972</v>
      </c>
      <c r="K38" s="1194">
        <v>6.6383596807337879</v>
      </c>
      <c r="L38" s="1194">
        <v>7.4177038327639782</v>
      </c>
      <c r="M38" s="1194">
        <v>-3.0154520311255917</v>
      </c>
      <c r="N38" s="2111">
        <v>0.16334351677288544</v>
      </c>
    </row>
    <row r="39" spans="1:14" ht="20.100000000000001" customHeight="1">
      <c r="A39" s="1151" t="s">
        <v>940</v>
      </c>
      <c r="B39" s="1195" t="s">
        <v>62</v>
      </c>
      <c r="C39" s="1194">
        <f t="shared" si="0"/>
        <v>8.2622111117042216</v>
      </c>
      <c r="D39" s="1194">
        <f t="shared" si="0"/>
        <v>6.3911850251812563</v>
      </c>
      <c r="E39" s="1194">
        <f t="shared" si="0"/>
        <v>5.8976904881746561</v>
      </c>
      <c r="F39" s="1194">
        <f t="shared" si="0"/>
        <v>0.17296455825102086</v>
      </c>
      <c r="G39" s="1194">
        <f t="shared" si="0"/>
        <v>4.4101772576496501</v>
      </c>
      <c r="H39" s="1194">
        <f t="shared" si="0"/>
        <v>11.680085191560853</v>
      </c>
      <c r="I39" s="1194">
        <f t="shared" si="0"/>
        <v>8.7710095897866491</v>
      </c>
      <c r="J39" s="1194">
        <f t="shared" si="0"/>
        <v>-11.794062582937858</v>
      </c>
      <c r="K39" s="1194">
        <v>4.435495171475119</v>
      </c>
      <c r="L39" s="1194">
        <v>4.6032114268720914</v>
      </c>
      <c r="M39" s="1194">
        <v>1.4454911859883324</v>
      </c>
      <c r="N39" s="2111">
        <v>11.889699376919841</v>
      </c>
    </row>
    <row r="40" spans="1:14" ht="20.100000000000001" customHeight="1">
      <c r="A40" s="1151" t="s">
        <v>939</v>
      </c>
      <c r="B40" s="1195" t="s">
        <v>62</v>
      </c>
      <c r="C40" s="1194">
        <f t="shared" si="0"/>
        <v>6.9151996314171571</v>
      </c>
      <c r="D40" s="1194">
        <f t="shared" si="0"/>
        <v>1.5027543247704722</v>
      </c>
      <c r="E40" s="1194">
        <f t="shared" si="0"/>
        <v>5.4106304228523472</v>
      </c>
      <c r="F40" s="1194">
        <f t="shared" si="0"/>
        <v>-7.9837457872843576</v>
      </c>
      <c r="G40" s="1194">
        <f t="shared" si="0"/>
        <v>13.391962586594719</v>
      </c>
      <c r="H40" s="1194">
        <f t="shared" si="0"/>
        <v>12.206782820772899</v>
      </c>
      <c r="I40" s="1194">
        <f t="shared" si="0"/>
        <v>9.9214736764575697</v>
      </c>
      <c r="J40" s="1194">
        <f t="shared" si="0"/>
        <v>-36.776533685256808</v>
      </c>
      <c r="K40" s="1194">
        <v>10.729571838109081</v>
      </c>
      <c r="L40" s="1194">
        <v>12.564967987930364</v>
      </c>
      <c r="M40" s="1194">
        <v>18.030265987098858</v>
      </c>
      <c r="N40" s="2111">
        <v>21.842477561386623</v>
      </c>
    </row>
    <row r="41" spans="1:14" ht="20.100000000000001" customHeight="1">
      <c r="A41" s="1151" t="s">
        <v>938</v>
      </c>
      <c r="B41" s="1195" t="s">
        <v>62</v>
      </c>
      <c r="C41" s="1194">
        <f t="shared" si="0"/>
        <v>10.684703000251217</v>
      </c>
      <c r="D41" s="1194">
        <f t="shared" si="0"/>
        <v>25.949248397705293</v>
      </c>
      <c r="E41" s="1194">
        <f t="shared" si="0"/>
        <v>10.591471518729968</v>
      </c>
      <c r="F41" s="1194">
        <f t="shared" si="0"/>
        <v>1.6915988165086215</v>
      </c>
      <c r="G41" s="1194">
        <f t="shared" si="0"/>
        <v>13.647826036532319</v>
      </c>
      <c r="H41" s="1194">
        <f t="shared" si="0"/>
        <v>2.1365234007675316</v>
      </c>
      <c r="I41" s="1194">
        <f t="shared" si="0"/>
        <v>7.049803527680254</v>
      </c>
      <c r="J41" s="1194">
        <f t="shared" si="0"/>
        <v>2.0203402006424565</v>
      </c>
      <c r="K41" s="1194">
        <v>3.6747780099450447</v>
      </c>
      <c r="L41" s="1194">
        <v>4.1857788760994854</v>
      </c>
      <c r="M41" s="1194">
        <v>4.1529790585434077</v>
      </c>
      <c r="N41" s="2111">
        <v>4.9143466690645932</v>
      </c>
    </row>
    <row r="42" spans="1:14" ht="20.100000000000001" customHeight="1">
      <c r="A42" s="1151" t="s">
        <v>937</v>
      </c>
      <c r="B42" s="1195" t="s">
        <v>62</v>
      </c>
      <c r="C42" s="1194">
        <f t="shared" ref="C42:J51" si="1">(C17/B17-1)*100</f>
        <v>1.9288552292240801</v>
      </c>
      <c r="D42" s="1194">
        <f t="shared" si="1"/>
        <v>6.496780584966344</v>
      </c>
      <c r="E42" s="1194">
        <f t="shared" si="1"/>
        <v>6.8943891755075537</v>
      </c>
      <c r="F42" s="1194">
        <f t="shared" si="1"/>
        <v>8.9038815481973455</v>
      </c>
      <c r="G42" s="1194">
        <f t="shared" si="1"/>
        <v>9.7990035888018578</v>
      </c>
      <c r="H42" s="1194">
        <f t="shared" si="1"/>
        <v>9.4316972617537473</v>
      </c>
      <c r="I42" s="1194">
        <f t="shared" si="1"/>
        <v>6.3490185276160904</v>
      </c>
      <c r="J42" s="1194">
        <f t="shared" si="1"/>
        <v>-0.34871593307054249</v>
      </c>
      <c r="K42" s="1194">
        <v>4.6585171876768996</v>
      </c>
      <c r="L42" s="1194">
        <v>6.9146870425815816</v>
      </c>
      <c r="M42" s="1194">
        <v>7.2655114541323949</v>
      </c>
      <c r="N42" s="2111">
        <v>7.8006779971889832</v>
      </c>
    </row>
    <row r="43" spans="1:14" ht="20.100000000000001" customHeight="1">
      <c r="A43" s="1151" t="s">
        <v>936</v>
      </c>
      <c r="B43" s="1195" t="s">
        <v>62</v>
      </c>
      <c r="C43" s="1194">
        <f t="shared" si="1"/>
        <v>1.877467132606081</v>
      </c>
      <c r="D43" s="1194">
        <f t="shared" si="1"/>
        <v>1.6138643688153653</v>
      </c>
      <c r="E43" s="1194">
        <f t="shared" si="1"/>
        <v>1.5028591391573753</v>
      </c>
      <c r="F43" s="1194">
        <f t="shared" si="1"/>
        <v>0.38984970765718607</v>
      </c>
      <c r="G43" s="1194">
        <f t="shared" si="1"/>
        <v>4.0467229058075649</v>
      </c>
      <c r="H43" s="1194">
        <f t="shared" si="1"/>
        <v>1.5610560861483824</v>
      </c>
      <c r="I43" s="1194">
        <f t="shared" si="1"/>
        <v>3.7534295657217775</v>
      </c>
      <c r="J43" s="1194">
        <f t="shared" si="1"/>
        <v>2.0784511635972391</v>
      </c>
      <c r="K43" s="1194">
        <v>2.7653767793396034</v>
      </c>
      <c r="L43" s="1194">
        <v>1.7165002965878244</v>
      </c>
      <c r="M43" s="1194">
        <v>2.1787485002479658</v>
      </c>
      <c r="N43" s="2111">
        <v>2.9839607273481938</v>
      </c>
    </row>
    <row r="44" spans="1:14" ht="20.100000000000001" customHeight="1">
      <c r="A44" s="1151" t="s">
        <v>935</v>
      </c>
      <c r="B44" s="1195" t="s">
        <v>62</v>
      </c>
      <c r="C44" s="1194">
        <f t="shared" si="1"/>
        <v>4.785789586245115</v>
      </c>
      <c r="D44" s="1194">
        <f t="shared" si="1"/>
        <v>6.7151770353724105</v>
      </c>
      <c r="E44" s="1194">
        <f t="shared" si="1"/>
        <v>7.4057950047993426</v>
      </c>
      <c r="F44" s="1194">
        <f t="shared" si="1"/>
        <v>1.9333701537423753</v>
      </c>
      <c r="G44" s="1194">
        <f t="shared" si="1"/>
        <v>8.7090919741084747</v>
      </c>
      <c r="H44" s="1194">
        <f t="shared" si="1"/>
        <v>4.9488971894529943</v>
      </c>
      <c r="I44" s="1194">
        <f t="shared" si="1"/>
        <v>5.6071713079416829</v>
      </c>
      <c r="J44" s="1194">
        <f t="shared" si="1"/>
        <v>1.5223977858216609</v>
      </c>
      <c r="K44" s="1194">
        <v>1.5050274070925023</v>
      </c>
      <c r="L44" s="1194">
        <v>3.4991367197245422</v>
      </c>
      <c r="M44" s="1194">
        <v>3.9277906632604282</v>
      </c>
      <c r="N44" s="2111">
        <v>4.1492014745627586</v>
      </c>
    </row>
    <row r="45" spans="1:14" ht="20.100000000000001" customHeight="1">
      <c r="A45" s="1151" t="s">
        <v>934</v>
      </c>
      <c r="B45" s="1195" t="s">
        <v>62</v>
      </c>
      <c r="C45" s="1194">
        <f t="shared" si="1"/>
        <v>14.186034103975565</v>
      </c>
      <c r="D45" s="1194">
        <f t="shared" si="1"/>
        <v>15.796974350508775</v>
      </c>
      <c r="E45" s="1194">
        <f t="shared" si="1"/>
        <v>11.64641721083397</v>
      </c>
      <c r="F45" s="1194">
        <f t="shared" si="1"/>
        <v>11.96147552790694</v>
      </c>
      <c r="G45" s="1194">
        <f t="shared" si="1"/>
        <v>16.284990828232139</v>
      </c>
      <c r="H45" s="1194">
        <f t="shared" si="1"/>
        <v>18.620216570974168</v>
      </c>
      <c r="I45" s="1194">
        <f t="shared" si="1"/>
        <v>6.436628513271403</v>
      </c>
      <c r="J45" s="1194">
        <f t="shared" si="1"/>
        <v>2.1873193157727622</v>
      </c>
      <c r="K45" s="1194">
        <v>2.2961497699819344</v>
      </c>
      <c r="L45" s="1194">
        <v>1.5812491456781093</v>
      </c>
      <c r="M45" s="1194">
        <v>5.0293798199635056</v>
      </c>
      <c r="N45" s="2111">
        <v>4.0379419791802134</v>
      </c>
    </row>
    <row r="46" spans="1:14" ht="20.100000000000001" customHeight="1">
      <c r="A46" s="1151" t="s">
        <v>933</v>
      </c>
      <c r="B46" s="1195" t="s">
        <v>62</v>
      </c>
      <c r="C46" s="1194">
        <f t="shared" si="1"/>
        <v>5.1078272685164405</v>
      </c>
      <c r="D46" s="1194">
        <f t="shared" si="1"/>
        <v>4.9050007701713305</v>
      </c>
      <c r="E46" s="1194">
        <f t="shared" si="1"/>
        <v>8.1535040726417272</v>
      </c>
      <c r="F46" s="1194">
        <f t="shared" si="1"/>
        <v>2.0545514600392112</v>
      </c>
      <c r="G46" s="1194">
        <f t="shared" si="1"/>
        <v>8.0255944745213359</v>
      </c>
      <c r="H46" s="1194">
        <f t="shared" si="1"/>
        <v>4.7128399081767025</v>
      </c>
      <c r="I46" s="1194">
        <f t="shared" si="1"/>
        <v>5.1153722279229097</v>
      </c>
      <c r="J46" s="1194">
        <f t="shared" si="1"/>
        <v>6.158124840693846</v>
      </c>
      <c r="K46" s="1194">
        <v>3.3840118383489397</v>
      </c>
      <c r="L46" s="1194">
        <v>4.0822338553931532</v>
      </c>
      <c r="M46" s="1194">
        <v>5.7475256656359139</v>
      </c>
      <c r="N46" s="2111">
        <v>4.4934530059026203</v>
      </c>
    </row>
    <row r="47" spans="1:14" ht="20.100000000000001" customHeight="1">
      <c r="A47" s="1151" t="s">
        <v>689</v>
      </c>
      <c r="B47" s="1195" t="s">
        <v>62</v>
      </c>
      <c r="C47" s="1194">
        <f t="shared" si="1"/>
        <v>5.8173492456426779</v>
      </c>
      <c r="D47" s="1194">
        <f t="shared" si="1"/>
        <v>4.9516031549074357</v>
      </c>
      <c r="E47" s="1194">
        <f t="shared" si="1"/>
        <v>5.479654695614955</v>
      </c>
      <c r="F47" s="1194">
        <f t="shared" si="1"/>
        <v>7.1529446406992658</v>
      </c>
      <c r="G47" s="1194">
        <f t="shared" si="1"/>
        <v>7.2071059274589011</v>
      </c>
      <c r="H47" s="1194">
        <f t="shared" si="1"/>
        <v>5.82911172156233</v>
      </c>
      <c r="I47" s="1194">
        <f t="shared" si="1"/>
        <v>5.9774376058965517</v>
      </c>
      <c r="J47" s="1194">
        <f t="shared" si="1"/>
        <v>3.2014228497298625</v>
      </c>
      <c r="K47" s="1194">
        <v>3.9191415840511312</v>
      </c>
      <c r="L47" s="1194">
        <v>4.6603877542229446</v>
      </c>
      <c r="M47" s="1194">
        <v>3.9292196240633763</v>
      </c>
      <c r="N47" s="2111">
        <v>2.7055499870666142</v>
      </c>
    </row>
    <row r="48" spans="1:14" ht="20.100000000000001" customHeight="1">
      <c r="A48" s="1151" t="s">
        <v>932</v>
      </c>
      <c r="B48" s="1195" t="s">
        <v>62</v>
      </c>
      <c r="C48" s="1194">
        <f t="shared" si="1"/>
        <v>3.5682974844422066</v>
      </c>
      <c r="D48" s="1194">
        <f t="shared" si="1"/>
        <v>3.0386342046440529</v>
      </c>
      <c r="E48" s="1194">
        <f t="shared" si="1"/>
        <v>10.615375688257256</v>
      </c>
      <c r="F48" s="1194">
        <f t="shared" si="1"/>
        <v>3.3376727181174015</v>
      </c>
      <c r="G48" s="1194">
        <f t="shared" si="1"/>
        <v>7.3958686245816807</v>
      </c>
      <c r="H48" s="1194">
        <f t="shared" si="1"/>
        <v>5.8747565797491408</v>
      </c>
      <c r="I48" s="1194">
        <f t="shared" si="1"/>
        <v>6.6900538015151501</v>
      </c>
      <c r="J48" s="1194">
        <f t="shared" si="1"/>
        <v>5.19978793253697</v>
      </c>
      <c r="K48" s="1194">
        <v>6.5950947337377581</v>
      </c>
      <c r="L48" s="1194">
        <v>6.9942906106641054</v>
      </c>
      <c r="M48" s="1194">
        <v>6.5707115104510505</v>
      </c>
      <c r="N48" s="2111">
        <v>5.5169392326924189</v>
      </c>
    </row>
    <row r="49" spans="1:14" ht="20.100000000000001" customHeight="1">
      <c r="A49" s="1150" t="s">
        <v>931</v>
      </c>
      <c r="B49" s="1195" t="s">
        <v>62</v>
      </c>
      <c r="C49" s="1194">
        <f t="shared" si="1"/>
        <v>3.6195868841551126</v>
      </c>
      <c r="D49" s="1194">
        <f t="shared" si="1"/>
        <v>3.6159708223394427</v>
      </c>
      <c r="E49" s="1194">
        <f t="shared" si="1"/>
        <v>8.7231058138624853</v>
      </c>
      <c r="F49" s="1194">
        <f t="shared" si="1"/>
        <v>4.5158819261747585</v>
      </c>
      <c r="G49" s="1194">
        <f t="shared" si="1"/>
        <v>4.6905869677749346</v>
      </c>
      <c r="H49" s="1194">
        <f t="shared" si="1"/>
        <v>4.6295342654745664</v>
      </c>
      <c r="I49" s="1194">
        <f t="shared" si="1"/>
        <v>5.9215848820533434</v>
      </c>
      <c r="J49" s="1194">
        <f t="shared" si="1"/>
        <v>1.7651219487174297</v>
      </c>
      <c r="K49" s="1194">
        <v>3.3803430718686869</v>
      </c>
      <c r="L49" s="1194">
        <v>4.4820813846608649</v>
      </c>
      <c r="M49" s="1194">
        <v>5.1077517867075315</v>
      </c>
      <c r="N49" s="2111">
        <v>4.1665719165993629</v>
      </c>
    </row>
    <row r="50" spans="1:14" s="1190" customFormat="1" ht="20.100000000000001" customHeight="1">
      <c r="A50" s="1198" t="s">
        <v>930</v>
      </c>
      <c r="B50" s="1197" t="s">
        <v>62</v>
      </c>
      <c r="C50" s="1196">
        <f t="shared" si="1"/>
        <v>3.0740148777829601</v>
      </c>
      <c r="D50" s="1196">
        <f t="shared" si="1"/>
        <v>5.7424074887884924</v>
      </c>
      <c r="E50" s="1196">
        <f t="shared" si="1"/>
        <v>3.5121479132034006</v>
      </c>
      <c r="F50" s="1196">
        <f t="shared" si="1"/>
        <v>2.5246524491207012E-3</v>
      </c>
      <c r="G50" s="1196">
        <f t="shared" si="1"/>
        <v>8.5893734497567884</v>
      </c>
      <c r="H50" s="1196">
        <f t="shared" si="1"/>
        <v>7.3732249985143383</v>
      </c>
      <c r="I50" s="1196">
        <f t="shared" si="1"/>
        <v>6.3858868727203921</v>
      </c>
      <c r="J50" s="1196">
        <f t="shared" si="1"/>
        <v>-2.4232964108173882</v>
      </c>
      <c r="K50" s="1196">
        <v>4.486944300667802</v>
      </c>
      <c r="L50" s="1196">
        <v>5.2769976384691901</v>
      </c>
      <c r="M50" s="1196">
        <v>2.3125884526589919</v>
      </c>
      <c r="N50" s="2112">
        <v>3.5396594018179282</v>
      </c>
    </row>
    <row r="51" spans="1:14" ht="20.100000000000001" customHeight="1">
      <c r="A51" s="1151" t="s">
        <v>929</v>
      </c>
      <c r="B51" s="1195" t="s">
        <v>62</v>
      </c>
      <c r="C51" s="1194">
        <f t="shared" si="1"/>
        <v>8.9704127745077411</v>
      </c>
      <c r="D51" s="1194">
        <f t="shared" si="1"/>
        <v>9.0834983818956374</v>
      </c>
      <c r="E51" s="1194">
        <f t="shared" si="1"/>
        <v>9.110208781767227</v>
      </c>
      <c r="F51" s="1194">
        <f t="shared" si="1"/>
        <v>4.9540517906817572</v>
      </c>
      <c r="G51" s="1194">
        <f t="shared" si="1"/>
        <v>12.857922486808814</v>
      </c>
      <c r="H51" s="1194">
        <f t="shared" si="1"/>
        <v>10.020631430497362</v>
      </c>
      <c r="I51" s="1194">
        <f t="shared" si="1"/>
        <v>9.2044357162040633</v>
      </c>
      <c r="J51" s="1194">
        <f t="shared" si="1"/>
        <v>-1.8784000000000023</v>
      </c>
      <c r="K51" s="1194">
        <v>8.0344000000000033</v>
      </c>
      <c r="L51" s="1194">
        <v>8.7499999999999822</v>
      </c>
      <c r="M51" s="1194">
        <v>-1.1153417181126284</v>
      </c>
      <c r="N51" s="2111">
        <v>6.765556310479977</v>
      </c>
    </row>
    <row r="52" spans="1:14" s="1190" customFormat="1" ht="20.100000000000001" customHeight="1" thickBot="1">
      <c r="A52" s="1193" t="s">
        <v>928</v>
      </c>
      <c r="B52" s="1192" t="s">
        <v>62</v>
      </c>
      <c r="C52" s="1191">
        <f t="shared" ref="C52:J52" si="2">(C27/B27-1)*100</f>
        <v>3.5251531738196951</v>
      </c>
      <c r="D52" s="1191">
        <f t="shared" si="2"/>
        <v>6.0114828408074805</v>
      </c>
      <c r="E52" s="1191">
        <f t="shared" si="2"/>
        <v>3.976053273982294</v>
      </c>
      <c r="F52" s="1191">
        <f t="shared" si="2"/>
        <v>0.43311371777683405</v>
      </c>
      <c r="G52" s="1191">
        <f t="shared" si="2"/>
        <v>8.9772793542129961</v>
      </c>
      <c r="H52" s="1191">
        <f t="shared" si="2"/>
        <v>7.622376107681883</v>
      </c>
      <c r="I52" s="1191">
        <f t="shared" si="2"/>
        <v>6.6570554280283467</v>
      </c>
      <c r="J52" s="1191">
        <f t="shared" si="2"/>
        <v>-2.3696206265288011</v>
      </c>
      <c r="K52" s="1191">
        <v>4.838149613261602</v>
      </c>
      <c r="L52" s="1191">
        <v>5.63131455833327</v>
      </c>
      <c r="M52" s="1191">
        <v>1.9525446326432914</v>
      </c>
      <c r="N52" s="2113">
        <v>3.8682875245955914</v>
      </c>
    </row>
    <row r="53" spans="1:14" s="1186" customFormat="1" ht="17.100000000000001" customHeight="1" thickTop="1">
      <c r="A53" s="1189" t="s">
        <v>893</v>
      </c>
      <c r="B53" s="1188"/>
      <c r="C53" s="1187"/>
      <c r="D53" s="1187"/>
      <c r="E53" s="1187"/>
      <c r="F53" s="1187"/>
      <c r="G53" s="1187"/>
      <c r="H53" s="1187"/>
      <c r="I53" s="1187"/>
      <c r="J53" s="1187"/>
      <c r="K53" s="1187"/>
      <c r="L53" s="1187"/>
      <c r="M53" s="1187"/>
      <c r="N53" s="1187"/>
    </row>
    <row r="54" spans="1:14" s="1183" customFormat="1" ht="17.100000000000001" customHeight="1">
      <c r="A54" s="1185"/>
      <c r="C54" s="1184"/>
      <c r="D54" s="1184"/>
      <c r="E54" s="1184"/>
      <c r="F54" s="1184"/>
      <c r="G54" s="1184"/>
      <c r="H54" s="1184"/>
      <c r="I54" s="1184"/>
      <c r="J54" s="1184"/>
      <c r="K54" s="1184"/>
      <c r="L54" s="1184"/>
      <c r="M54" s="1184"/>
      <c r="N54" s="1184"/>
    </row>
    <row r="55" spans="1:14" s="1183" customFormat="1"/>
    <row r="56" spans="1:14" s="1183" customFormat="1"/>
  </sheetData>
  <mergeCells count="7">
    <mergeCell ref="A30:A31"/>
    <mergeCell ref="A1:M1"/>
    <mergeCell ref="A2:M2"/>
    <mergeCell ref="A3:M3"/>
    <mergeCell ref="A5:A6"/>
    <mergeCell ref="A29:N29"/>
    <mergeCell ref="A4:N4"/>
  </mergeCells>
  <printOptions horizontalCentered="1"/>
  <pageMargins left="0.55118110236220497" right="0.55118110236220497" top="0.70866141732283505" bottom="0.70866141732283505" header="0" footer="0"/>
  <pageSetup paperSize="9" scale="44" orientation="landscape" r:id="rId1"/>
  <rowBreaks count="1" manualBreakCount="1">
    <brk id="28" max="1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84" zoomScaleNormal="84" workbookViewId="0">
      <selection activeCell="A9" sqref="A9:A23"/>
    </sheetView>
  </sheetViews>
  <sheetFormatPr defaultColWidth="11" defaultRowHeight="17.100000000000001" customHeight="1"/>
  <cols>
    <col min="1" max="1" width="56.109375" style="1326" bestFit="1" customWidth="1"/>
    <col min="2" max="2" width="17.5546875" style="1326" bestFit="1" customWidth="1"/>
    <col min="3" max="3" width="17" style="1326" bestFit="1" customWidth="1"/>
    <col min="4" max="4" width="16.5546875" style="1326" bestFit="1" customWidth="1"/>
    <col min="5" max="5" width="15.5546875" style="1326" bestFit="1" customWidth="1"/>
    <col min="6" max="6" width="10.88671875" style="1326" customWidth="1"/>
    <col min="7" max="7" width="15.5546875" style="1326" bestFit="1" customWidth="1"/>
    <col min="8" max="8" width="9.44140625" style="1326" customWidth="1"/>
    <col min="9" max="253" width="11" style="1325"/>
    <col min="254" max="254" width="46.6640625" style="1325" bestFit="1" customWidth="1"/>
    <col min="255" max="255" width="11.88671875" style="1325" customWidth="1"/>
    <col min="256" max="256" width="12.44140625" style="1325" customWidth="1"/>
    <col min="257" max="257" width="12.5546875" style="1325" customWidth="1"/>
    <col min="258" max="258" width="11.6640625" style="1325" customWidth="1"/>
    <col min="259" max="259" width="10.6640625" style="1325" customWidth="1"/>
    <col min="260" max="260" width="2.44140625" style="1325" bestFit="1" customWidth="1"/>
    <col min="261" max="261" width="8.5546875" style="1325" customWidth="1"/>
    <col min="262" max="262" width="12.44140625" style="1325" customWidth="1"/>
    <col min="263" max="263" width="2.109375" style="1325" customWidth="1"/>
    <col min="264" max="264" width="9.44140625" style="1325" customWidth="1"/>
    <col min="265" max="509" width="11" style="1325"/>
    <col min="510" max="510" width="46.6640625" style="1325" bestFit="1" customWidth="1"/>
    <col min="511" max="511" width="11.88671875" style="1325" customWidth="1"/>
    <col min="512" max="512" width="12.44140625" style="1325" customWidth="1"/>
    <col min="513" max="513" width="12.5546875" style="1325" customWidth="1"/>
    <col min="514" max="514" width="11.6640625" style="1325" customWidth="1"/>
    <col min="515" max="515" width="10.6640625" style="1325" customWidth="1"/>
    <col min="516" max="516" width="2.44140625" style="1325" bestFit="1" customWidth="1"/>
    <col min="517" max="517" width="8.5546875" style="1325" customWidth="1"/>
    <col min="518" max="518" width="12.44140625" style="1325" customWidth="1"/>
    <col min="519" max="519" width="2.109375" style="1325" customWidth="1"/>
    <col min="520" max="520" width="9.44140625" style="1325" customWidth="1"/>
    <col min="521" max="765" width="11" style="1325"/>
    <col min="766" max="766" width="46.6640625" style="1325" bestFit="1" customWidth="1"/>
    <col min="767" max="767" width="11.88671875" style="1325" customWidth="1"/>
    <col min="768" max="768" width="12.44140625" style="1325" customWidth="1"/>
    <col min="769" max="769" width="12.5546875" style="1325" customWidth="1"/>
    <col min="770" max="770" width="11.6640625" style="1325" customWidth="1"/>
    <col min="771" max="771" width="10.6640625" style="1325" customWidth="1"/>
    <col min="772" max="772" width="2.44140625" style="1325" bestFit="1" customWidth="1"/>
    <col min="773" max="773" width="8.5546875" style="1325" customWidth="1"/>
    <col min="774" max="774" width="12.44140625" style="1325" customWidth="1"/>
    <col min="775" max="775" width="2.109375" style="1325" customWidth="1"/>
    <col min="776" max="776" width="9.44140625" style="1325" customWidth="1"/>
    <col min="777" max="1021" width="11" style="1325"/>
    <col min="1022" max="1022" width="46.6640625" style="1325" bestFit="1" customWidth="1"/>
    <col min="1023" max="1023" width="11.88671875" style="1325" customWidth="1"/>
    <col min="1024" max="1024" width="12.44140625" style="1325" customWidth="1"/>
    <col min="1025" max="1025" width="12.5546875" style="1325" customWidth="1"/>
    <col min="1026" max="1026" width="11.6640625" style="1325" customWidth="1"/>
    <col min="1027" max="1027" width="10.6640625" style="1325" customWidth="1"/>
    <col min="1028" max="1028" width="2.44140625" style="1325" bestFit="1" customWidth="1"/>
    <col min="1029" max="1029" width="8.5546875" style="1325" customWidth="1"/>
    <col min="1030" max="1030" width="12.44140625" style="1325" customWidth="1"/>
    <col min="1031" max="1031" width="2.109375" style="1325" customWidth="1"/>
    <col min="1032" max="1032" width="9.44140625" style="1325" customWidth="1"/>
    <col min="1033" max="1277" width="11" style="1325"/>
    <col min="1278" max="1278" width="46.6640625" style="1325" bestFit="1" customWidth="1"/>
    <col min="1279" max="1279" width="11.88671875" style="1325" customWidth="1"/>
    <col min="1280" max="1280" width="12.44140625" style="1325" customWidth="1"/>
    <col min="1281" max="1281" width="12.5546875" style="1325" customWidth="1"/>
    <col min="1282" max="1282" width="11.6640625" style="1325" customWidth="1"/>
    <col min="1283" max="1283" width="10.6640625" style="1325" customWidth="1"/>
    <col min="1284" max="1284" width="2.44140625" style="1325" bestFit="1" customWidth="1"/>
    <col min="1285" max="1285" width="8.5546875" style="1325" customWidth="1"/>
    <col min="1286" max="1286" width="12.44140625" style="1325" customWidth="1"/>
    <col min="1287" max="1287" width="2.109375" style="1325" customWidth="1"/>
    <col min="1288" max="1288" width="9.44140625" style="1325" customWidth="1"/>
    <col min="1289" max="1533" width="11" style="1325"/>
    <col min="1534" max="1534" width="46.6640625" style="1325" bestFit="1" customWidth="1"/>
    <col min="1535" max="1535" width="11.88671875" style="1325" customWidth="1"/>
    <col min="1536" max="1536" width="12.44140625" style="1325" customWidth="1"/>
    <col min="1537" max="1537" width="12.5546875" style="1325" customWidth="1"/>
    <col min="1538" max="1538" width="11.6640625" style="1325" customWidth="1"/>
    <col min="1539" max="1539" width="10.6640625" style="1325" customWidth="1"/>
    <col min="1540" max="1540" width="2.44140625" style="1325" bestFit="1" customWidth="1"/>
    <col min="1541" max="1541" width="8.5546875" style="1325" customWidth="1"/>
    <col min="1542" max="1542" width="12.44140625" style="1325" customWidth="1"/>
    <col min="1543" max="1543" width="2.109375" style="1325" customWidth="1"/>
    <col min="1544" max="1544" width="9.44140625" style="1325" customWidth="1"/>
    <col min="1545" max="1789" width="11" style="1325"/>
    <col min="1790" max="1790" width="46.6640625" style="1325" bestFit="1" customWidth="1"/>
    <col min="1791" max="1791" width="11.88671875" style="1325" customWidth="1"/>
    <col min="1792" max="1792" width="12.44140625" style="1325" customWidth="1"/>
    <col min="1793" max="1793" width="12.5546875" style="1325" customWidth="1"/>
    <col min="1794" max="1794" width="11.6640625" style="1325" customWidth="1"/>
    <col min="1795" max="1795" width="10.6640625" style="1325" customWidth="1"/>
    <col min="1796" max="1796" width="2.44140625" style="1325" bestFit="1" customWidth="1"/>
    <col min="1797" max="1797" width="8.5546875" style="1325" customWidth="1"/>
    <col min="1798" max="1798" width="12.44140625" style="1325" customWidth="1"/>
    <col min="1799" max="1799" width="2.109375" style="1325" customWidth="1"/>
    <col min="1800" max="1800" width="9.44140625" style="1325" customWidth="1"/>
    <col min="1801" max="2045" width="11" style="1325"/>
    <col min="2046" max="2046" width="46.6640625" style="1325" bestFit="1" customWidth="1"/>
    <col min="2047" max="2047" width="11.88671875" style="1325" customWidth="1"/>
    <col min="2048" max="2048" width="12.44140625" style="1325" customWidth="1"/>
    <col min="2049" max="2049" width="12.5546875" style="1325" customWidth="1"/>
    <col min="2050" max="2050" width="11.6640625" style="1325" customWidth="1"/>
    <col min="2051" max="2051" width="10.6640625" style="1325" customWidth="1"/>
    <col min="2052" max="2052" width="2.44140625" style="1325" bestFit="1" customWidth="1"/>
    <col min="2053" max="2053" width="8.5546875" style="1325" customWidth="1"/>
    <col min="2054" max="2054" width="12.44140625" style="1325" customWidth="1"/>
    <col min="2055" max="2055" width="2.109375" style="1325" customWidth="1"/>
    <col min="2056" max="2056" width="9.44140625" style="1325" customWidth="1"/>
    <col min="2057" max="2301" width="11" style="1325"/>
    <col min="2302" max="2302" width="46.6640625" style="1325" bestFit="1" customWidth="1"/>
    <col min="2303" max="2303" width="11.88671875" style="1325" customWidth="1"/>
    <col min="2304" max="2304" width="12.44140625" style="1325" customWidth="1"/>
    <col min="2305" max="2305" width="12.5546875" style="1325" customWidth="1"/>
    <col min="2306" max="2306" width="11.6640625" style="1325" customWidth="1"/>
    <col min="2307" max="2307" width="10.6640625" style="1325" customWidth="1"/>
    <col min="2308" max="2308" width="2.44140625" style="1325" bestFit="1" customWidth="1"/>
    <col min="2309" max="2309" width="8.5546875" style="1325" customWidth="1"/>
    <col min="2310" max="2310" width="12.44140625" style="1325" customWidth="1"/>
    <col min="2311" max="2311" width="2.109375" style="1325" customWidth="1"/>
    <col min="2312" max="2312" width="9.44140625" style="1325" customWidth="1"/>
    <col min="2313" max="2557" width="11" style="1325"/>
    <col min="2558" max="2558" width="46.6640625" style="1325" bestFit="1" customWidth="1"/>
    <col min="2559" max="2559" width="11.88671875" style="1325" customWidth="1"/>
    <col min="2560" max="2560" width="12.44140625" style="1325" customWidth="1"/>
    <col min="2561" max="2561" width="12.5546875" style="1325" customWidth="1"/>
    <col min="2562" max="2562" width="11.6640625" style="1325" customWidth="1"/>
    <col min="2563" max="2563" width="10.6640625" style="1325" customWidth="1"/>
    <col min="2564" max="2564" width="2.44140625" style="1325" bestFit="1" customWidth="1"/>
    <col min="2565" max="2565" width="8.5546875" style="1325" customWidth="1"/>
    <col min="2566" max="2566" width="12.44140625" style="1325" customWidth="1"/>
    <col min="2567" max="2567" width="2.109375" style="1325" customWidth="1"/>
    <col min="2568" max="2568" width="9.44140625" style="1325" customWidth="1"/>
    <col min="2569" max="2813" width="11" style="1325"/>
    <col min="2814" max="2814" width="46.6640625" style="1325" bestFit="1" customWidth="1"/>
    <col min="2815" max="2815" width="11.88671875" style="1325" customWidth="1"/>
    <col min="2816" max="2816" width="12.44140625" style="1325" customWidth="1"/>
    <col min="2817" max="2817" width="12.5546875" style="1325" customWidth="1"/>
    <col min="2818" max="2818" width="11.6640625" style="1325" customWidth="1"/>
    <col min="2819" max="2819" width="10.6640625" style="1325" customWidth="1"/>
    <col min="2820" max="2820" width="2.44140625" style="1325" bestFit="1" customWidth="1"/>
    <col min="2821" max="2821" width="8.5546875" style="1325" customWidth="1"/>
    <col min="2822" max="2822" width="12.44140625" style="1325" customWidth="1"/>
    <col min="2823" max="2823" width="2.109375" style="1325" customWidth="1"/>
    <col min="2824" max="2824" width="9.44140625" style="1325" customWidth="1"/>
    <col min="2825" max="3069" width="11" style="1325"/>
    <col min="3070" max="3070" width="46.6640625" style="1325" bestFit="1" customWidth="1"/>
    <col min="3071" max="3071" width="11.88671875" style="1325" customWidth="1"/>
    <col min="3072" max="3072" width="12.44140625" style="1325" customWidth="1"/>
    <col min="3073" max="3073" width="12.5546875" style="1325" customWidth="1"/>
    <col min="3074" max="3074" width="11.6640625" style="1325" customWidth="1"/>
    <col min="3075" max="3075" width="10.6640625" style="1325" customWidth="1"/>
    <col min="3076" max="3076" width="2.44140625" style="1325" bestFit="1" customWidth="1"/>
    <col min="3077" max="3077" width="8.5546875" style="1325" customWidth="1"/>
    <col min="3078" max="3078" width="12.44140625" style="1325" customWidth="1"/>
    <col min="3079" max="3079" width="2.109375" style="1325" customWidth="1"/>
    <col min="3080" max="3080" width="9.44140625" style="1325" customWidth="1"/>
    <col min="3081" max="3325" width="11" style="1325"/>
    <col min="3326" max="3326" width="46.6640625" style="1325" bestFit="1" customWidth="1"/>
    <col min="3327" max="3327" width="11.88671875" style="1325" customWidth="1"/>
    <col min="3328" max="3328" width="12.44140625" style="1325" customWidth="1"/>
    <col min="3329" max="3329" width="12.5546875" style="1325" customWidth="1"/>
    <col min="3330" max="3330" width="11.6640625" style="1325" customWidth="1"/>
    <col min="3331" max="3331" width="10.6640625" style="1325" customWidth="1"/>
    <col min="3332" max="3332" width="2.44140625" style="1325" bestFit="1" customWidth="1"/>
    <col min="3333" max="3333" width="8.5546875" style="1325" customWidth="1"/>
    <col min="3334" max="3334" width="12.44140625" style="1325" customWidth="1"/>
    <col min="3335" max="3335" width="2.109375" style="1325" customWidth="1"/>
    <col min="3336" max="3336" width="9.44140625" style="1325" customWidth="1"/>
    <col min="3337" max="3581" width="11" style="1325"/>
    <col min="3582" max="3582" width="46.6640625" style="1325" bestFit="1" customWidth="1"/>
    <col min="3583" max="3583" width="11.88671875" style="1325" customWidth="1"/>
    <col min="3584" max="3584" width="12.44140625" style="1325" customWidth="1"/>
    <col min="3585" max="3585" width="12.5546875" style="1325" customWidth="1"/>
    <col min="3586" max="3586" width="11.6640625" style="1325" customWidth="1"/>
    <col min="3587" max="3587" width="10.6640625" style="1325" customWidth="1"/>
    <col min="3588" max="3588" width="2.44140625" style="1325" bestFit="1" customWidth="1"/>
    <col min="3589" max="3589" width="8.5546875" style="1325" customWidth="1"/>
    <col min="3590" max="3590" width="12.44140625" style="1325" customWidth="1"/>
    <col min="3591" max="3591" width="2.109375" style="1325" customWidth="1"/>
    <col min="3592" max="3592" width="9.44140625" style="1325" customWidth="1"/>
    <col min="3593" max="3837" width="11" style="1325"/>
    <col min="3838" max="3838" width="46.6640625" style="1325" bestFit="1" customWidth="1"/>
    <col min="3839" max="3839" width="11.88671875" style="1325" customWidth="1"/>
    <col min="3840" max="3840" width="12.44140625" style="1325" customWidth="1"/>
    <col min="3841" max="3841" width="12.5546875" style="1325" customWidth="1"/>
    <col min="3842" max="3842" width="11.6640625" style="1325" customWidth="1"/>
    <col min="3843" max="3843" width="10.6640625" style="1325" customWidth="1"/>
    <col min="3844" max="3844" width="2.44140625" style="1325" bestFit="1" customWidth="1"/>
    <col min="3845" max="3845" width="8.5546875" style="1325" customWidth="1"/>
    <col min="3846" max="3846" width="12.44140625" style="1325" customWidth="1"/>
    <col min="3847" max="3847" width="2.109375" style="1325" customWidth="1"/>
    <col min="3848" max="3848" width="9.44140625" style="1325" customWidth="1"/>
    <col min="3849" max="4093" width="11" style="1325"/>
    <col min="4094" max="4094" width="46.6640625" style="1325" bestFit="1" customWidth="1"/>
    <col min="4095" max="4095" width="11.88671875" style="1325" customWidth="1"/>
    <col min="4096" max="4096" width="12.44140625" style="1325" customWidth="1"/>
    <col min="4097" max="4097" width="12.5546875" style="1325" customWidth="1"/>
    <col min="4098" max="4098" width="11.6640625" style="1325" customWidth="1"/>
    <col min="4099" max="4099" width="10.6640625" style="1325" customWidth="1"/>
    <col min="4100" max="4100" width="2.44140625" style="1325" bestFit="1" customWidth="1"/>
    <col min="4101" max="4101" width="8.5546875" style="1325" customWidth="1"/>
    <col min="4102" max="4102" width="12.44140625" style="1325" customWidth="1"/>
    <col min="4103" max="4103" width="2.109375" style="1325" customWidth="1"/>
    <col min="4104" max="4104" width="9.44140625" style="1325" customWidth="1"/>
    <col min="4105" max="4349" width="11" style="1325"/>
    <col min="4350" max="4350" width="46.6640625" style="1325" bestFit="1" customWidth="1"/>
    <col min="4351" max="4351" width="11.88671875" style="1325" customWidth="1"/>
    <col min="4352" max="4352" width="12.44140625" style="1325" customWidth="1"/>
    <col min="4353" max="4353" width="12.5546875" style="1325" customWidth="1"/>
    <col min="4354" max="4354" width="11.6640625" style="1325" customWidth="1"/>
    <col min="4355" max="4355" width="10.6640625" style="1325" customWidth="1"/>
    <col min="4356" max="4356" width="2.44140625" style="1325" bestFit="1" customWidth="1"/>
    <col min="4357" max="4357" width="8.5546875" style="1325" customWidth="1"/>
    <col min="4358" max="4358" width="12.44140625" style="1325" customWidth="1"/>
    <col min="4359" max="4359" width="2.109375" style="1325" customWidth="1"/>
    <col min="4360" max="4360" width="9.44140625" style="1325" customWidth="1"/>
    <col min="4361" max="4605" width="11" style="1325"/>
    <col min="4606" max="4606" width="46.6640625" style="1325" bestFit="1" customWidth="1"/>
    <col min="4607" max="4607" width="11.88671875" style="1325" customWidth="1"/>
    <col min="4608" max="4608" width="12.44140625" style="1325" customWidth="1"/>
    <col min="4609" max="4609" width="12.5546875" style="1325" customWidth="1"/>
    <col min="4610" max="4610" width="11.6640625" style="1325" customWidth="1"/>
    <col min="4611" max="4611" width="10.6640625" style="1325" customWidth="1"/>
    <col min="4612" max="4612" width="2.44140625" style="1325" bestFit="1" customWidth="1"/>
    <col min="4613" max="4613" width="8.5546875" style="1325" customWidth="1"/>
    <col min="4614" max="4614" width="12.44140625" style="1325" customWidth="1"/>
    <col min="4615" max="4615" width="2.109375" style="1325" customWidth="1"/>
    <col min="4616" max="4616" width="9.44140625" style="1325" customWidth="1"/>
    <col min="4617" max="4861" width="11" style="1325"/>
    <col min="4862" max="4862" width="46.6640625" style="1325" bestFit="1" customWidth="1"/>
    <col min="4863" max="4863" width="11.88671875" style="1325" customWidth="1"/>
    <col min="4864" max="4864" width="12.44140625" style="1325" customWidth="1"/>
    <col min="4865" max="4865" width="12.5546875" style="1325" customWidth="1"/>
    <col min="4866" max="4866" width="11.6640625" style="1325" customWidth="1"/>
    <col min="4867" max="4867" width="10.6640625" style="1325" customWidth="1"/>
    <col min="4868" max="4868" width="2.44140625" style="1325" bestFit="1" customWidth="1"/>
    <col min="4869" max="4869" width="8.5546875" style="1325" customWidth="1"/>
    <col min="4870" max="4870" width="12.44140625" style="1325" customWidth="1"/>
    <col min="4871" max="4871" width="2.109375" style="1325" customWidth="1"/>
    <col min="4872" max="4872" width="9.44140625" style="1325" customWidth="1"/>
    <col min="4873" max="5117" width="11" style="1325"/>
    <col min="5118" max="5118" width="46.6640625" style="1325" bestFit="1" customWidth="1"/>
    <col min="5119" max="5119" width="11.88671875" style="1325" customWidth="1"/>
    <col min="5120" max="5120" width="12.44140625" style="1325" customWidth="1"/>
    <col min="5121" max="5121" width="12.5546875" style="1325" customWidth="1"/>
    <col min="5122" max="5122" width="11.6640625" style="1325" customWidth="1"/>
    <col min="5123" max="5123" width="10.6640625" style="1325" customWidth="1"/>
    <col min="5124" max="5124" width="2.44140625" style="1325" bestFit="1" customWidth="1"/>
    <col min="5125" max="5125" width="8.5546875" style="1325" customWidth="1"/>
    <col min="5126" max="5126" width="12.44140625" style="1325" customWidth="1"/>
    <col min="5127" max="5127" width="2.109375" style="1325" customWidth="1"/>
    <col min="5128" max="5128" width="9.44140625" style="1325" customWidth="1"/>
    <col min="5129" max="5373" width="11" style="1325"/>
    <col min="5374" max="5374" width="46.6640625" style="1325" bestFit="1" customWidth="1"/>
    <col min="5375" max="5375" width="11.88671875" style="1325" customWidth="1"/>
    <col min="5376" max="5376" width="12.44140625" style="1325" customWidth="1"/>
    <col min="5377" max="5377" width="12.5546875" style="1325" customWidth="1"/>
    <col min="5378" max="5378" width="11.6640625" style="1325" customWidth="1"/>
    <col min="5379" max="5379" width="10.6640625" style="1325" customWidth="1"/>
    <col min="5380" max="5380" width="2.44140625" style="1325" bestFit="1" customWidth="1"/>
    <col min="5381" max="5381" width="8.5546875" style="1325" customWidth="1"/>
    <col min="5382" max="5382" width="12.44140625" style="1325" customWidth="1"/>
    <col min="5383" max="5383" width="2.109375" style="1325" customWidth="1"/>
    <col min="5384" max="5384" width="9.44140625" style="1325" customWidth="1"/>
    <col min="5385" max="5629" width="11" style="1325"/>
    <col min="5630" max="5630" width="46.6640625" style="1325" bestFit="1" customWidth="1"/>
    <col min="5631" max="5631" width="11.88671875" style="1325" customWidth="1"/>
    <col min="5632" max="5632" width="12.44140625" style="1325" customWidth="1"/>
    <col min="5633" max="5633" width="12.5546875" style="1325" customWidth="1"/>
    <col min="5634" max="5634" width="11.6640625" style="1325" customWidth="1"/>
    <col min="5635" max="5635" width="10.6640625" style="1325" customWidth="1"/>
    <col min="5636" max="5636" width="2.44140625" style="1325" bestFit="1" customWidth="1"/>
    <col min="5637" max="5637" width="8.5546875" style="1325" customWidth="1"/>
    <col min="5638" max="5638" width="12.44140625" style="1325" customWidth="1"/>
    <col min="5639" max="5639" width="2.109375" style="1325" customWidth="1"/>
    <col min="5640" max="5640" width="9.44140625" style="1325" customWidth="1"/>
    <col min="5641" max="5885" width="11" style="1325"/>
    <col min="5886" max="5886" width="46.6640625" style="1325" bestFit="1" customWidth="1"/>
    <col min="5887" max="5887" width="11.88671875" style="1325" customWidth="1"/>
    <col min="5888" max="5888" width="12.44140625" style="1325" customWidth="1"/>
    <col min="5889" max="5889" width="12.5546875" style="1325" customWidth="1"/>
    <col min="5890" max="5890" width="11.6640625" style="1325" customWidth="1"/>
    <col min="5891" max="5891" width="10.6640625" style="1325" customWidth="1"/>
    <col min="5892" max="5892" width="2.44140625" style="1325" bestFit="1" customWidth="1"/>
    <col min="5893" max="5893" width="8.5546875" style="1325" customWidth="1"/>
    <col min="5894" max="5894" width="12.44140625" style="1325" customWidth="1"/>
    <col min="5895" max="5895" width="2.109375" style="1325" customWidth="1"/>
    <col min="5896" max="5896" width="9.44140625" style="1325" customWidth="1"/>
    <col min="5897" max="6141" width="11" style="1325"/>
    <col min="6142" max="6142" width="46.6640625" style="1325" bestFit="1" customWidth="1"/>
    <col min="6143" max="6143" width="11.88671875" style="1325" customWidth="1"/>
    <col min="6144" max="6144" width="12.44140625" style="1325" customWidth="1"/>
    <col min="6145" max="6145" width="12.5546875" style="1325" customWidth="1"/>
    <col min="6146" max="6146" width="11.6640625" style="1325" customWidth="1"/>
    <col min="6147" max="6147" width="10.6640625" style="1325" customWidth="1"/>
    <col min="6148" max="6148" width="2.44140625" style="1325" bestFit="1" customWidth="1"/>
    <col min="6149" max="6149" width="8.5546875" style="1325" customWidth="1"/>
    <col min="6150" max="6150" width="12.44140625" style="1325" customWidth="1"/>
    <col min="6151" max="6151" width="2.109375" style="1325" customWidth="1"/>
    <col min="6152" max="6152" width="9.44140625" style="1325" customWidth="1"/>
    <col min="6153" max="6397" width="11" style="1325"/>
    <col min="6398" max="6398" width="46.6640625" style="1325" bestFit="1" customWidth="1"/>
    <col min="6399" max="6399" width="11.88671875" style="1325" customWidth="1"/>
    <col min="6400" max="6400" width="12.44140625" style="1325" customWidth="1"/>
    <col min="6401" max="6401" width="12.5546875" style="1325" customWidth="1"/>
    <col min="6402" max="6402" width="11.6640625" style="1325" customWidth="1"/>
    <col min="6403" max="6403" width="10.6640625" style="1325" customWidth="1"/>
    <col min="6404" max="6404" width="2.44140625" style="1325" bestFit="1" customWidth="1"/>
    <col min="6405" max="6405" width="8.5546875" style="1325" customWidth="1"/>
    <col min="6406" max="6406" width="12.44140625" style="1325" customWidth="1"/>
    <col min="6407" max="6407" width="2.109375" style="1325" customWidth="1"/>
    <col min="6408" max="6408" width="9.44140625" style="1325" customWidth="1"/>
    <col min="6409" max="6653" width="11" style="1325"/>
    <col min="6654" max="6654" width="46.6640625" style="1325" bestFit="1" customWidth="1"/>
    <col min="6655" max="6655" width="11.88671875" style="1325" customWidth="1"/>
    <col min="6656" max="6656" width="12.44140625" style="1325" customWidth="1"/>
    <col min="6657" max="6657" width="12.5546875" style="1325" customWidth="1"/>
    <col min="6658" max="6658" width="11.6640625" style="1325" customWidth="1"/>
    <col min="6659" max="6659" width="10.6640625" style="1325" customWidth="1"/>
    <col min="6660" max="6660" width="2.44140625" style="1325" bestFit="1" customWidth="1"/>
    <col min="6661" max="6661" width="8.5546875" style="1325" customWidth="1"/>
    <col min="6662" max="6662" width="12.44140625" style="1325" customWidth="1"/>
    <col min="6663" max="6663" width="2.109375" style="1325" customWidth="1"/>
    <col min="6664" max="6664" width="9.44140625" style="1325" customWidth="1"/>
    <col min="6665" max="6909" width="11" style="1325"/>
    <col min="6910" max="6910" width="46.6640625" style="1325" bestFit="1" customWidth="1"/>
    <col min="6911" max="6911" width="11.88671875" style="1325" customWidth="1"/>
    <col min="6912" max="6912" width="12.44140625" style="1325" customWidth="1"/>
    <col min="6913" max="6913" width="12.5546875" style="1325" customWidth="1"/>
    <col min="6914" max="6914" width="11.6640625" style="1325" customWidth="1"/>
    <col min="6915" max="6915" width="10.6640625" style="1325" customWidth="1"/>
    <col min="6916" max="6916" width="2.44140625" style="1325" bestFit="1" customWidth="1"/>
    <col min="6917" max="6917" width="8.5546875" style="1325" customWidth="1"/>
    <col min="6918" max="6918" width="12.44140625" style="1325" customWidth="1"/>
    <col min="6919" max="6919" width="2.109375" style="1325" customWidth="1"/>
    <col min="6920" max="6920" width="9.44140625" style="1325" customWidth="1"/>
    <col min="6921" max="7165" width="11" style="1325"/>
    <col min="7166" max="7166" width="46.6640625" style="1325" bestFit="1" customWidth="1"/>
    <col min="7167" max="7167" width="11.88671875" style="1325" customWidth="1"/>
    <col min="7168" max="7168" width="12.44140625" style="1325" customWidth="1"/>
    <col min="7169" max="7169" width="12.5546875" style="1325" customWidth="1"/>
    <col min="7170" max="7170" width="11.6640625" style="1325" customWidth="1"/>
    <col min="7171" max="7171" width="10.6640625" style="1325" customWidth="1"/>
    <col min="7172" max="7172" width="2.44140625" style="1325" bestFit="1" customWidth="1"/>
    <col min="7173" max="7173" width="8.5546875" style="1325" customWidth="1"/>
    <col min="7174" max="7174" width="12.44140625" style="1325" customWidth="1"/>
    <col min="7175" max="7175" width="2.109375" style="1325" customWidth="1"/>
    <col min="7176" max="7176" width="9.44140625" style="1325" customWidth="1"/>
    <col min="7177" max="7421" width="11" style="1325"/>
    <col min="7422" max="7422" width="46.6640625" style="1325" bestFit="1" customWidth="1"/>
    <col min="7423" max="7423" width="11.88671875" style="1325" customWidth="1"/>
    <col min="7424" max="7424" width="12.44140625" style="1325" customWidth="1"/>
    <col min="7425" max="7425" width="12.5546875" style="1325" customWidth="1"/>
    <col min="7426" max="7426" width="11.6640625" style="1325" customWidth="1"/>
    <col min="7427" max="7427" width="10.6640625" style="1325" customWidth="1"/>
    <col min="7428" max="7428" width="2.44140625" style="1325" bestFit="1" customWidth="1"/>
    <col min="7429" max="7429" width="8.5546875" style="1325" customWidth="1"/>
    <col min="7430" max="7430" width="12.44140625" style="1325" customWidth="1"/>
    <col min="7431" max="7431" width="2.109375" style="1325" customWidth="1"/>
    <col min="7432" max="7432" width="9.44140625" style="1325" customWidth="1"/>
    <col min="7433" max="7677" width="11" style="1325"/>
    <col min="7678" max="7678" width="46.6640625" style="1325" bestFit="1" customWidth="1"/>
    <col min="7679" max="7679" width="11.88671875" style="1325" customWidth="1"/>
    <col min="7680" max="7680" width="12.44140625" style="1325" customWidth="1"/>
    <col min="7681" max="7681" width="12.5546875" style="1325" customWidth="1"/>
    <col min="7682" max="7682" width="11.6640625" style="1325" customWidth="1"/>
    <col min="7683" max="7683" width="10.6640625" style="1325" customWidth="1"/>
    <col min="7684" max="7684" width="2.44140625" style="1325" bestFit="1" customWidth="1"/>
    <col min="7685" max="7685" width="8.5546875" style="1325" customWidth="1"/>
    <col min="7686" max="7686" width="12.44140625" style="1325" customWidth="1"/>
    <col min="7687" max="7687" width="2.109375" style="1325" customWidth="1"/>
    <col min="7688" max="7688" width="9.44140625" style="1325" customWidth="1"/>
    <col min="7689" max="7933" width="11" style="1325"/>
    <col min="7934" max="7934" width="46.6640625" style="1325" bestFit="1" customWidth="1"/>
    <col min="7935" max="7935" width="11.88671875" style="1325" customWidth="1"/>
    <col min="7936" max="7936" width="12.44140625" style="1325" customWidth="1"/>
    <col min="7937" max="7937" width="12.5546875" style="1325" customWidth="1"/>
    <col min="7938" max="7938" width="11.6640625" style="1325" customWidth="1"/>
    <col min="7939" max="7939" width="10.6640625" style="1325" customWidth="1"/>
    <col min="7940" max="7940" width="2.44140625" style="1325" bestFit="1" customWidth="1"/>
    <col min="7941" max="7941" width="8.5546875" style="1325" customWidth="1"/>
    <col min="7942" max="7942" width="12.44140625" style="1325" customWidth="1"/>
    <col min="7943" max="7943" width="2.109375" style="1325" customWidth="1"/>
    <col min="7944" max="7944" width="9.44140625" style="1325" customWidth="1"/>
    <col min="7945" max="8189" width="11" style="1325"/>
    <col min="8190" max="8190" width="46.6640625" style="1325" bestFit="1" customWidth="1"/>
    <col min="8191" max="8191" width="11.88671875" style="1325" customWidth="1"/>
    <col min="8192" max="8192" width="12.44140625" style="1325" customWidth="1"/>
    <col min="8193" max="8193" width="12.5546875" style="1325" customWidth="1"/>
    <col min="8194" max="8194" width="11.6640625" style="1325" customWidth="1"/>
    <col min="8195" max="8195" width="10.6640625" style="1325" customWidth="1"/>
    <col min="8196" max="8196" width="2.44140625" style="1325" bestFit="1" customWidth="1"/>
    <col min="8197" max="8197" width="8.5546875" style="1325" customWidth="1"/>
    <col min="8198" max="8198" width="12.44140625" style="1325" customWidth="1"/>
    <col min="8199" max="8199" width="2.109375" style="1325" customWidth="1"/>
    <col min="8200" max="8200" width="9.44140625" style="1325" customWidth="1"/>
    <col min="8201" max="8445" width="11" style="1325"/>
    <col min="8446" max="8446" width="46.6640625" style="1325" bestFit="1" customWidth="1"/>
    <col min="8447" max="8447" width="11.88671875" style="1325" customWidth="1"/>
    <col min="8448" max="8448" width="12.44140625" style="1325" customWidth="1"/>
    <col min="8449" max="8449" width="12.5546875" style="1325" customWidth="1"/>
    <col min="8450" max="8450" width="11.6640625" style="1325" customWidth="1"/>
    <col min="8451" max="8451" width="10.6640625" style="1325" customWidth="1"/>
    <col min="8452" max="8452" width="2.44140625" style="1325" bestFit="1" customWidth="1"/>
    <col min="8453" max="8453" width="8.5546875" style="1325" customWidth="1"/>
    <col min="8454" max="8454" width="12.44140625" style="1325" customWidth="1"/>
    <col min="8455" max="8455" width="2.109375" style="1325" customWidth="1"/>
    <col min="8456" max="8456" width="9.44140625" style="1325" customWidth="1"/>
    <col min="8457" max="8701" width="11" style="1325"/>
    <col min="8702" max="8702" width="46.6640625" style="1325" bestFit="1" customWidth="1"/>
    <col min="8703" max="8703" width="11.88671875" style="1325" customWidth="1"/>
    <col min="8704" max="8704" width="12.44140625" style="1325" customWidth="1"/>
    <col min="8705" max="8705" width="12.5546875" style="1325" customWidth="1"/>
    <col min="8706" max="8706" width="11.6640625" style="1325" customWidth="1"/>
    <col min="8707" max="8707" width="10.6640625" style="1325" customWidth="1"/>
    <col min="8708" max="8708" width="2.44140625" style="1325" bestFit="1" customWidth="1"/>
    <col min="8709" max="8709" width="8.5546875" style="1325" customWidth="1"/>
    <col min="8710" max="8710" width="12.44140625" style="1325" customWidth="1"/>
    <col min="8711" max="8711" width="2.109375" style="1325" customWidth="1"/>
    <col min="8712" max="8712" width="9.44140625" style="1325" customWidth="1"/>
    <col min="8713" max="8957" width="11" style="1325"/>
    <col min="8958" max="8958" width="46.6640625" style="1325" bestFit="1" customWidth="1"/>
    <col min="8959" max="8959" width="11.88671875" style="1325" customWidth="1"/>
    <col min="8960" max="8960" width="12.44140625" style="1325" customWidth="1"/>
    <col min="8961" max="8961" width="12.5546875" style="1325" customWidth="1"/>
    <col min="8962" max="8962" width="11.6640625" style="1325" customWidth="1"/>
    <col min="8963" max="8963" width="10.6640625" style="1325" customWidth="1"/>
    <col min="8964" max="8964" width="2.44140625" style="1325" bestFit="1" customWidth="1"/>
    <col min="8965" max="8965" width="8.5546875" style="1325" customWidth="1"/>
    <col min="8966" max="8966" width="12.44140625" style="1325" customWidth="1"/>
    <col min="8967" max="8967" width="2.109375" style="1325" customWidth="1"/>
    <col min="8968" max="8968" width="9.44140625" style="1325" customWidth="1"/>
    <col min="8969" max="9213" width="11" style="1325"/>
    <col min="9214" max="9214" width="46.6640625" style="1325" bestFit="1" customWidth="1"/>
    <col min="9215" max="9215" width="11.88671875" style="1325" customWidth="1"/>
    <col min="9216" max="9216" width="12.44140625" style="1325" customWidth="1"/>
    <col min="9217" max="9217" width="12.5546875" style="1325" customWidth="1"/>
    <col min="9218" max="9218" width="11.6640625" style="1325" customWidth="1"/>
    <col min="9219" max="9219" width="10.6640625" style="1325" customWidth="1"/>
    <col min="9220" max="9220" width="2.44140625" style="1325" bestFit="1" customWidth="1"/>
    <col min="9221" max="9221" width="8.5546875" style="1325" customWidth="1"/>
    <col min="9222" max="9222" width="12.44140625" style="1325" customWidth="1"/>
    <col min="9223" max="9223" width="2.109375" style="1325" customWidth="1"/>
    <col min="9224" max="9224" width="9.44140625" style="1325" customWidth="1"/>
    <col min="9225" max="9469" width="11" style="1325"/>
    <col min="9470" max="9470" width="46.6640625" style="1325" bestFit="1" customWidth="1"/>
    <col min="9471" max="9471" width="11.88671875" style="1325" customWidth="1"/>
    <col min="9472" max="9472" width="12.44140625" style="1325" customWidth="1"/>
    <col min="9473" max="9473" width="12.5546875" style="1325" customWidth="1"/>
    <col min="9474" max="9474" width="11.6640625" style="1325" customWidth="1"/>
    <col min="9475" max="9475" width="10.6640625" style="1325" customWidth="1"/>
    <col min="9476" max="9476" width="2.44140625" style="1325" bestFit="1" customWidth="1"/>
    <col min="9477" max="9477" width="8.5546875" style="1325" customWidth="1"/>
    <col min="9478" max="9478" width="12.44140625" style="1325" customWidth="1"/>
    <col min="9479" max="9479" width="2.109375" style="1325" customWidth="1"/>
    <col min="9480" max="9480" width="9.44140625" style="1325" customWidth="1"/>
    <col min="9481" max="9725" width="11" style="1325"/>
    <col min="9726" max="9726" width="46.6640625" style="1325" bestFit="1" customWidth="1"/>
    <col min="9727" max="9727" width="11.88671875" style="1325" customWidth="1"/>
    <col min="9728" max="9728" width="12.44140625" style="1325" customWidth="1"/>
    <col min="9729" max="9729" width="12.5546875" style="1325" customWidth="1"/>
    <col min="9730" max="9730" width="11.6640625" style="1325" customWidth="1"/>
    <col min="9731" max="9731" width="10.6640625" style="1325" customWidth="1"/>
    <col min="9732" max="9732" width="2.44140625" style="1325" bestFit="1" customWidth="1"/>
    <col min="9733" max="9733" width="8.5546875" style="1325" customWidth="1"/>
    <col min="9734" max="9734" width="12.44140625" style="1325" customWidth="1"/>
    <col min="9735" max="9735" width="2.109375" style="1325" customWidth="1"/>
    <col min="9736" max="9736" width="9.44140625" style="1325" customWidth="1"/>
    <col min="9737" max="9981" width="11" style="1325"/>
    <col min="9982" max="9982" width="46.6640625" style="1325" bestFit="1" customWidth="1"/>
    <col min="9983" max="9983" width="11.88671875" style="1325" customWidth="1"/>
    <col min="9984" max="9984" width="12.44140625" style="1325" customWidth="1"/>
    <col min="9985" max="9985" width="12.5546875" style="1325" customWidth="1"/>
    <col min="9986" max="9986" width="11.6640625" style="1325" customWidth="1"/>
    <col min="9987" max="9987" width="10.6640625" style="1325" customWidth="1"/>
    <col min="9988" max="9988" width="2.44140625" style="1325" bestFit="1" customWidth="1"/>
    <col min="9989" max="9989" width="8.5546875" style="1325" customWidth="1"/>
    <col min="9990" max="9990" width="12.44140625" style="1325" customWidth="1"/>
    <col min="9991" max="9991" width="2.109375" style="1325" customWidth="1"/>
    <col min="9992" max="9992" width="9.44140625" style="1325" customWidth="1"/>
    <col min="9993" max="10237" width="11" style="1325"/>
    <col min="10238" max="10238" width="46.6640625" style="1325" bestFit="1" customWidth="1"/>
    <col min="10239" max="10239" width="11.88671875" style="1325" customWidth="1"/>
    <col min="10240" max="10240" width="12.44140625" style="1325" customWidth="1"/>
    <col min="10241" max="10241" width="12.5546875" style="1325" customWidth="1"/>
    <col min="10242" max="10242" width="11.6640625" style="1325" customWidth="1"/>
    <col min="10243" max="10243" width="10.6640625" style="1325" customWidth="1"/>
    <col min="10244" max="10244" width="2.44140625" style="1325" bestFit="1" customWidth="1"/>
    <col min="10245" max="10245" width="8.5546875" style="1325" customWidth="1"/>
    <col min="10246" max="10246" width="12.44140625" style="1325" customWidth="1"/>
    <col min="10247" max="10247" width="2.109375" style="1325" customWidth="1"/>
    <col min="10248" max="10248" width="9.44140625" style="1325" customWidth="1"/>
    <col min="10249" max="10493" width="11" style="1325"/>
    <col min="10494" max="10494" width="46.6640625" style="1325" bestFit="1" customWidth="1"/>
    <col min="10495" max="10495" width="11.88671875" style="1325" customWidth="1"/>
    <col min="10496" max="10496" width="12.44140625" style="1325" customWidth="1"/>
    <col min="10497" max="10497" width="12.5546875" style="1325" customWidth="1"/>
    <col min="10498" max="10498" width="11.6640625" style="1325" customWidth="1"/>
    <col min="10499" max="10499" width="10.6640625" style="1325" customWidth="1"/>
    <col min="10500" max="10500" width="2.44140625" style="1325" bestFit="1" customWidth="1"/>
    <col min="10501" max="10501" width="8.5546875" style="1325" customWidth="1"/>
    <col min="10502" max="10502" width="12.44140625" style="1325" customWidth="1"/>
    <col min="10503" max="10503" width="2.109375" style="1325" customWidth="1"/>
    <col min="10504" max="10504" width="9.44140625" style="1325" customWidth="1"/>
    <col min="10505" max="10749" width="11" style="1325"/>
    <col min="10750" max="10750" width="46.6640625" style="1325" bestFit="1" customWidth="1"/>
    <col min="10751" max="10751" width="11.88671875" style="1325" customWidth="1"/>
    <col min="10752" max="10752" width="12.44140625" style="1325" customWidth="1"/>
    <col min="10753" max="10753" width="12.5546875" style="1325" customWidth="1"/>
    <col min="10754" max="10754" width="11.6640625" style="1325" customWidth="1"/>
    <col min="10755" max="10755" width="10.6640625" style="1325" customWidth="1"/>
    <col min="10756" max="10756" width="2.44140625" style="1325" bestFit="1" customWidth="1"/>
    <col min="10757" max="10757" width="8.5546875" style="1325" customWidth="1"/>
    <col min="10758" max="10758" width="12.44140625" style="1325" customWidth="1"/>
    <col min="10759" max="10759" width="2.109375" style="1325" customWidth="1"/>
    <col min="10760" max="10760" width="9.44140625" style="1325" customWidth="1"/>
    <col min="10761" max="11005" width="11" style="1325"/>
    <col min="11006" max="11006" width="46.6640625" style="1325" bestFit="1" customWidth="1"/>
    <col min="11007" max="11007" width="11.88671875" style="1325" customWidth="1"/>
    <col min="11008" max="11008" width="12.44140625" style="1325" customWidth="1"/>
    <col min="11009" max="11009" width="12.5546875" style="1325" customWidth="1"/>
    <col min="11010" max="11010" width="11.6640625" style="1325" customWidth="1"/>
    <col min="11011" max="11011" width="10.6640625" style="1325" customWidth="1"/>
    <col min="11012" max="11012" width="2.44140625" style="1325" bestFit="1" customWidth="1"/>
    <col min="11013" max="11013" width="8.5546875" style="1325" customWidth="1"/>
    <col min="11014" max="11014" width="12.44140625" style="1325" customWidth="1"/>
    <col min="11015" max="11015" width="2.109375" style="1325" customWidth="1"/>
    <col min="11016" max="11016" width="9.44140625" style="1325" customWidth="1"/>
    <col min="11017" max="11261" width="11" style="1325"/>
    <col min="11262" max="11262" width="46.6640625" style="1325" bestFit="1" customWidth="1"/>
    <col min="11263" max="11263" width="11.88671875" style="1325" customWidth="1"/>
    <col min="11264" max="11264" width="12.44140625" style="1325" customWidth="1"/>
    <col min="11265" max="11265" width="12.5546875" style="1325" customWidth="1"/>
    <col min="11266" max="11266" width="11.6640625" style="1325" customWidth="1"/>
    <col min="11267" max="11267" width="10.6640625" style="1325" customWidth="1"/>
    <col min="11268" max="11268" width="2.44140625" style="1325" bestFit="1" customWidth="1"/>
    <col min="11269" max="11269" width="8.5546875" style="1325" customWidth="1"/>
    <col min="11270" max="11270" width="12.44140625" style="1325" customWidth="1"/>
    <col min="11271" max="11271" width="2.109375" style="1325" customWidth="1"/>
    <col min="11272" max="11272" width="9.44140625" style="1325" customWidth="1"/>
    <col min="11273" max="11517" width="11" style="1325"/>
    <col min="11518" max="11518" width="46.6640625" style="1325" bestFit="1" customWidth="1"/>
    <col min="11519" max="11519" width="11.88671875" style="1325" customWidth="1"/>
    <col min="11520" max="11520" width="12.44140625" style="1325" customWidth="1"/>
    <col min="11521" max="11521" width="12.5546875" style="1325" customWidth="1"/>
    <col min="11522" max="11522" width="11.6640625" style="1325" customWidth="1"/>
    <col min="11523" max="11523" width="10.6640625" style="1325" customWidth="1"/>
    <col min="11524" max="11524" width="2.44140625" style="1325" bestFit="1" customWidth="1"/>
    <col min="11525" max="11525" width="8.5546875" style="1325" customWidth="1"/>
    <col min="11526" max="11526" width="12.44140625" style="1325" customWidth="1"/>
    <col min="11527" max="11527" width="2.109375" style="1325" customWidth="1"/>
    <col min="11528" max="11528" width="9.44140625" style="1325" customWidth="1"/>
    <col min="11529" max="11773" width="11" style="1325"/>
    <col min="11774" max="11774" width="46.6640625" style="1325" bestFit="1" customWidth="1"/>
    <col min="11775" max="11775" width="11.88671875" style="1325" customWidth="1"/>
    <col min="11776" max="11776" width="12.44140625" style="1325" customWidth="1"/>
    <col min="11777" max="11777" width="12.5546875" style="1325" customWidth="1"/>
    <col min="11778" max="11778" width="11.6640625" style="1325" customWidth="1"/>
    <col min="11779" max="11779" width="10.6640625" style="1325" customWidth="1"/>
    <col min="11780" max="11780" width="2.44140625" style="1325" bestFit="1" customWidth="1"/>
    <col min="11781" max="11781" width="8.5546875" style="1325" customWidth="1"/>
    <col min="11782" max="11782" width="12.44140625" style="1325" customWidth="1"/>
    <col min="11783" max="11783" width="2.109375" style="1325" customWidth="1"/>
    <col min="11784" max="11784" width="9.44140625" style="1325" customWidth="1"/>
    <col min="11785" max="12029" width="11" style="1325"/>
    <col min="12030" max="12030" width="46.6640625" style="1325" bestFit="1" customWidth="1"/>
    <col min="12031" max="12031" width="11.88671875" style="1325" customWidth="1"/>
    <col min="12032" max="12032" width="12.44140625" style="1325" customWidth="1"/>
    <col min="12033" max="12033" width="12.5546875" style="1325" customWidth="1"/>
    <col min="12034" max="12034" width="11.6640625" style="1325" customWidth="1"/>
    <col min="12035" max="12035" width="10.6640625" style="1325" customWidth="1"/>
    <col min="12036" max="12036" width="2.44140625" style="1325" bestFit="1" customWidth="1"/>
    <col min="12037" max="12037" width="8.5546875" style="1325" customWidth="1"/>
    <col min="12038" max="12038" width="12.44140625" style="1325" customWidth="1"/>
    <col min="12039" max="12039" width="2.109375" style="1325" customWidth="1"/>
    <col min="12040" max="12040" width="9.44140625" style="1325" customWidth="1"/>
    <col min="12041" max="12285" width="11" style="1325"/>
    <col min="12286" max="12286" width="46.6640625" style="1325" bestFit="1" customWidth="1"/>
    <col min="12287" max="12287" width="11.88671875" style="1325" customWidth="1"/>
    <col min="12288" max="12288" width="12.44140625" style="1325" customWidth="1"/>
    <col min="12289" max="12289" width="12.5546875" style="1325" customWidth="1"/>
    <col min="12290" max="12290" width="11.6640625" style="1325" customWidth="1"/>
    <col min="12291" max="12291" width="10.6640625" style="1325" customWidth="1"/>
    <col min="12292" max="12292" width="2.44140625" style="1325" bestFit="1" customWidth="1"/>
    <col min="12293" max="12293" width="8.5546875" style="1325" customWidth="1"/>
    <col min="12294" max="12294" width="12.44140625" style="1325" customWidth="1"/>
    <col min="12295" max="12295" width="2.109375" style="1325" customWidth="1"/>
    <col min="12296" max="12296" width="9.44140625" style="1325" customWidth="1"/>
    <col min="12297" max="12541" width="11" style="1325"/>
    <col min="12542" max="12542" width="46.6640625" style="1325" bestFit="1" customWidth="1"/>
    <col min="12543" max="12543" width="11.88671875" style="1325" customWidth="1"/>
    <col min="12544" max="12544" width="12.44140625" style="1325" customWidth="1"/>
    <col min="12545" max="12545" width="12.5546875" style="1325" customWidth="1"/>
    <col min="12546" max="12546" width="11.6640625" style="1325" customWidth="1"/>
    <col min="12547" max="12547" width="10.6640625" style="1325" customWidth="1"/>
    <col min="12548" max="12548" width="2.44140625" style="1325" bestFit="1" customWidth="1"/>
    <col min="12549" max="12549" width="8.5546875" style="1325" customWidth="1"/>
    <col min="12550" max="12550" width="12.44140625" style="1325" customWidth="1"/>
    <col min="12551" max="12551" width="2.109375" style="1325" customWidth="1"/>
    <col min="12552" max="12552" width="9.44140625" style="1325" customWidth="1"/>
    <col min="12553" max="12797" width="11" style="1325"/>
    <col min="12798" max="12798" width="46.6640625" style="1325" bestFit="1" customWidth="1"/>
    <col min="12799" max="12799" width="11.88671875" style="1325" customWidth="1"/>
    <col min="12800" max="12800" width="12.44140625" style="1325" customWidth="1"/>
    <col min="12801" max="12801" width="12.5546875" style="1325" customWidth="1"/>
    <col min="12802" max="12802" width="11.6640625" style="1325" customWidth="1"/>
    <col min="12803" max="12803" width="10.6640625" style="1325" customWidth="1"/>
    <col min="12804" max="12804" width="2.44140625" style="1325" bestFit="1" customWidth="1"/>
    <col min="12805" max="12805" width="8.5546875" style="1325" customWidth="1"/>
    <col min="12806" max="12806" width="12.44140625" style="1325" customWidth="1"/>
    <col min="12807" max="12807" width="2.109375" style="1325" customWidth="1"/>
    <col min="12808" max="12808" width="9.44140625" style="1325" customWidth="1"/>
    <col min="12809" max="13053" width="11" style="1325"/>
    <col min="13054" max="13054" width="46.6640625" style="1325" bestFit="1" customWidth="1"/>
    <col min="13055" max="13055" width="11.88671875" style="1325" customWidth="1"/>
    <col min="13056" max="13056" width="12.44140625" style="1325" customWidth="1"/>
    <col min="13057" max="13057" width="12.5546875" style="1325" customWidth="1"/>
    <col min="13058" max="13058" width="11.6640625" style="1325" customWidth="1"/>
    <col min="13059" max="13059" width="10.6640625" style="1325" customWidth="1"/>
    <col min="13060" max="13060" width="2.44140625" style="1325" bestFit="1" customWidth="1"/>
    <col min="13061" max="13061" width="8.5546875" style="1325" customWidth="1"/>
    <col min="13062" max="13062" width="12.44140625" style="1325" customWidth="1"/>
    <col min="13063" max="13063" width="2.109375" style="1325" customWidth="1"/>
    <col min="13064" max="13064" width="9.44140625" style="1325" customWidth="1"/>
    <col min="13065" max="13309" width="11" style="1325"/>
    <col min="13310" max="13310" width="46.6640625" style="1325" bestFit="1" customWidth="1"/>
    <col min="13311" max="13311" width="11.88671875" style="1325" customWidth="1"/>
    <col min="13312" max="13312" width="12.44140625" style="1325" customWidth="1"/>
    <col min="13313" max="13313" width="12.5546875" style="1325" customWidth="1"/>
    <col min="13314" max="13314" width="11.6640625" style="1325" customWidth="1"/>
    <col min="13315" max="13315" width="10.6640625" style="1325" customWidth="1"/>
    <col min="13316" max="13316" width="2.44140625" style="1325" bestFit="1" customWidth="1"/>
    <col min="13317" max="13317" width="8.5546875" style="1325" customWidth="1"/>
    <col min="13318" max="13318" width="12.44140625" style="1325" customWidth="1"/>
    <col min="13319" max="13319" width="2.109375" style="1325" customWidth="1"/>
    <col min="13320" max="13320" width="9.44140625" style="1325" customWidth="1"/>
    <col min="13321" max="13565" width="11" style="1325"/>
    <col min="13566" max="13566" width="46.6640625" style="1325" bestFit="1" customWidth="1"/>
    <col min="13567" max="13567" width="11.88671875" style="1325" customWidth="1"/>
    <col min="13568" max="13568" width="12.44140625" style="1325" customWidth="1"/>
    <col min="13569" max="13569" width="12.5546875" style="1325" customWidth="1"/>
    <col min="13570" max="13570" width="11.6640625" style="1325" customWidth="1"/>
    <col min="13571" max="13571" width="10.6640625" style="1325" customWidth="1"/>
    <col min="13572" max="13572" width="2.44140625" style="1325" bestFit="1" customWidth="1"/>
    <col min="13573" max="13573" width="8.5546875" style="1325" customWidth="1"/>
    <col min="13574" max="13574" width="12.44140625" style="1325" customWidth="1"/>
    <col min="13575" max="13575" width="2.109375" style="1325" customWidth="1"/>
    <col min="13576" max="13576" width="9.44140625" style="1325" customWidth="1"/>
    <col min="13577" max="13821" width="11" style="1325"/>
    <col min="13822" max="13822" width="46.6640625" style="1325" bestFit="1" customWidth="1"/>
    <col min="13823" max="13823" width="11.88671875" style="1325" customWidth="1"/>
    <col min="13824" max="13824" width="12.44140625" style="1325" customWidth="1"/>
    <col min="13825" max="13825" width="12.5546875" style="1325" customWidth="1"/>
    <col min="13826" max="13826" width="11.6640625" style="1325" customWidth="1"/>
    <col min="13827" max="13827" width="10.6640625" style="1325" customWidth="1"/>
    <col min="13828" max="13828" width="2.44140625" style="1325" bestFit="1" customWidth="1"/>
    <col min="13829" max="13829" width="8.5546875" style="1325" customWidth="1"/>
    <col min="13830" max="13830" width="12.44140625" style="1325" customWidth="1"/>
    <col min="13831" max="13831" width="2.109375" style="1325" customWidth="1"/>
    <col min="13832" max="13832" width="9.44140625" style="1325" customWidth="1"/>
    <col min="13833" max="14077" width="11" style="1325"/>
    <col min="14078" max="14078" width="46.6640625" style="1325" bestFit="1" customWidth="1"/>
    <col min="14079" max="14079" width="11.88671875" style="1325" customWidth="1"/>
    <col min="14080" max="14080" width="12.44140625" style="1325" customWidth="1"/>
    <col min="14081" max="14081" width="12.5546875" style="1325" customWidth="1"/>
    <col min="14082" max="14082" width="11.6640625" style="1325" customWidth="1"/>
    <col min="14083" max="14083" width="10.6640625" style="1325" customWidth="1"/>
    <col min="14084" max="14084" width="2.44140625" style="1325" bestFit="1" customWidth="1"/>
    <col min="14085" max="14085" width="8.5546875" style="1325" customWidth="1"/>
    <col min="14086" max="14086" width="12.44140625" style="1325" customWidth="1"/>
    <col min="14087" max="14087" width="2.109375" style="1325" customWidth="1"/>
    <col min="14088" max="14088" width="9.44140625" style="1325" customWidth="1"/>
    <col min="14089" max="14333" width="11" style="1325"/>
    <col min="14334" max="14334" width="46.6640625" style="1325" bestFit="1" customWidth="1"/>
    <col min="14335" max="14335" width="11.88671875" style="1325" customWidth="1"/>
    <col min="14336" max="14336" width="12.44140625" style="1325" customWidth="1"/>
    <col min="14337" max="14337" width="12.5546875" style="1325" customWidth="1"/>
    <col min="14338" max="14338" width="11.6640625" style="1325" customWidth="1"/>
    <col min="14339" max="14339" width="10.6640625" style="1325" customWidth="1"/>
    <col min="14340" max="14340" width="2.44140625" style="1325" bestFit="1" customWidth="1"/>
    <col min="14341" max="14341" width="8.5546875" style="1325" customWidth="1"/>
    <col min="14342" max="14342" width="12.44140625" style="1325" customWidth="1"/>
    <col min="14343" max="14343" width="2.109375" style="1325" customWidth="1"/>
    <col min="14344" max="14344" width="9.44140625" style="1325" customWidth="1"/>
    <col min="14345" max="14589" width="11" style="1325"/>
    <col min="14590" max="14590" width="46.6640625" style="1325" bestFit="1" customWidth="1"/>
    <col min="14591" max="14591" width="11.88671875" style="1325" customWidth="1"/>
    <col min="14592" max="14592" width="12.44140625" style="1325" customWidth="1"/>
    <col min="14593" max="14593" width="12.5546875" style="1325" customWidth="1"/>
    <col min="14594" max="14594" width="11.6640625" style="1325" customWidth="1"/>
    <col min="14595" max="14595" width="10.6640625" style="1325" customWidth="1"/>
    <col min="14596" max="14596" width="2.44140625" style="1325" bestFit="1" customWidth="1"/>
    <col min="14597" max="14597" width="8.5546875" style="1325" customWidth="1"/>
    <col min="14598" max="14598" width="12.44140625" style="1325" customWidth="1"/>
    <col min="14599" max="14599" width="2.109375" style="1325" customWidth="1"/>
    <col min="14600" max="14600" width="9.44140625" style="1325" customWidth="1"/>
    <col min="14601" max="14845" width="11" style="1325"/>
    <col min="14846" max="14846" width="46.6640625" style="1325" bestFit="1" customWidth="1"/>
    <col min="14847" max="14847" width="11.88671875" style="1325" customWidth="1"/>
    <col min="14848" max="14848" width="12.44140625" style="1325" customWidth="1"/>
    <col min="14849" max="14849" width="12.5546875" style="1325" customWidth="1"/>
    <col min="14850" max="14850" width="11.6640625" style="1325" customWidth="1"/>
    <col min="14851" max="14851" width="10.6640625" style="1325" customWidth="1"/>
    <col min="14852" max="14852" width="2.44140625" style="1325" bestFit="1" customWidth="1"/>
    <col min="14853" max="14853" width="8.5546875" style="1325" customWidth="1"/>
    <col min="14854" max="14854" width="12.44140625" style="1325" customWidth="1"/>
    <col min="14855" max="14855" width="2.109375" style="1325" customWidth="1"/>
    <col min="14856" max="14856" width="9.44140625" style="1325" customWidth="1"/>
    <col min="14857" max="15101" width="11" style="1325"/>
    <col min="15102" max="15102" width="46.6640625" style="1325" bestFit="1" customWidth="1"/>
    <col min="15103" max="15103" width="11.88671875" style="1325" customWidth="1"/>
    <col min="15104" max="15104" width="12.44140625" style="1325" customWidth="1"/>
    <col min="15105" max="15105" width="12.5546875" style="1325" customWidth="1"/>
    <col min="15106" max="15106" width="11.6640625" style="1325" customWidth="1"/>
    <col min="15107" max="15107" width="10.6640625" style="1325" customWidth="1"/>
    <col min="15108" max="15108" width="2.44140625" style="1325" bestFit="1" customWidth="1"/>
    <col min="15109" max="15109" width="8.5546875" style="1325" customWidth="1"/>
    <col min="15110" max="15110" width="12.44140625" style="1325" customWidth="1"/>
    <col min="15111" max="15111" width="2.109375" style="1325" customWidth="1"/>
    <col min="15112" max="15112" width="9.44140625" style="1325" customWidth="1"/>
    <col min="15113" max="15357" width="11" style="1325"/>
    <col min="15358" max="15358" width="46.6640625" style="1325" bestFit="1" customWidth="1"/>
    <col min="15359" max="15359" width="11.88671875" style="1325" customWidth="1"/>
    <col min="15360" max="15360" width="12.44140625" style="1325" customWidth="1"/>
    <col min="15361" max="15361" width="12.5546875" style="1325" customWidth="1"/>
    <col min="15362" max="15362" width="11.6640625" style="1325" customWidth="1"/>
    <col min="15363" max="15363" width="10.6640625" style="1325" customWidth="1"/>
    <col min="15364" max="15364" width="2.44140625" style="1325" bestFit="1" customWidth="1"/>
    <col min="15365" max="15365" width="8.5546875" style="1325" customWidth="1"/>
    <col min="15366" max="15366" width="12.44140625" style="1325" customWidth="1"/>
    <col min="15367" max="15367" width="2.109375" style="1325" customWidth="1"/>
    <col min="15368" max="15368" width="9.44140625" style="1325" customWidth="1"/>
    <col min="15369" max="15613" width="11" style="1325"/>
    <col min="15614" max="15614" width="46.6640625" style="1325" bestFit="1" customWidth="1"/>
    <col min="15615" max="15615" width="11.88671875" style="1325" customWidth="1"/>
    <col min="15616" max="15616" width="12.44140625" style="1325" customWidth="1"/>
    <col min="15617" max="15617" width="12.5546875" style="1325" customWidth="1"/>
    <col min="15618" max="15618" width="11.6640625" style="1325" customWidth="1"/>
    <col min="15619" max="15619" width="10.6640625" style="1325" customWidth="1"/>
    <col min="15620" max="15620" width="2.44140625" style="1325" bestFit="1" customWidth="1"/>
    <col min="15621" max="15621" width="8.5546875" style="1325" customWidth="1"/>
    <col min="15622" max="15622" width="12.44140625" style="1325" customWidth="1"/>
    <col min="15623" max="15623" width="2.109375" style="1325" customWidth="1"/>
    <col min="15624" max="15624" width="9.44140625" style="1325" customWidth="1"/>
    <col min="15625" max="15869" width="11" style="1325"/>
    <col min="15870" max="15870" width="46.6640625" style="1325" bestFit="1" customWidth="1"/>
    <col min="15871" max="15871" width="11.88671875" style="1325" customWidth="1"/>
    <col min="15872" max="15872" width="12.44140625" style="1325" customWidth="1"/>
    <col min="15873" max="15873" width="12.5546875" style="1325" customWidth="1"/>
    <col min="15874" max="15874" width="11.6640625" style="1325" customWidth="1"/>
    <col min="15875" max="15875" width="10.6640625" style="1325" customWidth="1"/>
    <col min="15876" max="15876" width="2.44140625" style="1325" bestFit="1" customWidth="1"/>
    <col min="15877" max="15877" width="8.5546875" style="1325" customWidth="1"/>
    <col min="15878" max="15878" width="12.44140625" style="1325" customWidth="1"/>
    <col min="15879" max="15879" width="2.109375" style="1325" customWidth="1"/>
    <col min="15880" max="15880" width="9.44140625" style="1325" customWidth="1"/>
    <col min="15881" max="16125" width="11" style="1325"/>
    <col min="16126" max="16126" width="46.6640625" style="1325" bestFit="1" customWidth="1"/>
    <col min="16127" max="16127" width="11.88671875" style="1325" customWidth="1"/>
    <col min="16128" max="16128" width="12.44140625" style="1325" customWidth="1"/>
    <col min="16129" max="16129" width="12.5546875" style="1325" customWidth="1"/>
    <col min="16130" max="16130" width="11.6640625" style="1325" customWidth="1"/>
    <col min="16131" max="16131" width="10.6640625" style="1325" customWidth="1"/>
    <col min="16132" max="16132" width="2.44140625" style="1325" bestFit="1" customWidth="1"/>
    <col min="16133" max="16133" width="8.5546875" style="1325" customWidth="1"/>
    <col min="16134" max="16134" width="12.44140625" style="1325" customWidth="1"/>
    <col min="16135" max="16135" width="2.109375" style="1325" customWidth="1"/>
    <col min="16136" max="16136" width="9.44140625" style="1325" customWidth="1"/>
    <col min="16137" max="16384" width="11" style="1325"/>
  </cols>
  <sheetData>
    <row r="1" spans="1:8" s="1326" customFormat="1" ht="17.100000000000001" customHeight="1">
      <c r="A1" s="3889" t="s">
        <v>1634</v>
      </c>
      <c r="B1" s="3889"/>
      <c r="C1" s="3889"/>
      <c r="D1" s="3889"/>
      <c r="E1" s="3889"/>
      <c r="F1" s="3889"/>
      <c r="G1" s="3889"/>
      <c r="H1" s="3889"/>
    </row>
    <row r="2" spans="1:8" s="1326" customFormat="1" ht="17.100000000000001" customHeight="1">
      <c r="A2" s="3907" t="s">
        <v>36</v>
      </c>
      <c r="B2" s="3907"/>
      <c r="C2" s="3907"/>
      <c r="D2" s="3907"/>
      <c r="E2" s="3907"/>
      <c r="F2" s="3907"/>
      <c r="G2" s="3907"/>
      <c r="H2" s="3907"/>
    </row>
    <row r="3" spans="1:8" s="1326" customFormat="1" ht="17.100000000000001" customHeight="1">
      <c r="A3" s="3907" t="str">
        <f>'44.ODCS'!A3</f>
        <v>(Mid-Month)</v>
      </c>
      <c r="B3" s="3907"/>
      <c r="C3" s="3907"/>
      <c r="D3" s="3907"/>
      <c r="E3" s="3907"/>
      <c r="F3" s="3907"/>
      <c r="G3" s="3907"/>
      <c r="H3" s="3907"/>
    </row>
    <row r="4" spans="1:8" s="1326" customFormat="1" ht="17.100000000000001" customHeight="1" thickBot="1">
      <c r="B4" s="1328"/>
      <c r="C4" s="1328"/>
      <c r="D4" s="1328"/>
      <c r="G4" s="3891" t="s">
        <v>1050</v>
      </c>
      <c r="H4" s="3891"/>
    </row>
    <row r="5" spans="1:8" s="1326" customFormat="1" ht="20.25" customHeight="1" thickTop="1">
      <c r="A5" s="3908" t="s">
        <v>434</v>
      </c>
      <c r="B5" s="1412">
        <v>2022</v>
      </c>
      <c r="C5" s="1412">
        <v>2023</v>
      </c>
      <c r="D5" s="1412">
        <v>2024</v>
      </c>
      <c r="E5" s="3911" t="str">
        <f>'44.ODCS'!E5</f>
        <v>Changes during the fiscal year</v>
      </c>
      <c r="F5" s="3911"/>
      <c r="G5" s="3911"/>
      <c r="H5" s="3912"/>
    </row>
    <row r="6" spans="1:8" s="1326" customFormat="1" ht="20.25" customHeight="1">
      <c r="A6" s="3909"/>
      <c r="B6" s="3887" t="str">
        <f>'44.ODCS'!B6</f>
        <v xml:space="preserve">Jul </v>
      </c>
      <c r="C6" s="3887" t="str">
        <f>'44.ODCS'!C6</f>
        <v>Jul (R)</v>
      </c>
      <c r="D6" s="3887" t="str">
        <f>'44.ODCS'!D6</f>
        <v>Jul (P)</v>
      </c>
      <c r="E6" s="3913" t="str">
        <f>'44.ODCS'!E6</f>
        <v>2022/23</v>
      </c>
      <c r="F6" s="3913"/>
      <c r="G6" s="3913" t="str">
        <f>'44.ODCS'!G6</f>
        <v>2023/24</v>
      </c>
      <c r="H6" s="3914"/>
    </row>
    <row r="7" spans="1:8" s="1326" customFormat="1" ht="20.25" customHeight="1">
      <c r="A7" s="3910"/>
      <c r="B7" s="3888"/>
      <c r="C7" s="3888"/>
      <c r="D7" s="3888"/>
      <c r="E7" s="1429" t="s">
        <v>353</v>
      </c>
      <c r="F7" s="1430" t="s">
        <v>1044</v>
      </c>
      <c r="G7" s="1429" t="s">
        <v>353</v>
      </c>
      <c r="H7" s="1428" t="s">
        <v>1044</v>
      </c>
    </row>
    <row r="8" spans="1:8" s="1326" customFormat="1" ht="24.75" customHeight="1">
      <c r="A8" s="1373" t="s">
        <v>1133</v>
      </c>
      <c r="B8" s="1372">
        <v>4525619.5850835815</v>
      </c>
      <c r="C8" s="1372">
        <v>5072233.7996323444</v>
      </c>
      <c r="D8" s="1372">
        <v>5746999.6900482075</v>
      </c>
      <c r="E8" s="1372">
        <v>546614.21454876289</v>
      </c>
      <c r="F8" s="1372">
        <v>12.078218336123534</v>
      </c>
      <c r="G8" s="1372">
        <v>674765.89041586313</v>
      </c>
      <c r="H8" s="1367">
        <v>13.303130673210939</v>
      </c>
    </row>
    <row r="9" spans="1:8" s="1326" customFormat="1" ht="24.75" customHeight="1">
      <c r="A9" s="1366" t="s">
        <v>1132</v>
      </c>
      <c r="B9" s="1362">
        <v>442501.54692363821</v>
      </c>
      <c r="C9" s="1362">
        <v>431059.75230831385</v>
      </c>
      <c r="D9" s="1362">
        <v>362012.97413866251</v>
      </c>
      <c r="E9" s="1362">
        <v>-11441.794615324354</v>
      </c>
      <c r="F9" s="1362">
        <v>-2.5857072579452125</v>
      </c>
      <c r="G9" s="1362">
        <v>-69046.778169651341</v>
      </c>
      <c r="H9" s="1427">
        <v>-16.017913479490399</v>
      </c>
    </row>
    <row r="10" spans="1:8" s="1326" customFormat="1" ht="24.75" customHeight="1">
      <c r="A10" s="1366" t="s">
        <v>2272</v>
      </c>
      <c r="B10" s="1362">
        <v>425497.56619355036</v>
      </c>
      <c r="C10" s="1362">
        <v>412650.404197636</v>
      </c>
      <c r="D10" s="1362">
        <v>340752.06619908061</v>
      </c>
      <c r="E10" s="1362">
        <v>-12847.161995914357</v>
      </c>
      <c r="F10" s="1362">
        <v>-3.0193267874229015</v>
      </c>
      <c r="G10" s="1362">
        <v>-71898.337998555391</v>
      </c>
      <c r="H10" s="1427">
        <v>-17.423547212647389</v>
      </c>
    </row>
    <row r="11" spans="1:8" s="1326" customFormat="1" ht="24.75" customHeight="1">
      <c r="A11" s="1366" t="s">
        <v>2273</v>
      </c>
      <c r="B11" s="1362">
        <v>17003.980730087853</v>
      </c>
      <c r="C11" s="1362">
        <v>18409.348110677853</v>
      </c>
      <c r="D11" s="1362">
        <v>21260.907939581906</v>
      </c>
      <c r="E11" s="1362">
        <v>1405.3673805899998</v>
      </c>
      <c r="F11" s="1362">
        <v>8.2649316233536965</v>
      </c>
      <c r="G11" s="1362">
        <v>2851.5598289040536</v>
      </c>
      <c r="H11" s="1427">
        <v>15.489738212131924</v>
      </c>
    </row>
    <row r="12" spans="1:8" s="1326" customFormat="1" ht="24.75" customHeight="1">
      <c r="A12" s="1366" t="s">
        <v>1131</v>
      </c>
      <c r="B12" s="1362">
        <v>1261714.2341400848</v>
      </c>
      <c r="C12" s="1362">
        <v>1366476.178687514</v>
      </c>
      <c r="D12" s="1362">
        <v>1752142.7259639699</v>
      </c>
      <c r="E12" s="1362">
        <v>104761.94454742922</v>
      </c>
      <c r="F12" s="1362">
        <v>8.3031435893111887</v>
      </c>
      <c r="G12" s="1362">
        <v>385666.54727645591</v>
      </c>
      <c r="H12" s="1427">
        <v>28.223437282813418</v>
      </c>
    </row>
    <row r="13" spans="1:8" s="1326" customFormat="1" ht="24.75" customHeight="1">
      <c r="A13" s="1366" t="s">
        <v>2272</v>
      </c>
      <c r="B13" s="1362">
        <v>1247048.1992990351</v>
      </c>
      <c r="C13" s="1362">
        <v>1349428.3807162854</v>
      </c>
      <c r="D13" s="1362">
        <v>1731965.6514728072</v>
      </c>
      <c r="E13" s="1362">
        <v>102380.18141725031</v>
      </c>
      <c r="F13" s="1362">
        <v>8.2098014715708771</v>
      </c>
      <c r="G13" s="1362">
        <v>382537.27075652173</v>
      </c>
      <c r="H13" s="1427">
        <v>28.348097329438737</v>
      </c>
    </row>
    <row r="14" spans="1:8" s="1326" customFormat="1" ht="24.75" customHeight="1">
      <c r="A14" s="1366" t="s">
        <v>2273</v>
      </c>
      <c r="B14" s="1362">
        <v>14666.034841049781</v>
      </c>
      <c r="C14" s="1362">
        <v>17047.797971228589</v>
      </c>
      <c r="D14" s="1362">
        <v>20177.074491162784</v>
      </c>
      <c r="E14" s="1362">
        <v>2381.7631301788078</v>
      </c>
      <c r="F14" s="1362">
        <v>16.239993672402345</v>
      </c>
      <c r="G14" s="1362">
        <v>3129.2765199341957</v>
      </c>
      <c r="H14" s="1427">
        <v>18.355898663366652</v>
      </c>
    </row>
    <row r="15" spans="1:8" s="1326" customFormat="1" ht="24.75" customHeight="1">
      <c r="A15" s="1366" t="s">
        <v>1130</v>
      </c>
      <c r="B15" s="1362">
        <v>2433909.3287550104</v>
      </c>
      <c r="C15" s="1362">
        <v>2897609.1787993391</v>
      </c>
      <c r="D15" s="1362">
        <v>3177729.8824535832</v>
      </c>
      <c r="E15" s="1362">
        <v>463699.85004432872</v>
      </c>
      <c r="F15" s="1362">
        <v>19.051648496763015</v>
      </c>
      <c r="G15" s="1362">
        <v>280120.70365424408</v>
      </c>
      <c r="H15" s="1427">
        <v>9.667304538644359</v>
      </c>
    </row>
    <row r="16" spans="1:8" s="1326" customFormat="1" ht="24.75" customHeight="1">
      <c r="A16" s="1366" t="s">
        <v>2272</v>
      </c>
      <c r="B16" s="1362">
        <v>2416151.394337994</v>
      </c>
      <c r="C16" s="1362">
        <v>2872785.4159995839</v>
      </c>
      <c r="D16" s="1362">
        <v>3158976.3703879584</v>
      </c>
      <c r="E16" s="1362">
        <v>456634.02166158985</v>
      </c>
      <c r="F16" s="1362">
        <v>18.899230517245957</v>
      </c>
      <c r="G16" s="1362">
        <v>286190.95438837446</v>
      </c>
      <c r="H16" s="1427">
        <v>9.9621417177375395</v>
      </c>
    </row>
    <row r="17" spans="1:8" s="1326" customFormat="1" ht="24.75" customHeight="1">
      <c r="A17" s="1366" t="s">
        <v>2273</v>
      </c>
      <c r="B17" s="1362">
        <v>17757.934417016168</v>
      </c>
      <c r="C17" s="1362">
        <v>24823.76279975503</v>
      </c>
      <c r="D17" s="1362">
        <v>18753.512065625</v>
      </c>
      <c r="E17" s="1362">
        <v>7065.8283827388623</v>
      </c>
      <c r="F17" s="1362">
        <v>39.789697477248147</v>
      </c>
      <c r="G17" s="1362">
        <v>-6070.2507341300297</v>
      </c>
      <c r="H17" s="1427">
        <v>-24.453386793520011</v>
      </c>
    </row>
    <row r="18" spans="1:8" s="1326" customFormat="1" ht="24.75" customHeight="1">
      <c r="A18" s="1366" t="s">
        <v>1129</v>
      </c>
      <c r="B18" s="1362">
        <v>329727.89886709006</v>
      </c>
      <c r="C18" s="1362">
        <v>333615.92912773415</v>
      </c>
      <c r="D18" s="1362">
        <v>415443.85665961623</v>
      </c>
      <c r="E18" s="1362">
        <v>3888.0302606440964</v>
      </c>
      <c r="F18" s="1362">
        <v>1.179163265833117</v>
      </c>
      <c r="G18" s="1362">
        <v>81827.927531882073</v>
      </c>
      <c r="H18" s="1427">
        <v>24.527584083238416</v>
      </c>
    </row>
    <row r="19" spans="1:8" s="1326" customFormat="1" ht="24.75" customHeight="1">
      <c r="A19" s="1366" t="s">
        <v>2272</v>
      </c>
      <c r="B19" s="1362">
        <v>323829.75355586712</v>
      </c>
      <c r="C19" s="1362">
        <v>324267.35488047113</v>
      </c>
      <c r="D19" s="1362">
        <v>404431.98997505644</v>
      </c>
      <c r="E19" s="1362">
        <v>437.60132460400928</v>
      </c>
      <c r="F19" s="1362">
        <v>0.13513314320220865</v>
      </c>
      <c r="G19" s="1362">
        <v>80164.635094585305</v>
      </c>
      <c r="H19" s="1427">
        <v>24.721771676379497</v>
      </c>
    </row>
    <row r="20" spans="1:8" s="1326" customFormat="1" ht="24.75" customHeight="1">
      <c r="A20" s="1366" t="s">
        <v>2273</v>
      </c>
      <c r="B20" s="1362">
        <v>5898.1453112229128</v>
      </c>
      <c r="C20" s="1362">
        <v>9348.5742472630009</v>
      </c>
      <c r="D20" s="1362">
        <v>11011.8666845598</v>
      </c>
      <c r="E20" s="1362">
        <v>3450.428936040088</v>
      </c>
      <c r="F20" s="1362">
        <v>58.500236158554074</v>
      </c>
      <c r="G20" s="1362">
        <v>1663.2924372967991</v>
      </c>
      <c r="H20" s="1427">
        <v>17.791936966043398</v>
      </c>
    </row>
    <row r="21" spans="1:8" s="1326" customFormat="1" ht="24.75" customHeight="1">
      <c r="A21" s="1366" t="s">
        <v>1128</v>
      </c>
      <c r="B21" s="1362">
        <v>57766.57639775821</v>
      </c>
      <c r="C21" s="1362">
        <v>43472.760709443057</v>
      </c>
      <c r="D21" s="1362">
        <v>39670.250832375212</v>
      </c>
      <c r="E21" s="1362">
        <v>-14293.815688315153</v>
      </c>
      <c r="F21" s="1362">
        <v>-24.744093521993566</v>
      </c>
      <c r="G21" s="1362">
        <v>-3802.5098770678451</v>
      </c>
      <c r="H21" s="1427">
        <v>-8.7468792296916913</v>
      </c>
    </row>
    <row r="22" spans="1:8" s="1326" customFormat="1" ht="24.75" customHeight="1">
      <c r="A22" s="1366" t="s">
        <v>2272</v>
      </c>
      <c r="B22" s="1362">
        <v>57570.492570915208</v>
      </c>
      <c r="C22" s="1362">
        <v>43466.912704473056</v>
      </c>
      <c r="D22" s="1362">
        <v>39665.896248825215</v>
      </c>
      <c r="E22" s="1362">
        <v>-14103.579866442153</v>
      </c>
      <c r="F22" s="1362">
        <v>-24.497931555943165</v>
      </c>
      <c r="G22" s="1362">
        <v>-3801.0164556478412</v>
      </c>
      <c r="H22" s="1427">
        <v>-8.7446202620612841</v>
      </c>
    </row>
    <row r="23" spans="1:8" s="1326" customFormat="1" ht="24.75" customHeight="1">
      <c r="A23" s="1366" t="s">
        <v>2273</v>
      </c>
      <c r="B23" s="1362">
        <v>196.083826843</v>
      </c>
      <c r="C23" s="1362">
        <v>5.8480049700003018</v>
      </c>
      <c r="D23" s="1362">
        <v>4.3545835500000001</v>
      </c>
      <c r="E23" s="1362">
        <v>-190.23582187299971</v>
      </c>
      <c r="F23" s="1362">
        <v>-97.017599531713202</v>
      </c>
      <c r="G23" s="1362">
        <v>-1.4934214200003018</v>
      </c>
      <c r="H23" s="1427">
        <v>-25.537280280393205</v>
      </c>
    </row>
    <row r="24" spans="1:8" s="1326" customFormat="1" ht="24.75" customHeight="1">
      <c r="A24" s="1373" t="s">
        <v>1127</v>
      </c>
      <c r="B24" s="1372">
        <v>240011.52393048999</v>
      </c>
      <c r="C24" s="1372">
        <v>1149.2829815999999</v>
      </c>
      <c r="D24" s="1372">
        <v>0</v>
      </c>
      <c r="E24" s="1372">
        <v>-238862.24094888999</v>
      </c>
      <c r="F24" s="1372">
        <v>-99.521155083398057</v>
      </c>
      <c r="G24" s="1372">
        <v>-1149.2829815999999</v>
      </c>
      <c r="H24" s="1367">
        <v>-100</v>
      </c>
    </row>
    <row r="25" spans="1:8" s="1326" customFormat="1" ht="24.75" customHeight="1">
      <c r="A25" s="1373" t="s">
        <v>1126</v>
      </c>
      <c r="B25" s="1372">
        <v>57972.979999999996</v>
      </c>
      <c r="C25" s="1372">
        <v>64406.5375382044</v>
      </c>
      <c r="D25" s="1372">
        <v>48347.233987788837</v>
      </c>
      <c r="E25" s="1372">
        <v>6433.5575382044044</v>
      </c>
      <c r="F25" s="1372">
        <v>11.097510492309356</v>
      </c>
      <c r="G25" s="1372">
        <v>-16059.303550415563</v>
      </c>
      <c r="H25" s="1367">
        <v>-24.934275563081734</v>
      </c>
    </row>
    <row r="26" spans="1:8" s="1326" customFormat="1" ht="24.75" customHeight="1">
      <c r="A26" s="1421" t="s">
        <v>1125</v>
      </c>
      <c r="B26" s="1372">
        <v>1132473.1945383321</v>
      </c>
      <c r="C26" s="1372">
        <v>1265518.7052374126</v>
      </c>
      <c r="D26" s="1372">
        <v>1432252.4709965687</v>
      </c>
      <c r="E26" s="1372">
        <v>133045.51069908054</v>
      </c>
      <c r="F26" s="1372">
        <v>11.74822603667174</v>
      </c>
      <c r="G26" s="1372">
        <v>166733.76575915609</v>
      </c>
      <c r="H26" s="1367">
        <v>13.175132463006673</v>
      </c>
    </row>
    <row r="27" spans="1:8" s="1326" customFormat="1" ht="24.75" customHeight="1">
      <c r="A27" s="1422" t="s">
        <v>1124</v>
      </c>
      <c r="B27" s="1362">
        <v>356095.44869552995</v>
      </c>
      <c r="C27" s="1362">
        <v>369857.33091767994</v>
      </c>
      <c r="D27" s="1362">
        <v>379020.46480555995</v>
      </c>
      <c r="E27" s="1362">
        <v>13761.882222149987</v>
      </c>
      <c r="F27" s="1362">
        <v>3.8646610824607088</v>
      </c>
      <c r="G27" s="1362">
        <v>9163.1338878800161</v>
      </c>
      <c r="H27" s="1427">
        <v>2.477477968368154</v>
      </c>
    </row>
    <row r="28" spans="1:8" s="1326" customFormat="1" ht="24.75" customHeight="1">
      <c r="A28" s="1422" t="s">
        <v>1123</v>
      </c>
      <c r="B28" s="1362">
        <v>287025.27952427714</v>
      </c>
      <c r="C28" s="1362">
        <v>370300.60179043922</v>
      </c>
      <c r="D28" s="1362">
        <v>472134.00580239436</v>
      </c>
      <c r="E28" s="1362">
        <v>83275.322266162082</v>
      </c>
      <c r="F28" s="1362">
        <v>29.013236187483095</v>
      </c>
      <c r="G28" s="1362">
        <v>101833.40401195514</v>
      </c>
      <c r="H28" s="1427">
        <v>27.500199437856914</v>
      </c>
    </row>
    <row r="29" spans="1:8" s="1326" customFormat="1" ht="24.75" customHeight="1">
      <c r="A29" s="1422" t="s">
        <v>1122</v>
      </c>
      <c r="B29" s="1362">
        <v>130392.21446815174</v>
      </c>
      <c r="C29" s="1362">
        <v>154981.76966478876</v>
      </c>
      <c r="D29" s="1362">
        <v>168717.89485399958</v>
      </c>
      <c r="E29" s="1362">
        <v>24589.555196637026</v>
      </c>
      <c r="F29" s="1362">
        <v>18.85814678194841</v>
      </c>
      <c r="G29" s="1362">
        <v>13736.125189210812</v>
      </c>
      <c r="H29" s="1427">
        <v>8.8630586803343263</v>
      </c>
    </row>
    <row r="30" spans="1:8" s="1326" customFormat="1" ht="24.75" customHeight="1">
      <c r="A30" s="1422" t="s">
        <v>1121</v>
      </c>
      <c r="B30" s="1362">
        <v>358960.25185037311</v>
      </c>
      <c r="C30" s="1362">
        <v>370379.00286450464</v>
      </c>
      <c r="D30" s="1362">
        <v>412380.10553461476</v>
      </c>
      <c r="E30" s="1362">
        <v>11418.751014131529</v>
      </c>
      <c r="F30" s="1362">
        <v>3.1810627932396409</v>
      </c>
      <c r="G30" s="1362">
        <v>42001.102670110122</v>
      </c>
      <c r="H30" s="1427">
        <v>11.340033410445608</v>
      </c>
    </row>
    <row r="31" spans="1:8" s="1326" customFormat="1" ht="24.75" customHeight="1">
      <c r="A31" s="1421" t="s">
        <v>1120</v>
      </c>
      <c r="B31" s="1372">
        <v>5956077.2835524045</v>
      </c>
      <c r="C31" s="1372">
        <v>6403308.3253895612</v>
      </c>
      <c r="D31" s="1372">
        <v>7227599.3950325651</v>
      </c>
      <c r="E31" s="1372">
        <v>447231.04183715675</v>
      </c>
      <c r="F31" s="1372">
        <v>7.5088186493512579</v>
      </c>
      <c r="G31" s="1372">
        <v>824291.06964300387</v>
      </c>
      <c r="H31" s="1367">
        <v>12.872893631790813</v>
      </c>
    </row>
    <row r="32" spans="1:8" s="1326" customFormat="1" ht="24.75" customHeight="1">
      <c r="A32" s="1373" t="s">
        <v>1119</v>
      </c>
      <c r="B32" s="1372">
        <v>439269.47731861565</v>
      </c>
      <c r="C32" s="1372">
        <v>543278.36497123574</v>
      </c>
      <c r="D32" s="1372">
        <v>556901.49419088452</v>
      </c>
      <c r="E32" s="1372">
        <v>104008.88765262009</v>
      </c>
      <c r="F32" s="1372">
        <v>23.677695133181139</v>
      </c>
      <c r="G32" s="1372">
        <v>13623.129219648778</v>
      </c>
      <c r="H32" s="1367">
        <v>2.5075780848313483</v>
      </c>
    </row>
    <row r="33" spans="1:8" s="1326" customFormat="1" ht="24.75" customHeight="1">
      <c r="A33" s="1366" t="s">
        <v>1118</v>
      </c>
      <c r="B33" s="1362">
        <v>99279.354120529504</v>
      </c>
      <c r="C33" s="1362">
        <v>90214.973918682517</v>
      </c>
      <c r="D33" s="1362">
        <v>92309.026150678619</v>
      </c>
      <c r="E33" s="1362">
        <v>-9064.3802018469869</v>
      </c>
      <c r="F33" s="1362">
        <v>-9.1301764421658405</v>
      </c>
      <c r="G33" s="1362">
        <v>2094.0522319961019</v>
      </c>
      <c r="H33" s="1427">
        <v>2.3211803329718053</v>
      </c>
    </row>
    <row r="34" spans="1:8" s="1326" customFormat="1" ht="24.75" customHeight="1">
      <c r="A34" s="1366" t="s">
        <v>1134</v>
      </c>
      <c r="B34" s="1362">
        <v>180720.73504288998</v>
      </c>
      <c r="C34" s="1362">
        <v>259728.44498273998</v>
      </c>
      <c r="D34" s="1362">
        <v>272297.70111509005</v>
      </c>
      <c r="E34" s="1362">
        <v>79007.70993985</v>
      </c>
      <c r="F34" s="1362">
        <v>43.718121178014968</v>
      </c>
      <c r="G34" s="1362">
        <v>12569.25613235007</v>
      </c>
      <c r="H34" s="1427">
        <v>4.8393837391146546</v>
      </c>
    </row>
    <row r="35" spans="1:8" s="1326" customFormat="1" ht="24.75" customHeight="1">
      <c r="A35" s="1366" t="s">
        <v>1116</v>
      </c>
      <c r="B35" s="1362">
        <v>3267.1973076688705</v>
      </c>
      <c r="C35" s="1362">
        <v>2638.4743492827229</v>
      </c>
      <c r="D35" s="1362">
        <v>3042.9369781423916</v>
      </c>
      <c r="E35" s="1362">
        <v>-628.72295838614764</v>
      </c>
      <c r="F35" s="1362">
        <v>-19.243495240106526</v>
      </c>
      <c r="G35" s="1362">
        <v>404.46262885966871</v>
      </c>
      <c r="H35" s="1427">
        <v>15.329412960547565</v>
      </c>
    </row>
    <row r="36" spans="1:8" s="1326" customFormat="1" ht="24.75" customHeight="1">
      <c r="A36" s="1366" t="s">
        <v>1115</v>
      </c>
      <c r="B36" s="1362">
        <v>155990.7608475273</v>
      </c>
      <c r="C36" s="1362">
        <v>190682.62305553036</v>
      </c>
      <c r="D36" s="1362">
        <v>189238.03514697333</v>
      </c>
      <c r="E36" s="1362">
        <v>34691.862208003062</v>
      </c>
      <c r="F36" s="1362">
        <v>22.239690363400761</v>
      </c>
      <c r="G36" s="1362">
        <v>-1444.5879085570341</v>
      </c>
      <c r="H36" s="1427">
        <v>-0.75758760048960672</v>
      </c>
    </row>
    <row r="37" spans="1:8" s="1326" customFormat="1" ht="24.75" customHeight="1">
      <c r="A37" s="1366" t="s">
        <v>1114</v>
      </c>
      <c r="B37" s="1362">
        <v>11.43</v>
      </c>
      <c r="C37" s="1362">
        <v>13.848664999999999</v>
      </c>
      <c r="D37" s="1362">
        <v>13.794799999999999</v>
      </c>
      <c r="E37" s="1362">
        <v>2.418664999999999</v>
      </c>
      <c r="F37" s="1362">
        <v>21.160673665791769</v>
      </c>
      <c r="G37" s="1362">
        <v>-5.3865000000000052E-2</v>
      </c>
      <c r="H37" s="1427">
        <v>-0.38895445878718315</v>
      </c>
    </row>
    <row r="38" spans="1:8" s="1326" customFormat="1" ht="24.75" customHeight="1">
      <c r="A38" s="1406" t="s">
        <v>1113</v>
      </c>
      <c r="B38" s="1372">
        <v>5191736.3904241864</v>
      </c>
      <c r="C38" s="1372">
        <v>5451259.7793673091</v>
      </c>
      <c r="D38" s="1372">
        <v>5871034.5533841765</v>
      </c>
      <c r="E38" s="1372">
        <v>259523.3889431227</v>
      </c>
      <c r="F38" s="1372">
        <v>4.9987782396231903</v>
      </c>
      <c r="G38" s="1372">
        <v>419774.77401686739</v>
      </c>
      <c r="H38" s="1367">
        <v>7.700509441976874</v>
      </c>
    </row>
    <row r="39" spans="1:8" s="1326" customFormat="1" ht="24.75" customHeight="1">
      <c r="A39" s="1366" t="s">
        <v>1112</v>
      </c>
      <c r="B39" s="1362">
        <v>828830.20000000019</v>
      </c>
      <c r="C39" s="1362">
        <v>891507.10000000009</v>
      </c>
      <c r="D39" s="1362">
        <v>1016283.1</v>
      </c>
      <c r="E39" s="1362">
        <v>62676.899999999907</v>
      </c>
      <c r="F39" s="1362">
        <v>7.5620917288004099</v>
      </c>
      <c r="G39" s="1362">
        <v>124775.99999999988</v>
      </c>
      <c r="H39" s="1427">
        <v>13.996074736813636</v>
      </c>
    </row>
    <row r="40" spans="1:8" s="1326" customFormat="1" ht="24.75" customHeight="1">
      <c r="A40" s="1366" t="s">
        <v>1111</v>
      </c>
      <c r="B40" s="1362">
        <v>3636.5913686200001</v>
      </c>
      <c r="C40" s="1362">
        <v>3519.1931640374996</v>
      </c>
      <c r="D40" s="1362">
        <v>5808.5939352800006</v>
      </c>
      <c r="E40" s="1362">
        <v>-117.39820458250051</v>
      </c>
      <c r="F40" s="1362">
        <v>-3.2282484525351096</v>
      </c>
      <c r="G40" s="1362">
        <v>2289.4007712425009</v>
      </c>
      <c r="H40" s="1427">
        <v>65.054706136559943</v>
      </c>
    </row>
    <row r="41" spans="1:8" s="1326" customFormat="1" ht="24.75" customHeight="1">
      <c r="A41" s="1363" t="s">
        <v>1110</v>
      </c>
      <c r="B41" s="1362">
        <v>204044.41309976063</v>
      </c>
      <c r="C41" s="1362">
        <v>223471.20403494471</v>
      </c>
      <c r="D41" s="1362">
        <v>252666.84615607953</v>
      </c>
      <c r="E41" s="1362">
        <v>19426.790935184079</v>
      </c>
      <c r="F41" s="1362">
        <v>9.5208639335231418</v>
      </c>
      <c r="G41" s="1362">
        <v>29195.642121134821</v>
      </c>
      <c r="H41" s="1427">
        <v>13.064610381107281</v>
      </c>
    </row>
    <row r="42" spans="1:8" s="1326" customFormat="1" ht="24.75" customHeight="1">
      <c r="A42" s="1364" t="s">
        <v>1109</v>
      </c>
      <c r="B42" s="1362">
        <v>920.7823547700001</v>
      </c>
      <c r="C42" s="1362">
        <v>401.78959356999997</v>
      </c>
      <c r="D42" s="1362">
        <v>618.44459357000005</v>
      </c>
      <c r="E42" s="1362">
        <v>-518.99276120000013</v>
      </c>
      <c r="F42" s="1362">
        <v>-56.364325240532878</v>
      </c>
      <c r="G42" s="1362">
        <v>216.65500000000009</v>
      </c>
      <c r="H42" s="1427">
        <v>53.92250159466969</v>
      </c>
    </row>
    <row r="43" spans="1:8" s="1326" customFormat="1" ht="24.75" customHeight="1">
      <c r="A43" s="1364" t="s">
        <v>1108</v>
      </c>
      <c r="B43" s="1362">
        <v>203123.63074499063</v>
      </c>
      <c r="C43" s="1362">
        <v>223069.41444137471</v>
      </c>
      <c r="D43" s="1362">
        <v>252048.40156250953</v>
      </c>
      <c r="E43" s="1362">
        <v>19945.783696384082</v>
      </c>
      <c r="F43" s="1362">
        <v>9.8195289357666127</v>
      </c>
      <c r="G43" s="1362">
        <v>28978.987121134822</v>
      </c>
      <c r="H43" s="1427">
        <v>12.991017703482985</v>
      </c>
    </row>
    <row r="44" spans="1:8" s="1326" customFormat="1" ht="24.75" customHeight="1">
      <c r="A44" s="1366" t="s">
        <v>1107</v>
      </c>
      <c r="B44" s="1362">
        <v>4155203.0500700953</v>
      </c>
      <c r="C44" s="1362">
        <v>4332735.7943151565</v>
      </c>
      <c r="D44" s="1362">
        <v>4596248.4758182475</v>
      </c>
      <c r="E44" s="1362">
        <v>177532.74424506119</v>
      </c>
      <c r="F44" s="1362">
        <v>4.2725407664991568</v>
      </c>
      <c r="G44" s="1362">
        <v>263512.68150309101</v>
      </c>
      <c r="H44" s="1427">
        <v>6.0819005361194085</v>
      </c>
    </row>
    <row r="45" spans="1:8" s="1326" customFormat="1" ht="24.75" customHeight="1">
      <c r="A45" s="1419" t="s">
        <v>1106</v>
      </c>
      <c r="B45" s="1362">
        <v>4106414.4597245972</v>
      </c>
      <c r="C45" s="1362">
        <v>4249211.2191379974</v>
      </c>
      <c r="D45" s="1362">
        <v>4496163.341810667</v>
      </c>
      <c r="E45" s="1362">
        <v>142796.7594134002</v>
      </c>
      <c r="F45" s="1362">
        <v>3.4774073784792066</v>
      </c>
      <c r="G45" s="1362">
        <v>246952.12267266959</v>
      </c>
      <c r="H45" s="1427">
        <v>5.8117168090026539</v>
      </c>
    </row>
    <row r="46" spans="1:8" s="1326" customFormat="1" ht="24.75" customHeight="1">
      <c r="A46" s="1420" t="s">
        <v>1105</v>
      </c>
      <c r="B46" s="1362">
        <v>2784850.4387235134</v>
      </c>
      <c r="C46" s="1362">
        <v>2827365.8284641262</v>
      </c>
      <c r="D46" s="1362">
        <v>2998810.078765674</v>
      </c>
      <c r="E46" s="1362">
        <v>42515.389740612824</v>
      </c>
      <c r="F46" s="1362">
        <v>1.5266668956233254</v>
      </c>
      <c r="G46" s="1362">
        <v>171444.25030154781</v>
      </c>
      <c r="H46" s="1427">
        <v>6.0637448672384675</v>
      </c>
    </row>
    <row r="47" spans="1:8" s="1326" customFormat="1" ht="24.75" customHeight="1">
      <c r="A47" s="1420" t="s">
        <v>1104</v>
      </c>
      <c r="B47" s="1362">
        <v>1321564.0210010838</v>
      </c>
      <c r="C47" s="1362">
        <v>1421845.3906738709</v>
      </c>
      <c r="D47" s="1362">
        <v>1497353.2630449925</v>
      </c>
      <c r="E47" s="1362">
        <v>100281.36967278714</v>
      </c>
      <c r="F47" s="1362">
        <v>7.5880826111491801</v>
      </c>
      <c r="G47" s="1362">
        <v>75507.872371121543</v>
      </c>
      <c r="H47" s="1427">
        <v>5.3105543588909665</v>
      </c>
    </row>
    <row r="48" spans="1:8" s="1326" customFormat="1" ht="24.75" customHeight="1">
      <c r="A48" s="1419" t="s">
        <v>1103</v>
      </c>
      <c r="B48" s="1362">
        <v>48788.590345498174</v>
      </c>
      <c r="C48" s="1362">
        <v>83524.575177158986</v>
      </c>
      <c r="D48" s="1362">
        <v>100085.13400758101</v>
      </c>
      <c r="E48" s="1362">
        <v>34735.984831660811</v>
      </c>
      <c r="F48" s="1362">
        <v>71.196942944398828</v>
      </c>
      <c r="G48" s="1362">
        <v>16560.558830422029</v>
      </c>
      <c r="H48" s="1427">
        <v>19.827169183795807</v>
      </c>
    </row>
    <row r="49" spans="1:9" s="1326" customFormat="1" ht="24.75" customHeight="1">
      <c r="A49" s="1356" t="s">
        <v>1102</v>
      </c>
      <c r="B49" s="1355">
        <v>22.135885710000061</v>
      </c>
      <c r="C49" s="1355">
        <v>26.487853169999912</v>
      </c>
      <c r="D49" s="1355">
        <v>27.537474570000256</v>
      </c>
      <c r="E49" s="1355">
        <v>4.3519674599998517</v>
      </c>
      <c r="F49" s="1355">
        <v>19.660236400813254</v>
      </c>
      <c r="G49" s="1355">
        <v>1.0496214000003441</v>
      </c>
      <c r="H49" s="1426">
        <v>3.9626518361599161</v>
      </c>
    </row>
    <row r="50" spans="1:9" s="1326" customFormat="1" ht="24.75" customHeight="1">
      <c r="A50" s="1418" t="s">
        <v>1101</v>
      </c>
      <c r="B50" s="1425">
        <v>0</v>
      </c>
      <c r="C50" s="1425">
        <v>0</v>
      </c>
      <c r="D50" s="1425">
        <v>-1.5068500069901347E-3</v>
      </c>
      <c r="E50" s="1425">
        <v>0</v>
      </c>
      <c r="F50" s="1372"/>
      <c r="G50" s="1425">
        <v>-1.5068500069901347E-3</v>
      </c>
      <c r="H50" s="1367"/>
    </row>
    <row r="51" spans="1:9" s="1326" customFormat="1" ht="24.75" customHeight="1" thickBot="1">
      <c r="A51" s="1417" t="s">
        <v>1100</v>
      </c>
      <c r="B51" s="1349">
        <v>325071.41573864844</v>
      </c>
      <c r="C51" s="1349">
        <v>408770.18090916617</v>
      </c>
      <c r="D51" s="1349">
        <v>799663.35533210181</v>
      </c>
      <c r="E51" s="1349">
        <v>83698.765170517727</v>
      </c>
      <c r="F51" s="1349">
        <v>25.747808363996548</v>
      </c>
      <c r="G51" s="1349">
        <v>390893.17442293564</v>
      </c>
      <c r="H51" s="1424">
        <v>95.626636354327658</v>
      </c>
    </row>
    <row r="52" spans="1:9" s="1326" customFormat="1" ht="20.25" customHeight="1" thickTop="1">
      <c r="A52" s="1395" t="s">
        <v>1099</v>
      </c>
      <c r="B52" s="1416"/>
      <c r="C52" s="1415"/>
      <c r="D52" s="1415"/>
      <c r="E52" s="1414"/>
      <c r="F52" s="1414"/>
      <c r="G52" s="1414"/>
      <c r="H52" s="1414"/>
    </row>
    <row r="53" spans="1:9" ht="17.100000000000001" customHeight="1">
      <c r="A53" s="1327" t="s">
        <v>1010</v>
      </c>
      <c r="I53" s="1326"/>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5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89" zoomScaleNormal="89" workbookViewId="0">
      <selection activeCell="A9" sqref="A9:A23"/>
    </sheetView>
  </sheetViews>
  <sheetFormatPr defaultColWidth="11" defaultRowHeight="17.100000000000001" customHeight="1"/>
  <cols>
    <col min="1" max="1" width="54.33203125" style="1326" bestFit="1" customWidth="1"/>
    <col min="2" max="4" width="15.5546875" style="1326" bestFit="1" customWidth="1"/>
    <col min="5" max="5" width="14" style="1326" bestFit="1" customWidth="1"/>
    <col min="6" max="6" width="12.5546875" style="1326" bestFit="1" customWidth="1"/>
    <col min="7" max="7" width="15.109375" style="1326" bestFit="1" customWidth="1"/>
    <col min="8" max="8" width="9.44140625" style="1326" customWidth="1"/>
    <col min="9" max="253" width="11" style="1325"/>
    <col min="254" max="254" width="46.6640625" style="1325" bestFit="1" customWidth="1"/>
    <col min="255" max="255" width="11.88671875" style="1325" customWidth="1"/>
    <col min="256" max="256" width="12.44140625" style="1325" customWidth="1"/>
    <col min="257" max="257" width="12.5546875" style="1325" customWidth="1"/>
    <col min="258" max="258" width="11.6640625" style="1325" customWidth="1"/>
    <col min="259" max="259" width="10.6640625" style="1325" customWidth="1"/>
    <col min="260" max="260" width="2.44140625" style="1325" bestFit="1" customWidth="1"/>
    <col min="261" max="261" width="8.5546875" style="1325" customWidth="1"/>
    <col min="262" max="262" width="12.44140625" style="1325" customWidth="1"/>
    <col min="263" max="263" width="2.109375" style="1325" customWidth="1"/>
    <col min="264" max="264" width="9.44140625" style="1325" customWidth="1"/>
    <col min="265" max="509" width="11" style="1325"/>
    <col min="510" max="510" width="46.6640625" style="1325" bestFit="1" customWidth="1"/>
    <col min="511" max="511" width="11.88671875" style="1325" customWidth="1"/>
    <col min="512" max="512" width="12.44140625" style="1325" customWidth="1"/>
    <col min="513" max="513" width="12.5546875" style="1325" customWidth="1"/>
    <col min="514" max="514" width="11.6640625" style="1325" customWidth="1"/>
    <col min="515" max="515" width="10.6640625" style="1325" customWidth="1"/>
    <col min="516" max="516" width="2.44140625" style="1325" bestFit="1" customWidth="1"/>
    <col min="517" max="517" width="8.5546875" style="1325" customWidth="1"/>
    <col min="518" max="518" width="12.44140625" style="1325" customWidth="1"/>
    <col min="519" max="519" width="2.109375" style="1325" customWidth="1"/>
    <col min="520" max="520" width="9.44140625" style="1325" customWidth="1"/>
    <col min="521" max="765" width="11" style="1325"/>
    <col min="766" max="766" width="46.6640625" style="1325" bestFit="1" customWidth="1"/>
    <col min="767" max="767" width="11.88671875" style="1325" customWidth="1"/>
    <col min="768" max="768" width="12.44140625" style="1325" customWidth="1"/>
    <col min="769" max="769" width="12.5546875" style="1325" customWidth="1"/>
    <col min="770" max="770" width="11.6640625" style="1325" customWidth="1"/>
    <col min="771" max="771" width="10.6640625" style="1325" customWidth="1"/>
    <col min="772" max="772" width="2.44140625" style="1325" bestFit="1" customWidth="1"/>
    <col min="773" max="773" width="8.5546875" style="1325" customWidth="1"/>
    <col min="774" max="774" width="12.44140625" style="1325" customWidth="1"/>
    <col min="775" max="775" width="2.109375" style="1325" customWidth="1"/>
    <col min="776" max="776" width="9.44140625" style="1325" customWidth="1"/>
    <col min="777" max="1021" width="11" style="1325"/>
    <col min="1022" max="1022" width="46.6640625" style="1325" bestFit="1" customWidth="1"/>
    <col min="1023" max="1023" width="11.88671875" style="1325" customWidth="1"/>
    <col min="1024" max="1024" width="12.44140625" style="1325" customWidth="1"/>
    <col min="1025" max="1025" width="12.5546875" style="1325" customWidth="1"/>
    <col min="1026" max="1026" width="11.6640625" style="1325" customWidth="1"/>
    <col min="1027" max="1027" width="10.6640625" style="1325" customWidth="1"/>
    <col min="1028" max="1028" width="2.44140625" style="1325" bestFit="1" customWidth="1"/>
    <col min="1029" max="1029" width="8.5546875" style="1325" customWidth="1"/>
    <col min="1030" max="1030" width="12.44140625" style="1325" customWidth="1"/>
    <col min="1031" max="1031" width="2.109375" style="1325" customWidth="1"/>
    <col min="1032" max="1032" width="9.44140625" style="1325" customWidth="1"/>
    <col min="1033" max="1277" width="11" style="1325"/>
    <col min="1278" max="1278" width="46.6640625" style="1325" bestFit="1" customWidth="1"/>
    <col min="1279" max="1279" width="11.88671875" style="1325" customWidth="1"/>
    <col min="1280" max="1280" width="12.44140625" style="1325" customWidth="1"/>
    <col min="1281" max="1281" width="12.5546875" style="1325" customWidth="1"/>
    <col min="1282" max="1282" width="11.6640625" style="1325" customWidth="1"/>
    <col min="1283" max="1283" width="10.6640625" style="1325" customWidth="1"/>
    <col min="1284" max="1284" width="2.44140625" style="1325" bestFit="1" customWidth="1"/>
    <col min="1285" max="1285" width="8.5546875" style="1325" customWidth="1"/>
    <col min="1286" max="1286" width="12.44140625" style="1325" customWidth="1"/>
    <col min="1287" max="1287" width="2.109375" style="1325" customWidth="1"/>
    <col min="1288" max="1288" width="9.44140625" style="1325" customWidth="1"/>
    <col min="1289" max="1533" width="11" style="1325"/>
    <col min="1534" max="1534" width="46.6640625" style="1325" bestFit="1" customWidth="1"/>
    <col min="1535" max="1535" width="11.88671875" style="1325" customWidth="1"/>
    <col min="1536" max="1536" width="12.44140625" style="1325" customWidth="1"/>
    <col min="1537" max="1537" width="12.5546875" style="1325" customWidth="1"/>
    <col min="1538" max="1538" width="11.6640625" style="1325" customWidth="1"/>
    <col min="1539" max="1539" width="10.6640625" style="1325" customWidth="1"/>
    <col min="1540" max="1540" width="2.44140625" style="1325" bestFit="1" customWidth="1"/>
    <col min="1541" max="1541" width="8.5546875" style="1325" customWidth="1"/>
    <col min="1542" max="1542" width="12.44140625" style="1325" customWidth="1"/>
    <col min="1543" max="1543" width="2.109375" style="1325" customWidth="1"/>
    <col min="1544" max="1544" width="9.44140625" style="1325" customWidth="1"/>
    <col min="1545" max="1789" width="11" style="1325"/>
    <col min="1790" max="1790" width="46.6640625" style="1325" bestFit="1" customWidth="1"/>
    <col min="1791" max="1791" width="11.88671875" style="1325" customWidth="1"/>
    <col min="1792" max="1792" width="12.44140625" style="1325" customWidth="1"/>
    <col min="1793" max="1793" width="12.5546875" style="1325" customWidth="1"/>
    <col min="1794" max="1794" width="11.6640625" style="1325" customWidth="1"/>
    <col min="1795" max="1795" width="10.6640625" style="1325" customWidth="1"/>
    <col min="1796" max="1796" width="2.44140625" style="1325" bestFit="1" customWidth="1"/>
    <col min="1797" max="1797" width="8.5546875" style="1325" customWidth="1"/>
    <col min="1798" max="1798" width="12.44140625" style="1325" customWidth="1"/>
    <col min="1799" max="1799" width="2.109375" style="1325" customWidth="1"/>
    <col min="1800" max="1800" width="9.44140625" style="1325" customWidth="1"/>
    <col min="1801" max="2045" width="11" style="1325"/>
    <col min="2046" max="2046" width="46.6640625" style="1325" bestFit="1" customWidth="1"/>
    <col min="2047" max="2047" width="11.88671875" style="1325" customWidth="1"/>
    <col min="2048" max="2048" width="12.44140625" style="1325" customWidth="1"/>
    <col min="2049" max="2049" width="12.5546875" style="1325" customWidth="1"/>
    <col min="2050" max="2050" width="11.6640625" style="1325" customWidth="1"/>
    <col min="2051" max="2051" width="10.6640625" style="1325" customWidth="1"/>
    <col min="2052" max="2052" width="2.44140625" style="1325" bestFit="1" customWidth="1"/>
    <col min="2053" max="2053" width="8.5546875" style="1325" customWidth="1"/>
    <col min="2054" max="2054" width="12.44140625" style="1325" customWidth="1"/>
    <col min="2055" max="2055" width="2.109375" style="1325" customWidth="1"/>
    <col min="2056" max="2056" width="9.44140625" style="1325" customWidth="1"/>
    <col min="2057" max="2301" width="11" style="1325"/>
    <col min="2302" max="2302" width="46.6640625" style="1325" bestFit="1" customWidth="1"/>
    <col min="2303" max="2303" width="11.88671875" style="1325" customWidth="1"/>
    <col min="2304" max="2304" width="12.44140625" style="1325" customWidth="1"/>
    <col min="2305" max="2305" width="12.5546875" style="1325" customWidth="1"/>
    <col min="2306" max="2306" width="11.6640625" style="1325" customWidth="1"/>
    <col min="2307" max="2307" width="10.6640625" style="1325" customWidth="1"/>
    <col min="2308" max="2308" width="2.44140625" style="1325" bestFit="1" customWidth="1"/>
    <col min="2309" max="2309" width="8.5546875" style="1325" customWidth="1"/>
    <col min="2310" max="2310" width="12.44140625" style="1325" customWidth="1"/>
    <col min="2311" max="2311" width="2.109375" style="1325" customWidth="1"/>
    <col min="2312" max="2312" width="9.44140625" style="1325" customWidth="1"/>
    <col min="2313" max="2557" width="11" style="1325"/>
    <col min="2558" max="2558" width="46.6640625" style="1325" bestFit="1" customWidth="1"/>
    <col min="2559" max="2559" width="11.88671875" style="1325" customWidth="1"/>
    <col min="2560" max="2560" width="12.44140625" style="1325" customWidth="1"/>
    <col min="2561" max="2561" width="12.5546875" style="1325" customWidth="1"/>
    <col min="2562" max="2562" width="11.6640625" style="1325" customWidth="1"/>
    <col min="2563" max="2563" width="10.6640625" style="1325" customWidth="1"/>
    <col min="2564" max="2564" width="2.44140625" style="1325" bestFit="1" customWidth="1"/>
    <col min="2565" max="2565" width="8.5546875" style="1325" customWidth="1"/>
    <col min="2566" max="2566" width="12.44140625" style="1325" customWidth="1"/>
    <col min="2567" max="2567" width="2.109375" style="1325" customWidth="1"/>
    <col min="2568" max="2568" width="9.44140625" style="1325" customWidth="1"/>
    <col min="2569" max="2813" width="11" style="1325"/>
    <col min="2814" max="2814" width="46.6640625" style="1325" bestFit="1" customWidth="1"/>
    <col min="2815" max="2815" width="11.88671875" style="1325" customWidth="1"/>
    <col min="2816" max="2816" width="12.44140625" style="1325" customWidth="1"/>
    <col min="2817" max="2817" width="12.5546875" style="1325" customWidth="1"/>
    <col min="2818" max="2818" width="11.6640625" style="1325" customWidth="1"/>
    <col min="2819" max="2819" width="10.6640625" style="1325" customWidth="1"/>
    <col min="2820" max="2820" width="2.44140625" style="1325" bestFit="1" customWidth="1"/>
    <col min="2821" max="2821" width="8.5546875" style="1325" customWidth="1"/>
    <col min="2822" max="2822" width="12.44140625" style="1325" customWidth="1"/>
    <col min="2823" max="2823" width="2.109375" style="1325" customWidth="1"/>
    <col min="2824" max="2824" width="9.44140625" style="1325" customWidth="1"/>
    <col min="2825" max="3069" width="11" style="1325"/>
    <col min="3070" max="3070" width="46.6640625" style="1325" bestFit="1" customWidth="1"/>
    <col min="3071" max="3071" width="11.88671875" style="1325" customWidth="1"/>
    <col min="3072" max="3072" width="12.44140625" style="1325" customWidth="1"/>
    <col min="3073" max="3073" width="12.5546875" style="1325" customWidth="1"/>
    <col min="3074" max="3074" width="11.6640625" style="1325" customWidth="1"/>
    <col min="3075" max="3075" width="10.6640625" style="1325" customWidth="1"/>
    <col min="3076" max="3076" width="2.44140625" style="1325" bestFit="1" customWidth="1"/>
    <col min="3077" max="3077" width="8.5546875" style="1325" customWidth="1"/>
    <col min="3078" max="3078" width="12.44140625" style="1325" customWidth="1"/>
    <col min="3079" max="3079" width="2.109375" style="1325" customWidth="1"/>
    <col min="3080" max="3080" width="9.44140625" style="1325" customWidth="1"/>
    <col min="3081" max="3325" width="11" style="1325"/>
    <col min="3326" max="3326" width="46.6640625" style="1325" bestFit="1" customWidth="1"/>
    <col min="3327" max="3327" width="11.88671875" style="1325" customWidth="1"/>
    <col min="3328" max="3328" width="12.44140625" style="1325" customWidth="1"/>
    <col min="3329" max="3329" width="12.5546875" style="1325" customWidth="1"/>
    <col min="3330" max="3330" width="11.6640625" style="1325" customWidth="1"/>
    <col min="3331" max="3331" width="10.6640625" style="1325" customWidth="1"/>
    <col min="3332" max="3332" width="2.44140625" style="1325" bestFit="1" customWidth="1"/>
    <col min="3333" max="3333" width="8.5546875" style="1325" customWidth="1"/>
    <col min="3334" max="3334" width="12.44140625" style="1325" customWidth="1"/>
    <col min="3335" max="3335" width="2.109375" style="1325" customWidth="1"/>
    <col min="3336" max="3336" width="9.44140625" style="1325" customWidth="1"/>
    <col min="3337" max="3581" width="11" style="1325"/>
    <col min="3582" max="3582" width="46.6640625" style="1325" bestFit="1" customWidth="1"/>
    <col min="3583" max="3583" width="11.88671875" style="1325" customWidth="1"/>
    <col min="3584" max="3584" width="12.44140625" style="1325" customWidth="1"/>
    <col min="3585" max="3585" width="12.5546875" style="1325" customWidth="1"/>
    <col min="3586" max="3586" width="11.6640625" style="1325" customWidth="1"/>
    <col min="3587" max="3587" width="10.6640625" style="1325" customWidth="1"/>
    <col min="3588" max="3588" width="2.44140625" style="1325" bestFit="1" customWidth="1"/>
    <col min="3589" max="3589" width="8.5546875" style="1325" customWidth="1"/>
    <col min="3590" max="3590" width="12.44140625" style="1325" customWidth="1"/>
    <col min="3591" max="3591" width="2.109375" style="1325" customWidth="1"/>
    <col min="3592" max="3592" width="9.44140625" style="1325" customWidth="1"/>
    <col min="3593" max="3837" width="11" style="1325"/>
    <col min="3838" max="3838" width="46.6640625" style="1325" bestFit="1" customWidth="1"/>
    <col min="3839" max="3839" width="11.88671875" style="1325" customWidth="1"/>
    <col min="3840" max="3840" width="12.44140625" style="1325" customWidth="1"/>
    <col min="3841" max="3841" width="12.5546875" style="1325" customWidth="1"/>
    <col min="3842" max="3842" width="11.6640625" style="1325" customWidth="1"/>
    <col min="3843" max="3843" width="10.6640625" style="1325" customWidth="1"/>
    <col min="3844" max="3844" width="2.44140625" style="1325" bestFit="1" customWidth="1"/>
    <col min="3845" max="3845" width="8.5546875" style="1325" customWidth="1"/>
    <col min="3846" max="3846" width="12.44140625" style="1325" customWidth="1"/>
    <col min="3847" max="3847" width="2.109375" style="1325" customWidth="1"/>
    <col min="3848" max="3848" width="9.44140625" style="1325" customWidth="1"/>
    <col min="3849" max="4093" width="11" style="1325"/>
    <col min="4094" max="4094" width="46.6640625" style="1325" bestFit="1" customWidth="1"/>
    <col min="4095" max="4095" width="11.88671875" style="1325" customWidth="1"/>
    <col min="4096" max="4096" width="12.44140625" style="1325" customWidth="1"/>
    <col min="4097" max="4097" width="12.5546875" style="1325" customWidth="1"/>
    <col min="4098" max="4098" width="11.6640625" style="1325" customWidth="1"/>
    <col min="4099" max="4099" width="10.6640625" style="1325" customWidth="1"/>
    <col min="4100" max="4100" width="2.44140625" style="1325" bestFit="1" customWidth="1"/>
    <col min="4101" max="4101" width="8.5546875" style="1325" customWidth="1"/>
    <col min="4102" max="4102" width="12.44140625" style="1325" customWidth="1"/>
    <col min="4103" max="4103" width="2.109375" style="1325" customWidth="1"/>
    <col min="4104" max="4104" width="9.44140625" style="1325" customWidth="1"/>
    <col min="4105" max="4349" width="11" style="1325"/>
    <col min="4350" max="4350" width="46.6640625" style="1325" bestFit="1" customWidth="1"/>
    <col min="4351" max="4351" width="11.88671875" style="1325" customWidth="1"/>
    <col min="4352" max="4352" width="12.44140625" style="1325" customWidth="1"/>
    <col min="4353" max="4353" width="12.5546875" style="1325" customWidth="1"/>
    <col min="4354" max="4354" width="11.6640625" style="1325" customWidth="1"/>
    <col min="4355" max="4355" width="10.6640625" style="1325" customWidth="1"/>
    <col min="4356" max="4356" width="2.44140625" style="1325" bestFit="1" customWidth="1"/>
    <col min="4357" max="4357" width="8.5546875" style="1325" customWidth="1"/>
    <col min="4358" max="4358" width="12.44140625" style="1325" customWidth="1"/>
    <col min="4359" max="4359" width="2.109375" style="1325" customWidth="1"/>
    <col min="4360" max="4360" width="9.44140625" style="1325" customWidth="1"/>
    <col min="4361" max="4605" width="11" style="1325"/>
    <col min="4606" max="4606" width="46.6640625" style="1325" bestFit="1" customWidth="1"/>
    <col min="4607" max="4607" width="11.88671875" style="1325" customWidth="1"/>
    <col min="4608" max="4608" width="12.44140625" style="1325" customWidth="1"/>
    <col min="4609" max="4609" width="12.5546875" style="1325" customWidth="1"/>
    <col min="4610" max="4610" width="11.6640625" style="1325" customWidth="1"/>
    <col min="4611" max="4611" width="10.6640625" style="1325" customWidth="1"/>
    <col min="4612" max="4612" width="2.44140625" style="1325" bestFit="1" customWidth="1"/>
    <col min="4613" max="4613" width="8.5546875" style="1325" customWidth="1"/>
    <col min="4614" max="4614" width="12.44140625" style="1325" customWidth="1"/>
    <col min="4615" max="4615" width="2.109375" style="1325" customWidth="1"/>
    <col min="4616" max="4616" width="9.44140625" style="1325" customWidth="1"/>
    <col min="4617" max="4861" width="11" style="1325"/>
    <col min="4862" max="4862" width="46.6640625" style="1325" bestFit="1" customWidth="1"/>
    <col min="4863" max="4863" width="11.88671875" style="1325" customWidth="1"/>
    <col min="4864" max="4864" width="12.44140625" style="1325" customWidth="1"/>
    <col min="4865" max="4865" width="12.5546875" style="1325" customWidth="1"/>
    <col min="4866" max="4866" width="11.6640625" style="1325" customWidth="1"/>
    <col min="4867" max="4867" width="10.6640625" style="1325" customWidth="1"/>
    <col min="4868" max="4868" width="2.44140625" style="1325" bestFit="1" customWidth="1"/>
    <col min="4869" max="4869" width="8.5546875" style="1325" customWidth="1"/>
    <col min="4870" max="4870" width="12.44140625" style="1325" customWidth="1"/>
    <col min="4871" max="4871" width="2.109375" style="1325" customWidth="1"/>
    <col min="4872" max="4872" width="9.44140625" style="1325" customWidth="1"/>
    <col min="4873" max="5117" width="11" style="1325"/>
    <col min="5118" max="5118" width="46.6640625" style="1325" bestFit="1" customWidth="1"/>
    <col min="5119" max="5119" width="11.88671875" style="1325" customWidth="1"/>
    <col min="5120" max="5120" width="12.44140625" style="1325" customWidth="1"/>
    <col min="5121" max="5121" width="12.5546875" style="1325" customWidth="1"/>
    <col min="5122" max="5122" width="11.6640625" style="1325" customWidth="1"/>
    <col min="5123" max="5123" width="10.6640625" style="1325" customWidth="1"/>
    <col min="5124" max="5124" width="2.44140625" style="1325" bestFit="1" customWidth="1"/>
    <col min="5125" max="5125" width="8.5546875" style="1325" customWidth="1"/>
    <col min="5126" max="5126" width="12.44140625" style="1325" customWidth="1"/>
    <col min="5127" max="5127" width="2.109375" style="1325" customWidth="1"/>
    <col min="5128" max="5128" width="9.44140625" style="1325" customWidth="1"/>
    <col min="5129" max="5373" width="11" style="1325"/>
    <col min="5374" max="5374" width="46.6640625" style="1325" bestFit="1" customWidth="1"/>
    <col min="5375" max="5375" width="11.88671875" style="1325" customWidth="1"/>
    <col min="5376" max="5376" width="12.44140625" style="1325" customWidth="1"/>
    <col min="5377" max="5377" width="12.5546875" style="1325" customWidth="1"/>
    <col min="5378" max="5378" width="11.6640625" style="1325" customWidth="1"/>
    <col min="5379" max="5379" width="10.6640625" style="1325" customWidth="1"/>
    <col min="5380" max="5380" width="2.44140625" style="1325" bestFit="1" customWidth="1"/>
    <col min="5381" max="5381" width="8.5546875" style="1325" customWidth="1"/>
    <col min="5382" max="5382" width="12.44140625" style="1325" customWidth="1"/>
    <col min="5383" max="5383" width="2.109375" style="1325" customWidth="1"/>
    <col min="5384" max="5384" width="9.44140625" style="1325" customWidth="1"/>
    <col min="5385" max="5629" width="11" style="1325"/>
    <col min="5630" max="5630" width="46.6640625" style="1325" bestFit="1" customWidth="1"/>
    <col min="5631" max="5631" width="11.88671875" style="1325" customWidth="1"/>
    <col min="5632" max="5632" width="12.44140625" style="1325" customWidth="1"/>
    <col min="5633" max="5633" width="12.5546875" style="1325" customWidth="1"/>
    <col min="5634" max="5634" width="11.6640625" style="1325" customWidth="1"/>
    <col min="5635" max="5635" width="10.6640625" style="1325" customWidth="1"/>
    <col min="5636" max="5636" width="2.44140625" style="1325" bestFit="1" customWidth="1"/>
    <col min="5637" max="5637" width="8.5546875" style="1325" customWidth="1"/>
    <col min="5638" max="5638" width="12.44140625" style="1325" customWidth="1"/>
    <col min="5639" max="5639" width="2.109375" style="1325" customWidth="1"/>
    <col min="5640" max="5640" width="9.44140625" style="1325" customWidth="1"/>
    <col min="5641" max="5885" width="11" style="1325"/>
    <col min="5886" max="5886" width="46.6640625" style="1325" bestFit="1" customWidth="1"/>
    <col min="5887" max="5887" width="11.88671875" style="1325" customWidth="1"/>
    <col min="5888" max="5888" width="12.44140625" style="1325" customWidth="1"/>
    <col min="5889" max="5889" width="12.5546875" style="1325" customWidth="1"/>
    <col min="5890" max="5890" width="11.6640625" style="1325" customWidth="1"/>
    <col min="5891" max="5891" width="10.6640625" style="1325" customWidth="1"/>
    <col min="5892" max="5892" width="2.44140625" style="1325" bestFit="1" customWidth="1"/>
    <col min="5893" max="5893" width="8.5546875" style="1325" customWidth="1"/>
    <col min="5894" max="5894" width="12.44140625" style="1325" customWidth="1"/>
    <col min="5895" max="5895" width="2.109375" style="1325" customWidth="1"/>
    <col min="5896" max="5896" width="9.44140625" style="1325" customWidth="1"/>
    <col min="5897" max="6141" width="11" style="1325"/>
    <col min="6142" max="6142" width="46.6640625" style="1325" bestFit="1" customWidth="1"/>
    <col min="6143" max="6143" width="11.88671875" style="1325" customWidth="1"/>
    <col min="6144" max="6144" width="12.44140625" style="1325" customWidth="1"/>
    <col min="6145" max="6145" width="12.5546875" style="1325" customWidth="1"/>
    <col min="6146" max="6146" width="11.6640625" style="1325" customWidth="1"/>
    <col min="6147" max="6147" width="10.6640625" style="1325" customWidth="1"/>
    <col min="6148" max="6148" width="2.44140625" style="1325" bestFit="1" customWidth="1"/>
    <col min="6149" max="6149" width="8.5546875" style="1325" customWidth="1"/>
    <col min="6150" max="6150" width="12.44140625" style="1325" customWidth="1"/>
    <col min="6151" max="6151" width="2.109375" style="1325" customWidth="1"/>
    <col min="6152" max="6152" width="9.44140625" style="1325" customWidth="1"/>
    <col min="6153" max="6397" width="11" style="1325"/>
    <col min="6398" max="6398" width="46.6640625" style="1325" bestFit="1" customWidth="1"/>
    <col min="6399" max="6399" width="11.88671875" style="1325" customWidth="1"/>
    <col min="6400" max="6400" width="12.44140625" style="1325" customWidth="1"/>
    <col min="6401" max="6401" width="12.5546875" style="1325" customWidth="1"/>
    <col min="6402" max="6402" width="11.6640625" style="1325" customWidth="1"/>
    <col min="6403" max="6403" width="10.6640625" style="1325" customWidth="1"/>
    <col min="6404" max="6404" width="2.44140625" style="1325" bestFit="1" customWidth="1"/>
    <col min="6405" max="6405" width="8.5546875" style="1325" customWidth="1"/>
    <col min="6406" max="6406" width="12.44140625" style="1325" customWidth="1"/>
    <col min="6407" max="6407" width="2.109375" style="1325" customWidth="1"/>
    <col min="6408" max="6408" width="9.44140625" style="1325" customWidth="1"/>
    <col min="6409" max="6653" width="11" style="1325"/>
    <col min="6654" max="6654" width="46.6640625" style="1325" bestFit="1" customWidth="1"/>
    <col min="6655" max="6655" width="11.88671875" style="1325" customWidth="1"/>
    <col min="6656" max="6656" width="12.44140625" style="1325" customWidth="1"/>
    <col min="6657" max="6657" width="12.5546875" style="1325" customWidth="1"/>
    <col min="6658" max="6658" width="11.6640625" style="1325" customWidth="1"/>
    <col min="6659" max="6659" width="10.6640625" style="1325" customWidth="1"/>
    <col min="6660" max="6660" width="2.44140625" style="1325" bestFit="1" customWidth="1"/>
    <col min="6661" max="6661" width="8.5546875" style="1325" customWidth="1"/>
    <col min="6662" max="6662" width="12.44140625" style="1325" customWidth="1"/>
    <col min="6663" max="6663" width="2.109375" style="1325" customWidth="1"/>
    <col min="6664" max="6664" width="9.44140625" style="1325" customWidth="1"/>
    <col min="6665" max="6909" width="11" style="1325"/>
    <col min="6910" max="6910" width="46.6640625" style="1325" bestFit="1" customWidth="1"/>
    <col min="6911" max="6911" width="11.88671875" style="1325" customWidth="1"/>
    <col min="6912" max="6912" width="12.44140625" style="1325" customWidth="1"/>
    <col min="6913" max="6913" width="12.5546875" style="1325" customWidth="1"/>
    <col min="6914" max="6914" width="11.6640625" style="1325" customWidth="1"/>
    <col min="6915" max="6915" width="10.6640625" style="1325" customWidth="1"/>
    <col min="6916" max="6916" width="2.44140625" style="1325" bestFit="1" customWidth="1"/>
    <col min="6917" max="6917" width="8.5546875" style="1325" customWidth="1"/>
    <col min="6918" max="6918" width="12.44140625" style="1325" customWidth="1"/>
    <col min="6919" max="6919" width="2.109375" style="1325" customWidth="1"/>
    <col min="6920" max="6920" width="9.44140625" style="1325" customWidth="1"/>
    <col min="6921" max="7165" width="11" style="1325"/>
    <col min="7166" max="7166" width="46.6640625" style="1325" bestFit="1" customWidth="1"/>
    <col min="7167" max="7167" width="11.88671875" style="1325" customWidth="1"/>
    <col min="7168" max="7168" width="12.44140625" style="1325" customWidth="1"/>
    <col min="7169" max="7169" width="12.5546875" style="1325" customWidth="1"/>
    <col min="7170" max="7170" width="11.6640625" style="1325" customWidth="1"/>
    <col min="7171" max="7171" width="10.6640625" style="1325" customWidth="1"/>
    <col min="7172" max="7172" width="2.44140625" style="1325" bestFit="1" customWidth="1"/>
    <col min="7173" max="7173" width="8.5546875" style="1325" customWidth="1"/>
    <col min="7174" max="7174" width="12.44140625" style="1325" customWidth="1"/>
    <col min="7175" max="7175" width="2.109375" style="1325" customWidth="1"/>
    <col min="7176" max="7176" width="9.44140625" style="1325" customWidth="1"/>
    <col min="7177" max="7421" width="11" style="1325"/>
    <col min="7422" max="7422" width="46.6640625" style="1325" bestFit="1" customWidth="1"/>
    <col min="7423" max="7423" width="11.88671875" style="1325" customWidth="1"/>
    <col min="7424" max="7424" width="12.44140625" style="1325" customWidth="1"/>
    <col min="7425" max="7425" width="12.5546875" style="1325" customWidth="1"/>
    <col min="7426" max="7426" width="11.6640625" style="1325" customWidth="1"/>
    <col min="7427" max="7427" width="10.6640625" style="1325" customWidth="1"/>
    <col min="7428" max="7428" width="2.44140625" style="1325" bestFit="1" customWidth="1"/>
    <col min="7429" max="7429" width="8.5546875" style="1325" customWidth="1"/>
    <col min="7430" max="7430" width="12.44140625" style="1325" customWidth="1"/>
    <col min="7431" max="7431" width="2.109375" style="1325" customWidth="1"/>
    <col min="7432" max="7432" width="9.44140625" style="1325" customWidth="1"/>
    <col min="7433" max="7677" width="11" style="1325"/>
    <col min="7678" max="7678" width="46.6640625" style="1325" bestFit="1" customWidth="1"/>
    <col min="7679" max="7679" width="11.88671875" style="1325" customWidth="1"/>
    <col min="7680" max="7680" width="12.44140625" style="1325" customWidth="1"/>
    <col min="7681" max="7681" width="12.5546875" style="1325" customWidth="1"/>
    <col min="7682" max="7682" width="11.6640625" style="1325" customWidth="1"/>
    <col min="7683" max="7683" width="10.6640625" style="1325" customWidth="1"/>
    <col min="7684" max="7684" width="2.44140625" style="1325" bestFit="1" customWidth="1"/>
    <col min="7685" max="7685" width="8.5546875" style="1325" customWidth="1"/>
    <col min="7686" max="7686" width="12.44140625" style="1325" customWidth="1"/>
    <col min="7687" max="7687" width="2.109375" style="1325" customWidth="1"/>
    <col min="7688" max="7688" width="9.44140625" style="1325" customWidth="1"/>
    <col min="7689" max="7933" width="11" style="1325"/>
    <col min="7934" max="7934" width="46.6640625" style="1325" bestFit="1" customWidth="1"/>
    <col min="7935" max="7935" width="11.88671875" style="1325" customWidth="1"/>
    <col min="7936" max="7936" width="12.44140625" style="1325" customWidth="1"/>
    <col min="7937" max="7937" width="12.5546875" style="1325" customWidth="1"/>
    <col min="7938" max="7938" width="11.6640625" style="1325" customWidth="1"/>
    <col min="7939" max="7939" width="10.6640625" style="1325" customWidth="1"/>
    <col min="7940" max="7940" width="2.44140625" style="1325" bestFit="1" customWidth="1"/>
    <col min="7941" max="7941" width="8.5546875" style="1325" customWidth="1"/>
    <col min="7942" max="7942" width="12.44140625" style="1325" customWidth="1"/>
    <col min="7943" max="7943" width="2.109375" style="1325" customWidth="1"/>
    <col min="7944" max="7944" width="9.44140625" style="1325" customWidth="1"/>
    <col min="7945" max="8189" width="11" style="1325"/>
    <col min="8190" max="8190" width="46.6640625" style="1325" bestFit="1" customWidth="1"/>
    <col min="8191" max="8191" width="11.88671875" style="1325" customWidth="1"/>
    <col min="8192" max="8192" width="12.44140625" style="1325" customWidth="1"/>
    <col min="8193" max="8193" width="12.5546875" style="1325" customWidth="1"/>
    <col min="8194" max="8194" width="11.6640625" style="1325" customWidth="1"/>
    <col min="8195" max="8195" width="10.6640625" style="1325" customWidth="1"/>
    <col min="8196" max="8196" width="2.44140625" style="1325" bestFit="1" customWidth="1"/>
    <col min="8197" max="8197" width="8.5546875" style="1325" customWidth="1"/>
    <col min="8198" max="8198" width="12.44140625" style="1325" customWidth="1"/>
    <col min="8199" max="8199" width="2.109375" style="1325" customWidth="1"/>
    <col min="8200" max="8200" width="9.44140625" style="1325" customWidth="1"/>
    <col min="8201" max="8445" width="11" style="1325"/>
    <col min="8446" max="8446" width="46.6640625" style="1325" bestFit="1" customWidth="1"/>
    <col min="8447" max="8447" width="11.88671875" style="1325" customWidth="1"/>
    <col min="8448" max="8448" width="12.44140625" style="1325" customWidth="1"/>
    <col min="8449" max="8449" width="12.5546875" style="1325" customWidth="1"/>
    <col min="8450" max="8450" width="11.6640625" style="1325" customWidth="1"/>
    <col min="8451" max="8451" width="10.6640625" style="1325" customWidth="1"/>
    <col min="8452" max="8452" width="2.44140625" style="1325" bestFit="1" customWidth="1"/>
    <col min="8453" max="8453" width="8.5546875" style="1325" customWidth="1"/>
    <col min="8454" max="8454" width="12.44140625" style="1325" customWidth="1"/>
    <col min="8455" max="8455" width="2.109375" style="1325" customWidth="1"/>
    <col min="8456" max="8456" width="9.44140625" style="1325" customWidth="1"/>
    <col min="8457" max="8701" width="11" style="1325"/>
    <col min="8702" max="8702" width="46.6640625" style="1325" bestFit="1" customWidth="1"/>
    <col min="8703" max="8703" width="11.88671875" style="1325" customWidth="1"/>
    <col min="8704" max="8704" width="12.44140625" style="1325" customWidth="1"/>
    <col min="8705" max="8705" width="12.5546875" style="1325" customWidth="1"/>
    <col min="8706" max="8706" width="11.6640625" style="1325" customWidth="1"/>
    <col min="8707" max="8707" width="10.6640625" style="1325" customWidth="1"/>
    <col min="8708" max="8708" width="2.44140625" style="1325" bestFit="1" customWidth="1"/>
    <col min="8709" max="8709" width="8.5546875" style="1325" customWidth="1"/>
    <col min="8710" max="8710" width="12.44140625" style="1325" customWidth="1"/>
    <col min="8711" max="8711" width="2.109375" style="1325" customWidth="1"/>
    <col min="8712" max="8712" width="9.44140625" style="1325" customWidth="1"/>
    <col min="8713" max="8957" width="11" style="1325"/>
    <col min="8958" max="8958" width="46.6640625" style="1325" bestFit="1" customWidth="1"/>
    <col min="8959" max="8959" width="11.88671875" style="1325" customWidth="1"/>
    <col min="8960" max="8960" width="12.44140625" style="1325" customWidth="1"/>
    <col min="8961" max="8961" width="12.5546875" style="1325" customWidth="1"/>
    <col min="8962" max="8962" width="11.6640625" style="1325" customWidth="1"/>
    <col min="8963" max="8963" width="10.6640625" style="1325" customWidth="1"/>
    <col min="8964" max="8964" width="2.44140625" style="1325" bestFit="1" customWidth="1"/>
    <col min="8965" max="8965" width="8.5546875" style="1325" customWidth="1"/>
    <col min="8966" max="8966" width="12.44140625" style="1325" customWidth="1"/>
    <col min="8967" max="8967" width="2.109375" style="1325" customWidth="1"/>
    <col min="8968" max="8968" width="9.44140625" style="1325" customWidth="1"/>
    <col min="8969" max="9213" width="11" style="1325"/>
    <col min="9214" max="9214" width="46.6640625" style="1325" bestFit="1" customWidth="1"/>
    <col min="9215" max="9215" width="11.88671875" style="1325" customWidth="1"/>
    <col min="9216" max="9216" width="12.44140625" style="1325" customWidth="1"/>
    <col min="9217" max="9217" width="12.5546875" style="1325" customWidth="1"/>
    <col min="9218" max="9218" width="11.6640625" style="1325" customWidth="1"/>
    <col min="9219" max="9219" width="10.6640625" style="1325" customWidth="1"/>
    <col min="9220" max="9220" width="2.44140625" style="1325" bestFit="1" customWidth="1"/>
    <col min="9221" max="9221" width="8.5546875" style="1325" customWidth="1"/>
    <col min="9222" max="9222" width="12.44140625" style="1325" customWidth="1"/>
    <col min="9223" max="9223" width="2.109375" style="1325" customWidth="1"/>
    <col min="9224" max="9224" width="9.44140625" style="1325" customWidth="1"/>
    <col min="9225" max="9469" width="11" style="1325"/>
    <col min="9470" max="9470" width="46.6640625" style="1325" bestFit="1" customWidth="1"/>
    <col min="9471" max="9471" width="11.88671875" style="1325" customWidth="1"/>
    <col min="9472" max="9472" width="12.44140625" style="1325" customWidth="1"/>
    <col min="9473" max="9473" width="12.5546875" style="1325" customWidth="1"/>
    <col min="9474" max="9474" width="11.6640625" style="1325" customWidth="1"/>
    <col min="9475" max="9475" width="10.6640625" style="1325" customWidth="1"/>
    <col min="9476" max="9476" width="2.44140625" style="1325" bestFit="1" customWidth="1"/>
    <col min="9477" max="9477" width="8.5546875" style="1325" customWidth="1"/>
    <col min="9478" max="9478" width="12.44140625" style="1325" customWidth="1"/>
    <col min="9479" max="9479" width="2.109375" style="1325" customWidth="1"/>
    <col min="9480" max="9480" width="9.44140625" style="1325" customWidth="1"/>
    <col min="9481" max="9725" width="11" style="1325"/>
    <col min="9726" max="9726" width="46.6640625" style="1325" bestFit="1" customWidth="1"/>
    <col min="9727" max="9727" width="11.88671875" style="1325" customWidth="1"/>
    <col min="9728" max="9728" width="12.44140625" style="1325" customWidth="1"/>
    <col min="9729" max="9729" width="12.5546875" style="1325" customWidth="1"/>
    <col min="9730" max="9730" width="11.6640625" style="1325" customWidth="1"/>
    <col min="9731" max="9731" width="10.6640625" style="1325" customWidth="1"/>
    <col min="9732" max="9732" width="2.44140625" style="1325" bestFit="1" customWidth="1"/>
    <col min="9733" max="9733" width="8.5546875" style="1325" customWidth="1"/>
    <col min="9734" max="9734" width="12.44140625" style="1325" customWidth="1"/>
    <col min="9735" max="9735" width="2.109375" style="1325" customWidth="1"/>
    <col min="9736" max="9736" width="9.44140625" style="1325" customWidth="1"/>
    <col min="9737" max="9981" width="11" style="1325"/>
    <col min="9982" max="9982" width="46.6640625" style="1325" bestFit="1" customWidth="1"/>
    <col min="9983" max="9983" width="11.88671875" style="1325" customWidth="1"/>
    <col min="9984" max="9984" width="12.44140625" style="1325" customWidth="1"/>
    <col min="9985" max="9985" width="12.5546875" style="1325" customWidth="1"/>
    <col min="9986" max="9986" width="11.6640625" style="1325" customWidth="1"/>
    <col min="9987" max="9987" width="10.6640625" style="1325" customWidth="1"/>
    <col min="9988" max="9988" width="2.44140625" style="1325" bestFit="1" customWidth="1"/>
    <col min="9989" max="9989" width="8.5546875" style="1325" customWidth="1"/>
    <col min="9990" max="9990" width="12.44140625" style="1325" customWidth="1"/>
    <col min="9991" max="9991" width="2.109375" style="1325" customWidth="1"/>
    <col min="9992" max="9992" width="9.44140625" style="1325" customWidth="1"/>
    <col min="9993" max="10237" width="11" style="1325"/>
    <col min="10238" max="10238" width="46.6640625" style="1325" bestFit="1" customWidth="1"/>
    <col min="10239" max="10239" width="11.88671875" style="1325" customWidth="1"/>
    <col min="10240" max="10240" width="12.44140625" style="1325" customWidth="1"/>
    <col min="10241" max="10241" width="12.5546875" style="1325" customWidth="1"/>
    <col min="10242" max="10242" width="11.6640625" style="1325" customWidth="1"/>
    <col min="10243" max="10243" width="10.6640625" style="1325" customWidth="1"/>
    <col min="10244" max="10244" width="2.44140625" style="1325" bestFit="1" customWidth="1"/>
    <col min="10245" max="10245" width="8.5546875" style="1325" customWidth="1"/>
    <col min="10246" max="10246" width="12.44140625" style="1325" customWidth="1"/>
    <col min="10247" max="10247" width="2.109375" style="1325" customWidth="1"/>
    <col min="10248" max="10248" width="9.44140625" style="1325" customWidth="1"/>
    <col min="10249" max="10493" width="11" style="1325"/>
    <col min="10494" max="10494" width="46.6640625" style="1325" bestFit="1" customWidth="1"/>
    <col min="10495" max="10495" width="11.88671875" style="1325" customWidth="1"/>
    <col min="10496" max="10496" width="12.44140625" style="1325" customWidth="1"/>
    <col min="10497" max="10497" width="12.5546875" style="1325" customWidth="1"/>
    <col min="10498" max="10498" width="11.6640625" style="1325" customWidth="1"/>
    <col min="10499" max="10499" width="10.6640625" style="1325" customWidth="1"/>
    <col min="10500" max="10500" width="2.44140625" style="1325" bestFit="1" customWidth="1"/>
    <col min="10501" max="10501" width="8.5546875" style="1325" customWidth="1"/>
    <col min="10502" max="10502" width="12.44140625" style="1325" customWidth="1"/>
    <col min="10503" max="10503" width="2.109375" style="1325" customWidth="1"/>
    <col min="10504" max="10504" width="9.44140625" style="1325" customWidth="1"/>
    <col min="10505" max="10749" width="11" style="1325"/>
    <col min="10750" max="10750" width="46.6640625" style="1325" bestFit="1" customWidth="1"/>
    <col min="10751" max="10751" width="11.88671875" style="1325" customWidth="1"/>
    <col min="10752" max="10752" width="12.44140625" style="1325" customWidth="1"/>
    <col min="10753" max="10753" width="12.5546875" style="1325" customWidth="1"/>
    <col min="10754" max="10754" width="11.6640625" style="1325" customWidth="1"/>
    <col min="10755" max="10755" width="10.6640625" style="1325" customWidth="1"/>
    <col min="10756" max="10756" width="2.44140625" style="1325" bestFit="1" customWidth="1"/>
    <col min="10757" max="10757" width="8.5546875" style="1325" customWidth="1"/>
    <col min="10758" max="10758" width="12.44140625" style="1325" customWidth="1"/>
    <col min="10759" max="10759" width="2.109375" style="1325" customWidth="1"/>
    <col min="10760" max="10760" width="9.44140625" style="1325" customWidth="1"/>
    <col min="10761" max="11005" width="11" style="1325"/>
    <col min="11006" max="11006" width="46.6640625" style="1325" bestFit="1" customWidth="1"/>
    <col min="11007" max="11007" width="11.88671875" style="1325" customWidth="1"/>
    <col min="11008" max="11008" width="12.44140625" style="1325" customWidth="1"/>
    <col min="11009" max="11009" width="12.5546875" style="1325" customWidth="1"/>
    <col min="11010" max="11010" width="11.6640625" style="1325" customWidth="1"/>
    <col min="11011" max="11011" width="10.6640625" style="1325" customWidth="1"/>
    <col min="11012" max="11012" width="2.44140625" style="1325" bestFit="1" customWidth="1"/>
    <col min="11013" max="11013" width="8.5546875" style="1325" customWidth="1"/>
    <col min="11014" max="11014" width="12.44140625" style="1325" customWidth="1"/>
    <col min="11015" max="11015" width="2.109375" style="1325" customWidth="1"/>
    <col min="11016" max="11016" width="9.44140625" style="1325" customWidth="1"/>
    <col min="11017" max="11261" width="11" style="1325"/>
    <col min="11262" max="11262" width="46.6640625" style="1325" bestFit="1" customWidth="1"/>
    <col min="11263" max="11263" width="11.88671875" style="1325" customWidth="1"/>
    <col min="11264" max="11264" width="12.44140625" style="1325" customWidth="1"/>
    <col min="11265" max="11265" width="12.5546875" style="1325" customWidth="1"/>
    <col min="11266" max="11266" width="11.6640625" style="1325" customWidth="1"/>
    <col min="11267" max="11267" width="10.6640625" style="1325" customWidth="1"/>
    <col min="11268" max="11268" width="2.44140625" style="1325" bestFit="1" customWidth="1"/>
    <col min="11269" max="11269" width="8.5546875" style="1325" customWidth="1"/>
    <col min="11270" max="11270" width="12.44140625" style="1325" customWidth="1"/>
    <col min="11271" max="11271" width="2.109375" style="1325" customWidth="1"/>
    <col min="11272" max="11272" width="9.44140625" style="1325" customWidth="1"/>
    <col min="11273" max="11517" width="11" style="1325"/>
    <col min="11518" max="11518" width="46.6640625" style="1325" bestFit="1" customWidth="1"/>
    <col min="11519" max="11519" width="11.88671875" style="1325" customWidth="1"/>
    <col min="11520" max="11520" width="12.44140625" style="1325" customWidth="1"/>
    <col min="11521" max="11521" width="12.5546875" style="1325" customWidth="1"/>
    <col min="11522" max="11522" width="11.6640625" style="1325" customWidth="1"/>
    <col min="11523" max="11523" width="10.6640625" style="1325" customWidth="1"/>
    <col min="11524" max="11524" width="2.44140625" style="1325" bestFit="1" customWidth="1"/>
    <col min="11525" max="11525" width="8.5546875" style="1325" customWidth="1"/>
    <col min="11526" max="11526" width="12.44140625" style="1325" customWidth="1"/>
    <col min="11527" max="11527" width="2.109375" style="1325" customWidth="1"/>
    <col min="11528" max="11528" width="9.44140625" style="1325" customWidth="1"/>
    <col min="11529" max="11773" width="11" style="1325"/>
    <col min="11774" max="11774" width="46.6640625" style="1325" bestFit="1" customWidth="1"/>
    <col min="11775" max="11775" width="11.88671875" style="1325" customWidth="1"/>
    <col min="11776" max="11776" width="12.44140625" style="1325" customWidth="1"/>
    <col min="11777" max="11777" width="12.5546875" style="1325" customWidth="1"/>
    <col min="11778" max="11778" width="11.6640625" style="1325" customWidth="1"/>
    <col min="11779" max="11779" width="10.6640625" style="1325" customWidth="1"/>
    <col min="11780" max="11780" width="2.44140625" style="1325" bestFit="1" customWidth="1"/>
    <col min="11781" max="11781" width="8.5546875" style="1325" customWidth="1"/>
    <col min="11782" max="11782" width="12.44140625" style="1325" customWidth="1"/>
    <col min="11783" max="11783" width="2.109375" style="1325" customWidth="1"/>
    <col min="11784" max="11784" width="9.44140625" style="1325" customWidth="1"/>
    <col min="11785" max="12029" width="11" style="1325"/>
    <col min="12030" max="12030" width="46.6640625" style="1325" bestFit="1" customWidth="1"/>
    <col min="12031" max="12031" width="11.88671875" style="1325" customWidth="1"/>
    <col min="12032" max="12032" width="12.44140625" style="1325" customWidth="1"/>
    <col min="12033" max="12033" width="12.5546875" style="1325" customWidth="1"/>
    <col min="12034" max="12034" width="11.6640625" style="1325" customWidth="1"/>
    <col min="12035" max="12035" width="10.6640625" style="1325" customWidth="1"/>
    <col min="12036" max="12036" width="2.44140625" style="1325" bestFit="1" customWidth="1"/>
    <col min="12037" max="12037" width="8.5546875" style="1325" customWidth="1"/>
    <col min="12038" max="12038" width="12.44140625" style="1325" customWidth="1"/>
    <col min="12039" max="12039" width="2.109375" style="1325" customWidth="1"/>
    <col min="12040" max="12040" width="9.44140625" style="1325" customWidth="1"/>
    <col min="12041" max="12285" width="11" style="1325"/>
    <col min="12286" max="12286" width="46.6640625" style="1325" bestFit="1" customWidth="1"/>
    <col min="12287" max="12287" width="11.88671875" style="1325" customWidth="1"/>
    <col min="12288" max="12288" width="12.44140625" style="1325" customWidth="1"/>
    <col min="12289" max="12289" width="12.5546875" style="1325" customWidth="1"/>
    <col min="12290" max="12290" width="11.6640625" style="1325" customWidth="1"/>
    <col min="12291" max="12291" width="10.6640625" style="1325" customWidth="1"/>
    <col min="12292" max="12292" width="2.44140625" style="1325" bestFit="1" customWidth="1"/>
    <col min="12293" max="12293" width="8.5546875" style="1325" customWidth="1"/>
    <col min="12294" max="12294" width="12.44140625" style="1325" customWidth="1"/>
    <col min="12295" max="12295" width="2.109375" style="1325" customWidth="1"/>
    <col min="12296" max="12296" width="9.44140625" style="1325" customWidth="1"/>
    <col min="12297" max="12541" width="11" style="1325"/>
    <col min="12542" max="12542" width="46.6640625" style="1325" bestFit="1" customWidth="1"/>
    <col min="12543" max="12543" width="11.88671875" style="1325" customWidth="1"/>
    <col min="12544" max="12544" width="12.44140625" style="1325" customWidth="1"/>
    <col min="12545" max="12545" width="12.5546875" style="1325" customWidth="1"/>
    <col min="12546" max="12546" width="11.6640625" style="1325" customWidth="1"/>
    <col min="12547" max="12547" width="10.6640625" style="1325" customWidth="1"/>
    <col min="12548" max="12548" width="2.44140625" style="1325" bestFit="1" customWidth="1"/>
    <col min="12549" max="12549" width="8.5546875" style="1325" customWidth="1"/>
    <col min="12550" max="12550" width="12.44140625" style="1325" customWidth="1"/>
    <col min="12551" max="12551" width="2.109375" style="1325" customWidth="1"/>
    <col min="12552" max="12552" width="9.44140625" style="1325" customWidth="1"/>
    <col min="12553" max="12797" width="11" style="1325"/>
    <col min="12798" max="12798" width="46.6640625" style="1325" bestFit="1" customWidth="1"/>
    <col min="12799" max="12799" width="11.88671875" style="1325" customWidth="1"/>
    <col min="12800" max="12800" width="12.44140625" style="1325" customWidth="1"/>
    <col min="12801" max="12801" width="12.5546875" style="1325" customWidth="1"/>
    <col min="12802" max="12802" width="11.6640625" style="1325" customWidth="1"/>
    <col min="12803" max="12803" width="10.6640625" style="1325" customWidth="1"/>
    <col min="12804" max="12804" width="2.44140625" style="1325" bestFit="1" customWidth="1"/>
    <col min="12805" max="12805" width="8.5546875" style="1325" customWidth="1"/>
    <col min="12806" max="12806" width="12.44140625" style="1325" customWidth="1"/>
    <col min="12807" max="12807" width="2.109375" style="1325" customWidth="1"/>
    <col min="12808" max="12808" width="9.44140625" style="1325" customWidth="1"/>
    <col min="12809" max="13053" width="11" style="1325"/>
    <col min="13054" max="13054" width="46.6640625" style="1325" bestFit="1" customWidth="1"/>
    <col min="13055" max="13055" width="11.88671875" style="1325" customWidth="1"/>
    <col min="13056" max="13056" width="12.44140625" style="1325" customWidth="1"/>
    <col min="13057" max="13057" width="12.5546875" style="1325" customWidth="1"/>
    <col min="13058" max="13058" width="11.6640625" style="1325" customWidth="1"/>
    <col min="13059" max="13059" width="10.6640625" style="1325" customWidth="1"/>
    <col min="13060" max="13060" width="2.44140625" style="1325" bestFit="1" customWidth="1"/>
    <col min="13061" max="13061" width="8.5546875" style="1325" customWidth="1"/>
    <col min="13062" max="13062" width="12.44140625" style="1325" customWidth="1"/>
    <col min="13063" max="13063" width="2.109375" style="1325" customWidth="1"/>
    <col min="13064" max="13064" width="9.44140625" style="1325" customWidth="1"/>
    <col min="13065" max="13309" width="11" style="1325"/>
    <col min="13310" max="13310" width="46.6640625" style="1325" bestFit="1" customWidth="1"/>
    <col min="13311" max="13311" width="11.88671875" style="1325" customWidth="1"/>
    <col min="13312" max="13312" width="12.44140625" style="1325" customWidth="1"/>
    <col min="13313" max="13313" width="12.5546875" style="1325" customWidth="1"/>
    <col min="13314" max="13314" width="11.6640625" style="1325" customWidth="1"/>
    <col min="13315" max="13315" width="10.6640625" style="1325" customWidth="1"/>
    <col min="13316" max="13316" width="2.44140625" style="1325" bestFit="1" customWidth="1"/>
    <col min="13317" max="13317" width="8.5546875" style="1325" customWidth="1"/>
    <col min="13318" max="13318" width="12.44140625" style="1325" customWidth="1"/>
    <col min="13319" max="13319" width="2.109375" style="1325" customWidth="1"/>
    <col min="13320" max="13320" width="9.44140625" style="1325" customWidth="1"/>
    <col min="13321" max="13565" width="11" style="1325"/>
    <col min="13566" max="13566" width="46.6640625" style="1325" bestFit="1" customWidth="1"/>
    <col min="13567" max="13567" width="11.88671875" style="1325" customWidth="1"/>
    <col min="13568" max="13568" width="12.44140625" style="1325" customWidth="1"/>
    <col min="13569" max="13569" width="12.5546875" style="1325" customWidth="1"/>
    <col min="13570" max="13570" width="11.6640625" style="1325" customWidth="1"/>
    <col min="13571" max="13571" width="10.6640625" style="1325" customWidth="1"/>
    <col min="13572" max="13572" width="2.44140625" style="1325" bestFit="1" customWidth="1"/>
    <col min="13573" max="13573" width="8.5546875" style="1325" customWidth="1"/>
    <col min="13574" max="13574" width="12.44140625" style="1325" customWidth="1"/>
    <col min="13575" max="13575" width="2.109375" style="1325" customWidth="1"/>
    <col min="13576" max="13576" width="9.44140625" style="1325" customWidth="1"/>
    <col min="13577" max="13821" width="11" style="1325"/>
    <col min="13822" max="13822" width="46.6640625" style="1325" bestFit="1" customWidth="1"/>
    <col min="13823" max="13823" width="11.88671875" style="1325" customWidth="1"/>
    <col min="13824" max="13824" width="12.44140625" style="1325" customWidth="1"/>
    <col min="13825" max="13825" width="12.5546875" style="1325" customWidth="1"/>
    <col min="13826" max="13826" width="11.6640625" style="1325" customWidth="1"/>
    <col min="13827" max="13827" width="10.6640625" style="1325" customWidth="1"/>
    <col min="13828" max="13828" width="2.44140625" style="1325" bestFit="1" customWidth="1"/>
    <col min="13829" max="13829" width="8.5546875" style="1325" customWidth="1"/>
    <col min="13830" max="13830" width="12.44140625" style="1325" customWidth="1"/>
    <col min="13831" max="13831" width="2.109375" style="1325" customWidth="1"/>
    <col min="13832" max="13832" width="9.44140625" style="1325" customWidth="1"/>
    <col min="13833" max="14077" width="11" style="1325"/>
    <col min="14078" max="14078" width="46.6640625" style="1325" bestFit="1" customWidth="1"/>
    <col min="14079" max="14079" width="11.88671875" style="1325" customWidth="1"/>
    <col min="14080" max="14080" width="12.44140625" style="1325" customWidth="1"/>
    <col min="14081" max="14081" width="12.5546875" style="1325" customWidth="1"/>
    <col min="14082" max="14082" width="11.6640625" style="1325" customWidth="1"/>
    <col min="14083" max="14083" width="10.6640625" style="1325" customWidth="1"/>
    <col min="14084" max="14084" width="2.44140625" style="1325" bestFit="1" customWidth="1"/>
    <col min="14085" max="14085" width="8.5546875" style="1325" customWidth="1"/>
    <col min="14086" max="14086" width="12.44140625" style="1325" customWidth="1"/>
    <col min="14087" max="14087" width="2.109375" style="1325" customWidth="1"/>
    <col min="14088" max="14088" width="9.44140625" style="1325" customWidth="1"/>
    <col min="14089" max="14333" width="11" style="1325"/>
    <col min="14334" max="14334" width="46.6640625" style="1325" bestFit="1" customWidth="1"/>
    <col min="14335" max="14335" width="11.88671875" style="1325" customWidth="1"/>
    <col min="14336" max="14336" width="12.44140625" style="1325" customWidth="1"/>
    <col min="14337" max="14337" width="12.5546875" style="1325" customWidth="1"/>
    <col min="14338" max="14338" width="11.6640625" style="1325" customWidth="1"/>
    <col min="14339" max="14339" width="10.6640625" style="1325" customWidth="1"/>
    <col min="14340" max="14340" width="2.44140625" style="1325" bestFit="1" customWidth="1"/>
    <col min="14341" max="14341" width="8.5546875" style="1325" customWidth="1"/>
    <col min="14342" max="14342" width="12.44140625" style="1325" customWidth="1"/>
    <col min="14343" max="14343" width="2.109375" style="1325" customWidth="1"/>
    <col min="14344" max="14344" width="9.44140625" style="1325" customWidth="1"/>
    <col min="14345" max="14589" width="11" style="1325"/>
    <col min="14590" max="14590" width="46.6640625" style="1325" bestFit="1" customWidth="1"/>
    <col min="14591" max="14591" width="11.88671875" style="1325" customWidth="1"/>
    <col min="14592" max="14592" width="12.44140625" style="1325" customWidth="1"/>
    <col min="14593" max="14593" width="12.5546875" style="1325" customWidth="1"/>
    <col min="14594" max="14594" width="11.6640625" style="1325" customWidth="1"/>
    <col min="14595" max="14595" width="10.6640625" style="1325" customWidth="1"/>
    <col min="14596" max="14596" width="2.44140625" style="1325" bestFit="1" customWidth="1"/>
    <col min="14597" max="14597" width="8.5546875" style="1325" customWidth="1"/>
    <col min="14598" max="14598" width="12.44140625" style="1325" customWidth="1"/>
    <col min="14599" max="14599" width="2.109375" style="1325" customWidth="1"/>
    <col min="14600" max="14600" width="9.44140625" style="1325" customWidth="1"/>
    <col min="14601" max="14845" width="11" style="1325"/>
    <col min="14846" max="14846" width="46.6640625" style="1325" bestFit="1" customWidth="1"/>
    <col min="14847" max="14847" width="11.88671875" style="1325" customWidth="1"/>
    <col min="14848" max="14848" width="12.44140625" style="1325" customWidth="1"/>
    <col min="14849" max="14849" width="12.5546875" style="1325" customWidth="1"/>
    <col min="14850" max="14850" width="11.6640625" style="1325" customWidth="1"/>
    <col min="14851" max="14851" width="10.6640625" style="1325" customWidth="1"/>
    <col min="14852" max="14852" width="2.44140625" style="1325" bestFit="1" customWidth="1"/>
    <col min="14853" max="14853" width="8.5546875" style="1325" customWidth="1"/>
    <col min="14854" max="14854" width="12.44140625" style="1325" customWidth="1"/>
    <col min="14855" max="14855" width="2.109375" style="1325" customWidth="1"/>
    <col min="14856" max="14856" width="9.44140625" style="1325" customWidth="1"/>
    <col min="14857" max="15101" width="11" style="1325"/>
    <col min="15102" max="15102" width="46.6640625" style="1325" bestFit="1" customWidth="1"/>
    <col min="15103" max="15103" width="11.88671875" style="1325" customWidth="1"/>
    <col min="15104" max="15104" width="12.44140625" style="1325" customWidth="1"/>
    <col min="15105" max="15105" width="12.5546875" style="1325" customWidth="1"/>
    <col min="15106" max="15106" width="11.6640625" style="1325" customWidth="1"/>
    <col min="15107" max="15107" width="10.6640625" style="1325" customWidth="1"/>
    <col min="15108" max="15108" width="2.44140625" style="1325" bestFit="1" customWidth="1"/>
    <col min="15109" max="15109" width="8.5546875" style="1325" customWidth="1"/>
    <col min="15110" max="15110" width="12.44140625" style="1325" customWidth="1"/>
    <col min="15111" max="15111" width="2.109375" style="1325" customWidth="1"/>
    <col min="15112" max="15112" width="9.44140625" style="1325" customWidth="1"/>
    <col min="15113" max="15357" width="11" style="1325"/>
    <col min="15358" max="15358" width="46.6640625" style="1325" bestFit="1" customWidth="1"/>
    <col min="15359" max="15359" width="11.88671875" style="1325" customWidth="1"/>
    <col min="15360" max="15360" width="12.44140625" style="1325" customWidth="1"/>
    <col min="15361" max="15361" width="12.5546875" style="1325" customWidth="1"/>
    <col min="15362" max="15362" width="11.6640625" style="1325" customWidth="1"/>
    <col min="15363" max="15363" width="10.6640625" style="1325" customWidth="1"/>
    <col min="15364" max="15364" width="2.44140625" style="1325" bestFit="1" customWidth="1"/>
    <col min="15365" max="15365" width="8.5546875" style="1325" customWidth="1"/>
    <col min="15366" max="15366" width="12.44140625" style="1325" customWidth="1"/>
    <col min="15367" max="15367" width="2.109375" style="1325" customWidth="1"/>
    <col min="15368" max="15368" width="9.44140625" style="1325" customWidth="1"/>
    <col min="15369" max="15613" width="11" style="1325"/>
    <col min="15614" max="15614" width="46.6640625" style="1325" bestFit="1" customWidth="1"/>
    <col min="15615" max="15615" width="11.88671875" style="1325" customWidth="1"/>
    <col min="15616" max="15616" width="12.44140625" style="1325" customWidth="1"/>
    <col min="15617" max="15617" width="12.5546875" style="1325" customWidth="1"/>
    <col min="15618" max="15618" width="11.6640625" style="1325" customWidth="1"/>
    <col min="15619" max="15619" width="10.6640625" style="1325" customWidth="1"/>
    <col min="15620" max="15620" width="2.44140625" style="1325" bestFit="1" customWidth="1"/>
    <col min="15621" max="15621" width="8.5546875" style="1325" customWidth="1"/>
    <col min="15622" max="15622" width="12.44140625" style="1325" customWidth="1"/>
    <col min="15623" max="15623" width="2.109375" style="1325" customWidth="1"/>
    <col min="15624" max="15624" width="9.44140625" style="1325" customWidth="1"/>
    <col min="15625" max="15869" width="11" style="1325"/>
    <col min="15870" max="15870" width="46.6640625" style="1325" bestFit="1" customWidth="1"/>
    <col min="15871" max="15871" width="11.88671875" style="1325" customWidth="1"/>
    <col min="15872" max="15872" width="12.44140625" style="1325" customWidth="1"/>
    <col min="15873" max="15873" width="12.5546875" style="1325" customWidth="1"/>
    <col min="15874" max="15874" width="11.6640625" style="1325" customWidth="1"/>
    <col min="15875" max="15875" width="10.6640625" style="1325" customWidth="1"/>
    <col min="15876" max="15876" width="2.44140625" style="1325" bestFit="1" customWidth="1"/>
    <col min="15877" max="15877" width="8.5546875" style="1325" customWidth="1"/>
    <col min="15878" max="15878" width="12.44140625" style="1325" customWidth="1"/>
    <col min="15879" max="15879" width="2.109375" style="1325" customWidth="1"/>
    <col min="15880" max="15880" width="9.44140625" style="1325" customWidth="1"/>
    <col min="15881" max="16125" width="11" style="1325"/>
    <col min="16126" max="16126" width="46.6640625" style="1325" bestFit="1" customWidth="1"/>
    <col min="16127" max="16127" width="11.88671875" style="1325" customWidth="1"/>
    <col min="16128" max="16128" width="12.44140625" style="1325" customWidth="1"/>
    <col min="16129" max="16129" width="12.5546875" style="1325" customWidth="1"/>
    <col min="16130" max="16130" width="11.6640625" style="1325" customWidth="1"/>
    <col min="16131" max="16131" width="10.6640625" style="1325" customWidth="1"/>
    <col min="16132" max="16132" width="2.44140625" style="1325" bestFit="1" customWidth="1"/>
    <col min="16133" max="16133" width="8.5546875" style="1325" customWidth="1"/>
    <col min="16134" max="16134" width="12.44140625" style="1325" customWidth="1"/>
    <col min="16135" max="16135" width="2.109375" style="1325" customWidth="1"/>
    <col min="16136" max="16136" width="9.44140625" style="1325" customWidth="1"/>
    <col min="16137" max="16384" width="11" style="1325"/>
  </cols>
  <sheetData>
    <row r="1" spans="1:8" s="1326" customFormat="1" ht="17.100000000000001" customHeight="1">
      <c r="A1" s="3889" t="s">
        <v>1635</v>
      </c>
      <c r="B1" s="3889"/>
      <c r="C1" s="3889"/>
      <c r="D1" s="3889"/>
      <c r="E1" s="3889"/>
      <c r="F1" s="3889"/>
      <c r="G1" s="3889"/>
      <c r="H1" s="3889"/>
    </row>
    <row r="2" spans="1:8" s="1326" customFormat="1" ht="17.100000000000001" customHeight="1">
      <c r="A2" s="3907" t="s">
        <v>37</v>
      </c>
      <c r="B2" s="3907"/>
      <c r="C2" s="3907"/>
      <c r="D2" s="3907"/>
      <c r="E2" s="3907"/>
      <c r="F2" s="3907"/>
      <c r="G2" s="3907"/>
      <c r="H2" s="3907"/>
    </row>
    <row r="3" spans="1:8" s="1326" customFormat="1" ht="17.100000000000001" customHeight="1">
      <c r="A3" s="3907" t="str">
        <f>'45.CALCB'!A3</f>
        <v>(Mid-Month)</v>
      </c>
      <c r="B3" s="3907"/>
      <c r="C3" s="3907"/>
      <c r="D3" s="3907"/>
      <c r="E3" s="3907"/>
      <c r="F3" s="3907"/>
      <c r="G3" s="3907"/>
      <c r="H3" s="3907"/>
    </row>
    <row r="4" spans="1:8" s="1326" customFormat="1" ht="17.100000000000001" customHeight="1" thickBot="1">
      <c r="A4" s="1343"/>
      <c r="B4" s="1416"/>
      <c r="C4" s="1328"/>
      <c r="D4" s="1328"/>
      <c r="E4" s="1328"/>
      <c r="F4" s="1328"/>
      <c r="G4" s="3891" t="s">
        <v>1050</v>
      </c>
      <c r="H4" s="3891"/>
    </row>
    <row r="5" spans="1:8" s="1326" customFormat="1" ht="21.75" customHeight="1" thickTop="1">
      <c r="A5" s="3908" t="s">
        <v>434</v>
      </c>
      <c r="B5" s="1431">
        <v>2022</v>
      </c>
      <c r="C5" s="1431">
        <v>2023</v>
      </c>
      <c r="D5" s="1431">
        <v>2024</v>
      </c>
      <c r="E5" s="3915" t="str">
        <f>'45.CALCB'!E5</f>
        <v>Changes during the fiscal year</v>
      </c>
      <c r="F5" s="3916"/>
      <c r="G5" s="3916"/>
      <c r="H5" s="3917"/>
    </row>
    <row r="6" spans="1:8" s="1326" customFormat="1" ht="21.75" customHeight="1">
      <c r="A6" s="3909"/>
      <c r="B6" s="3887" t="str">
        <f>'45.CALCB'!B6</f>
        <v xml:space="preserve">Jul </v>
      </c>
      <c r="C6" s="3887" t="str">
        <f>'44.ODCS'!C6</f>
        <v>Jul (R)</v>
      </c>
      <c r="D6" s="3887" t="str">
        <f>'45.CALCB'!D6</f>
        <v>Jul (P)</v>
      </c>
      <c r="E6" s="3913" t="str">
        <f>'45.CALCB'!E6</f>
        <v>2022/23</v>
      </c>
      <c r="F6" s="3913"/>
      <c r="G6" s="3913" t="str">
        <f>'45.CALCB'!G6</f>
        <v>2023/24</v>
      </c>
      <c r="H6" s="3914"/>
    </row>
    <row r="7" spans="1:8" s="1326" customFormat="1" ht="21.75" customHeight="1">
      <c r="A7" s="3910"/>
      <c r="B7" s="3888"/>
      <c r="C7" s="3888"/>
      <c r="D7" s="3888"/>
      <c r="E7" s="1429" t="s">
        <v>353</v>
      </c>
      <c r="F7" s="1430" t="s">
        <v>1044</v>
      </c>
      <c r="G7" s="1429" t="s">
        <v>353</v>
      </c>
      <c r="H7" s="1428" t="s">
        <v>1044</v>
      </c>
    </row>
    <row r="8" spans="1:8" s="1326" customFormat="1" ht="24.75" customHeight="1">
      <c r="A8" s="1373" t="s">
        <v>1133</v>
      </c>
      <c r="B8" s="1372">
        <v>495972.9559561825</v>
      </c>
      <c r="C8" s="1372">
        <v>566171.0233382819</v>
      </c>
      <c r="D8" s="1372">
        <v>608251.53150544094</v>
      </c>
      <c r="E8" s="1372">
        <v>70198.067382099398</v>
      </c>
      <c r="F8" s="1372">
        <v>14.153607881051716</v>
      </c>
      <c r="G8" s="1372">
        <v>42080.508167159045</v>
      </c>
      <c r="H8" s="1367">
        <v>7.432472951201591</v>
      </c>
    </row>
    <row r="9" spans="1:8" s="1326" customFormat="1" ht="24.75" customHeight="1">
      <c r="A9" s="1366" t="s">
        <v>1132</v>
      </c>
      <c r="B9" s="1362">
        <v>9456.1357442629778</v>
      </c>
      <c r="C9" s="1362">
        <v>10610.992433398311</v>
      </c>
      <c r="D9" s="1362">
        <v>11488.85262449432</v>
      </c>
      <c r="E9" s="1362">
        <v>1154.856689135333</v>
      </c>
      <c r="F9" s="1362">
        <v>12.212776131476144</v>
      </c>
      <c r="G9" s="1362">
        <v>877.86019109600966</v>
      </c>
      <c r="H9" s="1427">
        <v>8.2731205078700008</v>
      </c>
    </row>
    <row r="10" spans="1:8" s="1326" customFormat="1" ht="24.75" customHeight="1">
      <c r="A10" s="1366" t="s">
        <v>2272</v>
      </c>
      <c r="B10" s="1362">
        <v>9430.6003472378725</v>
      </c>
      <c r="C10" s="1362">
        <v>10435.744149683311</v>
      </c>
      <c r="D10" s="1362">
        <v>11456.35431006432</v>
      </c>
      <c r="E10" s="1362">
        <v>1005.1438024454383</v>
      </c>
      <c r="F10" s="1362">
        <v>10.658322539771657</v>
      </c>
      <c r="G10" s="1362">
        <v>1020.6101603810093</v>
      </c>
      <c r="H10" s="1427">
        <v>9.7799461709875413</v>
      </c>
    </row>
    <row r="11" spans="1:8" s="1326" customFormat="1" ht="24.75" customHeight="1">
      <c r="A11" s="1366" t="s">
        <v>2273</v>
      </c>
      <c r="B11" s="1362">
        <v>25.53539702510529</v>
      </c>
      <c r="C11" s="1362">
        <v>175.24828371500007</v>
      </c>
      <c r="D11" s="1362">
        <v>32.498314430000001</v>
      </c>
      <c r="E11" s="1362">
        <v>149.71288668989479</v>
      </c>
      <c r="F11" s="1362">
        <v>586.29551184461161</v>
      </c>
      <c r="G11" s="1362">
        <v>-142.74996928500008</v>
      </c>
      <c r="H11" s="1427">
        <v>-81.455844393403126</v>
      </c>
    </row>
    <row r="12" spans="1:8" s="1326" customFormat="1" ht="24.75" customHeight="1">
      <c r="A12" s="1366" t="s">
        <v>1131</v>
      </c>
      <c r="B12" s="1362">
        <v>120608.48169491136</v>
      </c>
      <c r="C12" s="1362">
        <v>132842.93348533561</v>
      </c>
      <c r="D12" s="1362">
        <v>176769.54099116853</v>
      </c>
      <c r="E12" s="1362">
        <v>12234.451790424253</v>
      </c>
      <c r="F12" s="1362">
        <v>10.14393981127485</v>
      </c>
      <c r="G12" s="1362">
        <v>43926.607505832915</v>
      </c>
      <c r="H12" s="1427">
        <v>33.066574452514573</v>
      </c>
    </row>
    <row r="13" spans="1:8" s="1326" customFormat="1" ht="24.75" customHeight="1">
      <c r="A13" s="1366" t="s">
        <v>2272</v>
      </c>
      <c r="B13" s="1362">
        <v>120552.78094989136</v>
      </c>
      <c r="C13" s="1362">
        <v>132791.4218935456</v>
      </c>
      <c r="D13" s="1362">
        <v>176724.25106978853</v>
      </c>
      <c r="E13" s="1362">
        <v>12238.640943654245</v>
      </c>
      <c r="F13" s="1362">
        <v>10.152101716128247</v>
      </c>
      <c r="G13" s="1362">
        <v>43932.829176242929</v>
      </c>
      <c r="H13" s="1427">
        <v>33.084086720196723</v>
      </c>
    </row>
    <row r="14" spans="1:8" s="1326" customFormat="1" ht="24.75" customHeight="1">
      <c r="A14" s="1366" t="s">
        <v>2273</v>
      </c>
      <c r="B14" s="1362">
        <v>55.700745019999999</v>
      </c>
      <c r="C14" s="1362">
        <v>51.511591789999997</v>
      </c>
      <c r="D14" s="1362">
        <v>45.289921380000024</v>
      </c>
      <c r="E14" s="1362">
        <v>-4.1891532300000023</v>
      </c>
      <c r="F14" s="1362">
        <v>-7.5208208229456144</v>
      </c>
      <c r="G14" s="1362">
        <v>-6.2216704099999731</v>
      </c>
      <c r="H14" s="1427">
        <v>-12.078194817516382</v>
      </c>
    </row>
    <row r="15" spans="1:8" s="1326" customFormat="1" ht="24.75" customHeight="1">
      <c r="A15" s="1366" t="s">
        <v>1130</v>
      </c>
      <c r="B15" s="1362">
        <v>327124.86154749017</v>
      </c>
      <c r="C15" s="1362">
        <v>380578.67405792</v>
      </c>
      <c r="D15" s="1362">
        <v>374405.39279965003</v>
      </c>
      <c r="E15" s="1362">
        <v>53453.812510429823</v>
      </c>
      <c r="F15" s="1362">
        <v>16.340492207642768</v>
      </c>
      <c r="G15" s="1362">
        <v>-6173.2812582699698</v>
      </c>
      <c r="H15" s="1427">
        <v>-1.6220775569075796</v>
      </c>
    </row>
    <row r="16" spans="1:8" s="1326" customFormat="1" ht="24.75" customHeight="1">
      <c r="A16" s="1366" t="s">
        <v>2272</v>
      </c>
      <c r="B16" s="1362">
        <v>324892.67981919018</v>
      </c>
      <c r="C16" s="1362">
        <v>379217.61060402001</v>
      </c>
      <c r="D16" s="1362">
        <v>373586.60219465004</v>
      </c>
      <c r="E16" s="1362">
        <v>54324.930784829834</v>
      </c>
      <c r="F16" s="1362">
        <v>16.72088482112396</v>
      </c>
      <c r="G16" s="1362">
        <v>-5631.0084093699697</v>
      </c>
      <c r="H16" s="1427">
        <v>-1.4849016110831106</v>
      </c>
    </row>
    <row r="17" spans="1:8" s="1326" customFormat="1" ht="24.75" customHeight="1">
      <c r="A17" s="1366" t="s">
        <v>2273</v>
      </c>
      <c r="B17" s="1362">
        <v>2232.1817283</v>
      </c>
      <c r="C17" s="1362">
        <v>1361.0634539</v>
      </c>
      <c r="D17" s="1362">
        <v>818.79060500000003</v>
      </c>
      <c r="E17" s="1362">
        <v>-871.11827440000002</v>
      </c>
      <c r="F17" s="1362">
        <v>-39.025419093607226</v>
      </c>
      <c r="G17" s="1362">
        <v>-542.27284889999999</v>
      </c>
      <c r="H17" s="1427">
        <v>-39.841849205940242</v>
      </c>
    </row>
    <row r="18" spans="1:8" s="1326" customFormat="1" ht="24.75" customHeight="1">
      <c r="A18" s="1366" t="s">
        <v>1129</v>
      </c>
      <c r="B18" s="1362">
        <v>38577.178799087997</v>
      </c>
      <c r="C18" s="1362">
        <v>41886.142110267996</v>
      </c>
      <c r="D18" s="1362">
        <v>45342.230945738003</v>
      </c>
      <c r="E18" s="1362">
        <v>3308.9633111799994</v>
      </c>
      <c r="F18" s="1362">
        <v>8.5775150339874688</v>
      </c>
      <c r="G18" s="1362">
        <v>3456.0888354700073</v>
      </c>
      <c r="H18" s="1427">
        <v>8.2511510044816934</v>
      </c>
    </row>
    <row r="19" spans="1:8" s="1326" customFormat="1" ht="24.75" customHeight="1">
      <c r="A19" s="1366" t="s">
        <v>2272</v>
      </c>
      <c r="B19" s="1362">
        <v>38317.663826317999</v>
      </c>
      <c r="C19" s="1362">
        <v>40414.820426127997</v>
      </c>
      <c r="D19" s="1362">
        <v>43760.663607248003</v>
      </c>
      <c r="E19" s="1362">
        <v>2097.1565998099977</v>
      </c>
      <c r="F19" s="1362">
        <v>5.4730805336039108</v>
      </c>
      <c r="G19" s="1362">
        <v>3345.8431811200062</v>
      </c>
      <c r="H19" s="1427">
        <v>8.2787530560371714</v>
      </c>
    </row>
    <row r="20" spans="1:8" s="1326" customFormat="1" ht="24.75" customHeight="1">
      <c r="A20" s="1366" t="s">
        <v>2273</v>
      </c>
      <c r="B20" s="1362">
        <v>259.51497277000004</v>
      </c>
      <c r="C20" s="1362">
        <v>1471.3216841400001</v>
      </c>
      <c r="D20" s="1362">
        <v>1581.5673384899992</v>
      </c>
      <c r="E20" s="1362">
        <v>1211.8067113700001</v>
      </c>
      <c r="F20" s="1362">
        <v>466.95059573459997</v>
      </c>
      <c r="G20" s="1362">
        <v>110.24565434999909</v>
      </c>
      <c r="H20" s="1427">
        <v>7.492967414154478</v>
      </c>
    </row>
    <row r="21" spans="1:8" s="1326" customFormat="1" ht="24.75" customHeight="1">
      <c r="A21" s="1366" t="s">
        <v>1128</v>
      </c>
      <c r="B21" s="1362">
        <v>206.29817043</v>
      </c>
      <c r="C21" s="1362">
        <v>252.28125135999997</v>
      </c>
      <c r="D21" s="1362">
        <v>245.51414439000004</v>
      </c>
      <c r="E21" s="1362">
        <v>45.983080929999971</v>
      </c>
      <c r="F21" s="1362">
        <v>22.289621296279361</v>
      </c>
      <c r="G21" s="1362">
        <v>-6.7671069699999293</v>
      </c>
      <c r="H21" s="1427">
        <v>-2.682366181997176</v>
      </c>
    </row>
    <row r="22" spans="1:8" s="1326" customFormat="1" ht="24.75" customHeight="1">
      <c r="A22" s="1366" t="s">
        <v>2272</v>
      </c>
      <c r="B22" s="1362">
        <v>206.29817043</v>
      </c>
      <c r="C22" s="1362">
        <v>252.28125135999997</v>
      </c>
      <c r="D22" s="1362">
        <v>245.51414439000004</v>
      </c>
      <c r="E22" s="1362">
        <v>45.983080929999971</v>
      </c>
      <c r="F22" s="1362">
        <v>22.289621296279361</v>
      </c>
      <c r="G22" s="1362">
        <v>-6.7671069699999293</v>
      </c>
      <c r="H22" s="1427">
        <v>-2.682366181997176</v>
      </c>
    </row>
    <row r="23" spans="1:8" s="1326" customFormat="1" ht="24.75" customHeight="1">
      <c r="A23" s="1366" t="s">
        <v>2273</v>
      </c>
      <c r="B23" s="1362">
        <v>0</v>
      </c>
      <c r="C23" s="1362">
        <v>0</v>
      </c>
      <c r="D23" s="1362">
        <v>0</v>
      </c>
      <c r="E23" s="1362">
        <v>0</v>
      </c>
      <c r="F23" s="1362" t="s">
        <v>62</v>
      </c>
      <c r="G23" s="1362">
        <v>0</v>
      </c>
      <c r="H23" s="1427" t="s">
        <v>62</v>
      </c>
    </row>
    <row r="24" spans="1:8" s="1326" customFormat="1" ht="24.75" customHeight="1">
      <c r="A24" s="1373" t="s">
        <v>1127</v>
      </c>
      <c r="B24" s="1372">
        <v>20091.140577809998</v>
      </c>
      <c r="C24" s="1372">
        <v>300</v>
      </c>
      <c r="D24" s="1372">
        <v>0</v>
      </c>
      <c r="E24" s="1372">
        <v>-19791.140577809998</v>
      </c>
      <c r="F24" s="1372">
        <v>-98.506804534873751</v>
      </c>
      <c r="G24" s="1372">
        <v>-300</v>
      </c>
      <c r="H24" s="1367">
        <v>-100</v>
      </c>
    </row>
    <row r="25" spans="1:8" s="1326" customFormat="1" ht="24.75" customHeight="1">
      <c r="A25" s="1373" t="s">
        <v>1126</v>
      </c>
      <c r="B25" s="1372">
        <v>0</v>
      </c>
      <c r="C25" s="1372">
        <v>0</v>
      </c>
      <c r="D25" s="1372">
        <v>0</v>
      </c>
      <c r="E25" s="1372">
        <v>0</v>
      </c>
      <c r="F25" s="1372" t="s">
        <v>62</v>
      </c>
      <c r="G25" s="1372">
        <v>0</v>
      </c>
      <c r="H25" s="1367" t="s">
        <v>62</v>
      </c>
    </row>
    <row r="26" spans="1:8" s="1326" customFormat="1" ht="24.75" customHeight="1">
      <c r="A26" s="1421" t="s">
        <v>1125</v>
      </c>
      <c r="B26" s="1372">
        <v>83459.093377493933</v>
      </c>
      <c r="C26" s="1372">
        <v>98538.888513972663</v>
      </c>
      <c r="D26" s="1372">
        <v>109043.54614905483</v>
      </c>
      <c r="E26" s="1372">
        <v>15079.79513647873</v>
      </c>
      <c r="F26" s="1372">
        <v>18.068486639641876</v>
      </c>
      <c r="G26" s="1372">
        <v>10504.657635082171</v>
      </c>
      <c r="H26" s="1367">
        <v>10.660418230303691</v>
      </c>
    </row>
    <row r="27" spans="1:8" s="1326" customFormat="1" ht="24.75" customHeight="1">
      <c r="A27" s="1422" t="s">
        <v>1124</v>
      </c>
      <c r="B27" s="1362">
        <v>36993.570732710003</v>
      </c>
      <c r="C27" s="1362">
        <v>40206.941107110004</v>
      </c>
      <c r="D27" s="1362">
        <v>42170.734465269998</v>
      </c>
      <c r="E27" s="1362">
        <v>3213.3703744000013</v>
      </c>
      <c r="F27" s="1362">
        <v>8.6862941607275417</v>
      </c>
      <c r="G27" s="1362">
        <v>1963.7933581599937</v>
      </c>
      <c r="H27" s="1427">
        <v>4.884214775077047</v>
      </c>
    </row>
    <row r="28" spans="1:8" s="1326" customFormat="1" ht="24.75" customHeight="1">
      <c r="A28" s="1422" t="s">
        <v>1123</v>
      </c>
      <c r="B28" s="1362">
        <v>19794.257923479981</v>
      </c>
      <c r="C28" s="1362">
        <v>26826.026021666927</v>
      </c>
      <c r="D28" s="1362">
        <v>34185.078068517687</v>
      </c>
      <c r="E28" s="1362">
        <v>7031.7680981869453</v>
      </c>
      <c r="F28" s="1362">
        <v>35.524282473079481</v>
      </c>
      <c r="G28" s="1362">
        <v>7359.0520468507602</v>
      </c>
      <c r="H28" s="1427">
        <v>27.432509164447161</v>
      </c>
    </row>
    <row r="29" spans="1:8" s="1326" customFormat="1" ht="24.75" customHeight="1">
      <c r="A29" s="1422" t="s">
        <v>1122</v>
      </c>
      <c r="B29" s="1362">
        <v>5500</v>
      </c>
      <c r="C29" s="1362">
        <v>7490.7066649799999</v>
      </c>
      <c r="D29" s="1362">
        <v>7488.1899204942301</v>
      </c>
      <c r="E29" s="1362">
        <v>1990.7066649799999</v>
      </c>
      <c r="F29" s="1362">
        <v>36.194666636000001</v>
      </c>
      <c r="G29" s="1362">
        <v>-2.5167444857697774</v>
      </c>
      <c r="H29" s="1427">
        <v>-3.3598225085169547E-2</v>
      </c>
    </row>
    <row r="30" spans="1:8" s="1326" customFormat="1" ht="24.75" customHeight="1">
      <c r="A30" s="1422" t="s">
        <v>1121</v>
      </c>
      <c r="B30" s="1362">
        <v>21171.264721303953</v>
      </c>
      <c r="C30" s="1362">
        <v>24015.214720215743</v>
      </c>
      <c r="D30" s="1362">
        <v>25199.543694772925</v>
      </c>
      <c r="E30" s="1362">
        <v>2843.9499989117903</v>
      </c>
      <c r="F30" s="1362">
        <v>13.433066169400906</v>
      </c>
      <c r="G30" s="1362">
        <v>1184.3289745571819</v>
      </c>
      <c r="H30" s="1427">
        <v>4.9315777033641384</v>
      </c>
    </row>
    <row r="31" spans="1:8" s="1326" customFormat="1" ht="24.75" customHeight="1">
      <c r="A31" s="1421" t="s">
        <v>1120</v>
      </c>
      <c r="B31" s="1372">
        <v>599523.18991148646</v>
      </c>
      <c r="C31" s="1372">
        <v>665009.91185225453</v>
      </c>
      <c r="D31" s="1372">
        <v>717295.07765449584</v>
      </c>
      <c r="E31" s="1372">
        <v>65486.721940768068</v>
      </c>
      <c r="F31" s="1372">
        <v>10.923134091015982</v>
      </c>
      <c r="G31" s="1372">
        <v>52285.165802241303</v>
      </c>
      <c r="H31" s="1367">
        <v>7.862313759596641</v>
      </c>
    </row>
    <row r="32" spans="1:8" s="1326" customFormat="1" ht="24.75" customHeight="1">
      <c r="A32" s="1373" t="s">
        <v>1119</v>
      </c>
      <c r="B32" s="1372">
        <v>21074.865775489998</v>
      </c>
      <c r="C32" s="1372">
        <v>27600.032645759999</v>
      </c>
      <c r="D32" s="1372">
        <v>30578.010448329998</v>
      </c>
      <c r="E32" s="1372">
        <v>6525.1668702700008</v>
      </c>
      <c r="F32" s="1372">
        <v>30.961843077827567</v>
      </c>
      <c r="G32" s="1372">
        <v>2977.9778025699998</v>
      </c>
      <c r="H32" s="1367">
        <v>10.789761884674748</v>
      </c>
    </row>
    <row r="33" spans="1:8" s="1326" customFormat="1" ht="24.75" customHeight="1">
      <c r="A33" s="1366" t="s">
        <v>1118</v>
      </c>
      <c r="B33" s="1362">
        <v>7382.5224337100008</v>
      </c>
      <c r="C33" s="1362">
        <v>7340.3467280399982</v>
      </c>
      <c r="D33" s="1362">
        <v>6787.9121237399986</v>
      </c>
      <c r="E33" s="1362">
        <v>-42.175705670002571</v>
      </c>
      <c r="F33" s="1362">
        <v>-0.57129126323301482</v>
      </c>
      <c r="G33" s="1362">
        <v>-552.43460429999959</v>
      </c>
      <c r="H33" s="1427">
        <v>-7.526001492405106</v>
      </c>
    </row>
    <row r="34" spans="1:8" s="1326" customFormat="1" ht="24.75" customHeight="1">
      <c r="A34" s="1366" t="s">
        <v>1117</v>
      </c>
      <c r="B34" s="1362">
        <v>13564.945786639999</v>
      </c>
      <c r="C34" s="1362">
        <v>20021.389479560003</v>
      </c>
      <c r="D34" s="1362">
        <v>23550.814436779998</v>
      </c>
      <c r="E34" s="1362">
        <v>6456.4436929200037</v>
      </c>
      <c r="F34" s="1362">
        <v>47.596531489856012</v>
      </c>
      <c r="G34" s="1362">
        <v>3529.4249572199951</v>
      </c>
      <c r="H34" s="1427">
        <v>17.628271808124076</v>
      </c>
    </row>
    <row r="35" spans="1:8" s="1326" customFormat="1" ht="24.75" customHeight="1">
      <c r="A35" s="1366" t="s">
        <v>1116</v>
      </c>
      <c r="B35" s="1362">
        <v>122.90500824000002</v>
      </c>
      <c r="C35" s="1362">
        <v>233.80389125999997</v>
      </c>
      <c r="D35" s="1362">
        <v>233.83089093000001</v>
      </c>
      <c r="E35" s="1362">
        <v>110.89888301999996</v>
      </c>
      <c r="F35" s="1362">
        <v>90.231378369418962</v>
      </c>
      <c r="G35" s="1362">
        <v>2.6999670000037668E-2</v>
      </c>
      <c r="H35" s="1427">
        <v>1.1547998561757415E-2</v>
      </c>
    </row>
    <row r="36" spans="1:8" s="1326" customFormat="1" ht="24.75" customHeight="1">
      <c r="A36" s="1366" t="s">
        <v>1115</v>
      </c>
      <c r="B36" s="1362">
        <v>4.4573304</v>
      </c>
      <c r="C36" s="1362">
        <v>4.4573304</v>
      </c>
      <c r="D36" s="1362">
        <v>5.41778038</v>
      </c>
      <c r="E36" s="1362">
        <v>0</v>
      </c>
      <c r="F36" s="1362">
        <v>0</v>
      </c>
      <c r="G36" s="1362">
        <v>0.96044997999999993</v>
      </c>
      <c r="H36" s="1427">
        <v>21.547650584753601</v>
      </c>
    </row>
    <row r="37" spans="1:8" s="1326" customFormat="1" ht="24.75" customHeight="1">
      <c r="A37" s="1366" t="s">
        <v>1114</v>
      </c>
      <c r="B37" s="1362">
        <v>3.5216500000000005E-2</v>
      </c>
      <c r="C37" s="1362">
        <v>3.5216500000000005E-2</v>
      </c>
      <c r="D37" s="1362">
        <v>3.5216500000000005E-2</v>
      </c>
      <c r="E37" s="1362">
        <v>0</v>
      </c>
      <c r="F37" s="1362">
        <v>0</v>
      </c>
      <c r="G37" s="1362">
        <v>0</v>
      </c>
      <c r="H37" s="1427">
        <v>0</v>
      </c>
    </row>
    <row r="38" spans="1:8" s="1326" customFormat="1" ht="24.75" customHeight="1">
      <c r="A38" s="1406" t="s">
        <v>1113</v>
      </c>
      <c r="B38" s="1372">
        <v>561699.92555647506</v>
      </c>
      <c r="C38" s="1372">
        <v>614521.36489094514</v>
      </c>
      <c r="D38" s="1372">
        <v>637476.34718587121</v>
      </c>
      <c r="E38" s="1372">
        <v>52821.43933447008</v>
      </c>
      <c r="F38" s="1372">
        <v>9.4038537181823525</v>
      </c>
      <c r="G38" s="1372">
        <v>22954.982294926071</v>
      </c>
      <c r="H38" s="1367">
        <v>3.7354246095251273</v>
      </c>
    </row>
    <row r="39" spans="1:8" s="1326" customFormat="1" ht="24.75" customHeight="1">
      <c r="A39" s="1366" t="s">
        <v>1112</v>
      </c>
      <c r="B39" s="1362">
        <v>68985.424999999988</v>
      </c>
      <c r="C39" s="1362">
        <v>91547.55</v>
      </c>
      <c r="D39" s="1362">
        <v>92242.299999999988</v>
      </c>
      <c r="E39" s="1362">
        <v>22562.125000000015</v>
      </c>
      <c r="F39" s="1362">
        <v>32.705640358090157</v>
      </c>
      <c r="G39" s="1362">
        <v>694.74999999998545</v>
      </c>
      <c r="H39" s="1427">
        <v>0.75889524077922943</v>
      </c>
    </row>
    <row r="40" spans="1:8" s="1326" customFormat="1" ht="24.75" customHeight="1">
      <c r="A40" s="1366" t="s">
        <v>1111</v>
      </c>
      <c r="B40" s="1362">
        <v>0.64448608000000007</v>
      </c>
      <c r="C40" s="1362">
        <v>0.64878376000000004</v>
      </c>
      <c r="D40" s="1362">
        <v>0.64045602000000001</v>
      </c>
      <c r="E40" s="1362">
        <v>4.2976799999999704E-3</v>
      </c>
      <c r="F40" s="1362">
        <v>0.66683829695747188</v>
      </c>
      <c r="G40" s="1362">
        <v>-8.3277400000000279E-3</v>
      </c>
      <c r="H40" s="1427">
        <v>-1.2835925486174358</v>
      </c>
    </row>
    <row r="41" spans="1:8" s="1326" customFormat="1" ht="24.75" customHeight="1">
      <c r="A41" s="1363" t="s">
        <v>1110</v>
      </c>
      <c r="B41" s="1362">
        <v>63170.560083939679</v>
      </c>
      <c r="C41" s="1362">
        <v>58280.612730872919</v>
      </c>
      <c r="D41" s="1362">
        <v>55435.762556206922</v>
      </c>
      <c r="E41" s="1362">
        <v>-4889.9473530667601</v>
      </c>
      <c r="F41" s="1362">
        <v>-7.7408643307406226</v>
      </c>
      <c r="G41" s="1362">
        <v>-2844.8501746659967</v>
      </c>
      <c r="H41" s="1427">
        <v>-4.8812976414693692</v>
      </c>
    </row>
    <row r="42" spans="1:8" s="1326" customFormat="1" ht="24.75" customHeight="1">
      <c r="A42" s="1364" t="s">
        <v>1109</v>
      </c>
      <c r="B42" s="1362">
        <v>0</v>
      </c>
      <c r="C42" s="1362">
        <v>0</v>
      </c>
      <c r="D42" s="1362">
        <v>0</v>
      </c>
      <c r="E42" s="1362">
        <v>0</v>
      </c>
      <c r="F42" s="1362" t="s">
        <v>62</v>
      </c>
      <c r="G42" s="1362">
        <v>0</v>
      </c>
      <c r="H42" s="1427" t="s">
        <v>62</v>
      </c>
    </row>
    <row r="43" spans="1:8" s="1326" customFormat="1" ht="24.75" customHeight="1">
      <c r="A43" s="1364" t="s">
        <v>1108</v>
      </c>
      <c r="B43" s="1362">
        <v>63170.560083939679</v>
      </c>
      <c r="C43" s="1362">
        <v>58280.612730872919</v>
      </c>
      <c r="D43" s="1362">
        <v>55435.762556206922</v>
      </c>
      <c r="E43" s="1362">
        <v>-4889.9473530667601</v>
      </c>
      <c r="F43" s="1362">
        <v>-7.7408643307406226</v>
      </c>
      <c r="G43" s="1362">
        <v>-2844.8501746659967</v>
      </c>
      <c r="H43" s="1427">
        <v>-4.8812976414693692</v>
      </c>
    </row>
    <row r="44" spans="1:8" s="1326" customFormat="1" ht="24.75" customHeight="1">
      <c r="A44" s="1366" t="s">
        <v>1107</v>
      </c>
      <c r="B44" s="1362">
        <v>429543.29598645534</v>
      </c>
      <c r="C44" s="1362">
        <v>464692.55337631225</v>
      </c>
      <c r="D44" s="1362">
        <v>489797.64417364431</v>
      </c>
      <c r="E44" s="1362">
        <v>35149.25738985691</v>
      </c>
      <c r="F44" s="1362">
        <v>8.1829370213160679</v>
      </c>
      <c r="G44" s="1362">
        <v>25105.090797332057</v>
      </c>
      <c r="H44" s="1427">
        <v>5.4025162690743027</v>
      </c>
    </row>
    <row r="45" spans="1:8" s="1326" customFormat="1" ht="24.75" customHeight="1">
      <c r="A45" s="1419" t="s">
        <v>1106</v>
      </c>
      <c r="B45" s="1362">
        <v>426074.84875521332</v>
      </c>
      <c r="C45" s="1362">
        <v>458659.16962843138</v>
      </c>
      <c r="D45" s="1362">
        <v>481809.67730113654</v>
      </c>
      <c r="E45" s="1362">
        <v>32584.320873218065</v>
      </c>
      <c r="F45" s="1362">
        <v>7.647557927536405</v>
      </c>
      <c r="G45" s="1362">
        <v>23150.507672705164</v>
      </c>
      <c r="H45" s="1427">
        <v>5.0474315582657674</v>
      </c>
    </row>
    <row r="46" spans="1:8" s="1326" customFormat="1" ht="24.75" customHeight="1">
      <c r="A46" s="1420" t="s">
        <v>1105</v>
      </c>
      <c r="B46" s="1362">
        <v>118683.74032664993</v>
      </c>
      <c r="C46" s="1362">
        <v>149009.70086062379</v>
      </c>
      <c r="D46" s="1362">
        <v>178143.0876347461</v>
      </c>
      <c r="E46" s="1362">
        <v>30325.960533973863</v>
      </c>
      <c r="F46" s="1362">
        <v>25.551908332606111</v>
      </c>
      <c r="G46" s="1362">
        <v>29133.386774122308</v>
      </c>
      <c r="H46" s="1427">
        <v>19.551335655235103</v>
      </c>
    </row>
    <row r="47" spans="1:8" s="1326" customFormat="1" ht="24.75" customHeight="1">
      <c r="A47" s="1420" t="s">
        <v>1104</v>
      </c>
      <c r="B47" s="1362">
        <v>307391.1084285634</v>
      </c>
      <c r="C47" s="1362">
        <v>309649.46876780753</v>
      </c>
      <c r="D47" s="1362">
        <v>303666.58966639056</v>
      </c>
      <c r="E47" s="1362">
        <v>2258.3603392441291</v>
      </c>
      <c r="F47" s="1362">
        <v>0.73468629290848997</v>
      </c>
      <c r="G47" s="1362">
        <v>-5982.8791014169692</v>
      </c>
      <c r="H47" s="1427">
        <v>-1.9321457663805219</v>
      </c>
    </row>
    <row r="48" spans="1:8" s="1326" customFormat="1" ht="24.75" customHeight="1">
      <c r="A48" s="1419" t="s">
        <v>1103</v>
      </c>
      <c r="B48" s="1362">
        <v>3468.4472312419998</v>
      </c>
      <c r="C48" s="1362">
        <v>6033.38374788089</v>
      </c>
      <c r="D48" s="1362">
        <v>7987.9668725077763</v>
      </c>
      <c r="E48" s="1362">
        <v>2564.9365166388902</v>
      </c>
      <c r="F48" s="1362">
        <v>73.950570547398073</v>
      </c>
      <c r="G48" s="1362">
        <v>1954.5831246268863</v>
      </c>
      <c r="H48" s="1427">
        <v>32.396134678378381</v>
      </c>
    </row>
    <row r="49" spans="1:9" s="1326" customFormat="1" ht="24.75" customHeight="1">
      <c r="A49" s="1356" t="s">
        <v>1102</v>
      </c>
      <c r="B49" s="1355">
        <v>0</v>
      </c>
      <c r="C49" s="1355">
        <v>0</v>
      </c>
      <c r="D49" s="1355">
        <v>0</v>
      </c>
      <c r="E49" s="1355">
        <v>0</v>
      </c>
      <c r="F49" s="1355" t="s">
        <v>62</v>
      </c>
      <c r="G49" s="1355">
        <v>0</v>
      </c>
      <c r="H49" s="1426" t="s">
        <v>62</v>
      </c>
    </row>
    <row r="50" spans="1:9" s="1326" customFormat="1" ht="24.75" customHeight="1">
      <c r="A50" s="1418" t="s">
        <v>1101</v>
      </c>
      <c r="B50" s="1425">
        <v>0</v>
      </c>
      <c r="C50" s="1425">
        <v>0</v>
      </c>
      <c r="D50" s="1425">
        <v>0</v>
      </c>
      <c r="E50" s="1425">
        <v>0</v>
      </c>
      <c r="F50" s="1372"/>
      <c r="G50" s="1425">
        <v>0</v>
      </c>
      <c r="H50" s="1367"/>
    </row>
    <row r="51" spans="1:9" s="1326" customFormat="1" ht="24.75" customHeight="1" thickBot="1">
      <c r="A51" s="1417" t="s">
        <v>1100</v>
      </c>
      <c r="B51" s="1349">
        <v>16748.398584111783</v>
      </c>
      <c r="C51" s="1349">
        <v>22888.514320842911</v>
      </c>
      <c r="D51" s="1349">
        <v>49240.720014397884</v>
      </c>
      <c r="E51" s="1349">
        <v>6140.115736731128</v>
      </c>
      <c r="F51" s="1349">
        <v>36.660912420342648</v>
      </c>
      <c r="G51" s="1349">
        <v>26352.205693554974</v>
      </c>
      <c r="H51" s="1424">
        <v>115.13287985475725</v>
      </c>
    </row>
    <row r="52" spans="1:9" s="1326" customFormat="1" ht="21.75" customHeight="1" thickTop="1">
      <c r="A52" s="1395" t="s">
        <v>1099</v>
      </c>
      <c r="B52" s="1416"/>
      <c r="C52" s="1415"/>
      <c r="D52" s="1415"/>
      <c r="E52" s="1414"/>
      <c r="F52" s="1414"/>
      <c r="G52" s="1414"/>
      <c r="H52" s="1414"/>
    </row>
    <row r="53" spans="1:9" ht="17.100000000000001" customHeight="1">
      <c r="A53" s="1327" t="s">
        <v>1010</v>
      </c>
      <c r="I53" s="1326"/>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workbookViewId="0">
      <selection activeCell="J6" sqref="J6"/>
    </sheetView>
  </sheetViews>
  <sheetFormatPr defaultColWidth="11" defaultRowHeight="17.100000000000001" customHeight="1"/>
  <cols>
    <col min="1" max="1" width="51.44140625" style="1326" bestFit="1" customWidth="1"/>
    <col min="2" max="3" width="14" style="1326" bestFit="1" customWidth="1"/>
    <col min="4" max="4" width="14.109375" style="1326" bestFit="1" customWidth="1"/>
    <col min="5" max="5" width="13.44140625" style="1326" bestFit="1" customWidth="1"/>
    <col min="6" max="6" width="12.5546875" style="1326" bestFit="1" customWidth="1"/>
    <col min="7" max="7" width="12.44140625" style="1326" customWidth="1"/>
    <col min="8" max="8" width="9.44140625" style="1326" customWidth="1"/>
    <col min="9" max="253" width="11" style="1325"/>
    <col min="254" max="254" width="46.6640625" style="1325" bestFit="1" customWidth="1"/>
    <col min="255" max="255" width="11.88671875" style="1325" customWidth="1"/>
    <col min="256" max="256" width="12.44140625" style="1325" customWidth="1"/>
    <col min="257" max="257" width="12.5546875" style="1325" customWidth="1"/>
    <col min="258" max="258" width="11.6640625" style="1325" customWidth="1"/>
    <col min="259" max="259" width="10.6640625" style="1325" customWidth="1"/>
    <col min="260" max="260" width="2.44140625" style="1325" bestFit="1" customWidth="1"/>
    <col min="261" max="261" width="8.5546875" style="1325" customWidth="1"/>
    <col min="262" max="262" width="12.44140625" style="1325" customWidth="1"/>
    <col min="263" max="263" width="2.109375" style="1325" customWidth="1"/>
    <col min="264" max="264" width="9.44140625" style="1325" customWidth="1"/>
    <col min="265" max="509" width="11" style="1325"/>
    <col min="510" max="510" width="46.6640625" style="1325" bestFit="1" customWidth="1"/>
    <col min="511" max="511" width="11.88671875" style="1325" customWidth="1"/>
    <col min="512" max="512" width="12.44140625" style="1325" customWidth="1"/>
    <col min="513" max="513" width="12.5546875" style="1325" customWidth="1"/>
    <col min="514" max="514" width="11.6640625" style="1325" customWidth="1"/>
    <col min="515" max="515" width="10.6640625" style="1325" customWidth="1"/>
    <col min="516" max="516" width="2.44140625" style="1325" bestFit="1" customWidth="1"/>
    <col min="517" max="517" width="8.5546875" style="1325" customWidth="1"/>
    <col min="518" max="518" width="12.44140625" style="1325" customWidth="1"/>
    <col min="519" max="519" width="2.109375" style="1325" customWidth="1"/>
    <col min="520" max="520" width="9.44140625" style="1325" customWidth="1"/>
    <col min="521" max="765" width="11" style="1325"/>
    <col min="766" max="766" width="46.6640625" style="1325" bestFit="1" customWidth="1"/>
    <col min="767" max="767" width="11.88671875" style="1325" customWidth="1"/>
    <col min="768" max="768" width="12.44140625" style="1325" customWidth="1"/>
    <col min="769" max="769" width="12.5546875" style="1325" customWidth="1"/>
    <col min="770" max="770" width="11.6640625" style="1325" customWidth="1"/>
    <col min="771" max="771" width="10.6640625" style="1325" customWidth="1"/>
    <col min="772" max="772" width="2.44140625" style="1325" bestFit="1" customWidth="1"/>
    <col min="773" max="773" width="8.5546875" style="1325" customWidth="1"/>
    <col min="774" max="774" width="12.44140625" style="1325" customWidth="1"/>
    <col min="775" max="775" width="2.109375" style="1325" customWidth="1"/>
    <col min="776" max="776" width="9.44140625" style="1325" customWidth="1"/>
    <col min="777" max="1021" width="11" style="1325"/>
    <col min="1022" max="1022" width="46.6640625" style="1325" bestFit="1" customWidth="1"/>
    <col min="1023" max="1023" width="11.88671875" style="1325" customWidth="1"/>
    <col min="1024" max="1024" width="12.44140625" style="1325" customWidth="1"/>
    <col min="1025" max="1025" width="12.5546875" style="1325" customWidth="1"/>
    <col min="1026" max="1026" width="11.6640625" style="1325" customWidth="1"/>
    <col min="1027" max="1027" width="10.6640625" style="1325" customWidth="1"/>
    <col min="1028" max="1028" width="2.44140625" style="1325" bestFit="1" customWidth="1"/>
    <col min="1029" max="1029" width="8.5546875" style="1325" customWidth="1"/>
    <col min="1030" max="1030" width="12.44140625" style="1325" customWidth="1"/>
    <col min="1031" max="1031" width="2.109375" style="1325" customWidth="1"/>
    <col min="1032" max="1032" width="9.44140625" style="1325" customWidth="1"/>
    <col min="1033" max="1277" width="11" style="1325"/>
    <col min="1278" max="1278" width="46.6640625" style="1325" bestFit="1" customWidth="1"/>
    <col min="1279" max="1279" width="11.88671875" style="1325" customWidth="1"/>
    <col min="1280" max="1280" width="12.44140625" style="1325" customWidth="1"/>
    <col min="1281" max="1281" width="12.5546875" style="1325" customWidth="1"/>
    <col min="1282" max="1282" width="11.6640625" style="1325" customWidth="1"/>
    <col min="1283" max="1283" width="10.6640625" style="1325" customWidth="1"/>
    <col min="1284" max="1284" width="2.44140625" style="1325" bestFit="1" customWidth="1"/>
    <col min="1285" max="1285" width="8.5546875" style="1325" customWidth="1"/>
    <col min="1286" max="1286" width="12.44140625" style="1325" customWidth="1"/>
    <col min="1287" max="1287" width="2.109375" style="1325" customWidth="1"/>
    <col min="1288" max="1288" width="9.44140625" style="1325" customWidth="1"/>
    <col min="1289" max="1533" width="11" style="1325"/>
    <col min="1534" max="1534" width="46.6640625" style="1325" bestFit="1" customWidth="1"/>
    <col min="1535" max="1535" width="11.88671875" style="1325" customWidth="1"/>
    <col min="1536" max="1536" width="12.44140625" style="1325" customWidth="1"/>
    <col min="1537" max="1537" width="12.5546875" style="1325" customWidth="1"/>
    <col min="1538" max="1538" width="11.6640625" style="1325" customWidth="1"/>
    <col min="1539" max="1539" width="10.6640625" style="1325" customWidth="1"/>
    <col min="1540" max="1540" width="2.44140625" style="1325" bestFit="1" customWidth="1"/>
    <col min="1541" max="1541" width="8.5546875" style="1325" customWidth="1"/>
    <col min="1542" max="1542" width="12.44140625" style="1325" customWidth="1"/>
    <col min="1543" max="1543" width="2.109375" style="1325" customWidth="1"/>
    <col min="1544" max="1544" width="9.44140625" style="1325" customWidth="1"/>
    <col min="1545" max="1789" width="11" style="1325"/>
    <col min="1790" max="1790" width="46.6640625" style="1325" bestFit="1" customWidth="1"/>
    <col min="1791" max="1791" width="11.88671875" style="1325" customWidth="1"/>
    <col min="1792" max="1792" width="12.44140625" style="1325" customWidth="1"/>
    <col min="1793" max="1793" width="12.5546875" style="1325" customWidth="1"/>
    <col min="1794" max="1794" width="11.6640625" style="1325" customWidth="1"/>
    <col min="1795" max="1795" width="10.6640625" style="1325" customWidth="1"/>
    <col min="1796" max="1796" width="2.44140625" style="1325" bestFit="1" customWidth="1"/>
    <col min="1797" max="1797" width="8.5546875" style="1325" customWidth="1"/>
    <col min="1798" max="1798" width="12.44140625" style="1325" customWidth="1"/>
    <col min="1799" max="1799" width="2.109375" style="1325" customWidth="1"/>
    <col min="1800" max="1800" width="9.44140625" style="1325" customWidth="1"/>
    <col min="1801" max="2045" width="11" style="1325"/>
    <col min="2046" max="2046" width="46.6640625" style="1325" bestFit="1" customWidth="1"/>
    <col min="2047" max="2047" width="11.88671875" style="1325" customWidth="1"/>
    <col min="2048" max="2048" width="12.44140625" style="1325" customWidth="1"/>
    <col min="2049" max="2049" width="12.5546875" style="1325" customWidth="1"/>
    <col min="2050" max="2050" width="11.6640625" style="1325" customWidth="1"/>
    <col min="2051" max="2051" width="10.6640625" style="1325" customWidth="1"/>
    <col min="2052" max="2052" width="2.44140625" style="1325" bestFit="1" customWidth="1"/>
    <col min="2053" max="2053" width="8.5546875" style="1325" customWidth="1"/>
    <col min="2054" max="2054" width="12.44140625" style="1325" customWidth="1"/>
    <col min="2055" max="2055" width="2.109375" style="1325" customWidth="1"/>
    <col min="2056" max="2056" width="9.44140625" style="1325" customWidth="1"/>
    <col min="2057" max="2301" width="11" style="1325"/>
    <col min="2302" max="2302" width="46.6640625" style="1325" bestFit="1" customWidth="1"/>
    <col min="2303" max="2303" width="11.88671875" style="1325" customWidth="1"/>
    <col min="2304" max="2304" width="12.44140625" style="1325" customWidth="1"/>
    <col min="2305" max="2305" width="12.5546875" style="1325" customWidth="1"/>
    <col min="2306" max="2306" width="11.6640625" style="1325" customWidth="1"/>
    <col min="2307" max="2307" width="10.6640625" style="1325" customWidth="1"/>
    <col min="2308" max="2308" width="2.44140625" style="1325" bestFit="1" customWidth="1"/>
    <col min="2309" max="2309" width="8.5546875" style="1325" customWidth="1"/>
    <col min="2310" max="2310" width="12.44140625" style="1325" customWidth="1"/>
    <col min="2311" max="2311" width="2.109375" style="1325" customWidth="1"/>
    <col min="2312" max="2312" width="9.44140625" style="1325" customWidth="1"/>
    <col min="2313" max="2557" width="11" style="1325"/>
    <col min="2558" max="2558" width="46.6640625" style="1325" bestFit="1" customWidth="1"/>
    <col min="2559" max="2559" width="11.88671875" style="1325" customWidth="1"/>
    <col min="2560" max="2560" width="12.44140625" style="1325" customWidth="1"/>
    <col min="2561" max="2561" width="12.5546875" style="1325" customWidth="1"/>
    <col min="2562" max="2562" width="11.6640625" style="1325" customWidth="1"/>
    <col min="2563" max="2563" width="10.6640625" style="1325" customWidth="1"/>
    <col min="2564" max="2564" width="2.44140625" style="1325" bestFit="1" customWidth="1"/>
    <col min="2565" max="2565" width="8.5546875" style="1325" customWidth="1"/>
    <col min="2566" max="2566" width="12.44140625" style="1325" customWidth="1"/>
    <col min="2567" max="2567" width="2.109375" style="1325" customWidth="1"/>
    <col min="2568" max="2568" width="9.44140625" style="1325" customWidth="1"/>
    <col min="2569" max="2813" width="11" style="1325"/>
    <col min="2814" max="2814" width="46.6640625" style="1325" bestFit="1" customWidth="1"/>
    <col min="2815" max="2815" width="11.88671875" style="1325" customWidth="1"/>
    <col min="2816" max="2816" width="12.44140625" style="1325" customWidth="1"/>
    <col min="2817" max="2817" width="12.5546875" style="1325" customWidth="1"/>
    <col min="2818" max="2818" width="11.6640625" style="1325" customWidth="1"/>
    <col min="2819" max="2819" width="10.6640625" style="1325" customWidth="1"/>
    <col min="2820" max="2820" width="2.44140625" style="1325" bestFit="1" customWidth="1"/>
    <col min="2821" max="2821" width="8.5546875" style="1325" customWidth="1"/>
    <col min="2822" max="2822" width="12.44140625" style="1325" customWidth="1"/>
    <col min="2823" max="2823" width="2.109375" style="1325" customWidth="1"/>
    <col min="2824" max="2824" width="9.44140625" style="1325" customWidth="1"/>
    <col min="2825" max="3069" width="11" style="1325"/>
    <col min="3070" max="3070" width="46.6640625" style="1325" bestFit="1" customWidth="1"/>
    <col min="3071" max="3071" width="11.88671875" style="1325" customWidth="1"/>
    <col min="3072" max="3072" width="12.44140625" style="1325" customWidth="1"/>
    <col min="3073" max="3073" width="12.5546875" style="1325" customWidth="1"/>
    <col min="3074" max="3074" width="11.6640625" style="1325" customWidth="1"/>
    <col min="3075" max="3075" width="10.6640625" style="1325" customWidth="1"/>
    <col min="3076" max="3076" width="2.44140625" style="1325" bestFit="1" customWidth="1"/>
    <col min="3077" max="3077" width="8.5546875" style="1325" customWidth="1"/>
    <col min="3078" max="3078" width="12.44140625" style="1325" customWidth="1"/>
    <col min="3079" max="3079" width="2.109375" style="1325" customWidth="1"/>
    <col min="3080" max="3080" width="9.44140625" style="1325" customWidth="1"/>
    <col min="3081" max="3325" width="11" style="1325"/>
    <col min="3326" max="3326" width="46.6640625" style="1325" bestFit="1" customWidth="1"/>
    <col min="3327" max="3327" width="11.88671875" style="1325" customWidth="1"/>
    <col min="3328" max="3328" width="12.44140625" style="1325" customWidth="1"/>
    <col min="3329" max="3329" width="12.5546875" style="1325" customWidth="1"/>
    <col min="3330" max="3330" width="11.6640625" style="1325" customWidth="1"/>
    <col min="3331" max="3331" width="10.6640625" style="1325" customWidth="1"/>
    <col min="3332" max="3332" width="2.44140625" style="1325" bestFit="1" customWidth="1"/>
    <col min="3333" max="3333" width="8.5546875" style="1325" customWidth="1"/>
    <col min="3334" max="3334" width="12.44140625" style="1325" customWidth="1"/>
    <col min="3335" max="3335" width="2.109375" style="1325" customWidth="1"/>
    <col min="3336" max="3336" width="9.44140625" style="1325" customWidth="1"/>
    <col min="3337" max="3581" width="11" style="1325"/>
    <col min="3582" max="3582" width="46.6640625" style="1325" bestFit="1" customWidth="1"/>
    <col min="3583" max="3583" width="11.88671875" style="1325" customWidth="1"/>
    <col min="3584" max="3584" width="12.44140625" style="1325" customWidth="1"/>
    <col min="3585" max="3585" width="12.5546875" style="1325" customWidth="1"/>
    <col min="3586" max="3586" width="11.6640625" style="1325" customWidth="1"/>
    <col min="3587" max="3587" width="10.6640625" style="1325" customWidth="1"/>
    <col min="3588" max="3588" width="2.44140625" style="1325" bestFit="1" customWidth="1"/>
    <col min="3589" max="3589" width="8.5546875" style="1325" customWidth="1"/>
    <col min="3590" max="3590" width="12.44140625" style="1325" customWidth="1"/>
    <col min="3591" max="3591" width="2.109375" style="1325" customWidth="1"/>
    <col min="3592" max="3592" width="9.44140625" style="1325" customWidth="1"/>
    <col min="3593" max="3837" width="11" style="1325"/>
    <col min="3838" max="3838" width="46.6640625" style="1325" bestFit="1" customWidth="1"/>
    <col min="3839" max="3839" width="11.88671875" style="1325" customWidth="1"/>
    <col min="3840" max="3840" width="12.44140625" style="1325" customWidth="1"/>
    <col min="3841" max="3841" width="12.5546875" style="1325" customWidth="1"/>
    <col min="3842" max="3842" width="11.6640625" style="1325" customWidth="1"/>
    <col min="3843" max="3843" width="10.6640625" style="1325" customWidth="1"/>
    <col min="3844" max="3844" width="2.44140625" style="1325" bestFit="1" customWidth="1"/>
    <col min="3845" max="3845" width="8.5546875" style="1325" customWidth="1"/>
    <col min="3846" max="3846" width="12.44140625" style="1325" customWidth="1"/>
    <col min="3847" max="3847" width="2.109375" style="1325" customWidth="1"/>
    <col min="3848" max="3848" width="9.44140625" style="1325" customWidth="1"/>
    <col min="3849" max="4093" width="11" style="1325"/>
    <col min="4094" max="4094" width="46.6640625" style="1325" bestFit="1" customWidth="1"/>
    <col min="4095" max="4095" width="11.88671875" style="1325" customWidth="1"/>
    <col min="4096" max="4096" width="12.44140625" style="1325" customWidth="1"/>
    <col min="4097" max="4097" width="12.5546875" style="1325" customWidth="1"/>
    <col min="4098" max="4098" width="11.6640625" style="1325" customWidth="1"/>
    <col min="4099" max="4099" width="10.6640625" style="1325" customWidth="1"/>
    <col min="4100" max="4100" width="2.44140625" style="1325" bestFit="1" customWidth="1"/>
    <col min="4101" max="4101" width="8.5546875" style="1325" customWidth="1"/>
    <col min="4102" max="4102" width="12.44140625" style="1325" customWidth="1"/>
    <col min="4103" max="4103" width="2.109375" style="1325" customWidth="1"/>
    <col min="4104" max="4104" width="9.44140625" style="1325" customWidth="1"/>
    <col min="4105" max="4349" width="11" style="1325"/>
    <col min="4350" max="4350" width="46.6640625" style="1325" bestFit="1" customWidth="1"/>
    <col min="4351" max="4351" width="11.88671875" style="1325" customWidth="1"/>
    <col min="4352" max="4352" width="12.44140625" style="1325" customWidth="1"/>
    <col min="4353" max="4353" width="12.5546875" style="1325" customWidth="1"/>
    <col min="4354" max="4354" width="11.6640625" style="1325" customWidth="1"/>
    <col min="4355" max="4355" width="10.6640625" style="1325" customWidth="1"/>
    <col min="4356" max="4356" width="2.44140625" style="1325" bestFit="1" customWidth="1"/>
    <col min="4357" max="4357" width="8.5546875" style="1325" customWidth="1"/>
    <col min="4358" max="4358" width="12.44140625" style="1325" customWidth="1"/>
    <col min="4359" max="4359" width="2.109375" style="1325" customWidth="1"/>
    <col min="4360" max="4360" width="9.44140625" style="1325" customWidth="1"/>
    <col min="4361" max="4605" width="11" style="1325"/>
    <col min="4606" max="4606" width="46.6640625" style="1325" bestFit="1" customWidth="1"/>
    <col min="4607" max="4607" width="11.88671875" style="1325" customWidth="1"/>
    <col min="4608" max="4608" width="12.44140625" style="1325" customWidth="1"/>
    <col min="4609" max="4609" width="12.5546875" style="1325" customWidth="1"/>
    <col min="4610" max="4610" width="11.6640625" style="1325" customWidth="1"/>
    <col min="4611" max="4611" width="10.6640625" style="1325" customWidth="1"/>
    <col min="4612" max="4612" width="2.44140625" style="1325" bestFit="1" customWidth="1"/>
    <col min="4613" max="4613" width="8.5546875" style="1325" customWidth="1"/>
    <col min="4614" max="4614" width="12.44140625" style="1325" customWidth="1"/>
    <col min="4615" max="4615" width="2.109375" style="1325" customWidth="1"/>
    <col min="4616" max="4616" width="9.44140625" style="1325" customWidth="1"/>
    <col min="4617" max="4861" width="11" style="1325"/>
    <col min="4862" max="4862" width="46.6640625" style="1325" bestFit="1" customWidth="1"/>
    <col min="4863" max="4863" width="11.88671875" style="1325" customWidth="1"/>
    <col min="4864" max="4864" width="12.44140625" style="1325" customWidth="1"/>
    <col min="4865" max="4865" width="12.5546875" style="1325" customWidth="1"/>
    <col min="4866" max="4866" width="11.6640625" style="1325" customWidth="1"/>
    <col min="4867" max="4867" width="10.6640625" style="1325" customWidth="1"/>
    <col min="4868" max="4868" width="2.44140625" style="1325" bestFit="1" customWidth="1"/>
    <col min="4869" max="4869" width="8.5546875" style="1325" customWidth="1"/>
    <col min="4870" max="4870" width="12.44140625" style="1325" customWidth="1"/>
    <col min="4871" max="4871" width="2.109375" style="1325" customWidth="1"/>
    <col min="4872" max="4872" width="9.44140625" style="1325" customWidth="1"/>
    <col min="4873" max="5117" width="11" style="1325"/>
    <col min="5118" max="5118" width="46.6640625" style="1325" bestFit="1" customWidth="1"/>
    <col min="5119" max="5119" width="11.88671875" style="1325" customWidth="1"/>
    <col min="5120" max="5120" width="12.44140625" style="1325" customWidth="1"/>
    <col min="5121" max="5121" width="12.5546875" style="1325" customWidth="1"/>
    <col min="5122" max="5122" width="11.6640625" style="1325" customWidth="1"/>
    <col min="5123" max="5123" width="10.6640625" style="1325" customWidth="1"/>
    <col min="5124" max="5124" width="2.44140625" style="1325" bestFit="1" customWidth="1"/>
    <col min="5125" max="5125" width="8.5546875" style="1325" customWidth="1"/>
    <col min="5126" max="5126" width="12.44140625" style="1325" customWidth="1"/>
    <col min="5127" max="5127" width="2.109375" style="1325" customWidth="1"/>
    <col min="5128" max="5128" width="9.44140625" style="1325" customWidth="1"/>
    <col min="5129" max="5373" width="11" style="1325"/>
    <col min="5374" max="5374" width="46.6640625" style="1325" bestFit="1" customWidth="1"/>
    <col min="5375" max="5375" width="11.88671875" style="1325" customWidth="1"/>
    <col min="5376" max="5376" width="12.44140625" style="1325" customWidth="1"/>
    <col min="5377" max="5377" width="12.5546875" style="1325" customWidth="1"/>
    <col min="5378" max="5378" width="11.6640625" style="1325" customWidth="1"/>
    <col min="5379" max="5379" width="10.6640625" style="1325" customWidth="1"/>
    <col min="5380" max="5380" width="2.44140625" style="1325" bestFit="1" customWidth="1"/>
    <col min="5381" max="5381" width="8.5546875" style="1325" customWidth="1"/>
    <col min="5382" max="5382" width="12.44140625" style="1325" customWidth="1"/>
    <col min="5383" max="5383" width="2.109375" style="1325" customWidth="1"/>
    <col min="5384" max="5384" width="9.44140625" style="1325" customWidth="1"/>
    <col min="5385" max="5629" width="11" style="1325"/>
    <col min="5630" max="5630" width="46.6640625" style="1325" bestFit="1" customWidth="1"/>
    <col min="5631" max="5631" width="11.88671875" style="1325" customWidth="1"/>
    <col min="5632" max="5632" width="12.44140625" style="1325" customWidth="1"/>
    <col min="5633" max="5633" width="12.5546875" style="1325" customWidth="1"/>
    <col min="5634" max="5634" width="11.6640625" style="1325" customWidth="1"/>
    <col min="5635" max="5635" width="10.6640625" style="1325" customWidth="1"/>
    <col min="5636" max="5636" width="2.44140625" style="1325" bestFit="1" customWidth="1"/>
    <col min="5637" max="5637" width="8.5546875" style="1325" customWidth="1"/>
    <col min="5638" max="5638" width="12.44140625" style="1325" customWidth="1"/>
    <col min="5639" max="5639" width="2.109375" style="1325" customWidth="1"/>
    <col min="5640" max="5640" width="9.44140625" style="1325" customWidth="1"/>
    <col min="5641" max="5885" width="11" style="1325"/>
    <col min="5886" max="5886" width="46.6640625" style="1325" bestFit="1" customWidth="1"/>
    <col min="5887" max="5887" width="11.88671875" style="1325" customWidth="1"/>
    <col min="5888" max="5888" width="12.44140625" style="1325" customWidth="1"/>
    <col min="5889" max="5889" width="12.5546875" style="1325" customWidth="1"/>
    <col min="5890" max="5890" width="11.6640625" style="1325" customWidth="1"/>
    <col min="5891" max="5891" width="10.6640625" style="1325" customWidth="1"/>
    <col min="5892" max="5892" width="2.44140625" style="1325" bestFit="1" customWidth="1"/>
    <col min="5893" max="5893" width="8.5546875" style="1325" customWidth="1"/>
    <col min="5894" max="5894" width="12.44140625" style="1325" customWidth="1"/>
    <col min="5895" max="5895" width="2.109375" style="1325" customWidth="1"/>
    <col min="5896" max="5896" width="9.44140625" style="1325" customWidth="1"/>
    <col min="5897" max="6141" width="11" style="1325"/>
    <col min="6142" max="6142" width="46.6640625" style="1325" bestFit="1" customWidth="1"/>
    <col min="6143" max="6143" width="11.88671875" style="1325" customWidth="1"/>
    <col min="6144" max="6144" width="12.44140625" style="1325" customWidth="1"/>
    <col min="6145" max="6145" width="12.5546875" style="1325" customWidth="1"/>
    <col min="6146" max="6146" width="11.6640625" style="1325" customWidth="1"/>
    <col min="6147" max="6147" width="10.6640625" style="1325" customWidth="1"/>
    <col min="6148" max="6148" width="2.44140625" style="1325" bestFit="1" customWidth="1"/>
    <col min="6149" max="6149" width="8.5546875" style="1325" customWidth="1"/>
    <col min="6150" max="6150" width="12.44140625" style="1325" customWidth="1"/>
    <col min="6151" max="6151" width="2.109375" style="1325" customWidth="1"/>
    <col min="6152" max="6152" width="9.44140625" style="1325" customWidth="1"/>
    <col min="6153" max="6397" width="11" style="1325"/>
    <col min="6398" max="6398" width="46.6640625" style="1325" bestFit="1" customWidth="1"/>
    <col min="6399" max="6399" width="11.88671875" style="1325" customWidth="1"/>
    <col min="6400" max="6400" width="12.44140625" style="1325" customWidth="1"/>
    <col min="6401" max="6401" width="12.5546875" style="1325" customWidth="1"/>
    <col min="6402" max="6402" width="11.6640625" style="1325" customWidth="1"/>
    <col min="6403" max="6403" width="10.6640625" style="1325" customWidth="1"/>
    <col min="6404" max="6404" width="2.44140625" style="1325" bestFit="1" customWidth="1"/>
    <col min="6405" max="6405" width="8.5546875" style="1325" customWidth="1"/>
    <col min="6406" max="6406" width="12.44140625" style="1325" customWidth="1"/>
    <col min="6407" max="6407" width="2.109375" style="1325" customWidth="1"/>
    <col min="6408" max="6408" width="9.44140625" style="1325" customWidth="1"/>
    <col min="6409" max="6653" width="11" style="1325"/>
    <col min="6654" max="6654" width="46.6640625" style="1325" bestFit="1" customWidth="1"/>
    <col min="6655" max="6655" width="11.88671875" style="1325" customWidth="1"/>
    <col min="6656" max="6656" width="12.44140625" style="1325" customWidth="1"/>
    <col min="6657" max="6657" width="12.5546875" style="1325" customWidth="1"/>
    <col min="6658" max="6658" width="11.6640625" style="1325" customWidth="1"/>
    <col min="6659" max="6659" width="10.6640625" style="1325" customWidth="1"/>
    <col min="6660" max="6660" width="2.44140625" style="1325" bestFit="1" customWidth="1"/>
    <col min="6661" max="6661" width="8.5546875" style="1325" customWidth="1"/>
    <col min="6662" max="6662" width="12.44140625" style="1325" customWidth="1"/>
    <col min="6663" max="6663" width="2.109375" style="1325" customWidth="1"/>
    <col min="6664" max="6664" width="9.44140625" style="1325" customWidth="1"/>
    <col min="6665" max="6909" width="11" style="1325"/>
    <col min="6910" max="6910" width="46.6640625" style="1325" bestFit="1" customWidth="1"/>
    <col min="6911" max="6911" width="11.88671875" style="1325" customWidth="1"/>
    <col min="6912" max="6912" width="12.44140625" style="1325" customWidth="1"/>
    <col min="6913" max="6913" width="12.5546875" style="1325" customWidth="1"/>
    <col min="6914" max="6914" width="11.6640625" style="1325" customWidth="1"/>
    <col min="6915" max="6915" width="10.6640625" style="1325" customWidth="1"/>
    <col min="6916" max="6916" width="2.44140625" style="1325" bestFit="1" customWidth="1"/>
    <col min="6917" max="6917" width="8.5546875" style="1325" customWidth="1"/>
    <col min="6918" max="6918" width="12.44140625" style="1325" customWidth="1"/>
    <col min="6919" max="6919" width="2.109375" style="1325" customWidth="1"/>
    <col min="6920" max="6920" width="9.44140625" style="1325" customWidth="1"/>
    <col min="6921" max="7165" width="11" style="1325"/>
    <col min="7166" max="7166" width="46.6640625" style="1325" bestFit="1" customWidth="1"/>
    <col min="7167" max="7167" width="11.88671875" style="1325" customWidth="1"/>
    <col min="7168" max="7168" width="12.44140625" style="1325" customWidth="1"/>
    <col min="7169" max="7169" width="12.5546875" style="1325" customWidth="1"/>
    <col min="7170" max="7170" width="11.6640625" style="1325" customWidth="1"/>
    <col min="7171" max="7171" width="10.6640625" style="1325" customWidth="1"/>
    <col min="7172" max="7172" width="2.44140625" style="1325" bestFit="1" customWidth="1"/>
    <col min="7173" max="7173" width="8.5546875" style="1325" customWidth="1"/>
    <col min="7174" max="7174" width="12.44140625" style="1325" customWidth="1"/>
    <col min="7175" max="7175" width="2.109375" style="1325" customWidth="1"/>
    <col min="7176" max="7176" width="9.44140625" style="1325" customWidth="1"/>
    <col min="7177" max="7421" width="11" style="1325"/>
    <col min="7422" max="7422" width="46.6640625" style="1325" bestFit="1" customWidth="1"/>
    <col min="7423" max="7423" width="11.88671875" style="1325" customWidth="1"/>
    <col min="7424" max="7424" width="12.44140625" style="1325" customWidth="1"/>
    <col min="7425" max="7425" width="12.5546875" style="1325" customWidth="1"/>
    <col min="7426" max="7426" width="11.6640625" style="1325" customWidth="1"/>
    <col min="7427" max="7427" width="10.6640625" style="1325" customWidth="1"/>
    <col min="7428" max="7428" width="2.44140625" style="1325" bestFit="1" customWidth="1"/>
    <col min="7429" max="7429" width="8.5546875" style="1325" customWidth="1"/>
    <col min="7430" max="7430" width="12.44140625" style="1325" customWidth="1"/>
    <col min="7431" max="7431" width="2.109375" style="1325" customWidth="1"/>
    <col min="7432" max="7432" width="9.44140625" style="1325" customWidth="1"/>
    <col min="7433" max="7677" width="11" style="1325"/>
    <col min="7678" max="7678" width="46.6640625" style="1325" bestFit="1" customWidth="1"/>
    <col min="7679" max="7679" width="11.88671875" style="1325" customWidth="1"/>
    <col min="7680" max="7680" width="12.44140625" style="1325" customWidth="1"/>
    <col min="7681" max="7681" width="12.5546875" style="1325" customWidth="1"/>
    <col min="7682" max="7682" width="11.6640625" style="1325" customWidth="1"/>
    <col min="7683" max="7683" width="10.6640625" style="1325" customWidth="1"/>
    <col min="7684" max="7684" width="2.44140625" style="1325" bestFit="1" customWidth="1"/>
    <col min="7685" max="7685" width="8.5546875" style="1325" customWidth="1"/>
    <col min="7686" max="7686" width="12.44140625" style="1325" customWidth="1"/>
    <col min="7687" max="7687" width="2.109375" style="1325" customWidth="1"/>
    <col min="7688" max="7688" width="9.44140625" style="1325" customWidth="1"/>
    <col min="7689" max="7933" width="11" style="1325"/>
    <col min="7934" max="7934" width="46.6640625" style="1325" bestFit="1" customWidth="1"/>
    <col min="7935" max="7935" width="11.88671875" style="1325" customWidth="1"/>
    <col min="7936" max="7936" width="12.44140625" style="1325" customWidth="1"/>
    <col min="7937" max="7937" width="12.5546875" style="1325" customWidth="1"/>
    <col min="7938" max="7938" width="11.6640625" style="1325" customWidth="1"/>
    <col min="7939" max="7939" width="10.6640625" style="1325" customWidth="1"/>
    <col min="7940" max="7940" width="2.44140625" style="1325" bestFit="1" customWidth="1"/>
    <col min="7941" max="7941" width="8.5546875" style="1325" customWidth="1"/>
    <col min="7942" max="7942" width="12.44140625" style="1325" customWidth="1"/>
    <col min="7943" max="7943" width="2.109375" style="1325" customWidth="1"/>
    <col min="7944" max="7944" width="9.44140625" style="1325" customWidth="1"/>
    <col min="7945" max="8189" width="11" style="1325"/>
    <col min="8190" max="8190" width="46.6640625" style="1325" bestFit="1" customWidth="1"/>
    <col min="8191" max="8191" width="11.88671875" style="1325" customWidth="1"/>
    <col min="8192" max="8192" width="12.44140625" style="1325" customWidth="1"/>
    <col min="8193" max="8193" width="12.5546875" style="1325" customWidth="1"/>
    <col min="8194" max="8194" width="11.6640625" style="1325" customWidth="1"/>
    <col min="8195" max="8195" width="10.6640625" style="1325" customWidth="1"/>
    <col min="8196" max="8196" width="2.44140625" style="1325" bestFit="1" customWidth="1"/>
    <col min="8197" max="8197" width="8.5546875" style="1325" customWidth="1"/>
    <col min="8198" max="8198" width="12.44140625" style="1325" customWidth="1"/>
    <col min="8199" max="8199" width="2.109375" style="1325" customWidth="1"/>
    <col min="8200" max="8200" width="9.44140625" style="1325" customWidth="1"/>
    <col min="8201" max="8445" width="11" style="1325"/>
    <col min="8446" max="8446" width="46.6640625" style="1325" bestFit="1" customWidth="1"/>
    <col min="8447" max="8447" width="11.88671875" style="1325" customWidth="1"/>
    <col min="8448" max="8448" width="12.44140625" style="1325" customWidth="1"/>
    <col min="8449" max="8449" width="12.5546875" style="1325" customWidth="1"/>
    <col min="8450" max="8450" width="11.6640625" style="1325" customWidth="1"/>
    <col min="8451" max="8451" width="10.6640625" style="1325" customWidth="1"/>
    <col min="8452" max="8452" width="2.44140625" style="1325" bestFit="1" customWidth="1"/>
    <col min="8453" max="8453" width="8.5546875" style="1325" customWidth="1"/>
    <col min="8454" max="8454" width="12.44140625" style="1325" customWidth="1"/>
    <col min="8455" max="8455" width="2.109375" style="1325" customWidth="1"/>
    <col min="8456" max="8456" width="9.44140625" style="1325" customWidth="1"/>
    <col min="8457" max="8701" width="11" style="1325"/>
    <col min="8702" max="8702" width="46.6640625" style="1325" bestFit="1" customWidth="1"/>
    <col min="8703" max="8703" width="11.88671875" style="1325" customWidth="1"/>
    <col min="8704" max="8704" width="12.44140625" style="1325" customWidth="1"/>
    <col min="8705" max="8705" width="12.5546875" style="1325" customWidth="1"/>
    <col min="8706" max="8706" width="11.6640625" style="1325" customWidth="1"/>
    <col min="8707" max="8707" width="10.6640625" style="1325" customWidth="1"/>
    <col min="8708" max="8708" width="2.44140625" style="1325" bestFit="1" customWidth="1"/>
    <col min="8709" max="8709" width="8.5546875" style="1325" customWidth="1"/>
    <col min="8710" max="8710" width="12.44140625" style="1325" customWidth="1"/>
    <col min="8711" max="8711" width="2.109375" style="1325" customWidth="1"/>
    <col min="8712" max="8712" width="9.44140625" style="1325" customWidth="1"/>
    <col min="8713" max="8957" width="11" style="1325"/>
    <col min="8958" max="8958" width="46.6640625" style="1325" bestFit="1" customWidth="1"/>
    <col min="8959" max="8959" width="11.88671875" style="1325" customWidth="1"/>
    <col min="8960" max="8960" width="12.44140625" style="1325" customWidth="1"/>
    <col min="8961" max="8961" width="12.5546875" style="1325" customWidth="1"/>
    <col min="8962" max="8962" width="11.6640625" style="1325" customWidth="1"/>
    <col min="8963" max="8963" width="10.6640625" style="1325" customWidth="1"/>
    <col min="8964" max="8964" width="2.44140625" style="1325" bestFit="1" customWidth="1"/>
    <col min="8965" max="8965" width="8.5546875" style="1325" customWidth="1"/>
    <col min="8966" max="8966" width="12.44140625" style="1325" customWidth="1"/>
    <col min="8967" max="8967" width="2.109375" style="1325" customWidth="1"/>
    <col min="8968" max="8968" width="9.44140625" style="1325" customWidth="1"/>
    <col min="8969" max="9213" width="11" style="1325"/>
    <col min="9214" max="9214" width="46.6640625" style="1325" bestFit="1" customWidth="1"/>
    <col min="9215" max="9215" width="11.88671875" style="1325" customWidth="1"/>
    <col min="9216" max="9216" width="12.44140625" style="1325" customWidth="1"/>
    <col min="9217" max="9217" width="12.5546875" style="1325" customWidth="1"/>
    <col min="9218" max="9218" width="11.6640625" style="1325" customWidth="1"/>
    <col min="9219" max="9219" width="10.6640625" style="1325" customWidth="1"/>
    <col min="9220" max="9220" width="2.44140625" style="1325" bestFit="1" customWidth="1"/>
    <col min="9221" max="9221" width="8.5546875" style="1325" customWidth="1"/>
    <col min="9222" max="9222" width="12.44140625" style="1325" customWidth="1"/>
    <col min="9223" max="9223" width="2.109375" style="1325" customWidth="1"/>
    <col min="9224" max="9224" width="9.44140625" style="1325" customWidth="1"/>
    <col min="9225" max="9469" width="11" style="1325"/>
    <col min="9470" max="9470" width="46.6640625" style="1325" bestFit="1" customWidth="1"/>
    <col min="9471" max="9471" width="11.88671875" style="1325" customWidth="1"/>
    <col min="9472" max="9472" width="12.44140625" style="1325" customWidth="1"/>
    <col min="9473" max="9473" width="12.5546875" style="1325" customWidth="1"/>
    <col min="9474" max="9474" width="11.6640625" style="1325" customWidth="1"/>
    <col min="9475" max="9475" width="10.6640625" style="1325" customWidth="1"/>
    <col min="9476" max="9476" width="2.44140625" style="1325" bestFit="1" customWidth="1"/>
    <col min="9477" max="9477" width="8.5546875" style="1325" customWidth="1"/>
    <col min="9478" max="9478" width="12.44140625" style="1325" customWidth="1"/>
    <col min="9479" max="9479" width="2.109375" style="1325" customWidth="1"/>
    <col min="9480" max="9480" width="9.44140625" style="1325" customWidth="1"/>
    <col min="9481" max="9725" width="11" style="1325"/>
    <col min="9726" max="9726" width="46.6640625" style="1325" bestFit="1" customWidth="1"/>
    <col min="9727" max="9727" width="11.88671875" style="1325" customWidth="1"/>
    <col min="9728" max="9728" width="12.44140625" style="1325" customWidth="1"/>
    <col min="9729" max="9729" width="12.5546875" style="1325" customWidth="1"/>
    <col min="9730" max="9730" width="11.6640625" style="1325" customWidth="1"/>
    <col min="9731" max="9731" width="10.6640625" style="1325" customWidth="1"/>
    <col min="9732" max="9732" width="2.44140625" style="1325" bestFit="1" customWidth="1"/>
    <col min="9733" max="9733" width="8.5546875" style="1325" customWidth="1"/>
    <col min="9734" max="9734" width="12.44140625" style="1325" customWidth="1"/>
    <col min="9735" max="9735" width="2.109375" style="1325" customWidth="1"/>
    <col min="9736" max="9736" width="9.44140625" style="1325" customWidth="1"/>
    <col min="9737" max="9981" width="11" style="1325"/>
    <col min="9982" max="9982" width="46.6640625" style="1325" bestFit="1" customWidth="1"/>
    <col min="9983" max="9983" width="11.88671875" style="1325" customWidth="1"/>
    <col min="9984" max="9984" width="12.44140625" style="1325" customWidth="1"/>
    <col min="9985" max="9985" width="12.5546875" style="1325" customWidth="1"/>
    <col min="9986" max="9986" width="11.6640625" style="1325" customWidth="1"/>
    <col min="9987" max="9987" width="10.6640625" style="1325" customWidth="1"/>
    <col min="9988" max="9988" width="2.44140625" style="1325" bestFit="1" customWidth="1"/>
    <col min="9989" max="9989" width="8.5546875" style="1325" customWidth="1"/>
    <col min="9990" max="9990" width="12.44140625" style="1325" customWidth="1"/>
    <col min="9991" max="9991" width="2.109375" style="1325" customWidth="1"/>
    <col min="9992" max="9992" width="9.44140625" style="1325" customWidth="1"/>
    <col min="9993" max="10237" width="11" style="1325"/>
    <col min="10238" max="10238" width="46.6640625" style="1325" bestFit="1" customWidth="1"/>
    <col min="10239" max="10239" width="11.88671875" style="1325" customWidth="1"/>
    <col min="10240" max="10240" width="12.44140625" style="1325" customWidth="1"/>
    <col min="10241" max="10241" width="12.5546875" style="1325" customWidth="1"/>
    <col min="10242" max="10242" width="11.6640625" style="1325" customWidth="1"/>
    <col min="10243" max="10243" width="10.6640625" style="1325" customWidth="1"/>
    <col min="10244" max="10244" width="2.44140625" style="1325" bestFit="1" customWidth="1"/>
    <col min="10245" max="10245" width="8.5546875" style="1325" customWidth="1"/>
    <col min="10246" max="10246" width="12.44140625" style="1325" customWidth="1"/>
    <col min="10247" max="10247" width="2.109375" style="1325" customWidth="1"/>
    <col min="10248" max="10248" width="9.44140625" style="1325" customWidth="1"/>
    <col min="10249" max="10493" width="11" style="1325"/>
    <col min="10494" max="10494" width="46.6640625" style="1325" bestFit="1" customWidth="1"/>
    <col min="10495" max="10495" width="11.88671875" style="1325" customWidth="1"/>
    <col min="10496" max="10496" width="12.44140625" style="1325" customWidth="1"/>
    <col min="10497" max="10497" width="12.5546875" style="1325" customWidth="1"/>
    <col min="10498" max="10498" width="11.6640625" style="1325" customWidth="1"/>
    <col min="10499" max="10499" width="10.6640625" style="1325" customWidth="1"/>
    <col min="10500" max="10500" width="2.44140625" style="1325" bestFit="1" customWidth="1"/>
    <col min="10501" max="10501" width="8.5546875" style="1325" customWidth="1"/>
    <col min="10502" max="10502" width="12.44140625" style="1325" customWidth="1"/>
    <col min="10503" max="10503" width="2.109375" style="1325" customWidth="1"/>
    <col min="10504" max="10504" width="9.44140625" style="1325" customWidth="1"/>
    <col min="10505" max="10749" width="11" style="1325"/>
    <col min="10750" max="10750" width="46.6640625" style="1325" bestFit="1" customWidth="1"/>
    <col min="10751" max="10751" width="11.88671875" style="1325" customWidth="1"/>
    <col min="10752" max="10752" width="12.44140625" style="1325" customWidth="1"/>
    <col min="10753" max="10753" width="12.5546875" style="1325" customWidth="1"/>
    <col min="10754" max="10754" width="11.6640625" style="1325" customWidth="1"/>
    <col min="10755" max="10755" width="10.6640625" style="1325" customWidth="1"/>
    <col min="10756" max="10756" width="2.44140625" style="1325" bestFit="1" customWidth="1"/>
    <col min="10757" max="10757" width="8.5546875" style="1325" customWidth="1"/>
    <col min="10758" max="10758" width="12.44140625" style="1325" customWidth="1"/>
    <col min="10759" max="10759" width="2.109375" style="1325" customWidth="1"/>
    <col min="10760" max="10760" width="9.44140625" style="1325" customWidth="1"/>
    <col min="10761" max="11005" width="11" style="1325"/>
    <col min="11006" max="11006" width="46.6640625" style="1325" bestFit="1" customWidth="1"/>
    <col min="11007" max="11007" width="11.88671875" style="1325" customWidth="1"/>
    <col min="11008" max="11008" width="12.44140625" style="1325" customWidth="1"/>
    <col min="11009" max="11009" width="12.5546875" style="1325" customWidth="1"/>
    <col min="11010" max="11010" width="11.6640625" style="1325" customWidth="1"/>
    <col min="11011" max="11011" width="10.6640625" style="1325" customWidth="1"/>
    <col min="11012" max="11012" width="2.44140625" style="1325" bestFit="1" customWidth="1"/>
    <col min="11013" max="11013" width="8.5546875" style="1325" customWidth="1"/>
    <col min="11014" max="11014" width="12.44140625" style="1325" customWidth="1"/>
    <col min="11015" max="11015" width="2.109375" style="1325" customWidth="1"/>
    <col min="11016" max="11016" width="9.44140625" style="1325" customWidth="1"/>
    <col min="11017" max="11261" width="11" style="1325"/>
    <col min="11262" max="11262" width="46.6640625" style="1325" bestFit="1" customWidth="1"/>
    <col min="11263" max="11263" width="11.88671875" style="1325" customWidth="1"/>
    <col min="11264" max="11264" width="12.44140625" style="1325" customWidth="1"/>
    <col min="11265" max="11265" width="12.5546875" style="1325" customWidth="1"/>
    <col min="11266" max="11266" width="11.6640625" style="1325" customWidth="1"/>
    <col min="11267" max="11267" width="10.6640625" style="1325" customWidth="1"/>
    <col min="11268" max="11268" width="2.44140625" style="1325" bestFit="1" customWidth="1"/>
    <col min="11269" max="11269" width="8.5546875" style="1325" customWidth="1"/>
    <col min="11270" max="11270" width="12.44140625" style="1325" customWidth="1"/>
    <col min="11271" max="11271" width="2.109375" style="1325" customWidth="1"/>
    <col min="11272" max="11272" width="9.44140625" style="1325" customWidth="1"/>
    <col min="11273" max="11517" width="11" style="1325"/>
    <col min="11518" max="11518" width="46.6640625" style="1325" bestFit="1" customWidth="1"/>
    <col min="11519" max="11519" width="11.88671875" style="1325" customWidth="1"/>
    <col min="11520" max="11520" width="12.44140625" style="1325" customWidth="1"/>
    <col min="11521" max="11521" width="12.5546875" style="1325" customWidth="1"/>
    <col min="11522" max="11522" width="11.6640625" style="1325" customWidth="1"/>
    <col min="11523" max="11523" width="10.6640625" style="1325" customWidth="1"/>
    <col min="11524" max="11524" width="2.44140625" style="1325" bestFit="1" customWidth="1"/>
    <col min="11525" max="11525" width="8.5546875" style="1325" customWidth="1"/>
    <col min="11526" max="11526" width="12.44140625" style="1325" customWidth="1"/>
    <col min="11527" max="11527" width="2.109375" style="1325" customWidth="1"/>
    <col min="11528" max="11528" width="9.44140625" style="1325" customWidth="1"/>
    <col min="11529" max="11773" width="11" style="1325"/>
    <col min="11774" max="11774" width="46.6640625" style="1325" bestFit="1" customWidth="1"/>
    <col min="11775" max="11775" width="11.88671875" style="1325" customWidth="1"/>
    <col min="11776" max="11776" width="12.44140625" style="1325" customWidth="1"/>
    <col min="11777" max="11777" width="12.5546875" style="1325" customWidth="1"/>
    <col min="11778" max="11778" width="11.6640625" style="1325" customWidth="1"/>
    <col min="11779" max="11779" width="10.6640625" style="1325" customWidth="1"/>
    <col min="11780" max="11780" width="2.44140625" style="1325" bestFit="1" customWidth="1"/>
    <col min="11781" max="11781" width="8.5546875" style="1325" customWidth="1"/>
    <col min="11782" max="11782" width="12.44140625" style="1325" customWidth="1"/>
    <col min="11783" max="11783" width="2.109375" style="1325" customWidth="1"/>
    <col min="11784" max="11784" width="9.44140625" style="1325" customWidth="1"/>
    <col min="11785" max="12029" width="11" style="1325"/>
    <col min="12030" max="12030" width="46.6640625" style="1325" bestFit="1" customWidth="1"/>
    <col min="12031" max="12031" width="11.88671875" style="1325" customWidth="1"/>
    <col min="12032" max="12032" width="12.44140625" style="1325" customWidth="1"/>
    <col min="12033" max="12033" width="12.5546875" style="1325" customWidth="1"/>
    <col min="12034" max="12034" width="11.6640625" style="1325" customWidth="1"/>
    <col min="12035" max="12035" width="10.6640625" style="1325" customWidth="1"/>
    <col min="12036" max="12036" width="2.44140625" style="1325" bestFit="1" customWidth="1"/>
    <col min="12037" max="12037" width="8.5546875" style="1325" customWidth="1"/>
    <col min="12038" max="12038" width="12.44140625" style="1325" customWidth="1"/>
    <col min="12039" max="12039" width="2.109375" style="1325" customWidth="1"/>
    <col min="12040" max="12040" width="9.44140625" style="1325" customWidth="1"/>
    <col min="12041" max="12285" width="11" style="1325"/>
    <col min="12286" max="12286" width="46.6640625" style="1325" bestFit="1" customWidth="1"/>
    <col min="12287" max="12287" width="11.88671875" style="1325" customWidth="1"/>
    <col min="12288" max="12288" width="12.44140625" style="1325" customWidth="1"/>
    <col min="12289" max="12289" width="12.5546875" style="1325" customWidth="1"/>
    <col min="12290" max="12290" width="11.6640625" style="1325" customWidth="1"/>
    <col min="12291" max="12291" width="10.6640625" style="1325" customWidth="1"/>
    <col min="12292" max="12292" width="2.44140625" style="1325" bestFit="1" customWidth="1"/>
    <col min="12293" max="12293" width="8.5546875" style="1325" customWidth="1"/>
    <col min="12294" max="12294" width="12.44140625" style="1325" customWidth="1"/>
    <col min="12295" max="12295" width="2.109375" style="1325" customWidth="1"/>
    <col min="12296" max="12296" width="9.44140625" style="1325" customWidth="1"/>
    <col min="12297" max="12541" width="11" style="1325"/>
    <col min="12542" max="12542" width="46.6640625" style="1325" bestFit="1" customWidth="1"/>
    <col min="12543" max="12543" width="11.88671875" style="1325" customWidth="1"/>
    <col min="12544" max="12544" width="12.44140625" style="1325" customWidth="1"/>
    <col min="12545" max="12545" width="12.5546875" style="1325" customWidth="1"/>
    <col min="12546" max="12546" width="11.6640625" style="1325" customWidth="1"/>
    <col min="12547" max="12547" width="10.6640625" style="1325" customWidth="1"/>
    <col min="12548" max="12548" width="2.44140625" style="1325" bestFit="1" customWidth="1"/>
    <col min="12549" max="12549" width="8.5546875" style="1325" customWidth="1"/>
    <col min="12550" max="12550" width="12.44140625" style="1325" customWidth="1"/>
    <col min="12551" max="12551" width="2.109375" style="1325" customWidth="1"/>
    <col min="12552" max="12552" width="9.44140625" style="1325" customWidth="1"/>
    <col min="12553" max="12797" width="11" style="1325"/>
    <col min="12798" max="12798" width="46.6640625" style="1325" bestFit="1" customWidth="1"/>
    <col min="12799" max="12799" width="11.88671875" style="1325" customWidth="1"/>
    <col min="12800" max="12800" width="12.44140625" style="1325" customWidth="1"/>
    <col min="12801" max="12801" width="12.5546875" style="1325" customWidth="1"/>
    <col min="12802" max="12802" width="11.6640625" style="1325" customWidth="1"/>
    <col min="12803" max="12803" width="10.6640625" style="1325" customWidth="1"/>
    <col min="12804" max="12804" width="2.44140625" style="1325" bestFit="1" customWidth="1"/>
    <col min="12805" max="12805" width="8.5546875" style="1325" customWidth="1"/>
    <col min="12806" max="12806" width="12.44140625" style="1325" customWidth="1"/>
    <col min="12807" max="12807" width="2.109375" style="1325" customWidth="1"/>
    <col min="12808" max="12808" width="9.44140625" style="1325" customWidth="1"/>
    <col min="12809" max="13053" width="11" style="1325"/>
    <col min="13054" max="13054" width="46.6640625" style="1325" bestFit="1" customWidth="1"/>
    <col min="13055" max="13055" width="11.88671875" style="1325" customWidth="1"/>
    <col min="13056" max="13056" width="12.44140625" style="1325" customWidth="1"/>
    <col min="13057" max="13057" width="12.5546875" style="1325" customWidth="1"/>
    <col min="13058" max="13058" width="11.6640625" style="1325" customWidth="1"/>
    <col min="13059" max="13059" width="10.6640625" style="1325" customWidth="1"/>
    <col min="13060" max="13060" width="2.44140625" style="1325" bestFit="1" customWidth="1"/>
    <col min="13061" max="13061" width="8.5546875" style="1325" customWidth="1"/>
    <col min="13062" max="13062" width="12.44140625" style="1325" customWidth="1"/>
    <col min="13063" max="13063" width="2.109375" style="1325" customWidth="1"/>
    <col min="13064" max="13064" width="9.44140625" style="1325" customWidth="1"/>
    <col min="13065" max="13309" width="11" style="1325"/>
    <col min="13310" max="13310" width="46.6640625" style="1325" bestFit="1" customWidth="1"/>
    <col min="13311" max="13311" width="11.88671875" style="1325" customWidth="1"/>
    <col min="13312" max="13312" width="12.44140625" style="1325" customWidth="1"/>
    <col min="13313" max="13313" width="12.5546875" style="1325" customWidth="1"/>
    <col min="13314" max="13314" width="11.6640625" style="1325" customWidth="1"/>
    <col min="13315" max="13315" width="10.6640625" style="1325" customWidth="1"/>
    <col min="13316" max="13316" width="2.44140625" style="1325" bestFit="1" customWidth="1"/>
    <col min="13317" max="13317" width="8.5546875" style="1325" customWidth="1"/>
    <col min="13318" max="13318" width="12.44140625" style="1325" customWidth="1"/>
    <col min="13319" max="13319" width="2.109375" style="1325" customWidth="1"/>
    <col min="13320" max="13320" width="9.44140625" style="1325" customWidth="1"/>
    <col min="13321" max="13565" width="11" style="1325"/>
    <col min="13566" max="13566" width="46.6640625" style="1325" bestFit="1" customWidth="1"/>
    <col min="13567" max="13567" width="11.88671875" style="1325" customWidth="1"/>
    <col min="13568" max="13568" width="12.44140625" style="1325" customWidth="1"/>
    <col min="13569" max="13569" width="12.5546875" style="1325" customWidth="1"/>
    <col min="13570" max="13570" width="11.6640625" style="1325" customWidth="1"/>
    <col min="13571" max="13571" width="10.6640625" style="1325" customWidth="1"/>
    <col min="13572" max="13572" width="2.44140625" style="1325" bestFit="1" customWidth="1"/>
    <col min="13573" max="13573" width="8.5546875" style="1325" customWidth="1"/>
    <col min="13574" max="13574" width="12.44140625" style="1325" customWidth="1"/>
    <col min="13575" max="13575" width="2.109375" style="1325" customWidth="1"/>
    <col min="13576" max="13576" width="9.44140625" style="1325" customWidth="1"/>
    <col min="13577" max="13821" width="11" style="1325"/>
    <col min="13822" max="13822" width="46.6640625" style="1325" bestFit="1" customWidth="1"/>
    <col min="13823" max="13823" width="11.88671875" style="1325" customWidth="1"/>
    <col min="13824" max="13824" width="12.44140625" style="1325" customWidth="1"/>
    <col min="13825" max="13825" width="12.5546875" style="1325" customWidth="1"/>
    <col min="13826" max="13826" width="11.6640625" style="1325" customWidth="1"/>
    <col min="13827" max="13827" width="10.6640625" style="1325" customWidth="1"/>
    <col min="13828" max="13828" width="2.44140625" style="1325" bestFit="1" customWidth="1"/>
    <col min="13829" max="13829" width="8.5546875" style="1325" customWidth="1"/>
    <col min="13830" max="13830" width="12.44140625" style="1325" customWidth="1"/>
    <col min="13831" max="13831" width="2.109375" style="1325" customWidth="1"/>
    <col min="13832" max="13832" width="9.44140625" style="1325" customWidth="1"/>
    <col min="13833" max="14077" width="11" style="1325"/>
    <col min="14078" max="14078" width="46.6640625" style="1325" bestFit="1" customWidth="1"/>
    <col min="14079" max="14079" width="11.88671875" style="1325" customWidth="1"/>
    <col min="14080" max="14080" width="12.44140625" style="1325" customWidth="1"/>
    <col min="14081" max="14081" width="12.5546875" style="1325" customWidth="1"/>
    <col min="14082" max="14082" width="11.6640625" style="1325" customWidth="1"/>
    <col min="14083" max="14083" width="10.6640625" style="1325" customWidth="1"/>
    <col min="14084" max="14084" width="2.44140625" style="1325" bestFit="1" customWidth="1"/>
    <col min="14085" max="14085" width="8.5546875" style="1325" customWidth="1"/>
    <col min="14086" max="14086" width="12.44140625" style="1325" customWidth="1"/>
    <col min="14087" max="14087" width="2.109375" style="1325" customWidth="1"/>
    <col min="14088" max="14088" width="9.44140625" style="1325" customWidth="1"/>
    <col min="14089" max="14333" width="11" style="1325"/>
    <col min="14334" max="14334" width="46.6640625" style="1325" bestFit="1" customWidth="1"/>
    <col min="14335" max="14335" width="11.88671875" style="1325" customWidth="1"/>
    <col min="14336" max="14336" width="12.44140625" style="1325" customWidth="1"/>
    <col min="14337" max="14337" width="12.5546875" style="1325" customWidth="1"/>
    <col min="14338" max="14338" width="11.6640625" style="1325" customWidth="1"/>
    <col min="14339" max="14339" width="10.6640625" style="1325" customWidth="1"/>
    <col min="14340" max="14340" width="2.44140625" style="1325" bestFit="1" customWidth="1"/>
    <col min="14341" max="14341" width="8.5546875" style="1325" customWidth="1"/>
    <col min="14342" max="14342" width="12.44140625" style="1325" customWidth="1"/>
    <col min="14343" max="14343" width="2.109375" style="1325" customWidth="1"/>
    <col min="14344" max="14344" width="9.44140625" style="1325" customWidth="1"/>
    <col min="14345" max="14589" width="11" style="1325"/>
    <col min="14590" max="14590" width="46.6640625" style="1325" bestFit="1" customWidth="1"/>
    <col min="14591" max="14591" width="11.88671875" style="1325" customWidth="1"/>
    <col min="14592" max="14592" width="12.44140625" style="1325" customWidth="1"/>
    <col min="14593" max="14593" width="12.5546875" style="1325" customWidth="1"/>
    <col min="14594" max="14594" width="11.6640625" style="1325" customWidth="1"/>
    <col min="14595" max="14595" width="10.6640625" style="1325" customWidth="1"/>
    <col min="14596" max="14596" width="2.44140625" style="1325" bestFit="1" customWidth="1"/>
    <col min="14597" max="14597" width="8.5546875" style="1325" customWidth="1"/>
    <col min="14598" max="14598" width="12.44140625" style="1325" customWidth="1"/>
    <col min="14599" max="14599" width="2.109375" style="1325" customWidth="1"/>
    <col min="14600" max="14600" width="9.44140625" style="1325" customWidth="1"/>
    <col min="14601" max="14845" width="11" style="1325"/>
    <col min="14846" max="14846" width="46.6640625" style="1325" bestFit="1" customWidth="1"/>
    <col min="14847" max="14847" width="11.88671875" style="1325" customWidth="1"/>
    <col min="14848" max="14848" width="12.44140625" style="1325" customWidth="1"/>
    <col min="14849" max="14849" width="12.5546875" style="1325" customWidth="1"/>
    <col min="14850" max="14850" width="11.6640625" style="1325" customWidth="1"/>
    <col min="14851" max="14851" width="10.6640625" style="1325" customWidth="1"/>
    <col min="14852" max="14852" width="2.44140625" style="1325" bestFit="1" customWidth="1"/>
    <col min="14853" max="14853" width="8.5546875" style="1325" customWidth="1"/>
    <col min="14854" max="14854" width="12.44140625" style="1325" customWidth="1"/>
    <col min="14855" max="14855" width="2.109375" style="1325" customWidth="1"/>
    <col min="14856" max="14856" width="9.44140625" style="1325" customWidth="1"/>
    <col min="14857" max="15101" width="11" style="1325"/>
    <col min="15102" max="15102" width="46.6640625" style="1325" bestFit="1" customWidth="1"/>
    <col min="15103" max="15103" width="11.88671875" style="1325" customWidth="1"/>
    <col min="15104" max="15104" width="12.44140625" style="1325" customWidth="1"/>
    <col min="15105" max="15105" width="12.5546875" style="1325" customWidth="1"/>
    <col min="15106" max="15106" width="11.6640625" style="1325" customWidth="1"/>
    <col min="15107" max="15107" width="10.6640625" style="1325" customWidth="1"/>
    <col min="15108" max="15108" width="2.44140625" style="1325" bestFit="1" customWidth="1"/>
    <col min="15109" max="15109" width="8.5546875" style="1325" customWidth="1"/>
    <col min="15110" max="15110" width="12.44140625" style="1325" customWidth="1"/>
    <col min="15111" max="15111" width="2.109375" style="1325" customWidth="1"/>
    <col min="15112" max="15112" width="9.44140625" style="1325" customWidth="1"/>
    <col min="15113" max="15357" width="11" style="1325"/>
    <col min="15358" max="15358" width="46.6640625" style="1325" bestFit="1" customWidth="1"/>
    <col min="15359" max="15359" width="11.88671875" style="1325" customWidth="1"/>
    <col min="15360" max="15360" width="12.44140625" style="1325" customWidth="1"/>
    <col min="15361" max="15361" width="12.5546875" style="1325" customWidth="1"/>
    <col min="15362" max="15362" width="11.6640625" style="1325" customWidth="1"/>
    <col min="15363" max="15363" width="10.6640625" style="1325" customWidth="1"/>
    <col min="15364" max="15364" width="2.44140625" style="1325" bestFit="1" customWidth="1"/>
    <col min="15365" max="15365" width="8.5546875" style="1325" customWidth="1"/>
    <col min="15366" max="15366" width="12.44140625" style="1325" customWidth="1"/>
    <col min="15367" max="15367" width="2.109375" style="1325" customWidth="1"/>
    <col min="15368" max="15368" width="9.44140625" style="1325" customWidth="1"/>
    <col min="15369" max="15613" width="11" style="1325"/>
    <col min="15614" max="15614" width="46.6640625" style="1325" bestFit="1" customWidth="1"/>
    <col min="15615" max="15615" width="11.88671875" style="1325" customWidth="1"/>
    <col min="15616" max="15616" width="12.44140625" style="1325" customWidth="1"/>
    <col min="15617" max="15617" width="12.5546875" style="1325" customWidth="1"/>
    <col min="15618" max="15618" width="11.6640625" style="1325" customWidth="1"/>
    <col min="15619" max="15619" width="10.6640625" style="1325" customWidth="1"/>
    <col min="15620" max="15620" width="2.44140625" style="1325" bestFit="1" customWidth="1"/>
    <col min="15621" max="15621" width="8.5546875" style="1325" customWidth="1"/>
    <col min="15622" max="15622" width="12.44140625" style="1325" customWidth="1"/>
    <col min="15623" max="15623" width="2.109375" style="1325" customWidth="1"/>
    <col min="15624" max="15624" width="9.44140625" style="1325" customWidth="1"/>
    <col min="15625" max="15869" width="11" style="1325"/>
    <col min="15870" max="15870" width="46.6640625" style="1325" bestFit="1" customWidth="1"/>
    <col min="15871" max="15871" width="11.88671875" style="1325" customWidth="1"/>
    <col min="15872" max="15872" width="12.44140625" style="1325" customWidth="1"/>
    <col min="15873" max="15873" width="12.5546875" style="1325" customWidth="1"/>
    <col min="15874" max="15874" width="11.6640625" style="1325" customWidth="1"/>
    <col min="15875" max="15875" width="10.6640625" style="1325" customWidth="1"/>
    <col min="15876" max="15876" width="2.44140625" style="1325" bestFit="1" customWidth="1"/>
    <col min="15877" max="15877" width="8.5546875" style="1325" customWidth="1"/>
    <col min="15878" max="15878" width="12.44140625" style="1325" customWidth="1"/>
    <col min="15879" max="15879" width="2.109375" style="1325" customWidth="1"/>
    <col min="15880" max="15880" width="9.44140625" style="1325" customWidth="1"/>
    <col min="15881" max="16125" width="11" style="1325"/>
    <col min="16126" max="16126" width="46.6640625" style="1325" bestFit="1" customWidth="1"/>
    <col min="16127" max="16127" width="11.88671875" style="1325" customWidth="1"/>
    <col min="16128" max="16128" width="12.44140625" style="1325" customWidth="1"/>
    <col min="16129" max="16129" width="12.5546875" style="1325" customWidth="1"/>
    <col min="16130" max="16130" width="11.6640625" style="1325" customWidth="1"/>
    <col min="16131" max="16131" width="10.6640625" style="1325" customWidth="1"/>
    <col min="16132" max="16132" width="2.44140625" style="1325" bestFit="1" customWidth="1"/>
    <col min="16133" max="16133" width="8.5546875" style="1325" customWidth="1"/>
    <col min="16134" max="16134" width="12.44140625" style="1325" customWidth="1"/>
    <col min="16135" max="16135" width="2.109375" style="1325" customWidth="1"/>
    <col min="16136" max="16136" width="9.44140625" style="1325" customWidth="1"/>
    <col min="16137" max="16384" width="11" style="1325"/>
  </cols>
  <sheetData>
    <row r="1" spans="1:8" s="1326" customFormat="1" ht="17.100000000000001" customHeight="1">
      <c r="A1" s="3889" t="s">
        <v>1390</v>
      </c>
      <c r="B1" s="3889"/>
      <c r="C1" s="3889"/>
      <c r="D1" s="3889"/>
      <c r="E1" s="3889"/>
      <c r="F1" s="3889"/>
      <c r="G1" s="3889"/>
      <c r="H1" s="3889"/>
    </row>
    <row r="2" spans="1:8" s="1326" customFormat="1" ht="17.100000000000001" customHeight="1">
      <c r="A2" s="3907" t="s">
        <v>38</v>
      </c>
      <c r="B2" s="3907"/>
      <c r="C2" s="3907"/>
      <c r="D2" s="3907"/>
      <c r="E2" s="3907"/>
      <c r="F2" s="3907"/>
      <c r="G2" s="3907"/>
      <c r="H2" s="3907"/>
    </row>
    <row r="3" spans="1:8" s="1326" customFormat="1" ht="17.100000000000001" customHeight="1">
      <c r="A3" s="3907" t="str">
        <f>'46.CALDB'!A3</f>
        <v>(Mid-Month)</v>
      </c>
      <c r="B3" s="3907"/>
      <c r="C3" s="3907"/>
      <c r="D3" s="3907"/>
      <c r="E3" s="3907"/>
      <c r="F3" s="3907"/>
      <c r="G3" s="3907"/>
      <c r="H3" s="3907"/>
    </row>
    <row r="4" spans="1:8" s="1326" customFormat="1" ht="17.100000000000001" customHeight="1" thickBot="1">
      <c r="A4" s="1343"/>
      <c r="B4" s="1416"/>
      <c r="C4" s="1328"/>
      <c r="D4" s="1328"/>
      <c r="E4" s="1328"/>
      <c r="F4" s="1328"/>
      <c r="G4" s="3891" t="s">
        <v>1050</v>
      </c>
      <c r="H4" s="3891"/>
    </row>
    <row r="5" spans="1:8" s="1326" customFormat="1" ht="21.75" customHeight="1" thickTop="1">
      <c r="A5" s="3908" t="s">
        <v>434</v>
      </c>
      <c r="B5" s="1431">
        <v>2022</v>
      </c>
      <c r="C5" s="1431">
        <v>2023</v>
      </c>
      <c r="D5" s="1431">
        <v>2024</v>
      </c>
      <c r="E5" s="3915" t="str">
        <f>'46.CALDB'!E5</f>
        <v>Changes during the fiscal year</v>
      </c>
      <c r="F5" s="3916"/>
      <c r="G5" s="3916"/>
      <c r="H5" s="3917"/>
    </row>
    <row r="6" spans="1:8" s="1326" customFormat="1" ht="21.75" customHeight="1">
      <c r="A6" s="3909"/>
      <c r="B6" s="3887" t="str">
        <f>'46.CALDB'!B6</f>
        <v xml:space="preserve">Jul </v>
      </c>
      <c r="C6" s="3887" t="str">
        <f>'46.CALDB'!C6</f>
        <v>Jul (R)</v>
      </c>
      <c r="D6" s="3887" t="str">
        <f>'46.CALDB'!D6</f>
        <v>Jul (P)</v>
      </c>
      <c r="E6" s="3913" t="str">
        <f>'46.CALDB'!E6</f>
        <v>2022/23</v>
      </c>
      <c r="F6" s="3913"/>
      <c r="G6" s="3913" t="str">
        <f>'46.CALDB'!G6</f>
        <v>2023/24</v>
      </c>
      <c r="H6" s="3914"/>
    </row>
    <row r="7" spans="1:8" s="1326" customFormat="1" ht="21.75" customHeight="1">
      <c r="A7" s="3910"/>
      <c r="B7" s="3888"/>
      <c r="C7" s="3888"/>
      <c r="D7" s="3888"/>
      <c r="E7" s="1429" t="s">
        <v>353</v>
      </c>
      <c r="F7" s="1430" t="s">
        <v>1044</v>
      </c>
      <c r="G7" s="1429" t="s">
        <v>353</v>
      </c>
      <c r="H7" s="1428" t="s">
        <v>1044</v>
      </c>
    </row>
    <row r="8" spans="1:8" s="1326" customFormat="1" ht="24.75" customHeight="1">
      <c r="A8" s="1373" t="s">
        <v>1133</v>
      </c>
      <c r="B8" s="1372">
        <v>102837.40081042</v>
      </c>
      <c r="C8" s="1372">
        <v>111155.89809342007</v>
      </c>
      <c r="D8" s="1372">
        <v>126538.94700404005</v>
      </c>
      <c r="E8" s="1372">
        <v>8318.4972830000625</v>
      </c>
      <c r="F8" s="1372">
        <v>8.0889804851594338</v>
      </c>
      <c r="G8" s="1372">
        <v>15383.048910619982</v>
      </c>
      <c r="H8" s="1367">
        <v>13.839165689337893</v>
      </c>
    </row>
    <row r="9" spans="1:8" s="1326" customFormat="1" ht="24.75" customHeight="1">
      <c r="A9" s="1366" t="s">
        <v>1132</v>
      </c>
      <c r="B9" s="1362">
        <v>3179.3581526200001</v>
      </c>
      <c r="C9" s="1362">
        <v>2728.4822594200978</v>
      </c>
      <c r="D9" s="1362">
        <v>2596.9870165200005</v>
      </c>
      <c r="E9" s="1362">
        <v>-450.87589319990229</v>
      </c>
      <c r="F9" s="1362">
        <v>-14.18134955410264</v>
      </c>
      <c r="G9" s="1362">
        <v>-131.49524290009731</v>
      </c>
      <c r="H9" s="1427">
        <v>-4.8193548792963332</v>
      </c>
    </row>
    <row r="10" spans="1:8" s="1326" customFormat="1" ht="24.75" customHeight="1">
      <c r="A10" s="1366" t="s">
        <v>2272</v>
      </c>
      <c r="B10" s="1362">
        <v>3179.3571526199999</v>
      </c>
      <c r="C10" s="1362">
        <v>2728.4822594200978</v>
      </c>
      <c r="D10" s="1362">
        <v>2596.5973744800003</v>
      </c>
      <c r="E10" s="1362">
        <v>-450.87489319990209</v>
      </c>
      <c r="F10" s="1362">
        <v>-14.181322561649026</v>
      </c>
      <c r="G10" s="1362">
        <v>-131.88488494009744</v>
      </c>
      <c r="H10" s="1427">
        <v>-4.8336354207458836</v>
      </c>
    </row>
    <row r="11" spans="1:8" s="1326" customFormat="1" ht="24.75" customHeight="1">
      <c r="A11" s="1366" t="s">
        <v>2273</v>
      </c>
      <c r="B11" s="1362">
        <v>1E-3</v>
      </c>
      <c r="C11" s="1362">
        <v>0</v>
      </c>
      <c r="D11" s="1362">
        <v>0.38964204000000002</v>
      </c>
      <c r="E11" s="1362">
        <v>-1E-3</v>
      </c>
      <c r="F11" s="1362">
        <v>-100</v>
      </c>
      <c r="G11" s="1362">
        <v>0.38964204000000002</v>
      </c>
      <c r="H11" s="1427" t="s">
        <v>62</v>
      </c>
    </row>
    <row r="12" spans="1:8" s="1326" customFormat="1" ht="24.75" customHeight="1">
      <c r="A12" s="1366" t="s">
        <v>1131</v>
      </c>
      <c r="B12" s="1362">
        <v>19853.252518670011</v>
      </c>
      <c r="C12" s="1362">
        <v>19538.140421449967</v>
      </c>
      <c r="D12" s="1362">
        <v>25476.755380490064</v>
      </c>
      <c r="E12" s="1362">
        <v>-315.11209722004423</v>
      </c>
      <c r="F12" s="1362">
        <v>-1.587206413275168</v>
      </c>
      <c r="G12" s="1362">
        <v>5938.6149590400964</v>
      </c>
      <c r="H12" s="1427">
        <v>30.394985556150377</v>
      </c>
    </row>
    <row r="13" spans="1:8" s="1326" customFormat="1" ht="24.75" customHeight="1">
      <c r="A13" s="1366" t="s">
        <v>2272</v>
      </c>
      <c r="B13" s="1362">
        <v>19846.436595120012</v>
      </c>
      <c r="C13" s="1362">
        <v>19534.045015079966</v>
      </c>
      <c r="D13" s="1362">
        <v>25463.794818040064</v>
      </c>
      <c r="E13" s="1362">
        <v>-312.39158004004639</v>
      </c>
      <c r="F13" s="1362">
        <v>-1.5740436755123057</v>
      </c>
      <c r="G13" s="1362">
        <v>5929.7498029600974</v>
      </c>
      <c r="H13" s="1427">
        <v>30.355974906285038</v>
      </c>
    </row>
    <row r="14" spans="1:8" s="1326" customFormat="1" ht="24.75" customHeight="1">
      <c r="A14" s="1366" t="s">
        <v>2273</v>
      </c>
      <c r="B14" s="1362">
        <v>6.8159235499999999</v>
      </c>
      <c r="C14" s="1362">
        <v>4.0954063700000001</v>
      </c>
      <c r="D14" s="1362">
        <v>12.960562450000001</v>
      </c>
      <c r="E14" s="1362">
        <v>-2.7205171799999999</v>
      </c>
      <c r="F14" s="1362">
        <v>-39.914138708319285</v>
      </c>
      <c r="G14" s="1362">
        <v>8.865156080000002</v>
      </c>
      <c r="H14" s="1427">
        <v>216.46584683121449</v>
      </c>
    </row>
    <row r="15" spans="1:8" s="1326" customFormat="1" ht="24.75" customHeight="1">
      <c r="A15" s="1366" t="s">
        <v>1130</v>
      </c>
      <c r="B15" s="1362">
        <v>71745.279939219996</v>
      </c>
      <c r="C15" s="1362">
        <v>80130.134876259996</v>
      </c>
      <c r="D15" s="1362">
        <v>90292.893761019994</v>
      </c>
      <c r="E15" s="1362">
        <v>8384.8549370399996</v>
      </c>
      <c r="F15" s="1362">
        <v>11.686977797206096</v>
      </c>
      <c r="G15" s="1362">
        <v>10162.758884759998</v>
      </c>
      <c r="H15" s="1427">
        <v>12.682817644639833</v>
      </c>
    </row>
    <row r="16" spans="1:8" s="1326" customFormat="1" ht="24.75" customHeight="1">
      <c r="A16" s="1366" t="s">
        <v>2272</v>
      </c>
      <c r="B16" s="1362">
        <v>71718.510029219993</v>
      </c>
      <c r="C16" s="1362">
        <v>80104.665136259995</v>
      </c>
      <c r="D16" s="1362">
        <v>90240.643121019995</v>
      </c>
      <c r="E16" s="1362">
        <v>8386.1551070400019</v>
      </c>
      <c r="F16" s="1362">
        <v>11.693153000004132</v>
      </c>
      <c r="G16" s="1362">
        <v>10135.97798476</v>
      </c>
      <c r="H16" s="1427">
        <v>12.653417834677235</v>
      </c>
    </row>
    <row r="17" spans="1:8" s="1326" customFormat="1" ht="24.75" customHeight="1">
      <c r="A17" s="1366" t="s">
        <v>2273</v>
      </c>
      <c r="B17" s="1362">
        <v>26.769909999999999</v>
      </c>
      <c r="C17" s="1362">
        <v>25.469739999999998</v>
      </c>
      <c r="D17" s="1362">
        <v>52.250639999999997</v>
      </c>
      <c r="E17" s="1362">
        <v>-1.3001700000000014</v>
      </c>
      <c r="F17" s="1362">
        <v>-4.8568336613757808</v>
      </c>
      <c r="G17" s="1362">
        <v>26.780899999999999</v>
      </c>
      <c r="H17" s="1427">
        <v>105.14791277806528</v>
      </c>
    </row>
    <row r="18" spans="1:8" s="1326" customFormat="1" ht="24.75" customHeight="1">
      <c r="A18" s="1366" t="s">
        <v>1129</v>
      </c>
      <c r="B18" s="1362">
        <v>8038.63329806</v>
      </c>
      <c r="C18" s="1362">
        <v>8730.7910702900008</v>
      </c>
      <c r="D18" s="1362">
        <v>8139.4367075799964</v>
      </c>
      <c r="E18" s="1362">
        <v>692.15777223000077</v>
      </c>
      <c r="F18" s="1362">
        <v>8.6103911767817838</v>
      </c>
      <c r="G18" s="1362">
        <v>-591.35436271000435</v>
      </c>
      <c r="H18" s="1427">
        <v>-6.7732048327478989</v>
      </c>
    </row>
    <row r="19" spans="1:8" s="1326" customFormat="1" ht="24.75" customHeight="1">
      <c r="A19" s="1366" t="s">
        <v>2272</v>
      </c>
      <c r="B19" s="1362">
        <v>8038.5822180599998</v>
      </c>
      <c r="C19" s="1362">
        <v>8730.7910702900008</v>
      </c>
      <c r="D19" s="1362">
        <v>8139.4367075799964</v>
      </c>
      <c r="E19" s="1362">
        <v>692.20885223000096</v>
      </c>
      <c r="F19" s="1362">
        <v>8.6110813256949683</v>
      </c>
      <c r="G19" s="1362">
        <v>-591.35436271000435</v>
      </c>
      <c r="H19" s="1427">
        <v>-6.7732048327478989</v>
      </c>
    </row>
    <row r="20" spans="1:8" s="1326" customFormat="1" ht="24.75" customHeight="1">
      <c r="A20" s="1366" t="s">
        <v>2273</v>
      </c>
      <c r="B20" s="1362">
        <v>5.108E-2</v>
      </c>
      <c r="C20" s="1362">
        <v>0</v>
      </c>
      <c r="D20" s="1362">
        <v>0</v>
      </c>
      <c r="E20" s="1362">
        <v>-5.108E-2</v>
      </c>
      <c r="F20" s="1362">
        <v>-100</v>
      </c>
      <c r="G20" s="1362">
        <v>0</v>
      </c>
      <c r="H20" s="1427" t="s">
        <v>62</v>
      </c>
    </row>
    <row r="21" spans="1:8" s="1326" customFormat="1" ht="24.75" customHeight="1">
      <c r="A21" s="1366" t="s">
        <v>1128</v>
      </c>
      <c r="B21" s="1362">
        <v>20.876901849999999</v>
      </c>
      <c r="C21" s="1362">
        <v>28.349465999999996</v>
      </c>
      <c r="D21" s="1362">
        <v>32.874138430000002</v>
      </c>
      <c r="E21" s="1362">
        <v>7.4725641499999966</v>
      </c>
      <c r="F21" s="1362">
        <v>35.793453471641421</v>
      </c>
      <c r="G21" s="1362">
        <v>4.5246724300000061</v>
      </c>
      <c r="H21" s="1427">
        <v>15.96034447350792</v>
      </c>
    </row>
    <row r="22" spans="1:8" s="1326" customFormat="1" ht="24.75" customHeight="1">
      <c r="A22" s="1366" t="s">
        <v>2272</v>
      </c>
      <c r="B22" s="1362">
        <v>20.876901849999999</v>
      </c>
      <c r="C22" s="1362">
        <v>28.349465999999996</v>
      </c>
      <c r="D22" s="1362">
        <v>32.874138430000002</v>
      </c>
      <c r="E22" s="1362">
        <v>7.4725641499999966</v>
      </c>
      <c r="F22" s="1362">
        <v>35.793453471641421</v>
      </c>
      <c r="G22" s="1362">
        <v>4.5246724300000061</v>
      </c>
      <c r="H22" s="1427">
        <v>15.96034447350792</v>
      </c>
    </row>
    <row r="23" spans="1:8" s="1326" customFormat="1" ht="24.75" customHeight="1">
      <c r="A23" s="1366" t="s">
        <v>2273</v>
      </c>
      <c r="B23" s="1362">
        <v>0</v>
      </c>
      <c r="C23" s="1362">
        <v>0</v>
      </c>
      <c r="D23" s="1362">
        <v>0</v>
      </c>
      <c r="E23" s="1362">
        <v>0</v>
      </c>
      <c r="F23" s="1362" t="s">
        <v>62</v>
      </c>
      <c r="G23" s="1362">
        <v>0</v>
      </c>
      <c r="H23" s="1427" t="s">
        <v>62</v>
      </c>
    </row>
    <row r="24" spans="1:8" s="1326" customFormat="1" ht="24.75" customHeight="1">
      <c r="A24" s="1373" t="s">
        <v>1127</v>
      </c>
      <c r="B24" s="1372">
        <v>9961.074267</v>
      </c>
      <c r="C24" s="1372">
        <v>48.526000000000003</v>
      </c>
      <c r="D24" s="1372">
        <v>0</v>
      </c>
      <c r="E24" s="1372">
        <v>-9912.5482670000001</v>
      </c>
      <c r="F24" s="1372">
        <v>-99.512843708426487</v>
      </c>
      <c r="G24" s="1372">
        <v>-48.526000000000003</v>
      </c>
      <c r="H24" s="1367">
        <v>-100</v>
      </c>
    </row>
    <row r="25" spans="1:8" s="1326" customFormat="1" ht="24.75" customHeight="1">
      <c r="A25" s="1373" t="s">
        <v>1126</v>
      </c>
      <c r="B25" s="1372">
        <v>0</v>
      </c>
      <c r="C25" s="1372">
        <v>0</v>
      </c>
      <c r="D25" s="1372">
        <v>0</v>
      </c>
      <c r="E25" s="1372">
        <v>0</v>
      </c>
      <c r="F25" s="1372" t="s">
        <v>62</v>
      </c>
      <c r="G25" s="1372">
        <v>0</v>
      </c>
      <c r="H25" s="1367" t="s">
        <v>62</v>
      </c>
    </row>
    <row r="26" spans="1:8" s="1326" customFormat="1" ht="24.75" customHeight="1">
      <c r="A26" s="1421" t="s">
        <v>1125</v>
      </c>
      <c r="B26" s="1372">
        <v>38991.220129294903</v>
      </c>
      <c r="C26" s="1372">
        <v>41394.945443028257</v>
      </c>
      <c r="D26" s="1372">
        <v>43183.190844714401</v>
      </c>
      <c r="E26" s="1372">
        <v>2403.7253137333537</v>
      </c>
      <c r="F26" s="1372">
        <v>6.1647860871308957</v>
      </c>
      <c r="G26" s="1372">
        <v>1788.2454016861448</v>
      </c>
      <c r="H26" s="1367">
        <v>4.3199607646477078</v>
      </c>
    </row>
    <row r="27" spans="1:8" s="1326" customFormat="1" ht="24.75" customHeight="1">
      <c r="A27" s="1422" t="s">
        <v>1124</v>
      </c>
      <c r="B27" s="1362">
        <v>14748.559461089999</v>
      </c>
      <c r="C27" s="1362">
        <v>14871.707598090001</v>
      </c>
      <c r="D27" s="1362">
        <v>15265.05572909</v>
      </c>
      <c r="E27" s="1362">
        <v>123.14813700000195</v>
      </c>
      <c r="F27" s="1362">
        <v>0.83498417133479574</v>
      </c>
      <c r="G27" s="1362">
        <v>393.34813099999883</v>
      </c>
      <c r="H27" s="1427">
        <v>2.6449426093511761</v>
      </c>
    </row>
    <row r="28" spans="1:8" s="1326" customFormat="1" ht="24.75" customHeight="1">
      <c r="A28" s="1422" t="s">
        <v>1123</v>
      </c>
      <c r="B28" s="1362">
        <v>8721.3012833315879</v>
      </c>
      <c r="C28" s="1362">
        <v>10615.127415033196</v>
      </c>
      <c r="D28" s="1362">
        <v>12013.792273144776</v>
      </c>
      <c r="E28" s="1362">
        <v>1893.8261317016077</v>
      </c>
      <c r="F28" s="1362">
        <v>21.714949067533588</v>
      </c>
      <c r="G28" s="1362">
        <v>1398.6648581115805</v>
      </c>
      <c r="H28" s="1427">
        <v>13.176147618640776</v>
      </c>
    </row>
    <row r="29" spans="1:8" s="1326" customFormat="1" ht="24.75" customHeight="1">
      <c r="A29" s="1422" t="s">
        <v>1122</v>
      </c>
      <c r="B29" s="1362">
        <v>946.89933982999992</v>
      </c>
      <c r="C29" s="1362">
        <v>947.46444314999997</v>
      </c>
      <c r="D29" s="1362">
        <v>947.92088181999998</v>
      </c>
      <c r="E29" s="1362">
        <v>0.56510332000004837</v>
      </c>
      <c r="F29" s="1362">
        <v>5.9679344596597073E-2</v>
      </c>
      <c r="G29" s="1362">
        <v>0.45643867000001137</v>
      </c>
      <c r="H29" s="1427">
        <v>4.8174754556752193E-2</v>
      </c>
    </row>
    <row r="30" spans="1:8" s="1326" customFormat="1" ht="24.75" customHeight="1">
      <c r="A30" s="1422" t="s">
        <v>1121</v>
      </c>
      <c r="B30" s="1362">
        <v>14574.460045043315</v>
      </c>
      <c r="C30" s="1362">
        <v>14960.645986755064</v>
      </c>
      <c r="D30" s="1362">
        <v>14956.421960659627</v>
      </c>
      <c r="E30" s="1362">
        <v>386.18594171174846</v>
      </c>
      <c r="F30" s="1362">
        <v>2.649744419472253</v>
      </c>
      <c r="G30" s="1362">
        <v>-4.2240260954367841</v>
      </c>
      <c r="H30" s="1427">
        <v>-2.8234249371159453E-2</v>
      </c>
    </row>
    <row r="31" spans="1:8" s="1326" customFormat="1" ht="24.75" customHeight="1">
      <c r="A31" s="1421" t="s">
        <v>1120</v>
      </c>
      <c r="B31" s="1372">
        <v>151789.69520671491</v>
      </c>
      <c r="C31" s="1372">
        <v>152599.36953644833</v>
      </c>
      <c r="D31" s="1372">
        <v>169722.13784875444</v>
      </c>
      <c r="E31" s="1372">
        <v>809.67432973341784</v>
      </c>
      <c r="F31" s="1372">
        <v>0.53341850949154501</v>
      </c>
      <c r="G31" s="1372">
        <v>17122.768312306114</v>
      </c>
      <c r="H31" s="1367">
        <v>11.22073332564873</v>
      </c>
    </row>
    <row r="32" spans="1:8" s="1326" customFormat="1" ht="24.75" customHeight="1">
      <c r="A32" s="1373" t="s">
        <v>1119</v>
      </c>
      <c r="B32" s="1372">
        <v>5016.7014880300012</v>
      </c>
      <c r="C32" s="1372">
        <v>6852.6197351400006</v>
      </c>
      <c r="D32" s="1372">
        <v>7029.9243379600002</v>
      </c>
      <c r="E32" s="1372">
        <v>1835.9182471099994</v>
      </c>
      <c r="F32" s="1372">
        <v>36.596123000153682</v>
      </c>
      <c r="G32" s="1372">
        <v>177.30460281999967</v>
      </c>
      <c r="H32" s="1367">
        <v>2.5873988295423382</v>
      </c>
    </row>
    <row r="33" spans="1:8" s="1326" customFormat="1" ht="24.75" customHeight="1">
      <c r="A33" s="1366" t="s">
        <v>1118</v>
      </c>
      <c r="B33" s="1362">
        <v>1588.31289591</v>
      </c>
      <c r="C33" s="1362">
        <v>1724.7051717099998</v>
      </c>
      <c r="D33" s="1362">
        <v>1481.3865293299996</v>
      </c>
      <c r="E33" s="1362">
        <v>136.39227579999988</v>
      </c>
      <c r="F33" s="1362">
        <v>8.5872422336441456</v>
      </c>
      <c r="G33" s="1362">
        <v>-243.31864238000026</v>
      </c>
      <c r="H33" s="1427">
        <v>-14.107839784509732</v>
      </c>
    </row>
    <row r="34" spans="1:8" s="1326" customFormat="1" ht="24.75" customHeight="1">
      <c r="A34" s="1366" t="s">
        <v>1134</v>
      </c>
      <c r="B34" s="1362">
        <v>3427.8845721200005</v>
      </c>
      <c r="C34" s="1362">
        <v>5127.3412954300002</v>
      </c>
      <c r="D34" s="1362">
        <v>5548.0590686300002</v>
      </c>
      <c r="E34" s="1362">
        <v>1699.4567233099997</v>
      </c>
      <c r="F34" s="1362">
        <v>49.577419762969384</v>
      </c>
      <c r="G34" s="1362">
        <v>420.71777320000001</v>
      </c>
      <c r="H34" s="1427">
        <v>8.2053787520441794</v>
      </c>
    </row>
    <row r="35" spans="1:8" s="1326" customFormat="1" ht="24.75" customHeight="1">
      <c r="A35" s="1366" t="s">
        <v>1116</v>
      </c>
      <c r="B35" s="1362">
        <v>6.0019999999999997E-2</v>
      </c>
      <c r="C35" s="1362">
        <v>0.12926799999999999</v>
      </c>
      <c r="D35" s="1362">
        <v>3.4739999999999993E-2</v>
      </c>
      <c r="E35" s="1362">
        <v>6.9248000000000004E-2</v>
      </c>
      <c r="F35" s="1362">
        <v>115.3748750416528</v>
      </c>
      <c r="G35" s="1362">
        <v>-9.4528000000000001E-2</v>
      </c>
      <c r="H35" s="1427">
        <v>-73.125599529659311</v>
      </c>
    </row>
    <row r="36" spans="1:8" s="1326" customFormat="1" ht="24.75" customHeight="1">
      <c r="A36" s="1366" t="s">
        <v>1115</v>
      </c>
      <c r="B36" s="1362">
        <v>0</v>
      </c>
      <c r="C36" s="1362">
        <v>0</v>
      </c>
      <c r="D36" s="1362">
        <v>0</v>
      </c>
      <c r="E36" s="1362">
        <v>0</v>
      </c>
      <c r="F36" s="1362" t="s">
        <v>62</v>
      </c>
      <c r="G36" s="1362">
        <v>0</v>
      </c>
      <c r="H36" s="1427" t="s">
        <v>62</v>
      </c>
    </row>
    <row r="37" spans="1:8" s="1326" customFormat="1" ht="24.75" customHeight="1">
      <c r="A37" s="1366" t="s">
        <v>1114</v>
      </c>
      <c r="B37" s="1362">
        <v>0.44400000000000001</v>
      </c>
      <c r="C37" s="1362">
        <v>0.44400000000000001</v>
      </c>
      <c r="D37" s="1362">
        <v>0.44400000000000001</v>
      </c>
      <c r="E37" s="1362">
        <v>0</v>
      </c>
      <c r="F37" s="1362">
        <v>0</v>
      </c>
      <c r="G37" s="1362">
        <v>0</v>
      </c>
      <c r="H37" s="1427">
        <v>0</v>
      </c>
    </row>
    <row r="38" spans="1:8" s="1326" customFormat="1" ht="24.75" customHeight="1">
      <c r="A38" s="1406" t="s">
        <v>1113</v>
      </c>
      <c r="B38" s="1372">
        <v>139546.21480625001</v>
      </c>
      <c r="C38" s="1372">
        <v>138187.48062834001</v>
      </c>
      <c r="D38" s="1372">
        <v>147638.605945894</v>
      </c>
      <c r="E38" s="1372">
        <v>-1358.7341779099952</v>
      </c>
      <c r="F38" s="1372">
        <v>-0.97368042536768262</v>
      </c>
      <c r="G38" s="1372">
        <v>9451.1253175539896</v>
      </c>
      <c r="H38" s="1367">
        <v>6.8393498995564714</v>
      </c>
    </row>
    <row r="39" spans="1:8" s="1326" customFormat="1" ht="24.75" customHeight="1">
      <c r="A39" s="1366" t="s">
        <v>1112</v>
      </c>
      <c r="B39" s="1362">
        <v>22182.400000000001</v>
      </c>
      <c r="C39" s="1362">
        <v>20028.699999999997</v>
      </c>
      <c r="D39" s="1362">
        <v>22480.1</v>
      </c>
      <c r="E39" s="1362">
        <v>-2153.7000000000044</v>
      </c>
      <c r="F39" s="1362">
        <v>-9.7090486151183111</v>
      </c>
      <c r="G39" s="1362">
        <v>2451.4000000000015</v>
      </c>
      <c r="H39" s="1427">
        <v>12.239436408753448</v>
      </c>
    </row>
    <row r="40" spans="1:8" s="1326" customFormat="1" ht="24.75" customHeight="1">
      <c r="A40" s="1366" t="s">
        <v>1111</v>
      </c>
      <c r="B40" s="1362">
        <v>113.050685</v>
      </c>
      <c r="C40" s="1362">
        <v>94.441383670000008</v>
      </c>
      <c r="D40" s="1362">
        <v>77.74405999999999</v>
      </c>
      <c r="E40" s="1362">
        <v>-18.609301329999994</v>
      </c>
      <c r="F40" s="1362">
        <v>-16.461024831472709</v>
      </c>
      <c r="G40" s="1362">
        <v>-16.697323670000017</v>
      </c>
      <c r="H40" s="1427">
        <v>-17.680092159962754</v>
      </c>
    </row>
    <row r="41" spans="1:8" s="1326" customFormat="1" ht="24.75" customHeight="1">
      <c r="A41" s="1363" t="s">
        <v>1110</v>
      </c>
      <c r="B41" s="1362">
        <v>19556.295445695956</v>
      </c>
      <c r="C41" s="1362">
        <v>18676.803980982841</v>
      </c>
      <c r="D41" s="1362">
        <v>17569.704710799611</v>
      </c>
      <c r="E41" s="1362">
        <v>-879.49146471311542</v>
      </c>
      <c r="F41" s="1362">
        <v>-4.4972293814812359</v>
      </c>
      <c r="G41" s="1362">
        <v>-1107.0992701832292</v>
      </c>
      <c r="H41" s="1427">
        <v>-5.9276698053398409</v>
      </c>
    </row>
    <row r="42" spans="1:8" s="1326" customFormat="1" ht="24.75" customHeight="1">
      <c r="A42" s="1364" t="s">
        <v>1109</v>
      </c>
      <c r="B42" s="1362">
        <v>0</v>
      </c>
      <c r="C42" s="1362">
        <v>0</v>
      </c>
      <c r="D42" s="1362">
        <v>0</v>
      </c>
      <c r="E42" s="1362">
        <v>0</v>
      </c>
      <c r="F42" s="1362" t="s">
        <v>62</v>
      </c>
      <c r="G42" s="1362">
        <v>0</v>
      </c>
      <c r="H42" s="1427" t="s">
        <v>62</v>
      </c>
    </row>
    <row r="43" spans="1:8" s="1326" customFormat="1" ht="24.75" customHeight="1">
      <c r="A43" s="1364" t="s">
        <v>1108</v>
      </c>
      <c r="B43" s="1362">
        <v>19556.295445695956</v>
      </c>
      <c r="C43" s="1362">
        <v>18676.803980982841</v>
      </c>
      <c r="D43" s="1362">
        <v>17569.704710799611</v>
      </c>
      <c r="E43" s="1362">
        <v>-879.49146471311542</v>
      </c>
      <c r="F43" s="1362">
        <v>-4.4972293814812359</v>
      </c>
      <c r="G43" s="1362">
        <v>-1107.0992701832292</v>
      </c>
      <c r="H43" s="1427">
        <v>-5.9276698053398409</v>
      </c>
    </row>
    <row r="44" spans="1:8" s="1326" customFormat="1" ht="24.75" customHeight="1">
      <c r="A44" s="1366" t="s">
        <v>1107</v>
      </c>
      <c r="B44" s="1362">
        <v>97694.468675554046</v>
      </c>
      <c r="C44" s="1362">
        <v>99387.535263687168</v>
      </c>
      <c r="D44" s="1362">
        <v>107511.05717509439</v>
      </c>
      <c r="E44" s="1362">
        <v>1693.0665881331224</v>
      </c>
      <c r="F44" s="1362">
        <v>1.733021952098273</v>
      </c>
      <c r="G44" s="1362">
        <v>8123.5219114072243</v>
      </c>
      <c r="H44" s="1427">
        <v>8.1735822201994814</v>
      </c>
    </row>
    <row r="45" spans="1:8" s="1326" customFormat="1" ht="24.75" customHeight="1">
      <c r="A45" s="1419" t="s">
        <v>1106</v>
      </c>
      <c r="B45" s="1362">
        <v>88606.387847933962</v>
      </c>
      <c r="C45" s="1362">
        <v>89160.358146735176</v>
      </c>
      <c r="D45" s="1362">
        <v>95995.588326259778</v>
      </c>
      <c r="E45" s="1362">
        <v>553.97029880121408</v>
      </c>
      <c r="F45" s="1362">
        <v>0.62520356856430759</v>
      </c>
      <c r="G45" s="1362">
        <v>6835.2301795246021</v>
      </c>
      <c r="H45" s="1427">
        <v>7.6662210892822564</v>
      </c>
    </row>
    <row r="46" spans="1:8" s="1326" customFormat="1" ht="24.75" customHeight="1">
      <c r="A46" s="1420" t="s">
        <v>1105</v>
      </c>
      <c r="B46" s="1362">
        <v>23267.990941223965</v>
      </c>
      <c r="C46" s="1362">
        <v>33204.110010645185</v>
      </c>
      <c r="D46" s="1362">
        <v>33645.405392710098</v>
      </c>
      <c r="E46" s="1362">
        <v>9936.11906942122</v>
      </c>
      <c r="F46" s="1362">
        <v>42.702952285482326</v>
      </c>
      <c r="G46" s="1362">
        <v>441.2953820649127</v>
      </c>
      <c r="H46" s="1427">
        <v>1.3290384290481934</v>
      </c>
    </row>
    <row r="47" spans="1:8" s="1326" customFormat="1" ht="24.75" customHeight="1">
      <c r="A47" s="1420" t="s">
        <v>1104</v>
      </c>
      <c r="B47" s="1362">
        <v>65338.39690670999</v>
      </c>
      <c r="C47" s="1362">
        <v>55956.248136090006</v>
      </c>
      <c r="D47" s="1362">
        <v>62350.182933549695</v>
      </c>
      <c r="E47" s="1362">
        <v>-9382.1487706199841</v>
      </c>
      <c r="F47" s="1362">
        <v>-14.359318891793126</v>
      </c>
      <c r="G47" s="1362">
        <v>6393.9347974596894</v>
      </c>
      <c r="H47" s="1427">
        <v>11.426668174587288</v>
      </c>
    </row>
    <row r="48" spans="1:8" s="1326" customFormat="1" ht="24.75" customHeight="1">
      <c r="A48" s="1419" t="s">
        <v>1103</v>
      </c>
      <c r="B48" s="1362">
        <v>9088.080827620086</v>
      </c>
      <c r="C48" s="1362">
        <v>10227.177116951989</v>
      </c>
      <c r="D48" s="1362">
        <v>11515.468848834611</v>
      </c>
      <c r="E48" s="1362">
        <v>1139.0962893319029</v>
      </c>
      <c r="F48" s="1362">
        <v>12.533958609501058</v>
      </c>
      <c r="G48" s="1362">
        <v>1288.2917318826221</v>
      </c>
      <c r="H48" s="1427">
        <v>12.596748028810637</v>
      </c>
    </row>
    <row r="49" spans="1:9" s="1326" customFormat="1" ht="24.75" customHeight="1">
      <c r="A49" s="1356" t="s">
        <v>1102</v>
      </c>
      <c r="B49" s="1355">
        <v>0</v>
      </c>
      <c r="C49" s="1355">
        <v>0</v>
      </c>
      <c r="D49" s="1355">
        <v>0</v>
      </c>
      <c r="E49" s="1355">
        <v>0</v>
      </c>
      <c r="F49" s="1355" t="s">
        <v>62</v>
      </c>
      <c r="G49" s="1355">
        <v>0</v>
      </c>
      <c r="H49" s="1426" t="s">
        <v>62</v>
      </c>
    </row>
    <row r="50" spans="1:9" s="1326" customFormat="1" ht="24.75" customHeight="1">
      <c r="A50" s="1418" t="s">
        <v>1101</v>
      </c>
      <c r="B50" s="1425">
        <v>0</v>
      </c>
      <c r="C50" s="1425">
        <v>0</v>
      </c>
      <c r="D50" s="1425">
        <v>0</v>
      </c>
      <c r="E50" s="1425">
        <v>0</v>
      </c>
      <c r="F50" s="1372"/>
      <c r="G50" s="1425">
        <v>0</v>
      </c>
      <c r="H50" s="1367"/>
    </row>
    <row r="51" spans="1:9" s="1326" customFormat="1" ht="24.75" customHeight="1" thickBot="1">
      <c r="A51" s="1417" t="s">
        <v>1100</v>
      </c>
      <c r="B51" s="1349">
        <v>7226.7789028457182</v>
      </c>
      <c r="C51" s="1349">
        <v>7559.2691820046057</v>
      </c>
      <c r="D51" s="1349">
        <v>15053.607588996632</v>
      </c>
      <c r="E51" s="1349">
        <v>332.49027915888746</v>
      </c>
      <c r="F51" s="1349">
        <v>4.6008087922540621</v>
      </c>
      <c r="G51" s="1349">
        <v>7494.3384069920266</v>
      </c>
      <c r="H51" s="1424">
        <v>99.141044280217571</v>
      </c>
    </row>
    <row r="52" spans="1:9" s="1326" customFormat="1" ht="21.75" customHeight="1" thickTop="1">
      <c r="A52" s="1395" t="s">
        <v>1099</v>
      </c>
      <c r="B52" s="1416"/>
      <c r="C52" s="1415"/>
      <c r="D52" s="1415"/>
      <c r="E52" s="1414"/>
      <c r="F52" s="1414"/>
      <c r="G52" s="1414"/>
      <c r="H52" s="1414"/>
    </row>
    <row r="53" spans="1:9" ht="17.100000000000001" customHeight="1">
      <c r="A53" s="1327" t="s">
        <v>1010</v>
      </c>
      <c r="I53" s="1326"/>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3"/>
  <sheetViews>
    <sheetView showGridLines="0" zoomScaleNormal="100" zoomScaleSheetLayoutView="130" workbookViewId="0">
      <selection activeCell="M20" sqref="M20"/>
    </sheetView>
  </sheetViews>
  <sheetFormatPr defaultRowHeight="15.6"/>
  <cols>
    <col min="1" max="1" width="36.33203125" style="1413" customWidth="1"/>
    <col min="2" max="4" width="10.6640625" style="1413" bestFit="1" customWidth="1"/>
    <col min="5" max="5" width="9.5546875" style="1413" bestFit="1" customWidth="1"/>
    <col min="6" max="6" width="8.33203125" style="1432" bestFit="1" customWidth="1"/>
    <col min="7" max="7" width="9.5546875" style="1413" bestFit="1" customWidth="1"/>
    <col min="8" max="8" width="8.33203125" style="1432" bestFit="1" customWidth="1"/>
    <col min="9" max="255" width="8.88671875" style="1413"/>
    <col min="256" max="256" width="32.44140625" style="1413" customWidth="1"/>
    <col min="257" max="260" width="9.44140625" style="1413" bestFit="1" customWidth="1"/>
    <col min="261" max="261" width="8.44140625" style="1413" bestFit="1" customWidth="1"/>
    <col min="262" max="262" width="7.109375" style="1413" bestFit="1" customWidth="1"/>
    <col min="263" max="263" width="8.88671875" style="1413" customWidth="1"/>
    <col min="264" max="264" width="7.109375" style="1413" bestFit="1" customWidth="1"/>
    <col min="265" max="511" width="8.88671875" style="1413"/>
    <col min="512" max="512" width="32.44140625" style="1413" customWidth="1"/>
    <col min="513" max="516" width="9.44140625" style="1413" bestFit="1" customWidth="1"/>
    <col min="517" max="517" width="8.44140625" style="1413" bestFit="1" customWidth="1"/>
    <col min="518" max="518" width="7.109375" style="1413" bestFit="1" customWidth="1"/>
    <col min="519" max="519" width="8.88671875" style="1413" customWidth="1"/>
    <col min="520" max="520" width="7.109375" style="1413" bestFit="1" customWidth="1"/>
    <col min="521" max="767" width="8.88671875" style="1413"/>
    <col min="768" max="768" width="32.44140625" style="1413" customWidth="1"/>
    <col min="769" max="772" width="9.44140625" style="1413" bestFit="1" customWidth="1"/>
    <col min="773" max="773" width="8.44140625" style="1413" bestFit="1" customWidth="1"/>
    <col min="774" max="774" width="7.109375" style="1413" bestFit="1" customWidth="1"/>
    <col min="775" max="775" width="8.88671875" style="1413" customWidth="1"/>
    <col min="776" max="776" width="7.109375" style="1413" bestFit="1" customWidth="1"/>
    <col min="777" max="1023" width="8.88671875" style="1413"/>
    <col min="1024" max="1024" width="32.44140625" style="1413" customWidth="1"/>
    <col min="1025" max="1028" width="9.44140625" style="1413" bestFit="1" customWidth="1"/>
    <col min="1029" max="1029" width="8.44140625" style="1413" bestFit="1" customWidth="1"/>
    <col min="1030" max="1030" width="7.109375" style="1413" bestFit="1" customWidth="1"/>
    <col min="1031" max="1031" width="8.88671875" style="1413" customWidth="1"/>
    <col min="1032" max="1032" width="7.109375" style="1413" bestFit="1" customWidth="1"/>
    <col min="1033" max="1279" width="8.88671875" style="1413"/>
    <col min="1280" max="1280" width="32.44140625" style="1413" customWidth="1"/>
    <col min="1281" max="1284" width="9.44140625" style="1413" bestFit="1" customWidth="1"/>
    <col min="1285" max="1285" width="8.44140625" style="1413" bestFit="1" customWidth="1"/>
    <col min="1286" max="1286" width="7.109375" style="1413" bestFit="1" customWidth="1"/>
    <col min="1287" max="1287" width="8.88671875" style="1413" customWidth="1"/>
    <col min="1288" max="1288" width="7.109375" style="1413" bestFit="1" customWidth="1"/>
    <col min="1289" max="1535" width="8.88671875" style="1413"/>
    <col min="1536" max="1536" width="32.44140625" style="1413" customWidth="1"/>
    <col min="1537" max="1540" width="9.44140625" style="1413" bestFit="1" customWidth="1"/>
    <col min="1541" max="1541" width="8.44140625" style="1413" bestFit="1" customWidth="1"/>
    <col min="1542" max="1542" width="7.109375" style="1413" bestFit="1" customWidth="1"/>
    <col min="1543" max="1543" width="8.88671875" style="1413" customWidth="1"/>
    <col min="1544" max="1544" width="7.109375" style="1413" bestFit="1" customWidth="1"/>
    <col min="1545" max="1791" width="8.88671875" style="1413"/>
    <col min="1792" max="1792" width="32.44140625" style="1413" customWidth="1"/>
    <col min="1793" max="1796" width="9.44140625" style="1413" bestFit="1" customWidth="1"/>
    <col min="1797" max="1797" width="8.44140625" style="1413" bestFit="1" customWidth="1"/>
    <col min="1798" max="1798" width="7.109375" style="1413" bestFit="1" customWidth="1"/>
    <col min="1799" max="1799" width="8.88671875" style="1413" customWidth="1"/>
    <col min="1800" max="1800" width="7.109375" style="1413" bestFit="1" customWidth="1"/>
    <col min="1801" max="2047" width="8.88671875" style="1413"/>
    <col min="2048" max="2048" width="32.44140625" style="1413" customWidth="1"/>
    <col min="2049" max="2052" width="9.44140625" style="1413" bestFit="1" customWidth="1"/>
    <col min="2053" max="2053" width="8.44140625" style="1413" bestFit="1" customWidth="1"/>
    <col min="2054" max="2054" width="7.109375" style="1413" bestFit="1" customWidth="1"/>
    <col min="2055" max="2055" width="8.88671875" style="1413" customWidth="1"/>
    <col min="2056" max="2056" width="7.109375" style="1413" bestFit="1" customWidth="1"/>
    <col min="2057" max="2303" width="8.88671875" style="1413"/>
    <col min="2304" max="2304" width="32.44140625" style="1413" customWidth="1"/>
    <col min="2305" max="2308" width="9.44140625" style="1413" bestFit="1" customWidth="1"/>
    <col min="2309" max="2309" width="8.44140625" style="1413" bestFit="1" customWidth="1"/>
    <col min="2310" max="2310" width="7.109375" style="1413" bestFit="1" customWidth="1"/>
    <col min="2311" max="2311" width="8.88671875" style="1413" customWidth="1"/>
    <col min="2312" max="2312" width="7.109375" style="1413" bestFit="1" customWidth="1"/>
    <col min="2313" max="2559" width="8.88671875" style="1413"/>
    <col min="2560" max="2560" width="32.44140625" style="1413" customWidth="1"/>
    <col min="2561" max="2564" width="9.44140625" style="1413" bestFit="1" customWidth="1"/>
    <col min="2565" max="2565" width="8.44140625" style="1413" bestFit="1" customWidth="1"/>
    <col min="2566" max="2566" width="7.109375" style="1413" bestFit="1" customWidth="1"/>
    <col min="2567" max="2567" width="8.88671875" style="1413" customWidth="1"/>
    <col min="2568" max="2568" width="7.109375" style="1413" bestFit="1" customWidth="1"/>
    <col min="2569" max="2815" width="8.88671875" style="1413"/>
    <col min="2816" max="2816" width="32.44140625" style="1413" customWidth="1"/>
    <col min="2817" max="2820" width="9.44140625" style="1413" bestFit="1" customWidth="1"/>
    <col min="2821" max="2821" width="8.44140625" style="1413" bestFit="1" customWidth="1"/>
    <col min="2822" max="2822" width="7.109375" style="1413" bestFit="1" customWidth="1"/>
    <col min="2823" max="2823" width="8.88671875" style="1413" customWidth="1"/>
    <col min="2824" max="2824" width="7.109375" style="1413" bestFit="1" customWidth="1"/>
    <col min="2825" max="3071" width="8.88671875" style="1413"/>
    <col min="3072" max="3072" width="32.44140625" style="1413" customWidth="1"/>
    <col min="3073" max="3076" width="9.44140625" style="1413" bestFit="1" customWidth="1"/>
    <col min="3077" max="3077" width="8.44140625" style="1413" bestFit="1" customWidth="1"/>
    <col min="3078" max="3078" width="7.109375" style="1413" bestFit="1" customWidth="1"/>
    <col min="3079" max="3079" width="8.88671875" style="1413" customWidth="1"/>
    <col min="3080" max="3080" width="7.109375" style="1413" bestFit="1" customWidth="1"/>
    <col min="3081" max="3327" width="8.88671875" style="1413"/>
    <col min="3328" max="3328" width="32.44140625" style="1413" customWidth="1"/>
    <col min="3329" max="3332" width="9.44140625" style="1413" bestFit="1" customWidth="1"/>
    <col min="3333" max="3333" width="8.44140625" style="1413" bestFit="1" customWidth="1"/>
    <col min="3334" max="3334" width="7.109375" style="1413" bestFit="1" customWidth="1"/>
    <col min="3335" max="3335" width="8.88671875" style="1413" customWidth="1"/>
    <col min="3336" max="3336" width="7.109375" style="1413" bestFit="1" customWidth="1"/>
    <col min="3337" max="3583" width="8.88671875" style="1413"/>
    <col min="3584" max="3584" width="32.44140625" style="1413" customWidth="1"/>
    <col min="3585" max="3588" width="9.44140625" style="1413" bestFit="1" customWidth="1"/>
    <col min="3589" max="3589" width="8.44140625" style="1413" bestFit="1" customWidth="1"/>
    <col min="3590" max="3590" width="7.109375" style="1413" bestFit="1" customWidth="1"/>
    <col min="3591" max="3591" width="8.88671875" style="1413" customWidth="1"/>
    <col min="3592" max="3592" width="7.109375" style="1413" bestFit="1" customWidth="1"/>
    <col min="3593" max="3839" width="8.88671875" style="1413"/>
    <col min="3840" max="3840" width="32.44140625" style="1413" customWidth="1"/>
    <col min="3841" max="3844" width="9.44140625" style="1413" bestFit="1" customWidth="1"/>
    <col min="3845" max="3845" width="8.44140625" style="1413" bestFit="1" customWidth="1"/>
    <col min="3846" max="3846" width="7.109375" style="1413" bestFit="1" customWidth="1"/>
    <col min="3847" max="3847" width="8.88671875" style="1413" customWidth="1"/>
    <col min="3848" max="3848" width="7.109375" style="1413" bestFit="1" customWidth="1"/>
    <col min="3849" max="4095" width="8.88671875" style="1413"/>
    <col min="4096" max="4096" width="32.44140625" style="1413" customWidth="1"/>
    <col min="4097" max="4100" width="9.44140625" style="1413" bestFit="1" customWidth="1"/>
    <col min="4101" max="4101" width="8.44140625" style="1413" bestFit="1" customWidth="1"/>
    <col min="4102" max="4102" width="7.109375" style="1413" bestFit="1" customWidth="1"/>
    <col min="4103" max="4103" width="8.88671875" style="1413" customWidth="1"/>
    <col min="4104" max="4104" width="7.109375" style="1413" bestFit="1" customWidth="1"/>
    <col min="4105" max="4351" width="8.88671875" style="1413"/>
    <col min="4352" max="4352" width="32.44140625" style="1413" customWidth="1"/>
    <col min="4353" max="4356" width="9.44140625" style="1413" bestFit="1" customWidth="1"/>
    <col min="4357" max="4357" width="8.44140625" style="1413" bestFit="1" customWidth="1"/>
    <col min="4358" max="4358" width="7.109375" style="1413" bestFit="1" customWidth="1"/>
    <col min="4359" max="4359" width="8.88671875" style="1413" customWidth="1"/>
    <col min="4360" max="4360" width="7.109375" style="1413" bestFit="1" customWidth="1"/>
    <col min="4361" max="4607" width="8.88671875" style="1413"/>
    <col min="4608" max="4608" width="32.44140625" style="1413" customWidth="1"/>
    <col min="4609" max="4612" width="9.44140625" style="1413" bestFit="1" customWidth="1"/>
    <col min="4613" max="4613" width="8.44140625" style="1413" bestFit="1" customWidth="1"/>
    <col min="4614" max="4614" width="7.109375" style="1413" bestFit="1" customWidth="1"/>
    <col min="4615" max="4615" width="8.88671875" style="1413" customWidth="1"/>
    <col min="4616" max="4616" width="7.109375" style="1413" bestFit="1" customWidth="1"/>
    <col min="4617" max="4863" width="8.88671875" style="1413"/>
    <col min="4864" max="4864" width="32.44140625" style="1413" customWidth="1"/>
    <col min="4865" max="4868" width="9.44140625" style="1413" bestFit="1" customWidth="1"/>
    <col min="4869" max="4869" width="8.44140625" style="1413" bestFit="1" customWidth="1"/>
    <col min="4870" max="4870" width="7.109375" style="1413" bestFit="1" customWidth="1"/>
    <col min="4871" max="4871" width="8.88671875" style="1413" customWidth="1"/>
    <col min="4872" max="4872" width="7.109375" style="1413" bestFit="1" customWidth="1"/>
    <col min="4873" max="5119" width="8.88671875" style="1413"/>
    <col min="5120" max="5120" width="32.44140625" style="1413" customWidth="1"/>
    <col min="5121" max="5124" width="9.44140625" style="1413" bestFit="1" customWidth="1"/>
    <col min="5125" max="5125" width="8.44140625" style="1413" bestFit="1" customWidth="1"/>
    <col min="5126" max="5126" width="7.109375" style="1413" bestFit="1" customWidth="1"/>
    <col min="5127" max="5127" width="8.88671875" style="1413" customWidth="1"/>
    <col min="5128" max="5128" width="7.109375" style="1413" bestFit="1" customWidth="1"/>
    <col min="5129" max="5375" width="8.88671875" style="1413"/>
    <col min="5376" max="5376" width="32.44140625" style="1413" customWidth="1"/>
    <col min="5377" max="5380" width="9.44140625" style="1413" bestFit="1" customWidth="1"/>
    <col min="5381" max="5381" width="8.44140625" style="1413" bestFit="1" customWidth="1"/>
    <col min="5382" max="5382" width="7.109375" style="1413" bestFit="1" customWidth="1"/>
    <col min="5383" max="5383" width="8.88671875" style="1413" customWidth="1"/>
    <col min="5384" max="5384" width="7.109375" style="1413" bestFit="1" customWidth="1"/>
    <col min="5385" max="5631" width="8.88671875" style="1413"/>
    <col min="5632" max="5632" width="32.44140625" style="1413" customWidth="1"/>
    <col min="5633" max="5636" width="9.44140625" style="1413" bestFit="1" customWidth="1"/>
    <col min="5637" max="5637" width="8.44140625" style="1413" bestFit="1" customWidth="1"/>
    <col min="5638" max="5638" width="7.109375" style="1413" bestFit="1" customWidth="1"/>
    <col min="5639" max="5639" width="8.88671875" style="1413" customWidth="1"/>
    <col min="5640" max="5640" width="7.109375" style="1413" bestFit="1" customWidth="1"/>
    <col min="5641" max="5887" width="8.88671875" style="1413"/>
    <col min="5888" max="5888" width="32.44140625" style="1413" customWidth="1"/>
    <col min="5889" max="5892" width="9.44140625" style="1413" bestFit="1" customWidth="1"/>
    <col min="5893" max="5893" width="8.44140625" style="1413" bestFit="1" customWidth="1"/>
    <col min="5894" max="5894" width="7.109375" style="1413" bestFit="1" customWidth="1"/>
    <col min="5895" max="5895" width="8.88671875" style="1413" customWidth="1"/>
    <col min="5896" max="5896" width="7.109375" style="1413" bestFit="1" customWidth="1"/>
    <col min="5897" max="6143" width="8.88671875" style="1413"/>
    <col min="6144" max="6144" width="32.44140625" style="1413" customWidth="1"/>
    <col min="6145" max="6148" width="9.44140625" style="1413" bestFit="1" customWidth="1"/>
    <col min="6149" max="6149" width="8.44140625" style="1413" bestFit="1" customWidth="1"/>
    <col min="6150" max="6150" width="7.109375" style="1413" bestFit="1" customWidth="1"/>
    <col min="6151" max="6151" width="8.88671875" style="1413" customWidth="1"/>
    <col min="6152" max="6152" width="7.109375" style="1413" bestFit="1" customWidth="1"/>
    <col min="6153" max="6399" width="8.88671875" style="1413"/>
    <col min="6400" max="6400" width="32.44140625" style="1413" customWidth="1"/>
    <col min="6401" max="6404" width="9.44140625" style="1413" bestFit="1" customWidth="1"/>
    <col min="6405" max="6405" width="8.44140625" style="1413" bestFit="1" customWidth="1"/>
    <col min="6406" max="6406" width="7.109375" style="1413" bestFit="1" customWidth="1"/>
    <col min="6407" max="6407" width="8.88671875" style="1413" customWidth="1"/>
    <col min="6408" max="6408" width="7.109375" style="1413" bestFit="1" customWidth="1"/>
    <col min="6409" max="6655" width="8.88671875" style="1413"/>
    <col min="6656" max="6656" width="32.44140625" style="1413" customWidth="1"/>
    <col min="6657" max="6660" width="9.44140625" style="1413" bestFit="1" customWidth="1"/>
    <col min="6661" max="6661" width="8.44140625" style="1413" bestFit="1" customWidth="1"/>
    <col min="6662" max="6662" width="7.109375" style="1413" bestFit="1" customWidth="1"/>
    <col min="6663" max="6663" width="8.88671875" style="1413" customWidth="1"/>
    <col min="6664" max="6664" width="7.109375" style="1413" bestFit="1" customWidth="1"/>
    <col min="6665" max="6911" width="8.88671875" style="1413"/>
    <col min="6912" max="6912" width="32.44140625" style="1413" customWidth="1"/>
    <col min="6913" max="6916" width="9.44140625" style="1413" bestFit="1" customWidth="1"/>
    <col min="6917" max="6917" width="8.44140625" style="1413" bestFit="1" customWidth="1"/>
    <col min="6918" max="6918" width="7.109375" style="1413" bestFit="1" customWidth="1"/>
    <col min="6919" max="6919" width="8.88671875" style="1413" customWidth="1"/>
    <col min="6920" max="6920" width="7.109375" style="1413" bestFit="1" customWidth="1"/>
    <col min="6921" max="7167" width="8.88671875" style="1413"/>
    <col min="7168" max="7168" width="32.44140625" style="1413" customWidth="1"/>
    <col min="7169" max="7172" width="9.44140625" style="1413" bestFit="1" customWidth="1"/>
    <col min="7173" max="7173" width="8.44140625" style="1413" bestFit="1" customWidth="1"/>
    <col min="7174" max="7174" width="7.109375" style="1413" bestFit="1" customWidth="1"/>
    <col min="7175" max="7175" width="8.88671875" style="1413" customWidth="1"/>
    <col min="7176" max="7176" width="7.109375" style="1413" bestFit="1" customWidth="1"/>
    <col min="7177" max="7423" width="8.88671875" style="1413"/>
    <col min="7424" max="7424" width="32.44140625" style="1413" customWidth="1"/>
    <col min="7425" max="7428" width="9.44140625" style="1413" bestFit="1" customWidth="1"/>
    <col min="7429" max="7429" width="8.44140625" style="1413" bestFit="1" customWidth="1"/>
    <col min="7430" max="7430" width="7.109375" style="1413" bestFit="1" customWidth="1"/>
    <col min="7431" max="7431" width="8.88671875" style="1413" customWidth="1"/>
    <col min="7432" max="7432" width="7.109375" style="1413" bestFit="1" customWidth="1"/>
    <col min="7433" max="7679" width="8.88671875" style="1413"/>
    <col min="7680" max="7680" width="32.44140625" style="1413" customWidth="1"/>
    <col min="7681" max="7684" width="9.44140625" style="1413" bestFit="1" customWidth="1"/>
    <col min="7685" max="7685" width="8.44140625" style="1413" bestFit="1" customWidth="1"/>
    <col min="7686" max="7686" width="7.109375" style="1413" bestFit="1" customWidth="1"/>
    <col min="7687" max="7687" width="8.88671875" style="1413" customWidth="1"/>
    <col min="7688" max="7688" width="7.109375" style="1413" bestFit="1" customWidth="1"/>
    <col min="7689" max="7935" width="8.88671875" style="1413"/>
    <col min="7936" max="7936" width="32.44140625" style="1413" customWidth="1"/>
    <col min="7937" max="7940" width="9.44140625" style="1413" bestFit="1" customWidth="1"/>
    <col min="7941" max="7941" width="8.44140625" style="1413" bestFit="1" customWidth="1"/>
    <col min="7942" max="7942" width="7.109375" style="1413" bestFit="1" customWidth="1"/>
    <col min="7943" max="7943" width="8.88671875" style="1413" customWidth="1"/>
    <col min="7944" max="7944" width="7.109375" style="1413" bestFit="1" customWidth="1"/>
    <col min="7945" max="8191" width="8.88671875" style="1413"/>
    <col min="8192" max="8192" width="32.44140625" style="1413" customWidth="1"/>
    <col min="8193" max="8196" width="9.44140625" style="1413" bestFit="1" customWidth="1"/>
    <col min="8197" max="8197" width="8.44140625" style="1413" bestFit="1" customWidth="1"/>
    <col min="8198" max="8198" width="7.109375" style="1413" bestFit="1" customWidth="1"/>
    <col min="8199" max="8199" width="8.88671875" style="1413" customWidth="1"/>
    <col min="8200" max="8200" width="7.109375" style="1413" bestFit="1" customWidth="1"/>
    <col min="8201" max="8447" width="8.88671875" style="1413"/>
    <col min="8448" max="8448" width="32.44140625" style="1413" customWidth="1"/>
    <col min="8449" max="8452" width="9.44140625" style="1413" bestFit="1" customWidth="1"/>
    <col min="8453" max="8453" width="8.44140625" style="1413" bestFit="1" customWidth="1"/>
    <col min="8454" max="8454" width="7.109375" style="1413" bestFit="1" customWidth="1"/>
    <col min="8455" max="8455" width="8.88671875" style="1413" customWidth="1"/>
    <col min="8456" max="8456" width="7.109375" style="1413" bestFit="1" customWidth="1"/>
    <col min="8457" max="8703" width="8.88671875" style="1413"/>
    <col min="8704" max="8704" width="32.44140625" style="1413" customWidth="1"/>
    <col min="8705" max="8708" width="9.44140625" style="1413" bestFit="1" customWidth="1"/>
    <col min="8709" max="8709" width="8.44140625" style="1413" bestFit="1" customWidth="1"/>
    <col min="8710" max="8710" width="7.109375" style="1413" bestFit="1" customWidth="1"/>
    <col min="8711" max="8711" width="8.88671875" style="1413" customWidth="1"/>
    <col min="8712" max="8712" width="7.109375" style="1413" bestFit="1" customWidth="1"/>
    <col min="8713" max="8959" width="8.88671875" style="1413"/>
    <col min="8960" max="8960" width="32.44140625" style="1413" customWidth="1"/>
    <col min="8961" max="8964" width="9.44140625" style="1413" bestFit="1" customWidth="1"/>
    <col min="8965" max="8965" width="8.44140625" style="1413" bestFit="1" customWidth="1"/>
    <col min="8966" max="8966" width="7.109375" style="1413" bestFit="1" customWidth="1"/>
    <col min="8967" max="8967" width="8.88671875" style="1413" customWidth="1"/>
    <col min="8968" max="8968" width="7.109375" style="1413" bestFit="1" customWidth="1"/>
    <col min="8969" max="9215" width="8.88671875" style="1413"/>
    <col min="9216" max="9216" width="32.44140625" style="1413" customWidth="1"/>
    <col min="9217" max="9220" width="9.44140625" style="1413" bestFit="1" customWidth="1"/>
    <col min="9221" max="9221" width="8.44140625" style="1413" bestFit="1" customWidth="1"/>
    <col min="9222" max="9222" width="7.109375" style="1413" bestFit="1" customWidth="1"/>
    <col min="9223" max="9223" width="8.88671875" style="1413" customWidth="1"/>
    <col min="9224" max="9224" width="7.109375" style="1413" bestFit="1" customWidth="1"/>
    <col min="9225" max="9471" width="8.88671875" style="1413"/>
    <col min="9472" max="9472" width="32.44140625" style="1413" customWidth="1"/>
    <col min="9473" max="9476" width="9.44140625" style="1413" bestFit="1" customWidth="1"/>
    <col min="9477" max="9477" width="8.44140625" style="1413" bestFit="1" customWidth="1"/>
    <col min="9478" max="9478" width="7.109375" style="1413" bestFit="1" customWidth="1"/>
    <col min="9479" max="9479" width="8.88671875" style="1413" customWidth="1"/>
    <col min="9480" max="9480" width="7.109375" style="1413" bestFit="1" customWidth="1"/>
    <col min="9481" max="9727" width="8.88671875" style="1413"/>
    <col min="9728" max="9728" width="32.44140625" style="1413" customWidth="1"/>
    <col min="9729" max="9732" width="9.44140625" style="1413" bestFit="1" customWidth="1"/>
    <col min="9733" max="9733" width="8.44140625" style="1413" bestFit="1" customWidth="1"/>
    <col min="9734" max="9734" width="7.109375" style="1413" bestFit="1" customWidth="1"/>
    <col min="9735" max="9735" width="8.88671875" style="1413" customWidth="1"/>
    <col min="9736" max="9736" width="7.109375" style="1413" bestFit="1" customWidth="1"/>
    <col min="9737" max="9983" width="8.88671875" style="1413"/>
    <col min="9984" max="9984" width="32.44140625" style="1413" customWidth="1"/>
    <col min="9985" max="9988" width="9.44140625" style="1413" bestFit="1" customWidth="1"/>
    <col min="9989" max="9989" width="8.44140625" style="1413" bestFit="1" customWidth="1"/>
    <col min="9990" max="9990" width="7.109375" style="1413" bestFit="1" customWidth="1"/>
    <col min="9991" max="9991" width="8.88671875" style="1413" customWidth="1"/>
    <col min="9992" max="9992" width="7.109375" style="1413" bestFit="1" customWidth="1"/>
    <col min="9993" max="10239" width="8.88671875" style="1413"/>
    <col min="10240" max="10240" width="32.44140625" style="1413" customWidth="1"/>
    <col min="10241" max="10244" width="9.44140625" style="1413" bestFit="1" customWidth="1"/>
    <col min="10245" max="10245" width="8.44140625" style="1413" bestFit="1" customWidth="1"/>
    <col min="10246" max="10246" width="7.109375" style="1413" bestFit="1" customWidth="1"/>
    <col min="10247" max="10247" width="8.88671875" style="1413" customWidth="1"/>
    <col min="10248" max="10248" width="7.109375" style="1413" bestFit="1" customWidth="1"/>
    <col min="10249" max="10495" width="8.88671875" style="1413"/>
    <col min="10496" max="10496" width="32.44140625" style="1413" customWidth="1"/>
    <col min="10497" max="10500" width="9.44140625" style="1413" bestFit="1" customWidth="1"/>
    <col min="10501" max="10501" width="8.44140625" style="1413" bestFit="1" customWidth="1"/>
    <col min="10502" max="10502" width="7.109375" style="1413" bestFit="1" customWidth="1"/>
    <col min="10503" max="10503" width="8.88671875" style="1413" customWidth="1"/>
    <col min="10504" max="10504" width="7.109375" style="1413" bestFit="1" customWidth="1"/>
    <col min="10505" max="10751" width="8.88671875" style="1413"/>
    <col min="10752" max="10752" width="32.44140625" style="1413" customWidth="1"/>
    <col min="10753" max="10756" width="9.44140625" style="1413" bestFit="1" customWidth="1"/>
    <col min="10757" max="10757" width="8.44140625" style="1413" bestFit="1" customWidth="1"/>
    <col min="10758" max="10758" width="7.109375" style="1413" bestFit="1" customWidth="1"/>
    <col min="10759" max="10759" width="8.88671875" style="1413" customWidth="1"/>
    <col min="10760" max="10760" width="7.109375" style="1413" bestFit="1" customWidth="1"/>
    <col min="10761" max="11007" width="8.88671875" style="1413"/>
    <col min="11008" max="11008" width="32.44140625" style="1413" customWidth="1"/>
    <col min="11009" max="11012" width="9.44140625" style="1413" bestFit="1" customWidth="1"/>
    <col min="11013" max="11013" width="8.44140625" style="1413" bestFit="1" customWidth="1"/>
    <col min="11014" max="11014" width="7.109375" style="1413" bestFit="1" customWidth="1"/>
    <col min="11015" max="11015" width="8.88671875" style="1413" customWidth="1"/>
    <col min="11016" max="11016" width="7.109375" style="1413" bestFit="1" customWidth="1"/>
    <col min="11017" max="11263" width="8.88671875" style="1413"/>
    <col min="11264" max="11264" width="32.44140625" style="1413" customWidth="1"/>
    <col min="11265" max="11268" width="9.44140625" style="1413" bestFit="1" customWidth="1"/>
    <col min="11269" max="11269" width="8.44140625" style="1413" bestFit="1" customWidth="1"/>
    <col min="11270" max="11270" width="7.109375" style="1413" bestFit="1" customWidth="1"/>
    <col min="11271" max="11271" width="8.88671875" style="1413" customWidth="1"/>
    <col min="11272" max="11272" width="7.109375" style="1413" bestFit="1" customWidth="1"/>
    <col min="11273" max="11519" width="8.88671875" style="1413"/>
    <col min="11520" max="11520" width="32.44140625" style="1413" customWidth="1"/>
    <col min="11521" max="11524" width="9.44140625" style="1413" bestFit="1" customWidth="1"/>
    <col min="11525" max="11525" width="8.44140625" style="1413" bestFit="1" customWidth="1"/>
    <col min="11526" max="11526" width="7.109375" style="1413" bestFit="1" customWidth="1"/>
    <col min="11527" max="11527" width="8.88671875" style="1413" customWidth="1"/>
    <col min="11528" max="11528" width="7.109375" style="1413" bestFit="1" customWidth="1"/>
    <col min="11529" max="11775" width="8.88671875" style="1413"/>
    <col min="11776" max="11776" width="32.44140625" style="1413" customWidth="1"/>
    <col min="11777" max="11780" width="9.44140625" style="1413" bestFit="1" customWidth="1"/>
    <col min="11781" max="11781" width="8.44140625" style="1413" bestFit="1" customWidth="1"/>
    <col min="11782" max="11782" width="7.109375" style="1413" bestFit="1" customWidth="1"/>
    <col min="11783" max="11783" width="8.88671875" style="1413" customWidth="1"/>
    <col min="11784" max="11784" width="7.109375" style="1413" bestFit="1" customWidth="1"/>
    <col min="11785" max="12031" width="8.88671875" style="1413"/>
    <col min="12032" max="12032" width="32.44140625" style="1413" customWidth="1"/>
    <col min="12033" max="12036" width="9.44140625" style="1413" bestFit="1" customWidth="1"/>
    <col min="12037" max="12037" width="8.44140625" style="1413" bestFit="1" customWidth="1"/>
    <col min="12038" max="12038" width="7.109375" style="1413" bestFit="1" customWidth="1"/>
    <col min="12039" max="12039" width="8.88671875" style="1413" customWidth="1"/>
    <col min="12040" max="12040" width="7.109375" style="1413" bestFit="1" customWidth="1"/>
    <col min="12041" max="12287" width="8.88671875" style="1413"/>
    <col min="12288" max="12288" width="32.44140625" style="1413" customWidth="1"/>
    <col min="12289" max="12292" width="9.44140625" style="1413" bestFit="1" customWidth="1"/>
    <col min="12293" max="12293" width="8.44140625" style="1413" bestFit="1" customWidth="1"/>
    <col min="12294" max="12294" width="7.109375" style="1413" bestFit="1" customWidth="1"/>
    <col min="12295" max="12295" width="8.88671875" style="1413" customWidth="1"/>
    <col min="12296" max="12296" width="7.109375" style="1413" bestFit="1" customWidth="1"/>
    <col min="12297" max="12543" width="8.88671875" style="1413"/>
    <col min="12544" max="12544" width="32.44140625" style="1413" customWidth="1"/>
    <col min="12545" max="12548" width="9.44140625" style="1413" bestFit="1" customWidth="1"/>
    <col min="12549" max="12549" width="8.44140625" style="1413" bestFit="1" customWidth="1"/>
    <col min="12550" max="12550" width="7.109375" style="1413" bestFit="1" customWidth="1"/>
    <col min="12551" max="12551" width="8.88671875" style="1413" customWidth="1"/>
    <col min="12552" max="12552" width="7.109375" style="1413" bestFit="1" customWidth="1"/>
    <col min="12553" max="12799" width="8.88671875" style="1413"/>
    <col min="12800" max="12800" width="32.44140625" style="1413" customWidth="1"/>
    <col min="12801" max="12804" width="9.44140625" style="1413" bestFit="1" customWidth="1"/>
    <col min="12805" max="12805" width="8.44140625" style="1413" bestFit="1" customWidth="1"/>
    <col min="12806" max="12806" width="7.109375" style="1413" bestFit="1" customWidth="1"/>
    <col min="12807" max="12807" width="8.88671875" style="1413" customWidth="1"/>
    <col min="12808" max="12808" width="7.109375" style="1413" bestFit="1" customWidth="1"/>
    <col min="12809" max="13055" width="8.88671875" style="1413"/>
    <col min="13056" max="13056" width="32.44140625" style="1413" customWidth="1"/>
    <col min="13057" max="13060" width="9.44140625" style="1413" bestFit="1" customWidth="1"/>
    <col min="13061" max="13061" width="8.44140625" style="1413" bestFit="1" customWidth="1"/>
    <col min="13062" max="13062" width="7.109375" style="1413" bestFit="1" customWidth="1"/>
    <col min="13063" max="13063" width="8.88671875" style="1413" customWidth="1"/>
    <col min="13064" max="13064" width="7.109375" style="1413" bestFit="1" customWidth="1"/>
    <col min="13065" max="13311" width="8.88671875" style="1413"/>
    <col min="13312" max="13312" width="32.44140625" style="1413" customWidth="1"/>
    <col min="13313" max="13316" width="9.44140625" style="1413" bestFit="1" customWidth="1"/>
    <col min="13317" max="13317" width="8.44140625" style="1413" bestFit="1" customWidth="1"/>
    <col min="13318" max="13318" width="7.109375" style="1413" bestFit="1" customWidth="1"/>
    <col min="13319" max="13319" width="8.88671875" style="1413" customWidth="1"/>
    <col min="13320" max="13320" width="7.109375" style="1413" bestFit="1" customWidth="1"/>
    <col min="13321" max="13567" width="8.88671875" style="1413"/>
    <col min="13568" max="13568" width="32.44140625" style="1413" customWidth="1"/>
    <col min="13569" max="13572" width="9.44140625" style="1413" bestFit="1" customWidth="1"/>
    <col min="13573" max="13573" width="8.44140625" style="1413" bestFit="1" customWidth="1"/>
    <col min="13574" max="13574" width="7.109375" style="1413" bestFit="1" customWidth="1"/>
    <col min="13575" max="13575" width="8.88671875" style="1413" customWidth="1"/>
    <col min="13576" max="13576" width="7.109375" style="1413" bestFit="1" customWidth="1"/>
    <col min="13577" max="13823" width="8.88671875" style="1413"/>
    <col min="13824" max="13824" width="32.44140625" style="1413" customWidth="1"/>
    <col min="13825" max="13828" width="9.44140625" style="1413" bestFit="1" customWidth="1"/>
    <col min="13829" max="13829" width="8.44140625" style="1413" bestFit="1" customWidth="1"/>
    <col min="13830" max="13830" width="7.109375" style="1413" bestFit="1" customWidth="1"/>
    <col min="13831" max="13831" width="8.88671875" style="1413" customWidth="1"/>
    <col min="13832" max="13832" width="7.109375" style="1413" bestFit="1" customWidth="1"/>
    <col min="13833" max="14079" width="8.88671875" style="1413"/>
    <col min="14080" max="14080" width="32.44140625" style="1413" customWidth="1"/>
    <col min="14081" max="14084" width="9.44140625" style="1413" bestFit="1" customWidth="1"/>
    <col min="14085" max="14085" width="8.44140625" style="1413" bestFit="1" customWidth="1"/>
    <col min="14086" max="14086" width="7.109375" style="1413" bestFit="1" customWidth="1"/>
    <col min="14087" max="14087" width="8.88671875" style="1413" customWidth="1"/>
    <col min="14088" max="14088" width="7.109375" style="1413" bestFit="1" customWidth="1"/>
    <col min="14089" max="14335" width="8.88671875" style="1413"/>
    <col min="14336" max="14336" width="32.44140625" style="1413" customWidth="1"/>
    <col min="14337" max="14340" width="9.44140625" style="1413" bestFit="1" customWidth="1"/>
    <col min="14341" max="14341" width="8.44140625" style="1413" bestFit="1" customWidth="1"/>
    <col min="14342" max="14342" width="7.109375" style="1413" bestFit="1" customWidth="1"/>
    <col min="14343" max="14343" width="8.88671875" style="1413" customWidth="1"/>
    <col min="14344" max="14344" width="7.109375" style="1413" bestFit="1" customWidth="1"/>
    <col min="14345" max="14591" width="8.88671875" style="1413"/>
    <col min="14592" max="14592" width="32.44140625" style="1413" customWidth="1"/>
    <col min="14593" max="14596" width="9.44140625" style="1413" bestFit="1" customWidth="1"/>
    <col min="14597" max="14597" width="8.44140625" style="1413" bestFit="1" customWidth="1"/>
    <col min="14598" max="14598" width="7.109375" style="1413" bestFit="1" customWidth="1"/>
    <col min="14599" max="14599" width="8.88671875" style="1413" customWidth="1"/>
    <col min="14600" max="14600" width="7.109375" style="1413" bestFit="1" customWidth="1"/>
    <col min="14601" max="14847" width="8.88671875" style="1413"/>
    <col min="14848" max="14848" width="32.44140625" style="1413" customWidth="1"/>
    <col min="14849" max="14852" width="9.44140625" style="1413" bestFit="1" customWidth="1"/>
    <col min="14853" max="14853" width="8.44140625" style="1413" bestFit="1" customWidth="1"/>
    <col min="14854" max="14854" width="7.109375" style="1413" bestFit="1" customWidth="1"/>
    <col min="14855" max="14855" width="8.88671875" style="1413" customWidth="1"/>
    <col min="14856" max="14856" width="7.109375" style="1413" bestFit="1" customWidth="1"/>
    <col min="14857" max="15103" width="8.88671875" style="1413"/>
    <col min="15104" max="15104" width="32.44140625" style="1413" customWidth="1"/>
    <col min="15105" max="15108" width="9.44140625" style="1413" bestFit="1" customWidth="1"/>
    <col min="15109" max="15109" width="8.44140625" style="1413" bestFit="1" customWidth="1"/>
    <col min="15110" max="15110" width="7.109375" style="1413" bestFit="1" customWidth="1"/>
    <col min="15111" max="15111" width="8.88671875" style="1413" customWidth="1"/>
    <col min="15112" max="15112" width="7.109375" style="1413" bestFit="1" customWidth="1"/>
    <col min="15113" max="15359" width="8.88671875" style="1413"/>
    <col min="15360" max="15360" width="32.44140625" style="1413" customWidth="1"/>
    <col min="15361" max="15364" width="9.44140625" style="1413" bestFit="1" customWidth="1"/>
    <col min="15365" max="15365" width="8.44140625" style="1413" bestFit="1" customWidth="1"/>
    <col min="15366" max="15366" width="7.109375" style="1413" bestFit="1" customWidth="1"/>
    <col min="15367" max="15367" width="8.88671875" style="1413" customWidth="1"/>
    <col min="15368" max="15368" width="7.109375" style="1413" bestFit="1" customWidth="1"/>
    <col min="15369" max="15615" width="8.88671875" style="1413"/>
    <col min="15616" max="15616" width="32.44140625" style="1413" customWidth="1"/>
    <col min="15617" max="15620" width="9.44140625" style="1413" bestFit="1" customWidth="1"/>
    <col min="15621" max="15621" width="8.44140625" style="1413" bestFit="1" customWidth="1"/>
    <col min="15622" max="15622" width="7.109375" style="1413" bestFit="1" customWidth="1"/>
    <col min="15623" max="15623" width="8.88671875" style="1413" customWidth="1"/>
    <col min="15624" max="15624" width="7.109375" style="1413" bestFit="1" customWidth="1"/>
    <col min="15625" max="15871" width="8.88671875" style="1413"/>
    <col min="15872" max="15872" width="32.44140625" style="1413" customWidth="1"/>
    <col min="15873" max="15876" width="9.44140625" style="1413" bestFit="1" customWidth="1"/>
    <col min="15877" max="15877" width="8.44140625" style="1413" bestFit="1" customWidth="1"/>
    <col min="15878" max="15878" width="7.109375" style="1413" bestFit="1" customWidth="1"/>
    <col min="15879" max="15879" width="8.88671875" style="1413" customWidth="1"/>
    <col min="15880" max="15880" width="7.109375" style="1413" bestFit="1" customWidth="1"/>
    <col min="15881" max="16127" width="8.88671875" style="1413"/>
    <col min="16128" max="16128" width="32.44140625" style="1413" customWidth="1"/>
    <col min="16129" max="16132" width="9.44140625" style="1413" bestFit="1" customWidth="1"/>
    <col min="16133" max="16133" width="8.44140625" style="1413" bestFit="1" customWidth="1"/>
    <col min="16134" max="16134" width="7.109375" style="1413" bestFit="1" customWidth="1"/>
    <col min="16135" max="16135" width="8.88671875" style="1413" customWidth="1"/>
    <col min="16136" max="16136" width="7.109375" style="1413" bestFit="1" customWidth="1"/>
    <col min="16137" max="16384" width="8.88671875" style="1413"/>
  </cols>
  <sheetData>
    <row r="1" spans="1:13" ht="22.5" customHeight="1">
      <c r="A1" s="3919" t="s">
        <v>1420</v>
      </c>
      <c r="B1" s="3919"/>
      <c r="C1" s="3919"/>
      <c r="D1" s="3919"/>
      <c r="E1" s="3919"/>
      <c r="F1" s="3919"/>
      <c r="G1" s="3919"/>
      <c r="H1" s="3919"/>
    </row>
    <row r="2" spans="1:13" ht="22.5" customHeight="1">
      <c r="A2" s="3919" t="s">
        <v>39</v>
      </c>
      <c r="B2" s="3919"/>
      <c r="C2" s="3919"/>
      <c r="D2" s="3919"/>
      <c r="E2" s="3919"/>
      <c r="F2" s="3919"/>
      <c r="G2" s="3919"/>
      <c r="H2" s="3919"/>
    </row>
    <row r="3" spans="1:13" ht="22.5" customHeight="1">
      <c r="A3" s="3919" t="str">
        <f>'47.CALFC'!A3</f>
        <v>(Mid-Month)</v>
      </c>
      <c r="B3" s="3919"/>
      <c r="C3" s="3919"/>
      <c r="D3" s="3919"/>
      <c r="E3" s="3919"/>
      <c r="F3" s="3919"/>
      <c r="G3" s="3919"/>
      <c r="H3" s="3919"/>
    </row>
    <row r="4" spans="1:13" ht="16.2" thickBot="1">
      <c r="G4" s="3920" t="s">
        <v>77</v>
      </c>
      <c r="H4" s="3921"/>
    </row>
    <row r="5" spans="1:13" ht="27.75" customHeight="1" thickTop="1">
      <c r="A5" s="3922" t="s">
        <v>434</v>
      </c>
      <c r="B5" s="1388">
        <v>2022</v>
      </c>
      <c r="C5" s="1388">
        <v>2023</v>
      </c>
      <c r="D5" s="1388">
        <v>2024</v>
      </c>
      <c r="E5" s="3925" t="str">
        <f>'47.CALFC'!E5</f>
        <v>Changes during the fiscal year</v>
      </c>
      <c r="F5" s="3926"/>
      <c r="G5" s="3926"/>
      <c r="H5" s="3927"/>
    </row>
    <row r="6" spans="1:13" ht="18" customHeight="1">
      <c r="A6" s="3923"/>
      <c r="B6" s="3887" t="str">
        <f>'47.CALFC'!B6</f>
        <v xml:space="preserve">Jul </v>
      </c>
      <c r="C6" s="3887" t="str">
        <f>'47.CALFC'!C6</f>
        <v>Jul (R)</v>
      </c>
      <c r="D6" s="3887" t="str">
        <f>'47.CALFC'!D6</f>
        <v>Jul (P)</v>
      </c>
      <c r="E6" s="3928" t="str">
        <f>'47.CALFC'!E6</f>
        <v>2022/23</v>
      </c>
      <c r="F6" s="3929"/>
      <c r="G6" s="3928" t="str">
        <f>'47.CALFC'!G6</f>
        <v>2023/24</v>
      </c>
      <c r="H6" s="3930"/>
    </row>
    <row r="7" spans="1:13" s="1461" customFormat="1" ht="23.25" customHeight="1">
      <c r="A7" s="3924"/>
      <c r="B7" s="3888"/>
      <c r="C7" s="3888"/>
      <c r="D7" s="3888"/>
      <c r="E7" s="1464" t="s">
        <v>353</v>
      </c>
      <c r="F7" s="1465" t="s">
        <v>1044</v>
      </c>
      <c r="G7" s="1464" t="s">
        <v>353</v>
      </c>
      <c r="H7" s="1463" t="s">
        <v>1044</v>
      </c>
      <c r="J7" s="1462"/>
      <c r="K7" s="1462"/>
      <c r="L7" s="1462"/>
    </row>
    <row r="8" spans="1:13" ht="30.75" customHeight="1">
      <c r="A8" s="1460" t="s">
        <v>1153</v>
      </c>
      <c r="B8" s="1458">
        <v>58128.749882884826</v>
      </c>
      <c r="C8" s="1458">
        <v>72724.041293809467</v>
      </c>
      <c r="D8" s="1458">
        <v>73751.462788269477</v>
      </c>
      <c r="E8" s="1458">
        <v>14595.291410924641</v>
      </c>
      <c r="F8" s="1459">
        <v>25.108558915047329</v>
      </c>
      <c r="G8" s="1458">
        <v>1027.4214944600099</v>
      </c>
      <c r="H8" s="1457">
        <v>1.4127673272572487</v>
      </c>
      <c r="J8" s="1448"/>
      <c r="K8" s="1435"/>
      <c r="L8" s="1435"/>
    </row>
    <row r="9" spans="1:13" ht="30.75" customHeight="1">
      <c r="A9" s="1456" t="s">
        <v>1152</v>
      </c>
      <c r="B9" s="1454">
        <v>14163.118148290654</v>
      </c>
      <c r="C9" s="1454">
        <v>17442.459239510448</v>
      </c>
      <c r="D9" s="1454">
        <v>20204.002730569482</v>
      </c>
      <c r="E9" s="1454">
        <v>3279.3410912197942</v>
      </c>
      <c r="F9" s="1455">
        <v>23.15408977659046</v>
      </c>
      <c r="G9" s="1454">
        <v>2761.5434910590338</v>
      </c>
      <c r="H9" s="1453">
        <v>15.832305829923449</v>
      </c>
      <c r="J9" s="1448"/>
      <c r="K9" s="1435"/>
      <c r="L9" s="1435"/>
    </row>
    <row r="10" spans="1:13" ht="30.75" customHeight="1">
      <c r="A10" s="1447" t="s">
        <v>1151</v>
      </c>
      <c r="B10" s="1445">
        <v>77807.155695445806</v>
      </c>
      <c r="C10" s="1445">
        <v>85442.750223959272</v>
      </c>
      <c r="D10" s="1445">
        <v>94572.761754029401</v>
      </c>
      <c r="E10" s="1445">
        <v>7635.5945285134658</v>
      </c>
      <c r="F10" s="1446">
        <v>9.813486253630515</v>
      </c>
      <c r="G10" s="1445">
        <v>9130.0115300701291</v>
      </c>
      <c r="H10" s="1444">
        <v>10.685530962122463</v>
      </c>
      <c r="J10" s="1448"/>
      <c r="K10" s="1435"/>
      <c r="L10" s="1435"/>
      <c r="M10" s="1435"/>
    </row>
    <row r="11" spans="1:13" ht="30.75" customHeight="1">
      <c r="A11" s="1447" t="s">
        <v>1150</v>
      </c>
      <c r="B11" s="1445">
        <v>83169.462408661537</v>
      </c>
      <c r="C11" s="1445">
        <v>66135.984819519988</v>
      </c>
      <c r="D11" s="1445">
        <v>2480.3459638500112</v>
      </c>
      <c r="E11" s="1445">
        <v>-17033.477589141548</v>
      </c>
      <c r="F11" s="1446">
        <v>-20.480446904232515</v>
      </c>
      <c r="G11" s="1445">
        <v>-63655.638855669975</v>
      </c>
      <c r="H11" s="1444">
        <v>-96.249627233012873</v>
      </c>
      <c r="J11" s="1448"/>
      <c r="K11" s="1435"/>
      <c r="L11" s="1435"/>
    </row>
    <row r="12" spans="1:13" ht="30.75" customHeight="1">
      <c r="A12" s="1447" t="s">
        <v>1149</v>
      </c>
      <c r="B12" s="1445">
        <v>793928.45298463746</v>
      </c>
      <c r="C12" s="1445">
        <v>924278.43758343055</v>
      </c>
      <c r="D12" s="1445">
        <v>1196919.6028734455</v>
      </c>
      <c r="E12" s="1445">
        <v>130349.98459879309</v>
      </c>
      <c r="F12" s="1446">
        <v>16.418354085782507</v>
      </c>
      <c r="G12" s="1445">
        <v>272641.16529001493</v>
      </c>
      <c r="H12" s="1444">
        <v>29.497730792340899</v>
      </c>
      <c r="J12" s="1448"/>
      <c r="K12" s="1435"/>
      <c r="L12" s="1435"/>
    </row>
    <row r="13" spans="1:13" ht="30.75" customHeight="1">
      <c r="A13" s="1452" t="s">
        <v>1148</v>
      </c>
      <c r="B13" s="1450">
        <v>402296.0519819762</v>
      </c>
      <c r="C13" s="1450">
        <v>500150.22755674837</v>
      </c>
      <c r="D13" s="1450">
        <v>601357.19982311991</v>
      </c>
      <c r="E13" s="1450">
        <v>97854.175574772176</v>
      </c>
      <c r="F13" s="1451">
        <v>24.323921423707205</v>
      </c>
      <c r="G13" s="1450">
        <v>101206.97226637154</v>
      </c>
      <c r="H13" s="1449">
        <v>20.235314649514645</v>
      </c>
      <c r="J13" s="1448"/>
      <c r="K13" s="1435"/>
      <c r="L13" s="1435"/>
    </row>
    <row r="14" spans="1:13" ht="30.75" customHeight="1">
      <c r="A14" s="1452" t="s">
        <v>1147</v>
      </c>
      <c r="B14" s="1450">
        <v>109144.97129020201</v>
      </c>
      <c r="C14" s="1450">
        <v>133733.22406423988</v>
      </c>
      <c r="D14" s="1450">
        <v>187411.36681452999</v>
      </c>
      <c r="E14" s="1450">
        <v>24588.252774037872</v>
      </c>
      <c r="F14" s="1451">
        <v>22.528067471529191</v>
      </c>
      <c r="G14" s="1450">
        <v>53678.142750290106</v>
      </c>
      <c r="H14" s="1449">
        <v>40.138225280881109</v>
      </c>
      <c r="J14" s="1448"/>
      <c r="K14" s="1435"/>
      <c r="L14" s="1435"/>
    </row>
    <row r="15" spans="1:13" ht="30.75" customHeight="1">
      <c r="A15" s="1452" t="s">
        <v>1146</v>
      </c>
      <c r="B15" s="1450">
        <v>94307.289909684099</v>
      </c>
      <c r="C15" s="1450">
        <v>99480.348138297239</v>
      </c>
      <c r="D15" s="1450">
        <v>124402.57235271001</v>
      </c>
      <c r="E15" s="1450">
        <v>5173.0582286131394</v>
      </c>
      <c r="F15" s="1451">
        <v>5.4853216899427997</v>
      </c>
      <c r="G15" s="1450">
        <v>24922.224214412767</v>
      </c>
      <c r="H15" s="1449">
        <v>25.052409526920812</v>
      </c>
      <c r="J15" s="1448"/>
      <c r="K15" s="1435"/>
      <c r="L15" s="1435"/>
    </row>
    <row r="16" spans="1:13" ht="30.75" customHeight="1">
      <c r="A16" s="1452" t="s">
        <v>1145</v>
      </c>
      <c r="B16" s="1450">
        <v>188180.13980277526</v>
      </c>
      <c r="C16" s="1450">
        <v>190914.637824145</v>
      </c>
      <c r="D16" s="1450">
        <v>283748.4638830857</v>
      </c>
      <c r="E16" s="1450">
        <v>2734.4980213697418</v>
      </c>
      <c r="F16" s="1451">
        <v>1.4531278509175674</v>
      </c>
      <c r="G16" s="1450">
        <v>92833.8260589407</v>
      </c>
      <c r="H16" s="1449">
        <v>48.625829384780673</v>
      </c>
      <c r="J16" s="1448"/>
      <c r="K16" s="1435"/>
      <c r="L16" s="1435"/>
    </row>
    <row r="17" spans="1:13" ht="30.75" customHeight="1">
      <c r="A17" s="1447" t="s">
        <v>1144</v>
      </c>
      <c r="B17" s="1445">
        <v>325885.75341522461</v>
      </c>
      <c r="C17" s="1445">
        <v>337551.73624144396</v>
      </c>
      <c r="D17" s="1445">
        <v>333270.89708819019</v>
      </c>
      <c r="E17" s="1445">
        <v>11665.982826219348</v>
      </c>
      <c r="F17" s="1446">
        <v>3.579776870870214</v>
      </c>
      <c r="G17" s="1445">
        <v>-4280.8391532537644</v>
      </c>
      <c r="H17" s="1444">
        <v>-1.2682023801506286</v>
      </c>
      <c r="J17" s="1448"/>
      <c r="K17" s="1435"/>
      <c r="L17" s="1435"/>
    </row>
    <row r="18" spans="1:13" ht="30.75" customHeight="1">
      <c r="A18" s="1447" t="s">
        <v>1143</v>
      </c>
      <c r="B18" s="1445">
        <v>348234.02083996683</v>
      </c>
      <c r="C18" s="1445">
        <v>402613.62409511022</v>
      </c>
      <c r="D18" s="1445">
        <v>418544.64759086788</v>
      </c>
      <c r="E18" s="1445">
        <v>54379.603255143389</v>
      </c>
      <c r="F18" s="1446">
        <v>15.615821545515763</v>
      </c>
      <c r="G18" s="1445">
        <v>15931.023495757661</v>
      </c>
      <c r="H18" s="1444">
        <v>3.9569012428636157</v>
      </c>
      <c r="J18" s="1448"/>
      <c r="K18" s="1435"/>
      <c r="L18" s="1435"/>
    </row>
    <row r="19" spans="1:13" ht="30.75" customHeight="1">
      <c r="A19" s="1447" t="s">
        <v>1142</v>
      </c>
      <c r="B19" s="1445">
        <v>75355.788299821637</v>
      </c>
      <c r="C19" s="1445">
        <v>60042.681340237294</v>
      </c>
      <c r="D19" s="1445">
        <v>42513.069667339194</v>
      </c>
      <c r="E19" s="1445">
        <v>-15313.106959584344</v>
      </c>
      <c r="F19" s="1446">
        <v>-20.321075932027092</v>
      </c>
      <c r="G19" s="1445">
        <v>-17529.6116728981</v>
      </c>
      <c r="H19" s="1444">
        <v>-29.195251247300181</v>
      </c>
      <c r="J19" s="1448"/>
      <c r="K19" s="1435"/>
      <c r="L19" s="1435"/>
    </row>
    <row r="20" spans="1:13" ht="30.75" customHeight="1">
      <c r="A20" s="1447" t="s">
        <v>1141</v>
      </c>
      <c r="B20" s="1445">
        <v>154940.45455590013</v>
      </c>
      <c r="C20" s="1445">
        <v>164451.95550041035</v>
      </c>
      <c r="D20" s="1445">
        <v>198642.52840498104</v>
      </c>
      <c r="E20" s="1445">
        <v>9511.5009445102187</v>
      </c>
      <c r="F20" s="1446">
        <v>6.1388105332288259</v>
      </c>
      <c r="G20" s="1445">
        <v>34190.572904570698</v>
      </c>
      <c r="H20" s="1444">
        <v>20.790614985715621</v>
      </c>
      <c r="J20" s="1448"/>
      <c r="K20" s="1435"/>
      <c r="L20" s="1435"/>
    </row>
    <row r="21" spans="1:13" ht="30.75" customHeight="1">
      <c r="A21" s="1447" t="s">
        <v>1140</v>
      </c>
      <c r="B21" s="1445">
        <v>3081027.7103116061</v>
      </c>
      <c r="C21" s="1445">
        <v>3559549.3448108821</v>
      </c>
      <c r="D21" s="1445">
        <v>4039874.9107041983</v>
      </c>
      <c r="E21" s="1445">
        <v>478521.63449927606</v>
      </c>
      <c r="F21" s="1446">
        <v>15.53123436370781</v>
      </c>
      <c r="G21" s="1445">
        <v>480325.56589331618</v>
      </c>
      <c r="H21" s="1444">
        <v>13.493999362406248</v>
      </c>
      <c r="J21" s="1448"/>
      <c r="K21" s="1435"/>
      <c r="L21" s="1435"/>
    </row>
    <row r="22" spans="1:13" ht="21" customHeight="1">
      <c r="A22" s="1447" t="s">
        <v>1139</v>
      </c>
      <c r="B22" s="1445">
        <v>159647.54207879049</v>
      </c>
      <c r="C22" s="1445">
        <v>97268.050339244131</v>
      </c>
      <c r="D22" s="1445">
        <v>94329.277883986797</v>
      </c>
      <c r="E22" s="1445">
        <v>-62379.491739546356</v>
      </c>
      <c r="F22" s="1446">
        <v>-39.073255326887747</v>
      </c>
      <c r="G22" s="1445">
        <v>-2938.7724552573345</v>
      </c>
      <c r="H22" s="1444">
        <v>-3.0213132112833625</v>
      </c>
      <c r="J22" s="1435"/>
      <c r="K22" s="1435"/>
      <c r="L22" s="1435"/>
    </row>
    <row r="23" spans="1:13" ht="21" customHeight="1" thickBot="1">
      <c r="A23" s="1443" t="s">
        <v>324</v>
      </c>
      <c r="B23" s="1441">
        <v>5158125.0904729394</v>
      </c>
      <c r="C23" s="1441">
        <v>5770058.6062480472</v>
      </c>
      <c r="D23" s="1441">
        <v>6494899.5047191577</v>
      </c>
      <c r="E23" s="1441">
        <v>611933.51577510778</v>
      </c>
      <c r="F23" s="1442">
        <v>11.863487314515684</v>
      </c>
      <c r="G23" s="1441">
        <v>724840.8984711105</v>
      </c>
      <c r="H23" s="1440">
        <v>12.562106348213241</v>
      </c>
      <c r="J23" s="1435"/>
      <c r="K23" s="1435"/>
      <c r="L23" s="1435"/>
    </row>
    <row r="24" spans="1:13" ht="21" hidden="1" customHeight="1" thickTop="1">
      <c r="A24" s="1439" t="s">
        <v>1138</v>
      </c>
      <c r="F24" s="1438"/>
      <c r="H24" s="1434"/>
      <c r="J24" s="1435"/>
      <c r="K24" s="1435"/>
      <c r="L24" s="1435"/>
    </row>
    <row r="25" spans="1:13" ht="21" hidden="1" customHeight="1">
      <c r="A25" s="1413" t="s">
        <v>1137</v>
      </c>
      <c r="F25" s="1438"/>
      <c r="H25" s="1434"/>
      <c r="J25" s="1435"/>
      <c r="K25" s="1435"/>
      <c r="L25" s="1435"/>
    </row>
    <row r="26" spans="1:13" ht="21" hidden="1" customHeight="1">
      <c r="A26" s="1439" t="s">
        <v>1136</v>
      </c>
      <c r="F26" s="1438"/>
      <c r="H26" s="1434"/>
      <c r="J26" s="1435"/>
      <c r="K26" s="1435"/>
      <c r="L26" s="1435"/>
    </row>
    <row r="27" spans="1:13" ht="21" hidden="1" customHeight="1">
      <c r="A27" s="1413" t="s">
        <v>1135</v>
      </c>
      <c r="F27" s="1438"/>
      <c r="H27" s="1434"/>
      <c r="J27" s="1435"/>
      <c r="K27" s="1435"/>
      <c r="L27" s="1435"/>
    </row>
    <row r="28" spans="1:13" ht="21" hidden="1" customHeight="1">
      <c r="H28" s="1434"/>
      <c r="J28" s="1435"/>
      <c r="K28" s="1435"/>
      <c r="L28" s="1435"/>
    </row>
    <row r="29" spans="1:13" s="1436" customFormat="1" ht="21" customHeight="1" thickTop="1">
      <c r="A29" s="3918" t="s">
        <v>1099</v>
      </c>
      <c r="B29" s="3918"/>
      <c r="C29" s="3918"/>
      <c r="D29" s="3918"/>
      <c r="E29" s="3918"/>
      <c r="F29" s="3918"/>
      <c r="G29" s="3918"/>
      <c r="H29" s="3918"/>
      <c r="J29" s="1437"/>
      <c r="K29" s="1437"/>
      <c r="L29" s="1437"/>
    </row>
    <row r="30" spans="1:13">
      <c r="H30" s="1434"/>
      <c r="J30" s="1435"/>
      <c r="K30" s="1435"/>
      <c r="L30" s="1435"/>
    </row>
    <row r="31" spans="1:13">
      <c r="A31" s="1327" t="s">
        <v>1010</v>
      </c>
      <c r="F31" s="1413"/>
      <c r="G31" s="1432"/>
      <c r="H31" s="1413"/>
      <c r="I31" s="1434"/>
      <c r="K31" s="1435"/>
      <c r="L31" s="1435"/>
      <c r="M31" s="1435"/>
    </row>
    <row r="32" spans="1:13">
      <c r="H32" s="1434"/>
    </row>
    <row r="33" spans="8:8">
      <c r="H33" s="1434"/>
    </row>
    <row r="34" spans="8:8">
      <c r="H34" s="1434"/>
    </row>
    <row r="35" spans="8:8">
      <c r="H35" s="1434"/>
    </row>
    <row r="36" spans="8:8">
      <c r="H36" s="1434"/>
    </row>
    <row r="37" spans="8:8">
      <c r="H37" s="1434"/>
    </row>
    <row r="38" spans="8:8">
      <c r="H38" s="1434"/>
    </row>
    <row r="39" spans="8:8">
      <c r="H39" s="1434"/>
    </row>
    <row r="40" spans="8:8">
      <c r="H40" s="1434"/>
    </row>
    <row r="41" spans="8:8">
      <c r="H41" s="1434"/>
    </row>
    <row r="42" spans="8:8">
      <c r="H42" s="1434"/>
    </row>
    <row r="43" spans="8:8">
      <c r="H43" s="1434"/>
    </row>
    <row r="44" spans="8:8">
      <c r="H44" s="1434"/>
    </row>
    <row r="45" spans="8:8">
      <c r="H45" s="1434"/>
    </row>
    <row r="46" spans="8:8">
      <c r="H46" s="1434"/>
    </row>
    <row r="47" spans="8:8">
      <c r="H47" s="1434"/>
    </row>
    <row r="48" spans="8:8">
      <c r="H48" s="1434"/>
    </row>
    <row r="49" spans="8:8">
      <c r="H49" s="1434"/>
    </row>
    <row r="50" spans="8:8">
      <c r="H50" s="1434"/>
    </row>
    <row r="51" spans="8:8">
      <c r="H51" s="1434"/>
    </row>
    <row r="52" spans="8:8">
      <c r="H52" s="1434"/>
    </row>
    <row r="53" spans="8:8">
      <c r="H53" s="1434"/>
    </row>
    <row r="54" spans="8:8">
      <c r="H54" s="1434"/>
    </row>
    <row r="55" spans="8:8">
      <c r="H55" s="1434"/>
    </row>
    <row r="56" spans="8:8">
      <c r="H56" s="1434"/>
    </row>
    <row r="57" spans="8:8">
      <c r="H57" s="1434"/>
    </row>
    <row r="58" spans="8:8">
      <c r="H58" s="1434"/>
    </row>
    <row r="59" spans="8:8">
      <c r="H59" s="1434"/>
    </row>
    <row r="60" spans="8:8">
      <c r="H60" s="1434"/>
    </row>
    <row r="61" spans="8:8">
      <c r="H61" s="1434"/>
    </row>
    <row r="62" spans="8:8">
      <c r="H62" s="1434"/>
    </row>
    <row r="63" spans="8:8">
      <c r="H63" s="1434"/>
    </row>
    <row r="64" spans="8:8">
      <c r="H64" s="1434"/>
    </row>
    <row r="65" spans="8:8">
      <c r="H65" s="1434"/>
    </row>
    <row r="66" spans="8:8">
      <c r="H66" s="1434"/>
    </row>
    <row r="67" spans="8:8">
      <c r="H67" s="1434"/>
    </row>
    <row r="68" spans="8:8">
      <c r="H68" s="1434"/>
    </row>
    <row r="69" spans="8:8">
      <c r="H69" s="1434"/>
    </row>
    <row r="70" spans="8:8">
      <c r="H70" s="1434"/>
    </row>
    <row r="71" spans="8:8">
      <c r="H71" s="1434"/>
    </row>
    <row r="72" spans="8:8">
      <c r="H72" s="1434"/>
    </row>
    <row r="73" spans="8:8">
      <c r="H73" s="1434"/>
    </row>
    <row r="74" spans="8:8">
      <c r="H74" s="1434"/>
    </row>
    <row r="75" spans="8:8">
      <c r="H75" s="1434"/>
    </row>
    <row r="76" spans="8:8">
      <c r="H76" s="1434"/>
    </row>
    <row r="77" spans="8:8">
      <c r="H77" s="1434"/>
    </row>
    <row r="78" spans="8:8">
      <c r="H78" s="1434"/>
    </row>
    <row r="79" spans="8:8">
      <c r="H79" s="1434"/>
    </row>
    <row r="80" spans="8:8">
      <c r="H80" s="1434"/>
    </row>
    <row r="81" spans="8:8">
      <c r="H81" s="1434"/>
    </row>
    <row r="82" spans="8:8">
      <c r="H82" s="1434"/>
    </row>
    <row r="83" spans="8:8">
      <c r="H83" s="1434"/>
    </row>
    <row r="84" spans="8:8">
      <c r="H84" s="1434"/>
    </row>
    <row r="85" spans="8:8">
      <c r="H85" s="1434"/>
    </row>
    <row r="86" spans="8:8">
      <c r="H86" s="1434"/>
    </row>
    <row r="87" spans="8:8">
      <c r="H87" s="1434"/>
    </row>
    <row r="88" spans="8:8">
      <c r="H88" s="1434"/>
    </row>
    <row r="89" spans="8:8">
      <c r="H89" s="1434"/>
    </row>
    <row r="90" spans="8:8">
      <c r="H90" s="1434"/>
    </row>
    <row r="91" spans="8:8">
      <c r="H91" s="1434"/>
    </row>
    <row r="92" spans="8:8">
      <c r="H92" s="1434"/>
    </row>
    <row r="93" spans="8:8">
      <c r="H93" s="1434"/>
    </row>
    <row r="94" spans="8:8">
      <c r="H94" s="1434"/>
    </row>
    <row r="95" spans="8:8">
      <c r="H95" s="1434"/>
    </row>
    <row r="96" spans="8:8">
      <c r="H96" s="1434"/>
    </row>
    <row r="97" spans="8:8">
      <c r="H97" s="1434"/>
    </row>
    <row r="98" spans="8:8">
      <c r="H98" s="1434"/>
    </row>
    <row r="99" spans="8:8">
      <c r="H99" s="1434"/>
    </row>
    <row r="100" spans="8:8">
      <c r="H100" s="1434"/>
    </row>
    <row r="101" spans="8:8">
      <c r="H101" s="1434"/>
    </row>
    <row r="102" spans="8:8">
      <c r="H102" s="1434"/>
    </row>
    <row r="103" spans="8:8">
      <c r="H103" s="1434"/>
    </row>
    <row r="104" spans="8:8">
      <c r="H104" s="1434"/>
    </row>
    <row r="105" spans="8:8">
      <c r="H105" s="1434"/>
    </row>
    <row r="106" spans="8:8">
      <c r="H106" s="1434"/>
    </row>
    <row r="107" spans="8:8">
      <c r="H107" s="1434"/>
    </row>
    <row r="108" spans="8:8">
      <c r="H108" s="1434"/>
    </row>
    <row r="109" spans="8:8">
      <c r="H109" s="1434"/>
    </row>
    <row r="110" spans="8:8">
      <c r="H110" s="1434"/>
    </row>
    <row r="111" spans="8:8">
      <c r="H111" s="1434"/>
    </row>
    <row r="112" spans="8:8">
      <c r="H112" s="1434"/>
    </row>
    <row r="113" spans="8:8">
      <c r="H113" s="1434"/>
    </row>
    <row r="114" spans="8:8">
      <c r="H114" s="1434"/>
    </row>
    <row r="115" spans="8:8">
      <c r="H115" s="1434"/>
    </row>
    <row r="116" spans="8:8">
      <c r="H116" s="1434"/>
    </row>
    <row r="117" spans="8:8">
      <c r="H117" s="1434"/>
    </row>
    <row r="118" spans="8:8">
      <c r="H118" s="1434"/>
    </row>
    <row r="119" spans="8:8">
      <c r="H119" s="1434"/>
    </row>
    <row r="120" spans="8:8">
      <c r="H120" s="1434"/>
    </row>
    <row r="121" spans="8:8">
      <c r="H121" s="1434"/>
    </row>
    <row r="122" spans="8:8">
      <c r="H122" s="1434"/>
    </row>
    <row r="123" spans="8:8">
      <c r="H123" s="1434"/>
    </row>
    <row r="124" spans="8:8">
      <c r="H124" s="1434"/>
    </row>
    <row r="125" spans="8:8">
      <c r="H125" s="1434"/>
    </row>
    <row r="126" spans="8:8">
      <c r="H126" s="1434"/>
    </row>
    <row r="127" spans="8:8">
      <c r="H127" s="1434"/>
    </row>
    <row r="128" spans="8:8">
      <c r="H128" s="1434"/>
    </row>
    <row r="129" spans="8:8">
      <c r="H129" s="1434"/>
    </row>
    <row r="130" spans="8:8">
      <c r="H130" s="1434"/>
    </row>
    <row r="131" spans="8:8">
      <c r="H131" s="1434"/>
    </row>
    <row r="132" spans="8:8">
      <c r="H132" s="1434"/>
    </row>
    <row r="133" spans="8:8">
      <c r="H133" s="1434"/>
    </row>
    <row r="134" spans="8:8">
      <c r="H134" s="1434"/>
    </row>
    <row r="135" spans="8:8">
      <c r="H135" s="1434"/>
    </row>
    <row r="136" spans="8:8">
      <c r="H136" s="1434"/>
    </row>
    <row r="137" spans="8:8">
      <c r="H137" s="1434"/>
    </row>
    <row r="138" spans="8:8">
      <c r="H138" s="1434"/>
    </row>
    <row r="139" spans="8:8">
      <c r="H139" s="1434"/>
    </row>
    <row r="140" spans="8:8">
      <c r="H140" s="1434"/>
    </row>
    <row r="141" spans="8:8">
      <c r="H141" s="1434"/>
    </row>
    <row r="142" spans="8:8">
      <c r="H142" s="1434"/>
    </row>
    <row r="143" spans="8:8">
      <c r="H143" s="1434"/>
    </row>
    <row r="144" spans="8:8">
      <c r="H144" s="1434"/>
    </row>
    <row r="145" spans="8:8">
      <c r="H145" s="1434"/>
    </row>
    <row r="146" spans="8:8">
      <c r="H146" s="1434"/>
    </row>
    <row r="147" spans="8:8">
      <c r="H147" s="1434"/>
    </row>
    <row r="148" spans="8:8">
      <c r="H148" s="1434"/>
    </row>
    <row r="149" spans="8:8">
      <c r="H149" s="1434"/>
    </row>
    <row r="150" spans="8:8">
      <c r="H150" s="1434"/>
    </row>
    <row r="151" spans="8:8">
      <c r="H151" s="1434"/>
    </row>
    <row r="152" spans="8:8">
      <c r="H152" s="1434"/>
    </row>
    <row r="153" spans="8:8">
      <c r="H153" s="1434"/>
    </row>
    <row r="154" spans="8:8">
      <c r="H154" s="1434"/>
    </row>
    <row r="155" spans="8:8">
      <c r="H155" s="1434"/>
    </row>
    <row r="156" spans="8:8">
      <c r="H156" s="1434"/>
    </row>
    <row r="157" spans="8:8">
      <c r="H157" s="1434"/>
    </row>
    <row r="158" spans="8:8">
      <c r="H158" s="1434"/>
    </row>
    <row r="159" spans="8:8">
      <c r="H159" s="1434"/>
    </row>
    <row r="160" spans="8:8">
      <c r="H160" s="1434"/>
    </row>
    <row r="161" spans="8:8">
      <c r="H161" s="1434"/>
    </row>
    <row r="162" spans="8:8">
      <c r="H162" s="1434"/>
    </row>
    <row r="163" spans="8:8">
      <c r="H163" s="1434"/>
    </row>
    <row r="164" spans="8:8">
      <c r="H164" s="1434"/>
    </row>
    <row r="165" spans="8:8">
      <c r="H165" s="1434"/>
    </row>
    <row r="166" spans="8:8">
      <c r="H166" s="1434"/>
    </row>
    <row r="167" spans="8:8">
      <c r="H167" s="1434"/>
    </row>
    <row r="168" spans="8:8">
      <c r="H168" s="1434"/>
    </row>
    <row r="169" spans="8:8">
      <c r="H169" s="1434"/>
    </row>
    <row r="170" spans="8:8">
      <c r="H170" s="1434"/>
    </row>
    <row r="171" spans="8:8">
      <c r="H171" s="1434"/>
    </row>
    <row r="172" spans="8:8">
      <c r="H172" s="1434"/>
    </row>
    <row r="173" spans="8:8">
      <c r="H173" s="1434"/>
    </row>
    <row r="174" spans="8:8">
      <c r="H174" s="1434"/>
    </row>
    <row r="175" spans="8:8">
      <c r="H175" s="1434"/>
    </row>
    <row r="176" spans="8:8">
      <c r="H176" s="1434"/>
    </row>
    <row r="177" spans="8:8">
      <c r="H177" s="1434"/>
    </row>
    <row r="178" spans="8:8">
      <c r="H178" s="1434"/>
    </row>
    <row r="179" spans="8:8">
      <c r="H179" s="1434"/>
    </row>
    <row r="180" spans="8:8">
      <c r="H180" s="1434"/>
    </row>
    <row r="181" spans="8:8">
      <c r="H181" s="1434"/>
    </row>
    <row r="182" spans="8:8">
      <c r="H182" s="1434"/>
    </row>
    <row r="183" spans="8:8">
      <c r="H183" s="1434"/>
    </row>
    <row r="184" spans="8:8">
      <c r="H184" s="1434"/>
    </row>
    <row r="185" spans="8:8">
      <c r="H185" s="1434"/>
    </row>
    <row r="186" spans="8:8">
      <c r="H186" s="1434"/>
    </row>
    <row r="187" spans="8:8">
      <c r="H187" s="1434"/>
    </row>
    <row r="188" spans="8:8">
      <c r="H188" s="1434"/>
    </row>
    <row r="189" spans="8:8">
      <c r="H189" s="1434"/>
    </row>
    <row r="190" spans="8:8">
      <c r="H190" s="1434"/>
    </row>
    <row r="191" spans="8:8">
      <c r="H191" s="1434"/>
    </row>
    <row r="192" spans="8:8">
      <c r="H192" s="1434"/>
    </row>
    <row r="193" spans="8:8">
      <c r="H193" s="1434"/>
    </row>
    <row r="194" spans="8:8">
      <c r="H194" s="1434"/>
    </row>
    <row r="195" spans="8:8">
      <c r="H195" s="1434"/>
    </row>
    <row r="196" spans="8:8">
      <c r="H196" s="1434"/>
    </row>
    <row r="197" spans="8:8">
      <c r="H197" s="1434"/>
    </row>
    <row r="198" spans="8:8">
      <c r="H198" s="1434"/>
    </row>
    <row r="199" spans="8:8">
      <c r="H199" s="1434"/>
    </row>
    <row r="200" spans="8:8">
      <c r="H200" s="1434"/>
    </row>
    <row r="201" spans="8:8">
      <c r="H201" s="1434"/>
    </row>
    <row r="202" spans="8:8">
      <c r="H202" s="1434"/>
    </row>
    <row r="203" spans="8:8">
      <c r="H203" s="1434"/>
    </row>
    <row r="204" spans="8:8">
      <c r="H204" s="1434"/>
    </row>
    <row r="205" spans="8:8">
      <c r="H205" s="1434"/>
    </row>
    <row r="206" spans="8:8">
      <c r="H206" s="1434"/>
    </row>
    <row r="207" spans="8:8">
      <c r="H207" s="1434"/>
    </row>
    <row r="208" spans="8:8">
      <c r="H208" s="1434"/>
    </row>
    <row r="209" spans="8:8">
      <c r="H209" s="1434"/>
    </row>
    <row r="210" spans="8:8">
      <c r="H210" s="1434"/>
    </row>
    <row r="211" spans="8:8">
      <c r="H211" s="1434"/>
    </row>
    <row r="212" spans="8:8">
      <c r="H212" s="1434"/>
    </row>
    <row r="213" spans="8:8">
      <c r="H213" s="1434"/>
    </row>
    <row r="214" spans="8:8">
      <c r="H214" s="1434"/>
    </row>
    <row r="215" spans="8:8">
      <c r="H215" s="1434"/>
    </row>
    <row r="216" spans="8:8">
      <c r="H216" s="1434"/>
    </row>
    <row r="217" spans="8:8">
      <c r="H217" s="1434"/>
    </row>
    <row r="218" spans="8:8">
      <c r="H218" s="1434"/>
    </row>
    <row r="219" spans="8:8">
      <c r="H219" s="1434"/>
    </row>
    <row r="220" spans="8:8">
      <c r="H220" s="1434"/>
    </row>
    <row r="221" spans="8:8">
      <c r="H221" s="1434"/>
    </row>
    <row r="222" spans="8:8">
      <c r="H222" s="1434"/>
    </row>
    <row r="223" spans="8:8">
      <c r="H223" s="1434"/>
    </row>
    <row r="224" spans="8:8">
      <c r="H224" s="1434"/>
    </row>
    <row r="225" spans="8:8">
      <c r="H225" s="1434"/>
    </row>
    <row r="226" spans="8:8">
      <c r="H226" s="1434"/>
    </row>
    <row r="227" spans="8:8">
      <c r="H227" s="1434"/>
    </row>
    <row r="228" spans="8:8">
      <c r="H228" s="1434"/>
    </row>
    <row r="229" spans="8:8">
      <c r="H229" s="1434"/>
    </row>
    <row r="230" spans="8:8">
      <c r="H230" s="1434"/>
    </row>
    <row r="231" spans="8:8">
      <c r="H231" s="1434"/>
    </row>
    <row r="232" spans="8:8">
      <c r="H232" s="1434"/>
    </row>
    <row r="233" spans="8:8">
      <c r="H233" s="1434"/>
    </row>
    <row r="234" spans="8:8">
      <c r="H234" s="1434"/>
    </row>
    <row r="235" spans="8:8">
      <c r="H235" s="1434"/>
    </row>
    <row r="236" spans="8:8">
      <c r="H236" s="1434"/>
    </row>
    <row r="237" spans="8:8">
      <c r="H237" s="1434"/>
    </row>
    <row r="238" spans="8:8">
      <c r="H238" s="1434"/>
    </row>
    <row r="239" spans="8:8">
      <c r="H239" s="1434"/>
    </row>
    <row r="240" spans="8:8">
      <c r="H240" s="1434"/>
    </row>
    <row r="241" spans="8:8">
      <c r="H241" s="1434"/>
    </row>
    <row r="242" spans="8:8">
      <c r="H242" s="1434"/>
    </row>
    <row r="243" spans="8:8">
      <c r="H243" s="1434"/>
    </row>
    <row r="244" spans="8:8">
      <c r="H244" s="1434"/>
    </row>
    <row r="245" spans="8:8">
      <c r="H245" s="1434"/>
    </row>
    <row r="246" spans="8:8">
      <c r="H246" s="1434"/>
    </row>
    <row r="247" spans="8:8">
      <c r="H247" s="1434"/>
    </row>
    <row r="248" spans="8:8">
      <c r="H248" s="1434"/>
    </row>
    <row r="249" spans="8:8">
      <c r="H249" s="1434"/>
    </row>
    <row r="250" spans="8:8">
      <c r="H250" s="1434"/>
    </row>
    <row r="251" spans="8:8">
      <c r="H251" s="1434"/>
    </row>
    <row r="252" spans="8:8">
      <c r="H252" s="1434"/>
    </row>
    <row r="253" spans="8:8">
      <c r="H253" s="1434"/>
    </row>
    <row r="254" spans="8:8">
      <c r="H254" s="1434"/>
    </row>
    <row r="255" spans="8:8">
      <c r="H255" s="1434"/>
    </row>
    <row r="256" spans="8:8">
      <c r="H256" s="1434"/>
    </row>
    <row r="257" spans="8:8">
      <c r="H257" s="1434"/>
    </row>
    <row r="258" spans="8:8">
      <c r="H258" s="1434"/>
    </row>
    <row r="259" spans="8:8">
      <c r="H259" s="1434"/>
    </row>
    <row r="260" spans="8:8">
      <c r="H260" s="1434"/>
    </row>
    <row r="261" spans="8:8">
      <c r="H261" s="1434"/>
    </row>
    <row r="262" spans="8:8">
      <c r="H262" s="1434"/>
    </row>
    <row r="263" spans="8:8">
      <c r="H263" s="1434"/>
    </row>
    <row r="264" spans="8:8">
      <c r="H264" s="1434"/>
    </row>
    <row r="265" spans="8:8">
      <c r="H265" s="1434"/>
    </row>
    <row r="266" spans="8:8">
      <c r="H266" s="1434"/>
    </row>
    <row r="267" spans="8:8">
      <c r="H267" s="1434"/>
    </row>
    <row r="268" spans="8:8">
      <c r="H268" s="1434"/>
    </row>
    <row r="269" spans="8:8">
      <c r="H269" s="1434"/>
    </row>
    <row r="270" spans="8:8">
      <c r="H270" s="1434"/>
    </row>
    <row r="271" spans="8:8">
      <c r="H271" s="1434"/>
    </row>
    <row r="272" spans="8:8">
      <c r="H272" s="1434"/>
    </row>
    <row r="273" spans="8:8">
      <c r="H273" s="1434"/>
    </row>
    <row r="274" spans="8:8">
      <c r="H274" s="1434"/>
    </row>
    <row r="275" spans="8:8">
      <c r="H275" s="1434"/>
    </row>
    <row r="276" spans="8:8">
      <c r="H276" s="1434"/>
    </row>
    <row r="277" spans="8:8">
      <c r="H277" s="1434"/>
    </row>
    <row r="278" spans="8:8">
      <c r="H278" s="1434"/>
    </row>
    <row r="279" spans="8:8">
      <c r="H279" s="1434"/>
    </row>
    <row r="280" spans="8:8">
      <c r="H280" s="1434"/>
    </row>
    <row r="281" spans="8:8">
      <c r="H281" s="1434"/>
    </row>
    <row r="282" spans="8:8">
      <c r="H282" s="1434"/>
    </row>
    <row r="283" spans="8:8">
      <c r="H283" s="1434"/>
    </row>
    <row r="284" spans="8:8">
      <c r="H284" s="1434"/>
    </row>
    <row r="285" spans="8:8">
      <c r="H285" s="1434"/>
    </row>
    <row r="286" spans="8:8">
      <c r="H286" s="1434"/>
    </row>
    <row r="287" spans="8:8">
      <c r="H287" s="1434"/>
    </row>
    <row r="288" spans="8:8">
      <c r="H288" s="1434"/>
    </row>
    <row r="289" spans="8:8">
      <c r="H289" s="1434"/>
    </row>
    <row r="290" spans="8:8">
      <c r="H290" s="1434"/>
    </row>
    <row r="291" spans="8:8">
      <c r="H291" s="1434"/>
    </row>
    <row r="292" spans="8:8">
      <c r="H292" s="1434"/>
    </row>
    <row r="293" spans="8:8">
      <c r="H293" s="1434"/>
    </row>
    <row r="294" spans="8:8">
      <c r="H294" s="1434"/>
    </row>
    <row r="295" spans="8:8">
      <c r="H295" s="1434"/>
    </row>
    <row r="296" spans="8:8">
      <c r="H296" s="1434"/>
    </row>
    <row r="297" spans="8:8">
      <c r="H297" s="1434"/>
    </row>
    <row r="298" spans="8:8">
      <c r="H298" s="1434"/>
    </row>
    <row r="299" spans="8:8">
      <c r="H299" s="1434"/>
    </row>
    <row r="300" spans="8:8">
      <c r="H300" s="1434"/>
    </row>
    <row r="301" spans="8:8">
      <c r="H301" s="1434"/>
    </row>
    <row r="302" spans="8:8">
      <c r="H302" s="1434"/>
    </row>
    <row r="303" spans="8:8">
      <c r="H303" s="1434"/>
    </row>
    <row r="304" spans="8:8">
      <c r="H304" s="1434"/>
    </row>
    <row r="305" spans="8:8">
      <c r="H305" s="1434"/>
    </row>
    <row r="306" spans="8:8">
      <c r="H306" s="1434"/>
    </row>
    <row r="307" spans="8:8">
      <c r="H307" s="1434"/>
    </row>
    <row r="308" spans="8:8">
      <c r="H308" s="1434"/>
    </row>
    <row r="309" spans="8:8">
      <c r="H309" s="1434"/>
    </row>
    <row r="310" spans="8:8">
      <c r="H310" s="1434"/>
    </row>
    <row r="311" spans="8:8">
      <c r="H311" s="1434"/>
    </row>
    <row r="312" spans="8:8">
      <c r="H312" s="1434"/>
    </row>
    <row r="313" spans="8:8">
      <c r="H313" s="1434"/>
    </row>
    <row r="314" spans="8:8">
      <c r="H314" s="1434"/>
    </row>
    <row r="315" spans="8:8">
      <c r="H315" s="1434"/>
    </row>
    <row r="316" spans="8:8">
      <c r="H316" s="1434"/>
    </row>
    <row r="317" spans="8:8">
      <c r="H317" s="1434"/>
    </row>
    <row r="318" spans="8:8">
      <c r="H318" s="1434"/>
    </row>
    <row r="319" spans="8:8">
      <c r="H319" s="1434"/>
    </row>
    <row r="320" spans="8:8">
      <c r="H320" s="1434"/>
    </row>
    <row r="321" spans="8:8">
      <c r="H321" s="1434"/>
    </row>
    <row r="322" spans="8:8">
      <c r="H322" s="1434"/>
    </row>
    <row r="323" spans="8:8">
      <c r="H323" s="1434"/>
    </row>
    <row r="324" spans="8:8">
      <c r="H324" s="1434"/>
    </row>
    <row r="325" spans="8:8">
      <c r="H325" s="1434"/>
    </row>
    <row r="326" spans="8:8">
      <c r="H326" s="1434"/>
    </row>
    <row r="327" spans="8:8">
      <c r="H327" s="1434"/>
    </row>
    <row r="328" spans="8:8">
      <c r="H328" s="1434"/>
    </row>
    <row r="329" spans="8:8">
      <c r="H329" s="1434"/>
    </row>
    <row r="330" spans="8:8">
      <c r="H330" s="1434"/>
    </row>
    <row r="331" spans="8:8">
      <c r="H331" s="1433"/>
    </row>
    <row r="332" spans="8:8">
      <c r="H332" s="1433"/>
    </row>
    <row r="333" spans="8:8">
      <c r="H333" s="1433"/>
    </row>
    <row r="334" spans="8:8">
      <c r="H334" s="1433"/>
    </row>
    <row r="335" spans="8:8">
      <c r="H335" s="1433"/>
    </row>
    <row r="336" spans="8:8">
      <c r="H336" s="1433"/>
    </row>
    <row r="337" spans="8:8">
      <c r="H337" s="1433"/>
    </row>
    <row r="338" spans="8:8">
      <c r="H338" s="1433"/>
    </row>
    <row r="339" spans="8:8">
      <c r="H339" s="1433"/>
    </row>
    <row r="340" spans="8:8">
      <c r="H340" s="1433"/>
    </row>
    <row r="341" spans="8:8">
      <c r="H341" s="1433"/>
    </row>
    <row r="342" spans="8:8">
      <c r="H342" s="1433"/>
    </row>
    <row r="343" spans="8:8">
      <c r="H343" s="1433"/>
    </row>
    <row r="344" spans="8:8">
      <c r="H344" s="1433"/>
    </row>
    <row r="345" spans="8:8">
      <c r="H345" s="1433"/>
    </row>
    <row r="346" spans="8:8">
      <c r="H346" s="1433"/>
    </row>
    <row r="347" spans="8:8">
      <c r="H347" s="1433"/>
    </row>
    <row r="348" spans="8:8">
      <c r="H348" s="1433"/>
    </row>
    <row r="349" spans="8:8">
      <c r="H349" s="1433"/>
    </row>
    <row r="350" spans="8:8">
      <c r="H350" s="1433"/>
    </row>
    <row r="351" spans="8:8">
      <c r="H351" s="1433"/>
    </row>
    <row r="352" spans="8:8">
      <c r="H352" s="1433"/>
    </row>
    <row r="353" spans="8:8">
      <c r="H353" s="1433"/>
    </row>
    <row r="354" spans="8:8">
      <c r="H354" s="1433"/>
    </row>
    <row r="355" spans="8:8">
      <c r="H355" s="1433"/>
    </row>
    <row r="356" spans="8:8">
      <c r="H356" s="1433"/>
    </row>
    <row r="357" spans="8:8">
      <c r="H357" s="1433"/>
    </row>
    <row r="358" spans="8:8">
      <c r="H358" s="1433"/>
    </row>
    <row r="359" spans="8:8">
      <c r="H359" s="1433"/>
    </row>
    <row r="360" spans="8:8">
      <c r="H360" s="1433"/>
    </row>
    <row r="361" spans="8:8">
      <c r="H361" s="1433"/>
    </row>
    <row r="362" spans="8:8">
      <c r="H362" s="1433"/>
    </row>
    <row r="363" spans="8:8">
      <c r="H363" s="1433"/>
    </row>
    <row r="364" spans="8:8">
      <c r="H364" s="1433"/>
    </row>
    <row r="365" spans="8:8">
      <c r="H365" s="1433"/>
    </row>
    <row r="366" spans="8:8">
      <c r="H366" s="1433"/>
    </row>
    <row r="367" spans="8:8">
      <c r="H367" s="1433"/>
    </row>
    <row r="368" spans="8:8">
      <c r="H368" s="1433"/>
    </row>
    <row r="369" spans="8:8">
      <c r="H369" s="1433"/>
    </row>
    <row r="370" spans="8:8">
      <c r="H370" s="1433"/>
    </row>
    <row r="371" spans="8:8">
      <c r="H371" s="1433"/>
    </row>
    <row r="372" spans="8:8">
      <c r="H372" s="1433"/>
    </row>
    <row r="373" spans="8:8">
      <c r="H373" s="1433"/>
    </row>
    <row r="374" spans="8:8">
      <c r="H374" s="1433"/>
    </row>
    <row r="375" spans="8:8">
      <c r="H375" s="1433"/>
    </row>
    <row r="376" spans="8:8">
      <c r="H376" s="1433"/>
    </row>
    <row r="377" spans="8:8">
      <c r="H377" s="1433"/>
    </row>
    <row r="378" spans="8:8">
      <c r="H378" s="1433"/>
    </row>
    <row r="379" spans="8:8">
      <c r="H379" s="1433"/>
    </row>
    <row r="380" spans="8:8">
      <c r="H380" s="1433"/>
    </row>
    <row r="381" spans="8:8">
      <c r="H381" s="1433"/>
    </row>
    <row r="382" spans="8:8">
      <c r="H382" s="1433"/>
    </row>
    <row r="383" spans="8:8">
      <c r="H383" s="1433"/>
    </row>
    <row r="384" spans="8:8">
      <c r="H384" s="1433"/>
    </row>
    <row r="385" spans="8:8">
      <c r="H385" s="1433"/>
    </row>
    <row r="386" spans="8:8">
      <c r="H386" s="1433"/>
    </row>
    <row r="387" spans="8:8">
      <c r="H387" s="1433"/>
    </row>
    <row r="388" spans="8:8">
      <c r="H388" s="1433"/>
    </row>
    <row r="389" spans="8:8">
      <c r="H389" s="1433"/>
    </row>
    <row r="390" spans="8:8">
      <c r="H390" s="1433"/>
    </row>
    <row r="391" spans="8:8">
      <c r="H391" s="1433"/>
    </row>
    <row r="392" spans="8:8">
      <c r="H392" s="1433"/>
    </row>
    <row r="393" spans="8:8">
      <c r="H393" s="1433"/>
    </row>
    <row r="394" spans="8:8">
      <c r="H394" s="1433"/>
    </row>
    <row r="395" spans="8:8">
      <c r="H395" s="1433"/>
    </row>
    <row r="396" spans="8:8">
      <c r="H396" s="1433"/>
    </row>
    <row r="397" spans="8:8">
      <c r="H397" s="1433"/>
    </row>
    <row r="398" spans="8:8">
      <c r="H398" s="1433"/>
    </row>
    <row r="399" spans="8:8">
      <c r="H399" s="1433"/>
    </row>
    <row r="400" spans="8:8">
      <c r="H400" s="1433"/>
    </row>
    <row r="401" spans="8:8">
      <c r="H401" s="1433"/>
    </row>
    <row r="402" spans="8:8">
      <c r="H402" s="1433"/>
    </row>
    <row r="403" spans="8:8">
      <c r="H403" s="1433"/>
    </row>
    <row r="404" spans="8:8">
      <c r="H404" s="1433"/>
    </row>
    <row r="405" spans="8:8">
      <c r="H405" s="1433"/>
    </row>
    <row r="406" spans="8:8">
      <c r="H406" s="1433"/>
    </row>
    <row r="407" spans="8:8">
      <c r="H407" s="1433"/>
    </row>
    <row r="408" spans="8:8">
      <c r="H408" s="1433"/>
    </row>
    <row r="409" spans="8:8">
      <c r="H409" s="1433"/>
    </row>
    <row r="410" spans="8:8">
      <c r="H410" s="1433"/>
    </row>
    <row r="411" spans="8:8">
      <c r="H411" s="1433"/>
    </row>
    <row r="412" spans="8:8">
      <c r="H412" s="1433"/>
    </row>
    <row r="413" spans="8:8">
      <c r="H413" s="1433"/>
    </row>
    <row r="414" spans="8:8">
      <c r="H414" s="1433"/>
    </row>
    <row r="415" spans="8:8">
      <c r="H415" s="1433"/>
    </row>
    <row r="416" spans="8:8">
      <c r="H416" s="1433"/>
    </row>
    <row r="417" spans="8:8">
      <c r="H417" s="1433"/>
    </row>
    <row r="418" spans="8:8">
      <c r="H418" s="1433"/>
    </row>
    <row r="419" spans="8:8">
      <c r="H419" s="1433"/>
    </row>
    <row r="420" spans="8:8">
      <c r="H420" s="1433"/>
    </row>
    <row r="421" spans="8:8">
      <c r="H421" s="1433"/>
    </row>
    <row r="422" spans="8:8">
      <c r="H422" s="1433"/>
    </row>
    <row r="423" spans="8:8">
      <c r="H423" s="1433"/>
    </row>
    <row r="424" spans="8:8">
      <c r="H424" s="1433"/>
    </row>
    <row r="425" spans="8:8">
      <c r="H425" s="1433"/>
    </row>
    <row r="426" spans="8:8">
      <c r="H426" s="1433"/>
    </row>
    <row r="427" spans="8:8">
      <c r="H427" s="1433"/>
    </row>
    <row r="428" spans="8:8">
      <c r="H428" s="1433"/>
    </row>
    <row r="429" spans="8:8">
      <c r="H429" s="1433"/>
    </row>
    <row r="430" spans="8:8">
      <c r="H430" s="1433"/>
    </row>
    <row r="431" spans="8:8">
      <c r="H431" s="1433"/>
    </row>
    <row r="432" spans="8:8">
      <c r="H432" s="1433"/>
    </row>
    <row r="433" spans="8:8">
      <c r="H433" s="1433"/>
    </row>
    <row r="434" spans="8:8">
      <c r="H434" s="1433"/>
    </row>
    <row r="435" spans="8:8">
      <c r="H435" s="1433"/>
    </row>
    <row r="436" spans="8:8">
      <c r="H436" s="1433"/>
    </row>
    <row r="437" spans="8:8">
      <c r="H437" s="1433"/>
    </row>
    <row r="438" spans="8:8">
      <c r="H438" s="1433"/>
    </row>
    <row r="439" spans="8:8">
      <c r="H439" s="1433"/>
    </row>
    <row r="440" spans="8:8">
      <c r="H440" s="1433"/>
    </row>
    <row r="441" spans="8:8">
      <c r="H441" s="1433"/>
    </row>
    <row r="442" spans="8:8">
      <c r="H442" s="1433"/>
    </row>
    <row r="443" spans="8:8">
      <c r="H443" s="1433"/>
    </row>
    <row r="444" spans="8:8">
      <c r="H444" s="1433"/>
    </row>
    <row r="445" spans="8:8">
      <c r="H445" s="1433"/>
    </row>
    <row r="446" spans="8:8">
      <c r="H446" s="1433"/>
    </row>
    <row r="447" spans="8:8">
      <c r="H447" s="1433"/>
    </row>
    <row r="448" spans="8:8">
      <c r="H448" s="1433"/>
    </row>
    <row r="449" spans="8:8">
      <c r="H449" s="1433"/>
    </row>
    <row r="450" spans="8:8">
      <c r="H450" s="1433"/>
    </row>
    <row r="451" spans="8:8">
      <c r="H451" s="1433"/>
    </row>
    <row r="452" spans="8:8">
      <c r="H452" s="1433"/>
    </row>
    <row r="453" spans="8:8">
      <c r="H453" s="1433"/>
    </row>
    <row r="454" spans="8:8">
      <c r="H454" s="1433"/>
    </row>
    <row r="455" spans="8:8">
      <c r="H455" s="1433"/>
    </row>
    <row r="456" spans="8:8">
      <c r="H456" s="1433"/>
    </row>
    <row r="457" spans="8:8">
      <c r="H457" s="1433"/>
    </row>
    <row r="458" spans="8:8">
      <c r="H458" s="1433"/>
    </row>
    <row r="459" spans="8:8">
      <c r="H459" s="1433"/>
    </row>
    <row r="460" spans="8:8">
      <c r="H460" s="1433"/>
    </row>
    <row r="461" spans="8:8">
      <c r="H461" s="1433"/>
    </row>
    <row r="462" spans="8:8">
      <c r="H462" s="1433"/>
    </row>
    <row r="463" spans="8:8">
      <c r="H463" s="1433"/>
    </row>
    <row r="464" spans="8:8">
      <c r="H464" s="1433"/>
    </row>
    <row r="465" spans="8:8">
      <c r="H465" s="1433"/>
    </row>
    <row r="466" spans="8:8">
      <c r="H466" s="1433"/>
    </row>
    <row r="467" spans="8:8">
      <c r="H467" s="1433"/>
    </row>
    <row r="468" spans="8:8">
      <c r="H468" s="1433"/>
    </row>
    <row r="469" spans="8:8">
      <c r="H469" s="1433"/>
    </row>
    <row r="470" spans="8:8">
      <c r="H470" s="1433"/>
    </row>
    <row r="471" spans="8:8">
      <c r="H471" s="1433"/>
    </row>
    <row r="472" spans="8:8">
      <c r="H472" s="1433"/>
    </row>
    <row r="473" spans="8:8">
      <c r="H473" s="1433"/>
    </row>
    <row r="474" spans="8:8">
      <c r="H474" s="1433"/>
    </row>
    <row r="475" spans="8:8">
      <c r="H475" s="1433"/>
    </row>
    <row r="476" spans="8:8">
      <c r="H476" s="1433"/>
    </row>
    <row r="477" spans="8:8">
      <c r="H477" s="1433"/>
    </row>
    <row r="478" spans="8:8">
      <c r="H478" s="1433"/>
    </row>
    <row r="479" spans="8:8">
      <c r="H479" s="1433"/>
    </row>
    <row r="480" spans="8:8">
      <c r="H480" s="1433"/>
    </row>
    <row r="481" spans="8:8">
      <c r="H481" s="1433"/>
    </row>
    <row r="482" spans="8:8">
      <c r="H482" s="1433"/>
    </row>
    <row r="483" spans="8:8">
      <c r="H483" s="1433"/>
    </row>
    <row r="484" spans="8:8">
      <c r="H484" s="1433"/>
    </row>
    <row r="485" spans="8:8">
      <c r="H485" s="1433"/>
    </row>
    <row r="486" spans="8:8">
      <c r="H486" s="1433"/>
    </row>
    <row r="487" spans="8:8">
      <c r="H487" s="1433"/>
    </row>
    <row r="488" spans="8:8">
      <c r="H488" s="1433"/>
    </row>
    <row r="489" spans="8:8">
      <c r="H489" s="1433"/>
    </row>
    <row r="490" spans="8:8">
      <c r="H490" s="1433"/>
    </row>
    <row r="491" spans="8:8">
      <c r="H491" s="1433"/>
    </row>
    <row r="492" spans="8:8">
      <c r="H492" s="1433"/>
    </row>
    <row r="493" spans="8:8">
      <c r="H493" s="1433"/>
    </row>
    <row r="494" spans="8:8">
      <c r="H494" s="1433"/>
    </row>
    <row r="495" spans="8:8">
      <c r="H495" s="1433"/>
    </row>
    <row r="496" spans="8:8">
      <c r="H496" s="1433"/>
    </row>
    <row r="497" spans="8:8">
      <c r="H497" s="1433"/>
    </row>
    <row r="498" spans="8:8">
      <c r="H498" s="1433"/>
    </row>
    <row r="499" spans="8:8">
      <c r="H499" s="1433"/>
    </row>
    <row r="500" spans="8:8">
      <c r="H500" s="1433"/>
    </row>
    <row r="501" spans="8:8">
      <c r="H501" s="1433"/>
    </row>
    <row r="502" spans="8:8">
      <c r="H502" s="1433"/>
    </row>
    <row r="503" spans="8:8">
      <c r="H503" s="1433"/>
    </row>
    <row r="504" spans="8:8">
      <c r="H504" s="1433"/>
    </row>
    <row r="505" spans="8:8">
      <c r="H505" s="1433"/>
    </row>
    <row r="506" spans="8:8">
      <c r="H506" s="1433"/>
    </row>
    <row r="507" spans="8:8">
      <c r="H507" s="1433"/>
    </row>
    <row r="508" spans="8:8">
      <c r="H508" s="1433"/>
    </row>
    <row r="509" spans="8:8">
      <c r="H509" s="1433"/>
    </row>
    <row r="510" spans="8:8">
      <c r="H510" s="1433"/>
    </row>
    <row r="511" spans="8:8">
      <c r="H511" s="1433"/>
    </row>
    <row r="512" spans="8:8">
      <c r="H512" s="1433"/>
    </row>
    <row r="513" spans="8:8">
      <c r="H513" s="1433"/>
    </row>
    <row r="514" spans="8:8">
      <c r="H514" s="1433"/>
    </row>
    <row r="515" spans="8:8">
      <c r="H515" s="1433"/>
    </row>
    <row r="516" spans="8:8">
      <c r="H516" s="1433"/>
    </row>
    <row r="517" spans="8:8">
      <c r="H517" s="1433"/>
    </row>
    <row r="518" spans="8:8">
      <c r="H518" s="1433"/>
    </row>
    <row r="519" spans="8:8">
      <c r="H519" s="1433"/>
    </row>
    <row r="520" spans="8:8">
      <c r="H520" s="1433"/>
    </row>
    <row r="521" spans="8:8">
      <c r="H521" s="1433"/>
    </row>
    <row r="522" spans="8:8">
      <c r="H522" s="1433"/>
    </row>
    <row r="523" spans="8:8">
      <c r="H523" s="1433"/>
    </row>
    <row r="524" spans="8:8">
      <c r="H524" s="1433"/>
    </row>
    <row r="525" spans="8:8">
      <c r="H525" s="1433"/>
    </row>
    <row r="526" spans="8:8">
      <c r="H526" s="1433"/>
    </row>
    <row r="527" spans="8:8">
      <c r="H527" s="1433"/>
    </row>
    <row r="528" spans="8:8">
      <c r="H528" s="1433"/>
    </row>
    <row r="529" spans="8:8">
      <c r="H529" s="1433"/>
    </row>
    <row r="530" spans="8:8">
      <c r="H530" s="1433"/>
    </row>
    <row r="531" spans="8:8">
      <c r="H531" s="1433"/>
    </row>
    <row r="532" spans="8:8">
      <c r="H532" s="1433"/>
    </row>
    <row r="533" spans="8:8">
      <c r="H533" s="1433"/>
    </row>
    <row r="534" spans="8:8">
      <c r="H534" s="1433"/>
    </row>
    <row r="535" spans="8:8">
      <c r="H535" s="1433"/>
    </row>
    <row r="536" spans="8:8">
      <c r="H536" s="1433"/>
    </row>
    <row r="537" spans="8:8">
      <c r="H537" s="1433"/>
    </row>
    <row r="538" spans="8:8">
      <c r="H538" s="1433"/>
    </row>
    <row r="539" spans="8:8">
      <c r="H539" s="1433"/>
    </row>
    <row r="540" spans="8:8">
      <c r="H540" s="1433"/>
    </row>
    <row r="541" spans="8:8">
      <c r="H541" s="1433"/>
    </row>
    <row r="542" spans="8:8">
      <c r="H542" s="1433"/>
    </row>
    <row r="543" spans="8:8">
      <c r="H543" s="1433"/>
    </row>
    <row r="544" spans="8:8">
      <c r="H544" s="1433"/>
    </row>
    <row r="545" spans="8:8">
      <c r="H545" s="1433"/>
    </row>
    <row r="546" spans="8:8">
      <c r="H546" s="1433"/>
    </row>
    <row r="547" spans="8:8">
      <c r="H547" s="1433"/>
    </row>
    <row r="548" spans="8:8">
      <c r="H548" s="1433"/>
    </row>
    <row r="549" spans="8:8">
      <c r="H549" s="1433"/>
    </row>
    <row r="550" spans="8:8">
      <c r="H550" s="1433"/>
    </row>
    <row r="551" spans="8:8">
      <c r="H551" s="1433"/>
    </row>
    <row r="552" spans="8:8">
      <c r="H552" s="1433"/>
    </row>
    <row r="553" spans="8:8">
      <c r="H553" s="1433"/>
    </row>
    <row r="554" spans="8:8">
      <c r="H554" s="1433"/>
    </row>
    <row r="555" spans="8:8">
      <c r="H555" s="1433"/>
    </row>
    <row r="556" spans="8:8">
      <c r="H556" s="1433"/>
    </row>
    <row r="557" spans="8:8">
      <c r="H557" s="1433"/>
    </row>
    <row r="558" spans="8:8">
      <c r="H558" s="1433"/>
    </row>
    <row r="559" spans="8:8">
      <c r="H559" s="1433"/>
    </row>
    <row r="560" spans="8:8">
      <c r="H560" s="1433"/>
    </row>
    <row r="561" spans="8:8">
      <c r="H561" s="1433"/>
    </row>
    <row r="562" spans="8:8">
      <c r="H562" s="1433"/>
    </row>
    <row r="563" spans="8:8">
      <c r="H563" s="1433"/>
    </row>
    <row r="564" spans="8:8">
      <c r="H564" s="1433"/>
    </row>
    <row r="565" spans="8:8">
      <c r="H565" s="1433"/>
    </row>
    <row r="566" spans="8:8">
      <c r="H566" s="1433"/>
    </row>
    <row r="567" spans="8:8">
      <c r="H567" s="1433"/>
    </row>
    <row r="568" spans="8:8">
      <c r="H568" s="1433"/>
    </row>
    <row r="569" spans="8:8">
      <c r="H569" s="1433"/>
    </row>
    <row r="570" spans="8:8">
      <c r="H570" s="1433"/>
    </row>
    <row r="571" spans="8:8">
      <c r="H571" s="1433"/>
    </row>
    <row r="572" spans="8:8">
      <c r="H572" s="1433"/>
    </row>
    <row r="573" spans="8:8">
      <c r="H573" s="1433"/>
    </row>
    <row r="574" spans="8:8">
      <c r="H574" s="1433"/>
    </row>
    <row r="575" spans="8:8">
      <c r="H575" s="1433"/>
    </row>
    <row r="576" spans="8:8">
      <c r="H576" s="1433"/>
    </row>
    <row r="577" spans="8:8">
      <c r="H577" s="1433"/>
    </row>
    <row r="578" spans="8:8">
      <c r="H578" s="1433"/>
    </row>
    <row r="579" spans="8:8">
      <c r="H579" s="1433"/>
    </row>
    <row r="580" spans="8:8">
      <c r="H580" s="1433"/>
    </row>
    <row r="581" spans="8:8">
      <c r="H581" s="1433"/>
    </row>
    <row r="582" spans="8:8">
      <c r="H582" s="1433"/>
    </row>
    <row r="583" spans="8:8">
      <c r="H583" s="1433"/>
    </row>
    <row r="584" spans="8:8">
      <c r="H584" s="1433"/>
    </row>
    <row r="585" spans="8:8">
      <c r="H585" s="1433"/>
    </row>
    <row r="586" spans="8:8">
      <c r="H586" s="1433"/>
    </row>
    <row r="587" spans="8:8">
      <c r="H587" s="1433"/>
    </row>
    <row r="588" spans="8:8">
      <c r="H588" s="1433"/>
    </row>
    <row r="589" spans="8:8">
      <c r="H589" s="1433"/>
    </row>
    <row r="590" spans="8:8">
      <c r="H590" s="1433"/>
    </row>
    <row r="591" spans="8:8">
      <c r="H591" s="1433"/>
    </row>
    <row r="592" spans="8:8">
      <c r="H592" s="1433"/>
    </row>
    <row r="593" spans="8:8">
      <c r="H593" s="1433"/>
    </row>
    <row r="594" spans="8:8">
      <c r="H594" s="1433"/>
    </row>
    <row r="595" spans="8:8">
      <c r="H595" s="1433"/>
    </row>
    <row r="596" spans="8:8">
      <c r="H596" s="1433"/>
    </row>
    <row r="597" spans="8:8">
      <c r="H597" s="1433"/>
    </row>
    <row r="598" spans="8:8">
      <c r="H598" s="1433"/>
    </row>
    <row r="599" spans="8:8">
      <c r="H599" s="1433"/>
    </row>
    <row r="600" spans="8:8">
      <c r="H600" s="1433"/>
    </row>
    <row r="601" spans="8:8">
      <c r="H601" s="1433"/>
    </row>
    <row r="602" spans="8:8">
      <c r="H602" s="1433"/>
    </row>
    <row r="603" spans="8:8">
      <c r="H603" s="1433"/>
    </row>
    <row r="604" spans="8:8">
      <c r="H604" s="1433"/>
    </row>
    <row r="605" spans="8:8">
      <c r="H605" s="1433"/>
    </row>
    <row r="606" spans="8:8">
      <c r="H606" s="1433"/>
    </row>
    <row r="607" spans="8:8">
      <c r="H607" s="1433"/>
    </row>
    <row r="608" spans="8:8">
      <c r="H608" s="1433"/>
    </row>
    <row r="609" spans="8:8">
      <c r="H609" s="1433"/>
    </row>
    <row r="610" spans="8:8">
      <c r="H610" s="1433"/>
    </row>
    <row r="611" spans="8:8">
      <c r="H611" s="1433"/>
    </row>
    <row r="612" spans="8:8">
      <c r="H612" s="1433"/>
    </row>
    <row r="613" spans="8:8">
      <c r="H613" s="1433"/>
    </row>
    <row r="614" spans="8:8">
      <c r="H614" s="1433"/>
    </row>
    <row r="615" spans="8:8">
      <c r="H615" s="1433"/>
    </row>
    <row r="616" spans="8:8">
      <c r="H616" s="1433"/>
    </row>
    <row r="617" spans="8:8">
      <c r="H617" s="1433"/>
    </row>
    <row r="618" spans="8:8">
      <c r="H618" s="1433"/>
    </row>
    <row r="619" spans="8:8">
      <c r="H619" s="1433"/>
    </row>
    <row r="620" spans="8:8">
      <c r="H620" s="1433"/>
    </row>
    <row r="621" spans="8:8">
      <c r="H621" s="1433"/>
    </row>
    <row r="622" spans="8:8">
      <c r="H622" s="1433"/>
    </row>
    <row r="623" spans="8:8">
      <c r="H623" s="1433"/>
    </row>
    <row r="624" spans="8:8">
      <c r="H624" s="1433"/>
    </row>
    <row r="625" spans="8:8">
      <c r="H625" s="1433"/>
    </row>
    <row r="626" spans="8:8">
      <c r="H626" s="1433"/>
    </row>
    <row r="627" spans="8:8">
      <c r="H627" s="1433"/>
    </row>
    <row r="628" spans="8:8">
      <c r="H628" s="1433"/>
    </row>
    <row r="629" spans="8:8">
      <c r="H629" s="1433"/>
    </row>
    <row r="630" spans="8:8">
      <c r="H630" s="1433"/>
    </row>
    <row r="631" spans="8:8">
      <c r="H631" s="1433"/>
    </row>
    <row r="632" spans="8:8">
      <c r="H632" s="1433"/>
    </row>
    <row r="633" spans="8:8">
      <c r="H633" s="1433"/>
    </row>
    <row r="634" spans="8:8">
      <c r="H634" s="1433"/>
    </row>
    <row r="635" spans="8:8">
      <c r="H635" s="1433"/>
    </row>
    <row r="636" spans="8:8">
      <c r="H636" s="1433"/>
    </row>
    <row r="637" spans="8:8">
      <c r="H637" s="1433"/>
    </row>
    <row r="638" spans="8:8">
      <c r="H638" s="1433"/>
    </row>
    <row r="639" spans="8:8">
      <c r="H639" s="1433"/>
    </row>
    <row r="640" spans="8:8">
      <c r="H640" s="1433"/>
    </row>
    <row r="641" spans="8:8">
      <c r="H641" s="1433"/>
    </row>
    <row r="642" spans="8:8">
      <c r="H642" s="1433"/>
    </row>
    <row r="643" spans="8:8">
      <c r="H643" s="1433"/>
    </row>
    <row r="644" spans="8:8">
      <c r="H644" s="1433"/>
    </row>
    <row r="645" spans="8:8">
      <c r="H645" s="1433"/>
    </row>
    <row r="646" spans="8:8">
      <c r="H646" s="1433"/>
    </row>
    <row r="647" spans="8:8">
      <c r="H647" s="1433"/>
    </row>
    <row r="648" spans="8:8">
      <c r="H648" s="1433"/>
    </row>
    <row r="649" spans="8:8">
      <c r="H649" s="1433"/>
    </row>
    <row r="650" spans="8:8">
      <c r="H650" s="1433"/>
    </row>
    <row r="651" spans="8:8">
      <c r="H651" s="1433"/>
    </row>
    <row r="652" spans="8:8">
      <c r="H652" s="1433"/>
    </row>
    <row r="653" spans="8:8">
      <c r="H653" s="1433"/>
    </row>
    <row r="654" spans="8:8">
      <c r="H654" s="1433"/>
    </row>
    <row r="655" spans="8:8">
      <c r="H655" s="1433"/>
    </row>
    <row r="656" spans="8:8">
      <c r="H656" s="1433"/>
    </row>
    <row r="657" spans="8:8">
      <c r="H657" s="1433"/>
    </row>
    <row r="658" spans="8:8">
      <c r="H658" s="1433"/>
    </row>
    <row r="659" spans="8:8">
      <c r="H659" s="1433"/>
    </row>
    <row r="660" spans="8:8">
      <c r="H660" s="1433"/>
    </row>
    <row r="661" spans="8:8">
      <c r="H661" s="1433"/>
    </row>
    <row r="662" spans="8:8">
      <c r="H662" s="1433"/>
    </row>
    <row r="663" spans="8:8">
      <c r="H663" s="1433"/>
    </row>
    <row r="664" spans="8:8">
      <c r="H664" s="1433"/>
    </row>
    <row r="665" spans="8:8">
      <c r="H665" s="1433"/>
    </row>
    <row r="666" spans="8:8">
      <c r="H666" s="1433"/>
    </row>
    <row r="667" spans="8:8">
      <c r="H667" s="1433"/>
    </row>
    <row r="668" spans="8:8">
      <c r="H668" s="1433"/>
    </row>
    <row r="669" spans="8:8">
      <c r="H669" s="1433"/>
    </row>
    <row r="670" spans="8:8">
      <c r="H670" s="1433"/>
    </row>
    <row r="671" spans="8:8">
      <c r="H671" s="1433"/>
    </row>
    <row r="672" spans="8:8">
      <c r="H672" s="1433"/>
    </row>
    <row r="673" spans="8:8">
      <c r="H673" s="1433"/>
    </row>
    <row r="674" spans="8:8">
      <c r="H674" s="1433"/>
    </row>
    <row r="675" spans="8:8">
      <c r="H675" s="1433"/>
    </row>
    <row r="676" spans="8:8">
      <c r="H676" s="1433"/>
    </row>
    <row r="677" spans="8:8">
      <c r="H677" s="1433"/>
    </row>
    <row r="678" spans="8:8">
      <c r="H678" s="1433"/>
    </row>
    <row r="679" spans="8:8">
      <c r="H679" s="1433"/>
    </row>
    <row r="680" spans="8:8">
      <c r="H680" s="1433"/>
    </row>
    <row r="681" spans="8:8">
      <c r="H681" s="1433"/>
    </row>
    <row r="682" spans="8:8">
      <c r="H682" s="1433"/>
    </row>
    <row r="683" spans="8:8">
      <c r="H683" s="1433"/>
    </row>
    <row r="684" spans="8:8">
      <c r="H684" s="1433"/>
    </row>
    <row r="685" spans="8:8">
      <c r="H685" s="1433"/>
    </row>
    <row r="686" spans="8:8">
      <c r="H686" s="1433"/>
    </row>
    <row r="687" spans="8:8">
      <c r="H687" s="1433"/>
    </row>
    <row r="688" spans="8:8">
      <c r="H688" s="1433"/>
    </row>
    <row r="689" spans="8:8">
      <c r="H689" s="1433"/>
    </row>
    <row r="690" spans="8:8">
      <c r="H690" s="1433"/>
    </row>
    <row r="691" spans="8:8">
      <c r="H691" s="1433"/>
    </row>
    <row r="692" spans="8:8">
      <c r="H692" s="1433"/>
    </row>
    <row r="693" spans="8:8">
      <c r="H693" s="1433"/>
    </row>
    <row r="694" spans="8:8">
      <c r="H694" s="1433"/>
    </row>
    <row r="695" spans="8:8">
      <c r="H695" s="1433"/>
    </row>
    <row r="696" spans="8:8">
      <c r="H696" s="1433"/>
    </row>
    <row r="697" spans="8:8">
      <c r="H697" s="1433"/>
    </row>
    <row r="698" spans="8:8">
      <c r="H698" s="1433"/>
    </row>
    <row r="699" spans="8:8">
      <c r="H699" s="1433"/>
    </row>
    <row r="700" spans="8:8">
      <c r="H700" s="1433"/>
    </row>
    <row r="701" spans="8:8">
      <c r="H701" s="1433"/>
    </row>
    <row r="702" spans="8:8">
      <c r="H702" s="1433"/>
    </row>
    <row r="703" spans="8:8">
      <c r="H703" s="1433"/>
    </row>
    <row r="704" spans="8:8">
      <c r="H704" s="1433"/>
    </row>
    <row r="705" spans="8:8">
      <c r="H705" s="1433"/>
    </row>
    <row r="706" spans="8:8">
      <c r="H706" s="1433"/>
    </row>
    <row r="707" spans="8:8">
      <c r="H707" s="1433"/>
    </row>
    <row r="708" spans="8:8">
      <c r="H708" s="1433"/>
    </row>
    <row r="709" spans="8:8">
      <c r="H709" s="1433"/>
    </row>
    <row r="710" spans="8:8">
      <c r="H710" s="1433"/>
    </row>
    <row r="711" spans="8:8">
      <c r="H711" s="1433"/>
    </row>
    <row r="712" spans="8:8">
      <c r="H712" s="1433"/>
    </row>
    <row r="713" spans="8:8">
      <c r="H713" s="1433"/>
    </row>
    <row r="714" spans="8:8">
      <c r="H714" s="1433"/>
    </row>
    <row r="715" spans="8:8">
      <c r="H715" s="1433"/>
    </row>
    <row r="716" spans="8:8">
      <c r="H716" s="1433"/>
    </row>
    <row r="717" spans="8:8">
      <c r="H717" s="1433"/>
    </row>
    <row r="718" spans="8:8">
      <c r="H718" s="1433"/>
    </row>
    <row r="719" spans="8:8">
      <c r="H719" s="1433"/>
    </row>
    <row r="720" spans="8:8">
      <c r="H720" s="1433"/>
    </row>
    <row r="721" spans="8:8">
      <c r="H721" s="1433"/>
    </row>
    <row r="722" spans="8:8">
      <c r="H722" s="1433"/>
    </row>
    <row r="723" spans="8:8">
      <c r="H723" s="1433"/>
    </row>
    <row r="724" spans="8:8">
      <c r="H724" s="1433"/>
    </row>
    <row r="725" spans="8:8">
      <c r="H725" s="1433"/>
    </row>
    <row r="726" spans="8:8">
      <c r="H726" s="1433"/>
    </row>
    <row r="727" spans="8:8">
      <c r="H727" s="1433"/>
    </row>
    <row r="728" spans="8:8">
      <c r="H728" s="1433"/>
    </row>
    <row r="729" spans="8:8">
      <c r="H729" s="1433"/>
    </row>
    <row r="730" spans="8:8">
      <c r="H730" s="1433"/>
    </row>
    <row r="731" spans="8:8">
      <c r="H731" s="1433"/>
    </row>
    <row r="732" spans="8:8">
      <c r="H732" s="1433"/>
    </row>
    <row r="733" spans="8:8">
      <c r="H733" s="1433"/>
    </row>
    <row r="734" spans="8:8">
      <c r="H734" s="1433"/>
    </row>
    <row r="735" spans="8:8">
      <c r="H735" s="1433"/>
    </row>
    <row r="736" spans="8:8">
      <c r="H736" s="1433"/>
    </row>
    <row r="737" spans="8:8">
      <c r="H737" s="1433"/>
    </row>
    <row r="738" spans="8:8">
      <c r="H738" s="1433"/>
    </row>
    <row r="739" spans="8:8">
      <c r="H739" s="1433"/>
    </row>
    <row r="740" spans="8:8">
      <c r="H740" s="1433"/>
    </row>
    <row r="741" spans="8:8">
      <c r="H741" s="1433"/>
    </row>
    <row r="742" spans="8:8">
      <c r="H742" s="1433"/>
    </row>
    <row r="743" spans="8:8">
      <c r="H743" s="1433"/>
    </row>
    <row r="744" spans="8:8">
      <c r="H744" s="1433"/>
    </row>
    <row r="745" spans="8:8">
      <c r="H745" s="1433"/>
    </row>
    <row r="746" spans="8:8">
      <c r="H746" s="1433"/>
    </row>
    <row r="747" spans="8:8">
      <c r="H747" s="1433"/>
    </row>
    <row r="748" spans="8:8">
      <c r="H748" s="1433"/>
    </row>
    <row r="749" spans="8:8">
      <c r="H749" s="1433"/>
    </row>
    <row r="750" spans="8:8">
      <c r="H750" s="1433"/>
    </row>
    <row r="751" spans="8:8">
      <c r="H751" s="1433"/>
    </row>
    <row r="752" spans="8:8">
      <c r="H752" s="1433"/>
    </row>
    <row r="753" spans="8:8">
      <c r="H753" s="1433"/>
    </row>
    <row r="754" spans="8:8">
      <c r="H754" s="1433"/>
    </row>
    <row r="755" spans="8:8">
      <c r="H755" s="1433"/>
    </row>
    <row r="756" spans="8:8">
      <c r="H756" s="1433"/>
    </row>
    <row r="757" spans="8:8">
      <c r="H757" s="1433"/>
    </row>
    <row r="758" spans="8:8">
      <c r="H758" s="1433"/>
    </row>
    <row r="759" spans="8:8">
      <c r="H759" s="1433"/>
    </row>
    <row r="760" spans="8:8">
      <c r="H760" s="1433"/>
    </row>
    <row r="761" spans="8:8">
      <c r="H761" s="1433"/>
    </row>
    <row r="762" spans="8:8">
      <c r="H762" s="1433"/>
    </row>
    <row r="763" spans="8:8">
      <c r="H763" s="1433"/>
    </row>
    <row r="764" spans="8:8">
      <c r="H764" s="1433"/>
    </row>
    <row r="765" spans="8:8">
      <c r="H765" s="1433"/>
    </row>
    <row r="766" spans="8:8">
      <c r="H766" s="1433"/>
    </row>
    <row r="767" spans="8:8">
      <c r="H767" s="1433"/>
    </row>
    <row r="768" spans="8:8">
      <c r="H768" s="1433"/>
    </row>
    <row r="769" spans="8:8">
      <c r="H769" s="1433"/>
    </row>
    <row r="770" spans="8:8">
      <c r="H770" s="1433"/>
    </row>
    <row r="771" spans="8:8">
      <c r="H771" s="1433"/>
    </row>
    <row r="772" spans="8:8">
      <c r="H772" s="1433"/>
    </row>
    <row r="773" spans="8:8">
      <c r="H773" s="1433"/>
    </row>
  </sheetData>
  <mergeCells count="12">
    <mergeCell ref="C6:C7"/>
    <mergeCell ref="D6:D7"/>
    <mergeCell ref="A29:H29"/>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8"/>
  <sheetViews>
    <sheetView showGridLines="0" zoomScaleNormal="100" workbookViewId="0">
      <selection activeCell="I13" sqref="I13"/>
    </sheetView>
  </sheetViews>
  <sheetFormatPr defaultRowHeight="13.2"/>
  <cols>
    <col min="1" max="1" width="55.6640625" style="1466" customWidth="1"/>
    <col min="2" max="2" width="16.33203125" style="1466" customWidth="1"/>
    <col min="3" max="3" width="11.88671875" style="1466" customWidth="1"/>
    <col min="4" max="4" width="13" style="1466" customWidth="1"/>
    <col min="5" max="5" width="10.5546875" style="1466" bestFit="1" customWidth="1"/>
    <col min="6" max="6" width="9.5546875" style="1466" customWidth="1"/>
    <col min="7" max="7" width="8.6640625" style="1466" customWidth="1"/>
    <col min="8" max="8" width="10.33203125" style="1466" customWidth="1"/>
    <col min="9" max="9" width="12.109375" style="1466" customWidth="1"/>
    <col min="10" max="12" width="9.44140625" style="1466" bestFit="1" customWidth="1"/>
    <col min="13" max="13" width="10.33203125" style="1466" customWidth="1"/>
    <col min="14" max="14" width="8.44140625" style="1466" customWidth="1"/>
    <col min="15" max="15" width="6.88671875" style="1466" customWidth="1"/>
    <col min="16" max="16" width="8.33203125" style="1466" customWidth="1"/>
    <col min="17" max="17" width="6.88671875" style="1466" bestFit="1" customWidth="1"/>
    <col min="18" max="254" width="8.88671875" style="1466"/>
    <col min="255" max="255" width="56.44140625" style="1466" bestFit="1" customWidth="1"/>
    <col min="256" max="259" width="8.44140625" style="1466" bestFit="1" customWidth="1"/>
    <col min="260" max="260" width="7.109375" style="1466" bestFit="1" customWidth="1"/>
    <col min="261" max="261" width="7" style="1466" bestFit="1" customWidth="1"/>
    <col min="262" max="262" width="7.109375" style="1466" bestFit="1" customWidth="1"/>
    <col min="263" max="263" width="6.88671875" style="1466" bestFit="1" customWidth="1"/>
    <col min="264" max="264" width="10.44140625" style="1466" bestFit="1" customWidth="1"/>
    <col min="265" max="265" width="54.88671875" style="1466" customWidth="1"/>
    <col min="266" max="268" width="9.44140625" style="1466" bestFit="1" customWidth="1"/>
    <col min="269" max="269" width="10.33203125" style="1466" customWidth="1"/>
    <col min="270" max="270" width="8.44140625" style="1466" customWidth="1"/>
    <col min="271" max="271" width="6.88671875" style="1466" customWidth="1"/>
    <col min="272" max="272" width="8.33203125" style="1466" customWidth="1"/>
    <col min="273" max="273" width="6.88671875" style="1466" bestFit="1" customWidth="1"/>
    <col min="274" max="510" width="8.88671875" style="1466"/>
    <col min="511" max="511" width="56.44140625" style="1466" bestFit="1" customWidth="1"/>
    <col min="512" max="515" width="8.44140625" style="1466" bestFit="1" customWidth="1"/>
    <col min="516" max="516" width="7.109375" style="1466" bestFit="1" customWidth="1"/>
    <col min="517" max="517" width="7" style="1466" bestFit="1" customWidth="1"/>
    <col min="518" max="518" width="7.109375" style="1466" bestFit="1" customWidth="1"/>
    <col min="519" max="519" width="6.88671875" style="1466" bestFit="1" customWidth="1"/>
    <col min="520" max="520" width="10.44140625" style="1466" bestFit="1" customWidth="1"/>
    <col min="521" max="521" width="54.88671875" style="1466" customWidth="1"/>
    <col min="522" max="524" width="9.44140625" style="1466" bestFit="1" customWidth="1"/>
    <col min="525" max="525" width="10.33203125" style="1466" customWidth="1"/>
    <col min="526" max="526" width="8.44140625" style="1466" customWidth="1"/>
    <col min="527" max="527" width="6.88671875" style="1466" customWidth="1"/>
    <col min="528" max="528" width="8.33203125" style="1466" customWidth="1"/>
    <col min="529" max="529" width="6.88671875" style="1466" bestFit="1" customWidth="1"/>
    <col min="530" max="766" width="8.88671875" style="1466"/>
    <col min="767" max="767" width="56.44140625" style="1466" bestFit="1" customWidth="1"/>
    <col min="768" max="771" width="8.44140625" style="1466" bestFit="1" customWidth="1"/>
    <col min="772" max="772" width="7.109375" style="1466" bestFit="1" customWidth="1"/>
    <col min="773" max="773" width="7" style="1466" bestFit="1" customWidth="1"/>
    <col min="774" max="774" width="7.109375" style="1466" bestFit="1" customWidth="1"/>
    <col min="775" max="775" width="6.88671875" style="1466" bestFit="1" customWidth="1"/>
    <col min="776" max="776" width="10.44140625" style="1466" bestFit="1" customWidth="1"/>
    <col min="777" max="777" width="54.88671875" style="1466" customWidth="1"/>
    <col min="778" max="780" width="9.44140625" style="1466" bestFit="1" customWidth="1"/>
    <col min="781" max="781" width="10.33203125" style="1466" customWidth="1"/>
    <col min="782" max="782" width="8.44140625" style="1466" customWidth="1"/>
    <col min="783" max="783" width="6.88671875" style="1466" customWidth="1"/>
    <col min="784" max="784" width="8.33203125" style="1466" customWidth="1"/>
    <col min="785" max="785" width="6.88671875" style="1466" bestFit="1" customWidth="1"/>
    <col min="786" max="1022" width="8.88671875" style="1466"/>
    <col min="1023" max="1023" width="56.44140625" style="1466" bestFit="1" customWidth="1"/>
    <col min="1024" max="1027" width="8.44140625" style="1466" bestFit="1" customWidth="1"/>
    <col min="1028" max="1028" width="7.109375" style="1466" bestFit="1" customWidth="1"/>
    <col min="1029" max="1029" width="7" style="1466" bestFit="1" customWidth="1"/>
    <col min="1030" max="1030" width="7.109375" style="1466" bestFit="1" customWidth="1"/>
    <col min="1031" max="1031" width="6.88671875" style="1466" bestFit="1" customWidth="1"/>
    <col min="1032" max="1032" width="10.44140625" style="1466" bestFit="1" customWidth="1"/>
    <col min="1033" max="1033" width="54.88671875" style="1466" customWidth="1"/>
    <col min="1034" max="1036" width="9.44140625" style="1466" bestFit="1" customWidth="1"/>
    <col min="1037" max="1037" width="10.33203125" style="1466" customWidth="1"/>
    <col min="1038" max="1038" width="8.44140625" style="1466" customWidth="1"/>
    <col min="1039" max="1039" width="6.88671875" style="1466" customWidth="1"/>
    <col min="1040" max="1040" width="8.33203125" style="1466" customWidth="1"/>
    <col min="1041" max="1041" width="6.88671875" style="1466" bestFit="1" customWidth="1"/>
    <col min="1042" max="1278" width="8.88671875" style="1466"/>
    <col min="1279" max="1279" width="56.44140625" style="1466" bestFit="1" customWidth="1"/>
    <col min="1280" max="1283" width="8.44140625" style="1466" bestFit="1" customWidth="1"/>
    <col min="1284" max="1284" width="7.109375" style="1466" bestFit="1" customWidth="1"/>
    <col min="1285" max="1285" width="7" style="1466" bestFit="1" customWidth="1"/>
    <col min="1286" max="1286" width="7.109375" style="1466" bestFit="1" customWidth="1"/>
    <col min="1287" max="1287" width="6.88671875" style="1466" bestFit="1" customWidth="1"/>
    <col min="1288" max="1288" width="10.44140625" style="1466" bestFit="1" customWidth="1"/>
    <col min="1289" max="1289" width="54.88671875" style="1466" customWidth="1"/>
    <col min="1290" max="1292" width="9.44140625" style="1466" bestFit="1" customWidth="1"/>
    <col min="1293" max="1293" width="10.33203125" style="1466" customWidth="1"/>
    <col min="1294" max="1294" width="8.44140625" style="1466" customWidth="1"/>
    <col min="1295" max="1295" width="6.88671875" style="1466" customWidth="1"/>
    <col min="1296" max="1296" width="8.33203125" style="1466" customWidth="1"/>
    <col min="1297" max="1297" width="6.88671875" style="1466" bestFit="1" customWidth="1"/>
    <col min="1298" max="1534" width="8.88671875" style="1466"/>
    <col min="1535" max="1535" width="56.44140625" style="1466" bestFit="1" customWidth="1"/>
    <col min="1536" max="1539" width="8.44140625" style="1466" bestFit="1" customWidth="1"/>
    <col min="1540" max="1540" width="7.109375" style="1466" bestFit="1" customWidth="1"/>
    <col min="1541" max="1541" width="7" style="1466" bestFit="1" customWidth="1"/>
    <col min="1542" max="1542" width="7.109375" style="1466" bestFit="1" customWidth="1"/>
    <col min="1543" max="1543" width="6.88671875" style="1466" bestFit="1" customWidth="1"/>
    <col min="1544" max="1544" width="10.44140625" style="1466" bestFit="1" customWidth="1"/>
    <col min="1545" max="1545" width="54.88671875" style="1466" customWidth="1"/>
    <col min="1546" max="1548" width="9.44140625" style="1466" bestFit="1" customWidth="1"/>
    <col min="1549" max="1549" width="10.33203125" style="1466" customWidth="1"/>
    <col min="1550" max="1550" width="8.44140625" style="1466" customWidth="1"/>
    <col min="1551" max="1551" width="6.88671875" style="1466" customWidth="1"/>
    <col min="1552" max="1552" width="8.33203125" style="1466" customWidth="1"/>
    <col min="1553" max="1553" width="6.88671875" style="1466" bestFit="1" customWidth="1"/>
    <col min="1554" max="1790" width="8.88671875" style="1466"/>
    <col min="1791" max="1791" width="56.44140625" style="1466" bestFit="1" customWidth="1"/>
    <col min="1792" max="1795" width="8.44140625" style="1466" bestFit="1" customWidth="1"/>
    <col min="1796" max="1796" width="7.109375" style="1466" bestFit="1" customWidth="1"/>
    <col min="1797" max="1797" width="7" style="1466" bestFit="1" customWidth="1"/>
    <col min="1798" max="1798" width="7.109375" style="1466" bestFit="1" customWidth="1"/>
    <col min="1799" max="1799" width="6.88671875" style="1466" bestFit="1" customWidth="1"/>
    <col min="1800" max="1800" width="10.44140625" style="1466" bestFit="1" customWidth="1"/>
    <col min="1801" max="1801" width="54.88671875" style="1466" customWidth="1"/>
    <col min="1802" max="1804" width="9.44140625" style="1466" bestFit="1" customWidth="1"/>
    <col min="1805" max="1805" width="10.33203125" style="1466" customWidth="1"/>
    <col min="1806" max="1806" width="8.44140625" style="1466" customWidth="1"/>
    <col min="1807" max="1807" width="6.88671875" style="1466" customWidth="1"/>
    <col min="1808" max="1808" width="8.33203125" style="1466" customWidth="1"/>
    <col min="1809" max="1809" width="6.88671875" style="1466" bestFit="1" customWidth="1"/>
    <col min="1810" max="2046" width="8.88671875" style="1466"/>
    <col min="2047" max="2047" width="56.44140625" style="1466" bestFit="1" customWidth="1"/>
    <col min="2048" max="2051" width="8.44140625" style="1466" bestFit="1" customWidth="1"/>
    <col min="2052" max="2052" width="7.109375" style="1466" bestFit="1" customWidth="1"/>
    <col min="2053" max="2053" width="7" style="1466" bestFit="1" customWidth="1"/>
    <col min="2054" max="2054" width="7.109375" style="1466" bestFit="1" customWidth="1"/>
    <col min="2055" max="2055" width="6.88671875" style="1466" bestFit="1" customWidth="1"/>
    <col min="2056" max="2056" width="10.44140625" style="1466" bestFit="1" customWidth="1"/>
    <col min="2057" max="2057" width="54.88671875" style="1466" customWidth="1"/>
    <col min="2058" max="2060" width="9.44140625" style="1466" bestFit="1" customWidth="1"/>
    <col min="2061" max="2061" width="10.33203125" style="1466" customWidth="1"/>
    <col min="2062" max="2062" width="8.44140625" style="1466" customWidth="1"/>
    <col min="2063" max="2063" width="6.88671875" style="1466" customWidth="1"/>
    <col min="2064" max="2064" width="8.33203125" style="1466" customWidth="1"/>
    <col min="2065" max="2065" width="6.88671875" style="1466" bestFit="1" customWidth="1"/>
    <col min="2066" max="2302" width="8.88671875" style="1466"/>
    <col min="2303" max="2303" width="56.44140625" style="1466" bestFit="1" customWidth="1"/>
    <col min="2304" max="2307" width="8.44140625" style="1466" bestFit="1" customWidth="1"/>
    <col min="2308" max="2308" width="7.109375" style="1466" bestFit="1" customWidth="1"/>
    <col min="2309" max="2309" width="7" style="1466" bestFit="1" customWidth="1"/>
    <col min="2310" max="2310" width="7.109375" style="1466" bestFit="1" customWidth="1"/>
    <col min="2311" max="2311" width="6.88671875" style="1466" bestFit="1" customWidth="1"/>
    <col min="2312" max="2312" width="10.44140625" style="1466" bestFit="1" customWidth="1"/>
    <col min="2313" max="2313" width="54.88671875" style="1466" customWidth="1"/>
    <col min="2314" max="2316" width="9.44140625" style="1466" bestFit="1" customWidth="1"/>
    <col min="2317" max="2317" width="10.33203125" style="1466" customWidth="1"/>
    <col min="2318" max="2318" width="8.44140625" style="1466" customWidth="1"/>
    <col min="2319" max="2319" width="6.88671875" style="1466" customWidth="1"/>
    <col min="2320" max="2320" width="8.33203125" style="1466" customWidth="1"/>
    <col min="2321" max="2321" width="6.88671875" style="1466" bestFit="1" customWidth="1"/>
    <col min="2322" max="2558" width="8.88671875" style="1466"/>
    <col min="2559" max="2559" width="56.44140625" style="1466" bestFit="1" customWidth="1"/>
    <col min="2560" max="2563" width="8.44140625" style="1466" bestFit="1" customWidth="1"/>
    <col min="2564" max="2564" width="7.109375" style="1466" bestFit="1" customWidth="1"/>
    <col min="2565" max="2565" width="7" style="1466" bestFit="1" customWidth="1"/>
    <col min="2566" max="2566" width="7.109375" style="1466" bestFit="1" customWidth="1"/>
    <col min="2567" max="2567" width="6.88671875" style="1466" bestFit="1" customWidth="1"/>
    <col min="2568" max="2568" width="10.44140625" style="1466" bestFit="1" customWidth="1"/>
    <col min="2569" max="2569" width="54.88671875" style="1466" customWidth="1"/>
    <col min="2570" max="2572" width="9.44140625" style="1466" bestFit="1" customWidth="1"/>
    <col min="2573" max="2573" width="10.33203125" style="1466" customWidth="1"/>
    <col min="2574" max="2574" width="8.44140625" style="1466" customWidth="1"/>
    <col min="2575" max="2575" width="6.88671875" style="1466" customWidth="1"/>
    <col min="2576" max="2576" width="8.33203125" style="1466" customWidth="1"/>
    <col min="2577" max="2577" width="6.88671875" style="1466" bestFit="1" customWidth="1"/>
    <col min="2578" max="2814" width="8.88671875" style="1466"/>
    <col min="2815" max="2815" width="56.44140625" style="1466" bestFit="1" customWidth="1"/>
    <col min="2816" max="2819" width="8.44140625" style="1466" bestFit="1" customWidth="1"/>
    <col min="2820" max="2820" width="7.109375" style="1466" bestFit="1" customWidth="1"/>
    <col min="2821" max="2821" width="7" style="1466" bestFit="1" customWidth="1"/>
    <col min="2822" max="2822" width="7.109375" style="1466" bestFit="1" customWidth="1"/>
    <col min="2823" max="2823" width="6.88671875" style="1466" bestFit="1" customWidth="1"/>
    <col min="2824" max="2824" width="10.44140625" style="1466" bestFit="1" customWidth="1"/>
    <col min="2825" max="2825" width="54.88671875" style="1466" customWidth="1"/>
    <col min="2826" max="2828" width="9.44140625" style="1466" bestFit="1" customWidth="1"/>
    <col min="2829" max="2829" width="10.33203125" style="1466" customWidth="1"/>
    <col min="2830" max="2830" width="8.44140625" style="1466" customWidth="1"/>
    <col min="2831" max="2831" width="6.88671875" style="1466" customWidth="1"/>
    <col min="2832" max="2832" width="8.33203125" style="1466" customWidth="1"/>
    <col min="2833" max="2833" width="6.88671875" style="1466" bestFit="1" customWidth="1"/>
    <col min="2834" max="3070" width="8.88671875" style="1466"/>
    <col min="3071" max="3071" width="56.44140625" style="1466" bestFit="1" customWidth="1"/>
    <col min="3072" max="3075" width="8.44140625" style="1466" bestFit="1" customWidth="1"/>
    <col min="3076" max="3076" width="7.109375" style="1466" bestFit="1" customWidth="1"/>
    <col min="3077" max="3077" width="7" style="1466" bestFit="1" customWidth="1"/>
    <col min="3078" max="3078" width="7.109375" style="1466" bestFit="1" customWidth="1"/>
    <col min="3079" max="3079" width="6.88671875" style="1466" bestFit="1" customWidth="1"/>
    <col min="3080" max="3080" width="10.44140625" style="1466" bestFit="1" customWidth="1"/>
    <col min="3081" max="3081" width="54.88671875" style="1466" customWidth="1"/>
    <col min="3082" max="3084" width="9.44140625" style="1466" bestFit="1" customWidth="1"/>
    <col min="3085" max="3085" width="10.33203125" style="1466" customWidth="1"/>
    <col min="3086" max="3086" width="8.44140625" style="1466" customWidth="1"/>
    <col min="3087" max="3087" width="6.88671875" style="1466" customWidth="1"/>
    <col min="3088" max="3088" width="8.33203125" style="1466" customWidth="1"/>
    <col min="3089" max="3089" width="6.88671875" style="1466" bestFit="1" customWidth="1"/>
    <col min="3090" max="3326" width="8.88671875" style="1466"/>
    <col min="3327" max="3327" width="56.44140625" style="1466" bestFit="1" customWidth="1"/>
    <col min="3328" max="3331" width="8.44140625" style="1466" bestFit="1" customWidth="1"/>
    <col min="3332" max="3332" width="7.109375" style="1466" bestFit="1" customWidth="1"/>
    <col min="3333" max="3333" width="7" style="1466" bestFit="1" customWidth="1"/>
    <col min="3334" max="3334" width="7.109375" style="1466" bestFit="1" customWidth="1"/>
    <col min="3335" max="3335" width="6.88671875" style="1466" bestFit="1" customWidth="1"/>
    <col min="3336" max="3336" width="10.44140625" style="1466" bestFit="1" customWidth="1"/>
    <col min="3337" max="3337" width="54.88671875" style="1466" customWidth="1"/>
    <col min="3338" max="3340" width="9.44140625" style="1466" bestFit="1" customWidth="1"/>
    <col min="3341" max="3341" width="10.33203125" style="1466" customWidth="1"/>
    <col min="3342" max="3342" width="8.44140625" style="1466" customWidth="1"/>
    <col min="3343" max="3343" width="6.88671875" style="1466" customWidth="1"/>
    <col min="3344" max="3344" width="8.33203125" style="1466" customWidth="1"/>
    <col min="3345" max="3345" width="6.88671875" style="1466" bestFit="1" customWidth="1"/>
    <col min="3346" max="3582" width="8.88671875" style="1466"/>
    <col min="3583" max="3583" width="56.44140625" style="1466" bestFit="1" customWidth="1"/>
    <col min="3584" max="3587" width="8.44140625" style="1466" bestFit="1" customWidth="1"/>
    <col min="3588" max="3588" width="7.109375" style="1466" bestFit="1" customWidth="1"/>
    <col min="3589" max="3589" width="7" style="1466" bestFit="1" customWidth="1"/>
    <col min="3590" max="3590" width="7.109375" style="1466" bestFit="1" customWidth="1"/>
    <col min="3591" max="3591" width="6.88671875" style="1466" bestFit="1" customWidth="1"/>
    <col min="3592" max="3592" width="10.44140625" style="1466" bestFit="1" customWidth="1"/>
    <col min="3593" max="3593" width="54.88671875" style="1466" customWidth="1"/>
    <col min="3594" max="3596" width="9.44140625" style="1466" bestFit="1" customWidth="1"/>
    <col min="3597" max="3597" width="10.33203125" style="1466" customWidth="1"/>
    <col min="3598" max="3598" width="8.44140625" style="1466" customWidth="1"/>
    <col min="3599" max="3599" width="6.88671875" style="1466" customWidth="1"/>
    <col min="3600" max="3600" width="8.33203125" style="1466" customWidth="1"/>
    <col min="3601" max="3601" width="6.88671875" style="1466" bestFit="1" customWidth="1"/>
    <col min="3602" max="3838" width="8.88671875" style="1466"/>
    <col min="3839" max="3839" width="56.44140625" style="1466" bestFit="1" customWidth="1"/>
    <col min="3840" max="3843" width="8.44140625" style="1466" bestFit="1" customWidth="1"/>
    <col min="3844" max="3844" width="7.109375" style="1466" bestFit="1" customWidth="1"/>
    <col min="3845" max="3845" width="7" style="1466" bestFit="1" customWidth="1"/>
    <col min="3846" max="3846" width="7.109375" style="1466" bestFit="1" customWidth="1"/>
    <col min="3847" max="3847" width="6.88671875" style="1466" bestFit="1" customWidth="1"/>
    <col min="3848" max="3848" width="10.44140625" style="1466" bestFit="1" customWidth="1"/>
    <col min="3849" max="3849" width="54.88671875" style="1466" customWidth="1"/>
    <col min="3850" max="3852" width="9.44140625" style="1466" bestFit="1" customWidth="1"/>
    <col min="3853" max="3853" width="10.33203125" style="1466" customWidth="1"/>
    <col min="3854" max="3854" width="8.44140625" style="1466" customWidth="1"/>
    <col min="3855" max="3855" width="6.88671875" style="1466" customWidth="1"/>
    <col min="3856" max="3856" width="8.33203125" style="1466" customWidth="1"/>
    <col min="3857" max="3857" width="6.88671875" style="1466" bestFit="1" customWidth="1"/>
    <col min="3858" max="4094" width="8.88671875" style="1466"/>
    <col min="4095" max="4095" width="56.44140625" style="1466" bestFit="1" customWidth="1"/>
    <col min="4096" max="4099" width="8.44140625" style="1466" bestFit="1" customWidth="1"/>
    <col min="4100" max="4100" width="7.109375" style="1466" bestFit="1" customWidth="1"/>
    <col min="4101" max="4101" width="7" style="1466" bestFit="1" customWidth="1"/>
    <col min="4102" max="4102" width="7.109375" style="1466" bestFit="1" customWidth="1"/>
    <col min="4103" max="4103" width="6.88671875" style="1466" bestFit="1" customWidth="1"/>
    <col min="4104" max="4104" width="10.44140625" style="1466" bestFit="1" customWidth="1"/>
    <col min="4105" max="4105" width="54.88671875" style="1466" customWidth="1"/>
    <col min="4106" max="4108" width="9.44140625" style="1466" bestFit="1" customWidth="1"/>
    <col min="4109" max="4109" width="10.33203125" style="1466" customWidth="1"/>
    <col min="4110" max="4110" width="8.44140625" style="1466" customWidth="1"/>
    <col min="4111" max="4111" width="6.88671875" style="1466" customWidth="1"/>
    <col min="4112" max="4112" width="8.33203125" style="1466" customWidth="1"/>
    <col min="4113" max="4113" width="6.88671875" style="1466" bestFit="1" customWidth="1"/>
    <col min="4114" max="4350" width="8.88671875" style="1466"/>
    <col min="4351" max="4351" width="56.44140625" style="1466" bestFit="1" customWidth="1"/>
    <col min="4352" max="4355" width="8.44140625" style="1466" bestFit="1" customWidth="1"/>
    <col min="4356" max="4356" width="7.109375" style="1466" bestFit="1" customWidth="1"/>
    <col min="4357" max="4357" width="7" style="1466" bestFit="1" customWidth="1"/>
    <col min="4358" max="4358" width="7.109375" style="1466" bestFit="1" customWidth="1"/>
    <col min="4359" max="4359" width="6.88671875" style="1466" bestFit="1" customWidth="1"/>
    <col min="4360" max="4360" width="10.44140625" style="1466" bestFit="1" customWidth="1"/>
    <col min="4361" max="4361" width="54.88671875" style="1466" customWidth="1"/>
    <col min="4362" max="4364" width="9.44140625" style="1466" bestFit="1" customWidth="1"/>
    <col min="4365" max="4365" width="10.33203125" style="1466" customWidth="1"/>
    <col min="4366" max="4366" width="8.44140625" style="1466" customWidth="1"/>
    <col min="4367" max="4367" width="6.88671875" style="1466" customWidth="1"/>
    <col min="4368" max="4368" width="8.33203125" style="1466" customWidth="1"/>
    <col min="4369" max="4369" width="6.88671875" style="1466" bestFit="1" customWidth="1"/>
    <col min="4370" max="4606" width="8.88671875" style="1466"/>
    <col min="4607" max="4607" width="56.44140625" style="1466" bestFit="1" customWidth="1"/>
    <col min="4608" max="4611" width="8.44140625" style="1466" bestFit="1" customWidth="1"/>
    <col min="4612" max="4612" width="7.109375" style="1466" bestFit="1" customWidth="1"/>
    <col min="4613" max="4613" width="7" style="1466" bestFit="1" customWidth="1"/>
    <col min="4614" max="4614" width="7.109375" style="1466" bestFit="1" customWidth="1"/>
    <col min="4615" max="4615" width="6.88671875" style="1466" bestFit="1" customWidth="1"/>
    <col min="4616" max="4616" width="10.44140625" style="1466" bestFit="1" customWidth="1"/>
    <col min="4617" max="4617" width="54.88671875" style="1466" customWidth="1"/>
    <col min="4618" max="4620" width="9.44140625" style="1466" bestFit="1" customWidth="1"/>
    <col min="4621" max="4621" width="10.33203125" style="1466" customWidth="1"/>
    <col min="4622" max="4622" width="8.44140625" style="1466" customWidth="1"/>
    <col min="4623" max="4623" width="6.88671875" style="1466" customWidth="1"/>
    <col min="4624" max="4624" width="8.33203125" style="1466" customWidth="1"/>
    <col min="4625" max="4625" width="6.88671875" style="1466" bestFit="1" customWidth="1"/>
    <col min="4626" max="4862" width="8.88671875" style="1466"/>
    <col min="4863" max="4863" width="56.44140625" style="1466" bestFit="1" customWidth="1"/>
    <col min="4864" max="4867" width="8.44140625" style="1466" bestFit="1" customWidth="1"/>
    <col min="4868" max="4868" width="7.109375" style="1466" bestFit="1" customWidth="1"/>
    <col min="4869" max="4869" width="7" style="1466" bestFit="1" customWidth="1"/>
    <col min="4870" max="4870" width="7.109375" style="1466" bestFit="1" customWidth="1"/>
    <col min="4871" max="4871" width="6.88671875" style="1466" bestFit="1" customWidth="1"/>
    <col min="4872" max="4872" width="10.44140625" style="1466" bestFit="1" customWidth="1"/>
    <col min="4873" max="4873" width="54.88671875" style="1466" customWidth="1"/>
    <col min="4874" max="4876" width="9.44140625" style="1466" bestFit="1" customWidth="1"/>
    <col min="4877" max="4877" width="10.33203125" style="1466" customWidth="1"/>
    <col min="4878" max="4878" width="8.44140625" style="1466" customWidth="1"/>
    <col min="4879" max="4879" width="6.88671875" style="1466" customWidth="1"/>
    <col min="4880" max="4880" width="8.33203125" style="1466" customWidth="1"/>
    <col min="4881" max="4881" width="6.88671875" style="1466" bestFit="1" customWidth="1"/>
    <col min="4882" max="5118" width="8.88671875" style="1466"/>
    <col min="5119" max="5119" width="56.44140625" style="1466" bestFit="1" customWidth="1"/>
    <col min="5120" max="5123" width="8.44140625" style="1466" bestFit="1" customWidth="1"/>
    <col min="5124" max="5124" width="7.109375" style="1466" bestFit="1" customWidth="1"/>
    <col min="5125" max="5125" width="7" style="1466" bestFit="1" customWidth="1"/>
    <col min="5126" max="5126" width="7.109375" style="1466" bestFit="1" customWidth="1"/>
    <col min="5127" max="5127" width="6.88671875" style="1466" bestFit="1" customWidth="1"/>
    <col min="5128" max="5128" width="10.44140625" style="1466" bestFit="1" customWidth="1"/>
    <col min="5129" max="5129" width="54.88671875" style="1466" customWidth="1"/>
    <col min="5130" max="5132" width="9.44140625" style="1466" bestFit="1" customWidth="1"/>
    <col min="5133" max="5133" width="10.33203125" style="1466" customWidth="1"/>
    <col min="5134" max="5134" width="8.44140625" style="1466" customWidth="1"/>
    <col min="5135" max="5135" width="6.88671875" style="1466" customWidth="1"/>
    <col min="5136" max="5136" width="8.33203125" style="1466" customWidth="1"/>
    <col min="5137" max="5137" width="6.88671875" style="1466" bestFit="1" customWidth="1"/>
    <col min="5138" max="5374" width="8.88671875" style="1466"/>
    <col min="5375" max="5375" width="56.44140625" style="1466" bestFit="1" customWidth="1"/>
    <col min="5376" max="5379" width="8.44140625" style="1466" bestFit="1" customWidth="1"/>
    <col min="5380" max="5380" width="7.109375" style="1466" bestFit="1" customWidth="1"/>
    <col min="5381" max="5381" width="7" style="1466" bestFit="1" customWidth="1"/>
    <col min="5382" max="5382" width="7.109375" style="1466" bestFit="1" customWidth="1"/>
    <col min="5383" max="5383" width="6.88671875" style="1466" bestFit="1" customWidth="1"/>
    <col min="5384" max="5384" width="10.44140625" style="1466" bestFit="1" customWidth="1"/>
    <col min="5385" max="5385" width="54.88671875" style="1466" customWidth="1"/>
    <col min="5386" max="5388" width="9.44140625" style="1466" bestFit="1" customWidth="1"/>
    <col min="5389" max="5389" width="10.33203125" style="1466" customWidth="1"/>
    <col min="5390" max="5390" width="8.44140625" style="1466" customWidth="1"/>
    <col min="5391" max="5391" width="6.88671875" style="1466" customWidth="1"/>
    <col min="5392" max="5392" width="8.33203125" style="1466" customWidth="1"/>
    <col min="5393" max="5393" width="6.88671875" style="1466" bestFit="1" customWidth="1"/>
    <col min="5394" max="5630" width="8.88671875" style="1466"/>
    <col min="5631" max="5631" width="56.44140625" style="1466" bestFit="1" customWidth="1"/>
    <col min="5632" max="5635" width="8.44140625" style="1466" bestFit="1" customWidth="1"/>
    <col min="5636" max="5636" width="7.109375" style="1466" bestFit="1" customWidth="1"/>
    <col min="5637" max="5637" width="7" style="1466" bestFit="1" customWidth="1"/>
    <col min="5638" max="5638" width="7.109375" style="1466" bestFit="1" customWidth="1"/>
    <col min="5639" max="5639" width="6.88671875" style="1466" bestFit="1" customWidth="1"/>
    <col min="5640" max="5640" width="10.44140625" style="1466" bestFit="1" customWidth="1"/>
    <col min="5641" max="5641" width="54.88671875" style="1466" customWidth="1"/>
    <col min="5642" max="5644" width="9.44140625" style="1466" bestFit="1" customWidth="1"/>
    <col min="5645" max="5645" width="10.33203125" style="1466" customWidth="1"/>
    <col min="5646" max="5646" width="8.44140625" style="1466" customWidth="1"/>
    <col min="5647" max="5647" width="6.88671875" style="1466" customWidth="1"/>
    <col min="5648" max="5648" width="8.33203125" style="1466" customWidth="1"/>
    <col min="5649" max="5649" width="6.88671875" style="1466" bestFit="1" customWidth="1"/>
    <col min="5650" max="5886" width="8.88671875" style="1466"/>
    <col min="5887" max="5887" width="56.44140625" style="1466" bestFit="1" customWidth="1"/>
    <col min="5888" max="5891" width="8.44140625" style="1466" bestFit="1" customWidth="1"/>
    <col min="5892" max="5892" width="7.109375" style="1466" bestFit="1" customWidth="1"/>
    <col min="5893" max="5893" width="7" style="1466" bestFit="1" customWidth="1"/>
    <col min="5894" max="5894" width="7.109375" style="1466" bestFit="1" customWidth="1"/>
    <col min="5895" max="5895" width="6.88671875" style="1466" bestFit="1" customWidth="1"/>
    <col min="5896" max="5896" width="10.44140625" style="1466" bestFit="1" customWidth="1"/>
    <col min="5897" max="5897" width="54.88671875" style="1466" customWidth="1"/>
    <col min="5898" max="5900" width="9.44140625" style="1466" bestFit="1" customWidth="1"/>
    <col min="5901" max="5901" width="10.33203125" style="1466" customWidth="1"/>
    <col min="5902" max="5902" width="8.44140625" style="1466" customWidth="1"/>
    <col min="5903" max="5903" width="6.88671875" style="1466" customWidth="1"/>
    <col min="5904" max="5904" width="8.33203125" style="1466" customWidth="1"/>
    <col min="5905" max="5905" width="6.88671875" style="1466" bestFit="1" customWidth="1"/>
    <col min="5906" max="6142" width="8.88671875" style="1466"/>
    <col min="6143" max="6143" width="56.44140625" style="1466" bestFit="1" customWidth="1"/>
    <col min="6144" max="6147" width="8.44140625" style="1466" bestFit="1" customWidth="1"/>
    <col min="6148" max="6148" width="7.109375" style="1466" bestFit="1" customWidth="1"/>
    <col min="6149" max="6149" width="7" style="1466" bestFit="1" customWidth="1"/>
    <col min="6150" max="6150" width="7.109375" style="1466" bestFit="1" customWidth="1"/>
    <col min="6151" max="6151" width="6.88671875" style="1466" bestFit="1" customWidth="1"/>
    <col min="6152" max="6152" width="10.44140625" style="1466" bestFit="1" customWidth="1"/>
    <col min="6153" max="6153" width="54.88671875" style="1466" customWidth="1"/>
    <col min="6154" max="6156" width="9.44140625" style="1466" bestFit="1" customWidth="1"/>
    <col min="6157" max="6157" width="10.33203125" style="1466" customWidth="1"/>
    <col min="6158" max="6158" width="8.44140625" style="1466" customWidth="1"/>
    <col min="6159" max="6159" width="6.88671875" style="1466" customWidth="1"/>
    <col min="6160" max="6160" width="8.33203125" style="1466" customWidth="1"/>
    <col min="6161" max="6161" width="6.88671875" style="1466" bestFit="1" customWidth="1"/>
    <col min="6162" max="6398" width="8.88671875" style="1466"/>
    <col min="6399" max="6399" width="56.44140625" style="1466" bestFit="1" customWidth="1"/>
    <col min="6400" max="6403" width="8.44140625" style="1466" bestFit="1" customWidth="1"/>
    <col min="6404" max="6404" width="7.109375" style="1466" bestFit="1" customWidth="1"/>
    <col min="6405" max="6405" width="7" style="1466" bestFit="1" customWidth="1"/>
    <col min="6406" max="6406" width="7.109375" style="1466" bestFit="1" customWidth="1"/>
    <col min="6407" max="6407" width="6.88671875" style="1466" bestFit="1" customWidth="1"/>
    <col min="6408" max="6408" width="10.44140625" style="1466" bestFit="1" customWidth="1"/>
    <col min="6409" max="6409" width="54.88671875" style="1466" customWidth="1"/>
    <col min="6410" max="6412" width="9.44140625" style="1466" bestFit="1" customWidth="1"/>
    <col min="6413" max="6413" width="10.33203125" style="1466" customWidth="1"/>
    <col min="6414" max="6414" width="8.44140625" style="1466" customWidth="1"/>
    <col min="6415" max="6415" width="6.88671875" style="1466" customWidth="1"/>
    <col min="6416" max="6416" width="8.33203125" style="1466" customWidth="1"/>
    <col min="6417" max="6417" width="6.88671875" style="1466" bestFit="1" customWidth="1"/>
    <col min="6418" max="6654" width="8.88671875" style="1466"/>
    <col min="6655" max="6655" width="56.44140625" style="1466" bestFit="1" customWidth="1"/>
    <col min="6656" max="6659" width="8.44140625" style="1466" bestFit="1" customWidth="1"/>
    <col min="6660" max="6660" width="7.109375" style="1466" bestFit="1" customWidth="1"/>
    <col min="6661" max="6661" width="7" style="1466" bestFit="1" customWidth="1"/>
    <col min="6662" max="6662" width="7.109375" style="1466" bestFit="1" customWidth="1"/>
    <col min="6663" max="6663" width="6.88671875" style="1466" bestFit="1" customWidth="1"/>
    <col min="6664" max="6664" width="10.44140625" style="1466" bestFit="1" customWidth="1"/>
    <col min="6665" max="6665" width="54.88671875" style="1466" customWidth="1"/>
    <col min="6666" max="6668" width="9.44140625" style="1466" bestFit="1" customWidth="1"/>
    <col min="6669" max="6669" width="10.33203125" style="1466" customWidth="1"/>
    <col min="6670" max="6670" width="8.44140625" style="1466" customWidth="1"/>
    <col min="6671" max="6671" width="6.88671875" style="1466" customWidth="1"/>
    <col min="6672" max="6672" width="8.33203125" style="1466" customWidth="1"/>
    <col min="6673" max="6673" width="6.88671875" style="1466" bestFit="1" customWidth="1"/>
    <col min="6674" max="6910" width="8.88671875" style="1466"/>
    <col min="6911" max="6911" width="56.44140625" style="1466" bestFit="1" customWidth="1"/>
    <col min="6912" max="6915" width="8.44140625" style="1466" bestFit="1" customWidth="1"/>
    <col min="6916" max="6916" width="7.109375" style="1466" bestFit="1" customWidth="1"/>
    <col min="6917" max="6917" width="7" style="1466" bestFit="1" customWidth="1"/>
    <col min="6918" max="6918" width="7.109375" style="1466" bestFit="1" customWidth="1"/>
    <col min="6919" max="6919" width="6.88671875" style="1466" bestFit="1" customWidth="1"/>
    <col min="6920" max="6920" width="10.44140625" style="1466" bestFit="1" customWidth="1"/>
    <col min="6921" max="6921" width="54.88671875" style="1466" customWidth="1"/>
    <col min="6922" max="6924" width="9.44140625" style="1466" bestFit="1" customWidth="1"/>
    <col min="6925" max="6925" width="10.33203125" style="1466" customWidth="1"/>
    <col min="6926" max="6926" width="8.44140625" style="1466" customWidth="1"/>
    <col min="6927" max="6927" width="6.88671875" style="1466" customWidth="1"/>
    <col min="6928" max="6928" width="8.33203125" style="1466" customWidth="1"/>
    <col min="6929" max="6929" width="6.88671875" style="1466" bestFit="1" customWidth="1"/>
    <col min="6930" max="7166" width="8.88671875" style="1466"/>
    <col min="7167" max="7167" width="56.44140625" style="1466" bestFit="1" customWidth="1"/>
    <col min="7168" max="7171" width="8.44140625" style="1466" bestFit="1" customWidth="1"/>
    <col min="7172" max="7172" width="7.109375" style="1466" bestFit="1" customWidth="1"/>
    <col min="7173" max="7173" width="7" style="1466" bestFit="1" customWidth="1"/>
    <col min="7174" max="7174" width="7.109375" style="1466" bestFit="1" customWidth="1"/>
    <col min="7175" max="7175" width="6.88671875" style="1466" bestFit="1" customWidth="1"/>
    <col min="7176" max="7176" width="10.44140625" style="1466" bestFit="1" customWidth="1"/>
    <col min="7177" max="7177" width="54.88671875" style="1466" customWidth="1"/>
    <col min="7178" max="7180" width="9.44140625" style="1466" bestFit="1" customWidth="1"/>
    <col min="7181" max="7181" width="10.33203125" style="1466" customWidth="1"/>
    <col min="7182" max="7182" width="8.44140625" style="1466" customWidth="1"/>
    <col min="7183" max="7183" width="6.88671875" style="1466" customWidth="1"/>
    <col min="7184" max="7184" width="8.33203125" style="1466" customWidth="1"/>
    <col min="7185" max="7185" width="6.88671875" style="1466" bestFit="1" customWidth="1"/>
    <col min="7186" max="7422" width="8.88671875" style="1466"/>
    <col min="7423" max="7423" width="56.44140625" style="1466" bestFit="1" customWidth="1"/>
    <col min="7424" max="7427" width="8.44140625" style="1466" bestFit="1" customWidth="1"/>
    <col min="7428" max="7428" width="7.109375" style="1466" bestFit="1" customWidth="1"/>
    <col min="7429" max="7429" width="7" style="1466" bestFit="1" customWidth="1"/>
    <col min="7430" max="7430" width="7.109375" style="1466" bestFit="1" customWidth="1"/>
    <col min="7431" max="7431" width="6.88671875" style="1466" bestFit="1" customWidth="1"/>
    <col min="7432" max="7432" width="10.44140625" style="1466" bestFit="1" customWidth="1"/>
    <col min="7433" max="7433" width="54.88671875" style="1466" customWidth="1"/>
    <col min="7434" max="7436" width="9.44140625" style="1466" bestFit="1" customWidth="1"/>
    <col min="7437" max="7437" width="10.33203125" style="1466" customWidth="1"/>
    <col min="7438" max="7438" width="8.44140625" style="1466" customWidth="1"/>
    <col min="7439" max="7439" width="6.88671875" style="1466" customWidth="1"/>
    <col min="7440" max="7440" width="8.33203125" style="1466" customWidth="1"/>
    <col min="7441" max="7441" width="6.88671875" style="1466" bestFit="1" customWidth="1"/>
    <col min="7442" max="7678" width="8.88671875" style="1466"/>
    <col min="7679" max="7679" width="56.44140625" style="1466" bestFit="1" customWidth="1"/>
    <col min="7680" max="7683" width="8.44140625" style="1466" bestFit="1" customWidth="1"/>
    <col min="7684" max="7684" width="7.109375" style="1466" bestFit="1" customWidth="1"/>
    <col min="7685" max="7685" width="7" style="1466" bestFit="1" customWidth="1"/>
    <col min="7686" max="7686" width="7.109375" style="1466" bestFit="1" customWidth="1"/>
    <col min="7687" max="7687" width="6.88671875" style="1466" bestFit="1" customWidth="1"/>
    <col min="7688" max="7688" width="10.44140625" style="1466" bestFit="1" customWidth="1"/>
    <col min="7689" max="7689" width="54.88671875" style="1466" customWidth="1"/>
    <col min="7690" max="7692" width="9.44140625" style="1466" bestFit="1" customWidth="1"/>
    <col min="7693" max="7693" width="10.33203125" style="1466" customWidth="1"/>
    <col min="7694" max="7694" width="8.44140625" style="1466" customWidth="1"/>
    <col min="7695" max="7695" width="6.88671875" style="1466" customWidth="1"/>
    <col min="7696" max="7696" width="8.33203125" style="1466" customWidth="1"/>
    <col min="7697" max="7697" width="6.88671875" style="1466" bestFit="1" customWidth="1"/>
    <col min="7698" max="7934" width="8.88671875" style="1466"/>
    <col min="7935" max="7935" width="56.44140625" style="1466" bestFit="1" customWidth="1"/>
    <col min="7936" max="7939" width="8.44140625" style="1466" bestFit="1" customWidth="1"/>
    <col min="7940" max="7940" width="7.109375" style="1466" bestFit="1" customWidth="1"/>
    <col min="7941" max="7941" width="7" style="1466" bestFit="1" customWidth="1"/>
    <col min="7942" max="7942" width="7.109375" style="1466" bestFit="1" customWidth="1"/>
    <col min="7943" max="7943" width="6.88671875" style="1466" bestFit="1" customWidth="1"/>
    <col min="7944" max="7944" width="10.44140625" style="1466" bestFit="1" customWidth="1"/>
    <col min="7945" max="7945" width="54.88671875" style="1466" customWidth="1"/>
    <col min="7946" max="7948" width="9.44140625" style="1466" bestFit="1" customWidth="1"/>
    <col min="7949" max="7949" width="10.33203125" style="1466" customWidth="1"/>
    <col min="7950" max="7950" width="8.44140625" style="1466" customWidth="1"/>
    <col min="7951" max="7951" width="6.88671875" style="1466" customWidth="1"/>
    <col min="7952" max="7952" width="8.33203125" style="1466" customWidth="1"/>
    <col min="7953" max="7953" width="6.88671875" style="1466" bestFit="1" customWidth="1"/>
    <col min="7954" max="8190" width="8.88671875" style="1466"/>
    <col min="8191" max="8191" width="56.44140625" style="1466" bestFit="1" customWidth="1"/>
    <col min="8192" max="8195" width="8.44140625" style="1466" bestFit="1" customWidth="1"/>
    <col min="8196" max="8196" width="7.109375" style="1466" bestFit="1" customWidth="1"/>
    <col min="8197" max="8197" width="7" style="1466" bestFit="1" customWidth="1"/>
    <col min="8198" max="8198" width="7.109375" style="1466" bestFit="1" customWidth="1"/>
    <col min="8199" max="8199" width="6.88671875" style="1466" bestFit="1" customWidth="1"/>
    <col min="8200" max="8200" width="10.44140625" style="1466" bestFit="1" customWidth="1"/>
    <col min="8201" max="8201" width="54.88671875" style="1466" customWidth="1"/>
    <col min="8202" max="8204" width="9.44140625" style="1466" bestFit="1" customWidth="1"/>
    <col min="8205" max="8205" width="10.33203125" style="1466" customWidth="1"/>
    <col min="8206" max="8206" width="8.44140625" style="1466" customWidth="1"/>
    <col min="8207" max="8207" width="6.88671875" style="1466" customWidth="1"/>
    <col min="8208" max="8208" width="8.33203125" style="1466" customWidth="1"/>
    <col min="8209" max="8209" width="6.88671875" style="1466" bestFit="1" customWidth="1"/>
    <col min="8210" max="8446" width="8.88671875" style="1466"/>
    <col min="8447" max="8447" width="56.44140625" style="1466" bestFit="1" customWidth="1"/>
    <col min="8448" max="8451" width="8.44140625" style="1466" bestFit="1" customWidth="1"/>
    <col min="8452" max="8452" width="7.109375" style="1466" bestFit="1" customWidth="1"/>
    <col min="8453" max="8453" width="7" style="1466" bestFit="1" customWidth="1"/>
    <col min="8454" max="8454" width="7.109375" style="1466" bestFit="1" customWidth="1"/>
    <col min="8455" max="8455" width="6.88671875" style="1466" bestFit="1" customWidth="1"/>
    <col min="8456" max="8456" width="10.44140625" style="1466" bestFit="1" customWidth="1"/>
    <col min="8457" max="8457" width="54.88671875" style="1466" customWidth="1"/>
    <col min="8458" max="8460" width="9.44140625" style="1466" bestFit="1" customWidth="1"/>
    <col min="8461" max="8461" width="10.33203125" style="1466" customWidth="1"/>
    <col min="8462" max="8462" width="8.44140625" style="1466" customWidth="1"/>
    <col min="8463" max="8463" width="6.88671875" style="1466" customWidth="1"/>
    <col min="8464" max="8464" width="8.33203125" style="1466" customWidth="1"/>
    <col min="8465" max="8465" width="6.88671875" style="1466" bestFit="1" customWidth="1"/>
    <col min="8466" max="8702" width="8.88671875" style="1466"/>
    <col min="8703" max="8703" width="56.44140625" style="1466" bestFit="1" customWidth="1"/>
    <col min="8704" max="8707" width="8.44140625" style="1466" bestFit="1" customWidth="1"/>
    <col min="8708" max="8708" width="7.109375" style="1466" bestFit="1" customWidth="1"/>
    <col min="8709" max="8709" width="7" style="1466" bestFit="1" customWidth="1"/>
    <col min="8710" max="8710" width="7.109375" style="1466" bestFit="1" customWidth="1"/>
    <col min="8711" max="8711" width="6.88671875" style="1466" bestFit="1" customWidth="1"/>
    <col min="8712" max="8712" width="10.44140625" style="1466" bestFit="1" customWidth="1"/>
    <col min="8713" max="8713" width="54.88671875" style="1466" customWidth="1"/>
    <col min="8714" max="8716" width="9.44140625" style="1466" bestFit="1" customWidth="1"/>
    <col min="8717" max="8717" width="10.33203125" style="1466" customWidth="1"/>
    <col min="8718" max="8718" width="8.44140625" style="1466" customWidth="1"/>
    <col min="8719" max="8719" width="6.88671875" style="1466" customWidth="1"/>
    <col min="8720" max="8720" width="8.33203125" style="1466" customWidth="1"/>
    <col min="8721" max="8721" width="6.88671875" style="1466" bestFit="1" customWidth="1"/>
    <col min="8722" max="8958" width="8.88671875" style="1466"/>
    <col min="8959" max="8959" width="56.44140625" style="1466" bestFit="1" customWidth="1"/>
    <col min="8960" max="8963" width="8.44140625" style="1466" bestFit="1" customWidth="1"/>
    <col min="8964" max="8964" width="7.109375" style="1466" bestFit="1" customWidth="1"/>
    <col min="8965" max="8965" width="7" style="1466" bestFit="1" customWidth="1"/>
    <col min="8966" max="8966" width="7.109375" style="1466" bestFit="1" customWidth="1"/>
    <col min="8967" max="8967" width="6.88671875" style="1466" bestFit="1" customWidth="1"/>
    <col min="8968" max="8968" width="10.44140625" style="1466" bestFit="1" customWidth="1"/>
    <col min="8969" max="8969" width="54.88671875" style="1466" customWidth="1"/>
    <col min="8970" max="8972" width="9.44140625" style="1466" bestFit="1" customWidth="1"/>
    <col min="8973" max="8973" width="10.33203125" style="1466" customWidth="1"/>
    <col min="8974" max="8974" width="8.44140625" style="1466" customWidth="1"/>
    <col min="8975" max="8975" width="6.88671875" style="1466" customWidth="1"/>
    <col min="8976" max="8976" width="8.33203125" style="1466" customWidth="1"/>
    <col min="8977" max="8977" width="6.88671875" style="1466" bestFit="1" customWidth="1"/>
    <col min="8978" max="9214" width="8.88671875" style="1466"/>
    <col min="9215" max="9215" width="56.44140625" style="1466" bestFit="1" customWidth="1"/>
    <col min="9216" max="9219" width="8.44140625" style="1466" bestFit="1" customWidth="1"/>
    <col min="9220" max="9220" width="7.109375" style="1466" bestFit="1" customWidth="1"/>
    <col min="9221" max="9221" width="7" style="1466" bestFit="1" customWidth="1"/>
    <col min="9222" max="9222" width="7.109375" style="1466" bestFit="1" customWidth="1"/>
    <col min="9223" max="9223" width="6.88671875" style="1466" bestFit="1" customWidth="1"/>
    <col min="9224" max="9224" width="10.44140625" style="1466" bestFit="1" customWidth="1"/>
    <col min="9225" max="9225" width="54.88671875" style="1466" customWidth="1"/>
    <col min="9226" max="9228" width="9.44140625" style="1466" bestFit="1" customWidth="1"/>
    <col min="9229" max="9229" width="10.33203125" style="1466" customWidth="1"/>
    <col min="9230" max="9230" width="8.44140625" style="1466" customWidth="1"/>
    <col min="9231" max="9231" width="6.88671875" style="1466" customWidth="1"/>
    <col min="9232" max="9232" width="8.33203125" style="1466" customWidth="1"/>
    <col min="9233" max="9233" width="6.88671875" style="1466" bestFit="1" customWidth="1"/>
    <col min="9234" max="9470" width="8.88671875" style="1466"/>
    <col min="9471" max="9471" width="56.44140625" style="1466" bestFit="1" customWidth="1"/>
    <col min="9472" max="9475" width="8.44140625" style="1466" bestFit="1" customWidth="1"/>
    <col min="9476" max="9476" width="7.109375" style="1466" bestFit="1" customWidth="1"/>
    <col min="9477" max="9477" width="7" style="1466" bestFit="1" customWidth="1"/>
    <col min="9478" max="9478" width="7.109375" style="1466" bestFit="1" customWidth="1"/>
    <col min="9479" max="9479" width="6.88671875" style="1466" bestFit="1" customWidth="1"/>
    <col min="9480" max="9480" width="10.44140625" style="1466" bestFit="1" customWidth="1"/>
    <col min="9481" max="9481" width="54.88671875" style="1466" customWidth="1"/>
    <col min="9482" max="9484" width="9.44140625" style="1466" bestFit="1" customWidth="1"/>
    <col min="9485" max="9485" width="10.33203125" style="1466" customWidth="1"/>
    <col min="9486" max="9486" width="8.44140625" style="1466" customWidth="1"/>
    <col min="9487" max="9487" width="6.88671875" style="1466" customWidth="1"/>
    <col min="9488" max="9488" width="8.33203125" style="1466" customWidth="1"/>
    <col min="9489" max="9489" width="6.88671875" style="1466" bestFit="1" customWidth="1"/>
    <col min="9490" max="9726" width="8.88671875" style="1466"/>
    <col min="9727" max="9727" width="56.44140625" style="1466" bestFit="1" customWidth="1"/>
    <col min="9728" max="9731" width="8.44140625" style="1466" bestFit="1" customWidth="1"/>
    <col min="9732" max="9732" width="7.109375" style="1466" bestFit="1" customWidth="1"/>
    <col min="9733" max="9733" width="7" style="1466" bestFit="1" customWidth="1"/>
    <col min="9734" max="9734" width="7.109375" style="1466" bestFit="1" customWidth="1"/>
    <col min="9735" max="9735" width="6.88671875" style="1466" bestFit="1" customWidth="1"/>
    <col min="9736" max="9736" width="10.44140625" style="1466" bestFit="1" customWidth="1"/>
    <col min="9737" max="9737" width="54.88671875" style="1466" customWidth="1"/>
    <col min="9738" max="9740" width="9.44140625" style="1466" bestFit="1" customWidth="1"/>
    <col min="9741" max="9741" width="10.33203125" style="1466" customWidth="1"/>
    <col min="9742" max="9742" width="8.44140625" style="1466" customWidth="1"/>
    <col min="9743" max="9743" width="6.88671875" style="1466" customWidth="1"/>
    <col min="9744" max="9744" width="8.33203125" style="1466" customWidth="1"/>
    <col min="9745" max="9745" width="6.88671875" style="1466" bestFit="1" customWidth="1"/>
    <col min="9746" max="9982" width="8.88671875" style="1466"/>
    <col min="9983" max="9983" width="56.44140625" style="1466" bestFit="1" customWidth="1"/>
    <col min="9984" max="9987" width="8.44140625" style="1466" bestFit="1" customWidth="1"/>
    <col min="9988" max="9988" width="7.109375" style="1466" bestFit="1" customWidth="1"/>
    <col min="9989" max="9989" width="7" style="1466" bestFit="1" customWidth="1"/>
    <col min="9990" max="9990" width="7.109375" style="1466" bestFit="1" customWidth="1"/>
    <col min="9991" max="9991" width="6.88671875" style="1466" bestFit="1" customWidth="1"/>
    <col min="9992" max="9992" width="10.44140625" style="1466" bestFit="1" customWidth="1"/>
    <col min="9993" max="9993" width="54.88671875" style="1466" customWidth="1"/>
    <col min="9994" max="9996" width="9.44140625" style="1466" bestFit="1" customWidth="1"/>
    <col min="9997" max="9997" width="10.33203125" style="1466" customWidth="1"/>
    <col min="9998" max="9998" width="8.44140625" style="1466" customWidth="1"/>
    <col min="9999" max="9999" width="6.88671875" style="1466" customWidth="1"/>
    <col min="10000" max="10000" width="8.33203125" style="1466" customWidth="1"/>
    <col min="10001" max="10001" width="6.88671875" style="1466" bestFit="1" customWidth="1"/>
    <col min="10002" max="10238" width="8.88671875" style="1466"/>
    <col min="10239" max="10239" width="56.44140625" style="1466" bestFit="1" customWidth="1"/>
    <col min="10240" max="10243" width="8.44140625" style="1466" bestFit="1" customWidth="1"/>
    <col min="10244" max="10244" width="7.109375" style="1466" bestFit="1" customWidth="1"/>
    <col min="10245" max="10245" width="7" style="1466" bestFit="1" customWidth="1"/>
    <col min="10246" max="10246" width="7.109375" style="1466" bestFit="1" customWidth="1"/>
    <col min="10247" max="10247" width="6.88671875" style="1466" bestFit="1" customWidth="1"/>
    <col min="10248" max="10248" width="10.44140625" style="1466" bestFit="1" customWidth="1"/>
    <col min="10249" max="10249" width="54.88671875" style="1466" customWidth="1"/>
    <col min="10250" max="10252" width="9.44140625" style="1466" bestFit="1" customWidth="1"/>
    <col min="10253" max="10253" width="10.33203125" style="1466" customWidth="1"/>
    <col min="10254" max="10254" width="8.44140625" style="1466" customWidth="1"/>
    <col min="10255" max="10255" width="6.88671875" style="1466" customWidth="1"/>
    <col min="10256" max="10256" width="8.33203125" style="1466" customWidth="1"/>
    <col min="10257" max="10257" width="6.88671875" style="1466" bestFit="1" customWidth="1"/>
    <col min="10258" max="10494" width="8.88671875" style="1466"/>
    <col min="10495" max="10495" width="56.44140625" style="1466" bestFit="1" customWidth="1"/>
    <col min="10496" max="10499" width="8.44140625" style="1466" bestFit="1" customWidth="1"/>
    <col min="10500" max="10500" width="7.109375" style="1466" bestFit="1" customWidth="1"/>
    <col min="10501" max="10501" width="7" style="1466" bestFit="1" customWidth="1"/>
    <col min="10502" max="10502" width="7.109375" style="1466" bestFit="1" customWidth="1"/>
    <col min="10503" max="10503" width="6.88671875" style="1466" bestFit="1" customWidth="1"/>
    <col min="10504" max="10504" width="10.44140625" style="1466" bestFit="1" customWidth="1"/>
    <col min="10505" max="10505" width="54.88671875" style="1466" customWidth="1"/>
    <col min="10506" max="10508" width="9.44140625" style="1466" bestFit="1" customWidth="1"/>
    <col min="10509" max="10509" width="10.33203125" style="1466" customWidth="1"/>
    <col min="10510" max="10510" width="8.44140625" style="1466" customWidth="1"/>
    <col min="10511" max="10511" width="6.88671875" style="1466" customWidth="1"/>
    <col min="10512" max="10512" width="8.33203125" style="1466" customWidth="1"/>
    <col min="10513" max="10513" width="6.88671875" style="1466" bestFit="1" customWidth="1"/>
    <col min="10514" max="10750" width="8.88671875" style="1466"/>
    <col min="10751" max="10751" width="56.44140625" style="1466" bestFit="1" customWidth="1"/>
    <col min="10752" max="10755" width="8.44140625" style="1466" bestFit="1" customWidth="1"/>
    <col min="10756" max="10756" width="7.109375" style="1466" bestFit="1" customWidth="1"/>
    <col min="10757" max="10757" width="7" style="1466" bestFit="1" customWidth="1"/>
    <col min="10758" max="10758" width="7.109375" style="1466" bestFit="1" customWidth="1"/>
    <col min="10759" max="10759" width="6.88671875" style="1466" bestFit="1" customWidth="1"/>
    <col min="10760" max="10760" width="10.44140625" style="1466" bestFit="1" customWidth="1"/>
    <col min="10761" max="10761" width="54.88671875" style="1466" customWidth="1"/>
    <col min="10762" max="10764" width="9.44140625" style="1466" bestFit="1" customWidth="1"/>
    <col min="10765" max="10765" width="10.33203125" style="1466" customWidth="1"/>
    <col min="10766" max="10766" width="8.44140625" style="1466" customWidth="1"/>
    <col min="10767" max="10767" width="6.88671875" style="1466" customWidth="1"/>
    <col min="10768" max="10768" width="8.33203125" style="1466" customWidth="1"/>
    <col min="10769" max="10769" width="6.88671875" style="1466" bestFit="1" customWidth="1"/>
    <col min="10770" max="11006" width="8.88671875" style="1466"/>
    <col min="11007" max="11007" width="56.44140625" style="1466" bestFit="1" customWidth="1"/>
    <col min="11008" max="11011" width="8.44140625" style="1466" bestFit="1" customWidth="1"/>
    <col min="11012" max="11012" width="7.109375" style="1466" bestFit="1" customWidth="1"/>
    <col min="11013" max="11013" width="7" style="1466" bestFit="1" customWidth="1"/>
    <col min="11014" max="11014" width="7.109375" style="1466" bestFit="1" customWidth="1"/>
    <col min="11015" max="11015" width="6.88671875" style="1466" bestFit="1" customWidth="1"/>
    <col min="11016" max="11016" width="10.44140625" style="1466" bestFit="1" customWidth="1"/>
    <col min="11017" max="11017" width="54.88671875" style="1466" customWidth="1"/>
    <col min="11018" max="11020" width="9.44140625" style="1466" bestFit="1" customWidth="1"/>
    <col min="11021" max="11021" width="10.33203125" style="1466" customWidth="1"/>
    <col min="11022" max="11022" width="8.44140625" style="1466" customWidth="1"/>
    <col min="11023" max="11023" width="6.88671875" style="1466" customWidth="1"/>
    <col min="11024" max="11024" width="8.33203125" style="1466" customWidth="1"/>
    <col min="11025" max="11025" width="6.88671875" style="1466" bestFit="1" customWidth="1"/>
    <col min="11026" max="11262" width="8.88671875" style="1466"/>
    <col min="11263" max="11263" width="56.44140625" style="1466" bestFit="1" customWidth="1"/>
    <col min="11264" max="11267" width="8.44140625" style="1466" bestFit="1" customWidth="1"/>
    <col min="11268" max="11268" width="7.109375" style="1466" bestFit="1" customWidth="1"/>
    <col min="11269" max="11269" width="7" style="1466" bestFit="1" customWidth="1"/>
    <col min="11270" max="11270" width="7.109375" style="1466" bestFit="1" customWidth="1"/>
    <col min="11271" max="11271" width="6.88671875" style="1466" bestFit="1" customWidth="1"/>
    <col min="11272" max="11272" width="10.44140625" style="1466" bestFit="1" customWidth="1"/>
    <col min="11273" max="11273" width="54.88671875" style="1466" customWidth="1"/>
    <col min="11274" max="11276" width="9.44140625" style="1466" bestFit="1" customWidth="1"/>
    <col min="11277" max="11277" width="10.33203125" style="1466" customWidth="1"/>
    <col min="11278" max="11278" width="8.44140625" style="1466" customWidth="1"/>
    <col min="11279" max="11279" width="6.88671875" style="1466" customWidth="1"/>
    <col min="11280" max="11280" width="8.33203125" style="1466" customWidth="1"/>
    <col min="11281" max="11281" width="6.88671875" style="1466" bestFit="1" customWidth="1"/>
    <col min="11282" max="11518" width="8.88671875" style="1466"/>
    <col min="11519" max="11519" width="56.44140625" style="1466" bestFit="1" customWidth="1"/>
    <col min="11520" max="11523" width="8.44140625" style="1466" bestFit="1" customWidth="1"/>
    <col min="11524" max="11524" width="7.109375" style="1466" bestFit="1" customWidth="1"/>
    <col min="11525" max="11525" width="7" style="1466" bestFit="1" customWidth="1"/>
    <col min="11526" max="11526" width="7.109375" style="1466" bestFit="1" customWidth="1"/>
    <col min="11527" max="11527" width="6.88671875" style="1466" bestFit="1" customWidth="1"/>
    <col min="11528" max="11528" width="10.44140625" style="1466" bestFit="1" customWidth="1"/>
    <col min="11529" max="11529" width="54.88671875" style="1466" customWidth="1"/>
    <col min="11530" max="11532" width="9.44140625" style="1466" bestFit="1" customWidth="1"/>
    <col min="11533" max="11533" width="10.33203125" style="1466" customWidth="1"/>
    <col min="11534" max="11534" width="8.44140625" style="1466" customWidth="1"/>
    <col min="11535" max="11535" width="6.88671875" style="1466" customWidth="1"/>
    <col min="11536" max="11536" width="8.33203125" style="1466" customWidth="1"/>
    <col min="11537" max="11537" width="6.88671875" style="1466" bestFit="1" customWidth="1"/>
    <col min="11538" max="11774" width="8.88671875" style="1466"/>
    <col min="11775" max="11775" width="56.44140625" style="1466" bestFit="1" customWidth="1"/>
    <col min="11776" max="11779" width="8.44140625" style="1466" bestFit="1" customWidth="1"/>
    <col min="11780" max="11780" width="7.109375" style="1466" bestFit="1" customWidth="1"/>
    <col min="11781" max="11781" width="7" style="1466" bestFit="1" customWidth="1"/>
    <col min="11782" max="11782" width="7.109375" style="1466" bestFit="1" customWidth="1"/>
    <col min="11783" max="11783" width="6.88671875" style="1466" bestFit="1" customWidth="1"/>
    <col min="11784" max="11784" width="10.44140625" style="1466" bestFit="1" customWidth="1"/>
    <col min="11785" max="11785" width="54.88671875" style="1466" customWidth="1"/>
    <col min="11786" max="11788" width="9.44140625" style="1466" bestFit="1" customWidth="1"/>
    <col min="11789" max="11789" width="10.33203125" style="1466" customWidth="1"/>
    <col min="11790" max="11790" width="8.44140625" style="1466" customWidth="1"/>
    <col min="11791" max="11791" width="6.88671875" style="1466" customWidth="1"/>
    <col min="11792" max="11792" width="8.33203125" style="1466" customWidth="1"/>
    <col min="11793" max="11793" width="6.88671875" style="1466" bestFit="1" customWidth="1"/>
    <col min="11794" max="12030" width="8.88671875" style="1466"/>
    <col min="12031" max="12031" width="56.44140625" style="1466" bestFit="1" customWidth="1"/>
    <col min="12032" max="12035" width="8.44140625" style="1466" bestFit="1" customWidth="1"/>
    <col min="12036" max="12036" width="7.109375" style="1466" bestFit="1" customWidth="1"/>
    <col min="12037" max="12037" width="7" style="1466" bestFit="1" customWidth="1"/>
    <col min="12038" max="12038" width="7.109375" style="1466" bestFit="1" customWidth="1"/>
    <col min="12039" max="12039" width="6.88671875" style="1466" bestFit="1" customWidth="1"/>
    <col min="12040" max="12040" width="10.44140625" style="1466" bestFit="1" customWidth="1"/>
    <col min="12041" max="12041" width="54.88671875" style="1466" customWidth="1"/>
    <col min="12042" max="12044" width="9.44140625" style="1466" bestFit="1" customWidth="1"/>
    <col min="12045" max="12045" width="10.33203125" style="1466" customWidth="1"/>
    <col min="12046" max="12046" width="8.44140625" style="1466" customWidth="1"/>
    <col min="12047" max="12047" width="6.88671875" style="1466" customWidth="1"/>
    <col min="12048" max="12048" width="8.33203125" style="1466" customWidth="1"/>
    <col min="12049" max="12049" width="6.88671875" style="1466" bestFit="1" customWidth="1"/>
    <col min="12050" max="12286" width="8.88671875" style="1466"/>
    <col min="12287" max="12287" width="56.44140625" style="1466" bestFit="1" customWidth="1"/>
    <col min="12288" max="12291" width="8.44140625" style="1466" bestFit="1" customWidth="1"/>
    <col min="12292" max="12292" width="7.109375" style="1466" bestFit="1" customWidth="1"/>
    <col min="12293" max="12293" width="7" style="1466" bestFit="1" customWidth="1"/>
    <col min="12294" max="12294" width="7.109375" style="1466" bestFit="1" customWidth="1"/>
    <col min="12295" max="12295" width="6.88671875" style="1466" bestFit="1" customWidth="1"/>
    <col min="12296" max="12296" width="10.44140625" style="1466" bestFit="1" customWidth="1"/>
    <col min="12297" max="12297" width="54.88671875" style="1466" customWidth="1"/>
    <col min="12298" max="12300" width="9.44140625" style="1466" bestFit="1" customWidth="1"/>
    <col min="12301" max="12301" width="10.33203125" style="1466" customWidth="1"/>
    <col min="12302" max="12302" width="8.44140625" style="1466" customWidth="1"/>
    <col min="12303" max="12303" width="6.88671875" style="1466" customWidth="1"/>
    <col min="12304" max="12304" width="8.33203125" style="1466" customWidth="1"/>
    <col min="12305" max="12305" width="6.88671875" style="1466" bestFit="1" customWidth="1"/>
    <col min="12306" max="12542" width="8.88671875" style="1466"/>
    <col min="12543" max="12543" width="56.44140625" style="1466" bestFit="1" customWidth="1"/>
    <col min="12544" max="12547" width="8.44140625" style="1466" bestFit="1" customWidth="1"/>
    <col min="12548" max="12548" width="7.109375" style="1466" bestFit="1" customWidth="1"/>
    <col min="12549" max="12549" width="7" style="1466" bestFit="1" customWidth="1"/>
    <col min="12550" max="12550" width="7.109375" style="1466" bestFit="1" customWidth="1"/>
    <col min="12551" max="12551" width="6.88671875" style="1466" bestFit="1" customWidth="1"/>
    <col min="12552" max="12552" width="10.44140625" style="1466" bestFit="1" customWidth="1"/>
    <col min="12553" max="12553" width="54.88671875" style="1466" customWidth="1"/>
    <col min="12554" max="12556" width="9.44140625" style="1466" bestFit="1" customWidth="1"/>
    <col min="12557" max="12557" width="10.33203125" style="1466" customWidth="1"/>
    <col min="12558" max="12558" width="8.44140625" style="1466" customWidth="1"/>
    <col min="12559" max="12559" width="6.88671875" style="1466" customWidth="1"/>
    <col min="12560" max="12560" width="8.33203125" style="1466" customWidth="1"/>
    <col min="12561" max="12561" width="6.88671875" style="1466" bestFit="1" customWidth="1"/>
    <col min="12562" max="12798" width="8.88671875" style="1466"/>
    <col min="12799" max="12799" width="56.44140625" style="1466" bestFit="1" customWidth="1"/>
    <col min="12800" max="12803" width="8.44140625" style="1466" bestFit="1" customWidth="1"/>
    <col min="12804" max="12804" width="7.109375" style="1466" bestFit="1" customWidth="1"/>
    <col min="12805" max="12805" width="7" style="1466" bestFit="1" customWidth="1"/>
    <col min="12806" max="12806" width="7.109375" style="1466" bestFit="1" customWidth="1"/>
    <col min="12807" max="12807" width="6.88671875" style="1466" bestFit="1" customWidth="1"/>
    <col min="12808" max="12808" width="10.44140625" style="1466" bestFit="1" customWidth="1"/>
    <col min="12809" max="12809" width="54.88671875" style="1466" customWidth="1"/>
    <col min="12810" max="12812" width="9.44140625" style="1466" bestFit="1" customWidth="1"/>
    <col min="12813" max="12813" width="10.33203125" style="1466" customWidth="1"/>
    <col min="12814" max="12814" width="8.44140625" style="1466" customWidth="1"/>
    <col min="12815" max="12815" width="6.88671875" style="1466" customWidth="1"/>
    <col min="12816" max="12816" width="8.33203125" style="1466" customWidth="1"/>
    <col min="12817" max="12817" width="6.88671875" style="1466" bestFit="1" customWidth="1"/>
    <col min="12818" max="13054" width="8.88671875" style="1466"/>
    <col min="13055" max="13055" width="56.44140625" style="1466" bestFit="1" customWidth="1"/>
    <col min="13056" max="13059" width="8.44140625" style="1466" bestFit="1" customWidth="1"/>
    <col min="13060" max="13060" width="7.109375" style="1466" bestFit="1" customWidth="1"/>
    <col min="13061" max="13061" width="7" style="1466" bestFit="1" customWidth="1"/>
    <col min="13062" max="13062" width="7.109375" style="1466" bestFit="1" customWidth="1"/>
    <col min="13063" max="13063" width="6.88671875" style="1466" bestFit="1" customWidth="1"/>
    <col min="13064" max="13064" width="10.44140625" style="1466" bestFit="1" customWidth="1"/>
    <col min="13065" max="13065" width="54.88671875" style="1466" customWidth="1"/>
    <col min="13066" max="13068" width="9.44140625" style="1466" bestFit="1" customWidth="1"/>
    <col min="13069" max="13069" width="10.33203125" style="1466" customWidth="1"/>
    <col min="13070" max="13070" width="8.44140625" style="1466" customWidth="1"/>
    <col min="13071" max="13071" width="6.88671875" style="1466" customWidth="1"/>
    <col min="13072" max="13072" width="8.33203125" style="1466" customWidth="1"/>
    <col min="13073" max="13073" width="6.88671875" style="1466" bestFit="1" customWidth="1"/>
    <col min="13074" max="13310" width="8.88671875" style="1466"/>
    <col min="13311" max="13311" width="56.44140625" style="1466" bestFit="1" customWidth="1"/>
    <col min="13312" max="13315" width="8.44140625" style="1466" bestFit="1" customWidth="1"/>
    <col min="13316" max="13316" width="7.109375" style="1466" bestFit="1" customWidth="1"/>
    <col min="13317" max="13317" width="7" style="1466" bestFit="1" customWidth="1"/>
    <col min="13318" max="13318" width="7.109375" style="1466" bestFit="1" customWidth="1"/>
    <col min="13319" max="13319" width="6.88671875" style="1466" bestFit="1" customWidth="1"/>
    <col min="13320" max="13320" width="10.44140625" style="1466" bestFit="1" customWidth="1"/>
    <col min="13321" max="13321" width="54.88671875" style="1466" customWidth="1"/>
    <col min="13322" max="13324" width="9.44140625" style="1466" bestFit="1" customWidth="1"/>
    <col min="13325" max="13325" width="10.33203125" style="1466" customWidth="1"/>
    <col min="13326" max="13326" width="8.44140625" style="1466" customWidth="1"/>
    <col min="13327" max="13327" width="6.88671875" style="1466" customWidth="1"/>
    <col min="13328" max="13328" width="8.33203125" style="1466" customWidth="1"/>
    <col min="13329" max="13329" width="6.88671875" style="1466" bestFit="1" customWidth="1"/>
    <col min="13330" max="13566" width="8.88671875" style="1466"/>
    <col min="13567" max="13567" width="56.44140625" style="1466" bestFit="1" customWidth="1"/>
    <col min="13568" max="13571" width="8.44140625" style="1466" bestFit="1" customWidth="1"/>
    <col min="13572" max="13572" width="7.109375" style="1466" bestFit="1" customWidth="1"/>
    <col min="13573" max="13573" width="7" style="1466" bestFit="1" customWidth="1"/>
    <col min="13574" max="13574" width="7.109375" style="1466" bestFit="1" customWidth="1"/>
    <col min="13575" max="13575" width="6.88671875" style="1466" bestFit="1" customWidth="1"/>
    <col min="13576" max="13576" width="10.44140625" style="1466" bestFit="1" customWidth="1"/>
    <col min="13577" max="13577" width="54.88671875" style="1466" customWidth="1"/>
    <col min="13578" max="13580" width="9.44140625" style="1466" bestFit="1" customWidth="1"/>
    <col min="13581" max="13581" width="10.33203125" style="1466" customWidth="1"/>
    <col min="13582" max="13582" width="8.44140625" style="1466" customWidth="1"/>
    <col min="13583" max="13583" width="6.88671875" style="1466" customWidth="1"/>
    <col min="13584" max="13584" width="8.33203125" style="1466" customWidth="1"/>
    <col min="13585" max="13585" width="6.88671875" style="1466" bestFit="1" customWidth="1"/>
    <col min="13586" max="13822" width="8.88671875" style="1466"/>
    <col min="13823" max="13823" width="56.44140625" style="1466" bestFit="1" customWidth="1"/>
    <col min="13824" max="13827" width="8.44140625" style="1466" bestFit="1" customWidth="1"/>
    <col min="13828" max="13828" width="7.109375" style="1466" bestFit="1" customWidth="1"/>
    <col min="13829" max="13829" width="7" style="1466" bestFit="1" customWidth="1"/>
    <col min="13830" max="13830" width="7.109375" style="1466" bestFit="1" customWidth="1"/>
    <col min="13831" max="13831" width="6.88671875" style="1466" bestFit="1" customWidth="1"/>
    <col min="13832" max="13832" width="10.44140625" style="1466" bestFit="1" customWidth="1"/>
    <col min="13833" max="13833" width="54.88671875" style="1466" customWidth="1"/>
    <col min="13834" max="13836" width="9.44140625" style="1466" bestFit="1" customWidth="1"/>
    <col min="13837" max="13837" width="10.33203125" style="1466" customWidth="1"/>
    <col min="13838" max="13838" width="8.44140625" style="1466" customWidth="1"/>
    <col min="13839" max="13839" width="6.88671875" style="1466" customWidth="1"/>
    <col min="13840" max="13840" width="8.33203125" style="1466" customWidth="1"/>
    <col min="13841" max="13841" width="6.88671875" style="1466" bestFit="1" customWidth="1"/>
    <col min="13842" max="14078" width="8.88671875" style="1466"/>
    <col min="14079" max="14079" width="56.44140625" style="1466" bestFit="1" customWidth="1"/>
    <col min="14080" max="14083" width="8.44140625" style="1466" bestFit="1" customWidth="1"/>
    <col min="14084" max="14084" width="7.109375" style="1466" bestFit="1" customWidth="1"/>
    <col min="14085" max="14085" width="7" style="1466" bestFit="1" customWidth="1"/>
    <col min="14086" max="14086" width="7.109375" style="1466" bestFit="1" customWidth="1"/>
    <col min="14087" max="14087" width="6.88671875" style="1466" bestFit="1" customWidth="1"/>
    <col min="14088" max="14088" width="10.44140625" style="1466" bestFit="1" customWidth="1"/>
    <col min="14089" max="14089" width="54.88671875" style="1466" customWidth="1"/>
    <col min="14090" max="14092" width="9.44140625" style="1466" bestFit="1" customWidth="1"/>
    <col min="14093" max="14093" width="10.33203125" style="1466" customWidth="1"/>
    <col min="14094" max="14094" width="8.44140625" style="1466" customWidth="1"/>
    <col min="14095" max="14095" width="6.88671875" style="1466" customWidth="1"/>
    <col min="14096" max="14096" width="8.33203125" style="1466" customWidth="1"/>
    <col min="14097" max="14097" width="6.88671875" style="1466" bestFit="1" customWidth="1"/>
    <col min="14098" max="14334" width="8.88671875" style="1466"/>
    <col min="14335" max="14335" width="56.44140625" style="1466" bestFit="1" customWidth="1"/>
    <col min="14336" max="14339" width="8.44140625" style="1466" bestFit="1" customWidth="1"/>
    <col min="14340" max="14340" width="7.109375" style="1466" bestFit="1" customWidth="1"/>
    <col min="14341" max="14341" width="7" style="1466" bestFit="1" customWidth="1"/>
    <col min="14342" max="14342" width="7.109375" style="1466" bestFit="1" customWidth="1"/>
    <col min="14343" max="14343" width="6.88671875" style="1466" bestFit="1" customWidth="1"/>
    <col min="14344" max="14344" width="10.44140625" style="1466" bestFit="1" customWidth="1"/>
    <col min="14345" max="14345" width="54.88671875" style="1466" customWidth="1"/>
    <col min="14346" max="14348" width="9.44140625" style="1466" bestFit="1" customWidth="1"/>
    <col min="14349" max="14349" width="10.33203125" style="1466" customWidth="1"/>
    <col min="14350" max="14350" width="8.44140625" style="1466" customWidth="1"/>
    <col min="14351" max="14351" width="6.88671875" style="1466" customWidth="1"/>
    <col min="14352" max="14352" width="8.33203125" style="1466" customWidth="1"/>
    <col min="14353" max="14353" width="6.88671875" style="1466" bestFit="1" customWidth="1"/>
    <col min="14354" max="14590" width="8.88671875" style="1466"/>
    <col min="14591" max="14591" width="56.44140625" style="1466" bestFit="1" customWidth="1"/>
    <col min="14592" max="14595" width="8.44140625" style="1466" bestFit="1" customWidth="1"/>
    <col min="14596" max="14596" width="7.109375" style="1466" bestFit="1" customWidth="1"/>
    <col min="14597" max="14597" width="7" style="1466" bestFit="1" customWidth="1"/>
    <col min="14598" max="14598" width="7.109375" style="1466" bestFit="1" customWidth="1"/>
    <col min="14599" max="14599" width="6.88671875" style="1466" bestFit="1" customWidth="1"/>
    <col min="14600" max="14600" width="10.44140625" style="1466" bestFit="1" customWidth="1"/>
    <col min="14601" max="14601" width="54.88671875" style="1466" customWidth="1"/>
    <col min="14602" max="14604" width="9.44140625" style="1466" bestFit="1" customWidth="1"/>
    <col min="14605" max="14605" width="10.33203125" style="1466" customWidth="1"/>
    <col min="14606" max="14606" width="8.44140625" style="1466" customWidth="1"/>
    <col min="14607" max="14607" width="6.88671875" style="1466" customWidth="1"/>
    <col min="14608" max="14608" width="8.33203125" style="1466" customWidth="1"/>
    <col min="14609" max="14609" width="6.88671875" style="1466" bestFit="1" customWidth="1"/>
    <col min="14610" max="14846" width="8.88671875" style="1466"/>
    <col min="14847" max="14847" width="56.44140625" style="1466" bestFit="1" customWidth="1"/>
    <col min="14848" max="14851" width="8.44140625" style="1466" bestFit="1" customWidth="1"/>
    <col min="14852" max="14852" width="7.109375" style="1466" bestFit="1" customWidth="1"/>
    <col min="14853" max="14853" width="7" style="1466" bestFit="1" customWidth="1"/>
    <col min="14854" max="14854" width="7.109375" style="1466" bestFit="1" customWidth="1"/>
    <col min="14855" max="14855" width="6.88671875" style="1466" bestFit="1" customWidth="1"/>
    <col min="14856" max="14856" width="10.44140625" style="1466" bestFit="1" customWidth="1"/>
    <col min="14857" max="14857" width="54.88671875" style="1466" customWidth="1"/>
    <col min="14858" max="14860" width="9.44140625" style="1466" bestFit="1" customWidth="1"/>
    <col min="14861" max="14861" width="10.33203125" style="1466" customWidth="1"/>
    <col min="14862" max="14862" width="8.44140625" style="1466" customWidth="1"/>
    <col min="14863" max="14863" width="6.88671875" style="1466" customWidth="1"/>
    <col min="14864" max="14864" width="8.33203125" style="1466" customWidth="1"/>
    <col min="14865" max="14865" width="6.88671875" style="1466" bestFit="1" customWidth="1"/>
    <col min="14866" max="15102" width="8.88671875" style="1466"/>
    <col min="15103" max="15103" width="56.44140625" style="1466" bestFit="1" customWidth="1"/>
    <col min="15104" max="15107" width="8.44140625" style="1466" bestFit="1" customWidth="1"/>
    <col min="15108" max="15108" width="7.109375" style="1466" bestFit="1" customWidth="1"/>
    <col min="15109" max="15109" width="7" style="1466" bestFit="1" customWidth="1"/>
    <col min="15110" max="15110" width="7.109375" style="1466" bestFit="1" customWidth="1"/>
    <col min="15111" max="15111" width="6.88671875" style="1466" bestFit="1" customWidth="1"/>
    <col min="15112" max="15112" width="10.44140625" style="1466" bestFit="1" customWidth="1"/>
    <col min="15113" max="15113" width="54.88671875" style="1466" customWidth="1"/>
    <col min="15114" max="15116" width="9.44140625" style="1466" bestFit="1" customWidth="1"/>
    <col min="15117" max="15117" width="10.33203125" style="1466" customWidth="1"/>
    <col min="15118" max="15118" width="8.44140625" style="1466" customWidth="1"/>
    <col min="15119" max="15119" width="6.88671875" style="1466" customWidth="1"/>
    <col min="15120" max="15120" width="8.33203125" style="1466" customWidth="1"/>
    <col min="15121" max="15121" width="6.88671875" style="1466" bestFit="1" customWidth="1"/>
    <col min="15122" max="15358" width="8.88671875" style="1466"/>
    <col min="15359" max="15359" width="56.44140625" style="1466" bestFit="1" customWidth="1"/>
    <col min="15360" max="15363" width="8.44140625" style="1466" bestFit="1" customWidth="1"/>
    <col min="15364" max="15364" width="7.109375" style="1466" bestFit="1" customWidth="1"/>
    <col min="15365" max="15365" width="7" style="1466" bestFit="1" customWidth="1"/>
    <col min="15366" max="15366" width="7.109375" style="1466" bestFit="1" customWidth="1"/>
    <col min="15367" max="15367" width="6.88671875" style="1466" bestFit="1" customWidth="1"/>
    <col min="15368" max="15368" width="10.44140625" style="1466" bestFit="1" customWidth="1"/>
    <col min="15369" max="15369" width="54.88671875" style="1466" customWidth="1"/>
    <col min="15370" max="15372" width="9.44140625" style="1466" bestFit="1" customWidth="1"/>
    <col min="15373" max="15373" width="10.33203125" style="1466" customWidth="1"/>
    <col min="15374" max="15374" width="8.44140625" style="1466" customWidth="1"/>
    <col min="15375" max="15375" width="6.88671875" style="1466" customWidth="1"/>
    <col min="15376" max="15376" width="8.33203125" style="1466" customWidth="1"/>
    <col min="15377" max="15377" width="6.88671875" style="1466" bestFit="1" customWidth="1"/>
    <col min="15378" max="15614" width="8.88671875" style="1466"/>
    <col min="15615" max="15615" width="56.44140625" style="1466" bestFit="1" customWidth="1"/>
    <col min="15616" max="15619" width="8.44140625" style="1466" bestFit="1" customWidth="1"/>
    <col min="15620" max="15620" width="7.109375" style="1466" bestFit="1" customWidth="1"/>
    <col min="15621" max="15621" width="7" style="1466" bestFit="1" customWidth="1"/>
    <col min="15622" max="15622" width="7.109375" style="1466" bestFit="1" customWidth="1"/>
    <col min="15623" max="15623" width="6.88671875" style="1466" bestFit="1" customWidth="1"/>
    <col min="15624" max="15624" width="10.44140625" style="1466" bestFit="1" customWidth="1"/>
    <col min="15625" max="15625" width="54.88671875" style="1466" customWidth="1"/>
    <col min="15626" max="15628" width="9.44140625" style="1466" bestFit="1" customWidth="1"/>
    <col min="15629" max="15629" width="10.33203125" style="1466" customWidth="1"/>
    <col min="15630" max="15630" width="8.44140625" style="1466" customWidth="1"/>
    <col min="15631" max="15631" width="6.88671875" style="1466" customWidth="1"/>
    <col min="15632" max="15632" width="8.33203125" style="1466" customWidth="1"/>
    <col min="15633" max="15633" width="6.88671875" style="1466" bestFit="1" customWidth="1"/>
    <col min="15634" max="15870" width="8.88671875" style="1466"/>
    <col min="15871" max="15871" width="56.44140625" style="1466" bestFit="1" customWidth="1"/>
    <col min="15872" max="15875" width="8.44140625" style="1466" bestFit="1" customWidth="1"/>
    <col min="15876" max="15876" width="7.109375" style="1466" bestFit="1" customWidth="1"/>
    <col min="15877" max="15877" width="7" style="1466" bestFit="1" customWidth="1"/>
    <col min="15878" max="15878" width="7.109375" style="1466" bestFit="1" customWidth="1"/>
    <col min="15879" max="15879" width="6.88671875" style="1466" bestFit="1" customWidth="1"/>
    <col min="15880" max="15880" width="10.44140625" style="1466" bestFit="1" customWidth="1"/>
    <col min="15881" max="15881" width="54.88671875" style="1466" customWidth="1"/>
    <col min="15882" max="15884" width="9.44140625" style="1466" bestFit="1" customWidth="1"/>
    <col min="15885" max="15885" width="10.33203125" style="1466" customWidth="1"/>
    <col min="15886" max="15886" width="8.44140625" style="1466" customWidth="1"/>
    <col min="15887" max="15887" width="6.88671875" style="1466" customWidth="1"/>
    <col min="15888" max="15888" width="8.33203125" style="1466" customWidth="1"/>
    <col min="15889" max="15889" width="6.88671875" style="1466" bestFit="1" customWidth="1"/>
    <col min="15890" max="16126" width="8.88671875" style="1466"/>
    <col min="16127" max="16127" width="56.44140625" style="1466" bestFit="1" customWidth="1"/>
    <col min="16128" max="16131" width="8.44140625" style="1466" bestFit="1" customWidth="1"/>
    <col min="16132" max="16132" width="7.109375" style="1466" bestFit="1" customWidth="1"/>
    <col min="16133" max="16133" width="7" style="1466" bestFit="1" customWidth="1"/>
    <col min="16134" max="16134" width="7.109375" style="1466" bestFit="1" customWidth="1"/>
    <col min="16135" max="16135" width="6.88671875" style="1466" bestFit="1" customWidth="1"/>
    <col min="16136" max="16136" width="10.44140625" style="1466" bestFit="1" customWidth="1"/>
    <col min="16137" max="16137" width="54.88671875" style="1466" customWidth="1"/>
    <col min="16138" max="16140" width="9.44140625" style="1466" bestFit="1" customWidth="1"/>
    <col min="16141" max="16141" width="10.33203125" style="1466" customWidth="1"/>
    <col min="16142" max="16142" width="8.44140625" style="1466" customWidth="1"/>
    <col min="16143" max="16143" width="6.88671875" style="1466" customWidth="1"/>
    <col min="16144" max="16144" width="8.33203125" style="1466" customWidth="1"/>
    <col min="16145" max="16145" width="6.88671875" style="1466" bestFit="1" customWidth="1"/>
    <col min="16146" max="16382" width="8.88671875" style="1466"/>
    <col min="16383" max="16384" width="10.33203125" style="1466" customWidth="1"/>
  </cols>
  <sheetData>
    <row r="1" spans="1:21" ht="15.6">
      <c r="A1" s="3933" t="s">
        <v>1436</v>
      </c>
      <c r="B1" s="3933"/>
      <c r="C1" s="3933"/>
      <c r="D1" s="3933"/>
      <c r="E1" s="3933"/>
      <c r="F1" s="3933"/>
      <c r="G1" s="3933"/>
      <c r="H1" s="3933"/>
      <c r="I1" s="1522"/>
      <c r="J1" s="1522"/>
      <c r="K1" s="1522"/>
      <c r="L1" s="1522"/>
      <c r="M1" s="1522"/>
      <c r="N1" s="1522"/>
      <c r="O1" s="1522"/>
      <c r="P1" s="1522"/>
      <c r="Q1" s="1522"/>
    </row>
    <row r="2" spans="1:21" ht="15.6">
      <c r="A2" s="3933" t="s">
        <v>1266</v>
      </c>
      <c r="B2" s="3933"/>
      <c r="C2" s="3933"/>
      <c r="D2" s="3933"/>
      <c r="E2" s="3933"/>
      <c r="F2" s="3933"/>
      <c r="G2" s="3933"/>
      <c r="H2" s="3933"/>
      <c r="I2" s="1522"/>
      <c r="J2" s="1522"/>
      <c r="K2" s="1522"/>
      <c r="L2" s="1522"/>
      <c r="M2" s="1522"/>
      <c r="N2" s="1522"/>
      <c r="O2" s="1522"/>
      <c r="P2" s="1522"/>
      <c r="Q2" s="1522"/>
    </row>
    <row r="3" spans="1:21" ht="15.6">
      <c r="A3" s="3933" t="s">
        <v>1051</v>
      </c>
      <c r="B3" s="3933"/>
      <c r="C3" s="3933"/>
      <c r="D3" s="3933"/>
      <c r="E3" s="3933"/>
      <c r="F3" s="3933"/>
      <c r="G3" s="3933"/>
      <c r="H3" s="3933"/>
      <c r="I3" s="1522"/>
      <c r="J3" s="1522"/>
      <c r="K3" s="1522"/>
      <c r="L3" s="1522"/>
      <c r="M3" s="1522"/>
      <c r="N3" s="1522"/>
      <c r="O3" s="1522"/>
      <c r="P3" s="1521"/>
      <c r="Q3" s="1521"/>
      <c r="R3" s="1495"/>
      <c r="S3" s="1495"/>
    </row>
    <row r="4" spans="1:21" ht="13.8" thickBot="1">
      <c r="A4" s="1505"/>
      <c r="B4" s="1505"/>
      <c r="C4" s="1505"/>
      <c r="D4" s="1505"/>
      <c r="E4" s="1505"/>
      <c r="F4" s="1505"/>
      <c r="G4" s="3934" t="s">
        <v>77</v>
      </c>
      <c r="H4" s="3934"/>
      <c r="J4" s="1505"/>
      <c r="K4" s="1505"/>
      <c r="L4" s="1505"/>
      <c r="M4" s="1505"/>
      <c r="N4" s="1505"/>
      <c r="O4" s="1505"/>
      <c r="P4" s="3935"/>
      <c r="Q4" s="3935"/>
      <c r="R4" s="1495"/>
      <c r="S4" s="1495"/>
    </row>
    <row r="5" spans="1:21" ht="13.5" customHeight="1" thickTop="1">
      <c r="A5" s="3936" t="s">
        <v>56</v>
      </c>
      <c r="B5" s="1520">
        <v>2022</v>
      </c>
      <c r="C5" s="1520">
        <v>2023</v>
      </c>
      <c r="D5" s="1520">
        <v>2024</v>
      </c>
      <c r="E5" s="3938" t="s">
        <v>1265</v>
      </c>
      <c r="F5" s="3939"/>
      <c r="G5" s="3939"/>
      <c r="H5" s="3940"/>
      <c r="P5" s="1495"/>
      <c r="Q5" s="1495"/>
      <c r="R5" s="1495"/>
      <c r="S5" s="1495"/>
    </row>
    <row r="6" spans="1:21">
      <c r="A6" s="3937"/>
      <c r="B6" s="3941" t="s">
        <v>1047</v>
      </c>
      <c r="C6" s="3941" t="s">
        <v>1046</v>
      </c>
      <c r="D6" s="3941" t="s">
        <v>1264</v>
      </c>
      <c r="E6" s="3943" t="str">
        <f>'48.Deposits'!E6</f>
        <v>2022/23</v>
      </c>
      <c r="F6" s="3944"/>
      <c r="G6" s="3943" t="str">
        <f>'48.Deposits'!G6</f>
        <v>2023/24</v>
      </c>
      <c r="H6" s="3945"/>
      <c r="P6" s="1495"/>
      <c r="Q6" s="1495"/>
      <c r="R6" s="1495"/>
      <c r="S6" s="1495"/>
    </row>
    <row r="7" spans="1:21" ht="15.75" customHeight="1" thickBot="1">
      <c r="A7" s="3937"/>
      <c r="B7" s="3942"/>
      <c r="C7" s="3942"/>
      <c r="D7" s="3942"/>
      <c r="E7" s="1518" t="s">
        <v>353</v>
      </c>
      <c r="F7" s="1519" t="s">
        <v>1044</v>
      </c>
      <c r="G7" s="1518" t="s">
        <v>353</v>
      </c>
      <c r="H7" s="1517" t="s">
        <v>1044</v>
      </c>
      <c r="P7" s="1495"/>
      <c r="Q7" s="1495"/>
      <c r="R7" s="1495"/>
      <c r="S7" s="1495"/>
    </row>
    <row r="8" spans="1:21" s="1505" customFormat="1" ht="13.8" thickBot="1">
      <c r="A8" s="1510" t="s">
        <v>1263</v>
      </c>
      <c r="B8" s="1509">
        <v>388227.30413145706</v>
      </c>
      <c r="C8" s="1507">
        <v>414661.31295143667</v>
      </c>
      <c r="D8" s="1507">
        <v>418598.19352486602</v>
      </c>
      <c r="E8" s="1507">
        <v>26434.008819979616</v>
      </c>
      <c r="F8" s="1508">
        <v>6.8088999765531257</v>
      </c>
      <c r="G8" s="1507">
        <v>3936.8805734293419</v>
      </c>
      <c r="H8" s="1506">
        <v>0.94942075628126221</v>
      </c>
      <c r="I8" s="1470"/>
      <c r="J8" s="1470"/>
      <c r="M8" s="1470"/>
      <c r="N8" s="1470"/>
      <c r="O8" s="1470"/>
      <c r="P8" s="1470"/>
      <c r="Q8" s="1470"/>
      <c r="R8" s="1470"/>
      <c r="S8" s="1470"/>
      <c r="T8" s="1470"/>
      <c r="U8" s="1470"/>
    </row>
    <row r="9" spans="1:21" s="1495" customFormat="1">
      <c r="A9" s="1504" t="s">
        <v>1262</v>
      </c>
      <c r="B9" s="1503">
        <v>82943.851129936011</v>
      </c>
      <c r="C9" s="1501">
        <v>90937.353632848375</v>
      </c>
      <c r="D9" s="1501">
        <v>95114.959805633203</v>
      </c>
      <c r="E9" s="1501">
        <v>7993.5025029123644</v>
      </c>
      <c r="F9" s="1502">
        <v>9.6372454305143265</v>
      </c>
      <c r="G9" s="1501">
        <v>4177.6061727848282</v>
      </c>
      <c r="H9" s="1500">
        <v>4.5939385806756032</v>
      </c>
      <c r="I9" s="1516"/>
      <c r="J9" s="1470"/>
      <c r="M9" s="1470"/>
      <c r="N9" s="1470"/>
      <c r="O9" s="1470"/>
      <c r="P9" s="1470"/>
      <c r="Q9" s="1470"/>
      <c r="R9" s="1470"/>
      <c r="S9" s="1470"/>
      <c r="T9" s="1470"/>
      <c r="U9" s="1470"/>
    </row>
    <row r="10" spans="1:21" s="1495" customFormat="1">
      <c r="A10" s="1504" t="s">
        <v>1261</v>
      </c>
      <c r="B10" s="1503">
        <v>5380.0978883280013</v>
      </c>
      <c r="C10" s="1501">
        <v>5107.0591472800015</v>
      </c>
      <c r="D10" s="1501">
        <v>4712.2393310979996</v>
      </c>
      <c r="E10" s="1503">
        <v>-273.03874104799979</v>
      </c>
      <c r="F10" s="1502">
        <v>-5.0749771977262919</v>
      </c>
      <c r="G10" s="1501">
        <v>-394.81981618200189</v>
      </c>
      <c r="H10" s="1500">
        <v>-7.7308643741140397</v>
      </c>
      <c r="J10" s="1470"/>
      <c r="M10" s="1470"/>
      <c r="N10" s="1470"/>
      <c r="O10" s="1470"/>
      <c r="P10" s="1470"/>
      <c r="Q10" s="1470"/>
      <c r="R10" s="1470"/>
      <c r="S10" s="1470"/>
      <c r="T10" s="1470"/>
      <c r="U10" s="1470"/>
    </row>
    <row r="11" spans="1:21" s="1495" customFormat="1">
      <c r="A11" s="1504" t="s">
        <v>1260</v>
      </c>
      <c r="B11" s="1503">
        <v>143714.5666317</v>
      </c>
      <c r="C11" s="1501">
        <v>154594.11342750801</v>
      </c>
      <c r="D11" s="1501">
        <v>155169.55697120281</v>
      </c>
      <c r="E11" s="1503">
        <v>10879.546795808012</v>
      </c>
      <c r="F11" s="1502">
        <v>7.5702463924128365</v>
      </c>
      <c r="G11" s="1501">
        <v>575.44354369479697</v>
      </c>
      <c r="H11" s="1500">
        <v>0.37222862561622239</v>
      </c>
      <c r="J11" s="1470"/>
      <c r="M11" s="1470"/>
      <c r="N11" s="1470"/>
      <c r="O11" s="1470"/>
      <c r="P11" s="1470"/>
      <c r="Q11" s="1470"/>
      <c r="R11" s="1470"/>
      <c r="S11" s="1470"/>
      <c r="T11" s="1470"/>
      <c r="U11" s="1470"/>
    </row>
    <row r="12" spans="1:21" s="1495" customFormat="1">
      <c r="A12" s="1504" t="s">
        <v>1259</v>
      </c>
      <c r="B12" s="1503">
        <v>4042.5420319299997</v>
      </c>
      <c r="C12" s="1501">
        <v>3156.0663678999999</v>
      </c>
      <c r="D12" s="1501">
        <v>2499.2685910700002</v>
      </c>
      <c r="E12" s="1503">
        <v>-886.47566402999973</v>
      </c>
      <c r="F12" s="1502">
        <v>-21.928669065854496</v>
      </c>
      <c r="G12" s="1501">
        <v>-656.79777682999975</v>
      </c>
      <c r="H12" s="1500">
        <v>-20.810645286493873</v>
      </c>
      <c r="J12" s="1470"/>
      <c r="M12" s="1470"/>
      <c r="N12" s="1470"/>
      <c r="O12" s="1470"/>
      <c r="P12" s="1470"/>
      <c r="Q12" s="1470"/>
      <c r="R12" s="1470"/>
      <c r="S12" s="1470"/>
      <c r="T12" s="1470"/>
      <c r="U12" s="1470"/>
    </row>
    <row r="13" spans="1:21" s="1495" customFormat="1" ht="13.8" thickBot="1">
      <c r="A13" s="1504" t="s">
        <v>1258</v>
      </c>
      <c r="B13" s="1503">
        <v>152146.24644956304</v>
      </c>
      <c r="C13" s="1501">
        <v>160866.72037590027</v>
      </c>
      <c r="D13" s="1501">
        <v>161102.168825862</v>
      </c>
      <c r="E13" s="1501">
        <v>8720.4739263372321</v>
      </c>
      <c r="F13" s="1502">
        <v>5.7316392154492597</v>
      </c>
      <c r="G13" s="1501">
        <v>235.44844996172469</v>
      </c>
      <c r="H13" s="1500">
        <v>0.14636243556874157</v>
      </c>
      <c r="J13" s="1470"/>
      <c r="M13" s="1470"/>
      <c r="N13" s="1470"/>
      <c r="O13" s="1470"/>
      <c r="P13" s="1470"/>
      <c r="Q13" s="1470"/>
      <c r="R13" s="1470"/>
      <c r="S13" s="1470"/>
      <c r="T13" s="1470"/>
      <c r="U13" s="1470"/>
    </row>
    <row r="14" spans="1:21" s="1505" customFormat="1" ht="13.8" thickBot="1">
      <c r="A14" s="1510" t="s">
        <v>1257</v>
      </c>
      <c r="B14" s="1509">
        <v>8789.4473612299989</v>
      </c>
      <c r="C14" s="1507">
        <v>11776.171217340001</v>
      </c>
      <c r="D14" s="1507">
        <v>11897.775839580001</v>
      </c>
      <c r="E14" s="1507">
        <v>2986.7238561100021</v>
      </c>
      <c r="F14" s="1508">
        <v>33.980792345197443</v>
      </c>
      <c r="G14" s="1507">
        <v>121.60462224000003</v>
      </c>
      <c r="H14" s="1506">
        <v>1.0326329330278543</v>
      </c>
      <c r="J14" s="1470"/>
      <c r="M14" s="1470"/>
      <c r="N14" s="1470"/>
      <c r="O14" s="1470"/>
      <c r="P14" s="1470"/>
      <c r="Q14" s="1470"/>
      <c r="R14" s="1470"/>
      <c r="S14" s="1470"/>
      <c r="T14" s="1470"/>
      <c r="U14" s="1470"/>
    </row>
    <row r="15" spans="1:21" s="1495" customFormat="1">
      <c r="A15" s="1504" t="s">
        <v>1256</v>
      </c>
      <c r="B15" s="1503">
        <v>3345.2781787599979</v>
      </c>
      <c r="C15" s="1501">
        <v>5577.5120195500022</v>
      </c>
      <c r="D15" s="1501">
        <v>6400.2340874700012</v>
      </c>
      <c r="E15" s="1501">
        <v>2232.2338407900043</v>
      </c>
      <c r="F15" s="1502">
        <v>66.727898892325641</v>
      </c>
      <c r="G15" s="1501">
        <v>822.72206791999906</v>
      </c>
      <c r="H15" s="1500">
        <v>14.750700043966503</v>
      </c>
      <c r="J15" s="1470"/>
      <c r="M15" s="1470"/>
      <c r="N15" s="1470"/>
      <c r="O15" s="1470"/>
      <c r="P15" s="1470"/>
      <c r="Q15" s="1470"/>
      <c r="R15" s="1470"/>
      <c r="S15" s="1470"/>
      <c r="T15" s="1470"/>
      <c r="U15" s="1470"/>
    </row>
    <row r="16" spans="1:21" s="1495" customFormat="1">
      <c r="A16" s="1504" t="s">
        <v>1255</v>
      </c>
      <c r="B16" s="1503">
        <v>484.47427858000009</v>
      </c>
      <c r="C16" s="1501">
        <v>316.10606847999998</v>
      </c>
      <c r="D16" s="1501">
        <v>227.73479352000004</v>
      </c>
      <c r="E16" s="1503">
        <v>-168.36821010000011</v>
      </c>
      <c r="F16" s="1502">
        <v>-34.752765532463222</v>
      </c>
      <c r="G16" s="1501">
        <v>-88.371274959999937</v>
      </c>
      <c r="H16" s="1500">
        <v>-27.956209567546214</v>
      </c>
      <c r="J16" s="1470"/>
      <c r="M16" s="1470"/>
      <c r="N16" s="1470"/>
      <c r="O16" s="1470"/>
      <c r="P16" s="1470"/>
      <c r="Q16" s="1470"/>
      <c r="R16" s="1470"/>
      <c r="S16" s="1470"/>
      <c r="T16" s="1470"/>
      <c r="U16" s="1470"/>
    </row>
    <row r="17" spans="1:21" s="1495" customFormat="1">
      <c r="A17" s="1504" t="s">
        <v>1254</v>
      </c>
      <c r="B17" s="1503">
        <v>971.12503104999996</v>
      </c>
      <c r="C17" s="1501">
        <v>1924.4736137099992</v>
      </c>
      <c r="D17" s="1501">
        <v>1797.2581165499996</v>
      </c>
      <c r="E17" s="1503">
        <v>953.34858265999924</v>
      </c>
      <c r="F17" s="1502">
        <v>98.169499516372213</v>
      </c>
      <c r="G17" s="1501">
        <v>-127.21549715999959</v>
      </c>
      <c r="H17" s="1500">
        <v>-6.610404853239511</v>
      </c>
      <c r="J17" s="1470"/>
      <c r="M17" s="1470"/>
      <c r="N17" s="1470"/>
      <c r="O17" s="1470"/>
      <c r="P17" s="1470"/>
      <c r="Q17" s="1470"/>
      <c r="R17" s="1470"/>
      <c r="S17" s="1470"/>
      <c r="T17" s="1470"/>
      <c r="U17" s="1470"/>
    </row>
    <row r="18" spans="1:21" s="1495" customFormat="1">
      <c r="A18" s="1504" t="s">
        <v>1253</v>
      </c>
      <c r="B18" s="1503">
        <v>23.185258909999998</v>
      </c>
      <c r="C18" s="1501">
        <v>13.829432839999999</v>
      </c>
      <c r="D18" s="1501">
        <v>13.57844435</v>
      </c>
      <c r="E18" s="1503">
        <v>-9.3558260699999991</v>
      </c>
      <c r="F18" s="1502">
        <v>-40.352476141488125</v>
      </c>
      <c r="G18" s="1501">
        <v>-0.25098848999999923</v>
      </c>
      <c r="H18" s="1500">
        <v>-1.8148863579860244</v>
      </c>
      <c r="I18" s="1516"/>
      <c r="J18" s="1470"/>
      <c r="M18" s="1470"/>
      <c r="N18" s="1470"/>
      <c r="O18" s="1470"/>
      <c r="P18" s="1470"/>
      <c r="Q18" s="1470"/>
      <c r="R18" s="1470"/>
      <c r="S18" s="1470"/>
      <c r="T18" s="1470"/>
      <c r="U18" s="1470"/>
    </row>
    <row r="19" spans="1:21" s="1495" customFormat="1">
      <c r="A19" s="1504" t="s">
        <v>1252</v>
      </c>
      <c r="B19" s="1503">
        <v>57.173267440000004</v>
      </c>
      <c r="C19" s="1501">
        <v>24.132463940000001</v>
      </c>
      <c r="D19" s="1501">
        <v>14.29401302</v>
      </c>
      <c r="E19" s="1503">
        <v>-33.040803500000003</v>
      </c>
      <c r="F19" s="1502">
        <v>-57.790651084747594</v>
      </c>
      <c r="G19" s="1501">
        <v>-9.8384509200000014</v>
      </c>
      <c r="H19" s="1500">
        <v>-40.768530492622382</v>
      </c>
      <c r="J19" s="1470"/>
      <c r="M19" s="1470"/>
      <c r="N19" s="1470"/>
      <c r="O19" s="1470"/>
      <c r="P19" s="1470"/>
      <c r="Q19" s="1470"/>
      <c r="R19" s="1470"/>
      <c r="S19" s="1470"/>
      <c r="T19" s="1470"/>
      <c r="U19" s="1470"/>
    </row>
    <row r="20" spans="1:21" s="1495" customFormat="1">
      <c r="A20" s="1504" t="s">
        <v>1251</v>
      </c>
      <c r="B20" s="1503">
        <v>746.12463272000173</v>
      </c>
      <c r="C20" s="1501">
        <v>1433.2053617900001</v>
      </c>
      <c r="D20" s="1501">
        <v>871.2566440500002</v>
      </c>
      <c r="E20" s="1503">
        <v>687.08072906999837</v>
      </c>
      <c r="F20" s="1502">
        <v>92.086589684787853</v>
      </c>
      <c r="G20" s="1501">
        <v>-561.94871773999989</v>
      </c>
      <c r="H20" s="1500">
        <v>-39.209225190042183</v>
      </c>
      <c r="J20" s="1470"/>
      <c r="M20" s="1470"/>
      <c r="N20" s="1470"/>
      <c r="O20" s="1470"/>
      <c r="P20" s="1470"/>
      <c r="Q20" s="1470"/>
      <c r="R20" s="1470"/>
      <c r="S20" s="1470"/>
      <c r="T20" s="1470"/>
      <c r="U20" s="1470"/>
    </row>
    <row r="21" spans="1:21" s="1495" customFormat="1" ht="13.8" thickBot="1">
      <c r="A21" s="1504" t="s">
        <v>1250</v>
      </c>
      <c r="B21" s="1503">
        <v>3162.0867137699997</v>
      </c>
      <c r="C21" s="1501">
        <v>2486.9122570300005</v>
      </c>
      <c r="D21" s="1501">
        <v>2573.4197406200005</v>
      </c>
      <c r="E21" s="1501">
        <v>-675.17445673999919</v>
      </c>
      <c r="F21" s="1502">
        <v>-21.35218031181131</v>
      </c>
      <c r="G21" s="1501">
        <v>86.507483589999993</v>
      </c>
      <c r="H21" s="1500">
        <v>3.4785096798433779</v>
      </c>
      <c r="I21" s="1516"/>
      <c r="J21" s="1470"/>
      <c r="M21" s="1470"/>
      <c r="N21" s="1470"/>
      <c r="O21" s="1470"/>
      <c r="P21" s="1470"/>
      <c r="Q21" s="1470"/>
      <c r="R21" s="1470"/>
      <c r="S21" s="1470"/>
      <c r="T21" s="1470"/>
      <c r="U21" s="1470"/>
    </row>
    <row r="22" spans="1:21" s="1505" customFormat="1" ht="13.8" thickBot="1">
      <c r="A22" s="1510" t="s">
        <v>1249</v>
      </c>
      <c r="B22" s="1509">
        <v>695007.01545438904</v>
      </c>
      <c r="C22" s="1507">
        <v>752814.07268347428</v>
      </c>
      <c r="D22" s="1507">
        <v>819236.494042982</v>
      </c>
      <c r="E22" s="1507">
        <v>57807.057229085243</v>
      </c>
      <c r="F22" s="1508">
        <v>8.3174782331213635</v>
      </c>
      <c r="G22" s="1507">
        <v>66422.421359507716</v>
      </c>
      <c r="H22" s="1506">
        <v>8.8232172816242596</v>
      </c>
      <c r="I22" s="1470"/>
      <c r="J22" s="1470"/>
      <c r="M22" s="1470"/>
      <c r="N22" s="1470"/>
      <c r="O22" s="1470"/>
      <c r="P22" s="1470"/>
      <c r="Q22" s="1470"/>
      <c r="R22" s="1470"/>
      <c r="S22" s="1470"/>
      <c r="T22" s="1470"/>
      <c r="U22" s="1470"/>
    </row>
    <row r="23" spans="1:21" s="1495" customFormat="1">
      <c r="A23" s="1504" t="s">
        <v>1248</v>
      </c>
      <c r="B23" s="1503">
        <v>97160.975603501211</v>
      </c>
      <c r="C23" s="1501">
        <v>117506.93926503535</v>
      </c>
      <c r="D23" s="1501">
        <v>139411.73902130502</v>
      </c>
      <c r="E23" s="1501">
        <v>20345.963661534144</v>
      </c>
      <c r="F23" s="1502">
        <v>20.94046867598659</v>
      </c>
      <c r="G23" s="1501">
        <v>21904.799756269669</v>
      </c>
      <c r="H23" s="1500">
        <v>18.64128186239596</v>
      </c>
      <c r="I23" s="1516"/>
      <c r="J23" s="1470"/>
      <c r="M23" s="1470"/>
      <c r="N23" s="1470"/>
      <c r="O23" s="1470"/>
      <c r="P23" s="1470"/>
      <c r="Q23" s="1470"/>
      <c r="R23" s="1470"/>
      <c r="S23" s="1470"/>
      <c r="T23" s="1470"/>
      <c r="U23" s="1470"/>
    </row>
    <row r="24" spans="1:21" s="1495" customFormat="1">
      <c r="A24" s="1504" t="s">
        <v>1247</v>
      </c>
      <c r="B24" s="1503">
        <v>28194.396585615843</v>
      </c>
      <c r="C24" s="1501">
        <v>30352.822221149992</v>
      </c>
      <c r="D24" s="1501">
        <v>31612.099476373194</v>
      </c>
      <c r="E24" s="1503">
        <v>2158.4256355341495</v>
      </c>
      <c r="F24" s="1502">
        <v>7.6555127859531158</v>
      </c>
      <c r="G24" s="1501">
        <v>1259.2772552232018</v>
      </c>
      <c r="H24" s="1500">
        <v>4.1487979142372184</v>
      </c>
      <c r="J24" s="1470"/>
      <c r="M24" s="1470"/>
      <c r="N24" s="1470"/>
      <c r="O24" s="1470"/>
      <c r="P24" s="1470"/>
      <c r="Q24" s="1470"/>
      <c r="R24" s="1470"/>
      <c r="S24" s="1470"/>
      <c r="T24" s="1470"/>
      <c r="U24" s="1470"/>
    </row>
    <row r="25" spans="1:21" s="1495" customFormat="1">
      <c r="A25" s="1504" t="s">
        <v>1246</v>
      </c>
      <c r="B25" s="1503">
        <v>31741.740164900002</v>
      </c>
      <c r="C25" s="1501">
        <v>36810.707805549995</v>
      </c>
      <c r="D25" s="1501">
        <v>34055.4603547601</v>
      </c>
      <c r="E25" s="1503">
        <v>5068.967640649993</v>
      </c>
      <c r="F25" s="1502">
        <v>15.969406889214142</v>
      </c>
      <c r="G25" s="1501">
        <v>-2755.2474507898951</v>
      </c>
      <c r="H25" s="1515">
        <v>-7.4849075582689091</v>
      </c>
      <c r="J25" s="1470"/>
      <c r="M25" s="1470"/>
      <c r="N25" s="1470"/>
      <c r="O25" s="1470"/>
      <c r="P25" s="1470"/>
      <c r="Q25" s="1470"/>
      <c r="R25" s="1470"/>
      <c r="S25" s="1470"/>
      <c r="T25" s="1470"/>
      <c r="U25" s="1470"/>
    </row>
    <row r="26" spans="1:21" s="1495" customFormat="1">
      <c r="A26" s="1504" t="s">
        <v>1245</v>
      </c>
      <c r="B26" s="1503">
        <v>25100.562411710001</v>
      </c>
      <c r="C26" s="1501">
        <v>27183.188227189996</v>
      </c>
      <c r="D26" s="1501">
        <v>23763.351720250095</v>
      </c>
      <c r="E26" s="1503">
        <v>2082.6258154799943</v>
      </c>
      <c r="F26" s="1502">
        <v>8.2971280934661475</v>
      </c>
      <c r="G26" s="1501">
        <v>-3419.8365069399006</v>
      </c>
      <c r="H26" s="1500">
        <v>-12.580704214523328</v>
      </c>
      <c r="J26" s="1470"/>
      <c r="M26" s="1470"/>
      <c r="N26" s="1470"/>
      <c r="O26" s="1470"/>
      <c r="P26" s="1470"/>
      <c r="Q26" s="1470"/>
      <c r="R26" s="1470"/>
      <c r="S26" s="1470"/>
      <c r="T26" s="1470"/>
      <c r="U26" s="1470"/>
    </row>
    <row r="27" spans="1:21" s="1495" customFormat="1">
      <c r="A27" s="1504" t="s">
        <v>1244</v>
      </c>
      <c r="B27" s="1503">
        <v>6641.1777531899988</v>
      </c>
      <c r="C27" s="1501">
        <v>9627.5195783600011</v>
      </c>
      <c r="D27" s="1501">
        <v>10292.108634510001</v>
      </c>
      <c r="E27" s="1503">
        <v>2986.3418251700023</v>
      </c>
      <c r="F27" s="1502">
        <v>44.967051570567492</v>
      </c>
      <c r="G27" s="1501">
        <v>664.58905615000003</v>
      </c>
      <c r="H27" s="1500">
        <v>6.9030143303350142</v>
      </c>
      <c r="J27" s="1470"/>
      <c r="M27" s="1470"/>
      <c r="N27" s="1470"/>
      <c r="O27" s="1470"/>
      <c r="P27" s="1470"/>
      <c r="Q27" s="1470"/>
      <c r="R27" s="1470"/>
      <c r="S27" s="1470"/>
      <c r="T27" s="1470"/>
      <c r="U27" s="1470"/>
    </row>
    <row r="28" spans="1:21" s="1495" customFormat="1">
      <c r="A28" s="1504" t="s">
        <v>1243</v>
      </c>
      <c r="B28" s="1503">
        <v>1390.3585040200003</v>
      </c>
      <c r="C28" s="1501">
        <v>1171.8136381300003</v>
      </c>
      <c r="D28" s="1501">
        <v>1332.3250007000004</v>
      </c>
      <c r="E28" s="1503">
        <v>-218.54486588999998</v>
      </c>
      <c r="F28" s="1502">
        <v>-15.718598135524923</v>
      </c>
      <c r="G28" s="1501">
        <v>160.51136257000007</v>
      </c>
      <c r="H28" s="1500">
        <v>13.697686846019883</v>
      </c>
      <c r="J28" s="1470"/>
      <c r="M28" s="1470"/>
      <c r="N28" s="1470"/>
      <c r="O28" s="1470"/>
      <c r="P28" s="1470"/>
      <c r="Q28" s="1470"/>
      <c r="R28" s="1470"/>
      <c r="S28" s="1470"/>
      <c r="T28" s="1470"/>
      <c r="U28" s="1470"/>
    </row>
    <row r="29" spans="1:21" s="1495" customFormat="1">
      <c r="A29" s="1504" t="s">
        <v>1242</v>
      </c>
      <c r="B29" s="1503">
        <v>13606.639220438459</v>
      </c>
      <c r="C29" s="1501">
        <v>14428.071322502479</v>
      </c>
      <c r="D29" s="1501">
        <v>15914.018305496002</v>
      </c>
      <c r="E29" s="1503">
        <v>821.43210206402</v>
      </c>
      <c r="F29" s="1502">
        <v>6.0369947990547974</v>
      </c>
      <c r="G29" s="1501">
        <v>1485.9469829935224</v>
      </c>
      <c r="H29" s="1500">
        <v>10.298999428121707</v>
      </c>
      <c r="J29" s="1470"/>
      <c r="M29" s="1470"/>
      <c r="N29" s="1470"/>
      <c r="O29" s="1470"/>
      <c r="P29" s="1470"/>
      <c r="Q29" s="1470"/>
      <c r="R29" s="1470"/>
      <c r="S29" s="1470"/>
      <c r="T29" s="1470"/>
      <c r="U29" s="1470"/>
    </row>
    <row r="30" spans="1:21" s="1495" customFormat="1">
      <c r="A30" s="1504" t="s">
        <v>1241</v>
      </c>
      <c r="B30" s="1503">
        <v>0</v>
      </c>
      <c r="C30" s="1501">
        <v>0</v>
      </c>
      <c r="D30" s="1501">
        <v>0</v>
      </c>
      <c r="E30" s="1514">
        <v>0</v>
      </c>
      <c r="F30" s="1513" t="s">
        <v>62</v>
      </c>
      <c r="G30" s="1512">
        <v>0</v>
      </c>
      <c r="H30" s="1511" t="s">
        <v>62</v>
      </c>
      <c r="I30" s="1516"/>
      <c r="J30" s="1470"/>
      <c r="M30" s="1470"/>
      <c r="N30" s="1470"/>
      <c r="O30" s="1470"/>
      <c r="P30" s="1470"/>
      <c r="Q30" s="1470"/>
      <c r="R30" s="1470"/>
      <c r="S30" s="1470"/>
      <c r="T30" s="1470"/>
      <c r="U30" s="1470"/>
    </row>
    <row r="31" spans="1:21" s="1495" customFormat="1">
      <c r="A31" s="1504" t="s">
        <v>1240</v>
      </c>
      <c r="B31" s="1503">
        <v>27452.513879750008</v>
      </c>
      <c r="C31" s="1501">
        <v>30344.14332052723</v>
      </c>
      <c r="D31" s="1501">
        <v>30900.357494083921</v>
      </c>
      <c r="E31" s="1503">
        <v>2891.629440777222</v>
      </c>
      <c r="F31" s="1502">
        <v>10.533204548929106</v>
      </c>
      <c r="G31" s="1501">
        <v>556.21417355669109</v>
      </c>
      <c r="H31" s="1515">
        <v>1.8330198604764134</v>
      </c>
      <c r="J31" s="1470"/>
      <c r="M31" s="1470"/>
      <c r="N31" s="1470"/>
      <c r="O31" s="1470"/>
      <c r="P31" s="1470"/>
      <c r="Q31" s="1470"/>
      <c r="R31" s="1470"/>
      <c r="S31" s="1470"/>
      <c r="T31" s="1470"/>
      <c r="U31" s="1470"/>
    </row>
    <row r="32" spans="1:21" s="1495" customFormat="1">
      <c r="A32" s="1504" t="s">
        <v>1239</v>
      </c>
      <c r="B32" s="1503">
        <v>33075.266564760503</v>
      </c>
      <c r="C32" s="1501">
        <v>34257.884692380518</v>
      </c>
      <c r="D32" s="1501">
        <v>37282.850794222504</v>
      </c>
      <c r="E32" s="1503">
        <v>1182.618127620015</v>
      </c>
      <c r="F32" s="1502">
        <v>3.5755361950129099</v>
      </c>
      <c r="G32" s="1501">
        <v>3024.9661018419865</v>
      </c>
      <c r="H32" s="1515">
        <v>8.8299850647660847</v>
      </c>
      <c r="J32" s="1470"/>
      <c r="M32" s="1470"/>
      <c r="N32" s="1470"/>
      <c r="O32" s="1470"/>
      <c r="P32" s="1470"/>
      <c r="Q32" s="1470"/>
      <c r="R32" s="1470"/>
      <c r="S32" s="1470"/>
      <c r="T32" s="1470"/>
      <c r="U32" s="1470"/>
    </row>
    <row r="33" spans="1:21" s="1495" customFormat="1">
      <c r="A33" s="1504" t="s">
        <v>1238</v>
      </c>
      <c r="B33" s="1503">
        <v>14198.268985686002</v>
      </c>
      <c r="C33" s="1501">
        <v>16417.272598516003</v>
      </c>
      <c r="D33" s="1501">
        <v>18338.207159738493</v>
      </c>
      <c r="E33" s="1503">
        <v>2219.0036128300017</v>
      </c>
      <c r="F33" s="1502">
        <v>15.628691181066454</v>
      </c>
      <c r="G33" s="1501">
        <v>1920.9345612224897</v>
      </c>
      <c r="H33" s="1515">
        <v>11.700692363457057</v>
      </c>
      <c r="J33" s="1470"/>
      <c r="M33" s="1470"/>
      <c r="N33" s="1470"/>
      <c r="O33" s="1470"/>
      <c r="P33" s="1470"/>
      <c r="Q33" s="1470"/>
      <c r="R33" s="1470"/>
      <c r="S33" s="1470"/>
      <c r="T33" s="1470"/>
      <c r="U33" s="1470"/>
    </row>
    <row r="34" spans="1:21" s="1495" customFormat="1">
      <c r="A34" s="1504" t="s">
        <v>1237</v>
      </c>
      <c r="B34" s="1503">
        <v>12662.233438700003</v>
      </c>
      <c r="C34" s="1501">
        <v>12714.027568979998</v>
      </c>
      <c r="D34" s="1501">
        <v>13485.212451979998</v>
      </c>
      <c r="E34" s="1503">
        <v>51.794130279995443</v>
      </c>
      <c r="F34" s="1502">
        <v>0.40904419059038455</v>
      </c>
      <c r="G34" s="1501">
        <v>771.1848829999999</v>
      </c>
      <c r="H34" s="1515">
        <v>6.0656222335206822</v>
      </c>
      <c r="J34" s="1470"/>
      <c r="M34" s="1470"/>
      <c r="N34" s="1470"/>
      <c r="O34" s="1470"/>
      <c r="P34" s="1470"/>
      <c r="Q34" s="1470"/>
      <c r="R34" s="1470"/>
      <c r="S34" s="1470"/>
      <c r="T34" s="1470"/>
      <c r="U34" s="1470"/>
    </row>
    <row r="35" spans="1:21" s="1495" customFormat="1">
      <c r="A35" s="1504" t="s">
        <v>1236</v>
      </c>
      <c r="B35" s="1503">
        <v>0</v>
      </c>
      <c r="C35" s="1501">
        <v>0</v>
      </c>
      <c r="D35" s="1501">
        <v>0</v>
      </c>
      <c r="E35" s="1514">
        <v>0</v>
      </c>
      <c r="F35" s="1513" t="s">
        <v>62</v>
      </c>
      <c r="G35" s="1512">
        <v>0</v>
      </c>
      <c r="H35" s="1511" t="s">
        <v>62</v>
      </c>
      <c r="J35" s="1470"/>
      <c r="M35" s="1470"/>
      <c r="N35" s="1470"/>
      <c r="O35" s="1470"/>
      <c r="P35" s="1470"/>
      <c r="Q35" s="1470"/>
      <c r="R35" s="1470"/>
      <c r="S35" s="1470"/>
      <c r="T35" s="1470"/>
      <c r="U35" s="1470"/>
    </row>
    <row r="36" spans="1:21" s="1495" customFormat="1">
      <c r="A36" s="1504" t="s">
        <v>1235</v>
      </c>
      <c r="B36" s="1503">
        <v>25810.062660349991</v>
      </c>
      <c r="C36" s="1501">
        <v>28993.234880929995</v>
      </c>
      <c r="D36" s="1501">
        <v>30665.123906309986</v>
      </c>
      <c r="E36" s="1503">
        <v>3183.1722205800033</v>
      </c>
      <c r="F36" s="1502">
        <v>12.333066612310342</v>
      </c>
      <c r="G36" s="1501">
        <v>1671.8890253799909</v>
      </c>
      <c r="H36" s="1500">
        <v>5.7664797744927005</v>
      </c>
      <c r="J36" s="1470"/>
      <c r="M36" s="1470"/>
      <c r="N36" s="1470"/>
      <c r="O36" s="1470"/>
      <c r="P36" s="1470"/>
      <c r="Q36" s="1470"/>
      <c r="R36" s="1470"/>
      <c r="S36" s="1470"/>
      <c r="T36" s="1470"/>
      <c r="U36" s="1470"/>
    </row>
    <row r="37" spans="1:21" s="1495" customFormat="1">
      <c r="A37" s="1504" t="s">
        <v>1234</v>
      </c>
      <c r="B37" s="1503">
        <v>4457.9263561199996</v>
      </c>
      <c r="C37" s="1501">
        <v>5520.1572168499997</v>
      </c>
      <c r="D37" s="1501">
        <v>3526.3643750699998</v>
      </c>
      <c r="E37" s="1503">
        <v>1062.2308607300001</v>
      </c>
      <c r="F37" s="1502">
        <v>23.827914054069822</v>
      </c>
      <c r="G37" s="1501">
        <v>-1993.7928417799999</v>
      </c>
      <c r="H37" s="1500">
        <v>-36.118406839827834</v>
      </c>
      <c r="J37" s="1470"/>
      <c r="M37" s="1470"/>
      <c r="N37" s="1470"/>
      <c r="O37" s="1470"/>
      <c r="P37" s="1470"/>
      <c r="Q37" s="1470"/>
      <c r="R37" s="1470"/>
      <c r="S37" s="1470"/>
      <c r="T37" s="1470"/>
      <c r="U37" s="1470"/>
    </row>
    <row r="38" spans="1:21" s="1495" customFormat="1">
      <c r="A38" s="1504" t="s">
        <v>1233</v>
      </c>
      <c r="B38" s="1503">
        <v>990.41283592000013</v>
      </c>
      <c r="C38" s="1501">
        <v>955.38603097999999</v>
      </c>
      <c r="D38" s="1501">
        <v>1192.7029599200002</v>
      </c>
      <c r="E38" s="1503">
        <v>-35.026804940000147</v>
      </c>
      <c r="F38" s="1502">
        <v>-3.5365863274039206</v>
      </c>
      <c r="G38" s="1501">
        <v>237.31692894000025</v>
      </c>
      <c r="H38" s="1500">
        <v>24.839899396118366</v>
      </c>
      <c r="J38" s="1470"/>
      <c r="M38" s="1470"/>
      <c r="N38" s="1470"/>
      <c r="O38" s="1470"/>
      <c r="P38" s="1470"/>
      <c r="Q38" s="1470"/>
      <c r="R38" s="1470"/>
      <c r="S38" s="1470"/>
      <c r="T38" s="1470"/>
      <c r="U38" s="1470"/>
    </row>
    <row r="39" spans="1:21" s="1495" customFormat="1">
      <c r="A39" s="1504" t="s">
        <v>1232</v>
      </c>
      <c r="B39" s="1503">
        <v>1733.8843453900004</v>
      </c>
      <c r="C39" s="1501">
        <v>2197.6657015999999</v>
      </c>
      <c r="D39" s="1501">
        <v>1827.4805143999999</v>
      </c>
      <c r="E39" s="1503">
        <v>463.78135620999956</v>
      </c>
      <c r="F39" s="1502">
        <v>26.748113704532113</v>
      </c>
      <c r="G39" s="1501">
        <v>-370.18518719999997</v>
      </c>
      <c r="H39" s="1500">
        <v>-16.844472156547212</v>
      </c>
      <c r="J39" s="1470"/>
      <c r="M39" s="1470"/>
      <c r="N39" s="1470"/>
      <c r="O39" s="1470"/>
      <c r="P39" s="1470"/>
      <c r="Q39" s="1470"/>
      <c r="R39" s="1470"/>
      <c r="S39" s="1470"/>
      <c r="T39" s="1470"/>
      <c r="U39" s="1470"/>
    </row>
    <row r="40" spans="1:21" s="1495" customFormat="1">
      <c r="A40" s="1504" t="s">
        <v>1231</v>
      </c>
      <c r="B40" s="1503">
        <v>2680.5873137600001</v>
      </c>
      <c r="C40" s="1501">
        <v>2696.0653430699995</v>
      </c>
      <c r="D40" s="1501">
        <v>1544.2102964599997</v>
      </c>
      <c r="E40" s="1503">
        <v>15.478029309999329</v>
      </c>
      <c r="F40" s="1502">
        <v>0.57741186905375008</v>
      </c>
      <c r="G40" s="1501">
        <v>-1151.8550466099998</v>
      </c>
      <c r="H40" s="1500">
        <v>-42.7235582242375</v>
      </c>
      <c r="J40" s="1470"/>
      <c r="M40" s="1470"/>
      <c r="N40" s="1470"/>
      <c r="O40" s="1470"/>
      <c r="P40" s="1470"/>
      <c r="Q40" s="1470"/>
      <c r="R40" s="1470"/>
      <c r="S40" s="1470"/>
      <c r="T40" s="1470"/>
      <c r="U40" s="1470"/>
    </row>
    <row r="41" spans="1:21" s="1495" customFormat="1">
      <c r="A41" s="1504" t="s">
        <v>1230</v>
      </c>
      <c r="B41" s="1503">
        <v>34147.147530963273</v>
      </c>
      <c r="C41" s="1501">
        <v>34328.9672302791</v>
      </c>
      <c r="D41" s="1501">
        <v>35831.110755749934</v>
      </c>
      <c r="E41" s="1503">
        <v>181.81969931582717</v>
      </c>
      <c r="F41" s="1502">
        <v>0.53245940719048435</v>
      </c>
      <c r="G41" s="1501">
        <v>1502.143525470834</v>
      </c>
      <c r="H41" s="1500">
        <v>4.3757317701824183</v>
      </c>
      <c r="J41" s="1470"/>
      <c r="M41" s="1470"/>
      <c r="N41" s="1470"/>
      <c r="O41" s="1470"/>
      <c r="P41" s="1470"/>
      <c r="Q41" s="1470"/>
      <c r="R41" s="1470"/>
      <c r="S41" s="1470"/>
      <c r="T41" s="1470"/>
      <c r="U41" s="1470"/>
    </row>
    <row r="42" spans="1:21" s="1495" customFormat="1">
      <c r="A42" s="1504" t="s">
        <v>1229</v>
      </c>
      <c r="B42" s="1503">
        <v>125405.05145003001</v>
      </c>
      <c r="C42" s="1501">
        <v>130208.93100083002</v>
      </c>
      <c r="D42" s="1501">
        <v>133488.62859221897</v>
      </c>
      <c r="E42" s="1503">
        <v>4803.8795508000185</v>
      </c>
      <c r="F42" s="1502">
        <v>3.830690626297629</v>
      </c>
      <c r="G42" s="1501">
        <v>3279.6975913889473</v>
      </c>
      <c r="H42" s="1500">
        <v>2.5187961886946457</v>
      </c>
      <c r="J42" s="1470"/>
      <c r="M42" s="1470"/>
      <c r="N42" s="1470"/>
      <c r="O42" s="1470"/>
      <c r="P42" s="1470"/>
      <c r="Q42" s="1470"/>
      <c r="R42" s="1470"/>
      <c r="S42" s="1470"/>
      <c r="T42" s="1470"/>
      <c r="U42" s="1470"/>
    </row>
    <row r="43" spans="1:21" s="1495" customFormat="1">
      <c r="A43" s="1504" t="s">
        <v>1228</v>
      </c>
      <c r="B43" s="1503">
        <v>22028.5189852</v>
      </c>
      <c r="C43" s="1501">
        <v>24066.974353808004</v>
      </c>
      <c r="D43" s="1501">
        <v>28802.064457067994</v>
      </c>
      <c r="E43" s="1503">
        <v>2038.4553686080035</v>
      </c>
      <c r="F43" s="1502">
        <v>9.2537104740339213</v>
      </c>
      <c r="G43" s="1501">
        <v>4735.0901032599904</v>
      </c>
      <c r="H43" s="1500">
        <v>19.674638089730543</v>
      </c>
      <c r="J43" s="1470"/>
      <c r="M43" s="1470"/>
      <c r="N43" s="1470"/>
      <c r="O43" s="1470"/>
      <c r="P43" s="1470"/>
      <c r="Q43" s="1470"/>
      <c r="R43" s="1470"/>
      <c r="S43" s="1470"/>
      <c r="T43" s="1470"/>
      <c r="U43" s="1470"/>
    </row>
    <row r="44" spans="1:21" s="1495" customFormat="1">
      <c r="A44" s="1504" t="s">
        <v>1227</v>
      </c>
      <c r="B44" s="1503">
        <v>121882.97768896601</v>
      </c>
      <c r="C44" s="1501">
        <v>130424.86508953387</v>
      </c>
      <c r="D44" s="1501">
        <v>154201.14158270997</v>
      </c>
      <c r="E44" s="1503">
        <v>8541.8874005678517</v>
      </c>
      <c r="F44" s="1502">
        <v>7.0082693765211017</v>
      </c>
      <c r="G44" s="1501">
        <v>23776.276493176105</v>
      </c>
      <c r="H44" s="1500">
        <v>18.229864740020396</v>
      </c>
      <c r="J44" s="1470"/>
      <c r="M44" s="1470"/>
      <c r="N44" s="1470"/>
      <c r="O44" s="1470"/>
      <c r="P44" s="1470"/>
      <c r="Q44" s="1470"/>
      <c r="R44" s="1470"/>
      <c r="S44" s="1470"/>
      <c r="T44" s="1470"/>
      <c r="U44" s="1470"/>
    </row>
    <row r="45" spans="1:21" s="1495" customFormat="1">
      <c r="A45" s="1504" t="s">
        <v>1226</v>
      </c>
      <c r="B45" s="1503">
        <v>11450.852404449997</v>
      </c>
      <c r="C45" s="1501">
        <v>11299.351057650001</v>
      </c>
      <c r="D45" s="1501">
        <v>14673.208301849998</v>
      </c>
      <c r="E45" s="1503">
        <v>-151.5013467999961</v>
      </c>
      <c r="F45" s="1502">
        <v>-1.3230573711798093</v>
      </c>
      <c r="G45" s="1501">
        <v>3373.8572441999968</v>
      </c>
      <c r="H45" s="1500">
        <v>29.858858504230589</v>
      </c>
      <c r="J45" s="1470"/>
      <c r="M45" s="1470"/>
      <c r="N45" s="1470"/>
      <c r="O45" s="1470"/>
      <c r="P45" s="1470"/>
      <c r="Q45" s="1470"/>
      <c r="R45" s="1470"/>
      <c r="S45" s="1470"/>
      <c r="T45" s="1470"/>
      <c r="U45" s="1470"/>
    </row>
    <row r="46" spans="1:21" s="1495" customFormat="1" ht="13.8" thickBot="1">
      <c r="A46" s="1504" t="s">
        <v>1225</v>
      </c>
      <c r="B46" s="1503">
        <v>84937.2009358676</v>
      </c>
      <c r="C46" s="1501">
        <v>88118.792345171634</v>
      </c>
      <c r="D46" s="1501">
        <v>91152.188242565855</v>
      </c>
      <c r="E46" s="1501">
        <v>3181.5914093040337</v>
      </c>
      <c r="F46" s="1502">
        <v>3.7458161727113137</v>
      </c>
      <c r="G46" s="1501">
        <v>3033.3958973942208</v>
      </c>
      <c r="H46" s="1500">
        <v>3.4423938602245636</v>
      </c>
      <c r="J46" s="1470"/>
      <c r="M46" s="1470"/>
      <c r="N46" s="1470"/>
      <c r="O46" s="1470"/>
      <c r="P46" s="1470"/>
      <c r="Q46" s="1470"/>
      <c r="R46" s="1470"/>
      <c r="S46" s="1470"/>
      <c r="T46" s="1470"/>
      <c r="U46" s="1470"/>
    </row>
    <row r="47" spans="1:21" s="1505" customFormat="1" ht="13.8" thickBot="1">
      <c r="A47" s="1510" t="s">
        <v>1224</v>
      </c>
      <c r="B47" s="1509">
        <v>190173.86011093482</v>
      </c>
      <c r="C47" s="1507">
        <v>202963.10536659323</v>
      </c>
      <c r="D47" s="1507">
        <v>207996.85581468858</v>
      </c>
      <c r="E47" s="1507">
        <v>12789.245255658403</v>
      </c>
      <c r="F47" s="1508">
        <v>6.7250279550501864</v>
      </c>
      <c r="G47" s="1507">
        <v>5033.7504480953503</v>
      </c>
      <c r="H47" s="1506">
        <v>2.4801307799283809</v>
      </c>
      <c r="J47" s="1470"/>
      <c r="M47" s="1470"/>
      <c r="N47" s="1470"/>
      <c r="O47" s="1470"/>
      <c r="P47" s="1470"/>
      <c r="Q47" s="1470"/>
      <c r="R47" s="1470"/>
      <c r="S47" s="1470"/>
      <c r="T47" s="1470"/>
      <c r="U47" s="1470"/>
    </row>
    <row r="48" spans="1:21" s="1495" customFormat="1">
      <c r="A48" s="1504" t="s">
        <v>1223</v>
      </c>
      <c r="B48" s="1503">
        <v>88659.45989502786</v>
      </c>
      <c r="C48" s="1501">
        <v>82930.950995930209</v>
      </c>
      <c r="D48" s="1501">
        <v>70065.56939236958</v>
      </c>
      <c r="E48" s="1501">
        <v>-5728.508899097651</v>
      </c>
      <c r="F48" s="1502">
        <v>-6.4612494886390719</v>
      </c>
      <c r="G48" s="1501">
        <v>-12865.381603560629</v>
      </c>
      <c r="H48" s="1500">
        <v>-15.513365575889743</v>
      </c>
      <c r="J48" s="1470"/>
      <c r="M48" s="1470"/>
      <c r="N48" s="1470"/>
      <c r="O48" s="1470"/>
      <c r="P48" s="1470"/>
      <c r="Q48" s="1470"/>
      <c r="R48" s="1470"/>
      <c r="S48" s="1470"/>
      <c r="T48" s="1470"/>
      <c r="U48" s="1470"/>
    </row>
    <row r="49" spans="1:21" s="1495" customFormat="1">
      <c r="A49" s="1504" t="s">
        <v>1222</v>
      </c>
      <c r="B49" s="1503">
        <v>25690.76251583999</v>
      </c>
      <c r="C49" s="1501">
        <v>27639.15661921</v>
      </c>
      <c r="D49" s="1501">
        <v>34021.173085699993</v>
      </c>
      <c r="E49" s="1503">
        <v>1948.3941033700103</v>
      </c>
      <c r="F49" s="1502">
        <v>7.5840259788657551</v>
      </c>
      <c r="G49" s="1501">
        <v>6382.016466489993</v>
      </c>
      <c r="H49" s="1500">
        <v>23.090489172358865</v>
      </c>
      <c r="J49" s="1470"/>
      <c r="M49" s="1470"/>
      <c r="N49" s="1470"/>
      <c r="O49" s="1470"/>
      <c r="P49" s="1470"/>
      <c r="Q49" s="1470"/>
      <c r="R49" s="1470"/>
      <c r="S49" s="1470"/>
      <c r="T49" s="1470"/>
      <c r="U49" s="1470"/>
    </row>
    <row r="50" spans="1:21" s="1495" customFormat="1" ht="13.8" thickBot="1">
      <c r="A50" s="1504" t="s">
        <v>1221</v>
      </c>
      <c r="B50" s="1503">
        <v>75823.637700066975</v>
      </c>
      <c r="C50" s="1501">
        <v>92392.997751453033</v>
      </c>
      <c r="D50" s="1501">
        <v>103910.113336619</v>
      </c>
      <c r="E50" s="1501">
        <v>16569.360051386058</v>
      </c>
      <c r="F50" s="1502">
        <v>21.852499502765774</v>
      </c>
      <c r="G50" s="1501">
        <v>11517.115585165971</v>
      </c>
      <c r="H50" s="1500">
        <v>12.465355454910377</v>
      </c>
      <c r="J50" s="1470"/>
      <c r="M50" s="1470"/>
      <c r="N50" s="1470"/>
      <c r="O50" s="1470"/>
      <c r="P50" s="1470"/>
      <c r="Q50" s="1470"/>
      <c r="R50" s="1470"/>
      <c r="S50" s="1470"/>
      <c r="T50" s="1470"/>
      <c r="U50" s="1470"/>
    </row>
    <row r="51" spans="1:21" s="1505" customFormat="1" ht="13.8" thickBot="1">
      <c r="A51" s="1510" t="s">
        <v>1220</v>
      </c>
      <c r="B51" s="1509">
        <v>72640.848600945465</v>
      </c>
      <c r="C51" s="1507">
        <v>70274.644225001495</v>
      </c>
      <c r="D51" s="1507">
        <v>70287.187685321493</v>
      </c>
      <c r="E51" s="1507">
        <v>-2366.2043759439694</v>
      </c>
      <c r="F51" s="1508">
        <v>-3.257401890970161</v>
      </c>
      <c r="G51" s="1507">
        <v>12.543460319997394</v>
      </c>
      <c r="H51" s="1506">
        <v>1.7849197898229738E-2</v>
      </c>
      <c r="J51" s="1470"/>
      <c r="M51" s="1470"/>
      <c r="N51" s="1470"/>
      <c r="O51" s="1470"/>
      <c r="P51" s="1470"/>
      <c r="Q51" s="1470"/>
      <c r="R51" s="1470"/>
      <c r="S51" s="1470"/>
      <c r="T51" s="1470"/>
      <c r="U51" s="1470"/>
    </row>
    <row r="52" spans="1:21" s="1495" customFormat="1">
      <c r="A52" s="1504" t="s">
        <v>1219</v>
      </c>
      <c r="B52" s="1503">
        <v>13907.629646009997</v>
      </c>
      <c r="C52" s="1501">
        <v>15315.511448149999</v>
      </c>
      <c r="D52" s="1501">
        <v>12429.303686279998</v>
      </c>
      <c r="E52" s="1501">
        <v>1407.881802140002</v>
      </c>
      <c r="F52" s="1502">
        <v>10.123089541314567</v>
      </c>
      <c r="G52" s="1501">
        <v>-2886.2077618700005</v>
      </c>
      <c r="H52" s="1500">
        <v>-18.844997580662795</v>
      </c>
      <c r="J52" s="1470"/>
      <c r="M52" s="1470"/>
      <c r="N52" s="1470"/>
      <c r="O52" s="1470"/>
      <c r="P52" s="1470"/>
      <c r="Q52" s="1470"/>
      <c r="R52" s="1470"/>
      <c r="S52" s="1470"/>
      <c r="T52" s="1470"/>
      <c r="U52" s="1470"/>
    </row>
    <row r="53" spans="1:21" s="1495" customFormat="1">
      <c r="A53" s="1504" t="s">
        <v>1218</v>
      </c>
      <c r="B53" s="1503">
        <v>160.67000000000002</v>
      </c>
      <c r="C53" s="1501">
        <v>134.22</v>
      </c>
      <c r="D53" s="1501">
        <v>124.88999999999999</v>
      </c>
      <c r="E53" s="1503">
        <v>-26.450000000000017</v>
      </c>
      <c r="F53" s="1502">
        <v>-16.462314059874288</v>
      </c>
      <c r="G53" s="1501">
        <v>-9.3300000000000125</v>
      </c>
      <c r="H53" s="1500">
        <v>-6.9512740277156997</v>
      </c>
      <c r="J53" s="1470"/>
      <c r="M53" s="1470"/>
      <c r="N53" s="1470"/>
      <c r="O53" s="1470"/>
      <c r="P53" s="1470"/>
      <c r="Q53" s="1470"/>
      <c r="R53" s="1470"/>
      <c r="S53" s="1470"/>
      <c r="T53" s="1470"/>
      <c r="U53" s="1470"/>
    </row>
    <row r="54" spans="1:21" s="1495" customFormat="1">
      <c r="A54" s="1504" t="s">
        <v>1217</v>
      </c>
      <c r="B54" s="1503">
        <v>7016.3559461999985</v>
      </c>
      <c r="C54" s="1501">
        <v>7655.8423627299999</v>
      </c>
      <c r="D54" s="1501">
        <v>7789.1528993300017</v>
      </c>
      <c r="E54" s="1503">
        <v>639.48641653000141</v>
      </c>
      <c r="F54" s="1502">
        <v>9.1142242701689344</v>
      </c>
      <c r="G54" s="1501">
        <v>133.3105366000018</v>
      </c>
      <c r="H54" s="1500">
        <v>1.7412915559622957</v>
      </c>
      <c r="J54" s="1470"/>
      <c r="M54" s="1470"/>
      <c r="N54" s="1470"/>
      <c r="O54" s="1470"/>
      <c r="P54" s="1470"/>
      <c r="Q54" s="1470"/>
      <c r="R54" s="1470"/>
      <c r="S54" s="1470"/>
      <c r="T54" s="1470"/>
      <c r="U54" s="1470"/>
    </row>
    <row r="55" spans="1:21" s="1495" customFormat="1">
      <c r="A55" s="1504" t="s">
        <v>1216</v>
      </c>
      <c r="B55" s="1503">
        <v>2845.3733357599999</v>
      </c>
      <c r="C55" s="1501">
        <v>1880.8581782200001</v>
      </c>
      <c r="D55" s="1501">
        <v>1324.7041883100001</v>
      </c>
      <c r="E55" s="1503">
        <v>-964.51515753999979</v>
      </c>
      <c r="F55" s="1502">
        <v>-33.897666271704821</v>
      </c>
      <c r="G55" s="1501">
        <v>-556.15398991000006</v>
      </c>
      <c r="H55" s="1500">
        <v>-29.56916137272674</v>
      </c>
      <c r="J55" s="1470"/>
      <c r="M55" s="1470"/>
      <c r="N55" s="1470"/>
      <c r="O55" s="1470"/>
      <c r="P55" s="1470"/>
      <c r="Q55" s="1470"/>
      <c r="R55" s="1470"/>
      <c r="S55" s="1470"/>
      <c r="T55" s="1470"/>
      <c r="U55" s="1470"/>
    </row>
    <row r="56" spans="1:21" s="1495" customFormat="1">
      <c r="A56" s="1504" t="s">
        <v>1215</v>
      </c>
      <c r="B56" s="1503">
        <v>1011.2909678899999</v>
      </c>
      <c r="C56" s="1501">
        <v>1303.3955201099996</v>
      </c>
      <c r="D56" s="1501">
        <v>1372.8347065800001</v>
      </c>
      <c r="E56" s="1503">
        <v>292.10455221999962</v>
      </c>
      <c r="F56" s="1502">
        <v>28.884323255596644</v>
      </c>
      <c r="G56" s="1501">
        <v>69.43918647000055</v>
      </c>
      <c r="H56" s="1500">
        <v>5.3275606213638245</v>
      </c>
      <c r="J56" s="1470"/>
      <c r="M56" s="1470"/>
      <c r="N56" s="1470"/>
      <c r="O56" s="1470"/>
      <c r="P56" s="1470"/>
      <c r="Q56" s="1470"/>
      <c r="R56" s="1470"/>
      <c r="S56" s="1470"/>
      <c r="T56" s="1470"/>
      <c r="U56" s="1470"/>
    </row>
    <row r="57" spans="1:21" s="1495" customFormat="1">
      <c r="A57" s="1504" t="s">
        <v>1214</v>
      </c>
      <c r="B57" s="1503">
        <v>3065.6251316199946</v>
      </c>
      <c r="C57" s="1501">
        <v>2761.9305748200004</v>
      </c>
      <c r="D57" s="1501">
        <v>2579.0518089200027</v>
      </c>
      <c r="E57" s="1503">
        <v>-303.69455679999419</v>
      </c>
      <c r="F57" s="1502">
        <v>-9.9064479106586081</v>
      </c>
      <c r="G57" s="1501">
        <v>-182.87876589999769</v>
      </c>
      <c r="H57" s="1500">
        <v>-6.6214106743764267</v>
      </c>
      <c r="J57" s="1470"/>
      <c r="M57" s="1470"/>
      <c r="N57" s="1470"/>
      <c r="O57" s="1470"/>
      <c r="P57" s="1470"/>
      <c r="Q57" s="1470"/>
      <c r="R57" s="1470"/>
      <c r="S57" s="1470"/>
      <c r="T57" s="1470"/>
      <c r="U57" s="1470"/>
    </row>
    <row r="58" spans="1:21" s="1495" customFormat="1">
      <c r="A58" s="1504" t="s">
        <v>1213</v>
      </c>
      <c r="B58" s="1503">
        <v>11443.255798265503</v>
      </c>
      <c r="C58" s="1501">
        <v>12166.520671731505</v>
      </c>
      <c r="D58" s="1501">
        <v>12868.391419371508</v>
      </c>
      <c r="E58" s="1503">
        <v>723.26487346600152</v>
      </c>
      <c r="F58" s="1502">
        <v>6.320446612542117</v>
      </c>
      <c r="G58" s="1501">
        <v>701.87074764000317</v>
      </c>
      <c r="H58" s="1500">
        <v>5.7688698895714356</v>
      </c>
      <c r="J58" s="1470"/>
      <c r="M58" s="1470"/>
      <c r="N58" s="1470"/>
      <c r="O58" s="1470"/>
      <c r="P58" s="1470"/>
      <c r="Q58" s="1470"/>
      <c r="R58" s="1470"/>
      <c r="S58" s="1470"/>
      <c r="T58" s="1470"/>
      <c r="U58" s="1470"/>
    </row>
    <row r="59" spans="1:21" s="1495" customFormat="1">
      <c r="A59" s="1504" t="s">
        <v>1212</v>
      </c>
      <c r="B59" s="1503">
        <v>8173.3944550099914</v>
      </c>
      <c r="C59" s="1501">
        <v>6464.6325446499995</v>
      </c>
      <c r="D59" s="1501">
        <v>6845.9996222400005</v>
      </c>
      <c r="E59" s="1503">
        <v>-1708.7619103599918</v>
      </c>
      <c r="F59" s="1502">
        <v>-20.906392316751376</v>
      </c>
      <c r="G59" s="1501">
        <v>381.36707759000092</v>
      </c>
      <c r="H59" s="1500">
        <v>5.8992846841018469</v>
      </c>
      <c r="J59" s="1470"/>
      <c r="M59" s="1470"/>
      <c r="N59" s="1470"/>
      <c r="O59" s="1470"/>
      <c r="P59" s="1470"/>
      <c r="Q59" s="1470"/>
      <c r="R59" s="1470"/>
      <c r="S59" s="1470"/>
      <c r="T59" s="1470"/>
      <c r="U59" s="1470"/>
    </row>
    <row r="60" spans="1:21" s="1495" customFormat="1">
      <c r="A60" s="1504" t="s">
        <v>1211</v>
      </c>
      <c r="B60" s="1503">
        <v>11470.412560110004</v>
      </c>
      <c r="C60" s="1501">
        <v>9714.5665084699813</v>
      </c>
      <c r="D60" s="1501">
        <v>11287.159668960001</v>
      </c>
      <c r="E60" s="1503">
        <v>-1755.8460516400228</v>
      </c>
      <c r="F60" s="1502">
        <v>-15.307610275032546</v>
      </c>
      <c r="G60" s="1501">
        <v>1572.5931604900197</v>
      </c>
      <c r="H60" s="1500">
        <v>16.187991086569841</v>
      </c>
      <c r="J60" s="1470"/>
      <c r="M60" s="1470"/>
      <c r="N60" s="1470"/>
      <c r="O60" s="1470"/>
      <c r="P60" s="1470"/>
      <c r="Q60" s="1470"/>
      <c r="R60" s="1470"/>
      <c r="S60" s="1470"/>
      <c r="T60" s="1470"/>
      <c r="U60" s="1470"/>
    </row>
    <row r="61" spans="1:21" s="1495" customFormat="1">
      <c r="A61" s="1504" t="s">
        <v>1210</v>
      </c>
      <c r="B61" s="1503">
        <v>8149.6069873300012</v>
      </c>
      <c r="C61" s="1501">
        <v>9014.8418898200052</v>
      </c>
      <c r="D61" s="1501">
        <v>8425.8477616899854</v>
      </c>
      <c r="E61" s="1503">
        <v>865.23490249000406</v>
      </c>
      <c r="F61" s="1502">
        <v>10.616891143771277</v>
      </c>
      <c r="G61" s="1501">
        <v>-588.99412813001982</v>
      </c>
      <c r="H61" s="1500">
        <v>-6.5336046414207258</v>
      </c>
      <c r="J61" s="1470"/>
      <c r="M61" s="1470"/>
      <c r="N61" s="1470"/>
      <c r="O61" s="1470"/>
      <c r="P61" s="1470"/>
      <c r="Q61" s="1470"/>
      <c r="R61" s="1470"/>
      <c r="S61" s="1470"/>
      <c r="T61" s="1470"/>
      <c r="U61" s="1470"/>
    </row>
    <row r="62" spans="1:21" s="1495" customFormat="1">
      <c r="A62" s="1504" t="s">
        <v>1209</v>
      </c>
      <c r="B62" s="1503">
        <v>5106.9585491300022</v>
      </c>
      <c r="C62" s="1501">
        <v>3336.2038908800032</v>
      </c>
      <c r="D62" s="1501">
        <v>4630.9560523600039</v>
      </c>
      <c r="E62" s="1503">
        <v>-1770.754658249999</v>
      </c>
      <c r="F62" s="1502">
        <v>-34.673370484897639</v>
      </c>
      <c r="G62" s="1501">
        <v>1294.7521614800007</v>
      </c>
      <c r="H62" s="1500">
        <v>38.80914368031862</v>
      </c>
      <c r="J62" s="1470"/>
      <c r="M62" s="1470"/>
      <c r="N62" s="1470"/>
      <c r="O62" s="1470"/>
      <c r="P62" s="1470"/>
      <c r="Q62" s="1470"/>
      <c r="R62" s="1470"/>
      <c r="S62" s="1470"/>
      <c r="T62" s="1470"/>
      <c r="U62" s="1470"/>
    </row>
    <row r="63" spans="1:21" s="1495" customFormat="1">
      <c r="A63" s="1504" t="s">
        <v>1208</v>
      </c>
      <c r="B63" s="1503">
        <v>286.86944130000001</v>
      </c>
      <c r="C63" s="1501">
        <v>491.86566589</v>
      </c>
      <c r="D63" s="1501">
        <v>579.52289919999987</v>
      </c>
      <c r="E63" s="1503">
        <v>204.99622459</v>
      </c>
      <c r="F63" s="1502">
        <v>71.459763598737837</v>
      </c>
      <c r="G63" s="1501">
        <v>87.657233309999867</v>
      </c>
      <c r="H63" s="1500">
        <v>17.821376727198395</v>
      </c>
      <c r="J63" s="1470"/>
      <c r="M63" s="1470"/>
      <c r="N63" s="1470"/>
      <c r="O63" s="1470"/>
      <c r="P63" s="1470"/>
      <c r="Q63" s="1470"/>
      <c r="R63" s="1470"/>
      <c r="S63" s="1470"/>
      <c r="T63" s="1470"/>
      <c r="U63" s="1470"/>
    </row>
    <row r="64" spans="1:21" s="1495" customFormat="1" ht="13.8" thickBot="1">
      <c r="A64" s="1499" t="s">
        <v>1207</v>
      </c>
      <c r="B64" s="1497">
        <v>3.4109999999999947</v>
      </c>
      <c r="C64" s="1497">
        <v>34.252634659999991</v>
      </c>
      <c r="D64" s="1497">
        <v>29.371474769999992</v>
      </c>
      <c r="E64" s="1497">
        <v>30.841634659999997</v>
      </c>
      <c r="F64" s="1498">
        <v>904.1816083260054</v>
      </c>
      <c r="G64" s="1497">
        <v>-4.8811598899999993</v>
      </c>
      <c r="H64" s="1496">
        <v>-14.250465514409571</v>
      </c>
      <c r="J64" s="1470"/>
      <c r="M64" s="1470"/>
      <c r="N64" s="1470"/>
      <c r="O64" s="1470"/>
      <c r="P64" s="1470"/>
      <c r="Q64" s="1470"/>
      <c r="R64" s="1470"/>
      <c r="S64" s="1470"/>
      <c r="T64" s="1470"/>
      <c r="U64" s="1470"/>
    </row>
    <row r="65" spans="1:21" ht="14.4" thickTop="1" thickBot="1">
      <c r="A65" s="1484" t="s">
        <v>1206</v>
      </c>
      <c r="B65" s="1483">
        <v>55912.179298276998</v>
      </c>
      <c r="C65" s="1481">
        <v>51901.208575176519</v>
      </c>
      <c r="D65" s="1481">
        <v>52035.411875846214</v>
      </c>
      <c r="E65" s="1481">
        <v>-4010.9707231004795</v>
      </c>
      <c r="F65" s="1482">
        <v>-7.1736977049365036</v>
      </c>
      <c r="G65" s="1481">
        <v>134.20330066969473</v>
      </c>
      <c r="H65" s="1480">
        <v>0.25857451946481635</v>
      </c>
      <c r="J65" s="1470"/>
      <c r="M65" s="1470"/>
      <c r="N65" s="1470"/>
      <c r="O65" s="1470"/>
      <c r="P65" s="1470"/>
      <c r="Q65" s="1470"/>
      <c r="R65" s="1470"/>
      <c r="S65" s="1470"/>
      <c r="T65" s="1470"/>
      <c r="U65" s="1470"/>
    </row>
    <row r="66" spans="1:21">
      <c r="A66" s="1489" t="s">
        <v>1205</v>
      </c>
      <c r="B66" s="1488">
        <v>36278.993525201011</v>
      </c>
      <c r="C66" s="1486">
        <v>34337.88536754802</v>
      </c>
      <c r="D66" s="1486">
        <v>30684.384752349615</v>
      </c>
      <c r="E66" s="1486">
        <v>-1941.1081576529905</v>
      </c>
      <c r="F66" s="1487">
        <v>-5.3505016788974871</v>
      </c>
      <c r="G66" s="1486">
        <v>-3653.5006151984053</v>
      </c>
      <c r="H66" s="1485">
        <v>-10.639853258556359</v>
      </c>
      <c r="J66" s="1470"/>
      <c r="M66" s="1470"/>
      <c r="N66" s="1470"/>
      <c r="O66" s="1470"/>
      <c r="P66" s="1470"/>
      <c r="Q66" s="1470"/>
      <c r="R66" s="1470"/>
      <c r="S66" s="1470"/>
      <c r="T66" s="1470"/>
      <c r="U66" s="1470"/>
    </row>
    <row r="67" spans="1:21">
      <c r="A67" s="1489" t="s">
        <v>1204</v>
      </c>
      <c r="B67" s="1488">
        <v>11.644068040000001</v>
      </c>
      <c r="C67" s="1486">
        <v>6.5963529599999999</v>
      </c>
      <c r="D67" s="1486">
        <v>1.49163332</v>
      </c>
      <c r="E67" s="1488">
        <v>-5.0477150800000006</v>
      </c>
      <c r="F67" s="1487">
        <v>-43.350099489799959</v>
      </c>
      <c r="G67" s="1486">
        <v>-5.1047196399999999</v>
      </c>
      <c r="H67" s="1485">
        <v>-77.386999618649881</v>
      </c>
      <c r="J67" s="1470"/>
      <c r="M67" s="1470"/>
      <c r="N67" s="1470"/>
      <c r="O67" s="1470"/>
      <c r="P67" s="1470"/>
      <c r="Q67" s="1470"/>
      <c r="R67" s="1470"/>
      <c r="S67" s="1470"/>
      <c r="T67" s="1470"/>
      <c r="U67" s="1470"/>
    </row>
    <row r="68" spans="1:21">
      <c r="A68" s="1489" t="s">
        <v>1203</v>
      </c>
      <c r="B68" s="1488">
        <v>14178.358655255997</v>
      </c>
      <c r="C68" s="1486">
        <v>13316.143873818501</v>
      </c>
      <c r="D68" s="1486">
        <v>17499.9928040015</v>
      </c>
      <c r="E68" s="1488">
        <v>-862.21478143749664</v>
      </c>
      <c r="F68" s="1487">
        <v>-6.0812030673089854</v>
      </c>
      <c r="G68" s="1486">
        <v>4183.8489301829995</v>
      </c>
      <c r="H68" s="1485">
        <v>31.419373129551886</v>
      </c>
      <c r="J68" s="1470"/>
      <c r="M68" s="1470"/>
      <c r="N68" s="1470"/>
      <c r="O68" s="1470"/>
      <c r="P68" s="1470"/>
      <c r="Q68" s="1470"/>
      <c r="R68" s="1470"/>
      <c r="S68" s="1470"/>
      <c r="T68" s="1470"/>
      <c r="U68" s="1470"/>
    </row>
    <row r="69" spans="1:21" ht="13.8" thickBot="1">
      <c r="A69" s="1489" t="s">
        <v>1202</v>
      </c>
      <c r="B69" s="1488">
        <v>5443.1830497800001</v>
      </c>
      <c r="C69" s="1486">
        <v>4240.5829808500002</v>
      </c>
      <c r="D69" s="1486">
        <v>3849.5426861751002</v>
      </c>
      <c r="E69" s="1486">
        <v>-1202.6000689299999</v>
      </c>
      <c r="F69" s="1487">
        <v>-22.093691465669266</v>
      </c>
      <c r="G69" s="1486">
        <v>-391.0402946749</v>
      </c>
      <c r="H69" s="1485">
        <v>-9.2213805611349748</v>
      </c>
      <c r="J69" s="1470"/>
      <c r="M69" s="1470"/>
      <c r="N69" s="1470"/>
      <c r="O69" s="1470"/>
      <c r="P69" s="1470"/>
      <c r="Q69" s="1470"/>
      <c r="R69" s="1470"/>
      <c r="S69" s="1470"/>
      <c r="T69" s="1470"/>
      <c r="U69" s="1470"/>
    </row>
    <row r="70" spans="1:21" ht="13.8" thickBot="1">
      <c r="A70" s="1484" t="s">
        <v>1201</v>
      </c>
      <c r="B70" s="1483">
        <v>292122.54733621923</v>
      </c>
      <c r="C70" s="1481">
        <v>353559.55767209892</v>
      </c>
      <c r="D70" s="1481">
        <v>412533.32033844659</v>
      </c>
      <c r="E70" s="1481">
        <v>61437.010335879691</v>
      </c>
      <c r="F70" s="1482">
        <v>21.031245583781864</v>
      </c>
      <c r="G70" s="1481">
        <v>58973.762666347669</v>
      </c>
      <c r="H70" s="1480">
        <v>16.68000804578492</v>
      </c>
      <c r="J70" s="1470"/>
      <c r="M70" s="1470"/>
      <c r="N70" s="1470"/>
      <c r="O70" s="1470"/>
      <c r="P70" s="1470"/>
      <c r="Q70" s="1470"/>
      <c r="R70" s="1470"/>
      <c r="S70" s="1470"/>
      <c r="T70" s="1470"/>
      <c r="U70" s="1470"/>
    </row>
    <row r="71" spans="1:21">
      <c r="A71" s="1489" t="s">
        <v>1200</v>
      </c>
      <c r="B71" s="1488">
        <v>11654.841107058002</v>
      </c>
      <c r="C71" s="1486">
        <v>7418.8786707270001</v>
      </c>
      <c r="D71" s="1486">
        <v>6188.8601228506195</v>
      </c>
      <c r="E71" s="1486">
        <v>-4235.9624363310022</v>
      </c>
      <c r="F71" s="1487">
        <v>-36.345089541939487</v>
      </c>
      <c r="G71" s="1486">
        <v>-1230.0185478763806</v>
      </c>
      <c r="H71" s="1485">
        <v>-16.579574925921346</v>
      </c>
      <c r="J71" s="1470"/>
      <c r="M71" s="1470"/>
      <c r="N71" s="1470"/>
      <c r="O71" s="1470"/>
      <c r="P71" s="1470"/>
      <c r="Q71" s="1470"/>
      <c r="R71" s="1470"/>
      <c r="S71" s="1470"/>
      <c r="T71" s="1470"/>
      <c r="U71" s="1470"/>
    </row>
    <row r="72" spans="1:21">
      <c r="A72" s="1489" t="s">
        <v>1199</v>
      </c>
      <c r="B72" s="1488">
        <v>13214.30009828</v>
      </c>
      <c r="C72" s="1486">
        <v>10147.578088174998</v>
      </c>
      <c r="D72" s="1486">
        <v>8457.5696315751411</v>
      </c>
      <c r="E72" s="1488">
        <v>-3066.7220101050025</v>
      </c>
      <c r="F72" s="1487">
        <v>-23.207600760513781</v>
      </c>
      <c r="G72" s="1486">
        <v>-1690.0084565998568</v>
      </c>
      <c r="H72" s="1485">
        <v>-16.654303538390391</v>
      </c>
      <c r="J72" s="1470"/>
      <c r="M72" s="1470"/>
      <c r="N72" s="1470"/>
      <c r="O72" s="1470"/>
      <c r="P72" s="1470"/>
      <c r="Q72" s="1470"/>
      <c r="R72" s="1470"/>
      <c r="S72" s="1470"/>
      <c r="T72" s="1470"/>
      <c r="U72" s="1470"/>
    </row>
    <row r="73" spans="1:21">
      <c r="A73" s="1489" t="s">
        <v>1198</v>
      </c>
      <c r="B73" s="1488">
        <v>0</v>
      </c>
      <c r="C73" s="1486">
        <v>0</v>
      </c>
      <c r="D73" s="1486">
        <v>0</v>
      </c>
      <c r="E73" s="1493">
        <v>0</v>
      </c>
      <c r="F73" s="1490" t="s">
        <v>62</v>
      </c>
      <c r="G73" s="1492">
        <v>0</v>
      </c>
      <c r="H73" s="1491" t="s">
        <v>62</v>
      </c>
      <c r="J73" s="1470"/>
      <c r="M73" s="1470"/>
      <c r="N73" s="1470"/>
      <c r="O73" s="1470"/>
      <c r="P73" s="1470"/>
      <c r="Q73" s="1470"/>
      <c r="R73" s="1470"/>
      <c r="S73" s="1470"/>
      <c r="T73" s="1470"/>
      <c r="U73" s="1470"/>
    </row>
    <row r="74" spans="1:21">
      <c r="A74" s="1489" t="s">
        <v>1197</v>
      </c>
      <c r="B74" s="1488">
        <v>0</v>
      </c>
      <c r="C74" s="1486">
        <v>0</v>
      </c>
      <c r="D74" s="1486">
        <v>0</v>
      </c>
      <c r="E74" s="1493">
        <v>0</v>
      </c>
      <c r="F74" s="1490" t="s">
        <v>62</v>
      </c>
      <c r="G74" s="1492">
        <v>0</v>
      </c>
      <c r="H74" s="1491" t="s">
        <v>62</v>
      </c>
      <c r="J74" s="1470"/>
      <c r="M74" s="1470"/>
      <c r="N74" s="1470"/>
      <c r="O74" s="1470"/>
      <c r="P74" s="1470"/>
      <c r="Q74" s="1470"/>
      <c r="R74" s="1470"/>
      <c r="S74" s="1470"/>
      <c r="T74" s="1470"/>
      <c r="U74" s="1470"/>
    </row>
    <row r="75" spans="1:21">
      <c r="A75" s="1489" t="s">
        <v>1196</v>
      </c>
      <c r="B75" s="1488">
        <v>238728.14733917901</v>
      </c>
      <c r="C75" s="1486">
        <v>299030.99685206596</v>
      </c>
      <c r="D75" s="1486">
        <v>367110.69681438891</v>
      </c>
      <c r="E75" s="1488">
        <v>60302.849512886954</v>
      </c>
      <c r="F75" s="1487">
        <v>25.260050054847603</v>
      </c>
      <c r="G75" s="1486">
        <v>68079.699962322949</v>
      </c>
      <c r="H75" s="1485">
        <v>22.766770227503454</v>
      </c>
      <c r="J75" s="1470"/>
      <c r="M75" s="1470"/>
      <c r="N75" s="1470"/>
      <c r="O75" s="1470"/>
      <c r="P75" s="1470"/>
      <c r="Q75" s="1470"/>
      <c r="R75" s="1470"/>
      <c r="S75" s="1470"/>
      <c r="T75" s="1470"/>
      <c r="U75" s="1470"/>
    </row>
    <row r="76" spans="1:21">
      <c r="A76" s="1489" t="s">
        <v>1195</v>
      </c>
      <c r="B76" s="1488">
        <v>8084.1514482630037</v>
      </c>
      <c r="C76" s="1486">
        <v>8389.8809620500033</v>
      </c>
      <c r="D76" s="1486">
        <v>8904.6225311959988</v>
      </c>
      <c r="E76" s="1488">
        <v>305.72951378699963</v>
      </c>
      <c r="F76" s="1487">
        <v>3.7818380289336364</v>
      </c>
      <c r="G76" s="1486">
        <v>514.74156914599553</v>
      </c>
      <c r="H76" s="1485">
        <v>6.1352666560387332</v>
      </c>
      <c r="J76" s="1470"/>
      <c r="M76" s="1470"/>
      <c r="N76" s="1470"/>
      <c r="O76" s="1470"/>
      <c r="P76" s="1470"/>
      <c r="Q76" s="1470"/>
      <c r="R76" s="1470"/>
      <c r="S76" s="1470"/>
      <c r="T76" s="1470"/>
      <c r="U76" s="1470"/>
    </row>
    <row r="77" spans="1:21" ht="13.8" thickBot="1">
      <c r="A77" s="1489" t="s">
        <v>1194</v>
      </c>
      <c r="B77" s="1488">
        <v>20441.107343439187</v>
      </c>
      <c r="C77" s="1486">
        <v>28572.223099080999</v>
      </c>
      <c r="D77" s="1486">
        <v>21871.571238435889</v>
      </c>
      <c r="E77" s="1486">
        <v>8131.1157556418111</v>
      </c>
      <c r="F77" s="1487">
        <v>39.778254763930818</v>
      </c>
      <c r="G77" s="1486">
        <v>-6700.65186064511</v>
      </c>
      <c r="H77" s="1485">
        <v>-23.451629358377197</v>
      </c>
      <c r="J77" s="1470"/>
      <c r="M77" s="1470"/>
      <c r="N77" s="1470"/>
      <c r="O77" s="1470"/>
      <c r="P77" s="1470"/>
      <c r="Q77" s="1470"/>
      <c r="R77" s="1470"/>
      <c r="S77" s="1470"/>
      <c r="T77" s="1470"/>
      <c r="U77" s="1470"/>
    </row>
    <row r="78" spans="1:21" ht="13.8" thickBot="1">
      <c r="A78" s="1484" t="s">
        <v>1193</v>
      </c>
      <c r="B78" s="1483">
        <v>948355.84410058009</v>
      </c>
      <c r="C78" s="1481">
        <v>984430.72035349358</v>
      </c>
      <c r="D78" s="1481">
        <v>999545.36386381125</v>
      </c>
      <c r="E78" s="1481">
        <v>36074.876252913498</v>
      </c>
      <c r="F78" s="1482">
        <v>3.8039388355461536</v>
      </c>
      <c r="G78" s="1481">
        <v>15114.643510317663</v>
      </c>
      <c r="H78" s="1480">
        <v>1.5353689394100005</v>
      </c>
      <c r="J78" s="1470"/>
      <c r="M78" s="1470"/>
      <c r="N78" s="1470"/>
      <c r="O78" s="1470"/>
      <c r="P78" s="1470"/>
      <c r="Q78" s="1470"/>
      <c r="R78" s="1470"/>
      <c r="S78" s="1470"/>
      <c r="T78" s="1470"/>
      <c r="U78" s="1470"/>
    </row>
    <row r="79" spans="1:21">
      <c r="A79" s="1489" t="s">
        <v>1192</v>
      </c>
      <c r="B79" s="1488">
        <v>170319.23120523663</v>
      </c>
      <c r="C79" s="1486">
        <v>181256.50003923691</v>
      </c>
      <c r="D79" s="1486">
        <v>192096.2877538295</v>
      </c>
      <c r="E79" s="1486">
        <v>10937.268834000279</v>
      </c>
      <c r="F79" s="1487">
        <v>6.4216288181930228</v>
      </c>
      <c r="G79" s="1486">
        <v>10839.787714592589</v>
      </c>
      <c r="H79" s="1485">
        <v>5.9803580628811002</v>
      </c>
      <c r="J79" s="1470"/>
      <c r="M79" s="1470"/>
      <c r="N79" s="1470"/>
      <c r="O79" s="1470"/>
      <c r="P79" s="1470"/>
      <c r="Q79" s="1470"/>
      <c r="R79" s="1470"/>
      <c r="S79" s="1470"/>
      <c r="T79" s="1470"/>
      <c r="U79" s="1470"/>
    </row>
    <row r="80" spans="1:21">
      <c r="A80" s="1489" t="s">
        <v>1191</v>
      </c>
      <c r="B80" s="1488">
        <v>114655.15357468296</v>
      </c>
      <c r="C80" s="1486">
        <v>119579.24867044999</v>
      </c>
      <c r="D80" s="1486">
        <v>128454.91473176301</v>
      </c>
      <c r="E80" s="1488">
        <v>4924.0950957670284</v>
      </c>
      <c r="F80" s="1487">
        <v>4.2947001876890072</v>
      </c>
      <c r="G80" s="1486">
        <v>8875.6660613130225</v>
      </c>
      <c r="H80" s="1485">
        <v>7.4224133033094954</v>
      </c>
      <c r="J80" s="1470"/>
      <c r="M80" s="1470"/>
      <c r="N80" s="1470"/>
      <c r="O80" s="1470"/>
      <c r="P80" s="1470"/>
      <c r="Q80" s="1470"/>
      <c r="R80" s="1470"/>
      <c r="S80" s="1470"/>
      <c r="T80" s="1470"/>
      <c r="U80" s="1470"/>
    </row>
    <row r="81" spans="1:21">
      <c r="A81" s="1489" t="s">
        <v>1190</v>
      </c>
      <c r="B81" s="1488">
        <v>95014.002889016992</v>
      </c>
      <c r="C81" s="1486">
        <v>86266.577835811986</v>
      </c>
      <c r="D81" s="1486">
        <v>90478.390445774101</v>
      </c>
      <c r="E81" s="1488">
        <v>-8747.4250532050064</v>
      </c>
      <c r="F81" s="1487">
        <v>-9.20645882420364</v>
      </c>
      <c r="G81" s="1486">
        <v>4211.8126099621149</v>
      </c>
      <c r="H81" s="1485">
        <v>4.8823225814965134</v>
      </c>
      <c r="J81" s="1470"/>
      <c r="M81" s="1470"/>
      <c r="N81" s="1470"/>
      <c r="O81" s="1470"/>
      <c r="P81" s="1470"/>
      <c r="Q81" s="1470"/>
      <c r="R81" s="1470"/>
      <c r="S81" s="1470"/>
      <c r="T81" s="1470"/>
      <c r="U81" s="1470"/>
    </row>
    <row r="82" spans="1:21">
      <c r="A82" s="1489" t="s">
        <v>1189</v>
      </c>
      <c r="B82" s="1488">
        <v>455301.62963877153</v>
      </c>
      <c r="C82" s="1486">
        <v>476734.23794446321</v>
      </c>
      <c r="D82" s="1486">
        <v>463895.90945582243</v>
      </c>
      <c r="E82" s="1488">
        <v>21432.608305691683</v>
      </c>
      <c r="F82" s="1487">
        <v>4.7073427614779115</v>
      </c>
      <c r="G82" s="1486">
        <v>-12838.328488640778</v>
      </c>
      <c r="H82" s="1485">
        <v>-2.6929738765975455</v>
      </c>
      <c r="J82" s="1470"/>
      <c r="M82" s="1470"/>
      <c r="N82" s="1470"/>
      <c r="O82" s="1470"/>
      <c r="P82" s="1470"/>
      <c r="Q82" s="1470"/>
      <c r="R82" s="1470"/>
      <c r="S82" s="1470"/>
      <c r="T82" s="1470"/>
      <c r="U82" s="1470"/>
    </row>
    <row r="83" spans="1:21">
      <c r="A83" s="1489" t="s">
        <v>1188</v>
      </c>
      <c r="B83" s="1488">
        <v>111005.24112423194</v>
      </c>
      <c r="C83" s="1486">
        <v>118516.77932577202</v>
      </c>
      <c r="D83" s="1486">
        <v>122005.63522722563</v>
      </c>
      <c r="E83" s="1488">
        <v>7511.5382015400828</v>
      </c>
      <c r="F83" s="1487">
        <v>6.7668320211417017</v>
      </c>
      <c r="G83" s="1486">
        <v>3488.8559014536149</v>
      </c>
      <c r="H83" s="1485">
        <v>2.9437653649561732</v>
      </c>
      <c r="J83" s="1470"/>
      <c r="M83" s="1470"/>
      <c r="N83" s="1470"/>
      <c r="O83" s="1470"/>
      <c r="P83" s="1470"/>
      <c r="Q83" s="1470"/>
      <c r="R83" s="1470"/>
      <c r="S83" s="1470"/>
      <c r="T83" s="1470"/>
      <c r="U83" s="1470"/>
    </row>
    <row r="84" spans="1:21" ht="13.8" thickBot="1">
      <c r="A84" s="1489" t="s">
        <v>1187</v>
      </c>
      <c r="B84" s="1488">
        <v>2060.5856686400002</v>
      </c>
      <c r="C84" s="1486">
        <v>2077.3765377594</v>
      </c>
      <c r="D84" s="1486">
        <v>2614.2262493963999</v>
      </c>
      <c r="E84" s="1486">
        <v>16.790869119399758</v>
      </c>
      <c r="F84" s="1487">
        <v>0.81485906531039021</v>
      </c>
      <c r="G84" s="1486">
        <v>536.84971163699993</v>
      </c>
      <c r="H84" s="1485">
        <v>25.842677140083183</v>
      </c>
      <c r="J84" s="1470"/>
      <c r="M84" s="1470"/>
      <c r="N84" s="1470"/>
      <c r="O84" s="1470"/>
      <c r="P84" s="1470"/>
      <c r="Q84" s="1470"/>
      <c r="R84" s="1470"/>
      <c r="S84" s="1470"/>
      <c r="T84" s="1470"/>
      <c r="U84" s="1470"/>
    </row>
    <row r="85" spans="1:21" ht="13.8" thickBot="1">
      <c r="A85" s="1484" t="s">
        <v>1186</v>
      </c>
      <c r="B85" s="1483">
        <v>375532.13603262999</v>
      </c>
      <c r="C85" s="1481">
        <v>365631.26291207998</v>
      </c>
      <c r="D85" s="1481">
        <v>396069.9251337701</v>
      </c>
      <c r="E85" s="1481">
        <v>-9900.873120550008</v>
      </c>
      <c r="F85" s="1482">
        <v>-2.6364915730380316</v>
      </c>
      <c r="G85" s="1481">
        <v>30438.662221690116</v>
      </c>
      <c r="H85" s="1480">
        <v>8.3249615963527237</v>
      </c>
      <c r="J85" s="1470"/>
      <c r="M85" s="1470"/>
      <c r="N85" s="1470"/>
      <c r="O85" s="1470"/>
      <c r="P85" s="1470"/>
      <c r="Q85" s="1470"/>
      <c r="R85" s="1470"/>
      <c r="S85" s="1470"/>
      <c r="T85" s="1470"/>
      <c r="U85" s="1470"/>
    </row>
    <row r="86" spans="1:21">
      <c r="A86" s="1489" t="s">
        <v>1185</v>
      </c>
      <c r="B86" s="1488">
        <v>0</v>
      </c>
      <c r="C86" s="1486">
        <v>0</v>
      </c>
      <c r="D86" s="1486">
        <v>0</v>
      </c>
      <c r="E86" s="1486">
        <v>0</v>
      </c>
      <c r="F86" s="1487" t="s">
        <v>62</v>
      </c>
      <c r="G86" s="1486">
        <v>0</v>
      </c>
      <c r="H86" s="1485" t="s">
        <v>62</v>
      </c>
      <c r="J86" s="1470"/>
      <c r="M86" s="1470"/>
      <c r="N86" s="1470"/>
      <c r="O86" s="1470"/>
      <c r="P86" s="1470"/>
      <c r="Q86" s="1470"/>
      <c r="R86" s="1470"/>
      <c r="S86" s="1470"/>
      <c r="T86" s="1470"/>
      <c r="U86" s="1470"/>
    </row>
    <row r="87" spans="1:21">
      <c r="A87" s="1494" t="s">
        <v>1184</v>
      </c>
      <c r="B87" s="1488">
        <v>0</v>
      </c>
      <c r="C87" s="1486">
        <v>0</v>
      </c>
      <c r="D87" s="1486">
        <v>0</v>
      </c>
      <c r="E87" s="1488">
        <v>0</v>
      </c>
      <c r="F87" s="1487" t="s">
        <v>62</v>
      </c>
      <c r="G87" s="1486">
        <v>0</v>
      </c>
      <c r="H87" s="1485" t="s">
        <v>62</v>
      </c>
      <c r="J87" s="1470"/>
      <c r="M87" s="1470"/>
      <c r="N87" s="1470"/>
      <c r="O87" s="1470"/>
      <c r="P87" s="1470"/>
      <c r="Q87" s="1470"/>
      <c r="R87" s="1470"/>
      <c r="S87" s="1470"/>
      <c r="T87" s="1470"/>
      <c r="U87" s="1470"/>
    </row>
    <row r="88" spans="1:21">
      <c r="A88" s="1489" t="s">
        <v>1183</v>
      </c>
      <c r="B88" s="1488">
        <v>0</v>
      </c>
      <c r="C88" s="1486">
        <v>0</v>
      </c>
      <c r="D88" s="1486">
        <v>0</v>
      </c>
      <c r="E88" s="1488">
        <v>0</v>
      </c>
      <c r="F88" s="1487" t="s">
        <v>62</v>
      </c>
      <c r="G88" s="1486">
        <v>0</v>
      </c>
      <c r="H88" s="1485" t="s">
        <v>62</v>
      </c>
      <c r="J88" s="1470"/>
      <c r="M88" s="1470"/>
      <c r="N88" s="1470"/>
      <c r="O88" s="1470"/>
      <c r="P88" s="1470"/>
      <c r="Q88" s="1470"/>
      <c r="R88" s="1470"/>
      <c r="S88" s="1470"/>
      <c r="T88" s="1470"/>
      <c r="U88" s="1470"/>
    </row>
    <row r="89" spans="1:21">
      <c r="A89" s="1489" t="s">
        <v>1182</v>
      </c>
      <c r="B89" s="1488">
        <v>190430.15752312005</v>
      </c>
      <c r="C89" s="1486">
        <v>178839.94883626001</v>
      </c>
      <c r="D89" s="1486">
        <v>195453.75064368002</v>
      </c>
      <c r="E89" s="1488">
        <v>-11590.208686860045</v>
      </c>
      <c r="F89" s="1487">
        <v>-6.0863304623653853</v>
      </c>
      <c r="G89" s="1486">
        <v>16613.801807420008</v>
      </c>
      <c r="H89" s="1485">
        <v>9.2897598749768484</v>
      </c>
      <c r="J89" s="1470"/>
      <c r="M89" s="1470"/>
      <c r="N89" s="1470"/>
      <c r="O89" s="1470"/>
      <c r="P89" s="1470"/>
      <c r="Q89" s="1470"/>
      <c r="R89" s="1470"/>
      <c r="S89" s="1470"/>
      <c r="T89" s="1470"/>
      <c r="U89" s="1470"/>
    </row>
    <row r="90" spans="1:21">
      <c r="A90" s="1489" t="s">
        <v>1181</v>
      </c>
      <c r="B90" s="1488">
        <v>4377.4402298300001</v>
      </c>
      <c r="C90" s="1486">
        <v>1270.8970442000004</v>
      </c>
      <c r="D90" s="1486">
        <v>1209.0438282700002</v>
      </c>
      <c r="E90" s="1488">
        <v>-3106.5431856299997</v>
      </c>
      <c r="F90" s="1487">
        <v>-70.967118282061463</v>
      </c>
      <c r="G90" s="1486">
        <v>-61.85321593000026</v>
      </c>
      <c r="H90" s="1485">
        <v>-4.8668943099899487</v>
      </c>
      <c r="J90" s="1470"/>
      <c r="M90" s="1470"/>
      <c r="N90" s="1470"/>
      <c r="O90" s="1470"/>
      <c r="P90" s="1470"/>
      <c r="Q90" s="1470"/>
      <c r="R90" s="1470"/>
      <c r="S90" s="1470"/>
      <c r="T90" s="1470"/>
      <c r="U90" s="1470"/>
    </row>
    <row r="91" spans="1:21">
      <c r="A91" s="1489" t="s">
        <v>1180</v>
      </c>
      <c r="B91" s="1488">
        <v>182.09502973999997</v>
      </c>
      <c r="C91" s="1486">
        <v>270.21068404999983</v>
      </c>
      <c r="D91" s="1486">
        <v>29.006293820000014</v>
      </c>
      <c r="E91" s="1488">
        <v>88.115654309999854</v>
      </c>
      <c r="F91" s="1487">
        <v>48.389928289538538</v>
      </c>
      <c r="G91" s="1486">
        <v>-241.2043902299998</v>
      </c>
      <c r="H91" s="1485">
        <v>-89.265304618882979</v>
      </c>
      <c r="J91" s="1470"/>
      <c r="M91" s="1470"/>
      <c r="N91" s="1470"/>
      <c r="O91" s="1470"/>
      <c r="P91" s="1470"/>
      <c r="Q91" s="1470"/>
      <c r="R91" s="1470"/>
      <c r="S91" s="1470"/>
      <c r="T91" s="1470"/>
      <c r="U91" s="1470"/>
    </row>
    <row r="92" spans="1:21">
      <c r="A92" s="1489" t="s">
        <v>1179</v>
      </c>
      <c r="B92" s="1488">
        <v>5667.1366228200013</v>
      </c>
      <c r="C92" s="1486">
        <v>3884.2218122899999</v>
      </c>
      <c r="D92" s="1486">
        <v>6525.5203836299988</v>
      </c>
      <c r="E92" s="1488">
        <v>-1782.9148105300014</v>
      </c>
      <c r="F92" s="1487">
        <v>-31.460593403566339</v>
      </c>
      <c r="G92" s="1486">
        <v>2641.2985713399989</v>
      </c>
      <c r="H92" s="1485">
        <v>68.000714145178605</v>
      </c>
      <c r="J92" s="1470"/>
      <c r="M92" s="1470"/>
      <c r="N92" s="1470"/>
      <c r="O92" s="1470"/>
      <c r="P92" s="1470"/>
      <c r="Q92" s="1470"/>
      <c r="R92" s="1470"/>
      <c r="S92" s="1470"/>
      <c r="T92" s="1470"/>
      <c r="U92" s="1470"/>
    </row>
    <row r="93" spans="1:21">
      <c r="A93" s="1489" t="s">
        <v>1178</v>
      </c>
      <c r="B93" s="1488">
        <v>0</v>
      </c>
      <c r="C93" s="1486">
        <v>0</v>
      </c>
      <c r="D93" s="1486">
        <v>0</v>
      </c>
      <c r="E93" s="1493">
        <v>0</v>
      </c>
      <c r="F93" s="1490" t="s">
        <v>62</v>
      </c>
      <c r="G93" s="1492">
        <v>0</v>
      </c>
      <c r="H93" s="1491" t="s">
        <v>62</v>
      </c>
      <c r="J93" s="1470"/>
      <c r="M93" s="1470"/>
      <c r="N93" s="1470"/>
      <c r="O93" s="1470"/>
      <c r="P93" s="1470"/>
      <c r="Q93" s="1470"/>
      <c r="R93" s="1470"/>
      <c r="S93" s="1470"/>
      <c r="T93" s="1470"/>
      <c r="U93" s="1470"/>
    </row>
    <row r="94" spans="1:21">
      <c r="A94" s="1489" t="s">
        <v>1177</v>
      </c>
      <c r="B94" s="1488">
        <v>1224.2033982600001</v>
      </c>
      <c r="C94" s="1486">
        <v>1543.2857772299999</v>
      </c>
      <c r="D94" s="1486">
        <v>2076.9166128200004</v>
      </c>
      <c r="E94" s="1488">
        <v>319.08237896999981</v>
      </c>
      <c r="F94" s="1487">
        <v>26.064490543280794</v>
      </c>
      <c r="G94" s="1486">
        <v>533.63083559000052</v>
      </c>
      <c r="H94" s="1485">
        <v>34.577577494934182</v>
      </c>
      <c r="J94" s="1470"/>
      <c r="M94" s="1470"/>
      <c r="N94" s="1470"/>
      <c r="O94" s="1470"/>
      <c r="P94" s="1470"/>
      <c r="Q94" s="1470"/>
      <c r="R94" s="1470"/>
      <c r="S94" s="1470"/>
      <c r="T94" s="1470"/>
      <c r="U94" s="1470"/>
    </row>
    <row r="95" spans="1:21">
      <c r="A95" s="1489" t="s">
        <v>1176</v>
      </c>
      <c r="B95" s="1488">
        <v>2270.7880850399997</v>
      </c>
      <c r="C95" s="1486">
        <v>2335.9443358400022</v>
      </c>
      <c r="D95" s="1486">
        <v>2119.9313481100021</v>
      </c>
      <c r="E95" s="1488">
        <v>65.156250800002454</v>
      </c>
      <c r="F95" s="1487">
        <v>2.8693232639916166</v>
      </c>
      <c r="G95" s="1486">
        <v>-216.01298773000008</v>
      </c>
      <c r="H95" s="1485">
        <v>-9.2473516776812286</v>
      </c>
      <c r="J95" s="1470"/>
      <c r="M95" s="1470"/>
      <c r="N95" s="1470"/>
      <c r="O95" s="1470"/>
      <c r="P95" s="1470"/>
      <c r="Q95" s="1470"/>
      <c r="R95" s="1470"/>
      <c r="S95" s="1470"/>
      <c r="T95" s="1470"/>
      <c r="U95" s="1470"/>
    </row>
    <row r="96" spans="1:21">
      <c r="A96" s="1489" t="s">
        <v>1175</v>
      </c>
      <c r="B96" s="1488">
        <v>151493.58475484999</v>
      </c>
      <c r="C96" s="1486">
        <v>165531.74765874006</v>
      </c>
      <c r="D96" s="1486">
        <v>175276.66312378008</v>
      </c>
      <c r="E96" s="1488">
        <v>14038.162903890072</v>
      </c>
      <c r="F96" s="1487">
        <v>9.2665065168316634</v>
      </c>
      <c r="G96" s="1486">
        <v>9744.915465040016</v>
      </c>
      <c r="H96" s="1485">
        <v>5.8870371411350746</v>
      </c>
      <c r="J96" s="1470"/>
      <c r="M96" s="1470"/>
      <c r="N96" s="1470"/>
      <c r="O96" s="1470"/>
      <c r="P96" s="1470"/>
      <c r="Q96" s="1470"/>
      <c r="R96" s="1470"/>
      <c r="S96" s="1470"/>
      <c r="T96" s="1470"/>
      <c r="U96" s="1470"/>
    </row>
    <row r="97" spans="1:21" ht="13.8" thickBot="1">
      <c r="A97" s="1489" t="s">
        <v>1174</v>
      </c>
      <c r="B97" s="1488">
        <v>19886.730388970002</v>
      </c>
      <c r="C97" s="1486">
        <v>11955.006763469999</v>
      </c>
      <c r="D97" s="1486">
        <v>13379.09289966</v>
      </c>
      <c r="E97" s="1486">
        <v>-7931.7236255000025</v>
      </c>
      <c r="F97" s="1487">
        <v>-39.884503235882669</v>
      </c>
      <c r="G97" s="1486">
        <v>1424.0861361900006</v>
      </c>
      <c r="H97" s="1485">
        <v>11.912047934104661</v>
      </c>
      <c r="J97" s="1470"/>
      <c r="M97" s="1470"/>
      <c r="N97" s="1470"/>
      <c r="O97" s="1470"/>
      <c r="P97" s="1470"/>
      <c r="Q97" s="1470"/>
      <c r="R97" s="1470"/>
      <c r="S97" s="1470"/>
      <c r="T97" s="1470"/>
      <c r="U97" s="1470"/>
    </row>
    <row r="98" spans="1:21" ht="13.8" thickBot="1">
      <c r="A98" s="1484" t="s">
        <v>1173</v>
      </c>
      <c r="B98" s="1483">
        <v>393403.60265416803</v>
      </c>
      <c r="C98" s="1481">
        <v>407959.7015725724</v>
      </c>
      <c r="D98" s="1481">
        <v>433146.4814990586</v>
      </c>
      <c r="E98" s="1481">
        <v>14556.098918404372</v>
      </c>
      <c r="F98" s="1482">
        <v>3.7000420993094716</v>
      </c>
      <c r="G98" s="1481">
        <v>25186.779926486197</v>
      </c>
      <c r="H98" s="1480">
        <v>6.1738401683789084</v>
      </c>
      <c r="J98" s="1470"/>
      <c r="M98" s="1470"/>
      <c r="N98" s="1470"/>
      <c r="O98" s="1470"/>
      <c r="P98" s="1470"/>
      <c r="Q98" s="1470"/>
      <c r="R98" s="1470"/>
      <c r="S98" s="1470"/>
      <c r="T98" s="1470"/>
      <c r="U98" s="1470"/>
    </row>
    <row r="99" spans="1:21">
      <c r="A99" s="1489" t="s">
        <v>1172</v>
      </c>
      <c r="B99" s="1488">
        <v>24760.011725925007</v>
      </c>
      <c r="C99" s="1486">
        <v>24402.538744022997</v>
      </c>
      <c r="D99" s="1486">
        <v>24862.841784133008</v>
      </c>
      <c r="E99" s="1486">
        <v>-357.47298190201036</v>
      </c>
      <c r="F99" s="1487">
        <v>-1.4437512625558158</v>
      </c>
      <c r="G99" s="1486">
        <v>460.30304011001135</v>
      </c>
      <c r="H99" s="1485">
        <v>1.886291606535222</v>
      </c>
      <c r="J99" s="1470"/>
      <c r="M99" s="1470"/>
      <c r="N99" s="1470"/>
      <c r="O99" s="1470"/>
      <c r="P99" s="1470"/>
      <c r="Q99" s="1470"/>
      <c r="R99" s="1470"/>
      <c r="S99" s="1470"/>
      <c r="T99" s="1470"/>
      <c r="U99" s="1470"/>
    </row>
    <row r="100" spans="1:21">
      <c r="A100" s="1489" t="s">
        <v>1171</v>
      </c>
      <c r="B100" s="1488">
        <v>160377.83099767749</v>
      </c>
      <c r="C100" s="1486">
        <v>174891.33328001449</v>
      </c>
      <c r="D100" s="1486">
        <v>195709.48060345004</v>
      </c>
      <c r="E100" s="1488">
        <v>14513.502282336995</v>
      </c>
      <c r="F100" s="1487">
        <v>9.049568878723127</v>
      </c>
      <c r="G100" s="1486">
        <v>20818.147323435551</v>
      </c>
      <c r="H100" s="1485">
        <v>11.903475680012168</v>
      </c>
      <c r="J100" s="1470"/>
      <c r="M100" s="1470"/>
      <c r="N100" s="1470"/>
      <c r="O100" s="1470"/>
      <c r="P100" s="1470"/>
      <c r="Q100" s="1470"/>
      <c r="R100" s="1470"/>
      <c r="S100" s="1470"/>
      <c r="T100" s="1470"/>
      <c r="U100" s="1470"/>
    </row>
    <row r="101" spans="1:21">
      <c r="A101" s="1489" t="s">
        <v>1170</v>
      </c>
      <c r="B101" s="1488">
        <v>3299.4700516499997</v>
      </c>
      <c r="C101" s="1486">
        <v>2658.2121369199999</v>
      </c>
      <c r="D101" s="1486">
        <v>2750.0067083599997</v>
      </c>
      <c r="E101" s="1488">
        <v>-641.25791472999981</v>
      </c>
      <c r="F101" s="1487">
        <v>-19.435179125487725</v>
      </c>
      <c r="G101" s="1486">
        <v>91.7945714399998</v>
      </c>
      <c r="H101" s="1485">
        <v>3.4532447642180935</v>
      </c>
      <c r="J101" s="1470"/>
      <c r="M101" s="1470"/>
      <c r="N101" s="1470"/>
      <c r="O101" s="1470"/>
      <c r="P101" s="1470"/>
      <c r="Q101" s="1470"/>
      <c r="R101" s="1470"/>
      <c r="S101" s="1470"/>
      <c r="T101" s="1470"/>
      <c r="U101" s="1470"/>
    </row>
    <row r="102" spans="1:21">
      <c r="A102" s="1489" t="s">
        <v>1169</v>
      </c>
      <c r="B102" s="1488">
        <v>5037.9285374300016</v>
      </c>
      <c r="C102" s="1486">
        <v>7404.4717233299998</v>
      </c>
      <c r="D102" s="1486">
        <v>5482.3210199099976</v>
      </c>
      <c r="E102" s="1488">
        <v>2366.5431858999982</v>
      </c>
      <c r="F102" s="1487">
        <v>46.974528684109579</v>
      </c>
      <c r="G102" s="1486">
        <v>-1922.1507034200022</v>
      </c>
      <c r="H102" s="1485">
        <v>-25.959322626132696</v>
      </c>
      <c r="J102" s="1470"/>
      <c r="M102" s="1470"/>
      <c r="N102" s="1470"/>
      <c r="O102" s="1470"/>
      <c r="P102" s="1470"/>
      <c r="Q102" s="1470"/>
      <c r="R102" s="1470"/>
      <c r="S102" s="1470"/>
      <c r="T102" s="1470"/>
      <c r="U102" s="1470"/>
    </row>
    <row r="103" spans="1:21">
      <c r="A103" s="1489" t="s">
        <v>1168</v>
      </c>
      <c r="B103" s="1488">
        <v>56833.091212450003</v>
      </c>
      <c r="C103" s="1486">
        <v>64266.802731340016</v>
      </c>
      <c r="D103" s="1486">
        <v>65770.331217250001</v>
      </c>
      <c r="E103" s="1488">
        <v>7433.7115188900134</v>
      </c>
      <c r="F103" s="1487">
        <v>13.079900037641391</v>
      </c>
      <c r="G103" s="1486">
        <v>1503.5284859099847</v>
      </c>
      <c r="H103" s="1485">
        <v>2.3395103257202834</v>
      </c>
      <c r="J103" s="1470"/>
      <c r="M103" s="1470"/>
      <c r="N103" s="1470"/>
      <c r="O103" s="1470"/>
      <c r="P103" s="1470"/>
      <c r="Q103" s="1470"/>
      <c r="R103" s="1470"/>
      <c r="S103" s="1470"/>
      <c r="T103" s="1470"/>
      <c r="U103" s="1470"/>
    </row>
    <row r="104" spans="1:21">
      <c r="A104" s="1489" t="s">
        <v>1167</v>
      </c>
      <c r="B104" s="1488">
        <v>57081.57641139</v>
      </c>
      <c r="C104" s="1486">
        <v>58360.175798648488</v>
      </c>
      <c r="D104" s="1486">
        <v>62373.508441866521</v>
      </c>
      <c r="E104" s="1488">
        <v>1278.5993872584877</v>
      </c>
      <c r="F104" s="1487">
        <v>2.2399510799133382</v>
      </c>
      <c r="G104" s="1486">
        <v>4013.3326432180329</v>
      </c>
      <c r="H104" s="1485">
        <v>6.8768343965663208</v>
      </c>
      <c r="J104" s="1470"/>
      <c r="M104" s="1470"/>
      <c r="N104" s="1470"/>
      <c r="O104" s="1470"/>
      <c r="P104" s="1470"/>
      <c r="Q104" s="1470"/>
      <c r="R104" s="1470"/>
      <c r="S104" s="1470"/>
      <c r="T104" s="1470"/>
      <c r="U104" s="1470"/>
    </row>
    <row r="105" spans="1:21">
      <c r="A105" s="1489" t="s">
        <v>1166</v>
      </c>
      <c r="B105" s="1488">
        <v>15352.665991589996</v>
      </c>
      <c r="C105" s="1486">
        <v>11853.236898690002</v>
      </c>
      <c r="D105" s="1486">
        <v>10993.202371840003</v>
      </c>
      <c r="E105" s="1488">
        <v>-3499.4290928999944</v>
      </c>
      <c r="F105" s="1487">
        <v>-22.793624865003505</v>
      </c>
      <c r="G105" s="1486">
        <v>-860.03452684999866</v>
      </c>
      <c r="H105" s="1485">
        <v>-7.2556933958271603</v>
      </c>
      <c r="J105" s="1470"/>
      <c r="M105" s="1470"/>
      <c r="N105" s="1470"/>
      <c r="O105" s="1470"/>
      <c r="P105" s="1470"/>
      <c r="Q105" s="1470"/>
      <c r="R105" s="1470"/>
      <c r="S105" s="1470"/>
      <c r="T105" s="1470"/>
      <c r="U105" s="1470"/>
    </row>
    <row r="106" spans="1:21" ht="13.8" thickBot="1">
      <c r="A106" s="1489" t="s">
        <v>1165</v>
      </c>
      <c r="B106" s="1488">
        <v>70661.027726055501</v>
      </c>
      <c r="C106" s="1486">
        <v>64122.93025960635</v>
      </c>
      <c r="D106" s="1486">
        <v>65204.78935224899</v>
      </c>
      <c r="E106" s="1486">
        <v>-6538.0974664491514</v>
      </c>
      <c r="F106" s="1490">
        <v>-9.2527630532018108</v>
      </c>
      <c r="G106" s="1486">
        <v>1081.8590926426405</v>
      </c>
      <c r="H106" s="1485">
        <v>1.6871641521412937</v>
      </c>
      <c r="J106" s="1470"/>
      <c r="M106" s="1470"/>
      <c r="N106" s="1470"/>
      <c r="O106" s="1470"/>
      <c r="P106" s="1470"/>
      <c r="Q106" s="1470"/>
      <c r="R106" s="1470"/>
      <c r="S106" s="1470"/>
      <c r="T106" s="1470"/>
      <c r="U106" s="1470"/>
    </row>
    <row r="107" spans="1:21" ht="13.8" thickBot="1">
      <c r="A107" s="1484" t="s">
        <v>1164</v>
      </c>
      <c r="B107" s="1483">
        <v>866071.04529992177</v>
      </c>
      <c r="C107" s="1481">
        <v>926396.32965995267</v>
      </c>
      <c r="D107" s="1481">
        <v>1013638.4033594083</v>
      </c>
      <c r="E107" s="1481">
        <v>60325.284360030899</v>
      </c>
      <c r="F107" s="1482">
        <v>6.9653967405341621</v>
      </c>
      <c r="G107" s="1481">
        <v>87242.073699455592</v>
      </c>
      <c r="H107" s="1480">
        <v>9.4173596015302721</v>
      </c>
      <c r="J107" s="1470"/>
      <c r="M107" s="1470"/>
      <c r="N107" s="1470"/>
      <c r="O107" s="1470"/>
      <c r="P107" s="1470"/>
      <c r="Q107" s="1470"/>
      <c r="R107" s="1470"/>
      <c r="S107" s="1470"/>
      <c r="T107" s="1470"/>
      <c r="U107" s="1470"/>
    </row>
    <row r="108" spans="1:21">
      <c r="A108" s="1489" t="s">
        <v>1163</v>
      </c>
      <c r="B108" s="1488">
        <v>53272.402668740018</v>
      </c>
      <c r="C108" s="1486">
        <v>70761.049504129958</v>
      </c>
      <c r="D108" s="1486">
        <v>60780.921759684992</v>
      </c>
      <c r="E108" s="1486">
        <v>17488.64683538994</v>
      </c>
      <c r="F108" s="1487">
        <v>32.828717983940663</v>
      </c>
      <c r="G108" s="1486">
        <v>-9980.1277444449661</v>
      </c>
      <c r="H108" s="1485">
        <v>-14.103984910317754</v>
      </c>
      <c r="J108" s="1470"/>
      <c r="M108" s="1470"/>
      <c r="N108" s="1470"/>
      <c r="O108" s="1470"/>
      <c r="P108" s="1470"/>
      <c r="Q108" s="1470"/>
      <c r="R108" s="1470"/>
      <c r="S108" s="1470"/>
      <c r="T108" s="1470"/>
      <c r="U108" s="1470"/>
    </row>
    <row r="109" spans="1:21">
      <c r="A109" s="1489" t="s">
        <v>1162</v>
      </c>
      <c r="B109" s="1488">
        <v>48072.017453089997</v>
      </c>
      <c r="C109" s="1486">
        <v>41624.740397151007</v>
      </c>
      <c r="D109" s="1486">
        <v>36369.926151840002</v>
      </c>
      <c r="E109" s="1488">
        <v>-6447.2770559389901</v>
      </c>
      <c r="F109" s="1487">
        <v>-13.411704766146796</v>
      </c>
      <c r="G109" s="1486">
        <v>-5254.8142453110049</v>
      </c>
      <c r="H109" s="1485">
        <v>-12.62425710088193</v>
      </c>
      <c r="J109" s="1470"/>
      <c r="M109" s="1470"/>
      <c r="N109" s="1470"/>
      <c r="O109" s="1470"/>
      <c r="P109" s="1470"/>
      <c r="Q109" s="1470"/>
      <c r="R109" s="1470"/>
      <c r="S109" s="1470"/>
      <c r="T109" s="1470"/>
      <c r="U109" s="1470"/>
    </row>
    <row r="110" spans="1:21">
      <c r="A110" s="1489" t="s">
        <v>1161</v>
      </c>
      <c r="B110" s="1488">
        <v>64046.621803752489</v>
      </c>
      <c r="C110" s="1486">
        <v>68280.895142202498</v>
      </c>
      <c r="D110" s="1486">
        <v>75569.34245248251</v>
      </c>
      <c r="E110" s="1488">
        <v>4234.2733384500098</v>
      </c>
      <c r="F110" s="1487">
        <v>6.6112360327518855</v>
      </c>
      <c r="G110" s="1486">
        <v>7288.4473102800112</v>
      </c>
      <c r="H110" s="1485">
        <v>10.674211717788724</v>
      </c>
      <c r="J110" s="1470"/>
      <c r="M110" s="1470"/>
      <c r="N110" s="1470"/>
      <c r="O110" s="1470"/>
      <c r="P110" s="1470"/>
      <c r="Q110" s="1470"/>
      <c r="R110" s="1470"/>
      <c r="S110" s="1470"/>
      <c r="T110" s="1470"/>
      <c r="U110" s="1470"/>
    </row>
    <row r="111" spans="1:21">
      <c r="A111" s="1489" t="s">
        <v>1160</v>
      </c>
      <c r="B111" s="1488">
        <v>3437.0057838369949</v>
      </c>
      <c r="C111" s="1486">
        <v>4631.4481023393564</v>
      </c>
      <c r="D111" s="1486">
        <v>5678.3964002167986</v>
      </c>
      <c r="E111" s="1486">
        <v>394.91337087559486</v>
      </c>
      <c r="F111" s="1487">
        <v>22.988831996544643</v>
      </c>
      <c r="G111" s="1486">
        <v>-2112.7621547326985</v>
      </c>
      <c r="H111" s="1485">
        <v>-100</v>
      </c>
      <c r="J111" s="1470"/>
      <c r="M111" s="1470"/>
      <c r="N111" s="1470"/>
      <c r="O111" s="1470"/>
      <c r="P111" s="1470"/>
      <c r="Q111" s="1470"/>
      <c r="R111" s="1470"/>
      <c r="S111" s="1470"/>
      <c r="T111" s="1470"/>
      <c r="U111" s="1470"/>
    </row>
    <row r="112" spans="1:21" ht="14.25" customHeight="1" thickBot="1">
      <c r="A112" s="1489" t="s">
        <v>1159</v>
      </c>
      <c r="B112" s="1488">
        <v>697242.99759050237</v>
      </c>
      <c r="C112" s="1486">
        <v>741098.19651412987</v>
      </c>
      <c r="D112" s="1486">
        <v>835239.8165951838</v>
      </c>
      <c r="E112" s="1486">
        <v>43855.198923627497</v>
      </c>
      <c r="F112" s="1487">
        <v>6.2898012708883568</v>
      </c>
      <c r="G112" s="1486">
        <v>94141.62008105393</v>
      </c>
      <c r="H112" s="1485">
        <v>12.702988689469711</v>
      </c>
      <c r="J112" s="1470"/>
      <c r="M112" s="1470"/>
      <c r="N112" s="1470"/>
      <c r="O112" s="1470"/>
      <c r="P112" s="1470"/>
      <c r="Q112" s="1470"/>
      <c r="R112" s="1470"/>
      <c r="S112" s="1470"/>
      <c r="T112" s="1470"/>
      <c r="U112" s="1470"/>
    </row>
    <row r="113" spans="1:21" ht="13.8" thickBot="1">
      <c r="A113" s="1484" t="s">
        <v>1158</v>
      </c>
      <c r="B113" s="1483">
        <v>1125.20287833</v>
      </c>
      <c r="C113" s="1481">
        <v>1126.5479569000001</v>
      </c>
      <c r="D113" s="1481">
        <v>1218.2151261500003</v>
      </c>
      <c r="E113" s="1481">
        <v>1.3450785700001688</v>
      </c>
      <c r="F113" s="1482">
        <v>0.11954098197797924</v>
      </c>
      <c r="G113" s="1481">
        <v>91.667169250000143</v>
      </c>
      <c r="H113" s="1480">
        <v>8.1369966266014124</v>
      </c>
      <c r="J113" s="1470"/>
      <c r="M113" s="1470"/>
      <c r="N113" s="1470"/>
      <c r="O113" s="1470"/>
      <c r="P113" s="1470"/>
      <c r="Q113" s="1470"/>
      <c r="R113" s="1470"/>
      <c r="S113" s="1470"/>
      <c r="T113" s="1470"/>
      <c r="U113" s="1470"/>
    </row>
    <row r="114" spans="1:21" ht="13.8" thickBot="1">
      <c r="A114" s="1479" t="s">
        <v>1157</v>
      </c>
      <c r="B114" s="1478">
        <v>421769.02241191524</v>
      </c>
      <c r="C114" s="1478">
        <v>335784.58901760232</v>
      </c>
      <c r="D114" s="1478">
        <v>330969.43071604369</v>
      </c>
      <c r="E114" s="1476">
        <v>-85984.433394312917</v>
      </c>
      <c r="F114" s="1477">
        <v>-20.386616566244008</v>
      </c>
      <c r="G114" s="1476">
        <v>-4815.1583015586366</v>
      </c>
      <c r="H114" s="1475">
        <v>-1.4340021725375307</v>
      </c>
      <c r="J114" s="1470"/>
      <c r="M114" s="1470"/>
      <c r="N114" s="1470"/>
      <c r="O114" s="1470"/>
      <c r="P114" s="1470"/>
      <c r="Q114" s="1470"/>
      <c r="R114" s="1470"/>
      <c r="S114" s="1470"/>
      <c r="T114" s="1470"/>
      <c r="U114" s="1470"/>
    </row>
    <row r="115" spans="1:21" ht="13.8" thickBot="1">
      <c r="A115" s="1474" t="s">
        <v>1156</v>
      </c>
      <c r="B115" s="1472">
        <v>4709130.0556709971</v>
      </c>
      <c r="C115" s="1472">
        <v>4879279.2241637222</v>
      </c>
      <c r="D115" s="1472">
        <v>5167173.0588199729</v>
      </c>
      <c r="E115" s="1472">
        <v>170149.16849272436</v>
      </c>
      <c r="F115" s="1473">
        <v>3.6131762444704889</v>
      </c>
      <c r="G115" s="1472">
        <v>287893.83465625072</v>
      </c>
      <c r="H115" s="1471">
        <v>5.900335304249654</v>
      </c>
      <c r="J115" s="1470"/>
      <c r="M115" s="1470"/>
      <c r="N115" s="1470"/>
      <c r="O115" s="1470"/>
      <c r="P115" s="1470"/>
      <c r="Q115" s="1470"/>
    </row>
    <row r="116" spans="1:21" ht="13.8" thickTop="1">
      <c r="A116" s="1469" t="s">
        <v>1099</v>
      </c>
      <c r="B116" s="1468"/>
      <c r="C116" s="1468"/>
      <c r="D116" s="1468"/>
    </row>
    <row r="117" spans="1:21" ht="12.75" customHeight="1">
      <c r="A117" s="3932" t="s">
        <v>1155</v>
      </c>
      <c r="B117" s="3932"/>
      <c r="C117" s="3932"/>
      <c r="D117" s="3932"/>
      <c r="E117" s="3932"/>
      <c r="F117" s="3932"/>
      <c r="G117" s="3932"/>
      <c r="H117" s="3932"/>
    </row>
    <row r="118" spans="1:21" ht="25.5" customHeight="1">
      <c r="A118" s="3931" t="s">
        <v>1154</v>
      </c>
      <c r="B118" s="3931"/>
      <c r="C118" s="3931"/>
      <c r="D118" s="3931"/>
      <c r="E118" s="3931"/>
      <c r="F118" s="3931"/>
      <c r="G118" s="3931"/>
      <c r="H118" s="3931"/>
      <c r="I118" s="1467"/>
      <c r="J118" s="1467"/>
    </row>
  </sheetData>
  <mergeCells count="14">
    <mergeCell ref="P4:Q4"/>
    <mergeCell ref="A5:A7"/>
    <mergeCell ref="E5:H5"/>
    <mergeCell ref="B6:B7"/>
    <mergeCell ref="C6:C7"/>
    <mergeCell ref="D6:D7"/>
    <mergeCell ref="E6:F6"/>
    <mergeCell ref="G6:H6"/>
    <mergeCell ref="A118:H118"/>
    <mergeCell ref="A117:H117"/>
    <mergeCell ref="A1:H1"/>
    <mergeCell ref="A2:H2"/>
    <mergeCell ref="A3:H3"/>
    <mergeCell ref="G4:H4"/>
  </mergeCells>
  <pageMargins left="0.7" right="0.43" top="0.39" bottom="0.45" header="0.3" footer="0.3"/>
  <pageSetup scale="4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workbookViewId="0">
      <selection activeCell="M20" sqref="M20"/>
    </sheetView>
  </sheetViews>
  <sheetFormatPr defaultRowHeight="15.6"/>
  <cols>
    <col min="1" max="1" width="40.44140625" style="1326" bestFit="1" customWidth="1"/>
    <col min="2" max="2" width="15.44140625" style="1326" bestFit="1" customWidth="1"/>
    <col min="3" max="4" width="16.5546875" style="1326" bestFit="1" customWidth="1"/>
    <col min="5" max="5" width="14.6640625" style="1326" bestFit="1" customWidth="1"/>
    <col min="6" max="6" width="12.5546875" style="1326" bestFit="1" customWidth="1"/>
    <col min="7" max="7" width="14.6640625" style="1326" bestFit="1" customWidth="1"/>
    <col min="8" max="8" width="11.33203125" style="1326" customWidth="1"/>
    <col min="9" max="255" width="8.88671875" style="1326"/>
    <col min="256" max="256" width="34.44140625" style="1326" bestFit="1" customWidth="1"/>
    <col min="257" max="257" width="12.5546875" style="1326" bestFit="1" customWidth="1"/>
    <col min="258" max="259" width="9.44140625" style="1326" bestFit="1" customWidth="1"/>
    <col min="260" max="261" width="8.88671875" style="1326"/>
    <col min="262" max="262" width="7.33203125" style="1326" bestFit="1" customWidth="1"/>
    <col min="263" max="263" width="9.5546875" style="1326" customWidth="1"/>
    <col min="264" max="264" width="7.33203125" style="1326" bestFit="1" customWidth="1"/>
    <col min="265" max="511" width="8.88671875" style="1326"/>
    <col min="512" max="512" width="34.44140625" style="1326" bestFit="1" customWidth="1"/>
    <col min="513" max="513" width="12.5546875" style="1326" bestFit="1" customWidth="1"/>
    <col min="514" max="515" width="9.44140625" style="1326" bestFit="1" customWidth="1"/>
    <col min="516" max="517" width="8.88671875" style="1326"/>
    <col min="518" max="518" width="7.33203125" style="1326" bestFit="1" customWidth="1"/>
    <col min="519" max="519" width="9.5546875" style="1326" customWidth="1"/>
    <col min="520" max="520" width="7.33203125" style="1326" bestFit="1" customWidth="1"/>
    <col min="521" max="767" width="8.88671875" style="1326"/>
    <col min="768" max="768" width="34.44140625" style="1326" bestFit="1" customWidth="1"/>
    <col min="769" max="769" width="12.5546875" style="1326" bestFit="1" customWidth="1"/>
    <col min="770" max="771" width="9.44140625" style="1326" bestFit="1" customWidth="1"/>
    <col min="772" max="773" width="8.88671875" style="1326"/>
    <col min="774" max="774" width="7.33203125" style="1326" bestFit="1" customWidth="1"/>
    <col min="775" max="775" width="9.5546875" style="1326" customWidth="1"/>
    <col min="776" max="776" width="7.33203125" style="1326" bestFit="1" customWidth="1"/>
    <col min="777" max="1023" width="8.88671875" style="1326"/>
    <col min="1024" max="1024" width="34.44140625" style="1326" bestFit="1" customWidth="1"/>
    <col min="1025" max="1025" width="12.5546875" style="1326" bestFit="1" customWidth="1"/>
    <col min="1026" max="1027" width="9.44140625" style="1326" bestFit="1" customWidth="1"/>
    <col min="1028" max="1029" width="8.88671875" style="1326"/>
    <col min="1030" max="1030" width="7.33203125" style="1326" bestFit="1" customWidth="1"/>
    <col min="1031" max="1031" width="9.5546875" style="1326" customWidth="1"/>
    <col min="1032" max="1032" width="7.33203125" style="1326" bestFit="1" customWidth="1"/>
    <col min="1033" max="1279" width="8.88671875" style="1326"/>
    <col min="1280" max="1280" width="34.44140625" style="1326" bestFit="1" customWidth="1"/>
    <col min="1281" max="1281" width="12.5546875" style="1326" bestFit="1" customWidth="1"/>
    <col min="1282" max="1283" width="9.44140625" style="1326" bestFit="1" customWidth="1"/>
    <col min="1284" max="1285" width="8.88671875" style="1326"/>
    <col min="1286" max="1286" width="7.33203125" style="1326" bestFit="1" customWidth="1"/>
    <col min="1287" max="1287" width="9.5546875" style="1326" customWidth="1"/>
    <col min="1288" max="1288" width="7.33203125" style="1326" bestFit="1" customWidth="1"/>
    <col min="1289" max="1535" width="8.88671875" style="1326"/>
    <col min="1536" max="1536" width="34.44140625" style="1326" bestFit="1" customWidth="1"/>
    <col min="1537" max="1537" width="12.5546875" style="1326" bestFit="1" customWidth="1"/>
    <col min="1538" max="1539" width="9.44140625" style="1326" bestFit="1" customWidth="1"/>
    <col min="1540" max="1541" width="8.88671875" style="1326"/>
    <col min="1542" max="1542" width="7.33203125" style="1326" bestFit="1" customWidth="1"/>
    <col min="1543" max="1543" width="9.5546875" style="1326" customWidth="1"/>
    <col min="1544" max="1544" width="7.33203125" style="1326" bestFit="1" customWidth="1"/>
    <col min="1545" max="1791" width="8.88671875" style="1326"/>
    <col min="1792" max="1792" width="34.44140625" style="1326" bestFit="1" customWidth="1"/>
    <col min="1793" max="1793" width="12.5546875" style="1326" bestFit="1" customWidth="1"/>
    <col min="1794" max="1795" width="9.44140625" style="1326" bestFit="1" customWidth="1"/>
    <col min="1796" max="1797" width="8.88671875" style="1326"/>
    <col min="1798" max="1798" width="7.33203125" style="1326" bestFit="1" customWidth="1"/>
    <col min="1799" max="1799" width="9.5546875" style="1326" customWidth="1"/>
    <col min="1800" max="1800" width="7.33203125" style="1326" bestFit="1" customWidth="1"/>
    <col min="1801" max="2047" width="8.88671875" style="1326"/>
    <col min="2048" max="2048" width="34.44140625" style="1326" bestFit="1" customWidth="1"/>
    <col min="2049" max="2049" width="12.5546875" style="1326" bestFit="1" customWidth="1"/>
    <col min="2050" max="2051" width="9.44140625" style="1326" bestFit="1" customWidth="1"/>
    <col min="2052" max="2053" width="8.88671875" style="1326"/>
    <col min="2054" max="2054" width="7.33203125" style="1326" bestFit="1" customWidth="1"/>
    <col min="2055" max="2055" width="9.5546875" style="1326" customWidth="1"/>
    <col min="2056" max="2056" width="7.33203125" style="1326" bestFit="1" customWidth="1"/>
    <col min="2057" max="2303" width="8.88671875" style="1326"/>
    <col min="2304" max="2304" width="34.44140625" style="1326" bestFit="1" customWidth="1"/>
    <col min="2305" max="2305" width="12.5546875" style="1326" bestFit="1" customWidth="1"/>
    <col min="2306" max="2307" width="9.44140625" style="1326" bestFit="1" customWidth="1"/>
    <col min="2308" max="2309" width="8.88671875" style="1326"/>
    <col min="2310" max="2310" width="7.33203125" style="1326" bestFit="1" customWidth="1"/>
    <col min="2311" max="2311" width="9.5546875" style="1326" customWidth="1"/>
    <col min="2312" max="2312" width="7.33203125" style="1326" bestFit="1" customWidth="1"/>
    <col min="2313" max="2559" width="8.88671875" style="1326"/>
    <col min="2560" max="2560" width="34.44140625" style="1326" bestFit="1" customWidth="1"/>
    <col min="2561" max="2561" width="12.5546875" style="1326" bestFit="1" customWidth="1"/>
    <col min="2562" max="2563" width="9.44140625" style="1326" bestFit="1" customWidth="1"/>
    <col min="2564" max="2565" width="8.88671875" style="1326"/>
    <col min="2566" max="2566" width="7.33203125" style="1326" bestFit="1" customWidth="1"/>
    <col min="2567" max="2567" width="9.5546875" style="1326" customWidth="1"/>
    <col min="2568" max="2568" width="7.33203125" style="1326" bestFit="1" customWidth="1"/>
    <col min="2569" max="2815" width="8.88671875" style="1326"/>
    <col min="2816" max="2816" width="34.44140625" style="1326" bestFit="1" customWidth="1"/>
    <col min="2817" max="2817" width="12.5546875" style="1326" bestFit="1" customWidth="1"/>
    <col min="2818" max="2819" width="9.44140625" style="1326" bestFit="1" customWidth="1"/>
    <col min="2820" max="2821" width="8.88671875" style="1326"/>
    <col min="2822" max="2822" width="7.33203125" style="1326" bestFit="1" customWidth="1"/>
    <col min="2823" max="2823" width="9.5546875" style="1326" customWidth="1"/>
    <col min="2824" max="2824" width="7.33203125" style="1326" bestFit="1" customWidth="1"/>
    <col min="2825" max="3071" width="8.88671875" style="1326"/>
    <col min="3072" max="3072" width="34.44140625" style="1326" bestFit="1" customWidth="1"/>
    <col min="3073" max="3073" width="12.5546875" style="1326" bestFit="1" customWidth="1"/>
    <col min="3074" max="3075" width="9.44140625" style="1326" bestFit="1" customWidth="1"/>
    <col min="3076" max="3077" width="8.88671875" style="1326"/>
    <col min="3078" max="3078" width="7.33203125" style="1326" bestFit="1" customWidth="1"/>
    <col min="3079" max="3079" width="9.5546875" style="1326" customWidth="1"/>
    <col min="3080" max="3080" width="7.33203125" style="1326" bestFit="1" customWidth="1"/>
    <col min="3081" max="3327" width="8.88671875" style="1326"/>
    <col min="3328" max="3328" width="34.44140625" style="1326" bestFit="1" customWidth="1"/>
    <col min="3329" max="3329" width="12.5546875" style="1326" bestFit="1" customWidth="1"/>
    <col min="3330" max="3331" width="9.44140625" style="1326" bestFit="1" customWidth="1"/>
    <col min="3332" max="3333" width="8.88671875" style="1326"/>
    <col min="3334" max="3334" width="7.33203125" style="1326" bestFit="1" customWidth="1"/>
    <col min="3335" max="3335" width="9.5546875" style="1326" customWidth="1"/>
    <col min="3336" max="3336" width="7.33203125" style="1326" bestFit="1" customWidth="1"/>
    <col min="3337" max="3583" width="8.88671875" style="1326"/>
    <col min="3584" max="3584" width="34.44140625" style="1326" bestFit="1" customWidth="1"/>
    <col min="3585" max="3585" width="12.5546875" style="1326" bestFit="1" customWidth="1"/>
    <col min="3586" max="3587" width="9.44140625" style="1326" bestFit="1" customWidth="1"/>
    <col min="3588" max="3589" width="8.88671875" style="1326"/>
    <col min="3590" max="3590" width="7.33203125" style="1326" bestFit="1" customWidth="1"/>
    <col min="3591" max="3591" width="9.5546875" style="1326" customWidth="1"/>
    <col min="3592" max="3592" width="7.33203125" style="1326" bestFit="1" customWidth="1"/>
    <col min="3593" max="3839" width="8.88671875" style="1326"/>
    <col min="3840" max="3840" width="34.44140625" style="1326" bestFit="1" customWidth="1"/>
    <col min="3841" max="3841" width="12.5546875" style="1326" bestFit="1" customWidth="1"/>
    <col min="3842" max="3843" width="9.44140625" style="1326" bestFit="1" customWidth="1"/>
    <col min="3844" max="3845" width="8.88671875" style="1326"/>
    <col min="3846" max="3846" width="7.33203125" style="1326" bestFit="1" customWidth="1"/>
    <col min="3847" max="3847" width="9.5546875" style="1326" customWidth="1"/>
    <col min="3848" max="3848" width="7.33203125" style="1326" bestFit="1" customWidth="1"/>
    <col min="3849" max="4095" width="8.88671875" style="1326"/>
    <col min="4096" max="4096" width="34.44140625" style="1326" bestFit="1" customWidth="1"/>
    <col min="4097" max="4097" width="12.5546875" style="1326" bestFit="1" customWidth="1"/>
    <col min="4098" max="4099" width="9.44140625" style="1326" bestFit="1" customWidth="1"/>
    <col min="4100" max="4101" width="8.88671875" style="1326"/>
    <col min="4102" max="4102" width="7.33203125" style="1326" bestFit="1" customWidth="1"/>
    <col min="4103" max="4103" width="9.5546875" style="1326" customWidth="1"/>
    <col min="4104" max="4104" width="7.33203125" style="1326" bestFit="1" customWidth="1"/>
    <col min="4105" max="4351" width="8.88671875" style="1326"/>
    <col min="4352" max="4352" width="34.44140625" style="1326" bestFit="1" customWidth="1"/>
    <col min="4353" max="4353" width="12.5546875" style="1326" bestFit="1" customWidth="1"/>
    <col min="4354" max="4355" width="9.44140625" style="1326" bestFit="1" customWidth="1"/>
    <col min="4356" max="4357" width="8.88671875" style="1326"/>
    <col min="4358" max="4358" width="7.33203125" style="1326" bestFit="1" customWidth="1"/>
    <col min="4359" max="4359" width="9.5546875" style="1326" customWidth="1"/>
    <col min="4360" max="4360" width="7.33203125" style="1326" bestFit="1" customWidth="1"/>
    <col min="4361" max="4607" width="8.88671875" style="1326"/>
    <col min="4608" max="4608" width="34.44140625" style="1326" bestFit="1" customWidth="1"/>
    <col min="4609" max="4609" width="12.5546875" style="1326" bestFit="1" customWidth="1"/>
    <col min="4610" max="4611" width="9.44140625" style="1326" bestFit="1" customWidth="1"/>
    <col min="4612" max="4613" width="8.88671875" style="1326"/>
    <col min="4614" max="4614" width="7.33203125" style="1326" bestFit="1" customWidth="1"/>
    <col min="4615" max="4615" width="9.5546875" style="1326" customWidth="1"/>
    <col min="4616" max="4616" width="7.33203125" style="1326" bestFit="1" customWidth="1"/>
    <col min="4617" max="4863" width="8.88671875" style="1326"/>
    <col min="4864" max="4864" width="34.44140625" style="1326" bestFit="1" customWidth="1"/>
    <col min="4865" max="4865" width="12.5546875" style="1326" bestFit="1" customWidth="1"/>
    <col min="4866" max="4867" width="9.44140625" style="1326" bestFit="1" customWidth="1"/>
    <col min="4868" max="4869" width="8.88671875" style="1326"/>
    <col min="4870" max="4870" width="7.33203125" style="1326" bestFit="1" customWidth="1"/>
    <col min="4871" max="4871" width="9.5546875" style="1326" customWidth="1"/>
    <col min="4872" max="4872" width="7.33203125" style="1326" bestFit="1" customWidth="1"/>
    <col min="4873" max="5119" width="8.88671875" style="1326"/>
    <col min="5120" max="5120" width="34.44140625" style="1326" bestFit="1" customWidth="1"/>
    <col min="5121" max="5121" width="12.5546875" style="1326" bestFit="1" customWidth="1"/>
    <col min="5122" max="5123" width="9.44140625" style="1326" bestFit="1" customWidth="1"/>
    <col min="5124" max="5125" width="8.88671875" style="1326"/>
    <col min="5126" max="5126" width="7.33203125" style="1326" bestFit="1" customWidth="1"/>
    <col min="5127" max="5127" width="9.5546875" style="1326" customWidth="1"/>
    <col min="5128" max="5128" width="7.33203125" style="1326" bestFit="1" customWidth="1"/>
    <col min="5129" max="5375" width="8.88671875" style="1326"/>
    <col min="5376" max="5376" width="34.44140625" style="1326" bestFit="1" customWidth="1"/>
    <col min="5377" max="5377" width="12.5546875" style="1326" bestFit="1" customWidth="1"/>
    <col min="5378" max="5379" width="9.44140625" style="1326" bestFit="1" customWidth="1"/>
    <col min="5380" max="5381" width="8.88671875" style="1326"/>
    <col min="5382" max="5382" width="7.33203125" style="1326" bestFit="1" customWidth="1"/>
    <col min="5383" max="5383" width="9.5546875" style="1326" customWidth="1"/>
    <col min="5384" max="5384" width="7.33203125" style="1326" bestFit="1" customWidth="1"/>
    <col min="5385" max="5631" width="8.88671875" style="1326"/>
    <col min="5632" max="5632" width="34.44140625" style="1326" bestFit="1" customWidth="1"/>
    <col min="5633" max="5633" width="12.5546875" style="1326" bestFit="1" customWidth="1"/>
    <col min="5634" max="5635" width="9.44140625" style="1326" bestFit="1" customWidth="1"/>
    <col min="5636" max="5637" width="8.88671875" style="1326"/>
    <col min="5638" max="5638" width="7.33203125" style="1326" bestFit="1" customWidth="1"/>
    <col min="5639" max="5639" width="9.5546875" style="1326" customWidth="1"/>
    <col min="5640" max="5640" width="7.33203125" style="1326" bestFit="1" customWidth="1"/>
    <col min="5641" max="5887" width="8.88671875" style="1326"/>
    <col min="5888" max="5888" width="34.44140625" style="1326" bestFit="1" customWidth="1"/>
    <col min="5889" max="5889" width="12.5546875" style="1326" bestFit="1" customWidth="1"/>
    <col min="5890" max="5891" width="9.44140625" style="1326" bestFit="1" customWidth="1"/>
    <col min="5892" max="5893" width="8.88671875" style="1326"/>
    <col min="5894" max="5894" width="7.33203125" style="1326" bestFit="1" customWidth="1"/>
    <col min="5895" max="5895" width="9.5546875" style="1326" customWidth="1"/>
    <col min="5896" max="5896" width="7.33203125" style="1326" bestFit="1" customWidth="1"/>
    <col min="5897" max="6143" width="8.88671875" style="1326"/>
    <col min="6144" max="6144" width="34.44140625" style="1326" bestFit="1" customWidth="1"/>
    <col min="6145" max="6145" width="12.5546875" style="1326" bestFit="1" customWidth="1"/>
    <col min="6146" max="6147" width="9.44140625" style="1326" bestFit="1" customWidth="1"/>
    <col min="6148" max="6149" width="8.88671875" style="1326"/>
    <col min="6150" max="6150" width="7.33203125" style="1326" bestFit="1" customWidth="1"/>
    <col min="6151" max="6151" width="9.5546875" style="1326" customWidth="1"/>
    <col min="6152" max="6152" width="7.33203125" style="1326" bestFit="1" customWidth="1"/>
    <col min="6153" max="6399" width="8.88671875" style="1326"/>
    <col min="6400" max="6400" width="34.44140625" style="1326" bestFit="1" customWidth="1"/>
    <col min="6401" max="6401" width="12.5546875" style="1326" bestFit="1" customWidth="1"/>
    <col min="6402" max="6403" width="9.44140625" style="1326" bestFit="1" customWidth="1"/>
    <col min="6404" max="6405" width="8.88671875" style="1326"/>
    <col min="6406" max="6406" width="7.33203125" style="1326" bestFit="1" customWidth="1"/>
    <col min="6407" max="6407" width="9.5546875" style="1326" customWidth="1"/>
    <col min="6408" max="6408" width="7.33203125" style="1326" bestFit="1" customWidth="1"/>
    <col min="6409" max="6655" width="8.88671875" style="1326"/>
    <col min="6656" max="6656" width="34.44140625" style="1326" bestFit="1" customWidth="1"/>
    <col min="6657" max="6657" width="12.5546875" style="1326" bestFit="1" customWidth="1"/>
    <col min="6658" max="6659" width="9.44140625" style="1326" bestFit="1" customWidth="1"/>
    <col min="6660" max="6661" width="8.88671875" style="1326"/>
    <col min="6662" max="6662" width="7.33203125" style="1326" bestFit="1" customWidth="1"/>
    <col min="6663" max="6663" width="9.5546875" style="1326" customWidth="1"/>
    <col min="6664" max="6664" width="7.33203125" style="1326" bestFit="1" customWidth="1"/>
    <col min="6665" max="6911" width="8.88671875" style="1326"/>
    <col min="6912" max="6912" width="34.44140625" style="1326" bestFit="1" customWidth="1"/>
    <col min="6913" max="6913" width="12.5546875" style="1326" bestFit="1" customWidth="1"/>
    <col min="6914" max="6915" width="9.44140625" style="1326" bestFit="1" customWidth="1"/>
    <col min="6916" max="6917" width="8.88671875" style="1326"/>
    <col min="6918" max="6918" width="7.33203125" style="1326" bestFit="1" customWidth="1"/>
    <col min="6919" max="6919" width="9.5546875" style="1326" customWidth="1"/>
    <col min="6920" max="6920" width="7.33203125" style="1326" bestFit="1" customWidth="1"/>
    <col min="6921" max="7167" width="8.88671875" style="1326"/>
    <col min="7168" max="7168" width="34.44140625" style="1326" bestFit="1" customWidth="1"/>
    <col min="7169" max="7169" width="12.5546875" style="1326" bestFit="1" customWidth="1"/>
    <col min="7170" max="7171" width="9.44140625" style="1326" bestFit="1" customWidth="1"/>
    <col min="7172" max="7173" width="8.88671875" style="1326"/>
    <col min="7174" max="7174" width="7.33203125" style="1326" bestFit="1" customWidth="1"/>
    <col min="7175" max="7175" width="9.5546875" style="1326" customWidth="1"/>
    <col min="7176" max="7176" width="7.33203125" style="1326" bestFit="1" customWidth="1"/>
    <col min="7177" max="7423" width="8.88671875" style="1326"/>
    <col min="7424" max="7424" width="34.44140625" style="1326" bestFit="1" customWidth="1"/>
    <col min="7425" max="7425" width="12.5546875" style="1326" bestFit="1" customWidth="1"/>
    <col min="7426" max="7427" width="9.44140625" style="1326" bestFit="1" customWidth="1"/>
    <col min="7428" max="7429" width="8.88671875" style="1326"/>
    <col min="7430" max="7430" width="7.33203125" style="1326" bestFit="1" customWidth="1"/>
    <col min="7431" max="7431" width="9.5546875" style="1326" customWidth="1"/>
    <col min="7432" max="7432" width="7.33203125" style="1326" bestFit="1" customWidth="1"/>
    <col min="7433" max="7679" width="8.88671875" style="1326"/>
    <col min="7680" max="7680" width="34.44140625" style="1326" bestFit="1" customWidth="1"/>
    <col min="7681" max="7681" width="12.5546875" style="1326" bestFit="1" customWidth="1"/>
    <col min="7682" max="7683" width="9.44140625" style="1326" bestFit="1" customWidth="1"/>
    <col min="7684" max="7685" width="8.88671875" style="1326"/>
    <col min="7686" max="7686" width="7.33203125" style="1326" bestFit="1" customWidth="1"/>
    <col min="7687" max="7687" width="9.5546875" style="1326" customWidth="1"/>
    <col min="7688" max="7688" width="7.33203125" style="1326" bestFit="1" customWidth="1"/>
    <col min="7689" max="7935" width="8.88671875" style="1326"/>
    <col min="7936" max="7936" width="34.44140625" style="1326" bestFit="1" customWidth="1"/>
    <col min="7937" max="7937" width="12.5546875" style="1326" bestFit="1" customWidth="1"/>
    <col min="7938" max="7939" width="9.44140625" style="1326" bestFit="1" customWidth="1"/>
    <col min="7940" max="7941" width="8.88671875" style="1326"/>
    <col min="7942" max="7942" width="7.33203125" style="1326" bestFit="1" customWidth="1"/>
    <col min="7943" max="7943" width="9.5546875" style="1326" customWidth="1"/>
    <col min="7944" max="7944" width="7.33203125" style="1326" bestFit="1" customWidth="1"/>
    <col min="7945" max="8191" width="8.88671875" style="1326"/>
    <col min="8192" max="8192" width="34.44140625" style="1326" bestFit="1" customWidth="1"/>
    <col min="8193" max="8193" width="12.5546875" style="1326" bestFit="1" customWidth="1"/>
    <col min="8194" max="8195" width="9.44140625" style="1326" bestFit="1" customWidth="1"/>
    <col min="8196" max="8197" width="8.88671875" style="1326"/>
    <col min="8198" max="8198" width="7.33203125" style="1326" bestFit="1" customWidth="1"/>
    <col min="8199" max="8199" width="9.5546875" style="1326" customWidth="1"/>
    <col min="8200" max="8200" width="7.33203125" style="1326" bestFit="1" customWidth="1"/>
    <col min="8201" max="8447" width="8.88671875" style="1326"/>
    <col min="8448" max="8448" width="34.44140625" style="1326" bestFit="1" customWidth="1"/>
    <col min="8449" max="8449" width="12.5546875" style="1326" bestFit="1" customWidth="1"/>
    <col min="8450" max="8451" width="9.44140625" style="1326" bestFit="1" customWidth="1"/>
    <col min="8452" max="8453" width="8.88671875" style="1326"/>
    <col min="8454" max="8454" width="7.33203125" style="1326" bestFit="1" customWidth="1"/>
    <col min="8455" max="8455" width="9.5546875" style="1326" customWidth="1"/>
    <col min="8456" max="8456" width="7.33203125" style="1326" bestFit="1" customWidth="1"/>
    <col min="8457" max="8703" width="8.88671875" style="1326"/>
    <col min="8704" max="8704" width="34.44140625" style="1326" bestFit="1" customWidth="1"/>
    <col min="8705" max="8705" width="12.5546875" style="1326" bestFit="1" customWidth="1"/>
    <col min="8706" max="8707" width="9.44140625" style="1326" bestFit="1" customWidth="1"/>
    <col min="8708" max="8709" width="8.88671875" style="1326"/>
    <col min="8710" max="8710" width="7.33203125" style="1326" bestFit="1" customWidth="1"/>
    <col min="8711" max="8711" width="9.5546875" style="1326" customWidth="1"/>
    <col min="8712" max="8712" width="7.33203125" style="1326" bestFit="1" customWidth="1"/>
    <col min="8713" max="8959" width="8.88671875" style="1326"/>
    <col min="8960" max="8960" width="34.44140625" style="1326" bestFit="1" customWidth="1"/>
    <col min="8961" max="8961" width="12.5546875" style="1326" bestFit="1" customWidth="1"/>
    <col min="8962" max="8963" width="9.44140625" style="1326" bestFit="1" customWidth="1"/>
    <col min="8964" max="8965" width="8.88671875" style="1326"/>
    <col min="8966" max="8966" width="7.33203125" style="1326" bestFit="1" customWidth="1"/>
    <col min="8967" max="8967" width="9.5546875" style="1326" customWidth="1"/>
    <col min="8968" max="8968" width="7.33203125" style="1326" bestFit="1" customWidth="1"/>
    <col min="8969" max="9215" width="8.88671875" style="1326"/>
    <col min="9216" max="9216" width="34.44140625" style="1326" bestFit="1" customWidth="1"/>
    <col min="9217" max="9217" width="12.5546875" style="1326" bestFit="1" customWidth="1"/>
    <col min="9218" max="9219" width="9.44140625" style="1326" bestFit="1" customWidth="1"/>
    <col min="9220" max="9221" width="8.88671875" style="1326"/>
    <col min="9222" max="9222" width="7.33203125" style="1326" bestFit="1" customWidth="1"/>
    <col min="9223" max="9223" width="9.5546875" style="1326" customWidth="1"/>
    <col min="9224" max="9224" width="7.33203125" style="1326" bestFit="1" customWidth="1"/>
    <col min="9225" max="9471" width="8.88671875" style="1326"/>
    <col min="9472" max="9472" width="34.44140625" style="1326" bestFit="1" customWidth="1"/>
    <col min="9473" max="9473" width="12.5546875" style="1326" bestFit="1" customWidth="1"/>
    <col min="9474" max="9475" width="9.44140625" style="1326" bestFit="1" customWidth="1"/>
    <col min="9476" max="9477" width="8.88671875" style="1326"/>
    <col min="9478" max="9478" width="7.33203125" style="1326" bestFit="1" customWidth="1"/>
    <col min="9479" max="9479" width="9.5546875" style="1326" customWidth="1"/>
    <col min="9480" max="9480" width="7.33203125" style="1326" bestFit="1" customWidth="1"/>
    <col min="9481" max="9727" width="8.88671875" style="1326"/>
    <col min="9728" max="9728" width="34.44140625" style="1326" bestFit="1" customWidth="1"/>
    <col min="9729" max="9729" width="12.5546875" style="1326" bestFit="1" customWidth="1"/>
    <col min="9730" max="9731" width="9.44140625" style="1326" bestFit="1" customWidth="1"/>
    <col min="9732" max="9733" width="8.88671875" style="1326"/>
    <col min="9734" max="9734" width="7.33203125" style="1326" bestFit="1" customWidth="1"/>
    <col min="9735" max="9735" width="9.5546875" style="1326" customWidth="1"/>
    <col min="9736" max="9736" width="7.33203125" style="1326" bestFit="1" customWidth="1"/>
    <col min="9737" max="9983" width="8.88671875" style="1326"/>
    <col min="9984" max="9984" width="34.44140625" style="1326" bestFit="1" customWidth="1"/>
    <col min="9985" max="9985" width="12.5546875" style="1326" bestFit="1" customWidth="1"/>
    <col min="9986" max="9987" width="9.44140625" style="1326" bestFit="1" customWidth="1"/>
    <col min="9988" max="9989" width="8.88671875" style="1326"/>
    <col min="9990" max="9990" width="7.33203125" style="1326" bestFit="1" customWidth="1"/>
    <col min="9991" max="9991" width="9.5546875" style="1326" customWidth="1"/>
    <col min="9992" max="9992" width="7.33203125" style="1326" bestFit="1" customWidth="1"/>
    <col min="9993" max="10239" width="8.88671875" style="1326"/>
    <col min="10240" max="10240" width="34.44140625" style="1326" bestFit="1" customWidth="1"/>
    <col min="10241" max="10241" width="12.5546875" style="1326" bestFit="1" customWidth="1"/>
    <col min="10242" max="10243" width="9.44140625" style="1326" bestFit="1" customWidth="1"/>
    <col min="10244" max="10245" width="8.88671875" style="1326"/>
    <col min="10246" max="10246" width="7.33203125" style="1326" bestFit="1" customWidth="1"/>
    <col min="10247" max="10247" width="9.5546875" style="1326" customWidth="1"/>
    <col min="10248" max="10248" width="7.33203125" style="1326" bestFit="1" customWidth="1"/>
    <col min="10249" max="10495" width="8.88671875" style="1326"/>
    <col min="10496" max="10496" width="34.44140625" style="1326" bestFit="1" customWidth="1"/>
    <col min="10497" max="10497" width="12.5546875" style="1326" bestFit="1" customWidth="1"/>
    <col min="10498" max="10499" width="9.44140625" style="1326" bestFit="1" customWidth="1"/>
    <col min="10500" max="10501" width="8.88671875" style="1326"/>
    <col min="10502" max="10502" width="7.33203125" style="1326" bestFit="1" customWidth="1"/>
    <col min="10503" max="10503" width="9.5546875" style="1326" customWidth="1"/>
    <col min="10504" max="10504" width="7.33203125" style="1326" bestFit="1" customWidth="1"/>
    <col min="10505" max="10751" width="8.88671875" style="1326"/>
    <col min="10752" max="10752" width="34.44140625" style="1326" bestFit="1" customWidth="1"/>
    <col min="10753" max="10753" width="12.5546875" style="1326" bestFit="1" customWidth="1"/>
    <col min="10754" max="10755" width="9.44140625" style="1326" bestFit="1" customWidth="1"/>
    <col min="10756" max="10757" width="8.88671875" style="1326"/>
    <col min="10758" max="10758" width="7.33203125" style="1326" bestFit="1" customWidth="1"/>
    <col min="10759" max="10759" width="9.5546875" style="1326" customWidth="1"/>
    <col min="10760" max="10760" width="7.33203125" style="1326" bestFit="1" customWidth="1"/>
    <col min="10761" max="11007" width="8.88671875" style="1326"/>
    <col min="11008" max="11008" width="34.44140625" style="1326" bestFit="1" customWidth="1"/>
    <col min="11009" max="11009" width="12.5546875" style="1326" bestFit="1" customWidth="1"/>
    <col min="11010" max="11011" width="9.44140625" style="1326" bestFit="1" customWidth="1"/>
    <col min="11012" max="11013" width="8.88671875" style="1326"/>
    <col min="11014" max="11014" width="7.33203125" style="1326" bestFit="1" customWidth="1"/>
    <col min="11015" max="11015" width="9.5546875" style="1326" customWidth="1"/>
    <col min="11016" max="11016" width="7.33203125" style="1326" bestFit="1" customWidth="1"/>
    <col min="11017" max="11263" width="8.88671875" style="1326"/>
    <col min="11264" max="11264" width="34.44140625" style="1326" bestFit="1" customWidth="1"/>
    <col min="11265" max="11265" width="12.5546875" style="1326" bestFit="1" customWidth="1"/>
    <col min="11266" max="11267" width="9.44140625" style="1326" bestFit="1" customWidth="1"/>
    <col min="11268" max="11269" width="8.88671875" style="1326"/>
    <col min="11270" max="11270" width="7.33203125" style="1326" bestFit="1" customWidth="1"/>
    <col min="11271" max="11271" width="9.5546875" style="1326" customWidth="1"/>
    <col min="11272" max="11272" width="7.33203125" style="1326" bestFit="1" customWidth="1"/>
    <col min="11273" max="11519" width="8.88671875" style="1326"/>
    <col min="11520" max="11520" width="34.44140625" style="1326" bestFit="1" customWidth="1"/>
    <col min="11521" max="11521" width="12.5546875" style="1326" bestFit="1" customWidth="1"/>
    <col min="11522" max="11523" width="9.44140625" style="1326" bestFit="1" customWidth="1"/>
    <col min="11524" max="11525" width="8.88671875" style="1326"/>
    <col min="11526" max="11526" width="7.33203125" style="1326" bestFit="1" customWidth="1"/>
    <col min="11527" max="11527" width="9.5546875" style="1326" customWidth="1"/>
    <col min="11528" max="11528" width="7.33203125" style="1326" bestFit="1" customWidth="1"/>
    <col min="11529" max="11775" width="8.88671875" style="1326"/>
    <col min="11776" max="11776" width="34.44140625" style="1326" bestFit="1" customWidth="1"/>
    <col min="11777" max="11777" width="12.5546875" style="1326" bestFit="1" customWidth="1"/>
    <col min="11778" max="11779" width="9.44140625" style="1326" bestFit="1" customWidth="1"/>
    <col min="11780" max="11781" width="8.88671875" style="1326"/>
    <col min="11782" max="11782" width="7.33203125" style="1326" bestFit="1" customWidth="1"/>
    <col min="11783" max="11783" width="9.5546875" style="1326" customWidth="1"/>
    <col min="11784" max="11784" width="7.33203125" style="1326" bestFit="1" customWidth="1"/>
    <col min="11785" max="12031" width="8.88671875" style="1326"/>
    <col min="12032" max="12032" width="34.44140625" style="1326" bestFit="1" customWidth="1"/>
    <col min="12033" max="12033" width="12.5546875" style="1326" bestFit="1" customWidth="1"/>
    <col min="12034" max="12035" width="9.44140625" style="1326" bestFit="1" customWidth="1"/>
    <col min="12036" max="12037" width="8.88671875" style="1326"/>
    <col min="12038" max="12038" width="7.33203125" style="1326" bestFit="1" customWidth="1"/>
    <col min="12039" max="12039" width="9.5546875" style="1326" customWidth="1"/>
    <col min="12040" max="12040" width="7.33203125" style="1326" bestFit="1" customWidth="1"/>
    <col min="12041" max="12287" width="8.88671875" style="1326"/>
    <col min="12288" max="12288" width="34.44140625" style="1326" bestFit="1" customWidth="1"/>
    <col min="12289" max="12289" width="12.5546875" style="1326" bestFit="1" customWidth="1"/>
    <col min="12290" max="12291" width="9.44140625" style="1326" bestFit="1" customWidth="1"/>
    <col min="12292" max="12293" width="8.88671875" style="1326"/>
    <col min="12294" max="12294" width="7.33203125" style="1326" bestFit="1" customWidth="1"/>
    <col min="12295" max="12295" width="9.5546875" style="1326" customWidth="1"/>
    <col min="12296" max="12296" width="7.33203125" style="1326" bestFit="1" customWidth="1"/>
    <col min="12297" max="12543" width="8.88671875" style="1326"/>
    <col min="12544" max="12544" width="34.44140625" style="1326" bestFit="1" customWidth="1"/>
    <col min="12545" max="12545" width="12.5546875" style="1326" bestFit="1" customWidth="1"/>
    <col min="12546" max="12547" width="9.44140625" style="1326" bestFit="1" customWidth="1"/>
    <col min="12548" max="12549" width="8.88671875" style="1326"/>
    <col min="12550" max="12550" width="7.33203125" style="1326" bestFit="1" customWidth="1"/>
    <col min="12551" max="12551" width="9.5546875" style="1326" customWidth="1"/>
    <col min="12552" max="12552" width="7.33203125" style="1326" bestFit="1" customWidth="1"/>
    <col min="12553" max="12799" width="8.88671875" style="1326"/>
    <col min="12800" max="12800" width="34.44140625" style="1326" bestFit="1" customWidth="1"/>
    <col min="12801" max="12801" width="12.5546875" style="1326" bestFit="1" customWidth="1"/>
    <col min="12802" max="12803" width="9.44140625" style="1326" bestFit="1" customWidth="1"/>
    <col min="12804" max="12805" width="8.88671875" style="1326"/>
    <col min="12806" max="12806" width="7.33203125" style="1326" bestFit="1" customWidth="1"/>
    <col min="12807" max="12807" width="9.5546875" style="1326" customWidth="1"/>
    <col min="12808" max="12808" width="7.33203125" style="1326" bestFit="1" customWidth="1"/>
    <col min="12809" max="13055" width="8.88671875" style="1326"/>
    <col min="13056" max="13056" width="34.44140625" style="1326" bestFit="1" customWidth="1"/>
    <col min="13057" max="13057" width="12.5546875" style="1326" bestFit="1" customWidth="1"/>
    <col min="13058" max="13059" width="9.44140625" style="1326" bestFit="1" customWidth="1"/>
    <col min="13060" max="13061" width="8.88671875" style="1326"/>
    <col min="13062" max="13062" width="7.33203125" style="1326" bestFit="1" customWidth="1"/>
    <col min="13063" max="13063" width="9.5546875" style="1326" customWidth="1"/>
    <col min="13064" max="13064" width="7.33203125" style="1326" bestFit="1" customWidth="1"/>
    <col min="13065" max="13311" width="8.88671875" style="1326"/>
    <col min="13312" max="13312" width="34.44140625" style="1326" bestFit="1" customWidth="1"/>
    <col min="13313" max="13313" width="12.5546875" style="1326" bestFit="1" customWidth="1"/>
    <col min="13314" max="13315" width="9.44140625" style="1326" bestFit="1" customWidth="1"/>
    <col min="13316" max="13317" width="8.88671875" style="1326"/>
    <col min="13318" max="13318" width="7.33203125" style="1326" bestFit="1" customWidth="1"/>
    <col min="13319" max="13319" width="9.5546875" style="1326" customWidth="1"/>
    <col min="13320" max="13320" width="7.33203125" style="1326" bestFit="1" customWidth="1"/>
    <col min="13321" max="13567" width="8.88671875" style="1326"/>
    <col min="13568" max="13568" width="34.44140625" style="1326" bestFit="1" customWidth="1"/>
    <col min="13569" max="13569" width="12.5546875" style="1326" bestFit="1" customWidth="1"/>
    <col min="13570" max="13571" width="9.44140625" style="1326" bestFit="1" customWidth="1"/>
    <col min="13572" max="13573" width="8.88671875" style="1326"/>
    <col min="13574" max="13574" width="7.33203125" style="1326" bestFit="1" customWidth="1"/>
    <col min="13575" max="13575" width="9.5546875" style="1326" customWidth="1"/>
    <col min="13576" max="13576" width="7.33203125" style="1326" bestFit="1" customWidth="1"/>
    <col min="13577" max="13823" width="8.88671875" style="1326"/>
    <col min="13824" max="13824" width="34.44140625" style="1326" bestFit="1" customWidth="1"/>
    <col min="13825" max="13825" width="12.5546875" style="1326" bestFit="1" customWidth="1"/>
    <col min="13826" max="13827" width="9.44140625" style="1326" bestFit="1" customWidth="1"/>
    <col min="13828" max="13829" width="8.88671875" style="1326"/>
    <col min="13830" max="13830" width="7.33203125" style="1326" bestFit="1" customWidth="1"/>
    <col min="13831" max="13831" width="9.5546875" style="1326" customWidth="1"/>
    <col min="13832" max="13832" width="7.33203125" style="1326" bestFit="1" customWidth="1"/>
    <col min="13833" max="14079" width="8.88671875" style="1326"/>
    <col min="14080" max="14080" width="34.44140625" style="1326" bestFit="1" customWidth="1"/>
    <col min="14081" max="14081" width="12.5546875" style="1326" bestFit="1" customWidth="1"/>
    <col min="14082" max="14083" width="9.44140625" style="1326" bestFit="1" customWidth="1"/>
    <col min="14084" max="14085" width="8.88671875" style="1326"/>
    <col min="14086" max="14086" width="7.33203125" style="1326" bestFit="1" customWidth="1"/>
    <col min="14087" max="14087" width="9.5546875" style="1326" customWidth="1"/>
    <col min="14088" max="14088" width="7.33203125" style="1326" bestFit="1" customWidth="1"/>
    <col min="14089" max="14335" width="8.88671875" style="1326"/>
    <col min="14336" max="14336" width="34.44140625" style="1326" bestFit="1" customWidth="1"/>
    <col min="14337" max="14337" width="12.5546875" style="1326" bestFit="1" customWidth="1"/>
    <col min="14338" max="14339" width="9.44140625" style="1326" bestFit="1" customWidth="1"/>
    <col min="14340" max="14341" width="8.88671875" style="1326"/>
    <col min="14342" max="14342" width="7.33203125" style="1326" bestFit="1" customWidth="1"/>
    <col min="14343" max="14343" width="9.5546875" style="1326" customWidth="1"/>
    <col min="14344" max="14344" width="7.33203125" style="1326" bestFit="1" customWidth="1"/>
    <col min="14345" max="14591" width="8.88671875" style="1326"/>
    <col min="14592" max="14592" width="34.44140625" style="1326" bestFit="1" customWidth="1"/>
    <col min="14593" max="14593" width="12.5546875" style="1326" bestFit="1" customWidth="1"/>
    <col min="14594" max="14595" width="9.44140625" style="1326" bestFit="1" customWidth="1"/>
    <col min="14596" max="14597" width="8.88671875" style="1326"/>
    <col min="14598" max="14598" width="7.33203125" style="1326" bestFit="1" customWidth="1"/>
    <col min="14599" max="14599" width="9.5546875" style="1326" customWidth="1"/>
    <col min="14600" max="14600" width="7.33203125" style="1326" bestFit="1" customWidth="1"/>
    <col min="14601" max="14847" width="8.88671875" style="1326"/>
    <col min="14848" max="14848" width="34.44140625" style="1326" bestFit="1" customWidth="1"/>
    <col min="14849" max="14849" width="12.5546875" style="1326" bestFit="1" customWidth="1"/>
    <col min="14850" max="14851" width="9.44140625" style="1326" bestFit="1" customWidth="1"/>
    <col min="14852" max="14853" width="8.88671875" style="1326"/>
    <col min="14854" max="14854" width="7.33203125" style="1326" bestFit="1" customWidth="1"/>
    <col min="14855" max="14855" width="9.5546875" style="1326" customWidth="1"/>
    <col min="14856" max="14856" width="7.33203125" style="1326" bestFit="1" customWidth="1"/>
    <col min="14857" max="15103" width="8.88671875" style="1326"/>
    <col min="15104" max="15104" width="34.44140625" style="1326" bestFit="1" customWidth="1"/>
    <col min="15105" max="15105" width="12.5546875" style="1326" bestFit="1" customWidth="1"/>
    <col min="15106" max="15107" width="9.44140625" style="1326" bestFit="1" customWidth="1"/>
    <col min="15108" max="15109" width="8.88671875" style="1326"/>
    <col min="15110" max="15110" width="7.33203125" style="1326" bestFit="1" customWidth="1"/>
    <col min="15111" max="15111" width="9.5546875" style="1326" customWidth="1"/>
    <col min="15112" max="15112" width="7.33203125" style="1326" bestFit="1" customWidth="1"/>
    <col min="15113" max="15359" width="8.88671875" style="1326"/>
    <col min="15360" max="15360" width="34.44140625" style="1326" bestFit="1" customWidth="1"/>
    <col min="15361" max="15361" width="12.5546875" style="1326" bestFit="1" customWidth="1"/>
    <col min="15362" max="15363" width="9.44140625" style="1326" bestFit="1" customWidth="1"/>
    <col min="15364" max="15365" width="8.88671875" style="1326"/>
    <col min="15366" max="15366" width="7.33203125" style="1326" bestFit="1" customWidth="1"/>
    <col min="15367" max="15367" width="9.5546875" style="1326" customWidth="1"/>
    <col min="15368" max="15368" width="7.33203125" style="1326" bestFit="1" customWidth="1"/>
    <col min="15369" max="15615" width="8.88671875" style="1326"/>
    <col min="15616" max="15616" width="34.44140625" style="1326" bestFit="1" customWidth="1"/>
    <col min="15617" max="15617" width="12.5546875" style="1326" bestFit="1" customWidth="1"/>
    <col min="15618" max="15619" width="9.44140625" style="1326" bestFit="1" customWidth="1"/>
    <col min="15620" max="15621" width="8.88671875" style="1326"/>
    <col min="15622" max="15622" width="7.33203125" style="1326" bestFit="1" customWidth="1"/>
    <col min="15623" max="15623" width="9.5546875" style="1326" customWidth="1"/>
    <col min="15624" max="15624" width="7.33203125" style="1326" bestFit="1" customWidth="1"/>
    <col min="15625" max="15871" width="8.88671875" style="1326"/>
    <col min="15872" max="15872" width="34.44140625" style="1326" bestFit="1" customWidth="1"/>
    <col min="15873" max="15873" width="12.5546875" style="1326" bestFit="1" customWidth="1"/>
    <col min="15874" max="15875" width="9.44140625" style="1326" bestFit="1" customWidth="1"/>
    <col min="15876" max="15877" width="8.88671875" style="1326"/>
    <col min="15878" max="15878" width="7.33203125" style="1326" bestFit="1" customWidth="1"/>
    <col min="15879" max="15879" width="9.5546875" style="1326" customWidth="1"/>
    <col min="15880" max="15880" width="7.33203125" style="1326" bestFit="1" customWidth="1"/>
    <col min="15881" max="16127" width="8.88671875" style="1326"/>
    <col min="16128" max="16128" width="34.44140625" style="1326" bestFit="1" customWidth="1"/>
    <col min="16129" max="16129" width="12.5546875" style="1326" bestFit="1" customWidth="1"/>
    <col min="16130" max="16131" width="9.44140625" style="1326" bestFit="1" customWidth="1"/>
    <col min="16132" max="16133" width="8.88671875" style="1326"/>
    <col min="16134" max="16134" width="7.33203125" style="1326" bestFit="1" customWidth="1"/>
    <col min="16135" max="16135" width="9.5546875" style="1326" customWidth="1"/>
    <col min="16136" max="16136" width="7.33203125" style="1326" bestFit="1" customWidth="1"/>
    <col min="16137" max="16384" width="8.88671875" style="1326"/>
  </cols>
  <sheetData>
    <row r="1" spans="1:9">
      <c r="A1" s="3933" t="s">
        <v>1636</v>
      </c>
      <c r="B1" s="3933"/>
      <c r="C1" s="3933"/>
      <c r="D1" s="3933"/>
      <c r="E1" s="3933"/>
      <c r="F1" s="3933"/>
      <c r="G1" s="3933"/>
      <c r="H1" s="3933"/>
    </row>
    <row r="2" spans="1:9">
      <c r="A2" s="3933" t="s">
        <v>41</v>
      </c>
      <c r="B2" s="3933"/>
      <c r="C2" s="3933"/>
      <c r="D2" s="3933"/>
      <c r="E2" s="3933"/>
      <c r="F2" s="3933"/>
      <c r="G2" s="3933"/>
      <c r="H2" s="3933"/>
    </row>
    <row r="3" spans="1:9">
      <c r="A3" s="3933" t="str">
        <f>'48.Deposits'!A3</f>
        <v>(Mid-Month)</v>
      </c>
      <c r="B3" s="3933"/>
      <c r="C3" s="3933"/>
      <c r="D3" s="3933"/>
      <c r="E3" s="3933"/>
      <c r="F3" s="3933"/>
      <c r="G3" s="3933"/>
      <c r="H3" s="3933"/>
    </row>
    <row r="4" spans="1:9" ht="16.2" thickBot="1">
      <c r="A4" s="1523"/>
      <c r="B4" s="1523"/>
      <c r="C4" s="1523"/>
      <c r="D4" s="1523"/>
      <c r="E4" s="1523"/>
      <c r="F4" s="1523"/>
      <c r="G4" s="3946" t="s">
        <v>77</v>
      </c>
      <c r="H4" s="3946"/>
    </row>
    <row r="5" spans="1:9" ht="21" customHeight="1" thickTop="1">
      <c r="A5" s="3908" t="s">
        <v>434</v>
      </c>
      <c r="B5" s="1388">
        <v>2022</v>
      </c>
      <c r="C5" s="1388">
        <v>2023</v>
      </c>
      <c r="D5" s="1388">
        <v>2024</v>
      </c>
      <c r="E5" s="3925" t="s">
        <v>1265</v>
      </c>
      <c r="F5" s="3926"/>
      <c r="G5" s="3926"/>
      <c r="H5" s="3927"/>
    </row>
    <row r="6" spans="1:9" ht="21" customHeight="1">
      <c r="A6" s="3909"/>
      <c r="B6" s="3887" t="s">
        <v>368</v>
      </c>
      <c r="C6" s="3887" t="s">
        <v>1308</v>
      </c>
      <c r="D6" s="3887" t="s">
        <v>1307</v>
      </c>
      <c r="E6" s="3947" t="str">
        <f>'49.Sect credit'!E6:F6</f>
        <v>2022/23</v>
      </c>
      <c r="F6" s="3948"/>
      <c r="G6" s="3947" t="str">
        <f>'49.Sect credit'!G6:H6</f>
        <v>2023/24</v>
      </c>
      <c r="H6" s="3948"/>
    </row>
    <row r="7" spans="1:9" ht="21" customHeight="1">
      <c r="A7" s="3910"/>
      <c r="B7" s="3888"/>
      <c r="C7" s="3888"/>
      <c r="D7" s="3888"/>
      <c r="E7" s="1536" t="s">
        <v>353</v>
      </c>
      <c r="F7" s="1536" t="s">
        <v>1044</v>
      </c>
      <c r="G7" s="1536" t="s">
        <v>353</v>
      </c>
      <c r="H7" s="1535" t="s">
        <v>1044</v>
      </c>
    </row>
    <row r="8" spans="1:9" s="1523" customFormat="1" ht="21" customHeight="1">
      <c r="A8" s="1529" t="s">
        <v>1306</v>
      </c>
      <c r="B8" s="1528">
        <v>52781.583237370221</v>
      </c>
      <c r="C8" s="1528">
        <v>55612.293156009997</v>
      </c>
      <c r="D8" s="1528">
        <v>58488.944414305006</v>
      </c>
      <c r="E8" s="1528">
        <v>2830.7099186397754</v>
      </c>
      <c r="F8" s="1528">
        <v>5.3630636767932085</v>
      </c>
      <c r="G8" s="1528">
        <v>2876.651258295009</v>
      </c>
      <c r="H8" s="1527">
        <v>5.1726895170912952</v>
      </c>
    </row>
    <row r="9" spans="1:9" s="1523" customFormat="1" ht="21" customHeight="1">
      <c r="A9" s="1529" t="s">
        <v>1305</v>
      </c>
      <c r="B9" s="1528">
        <v>782.8880877900001</v>
      </c>
      <c r="C9" s="1528">
        <v>3269.6872900499998</v>
      </c>
      <c r="D9" s="1528">
        <v>3160.1267662500004</v>
      </c>
      <c r="E9" s="1528">
        <v>2486.7992022599997</v>
      </c>
      <c r="F9" s="1528">
        <v>317.6442764993318</v>
      </c>
      <c r="G9" s="1528">
        <v>-109.56052379999937</v>
      </c>
      <c r="H9" s="1527">
        <v>-3.3507951703333676</v>
      </c>
    </row>
    <row r="10" spans="1:9" s="1523" customFormat="1" ht="21" customHeight="1">
      <c r="A10" s="1529" t="s">
        <v>1304</v>
      </c>
      <c r="B10" s="1528">
        <v>61272.499408472722</v>
      </c>
      <c r="C10" s="1528">
        <v>58245.677345022494</v>
      </c>
      <c r="D10" s="1528">
        <v>81650.692140752508</v>
      </c>
      <c r="E10" s="1528">
        <v>-3026.8220634502286</v>
      </c>
      <c r="F10" s="1528">
        <v>-4.9399356851300267</v>
      </c>
      <c r="G10" s="1528">
        <v>23405.014795730014</v>
      </c>
      <c r="H10" s="1527">
        <v>40.183264857731352</v>
      </c>
    </row>
    <row r="11" spans="1:9" s="1523" customFormat="1" ht="21" customHeight="1">
      <c r="A11" s="1529" t="s">
        <v>1303</v>
      </c>
      <c r="B11" s="1528">
        <v>64220.989442060214</v>
      </c>
      <c r="C11" s="1528">
        <v>58049.067343950002</v>
      </c>
      <c r="D11" s="1528">
        <v>41599.250939389996</v>
      </c>
      <c r="E11" s="1528">
        <v>-6171.9220981102117</v>
      </c>
      <c r="F11" s="1528">
        <v>-9.6104437999643135</v>
      </c>
      <c r="G11" s="1528">
        <v>-16449.816404560006</v>
      </c>
      <c r="H11" s="1527">
        <v>-28.337778981171592</v>
      </c>
    </row>
    <row r="12" spans="1:9" ht="21" customHeight="1">
      <c r="A12" s="1532" t="s">
        <v>1302</v>
      </c>
      <c r="B12" s="1531">
        <v>64006.013048030225</v>
      </c>
      <c r="C12" s="1531">
        <v>57815.592186950009</v>
      </c>
      <c r="D12" s="1531">
        <v>41347.595222980002</v>
      </c>
      <c r="E12" s="1531">
        <v>-6190.4208610802161</v>
      </c>
      <c r="F12" s="1531">
        <v>-9.6716239088894866</v>
      </c>
      <c r="G12" s="1531">
        <v>-16467.996963970007</v>
      </c>
      <c r="H12" s="1530">
        <v>-28.483660447029241</v>
      </c>
      <c r="I12" s="1523"/>
    </row>
    <row r="13" spans="1:9" ht="21" customHeight="1">
      <c r="A13" s="1532" t="s">
        <v>1301</v>
      </c>
      <c r="B13" s="1531">
        <v>214.97639403000005</v>
      </c>
      <c r="C13" s="1531">
        <v>233.47515700000002</v>
      </c>
      <c r="D13" s="1531">
        <v>251.65571641</v>
      </c>
      <c r="E13" s="1531">
        <v>18.498762969999973</v>
      </c>
      <c r="F13" s="1531">
        <v>8.6050205900367196</v>
      </c>
      <c r="G13" s="1531">
        <v>18.180559409999972</v>
      </c>
      <c r="H13" s="1530">
        <v>7.786935296931814</v>
      </c>
      <c r="I13" s="1523"/>
    </row>
    <row r="14" spans="1:9" s="1523" customFormat="1" ht="21" customHeight="1">
      <c r="A14" s="1529" t="s">
        <v>1300</v>
      </c>
      <c r="B14" s="1528">
        <v>4116214.0179902394</v>
      </c>
      <c r="C14" s="1528">
        <v>4314671.5777286636</v>
      </c>
      <c r="D14" s="1528">
        <v>4622564.1697090538</v>
      </c>
      <c r="E14" s="1528">
        <v>198457.55973842414</v>
      </c>
      <c r="F14" s="1528">
        <v>4.821361544153187</v>
      </c>
      <c r="G14" s="1528">
        <v>307892.59198039025</v>
      </c>
      <c r="H14" s="1527">
        <v>7.1359450292731568</v>
      </c>
    </row>
    <row r="15" spans="1:9" ht="21" customHeight="1">
      <c r="A15" s="1532" t="s">
        <v>1299</v>
      </c>
      <c r="B15" s="1531">
        <v>3538167.1413612431</v>
      </c>
      <c r="C15" s="1531">
        <v>3749299.8103592037</v>
      </c>
      <c r="D15" s="1531">
        <v>3938320.1177588184</v>
      </c>
      <c r="E15" s="1531">
        <v>211132.66899796063</v>
      </c>
      <c r="F15" s="1531">
        <v>5.967289293086683</v>
      </c>
      <c r="G15" s="1531">
        <v>189020.30739961471</v>
      </c>
      <c r="H15" s="1530">
        <v>5.0414828624095946</v>
      </c>
      <c r="I15" s="1523"/>
    </row>
    <row r="16" spans="1:9" ht="21" customHeight="1">
      <c r="A16" s="1532" t="s">
        <v>1298</v>
      </c>
      <c r="B16" s="1531">
        <v>3128472.8148022755</v>
      </c>
      <c r="C16" s="1531">
        <v>3316300.4358454901</v>
      </c>
      <c r="D16" s="1531">
        <v>3437409.0044950997</v>
      </c>
      <c r="E16" s="1531">
        <v>187827.62104321457</v>
      </c>
      <c r="F16" s="1531">
        <v>6.0038118328698209</v>
      </c>
      <c r="G16" s="1531">
        <v>121108.56864960957</v>
      </c>
      <c r="H16" s="1530">
        <v>3.6519178823655936</v>
      </c>
      <c r="I16" s="1523"/>
    </row>
    <row r="17" spans="1:9" ht="21" customHeight="1">
      <c r="A17" s="1532" t="s">
        <v>1297</v>
      </c>
      <c r="B17" s="1531">
        <v>121833.97576577222</v>
      </c>
      <c r="C17" s="1531">
        <v>141718.16874470195</v>
      </c>
      <c r="D17" s="1531">
        <v>169341.89627431022</v>
      </c>
      <c r="E17" s="1531">
        <v>19884.192978929728</v>
      </c>
      <c r="F17" s="1531">
        <v>16.320728970675148</v>
      </c>
      <c r="G17" s="1531">
        <v>27623.727529608266</v>
      </c>
      <c r="H17" s="1530">
        <v>19.492015578730065</v>
      </c>
      <c r="I17" s="1523"/>
    </row>
    <row r="18" spans="1:9" ht="21" customHeight="1">
      <c r="A18" s="1532" t="s">
        <v>1296</v>
      </c>
      <c r="B18" s="1531">
        <v>1739.3457676999999</v>
      </c>
      <c r="C18" s="1531">
        <v>2162.4807113799998</v>
      </c>
      <c r="D18" s="1531">
        <v>2488.2888155699989</v>
      </c>
      <c r="E18" s="1531">
        <v>423.13494367999988</v>
      </c>
      <c r="F18" s="1531">
        <v>24.327247148767125</v>
      </c>
      <c r="G18" s="1531">
        <v>325.80810418999909</v>
      </c>
      <c r="H18" s="1530">
        <v>15.066405100190824</v>
      </c>
      <c r="I18" s="1523"/>
    </row>
    <row r="19" spans="1:9" ht="21" customHeight="1">
      <c r="A19" s="1532" t="s">
        <v>1295</v>
      </c>
      <c r="B19" s="1531">
        <v>184423.60014292374</v>
      </c>
      <c r="C19" s="1531">
        <v>160523.75885620707</v>
      </c>
      <c r="D19" s="1531">
        <v>148473.27601873098</v>
      </c>
      <c r="E19" s="1531">
        <v>-23899.841286716663</v>
      </c>
      <c r="F19" s="1531">
        <v>-12.959209812732686</v>
      </c>
      <c r="G19" s="1531">
        <v>-12050.482837476098</v>
      </c>
      <c r="H19" s="1530">
        <v>-7.5069777354706728</v>
      </c>
      <c r="I19" s="1523"/>
    </row>
    <row r="20" spans="1:9" ht="21" customHeight="1">
      <c r="A20" s="1532" t="s">
        <v>1294</v>
      </c>
      <c r="B20" s="1531">
        <v>101697.40488257191</v>
      </c>
      <c r="C20" s="1531">
        <v>128594.96620142444</v>
      </c>
      <c r="D20" s="1531">
        <v>180607.65215510703</v>
      </c>
      <c r="E20" s="1531">
        <v>26897.561318852531</v>
      </c>
      <c r="F20" s="1531">
        <v>26.448621132378591</v>
      </c>
      <c r="G20" s="1531">
        <v>52012.685953682594</v>
      </c>
      <c r="H20" s="1530">
        <v>40.446906663681254</v>
      </c>
      <c r="I20" s="1523"/>
    </row>
    <row r="21" spans="1:9" ht="21" customHeight="1">
      <c r="A21" s="1532" t="s">
        <v>1293</v>
      </c>
      <c r="B21" s="1531">
        <v>578046.87662899622</v>
      </c>
      <c r="C21" s="1531">
        <v>565371.76736945997</v>
      </c>
      <c r="D21" s="1531">
        <v>684244.05195023573</v>
      </c>
      <c r="E21" s="1531">
        <v>-12675.109259536257</v>
      </c>
      <c r="F21" s="1531">
        <v>-2.1927476424496684</v>
      </c>
      <c r="G21" s="1531">
        <v>118872.28458077577</v>
      </c>
      <c r="H21" s="1530">
        <v>21.025507717490065</v>
      </c>
      <c r="I21" s="1523"/>
    </row>
    <row r="22" spans="1:9" ht="21" customHeight="1">
      <c r="A22" s="1532" t="s">
        <v>1292</v>
      </c>
      <c r="B22" s="1531">
        <v>48625.051347629022</v>
      </c>
      <c r="C22" s="1531">
        <v>56373.053045017012</v>
      </c>
      <c r="D22" s="1531">
        <v>60782.033340990005</v>
      </c>
      <c r="E22" s="1531">
        <v>7748.0016973879901</v>
      </c>
      <c r="F22" s="1531">
        <v>15.93417689576545</v>
      </c>
      <c r="G22" s="1531">
        <v>4408.9802959729932</v>
      </c>
      <c r="H22" s="1530">
        <v>7.8210777274244441</v>
      </c>
      <c r="I22" s="1523"/>
    </row>
    <row r="23" spans="1:9" ht="21" customHeight="1">
      <c r="A23" s="1532" t="s">
        <v>1291</v>
      </c>
      <c r="B23" s="1531">
        <v>11704.828798700002</v>
      </c>
      <c r="C23" s="1531">
        <v>12168.190045410005</v>
      </c>
      <c r="D23" s="1531">
        <v>13521.556398570001</v>
      </c>
      <c r="E23" s="1531">
        <v>463.36124671000289</v>
      </c>
      <c r="F23" s="1531">
        <v>3.9587187021604806</v>
      </c>
      <c r="G23" s="1531">
        <v>1353.3663531599959</v>
      </c>
      <c r="H23" s="1530">
        <v>11.12216646937153</v>
      </c>
      <c r="I23" s="1523"/>
    </row>
    <row r="24" spans="1:9" ht="21" customHeight="1">
      <c r="A24" s="1532" t="s">
        <v>1290</v>
      </c>
      <c r="B24" s="1531">
        <v>527.1395623300001</v>
      </c>
      <c r="C24" s="1531">
        <v>487.26298406000018</v>
      </c>
      <c r="D24" s="1531">
        <v>551.56493890000013</v>
      </c>
      <c r="E24" s="1531">
        <v>-39.876578269999925</v>
      </c>
      <c r="F24" s="1531">
        <v>-7.5647098263204109</v>
      </c>
      <c r="G24" s="1531">
        <v>64.301954839999951</v>
      </c>
      <c r="H24" s="1530">
        <v>13.196560572736219</v>
      </c>
      <c r="I24" s="1523"/>
    </row>
    <row r="25" spans="1:9" ht="21" customHeight="1">
      <c r="A25" s="1532" t="s">
        <v>1289</v>
      </c>
      <c r="B25" s="1531">
        <v>36393.082986599024</v>
      </c>
      <c r="C25" s="1531">
        <v>43717.600015547003</v>
      </c>
      <c r="D25" s="1531">
        <v>46708.912003519996</v>
      </c>
      <c r="E25" s="1531">
        <v>7324.5170289479793</v>
      </c>
      <c r="F25" s="1531">
        <v>20.126124053972223</v>
      </c>
      <c r="G25" s="1531">
        <v>2991.3119879729929</v>
      </c>
      <c r="H25" s="1530">
        <v>6.8423517917479737</v>
      </c>
      <c r="I25" s="1523"/>
    </row>
    <row r="26" spans="1:9" ht="21" customHeight="1">
      <c r="A26" s="1532" t="s">
        <v>1288</v>
      </c>
      <c r="B26" s="1531">
        <v>529421.82528136729</v>
      </c>
      <c r="C26" s="1531">
        <v>508998.71432444284</v>
      </c>
      <c r="D26" s="1531">
        <v>623462.01860924577</v>
      </c>
      <c r="E26" s="1531">
        <v>-20423.110956924444</v>
      </c>
      <c r="F26" s="1531">
        <v>-3.8576254286589617</v>
      </c>
      <c r="G26" s="1531">
        <v>114463.30428480293</v>
      </c>
      <c r="H26" s="1530">
        <v>22.487935836286304</v>
      </c>
      <c r="I26" s="1523"/>
    </row>
    <row r="27" spans="1:9" ht="21" customHeight="1">
      <c r="A27" s="1532" t="s">
        <v>1287</v>
      </c>
      <c r="B27" s="1531">
        <v>30765.547448969999</v>
      </c>
      <c r="C27" s="1531">
        <v>27949.781774826999</v>
      </c>
      <c r="D27" s="1531">
        <v>28852.098070612497</v>
      </c>
      <c r="E27" s="1531">
        <v>-2815.7656741430001</v>
      </c>
      <c r="F27" s="1531">
        <v>-9.1523340477312676</v>
      </c>
      <c r="G27" s="1531">
        <v>902.31629578549837</v>
      </c>
      <c r="H27" s="1530">
        <v>3.2283482678142787</v>
      </c>
      <c r="I27" s="1523"/>
    </row>
    <row r="28" spans="1:9" ht="21" customHeight="1">
      <c r="A28" s="1532" t="s">
        <v>1286</v>
      </c>
      <c r="B28" s="1531">
        <v>14574.521213809998</v>
      </c>
      <c r="C28" s="1531">
        <v>16081.423829525005</v>
      </c>
      <c r="D28" s="1531">
        <v>18136.464753180004</v>
      </c>
      <c r="E28" s="1531">
        <v>1506.9026157150074</v>
      </c>
      <c r="F28" s="1531">
        <v>10.339294125745628</v>
      </c>
      <c r="G28" s="1531">
        <v>2055.0409236549986</v>
      </c>
      <c r="H28" s="1530">
        <v>12.778973711780459</v>
      </c>
      <c r="I28" s="1523"/>
    </row>
    <row r="29" spans="1:9" ht="21" customHeight="1">
      <c r="A29" s="1532" t="s">
        <v>1285</v>
      </c>
      <c r="B29" s="1531">
        <v>484081.75661858724</v>
      </c>
      <c r="C29" s="1531">
        <v>464967.50872009085</v>
      </c>
      <c r="D29" s="1531">
        <v>576473.45578545332</v>
      </c>
      <c r="E29" s="1531">
        <v>-19114.247898496396</v>
      </c>
      <c r="F29" s="1531">
        <v>-3.9485577874310804</v>
      </c>
      <c r="G29" s="1531">
        <v>111505.94706536247</v>
      </c>
      <c r="H29" s="1530">
        <v>23.981449235518248</v>
      </c>
    </row>
    <row r="30" spans="1:9" ht="21" customHeight="1">
      <c r="A30" s="1532" t="s">
        <v>1284</v>
      </c>
      <c r="B30" s="1531">
        <v>8010.1852205788728</v>
      </c>
      <c r="C30" s="1531">
        <v>8646.6400230699983</v>
      </c>
      <c r="D30" s="1531">
        <v>8529.5151950600011</v>
      </c>
      <c r="E30" s="1531">
        <v>636.45480249112552</v>
      </c>
      <c r="F30" s="1531">
        <v>7.9455691093885932</v>
      </c>
      <c r="G30" s="1531">
        <v>-117.12482800999715</v>
      </c>
      <c r="H30" s="1530">
        <v>-1.3545704192321846</v>
      </c>
    </row>
    <row r="31" spans="1:9" ht="21" customHeight="1">
      <c r="A31" s="1532" t="s">
        <v>1283</v>
      </c>
      <c r="B31" s="1531">
        <v>9441.8614836699999</v>
      </c>
      <c r="C31" s="1531">
        <v>12253.562269110045</v>
      </c>
      <c r="D31" s="1531">
        <v>9368.2867066500021</v>
      </c>
      <c r="E31" s="1531">
        <v>2811.7007854400454</v>
      </c>
      <c r="F31" s="1531">
        <v>29.779093776189914</v>
      </c>
      <c r="G31" s="1531">
        <v>-2885.2755624600431</v>
      </c>
      <c r="H31" s="1530">
        <v>-23.546422657299605</v>
      </c>
    </row>
    <row r="32" spans="1:9" ht="21" customHeight="1">
      <c r="A32" s="1532" t="s">
        <v>1282</v>
      </c>
      <c r="B32" s="1531">
        <v>466629.70991433837</v>
      </c>
      <c r="C32" s="1531">
        <v>444067.30642791081</v>
      </c>
      <c r="D32" s="1531">
        <v>558575.65388374322</v>
      </c>
      <c r="E32" s="1531">
        <v>-22562.40348642756</v>
      </c>
      <c r="F32" s="1531">
        <v>-4.8351836599880142</v>
      </c>
      <c r="G32" s="1531">
        <v>114508.34745583241</v>
      </c>
      <c r="H32" s="1530">
        <v>25.786259379673904</v>
      </c>
    </row>
    <row r="33" spans="1:9" s="1523" customFormat="1" ht="21" customHeight="1">
      <c r="A33" s="1529" t="s">
        <v>1281</v>
      </c>
      <c r="B33" s="1528">
        <v>19623.087071013</v>
      </c>
      <c r="C33" s="1528">
        <v>37187.48928823899</v>
      </c>
      <c r="D33" s="1528">
        <v>35588.953027245014</v>
      </c>
      <c r="E33" s="1528">
        <v>17564.40221722599</v>
      </c>
      <c r="F33" s="1528">
        <v>89.508863481383244</v>
      </c>
      <c r="G33" s="1528">
        <v>-1598.5362609939766</v>
      </c>
      <c r="H33" s="1527">
        <v>-4.2985861417095821</v>
      </c>
    </row>
    <row r="34" spans="1:9" ht="21" customHeight="1">
      <c r="A34" s="1532" t="s">
        <v>1280</v>
      </c>
      <c r="B34" s="1531">
        <v>879.53103901999987</v>
      </c>
      <c r="C34" s="1531">
        <v>770.78117255000006</v>
      </c>
      <c r="D34" s="1531">
        <v>1112.0585332400001</v>
      </c>
      <c r="E34" s="1531">
        <v>-108.7498664699998</v>
      </c>
      <c r="F34" s="1531">
        <v>-12.364528555032258</v>
      </c>
      <c r="G34" s="1531">
        <v>341.27736069000002</v>
      </c>
      <c r="H34" s="1530">
        <v>44.276815890681554</v>
      </c>
      <c r="I34" s="1523"/>
    </row>
    <row r="35" spans="1:9" ht="21" customHeight="1">
      <c r="A35" s="1532" t="s">
        <v>1279</v>
      </c>
      <c r="B35" s="1531">
        <v>18743.556031993001</v>
      </c>
      <c r="C35" s="1531">
        <v>36416.708115688991</v>
      </c>
      <c r="D35" s="1531">
        <v>34476.894494005013</v>
      </c>
      <c r="E35" s="1531">
        <v>17673.15208369599</v>
      </c>
      <c r="F35" s="1531">
        <v>94.289216270007898</v>
      </c>
      <c r="G35" s="1531">
        <v>-1939.8136216839775</v>
      </c>
      <c r="H35" s="1530">
        <v>-5.3267132644761759</v>
      </c>
      <c r="I35" s="1523"/>
    </row>
    <row r="36" spans="1:9" ht="21" customHeight="1">
      <c r="A36" s="1532" t="s">
        <v>1278</v>
      </c>
      <c r="B36" s="1531">
        <v>18206.535248553002</v>
      </c>
      <c r="C36" s="1531">
        <v>35853.708603698993</v>
      </c>
      <c r="D36" s="1531">
        <v>33807.830098305007</v>
      </c>
      <c r="E36" s="1531">
        <v>17647.173355145991</v>
      </c>
      <c r="F36" s="1531">
        <v>96.927686208437336</v>
      </c>
      <c r="G36" s="1531">
        <v>-2045.8785053939864</v>
      </c>
      <c r="H36" s="1530">
        <v>-5.7061837814538245</v>
      </c>
      <c r="I36" s="1523"/>
    </row>
    <row r="37" spans="1:9" ht="21" customHeight="1">
      <c r="A37" s="1532" t="s">
        <v>1277</v>
      </c>
      <c r="B37" s="1531">
        <v>177.91240021999999</v>
      </c>
      <c r="C37" s="1531">
        <v>83.372674740000008</v>
      </c>
      <c r="D37" s="1531">
        <v>141.45768526000001</v>
      </c>
      <c r="E37" s="1531">
        <v>-94.539725479999987</v>
      </c>
      <c r="F37" s="1531">
        <v>-53.138356496284466</v>
      </c>
      <c r="G37" s="1531">
        <v>58.085010519999997</v>
      </c>
      <c r="H37" s="1530">
        <v>69.669122048848379</v>
      </c>
      <c r="I37" s="1523"/>
    </row>
    <row r="38" spans="1:9" ht="21" customHeight="1">
      <c r="A38" s="1532" t="s">
        <v>1276</v>
      </c>
      <c r="B38" s="1531">
        <v>182.23532821999999</v>
      </c>
      <c r="C38" s="1531">
        <v>358.63481245000003</v>
      </c>
      <c r="D38" s="1531">
        <v>312.08264384000006</v>
      </c>
      <c r="E38" s="1531">
        <v>176.39948423000004</v>
      </c>
      <c r="F38" s="1531">
        <v>96.797633012763185</v>
      </c>
      <c r="G38" s="1531">
        <v>-46.552168609999967</v>
      </c>
      <c r="H38" s="1530">
        <v>-12.980381991357895</v>
      </c>
      <c r="I38" s="1523"/>
    </row>
    <row r="39" spans="1:9" ht="21" customHeight="1">
      <c r="A39" s="1532" t="s">
        <v>1275</v>
      </c>
      <c r="B39" s="1531">
        <v>176.87305499999999</v>
      </c>
      <c r="C39" s="1531">
        <v>120.99202479999997</v>
      </c>
      <c r="D39" s="1531">
        <v>215.52406659999997</v>
      </c>
      <c r="E39" s="1531">
        <v>-55.881030200000026</v>
      </c>
      <c r="F39" s="1531">
        <v>-31.593862728271432</v>
      </c>
      <c r="G39" s="1531">
        <v>94.532041800000002</v>
      </c>
      <c r="H39" s="1530">
        <v>78.130804039573377</v>
      </c>
      <c r="I39" s="1523"/>
    </row>
    <row r="40" spans="1:9" s="1523" customFormat="1" ht="21" customHeight="1">
      <c r="A40" s="1529" t="s">
        <v>1274</v>
      </c>
      <c r="B40" s="1534">
        <v>195088.39877143537</v>
      </c>
      <c r="C40" s="1534">
        <v>194830.18295440733</v>
      </c>
      <c r="D40" s="1534">
        <v>199590.12268206503</v>
      </c>
      <c r="E40" s="1534">
        <v>-258.21581702804542</v>
      </c>
      <c r="F40" s="1534">
        <v>-0.13235836608130133</v>
      </c>
      <c r="G40" s="1534">
        <v>4759.9397276577074</v>
      </c>
      <c r="H40" s="1533">
        <v>2.4431223414554779</v>
      </c>
    </row>
    <row r="41" spans="1:9" ht="21" customHeight="1">
      <c r="A41" s="1532" t="s">
        <v>1273</v>
      </c>
      <c r="B41" s="1531">
        <v>2306.5288628599997</v>
      </c>
      <c r="C41" s="1531">
        <v>3125.3459811000007</v>
      </c>
      <c r="D41" s="1531">
        <v>3144.6138702600006</v>
      </c>
      <c r="E41" s="1531">
        <v>818.81711824000104</v>
      </c>
      <c r="F41" s="1531">
        <v>35.499972769675296</v>
      </c>
      <c r="G41" s="1531">
        <v>19.267889159999868</v>
      </c>
      <c r="H41" s="1530">
        <v>0.61650419750386531</v>
      </c>
      <c r="I41" s="1523"/>
    </row>
    <row r="42" spans="1:9" ht="21" customHeight="1">
      <c r="A42" s="1532" t="s">
        <v>1272</v>
      </c>
      <c r="B42" s="1531">
        <v>136840.50060087023</v>
      </c>
      <c r="C42" s="1531">
        <v>126991.83552000998</v>
      </c>
      <c r="D42" s="1531">
        <v>147144.30289026798</v>
      </c>
      <c r="E42" s="1531">
        <v>-9848.6650808602571</v>
      </c>
      <c r="F42" s="1531">
        <v>-7.1971858021671293</v>
      </c>
      <c r="G42" s="1531">
        <v>20152.467370258004</v>
      </c>
      <c r="H42" s="1530">
        <v>15.86910472451798</v>
      </c>
      <c r="I42" s="1523"/>
    </row>
    <row r="43" spans="1:9" ht="21" customHeight="1">
      <c r="A43" s="1532" t="s">
        <v>1271</v>
      </c>
      <c r="B43" s="1531">
        <v>37037.201739675111</v>
      </c>
      <c r="C43" s="1531">
        <v>40951.865904877181</v>
      </c>
      <c r="D43" s="1531">
        <v>32724.426362939997</v>
      </c>
      <c r="E43" s="1531">
        <v>3914.6641652020699</v>
      </c>
      <c r="F43" s="1531">
        <v>10.56954624357755</v>
      </c>
      <c r="G43" s="1531">
        <v>-8227.4395419371831</v>
      </c>
      <c r="H43" s="1530">
        <v>-20.090512019764482</v>
      </c>
      <c r="I43" s="1523"/>
    </row>
    <row r="44" spans="1:9" ht="21" customHeight="1">
      <c r="A44" s="1532" t="s">
        <v>1270</v>
      </c>
      <c r="B44" s="1531">
        <v>7417.7885523402174</v>
      </c>
      <c r="C44" s="1531">
        <v>7239.0522379701715</v>
      </c>
      <c r="D44" s="1531">
        <v>3388.4732598870542</v>
      </c>
      <c r="E44" s="1531">
        <v>-178.73631437004587</v>
      </c>
      <c r="F44" s="1531">
        <v>-2.4095633504362541</v>
      </c>
      <c r="G44" s="1531">
        <v>-3850.5789780831174</v>
      </c>
      <c r="H44" s="1530">
        <v>-53.191755653953102</v>
      </c>
      <c r="I44" s="1523"/>
    </row>
    <row r="45" spans="1:9" ht="21" customHeight="1">
      <c r="A45" s="1532" t="s">
        <v>1269</v>
      </c>
      <c r="B45" s="1531">
        <v>11486.379015689798</v>
      </c>
      <c r="C45" s="1531">
        <v>16522.083310450005</v>
      </c>
      <c r="D45" s="1531">
        <v>13188.30629871</v>
      </c>
      <c r="E45" s="1531">
        <v>5035.7042947602076</v>
      </c>
      <c r="F45" s="1531">
        <v>43.840659339916414</v>
      </c>
      <c r="G45" s="1531">
        <v>-3333.777011740005</v>
      </c>
      <c r="H45" s="1530">
        <v>-20.177703677546731</v>
      </c>
      <c r="I45" s="1523"/>
    </row>
    <row r="46" spans="1:9" s="1523" customFormat="1" ht="21" customHeight="1">
      <c r="A46" s="1529" t="s">
        <v>1268</v>
      </c>
      <c r="B46" s="1528">
        <v>3437.0057838369944</v>
      </c>
      <c r="C46" s="1528">
        <v>4631.4481023174985</v>
      </c>
      <c r="D46" s="1528">
        <v>5678.3964002168004</v>
      </c>
      <c r="E46" s="1528">
        <v>1194.4423184805041</v>
      </c>
      <c r="F46" s="1528">
        <v>34.75240932376483</v>
      </c>
      <c r="G46" s="1528">
        <v>1046.9482978993019</v>
      </c>
      <c r="H46" s="1527">
        <v>22.605204134219417</v>
      </c>
    </row>
    <row r="47" spans="1:9" s="1523" customFormat="1" ht="21" customHeight="1">
      <c r="A47" s="1529" t="s">
        <v>1267</v>
      </c>
      <c r="B47" s="1528">
        <v>195709.58048260945</v>
      </c>
      <c r="C47" s="1528">
        <v>152781.80095192307</v>
      </c>
      <c r="D47" s="1528">
        <v>118852.3985824017</v>
      </c>
      <c r="E47" s="1528">
        <v>-42927.779530686385</v>
      </c>
      <c r="F47" s="1528">
        <v>-21.934429282832632</v>
      </c>
      <c r="G47" s="1528">
        <v>-33929.402369521369</v>
      </c>
      <c r="H47" s="1527">
        <v>-22.207751288517784</v>
      </c>
    </row>
    <row r="48" spans="1:9" ht="21" customHeight="1" thickBot="1">
      <c r="A48" s="1526" t="s">
        <v>327</v>
      </c>
      <c r="B48" s="1525">
        <v>4709130.0502748275</v>
      </c>
      <c r="C48" s="1525">
        <v>4879279.2241605828</v>
      </c>
      <c r="D48" s="1525">
        <v>5167173.05466168</v>
      </c>
      <c r="E48" s="1525">
        <v>170149.17388575553</v>
      </c>
      <c r="F48" s="1525">
        <v>3.6131763631336864</v>
      </c>
      <c r="G48" s="1525">
        <v>287893.83050109691</v>
      </c>
      <c r="H48" s="1524">
        <v>5.9003352190942779</v>
      </c>
      <c r="I48" s="1523"/>
    </row>
    <row r="49" spans="1:7" ht="21" customHeight="1" thickTop="1">
      <c r="A49" s="1395" t="s">
        <v>1099</v>
      </c>
      <c r="B49" s="1413"/>
      <c r="C49" s="1413"/>
      <c r="D49" s="1413"/>
      <c r="E49" s="1413"/>
      <c r="G49" s="1413"/>
    </row>
    <row r="54" spans="1:7">
      <c r="B54" s="1413"/>
      <c r="C54" s="1413"/>
      <c r="D54" s="1413"/>
    </row>
    <row r="55" spans="1:7">
      <c r="B55" s="1413"/>
      <c r="C55" s="1413"/>
      <c r="D55" s="1413"/>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zoomScale="89" zoomScaleNormal="89" workbookViewId="0">
      <selection activeCell="K10" sqref="K10"/>
    </sheetView>
  </sheetViews>
  <sheetFormatPr defaultRowHeight="15.6"/>
  <cols>
    <col min="1" max="1" width="62.109375" style="1326" bestFit="1" customWidth="1"/>
    <col min="2" max="2" width="15.44140625" style="1326" bestFit="1" customWidth="1"/>
    <col min="3" max="3" width="16.5546875" style="1326" bestFit="1" customWidth="1"/>
    <col min="4" max="4" width="15.44140625" style="1326" bestFit="1" customWidth="1"/>
    <col min="5" max="5" width="14.6640625" style="1326" bestFit="1" customWidth="1"/>
    <col min="6" max="6" width="9.88671875" style="1326" customWidth="1"/>
    <col min="7" max="7" width="13.6640625" style="1326" bestFit="1" customWidth="1"/>
    <col min="8" max="8" width="9.6640625" style="1326" customWidth="1"/>
    <col min="9" max="255" width="8.88671875" style="1326"/>
    <col min="256" max="256" width="55" style="1326" customWidth="1"/>
    <col min="257" max="257" width="9.44140625" style="1326" bestFit="1" customWidth="1"/>
    <col min="258" max="258" width="9.44140625" style="1326" customWidth="1"/>
    <col min="259" max="259" width="9.44140625" style="1326" bestFit="1" customWidth="1"/>
    <col min="260" max="260" width="9.44140625" style="1326" customWidth="1"/>
    <col min="261" max="261" width="8.44140625" style="1326" bestFit="1" customWidth="1"/>
    <col min="262" max="262" width="7.109375" style="1326" bestFit="1" customWidth="1"/>
    <col min="263" max="263" width="8.44140625" style="1326" bestFit="1" customWidth="1"/>
    <col min="264" max="264" width="6.88671875" style="1326" customWidth="1"/>
    <col min="265" max="511" width="8.88671875" style="1326"/>
    <col min="512" max="512" width="55" style="1326" customWidth="1"/>
    <col min="513" max="513" width="9.44140625" style="1326" bestFit="1" customWidth="1"/>
    <col min="514" max="514" width="9.44140625" style="1326" customWidth="1"/>
    <col min="515" max="515" width="9.44140625" style="1326" bestFit="1" customWidth="1"/>
    <col min="516" max="516" width="9.44140625" style="1326" customWidth="1"/>
    <col min="517" max="517" width="8.44140625" style="1326" bestFit="1" customWidth="1"/>
    <col min="518" max="518" width="7.109375" style="1326" bestFit="1" customWidth="1"/>
    <col min="519" max="519" width="8.44140625" style="1326" bestFit="1" customWidth="1"/>
    <col min="520" max="520" width="6.88671875" style="1326" customWidth="1"/>
    <col min="521" max="767" width="8.88671875" style="1326"/>
    <col min="768" max="768" width="55" style="1326" customWidth="1"/>
    <col min="769" max="769" width="9.44140625" style="1326" bestFit="1" customWidth="1"/>
    <col min="770" max="770" width="9.44140625" style="1326" customWidth="1"/>
    <col min="771" max="771" width="9.44140625" style="1326" bestFit="1" customWidth="1"/>
    <col min="772" max="772" width="9.44140625" style="1326" customWidth="1"/>
    <col min="773" max="773" width="8.44140625" style="1326" bestFit="1" customWidth="1"/>
    <col min="774" max="774" width="7.109375" style="1326" bestFit="1" customWidth="1"/>
    <col min="775" max="775" width="8.44140625" style="1326" bestFit="1" customWidth="1"/>
    <col min="776" max="776" width="6.88671875" style="1326" customWidth="1"/>
    <col min="777" max="1023" width="8.88671875" style="1326"/>
    <col min="1024" max="1024" width="55" style="1326" customWidth="1"/>
    <col min="1025" max="1025" width="9.44140625" style="1326" bestFit="1" customWidth="1"/>
    <col min="1026" max="1026" width="9.44140625" style="1326" customWidth="1"/>
    <col min="1027" max="1027" width="9.44140625" style="1326" bestFit="1" customWidth="1"/>
    <col min="1028" max="1028" width="9.44140625" style="1326" customWidth="1"/>
    <col min="1029" max="1029" width="8.44140625" style="1326" bestFit="1" customWidth="1"/>
    <col min="1030" max="1030" width="7.109375" style="1326" bestFit="1" customWidth="1"/>
    <col min="1031" max="1031" width="8.44140625" style="1326" bestFit="1" customWidth="1"/>
    <col min="1032" max="1032" width="6.88671875" style="1326" customWidth="1"/>
    <col min="1033" max="1279" width="8.88671875" style="1326"/>
    <col min="1280" max="1280" width="55" style="1326" customWidth="1"/>
    <col min="1281" max="1281" width="9.44140625" style="1326" bestFit="1" customWidth="1"/>
    <col min="1282" max="1282" width="9.44140625" style="1326" customWidth="1"/>
    <col min="1283" max="1283" width="9.44140625" style="1326" bestFit="1" customWidth="1"/>
    <col min="1284" max="1284" width="9.44140625" style="1326" customWidth="1"/>
    <col min="1285" max="1285" width="8.44140625" style="1326" bestFit="1" customWidth="1"/>
    <col min="1286" max="1286" width="7.109375" style="1326" bestFit="1" customWidth="1"/>
    <col min="1287" max="1287" width="8.44140625" style="1326" bestFit="1" customWidth="1"/>
    <col min="1288" max="1288" width="6.88671875" style="1326" customWidth="1"/>
    <col min="1289" max="1535" width="8.88671875" style="1326"/>
    <col min="1536" max="1536" width="55" style="1326" customWidth="1"/>
    <col min="1537" max="1537" width="9.44140625" style="1326" bestFit="1" customWidth="1"/>
    <col min="1538" max="1538" width="9.44140625" style="1326" customWidth="1"/>
    <col min="1539" max="1539" width="9.44140625" style="1326" bestFit="1" customWidth="1"/>
    <col min="1540" max="1540" width="9.44140625" style="1326" customWidth="1"/>
    <col min="1541" max="1541" width="8.44140625" style="1326" bestFit="1" customWidth="1"/>
    <col min="1542" max="1542" width="7.109375" style="1326" bestFit="1" customWidth="1"/>
    <col min="1543" max="1543" width="8.44140625" style="1326" bestFit="1" customWidth="1"/>
    <col min="1544" max="1544" width="6.88671875" style="1326" customWidth="1"/>
    <col min="1545" max="1791" width="8.88671875" style="1326"/>
    <col min="1792" max="1792" width="55" style="1326" customWidth="1"/>
    <col min="1793" max="1793" width="9.44140625" style="1326" bestFit="1" customWidth="1"/>
    <col min="1794" max="1794" width="9.44140625" style="1326" customWidth="1"/>
    <col min="1795" max="1795" width="9.44140625" style="1326" bestFit="1" customWidth="1"/>
    <col min="1796" max="1796" width="9.44140625" style="1326" customWidth="1"/>
    <col min="1797" max="1797" width="8.44140625" style="1326" bestFit="1" customWidth="1"/>
    <col min="1798" max="1798" width="7.109375" style="1326" bestFit="1" customWidth="1"/>
    <col min="1799" max="1799" width="8.44140625" style="1326" bestFit="1" customWidth="1"/>
    <col min="1800" max="1800" width="6.88671875" style="1326" customWidth="1"/>
    <col min="1801" max="2047" width="8.88671875" style="1326"/>
    <col min="2048" max="2048" width="55" style="1326" customWidth="1"/>
    <col min="2049" max="2049" width="9.44140625" style="1326" bestFit="1" customWidth="1"/>
    <col min="2050" max="2050" width="9.44140625" style="1326" customWidth="1"/>
    <col min="2051" max="2051" width="9.44140625" style="1326" bestFit="1" customWidth="1"/>
    <col min="2052" max="2052" width="9.44140625" style="1326" customWidth="1"/>
    <col min="2053" max="2053" width="8.44140625" style="1326" bestFit="1" customWidth="1"/>
    <col min="2054" max="2054" width="7.109375" style="1326" bestFit="1" customWidth="1"/>
    <col min="2055" max="2055" width="8.44140625" style="1326" bestFit="1" customWidth="1"/>
    <col min="2056" max="2056" width="6.88671875" style="1326" customWidth="1"/>
    <col min="2057" max="2303" width="8.88671875" style="1326"/>
    <col min="2304" max="2304" width="55" style="1326" customWidth="1"/>
    <col min="2305" max="2305" width="9.44140625" style="1326" bestFit="1" customWidth="1"/>
    <col min="2306" max="2306" width="9.44140625" style="1326" customWidth="1"/>
    <col min="2307" max="2307" width="9.44140625" style="1326" bestFit="1" customWidth="1"/>
    <col min="2308" max="2308" width="9.44140625" style="1326" customWidth="1"/>
    <col min="2309" max="2309" width="8.44140625" style="1326" bestFit="1" customWidth="1"/>
    <col min="2310" max="2310" width="7.109375" style="1326" bestFit="1" customWidth="1"/>
    <col min="2311" max="2311" width="8.44140625" style="1326" bestFit="1" customWidth="1"/>
    <col min="2312" max="2312" width="6.88671875" style="1326" customWidth="1"/>
    <col min="2313" max="2559" width="8.88671875" style="1326"/>
    <col min="2560" max="2560" width="55" style="1326" customWidth="1"/>
    <col min="2561" max="2561" width="9.44140625" style="1326" bestFit="1" customWidth="1"/>
    <col min="2562" max="2562" width="9.44140625" style="1326" customWidth="1"/>
    <col min="2563" max="2563" width="9.44140625" style="1326" bestFit="1" customWidth="1"/>
    <col min="2564" max="2564" width="9.44140625" style="1326" customWidth="1"/>
    <col min="2565" max="2565" width="8.44140625" style="1326" bestFit="1" customWidth="1"/>
    <col min="2566" max="2566" width="7.109375" style="1326" bestFit="1" customWidth="1"/>
    <col min="2567" max="2567" width="8.44140625" style="1326" bestFit="1" customWidth="1"/>
    <col min="2568" max="2568" width="6.88671875" style="1326" customWidth="1"/>
    <col min="2569" max="2815" width="8.88671875" style="1326"/>
    <col min="2816" max="2816" width="55" style="1326" customWidth="1"/>
    <col min="2817" max="2817" width="9.44140625" style="1326" bestFit="1" customWidth="1"/>
    <col min="2818" max="2818" width="9.44140625" style="1326" customWidth="1"/>
    <col min="2819" max="2819" width="9.44140625" style="1326" bestFit="1" customWidth="1"/>
    <col min="2820" max="2820" width="9.44140625" style="1326" customWidth="1"/>
    <col min="2821" max="2821" width="8.44140625" style="1326" bestFit="1" customWidth="1"/>
    <col min="2822" max="2822" width="7.109375" style="1326" bestFit="1" customWidth="1"/>
    <col min="2823" max="2823" width="8.44140625" style="1326" bestFit="1" customWidth="1"/>
    <col min="2824" max="2824" width="6.88671875" style="1326" customWidth="1"/>
    <col min="2825" max="3071" width="8.88671875" style="1326"/>
    <col min="3072" max="3072" width="55" style="1326" customWidth="1"/>
    <col min="3073" max="3073" width="9.44140625" style="1326" bestFit="1" customWidth="1"/>
    <col min="3074" max="3074" width="9.44140625" style="1326" customWidth="1"/>
    <col min="3075" max="3075" width="9.44140625" style="1326" bestFit="1" customWidth="1"/>
    <col min="3076" max="3076" width="9.44140625" style="1326" customWidth="1"/>
    <col min="3077" max="3077" width="8.44140625" style="1326" bestFit="1" customWidth="1"/>
    <col min="3078" max="3078" width="7.109375" style="1326" bestFit="1" customWidth="1"/>
    <col min="3079" max="3079" width="8.44140625" style="1326" bestFit="1" customWidth="1"/>
    <col min="3080" max="3080" width="6.88671875" style="1326" customWidth="1"/>
    <col min="3081" max="3327" width="8.88671875" style="1326"/>
    <col min="3328" max="3328" width="55" style="1326" customWidth="1"/>
    <col min="3329" max="3329" width="9.44140625" style="1326" bestFit="1" customWidth="1"/>
    <col min="3330" max="3330" width="9.44140625" style="1326" customWidth="1"/>
    <col min="3331" max="3331" width="9.44140625" style="1326" bestFit="1" customWidth="1"/>
    <col min="3332" max="3332" width="9.44140625" style="1326" customWidth="1"/>
    <col min="3333" max="3333" width="8.44140625" style="1326" bestFit="1" customWidth="1"/>
    <col min="3334" max="3334" width="7.109375" style="1326" bestFit="1" customWidth="1"/>
    <col min="3335" max="3335" width="8.44140625" style="1326" bestFit="1" customWidth="1"/>
    <col min="3336" max="3336" width="6.88671875" style="1326" customWidth="1"/>
    <col min="3337" max="3583" width="8.88671875" style="1326"/>
    <col min="3584" max="3584" width="55" style="1326" customWidth="1"/>
    <col min="3585" max="3585" width="9.44140625" style="1326" bestFit="1" customWidth="1"/>
    <col min="3586" max="3586" width="9.44140625" style="1326" customWidth="1"/>
    <col min="3587" max="3587" width="9.44140625" style="1326" bestFit="1" customWidth="1"/>
    <col min="3588" max="3588" width="9.44140625" style="1326" customWidth="1"/>
    <col min="3589" max="3589" width="8.44140625" style="1326" bestFit="1" customWidth="1"/>
    <col min="3590" max="3590" width="7.109375" style="1326" bestFit="1" customWidth="1"/>
    <col min="3591" max="3591" width="8.44140625" style="1326" bestFit="1" customWidth="1"/>
    <col min="3592" max="3592" width="6.88671875" style="1326" customWidth="1"/>
    <col min="3593" max="3839" width="8.88671875" style="1326"/>
    <col min="3840" max="3840" width="55" style="1326" customWidth="1"/>
    <col min="3841" max="3841" width="9.44140625" style="1326" bestFit="1" customWidth="1"/>
    <col min="3842" max="3842" width="9.44140625" style="1326" customWidth="1"/>
    <col min="3843" max="3843" width="9.44140625" style="1326" bestFit="1" customWidth="1"/>
    <col min="3844" max="3844" width="9.44140625" style="1326" customWidth="1"/>
    <col min="3845" max="3845" width="8.44140625" style="1326" bestFit="1" customWidth="1"/>
    <col min="3846" max="3846" width="7.109375" style="1326" bestFit="1" customWidth="1"/>
    <col min="3847" max="3847" width="8.44140625" style="1326" bestFit="1" customWidth="1"/>
    <col min="3848" max="3848" width="6.88671875" style="1326" customWidth="1"/>
    <col min="3849" max="4095" width="8.88671875" style="1326"/>
    <col min="4096" max="4096" width="55" style="1326" customWidth="1"/>
    <col min="4097" max="4097" width="9.44140625" style="1326" bestFit="1" customWidth="1"/>
    <col min="4098" max="4098" width="9.44140625" style="1326" customWidth="1"/>
    <col min="4099" max="4099" width="9.44140625" style="1326" bestFit="1" customWidth="1"/>
    <col min="4100" max="4100" width="9.44140625" style="1326" customWidth="1"/>
    <col min="4101" max="4101" width="8.44140625" style="1326" bestFit="1" customWidth="1"/>
    <col min="4102" max="4102" width="7.109375" style="1326" bestFit="1" customWidth="1"/>
    <col min="4103" max="4103" width="8.44140625" style="1326" bestFit="1" customWidth="1"/>
    <col min="4104" max="4104" width="6.88671875" style="1326" customWidth="1"/>
    <col min="4105" max="4351" width="8.88671875" style="1326"/>
    <col min="4352" max="4352" width="55" style="1326" customWidth="1"/>
    <col min="4353" max="4353" width="9.44140625" style="1326" bestFit="1" customWidth="1"/>
    <col min="4354" max="4354" width="9.44140625" style="1326" customWidth="1"/>
    <col min="4355" max="4355" width="9.44140625" style="1326" bestFit="1" customWidth="1"/>
    <col min="4356" max="4356" width="9.44140625" style="1326" customWidth="1"/>
    <col min="4357" max="4357" width="8.44140625" style="1326" bestFit="1" customWidth="1"/>
    <col min="4358" max="4358" width="7.109375" style="1326" bestFit="1" customWidth="1"/>
    <col min="4359" max="4359" width="8.44140625" style="1326" bestFit="1" customWidth="1"/>
    <col min="4360" max="4360" width="6.88671875" style="1326" customWidth="1"/>
    <col min="4361" max="4607" width="8.88671875" style="1326"/>
    <col min="4608" max="4608" width="55" style="1326" customWidth="1"/>
    <col min="4609" max="4609" width="9.44140625" style="1326" bestFit="1" customWidth="1"/>
    <col min="4610" max="4610" width="9.44140625" style="1326" customWidth="1"/>
    <col min="4611" max="4611" width="9.44140625" style="1326" bestFit="1" customWidth="1"/>
    <col min="4612" max="4612" width="9.44140625" style="1326" customWidth="1"/>
    <col min="4613" max="4613" width="8.44140625" style="1326" bestFit="1" customWidth="1"/>
    <col min="4614" max="4614" width="7.109375" style="1326" bestFit="1" customWidth="1"/>
    <col min="4615" max="4615" width="8.44140625" style="1326" bestFit="1" customWidth="1"/>
    <col min="4616" max="4616" width="6.88671875" style="1326" customWidth="1"/>
    <col min="4617" max="4863" width="8.88671875" style="1326"/>
    <col min="4864" max="4864" width="55" style="1326" customWidth="1"/>
    <col min="4865" max="4865" width="9.44140625" style="1326" bestFit="1" customWidth="1"/>
    <col min="4866" max="4866" width="9.44140625" style="1326" customWidth="1"/>
    <col min="4867" max="4867" width="9.44140625" style="1326" bestFit="1" customWidth="1"/>
    <col min="4868" max="4868" width="9.44140625" style="1326" customWidth="1"/>
    <col min="4869" max="4869" width="8.44140625" style="1326" bestFit="1" customWidth="1"/>
    <col min="4870" max="4870" width="7.109375" style="1326" bestFit="1" customWidth="1"/>
    <col min="4871" max="4871" width="8.44140625" style="1326" bestFit="1" customWidth="1"/>
    <col min="4872" max="4872" width="6.88671875" style="1326" customWidth="1"/>
    <col min="4873" max="5119" width="8.88671875" style="1326"/>
    <col min="5120" max="5120" width="55" style="1326" customWidth="1"/>
    <col min="5121" max="5121" width="9.44140625" style="1326" bestFit="1" customWidth="1"/>
    <col min="5122" max="5122" width="9.44140625" style="1326" customWidth="1"/>
    <col min="5123" max="5123" width="9.44140625" style="1326" bestFit="1" customWidth="1"/>
    <col min="5124" max="5124" width="9.44140625" style="1326" customWidth="1"/>
    <col min="5125" max="5125" width="8.44140625" style="1326" bestFit="1" customWidth="1"/>
    <col min="5126" max="5126" width="7.109375" style="1326" bestFit="1" customWidth="1"/>
    <col min="5127" max="5127" width="8.44140625" style="1326" bestFit="1" customWidth="1"/>
    <col min="5128" max="5128" width="6.88671875" style="1326" customWidth="1"/>
    <col min="5129" max="5375" width="8.88671875" style="1326"/>
    <col min="5376" max="5376" width="55" style="1326" customWidth="1"/>
    <col min="5377" max="5377" width="9.44140625" style="1326" bestFit="1" customWidth="1"/>
    <col min="5378" max="5378" width="9.44140625" style="1326" customWidth="1"/>
    <col min="5379" max="5379" width="9.44140625" style="1326" bestFit="1" customWidth="1"/>
    <col min="5380" max="5380" width="9.44140625" style="1326" customWidth="1"/>
    <col min="5381" max="5381" width="8.44140625" style="1326" bestFit="1" customWidth="1"/>
    <col min="5382" max="5382" width="7.109375" style="1326" bestFit="1" customWidth="1"/>
    <col min="5383" max="5383" width="8.44140625" style="1326" bestFit="1" customWidth="1"/>
    <col min="5384" max="5384" width="6.88671875" style="1326" customWidth="1"/>
    <col min="5385" max="5631" width="8.88671875" style="1326"/>
    <col min="5632" max="5632" width="55" style="1326" customWidth="1"/>
    <col min="5633" max="5633" width="9.44140625" style="1326" bestFit="1" customWidth="1"/>
    <col min="5634" max="5634" width="9.44140625" style="1326" customWidth="1"/>
    <col min="5635" max="5635" width="9.44140625" style="1326" bestFit="1" customWidth="1"/>
    <col min="5636" max="5636" width="9.44140625" style="1326" customWidth="1"/>
    <col min="5637" max="5637" width="8.44140625" style="1326" bestFit="1" customWidth="1"/>
    <col min="5638" max="5638" width="7.109375" style="1326" bestFit="1" customWidth="1"/>
    <col min="5639" max="5639" width="8.44140625" style="1326" bestFit="1" customWidth="1"/>
    <col min="5640" max="5640" width="6.88671875" style="1326" customWidth="1"/>
    <col min="5641" max="5887" width="8.88671875" style="1326"/>
    <col min="5888" max="5888" width="55" style="1326" customWidth="1"/>
    <col min="5889" max="5889" width="9.44140625" style="1326" bestFit="1" customWidth="1"/>
    <col min="5890" max="5890" width="9.44140625" style="1326" customWidth="1"/>
    <col min="5891" max="5891" width="9.44140625" style="1326" bestFit="1" customWidth="1"/>
    <col min="5892" max="5892" width="9.44140625" style="1326" customWidth="1"/>
    <col min="5893" max="5893" width="8.44140625" style="1326" bestFit="1" customWidth="1"/>
    <col min="5894" max="5894" width="7.109375" style="1326" bestFit="1" customWidth="1"/>
    <col min="5895" max="5895" width="8.44140625" style="1326" bestFit="1" customWidth="1"/>
    <col min="5896" max="5896" width="6.88671875" style="1326" customWidth="1"/>
    <col min="5897" max="6143" width="8.88671875" style="1326"/>
    <col min="6144" max="6144" width="55" style="1326" customWidth="1"/>
    <col min="6145" max="6145" width="9.44140625" style="1326" bestFit="1" customWidth="1"/>
    <col min="6146" max="6146" width="9.44140625" style="1326" customWidth="1"/>
    <col min="6147" max="6147" width="9.44140625" style="1326" bestFit="1" customWidth="1"/>
    <col min="6148" max="6148" width="9.44140625" style="1326" customWidth="1"/>
    <col min="6149" max="6149" width="8.44140625" style="1326" bestFit="1" customWidth="1"/>
    <col min="6150" max="6150" width="7.109375" style="1326" bestFit="1" customWidth="1"/>
    <col min="6151" max="6151" width="8.44140625" style="1326" bestFit="1" customWidth="1"/>
    <col min="6152" max="6152" width="6.88671875" style="1326" customWidth="1"/>
    <col min="6153" max="6399" width="8.88671875" style="1326"/>
    <col min="6400" max="6400" width="55" style="1326" customWidth="1"/>
    <col min="6401" max="6401" width="9.44140625" style="1326" bestFit="1" customWidth="1"/>
    <col min="6402" max="6402" width="9.44140625" style="1326" customWidth="1"/>
    <col min="6403" max="6403" width="9.44140625" style="1326" bestFit="1" customWidth="1"/>
    <col min="6404" max="6404" width="9.44140625" style="1326" customWidth="1"/>
    <col min="6405" max="6405" width="8.44140625" style="1326" bestFit="1" customWidth="1"/>
    <col min="6406" max="6406" width="7.109375" style="1326" bestFit="1" customWidth="1"/>
    <col min="6407" max="6407" width="8.44140625" style="1326" bestFit="1" customWidth="1"/>
    <col min="6408" max="6408" width="6.88671875" style="1326" customWidth="1"/>
    <col min="6409" max="6655" width="8.88671875" style="1326"/>
    <col min="6656" max="6656" width="55" style="1326" customWidth="1"/>
    <col min="6657" max="6657" width="9.44140625" style="1326" bestFit="1" customWidth="1"/>
    <col min="6658" max="6658" width="9.44140625" style="1326" customWidth="1"/>
    <col min="6659" max="6659" width="9.44140625" style="1326" bestFit="1" customWidth="1"/>
    <col min="6660" max="6660" width="9.44140625" style="1326" customWidth="1"/>
    <col min="6661" max="6661" width="8.44140625" style="1326" bestFit="1" customWidth="1"/>
    <col min="6662" max="6662" width="7.109375" style="1326" bestFit="1" customWidth="1"/>
    <col min="6663" max="6663" width="8.44140625" style="1326" bestFit="1" customWidth="1"/>
    <col min="6664" max="6664" width="6.88671875" style="1326" customWidth="1"/>
    <col min="6665" max="6911" width="8.88671875" style="1326"/>
    <col min="6912" max="6912" width="55" style="1326" customWidth="1"/>
    <col min="6913" max="6913" width="9.44140625" style="1326" bestFit="1" customWidth="1"/>
    <col min="6914" max="6914" width="9.44140625" style="1326" customWidth="1"/>
    <col min="6915" max="6915" width="9.44140625" style="1326" bestFit="1" customWidth="1"/>
    <col min="6916" max="6916" width="9.44140625" style="1326" customWidth="1"/>
    <col min="6917" max="6917" width="8.44140625" style="1326" bestFit="1" customWidth="1"/>
    <col min="6918" max="6918" width="7.109375" style="1326" bestFit="1" customWidth="1"/>
    <col min="6919" max="6919" width="8.44140625" style="1326" bestFit="1" customWidth="1"/>
    <col min="6920" max="6920" width="6.88671875" style="1326" customWidth="1"/>
    <col min="6921" max="7167" width="8.88671875" style="1326"/>
    <col min="7168" max="7168" width="55" style="1326" customWidth="1"/>
    <col min="7169" max="7169" width="9.44140625" style="1326" bestFit="1" customWidth="1"/>
    <col min="7170" max="7170" width="9.44140625" style="1326" customWidth="1"/>
    <col min="7171" max="7171" width="9.44140625" style="1326" bestFit="1" customWidth="1"/>
    <col min="7172" max="7172" width="9.44140625" style="1326" customWidth="1"/>
    <col min="7173" max="7173" width="8.44140625" style="1326" bestFit="1" customWidth="1"/>
    <col min="7174" max="7174" width="7.109375" style="1326" bestFit="1" customWidth="1"/>
    <col min="7175" max="7175" width="8.44140625" style="1326" bestFit="1" customWidth="1"/>
    <col min="7176" max="7176" width="6.88671875" style="1326" customWidth="1"/>
    <col min="7177" max="7423" width="8.88671875" style="1326"/>
    <col min="7424" max="7424" width="55" style="1326" customWidth="1"/>
    <col min="7425" max="7425" width="9.44140625" style="1326" bestFit="1" customWidth="1"/>
    <col min="7426" max="7426" width="9.44140625" style="1326" customWidth="1"/>
    <col min="7427" max="7427" width="9.44140625" style="1326" bestFit="1" customWidth="1"/>
    <col min="7428" max="7428" width="9.44140625" style="1326" customWidth="1"/>
    <col min="7429" max="7429" width="8.44140625" style="1326" bestFit="1" customWidth="1"/>
    <col min="7430" max="7430" width="7.109375" style="1326" bestFit="1" customWidth="1"/>
    <col min="7431" max="7431" width="8.44140625" style="1326" bestFit="1" customWidth="1"/>
    <col min="7432" max="7432" width="6.88671875" style="1326" customWidth="1"/>
    <col min="7433" max="7679" width="8.88671875" style="1326"/>
    <col min="7680" max="7680" width="55" style="1326" customWidth="1"/>
    <col min="7681" max="7681" width="9.44140625" style="1326" bestFit="1" customWidth="1"/>
    <col min="7682" max="7682" width="9.44140625" style="1326" customWidth="1"/>
    <col min="7683" max="7683" width="9.44140625" style="1326" bestFit="1" customWidth="1"/>
    <col min="7684" max="7684" width="9.44140625" style="1326" customWidth="1"/>
    <col min="7685" max="7685" width="8.44140625" style="1326" bestFit="1" customWidth="1"/>
    <col min="7686" max="7686" width="7.109375" style="1326" bestFit="1" customWidth="1"/>
    <col min="7687" max="7687" width="8.44140625" style="1326" bestFit="1" customWidth="1"/>
    <col min="7688" max="7688" width="6.88671875" style="1326" customWidth="1"/>
    <col min="7689" max="7935" width="8.88671875" style="1326"/>
    <col min="7936" max="7936" width="55" style="1326" customWidth="1"/>
    <col min="7937" max="7937" width="9.44140625" style="1326" bestFit="1" customWidth="1"/>
    <col min="7938" max="7938" width="9.44140625" style="1326" customWidth="1"/>
    <col min="7939" max="7939" width="9.44140625" style="1326" bestFit="1" customWidth="1"/>
    <col min="7940" max="7940" width="9.44140625" style="1326" customWidth="1"/>
    <col min="7941" max="7941" width="8.44140625" style="1326" bestFit="1" customWidth="1"/>
    <col min="7942" max="7942" width="7.109375" style="1326" bestFit="1" customWidth="1"/>
    <col min="7943" max="7943" width="8.44140625" style="1326" bestFit="1" customWidth="1"/>
    <col min="7944" max="7944" width="6.88671875" style="1326" customWidth="1"/>
    <col min="7945" max="8191" width="8.88671875" style="1326"/>
    <col min="8192" max="8192" width="55" style="1326" customWidth="1"/>
    <col min="8193" max="8193" width="9.44140625" style="1326" bestFit="1" customWidth="1"/>
    <col min="8194" max="8194" width="9.44140625" style="1326" customWidth="1"/>
    <col min="8195" max="8195" width="9.44140625" style="1326" bestFit="1" customWidth="1"/>
    <col min="8196" max="8196" width="9.44140625" style="1326" customWidth="1"/>
    <col min="8197" max="8197" width="8.44140625" style="1326" bestFit="1" customWidth="1"/>
    <col min="8198" max="8198" width="7.109375" style="1326" bestFit="1" customWidth="1"/>
    <col min="8199" max="8199" width="8.44140625" style="1326" bestFit="1" customWidth="1"/>
    <col min="8200" max="8200" width="6.88671875" style="1326" customWidth="1"/>
    <col min="8201" max="8447" width="8.88671875" style="1326"/>
    <col min="8448" max="8448" width="55" style="1326" customWidth="1"/>
    <col min="8449" max="8449" width="9.44140625" style="1326" bestFit="1" customWidth="1"/>
    <col min="8450" max="8450" width="9.44140625" style="1326" customWidth="1"/>
    <col min="8451" max="8451" width="9.44140625" style="1326" bestFit="1" customWidth="1"/>
    <col min="8452" max="8452" width="9.44140625" style="1326" customWidth="1"/>
    <col min="8453" max="8453" width="8.44140625" style="1326" bestFit="1" customWidth="1"/>
    <col min="8454" max="8454" width="7.109375" style="1326" bestFit="1" customWidth="1"/>
    <col min="8455" max="8455" width="8.44140625" style="1326" bestFit="1" customWidth="1"/>
    <col min="8456" max="8456" width="6.88671875" style="1326" customWidth="1"/>
    <col min="8457" max="8703" width="8.88671875" style="1326"/>
    <col min="8704" max="8704" width="55" style="1326" customWidth="1"/>
    <col min="8705" max="8705" width="9.44140625" style="1326" bestFit="1" customWidth="1"/>
    <col min="8706" max="8706" width="9.44140625" style="1326" customWidth="1"/>
    <col min="8707" max="8707" width="9.44140625" style="1326" bestFit="1" customWidth="1"/>
    <col min="8708" max="8708" width="9.44140625" style="1326" customWidth="1"/>
    <col min="8709" max="8709" width="8.44140625" style="1326" bestFit="1" customWidth="1"/>
    <col min="8710" max="8710" width="7.109375" style="1326" bestFit="1" customWidth="1"/>
    <col min="8711" max="8711" width="8.44140625" style="1326" bestFit="1" customWidth="1"/>
    <col min="8712" max="8712" width="6.88671875" style="1326" customWidth="1"/>
    <col min="8713" max="8959" width="8.88671875" style="1326"/>
    <col min="8960" max="8960" width="55" style="1326" customWidth="1"/>
    <col min="8961" max="8961" width="9.44140625" style="1326" bestFit="1" customWidth="1"/>
    <col min="8962" max="8962" width="9.44140625" style="1326" customWidth="1"/>
    <col min="8963" max="8963" width="9.44140625" style="1326" bestFit="1" customWidth="1"/>
    <col min="8964" max="8964" width="9.44140625" style="1326" customWidth="1"/>
    <col min="8965" max="8965" width="8.44140625" style="1326" bestFit="1" customWidth="1"/>
    <col min="8966" max="8966" width="7.109375" style="1326" bestFit="1" customWidth="1"/>
    <col min="8967" max="8967" width="8.44140625" style="1326" bestFit="1" customWidth="1"/>
    <col min="8968" max="8968" width="6.88671875" style="1326" customWidth="1"/>
    <col min="8969" max="9215" width="8.88671875" style="1326"/>
    <col min="9216" max="9216" width="55" style="1326" customWidth="1"/>
    <col min="9217" max="9217" width="9.44140625" style="1326" bestFit="1" customWidth="1"/>
    <col min="9218" max="9218" width="9.44140625" style="1326" customWidth="1"/>
    <col min="9219" max="9219" width="9.44140625" style="1326" bestFit="1" customWidth="1"/>
    <col min="9220" max="9220" width="9.44140625" style="1326" customWidth="1"/>
    <col min="9221" max="9221" width="8.44140625" style="1326" bestFit="1" customWidth="1"/>
    <col min="9222" max="9222" width="7.109375" style="1326" bestFit="1" customWidth="1"/>
    <col min="9223" max="9223" width="8.44140625" style="1326" bestFit="1" customWidth="1"/>
    <col min="9224" max="9224" width="6.88671875" style="1326" customWidth="1"/>
    <col min="9225" max="9471" width="8.88671875" style="1326"/>
    <col min="9472" max="9472" width="55" style="1326" customWidth="1"/>
    <col min="9473" max="9473" width="9.44140625" style="1326" bestFit="1" customWidth="1"/>
    <col min="9474" max="9474" width="9.44140625" style="1326" customWidth="1"/>
    <col min="9475" max="9475" width="9.44140625" style="1326" bestFit="1" customWidth="1"/>
    <col min="9476" max="9476" width="9.44140625" style="1326" customWidth="1"/>
    <col min="9477" max="9477" width="8.44140625" style="1326" bestFit="1" customWidth="1"/>
    <col min="9478" max="9478" width="7.109375" style="1326" bestFit="1" customWidth="1"/>
    <col min="9479" max="9479" width="8.44140625" style="1326" bestFit="1" customWidth="1"/>
    <col min="9480" max="9480" width="6.88671875" style="1326" customWidth="1"/>
    <col min="9481" max="9727" width="8.88671875" style="1326"/>
    <col min="9728" max="9728" width="55" style="1326" customWidth="1"/>
    <col min="9729" max="9729" width="9.44140625" style="1326" bestFit="1" customWidth="1"/>
    <col min="9730" max="9730" width="9.44140625" style="1326" customWidth="1"/>
    <col min="9731" max="9731" width="9.44140625" style="1326" bestFit="1" customWidth="1"/>
    <col min="9732" max="9732" width="9.44140625" style="1326" customWidth="1"/>
    <col min="9733" max="9733" width="8.44140625" style="1326" bestFit="1" customWidth="1"/>
    <col min="9734" max="9734" width="7.109375" style="1326" bestFit="1" customWidth="1"/>
    <col min="9735" max="9735" width="8.44140625" style="1326" bestFit="1" customWidth="1"/>
    <col min="9736" max="9736" width="6.88671875" style="1326" customWidth="1"/>
    <col min="9737" max="9983" width="8.88671875" style="1326"/>
    <col min="9984" max="9984" width="55" style="1326" customWidth="1"/>
    <col min="9985" max="9985" width="9.44140625" style="1326" bestFit="1" customWidth="1"/>
    <col min="9986" max="9986" width="9.44140625" style="1326" customWidth="1"/>
    <col min="9987" max="9987" width="9.44140625" style="1326" bestFit="1" customWidth="1"/>
    <col min="9988" max="9988" width="9.44140625" style="1326" customWidth="1"/>
    <col min="9989" max="9989" width="8.44140625" style="1326" bestFit="1" customWidth="1"/>
    <col min="9990" max="9990" width="7.109375" style="1326" bestFit="1" customWidth="1"/>
    <col min="9991" max="9991" width="8.44140625" style="1326" bestFit="1" customWidth="1"/>
    <col min="9992" max="9992" width="6.88671875" style="1326" customWidth="1"/>
    <col min="9993" max="10239" width="8.88671875" style="1326"/>
    <col min="10240" max="10240" width="55" style="1326" customWidth="1"/>
    <col min="10241" max="10241" width="9.44140625" style="1326" bestFit="1" customWidth="1"/>
    <col min="10242" max="10242" width="9.44140625" style="1326" customWidth="1"/>
    <col min="10243" max="10243" width="9.44140625" style="1326" bestFit="1" customWidth="1"/>
    <col min="10244" max="10244" width="9.44140625" style="1326" customWidth="1"/>
    <col min="10245" max="10245" width="8.44140625" style="1326" bestFit="1" customWidth="1"/>
    <col min="10246" max="10246" width="7.109375" style="1326" bestFit="1" customWidth="1"/>
    <col min="10247" max="10247" width="8.44140625" style="1326" bestFit="1" customWidth="1"/>
    <col min="10248" max="10248" width="6.88671875" style="1326" customWidth="1"/>
    <col min="10249" max="10495" width="8.88671875" style="1326"/>
    <col min="10496" max="10496" width="55" style="1326" customWidth="1"/>
    <col min="10497" max="10497" width="9.44140625" style="1326" bestFit="1" customWidth="1"/>
    <col min="10498" max="10498" width="9.44140625" style="1326" customWidth="1"/>
    <col min="10499" max="10499" width="9.44140625" style="1326" bestFit="1" customWidth="1"/>
    <col min="10500" max="10500" width="9.44140625" style="1326" customWidth="1"/>
    <col min="10501" max="10501" width="8.44140625" style="1326" bestFit="1" customWidth="1"/>
    <col min="10502" max="10502" width="7.109375" style="1326" bestFit="1" customWidth="1"/>
    <col min="10503" max="10503" width="8.44140625" style="1326" bestFit="1" customWidth="1"/>
    <col min="10504" max="10504" width="6.88671875" style="1326" customWidth="1"/>
    <col min="10505" max="10751" width="8.88671875" style="1326"/>
    <col min="10752" max="10752" width="55" style="1326" customWidth="1"/>
    <col min="10753" max="10753" width="9.44140625" style="1326" bestFit="1" customWidth="1"/>
    <col min="10754" max="10754" width="9.44140625" style="1326" customWidth="1"/>
    <col min="10755" max="10755" width="9.44140625" style="1326" bestFit="1" customWidth="1"/>
    <col min="10756" max="10756" width="9.44140625" style="1326" customWidth="1"/>
    <col min="10757" max="10757" width="8.44140625" style="1326" bestFit="1" customWidth="1"/>
    <col min="10758" max="10758" width="7.109375" style="1326" bestFit="1" customWidth="1"/>
    <col min="10759" max="10759" width="8.44140625" style="1326" bestFit="1" customWidth="1"/>
    <col min="10760" max="10760" width="6.88671875" style="1326" customWidth="1"/>
    <col min="10761" max="11007" width="8.88671875" style="1326"/>
    <col min="11008" max="11008" width="55" style="1326" customWidth="1"/>
    <col min="11009" max="11009" width="9.44140625" style="1326" bestFit="1" customWidth="1"/>
    <col min="11010" max="11010" width="9.44140625" style="1326" customWidth="1"/>
    <col min="11011" max="11011" width="9.44140625" style="1326" bestFit="1" customWidth="1"/>
    <col min="11012" max="11012" width="9.44140625" style="1326" customWidth="1"/>
    <col min="11013" max="11013" width="8.44140625" style="1326" bestFit="1" customWidth="1"/>
    <col min="11014" max="11014" width="7.109375" style="1326" bestFit="1" customWidth="1"/>
    <col min="11015" max="11015" width="8.44140625" style="1326" bestFit="1" customWidth="1"/>
    <col min="11016" max="11016" width="6.88671875" style="1326" customWidth="1"/>
    <col min="11017" max="11263" width="8.88671875" style="1326"/>
    <col min="11264" max="11264" width="55" style="1326" customWidth="1"/>
    <col min="11265" max="11265" width="9.44140625" style="1326" bestFit="1" customWidth="1"/>
    <col min="11266" max="11266" width="9.44140625" style="1326" customWidth="1"/>
    <col min="11267" max="11267" width="9.44140625" style="1326" bestFit="1" customWidth="1"/>
    <col min="11268" max="11268" width="9.44140625" style="1326" customWidth="1"/>
    <col min="11269" max="11269" width="8.44140625" style="1326" bestFit="1" customWidth="1"/>
    <col min="11270" max="11270" width="7.109375" style="1326" bestFit="1" customWidth="1"/>
    <col min="11271" max="11271" width="8.44140625" style="1326" bestFit="1" customWidth="1"/>
    <col min="11272" max="11272" width="6.88671875" style="1326" customWidth="1"/>
    <col min="11273" max="11519" width="8.88671875" style="1326"/>
    <col min="11520" max="11520" width="55" style="1326" customWidth="1"/>
    <col min="11521" max="11521" width="9.44140625" style="1326" bestFit="1" customWidth="1"/>
    <col min="11522" max="11522" width="9.44140625" style="1326" customWidth="1"/>
    <col min="11523" max="11523" width="9.44140625" style="1326" bestFit="1" customWidth="1"/>
    <col min="11524" max="11524" width="9.44140625" style="1326" customWidth="1"/>
    <col min="11525" max="11525" width="8.44140625" style="1326" bestFit="1" customWidth="1"/>
    <col min="11526" max="11526" width="7.109375" style="1326" bestFit="1" customWidth="1"/>
    <col min="11527" max="11527" width="8.44140625" style="1326" bestFit="1" customWidth="1"/>
    <col min="11528" max="11528" width="6.88671875" style="1326" customWidth="1"/>
    <col min="11529" max="11775" width="8.88671875" style="1326"/>
    <col min="11776" max="11776" width="55" style="1326" customWidth="1"/>
    <col min="11777" max="11777" width="9.44140625" style="1326" bestFit="1" customWidth="1"/>
    <col min="11778" max="11778" width="9.44140625" style="1326" customWidth="1"/>
    <col min="11779" max="11779" width="9.44140625" style="1326" bestFit="1" customWidth="1"/>
    <col min="11780" max="11780" width="9.44140625" style="1326" customWidth="1"/>
    <col min="11781" max="11781" width="8.44140625" style="1326" bestFit="1" customWidth="1"/>
    <col min="11782" max="11782" width="7.109375" style="1326" bestFit="1" customWidth="1"/>
    <col min="11783" max="11783" width="8.44140625" style="1326" bestFit="1" customWidth="1"/>
    <col min="11784" max="11784" width="6.88671875" style="1326" customWidth="1"/>
    <col min="11785" max="12031" width="8.88671875" style="1326"/>
    <col min="12032" max="12032" width="55" style="1326" customWidth="1"/>
    <col min="12033" max="12033" width="9.44140625" style="1326" bestFit="1" customWidth="1"/>
    <col min="12034" max="12034" width="9.44140625" style="1326" customWidth="1"/>
    <col min="12035" max="12035" width="9.44140625" style="1326" bestFit="1" customWidth="1"/>
    <col min="12036" max="12036" width="9.44140625" style="1326" customWidth="1"/>
    <col min="12037" max="12037" width="8.44140625" style="1326" bestFit="1" customWidth="1"/>
    <col min="12038" max="12038" width="7.109375" style="1326" bestFit="1" customWidth="1"/>
    <col min="12039" max="12039" width="8.44140625" style="1326" bestFit="1" customWidth="1"/>
    <col min="12040" max="12040" width="6.88671875" style="1326" customWidth="1"/>
    <col min="12041" max="12287" width="8.88671875" style="1326"/>
    <col min="12288" max="12288" width="55" style="1326" customWidth="1"/>
    <col min="12289" max="12289" width="9.44140625" style="1326" bestFit="1" customWidth="1"/>
    <col min="12290" max="12290" width="9.44140625" style="1326" customWidth="1"/>
    <col min="12291" max="12291" width="9.44140625" style="1326" bestFit="1" customWidth="1"/>
    <col min="12292" max="12292" width="9.44140625" style="1326" customWidth="1"/>
    <col min="12293" max="12293" width="8.44140625" style="1326" bestFit="1" customWidth="1"/>
    <col min="12294" max="12294" width="7.109375" style="1326" bestFit="1" customWidth="1"/>
    <col min="12295" max="12295" width="8.44140625" style="1326" bestFit="1" customWidth="1"/>
    <col min="12296" max="12296" width="6.88671875" style="1326" customWidth="1"/>
    <col min="12297" max="12543" width="8.88671875" style="1326"/>
    <col min="12544" max="12544" width="55" style="1326" customWidth="1"/>
    <col min="12545" max="12545" width="9.44140625" style="1326" bestFit="1" customWidth="1"/>
    <col min="12546" max="12546" width="9.44140625" style="1326" customWidth="1"/>
    <col min="12547" max="12547" width="9.44140625" style="1326" bestFit="1" customWidth="1"/>
    <col min="12548" max="12548" width="9.44140625" style="1326" customWidth="1"/>
    <col min="12549" max="12549" width="8.44140625" style="1326" bestFit="1" customWidth="1"/>
    <col min="12550" max="12550" width="7.109375" style="1326" bestFit="1" customWidth="1"/>
    <col min="12551" max="12551" width="8.44140625" style="1326" bestFit="1" customWidth="1"/>
    <col min="12552" max="12552" width="6.88671875" style="1326" customWidth="1"/>
    <col min="12553" max="12799" width="8.88671875" style="1326"/>
    <col min="12800" max="12800" width="55" style="1326" customWidth="1"/>
    <col min="12801" max="12801" width="9.44140625" style="1326" bestFit="1" customWidth="1"/>
    <col min="12802" max="12802" width="9.44140625" style="1326" customWidth="1"/>
    <col min="12803" max="12803" width="9.44140625" style="1326" bestFit="1" customWidth="1"/>
    <col min="12804" max="12804" width="9.44140625" style="1326" customWidth="1"/>
    <col min="12805" max="12805" width="8.44140625" style="1326" bestFit="1" customWidth="1"/>
    <col min="12806" max="12806" width="7.109375" style="1326" bestFit="1" customWidth="1"/>
    <col min="12807" max="12807" width="8.44140625" style="1326" bestFit="1" customWidth="1"/>
    <col min="12808" max="12808" width="6.88671875" style="1326" customWidth="1"/>
    <col min="12809" max="13055" width="8.88671875" style="1326"/>
    <col min="13056" max="13056" width="55" style="1326" customWidth="1"/>
    <col min="13057" max="13057" width="9.44140625" style="1326" bestFit="1" customWidth="1"/>
    <col min="13058" max="13058" width="9.44140625" style="1326" customWidth="1"/>
    <col min="13059" max="13059" width="9.44140625" style="1326" bestFit="1" customWidth="1"/>
    <col min="13060" max="13060" width="9.44140625" style="1326" customWidth="1"/>
    <col min="13061" max="13061" width="8.44140625" style="1326" bestFit="1" customWidth="1"/>
    <col min="13062" max="13062" width="7.109375" style="1326" bestFit="1" customWidth="1"/>
    <col min="13063" max="13063" width="8.44140625" style="1326" bestFit="1" customWidth="1"/>
    <col min="13064" max="13064" width="6.88671875" style="1326" customWidth="1"/>
    <col min="13065" max="13311" width="8.88671875" style="1326"/>
    <col min="13312" max="13312" width="55" style="1326" customWidth="1"/>
    <col min="13313" max="13313" width="9.44140625" style="1326" bestFit="1" customWidth="1"/>
    <col min="13314" max="13314" width="9.44140625" style="1326" customWidth="1"/>
    <col min="13315" max="13315" width="9.44140625" style="1326" bestFit="1" customWidth="1"/>
    <col min="13316" max="13316" width="9.44140625" style="1326" customWidth="1"/>
    <col min="13317" max="13317" width="8.44140625" style="1326" bestFit="1" customWidth="1"/>
    <col min="13318" max="13318" width="7.109375" style="1326" bestFit="1" customWidth="1"/>
    <col min="13319" max="13319" width="8.44140625" style="1326" bestFit="1" customWidth="1"/>
    <col min="13320" max="13320" width="6.88671875" style="1326" customWidth="1"/>
    <col min="13321" max="13567" width="8.88671875" style="1326"/>
    <col min="13568" max="13568" width="55" style="1326" customWidth="1"/>
    <col min="13569" max="13569" width="9.44140625" style="1326" bestFit="1" customWidth="1"/>
    <col min="13570" max="13570" width="9.44140625" style="1326" customWidth="1"/>
    <col min="13571" max="13571" width="9.44140625" style="1326" bestFit="1" customWidth="1"/>
    <col min="13572" max="13572" width="9.44140625" style="1326" customWidth="1"/>
    <col min="13573" max="13573" width="8.44140625" style="1326" bestFit="1" customWidth="1"/>
    <col min="13574" max="13574" width="7.109375" style="1326" bestFit="1" customWidth="1"/>
    <col min="13575" max="13575" width="8.44140625" style="1326" bestFit="1" customWidth="1"/>
    <col min="13576" max="13576" width="6.88671875" style="1326" customWidth="1"/>
    <col min="13577" max="13823" width="8.88671875" style="1326"/>
    <col min="13824" max="13824" width="55" style="1326" customWidth="1"/>
    <col min="13825" max="13825" width="9.44140625" style="1326" bestFit="1" customWidth="1"/>
    <col min="13826" max="13826" width="9.44140625" style="1326" customWidth="1"/>
    <col min="13827" max="13827" width="9.44140625" style="1326" bestFit="1" customWidth="1"/>
    <col min="13828" max="13828" width="9.44140625" style="1326" customWidth="1"/>
    <col min="13829" max="13829" width="8.44140625" style="1326" bestFit="1" customWidth="1"/>
    <col min="13830" max="13830" width="7.109375" style="1326" bestFit="1" customWidth="1"/>
    <col min="13831" max="13831" width="8.44140625" style="1326" bestFit="1" customWidth="1"/>
    <col min="13832" max="13832" width="6.88671875" style="1326" customWidth="1"/>
    <col min="13833" max="14079" width="8.88671875" style="1326"/>
    <col min="14080" max="14080" width="55" style="1326" customWidth="1"/>
    <col min="14081" max="14081" width="9.44140625" style="1326" bestFit="1" customWidth="1"/>
    <col min="14082" max="14082" width="9.44140625" style="1326" customWidth="1"/>
    <col min="14083" max="14083" width="9.44140625" style="1326" bestFit="1" customWidth="1"/>
    <col min="14084" max="14084" width="9.44140625" style="1326" customWidth="1"/>
    <col min="14085" max="14085" width="8.44140625" style="1326" bestFit="1" customWidth="1"/>
    <col min="14086" max="14086" width="7.109375" style="1326" bestFit="1" customWidth="1"/>
    <col min="14087" max="14087" width="8.44140625" style="1326" bestFit="1" customWidth="1"/>
    <col min="14088" max="14088" width="6.88671875" style="1326" customWidth="1"/>
    <col min="14089" max="14335" width="8.88671875" style="1326"/>
    <col min="14336" max="14336" width="55" style="1326" customWidth="1"/>
    <col min="14337" max="14337" width="9.44140625" style="1326" bestFit="1" customWidth="1"/>
    <col min="14338" max="14338" width="9.44140625" style="1326" customWidth="1"/>
    <col min="14339" max="14339" width="9.44140625" style="1326" bestFit="1" customWidth="1"/>
    <col min="14340" max="14340" width="9.44140625" style="1326" customWidth="1"/>
    <col min="14341" max="14341" width="8.44140625" style="1326" bestFit="1" customWidth="1"/>
    <col min="14342" max="14342" width="7.109375" style="1326" bestFit="1" customWidth="1"/>
    <col min="14343" max="14343" width="8.44140625" style="1326" bestFit="1" customWidth="1"/>
    <col min="14344" max="14344" width="6.88671875" style="1326" customWidth="1"/>
    <col min="14345" max="14591" width="8.88671875" style="1326"/>
    <col min="14592" max="14592" width="55" style="1326" customWidth="1"/>
    <col min="14593" max="14593" width="9.44140625" style="1326" bestFit="1" customWidth="1"/>
    <col min="14594" max="14594" width="9.44140625" style="1326" customWidth="1"/>
    <col min="14595" max="14595" width="9.44140625" style="1326" bestFit="1" customWidth="1"/>
    <col min="14596" max="14596" width="9.44140625" style="1326" customWidth="1"/>
    <col min="14597" max="14597" width="8.44140625" style="1326" bestFit="1" customWidth="1"/>
    <col min="14598" max="14598" width="7.109375" style="1326" bestFit="1" customWidth="1"/>
    <col min="14599" max="14599" width="8.44140625" style="1326" bestFit="1" customWidth="1"/>
    <col min="14600" max="14600" width="6.88671875" style="1326" customWidth="1"/>
    <col min="14601" max="14847" width="8.88671875" style="1326"/>
    <col min="14848" max="14848" width="55" style="1326" customWidth="1"/>
    <col min="14849" max="14849" width="9.44140625" style="1326" bestFit="1" customWidth="1"/>
    <col min="14850" max="14850" width="9.44140625" style="1326" customWidth="1"/>
    <col min="14851" max="14851" width="9.44140625" style="1326" bestFit="1" customWidth="1"/>
    <col min="14852" max="14852" width="9.44140625" style="1326" customWidth="1"/>
    <col min="14853" max="14853" width="8.44140625" style="1326" bestFit="1" customWidth="1"/>
    <col min="14854" max="14854" width="7.109375" style="1326" bestFit="1" customWidth="1"/>
    <col min="14855" max="14855" width="8.44140625" style="1326" bestFit="1" customWidth="1"/>
    <col min="14856" max="14856" width="6.88671875" style="1326" customWidth="1"/>
    <col min="14857" max="15103" width="8.88671875" style="1326"/>
    <col min="15104" max="15104" width="55" style="1326" customWidth="1"/>
    <col min="15105" max="15105" width="9.44140625" style="1326" bestFit="1" customWidth="1"/>
    <col min="15106" max="15106" width="9.44140625" style="1326" customWidth="1"/>
    <col min="15107" max="15107" width="9.44140625" style="1326" bestFit="1" customWidth="1"/>
    <col min="15108" max="15108" width="9.44140625" style="1326" customWidth="1"/>
    <col min="15109" max="15109" width="8.44140625" style="1326" bestFit="1" customWidth="1"/>
    <col min="15110" max="15110" width="7.109375" style="1326" bestFit="1" customWidth="1"/>
    <col min="15111" max="15111" width="8.44140625" style="1326" bestFit="1" customWidth="1"/>
    <col min="15112" max="15112" width="6.88671875" style="1326" customWidth="1"/>
    <col min="15113" max="15359" width="8.88671875" style="1326"/>
    <col min="15360" max="15360" width="55" style="1326" customWidth="1"/>
    <col min="15361" max="15361" width="9.44140625" style="1326" bestFit="1" customWidth="1"/>
    <col min="15362" max="15362" width="9.44140625" style="1326" customWidth="1"/>
    <col min="15363" max="15363" width="9.44140625" style="1326" bestFit="1" customWidth="1"/>
    <col min="15364" max="15364" width="9.44140625" style="1326" customWidth="1"/>
    <col min="15365" max="15365" width="8.44140625" style="1326" bestFit="1" customWidth="1"/>
    <col min="15366" max="15366" width="7.109375" style="1326" bestFit="1" customWidth="1"/>
    <col min="15367" max="15367" width="8.44140625" style="1326" bestFit="1" customWidth="1"/>
    <col min="15368" max="15368" width="6.88671875" style="1326" customWidth="1"/>
    <col min="15369" max="15615" width="8.88671875" style="1326"/>
    <col min="15616" max="15616" width="55" style="1326" customWidth="1"/>
    <col min="15617" max="15617" width="9.44140625" style="1326" bestFit="1" customWidth="1"/>
    <col min="15618" max="15618" width="9.44140625" style="1326" customWidth="1"/>
    <col min="15619" max="15619" width="9.44140625" style="1326" bestFit="1" customWidth="1"/>
    <col min="15620" max="15620" width="9.44140625" style="1326" customWidth="1"/>
    <col min="15621" max="15621" width="8.44140625" style="1326" bestFit="1" customWidth="1"/>
    <col min="15622" max="15622" width="7.109375" style="1326" bestFit="1" customWidth="1"/>
    <col min="15623" max="15623" width="8.44140625" style="1326" bestFit="1" customWidth="1"/>
    <col min="15624" max="15624" width="6.88671875" style="1326" customWidth="1"/>
    <col min="15625" max="15871" width="8.88671875" style="1326"/>
    <col min="15872" max="15872" width="55" style="1326" customWidth="1"/>
    <col min="15873" max="15873" width="9.44140625" style="1326" bestFit="1" customWidth="1"/>
    <col min="15874" max="15874" width="9.44140625" style="1326" customWidth="1"/>
    <col min="15875" max="15875" width="9.44140625" style="1326" bestFit="1" customWidth="1"/>
    <col min="15876" max="15876" width="9.44140625" style="1326" customWidth="1"/>
    <col min="15877" max="15877" width="8.44140625" style="1326" bestFit="1" customWidth="1"/>
    <col min="15878" max="15878" width="7.109375" style="1326" bestFit="1" customWidth="1"/>
    <col min="15879" max="15879" width="8.44140625" style="1326" bestFit="1" customWidth="1"/>
    <col min="15880" max="15880" width="6.88671875" style="1326" customWidth="1"/>
    <col min="15881" max="16127" width="8.88671875" style="1326"/>
    <col min="16128" max="16128" width="55" style="1326" customWidth="1"/>
    <col min="16129" max="16129" width="9.44140625" style="1326" bestFit="1" customWidth="1"/>
    <col min="16130" max="16130" width="9.44140625" style="1326" customWidth="1"/>
    <col min="16131" max="16131" width="9.44140625" style="1326" bestFit="1" customWidth="1"/>
    <col min="16132" max="16132" width="9.44140625" style="1326" customWidth="1"/>
    <col min="16133" max="16133" width="8.44140625" style="1326" bestFit="1" customWidth="1"/>
    <col min="16134" max="16134" width="7.109375" style="1326" bestFit="1" customWidth="1"/>
    <col min="16135" max="16135" width="8.44140625" style="1326" bestFit="1" customWidth="1"/>
    <col min="16136" max="16136" width="6.88671875" style="1326" customWidth="1"/>
    <col min="16137" max="16384" width="8.88671875" style="1326"/>
  </cols>
  <sheetData>
    <row r="1" spans="1:14">
      <c r="A1" s="3933" t="s">
        <v>1588</v>
      </c>
      <c r="B1" s="3933"/>
      <c r="C1" s="3933"/>
      <c r="D1" s="3933"/>
      <c r="E1" s="3933"/>
      <c r="F1" s="3933"/>
      <c r="G1" s="3933"/>
      <c r="H1" s="3933"/>
    </row>
    <row r="2" spans="1:14">
      <c r="A2" s="3933" t="s">
        <v>42</v>
      </c>
      <c r="B2" s="3933"/>
      <c r="C2" s="3933"/>
      <c r="D2" s="3933"/>
      <c r="E2" s="3933"/>
      <c r="F2" s="3933"/>
      <c r="G2" s="3933"/>
      <c r="H2" s="3933"/>
      <c r="K2" s="1325"/>
      <c r="L2" s="1325"/>
      <c r="M2" s="1325"/>
      <c r="N2" s="1325"/>
    </row>
    <row r="3" spans="1:14">
      <c r="A3" s="3933" t="str">
        <f>'50.Secu Credit'!A3:H3</f>
        <v>(Mid-Month)</v>
      </c>
      <c r="B3" s="3933"/>
      <c r="C3" s="3933"/>
      <c r="D3" s="3933"/>
      <c r="E3" s="3933"/>
      <c r="F3" s="3933"/>
      <c r="G3" s="3933"/>
      <c r="H3" s="3933"/>
      <c r="K3" s="1325"/>
      <c r="L3" s="1325"/>
      <c r="M3" s="1325"/>
      <c r="N3" s="1325"/>
    </row>
    <row r="4" spans="1:14" ht="16.2" thickBot="1">
      <c r="A4" s="1523"/>
      <c r="B4" s="1523"/>
      <c r="C4" s="1523"/>
      <c r="D4" s="1523"/>
      <c r="E4" s="1568"/>
      <c r="F4" s="1568"/>
      <c r="H4" s="1567" t="s">
        <v>77</v>
      </c>
      <c r="I4" s="1566"/>
      <c r="K4" s="1325"/>
      <c r="L4" s="1325"/>
      <c r="M4" s="1325"/>
      <c r="N4" s="1325"/>
    </row>
    <row r="5" spans="1:14" ht="16.2" thickTop="1">
      <c r="A5" s="3908" t="s">
        <v>434</v>
      </c>
      <c r="B5" s="1565">
        <v>2022</v>
      </c>
      <c r="C5" s="1565">
        <v>2023</v>
      </c>
      <c r="D5" s="1565">
        <v>2024</v>
      </c>
      <c r="E5" s="3953" t="str">
        <f>'50.Secu Credit'!E5:H5</f>
        <v>Changes during fiscal year</v>
      </c>
      <c r="F5" s="3954"/>
      <c r="G5" s="3954"/>
      <c r="H5" s="3955"/>
      <c r="K5" s="1325"/>
      <c r="L5" s="1325"/>
      <c r="M5" s="1325"/>
      <c r="N5" s="1325"/>
    </row>
    <row r="6" spans="1:14">
      <c r="A6" s="3909"/>
      <c r="B6" s="3949" t="str">
        <f>'50.Secu Credit'!B6</f>
        <v>July</v>
      </c>
      <c r="C6" s="3949" t="str">
        <f>'50.Secu Credit'!C6</f>
        <v xml:space="preserve">July(R) </v>
      </c>
      <c r="D6" s="3949" t="str">
        <f>'50.Secu Credit'!D6</f>
        <v>July(P)</v>
      </c>
      <c r="E6" s="3956" t="str">
        <f>'50.Secu Credit'!E6:F6</f>
        <v>2022/23</v>
      </c>
      <c r="F6" s="3957"/>
      <c r="G6" s="3958" t="str">
        <f>'50.Secu Credit'!G6:H6</f>
        <v>2023/24</v>
      </c>
      <c r="H6" s="3959"/>
      <c r="K6" s="1325"/>
      <c r="L6" s="1325"/>
      <c r="M6" s="1325"/>
      <c r="N6" s="1325"/>
    </row>
    <row r="7" spans="1:14">
      <c r="A7" s="3910"/>
      <c r="B7" s="3950"/>
      <c r="C7" s="3950"/>
      <c r="D7" s="3950"/>
      <c r="E7" s="1564" t="s">
        <v>353</v>
      </c>
      <c r="F7" s="1563" t="s">
        <v>1044</v>
      </c>
      <c r="G7" s="1563" t="s">
        <v>353</v>
      </c>
      <c r="H7" s="1562" t="s">
        <v>1044</v>
      </c>
      <c r="K7" s="1325"/>
      <c r="L7" s="1325"/>
      <c r="M7" s="1325"/>
      <c r="N7" s="1325"/>
    </row>
    <row r="8" spans="1:14" s="1523" customFormat="1" ht="19.5" customHeight="1">
      <c r="A8" s="1554" t="s">
        <v>1345</v>
      </c>
      <c r="B8" s="1550">
        <v>1196911.8505871184</v>
      </c>
      <c r="C8" s="1550">
        <v>1579796.0464798659</v>
      </c>
      <c r="D8" s="1550">
        <v>1931014.1955746382</v>
      </c>
      <c r="E8" s="1550">
        <v>382884.19589274749</v>
      </c>
      <c r="F8" s="1551">
        <v>31.989339541164384</v>
      </c>
      <c r="G8" s="1550">
        <v>351218.14909477229</v>
      </c>
      <c r="H8" s="1549">
        <v>22.231866567672697</v>
      </c>
      <c r="J8" s="1439"/>
      <c r="K8" s="1325"/>
      <c r="L8" s="1325"/>
      <c r="M8" s="1325"/>
      <c r="N8" s="1325"/>
    </row>
    <row r="9" spans="1:14" s="1328" customFormat="1" ht="19.5" customHeight="1">
      <c r="A9" s="1547" t="s">
        <v>1340</v>
      </c>
      <c r="B9" s="1544">
        <v>403586.36953669763</v>
      </c>
      <c r="C9" s="1544">
        <v>514685.33732759894</v>
      </c>
      <c r="D9" s="1544">
        <v>657080.15027064213</v>
      </c>
      <c r="E9" s="1544">
        <v>111098.96779090131</v>
      </c>
      <c r="F9" s="1545">
        <v>27.527928636053506</v>
      </c>
      <c r="G9" s="1544">
        <v>142394.81294304319</v>
      </c>
      <c r="H9" s="1543">
        <v>27.666382275896932</v>
      </c>
      <c r="J9" s="1439"/>
      <c r="K9" s="1325"/>
      <c r="L9" s="1325"/>
      <c r="M9" s="1325"/>
      <c r="N9" s="1325"/>
    </row>
    <row r="10" spans="1:14" s="1328" customFormat="1" ht="19.5" customHeight="1">
      <c r="A10" s="1547" t="s">
        <v>1339</v>
      </c>
      <c r="B10" s="1544">
        <v>207798.50650746067</v>
      </c>
      <c r="C10" s="1544">
        <v>360538.56872997922</v>
      </c>
      <c r="D10" s="1544">
        <v>496107.52892529248</v>
      </c>
      <c r="E10" s="1544">
        <v>152740.06222251855</v>
      </c>
      <c r="F10" s="1545">
        <v>73.503926851868243</v>
      </c>
      <c r="G10" s="1544">
        <v>135568.96019531327</v>
      </c>
      <c r="H10" s="1543">
        <v>37.601791307061497</v>
      </c>
      <c r="J10" s="1439"/>
      <c r="K10" s="1325"/>
      <c r="L10" s="1325"/>
      <c r="M10" s="1325"/>
      <c r="N10" s="1325"/>
    </row>
    <row r="11" spans="1:14" s="1328" customFormat="1" ht="19.5" customHeight="1">
      <c r="A11" s="1547" t="s">
        <v>1338</v>
      </c>
      <c r="B11" s="1544">
        <v>251099.60910193512</v>
      </c>
      <c r="C11" s="1544">
        <v>265337.22419335699</v>
      </c>
      <c r="D11" s="1544">
        <v>332438.27602903254</v>
      </c>
      <c r="E11" s="1544">
        <v>14237.615091421874</v>
      </c>
      <c r="F11" s="1545">
        <v>5.6701064339937082</v>
      </c>
      <c r="G11" s="1544">
        <v>67101.051835675549</v>
      </c>
      <c r="H11" s="1543">
        <v>25.288970305492285</v>
      </c>
      <c r="J11" s="1439"/>
      <c r="K11" s="1325"/>
      <c r="L11" s="1325"/>
      <c r="M11" s="1325"/>
      <c r="N11" s="1325"/>
    </row>
    <row r="12" spans="1:14" s="1328" customFormat="1" ht="19.5" customHeight="1">
      <c r="A12" s="1547" t="s">
        <v>1337</v>
      </c>
      <c r="B12" s="1544">
        <v>334427.36544102483</v>
      </c>
      <c r="C12" s="1544">
        <v>439234.91622893064</v>
      </c>
      <c r="D12" s="1544">
        <v>445388.24034967058</v>
      </c>
      <c r="E12" s="1544">
        <v>104807.55078790581</v>
      </c>
      <c r="F12" s="1545">
        <v>31.339406286232364</v>
      </c>
      <c r="G12" s="1544">
        <v>6153.3241207399406</v>
      </c>
      <c r="H12" s="1543">
        <v>1.4009187096439319</v>
      </c>
      <c r="J12" s="1439"/>
      <c r="K12" s="1325"/>
      <c r="L12" s="1325"/>
      <c r="M12" s="1325"/>
      <c r="N12" s="1325"/>
    </row>
    <row r="13" spans="1:14" s="1560" customFormat="1" ht="19.5" customHeight="1">
      <c r="A13" s="1554" t="s">
        <v>1344</v>
      </c>
      <c r="B13" s="1550">
        <v>718791.53277168085</v>
      </c>
      <c r="C13" s="1550">
        <v>231886.66225392013</v>
      </c>
      <c r="D13" s="1550">
        <v>124430.93405654797</v>
      </c>
      <c r="E13" s="1550">
        <v>-486904.87051776075</v>
      </c>
      <c r="F13" s="1551">
        <v>-67.739372031865969</v>
      </c>
      <c r="G13" s="1550">
        <v>-107455.72819737217</v>
      </c>
      <c r="H13" s="1549">
        <v>-46.339762344634636</v>
      </c>
      <c r="J13" s="1439"/>
      <c r="K13" s="1561"/>
      <c r="L13" s="1561"/>
      <c r="M13" s="1561"/>
      <c r="N13" s="1561"/>
    </row>
    <row r="14" spans="1:14" s="1560" customFormat="1" ht="19.5" customHeight="1">
      <c r="A14" s="1554" t="s">
        <v>1343</v>
      </c>
      <c r="B14" s="1551">
        <v>0</v>
      </c>
      <c r="C14" s="1551">
        <v>516552.65482355515</v>
      </c>
      <c r="D14" s="1550">
        <v>648711.59264455107</v>
      </c>
      <c r="E14" s="1551">
        <v>516552.65482355515</v>
      </c>
      <c r="F14" s="1551" t="s">
        <v>62</v>
      </c>
      <c r="G14" s="1550">
        <v>132158.93782099592</v>
      </c>
      <c r="H14" s="1549">
        <v>25.584795003355271</v>
      </c>
      <c r="J14" s="1439"/>
      <c r="K14" s="1561"/>
      <c r="L14" s="1561"/>
      <c r="M14" s="1561"/>
      <c r="N14" s="1561"/>
    </row>
    <row r="15" spans="1:14" s="1523" customFormat="1" ht="19.5" customHeight="1">
      <c r="A15" s="1547" t="s">
        <v>1340</v>
      </c>
      <c r="B15" s="2138">
        <v>0</v>
      </c>
      <c r="C15" s="1545">
        <v>138949.36709606947</v>
      </c>
      <c r="D15" s="1544">
        <v>156239.44258630247</v>
      </c>
      <c r="E15" s="1545">
        <v>138949.36709606947</v>
      </c>
      <c r="F15" s="1545" t="s">
        <v>62</v>
      </c>
      <c r="G15" s="1544">
        <v>17290.075490232994</v>
      </c>
      <c r="H15" s="1543">
        <v>12.4434359447486</v>
      </c>
      <c r="J15" s="1439"/>
      <c r="K15" s="1325"/>
      <c r="L15" s="1325"/>
      <c r="M15" s="1325"/>
      <c r="N15" s="1325"/>
    </row>
    <row r="16" spans="1:14" s="1328" customFormat="1" ht="19.5" customHeight="1">
      <c r="A16" s="1547" t="s">
        <v>1339</v>
      </c>
      <c r="B16" s="2138">
        <v>0</v>
      </c>
      <c r="C16" s="1545">
        <v>328562.40909255238</v>
      </c>
      <c r="D16" s="1544">
        <v>437632.24742732459</v>
      </c>
      <c r="E16" s="1545">
        <v>328562.40909255238</v>
      </c>
      <c r="F16" s="1545" t="s">
        <v>62</v>
      </c>
      <c r="G16" s="1544">
        <v>109069.83833477221</v>
      </c>
      <c r="H16" s="1543">
        <v>33.196079440739808</v>
      </c>
      <c r="J16" s="1439"/>
      <c r="K16" s="1439"/>
    </row>
    <row r="17" spans="1:11" s="1328" customFormat="1" ht="19.5" customHeight="1">
      <c r="A17" s="1547" t="s">
        <v>1338</v>
      </c>
      <c r="B17" s="1545">
        <v>0</v>
      </c>
      <c r="C17" s="1545">
        <v>34036.976184863182</v>
      </c>
      <c r="D17" s="1544">
        <v>36448.285427095987</v>
      </c>
      <c r="E17" s="1545">
        <v>34036.976184863182</v>
      </c>
      <c r="F17" s="1545" t="s">
        <v>62</v>
      </c>
      <c r="G17" s="1544">
        <v>2411.3092422328045</v>
      </c>
      <c r="H17" s="1543">
        <v>7.0843814948084454</v>
      </c>
      <c r="J17" s="1439"/>
      <c r="K17" s="1439"/>
    </row>
    <row r="18" spans="1:11" s="1328" customFormat="1" ht="19.5" customHeight="1">
      <c r="A18" s="1547" t="s">
        <v>1337</v>
      </c>
      <c r="B18" s="1545">
        <v>0</v>
      </c>
      <c r="C18" s="1545">
        <v>15003.902450069998</v>
      </c>
      <c r="D18" s="1544">
        <v>18391.617203827987</v>
      </c>
      <c r="E18" s="1545">
        <v>15003.902450069998</v>
      </c>
      <c r="F18" s="1545" t="s">
        <v>62</v>
      </c>
      <c r="G18" s="1544">
        <v>3387.7147537579895</v>
      </c>
      <c r="H18" s="1543">
        <v>22.578890825447782</v>
      </c>
      <c r="J18" s="1439"/>
      <c r="K18" s="1439"/>
    </row>
    <row r="19" spans="1:11" s="1328" customFormat="1" ht="19.5" customHeight="1">
      <c r="A19" s="1554" t="s">
        <v>1342</v>
      </c>
      <c r="B19" s="1550">
        <v>78431.601490940127</v>
      </c>
      <c r="C19" s="1550">
        <v>73577.735304346104</v>
      </c>
      <c r="D19" s="1550">
        <v>82835.120008903876</v>
      </c>
      <c r="E19" s="1550">
        <v>-4853.866186594023</v>
      </c>
      <c r="F19" s="1551">
        <v>-6.1886613231462677</v>
      </c>
      <c r="G19" s="1550">
        <v>9257.3847045577713</v>
      </c>
      <c r="H19" s="1549">
        <v>12.581774454277006</v>
      </c>
      <c r="J19" s="1439"/>
      <c r="K19" s="1439"/>
    </row>
    <row r="20" spans="1:11" s="1328" customFormat="1" ht="19.5" customHeight="1">
      <c r="A20" s="1547" t="s">
        <v>1340</v>
      </c>
      <c r="B20" s="1544">
        <v>43832.935266878019</v>
      </c>
      <c r="C20" s="1544">
        <v>36792.280366345745</v>
      </c>
      <c r="D20" s="1544">
        <v>43160.521235608496</v>
      </c>
      <c r="E20" s="1544">
        <v>-7040.654900532274</v>
      </c>
      <c r="F20" s="1545">
        <v>-16.062476440751812</v>
      </c>
      <c r="G20" s="1544">
        <v>6368.2408692627505</v>
      </c>
      <c r="H20" s="1543">
        <v>17.308633240052828</v>
      </c>
      <c r="J20" s="1439"/>
      <c r="K20" s="1439"/>
    </row>
    <row r="21" spans="1:11" s="1328" customFormat="1" ht="19.5" customHeight="1">
      <c r="A21" s="1547" t="s">
        <v>1339</v>
      </c>
      <c r="B21" s="1544">
        <v>31574.771201541094</v>
      </c>
      <c r="C21" s="1544">
        <v>33086.949717080359</v>
      </c>
      <c r="D21" s="1544">
        <v>36336.900537465401</v>
      </c>
      <c r="E21" s="1544">
        <v>1512.1785155392645</v>
      </c>
      <c r="F21" s="1545">
        <v>4.7891986481455753</v>
      </c>
      <c r="G21" s="1544">
        <v>3249.9508203850419</v>
      </c>
      <c r="H21" s="1543">
        <v>9.8224552222997197</v>
      </c>
      <c r="J21" s="1439"/>
      <c r="K21" s="1439"/>
    </row>
    <row r="22" spans="1:11" s="1328" customFormat="1" ht="19.5" customHeight="1">
      <c r="A22" s="1547" t="s">
        <v>1338</v>
      </c>
      <c r="B22" s="1544">
        <v>2580.5981316895004</v>
      </c>
      <c r="C22" s="1544">
        <v>3448.0151086700012</v>
      </c>
      <c r="D22" s="1544">
        <v>2408.7193584299998</v>
      </c>
      <c r="E22" s="1544">
        <v>867.41697698050075</v>
      </c>
      <c r="F22" s="1545">
        <v>33.613020420680868</v>
      </c>
      <c r="G22" s="1544">
        <v>-1039.2957502400013</v>
      </c>
      <c r="H22" s="1543">
        <v>-30.141856038469843</v>
      </c>
      <c r="J22" s="1439"/>
      <c r="K22" s="1439"/>
    </row>
    <row r="23" spans="1:11" s="1523" customFormat="1" ht="19.5" customHeight="1">
      <c r="A23" s="1547" t="s">
        <v>1337</v>
      </c>
      <c r="B23" s="1544">
        <v>443.29689083149998</v>
      </c>
      <c r="C23" s="1544">
        <v>250.49011225000001</v>
      </c>
      <c r="D23" s="1544">
        <v>928.97887739999999</v>
      </c>
      <c r="E23" s="1544">
        <v>-192.80677858149997</v>
      </c>
      <c r="F23" s="1545">
        <v>-43.493826049591462</v>
      </c>
      <c r="G23" s="1544">
        <v>678.48876514999995</v>
      </c>
      <c r="H23" s="1543">
        <v>270.86449004136284</v>
      </c>
      <c r="J23" s="1439"/>
      <c r="K23" s="1439"/>
    </row>
    <row r="24" spans="1:11" s="1328" customFormat="1" ht="19.5" customHeight="1">
      <c r="A24" s="1553" t="s">
        <v>1341</v>
      </c>
      <c r="B24" s="1550">
        <v>1014047.534846422</v>
      </c>
      <c r="C24" s="1550">
        <v>880118.548940668</v>
      </c>
      <c r="D24" s="1550">
        <v>725474.09071195906</v>
      </c>
      <c r="E24" s="1550">
        <v>-133928.98590575403</v>
      </c>
      <c r="F24" s="1551">
        <v>-13.207367633514108</v>
      </c>
      <c r="G24" s="1550">
        <v>-154644.45822870894</v>
      </c>
      <c r="H24" s="1549">
        <v>-17.570866835478331</v>
      </c>
      <c r="J24" s="1439"/>
      <c r="K24" s="1439"/>
    </row>
    <row r="25" spans="1:11" s="1328" customFormat="1" ht="19.5" customHeight="1">
      <c r="A25" s="1559" t="s">
        <v>1340</v>
      </c>
      <c r="B25" s="1544">
        <v>278274.95333185716</v>
      </c>
      <c r="C25" s="1544">
        <v>257556.14598040853</v>
      </c>
      <c r="D25" s="1544">
        <v>232727.99045608152</v>
      </c>
      <c r="E25" s="1544">
        <v>-20718.807351448631</v>
      </c>
      <c r="F25" s="1545">
        <v>-7.4454445516483085</v>
      </c>
      <c r="G25" s="1544">
        <v>-24828.155524327012</v>
      </c>
      <c r="H25" s="1543">
        <v>-9.639900236050126</v>
      </c>
      <c r="J25" s="1439"/>
      <c r="K25" s="1439"/>
    </row>
    <row r="26" spans="1:11" s="1328" customFormat="1" ht="19.5" customHeight="1">
      <c r="A26" s="1559" t="s">
        <v>1339</v>
      </c>
      <c r="B26" s="1544">
        <v>493644.98614271474</v>
      </c>
      <c r="C26" s="1544">
        <v>433522.4895782604</v>
      </c>
      <c r="D26" s="1544">
        <v>314020.94432279555</v>
      </c>
      <c r="E26" s="1544">
        <v>-60122.496564454341</v>
      </c>
      <c r="F26" s="1545">
        <v>-12.179298534812363</v>
      </c>
      <c r="G26" s="1544">
        <v>-119501.54525546485</v>
      </c>
      <c r="H26" s="1543">
        <v>-27.565247046749157</v>
      </c>
      <c r="J26" s="1439"/>
      <c r="K26" s="1439"/>
    </row>
    <row r="27" spans="1:11" s="1328" customFormat="1" ht="19.5" customHeight="1">
      <c r="A27" s="1559" t="s">
        <v>1338</v>
      </c>
      <c r="B27" s="1544">
        <v>141871.30547348538</v>
      </c>
      <c r="C27" s="1544">
        <v>125738.84205373692</v>
      </c>
      <c r="D27" s="1544">
        <v>132780.63142349204</v>
      </c>
      <c r="E27" s="1544">
        <v>-16132.463419748456</v>
      </c>
      <c r="F27" s="1545">
        <v>-11.371195440760559</v>
      </c>
      <c r="G27" s="1544">
        <v>7041.789369755119</v>
      </c>
      <c r="H27" s="1543">
        <v>5.6003294246543751</v>
      </c>
      <c r="J27" s="1439"/>
      <c r="K27" s="1439"/>
    </row>
    <row r="28" spans="1:11" s="1328" customFormat="1" ht="19.5" customHeight="1">
      <c r="A28" s="1559" t="s">
        <v>1337</v>
      </c>
      <c r="B28" s="1544">
        <v>100256.28989836476</v>
      </c>
      <c r="C28" s="1544">
        <v>63301.071328262253</v>
      </c>
      <c r="D28" s="1544">
        <v>45944.524509589988</v>
      </c>
      <c r="E28" s="1544">
        <v>-36955.218570102508</v>
      </c>
      <c r="F28" s="1545">
        <v>-36.860748196014455</v>
      </c>
      <c r="G28" s="1544">
        <v>-17356.546818672265</v>
      </c>
      <c r="H28" s="1543">
        <v>-27.419041185994946</v>
      </c>
      <c r="J28" s="1439"/>
      <c r="K28" s="1439"/>
    </row>
    <row r="29" spans="1:11" s="1328" customFormat="1" ht="19.5" customHeight="1">
      <c r="A29" s="1554" t="s">
        <v>1336</v>
      </c>
      <c r="B29" s="1550">
        <v>337798.99820676382</v>
      </c>
      <c r="C29" s="1550">
        <v>348121.29751407023</v>
      </c>
      <c r="D29" s="1550">
        <v>387016.09288776363</v>
      </c>
      <c r="E29" s="1550">
        <v>10322.299307306414</v>
      </c>
      <c r="F29" s="1551">
        <v>3.0557519004210381</v>
      </c>
      <c r="G29" s="1550">
        <v>38894.7953736934</v>
      </c>
      <c r="H29" s="1549">
        <v>11.172771000062518</v>
      </c>
      <c r="J29" s="1439"/>
      <c r="K29" s="1439"/>
    </row>
    <row r="30" spans="1:11" s="1328" customFormat="1" ht="19.5" customHeight="1">
      <c r="A30" s="1554" t="s">
        <v>1335</v>
      </c>
      <c r="B30" s="1550">
        <v>228254.8075440001</v>
      </c>
      <c r="C30" s="1550">
        <v>249442.11577161003</v>
      </c>
      <c r="D30" s="1550">
        <v>268128.90290440992</v>
      </c>
      <c r="E30" s="1550">
        <v>21187.30822760993</v>
      </c>
      <c r="F30" s="1551">
        <v>9.2823053567122376</v>
      </c>
      <c r="G30" s="1550">
        <v>18686.787132799887</v>
      </c>
      <c r="H30" s="1549">
        <v>7.491432260745241</v>
      </c>
      <c r="J30" s="1439"/>
      <c r="K30" s="1439"/>
    </row>
    <row r="31" spans="1:11" s="1328" customFormat="1" ht="31.2">
      <c r="A31" s="1558" t="s">
        <v>1334</v>
      </c>
      <c r="B31" s="1544">
        <v>62044.001411320038</v>
      </c>
      <c r="C31" s="1544">
        <v>65514.724133200027</v>
      </c>
      <c r="D31" s="1544">
        <v>72572.51378083996</v>
      </c>
      <c r="E31" s="1544">
        <v>3470.722721879989</v>
      </c>
      <c r="F31" s="1544">
        <v>5.5939698325884395</v>
      </c>
      <c r="G31" s="1544">
        <v>7057.7896476399328</v>
      </c>
      <c r="H31" s="1556">
        <v>10.772829682210858</v>
      </c>
      <c r="I31" s="1435"/>
      <c r="J31" s="1439"/>
      <c r="K31" s="1439"/>
    </row>
    <row r="32" spans="1:11" s="1328" customFormat="1" ht="31.2">
      <c r="A32" s="1558" t="s">
        <v>1333</v>
      </c>
      <c r="B32" s="1544">
        <v>25262.462018539998</v>
      </c>
      <c r="C32" s="1544">
        <v>31028.94875372</v>
      </c>
      <c r="D32" s="1544">
        <v>33271.194246569998</v>
      </c>
      <c r="E32" s="1544">
        <v>5766.4867351800021</v>
      </c>
      <c r="F32" s="1544">
        <v>22.826305412940375</v>
      </c>
      <c r="G32" s="1544">
        <v>2242.2454928499974</v>
      </c>
      <c r="H32" s="1556">
        <v>7.2263018339645786</v>
      </c>
      <c r="J32" s="1439"/>
      <c r="K32" s="1439"/>
    </row>
    <row r="33" spans="1:11" s="1328" customFormat="1" ht="19.5" customHeight="1">
      <c r="A33" s="1547" t="s">
        <v>1332</v>
      </c>
      <c r="B33" s="1544">
        <v>7533.3483315300018</v>
      </c>
      <c r="C33" s="1544">
        <v>11577.53290063</v>
      </c>
      <c r="D33" s="1544">
        <v>9432.6651046099996</v>
      </c>
      <c r="E33" s="1544">
        <v>4044.184569099998</v>
      </c>
      <c r="F33" s="1545">
        <v>53.683759081914587</v>
      </c>
      <c r="G33" s="1544">
        <v>-2144.8677960200002</v>
      </c>
      <c r="H33" s="1543">
        <v>-18.526121363069379</v>
      </c>
      <c r="J33" s="1439"/>
      <c r="K33" s="1439"/>
    </row>
    <row r="34" spans="1:11" s="1328" customFormat="1" ht="19.5" customHeight="1">
      <c r="A34" s="1547" t="s">
        <v>1331</v>
      </c>
      <c r="B34" s="1544">
        <v>133414.99578261</v>
      </c>
      <c r="C34" s="1544">
        <v>141320.90998405998</v>
      </c>
      <c r="D34" s="1544">
        <v>152852.52977239003</v>
      </c>
      <c r="E34" s="1544">
        <v>7905.9142014499812</v>
      </c>
      <c r="F34" s="1545">
        <v>5.9258062821754249</v>
      </c>
      <c r="G34" s="1544">
        <v>11531.619788330048</v>
      </c>
      <c r="H34" s="1543">
        <v>8.1598822068374286</v>
      </c>
      <c r="J34" s="1439"/>
      <c r="K34" s="1439"/>
    </row>
    <row r="35" spans="1:11" s="1328" customFormat="1" ht="19.5" customHeight="1">
      <c r="A35" s="1557" t="s">
        <v>1330</v>
      </c>
      <c r="B35" s="1544">
        <v>36217.090982259993</v>
      </c>
      <c r="C35" s="1544">
        <v>45338.695858420004</v>
      </c>
      <c r="D35" s="1544">
        <v>59454.113253930002</v>
      </c>
      <c r="E35" s="1544">
        <v>9121.6048761600105</v>
      </c>
      <c r="F35" s="1545">
        <v>25.185912586485738</v>
      </c>
      <c r="G35" s="1544">
        <v>14115.417395509998</v>
      </c>
      <c r="H35" s="1543">
        <v>31.133267351995471</v>
      </c>
      <c r="J35" s="1439"/>
      <c r="K35" s="1439"/>
    </row>
    <row r="36" spans="1:11" s="1328" customFormat="1" ht="31.2">
      <c r="A36" s="1555" t="s">
        <v>1329</v>
      </c>
      <c r="B36" s="1544">
        <v>61611.899976110013</v>
      </c>
      <c r="C36" s="1544">
        <v>61138.129276389984</v>
      </c>
      <c r="D36" s="1544">
        <v>62371.474978720005</v>
      </c>
      <c r="E36" s="1544">
        <v>-473.77069972002937</v>
      </c>
      <c r="F36" s="1544">
        <v>-0.76895973002574791</v>
      </c>
      <c r="G36" s="1544">
        <v>1233.3457023300216</v>
      </c>
      <c r="H36" s="1556">
        <v>2.0173101743993156</v>
      </c>
      <c r="J36" s="1439"/>
      <c r="K36" s="1439"/>
    </row>
    <row r="37" spans="1:11" s="1328" customFormat="1" ht="19.5" customHeight="1">
      <c r="A37" s="1555" t="s">
        <v>1328</v>
      </c>
      <c r="B37" s="1544">
        <v>35586.004824239993</v>
      </c>
      <c r="C37" s="1544">
        <v>34844.084849249979</v>
      </c>
      <c r="D37" s="1544">
        <v>31026.941539739997</v>
      </c>
      <c r="E37" s="1544">
        <v>-741.91997499001445</v>
      </c>
      <c r="F37" s="1545">
        <v>-2.0848644815690114</v>
      </c>
      <c r="G37" s="1544">
        <v>-3817.1433095099819</v>
      </c>
      <c r="H37" s="1543">
        <v>-10.954924848864687</v>
      </c>
      <c r="J37" s="1439"/>
      <c r="K37" s="1439"/>
    </row>
    <row r="38" spans="1:11" s="1328" customFormat="1" ht="19.5" customHeight="1">
      <c r="A38" s="1554" t="s">
        <v>1327</v>
      </c>
      <c r="B38" s="1550">
        <v>80507.785816752497</v>
      </c>
      <c r="C38" s="1550">
        <v>76308.336398492509</v>
      </c>
      <c r="D38" s="1550">
        <v>90093.215077742498</v>
      </c>
      <c r="E38" s="1550">
        <v>-4199.4494182599883</v>
      </c>
      <c r="F38" s="1551">
        <v>-5.2162028500181954</v>
      </c>
      <c r="G38" s="1550">
        <v>13784.878679249989</v>
      </c>
      <c r="H38" s="1549">
        <v>18.064708693508237</v>
      </c>
      <c r="J38" s="1439"/>
      <c r="K38" s="1439"/>
    </row>
    <row r="39" spans="1:11" s="1328" customFormat="1" ht="19.5" customHeight="1">
      <c r="A39" s="1547" t="s">
        <v>1326</v>
      </c>
      <c r="B39" s="1544">
        <v>46575.355412620011</v>
      </c>
      <c r="C39" s="1544">
        <v>44716.084753390009</v>
      </c>
      <c r="D39" s="1544">
        <v>55930.215685529998</v>
      </c>
      <c r="E39" s="1544">
        <v>-1859.2706592300019</v>
      </c>
      <c r="F39" s="1545">
        <v>-3.9919623645560329</v>
      </c>
      <c r="G39" s="1544">
        <v>11214.130932139989</v>
      </c>
      <c r="H39" s="1543">
        <v>25.078517034722779</v>
      </c>
      <c r="J39" s="1439"/>
      <c r="K39" s="1439"/>
    </row>
    <row r="40" spans="1:11" s="1328" customFormat="1" ht="19.5" customHeight="1">
      <c r="A40" s="1547" t="s">
        <v>1325</v>
      </c>
      <c r="B40" s="1544">
        <v>10560.27871886</v>
      </c>
      <c r="C40" s="1544">
        <v>11774.484989339999</v>
      </c>
      <c r="D40" s="1544">
        <v>12427.676125820002</v>
      </c>
      <c r="E40" s="1544">
        <v>1214.2062704799991</v>
      </c>
      <c r="F40" s="1545">
        <v>11.497861967520825</v>
      </c>
      <c r="G40" s="1544">
        <v>653.19113648000348</v>
      </c>
      <c r="H40" s="1543">
        <v>5.5475134332530764</v>
      </c>
      <c r="J40" s="1439"/>
      <c r="K40" s="1439"/>
    </row>
    <row r="41" spans="1:11" s="1328" customFormat="1" ht="19.5" customHeight="1">
      <c r="A41" s="1547" t="s">
        <v>1324</v>
      </c>
      <c r="B41" s="1544">
        <v>15200.7993305</v>
      </c>
      <c r="C41" s="1544">
        <v>12781.87954057</v>
      </c>
      <c r="D41" s="1544">
        <v>14423.058152649997</v>
      </c>
      <c r="E41" s="1544">
        <v>-2418.9197899299998</v>
      </c>
      <c r="F41" s="1545">
        <v>-15.913109155230421</v>
      </c>
      <c r="G41" s="1544">
        <v>1641.178612079997</v>
      </c>
      <c r="H41" s="1543">
        <v>12.839884829698603</v>
      </c>
      <c r="J41" s="1439"/>
      <c r="K41" s="1439"/>
    </row>
    <row r="42" spans="1:11" s="1328" customFormat="1" ht="19.5" customHeight="1">
      <c r="A42" s="1547" t="s">
        <v>1323</v>
      </c>
      <c r="B42" s="1544">
        <v>8171.3523547725008</v>
      </c>
      <c r="C42" s="1544">
        <v>7035.8871151925005</v>
      </c>
      <c r="D42" s="1544">
        <v>7312.2651137425</v>
      </c>
      <c r="E42" s="1544">
        <v>-1135.4652395800003</v>
      </c>
      <c r="F42" s="1545">
        <v>-13.895683239223294</v>
      </c>
      <c r="G42" s="1544">
        <v>276.37799854999957</v>
      </c>
      <c r="H42" s="1543">
        <v>3.9281187151684134</v>
      </c>
      <c r="J42" s="1439"/>
      <c r="K42" s="1439"/>
    </row>
    <row r="43" spans="1:11" s="1328" customFormat="1" ht="19.5" customHeight="1">
      <c r="A43" s="1554" t="s">
        <v>1322</v>
      </c>
      <c r="B43" s="1550">
        <v>157163.09503182716</v>
      </c>
      <c r="C43" s="1550">
        <v>159205.28788870532</v>
      </c>
      <c r="D43" s="1550">
        <v>124102.42567403078</v>
      </c>
      <c r="E43" s="1550">
        <v>2042.1928568781586</v>
      </c>
      <c r="F43" s="1551">
        <v>1.2994099260164056</v>
      </c>
      <c r="G43" s="1550">
        <v>-35102.862214674547</v>
      </c>
      <c r="H43" s="1549">
        <v>-22.048804207567336</v>
      </c>
      <c r="J43" s="1439"/>
      <c r="K43" s="1439"/>
    </row>
    <row r="44" spans="1:11" s="1328" customFormat="1" ht="19.5" customHeight="1">
      <c r="A44" s="1547" t="s">
        <v>1321</v>
      </c>
      <c r="B44" s="1544">
        <v>109268.84537177352</v>
      </c>
      <c r="C44" s="1544">
        <v>122488.34941940932</v>
      </c>
      <c r="D44" s="1544">
        <v>87261.111496872763</v>
      </c>
      <c r="E44" s="1544">
        <v>13219.504047635797</v>
      </c>
      <c r="F44" s="1545">
        <v>12.098145635801398</v>
      </c>
      <c r="G44" s="1544">
        <v>-35227.237922536558</v>
      </c>
      <c r="H44" s="1543">
        <v>-28.759664155417632</v>
      </c>
      <c r="J44" s="1439"/>
      <c r="K44" s="1439"/>
    </row>
    <row r="45" spans="1:11" s="1328" customFormat="1" ht="19.5" customHeight="1">
      <c r="A45" s="1547" t="s">
        <v>1320</v>
      </c>
      <c r="B45" s="1544">
        <v>47894.249660053669</v>
      </c>
      <c r="C45" s="1544">
        <v>36716.938469296001</v>
      </c>
      <c r="D45" s="1544">
        <v>36841.314177158005</v>
      </c>
      <c r="E45" s="1544">
        <v>-11177.311190757668</v>
      </c>
      <c r="F45" s="1545">
        <v>-23.337480532825079</v>
      </c>
      <c r="G45" s="1544">
        <v>124.37570786200376</v>
      </c>
      <c r="H45" s="1543">
        <v>0.3387420439915248</v>
      </c>
      <c r="J45" s="1439"/>
      <c r="K45" s="1439"/>
    </row>
    <row r="46" spans="1:11" s="1328" customFormat="1" ht="19.5" customHeight="1">
      <c r="A46" s="1552" t="s">
        <v>1319</v>
      </c>
      <c r="B46" s="1550">
        <v>335623.24934624386</v>
      </c>
      <c r="C46" s="1550">
        <v>307696.78196336504</v>
      </c>
      <c r="D46" s="1550">
        <v>312186.14142747241</v>
      </c>
      <c r="E46" s="1550">
        <v>-27926.467382878822</v>
      </c>
      <c r="F46" s="1551">
        <v>-8.320778562652146</v>
      </c>
      <c r="G46" s="1550">
        <v>4489.3594641073723</v>
      </c>
      <c r="H46" s="1549">
        <v>1.4590206096604168</v>
      </c>
      <c r="J46" s="1439"/>
      <c r="K46" s="1439"/>
    </row>
    <row r="47" spans="1:11" s="1328" customFormat="1" ht="19.5" customHeight="1">
      <c r="A47" s="1553" t="s">
        <v>1318</v>
      </c>
      <c r="B47" s="1550">
        <v>3129.7796000700032</v>
      </c>
      <c r="C47" s="1550">
        <v>4270.8292317900004</v>
      </c>
      <c r="D47" s="1550">
        <v>7814.9966681196984</v>
      </c>
      <c r="E47" s="1550">
        <v>1141.0496317199973</v>
      </c>
      <c r="F47" s="1551">
        <v>36.457826988663214</v>
      </c>
      <c r="G47" s="1550">
        <v>3544.1674363296979</v>
      </c>
      <c r="H47" s="1549">
        <v>82.985463571069957</v>
      </c>
      <c r="J47" s="1439"/>
      <c r="K47" s="1439"/>
    </row>
    <row r="48" spans="1:11" s="1523" customFormat="1" ht="19.5" customHeight="1">
      <c r="A48" s="1552" t="s">
        <v>1317</v>
      </c>
      <c r="B48" s="1550">
        <v>558469.81504557014</v>
      </c>
      <c r="C48" s="1550">
        <v>452302.9276036924</v>
      </c>
      <c r="D48" s="1550">
        <v>465365.34153116221</v>
      </c>
      <c r="E48" s="1550">
        <v>-106166.88744187774</v>
      </c>
      <c r="F48" s="1551">
        <v>-19.010317940498666</v>
      </c>
      <c r="G48" s="1550">
        <v>13062.41392746981</v>
      </c>
      <c r="H48" s="1549">
        <v>2.8879790800105298</v>
      </c>
      <c r="J48" s="1439"/>
      <c r="K48" s="1439"/>
    </row>
    <row r="49" spans="1:11" s="1328" customFormat="1" ht="19.5" customHeight="1">
      <c r="A49" s="1548" t="s">
        <v>1316</v>
      </c>
      <c r="B49" s="1544">
        <v>3437.0057838369949</v>
      </c>
      <c r="C49" s="1544">
        <v>4631.4481023175031</v>
      </c>
      <c r="D49" s="1544">
        <v>5678.405270476801</v>
      </c>
      <c r="E49" s="1544">
        <v>1194.4423184805082</v>
      </c>
      <c r="F49" s="1545">
        <v>34.752409323764944</v>
      </c>
      <c r="G49" s="1544">
        <v>1046.9571681592979</v>
      </c>
      <c r="H49" s="1543">
        <v>22.605395656607211</v>
      </c>
      <c r="J49" s="1439"/>
      <c r="K49" s="1439"/>
    </row>
    <row r="50" spans="1:11" s="1328" customFormat="1" ht="19.5" customHeight="1">
      <c r="A50" s="1547" t="s">
        <v>1315</v>
      </c>
      <c r="B50" s="1544">
        <v>31414.72771246</v>
      </c>
      <c r="C50" s="1544">
        <v>55860.329965950026</v>
      </c>
      <c r="D50" s="1544">
        <v>54963.719806370085</v>
      </c>
      <c r="E50" s="1544">
        <v>24445.602253490026</v>
      </c>
      <c r="F50" s="1545">
        <v>77.81573813798866</v>
      </c>
      <c r="G50" s="1544">
        <v>-896.61015957994096</v>
      </c>
      <c r="H50" s="1543">
        <v>-1.6050928451845428</v>
      </c>
      <c r="J50" s="1439"/>
      <c r="K50" s="1439"/>
    </row>
    <row r="51" spans="1:11" s="1328" customFormat="1" ht="19.5" customHeight="1">
      <c r="A51" s="1546" t="s">
        <v>1314</v>
      </c>
      <c r="B51" s="1544">
        <v>523618.08154927322</v>
      </c>
      <c r="C51" s="1544">
        <v>391811.14953542489</v>
      </c>
      <c r="D51" s="1544">
        <v>404723.21645431535</v>
      </c>
      <c r="E51" s="1544">
        <v>-131806.93201384833</v>
      </c>
      <c r="F51" s="1545">
        <v>-25.172341570760885</v>
      </c>
      <c r="G51" s="1544">
        <v>12912.066918890458</v>
      </c>
      <c r="H51" s="1543">
        <v>3.2954822582768375</v>
      </c>
      <c r="J51" s="1439"/>
      <c r="K51" s="1439"/>
    </row>
    <row r="52" spans="1:11" ht="19.5" customHeight="1" thickBot="1">
      <c r="A52" s="1542" t="s">
        <v>1313</v>
      </c>
      <c r="B52" s="1540">
        <v>4709130.0502873892</v>
      </c>
      <c r="C52" s="1540">
        <v>4879279.2241740813</v>
      </c>
      <c r="D52" s="1540">
        <v>5167173.0491673015</v>
      </c>
      <c r="E52" s="1540">
        <v>170149.17388669215</v>
      </c>
      <c r="F52" s="1541">
        <v>3.6131763631439369</v>
      </c>
      <c r="G52" s="1540">
        <v>287893.82499322016</v>
      </c>
      <c r="H52" s="1539">
        <v>5.9003351061949552</v>
      </c>
      <c r="J52" s="1439"/>
      <c r="K52" s="1439"/>
    </row>
    <row r="53" spans="1:11" ht="16.2" thickTop="1">
      <c r="A53" s="1538" t="s">
        <v>1312</v>
      </c>
      <c r="B53" s="1468"/>
      <c r="C53" s="1468"/>
      <c r="D53" s="1468"/>
      <c r="E53" s="1466"/>
      <c r="F53" s="1466"/>
      <c r="G53" s="1466"/>
      <c r="H53" s="1466"/>
    </row>
    <row r="54" spans="1:11">
      <c r="A54" s="3951" t="s">
        <v>1311</v>
      </c>
      <c r="B54" s="3951"/>
      <c r="C54" s="3951"/>
      <c r="D54" s="3951"/>
      <c r="E54" s="3951"/>
      <c r="F54" s="3951"/>
      <c r="G54" s="3951"/>
      <c r="H54" s="3951"/>
      <c r="I54" s="3951"/>
    </row>
    <row r="55" spans="1:11" ht="8.25" customHeight="1">
      <c r="A55" s="3952" t="s">
        <v>1310</v>
      </c>
      <c r="B55" s="3952"/>
      <c r="C55" s="3952"/>
      <c r="D55" s="3952"/>
      <c r="E55" s="3952"/>
      <c r="F55" s="3952"/>
      <c r="G55" s="3952"/>
      <c r="H55" s="3952"/>
      <c r="I55" s="3952"/>
    </row>
    <row r="56" spans="1:11">
      <c r="A56" s="3952"/>
      <c r="B56" s="3952"/>
      <c r="C56" s="3952"/>
      <c r="D56" s="3952"/>
      <c r="E56" s="3952"/>
      <c r="F56" s="3952"/>
      <c r="G56" s="3952"/>
      <c r="H56" s="3952"/>
      <c r="I56" s="3952"/>
    </row>
    <row r="57" spans="1:11" ht="16.2">
      <c r="A57" s="1326" t="s">
        <v>1309</v>
      </c>
      <c r="B57" s="1537"/>
      <c r="C57" s="1537"/>
      <c r="D57" s="1537"/>
      <c r="E57" s="1537"/>
      <c r="F57" s="1413"/>
      <c r="H57" s="1325"/>
    </row>
    <row r="58" spans="1:11" ht="16.2">
      <c r="B58" s="1537"/>
      <c r="C58" s="1537"/>
      <c r="D58" s="1537"/>
    </row>
    <row r="59" spans="1:11" ht="16.2">
      <c r="B59" s="1537"/>
      <c r="C59" s="1537"/>
      <c r="D59" s="1537"/>
    </row>
    <row r="60" spans="1:11" ht="16.2">
      <c r="B60" s="1537"/>
      <c r="C60" s="1537"/>
      <c r="D60" s="1537"/>
    </row>
    <row r="61" spans="1:11" ht="16.2">
      <c r="B61" s="1537"/>
      <c r="C61" s="1537"/>
      <c r="D61" s="1537"/>
    </row>
    <row r="62" spans="1:11" ht="16.2">
      <c r="B62" s="1537"/>
      <c r="C62" s="1537"/>
      <c r="D62" s="1537"/>
    </row>
    <row r="63" spans="1:11" ht="16.2">
      <c r="B63" s="1537"/>
      <c r="C63" s="1537"/>
      <c r="D63" s="1537"/>
    </row>
    <row r="64" spans="1:11" ht="16.2">
      <c r="B64" s="1537"/>
      <c r="C64" s="1537"/>
      <c r="D64" s="1537"/>
    </row>
    <row r="65" spans="2:6" ht="16.2">
      <c r="B65" s="1537"/>
      <c r="C65" s="1537"/>
      <c r="D65" s="1537"/>
    </row>
    <row r="66" spans="2:6" ht="16.2">
      <c r="B66" s="1537"/>
      <c r="C66" s="1537"/>
      <c r="D66" s="1537"/>
    </row>
    <row r="67" spans="2:6" ht="16.2">
      <c r="B67" s="1537"/>
      <c r="C67" s="1537"/>
      <c r="D67" s="1537"/>
    </row>
    <row r="68" spans="2:6" ht="16.2">
      <c r="B68" s="1537"/>
      <c r="C68" s="1537"/>
      <c r="D68" s="1537"/>
    </row>
    <row r="71" spans="2:6">
      <c r="B71" s="1413"/>
      <c r="C71" s="1413"/>
      <c r="D71" s="1413"/>
      <c r="E71" s="1413"/>
      <c r="F71" s="1413"/>
    </row>
    <row r="72" spans="2:6">
      <c r="B72" s="1413"/>
      <c r="C72" s="1413"/>
      <c r="D72" s="1413"/>
    </row>
  </sheetData>
  <mergeCells count="12">
    <mergeCell ref="C6:C7"/>
    <mergeCell ref="D6:D7"/>
    <mergeCell ref="A54:I54"/>
    <mergeCell ref="A55:I56"/>
    <mergeCell ref="A1:H1"/>
    <mergeCell ref="A2:H2"/>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paperSize="9" scale="6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workbookViewId="0">
      <selection activeCell="J6" sqref="J6"/>
    </sheetView>
  </sheetViews>
  <sheetFormatPr defaultRowHeight="15.6"/>
  <cols>
    <col min="1" max="1" width="27.109375" style="1435" bestFit="1" customWidth="1"/>
    <col min="2" max="4" width="12" style="1435" customWidth="1"/>
    <col min="5" max="8" width="10.88671875" style="1435" customWidth="1"/>
    <col min="9" max="255" width="8.88671875" style="1435"/>
    <col min="256" max="256" width="23.109375" style="1435" bestFit="1" customWidth="1"/>
    <col min="257" max="260" width="7.44140625" style="1435" bestFit="1" customWidth="1"/>
    <col min="261" max="264" width="7.109375" style="1435" bestFit="1" customWidth="1"/>
    <col min="265" max="511" width="8.88671875" style="1435"/>
    <col min="512" max="512" width="23.109375" style="1435" bestFit="1" customWidth="1"/>
    <col min="513" max="516" width="7.44140625" style="1435" bestFit="1" customWidth="1"/>
    <col min="517" max="520" width="7.109375" style="1435" bestFit="1" customWidth="1"/>
    <col min="521" max="767" width="8.88671875" style="1435"/>
    <col min="768" max="768" width="23.109375" style="1435" bestFit="1" customWidth="1"/>
    <col min="769" max="772" width="7.44140625" style="1435" bestFit="1" customWidth="1"/>
    <col min="773" max="776" width="7.109375" style="1435" bestFit="1" customWidth="1"/>
    <col min="777" max="1023" width="8.88671875" style="1435"/>
    <col min="1024" max="1024" width="23.109375" style="1435" bestFit="1" customWidth="1"/>
    <col min="1025" max="1028" width="7.44140625" style="1435" bestFit="1" customWidth="1"/>
    <col min="1029" max="1032" width="7.109375" style="1435" bestFit="1" customWidth="1"/>
    <col min="1033" max="1279" width="8.88671875" style="1435"/>
    <col min="1280" max="1280" width="23.109375" style="1435" bestFit="1" customWidth="1"/>
    <col min="1281" max="1284" width="7.44140625" style="1435" bestFit="1" customWidth="1"/>
    <col min="1285" max="1288" width="7.109375" style="1435" bestFit="1" customWidth="1"/>
    <col min="1289" max="1535" width="8.88671875" style="1435"/>
    <col min="1536" max="1536" width="23.109375" style="1435" bestFit="1" customWidth="1"/>
    <col min="1537" max="1540" width="7.44140625" style="1435" bestFit="1" customWidth="1"/>
    <col min="1541" max="1544" width="7.109375" style="1435" bestFit="1" customWidth="1"/>
    <col min="1545" max="1791" width="8.88671875" style="1435"/>
    <col min="1792" max="1792" width="23.109375" style="1435" bestFit="1" customWidth="1"/>
    <col min="1793" max="1796" width="7.44140625" style="1435" bestFit="1" customWidth="1"/>
    <col min="1797" max="1800" width="7.109375" style="1435" bestFit="1" customWidth="1"/>
    <col min="1801" max="2047" width="8.88671875" style="1435"/>
    <col min="2048" max="2048" width="23.109375" style="1435" bestFit="1" customWidth="1"/>
    <col min="2049" max="2052" width="7.44140625" style="1435" bestFit="1" customWidth="1"/>
    <col min="2053" max="2056" width="7.109375" style="1435" bestFit="1" customWidth="1"/>
    <col min="2057" max="2303" width="8.88671875" style="1435"/>
    <col min="2304" max="2304" width="23.109375" style="1435" bestFit="1" customWidth="1"/>
    <col min="2305" max="2308" width="7.44140625" style="1435" bestFit="1" customWidth="1"/>
    <col min="2309" max="2312" width="7.109375" style="1435" bestFit="1" customWidth="1"/>
    <col min="2313" max="2559" width="8.88671875" style="1435"/>
    <col min="2560" max="2560" width="23.109375" style="1435" bestFit="1" customWidth="1"/>
    <col min="2561" max="2564" width="7.44140625" style="1435" bestFit="1" customWidth="1"/>
    <col min="2565" max="2568" width="7.109375" style="1435" bestFit="1" customWidth="1"/>
    <col min="2569" max="2815" width="8.88671875" style="1435"/>
    <col min="2816" max="2816" width="23.109375" style="1435" bestFit="1" customWidth="1"/>
    <col min="2817" max="2820" width="7.44140625" style="1435" bestFit="1" customWidth="1"/>
    <col min="2821" max="2824" width="7.109375" style="1435" bestFit="1" customWidth="1"/>
    <col min="2825" max="3071" width="8.88671875" style="1435"/>
    <col min="3072" max="3072" width="23.109375" style="1435" bestFit="1" customWidth="1"/>
    <col min="3073" max="3076" width="7.44140625" style="1435" bestFit="1" customWidth="1"/>
    <col min="3077" max="3080" width="7.109375" style="1435" bestFit="1" customWidth="1"/>
    <col min="3081" max="3327" width="8.88671875" style="1435"/>
    <col min="3328" max="3328" width="23.109375" style="1435" bestFit="1" customWidth="1"/>
    <col min="3329" max="3332" width="7.44140625" style="1435" bestFit="1" customWidth="1"/>
    <col min="3333" max="3336" width="7.109375" style="1435" bestFit="1" customWidth="1"/>
    <col min="3337" max="3583" width="8.88671875" style="1435"/>
    <col min="3584" max="3584" width="23.109375" style="1435" bestFit="1" customWidth="1"/>
    <col min="3585" max="3588" width="7.44140625" style="1435" bestFit="1" customWidth="1"/>
    <col min="3589" max="3592" width="7.109375" style="1435" bestFit="1" customWidth="1"/>
    <col min="3593" max="3839" width="8.88671875" style="1435"/>
    <col min="3840" max="3840" width="23.109375" style="1435" bestFit="1" customWidth="1"/>
    <col min="3841" max="3844" width="7.44140625" style="1435" bestFit="1" customWidth="1"/>
    <col min="3845" max="3848" width="7.109375" style="1435" bestFit="1" customWidth="1"/>
    <col min="3849" max="4095" width="8.88671875" style="1435"/>
    <col min="4096" max="4096" width="23.109375" style="1435" bestFit="1" customWidth="1"/>
    <col min="4097" max="4100" width="7.44140625" style="1435" bestFit="1" customWidth="1"/>
    <col min="4101" max="4104" width="7.109375" style="1435" bestFit="1" customWidth="1"/>
    <col min="4105" max="4351" width="8.88671875" style="1435"/>
    <col min="4352" max="4352" width="23.109375" style="1435" bestFit="1" customWidth="1"/>
    <col min="4353" max="4356" width="7.44140625" style="1435" bestFit="1" customWidth="1"/>
    <col min="4357" max="4360" width="7.109375" style="1435" bestFit="1" customWidth="1"/>
    <col min="4361" max="4607" width="8.88671875" style="1435"/>
    <col min="4608" max="4608" width="23.109375" style="1435" bestFit="1" customWidth="1"/>
    <col min="4609" max="4612" width="7.44140625" style="1435" bestFit="1" customWidth="1"/>
    <col min="4613" max="4616" width="7.109375" style="1435" bestFit="1" customWidth="1"/>
    <col min="4617" max="4863" width="8.88671875" style="1435"/>
    <col min="4864" max="4864" width="23.109375" style="1435" bestFit="1" customWidth="1"/>
    <col min="4865" max="4868" width="7.44140625" style="1435" bestFit="1" customWidth="1"/>
    <col min="4869" max="4872" width="7.109375" style="1435" bestFit="1" customWidth="1"/>
    <col min="4873" max="5119" width="8.88671875" style="1435"/>
    <col min="5120" max="5120" width="23.109375" style="1435" bestFit="1" customWidth="1"/>
    <col min="5121" max="5124" width="7.44140625" style="1435" bestFit="1" customWidth="1"/>
    <col min="5125" max="5128" width="7.109375" style="1435" bestFit="1" customWidth="1"/>
    <col min="5129" max="5375" width="8.88671875" style="1435"/>
    <col min="5376" max="5376" width="23.109375" style="1435" bestFit="1" customWidth="1"/>
    <col min="5377" max="5380" width="7.44140625" style="1435" bestFit="1" customWidth="1"/>
    <col min="5381" max="5384" width="7.109375" style="1435" bestFit="1" customWidth="1"/>
    <col min="5385" max="5631" width="8.88671875" style="1435"/>
    <col min="5632" max="5632" width="23.109375" style="1435" bestFit="1" customWidth="1"/>
    <col min="5633" max="5636" width="7.44140625" style="1435" bestFit="1" customWidth="1"/>
    <col min="5637" max="5640" width="7.109375" style="1435" bestFit="1" customWidth="1"/>
    <col min="5641" max="5887" width="8.88671875" style="1435"/>
    <col min="5888" max="5888" width="23.109375" style="1435" bestFit="1" customWidth="1"/>
    <col min="5889" max="5892" width="7.44140625" style="1435" bestFit="1" customWidth="1"/>
    <col min="5893" max="5896" width="7.109375" style="1435" bestFit="1" customWidth="1"/>
    <col min="5897" max="6143" width="8.88671875" style="1435"/>
    <col min="6144" max="6144" width="23.109375" style="1435" bestFit="1" customWidth="1"/>
    <col min="6145" max="6148" width="7.44140625" style="1435" bestFit="1" customWidth="1"/>
    <col min="6149" max="6152" width="7.109375" style="1435" bestFit="1" customWidth="1"/>
    <col min="6153" max="6399" width="8.88671875" style="1435"/>
    <col min="6400" max="6400" width="23.109375" style="1435" bestFit="1" customWidth="1"/>
    <col min="6401" max="6404" width="7.44140625" style="1435" bestFit="1" customWidth="1"/>
    <col min="6405" max="6408" width="7.109375" style="1435" bestFit="1" customWidth="1"/>
    <col min="6409" max="6655" width="8.88671875" style="1435"/>
    <col min="6656" max="6656" width="23.109375" style="1435" bestFit="1" customWidth="1"/>
    <col min="6657" max="6660" width="7.44140625" style="1435" bestFit="1" customWidth="1"/>
    <col min="6661" max="6664" width="7.109375" style="1435" bestFit="1" customWidth="1"/>
    <col min="6665" max="6911" width="8.88671875" style="1435"/>
    <col min="6912" max="6912" width="23.109375" style="1435" bestFit="1" customWidth="1"/>
    <col min="6913" max="6916" width="7.44140625" style="1435" bestFit="1" customWidth="1"/>
    <col min="6917" max="6920" width="7.109375" style="1435" bestFit="1" customWidth="1"/>
    <col min="6921" max="7167" width="8.88671875" style="1435"/>
    <col min="7168" max="7168" width="23.109375" style="1435" bestFit="1" customWidth="1"/>
    <col min="7169" max="7172" width="7.44140625" style="1435" bestFit="1" customWidth="1"/>
    <col min="7173" max="7176" width="7.109375" style="1435" bestFit="1" customWidth="1"/>
    <col min="7177" max="7423" width="8.88671875" style="1435"/>
    <col min="7424" max="7424" width="23.109375" style="1435" bestFit="1" customWidth="1"/>
    <col min="7425" max="7428" width="7.44140625" style="1435" bestFit="1" customWidth="1"/>
    <col min="7429" max="7432" width="7.109375" style="1435" bestFit="1" customWidth="1"/>
    <col min="7433" max="7679" width="8.88671875" style="1435"/>
    <col min="7680" max="7680" width="23.109375" style="1435" bestFit="1" customWidth="1"/>
    <col min="7681" max="7684" width="7.44140625" style="1435" bestFit="1" customWidth="1"/>
    <col min="7685" max="7688" width="7.109375" style="1435" bestFit="1" customWidth="1"/>
    <col min="7689" max="7935" width="8.88671875" style="1435"/>
    <col min="7936" max="7936" width="23.109375" style="1435" bestFit="1" customWidth="1"/>
    <col min="7937" max="7940" width="7.44140625" style="1435" bestFit="1" customWidth="1"/>
    <col min="7941" max="7944" width="7.109375" style="1435" bestFit="1" customWidth="1"/>
    <col min="7945" max="8191" width="8.88671875" style="1435"/>
    <col min="8192" max="8192" width="23.109375" style="1435" bestFit="1" customWidth="1"/>
    <col min="8193" max="8196" width="7.44140625" style="1435" bestFit="1" customWidth="1"/>
    <col min="8197" max="8200" width="7.109375" style="1435" bestFit="1" customWidth="1"/>
    <col min="8201" max="8447" width="8.88671875" style="1435"/>
    <col min="8448" max="8448" width="23.109375" style="1435" bestFit="1" customWidth="1"/>
    <col min="8449" max="8452" width="7.44140625" style="1435" bestFit="1" customWidth="1"/>
    <col min="8453" max="8456" width="7.109375" style="1435" bestFit="1" customWidth="1"/>
    <col min="8457" max="8703" width="8.88671875" style="1435"/>
    <col min="8704" max="8704" width="23.109375" style="1435" bestFit="1" customWidth="1"/>
    <col min="8705" max="8708" width="7.44140625" style="1435" bestFit="1" customWidth="1"/>
    <col min="8709" max="8712" width="7.109375" style="1435" bestFit="1" customWidth="1"/>
    <col min="8713" max="8959" width="8.88671875" style="1435"/>
    <col min="8960" max="8960" width="23.109375" style="1435" bestFit="1" customWidth="1"/>
    <col min="8961" max="8964" width="7.44140625" style="1435" bestFit="1" customWidth="1"/>
    <col min="8965" max="8968" width="7.109375" style="1435" bestFit="1" customWidth="1"/>
    <col min="8969" max="9215" width="8.88671875" style="1435"/>
    <col min="9216" max="9216" width="23.109375" style="1435" bestFit="1" customWidth="1"/>
    <col min="9217" max="9220" width="7.44140625" style="1435" bestFit="1" customWidth="1"/>
    <col min="9221" max="9224" width="7.109375" style="1435" bestFit="1" customWidth="1"/>
    <col min="9225" max="9471" width="8.88671875" style="1435"/>
    <col min="9472" max="9472" width="23.109375" style="1435" bestFit="1" customWidth="1"/>
    <col min="9473" max="9476" width="7.44140625" style="1435" bestFit="1" customWidth="1"/>
    <col min="9477" max="9480" width="7.109375" style="1435" bestFit="1" customWidth="1"/>
    <col min="9481" max="9727" width="8.88671875" style="1435"/>
    <col min="9728" max="9728" width="23.109375" style="1435" bestFit="1" customWidth="1"/>
    <col min="9729" max="9732" width="7.44140625" style="1435" bestFit="1" customWidth="1"/>
    <col min="9733" max="9736" width="7.109375" style="1435" bestFit="1" customWidth="1"/>
    <col min="9737" max="9983" width="8.88671875" style="1435"/>
    <col min="9984" max="9984" width="23.109375" style="1435" bestFit="1" customWidth="1"/>
    <col min="9985" max="9988" width="7.44140625" style="1435" bestFit="1" customWidth="1"/>
    <col min="9989" max="9992" width="7.109375" style="1435" bestFit="1" customWidth="1"/>
    <col min="9993" max="10239" width="8.88671875" style="1435"/>
    <col min="10240" max="10240" width="23.109375" style="1435" bestFit="1" customWidth="1"/>
    <col min="10241" max="10244" width="7.44140625" style="1435" bestFit="1" customWidth="1"/>
    <col min="10245" max="10248" width="7.109375" style="1435" bestFit="1" customWidth="1"/>
    <col min="10249" max="10495" width="8.88671875" style="1435"/>
    <col min="10496" max="10496" width="23.109375" style="1435" bestFit="1" customWidth="1"/>
    <col min="10497" max="10500" width="7.44140625" style="1435" bestFit="1" customWidth="1"/>
    <col min="10501" max="10504" width="7.109375" style="1435" bestFit="1" customWidth="1"/>
    <col min="10505" max="10751" width="8.88671875" style="1435"/>
    <col min="10752" max="10752" width="23.109375" style="1435" bestFit="1" customWidth="1"/>
    <col min="10753" max="10756" width="7.44140625" style="1435" bestFit="1" customWidth="1"/>
    <col min="10757" max="10760" width="7.109375" style="1435" bestFit="1" customWidth="1"/>
    <col min="10761" max="11007" width="8.88671875" style="1435"/>
    <col min="11008" max="11008" width="23.109375" style="1435" bestFit="1" customWidth="1"/>
    <col min="11009" max="11012" width="7.44140625" style="1435" bestFit="1" customWidth="1"/>
    <col min="11013" max="11016" width="7.109375" style="1435" bestFit="1" customWidth="1"/>
    <col min="11017" max="11263" width="8.88671875" style="1435"/>
    <col min="11264" max="11264" width="23.109375" style="1435" bestFit="1" customWidth="1"/>
    <col min="11265" max="11268" width="7.44140625" style="1435" bestFit="1" customWidth="1"/>
    <col min="11269" max="11272" width="7.109375" style="1435" bestFit="1" customWidth="1"/>
    <col min="11273" max="11519" width="8.88671875" style="1435"/>
    <col min="11520" max="11520" width="23.109375" style="1435" bestFit="1" customWidth="1"/>
    <col min="11521" max="11524" width="7.44140625" style="1435" bestFit="1" customWidth="1"/>
    <col min="11525" max="11528" width="7.109375" style="1435" bestFit="1" customWidth="1"/>
    <col min="11529" max="11775" width="8.88671875" style="1435"/>
    <col min="11776" max="11776" width="23.109375" style="1435" bestFit="1" customWidth="1"/>
    <col min="11777" max="11780" width="7.44140625" style="1435" bestFit="1" customWidth="1"/>
    <col min="11781" max="11784" width="7.109375" style="1435" bestFit="1" customWidth="1"/>
    <col min="11785" max="12031" width="8.88671875" style="1435"/>
    <col min="12032" max="12032" width="23.109375" style="1435" bestFit="1" customWidth="1"/>
    <col min="12033" max="12036" width="7.44140625" style="1435" bestFit="1" customWidth="1"/>
    <col min="12037" max="12040" width="7.109375" style="1435" bestFit="1" customWidth="1"/>
    <col min="12041" max="12287" width="8.88671875" style="1435"/>
    <col min="12288" max="12288" width="23.109375" style="1435" bestFit="1" customWidth="1"/>
    <col min="12289" max="12292" width="7.44140625" style="1435" bestFit="1" customWidth="1"/>
    <col min="12293" max="12296" width="7.109375" style="1435" bestFit="1" customWidth="1"/>
    <col min="12297" max="12543" width="8.88671875" style="1435"/>
    <col min="12544" max="12544" width="23.109375" style="1435" bestFit="1" customWidth="1"/>
    <col min="12545" max="12548" width="7.44140625" style="1435" bestFit="1" customWidth="1"/>
    <col min="12549" max="12552" width="7.109375" style="1435" bestFit="1" customWidth="1"/>
    <col min="12553" max="12799" width="8.88671875" style="1435"/>
    <col min="12800" max="12800" width="23.109375" style="1435" bestFit="1" customWidth="1"/>
    <col min="12801" max="12804" width="7.44140625" style="1435" bestFit="1" customWidth="1"/>
    <col min="12805" max="12808" width="7.109375" style="1435" bestFit="1" customWidth="1"/>
    <col min="12809" max="13055" width="8.88671875" style="1435"/>
    <col min="13056" max="13056" width="23.109375" style="1435" bestFit="1" customWidth="1"/>
    <col min="13057" max="13060" width="7.44140625" style="1435" bestFit="1" customWidth="1"/>
    <col min="13061" max="13064" width="7.109375" style="1435" bestFit="1" customWidth="1"/>
    <col min="13065" max="13311" width="8.88671875" style="1435"/>
    <col min="13312" max="13312" width="23.109375" style="1435" bestFit="1" customWidth="1"/>
    <col min="13313" max="13316" width="7.44140625" style="1435" bestFit="1" customWidth="1"/>
    <col min="13317" max="13320" width="7.109375" style="1435" bestFit="1" customWidth="1"/>
    <col min="13321" max="13567" width="8.88671875" style="1435"/>
    <col min="13568" max="13568" width="23.109375" style="1435" bestFit="1" customWidth="1"/>
    <col min="13569" max="13572" width="7.44140625" style="1435" bestFit="1" customWidth="1"/>
    <col min="13573" max="13576" width="7.109375" style="1435" bestFit="1" customWidth="1"/>
    <col min="13577" max="13823" width="8.88671875" style="1435"/>
    <col min="13824" max="13824" width="23.109375" style="1435" bestFit="1" customWidth="1"/>
    <col min="13825" max="13828" width="7.44140625" style="1435" bestFit="1" customWidth="1"/>
    <col min="13829" max="13832" width="7.109375" style="1435" bestFit="1" customWidth="1"/>
    <col min="13833" max="14079" width="8.88671875" style="1435"/>
    <col min="14080" max="14080" width="23.109375" style="1435" bestFit="1" customWidth="1"/>
    <col min="14081" max="14084" width="7.44140625" style="1435" bestFit="1" customWidth="1"/>
    <col min="14085" max="14088" width="7.109375" style="1435" bestFit="1" customWidth="1"/>
    <col min="14089" max="14335" width="8.88671875" style="1435"/>
    <col min="14336" max="14336" width="23.109375" style="1435" bestFit="1" customWidth="1"/>
    <col min="14337" max="14340" width="7.44140625" style="1435" bestFit="1" customWidth="1"/>
    <col min="14341" max="14344" width="7.109375" style="1435" bestFit="1" customWidth="1"/>
    <col min="14345" max="14591" width="8.88671875" style="1435"/>
    <col min="14592" max="14592" width="23.109375" style="1435" bestFit="1" customWidth="1"/>
    <col min="14593" max="14596" width="7.44140625" style="1435" bestFit="1" customWidth="1"/>
    <col min="14597" max="14600" width="7.109375" style="1435" bestFit="1" customWidth="1"/>
    <col min="14601" max="14847" width="8.88671875" style="1435"/>
    <col min="14848" max="14848" width="23.109375" style="1435" bestFit="1" customWidth="1"/>
    <col min="14849" max="14852" width="7.44140625" style="1435" bestFit="1" customWidth="1"/>
    <col min="14853" max="14856" width="7.109375" style="1435" bestFit="1" customWidth="1"/>
    <col min="14857" max="15103" width="8.88671875" style="1435"/>
    <col min="15104" max="15104" width="23.109375" style="1435" bestFit="1" customWidth="1"/>
    <col min="15105" max="15108" width="7.44140625" style="1435" bestFit="1" customWidth="1"/>
    <col min="15109" max="15112" width="7.109375" style="1435" bestFit="1" customWidth="1"/>
    <col min="15113" max="15359" width="8.88671875" style="1435"/>
    <col min="15360" max="15360" width="23.109375" style="1435" bestFit="1" customWidth="1"/>
    <col min="15361" max="15364" width="7.44140625" style="1435" bestFit="1" customWidth="1"/>
    <col min="15365" max="15368" width="7.109375" style="1435" bestFit="1" customWidth="1"/>
    <col min="15369" max="15615" width="8.88671875" style="1435"/>
    <col min="15616" max="15616" width="23.109375" style="1435" bestFit="1" customWidth="1"/>
    <col min="15617" max="15620" width="7.44140625" style="1435" bestFit="1" customWidth="1"/>
    <col min="15621" max="15624" width="7.109375" style="1435" bestFit="1" customWidth="1"/>
    <col min="15625" max="15871" width="8.88671875" style="1435"/>
    <col min="15872" max="15872" width="23.109375" style="1435" bestFit="1" customWidth="1"/>
    <col min="15873" max="15876" width="7.44140625" style="1435" bestFit="1" customWidth="1"/>
    <col min="15877" max="15880" width="7.109375" style="1435" bestFit="1" customWidth="1"/>
    <col min="15881" max="16127" width="8.88671875" style="1435"/>
    <col min="16128" max="16128" width="23.109375" style="1435" bestFit="1" customWidth="1"/>
    <col min="16129" max="16132" width="7.44140625" style="1435" bestFit="1" customWidth="1"/>
    <col min="16133" max="16136" width="7.109375" style="1435" bestFit="1" customWidth="1"/>
    <col min="16137" max="16384" width="8.88671875" style="1435"/>
  </cols>
  <sheetData>
    <row r="1" spans="1:11">
      <c r="A1" s="3961" t="s">
        <v>1594</v>
      </c>
      <c r="B1" s="3961"/>
      <c r="C1" s="3961"/>
      <c r="D1" s="3961"/>
      <c r="E1" s="3961"/>
      <c r="F1" s="3961"/>
      <c r="G1" s="3961"/>
      <c r="H1" s="3961"/>
    </row>
    <row r="2" spans="1:11" ht="15.75" customHeight="1">
      <c r="A2" s="3962" t="s">
        <v>1357</v>
      </c>
      <c r="B2" s="3962"/>
      <c r="C2" s="3962"/>
      <c r="D2" s="3962"/>
      <c r="E2" s="3962"/>
      <c r="F2" s="3962"/>
      <c r="G2" s="3962"/>
      <c r="H2" s="3962"/>
      <c r="I2" s="1583"/>
    </row>
    <row r="3" spans="1:11" ht="15.75" customHeight="1">
      <c r="A3" s="3962" t="str">
        <f>'51.Product credit'!A3:H3</f>
        <v>(Mid-Month)</v>
      </c>
      <c r="B3" s="3962"/>
      <c r="C3" s="3962"/>
      <c r="D3" s="3962"/>
      <c r="E3" s="3962"/>
      <c r="F3" s="3962"/>
      <c r="G3" s="3962"/>
      <c r="H3" s="3962"/>
      <c r="I3" s="1583"/>
    </row>
    <row r="4" spans="1:11" ht="16.2" thickBot="1">
      <c r="G4" s="3920" t="s">
        <v>77</v>
      </c>
      <c r="H4" s="3920"/>
    </row>
    <row r="5" spans="1:11" s="1570" customFormat="1" ht="21.75" customHeight="1" thickTop="1">
      <c r="A5" s="3963" t="s">
        <v>434</v>
      </c>
      <c r="B5" s="1582">
        <v>2022</v>
      </c>
      <c r="C5" s="1582">
        <v>2023</v>
      </c>
      <c r="D5" s="1582">
        <v>2024</v>
      </c>
      <c r="E5" s="3925" t="str">
        <f>'51.Product credit'!E5:H5</f>
        <v>Changes during fiscal year</v>
      </c>
      <c r="F5" s="3926"/>
      <c r="G5" s="3926"/>
      <c r="H5" s="3927"/>
    </row>
    <row r="6" spans="1:11" s="1570" customFormat="1" ht="21.75" customHeight="1">
      <c r="A6" s="3964"/>
      <c r="B6" s="3887" t="str">
        <f>'51.Product credit'!B6</f>
        <v>July</v>
      </c>
      <c r="C6" s="3887" t="str">
        <f>'51.Product credit'!C6</f>
        <v xml:space="preserve">July(R) </v>
      </c>
      <c r="D6" s="3887" t="str">
        <f>'51.Product credit'!D6</f>
        <v>July(P)</v>
      </c>
      <c r="E6" s="3928" t="str">
        <f>'50.Secu Credit'!E6:F6</f>
        <v>2022/23</v>
      </c>
      <c r="F6" s="3929"/>
      <c r="G6" s="3928" t="str">
        <f>'50.Secu Credit'!G6:H6</f>
        <v>2023/24</v>
      </c>
      <c r="H6" s="3930"/>
    </row>
    <row r="7" spans="1:11" s="1570" customFormat="1" ht="21.75" customHeight="1">
      <c r="A7" s="3965"/>
      <c r="B7" s="3888"/>
      <c r="C7" s="3888"/>
      <c r="D7" s="3888"/>
      <c r="E7" s="1581" t="s">
        <v>353</v>
      </c>
      <c r="F7" s="1581" t="s">
        <v>1044</v>
      </c>
      <c r="G7" s="1581" t="s">
        <v>353</v>
      </c>
      <c r="H7" s="1580" t="s">
        <v>1044</v>
      </c>
    </row>
    <row r="8" spans="1:11" s="1570" customFormat="1" ht="27" customHeight="1">
      <c r="A8" s="1579" t="s">
        <v>1356</v>
      </c>
      <c r="B8" s="1578">
        <v>3645.219935661722</v>
      </c>
      <c r="C8" s="1578">
        <v>3519.5959707674997</v>
      </c>
      <c r="D8" s="1578">
        <v>5808.6556875307697</v>
      </c>
      <c r="E8" s="1578">
        <v>-125.62396489422235</v>
      </c>
      <c r="F8" s="1578">
        <v>-3.4462657154160894</v>
      </c>
      <c r="G8" s="1578">
        <v>2289.05971676327</v>
      </c>
      <c r="H8" s="1577">
        <v>65.037570669343253</v>
      </c>
    </row>
    <row r="9" spans="1:11" s="1570" customFormat="1" ht="27" customHeight="1">
      <c r="A9" s="1576" t="s">
        <v>1347</v>
      </c>
      <c r="B9" s="1575">
        <v>3636.5913686200001</v>
      </c>
      <c r="C9" s="1575">
        <v>3519.1931640374996</v>
      </c>
      <c r="D9" s="1575">
        <v>5808.5939352799996</v>
      </c>
      <c r="E9" s="1575">
        <v>-117.39820458250051</v>
      </c>
      <c r="F9" s="1575">
        <v>-3.2282484525351096</v>
      </c>
      <c r="G9" s="1575">
        <v>2289.4007712425</v>
      </c>
      <c r="H9" s="1574">
        <v>65.054706136559901</v>
      </c>
    </row>
    <row r="10" spans="1:11" ht="27" customHeight="1">
      <c r="A10" s="1576" t="s">
        <v>1355</v>
      </c>
      <c r="B10" s="1575">
        <v>440.36944947000001</v>
      </c>
      <c r="C10" s="1575">
        <v>282.86484105</v>
      </c>
      <c r="D10" s="1575">
        <v>183.66247018000001</v>
      </c>
      <c r="E10" s="1575">
        <v>-157.50460842000001</v>
      </c>
      <c r="F10" s="1575">
        <v>-35.76647031476918</v>
      </c>
      <c r="G10" s="1575">
        <v>-99.202370869999982</v>
      </c>
      <c r="H10" s="1574">
        <v>-35.070590781717087</v>
      </c>
      <c r="J10" s="1570"/>
      <c r="K10" s="1570"/>
    </row>
    <row r="11" spans="1:11" ht="27" customHeight="1">
      <c r="A11" s="1576" t="s">
        <v>1354</v>
      </c>
      <c r="B11" s="1575">
        <v>1604.94797279</v>
      </c>
      <c r="C11" s="1575">
        <v>2073.9928389699999</v>
      </c>
      <c r="D11" s="1575">
        <v>4010.2939424100005</v>
      </c>
      <c r="E11" s="1575">
        <v>469.04486617999987</v>
      </c>
      <c r="F11" s="1575">
        <v>29.224926547907</v>
      </c>
      <c r="G11" s="1575">
        <v>1936.3011034400006</v>
      </c>
      <c r="H11" s="1574">
        <v>93.361031294670198</v>
      </c>
      <c r="J11" s="1570"/>
      <c r="K11" s="1570"/>
    </row>
    <row r="12" spans="1:11" ht="27" customHeight="1">
      <c r="A12" s="1576" t="s">
        <v>1353</v>
      </c>
      <c r="B12" s="1575">
        <v>618.75850033999996</v>
      </c>
      <c r="C12" s="1575">
        <v>246.42032976749994</v>
      </c>
      <c r="D12" s="1575">
        <v>295.31721896999994</v>
      </c>
      <c r="E12" s="1575">
        <v>-372.33817057250002</v>
      </c>
      <c r="F12" s="1575">
        <v>-60.175039271041108</v>
      </c>
      <c r="G12" s="1575">
        <v>48.896889202500006</v>
      </c>
      <c r="H12" s="1574">
        <v>19.842879541892795</v>
      </c>
      <c r="J12" s="1570"/>
      <c r="K12" s="1570"/>
    </row>
    <row r="13" spans="1:11" ht="27" customHeight="1">
      <c r="A13" s="1576" t="s">
        <v>1352</v>
      </c>
      <c r="B13" s="1575">
        <v>972.5154460199999</v>
      </c>
      <c r="C13" s="1575">
        <v>915.91515424999989</v>
      </c>
      <c r="D13" s="1575">
        <v>1319.3203037199996</v>
      </c>
      <c r="E13" s="1575">
        <v>-56.600291770000013</v>
      </c>
      <c r="F13" s="1575">
        <v>-5.8199889782353154</v>
      </c>
      <c r="G13" s="1575">
        <v>403.40514946999974</v>
      </c>
      <c r="H13" s="1574">
        <v>44.04394310959178</v>
      </c>
      <c r="J13" s="1570"/>
      <c r="K13" s="1570"/>
    </row>
    <row r="14" spans="1:11" ht="27" customHeight="1">
      <c r="A14" s="1576" t="s">
        <v>1351</v>
      </c>
      <c r="B14" s="1575">
        <v>51.900000000000006</v>
      </c>
      <c r="C14" s="1575">
        <v>0</v>
      </c>
      <c r="D14" s="1575">
        <v>0</v>
      </c>
      <c r="E14" s="1575">
        <v>-51.900000000000006</v>
      </c>
      <c r="F14" s="1575">
        <v>-100</v>
      </c>
      <c r="G14" s="1575">
        <v>0</v>
      </c>
      <c r="H14" s="1574" t="s">
        <v>62</v>
      </c>
      <c r="J14" s="1570"/>
      <c r="K14" s="1570"/>
    </row>
    <row r="15" spans="1:11" ht="27" customHeight="1">
      <c r="A15" s="1576" t="s">
        <v>1350</v>
      </c>
      <c r="B15" s="1575">
        <v>920.61544601999992</v>
      </c>
      <c r="C15" s="1575">
        <v>915.91515424999989</v>
      </c>
      <c r="D15" s="1575">
        <v>1319.3203037199996</v>
      </c>
      <c r="E15" s="1575">
        <v>-4.7002917700000353</v>
      </c>
      <c r="F15" s="1575">
        <v>-0.51055973374336838</v>
      </c>
      <c r="G15" s="1575">
        <v>403.40514946999974</v>
      </c>
      <c r="H15" s="1574">
        <v>44.04394310959178</v>
      </c>
      <c r="J15" s="1570"/>
      <c r="K15" s="1570"/>
    </row>
    <row r="16" spans="1:11" s="1570" customFormat="1" ht="27" customHeight="1">
      <c r="A16" s="1576" t="s">
        <v>1346</v>
      </c>
      <c r="B16" s="1575">
        <v>8.6285670417219986</v>
      </c>
      <c r="C16" s="1575">
        <v>0.40280673</v>
      </c>
      <c r="D16" s="1575">
        <v>6.1752250770000003E-2</v>
      </c>
      <c r="E16" s="1575">
        <v>-8.2257603117219986</v>
      </c>
      <c r="F16" s="1575">
        <v>-95.331707709376374</v>
      </c>
      <c r="G16" s="1575">
        <v>-0.34105447922999999</v>
      </c>
      <c r="H16" s="1574">
        <v>-84.669508682240732</v>
      </c>
    </row>
    <row r="17" spans="1:11" ht="27" customHeight="1">
      <c r="A17" s="1579" t="s">
        <v>1349</v>
      </c>
      <c r="B17" s="1578">
        <v>920.80682552000007</v>
      </c>
      <c r="C17" s="1578">
        <v>401.82069089999999</v>
      </c>
      <c r="D17" s="1578">
        <v>618.44459357000005</v>
      </c>
      <c r="E17" s="1578">
        <v>-518.98613462000003</v>
      </c>
      <c r="F17" s="1578">
        <v>-56.362107690385223</v>
      </c>
      <c r="G17" s="1578">
        <v>216.62390267000006</v>
      </c>
      <c r="H17" s="1577">
        <v>53.910589368806463</v>
      </c>
      <c r="J17" s="1570"/>
      <c r="K17" s="1570"/>
    </row>
    <row r="18" spans="1:11" ht="27" customHeight="1">
      <c r="A18" s="1576" t="s">
        <v>1347</v>
      </c>
      <c r="B18" s="1575">
        <v>920.7823547700001</v>
      </c>
      <c r="C18" s="1575">
        <v>401.78959356999997</v>
      </c>
      <c r="D18" s="1575">
        <v>618.44459357000005</v>
      </c>
      <c r="E18" s="1575">
        <v>-518.99276120000013</v>
      </c>
      <c r="F18" s="1575">
        <v>-56.364325240532878</v>
      </c>
      <c r="G18" s="1575">
        <v>216.65500000000009</v>
      </c>
      <c r="H18" s="1574">
        <v>53.92250159466969</v>
      </c>
      <c r="J18" s="1570"/>
      <c r="K18" s="1570"/>
    </row>
    <row r="19" spans="1:11" ht="27" customHeight="1">
      <c r="A19" s="1576" t="s">
        <v>1346</v>
      </c>
      <c r="B19" s="1575">
        <v>2.4470749999999999E-2</v>
      </c>
      <c r="C19" s="1575">
        <v>3.1097329999999999E-2</v>
      </c>
      <c r="D19" s="1575">
        <v>0</v>
      </c>
      <c r="E19" s="1575">
        <v>6.62658E-3</v>
      </c>
      <c r="F19" s="1575">
        <v>27.07959502671557</v>
      </c>
      <c r="G19" s="1575">
        <v>-3.1097329999999999E-2</v>
      </c>
      <c r="H19" s="1574">
        <v>-100</v>
      </c>
      <c r="J19" s="1570"/>
      <c r="K19" s="1570"/>
    </row>
    <row r="20" spans="1:11" ht="27" customHeight="1">
      <c r="A20" s="1579" t="s">
        <v>1348</v>
      </c>
      <c r="B20" s="1578">
        <v>4566.0267611817217</v>
      </c>
      <c r="C20" s="1578">
        <v>3921.4166616674997</v>
      </c>
      <c r="D20" s="1578">
        <v>6427.1002811007693</v>
      </c>
      <c r="E20" s="1578">
        <v>-644.61009951422193</v>
      </c>
      <c r="F20" s="1578">
        <v>-14.117527847063954</v>
      </c>
      <c r="G20" s="1578">
        <v>2505.6836194332695</v>
      </c>
      <c r="H20" s="1577">
        <v>63.897408401579561</v>
      </c>
      <c r="J20" s="1570"/>
      <c r="K20" s="1570"/>
    </row>
    <row r="21" spans="1:11" ht="27" customHeight="1">
      <c r="A21" s="1576" t="s">
        <v>1347</v>
      </c>
      <c r="B21" s="1575">
        <v>4557.3737233900001</v>
      </c>
      <c r="C21" s="1575">
        <v>3920.9827576074995</v>
      </c>
      <c r="D21" s="1575">
        <v>6427.0385288500001</v>
      </c>
      <c r="E21" s="1575">
        <v>-636.39096578250064</v>
      </c>
      <c r="F21" s="1575">
        <v>-13.963984619394381</v>
      </c>
      <c r="G21" s="1575">
        <v>2506.0557712425007</v>
      </c>
      <c r="H21" s="1574">
        <v>63.913970710027876</v>
      </c>
      <c r="J21" s="1570"/>
      <c r="K21" s="1570"/>
    </row>
    <row r="22" spans="1:11" s="1570" customFormat="1" ht="27" customHeight="1" thickBot="1">
      <c r="A22" s="1573" t="s">
        <v>1346</v>
      </c>
      <c r="B22" s="1572">
        <v>8.6530377917219994</v>
      </c>
      <c r="C22" s="1572">
        <v>0.43390405999999998</v>
      </c>
      <c r="D22" s="1572">
        <v>6.1752250770000003E-2</v>
      </c>
      <c r="E22" s="1572">
        <v>-8.2191337317219997</v>
      </c>
      <c r="F22" s="1572">
        <v>-94.985529123481953</v>
      </c>
      <c r="G22" s="1572">
        <v>-0.37215180922999996</v>
      </c>
      <c r="H22" s="1571">
        <v>-85.768224715389835</v>
      </c>
      <c r="I22" s="1435"/>
    </row>
    <row r="23" spans="1:11" ht="27" customHeight="1" thickTop="1">
      <c r="A23" s="3960" t="s">
        <v>1099</v>
      </c>
      <c r="B23" s="3960"/>
      <c r="C23" s="3960"/>
      <c r="D23" s="3960"/>
      <c r="E23" s="3960"/>
      <c r="F23" s="3960"/>
      <c r="G23" s="3960"/>
      <c r="J23" s="1570"/>
    </row>
    <row r="24" spans="1:11">
      <c r="C24" s="1569"/>
      <c r="D24" s="1569"/>
    </row>
  </sheetData>
  <mergeCells count="12">
    <mergeCell ref="C6:C7"/>
    <mergeCell ref="D6:D7"/>
    <mergeCell ref="A23:G23"/>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A2" zoomScale="87" zoomScaleNormal="87" workbookViewId="0">
      <selection activeCell="M20" sqref="M20"/>
    </sheetView>
  </sheetViews>
  <sheetFormatPr defaultColWidth="9.109375" defaultRowHeight="14.4"/>
  <cols>
    <col min="1" max="1" width="9.109375" style="1584"/>
    <col min="2" max="2" width="5.109375" style="1584" bestFit="1" customWidth="1"/>
    <col min="3" max="3" width="49.88671875" style="1584" bestFit="1" customWidth="1"/>
    <col min="4" max="5" width="13.6640625" style="1584" customWidth="1"/>
    <col min="6" max="6" width="13.6640625" style="1585" customWidth="1"/>
    <col min="7" max="7" width="13.6640625" style="1584" customWidth="1"/>
    <col min="8" max="8" width="12.88671875" style="1584" customWidth="1"/>
    <col min="9" max="9" width="12.109375" style="1585" bestFit="1" customWidth="1"/>
    <col min="10" max="10" width="17.5546875" style="1584" bestFit="1" customWidth="1"/>
    <col min="11" max="11" width="17.109375" style="1584" bestFit="1" customWidth="1"/>
    <col min="12" max="16384" width="9.109375" style="1584"/>
  </cols>
  <sheetData>
    <row r="2" spans="2:12" ht="15.6">
      <c r="B2" s="3970" t="s">
        <v>1637</v>
      </c>
      <c r="C2" s="3970"/>
      <c r="D2" s="3970"/>
      <c r="E2" s="3970"/>
      <c r="F2" s="3970"/>
      <c r="G2" s="3970"/>
      <c r="H2" s="3970"/>
      <c r="I2" s="3970"/>
    </row>
    <row r="3" spans="2:12" ht="15.6">
      <c r="B3" s="3971" t="s">
        <v>1372</v>
      </c>
      <c r="C3" s="3971"/>
      <c r="D3" s="3971"/>
      <c r="E3" s="3971"/>
      <c r="F3" s="3971"/>
      <c r="G3" s="3971"/>
      <c r="H3" s="3971"/>
      <c r="I3" s="3971"/>
    </row>
    <row r="4" spans="2:12" ht="15" thickBot="1">
      <c r="B4" s="3972" t="s">
        <v>77</v>
      </c>
      <c r="C4" s="3972"/>
      <c r="D4" s="3972"/>
      <c r="E4" s="3972"/>
      <c r="F4" s="3972"/>
      <c r="G4" s="3972"/>
      <c r="H4" s="3972"/>
      <c r="I4" s="3972"/>
    </row>
    <row r="5" spans="2:12" ht="16.2" thickTop="1">
      <c r="B5" s="3973" t="s">
        <v>78</v>
      </c>
      <c r="C5" s="3975" t="s">
        <v>1371</v>
      </c>
      <c r="D5" s="3977" t="s">
        <v>1370</v>
      </c>
      <c r="E5" s="3977"/>
      <c r="F5" s="3977"/>
      <c r="G5" s="3978" t="s">
        <v>1369</v>
      </c>
      <c r="H5" s="3979"/>
      <c r="I5" s="3980"/>
    </row>
    <row r="6" spans="2:12" ht="15.6">
      <c r="B6" s="3974"/>
      <c r="C6" s="3976"/>
      <c r="D6" s="1606">
        <v>2022</v>
      </c>
      <c r="E6" s="1606">
        <v>2023</v>
      </c>
      <c r="F6" s="1606">
        <v>2024</v>
      </c>
      <c r="G6" s="1606">
        <v>2022</v>
      </c>
      <c r="H6" s="1606">
        <v>2023</v>
      </c>
      <c r="I6" s="1609">
        <v>2024</v>
      </c>
    </row>
    <row r="7" spans="2:12" ht="15.6">
      <c r="B7" s="1608"/>
      <c r="C7" s="1606"/>
      <c r="D7" s="1606" t="s">
        <v>81</v>
      </c>
      <c r="E7" s="1606" t="s">
        <v>538</v>
      </c>
      <c r="F7" s="1607" t="s">
        <v>538</v>
      </c>
      <c r="G7" s="1606" t="s">
        <v>81</v>
      </c>
      <c r="H7" s="1606" t="s">
        <v>538</v>
      </c>
      <c r="I7" s="428" t="s">
        <v>538</v>
      </c>
      <c r="K7"/>
      <c r="L7"/>
    </row>
    <row r="8" spans="2:12" ht="24.9" customHeight="1">
      <c r="B8" s="1605">
        <v>1</v>
      </c>
      <c r="C8" s="1604" t="s">
        <v>1368</v>
      </c>
      <c r="D8" s="1603">
        <v>60545</v>
      </c>
      <c r="E8" s="1603">
        <v>60350</v>
      </c>
      <c r="F8" s="1602">
        <v>46356</v>
      </c>
      <c r="G8" s="1601">
        <v>139234.08278391868</v>
      </c>
      <c r="H8" s="1601">
        <v>135763.4395643099</v>
      </c>
      <c r="I8" s="1600">
        <v>86898.793624710321</v>
      </c>
      <c r="J8" s="1599"/>
      <c r="K8" s="1598"/>
      <c r="L8"/>
    </row>
    <row r="9" spans="2:12" ht="24.9" customHeight="1">
      <c r="B9" s="1595">
        <v>2</v>
      </c>
      <c r="C9" s="1594" t="s">
        <v>1367</v>
      </c>
      <c r="D9" s="1593">
        <v>157</v>
      </c>
      <c r="E9" s="1593">
        <v>165</v>
      </c>
      <c r="F9" s="1592">
        <v>140</v>
      </c>
      <c r="G9" s="1591">
        <v>76.075964390000038</v>
      </c>
      <c r="H9" s="1591">
        <v>39.271998490000009</v>
      </c>
      <c r="I9" s="1590">
        <v>29.456722390000003</v>
      </c>
      <c r="J9" s="197"/>
      <c r="K9" s="1597"/>
      <c r="L9"/>
    </row>
    <row r="10" spans="2:12" ht="24.9" customHeight="1">
      <c r="B10" s="1595">
        <v>3</v>
      </c>
      <c r="C10" s="1594" t="s">
        <v>1366</v>
      </c>
      <c r="D10" s="1593">
        <v>952</v>
      </c>
      <c r="E10" s="1593">
        <v>898</v>
      </c>
      <c r="F10" s="1592">
        <v>739</v>
      </c>
      <c r="G10" s="1591">
        <v>564.24469895000027</v>
      </c>
      <c r="H10" s="1591">
        <v>420.86105908000002</v>
      </c>
      <c r="I10" s="1590">
        <v>246.3534401499999</v>
      </c>
      <c r="J10" s="197"/>
      <c r="K10"/>
      <c r="L10"/>
    </row>
    <row r="11" spans="2:12" ht="24.9" customHeight="1">
      <c r="B11" s="1595">
        <v>4</v>
      </c>
      <c r="C11" s="1594" t="s">
        <v>1365</v>
      </c>
      <c r="D11" s="1593">
        <v>84001</v>
      </c>
      <c r="E11" s="1593">
        <v>82718</v>
      </c>
      <c r="F11" s="1592">
        <v>71883</v>
      </c>
      <c r="G11" s="1591">
        <v>70996.06192296854</v>
      </c>
      <c r="H11" s="1591">
        <v>58382.912412647718</v>
      </c>
      <c r="I11" s="1590">
        <v>38290.943609034759</v>
      </c>
      <c r="J11" s="276"/>
      <c r="K11" s="1596"/>
      <c r="L11"/>
    </row>
    <row r="12" spans="2:12" ht="24.9" customHeight="1">
      <c r="B12" s="1595">
        <v>5</v>
      </c>
      <c r="C12" s="1594" t="s">
        <v>1364</v>
      </c>
      <c r="D12" s="1593">
        <v>1097</v>
      </c>
      <c r="E12" s="1593">
        <v>1015</v>
      </c>
      <c r="F12" s="1592">
        <v>824</v>
      </c>
      <c r="G12" s="1591">
        <v>582.34222627000054</v>
      </c>
      <c r="H12" s="1591">
        <v>431.44287356250032</v>
      </c>
      <c r="I12" s="1590">
        <v>282.44938654000021</v>
      </c>
      <c r="J12" s="276"/>
      <c r="K12"/>
      <c r="L12"/>
    </row>
    <row r="13" spans="2:12" ht="24.9" customHeight="1">
      <c r="B13" s="1595">
        <v>6</v>
      </c>
      <c r="C13" s="1594" t="s">
        <v>1363</v>
      </c>
      <c r="D13" s="1593">
        <v>148</v>
      </c>
      <c r="E13" s="1593">
        <v>121</v>
      </c>
      <c r="F13" s="1592">
        <v>98</v>
      </c>
      <c r="G13" s="1591">
        <v>36.516808330000011</v>
      </c>
      <c r="H13" s="1591">
        <v>29.733334280000015</v>
      </c>
      <c r="I13" s="1590">
        <v>22.999179109999993</v>
      </c>
      <c r="J13" s="276"/>
      <c r="K13"/>
      <c r="L13"/>
    </row>
    <row r="14" spans="2:12" ht="24.9" customHeight="1">
      <c r="B14" s="1595">
        <v>7</v>
      </c>
      <c r="C14" s="1594" t="s">
        <v>1362</v>
      </c>
      <c r="D14" s="1593">
        <v>208</v>
      </c>
      <c r="E14" s="1593">
        <v>181</v>
      </c>
      <c r="F14" s="1592">
        <v>104</v>
      </c>
      <c r="G14" s="1591">
        <v>32.303511119999975</v>
      </c>
      <c r="H14" s="1591">
        <v>17.419013159999999</v>
      </c>
      <c r="I14" s="1590">
        <v>5.7194929300000013</v>
      </c>
      <c r="J14" s="276"/>
      <c r="K14"/>
      <c r="L14"/>
    </row>
    <row r="15" spans="2:12" ht="24.9" customHeight="1">
      <c r="B15" s="1595">
        <v>8</v>
      </c>
      <c r="C15" s="1594" t="s">
        <v>1361</v>
      </c>
      <c r="D15" s="1593">
        <v>255</v>
      </c>
      <c r="E15" s="1593">
        <v>280</v>
      </c>
      <c r="F15" s="1592">
        <v>100</v>
      </c>
      <c r="G15" s="1591">
        <v>2358.5119593799996</v>
      </c>
      <c r="H15" s="1591">
        <v>1965.1402219199997</v>
      </c>
      <c r="I15" s="1590">
        <v>1036.8994416</v>
      </c>
      <c r="J15" s="276"/>
      <c r="K15" s="480"/>
      <c r="L15"/>
    </row>
    <row r="16" spans="2:12" ht="24.9" customHeight="1">
      <c r="B16" s="1595">
        <v>9</v>
      </c>
      <c r="C16" s="1594" t="s">
        <v>1360</v>
      </c>
      <c r="D16" s="1593">
        <v>2</v>
      </c>
      <c r="E16" s="1593">
        <v>2</v>
      </c>
      <c r="F16" s="1592">
        <v>2</v>
      </c>
      <c r="G16" s="1591">
        <v>0.26144642000000001</v>
      </c>
      <c r="H16" s="1591">
        <v>0.18315042000000001</v>
      </c>
      <c r="I16" s="1590">
        <v>0.10328358</v>
      </c>
      <c r="J16"/>
      <c r="K16" s="480"/>
      <c r="L16"/>
    </row>
    <row r="17" spans="2:12" ht="24.9" customHeight="1">
      <c r="B17" s="1595">
        <v>10</v>
      </c>
      <c r="C17" s="1594" t="s">
        <v>1359</v>
      </c>
      <c r="D17" s="1593">
        <v>28</v>
      </c>
      <c r="E17" s="1593">
        <v>48</v>
      </c>
      <c r="F17" s="1592">
        <v>28</v>
      </c>
      <c r="G17" s="1591">
        <v>8.8732060999999955</v>
      </c>
      <c r="H17" s="1591">
        <v>10.855559210000001</v>
      </c>
      <c r="I17" s="1590">
        <v>5.2625944700000007</v>
      </c>
      <c r="J17"/>
      <c r="K17"/>
      <c r="L17"/>
    </row>
    <row r="18" spans="2:12" ht="24.9" customHeight="1" thickBot="1">
      <c r="B18" s="3966" t="s">
        <v>324</v>
      </c>
      <c r="C18" s="3967"/>
      <c r="D18" s="1589">
        <v>147393</v>
      </c>
      <c r="E18" s="1589">
        <v>145778</v>
      </c>
      <c r="F18" s="1588">
        <v>120274</v>
      </c>
      <c r="G18" s="1587">
        <v>213889.27452784724</v>
      </c>
      <c r="H18" s="1587">
        <v>197061.25918708011</v>
      </c>
      <c r="I18" s="1586">
        <v>126818.98077451509</v>
      </c>
      <c r="J18" s="276"/>
      <c r="K18"/>
      <c r="L18"/>
    </row>
    <row r="19" spans="2:12" ht="23.25" customHeight="1" thickTop="1">
      <c r="B19" s="3968"/>
      <c r="C19" s="3968"/>
      <c r="D19" s="3968"/>
      <c r="E19" s="3968"/>
      <c r="F19" s="3968"/>
      <c r="G19" s="3968"/>
      <c r="H19" s="3968"/>
      <c r="I19" s="3968"/>
      <c r="J19" s="276"/>
      <c r="K19"/>
      <c r="L19"/>
    </row>
    <row r="20" spans="2:12" ht="15.6">
      <c r="B20" s="3969"/>
      <c r="C20" s="3969"/>
      <c r="D20" s="3969"/>
      <c r="E20" s="3969"/>
      <c r="F20" s="3969"/>
      <c r="G20" s="3969"/>
      <c r="H20" s="3969"/>
      <c r="I20" s="3969"/>
      <c r="J20" s="276"/>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9"/>
  <sheetViews>
    <sheetView view="pageBreakPreview" zoomScaleSheetLayoutView="100" workbookViewId="0">
      <selection activeCell="M20" sqref="M20"/>
    </sheetView>
  </sheetViews>
  <sheetFormatPr defaultColWidth="9.109375" defaultRowHeight="13.8"/>
  <cols>
    <col min="1" max="1" width="2.33203125" style="643" customWidth="1"/>
    <col min="2" max="2" width="44.44140625" style="643" customWidth="1"/>
    <col min="3" max="3" width="15" style="643" customWidth="1"/>
    <col min="4" max="4" width="15.88671875" style="643" customWidth="1"/>
    <col min="5" max="5" width="15.33203125" style="643" bestFit="1" customWidth="1"/>
    <col min="6" max="16384" width="9.109375" style="643"/>
  </cols>
  <sheetData>
    <row r="1" spans="2:5" ht="15.6">
      <c r="B1" s="3867" t="s">
        <v>1638</v>
      </c>
      <c r="C1" s="3867"/>
      <c r="D1" s="3867"/>
      <c r="E1" s="3867"/>
    </row>
    <row r="2" spans="2:5" ht="15.6">
      <c r="B2" s="3982" t="s">
        <v>1389</v>
      </c>
      <c r="C2" s="3982"/>
      <c r="D2" s="3982"/>
      <c r="E2" s="3982"/>
    </row>
    <row r="3" spans="2:5" ht="14.4" thickBot="1">
      <c r="B3" s="3983" t="s">
        <v>384</v>
      </c>
      <c r="C3" s="3983"/>
      <c r="D3" s="3983"/>
      <c r="E3" s="3983"/>
    </row>
    <row r="4" spans="2:5" ht="14.4" thickTop="1">
      <c r="B4" s="3984" t="s">
        <v>1388</v>
      </c>
      <c r="C4" s="3986" t="s">
        <v>150</v>
      </c>
      <c r="D4" s="3986" t="s">
        <v>173</v>
      </c>
      <c r="E4" s="3988" t="s">
        <v>180</v>
      </c>
    </row>
    <row r="5" spans="2:5" ht="14.4" thickBot="1">
      <c r="B5" s="3985"/>
      <c r="C5" s="3987"/>
      <c r="D5" s="3987"/>
      <c r="E5" s="3989"/>
    </row>
    <row r="6" spans="2:5" ht="15.6">
      <c r="B6" s="1631" t="s">
        <v>1387</v>
      </c>
      <c r="C6" s="1630">
        <v>9702410</v>
      </c>
      <c r="D6" s="1630">
        <v>5518186.1999999993</v>
      </c>
      <c r="E6" s="1629">
        <v>804762.58000000007</v>
      </c>
    </row>
    <row r="7" spans="2:5" ht="15.6">
      <c r="B7" s="1616" t="s">
        <v>1386</v>
      </c>
      <c r="C7" s="1614">
        <v>270000</v>
      </c>
      <c r="D7" s="1615">
        <v>316500</v>
      </c>
      <c r="E7" s="1621">
        <v>0</v>
      </c>
    </row>
    <row r="8" spans="2:5" ht="15.6">
      <c r="B8" s="1616" t="s">
        <v>1385</v>
      </c>
      <c r="C8" s="1615">
        <v>55915.899999999994</v>
      </c>
      <c r="D8" s="1614">
        <v>89700</v>
      </c>
      <c r="E8" s="1613">
        <v>0</v>
      </c>
    </row>
    <row r="9" spans="2:5" ht="15.6">
      <c r="B9" s="1616" t="s">
        <v>1384</v>
      </c>
      <c r="C9" s="1615">
        <v>206388</v>
      </c>
      <c r="D9" s="1615">
        <v>97972.6</v>
      </c>
      <c r="E9" s="1621">
        <v>0</v>
      </c>
    </row>
    <row r="10" spans="2:5" ht="15.6">
      <c r="B10" s="1616" t="s">
        <v>1383</v>
      </c>
      <c r="C10" s="1615">
        <v>9170106.0999999996</v>
      </c>
      <c r="D10" s="1615">
        <v>2727112.3</v>
      </c>
      <c r="E10" s="1621">
        <v>1200</v>
      </c>
    </row>
    <row r="11" spans="2:5" ht="18.600000000000001">
      <c r="B11" s="1620" t="s">
        <v>1382</v>
      </c>
      <c r="C11" s="1615">
        <v>0</v>
      </c>
      <c r="D11" s="1615">
        <v>2286901.2999999998</v>
      </c>
      <c r="E11" s="1628">
        <v>803562.58000000007</v>
      </c>
    </row>
    <row r="12" spans="2:5" ht="15.6">
      <c r="B12" s="1627" t="s">
        <v>1381</v>
      </c>
      <c r="C12" s="1626">
        <v>60000</v>
      </c>
      <c r="D12" s="1626">
        <v>108200</v>
      </c>
      <c r="E12" s="1625">
        <v>4673600</v>
      </c>
    </row>
    <row r="13" spans="2:5" ht="15.6">
      <c r="B13" s="1624" t="s">
        <v>1380</v>
      </c>
      <c r="C13" s="1623">
        <v>28350</v>
      </c>
      <c r="D13" s="1623">
        <v>88200</v>
      </c>
      <c r="E13" s="1622">
        <v>0</v>
      </c>
    </row>
    <row r="14" spans="2:5" ht="15.6">
      <c r="B14" s="1616" t="s">
        <v>1379</v>
      </c>
      <c r="C14" s="1615">
        <v>0</v>
      </c>
      <c r="D14" s="1614">
        <v>0</v>
      </c>
      <c r="E14" s="1613">
        <v>0</v>
      </c>
    </row>
    <row r="15" spans="2:5" ht="15.6">
      <c r="B15" s="1616" t="s">
        <v>1378</v>
      </c>
      <c r="C15" s="1615">
        <v>31650</v>
      </c>
      <c r="D15" s="1615">
        <v>20000</v>
      </c>
      <c r="E15" s="1621">
        <v>1151250</v>
      </c>
    </row>
    <row r="16" spans="2:5" ht="15.6">
      <c r="B16" s="1620" t="s">
        <v>1377</v>
      </c>
      <c r="C16" s="1619">
        <v>0</v>
      </c>
      <c r="D16" s="1618">
        <v>0</v>
      </c>
      <c r="E16" s="1617">
        <v>0</v>
      </c>
    </row>
    <row r="17" spans="2:5" ht="15.6">
      <c r="B17" s="1616" t="s">
        <v>1376</v>
      </c>
      <c r="C17" s="1615"/>
      <c r="D17" s="1614"/>
      <c r="E17" s="1613">
        <v>3522350</v>
      </c>
    </row>
    <row r="18" spans="2:5" ht="16.2" thickBot="1">
      <c r="B18" s="1612" t="s">
        <v>1375</v>
      </c>
      <c r="C18" s="1611">
        <v>9642410</v>
      </c>
      <c r="D18" s="1611">
        <v>5409986.1999999993</v>
      </c>
      <c r="E18" s="1610">
        <v>-3868837.42</v>
      </c>
    </row>
    <row r="19" spans="2:5" ht="14.4" thickTop="1">
      <c r="B19" s="3981" t="s">
        <v>1374</v>
      </c>
      <c r="C19" s="3981"/>
      <c r="D19" s="3981"/>
      <c r="E19" s="3981"/>
    </row>
    <row r="22" spans="2:5">
      <c r="E22" s="813"/>
    </row>
    <row r="36" spans="3:5">
      <c r="C36" s="813"/>
      <c r="D36" s="813"/>
      <c r="E36" s="813"/>
    </row>
    <row r="37" spans="3:5">
      <c r="C37" s="813"/>
      <c r="D37" s="813"/>
      <c r="E37" s="813"/>
    </row>
    <row r="38" spans="3:5">
      <c r="C38" s="813"/>
      <c r="D38" s="813"/>
      <c r="E38" s="813"/>
    </row>
    <row r="39" spans="3:5">
      <c r="C39" s="813"/>
      <c r="D39" s="813"/>
      <c r="E39" s="813"/>
    </row>
    <row r="40" spans="3:5">
      <c r="C40" s="813"/>
      <c r="D40" s="813"/>
      <c r="E40" s="813"/>
    </row>
    <row r="41" spans="3:5">
      <c r="C41" s="813"/>
      <c r="D41" s="813"/>
      <c r="E41" s="813"/>
    </row>
    <row r="42" spans="3:5">
      <c r="C42" s="813"/>
      <c r="D42" s="813"/>
      <c r="E42" s="813"/>
    </row>
    <row r="43" spans="3:5">
      <c r="C43" s="813"/>
      <c r="D43" s="813"/>
      <c r="E43" s="813"/>
    </row>
    <row r="44" spans="3:5">
      <c r="C44" s="813"/>
      <c r="D44" s="813"/>
      <c r="E44" s="813"/>
    </row>
    <row r="45" spans="3:5">
      <c r="C45" s="813"/>
      <c r="D45" s="813"/>
      <c r="E45" s="813"/>
    </row>
    <row r="46" spans="3:5">
      <c r="C46" s="813"/>
      <c r="D46" s="813"/>
      <c r="E46" s="813"/>
    </row>
    <row r="47" spans="3:5">
      <c r="C47" s="813"/>
      <c r="D47" s="813"/>
      <c r="E47" s="813"/>
    </row>
    <row r="48" spans="3:5">
      <c r="C48" s="813"/>
      <c r="D48" s="813"/>
      <c r="E48" s="813"/>
    </row>
    <row r="49" spans="3:5">
      <c r="C49" s="813"/>
      <c r="D49" s="813"/>
      <c r="E49" s="813"/>
    </row>
  </sheetData>
  <mergeCells count="8">
    <mergeCell ref="B19:E19"/>
    <mergeCell ref="B1:E1"/>
    <mergeCell ref="B2:E2"/>
    <mergeCell ref="B3:E3"/>
    <mergeCell ref="B4:B5"/>
    <mergeCell ref="C4:C5"/>
    <mergeCell ref="D4:D5"/>
    <mergeCell ref="E4:E5"/>
  </mergeCells>
  <pageMargins left="0.7" right="0.7" top="0.75" bottom="0.75" header="0.3" footer="0.3"/>
  <pageSetup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view="pageBreakPreview" zoomScale="70" zoomScaleNormal="70" zoomScaleSheetLayoutView="70" workbookViewId="0">
      <selection activeCell="G4" sqref="G4"/>
    </sheetView>
  </sheetViews>
  <sheetFormatPr defaultColWidth="32" defaultRowHeight="15.6"/>
  <cols>
    <col min="1" max="1" width="53.88671875" style="1106" customWidth="1"/>
    <col min="2" max="6" width="12" style="1106" bestFit="1" customWidth="1"/>
    <col min="7" max="12" width="13.33203125" style="1106" bestFit="1" customWidth="1"/>
    <col min="13" max="13" width="13.33203125" style="1106" customWidth="1"/>
    <col min="14" max="14" width="13.33203125" style="1106" bestFit="1" customWidth="1"/>
    <col min="15" max="252" width="32" style="1106"/>
    <col min="253" max="253" width="28.33203125" style="1106" customWidth="1"/>
    <col min="254" max="254" width="0" style="1106" hidden="1" customWidth="1"/>
    <col min="255" max="255" width="8" style="1106" customWidth="1"/>
    <col min="256" max="256" width="8.88671875" style="1106" bestFit="1" customWidth="1"/>
    <col min="257" max="262" width="9.44140625" style="1106" bestFit="1" customWidth="1"/>
    <col min="263" max="263" width="12.109375" style="1106" customWidth="1"/>
    <col min="264" max="264" width="9.44140625" style="1106" bestFit="1" customWidth="1"/>
    <col min="265" max="508" width="32" style="1106"/>
    <col min="509" max="509" width="28.33203125" style="1106" customWidth="1"/>
    <col min="510" max="510" width="0" style="1106" hidden="1" customWidth="1"/>
    <col min="511" max="511" width="8" style="1106" customWidth="1"/>
    <col min="512" max="512" width="8.88671875" style="1106" bestFit="1" customWidth="1"/>
    <col min="513" max="518" width="9.44140625" style="1106" bestFit="1" customWidth="1"/>
    <col min="519" max="519" width="12.109375" style="1106" customWidth="1"/>
    <col min="520" max="520" width="9.44140625" style="1106" bestFit="1" customWidth="1"/>
    <col min="521" max="764" width="32" style="1106"/>
    <col min="765" max="765" width="28.33203125" style="1106" customWidth="1"/>
    <col min="766" max="766" width="0" style="1106" hidden="1" customWidth="1"/>
    <col min="767" max="767" width="8" style="1106" customWidth="1"/>
    <col min="768" max="768" width="8.88671875" style="1106" bestFit="1" customWidth="1"/>
    <col min="769" max="774" width="9.44140625" style="1106" bestFit="1" customWidth="1"/>
    <col min="775" max="775" width="12.109375" style="1106" customWidth="1"/>
    <col min="776" max="776" width="9.44140625" style="1106" bestFit="1" customWidth="1"/>
    <col min="777" max="1020" width="32" style="1106"/>
    <col min="1021" max="1021" width="28.33203125" style="1106" customWidth="1"/>
    <col min="1022" max="1022" width="0" style="1106" hidden="1" customWidth="1"/>
    <col min="1023" max="1023" width="8" style="1106" customWidth="1"/>
    <col min="1024" max="1024" width="8.88671875" style="1106" bestFit="1" customWidth="1"/>
    <col min="1025" max="1030" width="9.44140625" style="1106" bestFit="1" customWidth="1"/>
    <col min="1031" max="1031" width="12.109375" style="1106" customWidth="1"/>
    <col min="1032" max="1032" width="9.44140625" style="1106" bestFit="1" customWidth="1"/>
    <col min="1033" max="1276" width="32" style="1106"/>
    <col min="1277" max="1277" width="28.33203125" style="1106" customWidth="1"/>
    <col min="1278" max="1278" width="0" style="1106" hidden="1" customWidth="1"/>
    <col min="1279" max="1279" width="8" style="1106" customWidth="1"/>
    <col min="1280" max="1280" width="8.88671875" style="1106" bestFit="1" customWidth="1"/>
    <col min="1281" max="1286" width="9.44140625" style="1106" bestFit="1" customWidth="1"/>
    <col min="1287" max="1287" width="12.109375" style="1106" customWidth="1"/>
    <col min="1288" max="1288" width="9.44140625" style="1106" bestFit="1" customWidth="1"/>
    <col min="1289" max="1532" width="32" style="1106"/>
    <col min="1533" max="1533" width="28.33203125" style="1106" customWidth="1"/>
    <col min="1534" max="1534" width="0" style="1106" hidden="1" customWidth="1"/>
    <col min="1535" max="1535" width="8" style="1106" customWidth="1"/>
    <col min="1536" max="1536" width="8.88671875" style="1106" bestFit="1" customWidth="1"/>
    <col min="1537" max="1542" width="9.44140625" style="1106" bestFit="1" customWidth="1"/>
    <col min="1543" max="1543" width="12.109375" style="1106" customWidth="1"/>
    <col min="1544" max="1544" width="9.44140625" style="1106" bestFit="1" customWidth="1"/>
    <col min="1545" max="1788" width="32" style="1106"/>
    <col min="1789" max="1789" width="28.33203125" style="1106" customWidth="1"/>
    <col min="1790" max="1790" width="0" style="1106" hidden="1" customWidth="1"/>
    <col min="1791" max="1791" width="8" style="1106" customWidth="1"/>
    <col min="1792" max="1792" width="8.88671875" style="1106" bestFit="1" customWidth="1"/>
    <col min="1793" max="1798" width="9.44140625" style="1106" bestFit="1" customWidth="1"/>
    <col min="1799" max="1799" width="12.109375" style="1106" customWidth="1"/>
    <col min="1800" max="1800" width="9.44140625" style="1106" bestFit="1" customWidth="1"/>
    <col min="1801" max="2044" width="32" style="1106"/>
    <col min="2045" max="2045" width="28.33203125" style="1106" customWidth="1"/>
    <col min="2046" max="2046" width="0" style="1106" hidden="1" customWidth="1"/>
    <col min="2047" max="2047" width="8" style="1106" customWidth="1"/>
    <col min="2048" max="2048" width="8.88671875" style="1106" bestFit="1" customWidth="1"/>
    <col min="2049" max="2054" width="9.44140625" style="1106" bestFit="1" customWidth="1"/>
    <col min="2055" max="2055" width="12.109375" style="1106" customWidth="1"/>
    <col min="2056" max="2056" width="9.44140625" style="1106" bestFit="1" customWidth="1"/>
    <col min="2057" max="2300" width="32" style="1106"/>
    <col min="2301" max="2301" width="28.33203125" style="1106" customWidth="1"/>
    <col min="2302" max="2302" width="0" style="1106" hidden="1" customWidth="1"/>
    <col min="2303" max="2303" width="8" style="1106" customWidth="1"/>
    <col min="2304" max="2304" width="8.88671875" style="1106" bestFit="1" customWidth="1"/>
    <col min="2305" max="2310" width="9.44140625" style="1106" bestFit="1" customWidth="1"/>
    <col min="2311" max="2311" width="12.109375" style="1106" customWidth="1"/>
    <col min="2312" max="2312" width="9.44140625" style="1106" bestFit="1" customWidth="1"/>
    <col min="2313" max="2556" width="32" style="1106"/>
    <col min="2557" max="2557" width="28.33203125" style="1106" customWidth="1"/>
    <col min="2558" max="2558" width="0" style="1106" hidden="1" customWidth="1"/>
    <col min="2559" max="2559" width="8" style="1106" customWidth="1"/>
    <col min="2560" max="2560" width="8.88671875" style="1106" bestFit="1" customWidth="1"/>
    <col min="2561" max="2566" width="9.44140625" style="1106" bestFit="1" customWidth="1"/>
    <col min="2567" max="2567" width="12.109375" style="1106" customWidth="1"/>
    <col min="2568" max="2568" width="9.44140625" style="1106" bestFit="1" customWidth="1"/>
    <col min="2569" max="2812" width="32" style="1106"/>
    <col min="2813" max="2813" width="28.33203125" style="1106" customWidth="1"/>
    <col min="2814" max="2814" width="0" style="1106" hidden="1" customWidth="1"/>
    <col min="2815" max="2815" width="8" style="1106" customWidth="1"/>
    <col min="2816" max="2816" width="8.88671875" style="1106" bestFit="1" customWidth="1"/>
    <col min="2817" max="2822" width="9.44140625" style="1106" bestFit="1" customWidth="1"/>
    <col min="2823" max="2823" width="12.109375" style="1106" customWidth="1"/>
    <col min="2824" max="2824" width="9.44140625" style="1106" bestFit="1" customWidth="1"/>
    <col min="2825" max="3068" width="32" style="1106"/>
    <col min="3069" max="3069" width="28.33203125" style="1106" customWidth="1"/>
    <col min="3070" max="3070" width="0" style="1106" hidden="1" customWidth="1"/>
    <col min="3071" max="3071" width="8" style="1106" customWidth="1"/>
    <col min="3072" max="3072" width="8.88671875" style="1106" bestFit="1" customWidth="1"/>
    <col min="3073" max="3078" width="9.44140625" style="1106" bestFit="1" customWidth="1"/>
    <col min="3079" max="3079" width="12.109375" style="1106" customWidth="1"/>
    <col min="3080" max="3080" width="9.44140625" style="1106" bestFit="1" customWidth="1"/>
    <col min="3081" max="3324" width="32" style="1106"/>
    <col min="3325" max="3325" width="28.33203125" style="1106" customWidth="1"/>
    <col min="3326" max="3326" width="0" style="1106" hidden="1" customWidth="1"/>
    <col min="3327" max="3327" width="8" style="1106" customWidth="1"/>
    <col min="3328" max="3328" width="8.88671875" style="1106" bestFit="1" customWidth="1"/>
    <col min="3329" max="3334" width="9.44140625" style="1106" bestFit="1" customWidth="1"/>
    <col min="3335" max="3335" width="12.109375" style="1106" customWidth="1"/>
    <col min="3336" max="3336" width="9.44140625" style="1106" bestFit="1" customWidth="1"/>
    <col min="3337" max="3580" width="32" style="1106"/>
    <col min="3581" max="3581" width="28.33203125" style="1106" customWidth="1"/>
    <col min="3582" max="3582" width="0" style="1106" hidden="1" customWidth="1"/>
    <col min="3583" max="3583" width="8" style="1106" customWidth="1"/>
    <col min="3584" max="3584" width="8.88671875" style="1106" bestFit="1" customWidth="1"/>
    <col min="3585" max="3590" width="9.44140625" style="1106" bestFit="1" customWidth="1"/>
    <col min="3591" max="3591" width="12.109375" style="1106" customWidth="1"/>
    <col min="3592" max="3592" width="9.44140625" style="1106" bestFit="1" customWidth="1"/>
    <col min="3593" max="3836" width="32" style="1106"/>
    <col min="3837" max="3837" width="28.33203125" style="1106" customWidth="1"/>
    <col min="3838" max="3838" width="0" style="1106" hidden="1" customWidth="1"/>
    <col min="3839" max="3839" width="8" style="1106" customWidth="1"/>
    <col min="3840" max="3840" width="8.88671875" style="1106" bestFit="1" customWidth="1"/>
    <col min="3841" max="3846" width="9.44140625" style="1106" bestFit="1" customWidth="1"/>
    <col min="3847" max="3847" width="12.109375" style="1106" customWidth="1"/>
    <col min="3848" max="3848" width="9.44140625" style="1106" bestFit="1" customWidth="1"/>
    <col min="3849" max="4092" width="32" style="1106"/>
    <col min="4093" max="4093" width="28.33203125" style="1106" customWidth="1"/>
    <col min="4094" max="4094" width="0" style="1106" hidden="1" customWidth="1"/>
    <col min="4095" max="4095" width="8" style="1106" customWidth="1"/>
    <col min="4096" max="4096" width="8.88671875" style="1106" bestFit="1" customWidth="1"/>
    <col min="4097" max="4102" width="9.44140625" style="1106" bestFit="1" customWidth="1"/>
    <col min="4103" max="4103" width="12.109375" style="1106" customWidth="1"/>
    <col min="4104" max="4104" width="9.44140625" style="1106" bestFit="1" customWidth="1"/>
    <col min="4105" max="4348" width="32" style="1106"/>
    <col min="4349" max="4349" width="28.33203125" style="1106" customWidth="1"/>
    <col min="4350" max="4350" width="0" style="1106" hidden="1" customWidth="1"/>
    <col min="4351" max="4351" width="8" style="1106" customWidth="1"/>
    <col min="4352" max="4352" width="8.88671875" style="1106" bestFit="1" customWidth="1"/>
    <col min="4353" max="4358" width="9.44140625" style="1106" bestFit="1" customWidth="1"/>
    <col min="4359" max="4359" width="12.109375" style="1106" customWidth="1"/>
    <col min="4360" max="4360" width="9.44140625" style="1106" bestFit="1" customWidth="1"/>
    <col min="4361" max="4604" width="32" style="1106"/>
    <col min="4605" max="4605" width="28.33203125" style="1106" customWidth="1"/>
    <col min="4606" max="4606" width="0" style="1106" hidden="1" customWidth="1"/>
    <col min="4607" max="4607" width="8" style="1106" customWidth="1"/>
    <col min="4608" max="4608" width="8.88671875" style="1106" bestFit="1" customWidth="1"/>
    <col min="4609" max="4614" width="9.44140625" style="1106" bestFit="1" customWidth="1"/>
    <col min="4615" max="4615" width="12.109375" style="1106" customWidth="1"/>
    <col min="4616" max="4616" width="9.44140625" style="1106" bestFit="1" customWidth="1"/>
    <col min="4617" max="4860" width="32" style="1106"/>
    <col min="4861" max="4861" width="28.33203125" style="1106" customWidth="1"/>
    <col min="4862" max="4862" width="0" style="1106" hidden="1" customWidth="1"/>
    <col min="4863" max="4863" width="8" style="1106" customWidth="1"/>
    <col min="4864" max="4864" width="8.88671875" style="1106" bestFit="1" customWidth="1"/>
    <col min="4865" max="4870" width="9.44140625" style="1106" bestFit="1" customWidth="1"/>
    <col min="4871" max="4871" width="12.109375" style="1106" customWidth="1"/>
    <col min="4872" max="4872" width="9.44140625" style="1106" bestFit="1" customWidth="1"/>
    <col min="4873" max="5116" width="32" style="1106"/>
    <col min="5117" max="5117" width="28.33203125" style="1106" customWidth="1"/>
    <col min="5118" max="5118" width="0" style="1106" hidden="1" customWidth="1"/>
    <col min="5119" max="5119" width="8" style="1106" customWidth="1"/>
    <col min="5120" max="5120" width="8.88671875" style="1106" bestFit="1" customWidth="1"/>
    <col min="5121" max="5126" width="9.44140625" style="1106" bestFit="1" customWidth="1"/>
    <col min="5127" max="5127" width="12.109375" style="1106" customWidth="1"/>
    <col min="5128" max="5128" width="9.44140625" style="1106" bestFit="1" customWidth="1"/>
    <col min="5129" max="5372" width="32" style="1106"/>
    <col min="5373" max="5373" width="28.33203125" style="1106" customWidth="1"/>
    <col min="5374" max="5374" width="0" style="1106" hidden="1" customWidth="1"/>
    <col min="5375" max="5375" width="8" style="1106" customWidth="1"/>
    <col min="5376" max="5376" width="8.88671875" style="1106" bestFit="1" customWidth="1"/>
    <col min="5377" max="5382" width="9.44140625" style="1106" bestFit="1" customWidth="1"/>
    <col min="5383" max="5383" width="12.109375" style="1106" customWidth="1"/>
    <col min="5384" max="5384" width="9.44140625" style="1106" bestFit="1" customWidth="1"/>
    <col min="5385" max="5628" width="32" style="1106"/>
    <col min="5629" max="5629" width="28.33203125" style="1106" customWidth="1"/>
    <col min="5630" max="5630" width="0" style="1106" hidden="1" customWidth="1"/>
    <col min="5631" max="5631" width="8" style="1106" customWidth="1"/>
    <col min="5632" max="5632" width="8.88671875" style="1106" bestFit="1" customWidth="1"/>
    <col min="5633" max="5638" width="9.44140625" style="1106" bestFit="1" customWidth="1"/>
    <col min="5639" max="5639" width="12.109375" style="1106" customWidth="1"/>
    <col min="5640" max="5640" width="9.44140625" style="1106" bestFit="1" customWidth="1"/>
    <col min="5641" max="5884" width="32" style="1106"/>
    <col min="5885" max="5885" width="28.33203125" style="1106" customWidth="1"/>
    <col min="5886" max="5886" width="0" style="1106" hidden="1" customWidth="1"/>
    <col min="5887" max="5887" width="8" style="1106" customWidth="1"/>
    <col min="5888" max="5888" width="8.88671875" style="1106" bestFit="1" customWidth="1"/>
    <col min="5889" max="5894" width="9.44140625" style="1106" bestFit="1" customWidth="1"/>
    <col min="5895" max="5895" width="12.109375" style="1106" customWidth="1"/>
    <col min="5896" max="5896" width="9.44140625" style="1106" bestFit="1" customWidth="1"/>
    <col min="5897" max="6140" width="32" style="1106"/>
    <col min="6141" max="6141" width="28.33203125" style="1106" customWidth="1"/>
    <col min="6142" max="6142" width="0" style="1106" hidden="1" customWidth="1"/>
    <col min="6143" max="6143" width="8" style="1106" customWidth="1"/>
    <col min="6144" max="6144" width="8.88671875" style="1106" bestFit="1" customWidth="1"/>
    <col min="6145" max="6150" width="9.44140625" style="1106" bestFit="1" customWidth="1"/>
    <col min="6151" max="6151" width="12.109375" style="1106" customWidth="1"/>
    <col min="6152" max="6152" width="9.44140625" style="1106" bestFit="1" customWidth="1"/>
    <col min="6153" max="6396" width="32" style="1106"/>
    <col min="6397" max="6397" width="28.33203125" style="1106" customWidth="1"/>
    <col min="6398" max="6398" width="0" style="1106" hidden="1" customWidth="1"/>
    <col min="6399" max="6399" width="8" style="1106" customWidth="1"/>
    <col min="6400" max="6400" width="8.88671875" style="1106" bestFit="1" customWidth="1"/>
    <col min="6401" max="6406" width="9.44140625" style="1106" bestFit="1" customWidth="1"/>
    <col min="6407" max="6407" width="12.109375" style="1106" customWidth="1"/>
    <col min="6408" max="6408" width="9.44140625" style="1106" bestFit="1" customWidth="1"/>
    <col min="6409" max="6652" width="32" style="1106"/>
    <col min="6653" max="6653" width="28.33203125" style="1106" customWidth="1"/>
    <col min="6654" max="6654" width="0" style="1106" hidden="1" customWidth="1"/>
    <col min="6655" max="6655" width="8" style="1106" customWidth="1"/>
    <col min="6656" max="6656" width="8.88671875" style="1106" bestFit="1" customWidth="1"/>
    <col min="6657" max="6662" width="9.44140625" style="1106" bestFit="1" customWidth="1"/>
    <col min="6663" max="6663" width="12.109375" style="1106" customWidth="1"/>
    <col min="6664" max="6664" width="9.44140625" style="1106" bestFit="1" customWidth="1"/>
    <col min="6665" max="6908" width="32" style="1106"/>
    <col min="6909" max="6909" width="28.33203125" style="1106" customWidth="1"/>
    <col min="6910" max="6910" width="0" style="1106" hidden="1" customWidth="1"/>
    <col min="6911" max="6911" width="8" style="1106" customWidth="1"/>
    <col min="6912" max="6912" width="8.88671875" style="1106" bestFit="1" customWidth="1"/>
    <col min="6913" max="6918" width="9.44140625" style="1106" bestFit="1" customWidth="1"/>
    <col min="6919" max="6919" width="12.109375" style="1106" customWidth="1"/>
    <col min="6920" max="6920" width="9.44140625" style="1106" bestFit="1" customWidth="1"/>
    <col min="6921" max="7164" width="32" style="1106"/>
    <col min="7165" max="7165" width="28.33203125" style="1106" customWidth="1"/>
    <col min="7166" max="7166" width="0" style="1106" hidden="1" customWidth="1"/>
    <col min="7167" max="7167" width="8" style="1106" customWidth="1"/>
    <col min="7168" max="7168" width="8.88671875" style="1106" bestFit="1" customWidth="1"/>
    <col min="7169" max="7174" width="9.44140625" style="1106" bestFit="1" customWidth="1"/>
    <col min="7175" max="7175" width="12.109375" style="1106" customWidth="1"/>
    <col min="7176" max="7176" width="9.44140625" style="1106" bestFit="1" customWidth="1"/>
    <col min="7177" max="7420" width="32" style="1106"/>
    <col min="7421" max="7421" width="28.33203125" style="1106" customWidth="1"/>
    <col min="7422" max="7422" width="0" style="1106" hidden="1" customWidth="1"/>
    <col min="7423" max="7423" width="8" style="1106" customWidth="1"/>
    <col min="7424" max="7424" width="8.88671875" style="1106" bestFit="1" customWidth="1"/>
    <col min="7425" max="7430" width="9.44140625" style="1106" bestFit="1" customWidth="1"/>
    <col min="7431" max="7431" width="12.109375" style="1106" customWidth="1"/>
    <col min="7432" max="7432" width="9.44140625" style="1106" bestFit="1" customWidth="1"/>
    <col min="7433" max="7676" width="32" style="1106"/>
    <col min="7677" max="7677" width="28.33203125" style="1106" customWidth="1"/>
    <col min="7678" max="7678" width="0" style="1106" hidden="1" customWidth="1"/>
    <col min="7679" max="7679" width="8" style="1106" customWidth="1"/>
    <col min="7680" max="7680" width="8.88671875" style="1106" bestFit="1" customWidth="1"/>
    <col min="7681" max="7686" width="9.44140625" style="1106" bestFit="1" customWidth="1"/>
    <col min="7687" max="7687" width="12.109375" style="1106" customWidth="1"/>
    <col min="7688" max="7688" width="9.44140625" style="1106" bestFit="1" customWidth="1"/>
    <col min="7689" max="7932" width="32" style="1106"/>
    <col min="7933" max="7933" width="28.33203125" style="1106" customWidth="1"/>
    <col min="7934" max="7934" width="0" style="1106" hidden="1" customWidth="1"/>
    <col min="7935" max="7935" width="8" style="1106" customWidth="1"/>
    <col min="7936" max="7936" width="8.88671875" style="1106" bestFit="1" customWidth="1"/>
    <col min="7937" max="7942" width="9.44140625" style="1106" bestFit="1" customWidth="1"/>
    <col min="7943" max="7943" width="12.109375" style="1106" customWidth="1"/>
    <col min="7944" max="7944" width="9.44140625" style="1106" bestFit="1" customWidth="1"/>
    <col min="7945" max="8188" width="32" style="1106"/>
    <col min="8189" max="8189" width="28.33203125" style="1106" customWidth="1"/>
    <col min="8190" max="8190" width="0" style="1106" hidden="1" customWidth="1"/>
    <col min="8191" max="8191" width="8" style="1106" customWidth="1"/>
    <col min="8192" max="8192" width="8.88671875" style="1106" bestFit="1" customWidth="1"/>
    <col min="8193" max="8198" width="9.44140625" style="1106" bestFit="1" customWidth="1"/>
    <col min="8199" max="8199" width="12.109375" style="1106" customWidth="1"/>
    <col min="8200" max="8200" width="9.44140625" style="1106" bestFit="1" customWidth="1"/>
    <col min="8201" max="8444" width="32" style="1106"/>
    <col min="8445" max="8445" width="28.33203125" style="1106" customWidth="1"/>
    <col min="8446" max="8446" width="0" style="1106" hidden="1" customWidth="1"/>
    <col min="8447" max="8447" width="8" style="1106" customWidth="1"/>
    <col min="8448" max="8448" width="8.88671875" style="1106" bestFit="1" customWidth="1"/>
    <col min="8449" max="8454" width="9.44140625" style="1106" bestFit="1" customWidth="1"/>
    <col min="8455" max="8455" width="12.109375" style="1106" customWidth="1"/>
    <col min="8456" max="8456" width="9.44140625" style="1106" bestFit="1" customWidth="1"/>
    <col min="8457" max="8700" width="32" style="1106"/>
    <col min="8701" max="8701" width="28.33203125" style="1106" customWidth="1"/>
    <col min="8702" max="8702" width="0" style="1106" hidden="1" customWidth="1"/>
    <col min="8703" max="8703" width="8" style="1106" customWidth="1"/>
    <col min="8704" max="8704" width="8.88671875" style="1106" bestFit="1" customWidth="1"/>
    <col min="8705" max="8710" width="9.44140625" style="1106" bestFit="1" customWidth="1"/>
    <col min="8711" max="8711" width="12.109375" style="1106" customWidth="1"/>
    <col min="8712" max="8712" width="9.44140625" style="1106" bestFit="1" customWidth="1"/>
    <col min="8713" max="8956" width="32" style="1106"/>
    <col min="8957" max="8957" width="28.33203125" style="1106" customWidth="1"/>
    <col min="8958" max="8958" width="0" style="1106" hidden="1" customWidth="1"/>
    <col min="8959" max="8959" width="8" style="1106" customWidth="1"/>
    <col min="8960" max="8960" width="8.88671875" style="1106" bestFit="1" customWidth="1"/>
    <col min="8961" max="8966" width="9.44140625" style="1106" bestFit="1" customWidth="1"/>
    <col min="8967" max="8967" width="12.109375" style="1106" customWidth="1"/>
    <col min="8968" max="8968" width="9.44140625" style="1106" bestFit="1" customWidth="1"/>
    <col min="8969" max="9212" width="32" style="1106"/>
    <col min="9213" max="9213" width="28.33203125" style="1106" customWidth="1"/>
    <col min="9214" max="9214" width="0" style="1106" hidden="1" customWidth="1"/>
    <col min="9215" max="9215" width="8" style="1106" customWidth="1"/>
    <col min="9216" max="9216" width="8.88671875" style="1106" bestFit="1" customWidth="1"/>
    <col min="9217" max="9222" width="9.44140625" style="1106" bestFit="1" customWidth="1"/>
    <col min="9223" max="9223" width="12.109375" style="1106" customWidth="1"/>
    <col min="9224" max="9224" width="9.44140625" style="1106" bestFit="1" customWidth="1"/>
    <col min="9225" max="9468" width="32" style="1106"/>
    <col min="9469" max="9469" width="28.33203125" style="1106" customWidth="1"/>
    <col min="9470" max="9470" width="0" style="1106" hidden="1" customWidth="1"/>
    <col min="9471" max="9471" width="8" style="1106" customWidth="1"/>
    <col min="9472" max="9472" width="8.88671875" style="1106" bestFit="1" customWidth="1"/>
    <col min="9473" max="9478" width="9.44140625" style="1106" bestFit="1" customWidth="1"/>
    <col min="9479" max="9479" width="12.109375" style="1106" customWidth="1"/>
    <col min="9480" max="9480" width="9.44140625" style="1106" bestFit="1" customWidth="1"/>
    <col min="9481" max="9724" width="32" style="1106"/>
    <col min="9725" max="9725" width="28.33203125" style="1106" customWidth="1"/>
    <col min="9726" max="9726" width="0" style="1106" hidden="1" customWidth="1"/>
    <col min="9727" max="9727" width="8" style="1106" customWidth="1"/>
    <col min="9728" max="9728" width="8.88671875" style="1106" bestFit="1" customWidth="1"/>
    <col min="9729" max="9734" width="9.44140625" style="1106" bestFit="1" customWidth="1"/>
    <col min="9735" max="9735" width="12.109375" style="1106" customWidth="1"/>
    <col min="9736" max="9736" width="9.44140625" style="1106" bestFit="1" customWidth="1"/>
    <col min="9737" max="9980" width="32" style="1106"/>
    <col min="9981" max="9981" width="28.33203125" style="1106" customWidth="1"/>
    <col min="9982" max="9982" width="0" style="1106" hidden="1" customWidth="1"/>
    <col min="9983" max="9983" width="8" style="1106" customWidth="1"/>
    <col min="9984" max="9984" width="8.88671875" style="1106" bestFit="1" customWidth="1"/>
    <col min="9985" max="9990" width="9.44140625" style="1106" bestFit="1" customWidth="1"/>
    <col min="9991" max="9991" width="12.109375" style="1106" customWidth="1"/>
    <col min="9992" max="9992" width="9.44140625" style="1106" bestFit="1" customWidth="1"/>
    <col min="9993" max="10236" width="32" style="1106"/>
    <col min="10237" max="10237" width="28.33203125" style="1106" customWidth="1"/>
    <col min="10238" max="10238" width="0" style="1106" hidden="1" customWidth="1"/>
    <col min="10239" max="10239" width="8" style="1106" customWidth="1"/>
    <col min="10240" max="10240" width="8.88671875" style="1106" bestFit="1" customWidth="1"/>
    <col min="10241" max="10246" width="9.44140625" style="1106" bestFit="1" customWidth="1"/>
    <col min="10247" max="10247" width="12.109375" style="1106" customWidth="1"/>
    <col min="10248" max="10248" width="9.44140625" style="1106" bestFit="1" customWidth="1"/>
    <col min="10249" max="10492" width="32" style="1106"/>
    <col min="10493" max="10493" width="28.33203125" style="1106" customWidth="1"/>
    <col min="10494" max="10494" width="0" style="1106" hidden="1" customWidth="1"/>
    <col min="10495" max="10495" width="8" style="1106" customWidth="1"/>
    <col min="10496" max="10496" width="8.88671875" style="1106" bestFit="1" customWidth="1"/>
    <col min="10497" max="10502" width="9.44140625" style="1106" bestFit="1" customWidth="1"/>
    <col min="10503" max="10503" width="12.109375" style="1106" customWidth="1"/>
    <col min="10504" max="10504" width="9.44140625" style="1106" bestFit="1" customWidth="1"/>
    <col min="10505" max="10748" width="32" style="1106"/>
    <col min="10749" max="10749" width="28.33203125" style="1106" customWidth="1"/>
    <col min="10750" max="10750" width="0" style="1106" hidden="1" customWidth="1"/>
    <col min="10751" max="10751" width="8" style="1106" customWidth="1"/>
    <col min="10752" max="10752" width="8.88671875" style="1106" bestFit="1" customWidth="1"/>
    <col min="10753" max="10758" width="9.44140625" style="1106" bestFit="1" customWidth="1"/>
    <col min="10759" max="10759" width="12.109375" style="1106" customWidth="1"/>
    <col min="10760" max="10760" width="9.44140625" style="1106" bestFit="1" customWidth="1"/>
    <col min="10761" max="11004" width="32" style="1106"/>
    <col min="11005" max="11005" width="28.33203125" style="1106" customWidth="1"/>
    <col min="11006" max="11006" width="0" style="1106" hidden="1" customWidth="1"/>
    <col min="11007" max="11007" width="8" style="1106" customWidth="1"/>
    <col min="11008" max="11008" width="8.88671875" style="1106" bestFit="1" customWidth="1"/>
    <col min="11009" max="11014" width="9.44140625" style="1106" bestFit="1" customWidth="1"/>
    <col min="11015" max="11015" width="12.109375" style="1106" customWidth="1"/>
    <col min="11016" max="11016" width="9.44140625" style="1106" bestFit="1" customWidth="1"/>
    <col min="11017" max="11260" width="32" style="1106"/>
    <col min="11261" max="11261" width="28.33203125" style="1106" customWidth="1"/>
    <col min="11262" max="11262" width="0" style="1106" hidden="1" customWidth="1"/>
    <col min="11263" max="11263" width="8" style="1106" customWidth="1"/>
    <col min="11264" max="11264" width="8.88671875" style="1106" bestFit="1" customWidth="1"/>
    <col min="11265" max="11270" width="9.44140625" style="1106" bestFit="1" customWidth="1"/>
    <col min="11271" max="11271" width="12.109375" style="1106" customWidth="1"/>
    <col min="11272" max="11272" width="9.44140625" style="1106" bestFit="1" customWidth="1"/>
    <col min="11273" max="11516" width="32" style="1106"/>
    <col min="11517" max="11517" width="28.33203125" style="1106" customWidth="1"/>
    <col min="11518" max="11518" width="0" style="1106" hidden="1" customWidth="1"/>
    <col min="11519" max="11519" width="8" style="1106" customWidth="1"/>
    <col min="11520" max="11520" width="8.88671875" style="1106" bestFit="1" customWidth="1"/>
    <col min="11521" max="11526" width="9.44140625" style="1106" bestFit="1" customWidth="1"/>
    <col min="11527" max="11527" width="12.109375" style="1106" customWidth="1"/>
    <col min="11528" max="11528" width="9.44140625" style="1106" bestFit="1" customWidth="1"/>
    <col min="11529" max="11772" width="32" style="1106"/>
    <col min="11773" max="11773" width="28.33203125" style="1106" customWidth="1"/>
    <col min="11774" max="11774" width="0" style="1106" hidden="1" customWidth="1"/>
    <col min="11775" max="11775" width="8" style="1106" customWidth="1"/>
    <col min="11776" max="11776" width="8.88671875" style="1106" bestFit="1" customWidth="1"/>
    <col min="11777" max="11782" width="9.44140625" style="1106" bestFit="1" customWidth="1"/>
    <col min="11783" max="11783" width="12.109375" style="1106" customWidth="1"/>
    <col min="11784" max="11784" width="9.44140625" style="1106" bestFit="1" customWidth="1"/>
    <col min="11785" max="12028" width="32" style="1106"/>
    <col min="12029" max="12029" width="28.33203125" style="1106" customWidth="1"/>
    <col min="12030" max="12030" width="0" style="1106" hidden="1" customWidth="1"/>
    <col min="12031" max="12031" width="8" style="1106" customWidth="1"/>
    <col min="12032" max="12032" width="8.88671875" style="1106" bestFit="1" customWidth="1"/>
    <col min="12033" max="12038" width="9.44140625" style="1106" bestFit="1" customWidth="1"/>
    <col min="12039" max="12039" width="12.109375" style="1106" customWidth="1"/>
    <col min="12040" max="12040" width="9.44140625" style="1106" bestFit="1" customWidth="1"/>
    <col min="12041" max="12284" width="32" style="1106"/>
    <col min="12285" max="12285" width="28.33203125" style="1106" customWidth="1"/>
    <col min="12286" max="12286" width="0" style="1106" hidden="1" customWidth="1"/>
    <col min="12287" max="12287" width="8" style="1106" customWidth="1"/>
    <col min="12288" max="12288" width="8.88671875" style="1106" bestFit="1" customWidth="1"/>
    <col min="12289" max="12294" width="9.44140625" style="1106" bestFit="1" customWidth="1"/>
    <col min="12295" max="12295" width="12.109375" style="1106" customWidth="1"/>
    <col min="12296" max="12296" width="9.44140625" style="1106" bestFit="1" customWidth="1"/>
    <col min="12297" max="12540" width="32" style="1106"/>
    <col min="12541" max="12541" width="28.33203125" style="1106" customWidth="1"/>
    <col min="12542" max="12542" width="0" style="1106" hidden="1" customWidth="1"/>
    <col min="12543" max="12543" width="8" style="1106" customWidth="1"/>
    <col min="12544" max="12544" width="8.88671875" style="1106" bestFit="1" customWidth="1"/>
    <col min="12545" max="12550" width="9.44140625" style="1106" bestFit="1" customWidth="1"/>
    <col min="12551" max="12551" width="12.109375" style="1106" customWidth="1"/>
    <col min="12552" max="12552" width="9.44140625" style="1106" bestFit="1" customWidth="1"/>
    <col min="12553" max="12796" width="32" style="1106"/>
    <col min="12797" max="12797" width="28.33203125" style="1106" customWidth="1"/>
    <col min="12798" max="12798" width="0" style="1106" hidden="1" customWidth="1"/>
    <col min="12799" max="12799" width="8" style="1106" customWidth="1"/>
    <col min="12800" max="12800" width="8.88671875" style="1106" bestFit="1" customWidth="1"/>
    <col min="12801" max="12806" width="9.44140625" style="1106" bestFit="1" customWidth="1"/>
    <col min="12807" max="12807" width="12.109375" style="1106" customWidth="1"/>
    <col min="12808" max="12808" width="9.44140625" style="1106" bestFit="1" customWidth="1"/>
    <col min="12809" max="13052" width="32" style="1106"/>
    <col min="13053" max="13053" width="28.33203125" style="1106" customWidth="1"/>
    <col min="13054" max="13054" width="0" style="1106" hidden="1" customWidth="1"/>
    <col min="13055" max="13055" width="8" style="1106" customWidth="1"/>
    <col min="13056" max="13056" width="8.88671875" style="1106" bestFit="1" customWidth="1"/>
    <col min="13057" max="13062" width="9.44140625" style="1106" bestFit="1" customWidth="1"/>
    <col min="13063" max="13063" width="12.109375" style="1106" customWidth="1"/>
    <col min="13064" max="13064" width="9.44140625" style="1106" bestFit="1" customWidth="1"/>
    <col min="13065" max="13308" width="32" style="1106"/>
    <col min="13309" max="13309" width="28.33203125" style="1106" customWidth="1"/>
    <col min="13310" max="13310" width="0" style="1106" hidden="1" customWidth="1"/>
    <col min="13311" max="13311" width="8" style="1106" customWidth="1"/>
    <col min="13312" max="13312" width="8.88671875" style="1106" bestFit="1" customWidth="1"/>
    <col min="13313" max="13318" width="9.44140625" style="1106" bestFit="1" customWidth="1"/>
    <col min="13319" max="13319" width="12.109375" style="1106" customWidth="1"/>
    <col min="13320" max="13320" width="9.44140625" style="1106" bestFit="1" customWidth="1"/>
    <col min="13321" max="13564" width="32" style="1106"/>
    <col min="13565" max="13565" width="28.33203125" style="1106" customWidth="1"/>
    <col min="13566" max="13566" width="0" style="1106" hidden="1" customWidth="1"/>
    <col min="13567" max="13567" width="8" style="1106" customWidth="1"/>
    <col min="13568" max="13568" width="8.88671875" style="1106" bestFit="1" customWidth="1"/>
    <col min="13569" max="13574" width="9.44140625" style="1106" bestFit="1" customWidth="1"/>
    <col min="13575" max="13575" width="12.109375" style="1106" customWidth="1"/>
    <col min="13576" max="13576" width="9.44140625" style="1106" bestFit="1" customWidth="1"/>
    <col min="13577" max="13820" width="32" style="1106"/>
    <col min="13821" max="13821" width="28.33203125" style="1106" customWidth="1"/>
    <col min="13822" max="13822" width="0" style="1106" hidden="1" customWidth="1"/>
    <col min="13823" max="13823" width="8" style="1106" customWidth="1"/>
    <col min="13824" max="13824" width="8.88671875" style="1106" bestFit="1" customWidth="1"/>
    <col min="13825" max="13830" width="9.44140625" style="1106" bestFit="1" customWidth="1"/>
    <col min="13831" max="13831" width="12.109375" style="1106" customWidth="1"/>
    <col min="13832" max="13832" width="9.44140625" style="1106" bestFit="1" customWidth="1"/>
    <col min="13833" max="14076" width="32" style="1106"/>
    <col min="14077" max="14077" width="28.33203125" style="1106" customWidth="1"/>
    <col min="14078" max="14078" width="0" style="1106" hidden="1" customWidth="1"/>
    <col min="14079" max="14079" width="8" style="1106" customWidth="1"/>
    <col min="14080" max="14080" width="8.88671875" style="1106" bestFit="1" customWidth="1"/>
    <col min="14081" max="14086" width="9.44140625" style="1106" bestFit="1" customWidth="1"/>
    <col min="14087" max="14087" width="12.109375" style="1106" customWidth="1"/>
    <col min="14088" max="14088" width="9.44140625" style="1106" bestFit="1" customWidth="1"/>
    <col min="14089" max="14332" width="32" style="1106"/>
    <col min="14333" max="14333" width="28.33203125" style="1106" customWidth="1"/>
    <col min="14334" max="14334" width="0" style="1106" hidden="1" customWidth="1"/>
    <col min="14335" max="14335" width="8" style="1106" customWidth="1"/>
    <col min="14336" max="14336" width="8.88671875" style="1106" bestFit="1" customWidth="1"/>
    <col min="14337" max="14342" width="9.44140625" style="1106" bestFit="1" customWidth="1"/>
    <col min="14343" max="14343" width="12.109375" style="1106" customWidth="1"/>
    <col min="14344" max="14344" width="9.44140625" style="1106" bestFit="1" customWidth="1"/>
    <col min="14345" max="14588" width="32" style="1106"/>
    <col min="14589" max="14589" width="28.33203125" style="1106" customWidth="1"/>
    <col min="14590" max="14590" width="0" style="1106" hidden="1" customWidth="1"/>
    <col min="14591" max="14591" width="8" style="1106" customWidth="1"/>
    <col min="14592" max="14592" width="8.88671875" style="1106" bestFit="1" customWidth="1"/>
    <col min="14593" max="14598" width="9.44140625" style="1106" bestFit="1" customWidth="1"/>
    <col min="14599" max="14599" width="12.109375" style="1106" customWidth="1"/>
    <col min="14600" max="14600" width="9.44140625" style="1106" bestFit="1" customWidth="1"/>
    <col min="14601" max="14844" width="32" style="1106"/>
    <col min="14845" max="14845" width="28.33203125" style="1106" customWidth="1"/>
    <col min="14846" max="14846" width="0" style="1106" hidden="1" customWidth="1"/>
    <col min="14847" max="14847" width="8" style="1106" customWidth="1"/>
    <col min="14848" max="14848" width="8.88671875" style="1106" bestFit="1" customWidth="1"/>
    <col min="14849" max="14854" width="9.44140625" style="1106" bestFit="1" customWidth="1"/>
    <col min="14855" max="14855" width="12.109375" style="1106" customWidth="1"/>
    <col min="14856" max="14856" width="9.44140625" style="1106" bestFit="1" customWidth="1"/>
    <col min="14857" max="15100" width="32" style="1106"/>
    <col min="15101" max="15101" width="28.33203125" style="1106" customWidth="1"/>
    <col min="15102" max="15102" width="0" style="1106" hidden="1" customWidth="1"/>
    <col min="15103" max="15103" width="8" style="1106" customWidth="1"/>
    <col min="15104" max="15104" width="8.88671875" style="1106" bestFit="1" customWidth="1"/>
    <col min="15105" max="15110" width="9.44140625" style="1106" bestFit="1" customWidth="1"/>
    <col min="15111" max="15111" width="12.109375" style="1106" customWidth="1"/>
    <col min="15112" max="15112" width="9.44140625" style="1106" bestFit="1" customWidth="1"/>
    <col min="15113" max="15356" width="32" style="1106"/>
    <col min="15357" max="15357" width="28.33203125" style="1106" customWidth="1"/>
    <col min="15358" max="15358" width="0" style="1106" hidden="1" customWidth="1"/>
    <col min="15359" max="15359" width="8" style="1106" customWidth="1"/>
    <col min="15360" max="15360" width="8.88671875" style="1106" bestFit="1" customWidth="1"/>
    <col min="15361" max="15366" width="9.44140625" style="1106" bestFit="1" customWidth="1"/>
    <col min="15367" max="15367" width="12.109375" style="1106" customWidth="1"/>
    <col min="15368" max="15368" width="9.44140625" style="1106" bestFit="1" customWidth="1"/>
    <col min="15369" max="15612" width="32" style="1106"/>
    <col min="15613" max="15613" width="28.33203125" style="1106" customWidth="1"/>
    <col min="15614" max="15614" width="0" style="1106" hidden="1" customWidth="1"/>
    <col min="15615" max="15615" width="8" style="1106" customWidth="1"/>
    <col min="15616" max="15616" width="8.88671875" style="1106" bestFit="1" customWidth="1"/>
    <col min="15617" max="15622" width="9.44140625" style="1106" bestFit="1" customWidth="1"/>
    <col min="15623" max="15623" width="12.109375" style="1106" customWidth="1"/>
    <col min="15624" max="15624" width="9.44140625" style="1106" bestFit="1" customWidth="1"/>
    <col min="15625" max="15868" width="32" style="1106"/>
    <col min="15869" max="15869" width="28.33203125" style="1106" customWidth="1"/>
    <col min="15870" max="15870" width="0" style="1106" hidden="1" customWidth="1"/>
    <col min="15871" max="15871" width="8" style="1106" customWidth="1"/>
    <col min="15872" max="15872" width="8.88671875" style="1106" bestFit="1" customWidth="1"/>
    <col min="15873" max="15878" width="9.44140625" style="1106" bestFit="1" customWidth="1"/>
    <col min="15879" max="15879" width="12.109375" style="1106" customWidth="1"/>
    <col min="15880" max="15880" width="9.44140625" style="1106" bestFit="1" customWidth="1"/>
    <col min="15881" max="16124" width="32" style="1106"/>
    <col min="16125" max="16125" width="28.33203125" style="1106" customWidth="1"/>
    <col min="16126" max="16126" width="0" style="1106" hidden="1" customWidth="1"/>
    <col min="16127" max="16127" width="8" style="1106" customWidth="1"/>
    <col min="16128" max="16128" width="8.88671875" style="1106" bestFit="1" customWidth="1"/>
    <col min="16129" max="16134" width="9.44140625" style="1106" bestFit="1" customWidth="1"/>
    <col min="16135" max="16135" width="12.109375" style="1106" customWidth="1"/>
    <col min="16136" max="16136" width="9.44140625" style="1106" bestFit="1" customWidth="1"/>
    <col min="16137" max="16384" width="32" style="1106"/>
  </cols>
  <sheetData>
    <row r="1" spans="1:15">
      <c r="A1" s="3478" t="s">
        <v>983</v>
      </c>
      <c r="B1" s="3478"/>
      <c r="C1" s="3478"/>
      <c r="D1" s="3478"/>
      <c r="E1" s="3478"/>
      <c r="F1" s="3478"/>
      <c r="G1" s="3478"/>
      <c r="H1" s="3478"/>
      <c r="I1" s="3478"/>
      <c r="J1" s="3478"/>
      <c r="K1" s="3478"/>
      <c r="L1" s="3478"/>
      <c r="M1" s="3478"/>
      <c r="N1" s="3478"/>
    </row>
    <row r="2" spans="1:15">
      <c r="A2" s="3478" t="s">
        <v>413</v>
      </c>
      <c r="B2" s="3478"/>
      <c r="C2" s="3478"/>
      <c r="D2" s="3478"/>
      <c r="E2" s="3478"/>
      <c r="F2" s="3478"/>
      <c r="G2" s="3478"/>
      <c r="H2" s="3478"/>
      <c r="I2" s="3478"/>
      <c r="J2" s="3478"/>
      <c r="K2" s="3478"/>
      <c r="L2" s="3478"/>
      <c r="M2" s="3478"/>
      <c r="N2" s="3478"/>
    </row>
    <row r="3" spans="1:15">
      <c r="A3" s="3478" t="s">
        <v>957</v>
      </c>
      <c r="B3" s="3478"/>
      <c r="C3" s="3478"/>
      <c r="D3" s="3478"/>
      <c r="E3" s="3478"/>
      <c r="F3" s="3478"/>
      <c r="G3" s="3478"/>
      <c r="H3" s="3478"/>
      <c r="I3" s="3478"/>
      <c r="J3" s="3478"/>
      <c r="K3" s="3478"/>
      <c r="L3" s="3478"/>
      <c r="M3" s="3478"/>
      <c r="N3" s="3478"/>
    </row>
    <row r="4" spans="1:15" ht="16.8" thickBot="1">
      <c r="A4" s="1264"/>
      <c r="B4" s="1263"/>
      <c r="C4" s="1262"/>
      <c r="D4" s="1261"/>
      <c r="E4" s="1262"/>
      <c r="F4" s="1262"/>
      <c r="G4" s="1261"/>
      <c r="I4" s="3465" t="s">
        <v>956</v>
      </c>
      <c r="J4" s="3465"/>
      <c r="K4" s="3465"/>
      <c r="L4" s="3465"/>
      <c r="M4" s="3465"/>
      <c r="N4" s="3465"/>
    </row>
    <row r="5" spans="1:15" ht="16.2" thickTop="1">
      <c r="A5" s="3479" t="s">
        <v>56</v>
      </c>
      <c r="B5" s="1260" t="s">
        <v>248</v>
      </c>
      <c r="C5" s="1259" t="s">
        <v>246</v>
      </c>
      <c r="D5" s="1259" t="s">
        <v>244</v>
      </c>
      <c r="E5" s="1259" t="s">
        <v>242</v>
      </c>
      <c r="F5" s="1259" t="s">
        <v>240</v>
      </c>
      <c r="G5" s="1259" t="s">
        <v>239</v>
      </c>
      <c r="H5" s="1259" t="s">
        <v>237</v>
      </c>
      <c r="I5" s="1259" t="s">
        <v>236</v>
      </c>
      <c r="J5" s="1259" t="s">
        <v>235</v>
      </c>
      <c r="K5" s="1259" t="s">
        <v>234</v>
      </c>
      <c r="L5" s="1259" t="s">
        <v>224</v>
      </c>
      <c r="M5" s="1259" t="s">
        <v>925</v>
      </c>
      <c r="N5" s="2114" t="s">
        <v>924</v>
      </c>
    </row>
    <row r="6" spans="1:15">
      <c r="A6" s="3480"/>
      <c r="B6" s="1258" t="s">
        <v>249</v>
      </c>
      <c r="C6" s="1258" t="s">
        <v>247</v>
      </c>
      <c r="D6" s="1258" t="s">
        <v>245</v>
      </c>
      <c r="E6" s="1258" t="s">
        <v>243</v>
      </c>
      <c r="F6" s="1258" t="s">
        <v>241</v>
      </c>
      <c r="G6" s="1258" t="s">
        <v>58</v>
      </c>
      <c r="H6" s="1257" t="s">
        <v>238</v>
      </c>
      <c r="I6" s="1257" t="s">
        <v>59</v>
      </c>
      <c r="J6" s="1257" t="s">
        <v>60</v>
      </c>
      <c r="K6" s="1257" t="s">
        <v>61</v>
      </c>
      <c r="L6" s="1257" t="s">
        <v>150</v>
      </c>
      <c r="M6" s="1257" t="s">
        <v>923</v>
      </c>
      <c r="N6" s="2115" t="s">
        <v>922</v>
      </c>
    </row>
    <row r="7" spans="1:15">
      <c r="A7" s="1256" t="s">
        <v>982</v>
      </c>
      <c r="B7" s="1255">
        <v>1758379.1778574469</v>
      </c>
      <c r="C7" s="1255">
        <v>1949294.8185045589</v>
      </c>
      <c r="D7" s="1255">
        <v>2232525.2835277542</v>
      </c>
      <c r="E7" s="1255">
        <v>2423638.4828479951</v>
      </c>
      <c r="F7" s="1255">
        <v>2608184.437723869</v>
      </c>
      <c r="G7" s="1255">
        <v>3077144.9193089572</v>
      </c>
      <c r="H7" s="1255">
        <v>3455949.2898334255</v>
      </c>
      <c r="I7" s="1255">
        <v>3858930.4023853722</v>
      </c>
      <c r="J7" s="1255">
        <v>3888703.6509138336</v>
      </c>
      <c r="K7" s="1255">
        <v>4352550.2409953959</v>
      </c>
      <c r="L7" s="1254">
        <v>4976557.6957059372</v>
      </c>
      <c r="M7" s="1253">
        <v>5348527.6376383342</v>
      </c>
      <c r="N7" s="1252">
        <v>5704844.3761013988</v>
      </c>
      <c r="O7" s="1220"/>
    </row>
    <row r="8" spans="1:15">
      <c r="A8" s="1251" t="s">
        <v>981</v>
      </c>
      <c r="B8" s="1250">
        <v>1598003.8531820972</v>
      </c>
      <c r="C8" s="1250">
        <v>1789862.6409575525</v>
      </c>
      <c r="D8" s="1250">
        <v>2023455.6036075947</v>
      </c>
      <c r="E8" s="1250">
        <v>2238829.5074590803</v>
      </c>
      <c r="F8" s="1250">
        <v>2513171.9581776042</v>
      </c>
      <c r="G8" s="1250">
        <v>2677585.1859926451</v>
      </c>
      <c r="H8" s="1249">
        <v>2944758.6761377258</v>
      </c>
      <c r="I8" s="1249">
        <v>3268382.5660385811</v>
      </c>
      <c r="J8" s="1249">
        <v>3666294.7880911082</v>
      </c>
      <c r="K8" s="1249">
        <v>4075168.8672802169</v>
      </c>
      <c r="L8" s="1248">
        <v>4648915.4666304747</v>
      </c>
      <c r="M8" s="1241">
        <v>4952326.6237494489</v>
      </c>
      <c r="N8" s="1240">
        <v>5270387.3975637034</v>
      </c>
      <c r="O8" s="1220"/>
    </row>
    <row r="9" spans="1:15" ht="16.2">
      <c r="A9" s="1238" t="s">
        <v>980</v>
      </c>
      <c r="B9" s="1237">
        <v>138848.41171617</v>
      </c>
      <c r="C9" s="1237">
        <v>146866.452648754</v>
      </c>
      <c r="D9" s="1237">
        <v>178627.505706786</v>
      </c>
      <c r="E9" s="1237">
        <v>213570.95032512402</v>
      </c>
      <c r="F9" s="1237">
        <v>206725.18062682802</v>
      </c>
      <c r="G9" s="1237">
        <v>262127.769172336</v>
      </c>
      <c r="H9" s="1247">
        <v>278602.60572698055</v>
      </c>
      <c r="I9" s="1247">
        <v>313233.05493974761</v>
      </c>
      <c r="J9" s="1247">
        <v>352617.2281391992</v>
      </c>
      <c r="K9" s="1247">
        <v>359259.97</v>
      </c>
      <c r="L9" s="1236">
        <v>418655.96712128143</v>
      </c>
      <c r="M9" s="1235">
        <v>355555.63430545462</v>
      </c>
      <c r="N9" s="1234">
        <v>359002.4795144737</v>
      </c>
      <c r="O9" s="1220"/>
    </row>
    <row r="10" spans="1:15">
      <c r="A10" s="1233" t="s">
        <v>979</v>
      </c>
      <c r="B10" s="1232">
        <v>86936.536608445997</v>
      </c>
      <c r="C10" s="1232">
        <v>92343.95706392001</v>
      </c>
      <c r="D10" s="1232">
        <v>112252.68774171</v>
      </c>
      <c r="E10" s="1232">
        <v>129847.12089080375</v>
      </c>
      <c r="F10" s="1232">
        <v>131535.90279149002</v>
      </c>
      <c r="G10" s="1232">
        <v>167721.91555819599</v>
      </c>
      <c r="H10" s="1246">
        <v>175078.81096449422</v>
      </c>
      <c r="I10" s="1246">
        <v>190439.80602156158</v>
      </c>
      <c r="J10" s="1246">
        <v>219304.05844455515</v>
      </c>
      <c r="K10" s="1246">
        <v>221477.85</v>
      </c>
      <c r="L10" s="1231">
        <v>264974.40214318951</v>
      </c>
      <c r="M10" s="1230">
        <v>300659.36987237062</v>
      </c>
      <c r="N10" s="1229">
        <v>289417.17850367667</v>
      </c>
      <c r="O10" s="1220"/>
    </row>
    <row r="11" spans="1:15">
      <c r="A11" s="1233" t="s">
        <v>978</v>
      </c>
      <c r="B11" s="1232">
        <v>51911.875107724001</v>
      </c>
      <c r="C11" s="1232">
        <v>54522.495584834003</v>
      </c>
      <c r="D11" s="1232">
        <v>66374.817965075999</v>
      </c>
      <c r="E11" s="1232">
        <v>83723.829434320258</v>
      </c>
      <c r="F11" s="1232">
        <v>75189.277835337998</v>
      </c>
      <c r="G11" s="1232">
        <v>94405.853614140011</v>
      </c>
      <c r="H11" s="1246">
        <v>103523.79476248633</v>
      </c>
      <c r="I11" s="1246">
        <v>122793.24891818603</v>
      </c>
      <c r="J11" s="1246">
        <v>133313.16969464408</v>
      </c>
      <c r="K11" s="1246">
        <v>137782.12</v>
      </c>
      <c r="L11" s="1231">
        <v>153681.56497809189</v>
      </c>
      <c r="M11" s="1230">
        <v>54896.264433083998</v>
      </c>
      <c r="N11" s="1229">
        <v>69585.301010797004</v>
      </c>
      <c r="O11" s="1220"/>
    </row>
    <row r="12" spans="1:15" ht="16.2">
      <c r="A12" s="1238" t="s">
        <v>977</v>
      </c>
      <c r="B12" s="1237">
        <v>1433901.2916410086</v>
      </c>
      <c r="C12" s="1237">
        <v>1614696.1719300768</v>
      </c>
      <c r="D12" s="1237">
        <v>1812217.6193916809</v>
      </c>
      <c r="E12" s="1237">
        <v>1988897.805232041</v>
      </c>
      <c r="F12" s="1237">
        <v>2266461.6355165089</v>
      </c>
      <c r="G12" s="1237">
        <v>2370592.0634593014</v>
      </c>
      <c r="H12" s="1247">
        <v>2617170.6739154006</v>
      </c>
      <c r="I12" s="1247">
        <v>2896379.5857477365</v>
      </c>
      <c r="J12" s="1247">
        <v>3246421.6687588338</v>
      </c>
      <c r="K12" s="1247">
        <v>3639525.7014700314</v>
      </c>
      <c r="L12" s="1236">
        <v>4141515.6860653637</v>
      </c>
      <c r="M12" s="1235">
        <v>4498356.6451322949</v>
      </c>
      <c r="N12" s="1234">
        <v>4804074.9573983643</v>
      </c>
      <c r="O12" s="1220"/>
    </row>
    <row r="13" spans="1:15">
      <c r="A13" s="1233" t="s">
        <v>773</v>
      </c>
      <c r="B13" s="1232">
        <v>675316.03244595544</v>
      </c>
      <c r="C13" s="1232">
        <v>759555.04388066242</v>
      </c>
      <c r="D13" s="1232">
        <v>873632.82952441508</v>
      </c>
      <c r="E13" s="1232">
        <v>982441.12631364539</v>
      </c>
      <c r="F13" s="1232">
        <v>1135856.0016673279</v>
      </c>
      <c r="G13" s="1232">
        <v>1165486.0356194966</v>
      </c>
      <c r="H13" s="1246">
        <v>1271256.008240127</v>
      </c>
      <c r="I13" s="1246">
        <v>1415726.0091876264</v>
      </c>
      <c r="J13" s="1246">
        <v>1584996.9748421484</v>
      </c>
      <c r="K13" s="1246">
        <v>1796520.2432999562</v>
      </c>
      <c r="L13" s="1231">
        <v>2026613.9305953444</v>
      </c>
      <c r="M13" s="1230">
        <v>2176192.346935533</v>
      </c>
      <c r="N13" s="1229">
        <v>2334557.0046280329</v>
      </c>
      <c r="O13" s="1220"/>
    </row>
    <row r="14" spans="1:15">
      <c r="A14" s="1233" t="s">
        <v>976</v>
      </c>
      <c r="B14" s="1232">
        <v>254552.84351413534</v>
      </c>
      <c r="C14" s="1232">
        <v>290977.66020929383</v>
      </c>
      <c r="D14" s="1232">
        <v>321041.23963245866</v>
      </c>
      <c r="E14" s="1232">
        <v>344424.36966484407</v>
      </c>
      <c r="F14" s="1232">
        <v>402639.08803900005</v>
      </c>
      <c r="G14" s="1232">
        <v>438545.77328854939</v>
      </c>
      <c r="H14" s="1246">
        <v>494380.39663617034</v>
      </c>
      <c r="I14" s="1246">
        <v>550601.89751950547</v>
      </c>
      <c r="J14" s="1246">
        <v>621369.11760185577</v>
      </c>
      <c r="K14" s="1246">
        <v>682771.09521150391</v>
      </c>
      <c r="L14" s="1231">
        <v>770556.65578631265</v>
      </c>
      <c r="M14" s="1230">
        <v>839716.89563169004</v>
      </c>
      <c r="N14" s="1229">
        <v>886553.05753183435</v>
      </c>
      <c r="O14" s="1220"/>
    </row>
    <row r="15" spans="1:15">
      <c r="A15" s="1233" t="s">
        <v>965</v>
      </c>
      <c r="B15" s="1232">
        <v>504032.41568091768</v>
      </c>
      <c r="C15" s="1232">
        <v>564163.46784012043</v>
      </c>
      <c r="D15" s="1232">
        <v>617543.55023480719</v>
      </c>
      <c r="E15" s="1232">
        <v>662032.30925355142</v>
      </c>
      <c r="F15" s="1232">
        <v>727966.54581018083</v>
      </c>
      <c r="G15" s="1232">
        <v>766560.25455125538</v>
      </c>
      <c r="H15" s="1246">
        <v>851534.26903910341</v>
      </c>
      <c r="I15" s="1246">
        <v>930051.67904060497</v>
      </c>
      <c r="J15" s="1246">
        <v>1040055.5763148296</v>
      </c>
      <c r="K15" s="1246">
        <v>1160234.3629585712</v>
      </c>
      <c r="L15" s="1231">
        <v>1344345.0996837066</v>
      </c>
      <c r="M15" s="1230">
        <v>1482447.4025650718</v>
      </c>
      <c r="N15" s="1229">
        <v>1582964.8952384968</v>
      </c>
      <c r="O15" s="1220"/>
    </row>
    <row r="16" spans="1:15" ht="16.2">
      <c r="A16" s="1238" t="s">
        <v>975</v>
      </c>
      <c r="B16" s="1239">
        <v>25254.149824918684</v>
      </c>
      <c r="C16" s="1239">
        <v>28300.016378721597</v>
      </c>
      <c r="D16" s="1239">
        <v>32610.478509127755</v>
      </c>
      <c r="E16" s="1239">
        <v>36360.751901915195</v>
      </c>
      <c r="F16" s="1239">
        <v>39985.142034267163</v>
      </c>
      <c r="G16" s="1239">
        <v>44865.353361007772</v>
      </c>
      <c r="H16" s="1236">
        <v>48985.396495344743</v>
      </c>
      <c r="I16" s="1236">
        <v>58769.925351096936</v>
      </c>
      <c r="J16" s="1236">
        <v>67255.891193075251</v>
      </c>
      <c r="K16" s="1236">
        <v>76383.195810185716</v>
      </c>
      <c r="L16" s="1236">
        <v>88743.813443829655</v>
      </c>
      <c r="M16" s="1235">
        <v>98414.344311699198</v>
      </c>
      <c r="N16" s="1234">
        <v>107309.96065086489</v>
      </c>
      <c r="O16" s="1220"/>
    </row>
    <row r="17" spans="1:15" ht="16.2">
      <c r="A17" s="1238" t="s">
        <v>974</v>
      </c>
      <c r="B17" s="1239">
        <v>1511067.3165736513</v>
      </c>
      <c r="C17" s="1239">
        <v>1697518.6838936324</v>
      </c>
      <c r="D17" s="1239">
        <v>1911202.9158658849</v>
      </c>
      <c r="E17" s="1239">
        <v>2108982.3865682767</v>
      </c>
      <c r="F17" s="1239">
        <v>2381636.0553861139</v>
      </c>
      <c r="G17" s="1239">
        <v>2509863.270434449</v>
      </c>
      <c r="H17" s="1236">
        <v>2769679.8651732313</v>
      </c>
      <c r="I17" s="1236">
        <v>3077942.7600170192</v>
      </c>
      <c r="J17" s="1236">
        <v>3446990.7296465528</v>
      </c>
      <c r="K17" s="1236">
        <v>3853691.0172802173</v>
      </c>
      <c r="L17" s="1236">
        <v>4383941.064487285</v>
      </c>
      <c r="M17" s="1235">
        <v>4651667.2538770782</v>
      </c>
      <c r="N17" s="1234">
        <v>4980970.2190600261</v>
      </c>
      <c r="O17" s="1220"/>
    </row>
    <row r="18" spans="1:15">
      <c r="A18" s="1244" t="s">
        <v>973</v>
      </c>
      <c r="B18" s="1242">
        <v>502944.01325664471</v>
      </c>
      <c r="C18" s="1242">
        <v>578484.60192436585</v>
      </c>
      <c r="D18" s="1242">
        <v>691772.2540324732</v>
      </c>
      <c r="E18" s="1242">
        <v>758051.94675126299</v>
      </c>
      <c r="F18" s="1242">
        <v>736577.34617297107</v>
      </c>
      <c r="G18" s="1242">
        <v>1148546.0029745237</v>
      </c>
      <c r="H18" s="1242">
        <v>1366751.924826843</v>
      </c>
      <c r="I18" s="1242">
        <v>1596776.8131379036</v>
      </c>
      <c r="J18" s="1242">
        <v>1183732.3384166558</v>
      </c>
      <c r="K18" s="1242">
        <v>1530513.2461840266</v>
      </c>
      <c r="L18" s="1242">
        <v>1873367.8271766291</v>
      </c>
      <c r="M18" s="1241">
        <v>1693273.4881465912</v>
      </c>
      <c r="N18" s="1240">
        <v>1741478.7072129122</v>
      </c>
      <c r="O18" s="1220"/>
    </row>
    <row r="19" spans="1:15" ht="16.2">
      <c r="A19" s="1238" t="s">
        <v>972</v>
      </c>
      <c r="B19" s="1239">
        <v>421842.32838031242</v>
      </c>
      <c r="C19" s="1239">
        <v>482065.12007416051</v>
      </c>
      <c r="D19" s="1239">
        <v>563759.17532607715</v>
      </c>
      <c r="E19" s="1239">
        <v>667804.68111257942</v>
      </c>
      <c r="F19" s="1239">
        <v>748685.12493681605</v>
      </c>
      <c r="G19" s="1239">
        <v>940850.48766939482</v>
      </c>
      <c r="H19" s="1236">
        <v>1120863.8871575706</v>
      </c>
      <c r="I19" s="1236">
        <v>1304902.1655660395</v>
      </c>
      <c r="J19" s="1236">
        <v>1184857.6908447917</v>
      </c>
      <c r="K19" s="1236">
        <v>1276857.1511081266</v>
      </c>
      <c r="L19" s="1236">
        <v>1442210.1521766291</v>
      </c>
      <c r="M19" s="1235">
        <v>1341255.4415242651</v>
      </c>
      <c r="N19" s="1234">
        <v>1394905.6591852359</v>
      </c>
      <c r="O19" s="1220"/>
    </row>
    <row r="20" spans="1:15">
      <c r="A20" s="1233" t="s">
        <v>971</v>
      </c>
      <c r="B20" s="1245">
        <v>67782.984217727309</v>
      </c>
      <c r="C20" s="1245">
        <v>74903.914588920627</v>
      </c>
      <c r="D20" s="1245">
        <v>94150.231883102562</v>
      </c>
      <c r="E20" s="1245">
        <v>105358.75122872461</v>
      </c>
      <c r="F20" s="1245">
        <v>142821.5089811431</v>
      </c>
      <c r="G20" s="1245">
        <v>243535.79280237755</v>
      </c>
      <c r="H20" s="1231">
        <v>253228.88245794619</v>
      </c>
      <c r="I20" s="1231">
        <v>221875.40829669128</v>
      </c>
      <c r="J20" s="1231">
        <v>206829.59310927606</v>
      </c>
      <c r="K20" s="1231">
        <v>270683.9043758699</v>
      </c>
      <c r="L20" s="1231">
        <v>295886.94024773955</v>
      </c>
      <c r="M20" s="1230">
        <v>396088.56504275999</v>
      </c>
      <c r="N20" s="1229">
        <v>400099.19507773605</v>
      </c>
      <c r="O20" s="1220"/>
    </row>
    <row r="21" spans="1:15">
      <c r="A21" s="1233" t="s">
        <v>970</v>
      </c>
      <c r="B21" s="1245">
        <v>71962.756999999983</v>
      </c>
      <c r="C21" s="1245">
        <v>48260.343000000015</v>
      </c>
      <c r="D21" s="1245">
        <v>54746.7</v>
      </c>
      <c r="E21" s="1245">
        <v>26675.3</v>
      </c>
      <c r="F21" s="1245">
        <v>135156.9</v>
      </c>
      <c r="G21" s="1245">
        <v>141642.4</v>
      </c>
      <c r="H21" s="1231">
        <v>89184</v>
      </c>
      <c r="I21" s="1231">
        <v>99681.71361097433</v>
      </c>
      <c r="J21" s="1231">
        <v>93024.849157977136</v>
      </c>
      <c r="K21" s="1231">
        <v>61161.67</v>
      </c>
      <c r="L21" s="1231">
        <v>66867.72</v>
      </c>
      <c r="M21" s="1230">
        <v>79984.13</v>
      </c>
      <c r="N21" s="1229">
        <v>97832.559455105977</v>
      </c>
      <c r="O21" s="1220"/>
    </row>
    <row r="22" spans="1:15">
      <c r="A22" s="1233" t="s">
        <v>969</v>
      </c>
      <c r="B22" s="1245">
        <v>282096.58716258511</v>
      </c>
      <c r="C22" s="1245">
        <v>358900.86248523986</v>
      </c>
      <c r="D22" s="1245">
        <v>414862.24344297458</v>
      </c>
      <c r="E22" s="1245">
        <v>535770.62988385477</v>
      </c>
      <c r="F22" s="1245">
        <v>470706.7159556729</v>
      </c>
      <c r="G22" s="1245">
        <v>555672.29486701719</v>
      </c>
      <c r="H22" s="1231">
        <v>778451.00469962438</v>
      </c>
      <c r="I22" s="1231">
        <v>983345.04365837388</v>
      </c>
      <c r="J22" s="1231">
        <v>885003.24857753853</v>
      </c>
      <c r="K22" s="1231">
        <v>945011.57673225668</v>
      </c>
      <c r="L22" s="1231">
        <v>1079455.4919288896</v>
      </c>
      <c r="M22" s="1230">
        <v>865182.74648150511</v>
      </c>
      <c r="N22" s="1229">
        <v>896973.90465239389</v>
      </c>
      <c r="O22" s="1220"/>
    </row>
    <row r="23" spans="1:15" ht="16.2">
      <c r="A23" s="1238" t="s">
        <v>968</v>
      </c>
      <c r="B23" s="1236">
        <v>81101.684876332307</v>
      </c>
      <c r="C23" s="1236">
        <v>96419.481850205295</v>
      </c>
      <c r="D23" s="1236">
        <v>128013.078706396</v>
      </c>
      <c r="E23" s="1236">
        <v>90247.265638683602</v>
      </c>
      <c r="F23" s="1236">
        <v>-12107.778763845001</v>
      </c>
      <c r="G23" s="1236">
        <v>207695.515305129</v>
      </c>
      <c r="H23" s="1236">
        <v>245888.03766927234</v>
      </c>
      <c r="I23" s="1236">
        <v>291874.64757186401</v>
      </c>
      <c r="J23" s="1236">
        <v>-1125.352428135986</v>
      </c>
      <c r="K23" s="1236">
        <v>253656.0950759</v>
      </c>
      <c r="L23" s="1236">
        <v>431157.67499999999</v>
      </c>
      <c r="M23" s="1235">
        <v>352018.04662232613</v>
      </c>
      <c r="N23" s="1234">
        <v>346573.04802767636</v>
      </c>
      <c r="O23" s="1220"/>
    </row>
    <row r="24" spans="1:15">
      <c r="A24" s="1244" t="s">
        <v>967</v>
      </c>
      <c r="B24" s="1243">
        <v>-359084.3</v>
      </c>
      <c r="C24" s="1243">
        <v>-453719.00000000006</v>
      </c>
      <c r="D24" s="1243">
        <v>-574530.5</v>
      </c>
      <c r="E24" s="1243">
        <v>-635879.20000000007</v>
      </c>
      <c r="F24" s="1243">
        <v>-671772.59190160967</v>
      </c>
      <c r="G24" s="1243">
        <v>-892926.93775961094</v>
      </c>
      <c r="H24" s="1242">
        <v>-1134107.9443190626</v>
      </c>
      <c r="I24" s="1242">
        <v>-1300060.2867160144</v>
      </c>
      <c r="J24" s="1242">
        <v>-1061937.9808374103</v>
      </c>
      <c r="K24" s="1242">
        <v>-1428309.4626212073</v>
      </c>
      <c r="L24" s="1242">
        <v>-1770092.8833312262</v>
      </c>
      <c r="M24" s="1241">
        <v>-1483007.9595060793</v>
      </c>
      <c r="N24" s="1240">
        <v>-1469239.4783301651</v>
      </c>
      <c r="O24" s="1220"/>
    </row>
    <row r="25" spans="1:15" ht="16.2">
      <c r="A25" s="1238" t="s">
        <v>205</v>
      </c>
      <c r="B25" s="1239">
        <v>512947.6</v>
      </c>
      <c r="C25" s="1239">
        <v>634899.30000000005</v>
      </c>
      <c r="D25" s="1239">
        <v>800552.3</v>
      </c>
      <c r="E25" s="1239">
        <v>883443.9</v>
      </c>
      <c r="F25" s="1239">
        <v>885111.07343435206</v>
      </c>
      <c r="G25" s="1239">
        <v>1133319.3040414501</v>
      </c>
      <c r="H25" s="1236">
        <v>1404212.5347048461</v>
      </c>
      <c r="I25" s="1236">
        <v>1600282.620618507</v>
      </c>
      <c r="J25" s="1236">
        <v>1326575.866408977</v>
      </c>
      <c r="K25" s="1236">
        <v>1651123.9734256428</v>
      </c>
      <c r="L25" s="1236">
        <v>2103641.2317636861</v>
      </c>
      <c r="M25" s="1235">
        <v>1855000.435878712</v>
      </c>
      <c r="N25" s="1234">
        <v>1922322.8115314166</v>
      </c>
      <c r="O25" s="1220"/>
    </row>
    <row r="26" spans="1:15">
      <c r="A26" s="1233" t="s">
        <v>966</v>
      </c>
      <c r="B26" s="1232">
        <v>454653.1</v>
      </c>
      <c r="C26" s="1232">
        <v>547294.30000000005</v>
      </c>
      <c r="D26" s="1232">
        <v>696373.3</v>
      </c>
      <c r="E26" s="1232">
        <v>761773</v>
      </c>
      <c r="F26" s="1232">
        <v>756487.88655387657</v>
      </c>
      <c r="G26" s="1232">
        <v>977945.75328046305</v>
      </c>
      <c r="H26" s="1231">
        <v>1229272.2591082701</v>
      </c>
      <c r="I26" s="1231">
        <v>1398685.06502843</v>
      </c>
      <c r="J26" s="1231">
        <v>1169261.40853944</v>
      </c>
      <c r="K26" s="1231">
        <v>1499201.5830256499</v>
      </c>
      <c r="L26" s="1231">
        <v>1873440.07191605</v>
      </c>
      <c r="M26" s="1230">
        <v>1582793.48671371</v>
      </c>
      <c r="N26" s="1229">
        <v>1586578.7640310735</v>
      </c>
      <c r="O26" s="1220"/>
    </row>
    <row r="27" spans="1:15">
      <c r="A27" s="1233" t="s">
        <v>965</v>
      </c>
      <c r="B27" s="1232">
        <v>58294.5</v>
      </c>
      <c r="C27" s="1232">
        <v>87605</v>
      </c>
      <c r="D27" s="1232">
        <v>104179</v>
      </c>
      <c r="E27" s="1232">
        <v>121670.9</v>
      </c>
      <c r="F27" s="1232">
        <v>128623.18688047546</v>
      </c>
      <c r="G27" s="1232">
        <v>155373.55076098701</v>
      </c>
      <c r="H27" s="1231">
        <v>174940.27559657599</v>
      </c>
      <c r="I27" s="1231">
        <v>201597.55559007701</v>
      </c>
      <c r="J27" s="1231">
        <v>157314.457869537</v>
      </c>
      <c r="K27" s="1231">
        <v>151922.39039999299</v>
      </c>
      <c r="L27" s="1231">
        <v>230201.15984763601</v>
      </c>
      <c r="M27" s="1230">
        <v>272206.94916500198</v>
      </c>
      <c r="N27" s="1229">
        <v>335744.04750034312</v>
      </c>
      <c r="O27" s="1220"/>
    </row>
    <row r="28" spans="1:15" ht="16.2">
      <c r="A28" s="1238" t="s">
        <v>206</v>
      </c>
      <c r="B28" s="1237">
        <v>153863.29999999999</v>
      </c>
      <c r="C28" s="1237">
        <v>181180.3</v>
      </c>
      <c r="D28" s="1237">
        <v>226021.8</v>
      </c>
      <c r="E28" s="1237">
        <v>247564.69999999998</v>
      </c>
      <c r="F28" s="1237">
        <v>213338.48153274236</v>
      </c>
      <c r="G28" s="1237">
        <v>240392.3662818392</v>
      </c>
      <c r="H28" s="1236">
        <v>270104.59038578352</v>
      </c>
      <c r="I28" s="1236">
        <v>300222.33390249271</v>
      </c>
      <c r="J28" s="1236">
        <v>264637.88557156676</v>
      </c>
      <c r="K28" s="1236">
        <v>222814.51080443559</v>
      </c>
      <c r="L28" s="1236">
        <v>333548.34843245975</v>
      </c>
      <c r="M28" s="1235">
        <v>371992.47637263266</v>
      </c>
      <c r="N28" s="1234">
        <v>453083.33320125152</v>
      </c>
      <c r="O28" s="1220"/>
    </row>
    <row r="29" spans="1:15">
      <c r="A29" s="1233" t="s">
        <v>966</v>
      </c>
      <c r="B29" s="1232">
        <v>81511.8</v>
      </c>
      <c r="C29" s="1232">
        <v>85989.5</v>
      </c>
      <c r="D29" s="1232">
        <v>100960.6</v>
      </c>
      <c r="E29" s="1232">
        <v>98276.299999999988</v>
      </c>
      <c r="F29" s="1232">
        <v>74866.121901952371</v>
      </c>
      <c r="G29" s="1232">
        <v>82127.4824455786</v>
      </c>
      <c r="H29" s="1231">
        <v>93473.56955684998</v>
      </c>
      <c r="I29" s="1231">
        <v>113850.82300612597</v>
      </c>
      <c r="J29" s="1231">
        <v>108288.0835693877</v>
      </c>
      <c r="K29" s="1231">
        <v>143744.64402002192</v>
      </c>
      <c r="L29" s="1231">
        <v>211464.68151665281</v>
      </c>
      <c r="M29" s="1230">
        <v>183630.96358201816</v>
      </c>
      <c r="N29" s="1229">
        <v>200580.9322147159</v>
      </c>
      <c r="O29" s="1220"/>
    </row>
    <row r="30" spans="1:15">
      <c r="A30" s="1228" t="s">
        <v>965</v>
      </c>
      <c r="B30" s="1227">
        <v>72351.5</v>
      </c>
      <c r="C30" s="1227">
        <v>95190.8</v>
      </c>
      <c r="D30" s="1227">
        <v>125061.2</v>
      </c>
      <c r="E30" s="1227">
        <v>149288.4</v>
      </c>
      <c r="F30" s="1227">
        <v>138472.35963078999</v>
      </c>
      <c r="G30" s="1227">
        <v>158264.88383626062</v>
      </c>
      <c r="H30" s="1226">
        <v>176631.02082893354</v>
      </c>
      <c r="I30" s="1226">
        <v>186371.51089636676</v>
      </c>
      <c r="J30" s="1226">
        <v>156349.80200217909</v>
      </c>
      <c r="K30" s="1226">
        <v>79069.86678441368</v>
      </c>
      <c r="L30" s="1226">
        <v>122083.66691580696</v>
      </c>
      <c r="M30" s="1225">
        <v>188361.51279061454</v>
      </c>
      <c r="N30" s="1224">
        <v>252502.40098653562</v>
      </c>
      <c r="O30" s="1220"/>
    </row>
    <row r="31" spans="1:15" ht="16.2" thickBot="1">
      <c r="A31" s="1223" t="s">
        <v>964</v>
      </c>
      <c r="B31" s="1221">
        <v>16515.611418705201</v>
      </c>
      <c r="C31" s="1221">
        <v>34666.57562264055</v>
      </c>
      <c r="D31" s="1221">
        <v>91827.9258876862</v>
      </c>
      <c r="E31" s="1221">
        <v>62636.228637652006</v>
      </c>
      <c r="F31" s="1221">
        <v>30207.725274903234</v>
      </c>
      <c r="G31" s="1221">
        <v>143940.66810139921</v>
      </c>
      <c r="H31" s="1221">
        <v>278546.63318791986</v>
      </c>
      <c r="I31" s="1221">
        <v>293831.30992490193</v>
      </c>
      <c r="J31" s="1222">
        <v>100614.50524348021</v>
      </c>
      <c r="K31" s="1221">
        <v>175177.59015235957</v>
      </c>
      <c r="L31" s="2116">
        <v>224367.28523005918</v>
      </c>
      <c r="M31" s="2116">
        <v>185935.48524837382</v>
      </c>
      <c r="N31" s="2117">
        <v>162217.74965494871</v>
      </c>
      <c r="O31" s="1220"/>
    </row>
    <row r="32" spans="1:15" ht="16.2" thickTop="1">
      <c r="A32" s="3481" t="s">
        <v>927</v>
      </c>
      <c r="B32" s="3481"/>
      <c r="C32" s="3481"/>
      <c r="D32" s="3481"/>
      <c r="E32" s="3481"/>
      <c r="F32" s="3481"/>
      <c r="G32" s="3481"/>
      <c r="H32" s="3481"/>
      <c r="I32" s="3481"/>
      <c r="J32" s="1219"/>
    </row>
    <row r="33" spans="1:11">
      <c r="A33" s="3477" t="s">
        <v>893</v>
      </c>
      <c r="B33" s="3477"/>
      <c r="C33" s="3477"/>
      <c r="D33" s="3477"/>
      <c r="E33" s="3477"/>
      <c r="F33" s="3477"/>
      <c r="G33" s="3477"/>
      <c r="H33" s="3477"/>
      <c r="I33" s="3477"/>
      <c r="J33" s="3477"/>
      <c r="K33" s="3477"/>
    </row>
    <row r="34" spans="1:11">
      <c r="A34" s="1108" t="s">
        <v>963</v>
      </c>
      <c r="B34" s="587"/>
      <c r="C34" s="587"/>
      <c r="D34" s="587"/>
      <c r="E34" s="587"/>
      <c r="F34" s="587"/>
      <c r="G34" s="587"/>
      <c r="H34" s="587"/>
      <c r="I34" s="587"/>
      <c r="J34" s="587"/>
      <c r="K34" s="587"/>
    </row>
  </sheetData>
  <mergeCells count="7">
    <mergeCell ref="A33:K33"/>
    <mergeCell ref="A1:N1"/>
    <mergeCell ref="A2:N2"/>
    <mergeCell ref="A3:N3"/>
    <mergeCell ref="I4:N4"/>
    <mergeCell ref="A5:A6"/>
    <mergeCell ref="A32:I32"/>
  </mergeCells>
  <printOptions horizontalCentered="1"/>
  <pageMargins left="0.55118110236220474" right="0.55118110236220474" top="0.70866141732283472" bottom="0.70866141732283472" header="0" footer="0"/>
  <pageSetup paperSize="9" scale="5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sqref="A1:I1"/>
    </sheetView>
  </sheetViews>
  <sheetFormatPr defaultRowHeight="15.6"/>
  <cols>
    <col min="1" max="1" width="11.5546875" style="1632" bestFit="1" customWidth="1"/>
    <col min="2" max="2" width="13.44140625" style="1632" bestFit="1" customWidth="1"/>
    <col min="3" max="3" width="15.109375" style="1632" bestFit="1" customWidth="1"/>
    <col min="4" max="4" width="16.88671875" style="1632" bestFit="1" customWidth="1"/>
    <col min="5" max="5" width="15.109375" style="1632" bestFit="1" customWidth="1"/>
    <col min="6" max="6" width="14.88671875" style="1632" bestFit="1" customWidth="1"/>
    <col min="7" max="7" width="15.109375" style="1632" bestFit="1" customWidth="1"/>
    <col min="8" max="8" width="17.5546875" style="1632" bestFit="1" customWidth="1"/>
    <col min="9" max="9" width="15.109375" style="1632" bestFit="1" customWidth="1"/>
    <col min="10" max="10" width="13.6640625" style="1632" bestFit="1" customWidth="1"/>
    <col min="11" max="11" width="11.88671875" style="1632" bestFit="1" customWidth="1"/>
    <col min="12" max="12" width="12.88671875" style="1632" customWidth="1"/>
    <col min="13" max="13" width="12.6640625" style="1632" bestFit="1" customWidth="1"/>
    <col min="14" max="14" width="12" style="1632" customWidth="1"/>
    <col min="15" max="223" width="8.88671875" style="1632"/>
    <col min="224" max="224" width="18.6640625" style="1632" customWidth="1"/>
    <col min="225" max="225" width="18.44140625" style="1632" customWidth="1"/>
    <col min="226" max="226" width="19.5546875" style="1632" customWidth="1"/>
    <col min="227" max="227" width="11.6640625" style="1632" bestFit="1" customWidth="1"/>
    <col min="228" max="228" width="19.5546875" style="1632" bestFit="1" customWidth="1"/>
    <col min="229" max="229" width="13" style="1632" bestFit="1" customWidth="1"/>
    <col min="230" max="230" width="19.5546875" style="1632" bestFit="1" customWidth="1"/>
    <col min="231" max="231" width="11.88671875" style="1632" bestFit="1" customWidth="1"/>
    <col min="232" max="232" width="19.5546875" style="1632" bestFit="1" customWidth="1"/>
    <col min="233" max="233" width="14" style="1632" bestFit="1" customWidth="1"/>
    <col min="234" max="234" width="19.5546875" style="1632" bestFit="1" customWidth="1"/>
    <col min="235" max="236" width="14.44140625" style="1632" customWidth="1"/>
    <col min="237" max="237" width="11.5546875" style="1632" bestFit="1" customWidth="1"/>
    <col min="238" max="479" width="8.88671875" style="1632"/>
    <col min="480" max="480" width="18.6640625" style="1632" customWidth="1"/>
    <col min="481" max="481" width="18.44140625" style="1632" customWidth="1"/>
    <col min="482" max="482" width="19.5546875" style="1632" customWidth="1"/>
    <col min="483" max="483" width="11.6640625" style="1632" bestFit="1" customWidth="1"/>
    <col min="484" max="484" width="19.5546875" style="1632" bestFit="1" customWidth="1"/>
    <col min="485" max="485" width="13" style="1632" bestFit="1" customWidth="1"/>
    <col min="486" max="486" width="19.5546875" style="1632" bestFit="1" customWidth="1"/>
    <col min="487" max="487" width="11.88671875" style="1632" bestFit="1" customWidth="1"/>
    <col min="488" max="488" width="19.5546875" style="1632" bestFit="1" customWidth="1"/>
    <col min="489" max="489" width="14" style="1632" bestFit="1" customWidth="1"/>
    <col min="490" max="490" width="19.5546875" style="1632" bestFit="1" customWidth="1"/>
    <col min="491" max="492" width="14.44140625" style="1632" customWidth="1"/>
    <col min="493" max="493" width="11.5546875" style="1632" bestFit="1" customWidth="1"/>
    <col min="494" max="735" width="8.88671875" style="1632"/>
    <col min="736" max="736" width="18.6640625" style="1632" customWidth="1"/>
    <col min="737" max="737" width="18.44140625" style="1632" customWidth="1"/>
    <col min="738" max="738" width="19.5546875" style="1632" customWidth="1"/>
    <col min="739" max="739" width="11.6640625" style="1632" bestFit="1" customWidth="1"/>
    <col min="740" max="740" width="19.5546875" style="1632" bestFit="1" customWidth="1"/>
    <col min="741" max="741" width="13" style="1632" bestFit="1" customWidth="1"/>
    <col min="742" max="742" width="19.5546875" style="1632" bestFit="1" customWidth="1"/>
    <col min="743" max="743" width="11.88671875" style="1632" bestFit="1" customWidth="1"/>
    <col min="744" max="744" width="19.5546875" style="1632" bestFit="1" customWidth="1"/>
    <col min="745" max="745" width="14" style="1632" bestFit="1" customWidth="1"/>
    <col min="746" max="746" width="19.5546875" style="1632" bestFit="1" customWidth="1"/>
    <col min="747" max="748" width="14.44140625" style="1632" customWidth="1"/>
    <col min="749" max="749" width="11.5546875" style="1632" bestFit="1" customWidth="1"/>
    <col min="750" max="991" width="8.88671875" style="1632"/>
    <col min="992" max="992" width="18.6640625" style="1632" customWidth="1"/>
    <col min="993" max="993" width="18.44140625" style="1632" customWidth="1"/>
    <col min="994" max="994" width="19.5546875" style="1632" customWidth="1"/>
    <col min="995" max="995" width="11.6640625" style="1632" bestFit="1" customWidth="1"/>
    <col min="996" max="996" width="19.5546875" style="1632" bestFit="1" customWidth="1"/>
    <col min="997" max="997" width="13" style="1632" bestFit="1" customWidth="1"/>
    <col min="998" max="998" width="19.5546875" style="1632" bestFit="1" customWidth="1"/>
    <col min="999" max="999" width="11.88671875" style="1632" bestFit="1" customWidth="1"/>
    <col min="1000" max="1000" width="19.5546875" style="1632" bestFit="1" customWidth="1"/>
    <col min="1001" max="1001" width="14" style="1632" bestFit="1" customWidth="1"/>
    <col min="1002" max="1002" width="19.5546875" style="1632" bestFit="1" customWidth="1"/>
    <col min="1003" max="1004" width="14.44140625" style="1632" customWidth="1"/>
    <col min="1005" max="1005" width="11.5546875" style="1632" bestFit="1" customWidth="1"/>
    <col min="1006" max="1247" width="8.88671875" style="1632"/>
    <col min="1248" max="1248" width="18.6640625" style="1632" customWidth="1"/>
    <col min="1249" max="1249" width="18.44140625" style="1632" customWidth="1"/>
    <col min="1250" max="1250" width="19.5546875" style="1632" customWidth="1"/>
    <col min="1251" max="1251" width="11.6640625" style="1632" bestFit="1" customWidth="1"/>
    <col min="1252" max="1252" width="19.5546875" style="1632" bestFit="1" customWidth="1"/>
    <col min="1253" max="1253" width="13" style="1632" bestFit="1" customWidth="1"/>
    <col min="1254" max="1254" width="19.5546875" style="1632" bestFit="1" customWidth="1"/>
    <col min="1255" max="1255" width="11.88671875" style="1632" bestFit="1" customWidth="1"/>
    <col min="1256" max="1256" width="19.5546875" style="1632" bestFit="1" customWidth="1"/>
    <col min="1257" max="1257" width="14" style="1632" bestFit="1" customWidth="1"/>
    <col min="1258" max="1258" width="19.5546875" style="1632" bestFit="1" customWidth="1"/>
    <col min="1259" max="1260" width="14.44140625" style="1632" customWidth="1"/>
    <col min="1261" max="1261" width="11.5546875" style="1632" bestFit="1" customWidth="1"/>
    <col min="1262" max="1503" width="8.88671875" style="1632"/>
    <col min="1504" max="1504" width="18.6640625" style="1632" customWidth="1"/>
    <col min="1505" max="1505" width="18.44140625" style="1632" customWidth="1"/>
    <col min="1506" max="1506" width="19.5546875" style="1632" customWidth="1"/>
    <col min="1507" max="1507" width="11.6640625" style="1632" bestFit="1" customWidth="1"/>
    <col min="1508" max="1508" width="19.5546875" style="1632" bestFit="1" customWidth="1"/>
    <col min="1509" max="1509" width="13" style="1632" bestFit="1" customWidth="1"/>
    <col min="1510" max="1510" width="19.5546875" style="1632" bestFit="1" customWidth="1"/>
    <col min="1511" max="1511" width="11.88671875" style="1632" bestFit="1" customWidth="1"/>
    <col min="1512" max="1512" width="19.5546875" style="1632" bestFit="1" customWidth="1"/>
    <col min="1513" max="1513" width="14" style="1632" bestFit="1" customWidth="1"/>
    <col min="1514" max="1514" width="19.5546875" style="1632" bestFit="1" customWidth="1"/>
    <col min="1515" max="1516" width="14.44140625" style="1632" customWidth="1"/>
    <col min="1517" max="1517" width="11.5546875" style="1632" bestFit="1" customWidth="1"/>
    <col min="1518" max="1759" width="8.88671875" style="1632"/>
    <col min="1760" max="1760" width="18.6640625" style="1632" customWidth="1"/>
    <col min="1761" max="1761" width="18.44140625" style="1632" customWidth="1"/>
    <col min="1762" max="1762" width="19.5546875" style="1632" customWidth="1"/>
    <col min="1763" max="1763" width="11.6640625" style="1632" bestFit="1" customWidth="1"/>
    <col min="1764" max="1764" width="19.5546875" style="1632" bestFit="1" customWidth="1"/>
    <col min="1765" max="1765" width="13" style="1632" bestFit="1" customWidth="1"/>
    <col min="1766" max="1766" width="19.5546875" style="1632" bestFit="1" customWidth="1"/>
    <col min="1767" max="1767" width="11.88671875" style="1632" bestFit="1" customWidth="1"/>
    <col min="1768" max="1768" width="19.5546875" style="1632" bestFit="1" customWidth="1"/>
    <col min="1769" max="1769" width="14" style="1632" bestFit="1" customWidth="1"/>
    <col min="1770" max="1770" width="19.5546875" style="1632" bestFit="1" customWidth="1"/>
    <col min="1771" max="1772" width="14.44140625" style="1632" customWidth="1"/>
    <col min="1773" max="1773" width="11.5546875" style="1632" bestFit="1" customWidth="1"/>
    <col min="1774" max="2015" width="8.88671875" style="1632"/>
    <col min="2016" max="2016" width="18.6640625" style="1632" customWidth="1"/>
    <col min="2017" max="2017" width="18.44140625" style="1632" customWidth="1"/>
    <col min="2018" max="2018" width="19.5546875" style="1632" customWidth="1"/>
    <col min="2019" max="2019" width="11.6640625" style="1632" bestFit="1" customWidth="1"/>
    <col min="2020" max="2020" width="19.5546875" style="1632" bestFit="1" customWidth="1"/>
    <col min="2021" max="2021" width="13" style="1632" bestFit="1" customWidth="1"/>
    <col min="2022" max="2022" width="19.5546875" style="1632" bestFit="1" customWidth="1"/>
    <col min="2023" max="2023" width="11.88671875" style="1632" bestFit="1" customWidth="1"/>
    <col min="2024" max="2024" width="19.5546875" style="1632" bestFit="1" customWidth="1"/>
    <col min="2025" max="2025" width="14" style="1632" bestFit="1" customWidth="1"/>
    <col min="2026" max="2026" width="19.5546875" style="1632" bestFit="1" customWidth="1"/>
    <col min="2027" max="2028" width="14.44140625" style="1632" customWidth="1"/>
    <col min="2029" max="2029" width="11.5546875" style="1632" bestFit="1" customWidth="1"/>
    <col min="2030" max="2271" width="8.88671875" style="1632"/>
    <col min="2272" max="2272" width="18.6640625" style="1632" customWidth="1"/>
    <col min="2273" max="2273" width="18.44140625" style="1632" customWidth="1"/>
    <col min="2274" max="2274" width="19.5546875" style="1632" customWidth="1"/>
    <col min="2275" max="2275" width="11.6640625" style="1632" bestFit="1" customWidth="1"/>
    <col min="2276" max="2276" width="19.5546875" style="1632" bestFit="1" customWidth="1"/>
    <col min="2277" max="2277" width="13" style="1632" bestFit="1" customWidth="1"/>
    <col min="2278" max="2278" width="19.5546875" style="1632" bestFit="1" customWidth="1"/>
    <col min="2279" max="2279" width="11.88671875" style="1632" bestFit="1" customWidth="1"/>
    <col min="2280" max="2280" width="19.5546875" style="1632" bestFit="1" customWidth="1"/>
    <col min="2281" max="2281" width="14" style="1632" bestFit="1" customWidth="1"/>
    <col min="2282" max="2282" width="19.5546875" style="1632" bestFit="1" customWidth="1"/>
    <col min="2283" max="2284" width="14.44140625" style="1632" customWidth="1"/>
    <col min="2285" max="2285" width="11.5546875" style="1632" bestFit="1" customWidth="1"/>
    <col min="2286" max="2527" width="8.88671875" style="1632"/>
    <col min="2528" max="2528" width="18.6640625" style="1632" customWidth="1"/>
    <col min="2529" max="2529" width="18.44140625" style="1632" customWidth="1"/>
    <col min="2530" max="2530" width="19.5546875" style="1632" customWidth="1"/>
    <col min="2531" max="2531" width="11.6640625" style="1632" bestFit="1" customWidth="1"/>
    <col min="2532" max="2532" width="19.5546875" style="1632" bestFit="1" customWidth="1"/>
    <col min="2533" max="2533" width="13" style="1632" bestFit="1" customWidth="1"/>
    <col min="2534" max="2534" width="19.5546875" style="1632" bestFit="1" customWidth="1"/>
    <col min="2535" max="2535" width="11.88671875" style="1632" bestFit="1" customWidth="1"/>
    <col min="2536" max="2536" width="19.5546875" style="1632" bestFit="1" customWidth="1"/>
    <col min="2537" max="2537" width="14" style="1632" bestFit="1" customWidth="1"/>
    <col min="2538" max="2538" width="19.5546875" style="1632" bestFit="1" customWidth="1"/>
    <col min="2539" max="2540" width="14.44140625" style="1632" customWidth="1"/>
    <col min="2541" max="2541" width="11.5546875" style="1632" bestFit="1" customWidth="1"/>
    <col min="2542" max="2783" width="8.88671875" style="1632"/>
    <col min="2784" max="2784" width="18.6640625" style="1632" customWidth="1"/>
    <col min="2785" max="2785" width="18.44140625" style="1632" customWidth="1"/>
    <col min="2786" max="2786" width="19.5546875" style="1632" customWidth="1"/>
    <col min="2787" max="2787" width="11.6640625" style="1632" bestFit="1" customWidth="1"/>
    <col min="2788" max="2788" width="19.5546875" style="1632" bestFit="1" customWidth="1"/>
    <col min="2789" max="2789" width="13" style="1632" bestFit="1" customWidth="1"/>
    <col min="2790" max="2790" width="19.5546875" style="1632" bestFit="1" customWidth="1"/>
    <col min="2791" max="2791" width="11.88671875" style="1632" bestFit="1" customWidth="1"/>
    <col min="2792" max="2792" width="19.5546875" style="1632" bestFit="1" customWidth="1"/>
    <col min="2793" max="2793" width="14" style="1632" bestFit="1" customWidth="1"/>
    <col min="2794" max="2794" width="19.5546875" style="1632" bestFit="1" customWidth="1"/>
    <col min="2795" max="2796" width="14.44140625" style="1632" customWidth="1"/>
    <col min="2797" max="2797" width="11.5546875" style="1632" bestFit="1" customWidth="1"/>
    <col min="2798" max="3039" width="8.88671875" style="1632"/>
    <col min="3040" max="3040" width="18.6640625" style="1632" customWidth="1"/>
    <col min="3041" max="3041" width="18.44140625" style="1632" customWidth="1"/>
    <col min="3042" max="3042" width="19.5546875" style="1632" customWidth="1"/>
    <col min="3043" max="3043" width="11.6640625" style="1632" bestFit="1" customWidth="1"/>
    <col min="3044" max="3044" width="19.5546875" style="1632" bestFit="1" customWidth="1"/>
    <col min="3045" max="3045" width="13" style="1632" bestFit="1" customWidth="1"/>
    <col min="3046" max="3046" width="19.5546875" style="1632" bestFit="1" customWidth="1"/>
    <col min="3047" max="3047" width="11.88671875" style="1632" bestFit="1" customWidth="1"/>
    <col min="3048" max="3048" width="19.5546875" style="1632" bestFit="1" customWidth="1"/>
    <col min="3049" max="3049" width="14" style="1632" bestFit="1" customWidth="1"/>
    <col min="3050" max="3050" width="19.5546875" style="1632" bestFit="1" customWidth="1"/>
    <col min="3051" max="3052" width="14.44140625" style="1632" customWidth="1"/>
    <col min="3053" max="3053" width="11.5546875" style="1632" bestFit="1" customWidth="1"/>
    <col min="3054" max="3295" width="8.88671875" style="1632"/>
    <col min="3296" max="3296" width="18.6640625" style="1632" customWidth="1"/>
    <col min="3297" max="3297" width="18.44140625" style="1632" customWidth="1"/>
    <col min="3298" max="3298" width="19.5546875" style="1632" customWidth="1"/>
    <col min="3299" max="3299" width="11.6640625" style="1632" bestFit="1" customWidth="1"/>
    <col min="3300" max="3300" width="19.5546875" style="1632" bestFit="1" customWidth="1"/>
    <col min="3301" max="3301" width="13" style="1632" bestFit="1" customWidth="1"/>
    <col min="3302" max="3302" width="19.5546875" style="1632" bestFit="1" customWidth="1"/>
    <col min="3303" max="3303" width="11.88671875" style="1632" bestFit="1" customWidth="1"/>
    <col min="3304" max="3304" width="19.5546875" style="1632" bestFit="1" customWidth="1"/>
    <col min="3305" max="3305" width="14" style="1632" bestFit="1" customWidth="1"/>
    <col min="3306" max="3306" width="19.5546875" style="1632" bestFit="1" customWidth="1"/>
    <col min="3307" max="3308" width="14.44140625" style="1632" customWidth="1"/>
    <col min="3309" max="3309" width="11.5546875" style="1632" bestFit="1" customWidth="1"/>
    <col min="3310" max="3551" width="8.88671875" style="1632"/>
    <col min="3552" max="3552" width="18.6640625" style="1632" customWidth="1"/>
    <col min="3553" max="3553" width="18.44140625" style="1632" customWidth="1"/>
    <col min="3554" max="3554" width="19.5546875" style="1632" customWidth="1"/>
    <col min="3555" max="3555" width="11.6640625" style="1632" bestFit="1" customWidth="1"/>
    <col min="3556" max="3556" width="19.5546875" style="1632" bestFit="1" customWidth="1"/>
    <col min="3557" max="3557" width="13" style="1632" bestFit="1" customWidth="1"/>
    <col min="3558" max="3558" width="19.5546875" style="1632" bestFit="1" customWidth="1"/>
    <col min="3559" max="3559" width="11.88671875" style="1632" bestFit="1" customWidth="1"/>
    <col min="3560" max="3560" width="19.5546875" style="1632" bestFit="1" customWidth="1"/>
    <col min="3561" max="3561" width="14" style="1632" bestFit="1" customWidth="1"/>
    <col min="3562" max="3562" width="19.5546875" style="1632" bestFit="1" customWidth="1"/>
    <col min="3563" max="3564" width="14.44140625" style="1632" customWidth="1"/>
    <col min="3565" max="3565" width="11.5546875" style="1632" bestFit="1" customWidth="1"/>
    <col min="3566" max="3807" width="8.88671875" style="1632"/>
    <col min="3808" max="3808" width="18.6640625" style="1632" customWidth="1"/>
    <col min="3809" max="3809" width="18.44140625" style="1632" customWidth="1"/>
    <col min="3810" max="3810" width="19.5546875" style="1632" customWidth="1"/>
    <col min="3811" max="3811" width="11.6640625" style="1632" bestFit="1" customWidth="1"/>
    <col min="3812" max="3812" width="19.5546875" style="1632" bestFit="1" customWidth="1"/>
    <col min="3813" max="3813" width="13" style="1632" bestFit="1" customWidth="1"/>
    <col min="3814" max="3814" width="19.5546875" style="1632" bestFit="1" customWidth="1"/>
    <col min="3815" max="3815" width="11.88671875" style="1632" bestFit="1" customWidth="1"/>
    <col min="3816" max="3816" width="19.5546875" style="1632" bestFit="1" customWidth="1"/>
    <col min="3817" max="3817" width="14" style="1632" bestFit="1" customWidth="1"/>
    <col min="3818" max="3818" width="19.5546875" style="1632" bestFit="1" customWidth="1"/>
    <col min="3819" max="3820" width="14.44140625" style="1632" customWidth="1"/>
    <col min="3821" max="3821" width="11.5546875" style="1632" bestFit="1" customWidth="1"/>
    <col min="3822" max="4063" width="8.88671875" style="1632"/>
    <col min="4064" max="4064" width="18.6640625" style="1632" customWidth="1"/>
    <col min="4065" max="4065" width="18.44140625" style="1632" customWidth="1"/>
    <col min="4066" max="4066" width="19.5546875" style="1632" customWidth="1"/>
    <col min="4067" max="4067" width="11.6640625" style="1632" bestFit="1" customWidth="1"/>
    <col min="4068" max="4068" width="19.5546875" style="1632" bestFit="1" customWidth="1"/>
    <col min="4069" max="4069" width="13" style="1632" bestFit="1" customWidth="1"/>
    <col min="4070" max="4070" width="19.5546875" style="1632" bestFit="1" customWidth="1"/>
    <col min="4071" max="4071" width="11.88671875" style="1632" bestFit="1" customWidth="1"/>
    <col min="4072" max="4072" width="19.5546875" style="1632" bestFit="1" customWidth="1"/>
    <col min="4073" max="4073" width="14" style="1632" bestFit="1" customWidth="1"/>
    <col min="4074" max="4074" width="19.5546875" style="1632" bestFit="1" customWidth="1"/>
    <col min="4075" max="4076" width="14.44140625" style="1632" customWidth="1"/>
    <col min="4077" max="4077" width="11.5546875" style="1632" bestFit="1" customWidth="1"/>
    <col min="4078" max="4319" width="8.88671875" style="1632"/>
    <col min="4320" max="4320" width="18.6640625" style="1632" customWidth="1"/>
    <col min="4321" max="4321" width="18.44140625" style="1632" customWidth="1"/>
    <col min="4322" max="4322" width="19.5546875" style="1632" customWidth="1"/>
    <col min="4323" max="4323" width="11.6640625" style="1632" bestFit="1" customWidth="1"/>
    <col min="4324" max="4324" width="19.5546875" style="1632" bestFit="1" customWidth="1"/>
    <col min="4325" max="4325" width="13" style="1632" bestFit="1" customWidth="1"/>
    <col min="4326" max="4326" width="19.5546875" style="1632" bestFit="1" customWidth="1"/>
    <col min="4327" max="4327" width="11.88671875" style="1632" bestFit="1" customWidth="1"/>
    <col min="4328" max="4328" width="19.5546875" style="1632" bestFit="1" customWidth="1"/>
    <col min="4329" max="4329" width="14" style="1632" bestFit="1" customWidth="1"/>
    <col min="4330" max="4330" width="19.5546875" style="1632" bestFit="1" customWidth="1"/>
    <col min="4331" max="4332" width="14.44140625" style="1632" customWidth="1"/>
    <col min="4333" max="4333" width="11.5546875" style="1632" bestFit="1" customWidth="1"/>
    <col min="4334" max="4575" width="8.88671875" style="1632"/>
    <col min="4576" max="4576" width="18.6640625" style="1632" customWidth="1"/>
    <col min="4577" max="4577" width="18.44140625" style="1632" customWidth="1"/>
    <col min="4578" max="4578" width="19.5546875" style="1632" customWidth="1"/>
    <col min="4579" max="4579" width="11.6640625" style="1632" bestFit="1" customWidth="1"/>
    <col min="4580" max="4580" width="19.5546875" style="1632" bestFit="1" customWidth="1"/>
    <col min="4581" max="4581" width="13" style="1632" bestFit="1" customWidth="1"/>
    <col min="4582" max="4582" width="19.5546875" style="1632" bestFit="1" customWidth="1"/>
    <col min="4583" max="4583" width="11.88671875" style="1632" bestFit="1" customWidth="1"/>
    <col min="4584" max="4584" width="19.5546875" style="1632" bestFit="1" customWidth="1"/>
    <col min="4585" max="4585" width="14" style="1632" bestFit="1" customWidth="1"/>
    <col min="4586" max="4586" width="19.5546875" style="1632" bestFit="1" customWidth="1"/>
    <col min="4587" max="4588" width="14.44140625" style="1632" customWidth="1"/>
    <col min="4589" max="4589" width="11.5546875" style="1632" bestFit="1" customWidth="1"/>
    <col min="4590" max="4831" width="8.88671875" style="1632"/>
    <col min="4832" max="4832" width="18.6640625" style="1632" customWidth="1"/>
    <col min="4833" max="4833" width="18.44140625" style="1632" customWidth="1"/>
    <col min="4834" max="4834" width="19.5546875" style="1632" customWidth="1"/>
    <col min="4835" max="4835" width="11.6640625" style="1632" bestFit="1" customWidth="1"/>
    <col min="4836" max="4836" width="19.5546875" style="1632" bestFit="1" customWidth="1"/>
    <col min="4837" max="4837" width="13" style="1632" bestFit="1" customWidth="1"/>
    <col min="4838" max="4838" width="19.5546875" style="1632" bestFit="1" customWidth="1"/>
    <col min="4839" max="4839" width="11.88671875" style="1632" bestFit="1" customWidth="1"/>
    <col min="4840" max="4840" width="19.5546875" style="1632" bestFit="1" customWidth="1"/>
    <col min="4841" max="4841" width="14" style="1632" bestFit="1" customWidth="1"/>
    <col min="4842" max="4842" width="19.5546875" style="1632" bestFit="1" customWidth="1"/>
    <col min="4843" max="4844" width="14.44140625" style="1632" customWidth="1"/>
    <col min="4845" max="4845" width="11.5546875" style="1632" bestFit="1" customWidth="1"/>
    <col min="4846" max="5087" width="8.88671875" style="1632"/>
    <col min="5088" max="5088" width="18.6640625" style="1632" customWidth="1"/>
    <col min="5089" max="5089" width="18.44140625" style="1632" customWidth="1"/>
    <col min="5090" max="5090" width="19.5546875" style="1632" customWidth="1"/>
    <col min="5091" max="5091" width="11.6640625" style="1632" bestFit="1" customWidth="1"/>
    <col min="5092" max="5092" width="19.5546875" style="1632" bestFit="1" customWidth="1"/>
    <col min="5093" max="5093" width="13" style="1632" bestFit="1" customWidth="1"/>
    <col min="5094" max="5094" width="19.5546875" style="1632" bestFit="1" customWidth="1"/>
    <col min="5095" max="5095" width="11.88671875" style="1632" bestFit="1" customWidth="1"/>
    <col min="5096" max="5096" width="19.5546875" style="1632" bestFit="1" customWidth="1"/>
    <col min="5097" max="5097" width="14" style="1632" bestFit="1" customWidth="1"/>
    <col min="5098" max="5098" width="19.5546875" style="1632" bestFit="1" customWidth="1"/>
    <col min="5099" max="5100" width="14.44140625" style="1632" customWidth="1"/>
    <col min="5101" max="5101" width="11.5546875" style="1632" bestFit="1" customWidth="1"/>
    <col min="5102" max="5343" width="8.88671875" style="1632"/>
    <col min="5344" max="5344" width="18.6640625" style="1632" customWidth="1"/>
    <col min="5345" max="5345" width="18.44140625" style="1632" customWidth="1"/>
    <col min="5346" max="5346" width="19.5546875" style="1632" customWidth="1"/>
    <col min="5347" max="5347" width="11.6640625" style="1632" bestFit="1" customWidth="1"/>
    <col min="5348" max="5348" width="19.5546875" style="1632" bestFit="1" customWidth="1"/>
    <col min="5349" max="5349" width="13" style="1632" bestFit="1" customWidth="1"/>
    <col min="5350" max="5350" width="19.5546875" style="1632" bestFit="1" customWidth="1"/>
    <col min="5351" max="5351" width="11.88671875" style="1632" bestFit="1" customWidth="1"/>
    <col min="5352" max="5352" width="19.5546875" style="1632" bestFit="1" customWidth="1"/>
    <col min="5353" max="5353" width="14" style="1632" bestFit="1" customWidth="1"/>
    <col min="5354" max="5354" width="19.5546875" style="1632" bestFit="1" customWidth="1"/>
    <col min="5355" max="5356" width="14.44140625" style="1632" customWidth="1"/>
    <col min="5357" max="5357" width="11.5546875" style="1632" bestFit="1" customWidth="1"/>
    <col min="5358" max="5599" width="8.88671875" style="1632"/>
    <col min="5600" max="5600" width="18.6640625" style="1632" customWidth="1"/>
    <col min="5601" max="5601" width="18.44140625" style="1632" customWidth="1"/>
    <col min="5602" max="5602" width="19.5546875" style="1632" customWidth="1"/>
    <col min="5603" max="5603" width="11.6640625" style="1632" bestFit="1" customWidth="1"/>
    <col min="5604" max="5604" width="19.5546875" style="1632" bestFit="1" customWidth="1"/>
    <col min="5605" max="5605" width="13" style="1632" bestFit="1" customWidth="1"/>
    <col min="5606" max="5606" width="19.5546875" style="1632" bestFit="1" customWidth="1"/>
    <col min="5607" max="5607" width="11.88671875" style="1632" bestFit="1" customWidth="1"/>
    <col min="5608" max="5608" width="19.5546875" style="1632" bestFit="1" customWidth="1"/>
    <col min="5609" max="5609" width="14" style="1632" bestFit="1" customWidth="1"/>
    <col min="5610" max="5610" width="19.5546875" style="1632" bestFit="1" customWidth="1"/>
    <col min="5611" max="5612" width="14.44140625" style="1632" customWidth="1"/>
    <col min="5613" max="5613" width="11.5546875" style="1632" bestFit="1" customWidth="1"/>
    <col min="5614" max="5855" width="8.88671875" style="1632"/>
    <col min="5856" max="5856" width="18.6640625" style="1632" customWidth="1"/>
    <col min="5857" max="5857" width="18.44140625" style="1632" customWidth="1"/>
    <col min="5858" max="5858" width="19.5546875" style="1632" customWidth="1"/>
    <col min="5859" max="5859" width="11.6640625" style="1632" bestFit="1" customWidth="1"/>
    <col min="5860" max="5860" width="19.5546875" style="1632" bestFit="1" customWidth="1"/>
    <col min="5861" max="5861" width="13" style="1632" bestFit="1" customWidth="1"/>
    <col min="5862" max="5862" width="19.5546875" style="1632" bestFit="1" customWidth="1"/>
    <col min="5863" max="5863" width="11.88671875" style="1632" bestFit="1" customWidth="1"/>
    <col min="5864" max="5864" width="19.5546875" style="1632" bestFit="1" customWidth="1"/>
    <col min="5865" max="5865" width="14" style="1632" bestFit="1" customWidth="1"/>
    <col min="5866" max="5866" width="19.5546875" style="1632" bestFit="1" customWidth="1"/>
    <col min="5867" max="5868" width="14.44140625" style="1632" customWidth="1"/>
    <col min="5869" max="5869" width="11.5546875" style="1632" bestFit="1" customWidth="1"/>
    <col min="5870" max="6111" width="8.88671875" style="1632"/>
    <col min="6112" max="6112" width="18.6640625" style="1632" customWidth="1"/>
    <col min="6113" max="6113" width="18.44140625" style="1632" customWidth="1"/>
    <col min="6114" max="6114" width="19.5546875" style="1632" customWidth="1"/>
    <col min="6115" max="6115" width="11.6640625" style="1632" bestFit="1" customWidth="1"/>
    <col min="6116" max="6116" width="19.5546875" style="1632" bestFit="1" customWidth="1"/>
    <col min="6117" max="6117" width="13" style="1632" bestFit="1" customWidth="1"/>
    <col min="6118" max="6118" width="19.5546875" style="1632" bestFit="1" customWidth="1"/>
    <col min="6119" max="6119" width="11.88671875" style="1632" bestFit="1" customWidth="1"/>
    <col min="6120" max="6120" width="19.5546875" style="1632" bestFit="1" customWidth="1"/>
    <col min="6121" max="6121" width="14" style="1632" bestFit="1" customWidth="1"/>
    <col min="6122" max="6122" width="19.5546875" style="1632" bestFit="1" customWidth="1"/>
    <col min="6123" max="6124" width="14.44140625" style="1632" customWidth="1"/>
    <col min="6125" max="6125" width="11.5546875" style="1632" bestFit="1" customWidth="1"/>
    <col min="6126" max="6367" width="8.88671875" style="1632"/>
    <col min="6368" max="6368" width="18.6640625" style="1632" customWidth="1"/>
    <col min="6369" max="6369" width="18.44140625" style="1632" customWidth="1"/>
    <col min="6370" max="6370" width="19.5546875" style="1632" customWidth="1"/>
    <col min="6371" max="6371" width="11.6640625" style="1632" bestFit="1" customWidth="1"/>
    <col min="6372" max="6372" width="19.5546875" style="1632" bestFit="1" customWidth="1"/>
    <col min="6373" max="6373" width="13" style="1632" bestFit="1" customWidth="1"/>
    <col min="6374" max="6374" width="19.5546875" style="1632" bestFit="1" customWidth="1"/>
    <col min="6375" max="6375" width="11.88671875" style="1632" bestFit="1" customWidth="1"/>
    <col min="6376" max="6376" width="19.5546875" style="1632" bestFit="1" customWidth="1"/>
    <col min="6377" max="6377" width="14" style="1632" bestFit="1" customWidth="1"/>
    <col min="6378" max="6378" width="19.5546875" style="1632" bestFit="1" customWidth="1"/>
    <col min="6379" max="6380" width="14.44140625" style="1632" customWidth="1"/>
    <col min="6381" max="6381" width="11.5546875" style="1632" bestFit="1" customWidth="1"/>
    <col min="6382" max="6623" width="8.88671875" style="1632"/>
    <col min="6624" max="6624" width="18.6640625" style="1632" customWidth="1"/>
    <col min="6625" max="6625" width="18.44140625" style="1632" customWidth="1"/>
    <col min="6626" max="6626" width="19.5546875" style="1632" customWidth="1"/>
    <col min="6627" max="6627" width="11.6640625" style="1632" bestFit="1" customWidth="1"/>
    <col min="6628" max="6628" width="19.5546875" style="1632" bestFit="1" customWidth="1"/>
    <col min="6629" max="6629" width="13" style="1632" bestFit="1" customWidth="1"/>
    <col min="6630" max="6630" width="19.5546875" style="1632" bestFit="1" customWidth="1"/>
    <col min="6631" max="6631" width="11.88671875" style="1632" bestFit="1" customWidth="1"/>
    <col min="6632" max="6632" width="19.5546875" style="1632" bestFit="1" customWidth="1"/>
    <col min="6633" max="6633" width="14" style="1632" bestFit="1" customWidth="1"/>
    <col min="6634" max="6634" width="19.5546875" style="1632" bestFit="1" customWidth="1"/>
    <col min="6635" max="6636" width="14.44140625" style="1632" customWidth="1"/>
    <col min="6637" max="6637" width="11.5546875" style="1632" bestFit="1" customWidth="1"/>
    <col min="6638" max="6879" width="8.88671875" style="1632"/>
    <col min="6880" max="6880" width="18.6640625" style="1632" customWidth="1"/>
    <col min="6881" max="6881" width="18.44140625" style="1632" customWidth="1"/>
    <col min="6882" max="6882" width="19.5546875" style="1632" customWidth="1"/>
    <col min="6883" max="6883" width="11.6640625" style="1632" bestFit="1" customWidth="1"/>
    <col min="6884" max="6884" width="19.5546875" style="1632" bestFit="1" customWidth="1"/>
    <col min="6885" max="6885" width="13" style="1632" bestFit="1" customWidth="1"/>
    <col min="6886" max="6886" width="19.5546875" style="1632" bestFit="1" customWidth="1"/>
    <col min="6887" max="6887" width="11.88671875" style="1632" bestFit="1" customWidth="1"/>
    <col min="6888" max="6888" width="19.5546875" style="1632" bestFit="1" customWidth="1"/>
    <col min="6889" max="6889" width="14" style="1632" bestFit="1" customWidth="1"/>
    <col min="6890" max="6890" width="19.5546875" style="1632" bestFit="1" customWidth="1"/>
    <col min="6891" max="6892" width="14.44140625" style="1632" customWidth="1"/>
    <col min="6893" max="6893" width="11.5546875" style="1632" bestFit="1" customWidth="1"/>
    <col min="6894" max="7135" width="8.88671875" style="1632"/>
    <col min="7136" max="7136" width="18.6640625" style="1632" customWidth="1"/>
    <col min="7137" max="7137" width="18.44140625" style="1632" customWidth="1"/>
    <col min="7138" max="7138" width="19.5546875" style="1632" customWidth="1"/>
    <col min="7139" max="7139" width="11.6640625" style="1632" bestFit="1" customWidth="1"/>
    <col min="7140" max="7140" width="19.5546875" style="1632" bestFit="1" customWidth="1"/>
    <col min="7141" max="7141" width="13" style="1632" bestFit="1" customWidth="1"/>
    <col min="7142" max="7142" width="19.5546875" style="1632" bestFit="1" customWidth="1"/>
    <col min="7143" max="7143" width="11.88671875" style="1632" bestFit="1" customWidth="1"/>
    <col min="7144" max="7144" width="19.5546875" style="1632" bestFit="1" customWidth="1"/>
    <col min="7145" max="7145" width="14" style="1632" bestFit="1" customWidth="1"/>
    <col min="7146" max="7146" width="19.5546875" style="1632" bestFit="1" customWidth="1"/>
    <col min="7147" max="7148" width="14.44140625" style="1632" customWidth="1"/>
    <col min="7149" max="7149" width="11.5546875" style="1632" bestFit="1" customWidth="1"/>
    <col min="7150" max="7391" width="8.88671875" style="1632"/>
    <col min="7392" max="7392" width="18.6640625" style="1632" customWidth="1"/>
    <col min="7393" max="7393" width="18.44140625" style="1632" customWidth="1"/>
    <col min="7394" max="7394" width="19.5546875" style="1632" customWidth="1"/>
    <col min="7395" max="7395" width="11.6640625" style="1632" bestFit="1" customWidth="1"/>
    <col min="7396" max="7396" width="19.5546875" style="1632" bestFit="1" customWidth="1"/>
    <col min="7397" max="7397" width="13" style="1632" bestFit="1" customWidth="1"/>
    <col min="7398" max="7398" width="19.5546875" style="1632" bestFit="1" customWidth="1"/>
    <col min="7399" max="7399" width="11.88671875" style="1632" bestFit="1" customWidth="1"/>
    <col min="7400" max="7400" width="19.5546875" style="1632" bestFit="1" customWidth="1"/>
    <col min="7401" max="7401" width="14" style="1632" bestFit="1" customWidth="1"/>
    <col min="7402" max="7402" width="19.5546875" style="1632" bestFit="1" customWidth="1"/>
    <col min="7403" max="7404" width="14.44140625" style="1632" customWidth="1"/>
    <col min="7405" max="7405" width="11.5546875" style="1632" bestFit="1" customWidth="1"/>
    <col min="7406" max="7647" width="8.88671875" style="1632"/>
    <col min="7648" max="7648" width="18.6640625" style="1632" customWidth="1"/>
    <col min="7649" max="7649" width="18.44140625" style="1632" customWidth="1"/>
    <col min="7650" max="7650" width="19.5546875" style="1632" customWidth="1"/>
    <col min="7651" max="7651" width="11.6640625" style="1632" bestFit="1" customWidth="1"/>
    <col min="7652" max="7652" width="19.5546875" style="1632" bestFit="1" customWidth="1"/>
    <col min="7653" max="7653" width="13" style="1632" bestFit="1" customWidth="1"/>
    <col min="7654" max="7654" width="19.5546875" style="1632" bestFit="1" customWidth="1"/>
    <col min="7655" max="7655" width="11.88671875" style="1632" bestFit="1" customWidth="1"/>
    <col min="7656" max="7656" width="19.5546875" style="1632" bestFit="1" customWidth="1"/>
    <col min="7657" max="7657" width="14" style="1632" bestFit="1" customWidth="1"/>
    <col min="7658" max="7658" width="19.5546875" style="1632" bestFit="1" customWidth="1"/>
    <col min="7659" max="7660" width="14.44140625" style="1632" customWidth="1"/>
    <col min="7661" max="7661" width="11.5546875" style="1632" bestFit="1" customWidth="1"/>
    <col min="7662" max="7903" width="8.88671875" style="1632"/>
    <col min="7904" max="7904" width="18.6640625" style="1632" customWidth="1"/>
    <col min="7905" max="7905" width="18.44140625" style="1632" customWidth="1"/>
    <col min="7906" max="7906" width="19.5546875" style="1632" customWidth="1"/>
    <col min="7907" max="7907" width="11.6640625" style="1632" bestFit="1" customWidth="1"/>
    <col min="7908" max="7908" width="19.5546875" style="1632" bestFit="1" customWidth="1"/>
    <col min="7909" max="7909" width="13" style="1632" bestFit="1" customWidth="1"/>
    <col min="7910" max="7910" width="19.5546875" style="1632" bestFit="1" customWidth="1"/>
    <col min="7911" max="7911" width="11.88671875" style="1632" bestFit="1" customWidth="1"/>
    <col min="7912" max="7912" width="19.5546875" style="1632" bestFit="1" customWidth="1"/>
    <col min="7913" max="7913" width="14" style="1632" bestFit="1" customWidth="1"/>
    <col min="7914" max="7914" width="19.5546875" style="1632" bestFit="1" customWidth="1"/>
    <col min="7915" max="7916" width="14.44140625" style="1632" customWidth="1"/>
    <col min="7917" max="7917" width="11.5546875" style="1632" bestFit="1" customWidth="1"/>
    <col min="7918" max="8159" width="8.88671875" style="1632"/>
    <col min="8160" max="8160" width="18.6640625" style="1632" customWidth="1"/>
    <col min="8161" max="8161" width="18.44140625" style="1632" customWidth="1"/>
    <col min="8162" max="8162" width="19.5546875" style="1632" customWidth="1"/>
    <col min="8163" max="8163" width="11.6640625" style="1632" bestFit="1" customWidth="1"/>
    <col min="8164" max="8164" width="19.5546875" style="1632" bestFit="1" customWidth="1"/>
    <col min="8165" max="8165" width="13" style="1632" bestFit="1" customWidth="1"/>
    <col min="8166" max="8166" width="19.5546875" style="1632" bestFit="1" customWidth="1"/>
    <col min="8167" max="8167" width="11.88671875" style="1632" bestFit="1" customWidth="1"/>
    <col min="8168" max="8168" width="19.5546875" style="1632" bestFit="1" customWidth="1"/>
    <col min="8169" max="8169" width="14" style="1632" bestFit="1" customWidth="1"/>
    <col min="8170" max="8170" width="19.5546875" style="1632" bestFit="1" customWidth="1"/>
    <col min="8171" max="8172" width="14.44140625" style="1632" customWidth="1"/>
    <col min="8173" max="8173" width="11.5546875" style="1632" bestFit="1" customWidth="1"/>
    <col min="8174" max="8415" width="8.88671875" style="1632"/>
    <col min="8416" max="8416" width="18.6640625" style="1632" customWidth="1"/>
    <col min="8417" max="8417" width="18.44140625" style="1632" customWidth="1"/>
    <col min="8418" max="8418" width="19.5546875" style="1632" customWidth="1"/>
    <col min="8419" max="8419" width="11.6640625" style="1632" bestFit="1" customWidth="1"/>
    <col min="8420" max="8420" width="19.5546875" style="1632" bestFit="1" customWidth="1"/>
    <col min="8421" max="8421" width="13" style="1632" bestFit="1" customWidth="1"/>
    <col min="8422" max="8422" width="19.5546875" style="1632" bestFit="1" customWidth="1"/>
    <col min="8423" max="8423" width="11.88671875" style="1632" bestFit="1" customWidth="1"/>
    <col min="8424" max="8424" width="19.5546875" style="1632" bestFit="1" customWidth="1"/>
    <col min="8425" max="8425" width="14" style="1632" bestFit="1" customWidth="1"/>
    <col min="8426" max="8426" width="19.5546875" style="1632" bestFit="1" customWidth="1"/>
    <col min="8427" max="8428" width="14.44140625" style="1632" customWidth="1"/>
    <col min="8429" max="8429" width="11.5546875" style="1632" bestFit="1" customWidth="1"/>
    <col min="8430" max="8671" width="8.88671875" style="1632"/>
    <col min="8672" max="8672" width="18.6640625" style="1632" customWidth="1"/>
    <col min="8673" max="8673" width="18.44140625" style="1632" customWidth="1"/>
    <col min="8674" max="8674" width="19.5546875" style="1632" customWidth="1"/>
    <col min="8675" max="8675" width="11.6640625" style="1632" bestFit="1" customWidth="1"/>
    <col min="8676" max="8676" width="19.5546875" style="1632" bestFit="1" customWidth="1"/>
    <col min="8677" max="8677" width="13" style="1632" bestFit="1" customWidth="1"/>
    <col min="8678" max="8678" width="19.5546875" style="1632" bestFit="1" customWidth="1"/>
    <col min="8679" max="8679" width="11.88671875" style="1632" bestFit="1" customWidth="1"/>
    <col min="8680" max="8680" width="19.5546875" style="1632" bestFit="1" customWidth="1"/>
    <col min="8681" max="8681" width="14" style="1632" bestFit="1" customWidth="1"/>
    <col min="8682" max="8682" width="19.5546875" style="1632" bestFit="1" customWidth="1"/>
    <col min="8683" max="8684" width="14.44140625" style="1632" customWidth="1"/>
    <col min="8685" max="8685" width="11.5546875" style="1632" bestFit="1" customWidth="1"/>
    <col min="8686" max="8927" width="8.88671875" style="1632"/>
    <col min="8928" max="8928" width="18.6640625" style="1632" customWidth="1"/>
    <col min="8929" max="8929" width="18.44140625" style="1632" customWidth="1"/>
    <col min="8930" max="8930" width="19.5546875" style="1632" customWidth="1"/>
    <col min="8931" max="8931" width="11.6640625" style="1632" bestFit="1" customWidth="1"/>
    <col min="8932" max="8932" width="19.5546875" style="1632" bestFit="1" customWidth="1"/>
    <col min="8933" max="8933" width="13" style="1632" bestFit="1" customWidth="1"/>
    <col min="8934" max="8934" width="19.5546875" style="1632" bestFit="1" customWidth="1"/>
    <col min="8935" max="8935" width="11.88671875" style="1632" bestFit="1" customWidth="1"/>
    <col min="8936" max="8936" width="19.5546875" style="1632" bestFit="1" customWidth="1"/>
    <col min="8937" max="8937" width="14" style="1632" bestFit="1" customWidth="1"/>
    <col min="8938" max="8938" width="19.5546875" style="1632" bestFit="1" customWidth="1"/>
    <col min="8939" max="8940" width="14.44140625" style="1632" customWidth="1"/>
    <col min="8941" max="8941" width="11.5546875" style="1632" bestFit="1" customWidth="1"/>
    <col min="8942" max="9183" width="8.88671875" style="1632"/>
    <col min="9184" max="9184" width="18.6640625" style="1632" customWidth="1"/>
    <col min="9185" max="9185" width="18.44140625" style="1632" customWidth="1"/>
    <col min="9186" max="9186" width="19.5546875" style="1632" customWidth="1"/>
    <col min="9187" max="9187" width="11.6640625" style="1632" bestFit="1" customWidth="1"/>
    <col min="9188" max="9188" width="19.5546875" style="1632" bestFit="1" customWidth="1"/>
    <col min="9189" max="9189" width="13" style="1632" bestFit="1" customWidth="1"/>
    <col min="9190" max="9190" width="19.5546875" style="1632" bestFit="1" customWidth="1"/>
    <col min="9191" max="9191" width="11.88671875" style="1632" bestFit="1" customWidth="1"/>
    <col min="9192" max="9192" width="19.5546875" style="1632" bestFit="1" customWidth="1"/>
    <col min="9193" max="9193" width="14" style="1632" bestFit="1" customWidth="1"/>
    <col min="9194" max="9194" width="19.5546875" style="1632" bestFit="1" customWidth="1"/>
    <col min="9195" max="9196" width="14.44140625" style="1632" customWidth="1"/>
    <col min="9197" max="9197" width="11.5546875" style="1632" bestFit="1" customWidth="1"/>
    <col min="9198" max="9439" width="8.88671875" style="1632"/>
    <col min="9440" max="9440" width="18.6640625" style="1632" customWidth="1"/>
    <col min="9441" max="9441" width="18.44140625" style="1632" customWidth="1"/>
    <col min="9442" max="9442" width="19.5546875" style="1632" customWidth="1"/>
    <col min="9443" max="9443" width="11.6640625" style="1632" bestFit="1" customWidth="1"/>
    <col min="9444" max="9444" width="19.5546875" style="1632" bestFit="1" customWidth="1"/>
    <col min="9445" max="9445" width="13" style="1632" bestFit="1" customWidth="1"/>
    <col min="9446" max="9446" width="19.5546875" style="1632" bestFit="1" customWidth="1"/>
    <col min="9447" max="9447" width="11.88671875" style="1632" bestFit="1" customWidth="1"/>
    <col min="9448" max="9448" width="19.5546875" style="1632" bestFit="1" customWidth="1"/>
    <col min="9449" max="9449" width="14" style="1632" bestFit="1" customWidth="1"/>
    <col min="9450" max="9450" width="19.5546875" style="1632" bestFit="1" customWidth="1"/>
    <col min="9451" max="9452" width="14.44140625" style="1632" customWidth="1"/>
    <col min="9453" max="9453" width="11.5546875" style="1632" bestFit="1" customWidth="1"/>
    <col min="9454" max="9695" width="8.88671875" style="1632"/>
    <col min="9696" max="9696" width="18.6640625" style="1632" customWidth="1"/>
    <col min="9697" max="9697" width="18.44140625" style="1632" customWidth="1"/>
    <col min="9698" max="9698" width="19.5546875" style="1632" customWidth="1"/>
    <col min="9699" max="9699" width="11.6640625" style="1632" bestFit="1" customWidth="1"/>
    <col min="9700" max="9700" width="19.5546875" style="1632" bestFit="1" customWidth="1"/>
    <col min="9701" max="9701" width="13" style="1632" bestFit="1" customWidth="1"/>
    <col min="9702" max="9702" width="19.5546875" style="1632" bestFit="1" customWidth="1"/>
    <col min="9703" max="9703" width="11.88671875" style="1632" bestFit="1" customWidth="1"/>
    <col min="9704" max="9704" width="19.5546875" style="1632" bestFit="1" customWidth="1"/>
    <col min="9705" max="9705" width="14" style="1632" bestFit="1" customWidth="1"/>
    <col min="9706" max="9706" width="19.5546875" style="1632" bestFit="1" customWidth="1"/>
    <col min="9707" max="9708" width="14.44140625" style="1632" customWidth="1"/>
    <col min="9709" max="9709" width="11.5546875" style="1632" bestFit="1" customWidth="1"/>
    <col min="9710" max="9951" width="8.88671875" style="1632"/>
    <col min="9952" max="9952" width="18.6640625" style="1632" customWidth="1"/>
    <col min="9953" max="9953" width="18.44140625" style="1632" customWidth="1"/>
    <col min="9954" max="9954" width="19.5546875" style="1632" customWidth="1"/>
    <col min="9955" max="9955" width="11.6640625" style="1632" bestFit="1" customWidth="1"/>
    <col min="9956" max="9956" width="19.5546875" style="1632" bestFit="1" customWidth="1"/>
    <col min="9957" max="9957" width="13" style="1632" bestFit="1" customWidth="1"/>
    <col min="9958" max="9958" width="19.5546875" style="1632" bestFit="1" customWidth="1"/>
    <col min="9959" max="9959" width="11.88671875" style="1632" bestFit="1" customWidth="1"/>
    <col min="9960" max="9960" width="19.5546875" style="1632" bestFit="1" customWidth="1"/>
    <col min="9961" max="9961" width="14" style="1632" bestFit="1" customWidth="1"/>
    <col min="9962" max="9962" width="19.5546875" style="1632" bestFit="1" customWidth="1"/>
    <col min="9963" max="9964" width="14.44140625" style="1632" customWidth="1"/>
    <col min="9965" max="9965" width="11.5546875" style="1632" bestFit="1" customWidth="1"/>
    <col min="9966" max="10207" width="8.88671875" style="1632"/>
    <col min="10208" max="10208" width="18.6640625" style="1632" customWidth="1"/>
    <col min="10209" max="10209" width="18.44140625" style="1632" customWidth="1"/>
    <col min="10210" max="10210" width="19.5546875" style="1632" customWidth="1"/>
    <col min="10211" max="10211" width="11.6640625" style="1632" bestFit="1" customWidth="1"/>
    <col min="10212" max="10212" width="19.5546875" style="1632" bestFit="1" customWidth="1"/>
    <col min="10213" max="10213" width="13" style="1632" bestFit="1" customWidth="1"/>
    <col min="10214" max="10214" width="19.5546875" style="1632" bestFit="1" customWidth="1"/>
    <col min="10215" max="10215" width="11.88671875" style="1632" bestFit="1" customWidth="1"/>
    <col min="10216" max="10216" width="19.5546875" style="1632" bestFit="1" customWidth="1"/>
    <col min="10217" max="10217" width="14" style="1632" bestFit="1" customWidth="1"/>
    <col min="10218" max="10218" width="19.5546875" style="1632" bestFit="1" customWidth="1"/>
    <col min="10219" max="10220" width="14.44140625" style="1632" customWidth="1"/>
    <col min="10221" max="10221" width="11.5546875" style="1632" bestFit="1" customWidth="1"/>
    <col min="10222" max="10463" width="8.88671875" style="1632"/>
    <col min="10464" max="10464" width="18.6640625" style="1632" customWidth="1"/>
    <col min="10465" max="10465" width="18.44140625" style="1632" customWidth="1"/>
    <col min="10466" max="10466" width="19.5546875" style="1632" customWidth="1"/>
    <col min="10467" max="10467" width="11.6640625" style="1632" bestFit="1" customWidth="1"/>
    <col min="10468" max="10468" width="19.5546875" style="1632" bestFit="1" customWidth="1"/>
    <col min="10469" max="10469" width="13" style="1632" bestFit="1" customWidth="1"/>
    <col min="10470" max="10470" width="19.5546875" style="1632" bestFit="1" customWidth="1"/>
    <col min="10471" max="10471" width="11.88671875" style="1632" bestFit="1" customWidth="1"/>
    <col min="10472" max="10472" width="19.5546875" style="1632" bestFit="1" customWidth="1"/>
    <col min="10473" max="10473" width="14" style="1632" bestFit="1" customWidth="1"/>
    <col min="10474" max="10474" width="19.5546875" style="1632" bestFit="1" customWidth="1"/>
    <col min="10475" max="10476" width="14.44140625" style="1632" customWidth="1"/>
    <col min="10477" max="10477" width="11.5546875" style="1632" bestFit="1" customWidth="1"/>
    <col min="10478" max="10719" width="8.88671875" style="1632"/>
    <col min="10720" max="10720" width="18.6640625" style="1632" customWidth="1"/>
    <col min="10721" max="10721" width="18.44140625" style="1632" customWidth="1"/>
    <col min="10722" max="10722" width="19.5546875" style="1632" customWidth="1"/>
    <col min="10723" max="10723" width="11.6640625" style="1632" bestFit="1" customWidth="1"/>
    <col min="10724" max="10724" width="19.5546875" style="1632" bestFit="1" customWidth="1"/>
    <col min="10725" max="10725" width="13" style="1632" bestFit="1" customWidth="1"/>
    <col min="10726" max="10726" width="19.5546875" style="1632" bestFit="1" customWidth="1"/>
    <col min="10727" max="10727" width="11.88671875" style="1632" bestFit="1" customWidth="1"/>
    <col min="10728" max="10728" width="19.5546875" style="1632" bestFit="1" customWidth="1"/>
    <col min="10729" max="10729" width="14" style="1632" bestFit="1" customWidth="1"/>
    <col min="10730" max="10730" width="19.5546875" style="1632" bestFit="1" customWidth="1"/>
    <col min="10731" max="10732" width="14.44140625" style="1632" customWidth="1"/>
    <col min="10733" max="10733" width="11.5546875" style="1632" bestFit="1" customWidth="1"/>
    <col min="10734" max="10975" width="8.88671875" style="1632"/>
    <col min="10976" max="10976" width="18.6640625" style="1632" customWidth="1"/>
    <col min="10977" max="10977" width="18.44140625" style="1632" customWidth="1"/>
    <col min="10978" max="10978" width="19.5546875" style="1632" customWidth="1"/>
    <col min="10979" max="10979" width="11.6640625" style="1632" bestFit="1" customWidth="1"/>
    <col min="10980" max="10980" width="19.5546875" style="1632" bestFit="1" customWidth="1"/>
    <col min="10981" max="10981" width="13" style="1632" bestFit="1" customWidth="1"/>
    <col min="10982" max="10982" width="19.5546875" style="1632" bestFit="1" customWidth="1"/>
    <col min="10983" max="10983" width="11.88671875" style="1632" bestFit="1" customWidth="1"/>
    <col min="10984" max="10984" width="19.5546875" style="1632" bestFit="1" customWidth="1"/>
    <col min="10985" max="10985" width="14" style="1632" bestFit="1" customWidth="1"/>
    <col min="10986" max="10986" width="19.5546875" style="1632" bestFit="1" customWidth="1"/>
    <col min="10987" max="10988" width="14.44140625" style="1632" customWidth="1"/>
    <col min="10989" max="10989" width="11.5546875" style="1632" bestFit="1" customWidth="1"/>
    <col min="10990" max="11231" width="8.88671875" style="1632"/>
    <col min="11232" max="11232" width="18.6640625" style="1632" customWidth="1"/>
    <col min="11233" max="11233" width="18.44140625" style="1632" customWidth="1"/>
    <col min="11234" max="11234" width="19.5546875" style="1632" customWidth="1"/>
    <col min="11235" max="11235" width="11.6640625" style="1632" bestFit="1" customWidth="1"/>
    <col min="11236" max="11236" width="19.5546875" style="1632" bestFit="1" customWidth="1"/>
    <col min="11237" max="11237" width="13" style="1632" bestFit="1" customWidth="1"/>
    <col min="11238" max="11238" width="19.5546875" style="1632" bestFit="1" customWidth="1"/>
    <col min="11239" max="11239" width="11.88671875" style="1632" bestFit="1" customWidth="1"/>
    <col min="11240" max="11240" width="19.5546875" style="1632" bestFit="1" customWidth="1"/>
    <col min="11241" max="11241" width="14" style="1632" bestFit="1" customWidth="1"/>
    <col min="11242" max="11242" width="19.5546875" style="1632" bestFit="1" customWidth="1"/>
    <col min="11243" max="11244" width="14.44140625" style="1632" customWidth="1"/>
    <col min="11245" max="11245" width="11.5546875" style="1632" bestFit="1" customWidth="1"/>
    <col min="11246" max="11487" width="8.88671875" style="1632"/>
    <col min="11488" max="11488" width="18.6640625" style="1632" customWidth="1"/>
    <col min="11489" max="11489" width="18.44140625" style="1632" customWidth="1"/>
    <col min="11490" max="11490" width="19.5546875" style="1632" customWidth="1"/>
    <col min="11491" max="11491" width="11.6640625" style="1632" bestFit="1" customWidth="1"/>
    <col min="11492" max="11492" width="19.5546875" style="1632" bestFit="1" customWidth="1"/>
    <col min="11493" max="11493" width="13" style="1632" bestFit="1" customWidth="1"/>
    <col min="11494" max="11494" width="19.5546875" style="1632" bestFit="1" customWidth="1"/>
    <col min="11495" max="11495" width="11.88671875" style="1632" bestFit="1" customWidth="1"/>
    <col min="11496" max="11496" width="19.5546875" style="1632" bestFit="1" customWidth="1"/>
    <col min="11497" max="11497" width="14" style="1632" bestFit="1" customWidth="1"/>
    <col min="11498" max="11498" width="19.5546875" style="1632" bestFit="1" customWidth="1"/>
    <col min="11499" max="11500" width="14.44140625" style="1632" customWidth="1"/>
    <col min="11501" max="11501" width="11.5546875" style="1632" bestFit="1" customWidth="1"/>
    <col min="11502" max="11743" width="8.88671875" style="1632"/>
    <col min="11744" max="11744" width="18.6640625" style="1632" customWidth="1"/>
    <col min="11745" max="11745" width="18.44140625" style="1632" customWidth="1"/>
    <col min="11746" max="11746" width="19.5546875" style="1632" customWidth="1"/>
    <col min="11747" max="11747" width="11.6640625" style="1632" bestFit="1" customWidth="1"/>
    <col min="11748" max="11748" width="19.5546875" style="1632" bestFit="1" customWidth="1"/>
    <col min="11749" max="11749" width="13" style="1632" bestFit="1" customWidth="1"/>
    <col min="11750" max="11750" width="19.5546875" style="1632" bestFit="1" customWidth="1"/>
    <col min="11751" max="11751" width="11.88671875" style="1632" bestFit="1" customWidth="1"/>
    <col min="11752" max="11752" width="19.5546875" style="1632" bestFit="1" customWidth="1"/>
    <col min="11753" max="11753" width="14" style="1632" bestFit="1" customWidth="1"/>
    <col min="11754" max="11754" width="19.5546875" style="1632" bestFit="1" customWidth="1"/>
    <col min="11755" max="11756" width="14.44140625" style="1632" customWidth="1"/>
    <col min="11757" max="11757" width="11.5546875" style="1632" bestFit="1" customWidth="1"/>
    <col min="11758" max="11999" width="8.88671875" style="1632"/>
    <col min="12000" max="12000" width="18.6640625" style="1632" customWidth="1"/>
    <col min="12001" max="12001" width="18.44140625" style="1632" customWidth="1"/>
    <col min="12002" max="12002" width="19.5546875" style="1632" customWidth="1"/>
    <col min="12003" max="12003" width="11.6640625" style="1632" bestFit="1" customWidth="1"/>
    <col min="12004" max="12004" width="19.5546875" style="1632" bestFit="1" customWidth="1"/>
    <col min="12005" max="12005" width="13" style="1632" bestFit="1" customWidth="1"/>
    <col min="12006" max="12006" width="19.5546875" style="1632" bestFit="1" customWidth="1"/>
    <col min="12007" max="12007" width="11.88671875" style="1632" bestFit="1" customWidth="1"/>
    <col min="12008" max="12008" width="19.5546875" style="1632" bestFit="1" customWidth="1"/>
    <col min="12009" max="12009" width="14" style="1632" bestFit="1" customWidth="1"/>
    <col min="12010" max="12010" width="19.5546875" style="1632" bestFit="1" customWidth="1"/>
    <col min="12011" max="12012" width="14.44140625" style="1632" customWidth="1"/>
    <col min="12013" max="12013" width="11.5546875" style="1632" bestFit="1" customWidth="1"/>
    <col min="12014" max="12255" width="8.88671875" style="1632"/>
    <col min="12256" max="12256" width="18.6640625" style="1632" customWidth="1"/>
    <col min="12257" max="12257" width="18.44140625" style="1632" customWidth="1"/>
    <col min="12258" max="12258" width="19.5546875" style="1632" customWidth="1"/>
    <col min="12259" max="12259" width="11.6640625" style="1632" bestFit="1" customWidth="1"/>
    <col min="12260" max="12260" width="19.5546875" style="1632" bestFit="1" customWidth="1"/>
    <col min="12261" max="12261" width="13" style="1632" bestFit="1" customWidth="1"/>
    <col min="12262" max="12262" width="19.5546875" style="1632" bestFit="1" customWidth="1"/>
    <col min="12263" max="12263" width="11.88671875" style="1632" bestFit="1" customWidth="1"/>
    <col min="12264" max="12264" width="19.5546875" style="1632" bestFit="1" customWidth="1"/>
    <col min="12265" max="12265" width="14" style="1632" bestFit="1" customWidth="1"/>
    <col min="12266" max="12266" width="19.5546875" style="1632" bestFit="1" customWidth="1"/>
    <col min="12267" max="12268" width="14.44140625" style="1632" customWidth="1"/>
    <col min="12269" max="12269" width="11.5546875" style="1632" bestFit="1" customWidth="1"/>
    <col min="12270" max="12511" width="8.88671875" style="1632"/>
    <col min="12512" max="12512" width="18.6640625" style="1632" customWidth="1"/>
    <col min="12513" max="12513" width="18.44140625" style="1632" customWidth="1"/>
    <col min="12514" max="12514" width="19.5546875" style="1632" customWidth="1"/>
    <col min="12515" max="12515" width="11.6640625" style="1632" bestFit="1" customWidth="1"/>
    <col min="12516" max="12516" width="19.5546875" style="1632" bestFit="1" customWidth="1"/>
    <col min="12517" max="12517" width="13" style="1632" bestFit="1" customWidth="1"/>
    <col min="12518" max="12518" width="19.5546875" style="1632" bestFit="1" customWidth="1"/>
    <col min="12519" max="12519" width="11.88671875" style="1632" bestFit="1" customWidth="1"/>
    <col min="12520" max="12520" width="19.5546875" style="1632" bestFit="1" customWidth="1"/>
    <col min="12521" max="12521" width="14" style="1632" bestFit="1" customWidth="1"/>
    <col min="12522" max="12522" width="19.5546875" style="1632" bestFit="1" customWidth="1"/>
    <col min="12523" max="12524" width="14.44140625" style="1632" customWidth="1"/>
    <col min="12525" max="12525" width="11.5546875" style="1632" bestFit="1" customWidth="1"/>
    <col min="12526" max="12767" width="8.88671875" style="1632"/>
    <col min="12768" max="12768" width="18.6640625" style="1632" customWidth="1"/>
    <col min="12769" max="12769" width="18.44140625" style="1632" customWidth="1"/>
    <col min="12770" max="12770" width="19.5546875" style="1632" customWidth="1"/>
    <col min="12771" max="12771" width="11.6640625" style="1632" bestFit="1" customWidth="1"/>
    <col min="12772" max="12772" width="19.5546875" style="1632" bestFit="1" customWidth="1"/>
    <col min="12773" max="12773" width="13" style="1632" bestFit="1" customWidth="1"/>
    <col min="12774" max="12774" width="19.5546875" style="1632" bestFit="1" customWidth="1"/>
    <col min="12775" max="12775" width="11.88671875" style="1632" bestFit="1" customWidth="1"/>
    <col min="12776" max="12776" width="19.5546875" style="1632" bestFit="1" customWidth="1"/>
    <col min="12777" max="12777" width="14" style="1632" bestFit="1" customWidth="1"/>
    <col min="12778" max="12778" width="19.5546875" style="1632" bestFit="1" customWidth="1"/>
    <col min="12779" max="12780" width="14.44140625" style="1632" customWidth="1"/>
    <col min="12781" max="12781" width="11.5546875" style="1632" bestFit="1" customWidth="1"/>
    <col min="12782" max="13023" width="8.88671875" style="1632"/>
    <col min="13024" max="13024" width="18.6640625" style="1632" customWidth="1"/>
    <col min="13025" max="13025" width="18.44140625" style="1632" customWidth="1"/>
    <col min="13026" max="13026" width="19.5546875" style="1632" customWidth="1"/>
    <col min="13027" max="13027" width="11.6640625" style="1632" bestFit="1" customWidth="1"/>
    <col min="13028" max="13028" width="19.5546875" style="1632" bestFit="1" customWidth="1"/>
    <col min="13029" max="13029" width="13" style="1632" bestFit="1" customWidth="1"/>
    <col min="13030" max="13030" width="19.5546875" style="1632" bestFit="1" customWidth="1"/>
    <col min="13031" max="13031" width="11.88671875" style="1632" bestFit="1" customWidth="1"/>
    <col min="13032" max="13032" width="19.5546875" style="1632" bestFit="1" customWidth="1"/>
    <col min="13033" max="13033" width="14" style="1632" bestFit="1" customWidth="1"/>
    <col min="13034" max="13034" width="19.5546875" style="1632" bestFit="1" customWidth="1"/>
    <col min="13035" max="13036" width="14.44140625" style="1632" customWidth="1"/>
    <col min="13037" max="13037" width="11.5546875" style="1632" bestFit="1" customWidth="1"/>
    <col min="13038" max="13279" width="8.88671875" style="1632"/>
    <col min="13280" max="13280" width="18.6640625" style="1632" customWidth="1"/>
    <col min="13281" max="13281" width="18.44140625" style="1632" customWidth="1"/>
    <col min="13282" max="13282" width="19.5546875" style="1632" customWidth="1"/>
    <col min="13283" max="13283" width="11.6640625" style="1632" bestFit="1" customWidth="1"/>
    <col min="13284" max="13284" width="19.5546875" style="1632" bestFit="1" customWidth="1"/>
    <col min="13285" max="13285" width="13" style="1632" bestFit="1" customWidth="1"/>
    <col min="13286" max="13286" width="19.5546875" style="1632" bestFit="1" customWidth="1"/>
    <col min="13287" max="13287" width="11.88671875" style="1632" bestFit="1" customWidth="1"/>
    <col min="13288" max="13288" width="19.5546875" style="1632" bestFit="1" customWidth="1"/>
    <col min="13289" max="13289" width="14" style="1632" bestFit="1" customWidth="1"/>
    <col min="13290" max="13290" width="19.5546875" style="1632" bestFit="1" customWidth="1"/>
    <col min="13291" max="13292" width="14.44140625" style="1632" customWidth="1"/>
    <col min="13293" max="13293" width="11.5546875" style="1632" bestFit="1" customWidth="1"/>
    <col min="13294" max="13535" width="8.88671875" style="1632"/>
    <col min="13536" max="13536" width="18.6640625" style="1632" customWidth="1"/>
    <col min="13537" max="13537" width="18.44140625" style="1632" customWidth="1"/>
    <col min="13538" max="13538" width="19.5546875" style="1632" customWidth="1"/>
    <col min="13539" max="13539" width="11.6640625" style="1632" bestFit="1" customWidth="1"/>
    <col min="13540" max="13540" width="19.5546875" style="1632" bestFit="1" customWidth="1"/>
    <col min="13541" max="13541" width="13" style="1632" bestFit="1" customWidth="1"/>
    <col min="13542" max="13542" width="19.5546875" style="1632" bestFit="1" customWidth="1"/>
    <col min="13543" max="13543" width="11.88671875" style="1632" bestFit="1" customWidth="1"/>
    <col min="13544" max="13544" width="19.5546875" style="1632" bestFit="1" customWidth="1"/>
    <col min="13545" max="13545" width="14" style="1632" bestFit="1" customWidth="1"/>
    <col min="13546" max="13546" width="19.5546875" style="1632" bestFit="1" customWidth="1"/>
    <col min="13547" max="13548" width="14.44140625" style="1632" customWidth="1"/>
    <col min="13549" max="13549" width="11.5546875" style="1632" bestFit="1" customWidth="1"/>
    <col min="13550" max="13791" width="8.88671875" style="1632"/>
    <col min="13792" max="13792" width="18.6640625" style="1632" customWidth="1"/>
    <col min="13793" max="13793" width="18.44140625" style="1632" customWidth="1"/>
    <col min="13794" max="13794" width="19.5546875" style="1632" customWidth="1"/>
    <col min="13795" max="13795" width="11.6640625" style="1632" bestFit="1" customWidth="1"/>
    <col min="13796" max="13796" width="19.5546875" style="1632" bestFit="1" customWidth="1"/>
    <col min="13797" max="13797" width="13" style="1632" bestFit="1" customWidth="1"/>
    <col min="13798" max="13798" width="19.5546875" style="1632" bestFit="1" customWidth="1"/>
    <col min="13799" max="13799" width="11.88671875" style="1632" bestFit="1" customWidth="1"/>
    <col min="13800" max="13800" width="19.5546875" style="1632" bestFit="1" customWidth="1"/>
    <col min="13801" max="13801" width="14" style="1632" bestFit="1" customWidth="1"/>
    <col min="13802" max="13802" width="19.5546875" style="1632" bestFit="1" customWidth="1"/>
    <col min="13803" max="13804" width="14.44140625" style="1632" customWidth="1"/>
    <col min="13805" max="13805" width="11.5546875" style="1632" bestFit="1" customWidth="1"/>
    <col min="13806" max="14047" width="8.88671875" style="1632"/>
    <col min="14048" max="14048" width="18.6640625" style="1632" customWidth="1"/>
    <col min="14049" max="14049" width="18.44140625" style="1632" customWidth="1"/>
    <col min="14050" max="14050" width="19.5546875" style="1632" customWidth="1"/>
    <col min="14051" max="14051" width="11.6640625" style="1632" bestFit="1" customWidth="1"/>
    <col min="14052" max="14052" width="19.5546875" style="1632" bestFit="1" customWidth="1"/>
    <col min="14053" max="14053" width="13" style="1632" bestFit="1" customWidth="1"/>
    <col min="14054" max="14054" width="19.5546875" style="1632" bestFit="1" customWidth="1"/>
    <col min="14055" max="14055" width="11.88671875" style="1632" bestFit="1" customWidth="1"/>
    <col min="14056" max="14056" width="19.5546875" style="1632" bestFit="1" customWidth="1"/>
    <col min="14057" max="14057" width="14" style="1632" bestFit="1" customWidth="1"/>
    <col min="14058" max="14058" width="19.5546875" style="1632" bestFit="1" customWidth="1"/>
    <col min="14059" max="14060" width="14.44140625" style="1632" customWidth="1"/>
    <col min="14061" max="14061" width="11.5546875" style="1632" bestFit="1" customWidth="1"/>
    <col min="14062" max="14303" width="8.88671875" style="1632"/>
    <col min="14304" max="14304" width="18.6640625" style="1632" customWidth="1"/>
    <col min="14305" max="14305" width="18.44140625" style="1632" customWidth="1"/>
    <col min="14306" max="14306" width="19.5546875" style="1632" customWidth="1"/>
    <col min="14307" max="14307" width="11.6640625" style="1632" bestFit="1" customWidth="1"/>
    <col min="14308" max="14308" width="19.5546875" style="1632" bestFit="1" customWidth="1"/>
    <col min="14309" max="14309" width="13" style="1632" bestFit="1" customWidth="1"/>
    <col min="14310" max="14310" width="19.5546875" style="1632" bestFit="1" customWidth="1"/>
    <col min="14311" max="14311" width="11.88671875" style="1632" bestFit="1" customWidth="1"/>
    <col min="14312" max="14312" width="19.5546875" style="1632" bestFit="1" customWidth="1"/>
    <col min="14313" max="14313" width="14" style="1632" bestFit="1" customWidth="1"/>
    <col min="14314" max="14314" width="19.5546875" style="1632" bestFit="1" customWidth="1"/>
    <col min="14315" max="14316" width="14.44140625" style="1632" customWidth="1"/>
    <col min="14317" max="14317" width="11.5546875" style="1632" bestFit="1" customWidth="1"/>
    <col min="14318" max="14559" width="8.88671875" style="1632"/>
    <col min="14560" max="14560" width="18.6640625" style="1632" customWidth="1"/>
    <col min="14561" max="14561" width="18.44140625" style="1632" customWidth="1"/>
    <col min="14562" max="14562" width="19.5546875" style="1632" customWidth="1"/>
    <col min="14563" max="14563" width="11.6640625" style="1632" bestFit="1" customWidth="1"/>
    <col min="14564" max="14564" width="19.5546875" style="1632" bestFit="1" customWidth="1"/>
    <col min="14565" max="14565" width="13" style="1632" bestFit="1" customWidth="1"/>
    <col min="14566" max="14566" width="19.5546875" style="1632" bestFit="1" customWidth="1"/>
    <col min="14567" max="14567" width="11.88671875" style="1632" bestFit="1" customWidth="1"/>
    <col min="14568" max="14568" width="19.5546875" style="1632" bestFit="1" customWidth="1"/>
    <col min="14569" max="14569" width="14" style="1632" bestFit="1" customWidth="1"/>
    <col min="14570" max="14570" width="19.5546875" style="1632" bestFit="1" customWidth="1"/>
    <col min="14571" max="14572" width="14.44140625" style="1632" customWidth="1"/>
    <col min="14573" max="14573" width="11.5546875" style="1632" bestFit="1" customWidth="1"/>
    <col min="14574" max="14815" width="8.88671875" style="1632"/>
    <col min="14816" max="14816" width="18.6640625" style="1632" customWidth="1"/>
    <col min="14817" max="14817" width="18.44140625" style="1632" customWidth="1"/>
    <col min="14818" max="14818" width="19.5546875" style="1632" customWidth="1"/>
    <col min="14819" max="14819" width="11.6640625" style="1632" bestFit="1" customWidth="1"/>
    <col min="14820" max="14820" width="19.5546875" style="1632" bestFit="1" customWidth="1"/>
    <col min="14821" max="14821" width="13" style="1632" bestFit="1" customWidth="1"/>
    <col min="14822" max="14822" width="19.5546875" style="1632" bestFit="1" customWidth="1"/>
    <col min="14823" max="14823" width="11.88671875" style="1632" bestFit="1" customWidth="1"/>
    <col min="14824" max="14824" width="19.5546875" style="1632" bestFit="1" customWidth="1"/>
    <col min="14825" max="14825" width="14" style="1632" bestFit="1" customWidth="1"/>
    <col min="14826" max="14826" width="19.5546875" style="1632" bestFit="1" customWidth="1"/>
    <col min="14827" max="14828" width="14.44140625" style="1632" customWidth="1"/>
    <col min="14829" max="14829" width="11.5546875" style="1632" bestFit="1" customWidth="1"/>
    <col min="14830" max="15071" width="8.88671875" style="1632"/>
    <col min="15072" max="15072" width="18.6640625" style="1632" customWidth="1"/>
    <col min="15073" max="15073" width="18.44140625" style="1632" customWidth="1"/>
    <col min="15074" max="15074" width="19.5546875" style="1632" customWidth="1"/>
    <col min="15075" max="15075" width="11.6640625" style="1632" bestFit="1" customWidth="1"/>
    <col min="15076" max="15076" width="19.5546875" style="1632" bestFit="1" customWidth="1"/>
    <col min="15077" max="15077" width="13" style="1632" bestFit="1" customWidth="1"/>
    <col min="15078" max="15078" width="19.5546875" style="1632" bestFit="1" customWidth="1"/>
    <col min="15079" max="15079" width="11.88671875" style="1632" bestFit="1" customWidth="1"/>
    <col min="15080" max="15080" width="19.5546875" style="1632" bestFit="1" customWidth="1"/>
    <col min="15081" max="15081" width="14" style="1632" bestFit="1" customWidth="1"/>
    <col min="15082" max="15082" width="19.5546875" style="1632" bestFit="1" customWidth="1"/>
    <col min="15083" max="15084" width="14.44140625" style="1632" customWidth="1"/>
    <col min="15085" max="15085" width="11.5546875" style="1632" bestFit="1" customWidth="1"/>
    <col min="15086" max="15327" width="8.88671875" style="1632"/>
    <col min="15328" max="15328" width="18.6640625" style="1632" customWidth="1"/>
    <col min="15329" max="15329" width="18.44140625" style="1632" customWidth="1"/>
    <col min="15330" max="15330" width="19.5546875" style="1632" customWidth="1"/>
    <col min="15331" max="15331" width="11.6640625" style="1632" bestFit="1" customWidth="1"/>
    <col min="15332" max="15332" width="19.5546875" style="1632" bestFit="1" customWidth="1"/>
    <col min="15333" max="15333" width="13" style="1632" bestFit="1" customWidth="1"/>
    <col min="15334" max="15334" width="19.5546875" style="1632" bestFit="1" customWidth="1"/>
    <col min="15335" max="15335" width="11.88671875" style="1632" bestFit="1" customWidth="1"/>
    <col min="15336" max="15336" width="19.5546875" style="1632" bestFit="1" customWidth="1"/>
    <col min="15337" max="15337" width="14" style="1632" bestFit="1" customWidth="1"/>
    <col min="15338" max="15338" width="19.5546875" style="1632" bestFit="1" customWidth="1"/>
    <col min="15339" max="15340" width="14.44140625" style="1632" customWidth="1"/>
    <col min="15341" max="15341" width="11.5546875" style="1632" bestFit="1" customWidth="1"/>
    <col min="15342" max="15583" width="8.88671875" style="1632"/>
    <col min="15584" max="15584" width="18.6640625" style="1632" customWidth="1"/>
    <col min="15585" max="15585" width="18.44140625" style="1632" customWidth="1"/>
    <col min="15586" max="15586" width="19.5546875" style="1632" customWidth="1"/>
    <col min="15587" max="15587" width="11.6640625" style="1632" bestFit="1" customWidth="1"/>
    <col min="15588" max="15588" width="19.5546875" style="1632" bestFit="1" customWidth="1"/>
    <col min="15589" max="15589" width="13" style="1632" bestFit="1" customWidth="1"/>
    <col min="15590" max="15590" width="19.5546875" style="1632" bestFit="1" customWidth="1"/>
    <col min="15591" max="15591" width="11.88671875" style="1632" bestFit="1" customWidth="1"/>
    <col min="15592" max="15592" width="19.5546875" style="1632" bestFit="1" customWidth="1"/>
    <col min="15593" max="15593" width="14" style="1632" bestFit="1" customWidth="1"/>
    <col min="15594" max="15594" width="19.5546875" style="1632" bestFit="1" customWidth="1"/>
    <col min="15595" max="15596" width="14.44140625" style="1632" customWidth="1"/>
    <col min="15597" max="15597" width="11.5546875" style="1632" bestFit="1" customWidth="1"/>
    <col min="15598" max="15839" width="8.88671875" style="1632"/>
    <col min="15840" max="15840" width="18.6640625" style="1632" customWidth="1"/>
    <col min="15841" max="15841" width="18.44140625" style="1632" customWidth="1"/>
    <col min="15842" max="15842" width="19.5546875" style="1632" customWidth="1"/>
    <col min="15843" max="15843" width="11.6640625" style="1632" bestFit="1" customWidth="1"/>
    <col min="15844" max="15844" width="19.5546875" style="1632" bestFit="1" customWidth="1"/>
    <col min="15845" max="15845" width="13" style="1632" bestFit="1" customWidth="1"/>
    <col min="15846" max="15846" width="19.5546875" style="1632" bestFit="1" customWidth="1"/>
    <col min="15847" max="15847" width="11.88671875" style="1632" bestFit="1" customWidth="1"/>
    <col min="15848" max="15848" width="19.5546875" style="1632" bestFit="1" customWidth="1"/>
    <col min="15849" max="15849" width="14" style="1632" bestFit="1" customWidth="1"/>
    <col min="15850" max="15850" width="19.5546875" style="1632" bestFit="1" customWidth="1"/>
    <col min="15851" max="15852" width="14.44140625" style="1632" customWidth="1"/>
    <col min="15853" max="15853" width="11.5546875" style="1632" bestFit="1" customWidth="1"/>
    <col min="15854" max="16095" width="8.88671875" style="1632"/>
    <col min="16096" max="16096" width="18.6640625" style="1632" customWidth="1"/>
    <col min="16097" max="16097" width="18.44140625" style="1632" customWidth="1"/>
    <col min="16098" max="16098" width="19.5546875" style="1632" customWidth="1"/>
    <col min="16099" max="16099" width="11.6640625" style="1632" bestFit="1" customWidth="1"/>
    <col min="16100" max="16100" width="19.5546875" style="1632" bestFit="1" customWidth="1"/>
    <col min="16101" max="16101" width="13" style="1632" bestFit="1" customWidth="1"/>
    <col min="16102" max="16102" width="19.5546875" style="1632" bestFit="1" customWidth="1"/>
    <col min="16103" max="16103" width="11.88671875" style="1632" bestFit="1" customWidth="1"/>
    <col min="16104" max="16104" width="19.5546875" style="1632" bestFit="1" customWidth="1"/>
    <col min="16105" max="16105" width="14" style="1632" bestFit="1" customWidth="1"/>
    <col min="16106" max="16106" width="19.5546875" style="1632" bestFit="1" customWidth="1"/>
    <col min="16107" max="16108" width="14.44140625" style="1632" customWidth="1"/>
    <col min="16109" max="16109" width="11.5546875" style="1632" bestFit="1" customWidth="1"/>
    <col min="16110" max="16384" width="8.88671875" style="1632"/>
  </cols>
  <sheetData>
    <row r="1" spans="1:13">
      <c r="A1" s="3990" t="s">
        <v>1639</v>
      </c>
      <c r="B1" s="3990"/>
      <c r="C1" s="3990"/>
      <c r="D1" s="3990"/>
      <c r="E1" s="3990"/>
      <c r="F1" s="3990"/>
      <c r="G1" s="3990"/>
      <c r="H1" s="3990"/>
      <c r="I1" s="3990"/>
    </row>
    <row r="2" spans="1:13">
      <c r="A2" s="3991" t="s">
        <v>44</v>
      </c>
      <c r="B2" s="3991"/>
      <c r="C2" s="3991"/>
      <c r="D2" s="3991"/>
      <c r="E2" s="3991"/>
      <c r="F2" s="3991"/>
      <c r="G2" s="3991"/>
      <c r="H2" s="3991"/>
      <c r="I2" s="3991"/>
    </row>
    <row r="3" spans="1:13" ht="16.2" thickBot="1">
      <c r="A3" s="3992" t="s">
        <v>384</v>
      </c>
      <c r="B3" s="3992"/>
      <c r="C3" s="3992"/>
      <c r="D3" s="3992"/>
      <c r="E3" s="3992"/>
      <c r="F3" s="3992"/>
      <c r="G3" s="3992"/>
      <c r="H3" s="3992"/>
      <c r="I3" s="3992"/>
    </row>
    <row r="4" spans="1:13" ht="16.2" thickTop="1">
      <c r="A4" s="1795"/>
      <c r="B4" s="3993" t="s">
        <v>1419</v>
      </c>
      <c r="C4" s="3994"/>
      <c r="D4" s="3994"/>
      <c r="E4" s="3995"/>
      <c r="F4" s="3994" t="s">
        <v>1418</v>
      </c>
      <c r="G4" s="3994"/>
      <c r="H4" s="3994"/>
      <c r="I4" s="3996"/>
    </row>
    <row r="5" spans="1:13">
      <c r="A5" s="3997" t="s">
        <v>1397</v>
      </c>
      <c r="B5" s="3999" t="s">
        <v>173</v>
      </c>
      <c r="C5" s="4000"/>
      <c r="D5" s="3999" t="s">
        <v>180</v>
      </c>
      <c r="E5" s="4000"/>
      <c r="F5" s="4001" t="s">
        <v>173</v>
      </c>
      <c r="G5" s="4002"/>
      <c r="H5" s="4003" t="s">
        <v>180</v>
      </c>
      <c r="I5" s="4004"/>
    </row>
    <row r="6" spans="1:13" ht="31.2">
      <c r="A6" s="3998"/>
      <c r="B6" s="1794" t="s">
        <v>353</v>
      </c>
      <c r="C6" s="1794" t="s">
        <v>1399</v>
      </c>
      <c r="D6" s="1794" t="s">
        <v>353</v>
      </c>
      <c r="E6" s="1794" t="s">
        <v>1399</v>
      </c>
      <c r="F6" s="2095" t="s">
        <v>353</v>
      </c>
      <c r="G6" s="1736" t="s">
        <v>1399</v>
      </c>
      <c r="H6" s="1735" t="s">
        <v>353</v>
      </c>
      <c r="I6" s="1754" t="s">
        <v>1399</v>
      </c>
    </row>
    <row r="7" spans="1:13">
      <c r="A7" s="1652" t="s">
        <v>740</v>
      </c>
      <c r="B7" s="1793">
        <v>0</v>
      </c>
      <c r="C7" s="1792">
        <v>0</v>
      </c>
      <c r="D7" s="1793">
        <v>0</v>
      </c>
      <c r="E7" s="1792">
        <v>0</v>
      </c>
      <c r="F7" s="1791">
        <v>0</v>
      </c>
      <c r="G7" s="1792">
        <v>0</v>
      </c>
      <c r="H7" s="1791">
        <v>0</v>
      </c>
      <c r="I7" s="1789">
        <v>0</v>
      </c>
    </row>
    <row r="8" spans="1:13">
      <c r="A8" s="1652" t="s">
        <v>739</v>
      </c>
      <c r="B8" s="1692">
        <v>0</v>
      </c>
      <c r="C8" s="1691">
        <v>0</v>
      </c>
      <c r="D8" s="1692">
        <v>0</v>
      </c>
      <c r="E8" s="1691">
        <v>0</v>
      </c>
      <c r="F8" s="1692">
        <v>14850</v>
      </c>
      <c r="G8" s="1691">
        <v>8.8995999999999995</v>
      </c>
      <c r="H8" s="1692">
        <v>0</v>
      </c>
      <c r="I8" s="1790">
        <v>0</v>
      </c>
    </row>
    <row r="9" spans="1:13">
      <c r="A9" s="1652" t="s">
        <v>738</v>
      </c>
      <c r="B9" s="1787">
        <v>0</v>
      </c>
      <c r="C9" s="1784">
        <v>0</v>
      </c>
      <c r="D9" s="1692">
        <v>0</v>
      </c>
      <c r="E9" s="1691">
        <v>0</v>
      </c>
      <c r="F9" s="1692">
        <v>28850</v>
      </c>
      <c r="G9" s="1691">
        <v>8.4710000000000001</v>
      </c>
      <c r="H9" s="1692">
        <v>0</v>
      </c>
      <c r="I9" s="2139">
        <v>0</v>
      </c>
      <c r="L9"/>
    </row>
    <row r="10" spans="1:13">
      <c r="A10" s="1652" t="s">
        <v>737</v>
      </c>
      <c r="B10" s="1787">
        <v>0</v>
      </c>
      <c r="C10" s="1784">
        <v>0</v>
      </c>
      <c r="D10" s="1692">
        <v>0</v>
      </c>
      <c r="E10" s="1691">
        <v>0</v>
      </c>
      <c r="F10" s="1692">
        <v>28500</v>
      </c>
      <c r="G10" s="1691">
        <v>8.3718000000000004</v>
      </c>
      <c r="H10" s="1692">
        <v>0</v>
      </c>
      <c r="I10" s="1789">
        <v>0</v>
      </c>
    </row>
    <row r="11" spans="1:13">
      <c r="A11" s="1652" t="s">
        <v>736</v>
      </c>
      <c r="B11" s="1787">
        <v>0</v>
      </c>
      <c r="C11" s="1784">
        <v>0</v>
      </c>
      <c r="D11" s="1692">
        <v>0</v>
      </c>
      <c r="E11" s="1691">
        <v>0</v>
      </c>
      <c r="F11" s="1753">
        <v>11650</v>
      </c>
      <c r="G11" s="1691">
        <v>7.5720999999999998</v>
      </c>
      <c r="H11" s="1753">
        <v>0</v>
      </c>
      <c r="I11" s="1789">
        <v>0</v>
      </c>
    </row>
    <row r="12" spans="1:13">
      <c r="A12" s="1652" t="s">
        <v>735</v>
      </c>
      <c r="B12" s="1787">
        <v>0</v>
      </c>
      <c r="C12" s="1784">
        <v>0</v>
      </c>
      <c r="D12" s="1692">
        <v>0</v>
      </c>
      <c r="E12" s="1691">
        <v>0</v>
      </c>
      <c r="F12" s="1788" t="s">
        <v>62</v>
      </c>
      <c r="G12" s="1786" t="s">
        <v>62</v>
      </c>
      <c r="H12" s="1692">
        <v>0</v>
      </c>
      <c r="I12" s="2139">
        <v>0</v>
      </c>
    </row>
    <row r="13" spans="1:13">
      <c r="A13" s="1652" t="s">
        <v>734</v>
      </c>
      <c r="B13" s="1787">
        <v>0</v>
      </c>
      <c r="C13" s="1784">
        <v>0</v>
      </c>
      <c r="D13" s="1692">
        <v>0</v>
      </c>
      <c r="E13" s="1691">
        <v>0</v>
      </c>
      <c r="F13" s="1788" t="s">
        <v>62</v>
      </c>
      <c r="G13" s="1786" t="s">
        <v>62</v>
      </c>
      <c r="H13" s="1692">
        <v>0</v>
      </c>
      <c r="I13" s="2139">
        <v>0</v>
      </c>
    </row>
    <row r="14" spans="1:13">
      <c r="A14" s="1652" t="s">
        <v>733</v>
      </c>
      <c r="B14" s="1787">
        <v>0</v>
      </c>
      <c r="C14" s="1784">
        <v>0</v>
      </c>
      <c r="D14" s="1692">
        <v>0</v>
      </c>
      <c r="E14" s="1691">
        <v>0</v>
      </c>
      <c r="F14" s="1775" t="s">
        <v>62</v>
      </c>
      <c r="G14" s="1786" t="s">
        <v>62</v>
      </c>
      <c r="H14" s="1692">
        <v>0</v>
      </c>
      <c r="I14" s="2139">
        <v>0</v>
      </c>
    </row>
    <row r="15" spans="1:13">
      <c r="A15" s="1652" t="s">
        <v>732</v>
      </c>
      <c r="B15" s="1784">
        <v>0</v>
      </c>
      <c r="C15" s="1783">
        <v>0</v>
      </c>
      <c r="D15" s="1692">
        <v>0</v>
      </c>
      <c r="E15" s="1691">
        <v>0</v>
      </c>
      <c r="F15" s="1785">
        <v>5850</v>
      </c>
      <c r="G15" s="1783">
        <v>7.8943000000000003</v>
      </c>
      <c r="H15" s="1692">
        <v>0</v>
      </c>
      <c r="I15" s="2139">
        <v>0</v>
      </c>
      <c r="M15" s="1667"/>
    </row>
    <row r="16" spans="1:13">
      <c r="A16" s="1652" t="s">
        <v>731</v>
      </c>
      <c r="B16" s="1784">
        <v>0</v>
      </c>
      <c r="C16" s="1783">
        <v>0</v>
      </c>
      <c r="D16" s="1692">
        <v>0</v>
      </c>
      <c r="E16" s="1691">
        <v>0</v>
      </c>
      <c r="F16" s="1775">
        <v>0</v>
      </c>
      <c r="G16" s="1783">
        <v>0</v>
      </c>
      <c r="H16" s="1692">
        <v>0</v>
      </c>
      <c r="I16" s="2139">
        <v>0</v>
      </c>
    </row>
    <row r="17" spans="1:11">
      <c r="A17" s="1652" t="s">
        <v>730</v>
      </c>
      <c r="B17" s="1784">
        <v>0</v>
      </c>
      <c r="C17" s="1783">
        <v>0</v>
      </c>
      <c r="D17" s="1692">
        <v>0</v>
      </c>
      <c r="E17" s="1691">
        <v>0</v>
      </c>
      <c r="F17" s="1775">
        <v>0</v>
      </c>
      <c r="G17" s="1783">
        <v>0</v>
      </c>
      <c r="H17" s="1692">
        <v>0</v>
      </c>
      <c r="I17" s="2139">
        <v>0</v>
      </c>
    </row>
    <row r="18" spans="1:11">
      <c r="A18" s="1689" t="s">
        <v>729</v>
      </c>
      <c r="B18" s="1784">
        <v>0</v>
      </c>
      <c r="C18" s="1783">
        <v>0</v>
      </c>
      <c r="D18" s="1692">
        <v>0</v>
      </c>
      <c r="E18" s="1691">
        <v>0</v>
      </c>
      <c r="F18" s="1775">
        <v>0</v>
      </c>
      <c r="G18" s="1783">
        <v>0</v>
      </c>
      <c r="H18" s="1692">
        <v>0</v>
      </c>
      <c r="I18" s="2139">
        <v>0</v>
      </c>
      <c r="J18" s="1773"/>
    </row>
    <row r="19" spans="1:11" s="1778" customFormat="1">
      <c r="A19" s="1726" t="s">
        <v>324</v>
      </c>
      <c r="B19" s="1782">
        <f>SUM(B7:B18)</f>
        <v>0</v>
      </c>
      <c r="C19" s="1780">
        <v>0</v>
      </c>
      <c r="D19" s="1782">
        <f>SUM(D7:D18)</f>
        <v>0</v>
      </c>
      <c r="E19" s="1780">
        <v>0</v>
      </c>
      <c r="F19" s="1781">
        <f>SUM(F7:F18)</f>
        <v>89700</v>
      </c>
      <c r="G19" s="1780">
        <v>8.3560794871794872</v>
      </c>
      <c r="H19" s="1779">
        <f>SUM(H7:H18)</f>
        <v>0</v>
      </c>
      <c r="I19" s="1761">
        <v>0</v>
      </c>
    </row>
    <row r="20" spans="1:11">
      <c r="A20" s="1737"/>
      <c r="B20" s="4005" t="s">
        <v>1417</v>
      </c>
      <c r="C20" s="4006"/>
      <c r="D20" s="4006"/>
      <c r="E20" s="4007"/>
      <c r="F20" s="4008" t="s">
        <v>1416</v>
      </c>
      <c r="G20" s="4008"/>
      <c r="H20" s="4008"/>
      <c r="I20" s="4009"/>
    </row>
    <row r="21" spans="1:11">
      <c r="A21" s="3997" t="s">
        <v>1397</v>
      </c>
      <c r="B21" s="4010" t="s">
        <v>173</v>
      </c>
      <c r="C21" s="4000"/>
      <c r="D21" s="4010" t="s">
        <v>180</v>
      </c>
      <c r="E21" s="4000"/>
      <c r="F21" s="4010" t="s">
        <v>173</v>
      </c>
      <c r="G21" s="4000"/>
      <c r="H21" s="4010" t="s">
        <v>180</v>
      </c>
      <c r="I21" s="4011"/>
    </row>
    <row r="22" spans="1:11" ht="31.2">
      <c r="A22" s="3998"/>
      <c r="B22" s="1735" t="s">
        <v>353</v>
      </c>
      <c r="C22" s="1736" t="s">
        <v>1399</v>
      </c>
      <c r="D22" s="1735" t="s">
        <v>353</v>
      </c>
      <c r="E22" s="1736" t="s">
        <v>1399</v>
      </c>
      <c r="F22" s="1736" t="s">
        <v>353</v>
      </c>
      <c r="G22" s="1736" t="s">
        <v>1399</v>
      </c>
      <c r="H22" s="1735" t="s">
        <v>353</v>
      </c>
      <c r="I22" s="1734" t="s">
        <v>1399</v>
      </c>
      <c r="K22"/>
    </row>
    <row r="23" spans="1:11">
      <c r="A23" s="1652" t="s">
        <v>740</v>
      </c>
      <c r="B23" s="1777">
        <v>0</v>
      </c>
      <c r="C23" s="1776">
        <v>0</v>
      </c>
      <c r="D23" s="1775">
        <v>0</v>
      </c>
      <c r="E23" s="1774">
        <v>0</v>
      </c>
      <c r="F23" s="1729">
        <v>0</v>
      </c>
      <c r="G23" s="1769">
        <v>0</v>
      </c>
      <c r="H23" s="1775">
        <v>0</v>
      </c>
      <c r="I23" s="2140">
        <v>0</v>
      </c>
    </row>
    <row r="24" spans="1:11">
      <c r="A24" s="1652" t="s">
        <v>739</v>
      </c>
      <c r="B24" s="1728">
        <v>0</v>
      </c>
      <c r="C24" s="1674">
        <v>0</v>
      </c>
      <c r="D24" s="1775">
        <v>0</v>
      </c>
      <c r="E24" s="1774">
        <v>0</v>
      </c>
      <c r="F24" s="1729">
        <v>0</v>
      </c>
      <c r="G24" s="1677">
        <v>0</v>
      </c>
      <c r="H24" s="1692">
        <v>0</v>
      </c>
      <c r="I24" s="2139">
        <v>0</v>
      </c>
    </row>
    <row r="25" spans="1:11">
      <c r="A25" s="1652" t="s">
        <v>738</v>
      </c>
      <c r="B25" s="1728">
        <v>0</v>
      </c>
      <c r="C25" s="1674">
        <v>0</v>
      </c>
      <c r="D25" s="1692">
        <v>0</v>
      </c>
      <c r="E25" s="1691">
        <v>0</v>
      </c>
      <c r="F25" s="1729">
        <v>0</v>
      </c>
      <c r="G25" s="1677">
        <v>0</v>
      </c>
      <c r="H25" s="1692">
        <v>0</v>
      </c>
      <c r="I25" s="2139">
        <v>0</v>
      </c>
    </row>
    <row r="26" spans="1:11">
      <c r="A26" s="1652" t="s">
        <v>737</v>
      </c>
      <c r="B26" s="1728">
        <v>0</v>
      </c>
      <c r="C26" s="1674">
        <v>0</v>
      </c>
      <c r="D26" s="1772">
        <v>0</v>
      </c>
      <c r="E26" s="1771">
        <v>0</v>
      </c>
      <c r="F26" s="1729">
        <v>0</v>
      </c>
      <c r="G26" s="1677">
        <v>0</v>
      </c>
      <c r="H26" s="1772">
        <v>0</v>
      </c>
      <c r="I26" s="2141">
        <v>0</v>
      </c>
      <c r="K26" s="1773"/>
    </row>
    <row r="27" spans="1:11">
      <c r="A27" s="1652" t="s">
        <v>736</v>
      </c>
      <c r="B27" s="1677">
        <v>0</v>
      </c>
      <c r="C27" s="1674">
        <v>0</v>
      </c>
      <c r="D27" s="1772">
        <v>0</v>
      </c>
      <c r="E27" s="1771">
        <v>0</v>
      </c>
      <c r="F27" s="1729">
        <v>0</v>
      </c>
      <c r="G27" s="1677">
        <v>0</v>
      </c>
      <c r="H27" s="1772">
        <v>0</v>
      </c>
      <c r="I27" s="2141">
        <v>0</v>
      </c>
    </row>
    <row r="28" spans="1:11">
      <c r="A28" s="1652" t="s">
        <v>735</v>
      </c>
      <c r="B28" s="1728">
        <v>0</v>
      </c>
      <c r="C28" s="1674">
        <v>0</v>
      </c>
      <c r="D28" s="1692">
        <v>0</v>
      </c>
      <c r="E28" s="1691">
        <v>0</v>
      </c>
      <c r="F28" s="1753">
        <v>0</v>
      </c>
      <c r="G28" s="1677">
        <v>0</v>
      </c>
      <c r="H28" s="1692">
        <v>0</v>
      </c>
      <c r="I28" s="2139">
        <v>0</v>
      </c>
    </row>
    <row r="29" spans="1:11">
      <c r="A29" s="1652" t="s">
        <v>734</v>
      </c>
      <c r="B29" s="1677">
        <v>0</v>
      </c>
      <c r="C29" s="1674">
        <v>0</v>
      </c>
      <c r="D29" s="1692">
        <v>0</v>
      </c>
      <c r="E29" s="1691">
        <v>0</v>
      </c>
      <c r="F29" s="1728">
        <v>0</v>
      </c>
      <c r="G29" s="1677">
        <v>0</v>
      </c>
      <c r="H29" s="1692">
        <v>0</v>
      </c>
      <c r="I29" s="2139">
        <v>0</v>
      </c>
    </row>
    <row r="30" spans="1:11">
      <c r="A30" s="1652" t="s">
        <v>733</v>
      </c>
      <c r="B30" s="1677">
        <v>0</v>
      </c>
      <c r="C30" s="1674">
        <v>0</v>
      </c>
      <c r="D30" s="1692">
        <v>0</v>
      </c>
      <c r="E30" s="1691">
        <v>0</v>
      </c>
      <c r="F30" s="1728">
        <v>0</v>
      </c>
      <c r="G30" s="1677">
        <v>0</v>
      </c>
      <c r="H30" s="1692">
        <v>0</v>
      </c>
      <c r="I30" s="2139">
        <v>0</v>
      </c>
    </row>
    <row r="31" spans="1:11">
      <c r="A31" s="1652" t="s">
        <v>732</v>
      </c>
      <c r="B31" s="1677">
        <v>0</v>
      </c>
      <c r="C31" s="1674">
        <v>0</v>
      </c>
      <c r="D31" s="1692">
        <v>0</v>
      </c>
      <c r="E31" s="1691">
        <v>0</v>
      </c>
      <c r="F31" s="1728">
        <v>0</v>
      </c>
      <c r="G31" s="1677">
        <v>0</v>
      </c>
      <c r="H31" s="1692">
        <v>0</v>
      </c>
      <c r="I31" s="2139">
        <v>0</v>
      </c>
    </row>
    <row r="32" spans="1:11">
      <c r="A32" s="1652" t="s">
        <v>731</v>
      </c>
      <c r="B32" s="1677">
        <v>0</v>
      </c>
      <c r="C32" s="1674">
        <v>0</v>
      </c>
      <c r="D32" s="1692">
        <v>0</v>
      </c>
      <c r="E32" s="1691">
        <v>0</v>
      </c>
      <c r="F32" s="1728">
        <v>0</v>
      </c>
      <c r="G32" s="1677">
        <v>0</v>
      </c>
      <c r="H32" s="1692">
        <v>0</v>
      </c>
      <c r="I32" s="2139">
        <v>0</v>
      </c>
    </row>
    <row r="33" spans="1:9">
      <c r="A33" s="1652" t="s">
        <v>730</v>
      </c>
      <c r="B33" s="1677">
        <v>0</v>
      </c>
      <c r="C33" s="1674">
        <v>0</v>
      </c>
      <c r="D33" s="1677">
        <v>0</v>
      </c>
      <c r="E33" s="1674">
        <v>0</v>
      </c>
      <c r="F33" s="1728">
        <v>0</v>
      </c>
      <c r="G33" s="1677">
        <v>0</v>
      </c>
      <c r="H33" s="1677">
        <v>0</v>
      </c>
      <c r="I33" s="2142">
        <v>0</v>
      </c>
    </row>
    <row r="34" spans="1:9">
      <c r="A34" s="1689" t="s">
        <v>729</v>
      </c>
      <c r="B34" s="1677">
        <v>0</v>
      </c>
      <c r="C34" s="1674">
        <v>0</v>
      </c>
      <c r="D34" s="1677">
        <v>0</v>
      </c>
      <c r="E34" s="1674">
        <v>0</v>
      </c>
      <c r="F34" s="1728">
        <v>0</v>
      </c>
      <c r="G34" s="1677">
        <v>0</v>
      </c>
      <c r="H34" s="1677">
        <v>0</v>
      </c>
      <c r="I34" s="2142">
        <v>0</v>
      </c>
    </row>
    <row r="35" spans="1:9">
      <c r="A35" s="1726" t="s">
        <v>324</v>
      </c>
      <c r="B35" s="1685">
        <f>SUM(B23:B34)</f>
        <v>0</v>
      </c>
      <c r="C35" s="1685">
        <v>0</v>
      </c>
      <c r="D35" s="1685">
        <f>SUM(D23:D34)</f>
        <v>0</v>
      </c>
      <c r="E35" s="1685">
        <v>0</v>
      </c>
      <c r="F35" s="1763">
        <v>0</v>
      </c>
      <c r="G35" s="1686">
        <v>0</v>
      </c>
      <c r="H35" s="1685">
        <v>0</v>
      </c>
      <c r="I35" s="1761">
        <v>0</v>
      </c>
    </row>
    <row r="36" spans="1:9">
      <c r="A36" s="1737"/>
      <c r="B36" s="4005" t="s">
        <v>1415</v>
      </c>
      <c r="C36" s="4006"/>
      <c r="D36" s="4006"/>
      <c r="E36" s="4007"/>
      <c r="F36" s="4008" t="s">
        <v>1414</v>
      </c>
      <c r="G36" s="4008"/>
      <c r="H36" s="4008"/>
      <c r="I36" s="4009"/>
    </row>
    <row r="37" spans="1:9">
      <c r="A37" s="3997" t="s">
        <v>1397</v>
      </c>
      <c r="B37" s="4010" t="s">
        <v>173</v>
      </c>
      <c r="C37" s="4000"/>
      <c r="D37" s="3999" t="s">
        <v>180</v>
      </c>
      <c r="E37" s="4000"/>
      <c r="F37" s="4010" t="s">
        <v>173</v>
      </c>
      <c r="G37" s="4000"/>
      <c r="H37" s="3999" t="s">
        <v>180</v>
      </c>
      <c r="I37" s="4011"/>
    </row>
    <row r="38" spans="1:9" ht="31.2">
      <c r="A38" s="3998"/>
      <c r="B38" s="1735" t="s">
        <v>353</v>
      </c>
      <c r="C38" s="1735" t="s">
        <v>1399</v>
      </c>
      <c r="D38" s="1735" t="s">
        <v>353</v>
      </c>
      <c r="E38" s="1770" t="s">
        <v>1399</v>
      </c>
      <c r="F38" s="1736" t="s">
        <v>353</v>
      </c>
      <c r="G38" s="1735" t="s">
        <v>1399</v>
      </c>
      <c r="H38" s="1735" t="s">
        <v>353</v>
      </c>
      <c r="I38" s="1734" t="s">
        <v>1399</v>
      </c>
    </row>
    <row r="39" spans="1:9">
      <c r="A39" s="1652" t="s">
        <v>740</v>
      </c>
      <c r="B39" s="1764" t="s">
        <v>62</v>
      </c>
      <c r="C39" s="1769" t="s">
        <v>62</v>
      </c>
      <c r="D39" s="1764">
        <v>0</v>
      </c>
      <c r="E39" s="1769">
        <v>0</v>
      </c>
      <c r="F39" s="1768">
        <v>0</v>
      </c>
      <c r="G39" s="1677">
        <v>0</v>
      </c>
      <c r="H39" s="1767">
        <v>0</v>
      </c>
      <c r="I39" s="1766">
        <v>0</v>
      </c>
    </row>
    <row r="40" spans="1:9">
      <c r="A40" s="1652" t="s">
        <v>739</v>
      </c>
      <c r="B40" s="1764" t="s">
        <v>62</v>
      </c>
      <c r="C40" s="1677" t="s">
        <v>62</v>
      </c>
      <c r="D40" s="1764">
        <v>0</v>
      </c>
      <c r="E40" s="1677">
        <v>0</v>
      </c>
      <c r="F40" s="1765">
        <v>0</v>
      </c>
      <c r="G40" s="1690">
        <v>0</v>
      </c>
      <c r="H40" s="1765">
        <v>0</v>
      </c>
      <c r="I40" s="2143">
        <v>0</v>
      </c>
    </row>
    <row r="41" spans="1:9">
      <c r="A41" s="1652" t="s">
        <v>738</v>
      </c>
      <c r="B41" s="1764" t="s">
        <v>62</v>
      </c>
      <c r="C41" s="1677" t="s">
        <v>62</v>
      </c>
      <c r="D41" s="1692">
        <v>0</v>
      </c>
      <c r="E41" s="1691">
        <v>0</v>
      </c>
      <c r="F41" s="1765">
        <v>0</v>
      </c>
      <c r="G41" s="1690">
        <v>0</v>
      </c>
      <c r="H41" s="1692">
        <v>0</v>
      </c>
      <c r="I41" s="2139">
        <v>0</v>
      </c>
    </row>
    <row r="42" spans="1:9">
      <c r="A42" s="1652" t="s">
        <v>737</v>
      </c>
      <c r="B42" s="1764" t="s">
        <v>62</v>
      </c>
      <c r="C42" s="1677" t="s">
        <v>62</v>
      </c>
      <c r="D42" s="1764">
        <v>0</v>
      </c>
      <c r="E42" s="1677">
        <v>0</v>
      </c>
      <c r="F42" s="1765">
        <v>0</v>
      </c>
      <c r="G42" s="1690">
        <v>0</v>
      </c>
      <c r="H42" s="1765">
        <v>0</v>
      </c>
      <c r="I42" s="2143">
        <v>0</v>
      </c>
    </row>
    <row r="43" spans="1:9">
      <c r="A43" s="1652" t="s">
        <v>736</v>
      </c>
      <c r="B43" s="1764" t="s">
        <v>62</v>
      </c>
      <c r="C43" s="1677" t="s">
        <v>62</v>
      </c>
      <c r="D43" s="1764">
        <v>0</v>
      </c>
      <c r="E43" s="1677">
        <v>0</v>
      </c>
      <c r="F43" s="1677">
        <v>0</v>
      </c>
      <c r="G43" s="1677">
        <v>0</v>
      </c>
      <c r="H43" s="1764">
        <v>0</v>
      </c>
      <c r="I43" s="2144">
        <v>0</v>
      </c>
    </row>
    <row r="44" spans="1:9">
      <c r="A44" s="1652" t="s">
        <v>735</v>
      </c>
      <c r="B44" s="1764" t="s">
        <v>62</v>
      </c>
      <c r="C44" s="1677" t="s">
        <v>62</v>
      </c>
      <c r="D44" s="1764">
        <v>0</v>
      </c>
      <c r="E44" s="1677">
        <v>0</v>
      </c>
      <c r="F44" s="1728">
        <v>0</v>
      </c>
      <c r="G44" s="1677">
        <v>0</v>
      </c>
      <c r="H44" s="1764">
        <v>0</v>
      </c>
      <c r="I44" s="2144">
        <v>0</v>
      </c>
    </row>
    <row r="45" spans="1:9">
      <c r="A45" s="1652" t="s">
        <v>734</v>
      </c>
      <c r="B45" s="1764" t="s">
        <v>62</v>
      </c>
      <c r="C45" s="1677" t="s">
        <v>62</v>
      </c>
      <c r="D45" s="1764">
        <v>0</v>
      </c>
      <c r="E45" s="1677">
        <v>0</v>
      </c>
      <c r="F45" s="1728">
        <v>5000</v>
      </c>
      <c r="G45" s="1677">
        <v>4.3289999999999997</v>
      </c>
      <c r="H45" s="1764">
        <v>0</v>
      </c>
      <c r="I45" s="2144">
        <v>0</v>
      </c>
    </row>
    <row r="46" spans="1:9">
      <c r="A46" s="1652" t="s">
        <v>733</v>
      </c>
      <c r="B46" s="1764" t="s">
        <v>62</v>
      </c>
      <c r="C46" s="1677" t="s">
        <v>62</v>
      </c>
      <c r="D46" s="1692">
        <v>0</v>
      </c>
      <c r="E46" s="1691">
        <v>0</v>
      </c>
      <c r="F46" s="1764" t="s">
        <v>62</v>
      </c>
      <c r="G46" s="1677" t="s">
        <v>62</v>
      </c>
      <c r="H46" s="1692">
        <v>0</v>
      </c>
      <c r="I46" s="2139">
        <v>0</v>
      </c>
    </row>
    <row r="47" spans="1:9">
      <c r="A47" s="1652" t="s">
        <v>732</v>
      </c>
      <c r="B47" s="1764" t="s">
        <v>62</v>
      </c>
      <c r="C47" s="1677" t="s">
        <v>62</v>
      </c>
      <c r="D47" s="1692">
        <v>0</v>
      </c>
      <c r="E47" s="1691">
        <v>0</v>
      </c>
      <c r="F47" s="1764" t="s">
        <v>62</v>
      </c>
      <c r="G47" s="1677" t="s">
        <v>62</v>
      </c>
      <c r="H47" s="1692">
        <v>0</v>
      </c>
      <c r="I47" s="2139">
        <v>0</v>
      </c>
    </row>
    <row r="48" spans="1:9">
      <c r="A48" s="1652" t="s">
        <v>731</v>
      </c>
      <c r="B48" s="1764" t="s">
        <v>62</v>
      </c>
      <c r="C48" s="1677" t="s">
        <v>62</v>
      </c>
      <c r="D48" s="1692">
        <v>0</v>
      </c>
      <c r="E48" s="1691">
        <v>0</v>
      </c>
      <c r="F48" s="1764" t="s">
        <v>62</v>
      </c>
      <c r="G48" s="1677" t="s">
        <v>62</v>
      </c>
      <c r="H48" s="1692">
        <v>0</v>
      </c>
      <c r="I48" s="2139">
        <v>0</v>
      </c>
    </row>
    <row r="49" spans="1:9">
      <c r="A49" s="1652" t="s">
        <v>730</v>
      </c>
      <c r="B49" s="1677">
        <v>0</v>
      </c>
      <c r="C49" s="1674">
        <v>0</v>
      </c>
      <c r="D49" s="1677">
        <v>0</v>
      </c>
      <c r="E49" s="1674">
        <v>0</v>
      </c>
      <c r="F49" s="1751">
        <v>0</v>
      </c>
      <c r="G49" s="1728">
        <v>0</v>
      </c>
      <c r="H49" s="1751">
        <v>0</v>
      </c>
      <c r="I49" s="1748">
        <v>0</v>
      </c>
    </row>
    <row r="50" spans="1:9">
      <c r="A50" s="1689" t="s">
        <v>729</v>
      </c>
      <c r="B50" s="1677">
        <v>40000</v>
      </c>
      <c r="C50" s="1674">
        <v>2.4598</v>
      </c>
      <c r="D50" s="1677">
        <v>0</v>
      </c>
      <c r="E50" s="1674">
        <v>0</v>
      </c>
      <c r="F50" s="1677">
        <v>23200</v>
      </c>
      <c r="G50" s="1674">
        <v>3.7302999999999997</v>
      </c>
      <c r="H50" s="1677">
        <v>0</v>
      </c>
      <c r="I50" s="2142">
        <v>0</v>
      </c>
    </row>
    <row r="51" spans="1:9">
      <c r="A51" s="1726" t="s">
        <v>324</v>
      </c>
      <c r="B51" s="1685">
        <f>SUM(B39:B50)</f>
        <v>40000</v>
      </c>
      <c r="C51" s="1685">
        <v>2.46</v>
      </c>
      <c r="D51" s="1695">
        <f>SUM(D39:D50)</f>
        <v>0</v>
      </c>
      <c r="E51" s="1685"/>
      <c r="F51" s="1763">
        <f>SUM(F39:F50)</f>
        <v>28200</v>
      </c>
      <c r="G51" s="1762">
        <v>3.8364524822695034</v>
      </c>
      <c r="H51" s="1743">
        <f>SUM(H39:H50)</f>
        <v>0</v>
      </c>
      <c r="I51" s="1761">
        <v>0</v>
      </c>
    </row>
    <row r="52" spans="1:9">
      <c r="A52" s="1737"/>
      <c r="B52" s="4008" t="s">
        <v>1413</v>
      </c>
      <c r="C52" s="4008"/>
      <c r="D52" s="4008"/>
      <c r="E52" s="4008"/>
      <c r="F52" s="1760"/>
      <c r="G52" s="1759"/>
      <c r="H52" s="1758"/>
      <c r="I52" s="1757"/>
    </row>
    <row r="53" spans="1:9">
      <c r="A53" s="3997" t="s">
        <v>1397</v>
      </c>
      <c r="B53" s="4010" t="s">
        <v>173</v>
      </c>
      <c r="C53" s="4000"/>
      <c r="D53" s="3999" t="s">
        <v>180</v>
      </c>
      <c r="E53" s="4000"/>
      <c r="F53" s="1756"/>
      <c r="G53" s="1747"/>
      <c r="H53" s="1746"/>
      <c r="I53" s="1755"/>
    </row>
    <row r="54" spans="1:9" ht="31.2">
      <c r="A54" s="3998"/>
      <c r="B54" s="1736" t="s">
        <v>353</v>
      </c>
      <c r="C54" s="1736" t="s">
        <v>1399</v>
      </c>
      <c r="D54" s="1735" t="s">
        <v>353</v>
      </c>
      <c r="E54" s="1754" t="s">
        <v>1399</v>
      </c>
      <c r="F54" s="1746"/>
      <c r="G54" s="1747"/>
      <c r="H54" s="1746"/>
      <c r="I54" s="1755"/>
    </row>
    <row r="55" spans="1:9">
      <c r="A55" s="1652" t="s">
        <v>740</v>
      </c>
      <c r="B55" s="1753">
        <v>0</v>
      </c>
      <c r="C55" s="1733">
        <v>0</v>
      </c>
      <c r="D55" s="1753">
        <v>0</v>
      </c>
      <c r="E55" s="1752">
        <v>0</v>
      </c>
      <c r="F55" s="1746"/>
      <c r="G55" s="1747"/>
      <c r="H55" s="1746"/>
      <c r="I55" s="1755"/>
    </row>
    <row r="56" spans="1:9">
      <c r="A56" s="1652" t="s">
        <v>739</v>
      </c>
      <c r="B56" s="1751">
        <v>0</v>
      </c>
      <c r="C56" s="1728">
        <v>0</v>
      </c>
      <c r="D56" s="1751">
        <v>0</v>
      </c>
      <c r="E56" s="1748">
        <v>0</v>
      </c>
      <c r="F56" s="1746"/>
      <c r="G56" s="1747"/>
      <c r="H56" s="1746"/>
      <c r="I56" s="1755"/>
    </row>
    <row r="57" spans="1:9">
      <c r="A57" s="1652" t="s">
        <v>738</v>
      </c>
      <c r="B57" s="1751">
        <v>0</v>
      </c>
      <c r="C57" s="1728">
        <v>0</v>
      </c>
      <c r="D57" s="1692">
        <v>0</v>
      </c>
      <c r="E57" s="1748">
        <v>0</v>
      </c>
      <c r="F57" s="1746"/>
      <c r="G57" s="1747"/>
      <c r="H57" s="1746"/>
      <c r="I57" s="1755"/>
    </row>
    <row r="58" spans="1:9">
      <c r="A58" s="1652" t="s">
        <v>737</v>
      </c>
      <c r="B58" s="1751">
        <v>0</v>
      </c>
      <c r="C58" s="1728">
        <v>0</v>
      </c>
      <c r="D58" s="1692">
        <v>0</v>
      </c>
      <c r="E58" s="1748">
        <v>0</v>
      </c>
      <c r="F58" s="1746"/>
      <c r="G58" s="1747"/>
      <c r="H58" s="1746"/>
      <c r="I58" s="1755"/>
    </row>
    <row r="59" spans="1:9">
      <c r="A59" s="1652" t="s">
        <v>736</v>
      </c>
      <c r="B59" s="1674">
        <v>0</v>
      </c>
      <c r="C59" s="1677">
        <v>0</v>
      </c>
      <c r="D59" s="1692">
        <v>0</v>
      </c>
      <c r="E59" s="1748">
        <v>0</v>
      </c>
      <c r="F59" s="1746"/>
      <c r="G59" s="1747"/>
      <c r="H59" s="1746"/>
      <c r="I59" s="1755"/>
    </row>
    <row r="60" spans="1:9">
      <c r="A60" s="1652" t="s">
        <v>735</v>
      </c>
      <c r="B60" s="1751">
        <v>0</v>
      </c>
      <c r="C60" s="1728">
        <v>0</v>
      </c>
      <c r="D60" s="1692">
        <v>0</v>
      </c>
      <c r="E60" s="1748">
        <v>0</v>
      </c>
      <c r="F60" s="1746"/>
      <c r="G60" s="1747"/>
      <c r="H60" s="1746"/>
      <c r="I60" s="1755"/>
    </row>
    <row r="61" spans="1:9">
      <c r="A61" s="1652" t="s">
        <v>734</v>
      </c>
      <c r="B61" s="1751">
        <v>0</v>
      </c>
      <c r="C61" s="1728">
        <v>0</v>
      </c>
      <c r="D61" s="1692">
        <v>0</v>
      </c>
      <c r="E61" s="1748">
        <v>0</v>
      </c>
      <c r="F61" s="1746"/>
      <c r="G61" s="1747"/>
      <c r="H61" s="1746"/>
      <c r="I61" s="1755"/>
    </row>
    <row r="62" spans="1:9">
      <c r="A62" s="1652" t="s">
        <v>733</v>
      </c>
      <c r="B62" s="1751">
        <v>0</v>
      </c>
      <c r="C62" s="1728">
        <v>0</v>
      </c>
      <c r="D62" s="1692">
        <v>0</v>
      </c>
      <c r="E62" s="1748">
        <v>0</v>
      </c>
      <c r="F62" s="1746"/>
      <c r="G62" s="1747"/>
      <c r="H62" s="1746"/>
      <c r="I62" s="1755"/>
    </row>
    <row r="63" spans="1:9">
      <c r="A63" s="1652" t="s">
        <v>732</v>
      </c>
      <c r="B63" s="1751">
        <v>0</v>
      </c>
      <c r="C63" s="1728">
        <v>0</v>
      </c>
      <c r="D63" s="1692">
        <v>0</v>
      </c>
      <c r="E63" s="1748">
        <v>0</v>
      </c>
      <c r="F63" s="1746"/>
      <c r="G63" s="1747"/>
      <c r="H63" s="1746"/>
      <c r="I63" s="1755"/>
    </row>
    <row r="64" spans="1:9">
      <c r="A64" s="1652" t="s">
        <v>731</v>
      </c>
      <c r="B64" s="1751">
        <v>0</v>
      </c>
      <c r="C64" s="1728">
        <v>0</v>
      </c>
      <c r="D64" s="1692">
        <v>0</v>
      </c>
      <c r="E64" s="1748">
        <v>0</v>
      </c>
      <c r="F64" s="1746"/>
      <c r="G64" s="1747"/>
      <c r="H64" s="1746"/>
      <c r="I64" s="1755"/>
    </row>
    <row r="65" spans="1:12">
      <c r="A65" s="1652" t="s">
        <v>730</v>
      </c>
      <c r="B65" s="1751">
        <v>0</v>
      </c>
      <c r="C65" s="1728">
        <v>0</v>
      </c>
      <c r="D65" s="1692">
        <v>0</v>
      </c>
      <c r="E65" s="1748">
        <v>0</v>
      </c>
      <c r="F65" s="1746"/>
      <c r="G65" s="1747"/>
      <c r="H65" s="1746"/>
      <c r="I65" s="1755"/>
    </row>
    <row r="66" spans="1:12">
      <c r="A66" s="1689" t="s">
        <v>729</v>
      </c>
      <c r="B66" s="1749">
        <v>20000</v>
      </c>
      <c r="C66" s="1750">
        <v>5.0590999999999999</v>
      </c>
      <c r="D66" s="1749">
        <v>0</v>
      </c>
      <c r="E66" s="1748">
        <v>0</v>
      </c>
      <c r="F66" s="1746"/>
      <c r="G66" s="1747"/>
      <c r="H66" s="1746"/>
      <c r="I66" s="1755"/>
    </row>
    <row r="67" spans="1:12">
      <c r="A67" s="1745" t="s">
        <v>324</v>
      </c>
      <c r="B67" s="1744">
        <f>SUM(B55:B66)</f>
        <v>20000</v>
      </c>
      <c r="C67" s="1742">
        <v>5.0590999999999999</v>
      </c>
      <c r="D67" s="1743">
        <f>SUM(D55:D66)</f>
        <v>0</v>
      </c>
      <c r="E67" s="1742">
        <v>0</v>
      </c>
      <c r="F67" s="1741"/>
      <c r="G67" s="1740"/>
      <c r="H67" s="1739"/>
      <c r="I67" s="1738"/>
    </row>
    <row r="68" spans="1:12">
      <c r="A68" s="1737"/>
      <c r="B68" s="4012" t="s">
        <v>1412</v>
      </c>
      <c r="C68" s="4013"/>
      <c r="D68" s="4013"/>
      <c r="E68" s="4014"/>
      <c r="F68" s="4008" t="s">
        <v>1411</v>
      </c>
      <c r="G68" s="4008"/>
      <c r="H68" s="4008"/>
      <c r="I68" s="4009"/>
    </row>
    <row r="69" spans="1:12" customFormat="1">
      <c r="A69" s="3997" t="s">
        <v>1397</v>
      </c>
      <c r="B69" s="4010" t="s">
        <v>173</v>
      </c>
      <c r="C69" s="4000"/>
      <c r="D69" s="3999" t="s">
        <v>180</v>
      </c>
      <c r="E69" s="4000"/>
      <c r="F69" s="4010" t="s">
        <v>173</v>
      </c>
      <c r="G69" s="4000"/>
      <c r="H69" s="3999" t="s">
        <v>180</v>
      </c>
      <c r="I69" s="4011"/>
    </row>
    <row r="70" spans="1:12" customFormat="1" ht="31.2">
      <c r="A70" s="3998"/>
      <c r="B70" s="1663" t="s">
        <v>353</v>
      </c>
      <c r="C70" s="1666" t="s">
        <v>1399</v>
      </c>
      <c r="D70" s="1663" t="s">
        <v>353</v>
      </c>
      <c r="E70" s="1665" t="s">
        <v>1399</v>
      </c>
      <c r="F70" s="1736" t="s">
        <v>353</v>
      </c>
      <c r="G70" s="1736" t="s">
        <v>1399</v>
      </c>
      <c r="H70" s="1735" t="s">
        <v>353</v>
      </c>
      <c r="I70" s="1734" t="s">
        <v>1399</v>
      </c>
    </row>
    <row r="71" spans="1:12" customFormat="1">
      <c r="A71" s="1652" t="s">
        <v>740</v>
      </c>
      <c r="B71" s="1659">
        <v>0</v>
      </c>
      <c r="C71" s="1659">
        <v>0</v>
      </c>
      <c r="D71" s="1659">
        <v>0</v>
      </c>
      <c r="E71" s="1659">
        <v>0</v>
      </c>
      <c r="F71" s="1650">
        <v>30000</v>
      </c>
      <c r="G71" s="1733">
        <v>8.3816000000000006</v>
      </c>
      <c r="H71" s="1650">
        <v>0</v>
      </c>
      <c r="I71" s="1732">
        <v>0</v>
      </c>
    </row>
    <row r="72" spans="1:12" customFormat="1">
      <c r="A72" s="1652" t="s">
        <v>739</v>
      </c>
      <c r="B72" s="1650">
        <v>20000</v>
      </c>
      <c r="C72" s="1657">
        <v>8.4580000000000002</v>
      </c>
      <c r="D72" s="1650">
        <v>0</v>
      </c>
      <c r="E72" s="1657">
        <v>0</v>
      </c>
      <c r="F72" s="1650">
        <v>20000</v>
      </c>
      <c r="G72" s="1731">
        <v>8.4454999999999991</v>
      </c>
      <c r="H72" s="1650">
        <v>0</v>
      </c>
      <c r="I72" s="1732">
        <v>0</v>
      </c>
    </row>
    <row r="73" spans="1:12" customFormat="1">
      <c r="A73" s="1652" t="s">
        <v>738</v>
      </c>
      <c r="B73" s="1650">
        <v>30000</v>
      </c>
      <c r="C73" s="1657">
        <v>8.5378000000000007</v>
      </c>
      <c r="D73" s="1692">
        <v>0</v>
      </c>
      <c r="E73" s="1691">
        <v>0</v>
      </c>
      <c r="F73" s="1650">
        <v>30000</v>
      </c>
      <c r="G73" s="1731">
        <v>8.4457000000000004</v>
      </c>
      <c r="H73" s="1692">
        <v>0</v>
      </c>
      <c r="I73" s="2139">
        <v>0</v>
      </c>
    </row>
    <row r="74" spans="1:12" customFormat="1">
      <c r="A74" s="1652" t="s">
        <v>737</v>
      </c>
      <c r="B74" s="1727">
        <v>0</v>
      </c>
      <c r="C74" s="1727">
        <v>0</v>
      </c>
      <c r="D74" s="1727">
        <v>0</v>
      </c>
      <c r="E74" s="1727">
        <v>0</v>
      </c>
      <c r="F74" s="1728" t="s">
        <v>62</v>
      </c>
      <c r="G74" s="1729" t="s">
        <v>62</v>
      </c>
      <c r="H74" s="1727">
        <v>0</v>
      </c>
      <c r="I74" s="1730">
        <v>0</v>
      </c>
    </row>
    <row r="75" spans="1:12" customFormat="1">
      <c r="A75" s="1652" t="s">
        <v>736</v>
      </c>
      <c r="B75" s="1650">
        <v>27700</v>
      </c>
      <c r="C75" s="1650">
        <v>8.4753328519855593</v>
      </c>
      <c r="D75" s="1727">
        <v>0</v>
      </c>
      <c r="E75" s="1727">
        <v>0</v>
      </c>
      <c r="F75" s="1728" t="s">
        <v>62</v>
      </c>
      <c r="G75" s="1729" t="s">
        <v>62</v>
      </c>
      <c r="H75" s="1727">
        <v>0</v>
      </c>
      <c r="I75" s="1647">
        <v>0</v>
      </c>
      <c r="K75" s="270"/>
    </row>
    <row r="76" spans="1:12" customFormat="1">
      <c r="A76" s="1652" t="s">
        <v>735</v>
      </c>
      <c r="B76" s="1650">
        <v>20000</v>
      </c>
      <c r="C76" s="1650">
        <v>8.3390000000000004</v>
      </c>
      <c r="D76" s="1727">
        <v>0</v>
      </c>
      <c r="E76" s="1727">
        <v>0</v>
      </c>
      <c r="F76" s="1728" t="s">
        <v>62</v>
      </c>
      <c r="G76" s="1729" t="s">
        <v>62</v>
      </c>
      <c r="H76" s="1727">
        <v>0</v>
      </c>
      <c r="I76" s="1647">
        <v>0</v>
      </c>
    </row>
    <row r="77" spans="1:12" customFormat="1">
      <c r="A77" s="1652" t="s">
        <v>734</v>
      </c>
      <c r="B77" s="1650">
        <v>3800</v>
      </c>
      <c r="C77" s="1650">
        <v>7.5868000000000002</v>
      </c>
      <c r="D77" s="1727">
        <v>0</v>
      </c>
      <c r="E77" s="1727">
        <v>0</v>
      </c>
      <c r="F77" s="1728" t="s">
        <v>62</v>
      </c>
      <c r="G77" s="1729" t="s">
        <v>62</v>
      </c>
      <c r="H77" s="1727">
        <v>0</v>
      </c>
      <c r="I77" s="1647">
        <v>0</v>
      </c>
    </row>
    <row r="78" spans="1:12" customFormat="1">
      <c r="A78" s="1652" t="s">
        <v>733</v>
      </c>
      <c r="B78" s="1650">
        <v>50000</v>
      </c>
      <c r="C78" s="1650">
        <v>8.1932600000000004</v>
      </c>
      <c r="D78" s="1727">
        <v>0</v>
      </c>
      <c r="E78" s="1727">
        <v>0</v>
      </c>
      <c r="F78" s="1728" t="s">
        <v>62</v>
      </c>
      <c r="G78" s="1729" t="s">
        <v>62</v>
      </c>
      <c r="H78" s="1727">
        <v>0</v>
      </c>
      <c r="I78" s="1647">
        <v>0</v>
      </c>
    </row>
    <row r="79" spans="1:12" customFormat="1">
      <c r="A79" s="1652" t="s">
        <v>732</v>
      </c>
      <c r="B79" s="1650">
        <v>35000</v>
      </c>
      <c r="C79" s="1650">
        <v>7.4564000000000004</v>
      </c>
      <c r="D79" s="1727">
        <v>0</v>
      </c>
      <c r="E79" s="1727">
        <v>0</v>
      </c>
      <c r="F79" s="1728">
        <v>0</v>
      </c>
      <c r="G79" s="1677">
        <v>0</v>
      </c>
      <c r="H79" s="1727">
        <v>0</v>
      </c>
      <c r="I79" s="1647">
        <v>0</v>
      </c>
      <c r="L79" s="270"/>
    </row>
    <row r="80" spans="1:12" customFormat="1">
      <c r="A80" s="1652" t="s">
        <v>731</v>
      </c>
      <c r="B80" s="1650">
        <v>0</v>
      </c>
      <c r="C80" s="1650">
        <v>0</v>
      </c>
      <c r="D80" s="1727">
        <v>0</v>
      </c>
      <c r="E80" s="1727">
        <v>0</v>
      </c>
      <c r="F80" s="1728">
        <v>0</v>
      </c>
      <c r="G80" s="1677">
        <v>0</v>
      </c>
      <c r="H80" s="1727">
        <v>0</v>
      </c>
      <c r="I80" s="1647">
        <v>0</v>
      </c>
      <c r="J80" s="270"/>
      <c r="L80" s="1635"/>
    </row>
    <row r="81" spans="1:9" customFormat="1">
      <c r="A81" s="1652" t="s">
        <v>730</v>
      </c>
      <c r="B81" s="1677">
        <v>0</v>
      </c>
      <c r="C81" s="1674">
        <v>0</v>
      </c>
      <c r="D81" s="1727">
        <v>0</v>
      </c>
      <c r="E81" s="1727">
        <v>0</v>
      </c>
      <c r="F81" s="1677">
        <v>0</v>
      </c>
      <c r="G81" s="1674">
        <v>0</v>
      </c>
      <c r="H81" s="1727">
        <v>0</v>
      </c>
      <c r="I81" s="1647">
        <v>0</v>
      </c>
    </row>
    <row r="82" spans="1:9" customFormat="1">
      <c r="A82" s="1689" t="s">
        <v>729</v>
      </c>
      <c r="B82" s="1677">
        <v>0</v>
      </c>
      <c r="C82" s="1674">
        <v>0</v>
      </c>
      <c r="D82" s="1727">
        <v>0</v>
      </c>
      <c r="E82" s="1727">
        <v>0</v>
      </c>
      <c r="F82" s="1677">
        <v>0</v>
      </c>
      <c r="G82" s="1674">
        <v>0</v>
      </c>
      <c r="H82" s="1727">
        <v>0</v>
      </c>
      <c r="I82" s="1647">
        <v>0</v>
      </c>
    </row>
    <row r="83" spans="1:9" customFormat="1">
      <c r="A83" s="1726" t="s">
        <v>324</v>
      </c>
      <c r="B83" s="1671">
        <f>SUM(B71:B82)</f>
        <v>186500</v>
      </c>
      <c r="C83" s="1672">
        <v>8.183954745308311</v>
      </c>
      <c r="D83" s="1671">
        <f>SUM(D71:D82)</f>
        <v>0</v>
      </c>
      <c r="E83" s="1672">
        <v>0</v>
      </c>
      <c r="F83" s="1725">
        <f>SUM(F71:F82)</f>
        <v>80000</v>
      </c>
      <c r="G83" s="1695">
        <v>8.4216125000000002</v>
      </c>
      <c r="H83" s="1695">
        <f>SUM(H71:H82)</f>
        <v>0</v>
      </c>
      <c r="I83" s="1702"/>
    </row>
    <row r="84" spans="1:9" customFormat="1">
      <c r="A84" s="1724"/>
      <c r="B84" s="4012" t="s">
        <v>1410</v>
      </c>
      <c r="C84" s="4013"/>
      <c r="D84" s="4013"/>
      <c r="E84" s="4014"/>
      <c r="F84" s="4012" t="s">
        <v>1395</v>
      </c>
      <c r="G84" s="4013"/>
      <c r="H84" s="4013"/>
      <c r="I84" s="4017"/>
    </row>
    <row r="85" spans="1:9" customFormat="1">
      <c r="A85" s="4015" t="s">
        <v>1397</v>
      </c>
      <c r="B85" s="4010" t="s">
        <v>173</v>
      </c>
      <c r="C85" s="4000"/>
      <c r="D85" s="3999" t="s">
        <v>180</v>
      </c>
      <c r="E85" s="4000"/>
      <c r="F85" s="4010" t="s">
        <v>173</v>
      </c>
      <c r="G85" s="4000"/>
      <c r="H85" s="3999" t="s">
        <v>180</v>
      </c>
      <c r="I85" s="4011"/>
    </row>
    <row r="86" spans="1:9" customFormat="1" ht="31.2">
      <c r="A86" s="4016"/>
      <c r="B86" s="1663" t="s">
        <v>353</v>
      </c>
      <c r="C86" s="1666" t="s">
        <v>1399</v>
      </c>
      <c r="D86" s="1663" t="s">
        <v>353</v>
      </c>
      <c r="E86" s="1663" t="s">
        <v>1399</v>
      </c>
      <c r="F86" s="1663" t="s">
        <v>353</v>
      </c>
      <c r="G86" s="1666" t="s">
        <v>1393</v>
      </c>
      <c r="H86" s="1663" t="s">
        <v>353</v>
      </c>
      <c r="I86" s="2145" t="s">
        <v>1393</v>
      </c>
    </row>
    <row r="87" spans="1:9" customFormat="1">
      <c r="A87" s="1723" t="s">
        <v>740</v>
      </c>
      <c r="B87" s="1713">
        <v>0</v>
      </c>
      <c r="C87" s="1653">
        <v>0</v>
      </c>
      <c r="D87" s="1713">
        <v>0</v>
      </c>
      <c r="E87" s="1653">
        <v>0</v>
      </c>
      <c r="F87" s="1653">
        <v>0</v>
      </c>
      <c r="G87" s="1657">
        <v>0</v>
      </c>
      <c r="H87" s="1713">
        <v>0</v>
      </c>
      <c r="I87" s="1712">
        <v>0</v>
      </c>
    </row>
    <row r="88" spans="1:9" customFormat="1">
      <c r="A88" s="1723" t="s">
        <v>739</v>
      </c>
      <c r="B88" s="1657">
        <v>0</v>
      </c>
      <c r="C88" s="1657">
        <v>0</v>
      </c>
      <c r="D88" s="1657">
        <v>0</v>
      </c>
      <c r="E88" s="1657">
        <v>0</v>
      </c>
      <c r="F88" s="1657">
        <v>0</v>
      </c>
      <c r="G88" s="1657">
        <v>0</v>
      </c>
      <c r="H88" s="1657">
        <v>0</v>
      </c>
      <c r="I88" s="1711">
        <v>0</v>
      </c>
    </row>
    <row r="89" spans="1:9" customFormat="1">
      <c r="A89" s="1723" t="s">
        <v>738</v>
      </c>
      <c r="B89" s="1657">
        <v>0</v>
      </c>
      <c r="C89" s="1653">
        <v>0</v>
      </c>
      <c r="D89" s="1692">
        <v>0</v>
      </c>
      <c r="E89" s="1691">
        <v>0</v>
      </c>
      <c r="F89" s="1653">
        <v>0</v>
      </c>
      <c r="G89" s="1653">
        <v>0</v>
      </c>
      <c r="H89" s="1692">
        <v>0</v>
      </c>
      <c r="I89" s="2139">
        <v>0</v>
      </c>
    </row>
    <row r="90" spans="1:9" customFormat="1">
      <c r="A90" s="1723" t="s">
        <v>737</v>
      </c>
      <c r="B90" s="1657">
        <v>0</v>
      </c>
      <c r="C90" s="1651">
        <v>0</v>
      </c>
      <c r="D90" s="1657">
        <v>0</v>
      </c>
      <c r="E90" s="1651">
        <v>0</v>
      </c>
      <c r="F90" s="1651">
        <v>0</v>
      </c>
      <c r="G90" s="1651">
        <v>0</v>
      </c>
      <c r="H90" s="1657">
        <v>0</v>
      </c>
      <c r="I90" s="1711">
        <v>0</v>
      </c>
    </row>
    <row r="91" spans="1:9" customFormat="1">
      <c r="A91" s="1652" t="s">
        <v>736</v>
      </c>
      <c r="B91" s="1650">
        <v>0</v>
      </c>
      <c r="C91" s="1651">
        <v>0</v>
      </c>
      <c r="D91" s="1657">
        <v>0</v>
      </c>
      <c r="E91" s="1651">
        <v>0</v>
      </c>
      <c r="F91" s="1651">
        <v>0</v>
      </c>
      <c r="G91" s="1651">
        <v>0</v>
      </c>
      <c r="H91" s="1650">
        <v>75000</v>
      </c>
      <c r="I91" s="1711">
        <v>1.5692133333333333</v>
      </c>
    </row>
    <row r="92" spans="1:9" customFormat="1">
      <c r="A92" s="1652" t="s">
        <v>735</v>
      </c>
      <c r="B92" s="1650">
        <v>50000</v>
      </c>
      <c r="C92" s="1651">
        <v>8.0998000000000001</v>
      </c>
      <c r="D92" s="1657">
        <v>0</v>
      </c>
      <c r="E92" s="1651">
        <v>0</v>
      </c>
      <c r="F92" s="1651">
        <v>0</v>
      </c>
      <c r="G92" s="1651">
        <v>0</v>
      </c>
      <c r="H92" s="1650">
        <v>37650</v>
      </c>
      <c r="I92" s="1711">
        <v>2.8841999999999999</v>
      </c>
    </row>
    <row r="93" spans="1:9" customFormat="1">
      <c r="A93" s="1652" t="s">
        <v>734</v>
      </c>
      <c r="B93" s="1650" t="s">
        <v>62</v>
      </c>
      <c r="C93" s="1653" t="s">
        <v>62</v>
      </c>
      <c r="D93" s="1657">
        <v>0</v>
      </c>
      <c r="E93" s="1651">
        <v>0</v>
      </c>
      <c r="F93" s="1653">
        <v>0</v>
      </c>
      <c r="G93" s="1653">
        <v>0</v>
      </c>
      <c r="H93" s="1650">
        <v>65000</v>
      </c>
      <c r="I93" s="1711">
        <v>3.0158999999999998</v>
      </c>
    </row>
    <row r="94" spans="1:9" customFormat="1">
      <c r="A94" s="1652" t="s">
        <v>733</v>
      </c>
      <c r="B94" s="1650" t="s">
        <v>62</v>
      </c>
      <c r="C94" s="1653" t="s">
        <v>62</v>
      </c>
      <c r="D94" s="1657">
        <v>0</v>
      </c>
      <c r="E94" s="1651">
        <v>0</v>
      </c>
      <c r="F94" s="1651">
        <v>0</v>
      </c>
      <c r="G94" s="1651">
        <v>0</v>
      </c>
      <c r="H94" s="1651">
        <v>0</v>
      </c>
      <c r="I94" s="2146">
        <v>0</v>
      </c>
    </row>
    <row r="95" spans="1:9" customFormat="1">
      <c r="A95" s="1652" t="s">
        <v>732</v>
      </c>
      <c r="B95" s="1650">
        <v>0</v>
      </c>
      <c r="C95" s="1657">
        <v>0</v>
      </c>
      <c r="D95" s="1650">
        <v>0</v>
      </c>
      <c r="E95" s="1657">
        <v>0</v>
      </c>
      <c r="F95" s="1657">
        <v>0</v>
      </c>
      <c r="G95" s="1657">
        <v>0</v>
      </c>
      <c r="H95" s="1650">
        <v>0</v>
      </c>
      <c r="I95" s="1711">
        <v>0</v>
      </c>
    </row>
    <row r="96" spans="1:9" customFormat="1">
      <c r="A96" s="1652" t="s">
        <v>731</v>
      </c>
      <c r="B96" s="1650">
        <v>0</v>
      </c>
      <c r="C96" s="1657">
        <v>0</v>
      </c>
      <c r="D96" s="1650">
        <v>0</v>
      </c>
      <c r="E96" s="1657">
        <v>0</v>
      </c>
      <c r="F96" s="1657">
        <v>0</v>
      </c>
      <c r="G96" s="1657">
        <v>0</v>
      </c>
      <c r="H96" s="1650">
        <v>32700</v>
      </c>
      <c r="I96" s="1711">
        <v>2.9725000000000001</v>
      </c>
    </row>
    <row r="97" spans="1:9" customFormat="1">
      <c r="A97" s="1723" t="s">
        <v>730</v>
      </c>
      <c r="B97" s="1677">
        <v>0</v>
      </c>
      <c r="C97" s="1657">
        <v>0</v>
      </c>
      <c r="D97" s="1650">
        <v>0</v>
      </c>
      <c r="E97" s="1657">
        <v>0</v>
      </c>
      <c r="F97" s="1657">
        <v>0</v>
      </c>
      <c r="G97" s="1657">
        <v>0</v>
      </c>
      <c r="H97" s="1677">
        <v>58350</v>
      </c>
      <c r="I97" s="2142">
        <v>3.0352000000000001</v>
      </c>
    </row>
    <row r="98" spans="1:9" customFormat="1">
      <c r="A98" s="1722" t="s">
        <v>729</v>
      </c>
      <c r="B98" s="1677">
        <v>0</v>
      </c>
      <c r="C98" s="1688">
        <v>0</v>
      </c>
      <c r="D98" s="1650">
        <v>0</v>
      </c>
      <c r="E98" s="1657">
        <v>0</v>
      </c>
      <c r="F98" s="1688">
        <v>0</v>
      </c>
      <c r="G98" s="1648">
        <v>0</v>
      </c>
      <c r="H98" s="1677">
        <v>0</v>
      </c>
      <c r="I98" s="2142">
        <v>0</v>
      </c>
    </row>
    <row r="99" spans="1:9" customFormat="1">
      <c r="A99" s="1721" t="s">
        <v>324</v>
      </c>
      <c r="B99" s="1720">
        <f>SUM(B87:B98)</f>
        <v>50000</v>
      </c>
      <c r="C99" s="1703">
        <v>8.0998000000000001</v>
      </c>
      <c r="D99" s="1719">
        <f>SUM(D87:D98)</f>
        <v>0</v>
      </c>
      <c r="E99" s="1695">
        <v>0</v>
      </c>
      <c r="F99" s="1718">
        <v>0</v>
      </c>
      <c r="G99" s="1695">
        <v>0</v>
      </c>
      <c r="H99" s="1717">
        <f>SUM(H87:H98)</f>
        <v>268700</v>
      </c>
      <c r="I99" s="1716">
        <v>2.5925547264607367</v>
      </c>
    </row>
    <row r="100" spans="1:9">
      <c r="A100" s="4018" t="s">
        <v>1397</v>
      </c>
      <c r="B100" s="4026" t="s">
        <v>1409</v>
      </c>
      <c r="C100" s="4026"/>
      <c r="D100" s="4026"/>
      <c r="E100" s="4026"/>
      <c r="F100" s="4026" t="s">
        <v>1408</v>
      </c>
      <c r="G100" s="4026"/>
      <c r="H100" s="4026"/>
      <c r="I100" s="4027"/>
    </row>
    <row r="101" spans="1:9">
      <c r="A101" s="4019"/>
      <c r="B101" s="4010" t="s">
        <v>173</v>
      </c>
      <c r="C101" s="4000"/>
      <c r="D101" s="3999" t="s">
        <v>180</v>
      </c>
      <c r="E101" s="4000"/>
      <c r="F101" s="4010" t="s">
        <v>173</v>
      </c>
      <c r="G101" s="4000"/>
      <c r="H101" s="3999" t="s">
        <v>180</v>
      </c>
      <c r="I101" s="4011"/>
    </row>
    <row r="102" spans="1:9" ht="31.2">
      <c r="A102" s="4020"/>
      <c r="B102" s="1663" t="s">
        <v>353</v>
      </c>
      <c r="C102" s="1666" t="s">
        <v>1393</v>
      </c>
      <c r="D102" s="1663" t="s">
        <v>353</v>
      </c>
      <c r="E102" s="1666" t="s">
        <v>1393</v>
      </c>
      <c r="F102" s="1663" t="s">
        <v>353</v>
      </c>
      <c r="G102" s="1666" t="s">
        <v>1393</v>
      </c>
      <c r="H102" s="1663" t="s">
        <v>353</v>
      </c>
      <c r="I102" s="1661" t="s">
        <v>1393</v>
      </c>
    </row>
    <row r="103" spans="1:9">
      <c r="A103" s="1660" t="s">
        <v>740</v>
      </c>
      <c r="B103" s="1653">
        <v>0</v>
      </c>
      <c r="C103" s="1715">
        <v>0</v>
      </c>
      <c r="D103" s="1714">
        <v>0</v>
      </c>
      <c r="E103" s="1650">
        <v>0</v>
      </c>
      <c r="F103" s="1653">
        <v>0</v>
      </c>
      <c r="G103" s="1657">
        <v>0</v>
      </c>
      <c r="H103" s="1713">
        <v>0</v>
      </c>
      <c r="I103" s="1712">
        <v>0</v>
      </c>
    </row>
    <row r="104" spans="1:9">
      <c r="A104" s="1652" t="s">
        <v>739</v>
      </c>
      <c r="B104" s="1657">
        <v>0</v>
      </c>
      <c r="C104" s="1657">
        <v>0</v>
      </c>
      <c r="D104" s="1657">
        <v>0</v>
      </c>
      <c r="E104" s="1657">
        <v>0</v>
      </c>
      <c r="F104" s="1657">
        <v>0</v>
      </c>
      <c r="G104" s="1657">
        <v>0</v>
      </c>
      <c r="H104" s="1657">
        <v>0</v>
      </c>
      <c r="I104" s="1711">
        <v>0</v>
      </c>
    </row>
    <row r="105" spans="1:9">
      <c r="A105" s="1652" t="s">
        <v>738</v>
      </c>
      <c r="B105" s="1653">
        <v>0</v>
      </c>
      <c r="C105" s="1653">
        <v>0</v>
      </c>
      <c r="D105" s="1692">
        <v>0</v>
      </c>
      <c r="E105" s="1691">
        <v>0</v>
      </c>
      <c r="F105" s="1653">
        <v>0</v>
      </c>
      <c r="G105" s="1653">
        <v>0</v>
      </c>
      <c r="H105" s="1692">
        <v>0</v>
      </c>
      <c r="I105" s="2139">
        <v>0</v>
      </c>
    </row>
    <row r="106" spans="1:9">
      <c r="A106" s="1652" t="s">
        <v>737</v>
      </c>
      <c r="B106" s="1651">
        <v>0</v>
      </c>
      <c r="C106" s="1651">
        <v>0</v>
      </c>
      <c r="D106" s="1657">
        <v>0</v>
      </c>
      <c r="E106" s="1657">
        <v>0</v>
      </c>
      <c r="F106" s="1651">
        <v>0</v>
      </c>
      <c r="G106" s="1651">
        <v>0</v>
      </c>
      <c r="H106" s="1657">
        <v>0</v>
      </c>
      <c r="I106" s="1711">
        <v>0</v>
      </c>
    </row>
    <row r="107" spans="1:9">
      <c r="A107" s="1652" t="s">
        <v>736</v>
      </c>
      <c r="B107" s="1651">
        <v>0</v>
      </c>
      <c r="C107" s="1651">
        <v>0</v>
      </c>
      <c r="D107" s="1657">
        <v>0</v>
      </c>
      <c r="E107" s="1657">
        <v>0</v>
      </c>
      <c r="F107" s="1651">
        <v>0</v>
      </c>
      <c r="G107" s="1651">
        <v>0</v>
      </c>
      <c r="H107" s="1657">
        <v>0</v>
      </c>
      <c r="I107" s="1711">
        <v>0</v>
      </c>
    </row>
    <row r="108" spans="1:9">
      <c r="A108" s="1652" t="s">
        <v>735</v>
      </c>
      <c r="B108" s="1651">
        <v>0</v>
      </c>
      <c r="C108" s="1651">
        <v>0</v>
      </c>
      <c r="D108" s="1657">
        <v>0</v>
      </c>
      <c r="E108" s="1657">
        <v>0</v>
      </c>
      <c r="F108" s="1651">
        <v>0</v>
      </c>
      <c r="G108" s="1651">
        <v>0</v>
      </c>
      <c r="H108" s="1657">
        <v>0</v>
      </c>
      <c r="I108" s="1711">
        <v>0</v>
      </c>
    </row>
    <row r="109" spans="1:9">
      <c r="A109" s="1652" t="s">
        <v>734</v>
      </c>
      <c r="B109" s="1653">
        <v>0</v>
      </c>
      <c r="C109" s="1653">
        <v>0</v>
      </c>
      <c r="D109" s="1657">
        <v>0</v>
      </c>
      <c r="E109" s="1657">
        <v>0</v>
      </c>
      <c r="F109" s="1653">
        <v>0</v>
      </c>
      <c r="G109" s="1653">
        <v>0</v>
      </c>
      <c r="H109" s="1657">
        <v>0</v>
      </c>
      <c r="I109" s="1711">
        <v>0</v>
      </c>
    </row>
    <row r="110" spans="1:9">
      <c r="A110" s="1652" t="s">
        <v>733</v>
      </c>
      <c r="B110" s="1651">
        <v>0</v>
      </c>
      <c r="C110" s="1651">
        <v>0</v>
      </c>
      <c r="D110" s="1657">
        <v>0</v>
      </c>
      <c r="E110" s="1657">
        <v>0</v>
      </c>
      <c r="F110" s="1651">
        <v>0</v>
      </c>
      <c r="G110" s="1651">
        <v>0</v>
      </c>
      <c r="H110" s="1657">
        <v>0</v>
      </c>
      <c r="I110" s="1711">
        <v>0</v>
      </c>
    </row>
    <row r="111" spans="1:9">
      <c r="A111" s="1652" t="s">
        <v>732</v>
      </c>
      <c r="B111" s="1657">
        <v>0</v>
      </c>
      <c r="C111" s="1657">
        <v>0</v>
      </c>
      <c r="D111" s="1650">
        <v>0</v>
      </c>
      <c r="E111" s="1650">
        <v>0</v>
      </c>
      <c r="F111" s="1657">
        <v>0</v>
      </c>
      <c r="G111" s="1657">
        <v>0</v>
      </c>
      <c r="H111" s="1650">
        <v>0</v>
      </c>
      <c r="I111" s="1711">
        <v>0</v>
      </c>
    </row>
    <row r="112" spans="1:9">
      <c r="A112" s="1652" t="s">
        <v>731</v>
      </c>
      <c r="B112" s="1657">
        <v>0</v>
      </c>
      <c r="C112" s="1657">
        <v>0</v>
      </c>
      <c r="D112" s="1650">
        <v>0</v>
      </c>
      <c r="E112" s="1650">
        <v>0</v>
      </c>
      <c r="F112" s="1657">
        <v>0</v>
      </c>
      <c r="G112" s="1657">
        <v>0</v>
      </c>
      <c r="H112" s="1650">
        <v>0</v>
      </c>
      <c r="I112" s="2147">
        <v>0</v>
      </c>
    </row>
    <row r="113" spans="1:11">
      <c r="A113" s="1652" t="s">
        <v>730</v>
      </c>
      <c r="B113" s="1657">
        <v>0</v>
      </c>
      <c r="C113" s="1657">
        <v>0</v>
      </c>
      <c r="D113" s="1650">
        <v>0</v>
      </c>
      <c r="E113" s="1650">
        <v>0</v>
      </c>
      <c r="F113" s="1657">
        <v>0</v>
      </c>
      <c r="G113" s="1657">
        <v>0</v>
      </c>
      <c r="H113" s="1650">
        <v>0</v>
      </c>
      <c r="I113" s="2147">
        <v>0</v>
      </c>
    </row>
    <row r="114" spans="1:11">
      <c r="A114" s="1689" t="s">
        <v>729</v>
      </c>
      <c r="B114" s="1648">
        <v>0</v>
      </c>
      <c r="C114" s="1648">
        <v>0</v>
      </c>
      <c r="D114" s="1650">
        <v>0</v>
      </c>
      <c r="E114" s="1650">
        <v>0</v>
      </c>
      <c r="F114" s="1688">
        <v>0</v>
      </c>
      <c r="G114" s="1648">
        <v>0</v>
      </c>
      <c r="H114" s="1650">
        <v>0</v>
      </c>
      <c r="I114" s="2147">
        <v>0</v>
      </c>
    </row>
    <row r="115" spans="1:11">
      <c r="A115" s="1673" t="s">
        <v>324</v>
      </c>
      <c r="B115" s="1710">
        <f>SUM(B103:B114)</f>
        <v>0</v>
      </c>
      <c r="C115" s="1686">
        <v>0</v>
      </c>
      <c r="D115" s="1685">
        <f>SUM(D103:D114)</f>
        <v>0</v>
      </c>
      <c r="E115" s="1686">
        <v>0</v>
      </c>
      <c r="F115" s="1687">
        <f>SUM(F103:F114)</f>
        <v>0</v>
      </c>
      <c r="G115" s="1686">
        <v>0</v>
      </c>
      <c r="H115" s="1685">
        <f>SUM(H103:H114)</f>
        <v>0</v>
      </c>
      <c r="I115" s="1709">
        <v>0</v>
      </c>
    </row>
    <row r="116" spans="1:11">
      <c r="A116" s="4018" t="s">
        <v>1397</v>
      </c>
      <c r="B116" s="4021" t="s">
        <v>1407</v>
      </c>
      <c r="C116" s="4021"/>
      <c r="D116" s="4021"/>
      <c r="E116" s="4021"/>
      <c r="F116" s="4021" t="s">
        <v>1406</v>
      </c>
      <c r="G116" s="4021"/>
      <c r="H116" s="4021"/>
      <c r="I116" s="4025"/>
    </row>
    <row r="117" spans="1:11">
      <c r="A117" s="4019"/>
      <c r="B117" s="4010" t="s">
        <v>173</v>
      </c>
      <c r="C117" s="4000"/>
      <c r="D117" s="3999" t="s">
        <v>180</v>
      </c>
      <c r="E117" s="4000"/>
      <c r="F117" s="4010" t="s">
        <v>173</v>
      </c>
      <c r="G117" s="4000"/>
      <c r="H117" s="3999" t="s">
        <v>180</v>
      </c>
      <c r="I117" s="4011"/>
    </row>
    <row r="118" spans="1:11" ht="31.2">
      <c r="A118" s="4020"/>
      <c r="B118" s="1663" t="s">
        <v>353</v>
      </c>
      <c r="C118" s="1666" t="s">
        <v>1393</v>
      </c>
      <c r="D118" s="1663" t="s">
        <v>353</v>
      </c>
      <c r="E118" s="1666" t="s">
        <v>1393</v>
      </c>
      <c r="F118" s="1663" t="s">
        <v>353</v>
      </c>
      <c r="G118" s="1666" t="s">
        <v>1393</v>
      </c>
      <c r="H118" s="1663" t="s">
        <v>353</v>
      </c>
      <c r="I118" s="1661" t="s">
        <v>1393</v>
      </c>
    </row>
    <row r="119" spans="1:11">
      <c r="A119" s="1660" t="s">
        <v>740</v>
      </c>
      <c r="B119" s="1708">
        <v>0</v>
      </c>
      <c r="C119" s="1699">
        <v>0</v>
      </c>
      <c r="D119" s="1708">
        <v>0</v>
      </c>
      <c r="E119" s="1700">
        <v>0</v>
      </c>
      <c r="F119" s="1653">
        <v>0</v>
      </c>
      <c r="G119" s="1701">
        <v>0</v>
      </c>
      <c r="H119" s="1656">
        <v>0</v>
      </c>
      <c r="I119" s="1693">
        <v>0</v>
      </c>
    </row>
    <row r="120" spans="1:11">
      <c r="A120" s="1652" t="s">
        <v>739</v>
      </c>
      <c r="B120" s="1708">
        <v>0</v>
      </c>
      <c r="C120" s="1708">
        <v>0</v>
      </c>
      <c r="D120" s="1657">
        <v>0</v>
      </c>
      <c r="E120" s="1657">
        <v>0</v>
      </c>
      <c r="F120" s="1657">
        <v>0</v>
      </c>
      <c r="G120" s="1657">
        <v>0</v>
      </c>
      <c r="H120" s="1650">
        <v>0</v>
      </c>
      <c r="I120" s="1711">
        <v>0</v>
      </c>
    </row>
    <row r="121" spans="1:11">
      <c r="A121" s="1652" t="s">
        <v>738</v>
      </c>
      <c r="B121" s="1708">
        <v>0</v>
      </c>
      <c r="C121" s="1708">
        <v>0</v>
      </c>
      <c r="D121" s="1692">
        <v>0</v>
      </c>
      <c r="E121" s="1691">
        <v>0</v>
      </c>
      <c r="F121" s="1657">
        <v>0</v>
      </c>
      <c r="G121" s="1657">
        <v>0</v>
      </c>
      <c r="H121" s="1692">
        <v>0</v>
      </c>
      <c r="I121" s="2139">
        <v>0</v>
      </c>
    </row>
    <row r="122" spans="1:11">
      <c r="A122" s="1652" t="s">
        <v>737</v>
      </c>
      <c r="B122" s="1707">
        <v>0</v>
      </c>
      <c r="C122" s="1707">
        <v>0</v>
      </c>
      <c r="D122" s="1657">
        <v>0</v>
      </c>
      <c r="E122" s="1657">
        <v>0</v>
      </c>
      <c r="F122" s="1657">
        <v>0</v>
      </c>
      <c r="G122" s="1657">
        <v>0</v>
      </c>
      <c r="H122" s="1650">
        <v>0</v>
      </c>
      <c r="I122" s="1711">
        <v>0</v>
      </c>
    </row>
    <row r="123" spans="1:11">
      <c r="A123" s="1652" t="s">
        <v>736</v>
      </c>
      <c r="B123" s="1707">
        <v>0</v>
      </c>
      <c r="C123" s="1707">
        <v>0</v>
      </c>
      <c r="D123" s="1657">
        <v>0</v>
      </c>
      <c r="E123" s="1657">
        <v>0</v>
      </c>
      <c r="F123" s="1656">
        <v>0</v>
      </c>
      <c r="G123" s="1681">
        <v>0</v>
      </c>
      <c r="H123" s="1657">
        <v>0</v>
      </c>
      <c r="I123" s="1711">
        <v>0</v>
      </c>
    </row>
    <row r="124" spans="1:11">
      <c r="A124" s="1652" t="s">
        <v>735</v>
      </c>
      <c r="B124" s="1707">
        <v>0</v>
      </c>
      <c r="C124" s="1707">
        <v>0</v>
      </c>
      <c r="D124" s="1657">
        <v>0</v>
      </c>
      <c r="E124" s="1657">
        <v>0</v>
      </c>
      <c r="F124" s="1656">
        <v>0</v>
      </c>
      <c r="G124" s="1679">
        <v>0</v>
      </c>
      <c r="H124" s="1657">
        <v>0</v>
      </c>
      <c r="I124" s="1711">
        <v>0</v>
      </c>
      <c r="K124" s="1633"/>
    </row>
    <row r="125" spans="1:11">
      <c r="A125" s="1652" t="s">
        <v>734</v>
      </c>
      <c r="B125" s="1708">
        <v>0</v>
      </c>
      <c r="C125" s="1708">
        <v>0</v>
      </c>
      <c r="D125" s="1657">
        <v>0</v>
      </c>
      <c r="E125" s="1657">
        <v>0</v>
      </c>
      <c r="F125" s="1656">
        <v>0</v>
      </c>
      <c r="G125" s="1681">
        <v>0</v>
      </c>
      <c r="H125" s="1657">
        <v>0</v>
      </c>
      <c r="I125" s="1711">
        <v>0</v>
      </c>
    </row>
    <row r="126" spans="1:11">
      <c r="A126" s="1652" t="s">
        <v>733</v>
      </c>
      <c r="B126" s="1707">
        <v>0</v>
      </c>
      <c r="C126" s="1707">
        <v>0</v>
      </c>
      <c r="D126" s="1657">
        <v>0</v>
      </c>
      <c r="E126" s="1657">
        <v>0</v>
      </c>
      <c r="F126" s="1656">
        <v>0</v>
      </c>
      <c r="G126" s="1681">
        <v>0</v>
      </c>
      <c r="H126" s="1657">
        <v>0</v>
      </c>
      <c r="I126" s="1711">
        <v>0</v>
      </c>
    </row>
    <row r="127" spans="1:11">
      <c r="A127" s="1652" t="s">
        <v>732</v>
      </c>
      <c r="B127" s="1699">
        <v>0</v>
      </c>
      <c r="C127" s="1699">
        <v>0</v>
      </c>
      <c r="D127" s="1657">
        <v>0</v>
      </c>
      <c r="E127" s="1657">
        <v>0</v>
      </c>
      <c r="F127" s="1700">
        <v>0</v>
      </c>
      <c r="G127" s="1699">
        <v>0</v>
      </c>
      <c r="H127" s="1657">
        <v>0</v>
      </c>
      <c r="I127" s="1711">
        <v>0</v>
      </c>
    </row>
    <row r="128" spans="1:11">
      <c r="A128" s="1652" t="s">
        <v>731</v>
      </c>
      <c r="B128" s="1699">
        <v>0</v>
      </c>
      <c r="C128" s="1699">
        <v>0</v>
      </c>
      <c r="D128" s="1657">
        <v>0</v>
      </c>
      <c r="E128" s="1657">
        <v>0</v>
      </c>
      <c r="F128" s="1700">
        <v>0</v>
      </c>
      <c r="G128" s="1700">
        <v>0</v>
      </c>
      <c r="H128" s="1657">
        <v>0</v>
      </c>
      <c r="I128" s="1711">
        <v>0</v>
      </c>
    </row>
    <row r="129" spans="1:9">
      <c r="A129" s="1652" t="s">
        <v>730</v>
      </c>
      <c r="B129" s="1699">
        <v>0</v>
      </c>
      <c r="C129" s="1699">
        <v>0</v>
      </c>
      <c r="D129" s="1657">
        <v>0</v>
      </c>
      <c r="E129" s="1657">
        <v>0</v>
      </c>
      <c r="F129" s="1677">
        <v>0</v>
      </c>
      <c r="G129" s="1674">
        <v>0</v>
      </c>
      <c r="H129" s="1657">
        <v>0</v>
      </c>
      <c r="I129" s="1711">
        <v>0</v>
      </c>
    </row>
    <row r="130" spans="1:9">
      <c r="A130" s="1689" t="s">
        <v>729</v>
      </c>
      <c r="B130" s="1706">
        <v>0</v>
      </c>
      <c r="C130" s="1706">
        <v>0</v>
      </c>
      <c r="D130" s="1657">
        <v>0</v>
      </c>
      <c r="E130" s="1657">
        <v>0</v>
      </c>
      <c r="F130" s="1677">
        <v>20000</v>
      </c>
      <c r="G130" s="1674">
        <v>3.8325</v>
      </c>
      <c r="H130" s="1677">
        <v>0</v>
      </c>
      <c r="I130" s="2142">
        <v>0</v>
      </c>
    </row>
    <row r="131" spans="1:9">
      <c r="A131" s="1673" t="s">
        <v>324</v>
      </c>
      <c r="B131" s="1705">
        <f>SUM(B119:B130)</f>
        <v>0</v>
      </c>
      <c r="C131" s="1704">
        <v>0</v>
      </c>
      <c r="D131" s="1694">
        <f>SUM(D119:D130)</f>
        <v>0</v>
      </c>
      <c r="E131" s="1704">
        <v>0</v>
      </c>
      <c r="F131" s="1698">
        <f>SUM(F119:F130)</f>
        <v>20000</v>
      </c>
      <c r="G131" s="1703">
        <v>3.8325</v>
      </c>
      <c r="H131" s="1696">
        <f>SUM(H119:H130)</f>
        <v>0</v>
      </c>
      <c r="I131" s="1702">
        <v>0</v>
      </c>
    </row>
    <row r="132" spans="1:9">
      <c r="A132" s="4018" t="s">
        <v>1397</v>
      </c>
      <c r="B132" s="4021" t="s">
        <v>1405</v>
      </c>
      <c r="C132" s="4021"/>
      <c r="D132" s="4021"/>
      <c r="E132" s="4021"/>
      <c r="F132" s="4022" t="s">
        <v>1404</v>
      </c>
      <c r="G132" s="4023"/>
      <c r="H132" s="4023"/>
      <c r="I132" s="4024"/>
    </row>
    <row r="133" spans="1:9">
      <c r="A133" s="4019"/>
      <c r="B133" s="3999" t="s">
        <v>173</v>
      </c>
      <c r="C133" s="4000"/>
      <c r="D133" s="3999" t="s">
        <v>180</v>
      </c>
      <c r="E133" s="4000"/>
      <c r="F133" s="4010" t="s">
        <v>173</v>
      </c>
      <c r="G133" s="4000"/>
      <c r="H133" s="3999" t="s">
        <v>180</v>
      </c>
      <c r="I133" s="4011"/>
    </row>
    <row r="134" spans="1:9" ht="31.2">
      <c r="A134" s="4020"/>
      <c r="B134" s="1663" t="s">
        <v>353</v>
      </c>
      <c r="C134" s="1663" t="s">
        <v>1393</v>
      </c>
      <c r="D134" s="1663" t="s">
        <v>353</v>
      </c>
      <c r="E134" s="1663" t="s">
        <v>1393</v>
      </c>
      <c r="F134" s="1663" t="s">
        <v>353</v>
      </c>
      <c r="G134" s="1666" t="s">
        <v>1393</v>
      </c>
      <c r="H134" s="1663" t="s">
        <v>353</v>
      </c>
      <c r="I134" s="1661" t="s">
        <v>1393</v>
      </c>
    </row>
    <row r="135" spans="1:9">
      <c r="A135" s="1660" t="s">
        <v>740</v>
      </c>
      <c r="B135" s="1653">
        <v>0</v>
      </c>
      <c r="C135" s="1701">
        <v>0</v>
      </c>
      <c r="D135" s="1656">
        <v>0</v>
      </c>
      <c r="E135" s="1653">
        <v>0</v>
      </c>
      <c r="F135" s="1657">
        <v>0</v>
      </c>
      <c r="G135" s="1681">
        <v>0</v>
      </c>
      <c r="H135" s="1651">
        <v>0</v>
      </c>
      <c r="I135" s="1683">
        <v>0</v>
      </c>
    </row>
    <row r="136" spans="1:9">
      <c r="A136" s="1652" t="s">
        <v>739</v>
      </c>
      <c r="B136" s="1657">
        <v>0</v>
      </c>
      <c r="C136" s="1657">
        <v>0</v>
      </c>
      <c r="D136" s="1650">
        <v>0</v>
      </c>
      <c r="E136" s="1657">
        <v>0</v>
      </c>
      <c r="F136" s="1657">
        <v>0</v>
      </c>
      <c r="G136" s="1681">
        <v>0</v>
      </c>
      <c r="H136" s="1657">
        <v>0</v>
      </c>
      <c r="I136" s="1711">
        <v>0</v>
      </c>
    </row>
    <row r="137" spans="1:9">
      <c r="A137" s="1652" t="s">
        <v>738</v>
      </c>
      <c r="B137" s="1657">
        <v>0</v>
      </c>
      <c r="C137" s="1657">
        <v>0</v>
      </c>
      <c r="D137" s="1692">
        <v>0</v>
      </c>
      <c r="E137" s="1692">
        <v>0</v>
      </c>
      <c r="F137" s="1657">
        <v>0</v>
      </c>
      <c r="G137" s="1681">
        <v>0</v>
      </c>
      <c r="H137" s="1692">
        <v>0</v>
      </c>
      <c r="I137" s="2139">
        <v>0</v>
      </c>
    </row>
    <row r="138" spans="1:9">
      <c r="A138" s="1652" t="s">
        <v>737</v>
      </c>
      <c r="B138" s="1657">
        <v>0</v>
      </c>
      <c r="C138" s="1657">
        <v>0</v>
      </c>
      <c r="D138" s="1650">
        <v>0</v>
      </c>
      <c r="E138" s="1657">
        <v>0</v>
      </c>
      <c r="F138" s="1657">
        <v>0</v>
      </c>
      <c r="G138" s="1681">
        <v>0</v>
      </c>
      <c r="H138" s="1657">
        <v>0</v>
      </c>
      <c r="I138" s="1711">
        <v>0</v>
      </c>
    </row>
    <row r="139" spans="1:9">
      <c r="A139" s="1652" t="s">
        <v>736</v>
      </c>
      <c r="B139" s="1653">
        <v>0</v>
      </c>
      <c r="C139" s="1681">
        <v>0</v>
      </c>
      <c r="D139" s="1650">
        <v>0</v>
      </c>
      <c r="E139" s="1657">
        <v>0</v>
      </c>
      <c r="F139" s="1657">
        <v>0</v>
      </c>
      <c r="G139" s="1681">
        <v>0</v>
      </c>
      <c r="H139" s="1657">
        <v>27250</v>
      </c>
      <c r="I139" s="1711">
        <v>1.1926856459330144</v>
      </c>
    </row>
    <row r="140" spans="1:9">
      <c r="A140" s="1652" t="s">
        <v>735</v>
      </c>
      <c r="B140" s="1653">
        <v>0</v>
      </c>
      <c r="C140" s="1679">
        <v>0</v>
      </c>
      <c r="D140" s="1656">
        <v>17300</v>
      </c>
      <c r="E140" s="1653">
        <v>3.0931999999999999</v>
      </c>
      <c r="F140" s="1657">
        <v>0</v>
      </c>
      <c r="G140" s="1681">
        <v>0</v>
      </c>
      <c r="H140" s="1656">
        <v>133350</v>
      </c>
      <c r="I140" s="1678">
        <v>2.8437999999999999</v>
      </c>
    </row>
    <row r="141" spans="1:9">
      <c r="A141" s="1652" t="s">
        <v>734</v>
      </c>
      <c r="B141" s="1653">
        <v>0</v>
      </c>
      <c r="C141" s="1681">
        <v>0</v>
      </c>
      <c r="D141" s="1650">
        <v>0</v>
      </c>
      <c r="E141" s="1657">
        <v>0</v>
      </c>
      <c r="F141" s="1657">
        <v>0</v>
      </c>
      <c r="G141" s="1681">
        <v>0</v>
      </c>
      <c r="H141" s="1656">
        <v>162500</v>
      </c>
      <c r="I141" s="1678">
        <v>3.1093000000000002</v>
      </c>
    </row>
    <row r="142" spans="1:9">
      <c r="A142" s="1652" t="s">
        <v>733</v>
      </c>
      <c r="B142" s="1653">
        <v>0</v>
      </c>
      <c r="C142" s="1681">
        <v>0</v>
      </c>
      <c r="D142" s="1650">
        <v>0</v>
      </c>
      <c r="E142" s="1657">
        <v>0</v>
      </c>
      <c r="F142" s="1657">
        <v>0</v>
      </c>
      <c r="G142" s="1681">
        <v>0</v>
      </c>
      <c r="H142" s="1656">
        <v>50000</v>
      </c>
      <c r="I142" s="2148">
        <v>2.8210000000000002</v>
      </c>
    </row>
    <row r="143" spans="1:9">
      <c r="A143" s="1652" t="s">
        <v>732</v>
      </c>
      <c r="B143" s="1699">
        <v>0</v>
      </c>
      <c r="C143" s="1699">
        <v>0</v>
      </c>
      <c r="D143" s="1700">
        <v>50000</v>
      </c>
      <c r="E143" s="1699">
        <v>2.6164999999999998</v>
      </c>
      <c r="F143" s="1657">
        <v>0</v>
      </c>
      <c r="G143" s="1681">
        <v>0</v>
      </c>
      <c r="H143" s="1656">
        <v>50000</v>
      </c>
      <c r="I143" s="2148">
        <v>2.5053000000000001</v>
      </c>
    </row>
    <row r="144" spans="1:9">
      <c r="A144" s="1652" t="s">
        <v>731</v>
      </c>
      <c r="B144" s="1699">
        <v>0</v>
      </c>
      <c r="C144" s="1700">
        <v>0</v>
      </c>
      <c r="D144" s="1700">
        <v>0</v>
      </c>
      <c r="E144" s="1699">
        <v>0</v>
      </c>
      <c r="F144" s="1657">
        <v>0</v>
      </c>
      <c r="G144" s="1679">
        <v>0</v>
      </c>
      <c r="H144" s="1656">
        <v>18450</v>
      </c>
      <c r="I144" s="2148">
        <v>2.9535999999999998</v>
      </c>
    </row>
    <row r="145" spans="1:9">
      <c r="A145" s="1652" t="s">
        <v>730</v>
      </c>
      <c r="B145" s="1677">
        <v>0</v>
      </c>
      <c r="C145" s="1674">
        <v>0</v>
      </c>
      <c r="D145" s="1677">
        <v>0</v>
      </c>
      <c r="E145" s="1677">
        <v>0</v>
      </c>
      <c r="F145" s="1657">
        <v>0</v>
      </c>
      <c r="G145" s="1681">
        <v>0</v>
      </c>
      <c r="H145" s="1656">
        <v>257750</v>
      </c>
      <c r="I145" s="2148">
        <v>3.0167000000000002</v>
      </c>
    </row>
    <row r="146" spans="1:9">
      <c r="A146" s="1689" t="s">
        <v>729</v>
      </c>
      <c r="B146" s="1677">
        <v>0</v>
      </c>
      <c r="C146" s="1674">
        <v>0</v>
      </c>
      <c r="D146" s="1677">
        <v>950</v>
      </c>
      <c r="E146" s="1676">
        <v>2.9988999999999999</v>
      </c>
      <c r="F146" s="1648">
        <v>0</v>
      </c>
      <c r="G146" s="1681">
        <v>0</v>
      </c>
      <c r="H146" s="1656">
        <v>90000</v>
      </c>
      <c r="I146" s="2148">
        <v>3.0601888888888888</v>
      </c>
    </row>
    <row r="147" spans="1:9">
      <c r="A147" s="1673" t="s">
        <v>324</v>
      </c>
      <c r="B147" s="1698">
        <f>SUM(B135:B146)</f>
        <v>0</v>
      </c>
      <c r="C147" s="1697">
        <v>0</v>
      </c>
      <c r="D147" s="1696">
        <f>SUM(D135:D146)</f>
        <v>68250</v>
      </c>
      <c r="E147" s="1695">
        <v>2.7426566300366297</v>
      </c>
      <c r="F147" s="1685">
        <f>SUM(F135:F146)</f>
        <v>0</v>
      </c>
      <c r="G147" s="1686">
        <v>0</v>
      </c>
      <c r="H147" s="1694">
        <f>SUM(H135:H146)</f>
        <v>789300</v>
      </c>
      <c r="I147" s="1693">
        <v>2.9</v>
      </c>
    </row>
    <row r="148" spans="1:9">
      <c r="A148" s="4028" t="s">
        <v>1397</v>
      </c>
      <c r="B148" s="4022" t="s">
        <v>1403</v>
      </c>
      <c r="C148" s="4023"/>
      <c r="D148" s="4023"/>
      <c r="E148" s="4030"/>
      <c r="F148" s="4022" t="s">
        <v>1402</v>
      </c>
      <c r="G148" s="4023"/>
      <c r="H148" s="4023"/>
      <c r="I148" s="4024"/>
    </row>
    <row r="149" spans="1:9">
      <c r="A149" s="4018"/>
      <c r="B149" s="4003" t="s">
        <v>173</v>
      </c>
      <c r="C149" s="4010"/>
      <c r="D149" s="4003" t="s">
        <v>180</v>
      </c>
      <c r="E149" s="4010"/>
      <c r="F149" s="4010" t="s">
        <v>173</v>
      </c>
      <c r="G149" s="4000"/>
      <c r="H149" s="3999" t="s">
        <v>180</v>
      </c>
      <c r="I149" s="4011"/>
    </row>
    <row r="150" spans="1:9" ht="31.2">
      <c r="A150" s="4029"/>
      <c r="B150" s="1663" t="s">
        <v>353</v>
      </c>
      <c r="C150" s="1666" t="s">
        <v>1393</v>
      </c>
      <c r="D150" s="1663" t="s">
        <v>353</v>
      </c>
      <c r="E150" s="1666" t="s">
        <v>1393</v>
      </c>
      <c r="F150" s="1663" t="s">
        <v>353</v>
      </c>
      <c r="G150" s="1666" t="s">
        <v>1393</v>
      </c>
      <c r="H150" s="1663" t="s">
        <v>353</v>
      </c>
      <c r="I150" s="1661" t="s">
        <v>1393</v>
      </c>
    </row>
    <row r="151" spans="1:9">
      <c r="A151" s="1660" t="s">
        <v>740</v>
      </c>
      <c r="B151" s="1653">
        <v>0</v>
      </c>
      <c r="C151" s="1657">
        <v>0</v>
      </c>
      <c r="D151" s="1653">
        <v>0</v>
      </c>
      <c r="E151" s="1650">
        <v>0</v>
      </c>
      <c r="F151" s="1651">
        <v>0</v>
      </c>
      <c r="G151" s="1677">
        <v>0</v>
      </c>
      <c r="H151" s="1675">
        <v>0</v>
      </c>
      <c r="I151" s="2149">
        <v>0</v>
      </c>
    </row>
    <row r="152" spans="1:9">
      <c r="A152" s="1652" t="s">
        <v>739</v>
      </c>
      <c r="B152" s="1653">
        <v>0</v>
      </c>
      <c r="C152" s="1653">
        <v>0</v>
      </c>
      <c r="D152" s="1657">
        <v>0</v>
      </c>
      <c r="E152" s="1657">
        <v>0</v>
      </c>
      <c r="F152" s="1651">
        <v>0</v>
      </c>
      <c r="G152" s="1690">
        <v>0</v>
      </c>
      <c r="H152" s="1675">
        <v>0</v>
      </c>
      <c r="I152" s="1711">
        <v>0</v>
      </c>
    </row>
    <row r="153" spans="1:9">
      <c r="A153" s="1652" t="s">
        <v>738</v>
      </c>
      <c r="B153" s="1653">
        <v>0</v>
      </c>
      <c r="C153" s="1653">
        <v>0</v>
      </c>
      <c r="D153" s="1692">
        <v>0</v>
      </c>
      <c r="E153" s="1691">
        <v>0</v>
      </c>
      <c r="F153" s="1651">
        <v>0</v>
      </c>
      <c r="G153" s="1690">
        <v>0</v>
      </c>
      <c r="H153" s="1675">
        <v>0</v>
      </c>
      <c r="I153" s="1711">
        <v>0</v>
      </c>
    </row>
    <row r="154" spans="1:9">
      <c r="A154" s="1652" t="s">
        <v>737</v>
      </c>
      <c r="B154" s="1651">
        <v>0</v>
      </c>
      <c r="C154" s="1651">
        <v>0</v>
      </c>
      <c r="D154" s="1657">
        <v>0</v>
      </c>
      <c r="E154" s="1657">
        <v>0</v>
      </c>
      <c r="F154" s="1651">
        <v>0</v>
      </c>
      <c r="G154" s="1690">
        <v>0</v>
      </c>
      <c r="H154" s="1675">
        <v>0</v>
      </c>
      <c r="I154" s="1711">
        <v>0</v>
      </c>
    </row>
    <row r="155" spans="1:9">
      <c r="A155" s="1652" t="s">
        <v>736</v>
      </c>
      <c r="B155" s="1651">
        <v>0</v>
      </c>
      <c r="C155" s="1651">
        <v>0</v>
      </c>
      <c r="D155" s="1657">
        <v>25000</v>
      </c>
      <c r="E155" s="1657">
        <v>1.3882000000000001</v>
      </c>
      <c r="F155" s="1651">
        <v>0</v>
      </c>
      <c r="G155" s="1677">
        <v>0</v>
      </c>
      <c r="H155" s="1675">
        <v>0</v>
      </c>
      <c r="I155" s="1711">
        <v>0</v>
      </c>
    </row>
    <row r="156" spans="1:9">
      <c r="A156" s="1652" t="s">
        <v>735</v>
      </c>
      <c r="B156" s="1651">
        <v>0</v>
      </c>
      <c r="C156" s="1651">
        <v>0</v>
      </c>
      <c r="D156" s="1657">
        <v>0</v>
      </c>
      <c r="E156" s="1657">
        <v>0</v>
      </c>
      <c r="F156" s="1651">
        <v>0</v>
      </c>
      <c r="G156" s="1677">
        <v>0</v>
      </c>
      <c r="H156" s="1675">
        <v>0</v>
      </c>
      <c r="I156" s="1711">
        <v>0</v>
      </c>
    </row>
    <row r="157" spans="1:9">
      <c r="A157" s="1652" t="s">
        <v>734</v>
      </c>
      <c r="B157" s="1653">
        <v>0</v>
      </c>
      <c r="C157" s="1653">
        <v>0</v>
      </c>
      <c r="D157" s="1657">
        <v>0</v>
      </c>
      <c r="E157" s="1657">
        <v>0</v>
      </c>
      <c r="F157" s="1651">
        <v>0</v>
      </c>
      <c r="G157" s="1677">
        <v>0</v>
      </c>
      <c r="H157" s="1675">
        <v>0</v>
      </c>
      <c r="I157" s="1711">
        <v>0</v>
      </c>
    </row>
    <row r="158" spans="1:9">
      <c r="A158" s="1652" t="s">
        <v>733</v>
      </c>
      <c r="B158" s="1651">
        <v>0</v>
      </c>
      <c r="C158" s="1651">
        <v>0</v>
      </c>
      <c r="D158" s="1657">
        <v>0</v>
      </c>
      <c r="E158" s="1657">
        <v>0</v>
      </c>
      <c r="F158" s="1651">
        <v>0</v>
      </c>
      <c r="G158" s="1677">
        <v>0</v>
      </c>
      <c r="H158" s="1675">
        <v>566800</v>
      </c>
      <c r="I158" s="1711">
        <v>3</v>
      </c>
    </row>
    <row r="159" spans="1:9">
      <c r="A159" s="1652" t="s">
        <v>732</v>
      </c>
      <c r="B159" s="1657">
        <v>0</v>
      </c>
      <c r="C159" s="1657">
        <v>0</v>
      </c>
      <c r="D159" s="1657">
        <v>0</v>
      </c>
      <c r="E159" s="1657">
        <v>0</v>
      </c>
      <c r="F159" s="1651">
        <v>0</v>
      </c>
      <c r="G159" s="1677">
        <v>0</v>
      </c>
      <c r="H159" s="1675">
        <v>301550</v>
      </c>
      <c r="I159" s="1678">
        <v>3</v>
      </c>
    </row>
    <row r="160" spans="1:9">
      <c r="A160" s="1652" t="s">
        <v>731</v>
      </c>
      <c r="B160" s="1657">
        <v>0</v>
      </c>
      <c r="C160" s="1657">
        <v>0</v>
      </c>
      <c r="D160" s="1657">
        <v>0</v>
      </c>
      <c r="E160" s="1657">
        <v>0</v>
      </c>
      <c r="F160" s="1651">
        <v>0</v>
      </c>
      <c r="G160" s="1677">
        <v>0</v>
      </c>
      <c r="H160" s="1675">
        <v>519500</v>
      </c>
      <c r="I160" s="1678">
        <v>3</v>
      </c>
    </row>
    <row r="161" spans="1:11">
      <c r="A161" s="1652" t="s">
        <v>730</v>
      </c>
      <c r="B161" s="1657">
        <v>0</v>
      </c>
      <c r="C161" s="1657">
        <v>0</v>
      </c>
      <c r="D161" s="1650">
        <v>0</v>
      </c>
      <c r="E161" s="1650">
        <v>0</v>
      </c>
      <c r="F161" s="1651">
        <v>0</v>
      </c>
      <c r="G161" s="1674">
        <v>0</v>
      </c>
      <c r="H161" s="1675">
        <v>257450</v>
      </c>
      <c r="I161" s="2142">
        <v>3</v>
      </c>
    </row>
    <row r="162" spans="1:11">
      <c r="A162" s="1689" t="s">
        <v>729</v>
      </c>
      <c r="B162" s="1688">
        <v>0</v>
      </c>
      <c r="C162" s="1688">
        <v>0</v>
      </c>
      <c r="D162" s="1650">
        <v>0</v>
      </c>
      <c r="E162" s="1650">
        <v>0</v>
      </c>
      <c r="F162" s="1651">
        <v>0</v>
      </c>
      <c r="G162" s="1677">
        <v>0</v>
      </c>
      <c r="H162" s="1675">
        <v>1877050</v>
      </c>
      <c r="I162" s="2142">
        <v>3</v>
      </c>
    </row>
    <row r="163" spans="1:11">
      <c r="A163" s="1673" t="s">
        <v>324</v>
      </c>
      <c r="B163" s="1687">
        <v>0</v>
      </c>
      <c r="C163" s="1686">
        <v>0</v>
      </c>
      <c r="D163" s="1685">
        <f>SUM(D151:D162)</f>
        <v>25000</v>
      </c>
      <c r="E163" s="1685">
        <v>1.39</v>
      </c>
      <c r="F163" s="1671">
        <v>0</v>
      </c>
      <c r="G163" s="1670"/>
      <c r="H163" s="1669">
        <f>SUM(H151:H162)</f>
        <v>3522350</v>
      </c>
      <c r="I163" s="1668">
        <v>3</v>
      </c>
    </row>
    <row r="164" spans="1:11">
      <c r="A164" s="4028" t="s">
        <v>1397</v>
      </c>
      <c r="B164" s="4012" t="s">
        <v>1401</v>
      </c>
      <c r="C164" s="4013"/>
      <c r="D164" s="4013"/>
      <c r="E164" s="4014"/>
      <c r="F164" s="4022" t="s">
        <v>1400</v>
      </c>
      <c r="G164" s="4023"/>
      <c r="H164" s="4023"/>
      <c r="I164" s="4024"/>
    </row>
    <row r="165" spans="1:11">
      <c r="A165" s="4019"/>
      <c r="B165" s="4010" t="s">
        <v>173</v>
      </c>
      <c r="C165" s="4000"/>
      <c r="D165" s="3999" t="s">
        <v>180</v>
      </c>
      <c r="E165" s="4000"/>
      <c r="F165" s="4010" t="s">
        <v>173</v>
      </c>
      <c r="G165" s="4000"/>
      <c r="H165" s="3999" t="s">
        <v>180</v>
      </c>
      <c r="I165" s="4011"/>
    </row>
    <row r="166" spans="1:11" ht="31.2">
      <c r="A166" s="4019"/>
      <c r="B166" s="1663" t="s">
        <v>353</v>
      </c>
      <c r="C166" s="1666" t="s">
        <v>1399</v>
      </c>
      <c r="D166" s="1663" t="s">
        <v>353</v>
      </c>
      <c r="E166" s="1663" t="s">
        <v>1399</v>
      </c>
      <c r="F166" s="1663" t="s">
        <v>353</v>
      </c>
      <c r="G166" s="1666" t="s">
        <v>1393</v>
      </c>
      <c r="H166" s="1663" t="s">
        <v>353</v>
      </c>
      <c r="I166" s="1661" t="s">
        <v>1393</v>
      </c>
    </row>
    <row r="167" spans="1:11">
      <c r="A167" s="1652" t="s">
        <v>740</v>
      </c>
      <c r="B167" s="1651">
        <v>0</v>
      </c>
      <c r="C167" s="1651">
        <v>0</v>
      </c>
      <c r="D167" s="1651">
        <v>235093.2</v>
      </c>
      <c r="E167" s="1651">
        <v>6.5</v>
      </c>
      <c r="F167" s="1651">
        <v>814705.5</v>
      </c>
      <c r="G167" s="1684">
        <v>8.5</v>
      </c>
      <c r="H167" s="1675">
        <v>1200</v>
      </c>
      <c r="I167" s="1683">
        <v>7.5</v>
      </c>
    </row>
    <row r="168" spans="1:11">
      <c r="A168" s="1652" t="s">
        <v>739</v>
      </c>
      <c r="B168" s="1657">
        <v>0</v>
      </c>
      <c r="C168" s="1657">
        <v>0</v>
      </c>
      <c r="D168" s="1657">
        <v>126062.38</v>
      </c>
      <c r="E168" s="1651">
        <v>6.5</v>
      </c>
      <c r="F168" s="1651">
        <v>838899</v>
      </c>
      <c r="G168" s="1657">
        <v>8.5</v>
      </c>
      <c r="H168" s="1675">
        <v>0</v>
      </c>
      <c r="I168" s="1711">
        <v>0</v>
      </c>
    </row>
    <row r="169" spans="1:11">
      <c r="A169" s="1652" t="s">
        <v>738</v>
      </c>
      <c r="B169" s="1657">
        <v>0</v>
      </c>
      <c r="C169" s="1657">
        <v>0</v>
      </c>
      <c r="D169" s="1657">
        <v>1100</v>
      </c>
      <c r="E169" s="1651">
        <v>6.5</v>
      </c>
      <c r="F169" s="1651">
        <v>469124.30000000005</v>
      </c>
      <c r="G169" s="1657">
        <v>8.5</v>
      </c>
      <c r="H169" s="1675">
        <v>0</v>
      </c>
      <c r="I169" s="1711">
        <v>0</v>
      </c>
    </row>
    <row r="170" spans="1:11">
      <c r="A170" s="1652" t="s">
        <v>737</v>
      </c>
      <c r="B170" s="1657">
        <v>0</v>
      </c>
      <c r="C170" s="1657">
        <v>0</v>
      </c>
      <c r="D170" s="1657">
        <v>150650</v>
      </c>
      <c r="E170" s="1657">
        <v>6.5</v>
      </c>
      <c r="F170" s="1651">
        <v>434312.39999999997</v>
      </c>
      <c r="G170" s="1657">
        <v>8.5</v>
      </c>
      <c r="H170" s="1675">
        <v>0</v>
      </c>
      <c r="I170" s="1711">
        <v>0</v>
      </c>
      <c r="K170" s="1632" t="s">
        <v>539</v>
      </c>
    </row>
    <row r="171" spans="1:11">
      <c r="A171" s="1652" t="s">
        <v>736</v>
      </c>
      <c r="B171" s="1656">
        <v>0</v>
      </c>
      <c r="C171" s="1656">
        <v>0</v>
      </c>
      <c r="D171" s="1682" t="s">
        <v>1398</v>
      </c>
      <c r="E171" s="1657">
        <v>0</v>
      </c>
      <c r="F171" s="1651">
        <v>125660.1</v>
      </c>
      <c r="G171" s="1681">
        <v>8.5</v>
      </c>
      <c r="H171" s="1675">
        <v>0</v>
      </c>
      <c r="I171" s="1680">
        <v>0</v>
      </c>
    </row>
    <row r="172" spans="1:11">
      <c r="A172" s="1652" t="s">
        <v>735</v>
      </c>
      <c r="B172" s="1656">
        <v>4693.3999999999996</v>
      </c>
      <c r="C172" s="1650">
        <v>8.5</v>
      </c>
      <c r="D172" s="1656">
        <v>1000</v>
      </c>
      <c r="E172" s="1650">
        <v>5.5</v>
      </c>
      <c r="F172" s="1651">
        <v>10125</v>
      </c>
      <c r="G172" s="1679">
        <v>8.5</v>
      </c>
      <c r="H172" s="1675">
        <v>0</v>
      </c>
      <c r="I172" s="1680">
        <v>0</v>
      </c>
    </row>
    <row r="173" spans="1:11">
      <c r="A173" s="1652" t="s">
        <v>734</v>
      </c>
      <c r="B173" s="1656">
        <v>29111.599999999999</v>
      </c>
      <c r="C173" s="1650">
        <v>8.5</v>
      </c>
      <c r="D173" s="1656">
        <v>7</v>
      </c>
      <c r="E173" s="1650">
        <v>5.5</v>
      </c>
      <c r="F173" s="1651">
        <v>14104</v>
      </c>
      <c r="G173" s="1679">
        <v>8.5</v>
      </c>
      <c r="H173" s="1675">
        <v>0</v>
      </c>
      <c r="I173" s="1678">
        <v>0</v>
      </c>
    </row>
    <row r="174" spans="1:11">
      <c r="A174" s="1652" t="s">
        <v>733</v>
      </c>
      <c r="B174" s="1650">
        <v>481865.82</v>
      </c>
      <c r="C174" s="1650">
        <v>7</v>
      </c>
      <c r="D174" s="1650">
        <v>47500</v>
      </c>
      <c r="E174" s="1650">
        <v>5.5</v>
      </c>
      <c r="F174" s="1651">
        <v>13558</v>
      </c>
      <c r="G174" s="1679">
        <v>8.5</v>
      </c>
      <c r="H174" s="1675">
        <v>0</v>
      </c>
      <c r="I174" s="1678">
        <v>0</v>
      </c>
    </row>
    <row r="175" spans="1:11">
      <c r="A175" s="1652" t="s">
        <v>732</v>
      </c>
      <c r="B175" s="1650">
        <v>702957.37</v>
      </c>
      <c r="C175" s="1650">
        <v>7</v>
      </c>
      <c r="D175" s="1650">
        <v>232600</v>
      </c>
      <c r="E175" s="1650">
        <v>5.5</v>
      </c>
      <c r="F175" s="1651">
        <v>6326</v>
      </c>
      <c r="G175" s="1679">
        <v>8.5</v>
      </c>
      <c r="H175" s="1675">
        <v>0</v>
      </c>
      <c r="I175" s="1678">
        <v>0</v>
      </c>
    </row>
    <row r="176" spans="1:11">
      <c r="A176" s="1652" t="s">
        <v>731</v>
      </c>
      <c r="B176" s="1650">
        <v>499454.69</v>
      </c>
      <c r="C176" s="1650">
        <v>7</v>
      </c>
      <c r="D176" s="1650">
        <v>9500</v>
      </c>
      <c r="E176" s="1650">
        <v>5.5</v>
      </c>
      <c r="F176" s="1651">
        <v>148</v>
      </c>
      <c r="G176" s="1679">
        <v>7.5</v>
      </c>
      <c r="H176" s="1675">
        <v>0</v>
      </c>
      <c r="I176" s="1678">
        <v>0</v>
      </c>
    </row>
    <row r="177" spans="1:12">
      <c r="A177" s="1652" t="s">
        <v>730</v>
      </c>
      <c r="B177" s="1677">
        <v>303788.23</v>
      </c>
      <c r="C177" s="1650">
        <v>7</v>
      </c>
      <c r="D177" s="1677">
        <v>50</v>
      </c>
      <c r="E177" s="1650">
        <v>5.5</v>
      </c>
      <c r="F177" s="1651">
        <v>150</v>
      </c>
      <c r="G177" s="1677">
        <v>7.5</v>
      </c>
      <c r="H177" s="1675">
        <v>0</v>
      </c>
      <c r="I177" s="1678">
        <v>0</v>
      </c>
    </row>
    <row r="178" spans="1:12">
      <c r="A178" s="1652" t="s">
        <v>729</v>
      </c>
      <c r="B178" s="1677">
        <v>265030.19</v>
      </c>
      <c r="C178" s="1650">
        <v>7</v>
      </c>
      <c r="D178" s="1677">
        <v>0</v>
      </c>
      <c r="E178" s="1650">
        <v>0</v>
      </c>
      <c r="F178" s="1651">
        <v>0</v>
      </c>
      <c r="G178" s="1676">
        <v>0</v>
      </c>
      <c r="H178" s="1675">
        <v>0</v>
      </c>
      <c r="I178" s="2142">
        <v>0</v>
      </c>
    </row>
    <row r="179" spans="1:12">
      <c r="A179" s="1673" t="s">
        <v>324</v>
      </c>
      <c r="B179" s="1671">
        <f>SUM(B167:B178)</f>
        <v>2286901.2999999998</v>
      </c>
      <c r="C179" s="1672">
        <v>7.022173016386847</v>
      </c>
      <c r="D179" s="1672">
        <f>SUM(D167:D178)</f>
        <v>803562.58000000007</v>
      </c>
      <c r="E179" s="1672">
        <v>6.1382895281161556</v>
      </c>
      <c r="F179" s="1671">
        <f>SUM(F167:F178)</f>
        <v>2727112.3</v>
      </c>
      <c r="G179" s="1670">
        <v>8.4998907269055302</v>
      </c>
      <c r="H179" s="1669">
        <f>SUM(H167:H178)</f>
        <v>1200</v>
      </c>
      <c r="I179" s="1668">
        <v>7.5</v>
      </c>
      <c r="L179" s="1667"/>
    </row>
    <row r="180" spans="1:12" ht="15.75" customHeight="1">
      <c r="A180" s="4018" t="s">
        <v>1397</v>
      </c>
      <c r="B180" s="4022" t="s">
        <v>1396</v>
      </c>
      <c r="C180" s="4023"/>
      <c r="D180" s="4023"/>
      <c r="E180" s="4023"/>
      <c r="F180" s="4023"/>
      <c r="G180" s="4023"/>
      <c r="H180" s="4023"/>
      <c r="I180" s="4024"/>
    </row>
    <row r="181" spans="1:12">
      <c r="A181" s="4018"/>
      <c r="B181" s="4012" t="s">
        <v>1395</v>
      </c>
      <c r="C181" s="4013"/>
      <c r="D181" s="4013"/>
      <c r="E181" s="4014"/>
      <c r="F181" s="4012" t="s">
        <v>1394</v>
      </c>
      <c r="G181" s="4013"/>
      <c r="H181" s="4013"/>
      <c r="I181" s="4017"/>
    </row>
    <row r="182" spans="1:12">
      <c r="A182" s="4018"/>
      <c r="B182" s="4010" t="s">
        <v>173</v>
      </c>
      <c r="C182" s="4000"/>
      <c r="D182" s="3999" t="s">
        <v>180</v>
      </c>
      <c r="E182" s="4000"/>
      <c r="F182" s="4010" t="s">
        <v>173</v>
      </c>
      <c r="G182" s="4000"/>
      <c r="H182" s="3999" t="s">
        <v>180</v>
      </c>
      <c r="I182" s="4011"/>
    </row>
    <row r="183" spans="1:12" ht="31.2">
      <c r="A183" s="4029"/>
      <c r="B183" s="1663" t="s">
        <v>353</v>
      </c>
      <c r="C183" s="1666" t="s">
        <v>1393</v>
      </c>
      <c r="D183" s="1663" t="s">
        <v>353</v>
      </c>
      <c r="E183" s="1665" t="s">
        <v>1393</v>
      </c>
      <c r="F183" s="1664" t="s">
        <v>353</v>
      </c>
      <c r="G183" s="1663" t="s">
        <v>1392</v>
      </c>
      <c r="H183" s="1662" t="s">
        <v>353</v>
      </c>
      <c r="I183" s="1661" t="s">
        <v>1392</v>
      </c>
    </row>
    <row r="184" spans="1:12">
      <c r="A184" s="1660" t="s">
        <v>740</v>
      </c>
      <c r="B184" s="1659">
        <v>0</v>
      </c>
      <c r="C184" s="1659">
        <v>0</v>
      </c>
      <c r="D184" s="1659">
        <v>0</v>
      </c>
      <c r="E184" s="1659">
        <v>0</v>
      </c>
      <c r="F184" s="1656">
        <v>19381.5</v>
      </c>
      <c r="G184" s="1655">
        <v>7</v>
      </c>
      <c r="H184" s="1659">
        <v>0</v>
      </c>
      <c r="I184" s="1658">
        <v>0</v>
      </c>
    </row>
    <row r="185" spans="1:12">
      <c r="A185" s="1652" t="s">
        <v>739</v>
      </c>
      <c r="B185" s="1654">
        <v>0</v>
      </c>
      <c r="C185" s="1653">
        <v>0</v>
      </c>
      <c r="D185" s="1654">
        <v>0</v>
      </c>
      <c r="E185" s="1653">
        <v>0</v>
      </c>
      <c r="F185" s="1656">
        <v>22188.5</v>
      </c>
      <c r="G185" s="1655">
        <v>7</v>
      </c>
      <c r="H185" s="1653">
        <v>0</v>
      </c>
      <c r="I185" s="1658">
        <v>0</v>
      </c>
    </row>
    <row r="186" spans="1:12">
      <c r="A186" s="1652" t="s">
        <v>738</v>
      </c>
      <c r="B186" s="1657">
        <v>0</v>
      </c>
      <c r="C186" s="1653">
        <v>0</v>
      </c>
      <c r="D186" s="1654">
        <v>0</v>
      </c>
      <c r="E186" s="1653">
        <v>0</v>
      </c>
      <c r="F186" s="1656">
        <v>17089.5</v>
      </c>
      <c r="G186" s="1655">
        <v>7</v>
      </c>
      <c r="H186" s="1654">
        <v>0</v>
      </c>
      <c r="I186" s="2150">
        <v>0</v>
      </c>
    </row>
    <row r="187" spans="1:12">
      <c r="A187" s="1652" t="s">
        <v>737</v>
      </c>
      <c r="B187" s="1653">
        <v>0</v>
      </c>
      <c r="C187" s="1650">
        <v>0</v>
      </c>
      <c r="D187" s="1654">
        <v>0</v>
      </c>
      <c r="E187" s="1653">
        <v>0</v>
      </c>
      <c r="F187" s="1656">
        <v>15205.6</v>
      </c>
      <c r="G187" s="1655">
        <v>7</v>
      </c>
      <c r="H187" s="1654">
        <v>0</v>
      </c>
      <c r="I187" s="2150">
        <v>0</v>
      </c>
    </row>
    <row r="188" spans="1:12">
      <c r="A188" s="1652" t="s">
        <v>736</v>
      </c>
      <c r="B188" s="1653">
        <v>0</v>
      </c>
      <c r="C188" s="1650">
        <v>0</v>
      </c>
      <c r="D188" s="1654">
        <v>0</v>
      </c>
      <c r="E188" s="1653">
        <v>0</v>
      </c>
      <c r="F188" s="1656">
        <v>9632.7000000000007</v>
      </c>
      <c r="G188" s="1655">
        <v>7</v>
      </c>
      <c r="H188" s="1654">
        <v>0</v>
      </c>
      <c r="I188" s="2150">
        <v>0</v>
      </c>
    </row>
    <row r="189" spans="1:12">
      <c r="A189" s="1652" t="s">
        <v>735</v>
      </c>
      <c r="B189" s="1651">
        <v>0</v>
      </c>
      <c r="C189" s="1650">
        <v>0</v>
      </c>
      <c r="D189" s="1654">
        <v>0</v>
      </c>
      <c r="E189" s="1653">
        <v>0</v>
      </c>
      <c r="F189" s="1651">
        <v>6887.8</v>
      </c>
      <c r="G189" s="1655">
        <v>7</v>
      </c>
      <c r="H189" s="1654">
        <v>0</v>
      </c>
      <c r="I189" s="2150">
        <v>0</v>
      </c>
    </row>
    <row r="190" spans="1:12">
      <c r="A190" s="1652" t="s">
        <v>734</v>
      </c>
      <c r="B190" s="1653">
        <v>0</v>
      </c>
      <c r="C190" s="1650">
        <v>0</v>
      </c>
      <c r="D190" s="1654">
        <v>0</v>
      </c>
      <c r="E190" s="1653">
        <v>0</v>
      </c>
      <c r="F190" s="1656">
        <v>520</v>
      </c>
      <c r="G190" s="1655">
        <v>7</v>
      </c>
      <c r="H190" s="1654">
        <v>0</v>
      </c>
      <c r="I190" s="2150">
        <v>0</v>
      </c>
    </row>
    <row r="191" spans="1:12">
      <c r="A191" s="1652" t="s">
        <v>733</v>
      </c>
      <c r="B191" s="1653">
        <v>0</v>
      </c>
      <c r="C191" s="1650">
        <v>0</v>
      </c>
      <c r="D191" s="1654">
        <v>0</v>
      </c>
      <c r="E191" s="1653">
        <v>0</v>
      </c>
      <c r="F191" s="1656">
        <v>4867</v>
      </c>
      <c r="G191" s="1655">
        <v>7</v>
      </c>
      <c r="H191" s="1654">
        <v>0</v>
      </c>
      <c r="I191" s="2150">
        <v>0</v>
      </c>
    </row>
    <row r="192" spans="1:12">
      <c r="A192" s="1652" t="s">
        <v>732</v>
      </c>
      <c r="B192" s="1653">
        <v>0</v>
      </c>
      <c r="C192" s="1650">
        <v>0</v>
      </c>
      <c r="D192" s="1654">
        <v>0</v>
      </c>
      <c r="E192" s="1653">
        <v>0</v>
      </c>
      <c r="F192" s="1650">
        <v>1670</v>
      </c>
      <c r="G192" s="1655">
        <v>7</v>
      </c>
      <c r="H192" s="1654">
        <v>0</v>
      </c>
      <c r="I192" s="2150">
        <v>0</v>
      </c>
    </row>
    <row r="193" spans="1:10">
      <c r="A193" s="1652" t="s">
        <v>731</v>
      </c>
      <c r="B193" s="1653">
        <v>0</v>
      </c>
      <c r="C193" s="1650">
        <v>0</v>
      </c>
      <c r="D193" s="1654">
        <v>0</v>
      </c>
      <c r="E193" s="1653">
        <v>0</v>
      </c>
      <c r="F193" s="1650">
        <v>530</v>
      </c>
      <c r="G193" s="1655">
        <v>7</v>
      </c>
      <c r="H193" s="1654">
        <v>0</v>
      </c>
      <c r="I193" s="2150">
        <v>0</v>
      </c>
    </row>
    <row r="194" spans="1:10">
      <c r="A194" s="1652" t="s">
        <v>730</v>
      </c>
      <c r="B194" s="1653">
        <v>0</v>
      </c>
      <c r="C194" s="1650">
        <v>0</v>
      </c>
      <c r="D194" s="1650">
        <v>0</v>
      </c>
      <c r="E194" s="1650">
        <v>0</v>
      </c>
      <c r="F194" s="1650">
        <v>0</v>
      </c>
      <c r="G194" s="1649">
        <v>0</v>
      </c>
      <c r="H194" s="1654">
        <v>0</v>
      </c>
      <c r="I194" s="2150">
        <v>0</v>
      </c>
    </row>
    <row r="195" spans="1:10">
      <c r="A195" s="1652" t="s">
        <v>729</v>
      </c>
      <c r="B195" s="1651">
        <v>0</v>
      </c>
      <c r="C195" s="1650">
        <v>0</v>
      </c>
      <c r="D195" s="1650"/>
      <c r="E195" s="1650"/>
      <c r="F195" s="1650">
        <v>0</v>
      </c>
      <c r="G195" s="1649">
        <v>0</v>
      </c>
      <c r="H195" s="1648"/>
      <c r="I195" s="1647"/>
    </row>
    <row r="196" spans="1:10" ht="16.2" thickBot="1">
      <c r="A196" s="1646" t="s">
        <v>324</v>
      </c>
      <c r="B196" s="1645">
        <f>SUM(B184:B195)</f>
        <v>0</v>
      </c>
      <c r="C196" s="1641">
        <v>0</v>
      </c>
      <c r="D196" s="1644">
        <f>SUM(D184:D195)</f>
        <v>0</v>
      </c>
      <c r="E196" s="1643"/>
      <c r="F196" s="1641">
        <f>SUM(F184:F195)</f>
        <v>97972.6</v>
      </c>
      <c r="G196" s="1642">
        <v>7</v>
      </c>
      <c r="H196" s="1641">
        <f>SUM(H184:H195)</f>
        <v>0</v>
      </c>
      <c r="I196" s="1640">
        <v>0</v>
      </c>
    </row>
    <row r="197" spans="1:10" customFormat="1" ht="16.2" thickTop="1">
      <c r="A197" s="4031" t="s">
        <v>1391</v>
      </c>
      <c r="B197" s="4031"/>
      <c r="C197" s="4031"/>
      <c r="D197" s="4031"/>
      <c r="E197" s="1639"/>
      <c r="F197" s="1638"/>
      <c r="G197" s="1636"/>
      <c r="H197" s="1637"/>
      <c r="I197" s="1636"/>
    </row>
    <row r="198" spans="1:10" customFormat="1" ht="14.4"/>
    <row r="199" spans="1:10">
      <c r="A199"/>
      <c r="B199"/>
      <c r="C199"/>
      <c r="D199"/>
      <c r="E199"/>
      <c r="F199"/>
      <c r="G199"/>
      <c r="H199"/>
      <c r="I199"/>
    </row>
    <row r="200" spans="1:10" hidden="1">
      <c r="A200"/>
      <c r="B200"/>
      <c r="C200"/>
      <c r="D200"/>
      <c r="E200"/>
      <c r="F200"/>
      <c r="G200"/>
      <c r="H200" s="1635">
        <f>H196+D196+H179+D179+H163+D163+H131+D131+H115+D115+H83+D83+H51+D51+H35+D35+H19+D19</f>
        <v>4352112.58</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634"/>
    </row>
    <row r="218" spans="1:9">
      <c r="H218" s="1633"/>
    </row>
  </sheetData>
  <mergeCells count="86">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 ref="D165:E165"/>
    <mergeCell ref="F165:G165"/>
    <mergeCell ref="H165:I165"/>
    <mergeCell ref="A148:A150"/>
    <mergeCell ref="B148:E148"/>
    <mergeCell ref="F148:I148"/>
    <mergeCell ref="B149:C149"/>
    <mergeCell ref="D149:E149"/>
    <mergeCell ref="F149:G149"/>
    <mergeCell ref="H149:I149"/>
    <mergeCell ref="F101:G101"/>
    <mergeCell ref="H101:I101"/>
    <mergeCell ref="A116:A118"/>
    <mergeCell ref="B116:E116"/>
    <mergeCell ref="F116:I116"/>
    <mergeCell ref="B117:C117"/>
    <mergeCell ref="D117:E117"/>
    <mergeCell ref="F117:G117"/>
    <mergeCell ref="H117:I117"/>
    <mergeCell ref="A100:A102"/>
    <mergeCell ref="B100:E100"/>
    <mergeCell ref="F100:I100"/>
    <mergeCell ref="B101:C101"/>
    <mergeCell ref="D101:E101"/>
    <mergeCell ref="A132:A134"/>
    <mergeCell ref="B132:E132"/>
    <mergeCell ref="F132:I132"/>
    <mergeCell ref="B133:C133"/>
    <mergeCell ref="D133:E133"/>
    <mergeCell ref="F133:G133"/>
    <mergeCell ref="H133:I133"/>
    <mergeCell ref="F69:G69"/>
    <mergeCell ref="H69:I69"/>
    <mergeCell ref="A85:A86"/>
    <mergeCell ref="B85:C85"/>
    <mergeCell ref="D85:E85"/>
    <mergeCell ref="F85:G85"/>
    <mergeCell ref="H85:I85"/>
    <mergeCell ref="B84:E84"/>
    <mergeCell ref="F84:I84"/>
    <mergeCell ref="F68:I68"/>
    <mergeCell ref="A69:A70"/>
    <mergeCell ref="B69:C69"/>
    <mergeCell ref="B36:E36"/>
    <mergeCell ref="F36:I36"/>
    <mergeCell ref="A37:A38"/>
    <mergeCell ref="B37:C37"/>
    <mergeCell ref="D37:E37"/>
    <mergeCell ref="F37:G37"/>
    <mergeCell ref="H37:I37"/>
    <mergeCell ref="B52:E52"/>
    <mergeCell ref="A53:A54"/>
    <mergeCell ref="B53:C53"/>
    <mergeCell ref="D53:E53"/>
    <mergeCell ref="B68:E68"/>
    <mergeCell ref="D69:E69"/>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25"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A2" sqref="A2:Q2"/>
    </sheetView>
  </sheetViews>
  <sheetFormatPr defaultColWidth="13.33203125" defaultRowHeight="15.6"/>
  <cols>
    <col min="1" max="1" width="13.109375" style="1632" customWidth="1"/>
    <col min="2" max="2" width="12.6640625" style="1632" bestFit="1" customWidth="1"/>
    <col min="3" max="3" width="12.44140625" style="1632" bestFit="1" customWidth="1"/>
    <col min="4" max="4" width="12.6640625" style="1632" bestFit="1" customWidth="1"/>
    <col min="5" max="5" width="11.33203125" style="1632" bestFit="1" customWidth="1"/>
    <col min="6" max="6" width="12.6640625" style="1632" bestFit="1" customWidth="1"/>
    <col min="7" max="7" width="12.44140625" style="1632" bestFit="1" customWidth="1"/>
    <col min="8" max="8" width="12.6640625" style="1632" bestFit="1" customWidth="1"/>
    <col min="9" max="9" width="12.44140625" style="1632" bestFit="1" customWidth="1"/>
    <col min="10" max="10" width="12.6640625" style="1632" bestFit="1" customWidth="1"/>
    <col min="11" max="11" width="10.6640625" style="1632" bestFit="1" customWidth="1"/>
    <col min="12" max="12" width="11.5546875" style="1632" bestFit="1" customWidth="1"/>
    <col min="13" max="13" width="12.6640625" style="1632" customWidth="1"/>
    <col min="14" max="15" width="12.6640625" style="1632" bestFit="1" customWidth="1"/>
    <col min="16" max="16" width="13.5546875" style="1632" bestFit="1" customWidth="1"/>
    <col min="17" max="17" width="12.6640625" style="1632" bestFit="1" customWidth="1"/>
    <col min="18" max="18" width="10.33203125" style="1632" bestFit="1" customWidth="1"/>
    <col min="19" max="19" width="12.6640625" style="1632" bestFit="1" customWidth="1"/>
    <col min="20" max="20" width="9.5546875" style="1632" bestFit="1" customWidth="1"/>
    <col min="21" max="21" width="12.6640625" style="1632" bestFit="1" customWidth="1"/>
    <col min="22" max="22" width="10.6640625" style="1632" bestFit="1" customWidth="1"/>
    <col min="23" max="23" width="11.6640625" style="1632" bestFit="1" customWidth="1"/>
    <col min="24" max="16384" width="13.33203125" style="1632"/>
  </cols>
  <sheetData>
    <row r="1" spans="1:20">
      <c r="A1" s="3990" t="s">
        <v>1640</v>
      </c>
      <c r="B1" s="3990"/>
      <c r="C1" s="3990"/>
      <c r="D1" s="3990"/>
      <c r="E1" s="3990"/>
      <c r="F1" s="3990"/>
      <c r="G1" s="3990"/>
      <c r="H1" s="3990"/>
      <c r="I1" s="3990"/>
      <c r="J1" s="3990"/>
      <c r="K1" s="3990"/>
      <c r="L1" s="3990"/>
      <c r="M1" s="3990"/>
      <c r="N1" s="3990"/>
      <c r="O1" s="3990"/>
      <c r="P1" s="3990"/>
      <c r="Q1" s="3990"/>
    </row>
    <row r="2" spans="1:20">
      <c r="A2" s="3991" t="s">
        <v>45</v>
      </c>
      <c r="B2" s="3991"/>
      <c r="C2" s="3991"/>
      <c r="D2" s="3991"/>
      <c r="E2" s="3991"/>
      <c r="F2" s="3991"/>
      <c r="G2" s="3991"/>
      <c r="H2" s="3991"/>
      <c r="I2" s="3991"/>
      <c r="J2" s="3991"/>
      <c r="K2" s="3991"/>
      <c r="L2" s="3991"/>
      <c r="M2" s="3991"/>
      <c r="N2" s="3991"/>
      <c r="O2" s="3991"/>
      <c r="P2" s="3991"/>
      <c r="Q2" s="3991"/>
    </row>
    <row r="3" spans="1:20" ht="16.2" thickBot="1">
      <c r="A3" s="3992" t="s">
        <v>1435</v>
      </c>
      <c r="B3" s="3992"/>
      <c r="C3" s="3992"/>
      <c r="D3" s="3992"/>
      <c r="E3" s="3992"/>
      <c r="F3" s="3992"/>
      <c r="G3" s="3992"/>
      <c r="H3" s="3992"/>
      <c r="I3" s="3992"/>
      <c r="J3" s="3992"/>
      <c r="K3" s="3992"/>
      <c r="L3" s="3992"/>
      <c r="M3" s="3992"/>
      <c r="N3" s="3992"/>
      <c r="O3" s="3992"/>
      <c r="P3" s="3992"/>
      <c r="Q3" s="3992"/>
    </row>
    <row r="4" spans="1:20" ht="21" customHeight="1" thickTop="1">
      <c r="A4" s="4032" t="s">
        <v>1397</v>
      </c>
      <c r="B4" s="4035" t="s">
        <v>1434</v>
      </c>
      <c r="C4" s="4036"/>
      <c r="D4" s="4036"/>
      <c r="E4" s="4036"/>
      <c r="F4" s="4036"/>
      <c r="G4" s="4036"/>
      <c r="H4" s="4036"/>
      <c r="I4" s="4036"/>
      <c r="J4" s="4036"/>
      <c r="K4" s="4036"/>
      <c r="L4" s="4036"/>
      <c r="M4" s="4037"/>
      <c r="N4" s="4038" t="s">
        <v>1423</v>
      </c>
      <c r="O4" s="4038"/>
      <c r="P4" s="4036"/>
      <c r="Q4" s="4039"/>
    </row>
    <row r="5" spans="1:20" ht="21" customHeight="1">
      <c r="A5" s="4033"/>
      <c r="B5" s="4040" t="s">
        <v>173</v>
      </c>
      <c r="C5" s="4041"/>
      <c r="D5" s="4041"/>
      <c r="E5" s="4041"/>
      <c r="F5" s="4041"/>
      <c r="G5" s="4042"/>
      <c r="H5" s="4041" t="s">
        <v>180</v>
      </c>
      <c r="I5" s="4041"/>
      <c r="J5" s="4041"/>
      <c r="K5" s="4041"/>
      <c r="L5" s="4041"/>
      <c r="M5" s="4042"/>
      <c r="N5" s="4043" t="s">
        <v>173</v>
      </c>
      <c r="O5" s="4043"/>
      <c r="P5" s="4044" t="s">
        <v>180</v>
      </c>
      <c r="Q5" s="4045"/>
    </row>
    <row r="6" spans="1:20" ht="31.5" customHeight="1">
      <c r="A6" s="4034"/>
      <c r="B6" s="4048" t="s">
        <v>1433</v>
      </c>
      <c r="C6" s="4049"/>
      <c r="D6" s="4048" t="s">
        <v>1432</v>
      </c>
      <c r="E6" s="4049"/>
      <c r="F6" s="4050" t="s">
        <v>1431</v>
      </c>
      <c r="G6" s="4051"/>
      <c r="H6" s="4052" t="s">
        <v>1433</v>
      </c>
      <c r="I6" s="4049"/>
      <c r="J6" s="4048" t="s">
        <v>1432</v>
      </c>
      <c r="K6" s="4049"/>
      <c r="L6" s="4050" t="s">
        <v>1431</v>
      </c>
      <c r="M6" s="4050"/>
      <c r="N6" s="4043"/>
      <c r="O6" s="4043"/>
      <c r="P6" s="4046"/>
      <c r="Q6" s="4047"/>
    </row>
    <row r="7" spans="1:20" ht="21" customHeight="1">
      <c r="A7" s="4034"/>
      <c r="B7" s="1838" t="s">
        <v>1430</v>
      </c>
      <c r="C7" s="1838" t="s">
        <v>1429</v>
      </c>
      <c r="D7" s="1838" t="s">
        <v>1430</v>
      </c>
      <c r="E7" s="1838" t="s">
        <v>1429</v>
      </c>
      <c r="F7" s="1838" t="s">
        <v>1430</v>
      </c>
      <c r="G7" s="2151" t="s">
        <v>1429</v>
      </c>
      <c r="H7" s="1839" t="s">
        <v>1430</v>
      </c>
      <c r="I7" s="1838" t="s">
        <v>1429</v>
      </c>
      <c r="J7" s="1838" t="s">
        <v>1430</v>
      </c>
      <c r="K7" s="1838" t="s">
        <v>1429</v>
      </c>
      <c r="L7" s="1838" t="s">
        <v>1430</v>
      </c>
      <c r="M7" s="1837" t="s">
        <v>1429</v>
      </c>
      <c r="N7" s="1836" t="s">
        <v>1423</v>
      </c>
      <c r="O7" s="1835" t="s">
        <v>1427</v>
      </c>
      <c r="P7" s="1834" t="s">
        <v>1423</v>
      </c>
      <c r="Q7" s="1833" t="s">
        <v>1427</v>
      </c>
    </row>
    <row r="8" spans="1:20" ht="21" customHeight="1">
      <c r="A8" s="1652" t="s">
        <v>740</v>
      </c>
      <c r="B8" s="2152">
        <v>319.2</v>
      </c>
      <c r="C8" s="1831">
        <v>40532.506250000006</v>
      </c>
      <c r="D8" s="1830">
        <v>0</v>
      </c>
      <c r="E8" s="1829">
        <v>0</v>
      </c>
      <c r="F8" s="1832">
        <f t="shared" ref="F8:F16" si="0">B8-D8</f>
        <v>319.2</v>
      </c>
      <c r="G8" s="1819">
        <f t="shared" ref="G8:G16" si="1">C8-E8</f>
        <v>40532.506250000006</v>
      </c>
      <c r="H8" s="1821">
        <v>463.73</v>
      </c>
      <c r="I8" s="1831">
        <v>61222.64</v>
      </c>
      <c r="J8" s="1830">
        <v>0</v>
      </c>
      <c r="K8" s="1829">
        <v>0</v>
      </c>
      <c r="L8" s="1827">
        <v>463.73</v>
      </c>
      <c r="M8" s="1831">
        <v>61222.64</v>
      </c>
      <c r="N8" s="1805">
        <v>33402.06</v>
      </c>
      <c r="O8" s="1805">
        <v>420</v>
      </c>
      <c r="P8" s="1805">
        <v>19793.580000000002</v>
      </c>
      <c r="Q8" s="1828">
        <v>240</v>
      </c>
      <c r="S8" s="1667"/>
      <c r="T8" s="1667"/>
    </row>
    <row r="9" spans="1:20" ht="21" customHeight="1">
      <c r="A9" s="1652" t="s">
        <v>739</v>
      </c>
      <c r="B9" s="1822">
        <v>470.23499999999996</v>
      </c>
      <c r="C9" s="1821">
        <v>59928.648849999998</v>
      </c>
      <c r="D9" s="1823">
        <v>0</v>
      </c>
      <c r="E9" s="1823">
        <v>0</v>
      </c>
      <c r="F9" s="1819">
        <f t="shared" si="0"/>
        <v>470.23499999999996</v>
      </c>
      <c r="G9" s="1819">
        <f t="shared" si="1"/>
        <v>59928.648849999998</v>
      </c>
      <c r="H9" s="1819">
        <v>314.06</v>
      </c>
      <c r="I9" s="1821">
        <v>41649.050000000003</v>
      </c>
      <c r="J9" s="1823">
        <v>0</v>
      </c>
      <c r="K9" s="1823">
        <v>0</v>
      </c>
      <c r="L9" s="1827">
        <v>314.06</v>
      </c>
      <c r="M9" s="1822">
        <v>41649.050000000003</v>
      </c>
      <c r="N9" s="1805">
        <v>39866.01</v>
      </c>
      <c r="O9" s="1805">
        <v>500</v>
      </c>
      <c r="P9" s="1805">
        <v>16617.565999999999</v>
      </c>
      <c r="Q9" s="1802">
        <v>200</v>
      </c>
      <c r="R9" s="1826"/>
      <c r="S9" s="1667"/>
    </row>
    <row r="10" spans="1:20" ht="21" customHeight="1">
      <c r="A10" s="1652" t="s">
        <v>738</v>
      </c>
      <c r="B10" s="1822">
        <v>410.27499999999998</v>
      </c>
      <c r="C10" s="1819">
        <v>53583.22075</v>
      </c>
      <c r="D10" s="1823">
        <v>0</v>
      </c>
      <c r="E10" s="1823">
        <v>0</v>
      </c>
      <c r="F10" s="1819">
        <f t="shared" si="0"/>
        <v>410.27499999999998</v>
      </c>
      <c r="G10" s="1819">
        <f t="shared" si="1"/>
        <v>53583.22075</v>
      </c>
      <c r="H10" s="1819">
        <v>478.49</v>
      </c>
      <c r="I10" s="1819">
        <v>63672.241500000004</v>
      </c>
      <c r="J10" s="1823"/>
      <c r="K10" s="1823"/>
      <c r="L10" s="1827">
        <v>478.49</v>
      </c>
      <c r="M10" s="1822">
        <v>63672.241500000004</v>
      </c>
      <c r="N10" s="1805">
        <v>8237.5499999999993</v>
      </c>
      <c r="O10" s="1805">
        <v>100</v>
      </c>
      <c r="P10" s="1805">
        <v>23303.966</v>
      </c>
      <c r="Q10" s="1802">
        <v>280</v>
      </c>
      <c r="R10" s="1826"/>
      <c r="S10" s="1667"/>
    </row>
    <row r="11" spans="1:20" ht="21" customHeight="1">
      <c r="A11" s="1652" t="s">
        <v>737</v>
      </c>
      <c r="B11" s="1822">
        <v>318.10000000000002</v>
      </c>
      <c r="C11" s="1821">
        <v>41818.041499999992</v>
      </c>
      <c r="D11" s="1823">
        <v>0</v>
      </c>
      <c r="E11" s="1823">
        <v>0</v>
      </c>
      <c r="F11" s="1822">
        <f t="shared" si="0"/>
        <v>318.10000000000002</v>
      </c>
      <c r="G11" s="1819">
        <f t="shared" si="1"/>
        <v>41818.041499999992</v>
      </c>
      <c r="H11" s="1819">
        <v>497.31</v>
      </c>
      <c r="I11" s="1825">
        <v>66224.66</v>
      </c>
      <c r="J11" s="1823">
        <v>0</v>
      </c>
      <c r="K11" s="1823">
        <v>0</v>
      </c>
      <c r="L11" s="1822">
        <v>497.31</v>
      </c>
      <c r="M11" s="1822">
        <v>66224.66</v>
      </c>
      <c r="N11" s="1805">
        <v>27966.9</v>
      </c>
      <c r="O11" s="1805">
        <v>340</v>
      </c>
      <c r="P11" s="1805">
        <v>24978.7</v>
      </c>
      <c r="Q11" s="1802">
        <v>300</v>
      </c>
      <c r="S11" s="1667"/>
    </row>
    <row r="12" spans="1:20" ht="21" customHeight="1">
      <c r="A12" s="1652" t="s">
        <v>736</v>
      </c>
      <c r="B12" s="1822">
        <v>598.85</v>
      </c>
      <c r="C12" s="1821">
        <v>78491.319799999997</v>
      </c>
      <c r="D12" s="1823">
        <v>0</v>
      </c>
      <c r="E12" s="1823">
        <v>0</v>
      </c>
      <c r="F12" s="1822">
        <f t="shared" si="0"/>
        <v>598.85</v>
      </c>
      <c r="G12" s="1819">
        <f t="shared" si="1"/>
        <v>78491.319799999997</v>
      </c>
      <c r="H12" s="1819">
        <v>526.05999999999995</v>
      </c>
      <c r="I12" s="1821">
        <v>70122.19</v>
      </c>
      <c r="J12" s="1823">
        <v>0</v>
      </c>
      <c r="K12" s="1823">
        <v>0</v>
      </c>
      <c r="L12" s="1822">
        <v>526.05999999999995</v>
      </c>
      <c r="M12" s="1822">
        <v>70122.19</v>
      </c>
      <c r="N12" s="1805">
        <v>37615.93</v>
      </c>
      <c r="O12" s="1805">
        <v>460</v>
      </c>
      <c r="P12" s="1805">
        <v>30002.554</v>
      </c>
      <c r="Q12" s="1802">
        <v>360</v>
      </c>
      <c r="S12" s="1667"/>
    </row>
    <row r="13" spans="1:20" ht="21" customHeight="1">
      <c r="A13" s="1652" t="s">
        <v>735</v>
      </c>
      <c r="B13" s="2152">
        <v>641.25</v>
      </c>
      <c r="C13" s="1822">
        <v>84542.266499999998</v>
      </c>
      <c r="D13" s="1823">
        <v>0</v>
      </c>
      <c r="E13" s="1823">
        <v>0</v>
      </c>
      <c r="F13" s="1819">
        <f t="shared" si="0"/>
        <v>641.25</v>
      </c>
      <c r="G13" s="1819">
        <f t="shared" si="1"/>
        <v>84542.266499999998</v>
      </c>
      <c r="H13" s="1821">
        <v>475.6</v>
      </c>
      <c r="I13" s="1822">
        <v>63247.81</v>
      </c>
      <c r="J13" s="1823">
        <v>0</v>
      </c>
      <c r="K13" s="1823">
        <v>0</v>
      </c>
      <c r="L13" s="1819">
        <v>475.6</v>
      </c>
      <c r="M13" s="1822">
        <v>63247.81</v>
      </c>
      <c r="N13" s="1805">
        <v>38050.239999999998</v>
      </c>
      <c r="O13" s="1805">
        <v>460</v>
      </c>
      <c r="P13" s="1805">
        <v>36606.129999999997</v>
      </c>
      <c r="Q13" s="1802">
        <v>440</v>
      </c>
    </row>
    <row r="14" spans="1:20" ht="21" customHeight="1">
      <c r="A14" s="1652" t="s">
        <v>734</v>
      </c>
      <c r="B14" s="2152">
        <v>513.22500000000002</v>
      </c>
      <c r="C14" s="1822">
        <v>67379.195749999999</v>
      </c>
      <c r="D14" s="1823">
        <v>0</v>
      </c>
      <c r="E14" s="1823">
        <v>0</v>
      </c>
      <c r="F14" s="1823">
        <f t="shared" si="0"/>
        <v>513.22500000000002</v>
      </c>
      <c r="G14" s="1819">
        <f t="shared" si="1"/>
        <v>67379.195749999999</v>
      </c>
      <c r="H14" s="1821">
        <v>435.78</v>
      </c>
      <c r="I14" s="1822">
        <v>57863.88</v>
      </c>
      <c r="J14" s="1823">
        <v>0</v>
      </c>
      <c r="K14" s="1823">
        <v>0</v>
      </c>
      <c r="L14" s="1823">
        <v>435.78</v>
      </c>
      <c r="M14" s="1822">
        <v>57863.88</v>
      </c>
      <c r="N14" s="1805">
        <v>26190.09</v>
      </c>
      <c r="O14" s="1805">
        <v>320</v>
      </c>
      <c r="P14" s="1805">
        <v>28228.82</v>
      </c>
      <c r="Q14" s="1802">
        <v>340</v>
      </c>
      <c r="T14" s="1824"/>
    </row>
    <row r="15" spans="1:20" ht="21" customHeight="1">
      <c r="A15" s="1652" t="s">
        <v>733</v>
      </c>
      <c r="B15" s="2152">
        <v>426.65</v>
      </c>
      <c r="C15" s="1822">
        <v>56257.756250000006</v>
      </c>
      <c r="D15" s="1823">
        <v>0</v>
      </c>
      <c r="E15" s="1823">
        <v>0</v>
      </c>
      <c r="F15" s="1819">
        <f t="shared" si="0"/>
        <v>426.65</v>
      </c>
      <c r="G15" s="1819">
        <f t="shared" si="1"/>
        <v>56257.756250000006</v>
      </c>
      <c r="H15" s="1821">
        <v>532.70000000000005</v>
      </c>
      <c r="I15" s="1822">
        <v>70617.792999999976</v>
      </c>
      <c r="J15" s="1823">
        <v>0</v>
      </c>
      <c r="K15" s="1823">
        <v>0</v>
      </c>
      <c r="L15" s="1819">
        <v>532.70000000000005</v>
      </c>
      <c r="M15" s="1822">
        <v>70617.792999999976</v>
      </c>
      <c r="N15" s="1805">
        <v>39686.523999999998</v>
      </c>
      <c r="O15" s="1805">
        <v>480</v>
      </c>
      <c r="P15" s="1805">
        <v>24869.835999999999</v>
      </c>
      <c r="Q15" s="1802">
        <v>300</v>
      </c>
    </row>
    <row r="16" spans="1:20" ht="21" customHeight="1">
      <c r="A16" s="1652" t="s">
        <v>732</v>
      </c>
      <c r="B16" s="2152">
        <v>573.01499999999999</v>
      </c>
      <c r="C16" s="1822">
        <v>75281.613200000007</v>
      </c>
      <c r="D16" s="1823">
        <v>0</v>
      </c>
      <c r="E16" s="1823">
        <v>0</v>
      </c>
      <c r="F16" s="1822">
        <f t="shared" si="0"/>
        <v>573.01499999999999</v>
      </c>
      <c r="G16" s="1819">
        <f t="shared" si="1"/>
        <v>75281.613200000007</v>
      </c>
      <c r="H16" s="1821">
        <v>539.82500000000005</v>
      </c>
      <c r="I16" s="1822">
        <v>71925.626749999981</v>
      </c>
      <c r="J16" s="1823">
        <v>0</v>
      </c>
      <c r="K16" s="1823">
        <v>0</v>
      </c>
      <c r="L16" s="1823">
        <v>539.82500000000005</v>
      </c>
      <c r="M16" s="1822">
        <v>71925.626749999981</v>
      </c>
      <c r="N16" s="1805">
        <v>37823.173999999999</v>
      </c>
      <c r="O16" s="1805">
        <v>460</v>
      </c>
      <c r="P16" s="1805">
        <v>24967.439999999999</v>
      </c>
      <c r="Q16" s="1802">
        <v>300</v>
      </c>
    </row>
    <row r="17" spans="1:23" ht="21" customHeight="1">
      <c r="A17" s="1652" t="s">
        <v>731</v>
      </c>
      <c r="B17" s="2152">
        <v>472.875</v>
      </c>
      <c r="C17" s="1822">
        <v>61949.249799999998</v>
      </c>
      <c r="D17" s="1823">
        <v>0</v>
      </c>
      <c r="E17" s="1823">
        <v>0</v>
      </c>
      <c r="F17" s="1822">
        <v>472.875</v>
      </c>
      <c r="G17" s="1819">
        <v>61949.249799999998</v>
      </c>
      <c r="H17" s="1821">
        <v>480.55</v>
      </c>
      <c r="I17" s="1822">
        <v>64139.32</v>
      </c>
      <c r="J17" s="1823">
        <v>0</v>
      </c>
      <c r="K17" s="1823">
        <v>0</v>
      </c>
      <c r="L17" s="1819">
        <v>480.55</v>
      </c>
      <c r="M17" s="1822">
        <v>64139.32</v>
      </c>
      <c r="N17" s="1805">
        <v>26230.191999999999</v>
      </c>
      <c r="O17" s="1805">
        <v>320</v>
      </c>
      <c r="P17" s="1805">
        <v>38386.724000000002</v>
      </c>
      <c r="Q17" s="1802">
        <v>460</v>
      </c>
    </row>
    <row r="18" spans="1:23" ht="21" customHeight="1">
      <c r="A18" s="1652" t="s">
        <v>730</v>
      </c>
      <c r="B18" s="2152">
        <v>512.92499999999995</v>
      </c>
      <c r="C18" s="1822">
        <v>67651.919500000004</v>
      </c>
      <c r="D18" s="1822">
        <v>0</v>
      </c>
      <c r="E18" s="1822">
        <v>0</v>
      </c>
      <c r="F18" s="1822">
        <f>B18-D18</f>
        <v>512.92499999999995</v>
      </c>
      <c r="G18" s="1819">
        <f>C18-E18</f>
        <v>67651.919500000004</v>
      </c>
      <c r="H18" s="1821">
        <v>586.1</v>
      </c>
      <c r="I18" s="1822">
        <v>78188.509999999995</v>
      </c>
      <c r="J18" s="1822">
        <v>0</v>
      </c>
      <c r="K18" s="1822">
        <v>0</v>
      </c>
      <c r="L18" s="1821">
        <v>586.1</v>
      </c>
      <c r="M18" s="1822">
        <v>78188.509999999995</v>
      </c>
      <c r="N18" s="1805">
        <v>36302.67</v>
      </c>
      <c r="O18" s="1805">
        <v>440</v>
      </c>
      <c r="P18" s="1805">
        <v>35020.053999999996</v>
      </c>
      <c r="Q18" s="1802">
        <v>420</v>
      </c>
      <c r="S18" s="1632" t="s">
        <v>539</v>
      </c>
    </row>
    <row r="19" spans="1:23" ht="21" customHeight="1">
      <c r="A19" s="1689" t="s">
        <v>729</v>
      </c>
      <c r="B19" s="1822">
        <v>190.7</v>
      </c>
      <c r="C19" s="1819">
        <v>25084.53</v>
      </c>
      <c r="D19" s="1820">
        <v>0</v>
      </c>
      <c r="E19" s="1820">
        <v>0</v>
      </c>
      <c r="F19" s="1819">
        <f>B19-D19</f>
        <v>190.7</v>
      </c>
      <c r="G19" s="1819">
        <f>C19-E19</f>
        <v>25084.53</v>
      </c>
      <c r="H19" s="1819">
        <v>558.54999999999995</v>
      </c>
      <c r="I19" s="1819">
        <v>74600.669999999984</v>
      </c>
      <c r="J19" s="1820">
        <v>0</v>
      </c>
      <c r="K19" s="1820">
        <v>0</v>
      </c>
      <c r="L19" s="1819">
        <v>558.54999999999995</v>
      </c>
      <c r="M19" s="1822">
        <v>74600.669999999984</v>
      </c>
      <c r="N19" s="1805">
        <v>21359.41</v>
      </c>
      <c r="O19" s="1805">
        <v>260</v>
      </c>
      <c r="P19" s="1818">
        <v>31645.035</v>
      </c>
      <c r="Q19" s="1817">
        <v>379</v>
      </c>
      <c r="S19" s="1809"/>
    </row>
    <row r="20" spans="1:23" ht="21" customHeight="1" thickBot="1">
      <c r="A20" s="1816" t="s">
        <v>324</v>
      </c>
      <c r="B20" s="2153">
        <f t="shared" ref="B20:Q20" si="2">SUM(B8:B19)</f>
        <v>5447.3</v>
      </c>
      <c r="C20" s="1815">
        <f t="shared" si="2"/>
        <v>712500.26815000002</v>
      </c>
      <c r="D20" s="1815">
        <f t="shared" si="2"/>
        <v>0</v>
      </c>
      <c r="E20" s="1815">
        <f t="shared" si="2"/>
        <v>0</v>
      </c>
      <c r="F20" s="1815">
        <f t="shared" si="2"/>
        <v>5447.3</v>
      </c>
      <c r="G20" s="2153">
        <f t="shared" si="2"/>
        <v>712500.26815000002</v>
      </c>
      <c r="H20" s="1815">
        <f t="shared" si="2"/>
        <v>5888.7550000000001</v>
      </c>
      <c r="I20" s="1815">
        <f t="shared" si="2"/>
        <v>783474.39124999987</v>
      </c>
      <c r="J20" s="1815">
        <f t="shared" si="2"/>
        <v>0</v>
      </c>
      <c r="K20" s="1815">
        <f t="shared" si="2"/>
        <v>0</v>
      </c>
      <c r="L20" s="1815">
        <f t="shared" si="2"/>
        <v>5888.7550000000001</v>
      </c>
      <c r="M20" s="2153">
        <f t="shared" si="2"/>
        <v>783474.39124999987</v>
      </c>
      <c r="N20" s="1815">
        <f t="shared" si="2"/>
        <v>372730.74999999994</v>
      </c>
      <c r="O20" s="1815">
        <f t="shared" si="2"/>
        <v>4560</v>
      </c>
      <c r="P20" s="1815">
        <f t="shared" si="2"/>
        <v>334420.40500000003</v>
      </c>
      <c r="Q20" s="1814">
        <f t="shared" si="2"/>
        <v>4019</v>
      </c>
      <c r="R20" s="1813"/>
      <c r="S20" s="1809"/>
    </row>
    <row r="21" spans="1:23" ht="21" hidden="1" customHeight="1" thickTop="1">
      <c r="A21" s="1812"/>
      <c r="B21" s="1811"/>
      <c r="C21" s="1811"/>
      <c r="D21" s="1811"/>
      <c r="E21" s="1811"/>
      <c r="F21" s="1811"/>
      <c r="G21" s="1811"/>
      <c r="H21" s="1811"/>
      <c r="I21" s="1811"/>
      <c r="J21" s="1811"/>
      <c r="K21" s="1811"/>
      <c r="L21" s="1811"/>
      <c r="M21" s="1811"/>
      <c r="N21" s="1810"/>
      <c r="O21" s="1810"/>
      <c r="P21" s="1810"/>
      <c r="Q21" s="1810"/>
      <c r="S21" s="1809"/>
    </row>
    <row r="22" spans="1:23" ht="16.5" hidden="1" customHeight="1" thickBot="1">
      <c r="A22" s="4053" t="s">
        <v>1428</v>
      </c>
      <c r="B22" s="4053"/>
      <c r="C22" s="4053"/>
      <c r="D22" s="4053"/>
      <c r="E22" s="4053"/>
      <c r="F22" s="4053"/>
      <c r="G22" s="4053"/>
      <c r="H22" s="4053"/>
      <c r="I22" s="4053"/>
      <c r="J22" s="4053"/>
      <c r="K22" s="4053"/>
      <c r="L22" s="4053"/>
      <c r="M22" s="4053"/>
      <c r="N22" s="4053"/>
      <c r="O22" s="4053"/>
      <c r="P22" s="4053"/>
      <c r="Q22" s="4053"/>
      <c r="R22" s="4053"/>
      <c r="S22" s="4053"/>
      <c r="T22" s="4053"/>
      <c r="U22" s="4053"/>
      <c r="V22" s="4053"/>
      <c r="W22" s="4053"/>
    </row>
    <row r="23" spans="1:23" ht="16.5" hidden="1" customHeight="1" thickTop="1">
      <c r="A23" s="4054" t="s">
        <v>1397</v>
      </c>
      <c r="B23" s="4057" t="s">
        <v>1423</v>
      </c>
      <c r="C23" s="4058"/>
      <c r="D23" s="4058"/>
      <c r="E23" s="4058"/>
      <c r="F23" s="4058"/>
      <c r="G23" s="4058"/>
      <c r="H23" s="4058"/>
      <c r="I23" s="4058"/>
      <c r="J23" s="4058"/>
      <c r="K23" s="4058"/>
      <c r="L23" s="4058"/>
      <c r="M23" s="4058"/>
      <c r="N23" s="4058"/>
      <c r="O23" s="4058"/>
      <c r="P23" s="4058"/>
      <c r="Q23" s="4058"/>
      <c r="R23" s="4058"/>
      <c r="S23" s="4058"/>
      <c r="T23" s="4058"/>
      <c r="U23" s="4058"/>
      <c r="V23" s="4058"/>
      <c r="W23" s="4059"/>
    </row>
    <row r="24" spans="1:23" ht="15.75" hidden="1" customHeight="1">
      <c r="A24" s="4055"/>
      <c r="B24" s="4060" t="s">
        <v>60</v>
      </c>
      <c r="C24" s="4061"/>
      <c r="D24" s="4061"/>
      <c r="E24" s="4061"/>
      <c r="F24" s="4061"/>
      <c r="G24" s="4061"/>
      <c r="H24" s="4061"/>
      <c r="I24" s="4061"/>
      <c r="J24" s="4061"/>
      <c r="K24" s="4061"/>
      <c r="L24" s="4062"/>
      <c r="M24" s="4066" t="s">
        <v>61</v>
      </c>
      <c r="N24" s="4067"/>
      <c r="O24" s="4067"/>
      <c r="P24" s="4067"/>
      <c r="Q24" s="4067"/>
      <c r="R24" s="4067"/>
      <c r="S24" s="4067"/>
      <c r="T24" s="4067"/>
      <c r="U24" s="4067"/>
      <c r="V24" s="4067"/>
      <c r="W24" s="4068"/>
    </row>
    <row r="25" spans="1:23" ht="15.75" hidden="1" customHeight="1">
      <c r="A25" s="4055"/>
      <c r="B25" s="4063"/>
      <c r="C25" s="4064"/>
      <c r="D25" s="4064"/>
      <c r="E25" s="4064"/>
      <c r="F25" s="4064"/>
      <c r="G25" s="4064"/>
      <c r="H25" s="4064"/>
      <c r="I25" s="4064"/>
      <c r="J25" s="4064"/>
      <c r="K25" s="4064"/>
      <c r="L25" s="4065"/>
      <c r="M25" s="4069"/>
      <c r="N25" s="4070"/>
      <c r="O25" s="4070"/>
      <c r="P25" s="4070"/>
      <c r="Q25" s="4070"/>
      <c r="R25" s="4070"/>
      <c r="S25" s="4070"/>
      <c r="T25" s="4070"/>
      <c r="U25" s="4070"/>
      <c r="V25" s="4070"/>
      <c r="W25" s="4071"/>
    </row>
    <row r="26" spans="1:23" ht="31.5" hidden="1" customHeight="1">
      <c r="A26" s="4056"/>
      <c r="B26" s="1808" t="s">
        <v>1423</v>
      </c>
      <c r="C26" s="1808" t="s">
        <v>1427</v>
      </c>
      <c r="D26" s="1808" t="s">
        <v>1423</v>
      </c>
      <c r="E26" s="1808" t="s">
        <v>1426</v>
      </c>
      <c r="F26" s="1808" t="s">
        <v>1423</v>
      </c>
      <c r="G26" s="1808" t="s">
        <v>1425</v>
      </c>
      <c r="H26" s="1808" t="s">
        <v>1423</v>
      </c>
      <c r="I26" s="1808" t="s">
        <v>1424</v>
      </c>
      <c r="J26" s="1808" t="s">
        <v>1423</v>
      </c>
      <c r="K26" s="1808" t="s">
        <v>1422</v>
      </c>
      <c r="L26" s="1808" t="s">
        <v>1421</v>
      </c>
      <c r="M26" s="1808" t="s">
        <v>1423</v>
      </c>
      <c r="N26" s="1808" t="s">
        <v>1427</v>
      </c>
      <c r="O26" s="1808" t="s">
        <v>1423</v>
      </c>
      <c r="P26" s="1808" t="s">
        <v>1426</v>
      </c>
      <c r="Q26" s="1808" t="s">
        <v>1423</v>
      </c>
      <c r="R26" s="1808" t="s">
        <v>1425</v>
      </c>
      <c r="S26" s="1808" t="s">
        <v>1423</v>
      </c>
      <c r="T26" s="1808" t="s">
        <v>1424</v>
      </c>
      <c r="U26" s="1808" t="s">
        <v>1423</v>
      </c>
      <c r="V26" s="1808" t="s">
        <v>1422</v>
      </c>
      <c r="W26" s="1807" t="s">
        <v>1421</v>
      </c>
    </row>
    <row r="27" spans="1:23" ht="15.75" hidden="1" customHeight="1">
      <c r="A27" s="1652" t="s">
        <v>740</v>
      </c>
      <c r="B27" s="1804">
        <v>29255.412</v>
      </c>
      <c r="C27" s="1804">
        <v>420</v>
      </c>
      <c r="D27" s="1804">
        <v>0</v>
      </c>
      <c r="E27" s="1804">
        <v>0</v>
      </c>
      <c r="F27" s="1804">
        <v>0</v>
      </c>
      <c r="G27" s="1804">
        <v>0</v>
      </c>
      <c r="H27" s="1804">
        <v>0</v>
      </c>
      <c r="I27" s="1804">
        <v>0</v>
      </c>
      <c r="J27" s="1804">
        <v>0</v>
      </c>
      <c r="K27" s="1803">
        <v>0</v>
      </c>
      <c r="L27" s="1804">
        <f t="shared" ref="L27:L38" si="3">B27+D27+F27+H27+J27</f>
        <v>29255.412</v>
      </c>
      <c r="M27" s="1804">
        <v>23980.2</v>
      </c>
      <c r="N27" s="1804">
        <v>320</v>
      </c>
      <c r="O27" s="1804">
        <v>0</v>
      </c>
      <c r="P27" s="1804">
        <v>0</v>
      </c>
      <c r="Q27" s="1804">
        <v>0</v>
      </c>
      <c r="R27" s="1804">
        <v>0</v>
      </c>
      <c r="S27" s="1804">
        <v>0</v>
      </c>
      <c r="T27" s="1804">
        <v>0</v>
      </c>
      <c r="U27" s="1804">
        <v>0</v>
      </c>
      <c r="V27" s="1803">
        <v>0</v>
      </c>
      <c r="W27" s="1802">
        <f t="shared" ref="W27:W38" si="4">M27+O27+Q27+S27+U27</f>
        <v>23980.2</v>
      </c>
    </row>
    <row r="28" spans="1:23" ht="15.75" hidden="1" customHeight="1">
      <c r="A28" s="1652" t="s">
        <v>739</v>
      </c>
      <c r="B28" s="1804">
        <v>25809.83</v>
      </c>
      <c r="C28" s="1804">
        <v>360</v>
      </c>
      <c r="D28" s="1804">
        <v>0</v>
      </c>
      <c r="E28" s="1804">
        <v>0</v>
      </c>
      <c r="F28" s="1804">
        <v>0</v>
      </c>
      <c r="G28" s="1804">
        <v>0</v>
      </c>
      <c r="H28" s="1804">
        <v>0</v>
      </c>
      <c r="I28" s="1804">
        <v>0</v>
      </c>
      <c r="J28" s="1804">
        <v>0</v>
      </c>
      <c r="K28" s="1803">
        <v>0</v>
      </c>
      <c r="L28" s="1804">
        <f t="shared" si="3"/>
        <v>25809.83</v>
      </c>
      <c r="M28" s="1804">
        <v>16260.5</v>
      </c>
      <c r="N28" s="1804">
        <v>220</v>
      </c>
      <c r="O28" s="1804">
        <v>0</v>
      </c>
      <c r="P28" s="1804">
        <v>0</v>
      </c>
      <c r="Q28" s="1804">
        <v>0</v>
      </c>
      <c r="R28" s="1804">
        <v>0</v>
      </c>
      <c r="S28" s="1804">
        <v>0</v>
      </c>
      <c r="T28" s="1804">
        <v>0</v>
      </c>
      <c r="U28" s="1804">
        <v>0</v>
      </c>
      <c r="V28" s="1803">
        <v>0</v>
      </c>
      <c r="W28" s="1802">
        <f t="shared" si="4"/>
        <v>16260.5</v>
      </c>
    </row>
    <row r="29" spans="1:23" ht="15.75" hidden="1" customHeight="1">
      <c r="A29" s="1652" t="s">
        <v>738</v>
      </c>
      <c r="B29" s="1804">
        <v>19924.12</v>
      </c>
      <c r="C29" s="1804">
        <v>280</v>
      </c>
      <c r="D29" s="1804">
        <v>0</v>
      </c>
      <c r="E29" s="1804">
        <v>0</v>
      </c>
      <c r="F29" s="1804">
        <v>0</v>
      </c>
      <c r="G29" s="1804">
        <v>0</v>
      </c>
      <c r="H29" s="1804">
        <v>0</v>
      </c>
      <c r="I29" s="1804">
        <v>0</v>
      </c>
      <c r="J29" s="1804">
        <v>0</v>
      </c>
      <c r="K29" s="1803">
        <v>0</v>
      </c>
      <c r="L29" s="1804">
        <f t="shared" si="3"/>
        <v>19924.12</v>
      </c>
      <c r="M29" s="1804">
        <v>22036.05</v>
      </c>
      <c r="N29" s="1804">
        <v>300</v>
      </c>
      <c r="O29" s="1804">
        <v>0</v>
      </c>
      <c r="P29" s="1804">
        <v>0</v>
      </c>
      <c r="Q29" s="1804">
        <v>0</v>
      </c>
      <c r="R29" s="1804">
        <v>0</v>
      </c>
      <c r="S29" s="1804">
        <v>0</v>
      </c>
      <c r="T29" s="1804">
        <v>0</v>
      </c>
      <c r="U29" s="1804">
        <v>0</v>
      </c>
      <c r="V29" s="1803">
        <v>0</v>
      </c>
      <c r="W29" s="1802">
        <f t="shared" si="4"/>
        <v>22036.05</v>
      </c>
    </row>
    <row r="30" spans="1:23" ht="15.75" hidden="1" customHeight="1">
      <c r="A30" s="1652" t="s">
        <v>737</v>
      </c>
      <c r="B30" s="1804">
        <v>25612.583999999995</v>
      </c>
      <c r="C30" s="1804">
        <v>360</v>
      </c>
      <c r="D30" s="1804">
        <v>0</v>
      </c>
      <c r="E30" s="1804">
        <v>0</v>
      </c>
      <c r="F30" s="1804">
        <v>0</v>
      </c>
      <c r="G30" s="1804">
        <v>0</v>
      </c>
      <c r="H30" s="1804">
        <v>0</v>
      </c>
      <c r="I30" s="1804">
        <v>0</v>
      </c>
      <c r="J30" s="1804">
        <v>0</v>
      </c>
      <c r="K30" s="1803">
        <v>0</v>
      </c>
      <c r="L30" s="1804">
        <f t="shared" si="3"/>
        <v>25612.583999999995</v>
      </c>
      <c r="M30" s="1804">
        <v>28154.42</v>
      </c>
      <c r="N30" s="1804">
        <v>380</v>
      </c>
      <c r="O30" s="1804">
        <v>0</v>
      </c>
      <c r="P30" s="1804">
        <v>0</v>
      </c>
      <c r="Q30" s="1804">
        <v>0</v>
      </c>
      <c r="R30" s="1804">
        <v>0</v>
      </c>
      <c r="S30" s="1804">
        <v>0</v>
      </c>
      <c r="T30" s="1804">
        <v>0</v>
      </c>
      <c r="U30" s="1804">
        <v>0</v>
      </c>
      <c r="V30" s="1803">
        <v>0</v>
      </c>
      <c r="W30" s="1802">
        <f t="shared" si="4"/>
        <v>28154.42</v>
      </c>
    </row>
    <row r="31" spans="1:23" ht="15.75" hidden="1" customHeight="1">
      <c r="A31" s="1652" t="s">
        <v>736</v>
      </c>
      <c r="B31" s="1804">
        <v>22891.522000000001</v>
      </c>
      <c r="C31" s="1804">
        <v>320</v>
      </c>
      <c r="D31" s="1804">
        <v>0</v>
      </c>
      <c r="E31" s="1804">
        <v>0</v>
      </c>
      <c r="F31" s="1804">
        <v>0</v>
      </c>
      <c r="G31" s="1804">
        <v>0</v>
      </c>
      <c r="H31" s="1804">
        <v>0</v>
      </c>
      <c r="I31" s="1804">
        <v>0</v>
      </c>
      <c r="J31" s="1804">
        <v>0</v>
      </c>
      <c r="K31" s="1806">
        <v>0</v>
      </c>
      <c r="L31" s="1804">
        <f t="shared" si="3"/>
        <v>22891.522000000001</v>
      </c>
      <c r="M31" s="1804">
        <v>29541.660000000003</v>
      </c>
      <c r="N31" s="1804">
        <v>400</v>
      </c>
      <c r="O31" s="1804">
        <v>0</v>
      </c>
      <c r="P31" s="1804">
        <v>0</v>
      </c>
      <c r="Q31" s="1804">
        <v>0</v>
      </c>
      <c r="R31" s="1804">
        <v>0</v>
      </c>
      <c r="S31" s="1804">
        <v>0</v>
      </c>
      <c r="T31" s="1804">
        <v>0</v>
      </c>
      <c r="U31" s="1804">
        <v>0</v>
      </c>
      <c r="V31" s="1806">
        <v>0</v>
      </c>
      <c r="W31" s="1802">
        <f t="shared" si="4"/>
        <v>29541.660000000003</v>
      </c>
    </row>
    <row r="32" spans="1:23" ht="15.75" hidden="1" customHeight="1">
      <c r="A32" s="1652" t="s">
        <v>735</v>
      </c>
      <c r="B32" s="1804">
        <v>19973.440000000002</v>
      </c>
      <c r="C32" s="1804">
        <v>280</v>
      </c>
      <c r="D32" s="1804">
        <v>0</v>
      </c>
      <c r="E32" s="1804">
        <v>0</v>
      </c>
      <c r="F32" s="1804">
        <v>0</v>
      </c>
      <c r="G32" s="1804">
        <v>0</v>
      </c>
      <c r="H32" s="1804">
        <v>0</v>
      </c>
      <c r="I32" s="1804">
        <v>0</v>
      </c>
      <c r="J32" s="1804">
        <v>0</v>
      </c>
      <c r="K32" s="1806">
        <v>0</v>
      </c>
      <c r="L32" s="1804">
        <f t="shared" si="3"/>
        <v>19973.440000000002</v>
      </c>
      <c r="M32" s="1804">
        <v>30847.33</v>
      </c>
      <c r="N32" s="1804">
        <v>420</v>
      </c>
      <c r="O32" s="1804">
        <v>0</v>
      </c>
      <c r="P32" s="1804">
        <v>0</v>
      </c>
      <c r="Q32" s="1804">
        <v>0</v>
      </c>
      <c r="R32" s="1804">
        <v>0</v>
      </c>
      <c r="S32" s="1804">
        <v>0</v>
      </c>
      <c r="T32" s="1804">
        <v>0</v>
      </c>
      <c r="U32" s="1804">
        <v>0</v>
      </c>
      <c r="V32" s="1806">
        <v>0</v>
      </c>
      <c r="W32" s="1802">
        <f t="shared" si="4"/>
        <v>30847.33</v>
      </c>
    </row>
    <row r="33" spans="1:23" ht="15.75" hidden="1" customHeight="1">
      <c r="A33" s="1652" t="s">
        <v>734</v>
      </c>
      <c r="B33" s="1804">
        <v>28451.51</v>
      </c>
      <c r="C33" s="1804">
        <v>400</v>
      </c>
      <c r="D33" s="1804">
        <v>0</v>
      </c>
      <c r="E33" s="1804">
        <v>0</v>
      </c>
      <c r="F33" s="1804">
        <v>0</v>
      </c>
      <c r="G33" s="1804">
        <v>0</v>
      </c>
      <c r="H33" s="1804">
        <v>0</v>
      </c>
      <c r="I33" s="1804">
        <v>0</v>
      </c>
      <c r="J33" s="1804">
        <v>0</v>
      </c>
      <c r="K33" s="1803">
        <v>0</v>
      </c>
      <c r="L33" s="1804">
        <f t="shared" si="3"/>
        <v>28451.51</v>
      </c>
      <c r="M33" s="1804">
        <v>26302.240000000002</v>
      </c>
      <c r="N33" s="1804">
        <v>360</v>
      </c>
      <c r="O33" s="1804">
        <v>0</v>
      </c>
      <c r="P33" s="1804">
        <v>0</v>
      </c>
      <c r="Q33" s="1804">
        <v>0</v>
      </c>
      <c r="R33" s="1804">
        <v>0</v>
      </c>
      <c r="S33" s="1804">
        <v>0</v>
      </c>
      <c r="T33" s="1804">
        <v>0</v>
      </c>
      <c r="U33" s="1804">
        <v>0</v>
      </c>
      <c r="V33" s="1803">
        <v>0</v>
      </c>
      <c r="W33" s="1802">
        <f t="shared" si="4"/>
        <v>26302.240000000002</v>
      </c>
    </row>
    <row r="34" spans="1:23" ht="15.75" hidden="1" customHeight="1">
      <c r="A34" s="1652" t="s">
        <v>733</v>
      </c>
      <c r="B34" s="1804">
        <v>25973.332000000002</v>
      </c>
      <c r="C34" s="1804">
        <v>360</v>
      </c>
      <c r="D34" s="1804">
        <v>0</v>
      </c>
      <c r="E34" s="1804">
        <v>0</v>
      </c>
      <c r="F34" s="1804">
        <v>0</v>
      </c>
      <c r="G34" s="1804">
        <v>0</v>
      </c>
      <c r="H34" s="1804">
        <v>0</v>
      </c>
      <c r="I34" s="1804">
        <v>0</v>
      </c>
      <c r="J34" s="1804">
        <v>0</v>
      </c>
      <c r="K34" s="1803">
        <v>0</v>
      </c>
      <c r="L34" s="1804">
        <f t="shared" si="3"/>
        <v>25973.332000000002</v>
      </c>
      <c r="M34" s="1805">
        <v>32031</v>
      </c>
      <c r="N34" s="1804">
        <v>440</v>
      </c>
      <c r="O34" s="1804"/>
      <c r="P34" s="1804"/>
      <c r="Q34" s="1804"/>
      <c r="R34" s="1804"/>
      <c r="S34" s="1804"/>
      <c r="T34" s="1804"/>
      <c r="U34" s="1804"/>
      <c r="V34" s="1803"/>
      <c r="W34" s="1802">
        <f t="shared" si="4"/>
        <v>32031</v>
      </c>
    </row>
    <row r="35" spans="1:23" ht="15.75" hidden="1" customHeight="1">
      <c r="A35" s="1652" t="s">
        <v>732</v>
      </c>
      <c r="B35" s="1804">
        <v>20912.972000000002</v>
      </c>
      <c r="C35" s="1804">
        <v>280</v>
      </c>
      <c r="D35" s="1804">
        <v>0</v>
      </c>
      <c r="E35" s="1804">
        <v>0</v>
      </c>
      <c r="F35" s="1804">
        <v>0</v>
      </c>
      <c r="G35" s="1804">
        <v>0</v>
      </c>
      <c r="H35" s="1804">
        <v>0</v>
      </c>
      <c r="I35" s="1804">
        <v>0</v>
      </c>
      <c r="J35" s="1804">
        <v>0</v>
      </c>
      <c r="K35" s="1803">
        <v>0</v>
      </c>
      <c r="L35" s="1804">
        <f t="shared" si="3"/>
        <v>20912.972000000002</v>
      </c>
      <c r="M35" s="1804">
        <v>43782.6</v>
      </c>
      <c r="N35" s="1804">
        <v>600</v>
      </c>
      <c r="O35" s="1804"/>
      <c r="P35" s="1804"/>
      <c r="Q35" s="1804"/>
      <c r="R35" s="1804"/>
      <c r="S35" s="1804"/>
      <c r="T35" s="1804"/>
      <c r="U35" s="1804"/>
      <c r="V35" s="1803"/>
      <c r="W35" s="1802">
        <f t="shared" si="4"/>
        <v>43782.6</v>
      </c>
    </row>
    <row r="36" spans="1:23" ht="15.75" hidden="1" customHeight="1">
      <c r="A36" s="1652" t="s">
        <v>731</v>
      </c>
      <c r="B36" s="1804">
        <v>9159.2000000000007</v>
      </c>
      <c r="C36" s="1804">
        <v>120</v>
      </c>
      <c r="D36" s="1804">
        <v>0</v>
      </c>
      <c r="E36" s="1804">
        <v>0</v>
      </c>
      <c r="F36" s="1804">
        <v>0</v>
      </c>
      <c r="G36" s="1804">
        <v>0</v>
      </c>
      <c r="H36" s="1804">
        <v>0</v>
      </c>
      <c r="I36" s="1804">
        <v>0</v>
      </c>
      <c r="J36" s="1804">
        <v>0</v>
      </c>
      <c r="K36" s="1803">
        <v>0</v>
      </c>
      <c r="L36" s="1804">
        <f t="shared" si="3"/>
        <v>9159.2000000000007</v>
      </c>
      <c r="M36" s="1804"/>
      <c r="N36" s="1804"/>
      <c r="O36" s="1804"/>
      <c r="P36" s="1804"/>
      <c r="Q36" s="1804"/>
      <c r="R36" s="1804"/>
      <c r="S36" s="1804"/>
      <c r="T36" s="1804"/>
      <c r="U36" s="1804"/>
      <c r="V36" s="1803"/>
      <c r="W36" s="1802">
        <f t="shared" si="4"/>
        <v>0</v>
      </c>
    </row>
    <row r="37" spans="1:23" ht="15.75" hidden="1" customHeight="1">
      <c r="A37" s="1652" t="s">
        <v>730</v>
      </c>
      <c r="B37" s="1804">
        <v>22677.300000000007</v>
      </c>
      <c r="C37" s="1804">
        <v>300</v>
      </c>
      <c r="D37" s="1804">
        <v>0</v>
      </c>
      <c r="E37" s="1804">
        <v>0</v>
      </c>
      <c r="F37" s="1804">
        <v>0</v>
      </c>
      <c r="G37" s="1804">
        <v>0</v>
      </c>
      <c r="H37" s="1804">
        <v>0</v>
      </c>
      <c r="I37" s="1804">
        <v>0</v>
      </c>
      <c r="J37" s="1804">
        <v>0</v>
      </c>
      <c r="K37" s="1803">
        <v>0</v>
      </c>
      <c r="L37" s="1804">
        <f t="shared" si="3"/>
        <v>22677.300000000007</v>
      </c>
      <c r="M37" s="1804"/>
      <c r="N37" s="1804"/>
      <c r="O37" s="1804"/>
      <c r="P37" s="1804"/>
      <c r="Q37" s="1804"/>
      <c r="R37" s="1804"/>
      <c r="S37" s="1804"/>
      <c r="T37" s="1804"/>
      <c r="U37" s="1804"/>
      <c r="V37" s="1803"/>
      <c r="W37" s="1802">
        <f t="shared" si="4"/>
        <v>0</v>
      </c>
    </row>
    <row r="38" spans="1:23" ht="15.75" hidden="1" customHeight="1">
      <c r="A38" s="1652" t="s">
        <v>729</v>
      </c>
      <c r="B38" s="1804">
        <v>25691.171999999999</v>
      </c>
      <c r="C38" s="1804">
        <v>340</v>
      </c>
      <c r="D38" s="1804">
        <v>0</v>
      </c>
      <c r="E38" s="1804">
        <v>0</v>
      </c>
      <c r="F38" s="1804">
        <v>0</v>
      </c>
      <c r="G38" s="1804">
        <v>0</v>
      </c>
      <c r="H38" s="1804">
        <v>0</v>
      </c>
      <c r="I38" s="1804">
        <v>0</v>
      </c>
      <c r="J38" s="1804">
        <v>0</v>
      </c>
      <c r="K38" s="1803">
        <v>0</v>
      </c>
      <c r="L38" s="1804">
        <f t="shared" si="3"/>
        <v>25691.171999999999</v>
      </c>
      <c r="M38" s="1804"/>
      <c r="N38" s="1804"/>
      <c r="O38" s="1804"/>
      <c r="P38" s="1804"/>
      <c r="Q38" s="1804"/>
      <c r="R38" s="1804"/>
      <c r="S38" s="1804"/>
      <c r="T38" s="1804"/>
      <c r="U38" s="1804"/>
      <c r="V38" s="1803"/>
      <c r="W38" s="1802">
        <f t="shared" si="4"/>
        <v>0</v>
      </c>
    </row>
    <row r="39" spans="1:23" ht="16.5" hidden="1" customHeight="1" thickBot="1">
      <c r="A39" s="1801" t="s">
        <v>324</v>
      </c>
      <c r="B39" s="1799">
        <f t="shared" ref="B39:W39" si="5">SUM(B27:B38)</f>
        <v>276332.39400000003</v>
      </c>
      <c r="C39" s="1800">
        <f t="shared" si="5"/>
        <v>3820</v>
      </c>
      <c r="D39" s="1799">
        <f t="shared" si="5"/>
        <v>0</v>
      </c>
      <c r="E39" s="1799">
        <f t="shared" si="5"/>
        <v>0</v>
      </c>
      <c r="F39" s="1799">
        <f t="shared" si="5"/>
        <v>0</v>
      </c>
      <c r="G39" s="1799">
        <f t="shared" si="5"/>
        <v>0</v>
      </c>
      <c r="H39" s="1799">
        <f t="shared" si="5"/>
        <v>0</v>
      </c>
      <c r="I39" s="1799">
        <f t="shared" si="5"/>
        <v>0</v>
      </c>
      <c r="J39" s="1799">
        <f t="shared" si="5"/>
        <v>0</v>
      </c>
      <c r="K39" s="1799">
        <f t="shared" si="5"/>
        <v>0</v>
      </c>
      <c r="L39" s="1799">
        <f t="shared" si="5"/>
        <v>276332.39400000003</v>
      </c>
      <c r="M39" s="1799">
        <f t="shared" si="5"/>
        <v>252936</v>
      </c>
      <c r="N39" s="1799">
        <f t="shared" si="5"/>
        <v>3440</v>
      </c>
      <c r="O39" s="1799">
        <f t="shared" si="5"/>
        <v>0</v>
      </c>
      <c r="P39" s="1799">
        <f t="shared" si="5"/>
        <v>0</v>
      </c>
      <c r="Q39" s="1799">
        <f t="shared" si="5"/>
        <v>0</v>
      </c>
      <c r="R39" s="1799">
        <f t="shared" si="5"/>
        <v>0</v>
      </c>
      <c r="S39" s="1799">
        <f t="shared" si="5"/>
        <v>0</v>
      </c>
      <c r="T39" s="1799">
        <f t="shared" si="5"/>
        <v>0</v>
      </c>
      <c r="U39" s="1799">
        <f t="shared" si="5"/>
        <v>0</v>
      </c>
      <c r="V39" s="1799">
        <f t="shared" si="5"/>
        <v>0</v>
      </c>
      <c r="W39" s="1798">
        <f t="shared" si="5"/>
        <v>252936</v>
      </c>
    </row>
    <row r="40" spans="1:23" ht="16.2" thickTop="1"/>
    <row r="41" spans="1:23">
      <c r="H41" s="1797"/>
      <c r="I41" s="1797"/>
    </row>
    <row r="42" spans="1:23">
      <c r="I42" s="1797"/>
      <c r="K42" s="1796"/>
    </row>
    <row r="50" spans="6:6">
      <c r="F50" s="1632" t="s">
        <v>539</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45"/>
  <sheetViews>
    <sheetView workbookViewId="0">
      <selection sqref="A1:CQ1"/>
    </sheetView>
  </sheetViews>
  <sheetFormatPr defaultRowHeight="15.6"/>
  <cols>
    <col min="1" max="1" width="54.21875" style="1840" customWidth="1"/>
    <col min="2" max="2" width="10.109375" style="1840" hidden="1" customWidth="1"/>
    <col min="3" max="6" width="12.88671875" style="1840" hidden="1" customWidth="1"/>
    <col min="7" max="7" width="12.6640625" style="1840" hidden="1" customWidth="1"/>
    <col min="8" max="13" width="12.88671875" style="1840" hidden="1" customWidth="1"/>
    <col min="14" max="14" width="12" style="1840" hidden="1" customWidth="1"/>
    <col min="15" max="17" width="12.88671875" style="1840" hidden="1" customWidth="1"/>
    <col min="18" max="18" width="12" style="1840" hidden="1" customWidth="1"/>
    <col min="19" max="25" width="11.109375" style="1840" hidden="1" customWidth="1"/>
    <col min="26" max="26" width="12" style="1840" hidden="1" customWidth="1"/>
    <col min="27" max="28" width="11.109375" style="1840" hidden="1" customWidth="1"/>
    <col min="29" max="30" width="12" style="1840" hidden="1" customWidth="1"/>
    <col min="31" max="34" width="10.109375" style="1840" hidden="1" customWidth="1"/>
    <col min="35" max="58" width="12" style="1840"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95" width="11.6640625" customWidth="1"/>
    <col min="96" max="277" width="8.88671875" style="1840"/>
    <col min="278" max="278" width="53.33203125" style="1840" customWidth="1"/>
    <col min="279" max="284" width="0" style="1840" hidden="1" customWidth="1"/>
    <col min="285" max="287" width="12.88671875" style="1840" customWidth="1"/>
    <col min="288" max="293" width="12.88671875" style="1840" bestFit="1" customWidth="1"/>
    <col min="294" max="295" width="12.88671875" style="1840" customWidth="1"/>
    <col min="296" max="297" width="11.109375" style="1840" customWidth="1"/>
    <col min="298" max="533" width="8.88671875" style="1840"/>
    <col min="534" max="534" width="53.33203125" style="1840" customWidth="1"/>
    <col min="535" max="540" width="0" style="1840" hidden="1" customWidth="1"/>
    <col min="541" max="543" width="12.88671875" style="1840" customWidth="1"/>
    <col min="544" max="549" width="12.88671875" style="1840" bestFit="1" customWidth="1"/>
    <col min="550" max="551" width="12.88671875" style="1840" customWidth="1"/>
    <col min="552" max="553" width="11.109375" style="1840" customWidth="1"/>
    <col min="554" max="789" width="8.88671875" style="1840"/>
    <col min="790" max="790" width="53.33203125" style="1840" customWidth="1"/>
    <col min="791" max="796" width="0" style="1840" hidden="1" customWidth="1"/>
    <col min="797" max="799" width="12.88671875" style="1840" customWidth="1"/>
    <col min="800" max="805" width="12.88671875" style="1840" bestFit="1" customWidth="1"/>
    <col min="806" max="807" width="12.88671875" style="1840" customWidth="1"/>
    <col min="808" max="809" width="11.109375" style="1840" customWidth="1"/>
    <col min="810" max="1045" width="8.88671875" style="1840"/>
    <col min="1046" max="1046" width="53.33203125" style="1840" customWidth="1"/>
    <col min="1047" max="1052" width="0" style="1840" hidden="1" customWidth="1"/>
    <col min="1053" max="1055" width="12.88671875" style="1840" customWidth="1"/>
    <col min="1056" max="1061" width="12.88671875" style="1840" bestFit="1" customWidth="1"/>
    <col min="1062" max="1063" width="12.88671875" style="1840" customWidth="1"/>
    <col min="1064" max="1065" width="11.109375" style="1840" customWidth="1"/>
    <col min="1066" max="1301" width="8.88671875" style="1840"/>
    <col min="1302" max="1302" width="53.33203125" style="1840" customWidth="1"/>
    <col min="1303" max="1308" width="0" style="1840" hidden="1" customWidth="1"/>
    <col min="1309" max="1311" width="12.88671875" style="1840" customWidth="1"/>
    <col min="1312" max="1317" width="12.88671875" style="1840" bestFit="1" customWidth="1"/>
    <col min="1318" max="1319" width="12.88671875" style="1840" customWidth="1"/>
    <col min="1320" max="1321" width="11.109375" style="1840" customWidth="1"/>
    <col min="1322" max="1557" width="8.88671875" style="1840"/>
    <col min="1558" max="1558" width="53.33203125" style="1840" customWidth="1"/>
    <col min="1559" max="1564" width="0" style="1840" hidden="1" customWidth="1"/>
    <col min="1565" max="1567" width="12.88671875" style="1840" customWidth="1"/>
    <col min="1568" max="1573" width="12.88671875" style="1840" bestFit="1" customWidth="1"/>
    <col min="1574" max="1575" width="12.88671875" style="1840" customWidth="1"/>
    <col min="1576" max="1577" width="11.109375" style="1840" customWidth="1"/>
    <col min="1578" max="1813" width="8.88671875" style="1840"/>
    <col min="1814" max="1814" width="53.33203125" style="1840" customWidth="1"/>
    <col min="1815" max="1820" width="0" style="1840" hidden="1" customWidth="1"/>
    <col min="1821" max="1823" width="12.88671875" style="1840" customWidth="1"/>
    <col min="1824" max="1829" width="12.88671875" style="1840" bestFit="1" customWidth="1"/>
    <col min="1830" max="1831" width="12.88671875" style="1840" customWidth="1"/>
    <col min="1832" max="1833" width="11.109375" style="1840" customWidth="1"/>
    <col min="1834" max="2069" width="8.88671875" style="1840"/>
    <col min="2070" max="2070" width="53.33203125" style="1840" customWidth="1"/>
    <col min="2071" max="2076" width="0" style="1840" hidden="1" customWidth="1"/>
    <col min="2077" max="2079" width="12.88671875" style="1840" customWidth="1"/>
    <col min="2080" max="2085" width="12.88671875" style="1840" bestFit="1" customWidth="1"/>
    <col min="2086" max="2087" width="12.88671875" style="1840" customWidth="1"/>
    <col min="2088" max="2089" width="11.109375" style="1840" customWidth="1"/>
    <col min="2090" max="2325" width="8.88671875" style="1840"/>
    <col min="2326" max="2326" width="53.33203125" style="1840" customWidth="1"/>
    <col min="2327" max="2332" width="0" style="1840" hidden="1" customWidth="1"/>
    <col min="2333" max="2335" width="12.88671875" style="1840" customWidth="1"/>
    <col min="2336" max="2341" width="12.88671875" style="1840" bestFit="1" customWidth="1"/>
    <col min="2342" max="2343" width="12.88671875" style="1840" customWidth="1"/>
    <col min="2344" max="2345" width="11.109375" style="1840" customWidth="1"/>
    <col min="2346" max="2581" width="8.88671875" style="1840"/>
    <col min="2582" max="2582" width="53.33203125" style="1840" customWidth="1"/>
    <col min="2583" max="2588" width="0" style="1840" hidden="1" customWidth="1"/>
    <col min="2589" max="2591" width="12.88671875" style="1840" customWidth="1"/>
    <col min="2592" max="2597" width="12.88671875" style="1840" bestFit="1" customWidth="1"/>
    <col min="2598" max="2599" width="12.88671875" style="1840" customWidth="1"/>
    <col min="2600" max="2601" width="11.109375" style="1840" customWidth="1"/>
    <col min="2602" max="2837" width="8.88671875" style="1840"/>
    <col min="2838" max="2838" width="53.33203125" style="1840" customWidth="1"/>
    <col min="2839" max="2844" width="0" style="1840" hidden="1" customWidth="1"/>
    <col min="2845" max="2847" width="12.88671875" style="1840" customWidth="1"/>
    <col min="2848" max="2853" width="12.88671875" style="1840" bestFit="1" customWidth="1"/>
    <col min="2854" max="2855" width="12.88671875" style="1840" customWidth="1"/>
    <col min="2856" max="2857" width="11.109375" style="1840" customWidth="1"/>
    <col min="2858" max="3093" width="8.88671875" style="1840"/>
    <col min="3094" max="3094" width="53.33203125" style="1840" customWidth="1"/>
    <col min="3095" max="3100" width="0" style="1840" hidden="1" customWidth="1"/>
    <col min="3101" max="3103" width="12.88671875" style="1840" customWidth="1"/>
    <col min="3104" max="3109" width="12.88671875" style="1840" bestFit="1" customWidth="1"/>
    <col min="3110" max="3111" width="12.88671875" style="1840" customWidth="1"/>
    <col min="3112" max="3113" width="11.109375" style="1840" customWidth="1"/>
    <col min="3114" max="3349" width="8.88671875" style="1840"/>
    <col min="3350" max="3350" width="53.33203125" style="1840" customWidth="1"/>
    <col min="3351" max="3356" width="0" style="1840" hidden="1" customWidth="1"/>
    <col min="3357" max="3359" width="12.88671875" style="1840" customWidth="1"/>
    <col min="3360" max="3365" width="12.88671875" style="1840" bestFit="1" customWidth="1"/>
    <col min="3366" max="3367" width="12.88671875" style="1840" customWidth="1"/>
    <col min="3368" max="3369" width="11.109375" style="1840" customWidth="1"/>
    <col min="3370" max="3605" width="8.88671875" style="1840"/>
    <col min="3606" max="3606" width="53.33203125" style="1840" customWidth="1"/>
    <col min="3607" max="3612" width="0" style="1840" hidden="1" customWidth="1"/>
    <col min="3613" max="3615" width="12.88671875" style="1840" customWidth="1"/>
    <col min="3616" max="3621" width="12.88671875" style="1840" bestFit="1" customWidth="1"/>
    <col min="3622" max="3623" width="12.88671875" style="1840" customWidth="1"/>
    <col min="3624" max="3625" width="11.109375" style="1840" customWidth="1"/>
    <col min="3626" max="3861" width="8.88671875" style="1840"/>
    <col min="3862" max="3862" width="53.33203125" style="1840" customWidth="1"/>
    <col min="3863" max="3868" width="0" style="1840" hidden="1" customWidth="1"/>
    <col min="3869" max="3871" width="12.88671875" style="1840" customWidth="1"/>
    <col min="3872" max="3877" width="12.88671875" style="1840" bestFit="1" customWidth="1"/>
    <col min="3878" max="3879" width="12.88671875" style="1840" customWidth="1"/>
    <col min="3880" max="3881" width="11.109375" style="1840" customWidth="1"/>
    <col min="3882" max="4117" width="8.88671875" style="1840"/>
    <col min="4118" max="4118" width="53.33203125" style="1840" customWidth="1"/>
    <col min="4119" max="4124" width="0" style="1840" hidden="1" customWidth="1"/>
    <col min="4125" max="4127" width="12.88671875" style="1840" customWidth="1"/>
    <col min="4128" max="4133" width="12.88671875" style="1840" bestFit="1" customWidth="1"/>
    <col min="4134" max="4135" width="12.88671875" style="1840" customWidth="1"/>
    <col min="4136" max="4137" width="11.109375" style="1840" customWidth="1"/>
    <col min="4138" max="4373" width="8.88671875" style="1840"/>
    <col min="4374" max="4374" width="53.33203125" style="1840" customWidth="1"/>
    <col min="4375" max="4380" width="0" style="1840" hidden="1" customWidth="1"/>
    <col min="4381" max="4383" width="12.88671875" style="1840" customWidth="1"/>
    <col min="4384" max="4389" width="12.88671875" style="1840" bestFit="1" customWidth="1"/>
    <col min="4390" max="4391" width="12.88671875" style="1840" customWidth="1"/>
    <col min="4392" max="4393" width="11.109375" style="1840" customWidth="1"/>
    <col min="4394" max="4629" width="8.88671875" style="1840"/>
    <col min="4630" max="4630" width="53.33203125" style="1840" customWidth="1"/>
    <col min="4631" max="4636" width="0" style="1840" hidden="1" customWidth="1"/>
    <col min="4637" max="4639" width="12.88671875" style="1840" customWidth="1"/>
    <col min="4640" max="4645" width="12.88671875" style="1840" bestFit="1" customWidth="1"/>
    <col min="4646" max="4647" width="12.88671875" style="1840" customWidth="1"/>
    <col min="4648" max="4649" width="11.109375" style="1840" customWidth="1"/>
    <col min="4650" max="4885" width="8.88671875" style="1840"/>
    <col min="4886" max="4886" width="53.33203125" style="1840" customWidth="1"/>
    <col min="4887" max="4892" width="0" style="1840" hidden="1" customWidth="1"/>
    <col min="4893" max="4895" width="12.88671875" style="1840" customWidth="1"/>
    <col min="4896" max="4901" width="12.88671875" style="1840" bestFit="1" customWidth="1"/>
    <col min="4902" max="4903" width="12.88671875" style="1840" customWidth="1"/>
    <col min="4904" max="4905" width="11.109375" style="1840" customWidth="1"/>
    <col min="4906" max="5141" width="8.88671875" style="1840"/>
    <col min="5142" max="5142" width="53.33203125" style="1840" customWidth="1"/>
    <col min="5143" max="5148" width="0" style="1840" hidden="1" customWidth="1"/>
    <col min="5149" max="5151" width="12.88671875" style="1840" customWidth="1"/>
    <col min="5152" max="5157" width="12.88671875" style="1840" bestFit="1" customWidth="1"/>
    <col min="5158" max="5159" width="12.88671875" style="1840" customWidth="1"/>
    <col min="5160" max="5161" width="11.109375" style="1840" customWidth="1"/>
    <col min="5162" max="5397" width="8.88671875" style="1840"/>
    <col min="5398" max="5398" width="53.33203125" style="1840" customWidth="1"/>
    <col min="5399" max="5404" width="0" style="1840" hidden="1" customWidth="1"/>
    <col min="5405" max="5407" width="12.88671875" style="1840" customWidth="1"/>
    <col min="5408" max="5413" width="12.88671875" style="1840" bestFit="1" customWidth="1"/>
    <col min="5414" max="5415" width="12.88671875" style="1840" customWidth="1"/>
    <col min="5416" max="5417" width="11.109375" style="1840" customWidth="1"/>
    <col min="5418" max="5653" width="8.88671875" style="1840"/>
    <col min="5654" max="5654" width="53.33203125" style="1840" customWidth="1"/>
    <col min="5655" max="5660" width="0" style="1840" hidden="1" customWidth="1"/>
    <col min="5661" max="5663" width="12.88671875" style="1840" customWidth="1"/>
    <col min="5664" max="5669" width="12.88671875" style="1840" bestFit="1" customWidth="1"/>
    <col min="5670" max="5671" width="12.88671875" style="1840" customWidth="1"/>
    <col min="5672" max="5673" width="11.109375" style="1840" customWidth="1"/>
    <col min="5674" max="5909" width="8.88671875" style="1840"/>
    <col min="5910" max="5910" width="53.33203125" style="1840" customWidth="1"/>
    <col min="5911" max="5916" width="0" style="1840" hidden="1" customWidth="1"/>
    <col min="5917" max="5919" width="12.88671875" style="1840" customWidth="1"/>
    <col min="5920" max="5925" width="12.88671875" style="1840" bestFit="1" customWidth="1"/>
    <col min="5926" max="5927" width="12.88671875" style="1840" customWidth="1"/>
    <col min="5928" max="5929" width="11.109375" style="1840" customWidth="1"/>
    <col min="5930" max="6165" width="8.88671875" style="1840"/>
    <col min="6166" max="6166" width="53.33203125" style="1840" customWidth="1"/>
    <col min="6167" max="6172" width="0" style="1840" hidden="1" customWidth="1"/>
    <col min="6173" max="6175" width="12.88671875" style="1840" customWidth="1"/>
    <col min="6176" max="6181" width="12.88671875" style="1840" bestFit="1" customWidth="1"/>
    <col min="6182" max="6183" width="12.88671875" style="1840" customWidth="1"/>
    <col min="6184" max="6185" width="11.109375" style="1840" customWidth="1"/>
    <col min="6186" max="6421" width="8.88671875" style="1840"/>
    <col min="6422" max="6422" width="53.33203125" style="1840" customWidth="1"/>
    <col min="6423" max="6428" width="0" style="1840" hidden="1" customWidth="1"/>
    <col min="6429" max="6431" width="12.88671875" style="1840" customWidth="1"/>
    <col min="6432" max="6437" width="12.88671875" style="1840" bestFit="1" customWidth="1"/>
    <col min="6438" max="6439" width="12.88671875" style="1840" customWidth="1"/>
    <col min="6440" max="6441" width="11.109375" style="1840" customWidth="1"/>
    <col min="6442" max="6677" width="8.88671875" style="1840"/>
    <col min="6678" max="6678" width="53.33203125" style="1840" customWidth="1"/>
    <col min="6679" max="6684" width="0" style="1840" hidden="1" customWidth="1"/>
    <col min="6685" max="6687" width="12.88671875" style="1840" customWidth="1"/>
    <col min="6688" max="6693" width="12.88671875" style="1840" bestFit="1" customWidth="1"/>
    <col min="6694" max="6695" width="12.88671875" style="1840" customWidth="1"/>
    <col min="6696" max="6697" width="11.109375" style="1840" customWidth="1"/>
    <col min="6698" max="6933" width="8.88671875" style="1840"/>
    <col min="6934" max="6934" width="53.33203125" style="1840" customWidth="1"/>
    <col min="6935" max="6940" width="0" style="1840" hidden="1" customWidth="1"/>
    <col min="6941" max="6943" width="12.88671875" style="1840" customWidth="1"/>
    <col min="6944" max="6949" width="12.88671875" style="1840" bestFit="1" customWidth="1"/>
    <col min="6950" max="6951" width="12.88671875" style="1840" customWidth="1"/>
    <col min="6952" max="6953" width="11.109375" style="1840" customWidth="1"/>
    <col min="6954" max="7189" width="8.88671875" style="1840"/>
    <col min="7190" max="7190" width="53.33203125" style="1840" customWidth="1"/>
    <col min="7191" max="7196" width="0" style="1840" hidden="1" customWidth="1"/>
    <col min="7197" max="7199" width="12.88671875" style="1840" customWidth="1"/>
    <col min="7200" max="7205" width="12.88671875" style="1840" bestFit="1" customWidth="1"/>
    <col min="7206" max="7207" width="12.88671875" style="1840" customWidth="1"/>
    <col min="7208" max="7209" width="11.109375" style="1840" customWidth="1"/>
    <col min="7210" max="7445" width="8.88671875" style="1840"/>
    <col min="7446" max="7446" width="53.33203125" style="1840" customWidth="1"/>
    <col min="7447" max="7452" width="0" style="1840" hidden="1" customWidth="1"/>
    <col min="7453" max="7455" width="12.88671875" style="1840" customWidth="1"/>
    <col min="7456" max="7461" width="12.88671875" style="1840" bestFit="1" customWidth="1"/>
    <col min="7462" max="7463" width="12.88671875" style="1840" customWidth="1"/>
    <col min="7464" max="7465" width="11.109375" style="1840" customWidth="1"/>
    <col min="7466" max="7701" width="8.88671875" style="1840"/>
    <col min="7702" max="7702" width="53.33203125" style="1840" customWidth="1"/>
    <col min="7703" max="7708" width="0" style="1840" hidden="1" customWidth="1"/>
    <col min="7709" max="7711" width="12.88671875" style="1840" customWidth="1"/>
    <col min="7712" max="7717" width="12.88671875" style="1840" bestFit="1" customWidth="1"/>
    <col min="7718" max="7719" width="12.88671875" style="1840" customWidth="1"/>
    <col min="7720" max="7721" width="11.109375" style="1840" customWidth="1"/>
    <col min="7722" max="7957" width="8.88671875" style="1840"/>
    <col min="7958" max="7958" width="53.33203125" style="1840" customWidth="1"/>
    <col min="7959" max="7964" width="0" style="1840" hidden="1" customWidth="1"/>
    <col min="7965" max="7967" width="12.88671875" style="1840" customWidth="1"/>
    <col min="7968" max="7973" width="12.88671875" style="1840" bestFit="1" customWidth="1"/>
    <col min="7974" max="7975" width="12.88671875" style="1840" customWidth="1"/>
    <col min="7976" max="7977" width="11.109375" style="1840" customWidth="1"/>
    <col min="7978" max="8213" width="8.88671875" style="1840"/>
    <col min="8214" max="8214" width="53.33203125" style="1840" customWidth="1"/>
    <col min="8215" max="8220" width="0" style="1840" hidden="1" customWidth="1"/>
    <col min="8221" max="8223" width="12.88671875" style="1840" customWidth="1"/>
    <col min="8224" max="8229" width="12.88671875" style="1840" bestFit="1" customWidth="1"/>
    <col min="8230" max="8231" width="12.88671875" style="1840" customWidth="1"/>
    <col min="8232" max="8233" width="11.109375" style="1840" customWidth="1"/>
    <col min="8234" max="8469" width="8.88671875" style="1840"/>
    <col min="8470" max="8470" width="53.33203125" style="1840" customWidth="1"/>
    <col min="8471" max="8476" width="0" style="1840" hidden="1" customWidth="1"/>
    <col min="8477" max="8479" width="12.88671875" style="1840" customWidth="1"/>
    <col min="8480" max="8485" width="12.88671875" style="1840" bestFit="1" customWidth="1"/>
    <col min="8486" max="8487" width="12.88671875" style="1840" customWidth="1"/>
    <col min="8488" max="8489" width="11.109375" style="1840" customWidth="1"/>
    <col min="8490" max="8725" width="8.88671875" style="1840"/>
    <col min="8726" max="8726" width="53.33203125" style="1840" customWidth="1"/>
    <col min="8727" max="8732" width="0" style="1840" hidden="1" customWidth="1"/>
    <col min="8733" max="8735" width="12.88671875" style="1840" customWidth="1"/>
    <col min="8736" max="8741" width="12.88671875" style="1840" bestFit="1" customWidth="1"/>
    <col min="8742" max="8743" width="12.88671875" style="1840" customWidth="1"/>
    <col min="8744" max="8745" width="11.109375" style="1840" customWidth="1"/>
    <col min="8746" max="8981" width="8.88671875" style="1840"/>
    <col min="8982" max="8982" width="53.33203125" style="1840" customWidth="1"/>
    <col min="8983" max="8988" width="0" style="1840" hidden="1" customWidth="1"/>
    <col min="8989" max="8991" width="12.88671875" style="1840" customWidth="1"/>
    <col min="8992" max="8997" width="12.88671875" style="1840" bestFit="1" customWidth="1"/>
    <col min="8998" max="8999" width="12.88671875" style="1840" customWidth="1"/>
    <col min="9000" max="9001" width="11.109375" style="1840" customWidth="1"/>
    <col min="9002" max="9237" width="8.88671875" style="1840"/>
    <col min="9238" max="9238" width="53.33203125" style="1840" customWidth="1"/>
    <col min="9239" max="9244" width="0" style="1840" hidden="1" customWidth="1"/>
    <col min="9245" max="9247" width="12.88671875" style="1840" customWidth="1"/>
    <col min="9248" max="9253" width="12.88671875" style="1840" bestFit="1" customWidth="1"/>
    <col min="9254" max="9255" width="12.88671875" style="1840" customWidth="1"/>
    <col min="9256" max="9257" width="11.109375" style="1840" customWidth="1"/>
    <col min="9258" max="9493" width="8.88671875" style="1840"/>
    <col min="9494" max="9494" width="53.33203125" style="1840" customWidth="1"/>
    <col min="9495" max="9500" width="0" style="1840" hidden="1" customWidth="1"/>
    <col min="9501" max="9503" width="12.88671875" style="1840" customWidth="1"/>
    <col min="9504" max="9509" width="12.88671875" style="1840" bestFit="1" customWidth="1"/>
    <col min="9510" max="9511" width="12.88671875" style="1840" customWidth="1"/>
    <col min="9512" max="9513" width="11.109375" style="1840" customWidth="1"/>
    <col min="9514" max="9749" width="8.88671875" style="1840"/>
    <col min="9750" max="9750" width="53.33203125" style="1840" customWidth="1"/>
    <col min="9751" max="9756" width="0" style="1840" hidden="1" customWidth="1"/>
    <col min="9757" max="9759" width="12.88671875" style="1840" customWidth="1"/>
    <col min="9760" max="9765" width="12.88671875" style="1840" bestFit="1" customWidth="1"/>
    <col min="9766" max="9767" width="12.88671875" style="1840" customWidth="1"/>
    <col min="9768" max="9769" width="11.109375" style="1840" customWidth="1"/>
    <col min="9770" max="10005" width="8.88671875" style="1840"/>
    <col min="10006" max="10006" width="53.33203125" style="1840" customWidth="1"/>
    <col min="10007" max="10012" width="0" style="1840" hidden="1" customWidth="1"/>
    <col min="10013" max="10015" width="12.88671875" style="1840" customWidth="1"/>
    <col min="10016" max="10021" width="12.88671875" style="1840" bestFit="1" customWidth="1"/>
    <col min="10022" max="10023" width="12.88671875" style="1840" customWidth="1"/>
    <col min="10024" max="10025" width="11.109375" style="1840" customWidth="1"/>
    <col min="10026" max="10261" width="8.88671875" style="1840"/>
    <col min="10262" max="10262" width="53.33203125" style="1840" customWidth="1"/>
    <col min="10263" max="10268" width="0" style="1840" hidden="1" customWidth="1"/>
    <col min="10269" max="10271" width="12.88671875" style="1840" customWidth="1"/>
    <col min="10272" max="10277" width="12.88671875" style="1840" bestFit="1" customWidth="1"/>
    <col min="10278" max="10279" width="12.88671875" style="1840" customWidth="1"/>
    <col min="10280" max="10281" width="11.109375" style="1840" customWidth="1"/>
    <col min="10282" max="10517" width="8.88671875" style="1840"/>
    <col min="10518" max="10518" width="53.33203125" style="1840" customWidth="1"/>
    <col min="10519" max="10524" width="0" style="1840" hidden="1" customWidth="1"/>
    <col min="10525" max="10527" width="12.88671875" style="1840" customWidth="1"/>
    <col min="10528" max="10533" width="12.88671875" style="1840" bestFit="1" customWidth="1"/>
    <col min="10534" max="10535" width="12.88671875" style="1840" customWidth="1"/>
    <col min="10536" max="10537" width="11.109375" style="1840" customWidth="1"/>
    <col min="10538" max="10773" width="8.88671875" style="1840"/>
    <col min="10774" max="10774" width="53.33203125" style="1840" customWidth="1"/>
    <col min="10775" max="10780" width="0" style="1840" hidden="1" customWidth="1"/>
    <col min="10781" max="10783" width="12.88671875" style="1840" customWidth="1"/>
    <col min="10784" max="10789" width="12.88671875" style="1840" bestFit="1" customWidth="1"/>
    <col min="10790" max="10791" width="12.88671875" style="1840" customWidth="1"/>
    <col min="10792" max="10793" width="11.109375" style="1840" customWidth="1"/>
    <col min="10794" max="11029" width="8.88671875" style="1840"/>
    <col min="11030" max="11030" width="53.33203125" style="1840" customWidth="1"/>
    <col min="11031" max="11036" width="0" style="1840" hidden="1" customWidth="1"/>
    <col min="11037" max="11039" width="12.88671875" style="1840" customWidth="1"/>
    <col min="11040" max="11045" width="12.88671875" style="1840" bestFit="1" customWidth="1"/>
    <col min="11046" max="11047" width="12.88671875" style="1840" customWidth="1"/>
    <col min="11048" max="11049" width="11.109375" style="1840" customWidth="1"/>
    <col min="11050" max="11285" width="8.88671875" style="1840"/>
    <col min="11286" max="11286" width="53.33203125" style="1840" customWidth="1"/>
    <col min="11287" max="11292" width="0" style="1840" hidden="1" customWidth="1"/>
    <col min="11293" max="11295" width="12.88671875" style="1840" customWidth="1"/>
    <col min="11296" max="11301" width="12.88671875" style="1840" bestFit="1" customWidth="1"/>
    <col min="11302" max="11303" width="12.88671875" style="1840" customWidth="1"/>
    <col min="11304" max="11305" width="11.109375" style="1840" customWidth="1"/>
    <col min="11306" max="11541" width="8.88671875" style="1840"/>
    <col min="11542" max="11542" width="53.33203125" style="1840" customWidth="1"/>
    <col min="11543" max="11548" width="0" style="1840" hidden="1" customWidth="1"/>
    <col min="11549" max="11551" width="12.88671875" style="1840" customWidth="1"/>
    <col min="11552" max="11557" width="12.88671875" style="1840" bestFit="1" customWidth="1"/>
    <col min="11558" max="11559" width="12.88671875" style="1840" customWidth="1"/>
    <col min="11560" max="11561" width="11.109375" style="1840" customWidth="1"/>
    <col min="11562" max="11797" width="8.88671875" style="1840"/>
    <col min="11798" max="11798" width="53.33203125" style="1840" customWidth="1"/>
    <col min="11799" max="11804" width="0" style="1840" hidden="1" customWidth="1"/>
    <col min="11805" max="11807" width="12.88671875" style="1840" customWidth="1"/>
    <col min="11808" max="11813" width="12.88671875" style="1840" bestFit="1" customWidth="1"/>
    <col min="11814" max="11815" width="12.88671875" style="1840" customWidth="1"/>
    <col min="11816" max="11817" width="11.109375" style="1840" customWidth="1"/>
    <col min="11818" max="12053" width="8.88671875" style="1840"/>
    <col min="12054" max="12054" width="53.33203125" style="1840" customWidth="1"/>
    <col min="12055" max="12060" width="0" style="1840" hidden="1" customWidth="1"/>
    <col min="12061" max="12063" width="12.88671875" style="1840" customWidth="1"/>
    <col min="12064" max="12069" width="12.88671875" style="1840" bestFit="1" customWidth="1"/>
    <col min="12070" max="12071" width="12.88671875" style="1840" customWidth="1"/>
    <col min="12072" max="12073" width="11.109375" style="1840" customWidth="1"/>
    <col min="12074" max="12309" width="8.88671875" style="1840"/>
    <col min="12310" max="12310" width="53.33203125" style="1840" customWidth="1"/>
    <col min="12311" max="12316" width="0" style="1840" hidden="1" customWidth="1"/>
    <col min="12317" max="12319" width="12.88671875" style="1840" customWidth="1"/>
    <col min="12320" max="12325" width="12.88671875" style="1840" bestFit="1" customWidth="1"/>
    <col min="12326" max="12327" width="12.88671875" style="1840" customWidth="1"/>
    <col min="12328" max="12329" width="11.109375" style="1840" customWidth="1"/>
    <col min="12330" max="12565" width="8.88671875" style="1840"/>
    <col min="12566" max="12566" width="53.33203125" style="1840" customWidth="1"/>
    <col min="12567" max="12572" width="0" style="1840" hidden="1" customWidth="1"/>
    <col min="12573" max="12575" width="12.88671875" style="1840" customWidth="1"/>
    <col min="12576" max="12581" width="12.88671875" style="1840" bestFit="1" customWidth="1"/>
    <col min="12582" max="12583" width="12.88671875" style="1840" customWidth="1"/>
    <col min="12584" max="12585" width="11.109375" style="1840" customWidth="1"/>
    <col min="12586" max="12821" width="8.88671875" style="1840"/>
    <col min="12822" max="12822" width="53.33203125" style="1840" customWidth="1"/>
    <col min="12823" max="12828" width="0" style="1840" hidden="1" customWidth="1"/>
    <col min="12829" max="12831" width="12.88671875" style="1840" customWidth="1"/>
    <col min="12832" max="12837" width="12.88671875" style="1840" bestFit="1" customWidth="1"/>
    <col min="12838" max="12839" width="12.88671875" style="1840" customWidth="1"/>
    <col min="12840" max="12841" width="11.109375" style="1840" customWidth="1"/>
    <col min="12842" max="13077" width="8.88671875" style="1840"/>
    <col min="13078" max="13078" width="53.33203125" style="1840" customWidth="1"/>
    <col min="13079" max="13084" width="0" style="1840" hidden="1" customWidth="1"/>
    <col min="13085" max="13087" width="12.88671875" style="1840" customWidth="1"/>
    <col min="13088" max="13093" width="12.88671875" style="1840" bestFit="1" customWidth="1"/>
    <col min="13094" max="13095" width="12.88671875" style="1840" customWidth="1"/>
    <col min="13096" max="13097" width="11.109375" style="1840" customWidth="1"/>
    <col min="13098" max="13333" width="8.88671875" style="1840"/>
    <col min="13334" max="13334" width="53.33203125" style="1840" customWidth="1"/>
    <col min="13335" max="13340" width="0" style="1840" hidden="1" customWidth="1"/>
    <col min="13341" max="13343" width="12.88671875" style="1840" customWidth="1"/>
    <col min="13344" max="13349" width="12.88671875" style="1840" bestFit="1" customWidth="1"/>
    <col min="13350" max="13351" width="12.88671875" style="1840" customWidth="1"/>
    <col min="13352" max="13353" width="11.109375" style="1840" customWidth="1"/>
    <col min="13354" max="13589" width="8.88671875" style="1840"/>
    <col min="13590" max="13590" width="53.33203125" style="1840" customWidth="1"/>
    <col min="13591" max="13596" width="0" style="1840" hidden="1" customWidth="1"/>
    <col min="13597" max="13599" width="12.88671875" style="1840" customWidth="1"/>
    <col min="13600" max="13605" width="12.88671875" style="1840" bestFit="1" customWidth="1"/>
    <col min="13606" max="13607" width="12.88671875" style="1840" customWidth="1"/>
    <col min="13608" max="13609" width="11.109375" style="1840" customWidth="1"/>
    <col min="13610" max="13845" width="8.88671875" style="1840"/>
    <col min="13846" max="13846" width="53.33203125" style="1840" customWidth="1"/>
    <col min="13847" max="13852" width="0" style="1840" hidden="1" customWidth="1"/>
    <col min="13853" max="13855" width="12.88671875" style="1840" customWidth="1"/>
    <col min="13856" max="13861" width="12.88671875" style="1840" bestFit="1" customWidth="1"/>
    <col min="13862" max="13863" width="12.88671875" style="1840" customWidth="1"/>
    <col min="13864" max="13865" width="11.109375" style="1840" customWidth="1"/>
    <col min="13866" max="14101" width="8.88671875" style="1840"/>
    <col min="14102" max="14102" width="53.33203125" style="1840" customWidth="1"/>
    <col min="14103" max="14108" width="0" style="1840" hidden="1" customWidth="1"/>
    <col min="14109" max="14111" width="12.88671875" style="1840" customWidth="1"/>
    <col min="14112" max="14117" width="12.88671875" style="1840" bestFit="1" customWidth="1"/>
    <col min="14118" max="14119" width="12.88671875" style="1840" customWidth="1"/>
    <col min="14120" max="14121" width="11.109375" style="1840" customWidth="1"/>
    <col min="14122" max="14357" width="8.88671875" style="1840"/>
    <col min="14358" max="14358" width="53.33203125" style="1840" customWidth="1"/>
    <col min="14359" max="14364" width="0" style="1840" hidden="1" customWidth="1"/>
    <col min="14365" max="14367" width="12.88671875" style="1840" customWidth="1"/>
    <col min="14368" max="14373" width="12.88671875" style="1840" bestFit="1" customWidth="1"/>
    <col min="14374" max="14375" width="12.88671875" style="1840" customWidth="1"/>
    <col min="14376" max="14377" width="11.109375" style="1840" customWidth="1"/>
    <col min="14378" max="14613" width="8.88671875" style="1840"/>
    <col min="14614" max="14614" width="53.33203125" style="1840" customWidth="1"/>
    <col min="14615" max="14620" width="0" style="1840" hidden="1" customWidth="1"/>
    <col min="14621" max="14623" width="12.88671875" style="1840" customWidth="1"/>
    <col min="14624" max="14629" width="12.88671875" style="1840" bestFit="1" customWidth="1"/>
    <col min="14630" max="14631" width="12.88671875" style="1840" customWidth="1"/>
    <col min="14632" max="14633" width="11.109375" style="1840" customWidth="1"/>
    <col min="14634" max="14869" width="8.88671875" style="1840"/>
    <col min="14870" max="14870" width="53.33203125" style="1840" customWidth="1"/>
    <col min="14871" max="14876" width="0" style="1840" hidden="1" customWidth="1"/>
    <col min="14877" max="14879" width="12.88671875" style="1840" customWidth="1"/>
    <col min="14880" max="14885" width="12.88671875" style="1840" bestFit="1" customWidth="1"/>
    <col min="14886" max="14887" width="12.88671875" style="1840" customWidth="1"/>
    <col min="14888" max="14889" width="11.109375" style="1840" customWidth="1"/>
    <col min="14890" max="15125" width="8.88671875" style="1840"/>
    <col min="15126" max="15126" width="53.33203125" style="1840" customWidth="1"/>
    <col min="15127" max="15132" width="0" style="1840" hidden="1" customWidth="1"/>
    <col min="15133" max="15135" width="12.88671875" style="1840" customWidth="1"/>
    <col min="15136" max="15141" width="12.88671875" style="1840" bestFit="1" customWidth="1"/>
    <col min="15142" max="15143" width="12.88671875" style="1840" customWidth="1"/>
    <col min="15144" max="15145" width="11.109375" style="1840" customWidth="1"/>
    <col min="15146" max="15381" width="8.88671875" style="1840"/>
    <col min="15382" max="15382" width="53.33203125" style="1840" customWidth="1"/>
    <col min="15383" max="15388" width="0" style="1840" hidden="1" customWidth="1"/>
    <col min="15389" max="15391" width="12.88671875" style="1840" customWidth="1"/>
    <col min="15392" max="15397" width="12.88671875" style="1840" bestFit="1" customWidth="1"/>
    <col min="15398" max="15399" width="12.88671875" style="1840" customWidth="1"/>
    <col min="15400" max="15401" width="11.109375" style="1840" customWidth="1"/>
    <col min="15402" max="15637" width="8.88671875" style="1840"/>
    <col min="15638" max="15638" width="53.33203125" style="1840" customWidth="1"/>
    <col min="15639" max="15644" width="0" style="1840" hidden="1" customWidth="1"/>
    <col min="15645" max="15647" width="12.88671875" style="1840" customWidth="1"/>
    <col min="15648" max="15653" width="12.88671875" style="1840" bestFit="1" customWidth="1"/>
    <col min="15654" max="15655" width="12.88671875" style="1840" customWidth="1"/>
    <col min="15656" max="15657" width="11.109375" style="1840" customWidth="1"/>
    <col min="15658" max="15893" width="8.88671875" style="1840"/>
    <col min="15894" max="15894" width="53.33203125" style="1840" customWidth="1"/>
    <col min="15895" max="15900" width="0" style="1840" hidden="1" customWidth="1"/>
    <col min="15901" max="15903" width="12.88671875" style="1840" customWidth="1"/>
    <col min="15904" max="15909" width="12.88671875" style="1840" bestFit="1" customWidth="1"/>
    <col min="15910" max="15911" width="12.88671875" style="1840" customWidth="1"/>
    <col min="15912" max="15913" width="11.109375" style="1840" customWidth="1"/>
    <col min="15914" max="16149" width="8.88671875" style="1840"/>
    <col min="16150" max="16150" width="53.33203125" style="1840" customWidth="1"/>
    <col min="16151" max="16156" width="0" style="1840" hidden="1" customWidth="1"/>
    <col min="16157" max="16159" width="12.88671875" style="1840" customWidth="1"/>
    <col min="16160" max="16165" width="12.88671875" style="1840" bestFit="1" customWidth="1"/>
    <col min="16166" max="16167" width="12.88671875" style="1840" customWidth="1"/>
    <col min="16168" max="16169" width="11.109375" style="1840" customWidth="1"/>
    <col min="16170" max="16384" width="8.88671875" style="1840"/>
  </cols>
  <sheetData>
    <row r="1" spans="1:95">
      <c r="A1" s="4074" t="s">
        <v>1581</v>
      </c>
      <c r="B1" s="4074"/>
      <c r="C1" s="4074"/>
      <c r="D1" s="4074"/>
      <c r="E1" s="4074"/>
      <c r="F1" s="4074"/>
      <c r="G1" s="4074"/>
      <c r="H1" s="4074"/>
      <c r="I1" s="4074"/>
      <c r="J1" s="4074"/>
      <c r="K1" s="4074"/>
      <c r="L1" s="4074"/>
      <c r="M1" s="4074"/>
      <c r="N1" s="4074"/>
      <c r="O1" s="4074"/>
      <c r="P1" s="4074"/>
      <c r="Q1" s="4074"/>
      <c r="R1" s="4074"/>
      <c r="S1" s="4074"/>
      <c r="T1" s="4074"/>
      <c r="U1" s="4074"/>
      <c r="V1" s="4074"/>
      <c r="W1" s="4074"/>
      <c r="X1" s="4074"/>
      <c r="Y1" s="4074"/>
      <c r="Z1" s="4074"/>
      <c r="AA1" s="4074"/>
      <c r="AB1" s="4074"/>
      <c r="AC1" s="4074"/>
      <c r="AD1" s="4074"/>
      <c r="AE1" s="4074"/>
      <c r="AF1" s="4074"/>
      <c r="AG1" s="4074"/>
      <c r="AH1" s="4074"/>
      <c r="AI1" s="4074"/>
      <c r="AJ1" s="4074"/>
      <c r="AK1" s="4074"/>
      <c r="AL1" s="4074"/>
      <c r="AM1" s="4074"/>
      <c r="AN1" s="4074"/>
      <c r="AO1" s="4074"/>
      <c r="AP1" s="4074"/>
      <c r="AQ1" s="4074"/>
      <c r="AR1" s="4074"/>
      <c r="AS1" s="4074"/>
      <c r="AT1" s="4074"/>
      <c r="AU1" s="4074"/>
      <c r="AV1" s="4074"/>
      <c r="AW1" s="4074"/>
      <c r="AX1" s="4074"/>
      <c r="AY1" s="4074"/>
      <c r="AZ1" s="4074"/>
      <c r="BA1" s="4074"/>
      <c r="BB1" s="4074"/>
      <c r="BC1" s="4074"/>
      <c r="BD1" s="4074"/>
      <c r="BE1" s="4074"/>
      <c r="BF1" s="4074"/>
      <c r="BG1" s="4074"/>
      <c r="BH1" s="4074"/>
      <c r="BI1" s="4074"/>
      <c r="BJ1" s="4074"/>
      <c r="BK1" s="4074"/>
      <c r="BL1" s="4074"/>
      <c r="BM1" s="4074"/>
      <c r="BN1" s="4074"/>
      <c r="BO1" s="4074"/>
      <c r="BP1" s="4074"/>
      <c r="BQ1" s="4074"/>
      <c r="BR1" s="4074"/>
      <c r="BS1" s="4074"/>
      <c r="BT1" s="4074"/>
      <c r="BU1" s="4074"/>
      <c r="BV1" s="4074"/>
      <c r="BW1" s="4074"/>
      <c r="BX1" s="4074"/>
      <c r="BY1" s="4074"/>
      <c r="BZ1" s="4074"/>
      <c r="CA1" s="4074"/>
      <c r="CB1" s="4074"/>
      <c r="CC1" s="4074"/>
      <c r="CD1" s="4074"/>
      <c r="CE1" s="4074"/>
      <c r="CF1" s="4074"/>
      <c r="CG1" s="4074"/>
      <c r="CH1" s="4074"/>
      <c r="CI1" s="4074"/>
      <c r="CJ1" s="4074"/>
      <c r="CK1" s="4074"/>
      <c r="CL1" s="4074"/>
      <c r="CM1" s="4074"/>
      <c r="CN1" s="4074"/>
      <c r="CO1" s="4074"/>
      <c r="CP1" s="4074"/>
      <c r="CQ1" s="4074"/>
    </row>
    <row r="2" spans="1:95">
      <c r="A2" s="4075" t="s">
        <v>47</v>
      </c>
      <c r="B2" s="4075"/>
      <c r="C2" s="4075"/>
      <c r="D2" s="4075"/>
      <c r="E2" s="4075"/>
      <c r="F2" s="4075"/>
      <c r="G2" s="4075"/>
      <c r="H2" s="4075"/>
      <c r="I2" s="4075"/>
      <c r="J2" s="4075"/>
      <c r="K2" s="4075"/>
      <c r="L2" s="4075"/>
      <c r="M2" s="4075"/>
      <c r="N2" s="4075"/>
      <c r="O2" s="4075"/>
      <c r="P2" s="4075"/>
      <c r="Q2" s="4075"/>
      <c r="R2" s="4075"/>
      <c r="S2" s="4075"/>
      <c r="T2" s="4075"/>
      <c r="U2" s="4075"/>
      <c r="V2" s="4075"/>
      <c r="W2" s="4075"/>
      <c r="X2" s="4075"/>
      <c r="Y2" s="4075"/>
      <c r="Z2" s="4075"/>
      <c r="AA2" s="4075"/>
      <c r="AB2" s="4075"/>
      <c r="AC2" s="4075"/>
      <c r="AD2" s="4075"/>
      <c r="AE2" s="4075"/>
      <c r="AF2" s="4075"/>
      <c r="AG2" s="4075"/>
      <c r="AH2" s="4075"/>
      <c r="AI2" s="4075"/>
      <c r="AJ2" s="4075"/>
      <c r="AK2" s="4075"/>
      <c r="AL2" s="4075"/>
      <c r="AM2" s="4075"/>
      <c r="AN2" s="4075"/>
      <c r="AO2" s="4075"/>
      <c r="AP2" s="4075"/>
      <c r="AQ2" s="4075"/>
      <c r="AR2" s="4075"/>
      <c r="AS2" s="4075"/>
      <c r="AT2" s="4075"/>
      <c r="AU2" s="4075"/>
      <c r="AV2" s="4075"/>
      <c r="AW2" s="4075"/>
      <c r="AX2" s="4075"/>
      <c r="AY2" s="4075"/>
      <c r="AZ2" s="4075"/>
      <c r="BA2" s="4075"/>
      <c r="BB2" s="4075"/>
      <c r="BC2" s="4075"/>
      <c r="BD2" s="4075"/>
      <c r="BE2" s="4075"/>
      <c r="BF2" s="4075"/>
      <c r="BG2" s="4075"/>
      <c r="BH2" s="4075"/>
      <c r="BI2" s="4075"/>
      <c r="BJ2" s="4075"/>
      <c r="BK2" s="4075"/>
      <c r="BL2" s="4075"/>
      <c r="BM2" s="4075"/>
      <c r="BN2" s="4075"/>
      <c r="BO2" s="4075"/>
      <c r="BP2" s="4075"/>
      <c r="BQ2" s="4075"/>
      <c r="BR2" s="4075"/>
      <c r="BS2" s="4075"/>
      <c r="BT2" s="4075"/>
      <c r="BU2" s="4075"/>
      <c r="BV2" s="4075"/>
      <c r="BW2" s="4075"/>
      <c r="BX2" s="4075"/>
      <c r="BY2" s="4075"/>
      <c r="BZ2" s="4075"/>
      <c r="CA2" s="4075"/>
      <c r="CB2" s="4075"/>
      <c r="CC2" s="4075"/>
      <c r="CD2" s="4075"/>
      <c r="CE2" s="4075"/>
      <c r="CF2" s="4075"/>
      <c r="CG2" s="4075"/>
      <c r="CH2" s="4075"/>
      <c r="CI2" s="4075"/>
      <c r="CJ2" s="4075"/>
      <c r="CK2" s="4075"/>
      <c r="CL2" s="4075"/>
      <c r="CM2" s="4075"/>
      <c r="CN2" s="4075"/>
      <c r="CO2" s="4075"/>
      <c r="CP2" s="4075"/>
      <c r="CQ2" s="4075"/>
    </row>
    <row r="3" spans="1:95" ht="16.2" thickBot="1">
      <c r="A3" s="4076" t="s">
        <v>1051</v>
      </c>
      <c r="B3" s="4076"/>
      <c r="C3" s="4076"/>
      <c r="D3" s="4076"/>
      <c r="E3" s="4076"/>
      <c r="F3" s="4076"/>
      <c r="G3" s="4076"/>
      <c r="H3" s="4076"/>
      <c r="I3" s="4076"/>
      <c r="J3" s="4076"/>
      <c r="K3" s="4076"/>
      <c r="L3" s="4076"/>
      <c r="M3" s="4076"/>
      <c r="N3" s="4076"/>
      <c r="O3" s="4076"/>
      <c r="P3" s="4076"/>
      <c r="Q3" s="4076"/>
      <c r="R3" s="4076"/>
      <c r="S3" s="4076"/>
      <c r="T3" s="4076"/>
      <c r="U3" s="4076"/>
      <c r="V3" s="4076"/>
      <c r="W3" s="4076"/>
      <c r="X3" s="4076"/>
      <c r="Y3" s="4076"/>
      <c r="Z3" s="4076"/>
      <c r="AA3" s="4076"/>
      <c r="AB3" s="4076"/>
      <c r="AC3" s="4076"/>
      <c r="AD3" s="4076"/>
      <c r="AE3" s="4076"/>
      <c r="AF3" s="4076"/>
      <c r="AG3" s="4076"/>
      <c r="AH3" s="4076"/>
      <c r="AI3" s="4076"/>
      <c r="AJ3" s="4076"/>
      <c r="AK3" s="4076"/>
      <c r="AL3" s="4076"/>
      <c r="AM3" s="4076"/>
      <c r="AN3" s="4076"/>
      <c r="AO3" s="4076"/>
      <c r="AP3" s="4076"/>
      <c r="AQ3" s="4076"/>
      <c r="AR3" s="4076"/>
      <c r="AS3" s="4076"/>
      <c r="AT3" s="4076"/>
      <c r="AU3" s="4076"/>
      <c r="AV3" s="4076"/>
      <c r="AW3" s="4076"/>
      <c r="AX3" s="4076"/>
      <c r="AY3" s="4076"/>
      <c r="AZ3" s="4076"/>
      <c r="BA3" s="4076"/>
      <c r="BB3" s="4076"/>
      <c r="BC3" s="4076"/>
      <c r="BD3" s="4076"/>
      <c r="BE3" s="4076"/>
      <c r="BF3" s="4076"/>
      <c r="BG3" s="4076"/>
      <c r="BH3" s="4076"/>
      <c r="BI3" s="4076"/>
      <c r="BJ3" s="4076"/>
      <c r="BK3" s="4076"/>
      <c r="BL3" s="4076"/>
      <c r="BM3" s="4076"/>
      <c r="BN3" s="4076"/>
      <c r="BO3" s="4076"/>
      <c r="BP3" s="4076"/>
      <c r="BQ3" s="4076"/>
      <c r="BR3" s="4076"/>
      <c r="BS3" s="4076"/>
      <c r="BT3" s="4076"/>
      <c r="BU3" s="4076"/>
      <c r="BV3" s="4076"/>
      <c r="BW3" s="4076"/>
      <c r="BX3" s="4076"/>
      <c r="BY3" s="4076"/>
      <c r="BZ3" s="4076"/>
      <c r="CA3" s="4076"/>
      <c r="CB3" s="4076"/>
      <c r="CC3" s="4076"/>
      <c r="CD3" s="4076"/>
      <c r="CE3" s="4076"/>
      <c r="CF3" s="4076"/>
      <c r="CG3" s="4076"/>
      <c r="CH3" s="4076"/>
      <c r="CI3" s="4076"/>
      <c r="CJ3" s="4076"/>
      <c r="CK3" s="4076"/>
      <c r="CL3" s="4076"/>
      <c r="CM3" s="4076"/>
      <c r="CN3" s="4076"/>
      <c r="CO3" s="4076"/>
      <c r="CP3" s="4076"/>
      <c r="CQ3" s="4076"/>
    </row>
    <row r="4" spans="1:95" ht="31.8" thickTop="1">
      <c r="A4" s="1890" t="s">
        <v>1580</v>
      </c>
      <c r="B4" s="1887" t="s">
        <v>1579</v>
      </c>
      <c r="C4" s="1887" t="s">
        <v>1578</v>
      </c>
      <c r="D4" s="1887" t="s">
        <v>1577</v>
      </c>
      <c r="E4" s="1887" t="s">
        <v>1576</v>
      </c>
      <c r="F4" s="1887" t="s">
        <v>1575</v>
      </c>
      <c r="G4" s="1887" t="s">
        <v>1574</v>
      </c>
      <c r="H4" s="1887" t="s">
        <v>1573</v>
      </c>
      <c r="I4" s="1887" t="s">
        <v>1572</v>
      </c>
      <c r="J4" s="1887" t="s">
        <v>1571</v>
      </c>
      <c r="K4" s="1887" t="s">
        <v>1570</v>
      </c>
      <c r="L4" s="1887" t="s">
        <v>1569</v>
      </c>
      <c r="M4" s="1887" t="s">
        <v>1568</v>
      </c>
      <c r="N4" s="1887" t="s">
        <v>1567</v>
      </c>
      <c r="O4" s="1887" t="s">
        <v>1566</v>
      </c>
      <c r="P4" s="1887" t="s">
        <v>1565</v>
      </c>
      <c r="Q4" s="1887" t="s">
        <v>1564</v>
      </c>
      <c r="R4" s="1887" t="s">
        <v>1563</v>
      </c>
      <c r="S4" s="1887" t="s">
        <v>1562</v>
      </c>
      <c r="T4" s="1887" t="s">
        <v>1561</v>
      </c>
      <c r="U4" s="1887" t="s">
        <v>1560</v>
      </c>
      <c r="V4" s="1887" t="s">
        <v>1559</v>
      </c>
      <c r="W4" s="1887" t="s">
        <v>1558</v>
      </c>
      <c r="X4" s="1888" t="s">
        <v>1557</v>
      </c>
      <c r="Y4" s="1887" t="s">
        <v>1556</v>
      </c>
      <c r="Z4" s="1889" t="s">
        <v>1555</v>
      </c>
      <c r="AA4" s="1887" t="s">
        <v>1554</v>
      </c>
      <c r="AB4" s="1888" t="s">
        <v>1553</v>
      </c>
      <c r="AC4" s="1887" t="s">
        <v>1552</v>
      </c>
      <c r="AD4" s="1887" t="s">
        <v>1551</v>
      </c>
      <c r="AE4" s="1887" t="s">
        <v>1550</v>
      </c>
      <c r="AF4" s="1887" t="s">
        <v>1549</v>
      </c>
      <c r="AG4" s="1887" t="s">
        <v>1548</v>
      </c>
      <c r="AH4" s="1887" t="s">
        <v>1547</v>
      </c>
      <c r="AI4" s="1887" t="s">
        <v>1546</v>
      </c>
      <c r="AJ4" s="1887" t="s">
        <v>1545</v>
      </c>
      <c r="AK4" s="1887" t="s">
        <v>1544</v>
      </c>
      <c r="AL4" s="1887" t="s">
        <v>1543</v>
      </c>
      <c r="AM4" s="1887" t="s">
        <v>1542</v>
      </c>
      <c r="AN4" s="1887" t="s">
        <v>1541</v>
      </c>
      <c r="AO4" s="1887" t="s">
        <v>1540</v>
      </c>
      <c r="AP4" s="1887" t="s">
        <v>1539</v>
      </c>
      <c r="AQ4" s="1887" t="s">
        <v>1538</v>
      </c>
      <c r="AR4" s="1887" t="s">
        <v>1537</v>
      </c>
      <c r="AS4" s="1887" t="s">
        <v>1536</v>
      </c>
      <c r="AT4" s="1887" t="s">
        <v>1535</v>
      </c>
      <c r="AU4" s="1887" t="s">
        <v>1534</v>
      </c>
      <c r="AV4" s="1887" t="s">
        <v>1533</v>
      </c>
      <c r="AW4" s="1887" t="s">
        <v>1532</v>
      </c>
      <c r="AX4" s="1887" t="s">
        <v>1531</v>
      </c>
      <c r="AY4" s="1887" t="s">
        <v>1530</v>
      </c>
      <c r="AZ4" s="1887" t="s">
        <v>1529</v>
      </c>
      <c r="BA4" s="1887" t="s">
        <v>1528</v>
      </c>
      <c r="BB4" s="1887" t="s">
        <v>1527</v>
      </c>
      <c r="BC4" s="1887" t="s">
        <v>1526</v>
      </c>
      <c r="BD4" s="1887" t="s">
        <v>1525</v>
      </c>
      <c r="BE4" s="1887" t="s">
        <v>1524</v>
      </c>
      <c r="BF4" s="1887" t="s">
        <v>1523</v>
      </c>
      <c r="BG4" s="1887" t="s">
        <v>1522</v>
      </c>
      <c r="BH4" s="1887" t="s">
        <v>1521</v>
      </c>
      <c r="BI4" s="1887" t="s">
        <v>1520</v>
      </c>
      <c r="BJ4" s="1887" t="s">
        <v>1519</v>
      </c>
      <c r="BK4" s="1887" t="s">
        <v>1518</v>
      </c>
      <c r="BL4" s="1887" t="s">
        <v>1517</v>
      </c>
      <c r="BM4" s="1887" t="s">
        <v>1516</v>
      </c>
      <c r="BN4" s="1887" t="s">
        <v>1515</v>
      </c>
      <c r="BO4" s="1887" t="s">
        <v>1514</v>
      </c>
      <c r="BP4" s="1887" t="s">
        <v>1513</v>
      </c>
      <c r="BQ4" s="1887" t="s">
        <v>1512</v>
      </c>
      <c r="BR4" s="1887" t="s">
        <v>1511</v>
      </c>
      <c r="BS4" s="1887" t="s">
        <v>1510</v>
      </c>
      <c r="BT4" s="1887" t="s">
        <v>1509</v>
      </c>
      <c r="BU4" s="1887" t="s">
        <v>1508</v>
      </c>
      <c r="BV4" s="1887" t="s">
        <v>1507</v>
      </c>
      <c r="BW4" s="1887" t="s">
        <v>1506</v>
      </c>
      <c r="BX4" s="1887" t="s">
        <v>1505</v>
      </c>
      <c r="BY4" s="1887" t="s">
        <v>1504</v>
      </c>
      <c r="BZ4" s="1887" t="s">
        <v>1503</v>
      </c>
      <c r="CA4" s="1887" t="s">
        <v>1502</v>
      </c>
      <c r="CB4" s="1887" t="s">
        <v>1501</v>
      </c>
      <c r="CC4" s="1887" t="s">
        <v>1500</v>
      </c>
      <c r="CD4" s="1887" t="s">
        <v>1499</v>
      </c>
      <c r="CE4" s="1887" t="s">
        <v>1498</v>
      </c>
      <c r="CF4" s="1887" t="s">
        <v>1497</v>
      </c>
      <c r="CG4" s="1887" t="s">
        <v>1496</v>
      </c>
      <c r="CH4" s="1887" t="s">
        <v>1495</v>
      </c>
      <c r="CI4" s="1887" t="s">
        <v>1494</v>
      </c>
      <c r="CJ4" s="1887" t="s">
        <v>1493</v>
      </c>
      <c r="CK4" s="1887" t="s">
        <v>1492</v>
      </c>
      <c r="CL4" s="1887" t="s">
        <v>1491</v>
      </c>
      <c r="CM4" s="1887" t="s">
        <v>1490</v>
      </c>
      <c r="CN4" s="1887" t="s">
        <v>1489</v>
      </c>
      <c r="CO4" s="1887" t="s">
        <v>1488</v>
      </c>
      <c r="CP4" s="1887" t="s">
        <v>1487</v>
      </c>
      <c r="CQ4" s="2154" t="s">
        <v>1486</v>
      </c>
    </row>
    <row r="5" spans="1:95" ht="16.2" thickBot="1">
      <c r="A5" s="1886" t="s">
        <v>1485</v>
      </c>
      <c r="B5" s="1885"/>
      <c r="C5" s="1885"/>
      <c r="D5" s="1885"/>
      <c r="E5" s="1885"/>
      <c r="F5" s="1883"/>
      <c r="G5" s="1883"/>
      <c r="H5" s="1883"/>
      <c r="I5" s="1883"/>
      <c r="J5" s="1883"/>
      <c r="K5" s="1883"/>
      <c r="L5" s="1883"/>
      <c r="M5" s="1883"/>
      <c r="N5" s="1883"/>
      <c r="O5" s="1883"/>
      <c r="P5" s="1883"/>
      <c r="Q5" s="1883"/>
      <c r="R5" s="1883"/>
      <c r="S5" s="1883"/>
      <c r="T5" s="1883"/>
      <c r="U5" s="1883"/>
      <c r="V5" s="1883"/>
      <c r="W5" s="1883"/>
      <c r="X5" s="1884"/>
      <c r="Y5" s="1883"/>
      <c r="Z5" s="1884"/>
      <c r="AA5" s="1883"/>
      <c r="AB5" s="1884"/>
      <c r="AC5" s="1883"/>
      <c r="AD5" s="1883"/>
      <c r="AE5" s="1883"/>
      <c r="AF5" s="1883"/>
      <c r="AG5" s="1883"/>
      <c r="AH5" s="1883"/>
      <c r="AI5" s="1883"/>
      <c r="AJ5" s="1883"/>
      <c r="AK5" s="1883"/>
      <c r="AL5" s="1883"/>
      <c r="AM5" s="1883"/>
      <c r="AN5" s="1883"/>
      <c r="AO5" s="1883"/>
      <c r="AP5" s="1883"/>
      <c r="AQ5" s="1883"/>
      <c r="AR5" s="1883"/>
      <c r="AS5" s="1883"/>
      <c r="AT5" s="1883"/>
      <c r="AU5" s="1883"/>
      <c r="AV5" s="1883"/>
      <c r="AW5" s="1883"/>
      <c r="AX5" s="1883"/>
      <c r="AY5" s="1883"/>
      <c r="AZ5" s="1883"/>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c r="CF5" s="1883"/>
      <c r="CG5" s="1883"/>
      <c r="CH5" s="1883"/>
      <c r="CI5" s="1883"/>
      <c r="CJ5" s="1883"/>
      <c r="CK5" s="1883"/>
      <c r="CL5" s="1883"/>
      <c r="CM5" s="1883"/>
      <c r="CN5" s="1883"/>
      <c r="CO5" s="1883"/>
      <c r="CP5" s="1883"/>
      <c r="CQ5" s="2155"/>
    </row>
    <row r="6" spans="1:95">
      <c r="A6" s="1882" t="s">
        <v>1484</v>
      </c>
      <c r="B6" s="1879"/>
      <c r="C6" s="1879"/>
      <c r="D6" s="1879"/>
      <c r="E6" s="1879"/>
      <c r="F6" s="1881"/>
      <c r="G6" s="1881"/>
      <c r="H6" s="1881"/>
      <c r="I6" s="1881"/>
      <c r="J6" s="1881"/>
      <c r="K6" s="1879">
        <v>5</v>
      </c>
      <c r="L6" s="1879">
        <v>5</v>
      </c>
      <c r="M6" s="1879">
        <v>5</v>
      </c>
      <c r="N6" s="1879">
        <v>5</v>
      </c>
      <c r="O6" s="1879">
        <v>5</v>
      </c>
      <c r="P6" s="1879">
        <v>5</v>
      </c>
      <c r="Q6" s="1879">
        <v>5</v>
      </c>
      <c r="R6" s="1879">
        <v>5</v>
      </c>
      <c r="S6" s="1879">
        <v>5</v>
      </c>
      <c r="T6" s="1879">
        <v>5</v>
      </c>
      <c r="U6" s="1879">
        <v>5</v>
      </c>
      <c r="V6" s="1879">
        <v>5</v>
      </c>
      <c r="W6" s="1879">
        <v>5</v>
      </c>
      <c r="X6" s="1879">
        <v>5</v>
      </c>
      <c r="Y6" s="1879">
        <v>5</v>
      </c>
      <c r="Z6" s="1880">
        <v>5</v>
      </c>
      <c r="AA6" s="1879">
        <v>5</v>
      </c>
      <c r="AB6" s="1880">
        <v>5</v>
      </c>
      <c r="AC6" s="1879">
        <v>5</v>
      </c>
      <c r="AD6" s="1879">
        <v>5</v>
      </c>
      <c r="AE6" s="1879">
        <v>5</v>
      </c>
      <c r="AF6" s="1879">
        <v>5</v>
      </c>
      <c r="AG6" s="1879">
        <v>5</v>
      </c>
      <c r="AH6" s="1879">
        <v>5</v>
      </c>
      <c r="AI6" s="1879">
        <v>5</v>
      </c>
      <c r="AJ6" s="1879">
        <v>4.5</v>
      </c>
      <c r="AK6" s="1879">
        <v>4.5</v>
      </c>
      <c r="AL6" s="1879">
        <v>4.5</v>
      </c>
      <c r="AM6" s="1879">
        <v>4.5</v>
      </c>
      <c r="AN6" s="1879">
        <v>4.5</v>
      </c>
      <c r="AO6" s="1879">
        <v>4.5</v>
      </c>
      <c r="AP6" s="1879">
        <v>4.5</v>
      </c>
      <c r="AQ6" s="1879">
        <v>4.5</v>
      </c>
      <c r="AR6" s="1879">
        <v>4.5</v>
      </c>
      <c r="AS6" s="1879">
        <v>3.5</v>
      </c>
      <c r="AT6" s="1879">
        <v>3.5</v>
      </c>
      <c r="AU6" s="1879">
        <v>3.5</v>
      </c>
      <c r="AV6" s="1879">
        <v>3</v>
      </c>
      <c r="AW6" s="1879">
        <v>3</v>
      </c>
      <c r="AX6" s="1879">
        <v>3</v>
      </c>
      <c r="AY6" s="1879">
        <v>3</v>
      </c>
      <c r="AZ6" s="1879">
        <v>3</v>
      </c>
      <c r="BA6" s="1879">
        <v>3</v>
      </c>
      <c r="BB6" s="1879">
        <v>3</v>
      </c>
      <c r="BC6" s="1879">
        <v>3</v>
      </c>
      <c r="BD6" s="1879">
        <v>3</v>
      </c>
      <c r="BE6" s="1879">
        <v>3</v>
      </c>
      <c r="BF6" s="1879">
        <v>3</v>
      </c>
      <c r="BG6" s="1879">
        <v>3</v>
      </c>
      <c r="BH6" s="1879">
        <v>3.5</v>
      </c>
      <c r="BI6" s="1879">
        <v>3.5</v>
      </c>
      <c r="BJ6" s="1879">
        <v>3.5</v>
      </c>
      <c r="BK6" s="1879">
        <v>3.5</v>
      </c>
      <c r="BL6" s="1879">
        <v>3.5</v>
      </c>
      <c r="BM6" s="1879">
        <v>3.5</v>
      </c>
      <c r="BN6" s="1879">
        <v>3.5</v>
      </c>
      <c r="BO6" s="1879">
        <v>5.5</v>
      </c>
      <c r="BP6" s="1879">
        <v>5.5</v>
      </c>
      <c r="BQ6" s="1879">
        <v>5.5</v>
      </c>
      <c r="BR6" s="1879">
        <v>5.5</v>
      </c>
      <c r="BS6" s="1879">
        <v>5.5</v>
      </c>
      <c r="BT6" s="1879">
        <v>7</v>
      </c>
      <c r="BU6" s="1879">
        <v>7</v>
      </c>
      <c r="BV6" s="1879">
        <v>7</v>
      </c>
      <c r="BW6" s="1879">
        <v>7</v>
      </c>
      <c r="BX6" s="1879">
        <v>7</v>
      </c>
      <c r="BY6" s="1879">
        <v>7</v>
      </c>
      <c r="BZ6" s="1879">
        <v>7</v>
      </c>
      <c r="CA6" s="1879">
        <v>7</v>
      </c>
      <c r="CB6" s="1879">
        <v>7</v>
      </c>
      <c r="CC6" s="1879">
        <v>7</v>
      </c>
      <c r="CD6" s="1879">
        <v>7</v>
      </c>
      <c r="CE6" s="1879">
        <v>7</v>
      </c>
      <c r="CF6" s="1879">
        <v>6.5</v>
      </c>
      <c r="CG6" s="1879">
        <v>6.5</v>
      </c>
      <c r="CH6" s="1879">
        <v>6.5</v>
      </c>
      <c r="CI6" s="1879">
        <v>6.5</v>
      </c>
      <c r="CJ6" s="1879">
        <v>5.5</v>
      </c>
      <c r="CK6" s="1879">
        <v>5.5</v>
      </c>
      <c r="CL6" s="1879">
        <v>5.5</v>
      </c>
      <c r="CM6" s="1879">
        <v>5.5</v>
      </c>
      <c r="CN6" s="1879">
        <v>5.5</v>
      </c>
      <c r="CO6" s="1879">
        <v>5.5</v>
      </c>
      <c r="CP6" s="1879">
        <v>5.5</v>
      </c>
      <c r="CQ6" s="2156">
        <v>5.5</v>
      </c>
    </row>
    <row r="7" spans="1:95">
      <c r="A7" s="1854" t="s">
        <v>1483</v>
      </c>
      <c r="B7" s="1868"/>
      <c r="C7" s="1868"/>
      <c r="D7" s="1868"/>
      <c r="E7" s="1868"/>
      <c r="F7" s="1878"/>
      <c r="G7" s="1878"/>
      <c r="H7" s="1878"/>
      <c r="I7" s="1878"/>
      <c r="J7" s="1878"/>
      <c r="K7" s="1868">
        <v>3</v>
      </c>
      <c r="L7" s="1868">
        <v>3</v>
      </c>
      <c r="M7" s="1868">
        <v>3</v>
      </c>
      <c r="N7" s="1868">
        <v>3</v>
      </c>
      <c r="O7" s="1868">
        <v>3</v>
      </c>
      <c r="P7" s="1868">
        <v>3</v>
      </c>
      <c r="Q7" s="1868">
        <v>3</v>
      </c>
      <c r="R7" s="1868">
        <v>3</v>
      </c>
      <c r="S7" s="1868">
        <v>3</v>
      </c>
      <c r="T7" s="1868">
        <v>3</v>
      </c>
      <c r="U7" s="1868">
        <v>3</v>
      </c>
      <c r="V7" s="1868">
        <v>3</v>
      </c>
      <c r="W7" s="1868">
        <v>3</v>
      </c>
      <c r="X7" s="1868">
        <v>3.5</v>
      </c>
      <c r="Y7" s="1868">
        <v>3.5</v>
      </c>
      <c r="Z7" s="1869">
        <v>3.5</v>
      </c>
      <c r="AA7" s="1868">
        <v>3.5</v>
      </c>
      <c r="AB7" s="1869">
        <v>3.5</v>
      </c>
      <c r="AC7" s="1868">
        <v>3.5</v>
      </c>
      <c r="AD7" s="1868">
        <v>3.5</v>
      </c>
      <c r="AE7" s="1868">
        <v>3.5</v>
      </c>
      <c r="AF7" s="1868">
        <v>3.5</v>
      </c>
      <c r="AG7" s="1868">
        <v>3.5</v>
      </c>
      <c r="AH7" s="1868">
        <v>3.5</v>
      </c>
      <c r="AI7" s="1868">
        <v>3.5</v>
      </c>
      <c r="AJ7" s="1868">
        <v>3</v>
      </c>
      <c r="AK7" s="1868">
        <v>3</v>
      </c>
      <c r="AL7" s="1868">
        <v>3</v>
      </c>
      <c r="AM7" s="1868">
        <v>3</v>
      </c>
      <c r="AN7" s="1868">
        <v>3</v>
      </c>
      <c r="AO7" s="1868">
        <v>3</v>
      </c>
      <c r="AP7" s="1868">
        <v>3</v>
      </c>
      <c r="AQ7" s="1868">
        <v>3</v>
      </c>
      <c r="AR7" s="1868">
        <v>3</v>
      </c>
      <c r="AS7" s="1868">
        <v>2</v>
      </c>
      <c r="AT7" s="1868">
        <v>2</v>
      </c>
      <c r="AU7" s="1868">
        <v>2</v>
      </c>
      <c r="AV7" s="1868">
        <v>1</v>
      </c>
      <c r="AW7" s="1868">
        <v>1</v>
      </c>
      <c r="AX7" s="1868">
        <v>1</v>
      </c>
      <c r="AY7" s="1868">
        <v>1</v>
      </c>
      <c r="AZ7" s="1868">
        <v>1</v>
      </c>
      <c r="BA7" s="1868">
        <v>1</v>
      </c>
      <c r="BB7" s="1868">
        <v>1</v>
      </c>
      <c r="BC7" s="1868">
        <v>1</v>
      </c>
      <c r="BD7" s="1868">
        <v>1</v>
      </c>
      <c r="BE7" s="1868">
        <v>1</v>
      </c>
      <c r="BF7" s="1868">
        <v>1</v>
      </c>
      <c r="BG7" s="1868">
        <v>1</v>
      </c>
      <c r="BH7" s="1868">
        <v>2</v>
      </c>
      <c r="BI7" s="1868">
        <v>2</v>
      </c>
      <c r="BJ7" s="1868">
        <v>2</v>
      </c>
      <c r="BK7" s="1868">
        <v>2</v>
      </c>
      <c r="BL7" s="1868">
        <v>2</v>
      </c>
      <c r="BM7" s="1868">
        <v>2</v>
      </c>
      <c r="BN7" s="1868">
        <v>2</v>
      </c>
      <c r="BO7" s="1868">
        <v>4</v>
      </c>
      <c r="BP7" s="1868">
        <v>4</v>
      </c>
      <c r="BQ7" s="1868">
        <v>4</v>
      </c>
      <c r="BR7" s="1868">
        <v>4</v>
      </c>
      <c r="BS7" s="1868">
        <v>4</v>
      </c>
      <c r="BT7" s="1868">
        <v>5.5</v>
      </c>
      <c r="BU7" s="1868">
        <v>5.5</v>
      </c>
      <c r="BV7" s="1868">
        <v>5.5</v>
      </c>
      <c r="BW7" s="1868">
        <v>5.5</v>
      </c>
      <c r="BX7" s="1868">
        <v>5.5</v>
      </c>
      <c r="BY7" s="1868">
        <v>5.5</v>
      </c>
      <c r="BZ7" s="1868">
        <v>5.5</v>
      </c>
      <c r="CA7" s="1868">
        <v>5.5</v>
      </c>
      <c r="CB7" s="1868">
        <v>5.5</v>
      </c>
      <c r="CC7" s="1868">
        <v>5.5</v>
      </c>
      <c r="CD7" s="1868">
        <v>5.5</v>
      </c>
      <c r="CE7" s="1868">
        <v>5.5</v>
      </c>
      <c r="CF7" s="1868">
        <v>4.5</v>
      </c>
      <c r="CG7" s="1868">
        <v>4.5</v>
      </c>
      <c r="CH7" s="1868">
        <v>4.5</v>
      </c>
      <c r="CI7" s="1868">
        <v>4.5</v>
      </c>
      <c r="CJ7" s="1868">
        <v>3</v>
      </c>
      <c r="CK7" s="1868">
        <v>3</v>
      </c>
      <c r="CL7" s="1868">
        <v>3</v>
      </c>
      <c r="CM7" s="1868">
        <v>3</v>
      </c>
      <c r="CN7" s="1868">
        <v>3</v>
      </c>
      <c r="CO7" s="1868">
        <v>3</v>
      </c>
      <c r="CP7" s="1868">
        <v>3</v>
      </c>
      <c r="CQ7" s="2157">
        <v>3</v>
      </c>
    </row>
    <row r="8" spans="1:95">
      <c r="A8" s="1854" t="s">
        <v>1482</v>
      </c>
      <c r="B8" s="1861">
        <v>7</v>
      </c>
      <c r="C8" s="1861">
        <v>7</v>
      </c>
      <c r="D8" s="1861">
        <v>7</v>
      </c>
      <c r="E8" s="1868">
        <v>7</v>
      </c>
      <c r="F8" s="1868">
        <v>7</v>
      </c>
      <c r="G8" s="1868">
        <v>7</v>
      </c>
      <c r="H8" s="1868">
        <v>7</v>
      </c>
      <c r="I8" s="1868">
        <v>7</v>
      </c>
      <c r="J8" s="1868">
        <v>7</v>
      </c>
      <c r="K8" s="1868">
        <v>7</v>
      </c>
      <c r="L8" s="1868">
        <v>7</v>
      </c>
      <c r="M8" s="1868">
        <v>7</v>
      </c>
      <c r="N8" s="1868">
        <v>7</v>
      </c>
      <c r="O8" s="1868">
        <v>7</v>
      </c>
      <c r="P8" s="1868">
        <v>7</v>
      </c>
      <c r="Q8" s="1868">
        <v>7</v>
      </c>
      <c r="R8" s="1868">
        <v>7</v>
      </c>
      <c r="S8" s="1868">
        <v>7</v>
      </c>
      <c r="T8" s="1868">
        <v>7</v>
      </c>
      <c r="U8" s="1868">
        <v>7</v>
      </c>
      <c r="V8" s="1868">
        <v>7</v>
      </c>
      <c r="W8" s="1868">
        <v>7</v>
      </c>
      <c r="X8" s="1868">
        <v>6.5</v>
      </c>
      <c r="Y8" s="1868">
        <v>6.5</v>
      </c>
      <c r="Z8" s="1869">
        <v>6.5</v>
      </c>
      <c r="AA8" s="1868">
        <v>6.5</v>
      </c>
      <c r="AB8" s="1869">
        <v>6.5</v>
      </c>
      <c r="AC8" s="1868">
        <v>6.5</v>
      </c>
      <c r="AD8" s="1868">
        <v>6.5</v>
      </c>
      <c r="AE8" s="1868">
        <v>6.5</v>
      </c>
      <c r="AF8" s="1868">
        <v>6.5</v>
      </c>
      <c r="AG8" s="1868">
        <v>6.5</v>
      </c>
      <c r="AH8" s="1868">
        <v>6.5</v>
      </c>
      <c r="AI8" s="1868">
        <v>6.5</v>
      </c>
      <c r="AJ8" s="1868">
        <v>6</v>
      </c>
      <c r="AK8" s="1868">
        <v>6</v>
      </c>
      <c r="AL8" s="1868">
        <v>6</v>
      </c>
      <c r="AM8" s="1868">
        <v>6</v>
      </c>
      <c r="AN8" s="1868">
        <v>6</v>
      </c>
      <c r="AO8" s="1868">
        <v>6</v>
      </c>
      <c r="AP8" s="1868">
        <v>6</v>
      </c>
      <c r="AQ8" s="1868">
        <v>6</v>
      </c>
      <c r="AR8" s="1868">
        <v>6</v>
      </c>
      <c r="AS8" s="1868">
        <v>5</v>
      </c>
      <c r="AT8" s="1868">
        <v>5</v>
      </c>
      <c r="AU8" s="1868">
        <v>5</v>
      </c>
      <c r="AV8" s="1868">
        <v>5</v>
      </c>
      <c r="AW8" s="1868">
        <v>5</v>
      </c>
      <c r="AX8" s="1868">
        <v>5</v>
      </c>
      <c r="AY8" s="1868">
        <v>5</v>
      </c>
      <c r="AZ8" s="1868">
        <v>5</v>
      </c>
      <c r="BA8" s="1868">
        <v>5</v>
      </c>
      <c r="BB8" s="1868">
        <v>5</v>
      </c>
      <c r="BC8" s="1868">
        <v>5</v>
      </c>
      <c r="BD8" s="1868">
        <v>5</v>
      </c>
      <c r="BE8" s="1868">
        <v>5</v>
      </c>
      <c r="BF8" s="1868">
        <v>5</v>
      </c>
      <c r="BG8" s="1868">
        <v>5</v>
      </c>
      <c r="BH8" s="1868">
        <v>5</v>
      </c>
      <c r="BI8" s="1868">
        <v>5</v>
      </c>
      <c r="BJ8" s="1868">
        <v>5</v>
      </c>
      <c r="BK8" s="1868">
        <v>5</v>
      </c>
      <c r="BL8" s="1868">
        <v>5</v>
      </c>
      <c r="BM8" s="1868">
        <v>5</v>
      </c>
      <c r="BN8" s="1868">
        <v>5</v>
      </c>
      <c r="BO8" s="1868">
        <v>7</v>
      </c>
      <c r="BP8" s="1868">
        <v>7</v>
      </c>
      <c r="BQ8" s="1868">
        <v>7</v>
      </c>
      <c r="BR8" s="1868">
        <v>7</v>
      </c>
      <c r="BS8" s="1868">
        <v>7</v>
      </c>
      <c r="BT8" s="1868">
        <v>8.5</v>
      </c>
      <c r="BU8" s="1868">
        <v>8.5</v>
      </c>
      <c r="BV8" s="1868">
        <v>8.5</v>
      </c>
      <c r="BW8" s="1868">
        <v>8.5</v>
      </c>
      <c r="BX8" s="1868">
        <v>8.5</v>
      </c>
      <c r="BY8" s="1868">
        <v>8.5</v>
      </c>
      <c r="BZ8" s="1868">
        <v>8.5</v>
      </c>
      <c r="CA8" s="1868">
        <v>8.5</v>
      </c>
      <c r="CB8" s="1868">
        <v>8.5</v>
      </c>
      <c r="CC8" s="1868">
        <v>8.5</v>
      </c>
      <c r="CD8" s="1868">
        <v>7.5</v>
      </c>
      <c r="CE8" s="1868">
        <v>7.5</v>
      </c>
      <c r="CF8" s="1868">
        <v>7.5</v>
      </c>
      <c r="CG8" s="1868">
        <v>7.5</v>
      </c>
      <c r="CH8" s="1868">
        <v>7.5</v>
      </c>
      <c r="CI8" s="1868">
        <v>7.5</v>
      </c>
      <c r="CJ8" s="1868">
        <v>7</v>
      </c>
      <c r="CK8" s="1868">
        <v>7</v>
      </c>
      <c r="CL8" s="1868">
        <v>7</v>
      </c>
      <c r="CM8" s="1868">
        <v>7</v>
      </c>
      <c r="CN8" s="1868">
        <v>7</v>
      </c>
      <c r="CO8" s="1868">
        <v>7</v>
      </c>
      <c r="CP8" s="1868">
        <v>7</v>
      </c>
      <c r="CQ8" s="2157">
        <v>7</v>
      </c>
    </row>
    <row r="9" spans="1:95">
      <c r="A9" s="1854" t="s">
        <v>1481</v>
      </c>
      <c r="B9" s="1861">
        <v>7</v>
      </c>
      <c r="C9" s="1861">
        <v>7</v>
      </c>
      <c r="D9" s="1861">
        <v>7</v>
      </c>
      <c r="E9" s="1868">
        <v>7</v>
      </c>
      <c r="F9" s="1868">
        <v>7</v>
      </c>
      <c r="G9" s="1868">
        <v>7</v>
      </c>
      <c r="H9" s="1868">
        <v>7</v>
      </c>
      <c r="I9" s="1868">
        <v>7</v>
      </c>
      <c r="J9" s="1868">
        <v>7</v>
      </c>
      <c r="K9" s="1868">
        <v>7</v>
      </c>
      <c r="L9" s="1868">
        <v>7</v>
      </c>
      <c r="M9" s="1868">
        <v>7</v>
      </c>
      <c r="N9" s="1868">
        <v>7</v>
      </c>
      <c r="O9" s="1868">
        <v>7</v>
      </c>
      <c r="P9" s="1868">
        <v>7</v>
      </c>
      <c r="Q9" s="1868">
        <v>7</v>
      </c>
      <c r="R9" s="1868">
        <v>7</v>
      </c>
      <c r="S9" s="1868">
        <v>7</v>
      </c>
      <c r="T9" s="1868">
        <v>7</v>
      </c>
      <c r="U9" s="1868">
        <v>7</v>
      </c>
      <c r="V9" s="1868">
        <v>7</v>
      </c>
      <c r="W9" s="1868">
        <v>7</v>
      </c>
      <c r="X9" s="1868">
        <v>6.5</v>
      </c>
      <c r="Y9" s="1868">
        <v>6.5</v>
      </c>
      <c r="Z9" s="1869">
        <v>6.5</v>
      </c>
      <c r="AA9" s="1868">
        <v>6.5</v>
      </c>
      <c r="AB9" s="1869">
        <v>6.5</v>
      </c>
      <c r="AC9" s="1868">
        <v>6.5</v>
      </c>
      <c r="AD9" s="1868">
        <v>6.5</v>
      </c>
      <c r="AE9" s="1868">
        <v>6.5</v>
      </c>
      <c r="AF9" s="1868">
        <v>6.5</v>
      </c>
      <c r="AG9" s="1868">
        <v>6.5</v>
      </c>
      <c r="AH9" s="1868">
        <v>6.5</v>
      </c>
      <c r="AI9" s="1868">
        <v>6.5</v>
      </c>
      <c r="AJ9" s="1868">
        <v>6</v>
      </c>
      <c r="AK9" s="1868">
        <v>6</v>
      </c>
      <c r="AL9" s="1868">
        <v>6</v>
      </c>
      <c r="AM9" s="1868">
        <v>6</v>
      </c>
      <c r="AN9" s="1868">
        <v>6</v>
      </c>
      <c r="AO9" s="1868">
        <v>6</v>
      </c>
      <c r="AP9" s="1868">
        <v>6</v>
      </c>
      <c r="AQ9" s="1868">
        <v>6</v>
      </c>
      <c r="AR9" s="1868">
        <v>6</v>
      </c>
      <c r="AS9" s="1868">
        <v>5</v>
      </c>
      <c r="AT9" s="1868">
        <v>5</v>
      </c>
      <c r="AU9" s="1868">
        <v>5</v>
      </c>
      <c r="AV9" s="1868">
        <v>5</v>
      </c>
      <c r="AW9" s="1868">
        <v>5</v>
      </c>
      <c r="AX9" s="1868">
        <v>5</v>
      </c>
      <c r="AY9" s="1868">
        <v>5</v>
      </c>
      <c r="AZ9" s="1868">
        <v>5</v>
      </c>
      <c r="BA9" s="1868">
        <v>5</v>
      </c>
      <c r="BB9" s="1868">
        <v>5</v>
      </c>
      <c r="BC9" s="1868">
        <v>5</v>
      </c>
      <c r="BD9" s="1868">
        <v>5</v>
      </c>
      <c r="BE9" s="1868">
        <v>5</v>
      </c>
      <c r="BF9" s="1868">
        <v>5</v>
      </c>
      <c r="BG9" s="1868">
        <v>5</v>
      </c>
      <c r="BH9" s="1868">
        <v>5</v>
      </c>
      <c r="BI9" s="1868">
        <v>5</v>
      </c>
      <c r="BJ9" s="1868">
        <v>5</v>
      </c>
      <c r="BK9" s="1868">
        <v>5</v>
      </c>
      <c r="BL9" s="1868">
        <v>5</v>
      </c>
      <c r="BM9" s="1868">
        <v>5</v>
      </c>
      <c r="BN9" s="1868">
        <v>5</v>
      </c>
      <c r="BO9" s="1868">
        <v>7</v>
      </c>
      <c r="BP9" s="1868">
        <v>7</v>
      </c>
      <c r="BQ9" s="1868">
        <v>7</v>
      </c>
      <c r="BR9" s="1868">
        <v>7</v>
      </c>
      <c r="BS9" s="1868">
        <v>7</v>
      </c>
      <c r="BT9" s="1868">
        <v>8.5</v>
      </c>
      <c r="BU9" s="1868">
        <v>8.5</v>
      </c>
      <c r="BV9" s="1868">
        <v>8.5</v>
      </c>
      <c r="BW9" s="1868">
        <v>8.5</v>
      </c>
      <c r="BX9" s="1868">
        <v>8.5</v>
      </c>
      <c r="BY9" s="1868">
        <v>8.5</v>
      </c>
      <c r="BZ9" s="1868">
        <v>8.5</v>
      </c>
      <c r="CA9" s="1868">
        <v>8.5</v>
      </c>
      <c r="CB9" s="1868">
        <v>8.5</v>
      </c>
      <c r="CC9" s="1868">
        <v>8.5</v>
      </c>
      <c r="CD9" s="1868">
        <v>7.5</v>
      </c>
      <c r="CE9" s="1868">
        <v>7.5</v>
      </c>
      <c r="CF9" s="1868">
        <v>7.5</v>
      </c>
      <c r="CG9" s="1868">
        <v>7.5</v>
      </c>
      <c r="CH9" s="1868">
        <v>7.5</v>
      </c>
      <c r="CI9" s="1868">
        <v>7.5</v>
      </c>
      <c r="CJ9" s="1868">
        <v>7</v>
      </c>
      <c r="CK9" s="1868">
        <v>7</v>
      </c>
      <c r="CL9" s="1868">
        <v>7</v>
      </c>
      <c r="CM9" s="1868">
        <v>7</v>
      </c>
      <c r="CN9" s="1868">
        <v>7</v>
      </c>
      <c r="CO9" s="1868">
        <v>7</v>
      </c>
      <c r="CP9" s="1868">
        <v>7</v>
      </c>
      <c r="CQ9" s="2157">
        <v>7</v>
      </c>
    </row>
    <row r="10" spans="1:95" ht="18.600000000000001">
      <c r="A10" s="1854" t="s">
        <v>1480</v>
      </c>
      <c r="B10" s="1861"/>
      <c r="C10" s="1861"/>
      <c r="D10" s="1861"/>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9"/>
      <c r="AA10" s="1868"/>
      <c r="AB10" s="1869"/>
      <c r="AC10" s="1868"/>
      <c r="AD10" s="1868"/>
      <c r="AE10" s="1868"/>
      <c r="AF10" s="1868"/>
      <c r="AG10" s="1868"/>
      <c r="AH10" s="1868"/>
      <c r="AI10" s="1868"/>
      <c r="AJ10" s="1868"/>
      <c r="AK10" s="1868"/>
      <c r="AL10" s="1868"/>
      <c r="AM10" s="1868"/>
      <c r="AN10" s="1868"/>
      <c r="AO10" s="1868"/>
      <c r="AP10" s="1868"/>
      <c r="AQ10" s="1868"/>
      <c r="AR10" s="1868"/>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c r="BP10" s="1868"/>
      <c r="BQ10" s="1868"/>
      <c r="BR10" s="1868"/>
      <c r="BS10" s="1868"/>
      <c r="BT10" s="1868"/>
      <c r="BU10" s="1868"/>
      <c r="BV10" s="1868"/>
      <c r="BW10" s="1868"/>
      <c r="BX10" s="1868"/>
      <c r="BY10" s="1868">
        <v>8.5</v>
      </c>
      <c r="BZ10" s="1868">
        <v>8.5</v>
      </c>
      <c r="CA10" s="1868">
        <v>7</v>
      </c>
      <c r="CB10" s="1868">
        <v>7</v>
      </c>
      <c r="CC10" s="1868">
        <v>7</v>
      </c>
      <c r="CD10" s="1868">
        <v>7</v>
      </c>
      <c r="CE10" s="1868">
        <v>7</v>
      </c>
      <c r="CF10" s="1868">
        <v>6.5</v>
      </c>
      <c r="CG10" s="1868">
        <v>6.5</v>
      </c>
      <c r="CH10" s="1868">
        <v>6.5</v>
      </c>
      <c r="CI10" s="1868">
        <v>6.5</v>
      </c>
      <c r="CJ10" s="1868">
        <v>5.5</v>
      </c>
      <c r="CK10" s="1868">
        <v>5.5</v>
      </c>
      <c r="CL10" s="1868">
        <v>5.5</v>
      </c>
      <c r="CM10" s="1868">
        <v>5.5</v>
      </c>
      <c r="CN10" s="1868">
        <v>5.5</v>
      </c>
      <c r="CO10" s="1868">
        <v>5.5</v>
      </c>
      <c r="CP10" s="1868">
        <v>5.5</v>
      </c>
      <c r="CQ10" s="2157">
        <v>5.5</v>
      </c>
    </row>
    <row r="11" spans="1:95" s="1841" customFormat="1">
      <c r="A11" s="1858" t="s">
        <v>1479</v>
      </c>
      <c r="B11" s="1857"/>
      <c r="C11" s="1857"/>
      <c r="D11" s="1857"/>
      <c r="E11" s="1857"/>
      <c r="F11" s="1855"/>
      <c r="G11" s="1855"/>
      <c r="H11" s="1855"/>
      <c r="I11" s="1855"/>
      <c r="J11" s="1855"/>
      <c r="K11" s="1855"/>
      <c r="L11" s="1855"/>
      <c r="M11" s="1855"/>
      <c r="N11" s="1855"/>
      <c r="O11" s="1855"/>
      <c r="P11" s="1855"/>
      <c r="Q11" s="1855"/>
      <c r="R11" s="1855"/>
      <c r="S11" s="1855"/>
      <c r="T11" s="1855"/>
      <c r="U11" s="1855"/>
      <c r="V11" s="1855"/>
      <c r="W11" s="1855"/>
      <c r="X11" s="1855"/>
      <c r="Y11" s="1855"/>
      <c r="Z11" s="1856"/>
      <c r="AA11" s="1855"/>
      <c r="AB11" s="1856"/>
      <c r="AC11" s="1855"/>
      <c r="AD11" s="1855"/>
      <c r="AE11" s="1855"/>
      <c r="AF11" s="1855"/>
      <c r="AG11" s="1855"/>
      <c r="AH11" s="1855"/>
      <c r="AI11" s="1855"/>
      <c r="AJ11" s="1855"/>
      <c r="AK11" s="1855"/>
      <c r="AL11" s="1855"/>
      <c r="AM11" s="1855"/>
      <c r="AN11" s="1855"/>
      <c r="AO11" s="1855"/>
      <c r="AP11" s="1855"/>
      <c r="AQ11" s="1855"/>
      <c r="AR11" s="1855"/>
      <c r="AS11" s="1855"/>
      <c r="AT11" s="1855"/>
      <c r="AU11" s="1855"/>
      <c r="AV11" s="1855"/>
      <c r="AW11" s="1855"/>
      <c r="AX11" s="1855"/>
      <c r="AY11" s="1855"/>
      <c r="AZ11" s="1855"/>
      <c r="BA11" s="1855"/>
      <c r="BB11" s="1855"/>
      <c r="BC11" s="1855"/>
      <c r="BD11" s="1855"/>
      <c r="BE11" s="1855"/>
      <c r="BF11" s="1855"/>
      <c r="BG11" s="1855"/>
      <c r="BH11" s="1855"/>
      <c r="BI11" s="1855"/>
      <c r="BJ11" s="1855"/>
      <c r="BK11" s="1855"/>
      <c r="BL11" s="1855"/>
      <c r="BM11" s="1855"/>
      <c r="BN11" s="1855"/>
      <c r="BO11" s="1855"/>
      <c r="BP11" s="1855"/>
      <c r="BQ11" s="1855"/>
      <c r="BR11" s="1855"/>
      <c r="BS11" s="1855"/>
      <c r="BT11" s="1855"/>
      <c r="BU11" s="1855"/>
      <c r="BV11" s="1855"/>
      <c r="BW11" s="1855"/>
      <c r="BX11" s="1855"/>
      <c r="BY11" s="1855"/>
      <c r="BZ11" s="1855"/>
      <c r="CA11" s="1855"/>
      <c r="CB11" s="1855"/>
      <c r="CC11" s="1855"/>
      <c r="CD11" s="1855"/>
      <c r="CE11" s="1855"/>
      <c r="CF11" s="1855"/>
      <c r="CG11" s="1855"/>
      <c r="CH11" s="1855"/>
      <c r="CI11" s="1855"/>
      <c r="CJ11" s="1855"/>
      <c r="CK11" s="1855"/>
      <c r="CL11" s="1855"/>
      <c r="CM11" s="1855"/>
      <c r="CN11" s="1855"/>
      <c r="CO11" s="1855"/>
      <c r="CP11" s="1855"/>
      <c r="CQ11" s="2158"/>
    </row>
    <row r="12" spans="1:95" s="1841" customFormat="1">
      <c r="A12" s="1854" t="s">
        <v>1478</v>
      </c>
      <c r="B12" s="1861">
        <v>1</v>
      </c>
      <c r="C12" s="1861">
        <v>1</v>
      </c>
      <c r="D12" s="1861">
        <v>1</v>
      </c>
      <c r="E12" s="1868">
        <v>1</v>
      </c>
      <c r="F12" s="1868">
        <v>1</v>
      </c>
      <c r="G12" s="1868">
        <v>1</v>
      </c>
      <c r="H12" s="1868">
        <v>1</v>
      </c>
      <c r="I12" s="1868">
        <v>1</v>
      </c>
      <c r="J12" s="1868">
        <v>1</v>
      </c>
      <c r="K12" s="1868">
        <v>1</v>
      </c>
      <c r="L12" s="1868">
        <v>1</v>
      </c>
      <c r="M12" s="1868">
        <v>1</v>
      </c>
      <c r="N12" s="1868">
        <v>1</v>
      </c>
      <c r="O12" s="1868">
        <v>1</v>
      </c>
      <c r="P12" s="1868">
        <v>1</v>
      </c>
      <c r="Q12" s="1868">
        <v>1</v>
      </c>
      <c r="R12" s="1868">
        <v>1</v>
      </c>
      <c r="S12" s="1868">
        <v>1</v>
      </c>
      <c r="T12" s="1868">
        <v>1</v>
      </c>
      <c r="U12" s="1868">
        <v>1</v>
      </c>
      <c r="V12" s="1868">
        <v>1</v>
      </c>
      <c r="W12" s="1868">
        <v>1</v>
      </c>
      <c r="X12" s="1868">
        <v>1</v>
      </c>
      <c r="Y12" s="1868">
        <v>1</v>
      </c>
      <c r="Z12" s="1877">
        <v>1</v>
      </c>
      <c r="AA12" s="1868">
        <v>1</v>
      </c>
      <c r="AB12" s="1869">
        <v>1</v>
      </c>
      <c r="AC12" s="1868">
        <v>1</v>
      </c>
      <c r="AD12" s="1868">
        <v>1</v>
      </c>
      <c r="AE12" s="1868">
        <v>1</v>
      </c>
      <c r="AF12" s="1868">
        <v>1</v>
      </c>
      <c r="AG12" s="1868">
        <v>1</v>
      </c>
      <c r="AH12" s="1868">
        <v>1</v>
      </c>
      <c r="AI12" s="1868">
        <v>1</v>
      </c>
      <c r="AJ12" s="1868">
        <v>1</v>
      </c>
      <c r="AK12" s="1868">
        <v>1</v>
      </c>
      <c r="AL12" s="1868">
        <v>1</v>
      </c>
      <c r="AM12" s="1868">
        <v>1</v>
      </c>
      <c r="AN12" s="1868">
        <v>1</v>
      </c>
      <c r="AO12" s="1868">
        <v>1</v>
      </c>
      <c r="AP12" s="1868">
        <v>1</v>
      </c>
      <c r="AQ12" s="1868">
        <v>1</v>
      </c>
      <c r="AR12" s="1868">
        <v>1</v>
      </c>
      <c r="AS12" s="1868">
        <v>1</v>
      </c>
      <c r="AT12" s="1868">
        <v>1</v>
      </c>
      <c r="AU12" s="1868">
        <v>1</v>
      </c>
      <c r="AV12" s="1868">
        <v>1</v>
      </c>
      <c r="AW12" s="1868">
        <v>1</v>
      </c>
      <c r="AX12" s="1868">
        <v>1</v>
      </c>
      <c r="AY12" s="1868">
        <v>1</v>
      </c>
      <c r="AZ12" s="1868">
        <v>1</v>
      </c>
      <c r="BA12" s="1868">
        <v>1</v>
      </c>
      <c r="BB12" s="1868">
        <v>1</v>
      </c>
      <c r="BC12" s="1868">
        <v>1</v>
      </c>
      <c r="BD12" s="1868">
        <v>1</v>
      </c>
      <c r="BE12" s="1868">
        <v>1</v>
      </c>
      <c r="BF12" s="1868">
        <v>1</v>
      </c>
      <c r="BG12" s="1868">
        <v>1</v>
      </c>
      <c r="BH12" s="1868">
        <v>1</v>
      </c>
      <c r="BI12" s="1868">
        <v>1</v>
      </c>
      <c r="BJ12" s="1868">
        <v>1</v>
      </c>
      <c r="BK12" s="1868">
        <v>1</v>
      </c>
      <c r="BL12" s="1868">
        <v>1</v>
      </c>
      <c r="BM12" s="1868">
        <v>1</v>
      </c>
      <c r="BN12" s="1868">
        <v>1</v>
      </c>
      <c r="BO12" s="1868">
        <v>1</v>
      </c>
      <c r="BP12" s="1868">
        <v>2</v>
      </c>
      <c r="BQ12" s="1868">
        <v>2</v>
      </c>
      <c r="BR12" s="1868">
        <v>2</v>
      </c>
      <c r="BS12" s="1868">
        <v>2</v>
      </c>
      <c r="BT12" s="1868">
        <v>2</v>
      </c>
      <c r="BU12" s="1868">
        <v>2</v>
      </c>
      <c r="BV12" s="1868">
        <v>2</v>
      </c>
      <c r="BW12" s="1868">
        <v>2</v>
      </c>
      <c r="BX12" s="1868">
        <v>2</v>
      </c>
      <c r="BY12" s="1868">
        <v>2</v>
      </c>
      <c r="BZ12" s="1868">
        <v>2</v>
      </c>
      <c r="CA12" s="1868">
        <v>2</v>
      </c>
      <c r="CB12" s="1868">
        <v>2</v>
      </c>
      <c r="CC12" s="1868">
        <v>2</v>
      </c>
      <c r="CD12" s="1868">
        <v>4.5</v>
      </c>
      <c r="CE12" s="1868">
        <v>4.5</v>
      </c>
      <c r="CF12" s="1868">
        <v>4.5</v>
      </c>
      <c r="CG12" s="1868">
        <v>4.5</v>
      </c>
      <c r="CH12" s="1868">
        <v>4.5</v>
      </c>
      <c r="CI12" s="1868">
        <v>4.5</v>
      </c>
      <c r="CJ12" s="1868">
        <v>4</v>
      </c>
      <c r="CK12" s="1868">
        <v>4</v>
      </c>
      <c r="CL12" s="1868">
        <v>4</v>
      </c>
      <c r="CM12" s="1868">
        <v>4</v>
      </c>
      <c r="CN12" s="1868">
        <v>4</v>
      </c>
      <c r="CO12" s="1868">
        <v>4</v>
      </c>
      <c r="CP12" s="1868">
        <v>4</v>
      </c>
      <c r="CQ12" s="2157">
        <v>4</v>
      </c>
    </row>
    <row r="13" spans="1:95" s="1841" customFormat="1">
      <c r="A13" s="1854" t="s">
        <v>1477</v>
      </c>
      <c r="B13" s="1868">
        <v>4</v>
      </c>
      <c r="C13" s="1868">
        <v>4</v>
      </c>
      <c r="D13" s="1868">
        <v>4</v>
      </c>
      <c r="E13" s="1868">
        <v>4</v>
      </c>
      <c r="F13" s="1868">
        <v>4</v>
      </c>
      <c r="G13" s="1868">
        <v>4</v>
      </c>
      <c r="H13" s="1868">
        <v>4</v>
      </c>
      <c r="I13" s="1868">
        <v>4</v>
      </c>
      <c r="J13" s="1868">
        <v>4</v>
      </c>
      <c r="K13" s="1868">
        <v>4</v>
      </c>
      <c r="L13" s="1868">
        <v>4</v>
      </c>
      <c r="M13" s="1868">
        <v>4</v>
      </c>
      <c r="N13" s="1868">
        <v>4</v>
      </c>
      <c r="O13" s="1868">
        <v>4</v>
      </c>
      <c r="P13" s="1868">
        <v>4</v>
      </c>
      <c r="Q13" s="1868">
        <v>4</v>
      </c>
      <c r="R13" s="1868">
        <v>4</v>
      </c>
      <c r="S13" s="1868">
        <v>4</v>
      </c>
      <c r="T13" s="1868">
        <v>4</v>
      </c>
      <c r="U13" s="1868">
        <v>4</v>
      </c>
      <c r="V13" s="1868">
        <v>4</v>
      </c>
      <c r="W13" s="1868">
        <v>4</v>
      </c>
      <c r="X13" s="1868">
        <v>4</v>
      </c>
      <c r="Y13" s="1868">
        <v>4</v>
      </c>
      <c r="Z13" s="1877">
        <v>4</v>
      </c>
      <c r="AA13" s="1868">
        <v>4</v>
      </c>
      <c r="AB13" s="1869">
        <v>4</v>
      </c>
      <c r="AC13" s="1868">
        <v>4</v>
      </c>
      <c r="AD13" s="1868">
        <v>4</v>
      </c>
      <c r="AE13" s="1868">
        <v>4</v>
      </c>
      <c r="AF13" s="1868">
        <v>4</v>
      </c>
      <c r="AG13" s="1868">
        <v>4</v>
      </c>
      <c r="AH13" s="1868">
        <v>4</v>
      </c>
      <c r="AI13" s="1868">
        <v>4</v>
      </c>
      <c r="AJ13" s="1868">
        <v>3</v>
      </c>
      <c r="AK13" s="1868">
        <v>3</v>
      </c>
      <c r="AL13" s="1868">
        <v>3</v>
      </c>
      <c r="AM13" s="1868">
        <v>3</v>
      </c>
      <c r="AN13" s="1868">
        <v>3</v>
      </c>
      <c r="AO13" s="1868">
        <v>3</v>
      </c>
      <c r="AP13" s="1868">
        <v>3</v>
      </c>
      <c r="AQ13" s="1868">
        <v>3</v>
      </c>
      <c r="AR13" s="1868">
        <v>3</v>
      </c>
      <c r="AS13" s="1868">
        <v>3</v>
      </c>
      <c r="AT13" s="1868">
        <v>3</v>
      </c>
      <c r="AU13" s="1868">
        <v>3</v>
      </c>
      <c r="AV13" s="1868">
        <v>3</v>
      </c>
      <c r="AW13" s="1868">
        <v>3</v>
      </c>
      <c r="AX13" s="1868">
        <v>3</v>
      </c>
      <c r="AY13" s="1868">
        <v>3</v>
      </c>
      <c r="AZ13" s="1868">
        <v>3</v>
      </c>
      <c r="BA13" s="1868">
        <v>3</v>
      </c>
      <c r="BB13" s="1868">
        <v>3</v>
      </c>
      <c r="BC13" s="1868">
        <v>3</v>
      </c>
      <c r="BD13" s="1868">
        <v>3</v>
      </c>
      <c r="BE13" s="1868">
        <v>3</v>
      </c>
      <c r="BF13" s="1868">
        <v>3</v>
      </c>
      <c r="BG13" s="1868">
        <v>3</v>
      </c>
      <c r="BH13" s="1868">
        <v>3</v>
      </c>
      <c r="BI13" s="1868">
        <v>3</v>
      </c>
      <c r="BJ13" s="1868">
        <v>3</v>
      </c>
      <c r="BK13" s="1868">
        <v>3</v>
      </c>
      <c r="BL13" s="1868">
        <v>3</v>
      </c>
      <c r="BM13" s="1868">
        <v>3</v>
      </c>
      <c r="BN13" s="1868">
        <v>3</v>
      </c>
      <c r="BO13" s="1868">
        <v>3</v>
      </c>
      <c r="BP13" s="1868">
        <v>5</v>
      </c>
      <c r="BQ13" s="1868">
        <v>5</v>
      </c>
      <c r="BR13" s="1868">
        <v>5</v>
      </c>
      <c r="BS13" s="1868">
        <v>5</v>
      </c>
      <c r="BT13" s="1868">
        <v>5</v>
      </c>
      <c r="BU13" s="1868">
        <v>5</v>
      </c>
      <c r="BV13" s="1868">
        <v>5</v>
      </c>
      <c r="BW13" s="1868">
        <v>5</v>
      </c>
      <c r="BX13" s="1868">
        <v>5</v>
      </c>
      <c r="BY13" s="1868">
        <v>5</v>
      </c>
      <c r="BZ13" s="1868">
        <v>5</v>
      </c>
      <c r="CA13" s="1868">
        <v>5</v>
      </c>
      <c r="CB13" s="1868">
        <v>5</v>
      </c>
      <c r="CC13" s="1868">
        <v>5</v>
      </c>
      <c r="CD13" s="1868">
        <v>4.5</v>
      </c>
      <c r="CE13" s="1868">
        <v>4.5</v>
      </c>
      <c r="CF13" s="1868">
        <v>4.5</v>
      </c>
      <c r="CG13" s="1868">
        <v>4.5</v>
      </c>
      <c r="CH13" s="1868">
        <v>4.5</v>
      </c>
      <c r="CI13" s="1868">
        <v>4.5</v>
      </c>
      <c r="CJ13" s="1868">
        <v>4</v>
      </c>
      <c r="CK13" s="1868">
        <v>4</v>
      </c>
      <c r="CL13" s="1868">
        <v>4</v>
      </c>
      <c r="CM13" s="1868">
        <v>4</v>
      </c>
      <c r="CN13" s="1868">
        <v>4</v>
      </c>
      <c r="CO13" s="1868">
        <v>4</v>
      </c>
      <c r="CP13" s="1868">
        <v>4</v>
      </c>
      <c r="CQ13" s="2157">
        <v>4</v>
      </c>
    </row>
    <row r="14" spans="1:95" s="1841" customFormat="1">
      <c r="A14" s="1854" t="s">
        <v>1476</v>
      </c>
      <c r="B14" s="1868"/>
      <c r="C14" s="1868"/>
      <c r="D14" s="1868"/>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9"/>
      <c r="AA14" s="1868"/>
      <c r="AB14" s="1869"/>
      <c r="AC14" s="1868"/>
      <c r="AD14" s="1868"/>
      <c r="AE14" s="1868"/>
      <c r="AF14" s="1868"/>
      <c r="AG14" s="1868"/>
      <c r="AH14" s="1868"/>
      <c r="AI14" s="1868"/>
      <c r="AJ14" s="1868"/>
      <c r="AK14" s="1868"/>
      <c r="AL14" s="1868"/>
      <c r="AM14" s="1868"/>
      <c r="AN14" s="1868"/>
      <c r="AO14" s="1868"/>
      <c r="AP14" s="1868"/>
      <c r="AQ14" s="1868"/>
      <c r="AR14" s="1868"/>
      <c r="AS14" s="1868"/>
      <c r="AT14" s="1868"/>
      <c r="AU14" s="1868"/>
      <c r="AV14" s="1868">
        <v>2</v>
      </c>
      <c r="AW14" s="1868">
        <v>2</v>
      </c>
      <c r="AX14" s="1868">
        <v>2</v>
      </c>
      <c r="AY14" s="1868">
        <v>2</v>
      </c>
      <c r="AZ14" s="1868">
        <v>2</v>
      </c>
      <c r="BA14" s="1868">
        <v>2</v>
      </c>
      <c r="BB14" s="1868">
        <v>2</v>
      </c>
      <c r="BC14" s="1868">
        <v>2</v>
      </c>
      <c r="BD14" s="1868">
        <v>2</v>
      </c>
      <c r="BE14" s="1868">
        <v>2</v>
      </c>
      <c r="BF14" s="1868">
        <v>2</v>
      </c>
      <c r="BG14" s="1868">
        <v>2</v>
      </c>
      <c r="BH14" s="1868">
        <v>2</v>
      </c>
      <c r="BI14" s="1868">
        <v>2</v>
      </c>
      <c r="BJ14" s="1868">
        <v>2</v>
      </c>
      <c r="BK14" s="1868">
        <v>2</v>
      </c>
      <c r="BL14" s="1868">
        <v>2</v>
      </c>
      <c r="BM14" s="1868">
        <v>2</v>
      </c>
      <c r="BN14" s="1868">
        <v>2</v>
      </c>
      <c r="BO14" s="1868">
        <v>2</v>
      </c>
      <c r="BP14" s="1868">
        <v>4</v>
      </c>
      <c r="BQ14" s="1868">
        <v>4</v>
      </c>
      <c r="BR14" s="1868">
        <v>4</v>
      </c>
      <c r="BS14" s="1868">
        <v>4</v>
      </c>
      <c r="BT14" s="1868">
        <v>4</v>
      </c>
      <c r="BU14" s="1868">
        <v>4</v>
      </c>
      <c r="BV14" s="1868">
        <v>4</v>
      </c>
      <c r="BW14" s="1868">
        <v>4</v>
      </c>
      <c r="BX14" s="1868">
        <v>4</v>
      </c>
      <c r="BY14" s="1868">
        <v>4</v>
      </c>
      <c r="BZ14" s="1868">
        <v>4</v>
      </c>
      <c r="CA14" s="1868">
        <v>4</v>
      </c>
      <c r="CB14" s="1868">
        <v>4</v>
      </c>
      <c r="CC14" s="1868">
        <v>4</v>
      </c>
      <c r="CD14" s="1868">
        <v>4.5</v>
      </c>
      <c r="CE14" s="1868">
        <v>4.5</v>
      </c>
      <c r="CF14" s="1868">
        <v>4.5</v>
      </c>
      <c r="CG14" s="1868">
        <v>4.5</v>
      </c>
      <c r="CH14" s="1868">
        <v>4.5</v>
      </c>
      <c r="CI14" s="1868">
        <v>4.5</v>
      </c>
      <c r="CJ14" s="1868">
        <v>4</v>
      </c>
      <c r="CK14" s="1868">
        <v>4</v>
      </c>
      <c r="CL14" s="1868">
        <v>4</v>
      </c>
      <c r="CM14" s="1868">
        <v>4</v>
      </c>
      <c r="CN14" s="1868">
        <v>4</v>
      </c>
      <c r="CO14" s="1868">
        <v>4</v>
      </c>
      <c r="CP14" s="1868">
        <v>4</v>
      </c>
      <c r="CQ14" s="2157">
        <v>4</v>
      </c>
    </row>
    <row r="15" spans="1:95" s="1841" customFormat="1" ht="41.25" customHeight="1">
      <c r="A15" s="1854" t="s">
        <v>1475</v>
      </c>
      <c r="B15" s="1876" t="s">
        <v>1474</v>
      </c>
      <c r="C15" s="1876" t="s">
        <v>1474</v>
      </c>
      <c r="D15" s="1875" t="s">
        <v>1474</v>
      </c>
      <c r="E15" s="1873" t="s">
        <v>1474</v>
      </c>
      <c r="F15" s="1873" t="s">
        <v>1474</v>
      </c>
      <c r="G15" s="1873" t="s">
        <v>1474</v>
      </c>
      <c r="H15" s="1873" t="s">
        <v>1474</v>
      </c>
      <c r="I15" s="1873" t="s">
        <v>1474</v>
      </c>
      <c r="J15" s="1873" t="s">
        <v>1474</v>
      </c>
      <c r="K15" s="1873" t="s">
        <v>1474</v>
      </c>
      <c r="L15" s="1873" t="s">
        <v>1474</v>
      </c>
      <c r="M15" s="1873" t="s">
        <v>1474</v>
      </c>
      <c r="N15" s="1873" t="s">
        <v>1474</v>
      </c>
      <c r="O15" s="1873" t="s">
        <v>1474</v>
      </c>
      <c r="P15" s="1873" t="s">
        <v>1474</v>
      </c>
      <c r="Q15" s="1873" t="s">
        <v>1474</v>
      </c>
      <c r="R15" s="1873" t="s">
        <v>1474</v>
      </c>
      <c r="S15" s="1873" t="s">
        <v>1474</v>
      </c>
      <c r="T15" s="1873" t="s">
        <v>1474</v>
      </c>
      <c r="U15" s="1873" t="s">
        <v>1474</v>
      </c>
      <c r="V15" s="1873" t="s">
        <v>1474</v>
      </c>
      <c r="W15" s="1873" t="s">
        <v>1474</v>
      </c>
      <c r="X15" s="1873" t="s">
        <v>1474</v>
      </c>
      <c r="Y15" s="1873" t="s">
        <v>1474</v>
      </c>
      <c r="Z15" s="1874" t="s">
        <v>1474</v>
      </c>
      <c r="AA15" s="1873" t="s">
        <v>1474</v>
      </c>
      <c r="AB15" s="1874" t="s">
        <v>1474</v>
      </c>
      <c r="AC15" s="1873" t="s">
        <v>1474</v>
      </c>
      <c r="AD15" s="1873" t="s">
        <v>1474</v>
      </c>
      <c r="AE15" s="1873" t="s">
        <v>1474</v>
      </c>
      <c r="AF15" s="1873" t="s">
        <v>1474</v>
      </c>
      <c r="AG15" s="1873" t="s">
        <v>1474</v>
      </c>
      <c r="AH15" s="1873" t="s">
        <v>1474</v>
      </c>
      <c r="AI15" s="1873" t="s">
        <v>1474</v>
      </c>
      <c r="AJ15" s="1873" t="s">
        <v>1474</v>
      </c>
      <c r="AK15" s="1873" t="s">
        <v>1474</v>
      </c>
      <c r="AL15" s="1873" t="s">
        <v>1474</v>
      </c>
      <c r="AM15" s="1873" t="s">
        <v>1474</v>
      </c>
      <c r="AN15" s="1873" t="s">
        <v>1474</v>
      </c>
      <c r="AO15" s="1873" t="s">
        <v>1474</v>
      </c>
      <c r="AP15" s="1873" t="s">
        <v>1474</v>
      </c>
      <c r="AQ15" s="1873" t="s">
        <v>1474</v>
      </c>
      <c r="AR15" s="1873" t="s">
        <v>1474</v>
      </c>
      <c r="AS15" s="1873" t="s">
        <v>1474</v>
      </c>
      <c r="AT15" s="1873" t="s">
        <v>1474</v>
      </c>
      <c r="AU15" s="1873" t="s">
        <v>1474</v>
      </c>
      <c r="AV15" s="1873" t="s">
        <v>1474</v>
      </c>
      <c r="AW15" s="1873" t="s">
        <v>1474</v>
      </c>
      <c r="AX15" s="1873" t="s">
        <v>1474</v>
      </c>
      <c r="AY15" s="1873" t="s">
        <v>1474</v>
      </c>
      <c r="AZ15" s="1873" t="s">
        <v>1474</v>
      </c>
      <c r="BA15" s="1873" t="s">
        <v>1474</v>
      </c>
      <c r="BB15" s="1873" t="s">
        <v>1474</v>
      </c>
      <c r="BC15" s="1873" t="s">
        <v>1474</v>
      </c>
      <c r="BD15" s="1873" t="s">
        <v>1474</v>
      </c>
      <c r="BE15" s="1873" t="s">
        <v>1474</v>
      </c>
      <c r="BF15" s="1873" t="s">
        <v>1474</v>
      </c>
      <c r="BG15" s="1873" t="s">
        <v>1474</v>
      </c>
      <c r="BH15" s="1873" t="s">
        <v>1474</v>
      </c>
      <c r="BI15" s="1873" t="s">
        <v>1474</v>
      </c>
      <c r="BJ15" s="1873" t="s">
        <v>1474</v>
      </c>
      <c r="BK15" s="1873" t="s">
        <v>1474</v>
      </c>
      <c r="BL15" s="1873" t="s">
        <v>1474</v>
      </c>
      <c r="BM15" s="1872" t="s">
        <v>1473</v>
      </c>
      <c r="BN15" s="1872" t="s">
        <v>1473</v>
      </c>
      <c r="BO15" s="1872" t="s">
        <v>1473</v>
      </c>
      <c r="BP15" s="1872" t="s">
        <v>1473</v>
      </c>
      <c r="BQ15" s="1872" t="s">
        <v>1473</v>
      </c>
      <c r="BR15" s="1872" t="s">
        <v>1473</v>
      </c>
      <c r="BS15" s="1872" t="s">
        <v>1473</v>
      </c>
      <c r="BT15" s="1872" t="s">
        <v>1473</v>
      </c>
      <c r="BU15" s="1872" t="s">
        <v>1473</v>
      </c>
      <c r="BV15" s="1872" t="s">
        <v>1473</v>
      </c>
      <c r="BW15" s="1872" t="s">
        <v>1473</v>
      </c>
      <c r="BX15" s="1872" t="s">
        <v>1473</v>
      </c>
      <c r="BY15" s="1872" t="s">
        <v>1473</v>
      </c>
      <c r="BZ15" s="1872" t="s">
        <v>1473</v>
      </c>
      <c r="CA15" s="1872" t="s">
        <v>1473</v>
      </c>
      <c r="CB15" s="1872" t="s">
        <v>1473</v>
      </c>
      <c r="CC15" s="1872" t="s">
        <v>1473</v>
      </c>
      <c r="CD15" s="1872" t="s">
        <v>1473</v>
      </c>
      <c r="CE15" s="1872" t="s">
        <v>1473</v>
      </c>
      <c r="CF15" s="1872" t="s">
        <v>1473</v>
      </c>
      <c r="CG15" s="1872" t="s">
        <v>1473</v>
      </c>
      <c r="CH15" s="1872" t="s">
        <v>1473</v>
      </c>
      <c r="CI15" s="1872" t="s">
        <v>1473</v>
      </c>
      <c r="CJ15" s="1872" t="s">
        <v>1473</v>
      </c>
      <c r="CK15" s="1872" t="s">
        <v>1473</v>
      </c>
      <c r="CL15" s="1872" t="s">
        <v>1473</v>
      </c>
      <c r="CM15" s="1872" t="s">
        <v>1473</v>
      </c>
      <c r="CN15" s="1872" t="s">
        <v>1473</v>
      </c>
      <c r="CO15" s="1872" t="s">
        <v>1473</v>
      </c>
      <c r="CP15" s="1872" t="s">
        <v>1473</v>
      </c>
      <c r="CQ15" s="2159" t="s">
        <v>1473</v>
      </c>
    </row>
    <row r="16" spans="1:95" s="1841" customFormat="1">
      <c r="A16" s="1858" t="s">
        <v>1472</v>
      </c>
      <c r="B16" s="1857"/>
      <c r="C16" s="1857"/>
      <c r="D16" s="1857"/>
      <c r="E16" s="1870"/>
      <c r="F16" s="1870"/>
      <c r="G16" s="1870"/>
      <c r="H16" s="1870"/>
      <c r="I16" s="1870"/>
      <c r="J16" s="1870"/>
      <c r="K16" s="1870"/>
      <c r="L16" s="1870"/>
      <c r="M16" s="1870"/>
      <c r="N16" s="1870"/>
      <c r="O16" s="1870"/>
      <c r="P16" s="1870"/>
      <c r="Q16" s="1870"/>
      <c r="R16" s="1870"/>
      <c r="S16" s="1870"/>
      <c r="T16" s="1870"/>
      <c r="U16" s="1870"/>
      <c r="V16" s="1870"/>
      <c r="W16" s="1870"/>
      <c r="X16" s="1870"/>
      <c r="Y16" s="1870"/>
      <c r="Z16" s="1871"/>
      <c r="AA16" s="1870"/>
      <c r="AB16" s="1871"/>
      <c r="AC16" s="1870"/>
      <c r="AD16" s="1870"/>
      <c r="AE16" s="1870"/>
      <c r="AF16" s="1870"/>
      <c r="AG16" s="1870"/>
      <c r="AH16" s="1870"/>
      <c r="AI16" s="1870"/>
      <c r="AJ16" s="1870"/>
      <c r="AK16" s="1870"/>
      <c r="AL16" s="1870"/>
      <c r="AM16" s="1870"/>
      <c r="AN16" s="1870"/>
      <c r="AO16" s="1870"/>
      <c r="AP16" s="1870"/>
      <c r="AQ16" s="1870"/>
      <c r="AR16" s="187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c r="BP16" s="1870"/>
      <c r="BQ16" s="1870"/>
      <c r="BR16" s="1870"/>
      <c r="BS16" s="1870"/>
      <c r="BT16" s="1870"/>
      <c r="BU16" s="1870"/>
      <c r="BV16" s="1870"/>
      <c r="BW16" s="1870"/>
      <c r="BX16" s="1870"/>
      <c r="BY16" s="1870"/>
      <c r="BZ16" s="1870"/>
      <c r="CA16" s="1870"/>
      <c r="CB16" s="1870"/>
      <c r="CC16" s="1870"/>
      <c r="CD16" s="1870"/>
      <c r="CE16" s="1870"/>
      <c r="CF16" s="1870"/>
      <c r="CG16" s="1870"/>
      <c r="CH16" s="1870"/>
      <c r="CI16" s="1870"/>
      <c r="CJ16" s="1870"/>
      <c r="CK16" s="1870"/>
      <c r="CL16" s="1870"/>
      <c r="CM16" s="1870"/>
      <c r="CN16" s="1870"/>
      <c r="CO16" s="1870"/>
      <c r="CP16" s="1870"/>
      <c r="CQ16" s="2160"/>
    </row>
    <row r="17" spans="1:95">
      <c r="A17" s="1854" t="s">
        <v>607</v>
      </c>
      <c r="B17" s="1861">
        <v>6</v>
      </c>
      <c r="C17" s="1861">
        <v>6</v>
      </c>
      <c r="D17" s="1861">
        <v>6</v>
      </c>
      <c r="E17" s="1868">
        <v>6</v>
      </c>
      <c r="F17" s="1868">
        <v>6</v>
      </c>
      <c r="G17" s="1868">
        <v>6</v>
      </c>
      <c r="H17" s="1868">
        <v>6</v>
      </c>
      <c r="I17" s="1868">
        <v>6</v>
      </c>
      <c r="J17" s="1868">
        <v>6</v>
      </c>
      <c r="K17" s="1868">
        <v>6</v>
      </c>
      <c r="L17" s="1868">
        <v>6</v>
      </c>
      <c r="M17" s="1868">
        <v>6</v>
      </c>
      <c r="N17" s="1868">
        <v>6</v>
      </c>
      <c r="O17" s="1868">
        <v>6</v>
      </c>
      <c r="P17" s="1868">
        <v>6</v>
      </c>
      <c r="Q17" s="1868">
        <v>6</v>
      </c>
      <c r="R17" s="1868">
        <v>6</v>
      </c>
      <c r="S17" s="1868">
        <v>6</v>
      </c>
      <c r="T17" s="1868">
        <v>6</v>
      </c>
      <c r="U17" s="1868">
        <v>6</v>
      </c>
      <c r="V17" s="1868">
        <v>6</v>
      </c>
      <c r="W17" s="1868">
        <v>6</v>
      </c>
      <c r="X17" s="1868">
        <v>4</v>
      </c>
      <c r="Y17" s="1868">
        <v>4</v>
      </c>
      <c r="Z17" s="1869">
        <v>4</v>
      </c>
      <c r="AA17" s="1868">
        <v>4</v>
      </c>
      <c r="AB17" s="1869">
        <v>4</v>
      </c>
      <c r="AC17" s="1868">
        <v>4</v>
      </c>
      <c r="AD17" s="1868">
        <v>4</v>
      </c>
      <c r="AE17" s="1868">
        <v>4</v>
      </c>
      <c r="AF17" s="1868">
        <v>4</v>
      </c>
      <c r="AG17" s="1868">
        <v>4</v>
      </c>
      <c r="AH17" s="1868">
        <v>4</v>
      </c>
      <c r="AI17" s="1868">
        <v>4</v>
      </c>
      <c r="AJ17" s="1868">
        <v>4</v>
      </c>
      <c r="AK17" s="1868">
        <v>4</v>
      </c>
      <c r="AL17" s="1868">
        <v>4</v>
      </c>
      <c r="AM17" s="1868">
        <v>4</v>
      </c>
      <c r="AN17" s="1868">
        <v>4</v>
      </c>
      <c r="AO17" s="1868">
        <v>4</v>
      </c>
      <c r="AP17" s="1868">
        <v>4</v>
      </c>
      <c r="AQ17" s="1868">
        <v>4</v>
      </c>
      <c r="AR17" s="1868">
        <v>4</v>
      </c>
      <c r="AS17" s="1868">
        <v>3</v>
      </c>
      <c r="AT17" s="1868">
        <v>3</v>
      </c>
      <c r="AU17" s="1868">
        <v>3</v>
      </c>
      <c r="AV17" s="1868">
        <v>3</v>
      </c>
      <c r="AW17" s="1868">
        <v>3</v>
      </c>
      <c r="AX17" s="1868">
        <v>3</v>
      </c>
      <c r="AY17" s="1868">
        <v>3</v>
      </c>
      <c r="AZ17" s="1868">
        <v>3</v>
      </c>
      <c r="BA17" s="1868">
        <v>3</v>
      </c>
      <c r="BB17" s="1868">
        <v>3</v>
      </c>
      <c r="BC17" s="1868">
        <v>3</v>
      </c>
      <c r="BD17" s="1868">
        <v>3</v>
      </c>
      <c r="BE17" s="1868">
        <v>3</v>
      </c>
      <c r="BF17" s="1868">
        <v>3</v>
      </c>
      <c r="BG17" s="1868">
        <v>3</v>
      </c>
      <c r="BH17" s="1868">
        <v>3</v>
      </c>
      <c r="BI17" s="1868">
        <v>3</v>
      </c>
      <c r="BJ17" s="1868">
        <v>3</v>
      </c>
      <c r="BK17" s="1868">
        <v>3</v>
      </c>
      <c r="BL17" s="1868">
        <v>3</v>
      </c>
      <c r="BM17" s="1868">
        <v>3</v>
      </c>
      <c r="BN17" s="1868">
        <v>3</v>
      </c>
      <c r="BO17" s="1868">
        <v>3</v>
      </c>
      <c r="BP17" s="1868">
        <v>3</v>
      </c>
      <c r="BQ17" s="1868">
        <v>3</v>
      </c>
      <c r="BR17" s="1868">
        <v>3</v>
      </c>
      <c r="BS17" s="1868">
        <v>3</v>
      </c>
      <c r="BT17" s="1868">
        <v>3</v>
      </c>
      <c r="BU17" s="1868">
        <v>4</v>
      </c>
      <c r="BV17" s="1868">
        <v>4</v>
      </c>
      <c r="BW17" s="1868">
        <v>4</v>
      </c>
      <c r="BX17" s="1868">
        <v>4</v>
      </c>
      <c r="BY17" s="1868">
        <v>4</v>
      </c>
      <c r="BZ17" s="1868">
        <v>4</v>
      </c>
      <c r="CA17" s="1868">
        <v>4</v>
      </c>
      <c r="CB17" s="1868">
        <v>4</v>
      </c>
      <c r="CC17" s="1868">
        <v>4</v>
      </c>
      <c r="CD17" s="1868">
        <v>4</v>
      </c>
      <c r="CE17" s="1868">
        <v>4</v>
      </c>
      <c r="CF17" s="1868">
        <v>4</v>
      </c>
      <c r="CG17" s="1868">
        <v>4</v>
      </c>
      <c r="CH17" s="1868">
        <v>4</v>
      </c>
      <c r="CI17" s="1868">
        <v>4</v>
      </c>
      <c r="CJ17" s="1868">
        <v>4</v>
      </c>
      <c r="CK17" s="1868">
        <v>4</v>
      </c>
      <c r="CL17" s="1868">
        <v>4</v>
      </c>
      <c r="CM17" s="1868">
        <v>4</v>
      </c>
      <c r="CN17" s="1868">
        <v>4</v>
      </c>
      <c r="CO17" s="1868">
        <v>4</v>
      </c>
      <c r="CP17" s="1868">
        <v>4</v>
      </c>
      <c r="CQ17" s="2157">
        <v>4</v>
      </c>
    </row>
    <row r="18" spans="1:95">
      <c r="A18" s="1854" t="s">
        <v>606</v>
      </c>
      <c r="B18" s="1861">
        <v>5</v>
      </c>
      <c r="C18" s="1861">
        <v>5</v>
      </c>
      <c r="D18" s="1861">
        <v>5</v>
      </c>
      <c r="E18" s="1868">
        <v>5</v>
      </c>
      <c r="F18" s="1868">
        <v>5</v>
      </c>
      <c r="G18" s="1868">
        <v>5</v>
      </c>
      <c r="H18" s="1868">
        <v>5</v>
      </c>
      <c r="I18" s="1868">
        <v>5</v>
      </c>
      <c r="J18" s="1868">
        <v>5</v>
      </c>
      <c r="K18" s="1868">
        <v>5</v>
      </c>
      <c r="L18" s="1868">
        <v>5</v>
      </c>
      <c r="M18" s="1868">
        <v>5</v>
      </c>
      <c r="N18" s="1868">
        <v>5</v>
      </c>
      <c r="O18" s="1868">
        <v>5</v>
      </c>
      <c r="P18" s="1868">
        <v>5</v>
      </c>
      <c r="Q18" s="1868">
        <v>5</v>
      </c>
      <c r="R18" s="1868">
        <v>5</v>
      </c>
      <c r="S18" s="1868">
        <v>5</v>
      </c>
      <c r="T18" s="1868">
        <v>5</v>
      </c>
      <c r="U18" s="1868">
        <v>5</v>
      </c>
      <c r="V18" s="1868">
        <v>5</v>
      </c>
      <c r="W18" s="1868">
        <v>5</v>
      </c>
      <c r="X18" s="1868">
        <v>4</v>
      </c>
      <c r="Y18" s="1868">
        <v>4</v>
      </c>
      <c r="Z18" s="1869">
        <v>4</v>
      </c>
      <c r="AA18" s="1868">
        <v>4</v>
      </c>
      <c r="AB18" s="1869">
        <v>4</v>
      </c>
      <c r="AC18" s="1868">
        <v>4</v>
      </c>
      <c r="AD18" s="1868">
        <v>4</v>
      </c>
      <c r="AE18" s="1868">
        <v>4</v>
      </c>
      <c r="AF18" s="1868">
        <v>4</v>
      </c>
      <c r="AG18" s="1868">
        <v>4</v>
      </c>
      <c r="AH18" s="1868">
        <v>4</v>
      </c>
      <c r="AI18" s="1868">
        <v>4</v>
      </c>
      <c r="AJ18" s="1868">
        <v>4</v>
      </c>
      <c r="AK18" s="1868">
        <v>4</v>
      </c>
      <c r="AL18" s="1868">
        <v>4</v>
      </c>
      <c r="AM18" s="1868">
        <v>4</v>
      </c>
      <c r="AN18" s="1868">
        <v>4</v>
      </c>
      <c r="AO18" s="1868">
        <v>4</v>
      </c>
      <c r="AP18" s="1868">
        <v>4</v>
      </c>
      <c r="AQ18" s="1868">
        <v>4</v>
      </c>
      <c r="AR18" s="1868">
        <v>4</v>
      </c>
      <c r="AS18" s="1868">
        <v>3</v>
      </c>
      <c r="AT18" s="1868">
        <v>3</v>
      </c>
      <c r="AU18" s="1868">
        <v>3</v>
      </c>
      <c r="AV18" s="1868">
        <v>3</v>
      </c>
      <c r="AW18" s="1868">
        <v>3</v>
      </c>
      <c r="AX18" s="1868">
        <v>3</v>
      </c>
      <c r="AY18" s="1868">
        <v>3</v>
      </c>
      <c r="AZ18" s="1868">
        <v>3</v>
      </c>
      <c r="BA18" s="1868">
        <v>3</v>
      </c>
      <c r="BB18" s="1868">
        <v>3</v>
      </c>
      <c r="BC18" s="1868">
        <v>3</v>
      </c>
      <c r="BD18" s="1868">
        <v>3</v>
      </c>
      <c r="BE18" s="1868">
        <v>3</v>
      </c>
      <c r="BF18" s="1868">
        <v>3</v>
      </c>
      <c r="BG18" s="1868">
        <v>3</v>
      </c>
      <c r="BH18" s="1868">
        <v>3</v>
      </c>
      <c r="BI18" s="1868">
        <v>3</v>
      </c>
      <c r="BJ18" s="1868">
        <v>3</v>
      </c>
      <c r="BK18" s="1868">
        <v>3</v>
      </c>
      <c r="BL18" s="1868">
        <v>3</v>
      </c>
      <c r="BM18" s="1868">
        <v>3</v>
      </c>
      <c r="BN18" s="1868">
        <v>3</v>
      </c>
      <c r="BO18" s="1868">
        <v>3</v>
      </c>
      <c r="BP18" s="1868">
        <v>3</v>
      </c>
      <c r="BQ18" s="1868">
        <v>3</v>
      </c>
      <c r="BR18" s="1868">
        <v>3</v>
      </c>
      <c r="BS18" s="1868">
        <v>3</v>
      </c>
      <c r="BT18" s="1868">
        <v>3</v>
      </c>
      <c r="BU18" s="1868">
        <v>4</v>
      </c>
      <c r="BV18" s="1868">
        <v>4</v>
      </c>
      <c r="BW18" s="1868">
        <v>4</v>
      </c>
      <c r="BX18" s="1868">
        <v>4</v>
      </c>
      <c r="BY18" s="1868">
        <v>4</v>
      </c>
      <c r="BZ18" s="1868">
        <v>4</v>
      </c>
      <c r="CA18" s="1868">
        <v>4</v>
      </c>
      <c r="CB18" s="1868">
        <v>4</v>
      </c>
      <c r="CC18" s="1868">
        <v>4</v>
      </c>
      <c r="CD18" s="1868">
        <v>4</v>
      </c>
      <c r="CE18" s="1868">
        <v>4</v>
      </c>
      <c r="CF18" s="1868">
        <v>4</v>
      </c>
      <c r="CG18" s="1868">
        <v>4</v>
      </c>
      <c r="CH18" s="1868">
        <v>4</v>
      </c>
      <c r="CI18" s="1868">
        <v>4</v>
      </c>
      <c r="CJ18" s="1868">
        <v>4</v>
      </c>
      <c r="CK18" s="1868">
        <v>4</v>
      </c>
      <c r="CL18" s="1868">
        <v>4</v>
      </c>
      <c r="CM18" s="1868">
        <v>4</v>
      </c>
      <c r="CN18" s="1868">
        <v>4</v>
      </c>
      <c r="CO18" s="1868">
        <v>4</v>
      </c>
      <c r="CP18" s="1868">
        <v>4</v>
      </c>
      <c r="CQ18" s="2157">
        <v>4</v>
      </c>
    </row>
    <row r="19" spans="1:95">
      <c r="A19" s="1854" t="s">
        <v>603</v>
      </c>
      <c r="B19" s="1861">
        <v>4</v>
      </c>
      <c r="C19" s="1861">
        <v>4</v>
      </c>
      <c r="D19" s="1861">
        <v>4</v>
      </c>
      <c r="E19" s="1868">
        <v>4</v>
      </c>
      <c r="F19" s="1868">
        <v>4</v>
      </c>
      <c r="G19" s="1868">
        <v>4</v>
      </c>
      <c r="H19" s="1868">
        <v>4</v>
      </c>
      <c r="I19" s="1868">
        <v>4</v>
      </c>
      <c r="J19" s="1868">
        <v>4</v>
      </c>
      <c r="K19" s="1868">
        <v>4</v>
      </c>
      <c r="L19" s="1868">
        <v>4</v>
      </c>
      <c r="M19" s="1868">
        <v>4</v>
      </c>
      <c r="N19" s="1868">
        <v>4</v>
      </c>
      <c r="O19" s="1868">
        <v>4</v>
      </c>
      <c r="P19" s="1868">
        <v>4</v>
      </c>
      <c r="Q19" s="1868">
        <v>4</v>
      </c>
      <c r="R19" s="1868">
        <v>4</v>
      </c>
      <c r="S19" s="1868">
        <v>4</v>
      </c>
      <c r="T19" s="1868">
        <v>4</v>
      </c>
      <c r="U19" s="1868">
        <v>4</v>
      </c>
      <c r="V19" s="1868">
        <v>4</v>
      </c>
      <c r="W19" s="1868">
        <v>4</v>
      </c>
      <c r="X19" s="1868">
        <v>4</v>
      </c>
      <c r="Y19" s="1868">
        <v>4</v>
      </c>
      <c r="Z19" s="1869">
        <v>4</v>
      </c>
      <c r="AA19" s="1868">
        <v>4</v>
      </c>
      <c r="AB19" s="1869">
        <v>4</v>
      </c>
      <c r="AC19" s="1868">
        <v>4</v>
      </c>
      <c r="AD19" s="1868">
        <v>4</v>
      </c>
      <c r="AE19" s="1868">
        <v>4</v>
      </c>
      <c r="AF19" s="1868">
        <v>4</v>
      </c>
      <c r="AG19" s="1868">
        <v>4</v>
      </c>
      <c r="AH19" s="1868">
        <v>4</v>
      </c>
      <c r="AI19" s="1868">
        <v>4</v>
      </c>
      <c r="AJ19" s="1868">
        <v>4</v>
      </c>
      <c r="AK19" s="1868">
        <v>4</v>
      </c>
      <c r="AL19" s="1868">
        <v>4</v>
      </c>
      <c r="AM19" s="1868">
        <v>4</v>
      </c>
      <c r="AN19" s="1868">
        <v>4</v>
      </c>
      <c r="AO19" s="1868">
        <v>4</v>
      </c>
      <c r="AP19" s="1868">
        <v>4</v>
      </c>
      <c r="AQ19" s="1868">
        <v>4</v>
      </c>
      <c r="AR19" s="1868">
        <v>4</v>
      </c>
      <c r="AS19" s="1868">
        <v>3</v>
      </c>
      <c r="AT19" s="1868">
        <v>3</v>
      </c>
      <c r="AU19" s="1868">
        <v>3</v>
      </c>
      <c r="AV19" s="1868">
        <v>3</v>
      </c>
      <c r="AW19" s="1868">
        <v>3</v>
      </c>
      <c r="AX19" s="1868">
        <v>3</v>
      </c>
      <c r="AY19" s="1868">
        <v>3</v>
      </c>
      <c r="AZ19" s="1868">
        <v>3</v>
      </c>
      <c r="BA19" s="1868">
        <v>3</v>
      </c>
      <c r="BB19" s="1868">
        <v>3</v>
      </c>
      <c r="BC19" s="1868">
        <v>3</v>
      </c>
      <c r="BD19" s="1868">
        <v>3</v>
      </c>
      <c r="BE19" s="1868">
        <v>3</v>
      </c>
      <c r="BF19" s="1868">
        <v>3</v>
      </c>
      <c r="BG19" s="1868">
        <v>3</v>
      </c>
      <c r="BH19" s="1868">
        <v>3</v>
      </c>
      <c r="BI19" s="1868">
        <v>3</v>
      </c>
      <c r="BJ19" s="1868">
        <v>3</v>
      </c>
      <c r="BK19" s="1868">
        <v>3</v>
      </c>
      <c r="BL19" s="1868">
        <v>3</v>
      </c>
      <c r="BM19" s="1868">
        <v>3</v>
      </c>
      <c r="BN19" s="1868">
        <v>3</v>
      </c>
      <c r="BO19" s="1868">
        <v>3</v>
      </c>
      <c r="BP19" s="1868">
        <v>3</v>
      </c>
      <c r="BQ19" s="1868">
        <v>3</v>
      </c>
      <c r="BR19" s="1868">
        <v>3</v>
      </c>
      <c r="BS19" s="1868">
        <v>3</v>
      </c>
      <c r="BT19" s="1868">
        <v>3</v>
      </c>
      <c r="BU19" s="1868">
        <v>4</v>
      </c>
      <c r="BV19" s="1868">
        <v>4</v>
      </c>
      <c r="BW19" s="1868">
        <v>4</v>
      </c>
      <c r="BX19" s="1868">
        <v>4</v>
      </c>
      <c r="BY19" s="1868">
        <v>4</v>
      </c>
      <c r="BZ19" s="1868">
        <v>4</v>
      </c>
      <c r="CA19" s="1868">
        <v>4</v>
      </c>
      <c r="CB19" s="1868">
        <v>4</v>
      </c>
      <c r="CC19" s="1868">
        <v>4</v>
      </c>
      <c r="CD19" s="1868">
        <v>4</v>
      </c>
      <c r="CE19" s="1868">
        <v>4</v>
      </c>
      <c r="CF19" s="1868">
        <v>4</v>
      </c>
      <c r="CG19" s="1868">
        <v>4</v>
      </c>
      <c r="CH19" s="1868">
        <v>4</v>
      </c>
      <c r="CI19" s="1868">
        <v>4</v>
      </c>
      <c r="CJ19" s="1868">
        <v>4</v>
      </c>
      <c r="CK19" s="1868">
        <v>4</v>
      </c>
      <c r="CL19" s="1868">
        <v>4</v>
      </c>
      <c r="CM19" s="1868">
        <v>4</v>
      </c>
      <c r="CN19" s="1868">
        <v>4</v>
      </c>
      <c r="CO19" s="1868">
        <v>4</v>
      </c>
      <c r="CP19" s="1868">
        <v>4</v>
      </c>
      <c r="CQ19" s="2157">
        <v>4</v>
      </c>
    </row>
    <row r="20" spans="1:95">
      <c r="A20" s="1858" t="s">
        <v>1471</v>
      </c>
      <c r="B20" s="1857"/>
      <c r="C20" s="1857"/>
      <c r="D20" s="1857"/>
      <c r="E20" s="1857"/>
      <c r="F20" s="1855"/>
      <c r="G20" s="1855"/>
      <c r="H20" s="1855"/>
      <c r="I20" s="1855"/>
      <c r="J20" s="1855"/>
      <c r="K20" s="1855"/>
      <c r="L20" s="1855"/>
      <c r="M20" s="1855"/>
      <c r="N20" s="1855"/>
      <c r="O20" s="1855"/>
      <c r="P20" s="1855"/>
      <c r="Q20" s="1855"/>
      <c r="R20" s="1855"/>
      <c r="S20" s="1855"/>
      <c r="T20" s="1855"/>
      <c r="U20" s="1855"/>
      <c r="V20" s="1855"/>
      <c r="W20" s="1855"/>
      <c r="X20" s="1855"/>
      <c r="Y20" s="1855"/>
      <c r="Z20" s="1856"/>
      <c r="AA20" s="1855"/>
      <c r="AB20" s="1856"/>
      <c r="AC20" s="1855"/>
      <c r="AD20" s="1855"/>
      <c r="AE20" s="1855"/>
      <c r="AF20" s="1855"/>
      <c r="AG20" s="1855"/>
      <c r="AH20" s="1855"/>
      <c r="AI20" s="1855"/>
      <c r="AJ20" s="1855"/>
      <c r="AK20" s="1855"/>
      <c r="AL20" s="1855"/>
      <c r="AM20" s="1855"/>
      <c r="AN20" s="1855"/>
      <c r="AO20" s="1855"/>
      <c r="AP20" s="1855"/>
      <c r="AQ20" s="1855"/>
      <c r="AR20" s="1855"/>
      <c r="AS20" s="1855"/>
      <c r="AT20" s="1855"/>
      <c r="AU20" s="1855"/>
      <c r="AV20" s="1855"/>
      <c r="AW20" s="1855"/>
      <c r="AX20" s="1855"/>
      <c r="AY20" s="1855"/>
      <c r="AZ20" s="1855"/>
      <c r="BA20" s="1855"/>
      <c r="BB20" s="1855"/>
      <c r="BC20" s="1855"/>
      <c r="BD20" s="1855"/>
      <c r="BE20" s="1855"/>
      <c r="BF20" s="1855"/>
      <c r="BG20" s="1855"/>
      <c r="BH20" s="1855"/>
      <c r="BI20" s="1855"/>
      <c r="BJ20" s="1855"/>
      <c r="BK20" s="1855"/>
      <c r="BL20" s="1855"/>
      <c r="BM20" s="1855"/>
      <c r="BN20" s="1855"/>
      <c r="BO20" s="1855"/>
      <c r="BP20" s="1855"/>
      <c r="BQ20" s="1855"/>
      <c r="BR20" s="1855"/>
      <c r="BS20" s="1855"/>
      <c r="BT20" s="1855"/>
      <c r="BU20" s="1855"/>
      <c r="BV20" s="1855"/>
      <c r="BW20" s="1855"/>
      <c r="BX20" s="1855"/>
      <c r="BY20" s="1855"/>
      <c r="BZ20" s="1855"/>
      <c r="CA20" s="1855"/>
      <c r="CB20" s="1855"/>
      <c r="CC20" s="1855"/>
      <c r="CD20" s="1855"/>
      <c r="CE20" s="1855"/>
      <c r="CF20" s="1855"/>
      <c r="CG20" s="1855"/>
      <c r="CH20" s="1855"/>
      <c r="CI20" s="1855"/>
      <c r="CJ20" s="1855"/>
      <c r="CK20" s="1855"/>
      <c r="CL20" s="1855"/>
      <c r="CM20" s="1855"/>
      <c r="CN20" s="1855"/>
      <c r="CO20" s="1855"/>
      <c r="CP20" s="1855"/>
      <c r="CQ20" s="2158"/>
    </row>
    <row r="21" spans="1:95">
      <c r="A21" s="1867" t="s">
        <v>1470</v>
      </c>
      <c r="B21" s="1850" t="s">
        <v>62</v>
      </c>
      <c r="C21" s="1850" t="s">
        <v>62</v>
      </c>
      <c r="D21" s="1850" t="s">
        <v>62</v>
      </c>
      <c r="E21" s="1850" t="s">
        <v>62</v>
      </c>
      <c r="F21" s="1850" t="s">
        <v>62</v>
      </c>
      <c r="G21" s="1850" t="s">
        <v>62</v>
      </c>
      <c r="H21" s="1850" t="s">
        <v>62</v>
      </c>
      <c r="I21" s="1850" t="s">
        <v>62</v>
      </c>
      <c r="J21" s="1850" t="s">
        <v>62</v>
      </c>
      <c r="K21" s="1850" t="s">
        <v>62</v>
      </c>
      <c r="L21" s="1850">
        <v>0.24049999999999999</v>
      </c>
      <c r="M21" s="1850">
        <v>0.35549999999999998</v>
      </c>
      <c r="N21" s="1850">
        <v>1.11008</v>
      </c>
      <c r="O21" s="1850">
        <v>1.3104</v>
      </c>
      <c r="P21" s="1850">
        <v>4.9694454545454549</v>
      </c>
      <c r="Q21" s="1850">
        <v>4.2769000000000004</v>
      </c>
      <c r="R21" s="1850">
        <v>3.6447159090909089</v>
      </c>
      <c r="S21" s="1850">
        <v>4.63</v>
      </c>
      <c r="T21" s="1850">
        <v>4.6928000000000001</v>
      </c>
      <c r="U21" s="1850">
        <v>4.78</v>
      </c>
      <c r="V21" s="1850">
        <v>4.5482199999999997</v>
      </c>
      <c r="W21" s="1850">
        <v>3.0712999999999999</v>
      </c>
      <c r="X21" s="1850">
        <v>2.4500000000000002</v>
      </c>
      <c r="Y21" s="1850">
        <v>2.3180999999999998</v>
      </c>
      <c r="Z21" s="1859">
        <v>1.0004999999999999</v>
      </c>
      <c r="AA21" s="1850">
        <v>0.5746</v>
      </c>
      <c r="AB21" s="1859">
        <v>1.2999999999999999E-3</v>
      </c>
      <c r="AC21" s="1850">
        <v>1.7678</v>
      </c>
      <c r="AD21" s="1850">
        <v>3.8712</v>
      </c>
      <c r="AE21" s="1850">
        <v>3.7233999999999998</v>
      </c>
      <c r="AF21" s="1850">
        <v>3.8228</v>
      </c>
      <c r="AG21" s="1850">
        <v>3.7429999999999999</v>
      </c>
      <c r="AH21" s="1850">
        <v>3.7429999999999999</v>
      </c>
      <c r="AI21" s="1850">
        <v>4.3277999999999999</v>
      </c>
      <c r="AJ21" s="1850" t="s">
        <v>62</v>
      </c>
      <c r="AK21" s="1850" t="s">
        <v>62</v>
      </c>
      <c r="AL21" s="1850" t="s">
        <v>62</v>
      </c>
      <c r="AM21" s="1850" t="s">
        <v>62</v>
      </c>
      <c r="AN21" s="1850" t="s">
        <v>62</v>
      </c>
      <c r="AO21" s="1850" t="s">
        <v>62</v>
      </c>
      <c r="AP21" s="1850" t="s">
        <v>62</v>
      </c>
      <c r="AQ21" s="1850" t="s">
        <v>62</v>
      </c>
      <c r="AR21" s="1850" t="s">
        <v>62</v>
      </c>
      <c r="AS21" s="1850" t="s">
        <v>62</v>
      </c>
      <c r="AT21" s="1850" t="s">
        <v>62</v>
      </c>
      <c r="AU21" s="1850">
        <v>0.1144</v>
      </c>
      <c r="AV21" s="1850">
        <v>9.3600000000000003E-2</v>
      </c>
      <c r="AW21" s="1850">
        <v>2.9899999999999999E-2</v>
      </c>
      <c r="AX21" s="1850">
        <v>0.1066</v>
      </c>
      <c r="AY21" s="1850">
        <v>3.9E-2</v>
      </c>
      <c r="AZ21" s="1850">
        <v>0.26529999999999998</v>
      </c>
      <c r="BA21" s="1850">
        <v>0.1066</v>
      </c>
      <c r="BB21" s="1850">
        <v>0.82210000000000005</v>
      </c>
      <c r="BC21" s="1850">
        <v>0.66979999999999995</v>
      </c>
      <c r="BD21" s="1850">
        <v>0.70369999999999999</v>
      </c>
      <c r="BE21" s="1850">
        <v>1.6831</v>
      </c>
      <c r="BF21" s="1850">
        <v>2.129</v>
      </c>
      <c r="BG21" s="1850">
        <v>4.6825000000000001</v>
      </c>
      <c r="BH21" s="1850">
        <v>0.1651</v>
      </c>
      <c r="BI21" s="1850" t="s">
        <v>62</v>
      </c>
      <c r="BJ21" s="1850" t="s">
        <v>62</v>
      </c>
      <c r="BK21" s="1850" t="s">
        <v>62</v>
      </c>
      <c r="BL21" s="1850">
        <v>5.0453000000000001</v>
      </c>
      <c r="BM21" s="1850">
        <v>4.7244000000000002</v>
      </c>
      <c r="BN21" s="1850">
        <v>5.4764999999999997</v>
      </c>
      <c r="BO21" s="1850">
        <v>7.159128571428572</v>
      </c>
      <c r="BP21" s="1850">
        <v>7.3865142857142851</v>
      </c>
      <c r="BQ21" s="1850">
        <v>7.9260714285714284</v>
      </c>
      <c r="BR21" s="1850">
        <v>9.2693666666666665</v>
      </c>
      <c r="BS21" s="1850">
        <v>10.141642857142857</v>
      </c>
      <c r="BT21" s="1850">
        <v>9.3829999999999991</v>
      </c>
      <c r="BU21" s="1850">
        <v>8.7629285714285707</v>
      </c>
      <c r="BV21" s="1850">
        <v>9.2042555555555552</v>
      </c>
      <c r="BW21" s="1850">
        <v>8.912177777777778</v>
      </c>
      <c r="BX21" s="1850">
        <v>9.451257142857143</v>
      </c>
      <c r="BY21" s="1850">
        <v>8.8276857142857139</v>
      </c>
      <c r="BZ21" s="1850">
        <v>5.9001000000000001</v>
      </c>
      <c r="CA21" s="1850">
        <v>7.3866266666666665</v>
      </c>
      <c r="CB21" s="1850">
        <v>8.823370588235294</v>
      </c>
      <c r="CC21" s="1850">
        <v>8.4468500000000013</v>
      </c>
      <c r="CD21" s="1850">
        <v>7.5628781250000001</v>
      </c>
      <c r="CE21" s="1850">
        <v>4.3866888888888891</v>
      </c>
      <c r="CF21" s="1850">
        <v>4.1628999999999996</v>
      </c>
      <c r="CG21" s="1850">
        <v>5.3260538461538456</v>
      </c>
      <c r="CH21" s="1850">
        <v>3.2341000000000002</v>
      </c>
      <c r="CI21" s="1850">
        <v>3.0254846153846158</v>
      </c>
      <c r="CJ21" s="1850">
        <v>2.1989153846153848</v>
      </c>
      <c r="CK21" s="1850">
        <v>2.442676923076923</v>
      </c>
      <c r="CL21" s="1850">
        <v>3.1371000000000002</v>
      </c>
      <c r="CM21" s="1850">
        <v>2.8734999999999999</v>
      </c>
      <c r="CN21" s="1850">
        <v>2.7101833333333336</v>
      </c>
      <c r="CO21" s="1850">
        <v>2.8727130434782606</v>
      </c>
      <c r="CP21" s="1850">
        <v>2.7979571428571428</v>
      </c>
      <c r="CQ21" s="2161">
        <v>2.9666652173913044</v>
      </c>
    </row>
    <row r="22" spans="1:95">
      <c r="A22" s="1867" t="s">
        <v>1469</v>
      </c>
      <c r="B22" s="1850">
        <v>2.12</v>
      </c>
      <c r="C22" s="1850">
        <v>3.004</v>
      </c>
      <c r="D22" s="1850">
        <v>2.3420000000000001</v>
      </c>
      <c r="E22" s="1850">
        <v>1.74</v>
      </c>
      <c r="F22" s="1850">
        <v>2.6432000000000002</v>
      </c>
      <c r="G22" s="1850">
        <v>0.74419999999999997</v>
      </c>
      <c r="H22" s="1850">
        <v>0.92610000000000003</v>
      </c>
      <c r="I22" s="1850">
        <v>0.77629999999999999</v>
      </c>
      <c r="J22" s="1850">
        <v>1.03</v>
      </c>
      <c r="K22" s="1850">
        <v>0.71033567156063082</v>
      </c>
      <c r="L22" s="1850">
        <v>0.55069999999999997</v>
      </c>
      <c r="M22" s="1850">
        <v>0.48110000000000003</v>
      </c>
      <c r="N22" s="1850">
        <v>1.1832</v>
      </c>
      <c r="O22" s="1850">
        <v>2.5548000000000002</v>
      </c>
      <c r="P22" s="1850">
        <v>5.5149176531715014</v>
      </c>
      <c r="Q22" s="1850">
        <v>5.8220000000000001</v>
      </c>
      <c r="R22" s="1850">
        <v>3.9250794520547947</v>
      </c>
      <c r="S22" s="1850">
        <v>4.7</v>
      </c>
      <c r="T22" s="1850">
        <v>4.9848999999999997</v>
      </c>
      <c r="U22" s="1850">
        <v>5.15</v>
      </c>
      <c r="V22" s="1850">
        <v>4.3784369186716257</v>
      </c>
      <c r="W22" s="1850">
        <v>3.7410999999999999</v>
      </c>
      <c r="X22" s="1850">
        <v>3.34</v>
      </c>
      <c r="Y22" s="1850">
        <v>2.7395999999999998</v>
      </c>
      <c r="Z22" s="1859">
        <v>1.7707609396914445</v>
      </c>
      <c r="AA22" s="1850">
        <v>2.2029999999999998</v>
      </c>
      <c r="AB22" s="1859">
        <v>0.99690000000000001</v>
      </c>
      <c r="AC22" s="1850">
        <v>0.86</v>
      </c>
      <c r="AD22" s="1850">
        <v>3.4394</v>
      </c>
      <c r="AE22" s="1850">
        <v>3.5543999999999998</v>
      </c>
      <c r="AF22" s="1850">
        <v>4.4381650070126222</v>
      </c>
      <c r="AG22" s="1850">
        <v>4.2913156626506019</v>
      </c>
      <c r="AH22" s="1850">
        <v>5.503210042397539</v>
      </c>
      <c r="AI22" s="1850">
        <v>4.9685157869012704</v>
      </c>
      <c r="AJ22" s="1850">
        <v>0.20724000000000001</v>
      </c>
      <c r="AK22" s="1850">
        <v>2.7289786548069812</v>
      </c>
      <c r="AL22" s="1850">
        <v>4.3273659852820936</v>
      </c>
      <c r="AM22" s="1850">
        <v>3.8337399999999997</v>
      </c>
      <c r="AN22" s="1850">
        <v>1.6375838307423722</v>
      </c>
      <c r="AO22" s="1850">
        <v>3.1710930596285434</v>
      </c>
      <c r="AP22" s="1850">
        <v>3.9069000000000003</v>
      </c>
      <c r="AQ22" s="1850">
        <v>3.9651105287222541</v>
      </c>
      <c r="AR22" s="1850">
        <v>2.1309222357229651</v>
      </c>
      <c r="AS22" s="1850">
        <v>3.5118599999999995</v>
      </c>
      <c r="AT22" s="1850">
        <v>2.8078835500835742</v>
      </c>
      <c r="AU22" s="1850">
        <v>1.2727017155928326</v>
      </c>
      <c r="AV22" s="1850">
        <v>0.21474000000000001</v>
      </c>
      <c r="AW22" s="1850">
        <v>0.12893633038707711</v>
      </c>
      <c r="AX22" s="1850">
        <v>0.62888439046333788</v>
      </c>
      <c r="AY22" s="1850">
        <v>0.78642000000000012</v>
      </c>
      <c r="AZ22" s="1850">
        <v>0.5988099918723967</v>
      </c>
      <c r="BA22" s="1850">
        <v>0.8661787674313991</v>
      </c>
      <c r="BB22" s="1850">
        <v>1.1301000000000001</v>
      </c>
      <c r="BC22" s="1850">
        <v>2.0299999999999998</v>
      </c>
      <c r="BD22" s="1850">
        <v>2.7635000000000001</v>
      </c>
      <c r="BE22" s="1850">
        <v>2.2838474999999998</v>
      </c>
      <c r="BF22" s="1850">
        <v>3.7905938603285909</v>
      </c>
      <c r="BG22" s="1850">
        <v>4.5516872152678021</v>
      </c>
      <c r="BH22" s="1850">
        <v>0.65619249999999996</v>
      </c>
      <c r="BI22" s="1850">
        <v>3.9754420183839456</v>
      </c>
      <c r="BJ22" s="1850">
        <v>4.8556569252077564</v>
      </c>
      <c r="BK22" s="1850">
        <v>4.8066100000000009</v>
      </c>
      <c r="BL22" s="1850">
        <v>5.0384472400021885</v>
      </c>
      <c r="BM22" s="1850">
        <v>5.0671839583989913</v>
      </c>
      <c r="BN22" s="1850">
        <v>5.3154368749999996</v>
      </c>
      <c r="BO22" s="1850">
        <v>6.816769571202423</v>
      </c>
      <c r="BP22" s="1850">
        <v>7.5807637081404851</v>
      </c>
      <c r="BQ22" s="1850">
        <v>8.3004745161290323</v>
      </c>
      <c r="BR22" s="1850">
        <v>9.9033679687072578</v>
      </c>
      <c r="BS22" s="1850">
        <v>10.664216608887488</v>
      </c>
      <c r="BT22" s="1850">
        <v>10.642646521739131</v>
      </c>
      <c r="BU22" s="1850">
        <v>9.0877899584222313</v>
      </c>
      <c r="BV22" s="1850">
        <v>10.14114322653176</v>
      </c>
      <c r="BW22" s="1850">
        <v>10.880964347826087</v>
      </c>
      <c r="BX22" s="1850">
        <v>10.6659864010098</v>
      </c>
      <c r="BY22" s="1850">
        <v>10.893919805316362</v>
      </c>
      <c r="BZ22" s="1850">
        <v>9.7928928571428564</v>
      </c>
      <c r="CA22" s="1850">
        <v>9.3344439771406211</v>
      </c>
      <c r="CB22" s="1850">
        <v>9.740045658238099</v>
      </c>
      <c r="CC22" s="1850">
        <v>9.6580855525185481</v>
      </c>
      <c r="CD22" s="1850">
        <v>9.0658884482219655</v>
      </c>
      <c r="CE22" s="1850">
        <v>6.3519264674719231</v>
      </c>
      <c r="CF22" s="1850">
        <v>5.9223524319868099</v>
      </c>
      <c r="CG22" s="1850">
        <v>5.9516291178068181</v>
      </c>
      <c r="CH22" s="1850">
        <v>4.9416000000000002</v>
      </c>
      <c r="CI22" s="1850">
        <v>4.3880681005316582</v>
      </c>
      <c r="CJ22" s="1850">
        <v>3.5320864021331042</v>
      </c>
      <c r="CK22" s="1850">
        <v>3.3694999999999999</v>
      </c>
      <c r="CL22" s="1850">
        <v>3.3431000000000002</v>
      </c>
      <c r="CM22" s="1850">
        <v>3.0188000000000001</v>
      </c>
      <c r="CN22" s="1850">
        <v>2.9972465442242631</v>
      </c>
      <c r="CO22" s="1850">
        <v>3.0166937882764655</v>
      </c>
      <c r="CP22" s="1850">
        <v>2.9912961008793761</v>
      </c>
      <c r="CQ22" s="2161">
        <v>2.9984952634122766</v>
      </c>
    </row>
    <row r="23" spans="1:95">
      <c r="A23" s="1867" t="s">
        <v>1468</v>
      </c>
      <c r="B23" s="1850">
        <v>2.2999999999999998</v>
      </c>
      <c r="C23" s="1850">
        <v>3.1621084055017827</v>
      </c>
      <c r="D23" s="1850" t="s">
        <v>62</v>
      </c>
      <c r="E23" s="1850">
        <v>2.23</v>
      </c>
      <c r="F23" s="1850" t="s">
        <v>62</v>
      </c>
      <c r="G23" s="1850">
        <v>2.8525</v>
      </c>
      <c r="H23" s="1850">
        <v>1.4455</v>
      </c>
      <c r="I23" s="1850">
        <v>1.3360000000000001</v>
      </c>
      <c r="J23" s="1850">
        <v>2.02</v>
      </c>
      <c r="K23" s="1850">
        <v>1.7079</v>
      </c>
      <c r="L23" s="1850" t="s">
        <v>1466</v>
      </c>
      <c r="M23" s="1850">
        <v>2.0487000000000002</v>
      </c>
      <c r="N23" s="1850">
        <v>1.7726</v>
      </c>
      <c r="O23" s="1850">
        <v>2.9860000000000002</v>
      </c>
      <c r="P23" s="1850" t="s">
        <v>1466</v>
      </c>
      <c r="Q23" s="1850">
        <v>5.0168999999999997</v>
      </c>
      <c r="R23" s="1850" t="s">
        <v>1466</v>
      </c>
      <c r="S23" s="1850" t="s">
        <v>1466</v>
      </c>
      <c r="T23" s="1850">
        <v>5.0824999999999996</v>
      </c>
      <c r="U23" s="1850">
        <v>5.25</v>
      </c>
      <c r="V23" s="1850">
        <v>4.9190006711409398</v>
      </c>
      <c r="W23" s="1850">
        <v>4.3910999999999998</v>
      </c>
      <c r="X23" s="1850" t="s">
        <v>62</v>
      </c>
      <c r="Y23" s="1850">
        <v>3.1676000000000002</v>
      </c>
      <c r="Z23" s="1859">
        <v>2.6588604855920774</v>
      </c>
      <c r="AA23" s="1850">
        <v>2.6684000000000001</v>
      </c>
      <c r="AB23" s="1859">
        <v>2.0661</v>
      </c>
      <c r="AC23" s="1850">
        <v>1.6659999999999999</v>
      </c>
      <c r="AD23" s="1850" t="s">
        <v>62</v>
      </c>
      <c r="AE23" s="1850">
        <v>4.3693999999999997</v>
      </c>
      <c r="AF23" s="1850">
        <v>4.6257844508737627</v>
      </c>
      <c r="AG23" s="1850">
        <v>4.754189189189189</v>
      </c>
      <c r="AH23" s="1850">
        <v>5.6880737572254336</v>
      </c>
      <c r="AI23" s="1850">
        <v>5.0255818181818173</v>
      </c>
      <c r="AJ23" s="1850" t="s">
        <v>62</v>
      </c>
      <c r="AK23" s="1850">
        <v>3.2666594684385379</v>
      </c>
      <c r="AL23" s="1850">
        <v>4.5362454645505599</v>
      </c>
      <c r="AM23" s="1850">
        <v>4.4024857142857137</v>
      </c>
      <c r="AN23" s="1850">
        <v>3.6099593063583817</v>
      </c>
      <c r="AO23" s="1850">
        <v>4.5081818181818178</v>
      </c>
      <c r="AP23" s="1850" t="s">
        <v>62</v>
      </c>
      <c r="AQ23" s="1850" t="s">
        <v>62</v>
      </c>
      <c r="AR23" s="1850">
        <v>3.7208150170648464</v>
      </c>
      <c r="AS23" s="1850">
        <v>4.5023623376623378</v>
      </c>
      <c r="AT23" s="1850">
        <v>4.565681130524152</v>
      </c>
      <c r="AU23" s="1850">
        <v>1.9586363636363637</v>
      </c>
      <c r="AV23" s="1850" t="s">
        <v>62</v>
      </c>
      <c r="AW23" s="1850">
        <v>1.0099</v>
      </c>
      <c r="AX23" s="1850">
        <v>1.332763282571912</v>
      </c>
      <c r="AY23" s="1850">
        <v>1.4798588235294117</v>
      </c>
      <c r="AZ23" s="1850">
        <v>1.2990453947368421</v>
      </c>
      <c r="BA23" s="1850">
        <v>1.1737</v>
      </c>
      <c r="BB23" s="1850">
        <v>1.5479000000000001</v>
      </c>
      <c r="BC23" s="1850" t="s">
        <v>62</v>
      </c>
      <c r="BD23" s="1850">
        <v>2.9289000000000001</v>
      </c>
      <c r="BE23" s="1850">
        <v>3.5869545454545455</v>
      </c>
      <c r="BF23" s="1850">
        <v>3.8596147186796697</v>
      </c>
      <c r="BG23" s="1850">
        <v>4.3863307692307698</v>
      </c>
      <c r="BH23" s="1851">
        <v>1.5328999999999999</v>
      </c>
      <c r="BI23" s="1851" t="s">
        <v>62</v>
      </c>
      <c r="BJ23" s="1850">
        <v>4.8094227621483379</v>
      </c>
      <c r="BK23" s="1850">
        <v>4.9755090909090915</v>
      </c>
      <c r="BL23" s="1850">
        <v>5.0235856206771023</v>
      </c>
      <c r="BM23" s="1850">
        <v>5.0696307692307689</v>
      </c>
      <c r="BN23" s="1850">
        <v>5.1207000000000003</v>
      </c>
      <c r="BO23" s="1850">
        <v>6.3866000000000014</v>
      </c>
      <c r="BP23" s="1850">
        <v>7.5067959079283879</v>
      </c>
      <c r="BQ23" s="1850">
        <v>8.5315095238095235</v>
      </c>
      <c r="BR23" s="1850">
        <v>9.7610287731685776</v>
      </c>
      <c r="BS23" s="1850">
        <v>10.644761538461537</v>
      </c>
      <c r="BT23" s="1850">
        <v>10.397345454545455</v>
      </c>
      <c r="BU23" s="1850">
        <v>9.0298999999999996</v>
      </c>
      <c r="BV23" s="1850">
        <v>10.371627021040975</v>
      </c>
      <c r="BW23" s="1850">
        <v>11.642716107600064</v>
      </c>
      <c r="BX23" s="1850">
        <v>11.763654505622901</v>
      </c>
      <c r="BY23" s="1850">
        <v>11.556581385869565</v>
      </c>
      <c r="BZ23" s="1850">
        <v>10.296299999999999</v>
      </c>
      <c r="CA23" s="1850">
        <v>9.8685846153846164</v>
      </c>
      <c r="CB23" s="1850">
        <v>9.7110680672268916</v>
      </c>
      <c r="CC23" s="1850">
        <v>9.5841909090909105</v>
      </c>
      <c r="CD23" s="1850">
        <v>9.0532407079646031</v>
      </c>
      <c r="CE23" s="1850">
        <v>6.5494409314823105</v>
      </c>
      <c r="CF23" s="1850">
        <v>6.3683944444444451</v>
      </c>
      <c r="CG23" s="1850">
        <v>6.4093999999999998</v>
      </c>
      <c r="CH23" s="1850">
        <v>5.3875000000000002</v>
      </c>
      <c r="CI23" s="1850">
        <v>5.4527999999999999</v>
      </c>
      <c r="CJ23" s="1850">
        <v>4.1401322064269506</v>
      </c>
      <c r="CK23" s="1850">
        <v>3.9538799803246438</v>
      </c>
      <c r="CL23" s="1850">
        <v>3.5455000000000001</v>
      </c>
      <c r="CM23" s="1850">
        <v>3.2307000000000001</v>
      </c>
      <c r="CN23" s="1850">
        <v>3.0488264705882351</v>
      </c>
      <c r="CO23" s="1850">
        <v>3.0774545454545454</v>
      </c>
      <c r="CP23" s="1850">
        <v>3.0392990839841865</v>
      </c>
      <c r="CQ23" s="2161">
        <v>3.0382849955869373</v>
      </c>
    </row>
    <row r="24" spans="1:95">
      <c r="A24" s="1867" t="s">
        <v>1467</v>
      </c>
      <c r="B24" s="1850">
        <v>2.74</v>
      </c>
      <c r="C24" s="1850">
        <v>3.6509999999999998</v>
      </c>
      <c r="D24" s="1850">
        <v>3.25</v>
      </c>
      <c r="E24" s="1850">
        <v>2.7</v>
      </c>
      <c r="F24" s="1850" t="s">
        <v>62</v>
      </c>
      <c r="G24" s="1850">
        <v>2.2334999999999998</v>
      </c>
      <c r="H24" s="1850">
        <v>2.3067000000000002</v>
      </c>
      <c r="I24" s="1850">
        <v>2.8351000000000002</v>
      </c>
      <c r="J24" s="1850">
        <v>2.1</v>
      </c>
      <c r="K24" s="1850" t="s">
        <v>1466</v>
      </c>
      <c r="L24" s="1850">
        <v>1.3228599999999999</v>
      </c>
      <c r="M24" s="1850">
        <v>1.5144</v>
      </c>
      <c r="N24" s="1850">
        <v>2.0476999999999999</v>
      </c>
      <c r="O24" s="1850">
        <v>3.1175000000000002</v>
      </c>
      <c r="P24" s="1850">
        <v>4.9699</v>
      </c>
      <c r="Q24" s="1850">
        <v>5.7587999999999999</v>
      </c>
      <c r="R24" s="1850" t="s">
        <v>1466</v>
      </c>
      <c r="S24" s="1850">
        <v>5.17</v>
      </c>
      <c r="T24" s="1850">
        <v>5.1997</v>
      </c>
      <c r="U24" s="1850">
        <v>5.32</v>
      </c>
      <c r="V24" s="1850">
        <v>4.8255237762237764</v>
      </c>
      <c r="W24" s="1850" t="s">
        <v>62</v>
      </c>
      <c r="X24" s="1850">
        <v>3.93</v>
      </c>
      <c r="Y24" s="1850">
        <v>3.6044</v>
      </c>
      <c r="Z24" s="1859">
        <v>3.2066499999999998</v>
      </c>
      <c r="AA24" s="1850">
        <v>3.0962000000000001</v>
      </c>
      <c r="AB24" s="1859">
        <v>2.1920000000000002</v>
      </c>
      <c r="AC24" s="1850">
        <v>2</v>
      </c>
      <c r="AD24" s="1850" t="s">
        <v>62</v>
      </c>
      <c r="AE24" s="1850">
        <v>4.7937000000000003</v>
      </c>
      <c r="AF24" s="1850">
        <v>4.686042546683332</v>
      </c>
      <c r="AG24" s="1850">
        <v>4.773456862745098</v>
      </c>
      <c r="AH24" s="1850">
        <v>5.7765341849148415</v>
      </c>
      <c r="AI24" s="1850">
        <v>4.7758000000000003</v>
      </c>
      <c r="AJ24" s="1850" t="s">
        <v>62</v>
      </c>
      <c r="AK24" s="1850">
        <v>3.6505666666666667</v>
      </c>
      <c r="AL24" s="1850">
        <v>4.5620000000000003</v>
      </c>
      <c r="AM24" s="1850">
        <v>4.4587683453237412</v>
      </c>
      <c r="AN24" s="1850">
        <v>3.1934999999999998</v>
      </c>
      <c r="AO24" s="1850">
        <v>3.6015000000000001</v>
      </c>
      <c r="AP24" s="1850" t="s">
        <v>62</v>
      </c>
      <c r="AQ24" s="1850" t="s">
        <v>62</v>
      </c>
      <c r="AR24" s="1850">
        <v>3.9417230769230769</v>
      </c>
      <c r="AS24" s="1850">
        <v>5.0007019607843137</v>
      </c>
      <c r="AT24" s="1850">
        <v>4.234516684961581</v>
      </c>
      <c r="AU24" s="1850">
        <v>2.2574000000000001</v>
      </c>
      <c r="AV24" s="1850" t="s">
        <v>62</v>
      </c>
      <c r="AW24" s="1850">
        <v>1.2548666666666668</v>
      </c>
      <c r="AX24" s="1850">
        <v>2.0007800000000002</v>
      </c>
      <c r="AY24" s="1850">
        <v>2.4025179916317994</v>
      </c>
      <c r="AZ24" s="1850">
        <v>1.9453061611374405</v>
      </c>
      <c r="BA24" s="1850">
        <v>1.7313000000000001</v>
      </c>
      <c r="BB24" s="1850">
        <v>1.9798</v>
      </c>
      <c r="BC24" s="1850" t="s">
        <v>62</v>
      </c>
      <c r="BD24" s="1850">
        <v>3.3393999999999999</v>
      </c>
      <c r="BE24" s="1850">
        <v>3.7203196078431375</v>
      </c>
      <c r="BF24" s="1850">
        <v>4.2185426293408934</v>
      </c>
      <c r="BG24" s="1850">
        <v>4.160828767123288</v>
      </c>
      <c r="BH24" s="1851" t="s">
        <v>62</v>
      </c>
      <c r="BI24" s="1866">
        <v>4.0152000000000001</v>
      </c>
      <c r="BJ24" s="1864">
        <v>4.7239599999999999</v>
      </c>
      <c r="BK24" s="1864">
        <v>4.9710644351464444</v>
      </c>
      <c r="BL24" s="1864">
        <v>4.9719431279620849</v>
      </c>
      <c r="BM24" s="1864">
        <v>4.9892000000000003</v>
      </c>
      <c r="BN24" s="1864">
        <v>5.2938999999999998</v>
      </c>
      <c r="BO24" s="1864" t="s">
        <v>62</v>
      </c>
      <c r="BP24" s="1864">
        <v>7.3530749999999996</v>
      </c>
      <c r="BQ24" s="1864">
        <v>8.2289901960784313</v>
      </c>
      <c r="BR24" s="1864">
        <v>9.4983594249201282</v>
      </c>
      <c r="BS24" s="1864">
        <v>10.185529347429092</v>
      </c>
      <c r="BT24" s="1864" t="s">
        <v>62</v>
      </c>
      <c r="BU24" s="1864">
        <v>9.0272999999999985</v>
      </c>
      <c r="BV24" s="1864">
        <v>10.529433333333333</v>
      </c>
      <c r="BW24" s="1864">
        <v>10.800469874476986</v>
      </c>
      <c r="BX24" s="1864">
        <v>11.522626315789473</v>
      </c>
      <c r="BY24" s="1864">
        <v>11.924139130434783</v>
      </c>
      <c r="BZ24" s="1864">
        <v>10.242363636363637</v>
      </c>
      <c r="CA24" s="1864">
        <v>9.6033499999999989</v>
      </c>
      <c r="CB24" s="1864">
        <v>9.7092666666666663</v>
      </c>
      <c r="CC24" s="1864">
        <v>9.4253890985324951</v>
      </c>
      <c r="CD24" s="1864">
        <v>8.5486980367159617</v>
      </c>
      <c r="CE24" s="1864">
        <v>6.9993528876258102</v>
      </c>
      <c r="CF24" s="1864">
        <v>6.3746999999999998</v>
      </c>
      <c r="CG24" s="1864">
        <v>6.4361999999999995</v>
      </c>
      <c r="CH24" s="1864">
        <v>5.8654999999999999</v>
      </c>
      <c r="CI24" s="1864">
        <v>5.8191044943820236</v>
      </c>
      <c r="CJ24" s="1864">
        <v>4.6426894736842108</v>
      </c>
      <c r="CK24" s="1864">
        <v>4.3827999999999996</v>
      </c>
      <c r="CL24" s="1864">
        <v>4.1313000000000004</v>
      </c>
      <c r="CM24" s="1864">
        <v>3.5977000000000001</v>
      </c>
      <c r="CN24" s="1864">
        <v>3.2875421052631579</v>
      </c>
      <c r="CO24" s="1864">
        <v>3.2712477987421384</v>
      </c>
      <c r="CP24" s="1864">
        <v>3.2039532600992207</v>
      </c>
      <c r="CQ24" s="2162">
        <v>3.1934536061868113</v>
      </c>
    </row>
    <row r="25" spans="1:95" s="1841" customFormat="1">
      <c r="A25" s="1854" t="s">
        <v>84</v>
      </c>
      <c r="B25" s="1850" t="s">
        <v>1465</v>
      </c>
      <c r="C25" s="1850" t="s">
        <v>1465</v>
      </c>
      <c r="D25" s="1850" t="s">
        <v>1465</v>
      </c>
      <c r="E25" s="1850" t="s">
        <v>1465</v>
      </c>
      <c r="F25" s="1850" t="s">
        <v>1465</v>
      </c>
      <c r="G25" s="1850" t="s">
        <v>1465</v>
      </c>
      <c r="H25" s="1850" t="s">
        <v>1465</v>
      </c>
      <c r="I25" s="1850" t="s">
        <v>1465</v>
      </c>
      <c r="J25" s="1850" t="s">
        <v>1465</v>
      </c>
      <c r="K25" s="1850" t="s">
        <v>1465</v>
      </c>
      <c r="L25" s="1850" t="s">
        <v>1464</v>
      </c>
      <c r="M25" s="1850" t="s">
        <v>1464</v>
      </c>
      <c r="N25" s="1850" t="s">
        <v>1464</v>
      </c>
      <c r="O25" s="1850" t="s">
        <v>1464</v>
      </c>
      <c r="P25" s="1850" t="s">
        <v>1464</v>
      </c>
      <c r="Q25" s="1850" t="s">
        <v>1464</v>
      </c>
      <c r="R25" s="1850" t="s">
        <v>1464</v>
      </c>
      <c r="S25" s="1850" t="s">
        <v>1464</v>
      </c>
      <c r="T25" s="1850" t="s">
        <v>1464</v>
      </c>
      <c r="U25" s="1850" t="s">
        <v>1464</v>
      </c>
      <c r="V25" s="1850" t="s">
        <v>1464</v>
      </c>
      <c r="W25" s="1850" t="s">
        <v>1464</v>
      </c>
      <c r="X25" s="1850" t="s">
        <v>1464</v>
      </c>
      <c r="Y25" s="1850" t="s">
        <v>1464</v>
      </c>
      <c r="Z25" s="1859" t="s">
        <v>1464</v>
      </c>
      <c r="AA25" s="1850" t="s">
        <v>1464</v>
      </c>
      <c r="AB25" s="1859" t="s">
        <v>1464</v>
      </c>
      <c r="AC25" s="1850" t="s">
        <v>1464</v>
      </c>
      <c r="AD25" s="1850" t="s">
        <v>1464</v>
      </c>
      <c r="AE25" s="1850" t="s">
        <v>1464</v>
      </c>
      <c r="AF25" s="1850" t="s">
        <v>1464</v>
      </c>
      <c r="AG25" s="1850" t="s">
        <v>1464</v>
      </c>
      <c r="AH25" s="1850" t="s">
        <v>1464</v>
      </c>
      <c r="AI25" s="1850" t="s">
        <v>1464</v>
      </c>
      <c r="AJ25" s="1850" t="s">
        <v>1464</v>
      </c>
      <c r="AK25" s="1850" t="s">
        <v>1464</v>
      </c>
      <c r="AL25" s="1850" t="s">
        <v>1464</v>
      </c>
      <c r="AM25" s="1850" t="s">
        <v>1464</v>
      </c>
      <c r="AN25" s="1850" t="s">
        <v>1464</v>
      </c>
      <c r="AO25" s="1850" t="s">
        <v>1464</v>
      </c>
      <c r="AP25" s="1850" t="s">
        <v>1464</v>
      </c>
      <c r="AQ25" s="1850" t="s">
        <v>1464</v>
      </c>
      <c r="AR25" s="1850" t="s">
        <v>1463</v>
      </c>
      <c r="AS25" s="1850" t="s">
        <v>1463</v>
      </c>
      <c r="AT25" s="1850" t="s">
        <v>1463</v>
      </c>
      <c r="AU25" s="1850" t="s">
        <v>1463</v>
      </c>
      <c r="AV25" s="1850" t="s">
        <v>1463</v>
      </c>
      <c r="AW25" s="1850" t="s">
        <v>1463</v>
      </c>
      <c r="AX25" s="1850" t="s">
        <v>1463</v>
      </c>
      <c r="AY25" s="1850" t="s">
        <v>1463</v>
      </c>
      <c r="AZ25" s="1850" t="s">
        <v>1463</v>
      </c>
      <c r="BA25" s="1850" t="s">
        <v>1463</v>
      </c>
      <c r="BB25" s="1865" t="s">
        <v>1463</v>
      </c>
      <c r="BC25" s="1865" t="s">
        <v>1463</v>
      </c>
      <c r="BD25" s="1865" t="s">
        <v>1463</v>
      </c>
      <c r="BE25" s="1865" t="s">
        <v>1463</v>
      </c>
      <c r="BF25" s="1865" t="s">
        <v>1463</v>
      </c>
      <c r="BG25" s="1865" t="s">
        <v>1463</v>
      </c>
      <c r="BH25" s="1865" t="s">
        <v>1463</v>
      </c>
      <c r="BI25" s="1865" t="s">
        <v>1463</v>
      </c>
      <c r="BJ25" s="1865" t="s">
        <v>1463</v>
      </c>
      <c r="BK25" s="1865" t="s">
        <v>1463</v>
      </c>
      <c r="BL25" s="1865" t="s">
        <v>1463</v>
      </c>
      <c r="BM25" s="1865" t="s">
        <v>1463</v>
      </c>
      <c r="BN25" s="1865" t="s">
        <v>1463</v>
      </c>
      <c r="BO25" s="1865" t="s">
        <v>1463</v>
      </c>
      <c r="BP25" s="1865" t="s">
        <v>1463</v>
      </c>
      <c r="BQ25" s="1865" t="s">
        <v>1463</v>
      </c>
      <c r="BR25" s="1865" t="s">
        <v>1462</v>
      </c>
      <c r="BS25" s="1865" t="s">
        <v>1462</v>
      </c>
      <c r="BT25" s="1865" t="s">
        <v>1462</v>
      </c>
      <c r="BU25" s="1865" t="s">
        <v>1462</v>
      </c>
      <c r="BV25" s="1865" t="s">
        <v>1462</v>
      </c>
      <c r="BW25" s="1864" t="s">
        <v>1462</v>
      </c>
      <c r="BX25" s="1864" t="s">
        <v>1462</v>
      </c>
      <c r="BY25" s="1864" t="s">
        <v>1462</v>
      </c>
      <c r="BZ25" s="1864" t="s">
        <v>1462</v>
      </c>
      <c r="CA25" s="1864" t="s">
        <v>1462</v>
      </c>
      <c r="CB25" s="1864" t="s">
        <v>1461</v>
      </c>
      <c r="CC25" s="1864" t="s">
        <v>1461</v>
      </c>
      <c r="CD25" s="1864" t="s">
        <v>1461</v>
      </c>
      <c r="CE25" s="1864" t="s">
        <v>1461</v>
      </c>
      <c r="CF25" s="1864" t="s">
        <v>1461</v>
      </c>
      <c r="CG25" s="1864" t="s">
        <v>1461</v>
      </c>
      <c r="CH25" s="1864" t="s">
        <v>1461</v>
      </c>
      <c r="CI25" s="1864" t="s">
        <v>1461</v>
      </c>
      <c r="CJ25" s="1864" t="s">
        <v>1461</v>
      </c>
      <c r="CK25" s="1864" t="s">
        <v>1461</v>
      </c>
      <c r="CL25" s="1864" t="s">
        <v>1461</v>
      </c>
      <c r="CM25" s="1864" t="s">
        <v>1461</v>
      </c>
      <c r="CN25" s="1864" t="s">
        <v>1461</v>
      </c>
      <c r="CO25" s="1864" t="s">
        <v>1461</v>
      </c>
      <c r="CP25" s="1864" t="s">
        <v>1461</v>
      </c>
      <c r="CQ25" s="2162" t="s">
        <v>1461</v>
      </c>
    </row>
    <row r="26" spans="1:95">
      <c r="A26" s="1854" t="s">
        <v>1460</v>
      </c>
      <c r="B26" s="1850" t="s">
        <v>1459</v>
      </c>
      <c r="C26" s="1850" t="s">
        <v>1459</v>
      </c>
      <c r="D26" s="1850" t="s">
        <v>1459</v>
      </c>
      <c r="E26" s="1850" t="s">
        <v>1459</v>
      </c>
      <c r="F26" s="1850" t="s">
        <v>1459</v>
      </c>
      <c r="G26" s="1850" t="s">
        <v>1459</v>
      </c>
      <c r="H26" s="1850" t="s">
        <v>1459</v>
      </c>
      <c r="I26" s="1850" t="s">
        <v>1459</v>
      </c>
      <c r="J26" s="1850" t="s">
        <v>1459</v>
      </c>
      <c r="K26" s="1850" t="s">
        <v>1459</v>
      </c>
      <c r="L26" s="1850" t="s">
        <v>1458</v>
      </c>
      <c r="M26" s="1850" t="s">
        <v>1458</v>
      </c>
      <c r="N26" s="1850" t="s">
        <v>1458</v>
      </c>
      <c r="O26" s="1850" t="s">
        <v>1457</v>
      </c>
      <c r="P26" s="1850" t="s">
        <v>1457</v>
      </c>
      <c r="Q26" s="1850" t="s">
        <v>1456</v>
      </c>
      <c r="R26" s="1850" t="s">
        <v>1455</v>
      </c>
      <c r="S26" s="1850" t="s">
        <v>1455</v>
      </c>
      <c r="T26" s="1850" t="s">
        <v>1455</v>
      </c>
      <c r="U26" s="1850" t="s">
        <v>1455</v>
      </c>
      <c r="V26" s="1850" t="s">
        <v>1455</v>
      </c>
      <c r="W26" s="1850" t="s">
        <v>1455</v>
      </c>
      <c r="X26" s="1850" t="s">
        <v>1455</v>
      </c>
      <c r="Y26" s="1850" t="s">
        <v>1455</v>
      </c>
      <c r="Z26" s="1859" t="s">
        <v>1455</v>
      </c>
      <c r="AA26" s="1850" t="s">
        <v>1455</v>
      </c>
      <c r="AB26" s="1859" t="s">
        <v>1455</v>
      </c>
      <c r="AC26" s="1850" t="s">
        <v>1455</v>
      </c>
      <c r="AD26" s="1850" t="s">
        <v>1455</v>
      </c>
      <c r="AE26" s="1850" t="s">
        <v>1455</v>
      </c>
      <c r="AF26" s="1850" t="s">
        <v>1455</v>
      </c>
      <c r="AG26" s="1850" t="s">
        <v>1455</v>
      </c>
      <c r="AH26" s="1850" t="s">
        <v>1455</v>
      </c>
      <c r="AI26" s="1850" t="s">
        <v>1455</v>
      </c>
      <c r="AJ26" s="1850" t="s">
        <v>1455</v>
      </c>
      <c r="AK26" s="1850" t="s">
        <v>1455</v>
      </c>
      <c r="AL26" s="1850" t="s">
        <v>1455</v>
      </c>
      <c r="AM26" s="1850" t="s">
        <v>1455</v>
      </c>
      <c r="AN26" s="1850" t="s">
        <v>1455</v>
      </c>
      <c r="AO26" s="1850" t="s">
        <v>1455</v>
      </c>
      <c r="AP26" s="1850" t="s">
        <v>1455</v>
      </c>
      <c r="AQ26" s="1850" t="s">
        <v>1455</v>
      </c>
      <c r="AR26" s="1850" t="s">
        <v>1455</v>
      </c>
      <c r="AS26" s="1850" t="s">
        <v>1455</v>
      </c>
      <c r="AT26" s="1850" t="s">
        <v>1455</v>
      </c>
      <c r="AU26" s="1850" t="s">
        <v>1455</v>
      </c>
      <c r="AV26" s="1850" t="s">
        <v>1455</v>
      </c>
      <c r="AW26" s="1850" t="s">
        <v>1455</v>
      </c>
      <c r="AX26" s="1850" t="s">
        <v>1455</v>
      </c>
      <c r="AY26" s="1850" t="s">
        <v>1455</v>
      </c>
      <c r="AZ26" s="1850" t="s">
        <v>1455</v>
      </c>
      <c r="BA26" s="1850" t="s">
        <v>1455</v>
      </c>
      <c r="BB26" s="1850" t="s">
        <v>1455</v>
      </c>
      <c r="BC26" s="1850" t="s">
        <v>1455</v>
      </c>
      <c r="BD26" s="1850" t="s">
        <v>1455</v>
      </c>
      <c r="BE26" s="1850" t="s">
        <v>1454</v>
      </c>
      <c r="BF26" s="1850" t="s">
        <v>1454</v>
      </c>
      <c r="BG26" s="1850" t="s">
        <v>1454</v>
      </c>
      <c r="BH26" s="1850" t="s">
        <v>1454</v>
      </c>
      <c r="BI26" s="1850" t="s">
        <v>1454</v>
      </c>
      <c r="BJ26" s="1850" t="s">
        <v>1454</v>
      </c>
      <c r="BK26" s="1850" t="s">
        <v>1454</v>
      </c>
      <c r="BL26" s="1850" t="s">
        <v>1454</v>
      </c>
      <c r="BM26" s="1850" t="s">
        <v>1454</v>
      </c>
      <c r="BN26" s="1850" t="s">
        <v>1454</v>
      </c>
      <c r="BO26" s="1850" t="s">
        <v>1454</v>
      </c>
      <c r="BP26" s="1850" t="s">
        <v>1454</v>
      </c>
      <c r="BQ26" s="1850" t="s">
        <v>1453</v>
      </c>
      <c r="BR26" s="1850" t="s">
        <v>1453</v>
      </c>
      <c r="BS26" s="1850" t="s">
        <v>1453</v>
      </c>
      <c r="BT26" s="1850" t="s">
        <v>1452</v>
      </c>
      <c r="BU26" s="1850" t="s">
        <v>1452</v>
      </c>
      <c r="BV26" s="1850" t="s">
        <v>1452</v>
      </c>
      <c r="BW26" s="1850" t="s">
        <v>1452</v>
      </c>
      <c r="BX26" s="1850" t="s">
        <v>1451</v>
      </c>
      <c r="BY26" s="1850" t="s">
        <v>1451</v>
      </c>
      <c r="BZ26" s="1850" t="s">
        <v>1451</v>
      </c>
      <c r="CA26" s="1850" t="s">
        <v>1451</v>
      </c>
      <c r="CB26" s="1850" t="s">
        <v>1450</v>
      </c>
      <c r="CC26" s="1850" t="s">
        <v>1450</v>
      </c>
      <c r="CD26" s="1850" t="s">
        <v>1450</v>
      </c>
      <c r="CE26" s="1850" t="s">
        <v>1450</v>
      </c>
      <c r="CF26" s="1850" t="s">
        <v>1450</v>
      </c>
      <c r="CG26" s="1850" t="s">
        <v>1450</v>
      </c>
      <c r="CH26" s="1850" t="s">
        <v>1450</v>
      </c>
      <c r="CI26" s="1850" t="s">
        <v>1450</v>
      </c>
      <c r="CJ26" s="1850" t="s">
        <v>1450</v>
      </c>
      <c r="CK26" s="1850" t="s">
        <v>1450</v>
      </c>
      <c r="CL26" s="1850" t="s">
        <v>1450</v>
      </c>
      <c r="CM26" s="1850" t="s">
        <v>1450</v>
      </c>
      <c r="CN26" s="1850" t="s">
        <v>1450</v>
      </c>
      <c r="CO26" s="1850" t="s">
        <v>1450</v>
      </c>
      <c r="CP26" s="1850" t="s">
        <v>1450</v>
      </c>
      <c r="CQ26" s="2161" t="s">
        <v>1450</v>
      </c>
    </row>
    <row r="27" spans="1:95">
      <c r="A27" s="1858" t="s">
        <v>1449</v>
      </c>
      <c r="B27" s="1857"/>
      <c r="C27" s="1857"/>
      <c r="D27" s="1857"/>
      <c r="E27" s="1857"/>
      <c r="F27" s="1855"/>
      <c r="G27" s="1855"/>
      <c r="H27" s="1855"/>
      <c r="I27" s="1855"/>
      <c r="J27" s="1855"/>
      <c r="K27" s="1855"/>
      <c r="L27" s="1855"/>
      <c r="M27" s="1855"/>
      <c r="N27" s="1855"/>
      <c r="O27" s="1855"/>
      <c r="P27" s="1855"/>
      <c r="Q27" s="1855"/>
      <c r="R27" s="1855"/>
      <c r="S27" s="1855"/>
      <c r="T27" s="1855"/>
      <c r="U27" s="1855"/>
      <c r="V27" s="1855"/>
      <c r="W27" s="1855"/>
      <c r="X27" s="1855"/>
      <c r="Y27" s="1855"/>
      <c r="Z27" s="1856"/>
      <c r="AA27" s="1855"/>
      <c r="AB27" s="1856"/>
      <c r="AC27" s="1855"/>
      <c r="AD27" s="1855"/>
      <c r="AE27" s="1855"/>
      <c r="AF27" s="1855"/>
      <c r="AG27" s="1855"/>
      <c r="AH27" s="1855"/>
      <c r="AI27" s="1855"/>
      <c r="AJ27" s="1855"/>
      <c r="AK27" s="1855"/>
      <c r="AL27" s="1855"/>
      <c r="AM27" s="1855"/>
      <c r="AN27" s="1855"/>
      <c r="AO27" s="1855"/>
      <c r="AP27" s="1855"/>
      <c r="AQ27" s="1855"/>
      <c r="AR27" s="1855"/>
      <c r="AS27" s="1855"/>
      <c r="AT27" s="1855"/>
      <c r="AU27" s="1855"/>
      <c r="AV27" s="1855"/>
      <c r="AW27" s="1855"/>
      <c r="AX27" s="1855"/>
      <c r="AY27" s="1855"/>
      <c r="AZ27" s="1855"/>
      <c r="BA27" s="1855"/>
      <c r="BB27" s="1855"/>
      <c r="BC27" s="1855"/>
      <c r="BD27" s="1855"/>
      <c r="BE27" s="1855"/>
      <c r="BF27" s="1855"/>
      <c r="BG27" s="1855"/>
      <c r="BH27" s="1855"/>
      <c r="BI27" s="1855"/>
      <c r="BJ27" s="1855"/>
      <c r="BK27" s="1855"/>
      <c r="BL27" s="1855"/>
      <c r="BM27" s="1855"/>
      <c r="BN27" s="1855"/>
      <c r="BO27" s="1855"/>
      <c r="BP27" s="1855"/>
      <c r="BQ27" s="1855"/>
      <c r="BR27" s="1855"/>
      <c r="BS27" s="1855"/>
      <c r="BT27" s="1863"/>
      <c r="BU27" s="1863"/>
      <c r="BV27" s="1863"/>
      <c r="BW27" s="1863"/>
      <c r="BX27" s="1863"/>
      <c r="BY27" s="1863"/>
      <c r="BZ27" s="1863"/>
      <c r="CA27" s="1863"/>
      <c r="CB27" s="1863"/>
      <c r="CC27" s="1863"/>
      <c r="CD27" s="1863"/>
      <c r="CE27" s="1863"/>
      <c r="CF27" s="1863"/>
      <c r="CG27" s="1863"/>
      <c r="CH27" s="1863"/>
      <c r="CI27" s="1855"/>
      <c r="CJ27" s="1855"/>
      <c r="CK27" s="1863"/>
      <c r="CL27" s="1855"/>
      <c r="CM27" s="1855"/>
      <c r="CN27" s="1863"/>
      <c r="CO27" s="1855"/>
      <c r="CP27" s="1863"/>
      <c r="CQ27" s="2163"/>
    </row>
    <row r="28" spans="1:95" s="1862" customFormat="1">
      <c r="A28" s="1854" t="s">
        <v>1448</v>
      </c>
      <c r="B28" s="1850">
        <v>3.2654353261213163</v>
      </c>
      <c r="C28" s="1850">
        <v>3.5897992254016362</v>
      </c>
      <c r="D28" s="1850">
        <v>2.6726999999999999</v>
      </c>
      <c r="E28" s="1850">
        <v>2.71</v>
      </c>
      <c r="F28" s="1850">
        <v>4.1268000000000002</v>
      </c>
      <c r="G28" s="1850">
        <v>0.89629999999999999</v>
      </c>
      <c r="H28" s="1850">
        <v>0.75</v>
      </c>
      <c r="I28" s="1850">
        <v>2.7259000000000002</v>
      </c>
      <c r="J28" s="1850">
        <v>2.46</v>
      </c>
      <c r="K28" s="1850">
        <v>0.6364510804822362</v>
      </c>
      <c r="L28" s="1850">
        <v>0.28739999999999999</v>
      </c>
      <c r="M28" s="1850">
        <v>0.39</v>
      </c>
      <c r="N28" s="1850">
        <v>1.1299999999999999</v>
      </c>
      <c r="O28" s="1850">
        <v>2.6753</v>
      </c>
      <c r="P28" s="1850">
        <v>4.8301971251968672</v>
      </c>
      <c r="Q28" s="1850">
        <v>4.4000000000000004</v>
      </c>
      <c r="R28" s="1850">
        <v>4.3062330467845928</v>
      </c>
      <c r="S28" s="1850">
        <v>4.87</v>
      </c>
      <c r="T28" s="1850">
        <v>4.1199000000000003</v>
      </c>
      <c r="U28" s="1850">
        <v>4.53</v>
      </c>
      <c r="V28" s="1850">
        <v>4.1825550203065518</v>
      </c>
      <c r="W28" s="1850">
        <v>2.9626000000000001</v>
      </c>
      <c r="X28" s="1850">
        <v>1.88</v>
      </c>
      <c r="Y28" s="1850">
        <v>1.6778837822512049</v>
      </c>
      <c r="Z28" s="1859">
        <v>1.8590457492096282</v>
      </c>
      <c r="AA28" s="1850">
        <v>1.6787000000000001</v>
      </c>
      <c r="AB28" s="1859">
        <v>1.1969024903247523</v>
      </c>
      <c r="AC28" s="1850">
        <v>2.839016408473598</v>
      </c>
      <c r="AD28" s="1850">
        <v>5.7944945932845968</v>
      </c>
      <c r="AE28" s="1850">
        <v>5.1538275562803166</v>
      </c>
      <c r="AF28" s="1850">
        <v>5.2796798269809431</v>
      </c>
      <c r="AG28" s="1850">
        <v>6.1207865018683529</v>
      </c>
      <c r="AH28" s="1850">
        <v>6.9056876664303326</v>
      </c>
      <c r="AI28" s="1850">
        <v>4.5187192718019418</v>
      </c>
      <c r="AJ28" s="1850">
        <v>1.1887814391479412</v>
      </c>
      <c r="AK28" s="1850">
        <v>1.6882129461871012</v>
      </c>
      <c r="AL28" s="1850">
        <v>4.6173710940626007</v>
      </c>
      <c r="AM28" s="1850">
        <v>2.589154460713186</v>
      </c>
      <c r="AN28" s="1850">
        <v>0.78108827465870911</v>
      </c>
      <c r="AO28" s="1850">
        <v>1.7622490321978828</v>
      </c>
      <c r="AP28" s="1850">
        <v>4.587902172601086</v>
      </c>
      <c r="AQ28" s="1850">
        <v>4.3541351930413725</v>
      </c>
      <c r="AR28" s="1850">
        <v>2.1265040008082443</v>
      </c>
      <c r="AS28" s="1850">
        <v>4.0623203194575632</v>
      </c>
      <c r="AT28" s="1850">
        <v>2.8046806924460426</v>
      </c>
      <c r="AU28" s="1850">
        <v>0.34559453310159571</v>
      </c>
      <c r="AV28" s="1850">
        <v>0.02</v>
      </c>
      <c r="AW28" s="1850">
        <v>8.2701050321366973E-2</v>
      </c>
      <c r="AX28" s="1850">
        <v>0.10538818783282233</v>
      </c>
      <c r="AY28" s="1850">
        <v>0.13902292584665743</v>
      </c>
      <c r="AZ28" s="1850">
        <v>0.10294872021182701</v>
      </c>
      <c r="BA28" s="1850">
        <v>0.14140719079261957</v>
      </c>
      <c r="BB28" s="1850">
        <v>0.57596583943702429</v>
      </c>
      <c r="BC28" s="1850">
        <v>1.2601731088716375</v>
      </c>
      <c r="BD28" s="1850">
        <v>2.0314999999999999</v>
      </c>
      <c r="BE28" s="1850">
        <v>4.12</v>
      </c>
      <c r="BF28" s="1850">
        <v>3.2117112170745541</v>
      </c>
      <c r="BG28" s="1850">
        <v>4.1223589310193738</v>
      </c>
      <c r="BH28" s="1850">
        <v>2.13</v>
      </c>
      <c r="BI28" s="1850">
        <v>4.75</v>
      </c>
      <c r="BJ28" s="1850">
        <v>4.9520318446043641</v>
      </c>
      <c r="BK28" s="1850">
        <v>4.9594291149276666</v>
      </c>
      <c r="BL28" s="1850">
        <v>4.9612328980109206</v>
      </c>
      <c r="BM28" s="1850">
        <v>4.76</v>
      </c>
      <c r="BN28" s="1850">
        <v>4.78</v>
      </c>
      <c r="BO28" s="1850">
        <v>6.56</v>
      </c>
      <c r="BP28" s="1850">
        <v>6.99</v>
      </c>
      <c r="BQ28" s="1850">
        <v>6.99</v>
      </c>
      <c r="BR28" s="1850">
        <v>7.01</v>
      </c>
      <c r="BS28" s="1850">
        <v>6.992068185213566</v>
      </c>
      <c r="BT28" s="1850">
        <v>8.0218625338168916</v>
      </c>
      <c r="BU28" s="1850">
        <v>8.5</v>
      </c>
      <c r="BV28" s="1850">
        <v>8.4970646521399953</v>
      </c>
      <c r="BW28" s="1850">
        <v>8.4970646521399953</v>
      </c>
      <c r="BX28" s="1850">
        <v>7.9621780291429545</v>
      </c>
      <c r="BY28" s="1850">
        <v>7.484409518586796</v>
      </c>
      <c r="BZ28" s="1850">
        <v>5.2752339108489279</v>
      </c>
      <c r="CA28" s="1850">
        <v>7.18249157995945</v>
      </c>
      <c r="CB28" s="1850">
        <v>7.0045953445280329</v>
      </c>
      <c r="CC28" s="1850">
        <v>7.0060844845420061</v>
      </c>
      <c r="CD28" s="1850">
        <v>6.6758262141521287</v>
      </c>
      <c r="CE28" s="1850">
        <v>2.9822601805987938</v>
      </c>
      <c r="CF28" s="1850">
        <v>5.9074263443659092</v>
      </c>
      <c r="CG28" s="1850">
        <v>5.8636707603162321</v>
      </c>
      <c r="CH28" s="1850">
        <v>2.2429999999999999</v>
      </c>
      <c r="CI28" s="1850">
        <v>3.4327477570760698</v>
      </c>
      <c r="CJ28" s="1850">
        <v>2.0436230095046337</v>
      </c>
      <c r="CK28" s="1850">
        <v>2.8260849730143218</v>
      </c>
      <c r="CL28" s="1850">
        <v>3.0358239075931239</v>
      </c>
      <c r="CM28" s="1850">
        <v>2.9230262103360558</v>
      </c>
      <c r="CN28" s="1850">
        <v>3.0729153872377162</v>
      </c>
      <c r="CO28" s="1850">
        <v>2.8775104937553637</v>
      </c>
      <c r="CP28" s="1850">
        <v>2.9528615560408218</v>
      </c>
      <c r="CQ28" s="2161">
        <v>2.9888243327781123</v>
      </c>
    </row>
    <row r="29" spans="1:95">
      <c r="A29" s="1854" t="s">
        <v>1445</v>
      </c>
      <c r="B29" s="1850">
        <v>3.3</v>
      </c>
      <c r="C29" s="1850">
        <v>3.46</v>
      </c>
      <c r="D29" s="1850">
        <v>3.74</v>
      </c>
      <c r="E29" s="1850">
        <v>3.98</v>
      </c>
      <c r="F29" s="1850">
        <v>4.7</v>
      </c>
      <c r="G29" s="1850">
        <v>5.04</v>
      </c>
      <c r="H29" s="1850">
        <v>5.0843628028065915</v>
      </c>
      <c r="I29" s="1850">
        <v>5.51</v>
      </c>
      <c r="J29" s="1850">
        <v>5.91</v>
      </c>
      <c r="K29" s="1850">
        <v>6.15</v>
      </c>
      <c r="L29" s="1850">
        <v>6.25</v>
      </c>
      <c r="M29" s="1850">
        <v>6.19</v>
      </c>
      <c r="N29" s="1850">
        <v>6.17</v>
      </c>
      <c r="O29" s="1850">
        <v>6.1</v>
      </c>
      <c r="P29" s="1850">
        <v>6.17</v>
      </c>
      <c r="Q29" s="1850">
        <v>6.21</v>
      </c>
      <c r="R29" s="1850">
        <v>6.38</v>
      </c>
      <c r="S29" s="1850">
        <v>6.45</v>
      </c>
      <c r="T29" s="1850">
        <v>6.64</v>
      </c>
      <c r="U29" s="1850">
        <v>6.6100840639480261</v>
      </c>
      <c r="V29" s="1850">
        <v>6.61</v>
      </c>
      <c r="W29" s="1851">
        <v>6.49</v>
      </c>
      <c r="X29" s="1851">
        <v>6.3993076371430346</v>
      </c>
      <c r="Y29" s="1851">
        <v>6.3</v>
      </c>
      <c r="Z29" s="1852">
        <v>6.57</v>
      </c>
      <c r="AA29" s="1851">
        <v>6.61</v>
      </c>
      <c r="AB29" s="1852">
        <v>6.6161021257179744</v>
      </c>
      <c r="AC29" s="1851">
        <v>6.72</v>
      </c>
      <c r="AD29" s="1851">
        <v>6.67</v>
      </c>
      <c r="AE29" s="1851">
        <v>6.6185755122047922</v>
      </c>
      <c r="AF29" s="1851">
        <v>6.6710907987025889</v>
      </c>
      <c r="AG29" s="1851">
        <v>6.67</v>
      </c>
      <c r="AH29" s="1851">
        <v>6.6352719667952442</v>
      </c>
      <c r="AI29" s="1851">
        <v>6.60176688176995</v>
      </c>
      <c r="AJ29" s="1851">
        <v>6.7657105159902322</v>
      </c>
      <c r="AK29" s="1851">
        <v>6.7969344556380094</v>
      </c>
      <c r="AL29" s="1851">
        <v>6.7528365303814386</v>
      </c>
      <c r="AM29" s="1851">
        <v>6.812104227644717</v>
      </c>
      <c r="AN29" s="1851">
        <v>6.7990752801041694</v>
      </c>
      <c r="AO29" s="1851">
        <v>6.786162197889281</v>
      </c>
      <c r="AP29" s="1851">
        <v>6.7800412401803731</v>
      </c>
      <c r="AQ29" s="1851">
        <v>6.7732241274743972</v>
      </c>
      <c r="AR29" s="1851">
        <v>6.7445847855517354</v>
      </c>
      <c r="AS29" s="1851">
        <v>6.4431100717597527</v>
      </c>
      <c r="AT29" s="1851">
        <v>6.1706504902350536</v>
      </c>
      <c r="AU29" s="1851">
        <v>6.0117202188965875</v>
      </c>
      <c r="AV29" s="1851">
        <v>5.7671504362585431</v>
      </c>
      <c r="AW29" s="1851">
        <v>5.605723681566924</v>
      </c>
      <c r="AX29" s="1851">
        <v>5.4485346781296711</v>
      </c>
      <c r="AY29" s="1851">
        <v>5.3083686809997035</v>
      </c>
      <c r="AZ29" s="1851">
        <v>5.1433643034573233</v>
      </c>
      <c r="BA29" s="1851">
        <v>5.000981577404195</v>
      </c>
      <c r="BB29" s="1850">
        <v>4.8643516895826258</v>
      </c>
      <c r="BC29" s="1850">
        <v>4.7646465856273448</v>
      </c>
      <c r="BD29" s="1850">
        <v>4.79</v>
      </c>
      <c r="BE29" s="1850">
        <v>4.8099999999999996</v>
      </c>
      <c r="BF29" s="1850">
        <v>4.72</v>
      </c>
      <c r="BG29" s="1850">
        <v>4.6500000000000004</v>
      </c>
      <c r="BH29" s="1850">
        <v>4.76</v>
      </c>
      <c r="BI29" s="1850">
        <v>4.92</v>
      </c>
      <c r="BJ29" s="1850">
        <v>5.4272512703314533</v>
      </c>
      <c r="BK29" s="1850">
        <v>5.8</v>
      </c>
      <c r="BL29" s="1850">
        <v>6.2406371789029338</v>
      </c>
      <c r="BM29" s="1850">
        <v>6.3672618620484949</v>
      </c>
      <c r="BN29" s="1850">
        <v>6.49</v>
      </c>
      <c r="BO29" s="1850">
        <v>6.93</v>
      </c>
      <c r="BP29" s="1850">
        <v>7.11</v>
      </c>
      <c r="BQ29" s="1850">
        <v>7.25</v>
      </c>
      <c r="BR29" s="1850">
        <v>7.34</v>
      </c>
      <c r="BS29" s="1850">
        <v>7.4065960507324</v>
      </c>
      <c r="BT29" s="1850">
        <v>7.6373473426779883</v>
      </c>
      <c r="BU29" s="1850">
        <v>7.8057588495833068</v>
      </c>
      <c r="BV29" s="1850">
        <v>8.1564657988665061</v>
      </c>
      <c r="BW29" s="1850">
        <v>8.3195105687519515</v>
      </c>
      <c r="BX29" s="1850">
        <v>8.4596475239991538</v>
      </c>
      <c r="BY29" s="1850">
        <v>8.5077644149471325</v>
      </c>
      <c r="BZ29" s="1851">
        <v>8.4057994980988742</v>
      </c>
      <c r="CA29" s="1850">
        <v>8.3745465808195618</v>
      </c>
      <c r="CB29" s="1850">
        <v>8.2623320480725457</v>
      </c>
      <c r="CC29" s="1850">
        <v>8.0835413762715014</v>
      </c>
      <c r="CD29" s="1850">
        <v>7.9935794016801145</v>
      </c>
      <c r="CE29" s="1850">
        <v>7.8602755862174645</v>
      </c>
      <c r="CF29" s="1850">
        <v>8.0049743526081194</v>
      </c>
      <c r="CG29" s="1850">
        <v>8.06</v>
      </c>
      <c r="CH29" s="1850">
        <v>7.899868047397173</v>
      </c>
      <c r="CI29" s="1850">
        <v>7.7648574209079166</v>
      </c>
      <c r="CJ29" s="1850">
        <v>7.62</v>
      </c>
      <c r="CK29" s="1850">
        <v>7.32</v>
      </c>
      <c r="CL29" s="1850">
        <v>7.01</v>
      </c>
      <c r="CM29" s="1850">
        <v>6.7421096391547941</v>
      </c>
      <c r="CN29" s="1850">
        <v>6.53</v>
      </c>
      <c r="CO29" s="1850">
        <v>6.35</v>
      </c>
      <c r="CP29" s="1850">
        <v>6.1726216840492079</v>
      </c>
      <c r="CQ29" s="2161">
        <v>5.7731872039276091</v>
      </c>
    </row>
    <row r="30" spans="1:95">
      <c r="A30" s="1854" t="s">
        <v>1444</v>
      </c>
      <c r="B30" s="1850">
        <v>8.6199999999999992</v>
      </c>
      <c r="C30" s="1850">
        <v>8.8800000000000008</v>
      </c>
      <c r="D30" s="1850">
        <v>9.11</v>
      </c>
      <c r="E30" s="1850">
        <v>9.31</v>
      </c>
      <c r="F30" s="1850">
        <v>10.119999999999999</v>
      </c>
      <c r="G30" s="1850">
        <v>10.6</v>
      </c>
      <c r="H30" s="1850">
        <v>10.768996824709188</v>
      </c>
      <c r="I30" s="1850">
        <v>10.69</v>
      </c>
      <c r="J30" s="1850">
        <v>11.29</v>
      </c>
      <c r="K30" s="1850">
        <v>11.33</v>
      </c>
      <c r="L30" s="1850">
        <v>11.68</v>
      </c>
      <c r="M30" s="1850">
        <v>11.78</v>
      </c>
      <c r="N30" s="1850">
        <v>11.1</v>
      </c>
      <c r="O30" s="1861">
        <v>11.64</v>
      </c>
      <c r="P30" s="1861">
        <v>11.25</v>
      </c>
      <c r="Q30" s="1861">
        <v>11.79</v>
      </c>
      <c r="R30" s="1861">
        <v>11.9</v>
      </c>
      <c r="S30" s="1850">
        <v>11.96</v>
      </c>
      <c r="T30" s="1850">
        <v>12.1</v>
      </c>
      <c r="U30" s="1850">
        <v>12.317973192508507</v>
      </c>
      <c r="V30" s="1850">
        <v>12.42</v>
      </c>
      <c r="W30" s="1851">
        <v>12.47</v>
      </c>
      <c r="X30" s="1851">
        <v>12.474039051717256</v>
      </c>
      <c r="Y30" s="1851">
        <v>12.31</v>
      </c>
      <c r="Z30" s="1852">
        <v>12.26</v>
      </c>
      <c r="AA30" s="1851">
        <v>12.26</v>
      </c>
      <c r="AB30" s="1852">
        <v>12.322112864374549</v>
      </c>
      <c r="AC30" s="1851">
        <v>12.29</v>
      </c>
      <c r="AD30" s="1851">
        <v>12.34</v>
      </c>
      <c r="AE30" s="1851">
        <v>12.331042666436183</v>
      </c>
      <c r="AF30" s="1851">
        <v>12.275943576148686</v>
      </c>
      <c r="AG30" s="1851">
        <v>12.23</v>
      </c>
      <c r="AH30" s="1851">
        <v>12.199304661279438</v>
      </c>
      <c r="AI30" s="1851">
        <v>12.134092700177552</v>
      </c>
      <c r="AJ30" s="1851">
        <v>12.084038186426156</v>
      </c>
      <c r="AK30" s="1851">
        <v>11.965903360305679</v>
      </c>
      <c r="AL30" s="1851">
        <v>11.98479244278075</v>
      </c>
      <c r="AM30" s="1851">
        <v>12.073929961045465</v>
      </c>
      <c r="AN30" s="1851">
        <v>11.932860907827484</v>
      </c>
      <c r="AO30" s="1851">
        <v>11.938543027385922</v>
      </c>
      <c r="AP30" s="1851">
        <v>11.93890115549449</v>
      </c>
      <c r="AQ30" s="1851">
        <v>11.795105403448739</v>
      </c>
      <c r="AR30" s="1851">
        <v>11.771392780728133</v>
      </c>
      <c r="AS30" s="1851">
        <v>10.987853651584457</v>
      </c>
      <c r="AT30" s="1851">
        <v>10.426250629386633</v>
      </c>
      <c r="AU30" s="1851">
        <v>10.109165203675886</v>
      </c>
      <c r="AV30" s="1851">
        <v>10.466635724383908</v>
      </c>
      <c r="AW30" s="1851">
        <v>10.178098954428284</v>
      </c>
      <c r="AX30" s="1851">
        <v>9.8318649812907015</v>
      </c>
      <c r="AY30" s="1851">
        <v>9.517731632300432</v>
      </c>
      <c r="AZ30" s="1851">
        <v>9.3697289946410578</v>
      </c>
      <c r="BA30" s="1851">
        <v>9.0942202201108095</v>
      </c>
      <c r="BB30" s="1850">
        <v>8.8912745435893399</v>
      </c>
      <c r="BC30" s="1850">
        <v>8.7276050942080641</v>
      </c>
      <c r="BD30" s="1850">
        <v>8.61</v>
      </c>
      <c r="BE30" s="1850">
        <v>8.5299999999999994</v>
      </c>
      <c r="BF30" s="1850">
        <v>8.4600000000000009</v>
      </c>
      <c r="BG30" s="1850">
        <v>8.4600000000000009</v>
      </c>
      <c r="BH30" s="1850">
        <v>8.48</v>
      </c>
      <c r="BI30" s="1850">
        <v>8.57</v>
      </c>
      <c r="BJ30" s="1850">
        <v>8.69</v>
      </c>
      <c r="BK30" s="1850">
        <v>9.02</v>
      </c>
      <c r="BL30" s="1850">
        <v>9.2931225909120396</v>
      </c>
      <c r="BM30" s="1850">
        <v>9.4402244568434135</v>
      </c>
      <c r="BN30" s="1850">
        <v>10.31</v>
      </c>
      <c r="BO30" s="1850">
        <v>10.6</v>
      </c>
      <c r="BP30" s="1850">
        <v>10.78</v>
      </c>
      <c r="BQ30" s="1850">
        <v>11.42</v>
      </c>
      <c r="BR30" s="1850">
        <v>11.54</v>
      </c>
      <c r="BS30" s="1850">
        <v>11.620299693912473</v>
      </c>
      <c r="BT30" s="1850">
        <v>11.9352313050618</v>
      </c>
      <c r="BU30" s="1850">
        <v>12.060672464651923</v>
      </c>
      <c r="BV30" s="1850">
        <v>12.186941726100326</v>
      </c>
      <c r="BW30" s="1850">
        <v>12.649630175408365</v>
      </c>
      <c r="BX30" s="1850">
        <v>12.735165389766548</v>
      </c>
      <c r="BY30" s="1850">
        <v>12.78585747325813</v>
      </c>
      <c r="BZ30" s="1851">
        <v>13.0333481903709</v>
      </c>
      <c r="CA30" s="1850">
        <v>13.034284933532549</v>
      </c>
      <c r="CB30" s="1850">
        <v>12.839437652453611</v>
      </c>
      <c r="CC30" s="1850">
        <v>12.649870217159112</v>
      </c>
      <c r="CD30" s="1850">
        <v>12.534739692054348</v>
      </c>
      <c r="CE30" s="1850">
        <v>12.2968211469067</v>
      </c>
      <c r="CF30" s="1850">
        <v>12.243697262021449</v>
      </c>
      <c r="CG30" s="1850">
        <v>12.23</v>
      </c>
      <c r="CH30" s="1850">
        <v>12.10897667218951</v>
      </c>
      <c r="CI30" s="1850">
        <v>11.95612012774439</v>
      </c>
      <c r="CJ30" s="1850">
        <v>11.85</v>
      </c>
      <c r="CK30" s="1850">
        <v>11.38</v>
      </c>
      <c r="CL30" s="1850">
        <v>11.08</v>
      </c>
      <c r="CM30" s="1850">
        <v>10.775240061849351</v>
      </c>
      <c r="CN30" s="1850">
        <v>10.55</v>
      </c>
      <c r="CO30" s="1850">
        <v>10.34</v>
      </c>
      <c r="CP30" s="1850">
        <v>10.154948961007413</v>
      </c>
      <c r="CQ30" s="2161">
        <v>9.9340099482150723</v>
      </c>
    </row>
    <row r="31" spans="1:95" ht="16.2" thickBot="1">
      <c r="A31" s="1854" t="s">
        <v>1443</v>
      </c>
      <c r="B31" s="1860">
        <v>6.43</v>
      </c>
      <c r="C31" s="1860">
        <v>6.55</v>
      </c>
      <c r="D31" s="1860">
        <v>6.78</v>
      </c>
      <c r="E31" s="1860">
        <v>7.1</v>
      </c>
      <c r="F31" s="1860">
        <v>7.8</v>
      </c>
      <c r="G31" s="1860">
        <v>8.3000000000000007</v>
      </c>
      <c r="H31" s="1860">
        <v>8.6</v>
      </c>
      <c r="I31" s="1860">
        <v>9</v>
      </c>
      <c r="J31" s="1860">
        <v>9.4</v>
      </c>
      <c r="K31" s="1860">
        <v>9.89</v>
      </c>
      <c r="L31" s="1860">
        <v>9.67</v>
      </c>
      <c r="M31" s="1860">
        <v>10.130000000000001</v>
      </c>
      <c r="N31" s="1860">
        <v>10.08</v>
      </c>
      <c r="O31" s="1860">
        <v>10.11</v>
      </c>
      <c r="P31" s="1860">
        <v>9.8699999999999992</v>
      </c>
      <c r="Q31" s="1860">
        <v>9.94</v>
      </c>
      <c r="R31" s="1860">
        <v>10.19</v>
      </c>
      <c r="S31" s="1860">
        <v>10.36</v>
      </c>
      <c r="T31" s="1860">
        <v>10.4</v>
      </c>
      <c r="U31" s="1860">
        <v>10.32</v>
      </c>
      <c r="V31" s="1860">
        <v>10.41</v>
      </c>
      <c r="W31" s="1851">
        <v>10.47</v>
      </c>
      <c r="X31" s="1851">
        <v>10.119999999999999</v>
      </c>
      <c r="Y31" s="1851">
        <v>10.029999999999999</v>
      </c>
      <c r="Z31" s="1852">
        <v>10.23</v>
      </c>
      <c r="AA31" s="1851">
        <v>10.210000000000001</v>
      </c>
      <c r="AB31" s="1852">
        <v>10.3</v>
      </c>
      <c r="AC31" s="1851">
        <v>9.8000000000000007</v>
      </c>
      <c r="AD31" s="1851">
        <v>9.69</v>
      </c>
      <c r="AE31" s="1851">
        <v>9.65</v>
      </c>
      <c r="AF31" s="1851">
        <v>9.64</v>
      </c>
      <c r="AG31" s="1851">
        <v>9.5894974304395255</v>
      </c>
      <c r="AH31" s="1851">
        <v>9.4796379999999996</v>
      </c>
      <c r="AI31" s="1851">
        <v>9.5652932561843897</v>
      </c>
      <c r="AJ31" s="1851">
        <v>9.4547594819898606</v>
      </c>
      <c r="AK31" s="1851">
        <v>9.5279797654207865</v>
      </c>
      <c r="AL31" s="1851">
        <v>9.5638687499999993</v>
      </c>
      <c r="AM31" s="1851">
        <v>9.5</v>
      </c>
      <c r="AN31" s="1851">
        <v>9.4647699060531565</v>
      </c>
      <c r="AO31" s="1851">
        <v>9.4327912959906328</v>
      </c>
      <c r="AP31" s="1851">
        <v>9.4531177329610987</v>
      </c>
      <c r="AQ31" s="1851">
        <v>9.4520602603713133</v>
      </c>
      <c r="AR31" s="1851">
        <v>9.3605305329798512</v>
      </c>
      <c r="AS31" s="1851">
        <v>8.9575083042526007</v>
      </c>
      <c r="AT31" s="1851">
        <v>8.6625455891258891</v>
      </c>
      <c r="AU31" s="1851">
        <v>8.5048589199702214</v>
      </c>
      <c r="AV31" s="1851">
        <v>8.0839937488962672</v>
      </c>
      <c r="AW31" s="1851">
        <v>7.8336111428311135</v>
      </c>
      <c r="AX31" s="1851">
        <v>7.7349848742244127</v>
      </c>
      <c r="AY31" s="1851">
        <v>7.5651528590317003</v>
      </c>
      <c r="AZ31" s="1851">
        <v>7.3632620325038927</v>
      </c>
      <c r="BA31" s="1851">
        <v>7.18</v>
      </c>
      <c r="BB31" s="1850">
        <v>6.9718357360598722</v>
      </c>
      <c r="BC31" s="1850">
        <v>6.84</v>
      </c>
      <c r="BD31" s="1850">
        <v>6.9</v>
      </c>
      <c r="BE31" s="1850">
        <v>6.83</v>
      </c>
      <c r="BF31" s="1850">
        <v>6.66</v>
      </c>
      <c r="BG31" s="1850">
        <v>6.66</v>
      </c>
      <c r="BH31" s="1850">
        <v>6.71</v>
      </c>
      <c r="BI31" s="1850">
        <v>6.89</v>
      </c>
      <c r="BJ31" s="1850">
        <v>7.5702518351583477</v>
      </c>
      <c r="BK31" s="1850">
        <v>7.82</v>
      </c>
      <c r="BL31" s="1850">
        <v>8.246662922188067</v>
      </c>
      <c r="BM31" s="1850">
        <v>8.4249284549153085</v>
      </c>
      <c r="BN31" s="1850">
        <v>8.5299999999999994</v>
      </c>
      <c r="BO31" s="1850">
        <v>8.98</v>
      </c>
      <c r="BP31" s="1850">
        <v>9.17</v>
      </c>
      <c r="BQ31" s="1850">
        <v>9.3000000000000007</v>
      </c>
      <c r="BR31" s="1850">
        <v>9.39</v>
      </c>
      <c r="BS31" s="1850">
        <v>9.5417696777585999</v>
      </c>
      <c r="BT31" s="1850">
        <v>9.716983741172184</v>
      </c>
      <c r="BU31" s="1850">
        <v>10.005106428718225</v>
      </c>
      <c r="BV31" s="1850">
        <v>10.344957282097605</v>
      </c>
      <c r="BW31" s="1850">
        <v>10.597351812859308</v>
      </c>
      <c r="BX31" s="1850">
        <v>10.693651046404524</v>
      </c>
      <c r="BY31" s="1850">
        <v>10.913824406250901</v>
      </c>
      <c r="BZ31" s="1851">
        <v>10.724862279815689</v>
      </c>
      <c r="CA31" s="1850">
        <v>10.637530583279201</v>
      </c>
      <c r="CB31" s="1850">
        <v>10.479652097888163</v>
      </c>
      <c r="CC31" s="1850">
        <v>10.274045903906298</v>
      </c>
      <c r="CD31" s="1850">
        <v>10.182070387705506</v>
      </c>
      <c r="CE31" s="1850">
        <v>10.025933752681521</v>
      </c>
      <c r="CF31" s="1850">
        <v>10.108775285196501</v>
      </c>
      <c r="CG31" s="1850">
        <v>10.14</v>
      </c>
      <c r="CH31" s="1850">
        <v>9.936143148935539</v>
      </c>
      <c r="CI31" s="1850">
        <v>9.7409077249972764</v>
      </c>
      <c r="CJ31" s="1850">
        <v>9.6415728407501007</v>
      </c>
      <c r="CK31" s="1850">
        <v>9.3485437859895271</v>
      </c>
      <c r="CL31" s="1850">
        <v>9.0553354181792258</v>
      </c>
      <c r="CM31" s="1850">
        <v>8.7663053065741892</v>
      </c>
      <c r="CN31" s="1850">
        <v>8.5107613534740452</v>
      </c>
      <c r="CO31" s="1850">
        <v>8.3381844552224287</v>
      </c>
      <c r="CP31" s="1850">
        <v>8.1723718087766741</v>
      </c>
      <c r="CQ31" s="2161">
        <v>8.0045287833450143</v>
      </c>
    </row>
    <row r="32" spans="1:95" ht="16.2" thickTop="1">
      <c r="A32" s="1858" t="s">
        <v>1447</v>
      </c>
      <c r="B32" s="1857"/>
      <c r="C32" s="1857"/>
      <c r="D32" s="1857"/>
      <c r="E32" s="1857"/>
      <c r="F32" s="1855"/>
      <c r="G32" s="1855"/>
      <c r="H32" s="1855"/>
      <c r="I32" s="1855"/>
      <c r="J32" s="1855"/>
      <c r="K32" s="1855"/>
      <c r="L32" s="1855"/>
      <c r="M32" s="1855"/>
      <c r="N32" s="1855"/>
      <c r="O32" s="1855"/>
      <c r="P32" s="1855"/>
      <c r="Q32" s="1855"/>
      <c r="R32" s="1855"/>
      <c r="S32" s="1855"/>
      <c r="T32" s="1855"/>
      <c r="U32" s="1855"/>
      <c r="V32" s="1855"/>
      <c r="W32" s="1855"/>
      <c r="X32" s="1855"/>
      <c r="Y32" s="1855"/>
      <c r="Z32" s="1856"/>
      <c r="AA32" s="1855"/>
      <c r="AB32" s="1856"/>
      <c r="AC32" s="1855"/>
      <c r="AD32" s="1855"/>
      <c r="AE32" s="1855"/>
      <c r="AF32" s="1855"/>
      <c r="AG32" s="1855"/>
      <c r="AH32" s="1855"/>
      <c r="AI32" s="1855"/>
      <c r="AJ32" s="1855"/>
      <c r="AK32" s="1855"/>
      <c r="AL32" s="1855"/>
      <c r="AM32" s="1855"/>
      <c r="AN32" s="1855"/>
      <c r="AO32" s="1855"/>
      <c r="AP32" s="1855"/>
      <c r="AQ32" s="1855"/>
      <c r="AR32" s="1855"/>
      <c r="AS32" s="1855"/>
      <c r="AT32" s="1855"/>
      <c r="AU32" s="1855"/>
      <c r="AV32" s="1855"/>
      <c r="AW32" s="1855"/>
      <c r="AX32" s="1855"/>
      <c r="AY32" s="1855"/>
      <c r="AZ32" s="1855"/>
      <c r="BA32" s="1855"/>
      <c r="BB32" s="1855"/>
      <c r="BC32" s="1855"/>
      <c r="BD32" s="1855"/>
      <c r="BE32" s="1855"/>
      <c r="BF32" s="1855"/>
      <c r="BG32" s="1855"/>
      <c r="BH32" s="1855"/>
      <c r="BI32" s="1855"/>
      <c r="BJ32" s="1855"/>
      <c r="BK32" s="1855"/>
      <c r="BL32" s="1855"/>
      <c r="BM32" s="1855"/>
      <c r="BN32" s="1855"/>
      <c r="BO32" s="1855"/>
      <c r="BP32" s="1855"/>
      <c r="BQ32" s="1855"/>
      <c r="BR32" s="1855"/>
      <c r="BS32" s="1855"/>
      <c r="BT32" s="1855"/>
      <c r="BU32" s="1855"/>
      <c r="BV32" s="1855"/>
      <c r="BW32" s="1855"/>
      <c r="BX32" s="1855"/>
      <c r="BY32" s="1855"/>
      <c r="BZ32" s="1855"/>
      <c r="CA32" s="1855"/>
      <c r="CB32" s="1855"/>
      <c r="CC32" s="1855"/>
      <c r="CD32" s="1855"/>
      <c r="CE32" s="1855"/>
      <c r="CF32" s="1855"/>
      <c r="CG32" s="1855"/>
      <c r="CH32" s="1855"/>
      <c r="CI32" s="1855"/>
      <c r="CJ32" s="1855"/>
      <c r="CK32" s="1855"/>
      <c r="CL32" s="1855"/>
      <c r="CM32" s="1855"/>
      <c r="CN32" s="1855"/>
      <c r="CO32" s="1855"/>
      <c r="CP32" s="1855"/>
      <c r="CQ32" s="2158"/>
    </row>
    <row r="33" spans="1:95">
      <c r="A33" s="1854" t="s">
        <v>1445</v>
      </c>
      <c r="B33" s="1853"/>
      <c r="C33" s="1853"/>
      <c r="D33" s="1853"/>
      <c r="E33" s="1853"/>
      <c r="F33" s="1853"/>
      <c r="G33" s="1853"/>
      <c r="H33" s="1853"/>
      <c r="I33" s="1853"/>
      <c r="J33" s="1853"/>
      <c r="K33" s="1853"/>
      <c r="L33" s="1853"/>
      <c r="M33" s="1853"/>
      <c r="N33" s="1853"/>
      <c r="O33" s="1853"/>
      <c r="P33" s="1853"/>
      <c r="Q33" s="1853"/>
      <c r="R33" s="1853"/>
      <c r="S33" s="1853"/>
      <c r="T33" s="1853"/>
      <c r="U33" s="1853"/>
      <c r="V33" s="1853"/>
      <c r="W33" s="1850"/>
      <c r="X33" s="1850"/>
      <c r="Y33" s="1850"/>
      <c r="Z33" s="1859"/>
      <c r="AA33" s="1850"/>
      <c r="AB33" s="1859"/>
      <c r="AC33" s="1850"/>
      <c r="AD33" s="1850"/>
      <c r="AE33" s="1850"/>
      <c r="AF33" s="1850"/>
      <c r="AG33" s="1850"/>
      <c r="AH33" s="1850"/>
      <c r="AI33" s="1850"/>
      <c r="AJ33" s="1850"/>
      <c r="AK33" s="1850"/>
      <c r="AL33" s="1850"/>
      <c r="AM33" s="1850"/>
      <c r="AN33" s="1850"/>
      <c r="AO33" s="1850"/>
      <c r="AP33" s="1850"/>
      <c r="AQ33" s="1850"/>
      <c r="AR33" s="1850"/>
      <c r="AS33" s="1850"/>
      <c r="AT33" s="1850"/>
      <c r="AU33" s="1850"/>
      <c r="AV33" s="1850"/>
      <c r="AW33" s="1850"/>
      <c r="AX33" s="1850"/>
      <c r="AY33" s="1850"/>
      <c r="AZ33" s="1850"/>
      <c r="BA33" s="1850"/>
      <c r="BB33" s="1850"/>
      <c r="BC33" s="1850"/>
      <c r="BD33" s="1850"/>
      <c r="BE33" s="1850"/>
      <c r="BF33" s="1850"/>
      <c r="BG33" s="1850"/>
      <c r="BH33" s="1850"/>
      <c r="BI33" s="1850"/>
      <c r="BJ33" s="1850"/>
      <c r="BK33" s="1850"/>
      <c r="BL33" s="1850"/>
      <c r="BM33" s="1850"/>
      <c r="BN33" s="1850"/>
      <c r="BO33" s="1850"/>
      <c r="BP33" s="1850"/>
      <c r="BQ33" s="1850"/>
      <c r="BR33" s="1850"/>
      <c r="BS33" s="1850"/>
      <c r="BT33" s="1850"/>
      <c r="BU33" s="1850"/>
      <c r="BV33" s="1850"/>
      <c r="BW33" s="1850"/>
      <c r="BX33" s="1850"/>
      <c r="BY33" s="1850"/>
      <c r="BZ33" s="1850"/>
      <c r="CA33" s="1850"/>
      <c r="CB33" s="1850"/>
      <c r="CC33" s="1850"/>
      <c r="CD33" s="1850">
        <v>9.449038641225485</v>
      </c>
      <c r="CE33" s="1850">
        <v>9.1444833872998625</v>
      </c>
      <c r="CF33" s="1850">
        <v>9.2839196853919717</v>
      </c>
      <c r="CG33" s="1850">
        <v>9.4274945226523297</v>
      </c>
      <c r="CH33" s="1850">
        <v>9.3562914455078268</v>
      </c>
      <c r="CI33" s="1850">
        <v>9.1078273616889209</v>
      </c>
      <c r="CJ33" s="1850">
        <v>8.7899999999999991</v>
      </c>
      <c r="CK33" s="1850">
        <v>8.5500000000000007</v>
      </c>
      <c r="CL33" s="1850">
        <v>8.26</v>
      </c>
      <c r="CM33" s="1850">
        <v>7.9277898025290297</v>
      </c>
      <c r="CN33" s="1850">
        <v>7.58</v>
      </c>
      <c r="CO33" s="1850">
        <v>7.31</v>
      </c>
      <c r="CP33" s="1850">
        <v>7.0683678560448895</v>
      </c>
      <c r="CQ33" s="2161">
        <v>6.6269928863733147</v>
      </c>
    </row>
    <row r="34" spans="1:95">
      <c r="A34" s="1854" t="s">
        <v>1444</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1"/>
      <c r="X34" s="1851"/>
      <c r="Y34" s="1851"/>
      <c r="Z34" s="1852"/>
      <c r="AA34" s="1851"/>
      <c r="AB34" s="1852"/>
      <c r="AC34" s="1851"/>
      <c r="AD34" s="1851"/>
      <c r="AE34" s="1851"/>
      <c r="AF34" s="1851"/>
      <c r="AG34" s="1851"/>
      <c r="AH34" s="1851"/>
      <c r="AI34" s="1851"/>
      <c r="AJ34" s="1851"/>
      <c r="AK34" s="1851"/>
      <c r="AL34" s="1851"/>
      <c r="AM34" s="1851"/>
      <c r="AN34" s="1851"/>
      <c r="AO34" s="1851"/>
      <c r="AP34" s="1851"/>
      <c r="AQ34" s="1851"/>
      <c r="AR34" s="1851"/>
      <c r="AS34" s="1851"/>
      <c r="AT34" s="1851"/>
      <c r="AU34" s="1851"/>
      <c r="AV34" s="1851"/>
      <c r="AW34" s="1851"/>
      <c r="AX34" s="1851"/>
      <c r="AY34" s="1851"/>
      <c r="AZ34" s="1851"/>
      <c r="BA34" s="1851"/>
      <c r="BB34" s="1850"/>
      <c r="BC34" s="1850"/>
      <c r="BD34" s="1850"/>
      <c r="BE34" s="1850"/>
      <c r="BF34" s="1850"/>
      <c r="BG34" s="1850"/>
      <c r="BH34" s="1850"/>
      <c r="BI34" s="1850"/>
      <c r="BJ34" s="1850"/>
      <c r="BK34" s="1850"/>
      <c r="BL34" s="1850"/>
      <c r="BM34" s="1850"/>
      <c r="BN34" s="1850"/>
      <c r="BO34" s="1850"/>
      <c r="BP34" s="1850"/>
      <c r="BQ34" s="1850"/>
      <c r="BR34" s="1850"/>
      <c r="BS34" s="1850"/>
      <c r="BT34" s="1850"/>
      <c r="BU34" s="1850"/>
      <c r="BV34" s="1850"/>
      <c r="BW34" s="1850"/>
      <c r="BX34" s="1850"/>
      <c r="BY34" s="1850"/>
      <c r="BZ34" s="1851"/>
      <c r="CA34" s="1850"/>
      <c r="CB34" s="1850"/>
      <c r="CC34" s="1850"/>
      <c r="CD34" s="1850">
        <v>14.471460059556753</v>
      </c>
      <c r="CE34" s="1850">
        <v>14.103797316628189</v>
      </c>
      <c r="CF34" s="1850">
        <v>13.882522727852981</v>
      </c>
      <c r="CG34" s="1850">
        <v>13.992257702470644</v>
      </c>
      <c r="CH34" s="1850">
        <v>13.909522625599969</v>
      </c>
      <c r="CI34" s="1850">
        <v>13.704951865091333</v>
      </c>
      <c r="CJ34" s="1850">
        <v>13.39</v>
      </c>
      <c r="CK34" s="1850">
        <v>13.14</v>
      </c>
      <c r="CL34" s="1850">
        <v>12.85</v>
      </c>
      <c r="CM34" s="1850">
        <v>12.51575372259909</v>
      </c>
      <c r="CN34" s="1850">
        <v>12.17</v>
      </c>
      <c r="CO34" s="1850">
        <v>11.89</v>
      </c>
      <c r="CP34" s="1850">
        <v>11.6302394948451</v>
      </c>
      <c r="CQ34" s="2161">
        <v>11.339346166924008</v>
      </c>
    </row>
    <row r="35" spans="1:95">
      <c r="A35" s="1854" t="s">
        <v>1443</v>
      </c>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1"/>
      <c r="X35" s="1851"/>
      <c r="Y35" s="1851"/>
      <c r="Z35" s="1852"/>
      <c r="AA35" s="1851"/>
      <c r="AB35" s="1852"/>
      <c r="AC35" s="1851"/>
      <c r="AD35" s="1851"/>
      <c r="AE35" s="1851"/>
      <c r="AF35" s="1851"/>
      <c r="AG35" s="1851"/>
      <c r="AH35" s="1851"/>
      <c r="AI35" s="1851"/>
      <c r="AJ35" s="1851"/>
      <c r="AK35" s="1851"/>
      <c r="AL35" s="1851"/>
      <c r="AM35" s="1851"/>
      <c r="AN35" s="1851"/>
      <c r="AO35" s="1851"/>
      <c r="AP35" s="1851"/>
      <c r="AQ35" s="1851"/>
      <c r="AR35" s="1851"/>
      <c r="AS35" s="1851"/>
      <c r="AT35" s="1851"/>
      <c r="AU35" s="1851"/>
      <c r="AV35" s="1851"/>
      <c r="AW35" s="1851"/>
      <c r="AX35" s="1851"/>
      <c r="AY35" s="1851"/>
      <c r="AZ35" s="1851"/>
      <c r="BA35" s="1851"/>
      <c r="BB35" s="1850"/>
      <c r="BC35" s="1850"/>
      <c r="BD35" s="1850"/>
      <c r="BE35" s="1850"/>
      <c r="BF35" s="1850"/>
      <c r="BG35" s="1850"/>
      <c r="BH35" s="1850"/>
      <c r="BI35" s="1850"/>
      <c r="BJ35" s="1850"/>
      <c r="BK35" s="1850"/>
      <c r="BL35" s="1850"/>
      <c r="BM35" s="1850"/>
      <c r="BN35" s="1850"/>
      <c r="BO35" s="1850"/>
      <c r="BP35" s="1850"/>
      <c r="BQ35" s="1850"/>
      <c r="BR35" s="1850"/>
      <c r="BS35" s="1850"/>
      <c r="BT35" s="1850"/>
      <c r="BU35" s="1850"/>
      <c r="BV35" s="1850"/>
      <c r="BW35" s="1850"/>
      <c r="BX35" s="1850"/>
      <c r="BY35" s="1850"/>
      <c r="BZ35" s="1851"/>
      <c r="CA35" s="1850"/>
      <c r="CB35" s="1850"/>
      <c r="CC35" s="1850"/>
      <c r="CD35" s="1850">
        <v>12.46836694220822</v>
      </c>
      <c r="CE35" s="1850">
        <v>12.15286422278073</v>
      </c>
      <c r="CF35" s="1850">
        <v>11.873333529359499</v>
      </c>
      <c r="CG35" s="1850">
        <v>12.124524237072793</v>
      </c>
      <c r="CH35" s="1850">
        <v>12.295801674692822</v>
      </c>
      <c r="CI35" s="1850">
        <v>12.00232170018265</v>
      </c>
      <c r="CJ35" s="1850">
        <v>11.635665179841935</v>
      </c>
      <c r="CK35" s="1850">
        <v>11.487593218292091</v>
      </c>
      <c r="CL35" s="1850">
        <v>11.129106279453024</v>
      </c>
      <c r="CM35" s="1850">
        <v>10.705960293703543</v>
      </c>
      <c r="CN35" s="1850">
        <v>10.408001177104925</v>
      </c>
      <c r="CO35" s="1850">
        <v>10.149373290159534</v>
      </c>
      <c r="CP35" s="1850">
        <v>9.962768429515398</v>
      </c>
      <c r="CQ35" s="2161">
        <v>9.714279034996979</v>
      </c>
    </row>
    <row r="36" spans="1:95">
      <c r="A36" s="1858" t="s">
        <v>1446</v>
      </c>
      <c r="B36" s="1857"/>
      <c r="C36" s="1857"/>
      <c r="D36" s="1857"/>
      <c r="E36" s="1857"/>
      <c r="F36" s="1855"/>
      <c r="G36" s="1855"/>
      <c r="H36" s="1855"/>
      <c r="I36" s="1855"/>
      <c r="J36" s="1855"/>
      <c r="K36" s="1855"/>
      <c r="L36" s="1855"/>
      <c r="M36" s="1855"/>
      <c r="N36" s="1855"/>
      <c r="O36" s="1855"/>
      <c r="P36" s="1855"/>
      <c r="Q36" s="1855"/>
      <c r="R36" s="1855"/>
      <c r="S36" s="1855"/>
      <c r="T36" s="1855"/>
      <c r="U36" s="1855"/>
      <c r="V36" s="1855"/>
      <c r="W36" s="1855"/>
      <c r="X36" s="1855"/>
      <c r="Y36" s="1855"/>
      <c r="Z36" s="1856"/>
      <c r="AA36" s="1855"/>
      <c r="AB36" s="1856"/>
      <c r="AC36" s="1855"/>
      <c r="AD36" s="1855"/>
      <c r="AE36" s="1855"/>
      <c r="AF36" s="1855"/>
      <c r="AG36" s="1855"/>
      <c r="AH36" s="1855"/>
      <c r="AI36" s="1855"/>
      <c r="AJ36" s="1855"/>
      <c r="AK36" s="1855"/>
      <c r="AL36" s="1855"/>
      <c r="AM36" s="1855"/>
      <c r="AN36" s="1855"/>
      <c r="AO36" s="1855"/>
      <c r="AP36" s="1855"/>
      <c r="AQ36" s="1855"/>
      <c r="AR36" s="1855"/>
      <c r="AS36" s="1855"/>
      <c r="AT36" s="1855"/>
      <c r="AU36" s="1855"/>
      <c r="AV36" s="1855"/>
      <c r="AW36" s="1855"/>
      <c r="AX36" s="1855"/>
      <c r="AY36" s="1855"/>
      <c r="AZ36" s="1855"/>
      <c r="BA36" s="1855"/>
      <c r="BB36" s="1855"/>
      <c r="BC36" s="1855"/>
      <c r="BD36" s="1855"/>
      <c r="BE36" s="1855"/>
      <c r="BF36" s="1855"/>
      <c r="BG36" s="1855"/>
      <c r="BH36" s="1855"/>
      <c r="BI36" s="1855"/>
      <c r="BJ36" s="1855"/>
      <c r="BK36" s="1855"/>
      <c r="BL36" s="1855"/>
      <c r="BM36" s="1855"/>
      <c r="BN36" s="1855"/>
      <c r="BO36" s="1855"/>
      <c r="BP36" s="1855"/>
      <c r="BQ36" s="1855"/>
      <c r="BR36" s="1855"/>
      <c r="BS36" s="1855"/>
      <c r="BT36" s="1855"/>
      <c r="BU36" s="1855"/>
      <c r="BV36" s="1855"/>
      <c r="BW36" s="1855"/>
      <c r="BX36" s="1855"/>
      <c r="BY36" s="1855"/>
      <c r="BZ36" s="1855"/>
      <c r="CA36" s="1855"/>
      <c r="CB36" s="1855"/>
      <c r="CC36" s="1855"/>
      <c r="CD36" s="1855"/>
      <c r="CE36" s="1855"/>
      <c r="CF36" s="1855"/>
      <c r="CG36" s="1855"/>
      <c r="CH36" s="1855"/>
      <c r="CI36" s="1855"/>
      <c r="CJ36" s="1855"/>
      <c r="CK36" s="1855"/>
      <c r="CL36" s="1855"/>
      <c r="CM36" s="1855"/>
      <c r="CN36" s="1855"/>
      <c r="CO36" s="1855"/>
      <c r="CP36" s="1855"/>
      <c r="CQ36" s="2158"/>
    </row>
    <row r="37" spans="1:95">
      <c r="A37" s="1854" t="s">
        <v>1445</v>
      </c>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1"/>
      <c r="X37" s="1851"/>
      <c r="Y37" s="1851"/>
      <c r="Z37" s="1852"/>
      <c r="AA37" s="1851"/>
      <c r="AB37" s="1852"/>
      <c r="AC37" s="1851"/>
      <c r="AD37" s="1851"/>
      <c r="AE37" s="1851"/>
      <c r="AF37" s="1851"/>
      <c r="AG37" s="1851"/>
      <c r="AH37" s="1851"/>
      <c r="AI37" s="1851"/>
      <c r="AJ37" s="1851"/>
      <c r="AK37" s="1851"/>
      <c r="AL37" s="1851"/>
      <c r="AM37" s="1851"/>
      <c r="AN37" s="1851"/>
      <c r="AO37" s="1851"/>
      <c r="AP37" s="1851"/>
      <c r="AQ37" s="1851"/>
      <c r="AR37" s="1851"/>
      <c r="AS37" s="1851"/>
      <c r="AT37" s="1851"/>
      <c r="AU37" s="1851"/>
      <c r="AV37" s="1851"/>
      <c r="AW37" s="1851"/>
      <c r="AX37" s="1851"/>
      <c r="AY37" s="1851"/>
      <c r="AZ37" s="1851"/>
      <c r="BA37" s="1851"/>
      <c r="BB37" s="1850"/>
      <c r="BC37" s="1850"/>
      <c r="BD37" s="1850"/>
      <c r="BE37" s="1850"/>
      <c r="BF37" s="1850"/>
      <c r="BG37" s="1850"/>
      <c r="BH37" s="1850"/>
      <c r="BI37" s="1850"/>
      <c r="BJ37" s="1850"/>
      <c r="BK37" s="1850"/>
      <c r="BL37" s="1850"/>
      <c r="BM37" s="1850"/>
      <c r="BN37" s="1850"/>
      <c r="BO37" s="1850"/>
      <c r="BP37" s="1850"/>
      <c r="BQ37" s="1850"/>
      <c r="BR37" s="1850"/>
      <c r="BS37" s="1850"/>
      <c r="BT37" s="1850"/>
      <c r="BU37" s="1850"/>
      <c r="BV37" s="1850"/>
      <c r="BW37" s="1850"/>
      <c r="BX37" s="1850"/>
      <c r="BY37" s="1850"/>
      <c r="BZ37" s="1851"/>
      <c r="CA37" s="1850"/>
      <c r="CB37" s="1850"/>
      <c r="CC37" s="1850"/>
      <c r="CD37" s="1850">
        <v>10.180347239430048</v>
      </c>
      <c r="CE37" s="1850">
        <v>9.7906259883571387</v>
      </c>
      <c r="CF37" s="1850">
        <v>10.130719300962113</v>
      </c>
      <c r="CG37" s="1850">
        <v>10.274565503625855</v>
      </c>
      <c r="CH37" s="1850">
        <v>10.194331730294147</v>
      </c>
      <c r="CI37" s="1850">
        <v>10.018639089937198</v>
      </c>
      <c r="CJ37" s="1850">
        <v>9.85</v>
      </c>
      <c r="CK37" s="1850">
        <v>9.6199999999999992</v>
      </c>
      <c r="CL37" s="1850">
        <v>9.4499999999999993</v>
      </c>
      <c r="CM37" s="1850">
        <v>9.1332116617502539</v>
      </c>
      <c r="CN37" s="1850">
        <v>8.82</v>
      </c>
      <c r="CO37" s="1850">
        <v>8.5500000000000007</v>
      </c>
      <c r="CP37" s="1850">
        <v>8.2784701693014409</v>
      </c>
      <c r="CQ37" s="2161">
        <v>7.9341725586268286</v>
      </c>
    </row>
    <row r="38" spans="1:95">
      <c r="A38" s="1854" t="s">
        <v>1444</v>
      </c>
      <c r="B38" s="1853"/>
      <c r="C38" s="1853"/>
      <c r="D38" s="1853"/>
      <c r="E38" s="1853"/>
      <c r="F38" s="1853"/>
      <c r="G38" s="1853"/>
      <c r="H38" s="1853"/>
      <c r="I38" s="1853"/>
      <c r="J38" s="1853"/>
      <c r="K38" s="1853"/>
      <c r="L38" s="1853"/>
      <c r="M38" s="1853"/>
      <c r="N38" s="1853"/>
      <c r="O38" s="1853"/>
      <c r="P38" s="1853"/>
      <c r="Q38" s="1853"/>
      <c r="R38" s="1853"/>
      <c r="S38" s="1853"/>
      <c r="T38" s="1853"/>
      <c r="U38" s="1853"/>
      <c r="V38" s="1853"/>
      <c r="W38" s="1851"/>
      <c r="X38" s="1851"/>
      <c r="Y38" s="1851"/>
      <c r="Z38" s="1852"/>
      <c r="AA38" s="1851"/>
      <c r="AB38" s="1852"/>
      <c r="AC38" s="1851"/>
      <c r="AD38" s="1851"/>
      <c r="AE38" s="1851"/>
      <c r="AF38" s="1851"/>
      <c r="AG38" s="1851"/>
      <c r="AH38" s="1851"/>
      <c r="AI38" s="1851"/>
      <c r="AJ38" s="1851"/>
      <c r="AK38" s="1851"/>
      <c r="AL38" s="1851"/>
      <c r="AM38" s="1851"/>
      <c r="AN38" s="1851"/>
      <c r="AO38" s="1851"/>
      <c r="AP38" s="1851"/>
      <c r="AQ38" s="1851"/>
      <c r="AR38" s="1851"/>
      <c r="AS38" s="1851"/>
      <c r="AT38" s="1851"/>
      <c r="AU38" s="1851"/>
      <c r="AV38" s="1851"/>
      <c r="AW38" s="1851"/>
      <c r="AX38" s="1851"/>
      <c r="AY38" s="1851"/>
      <c r="AZ38" s="1851"/>
      <c r="BA38" s="1851"/>
      <c r="BB38" s="1850"/>
      <c r="BC38" s="1850"/>
      <c r="BD38" s="1850"/>
      <c r="BE38" s="1850"/>
      <c r="BF38" s="1850"/>
      <c r="BG38" s="1850"/>
      <c r="BH38" s="1850"/>
      <c r="BI38" s="1850"/>
      <c r="BJ38" s="1850"/>
      <c r="BK38" s="1850"/>
      <c r="BL38" s="1850"/>
      <c r="BM38" s="1850"/>
      <c r="BN38" s="1850"/>
      <c r="BO38" s="1850"/>
      <c r="BP38" s="1850"/>
      <c r="BQ38" s="1850"/>
      <c r="BR38" s="1850"/>
      <c r="BS38" s="1850"/>
      <c r="BT38" s="1850"/>
      <c r="BU38" s="1850"/>
      <c r="BV38" s="1850"/>
      <c r="BW38" s="1850"/>
      <c r="BX38" s="1850"/>
      <c r="BY38" s="1850"/>
      <c r="BZ38" s="1851"/>
      <c r="CA38" s="1850"/>
      <c r="CB38" s="1850"/>
      <c r="CC38" s="1850"/>
      <c r="CD38" s="1850">
        <v>15.057103955984637</v>
      </c>
      <c r="CE38" s="1850">
        <v>14.815451945733306</v>
      </c>
      <c r="CF38" s="1850">
        <v>14.659403100068458</v>
      </c>
      <c r="CG38" s="1850">
        <v>14.683790952217278</v>
      </c>
      <c r="CH38" s="1850">
        <v>14.614069231893465</v>
      </c>
      <c r="CI38" s="1850">
        <v>14.479968074099208</v>
      </c>
      <c r="CJ38" s="1850">
        <v>14.3</v>
      </c>
      <c r="CK38" s="1850">
        <v>14.091943708038459</v>
      </c>
      <c r="CL38" s="1850">
        <v>13.93</v>
      </c>
      <c r="CM38" s="1850">
        <v>13.612344338639529</v>
      </c>
      <c r="CN38" s="1850">
        <v>13.36</v>
      </c>
      <c r="CO38" s="1850">
        <v>13.11</v>
      </c>
      <c r="CP38" s="1850">
        <v>12.847983339606616</v>
      </c>
      <c r="CQ38" s="2161">
        <v>12.545392816023336</v>
      </c>
    </row>
    <row r="39" spans="1:95">
      <c r="A39" s="1854" t="s">
        <v>1443</v>
      </c>
      <c r="B39" s="1853"/>
      <c r="C39" s="1853"/>
      <c r="D39" s="1853"/>
      <c r="E39" s="1853"/>
      <c r="F39" s="1853"/>
      <c r="G39" s="1853"/>
      <c r="H39" s="1853"/>
      <c r="I39" s="1853"/>
      <c r="J39" s="1853"/>
      <c r="K39" s="1853"/>
      <c r="L39" s="1853"/>
      <c r="M39" s="1853"/>
      <c r="N39" s="1853"/>
      <c r="O39" s="1853"/>
      <c r="P39" s="1853"/>
      <c r="Q39" s="1853"/>
      <c r="R39" s="1853"/>
      <c r="S39" s="1853"/>
      <c r="T39" s="1853"/>
      <c r="U39" s="1853"/>
      <c r="V39" s="1853"/>
      <c r="W39" s="1851"/>
      <c r="X39" s="1851"/>
      <c r="Y39" s="1851"/>
      <c r="Z39" s="1852"/>
      <c r="AA39" s="1851"/>
      <c r="AB39" s="1852"/>
      <c r="AC39" s="1851"/>
      <c r="AD39" s="1851"/>
      <c r="AE39" s="1851"/>
      <c r="AF39" s="1851"/>
      <c r="AG39" s="1851"/>
      <c r="AH39" s="1851"/>
      <c r="AI39" s="1851"/>
      <c r="AJ39" s="1851"/>
      <c r="AK39" s="1851"/>
      <c r="AL39" s="1851"/>
      <c r="AM39" s="1851"/>
      <c r="AN39" s="1851"/>
      <c r="AO39" s="1851"/>
      <c r="AP39" s="1851"/>
      <c r="AQ39" s="1851"/>
      <c r="AR39" s="1851"/>
      <c r="AS39" s="1851"/>
      <c r="AT39" s="1851"/>
      <c r="AU39" s="1851"/>
      <c r="AV39" s="1851"/>
      <c r="AW39" s="1851"/>
      <c r="AX39" s="1851"/>
      <c r="AY39" s="1851"/>
      <c r="AZ39" s="1851"/>
      <c r="BA39" s="1851"/>
      <c r="BB39" s="1850"/>
      <c r="BC39" s="1850"/>
      <c r="BD39" s="1850"/>
      <c r="BE39" s="1850"/>
      <c r="BF39" s="1850"/>
      <c r="BG39" s="1850"/>
      <c r="BH39" s="1850"/>
      <c r="BI39" s="1850"/>
      <c r="BJ39" s="1850"/>
      <c r="BK39" s="1850"/>
      <c r="BL39" s="1850"/>
      <c r="BM39" s="1850"/>
      <c r="BN39" s="1850"/>
      <c r="BO39" s="1850"/>
      <c r="BP39" s="1850"/>
      <c r="BQ39" s="1850"/>
      <c r="BR39" s="1850"/>
      <c r="BS39" s="1850"/>
      <c r="BT39" s="1850"/>
      <c r="BU39" s="1850"/>
      <c r="BV39" s="1850"/>
      <c r="BW39" s="1850"/>
      <c r="BX39" s="1850"/>
      <c r="BY39" s="1850"/>
      <c r="BZ39" s="1851"/>
      <c r="CA39" s="1850"/>
      <c r="CB39" s="1850"/>
      <c r="CC39" s="1850"/>
      <c r="CD39" s="1850">
        <v>13.554390326160709</v>
      </c>
      <c r="CE39" s="1850">
        <v>13.407032608850189</v>
      </c>
      <c r="CF39" s="1850">
        <v>13.281126734952274</v>
      </c>
      <c r="CG39" s="1850">
        <v>13.522226003738178</v>
      </c>
      <c r="CH39" s="1850">
        <v>13.65061895773378</v>
      </c>
      <c r="CI39" s="1850">
        <v>13.325730621689249</v>
      </c>
      <c r="CJ39" s="1850">
        <v>13.13870677256244</v>
      </c>
      <c r="CK39" s="1850">
        <v>12.768024342720985</v>
      </c>
      <c r="CL39" s="1850">
        <v>12.701945948053918</v>
      </c>
      <c r="CM39" s="1850">
        <v>12.332918791499619</v>
      </c>
      <c r="CN39" s="1850">
        <v>12.017639702204912</v>
      </c>
      <c r="CO39" s="1850">
        <v>11.607999461412751</v>
      </c>
      <c r="CP39" s="1850">
        <v>11.463053618703155</v>
      </c>
      <c r="CQ39" s="2161">
        <v>11.205109493249475</v>
      </c>
    </row>
    <row r="40" spans="1:95" ht="16.2" thickBot="1">
      <c r="A40" s="1849" t="s">
        <v>1442</v>
      </c>
      <c r="B40" s="1848"/>
      <c r="C40" s="1848"/>
      <c r="D40" s="1848"/>
      <c r="E40" s="1848"/>
      <c r="F40" s="1846"/>
      <c r="G40" s="1846"/>
      <c r="H40" s="1846"/>
      <c r="I40" s="1846"/>
      <c r="J40" s="1846"/>
      <c r="K40" s="1846"/>
      <c r="L40" s="1846"/>
      <c r="M40" s="1846"/>
      <c r="N40" s="1846"/>
      <c r="O40" s="1846"/>
      <c r="P40" s="1846"/>
      <c r="Q40" s="1846"/>
      <c r="R40" s="1846"/>
      <c r="S40" s="1846"/>
      <c r="T40" s="1846"/>
      <c r="U40" s="1846"/>
      <c r="V40" s="1846"/>
      <c r="W40" s="1846"/>
      <c r="X40" s="1846"/>
      <c r="Y40" s="1846"/>
      <c r="Z40" s="1847"/>
      <c r="AA40" s="1846"/>
      <c r="AB40" s="1847"/>
      <c r="AC40" s="1846"/>
      <c r="AD40" s="1846"/>
      <c r="AE40" s="1846"/>
      <c r="AF40" s="1846"/>
      <c r="AG40" s="1846"/>
      <c r="AH40" s="1846"/>
      <c r="AI40" s="1846"/>
      <c r="AJ40" s="1846"/>
      <c r="AK40" s="1846"/>
      <c r="AL40" s="1846"/>
      <c r="AM40" s="1846"/>
      <c r="AN40" s="1846"/>
      <c r="AO40" s="1846"/>
      <c r="AP40" s="1846"/>
      <c r="AQ40" s="1846"/>
      <c r="AR40" s="1846"/>
      <c r="AS40" s="1846"/>
      <c r="AT40" s="1846"/>
      <c r="AU40" s="1846"/>
      <c r="AV40" s="1845">
        <v>0.29969696969696963</v>
      </c>
      <c r="AW40" s="1845">
        <v>0.20756773028296205</v>
      </c>
      <c r="AX40" s="1845">
        <v>0.16706906977278468</v>
      </c>
      <c r="AY40" s="1845">
        <v>0.16480828920766344</v>
      </c>
      <c r="AZ40" s="1845">
        <v>0.13544468315092556</v>
      </c>
      <c r="BA40" s="1845">
        <v>0.17535693596376975</v>
      </c>
      <c r="BB40" s="1845">
        <v>0.58526348887400459</v>
      </c>
      <c r="BC40" s="1845">
        <v>1.2608868934298476</v>
      </c>
      <c r="BD40" s="1845">
        <v>2.0264797466282651</v>
      </c>
      <c r="BE40" s="1845">
        <v>4.1174784913232561</v>
      </c>
      <c r="BF40" s="1845">
        <v>3.2373546845971601</v>
      </c>
      <c r="BG40" s="1845">
        <v>4.1358439287909885</v>
      </c>
      <c r="BH40" s="1845">
        <v>2.1802149935225392</v>
      </c>
      <c r="BI40" s="1845">
        <v>4.6751568680262858</v>
      </c>
      <c r="BJ40" s="1845">
        <v>4.9476257726112847</v>
      </c>
      <c r="BK40" s="1845">
        <v>4.9576442041820332</v>
      </c>
      <c r="BL40" s="1845">
        <v>4.9664362588457438</v>
      </c>
      <c r="BM40" s="1845">
        <v>4.7678816193795708</v>
      </c>
      <c r="BN40" s="1845">
        <v>4.7954945907358226</v>
      </c>
      <c r="BO40" s="1845">
        <v>6.5578822672926602</v>
      </c>
      <c r="BP40" s="1845">
        <v>6.9963613925719539</v>
      </c>
      <c r="BQ40" s="1845">
        <v>7.0039666953271693</v>
      </c>
      <c r="BR40" s="1845">
        <v>7.0037231387410239</v>
      </c>
      <c r="BS40" s="1845">
        <v>7.0081093174884135</v>
      </c>
      <c r="BT40" s="1843">
        <v>8.0501308911698501</v>
      </c>
      <c r="BU40" s="1843">
        <v>8.5031757494984621</v>
      </c>
      <c r="BV40" s="1843">
        <v>8.5056901370655051</v>
      </c>
      <c r="BW40" s="1843">
        <v>8.5012365715233376</v>
      </c>
      <c r="BX40" s="1843">
        <v>7.9967694938663403</v>
      </c>
      <c r="BY40" s="1843">
        <v>7.5330262002370318</v>
      </c>
      <c r="BZ40" s="1843">
        <v>5.2922060629704681</v>
      </c>
      <c r="CA40" s="1843">
        <v>7.1849834727430961</v>
      </c>
      <c r="CB40" s="1843">
        <v>7.0080038573434669</v>
      </c>
      <c r="CC40" s="1843">
        <v>6.9968092383731069</v>
      </c>
      <c r="CD40" s="1843">
        <v>6.6867604735616686</v>
      </c>
      <c r="CE40" s="1843">
        <v>3.141570442304761</v>
      </c>
      <c r="CF40" s="1843">
        <v>5.8734611767274929</v>
      </c>
      <c r="CG40" s="1843">
        <v>5.8822999999999999</v>
      </c>
      <c r="CH40" s="1843">
        <v>2.2643</v>
      </c>
      <c r="CI40" s="1843">
        <v>3.4652729417908561</v>
      </c>
      <c r="CJ40" s="1843">
        <v>2.0566814435856089</v>
      </c>
      <c r="CK40" s="1843">
        <v>2.8585337740055539</v>
      </c>
      <c r="CL40" s="1844">
        <v>3.0447386004325447</v>
      </c>
      <c r="CM40" s="1843">
        <v>2.9227136517623298</v>
      </c>
      <c r="CN40" s="1843">
        <v>3.1032103007927052</v>
      </c>
      <c r="CO40" s="1843">
        <v>2.8756139435888159</v>
      </c>
      <c r="CP40" s="1843">
        <v>2.9527402165575891</v>
      </c>
      <c r="CQ40" s="2164">
        <v>2.9889062209706081</v>
      </c>
    </row>
    <row r="41" spans="1:95" ht="21.75" customHeight="1" thickTop="1">
      <c r="A41" s="4077" t="s">
        <v>1441</v>
      </c>
      <c r="B41" s="4077"/>
      <c r="C41" s="4077"/>
      <c r="D41" s="4077"/>
      <c r="E41" s="4077"/>
      <c r="F41" s="4077"/>
      <c r="G41" s="4077"/>
      <c r="H41" s="4077"/>
      <c r="I41" s="4077"/>
      <c r="J41" s="4077"/>
      <c r="K41" s="4077"/>
      <c r="L41" s="4077"/>
      <c r="M41" s="4077"/>
      <c r="N41" s="4077"/>
      <c r="O41" s="4077"/>
      <c r="P41" s="4077"/>
      <c r="Q41" s="4077"/>
      <c r="R41" s="4077"/>
      <c r="S41" s="4077"/>
      <c r="T41" s="4077"/>
      <c r="U41" s="4077"/>
      <c r="V41" s="4077"/>
      <c r="W41" s="4077"/>
      <c r="X41" s="4077"/>
      <c r="Y41" s="4077"/>
      <c r="Z41" s="4077"/>
      <c r="AA41" s="4077"/>
      <c r="AB41" s="4077"/>
      <c r="AC41" s="4077"/>
      <c r="AD41" s="4077"/>
      <c r="AE41" s="4077"/>
      <c r="AF41" s="4077"/>
      <c r="AG41" s="4077"/>
      <c r="AH41" s="4077"/>
      <c r="AI41" s="4077"/>
      <c r="AJ41" s="4077"/>
      <c r="AK41" s="4077"/>
      <c r="AL41" s="4077"/>
      <c r="AM41" s="4077"/>
      <c r="AN41" s="4077"/>
      <c r="AO41" s="4077"/>
      <c r="AP41" s="4077"/>
      <c r="AQ41" s="4077"/>
      <c r="AR41" s="4077"/>
      <c r="AS41" s="4077"/>
      <c r="AT41" s="4077"/>
      <c r="AU41" s="4077"/>
      <c r="AV41" s="4077"/>
      <c r="AW41" s="4077"/>
      <c r="AX41" s="4077"/>
      <c r="AY41" s="4077"/>
      <c r="AZ41" s="4077"/>
      <c r="BA41" s="4077"/>
      <c r="BB41" s="4077"/>
      <c r="BC41" s="4077"/>
      <c r="BD41" s="4077"/>
      <c r="BE41" s="4077"/>
      <c r="BF41" s="4077"/>
      <c r="BG41" s="4077"/>
      <c r="BH41" s="4077"/>
      <c r="BI41" s="4077"/>
      <c r="BJ41" s="4077"/>
      <c r="BK41" s="4077"/>
      <c r="BL41" s="4077"/>
      <c r="BM41" s="4077"/>
      <c r="BN41" s="4077"/>
      <c r="BO41" s="4077"/>
      <c r="BP41" s="4077"/>
      <c r="BQ41" s="4077"/>
      <c r="BR41" s="4077"/>
      <c r="BS41" s="4077"/>
      <c r="BT41" s="4077"/>
      <c r="BU41" s="4077"/>
      <c r="BV41" s="4077"/>
      <c r="BW41" s="4077"/>
      <c r="BX41" s="4077"/>
      <c r="BY41" s="4077"/>
      <c r="BZ41" s="4077"/>
      <c r="CA41" s="4077"/>
      <c r="CB41" s="4077"/>
      <c r="CC41" s="4077"/>
      <c r="CD41" s="4077"/>
      <c r="CE41" s="4077"/>
      <c r="CF41" s="4077"/>
      <c r="CG41" s="4077"/>
      <c r="CH41" s="4077"/>
      <c r="CI41" s="4077"/>
      <c r="CJ41" s="4077"/>
      <c r="CK41" s="4077"/>
      <c r="CL41" s="4077"/>
      <c r="CM41" s="4077"/>
      <c r="CN41" s="4077"/>
      <c r="CO41" s="4077"/>
      <c r="CP41" s="4077"/>
      <c r="CQ41" s="4077"/>
    </row>
    <row r="42" spans="1:95" s="1842" customFormat="1" ht="18" customHeight="1">
      <c r="A42" s="4078" t="s">
        <v>1440</v>
      </c>
      <c r="B42" s="4078"/>
      <c r="C42" s="4078"/>
      <c r="D42" s="4078"/>
      <c r="E42" s="4078"/>
      <c r="F42" s="4078"/>
      <c r="G42" s="4078"/>
      <c r="H42" s="4078"/>
      <c r="I42" s="4078"/>
      <c r="J42" s="4078"/>
      <c r="K42" s="4078"/>
      <c r="L42" s="4078"/>
      <c r="M42" s="4078"/>
      <c r="N42" s="4078"/>
      <c r="O42" s="4078"/>
      <c r="P42" s="4078"/>
      <c r="Q42" s="4078"/>
      <c r="R42" s="4078"/>
      <c r="S42" s="4078"/>
      <c r="T42" s="4078"/>
      <c r="U42" s="4078"/>
      <c r="V42" s="4078"/>
      <c r="W42" s="4078"/>
      <c r="X42" s="4078"/>
      <c r="Y42" s="4078"/>
      <c r="Z42" s="4078"/>
      <c r="AA42" s="4078"/>
      <c r="AB42" s="4078"/>
      <c r="AC42" s="4078"/>
      <c r="AD42" s="4078"/>
      <c r="AE42" s="4078"/>
      <c r="AF42" s="4078"/>
      <c r="AG42" s="4078"/>
      <c r="AH42" s="4078"/>
      <c r="AI42" s="4078"/>
      <c r="AJ42" s="4078"/>
      <c r="AK42" s="4078"/>
      <c r="AL42" s="4078"/>
      <c r="AM42" s="4078"/>
      <c r="AN42" s="4078"/>
      <c r="AO42" s="4078"/>
      <c r="AP42" s="4078"/>
      <c r="AQ42" s="4078"/>
      <c r="AR42" s="4078"/>
      <c r="AS42" s="4078"/>
      <c r="AT42" s="4078"/>
      <c r="AU42" s="4078"/>
      <c r="AV42" s="4078"/>
      <c r="AW42" s="4078"/>
      <c r="AX42" s="4078"/>
      <c r="AY42" s="4078"/>
      <c r="AZ42" s="4078"/>
      <c r="BA42" s="4078"/>
      <c r="BB42" s="4078"/>
      <c r="BC42" s="4078"/>
      <c r="BD42" s="4078"/>
      <c r="BE42" s="4078"/>
      <c r="BF42" s="4078"/>
      <c r="BG42" s="4078"/>
      <c r="BH42" s="4078"/>
      <c r="BI42" s="4078"/>
      <c r="BJ42" s="4078"/>
      <c r="BK42" s="4078"/>
      <c r="BL42" s="4078"/>
      <c r="BM42" s="4078"/>
      <c r="BN42" s="4078"/>
      <c r="BO42" s="4078"/>
      <c r="BP42" s="4078"/>
      <c r="BQ42" s="4078"/>
      <c r="BR42" s="4078"/>
      <c r="BS42" s="4078"/>
      <c r="BT42" s="4078"/>
      <c r="BU42" s="4078"/>
      <c r="BV42" s="4078"/>
      <c r="BW42" s="4078"/>
      <c r="BX42" s="4078"/>
      <c r="BY42" s="4078"/>
      <c r="BZ42" s="4078"/>
      <c r="CA42" s="4078"/>
      <c r="CB42" s="4078"/>
      <c r="CC42" s="4078"/>
      <c r="CD42" s="4078"/>
      <c r="CE42" s="4078"/>
      <c r="CF42" s="4078"/>
      <c r="CG42" s="4078"/>
      <c r="CH42" s="4078"/>
      <c r="CI42" s="4078"/>
      <c r="CJ42" s="4078"/>
      <c r="CK42" s="4078"/>
      <c r="CL42" s="4078"/>
      <c r="CM42" s="4078"/>
      <c r="CN42" s="4078"/>
      <c r="CO42" s="4078"/>
      <c r="CP42" s="4078"/>
      <c r="CQ42" s="4078"/>
    </row>
    <row r="43" spans="1:95">
      <c r="A43" s="4072" t="s">
        <v>1439</v>
      </c>
      <c r="B43" s="4072"/>
      <c r="C43" s="4072"/>
      <c r="D43" s="4072"/>
      <c r="E43" s="4072"/>
      <c r="F43" s="4072"/>
      <c r="G43" s="4072"/>
      <c r="H43" s="4072"/>
      <c r="I43" s="4072"/>
      <c r="J43" s="4072"/>
      <c r="K43" s="4072"/>
      <c r="L43" s="4072"/>
      <c r="M43" s="4072"/>
      <c r="N43" s="4072"/>
      <c r="O43" s="4072"/>
      <c r="P43" s="4072"/>
      <c r="Q43" s="4072"/>
      <c r="R43" s="4072"/>
      <c r="S43" s="4072"/>
      <c r="T43" s="4072"/>
      <c r="U43" s="4072"/>
      <c r="V43" s="4072"/>
      <c r="W43" s="4072"/>
      <c r="X43" s="4072"/>
      <c r="Y43" s="4072"/>
      <c r="Z43" s="4072"/>
      <c r="AA43" s="4072"/>
      <c r="AB43" s="4072"/>
      <c r="AC43" s="4072"/>
      <c r="AD43" s="4072"/>
      <c r="AE43" s="4072"/>
      <c r="AF43" s="4072"/>
      <c r="AG43" s="4072"/>
      <c r="AH43" s="4072"/>
      <c r="AI43" s="4072"/>
      <c r="AJ43" s="4072"/>
      <c r="AK43" s="4072"/>
      <c r="AL43" s="4072"/>
      <c r="AM43" s="4072"/>
      <c r="AN43" s="4072"/>
      <c r="AO43" s="4072"/>
      <c r="AP43" s="4072"/>
      <c r="AQ43" s="4072"/>
      <c r="AR43" s="4072"/>
      <c r="AS43" s="4072"/>
      <c r="AT43" s="4072"/>
      <c r="AU43" s="4072"/>
      <c r="AV43" s="4072"/>
      <c r="AW43" s="4072"/>
      <c r="AX43" s="4072"/>
      <c r="AY43" s="4072"/>
      <c r="AZ43" s="4072"/>
      <c r="BA43" s="4072"/>
      <c r="BB43" s="4072"/>
      <c r="BC43" s="4072"/>
      <c r="BD43" s="4072"/>
      <c r="BE43" s="4072"/>
      <c r="BF43" s="4072"/>
      <c r="BG43" s="4072"/>
      <c r="BH43" s="4072"/>
      <c r="BI43" s="4072"/>
      <c r="BJ43" s="4072"/>
      <c r="BK43" s="4072"/>
      <c r="BL43" s="4072"/>
      <c r="BM43" s="4072"/>
      <c r="BN43" s="4072"/>
      <c r="BO43" s="4072"/>
      <c r="BP43" s="4072"/>
      <c r="BQ43" s="4072"/>
      <c r="BR43" s="4072"/>
      <c r="BS43" s="4072"/>
      <c r="BT43" s="4072"/>
      <c r="BU43" s="4072"/>
      <c r="BV43" s="4072"/>
      <c r="BW43" s="4072"/>
      <c r="BX43" s="4072"/>
      <c r="BY43" s="4072"/>
      <c r="BZ43" s="4072"/>
      <c r="CA43" s="4072"/>
      <c r="CB43" s="4072"/>
      <c r="CC43" s="4072"/>
      <c r="CD43" s="4072"/>
      <c r="CE43" s="4072"/>
      <c r="CF43" s="4072"/>
      <c r="CG43" s="4072"/>
      <c r="CH43" s="4072"/>
      <c r="CI43" s="4072"/>
      <c r="CJ43" s="4072"/>
      <c r="CK43" s="4072"/>
      <c r="CL43" s="4072"/>
      <c r="CM43" s="4072"/>
      <c r="CN43" s="4072"/>
      <c r="CO43" s="4072"/>
      <c r="CP43" s="4072"/>
      <c r="CQ43" s="4072"/>
    </row>
    <row r="44" spans="1:95" ht="16.2">
      <c r="A44" s="4072" t="s">
        <v>1438</v>
      </c>
      <c r="B44" s="4072"/>
      <c r="C44" s="4072"/>
      <c r="D44" s="4072"/>
      <c r="E44" s="4072"/>
      <c r="F44" s="4072"/>
      <c r="G44" s="4072"/>
      <c r="H44" s="4072"/>
      <c r="I44" s="4072"/>
      <c r="J44" s="4072"/>
      <c r="K44" s="4072"/>
      <c r="L44" s="4072"/>
      <c r="M44" s="4072"/>
      <c r="N44" s="4072"/>
      <c r="O44" s="4072"/>
      <c r="P44" s="4072"/>
      <c r="Q44" s="4072"/>
      <c r="R44" s="4072"/>
      <c r="S44" s="4072"/>
      <c r="T44" s="4072"/>
      <c r="U44" s="4072"/>
      <c r="V44" s="4072"/>
      <c r="W44" s="4072"/>
      <c r="X44" s="4072"/>
      <c r="Y44" s="4072"/>
      <c r="Z44" s="4072"/>
      <c r="AA44" s="4072"/>
      <c r="AB44" s="4072"/>
      <c r="AC44" s="4072"/>
      <c r="AD44" s="4072"/>
      <c r="AE44" s="4072"/>
      <c r="AF44" s="4072"/>
      <c r="AG44" s="4072"/>
      <c r="AH44" s="4072"/>
      <c r="AI44" s="4072"/>
      <c r="AJ44" s="4072"/>
      <c r="AK44" s="4072"/>
      <c r="AL44" s="4072"/>
      <c r="AM44" s="4072"/>
      <c r="AN44" s="4072"/>
      <c r="AO44" s="4072"/>
      <c r="AP44" s="4072"/>
      <c r="AQ44" s="4072"/>
      <c r="AR44" s="4072"/>
      <c r="AS44" s="4072"/>
      <c r="AT44" s="4072"/>
      <c r="AU44" s="4072"/>
      <c r="AV44" s="4072"/>
      <c r="AW44" s="4072"/>
      <c r="AX44" s="4072"/>
      <c r="AY44" s="4072"/>
      <c r="AZ44" s="4072"/>
      <c r="BA44" s="4072"/>
      <c r="BB44" s="4072"/>
      <c r="BC44" s="4072"/>
      <c r="BD44" s="4072"/>
      <c r="BE44" s="4072"/>
      <c r="BF44" s="4072"/>
      <c r="BG44" s="4072"/>
      <c r="BH44" s="4072"/>
      <c r="BI44" s="4072"/>
      <c r="BJ44" s="4072"/>
      <c r="BK44" s="4072"/>
      <c r="BL44" s="4072"/>
      <c r="BM44" s="4072"/>
      <c r="BN44" s="4072"/>
      <c r="BO44" s="4072"/>
      <c r="BP44" s="4072"/>
      <c r="BQ44" s="4072"/>
      <c r="BR44" s="4072"/>
      <c r="BS44" s="4072"/>
      <c r="BT44" s="4072"/>
      <c r="BU44" s="4072"/>
      <c r="BV44" s="4072"/>
      <c r="BW44" s="4072"/>
      <c r="BX44" s="4072"/>
      <c r="BY44" s="4072"/>
      <c r="BZ44" s="4072"/>
      <c r="CA44" s="4072"/>
      <c r="CB44" s="4072"/>
      <c r="CC44" s="4072"/>
      <c r="CD44" s="4072"/>
      <c r="CE44" s="4072"/>
      <c r="CF44" s="4072"/>
      <c r="CG44" s="4072"/>
      <c r="CH44" s="4072"/>
      <c r="CI44" s="4072"/>
      <c r="CJ44" s="4072"/>
      <c r="CK44" s="4072"/>
      <c r="CL44" s="4072"/>
      <c r="CM44" s="4072"/>
      <c r="CN44" s="4072"/>
      <c r="CO44" s="4072"/>
      <c r="CP44" s="4072"/>
      <c r="CQ44" s="4072"/>
    </row>
    <row r="45" spans="1:95" ht="25.8" customHeight="1">
      <c r="A45" s="4073" t="s">
        <v>1437</v>
      </c>
      <c r="B45" s="4073"/>
      <c r="C45" s="4073"/>
      <c r="D45" s="4073"/>
      <c r="E45" s="4073"/>
      <c r="F45" s="4073"/>
      <c r="G45" s="4073"/>
      <c r="H45" s="4073"/>
      <c r="I45" s="4073"/>
      <c r="J45" s="4073"/>
      <c r="K45" s="4073"/>
      <c r="L45" s="4073"/>
      <c r="M45" s="4073"/>
      <c r="N45" s="4073"/>
      <c r="O45" s="4073"/>
      <c r="P45" s="4073"/>
      <c r="Q45" s="4073"/>
      <c r="R45" s="4073"/>
      <c r="S45" s="4073"/>
      <c r="T45" s="4073"/>
      <c r="U45" s="4073"/>
      <c r="V45" s="4073"/>
      <c r="W45" s="4073"/>
      <c r="X45" s="4073"/>
      <c r="Y45" s="4073"/>
      <c r="Z45" s="4073"/>
      <c r="AA45" s="4073"/>
      <c r="AB45" s="4073"/>
      <c r="AC45" s="4073"/>
      <c r="AD45" s="4073"/>
      <c r="AE45" s="4073"/>
      <c r="AF45" s="4073"/>
      <c r="AG45" s="4073"/>
      <c r="AH45" s="4073"/>
      <c r="AI45" s="4073"/>
      <c r="AJ45" s="4073"/>
      <c r="AK45" s="4073"/>
      <c r="AL45" s="4073"/>
      <c r="AM45" s="4073"/>
      <c r="AN45" s="4073"/>
      <c r="AO45" s="4073"/>
      <c r="AP45" s="4073"/>
      <c r="AQ45" s="4073"/>
      <c r="AR45" s="4073"/>
      <c r="AS45" s="4073"/>
      <c r="AT45" s="4073"/>
      <c r="AU45" s="4073"/>
      <c r="AV45" s="4073"/>
      <c r="AW45" s="4073"/>
      <c r="AX45" s="4073"/>
      <c r="AY45" s="4073"/>
      <c r="AZ45" s="4073"/>
      <c r="BA45" s="4073"/>
      <c r="BB45" s="4073"/>
      <c r="BC45" s="4073"/>
      <c r="BD45" s="4073"/>
      <c r="BE45" s="4073"/>
      <c r="BF45" s="4073"/>
      <c r="BG45" s="4073"/>
      <c r="BH45" s="4073"/>
      <c r="BI45" s="4073"/>
      <c r="BJ45" s="4073"/>
      <c r="BK45" s="4073"/>
      <c r="BL45" s="4073"/>
      <c r="BM45" s="4073"/>
      <c r="BN45" s="4073"/>
      <c r="BO45" s="4073"/>
      <c r="BP45" s="4073"/>
      <c r="BQ45" s="4073"/>
      <c r="BR45" s="4073"/>
      <c r="BS45" s="4073"/>
      <c r="BT45" s="4073"/>
      <c r="BU45" s="4073"/>
      <c r="BV45" s="4073"/>
      <c r="BW45" s="4073"/>
      <c r="BX45" s="4073"/>
      <c r="BY45" s="4073"/>
      <c r="BZ45" s="4073"/>
      <c r="CA45" s="4073"/>
      <c r="CB45" s="4073"/>
      <c r="CC45" s="4073"/>
      <c r="CD45" s="4073"/>
      <c r="CE45" s="4073"/>
      <c r="CF45" s="4073"/>
      <c r="CG45" s="4073"/>
      <c r="CH45" s="4073"/>
      <c r="CI45" s="4073"/>
      <c r="CJ45" s="4073"/>
      <c r="CK45" s="4073"/>
      <c r="CL45" s="4073"/>
      <c r="CM45" s="4073"/>
      <c r="CN45" s="4073"/>
      <c r="CO45" s="4073"/>
      <c r="CP45" s="4073"/>
      <c r="CQ45" s="4073"/>
    </row>
  </sheetData>
  <mergeCells count="8">
    <mergeCell ref="A43:CQ43"/>
    <mergeCell ref="A44:CQ44"/>
    <mergeCell ref="A45:CQ45"/>
    <mergeCell ref="A1:CQ1"/>
    <mergeCell ref="A2:CQ2"/>
    <mergeCell ref="A3:CQ3"/>
    <mergeCell ref="A41:CQ41"/>
    <mergeCell ref="A42:CQ42"/>
  </mergeCells>
  <pageMargins left="0.7" right="0.7" top="0.75" bottom="0.75" header="0.3" footer="0.3"/>
  <pageSetup scale="54" orientation="landscape"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O17" sqref="O17"/>
    </sheetView>
  </sheetViews>
  <sheetFormatPr defaultColWidth="11.44140625" defaultRowHeight="15.6"/>
  <cols>
    <col min="1" max="1" width="11.88671875" style="1891" bestFit="1" customWidth="1"/>
    <col min="2" max="2" width="13.44140625" style="1891" bestFit="1" customWidth="1"/>
    <col min="3" max="3" width="13.5546875" style="1891" bestFit="1" customWidth="1"/>
    <col min="4" max="4" width="13.44140625" style="1891" bestFit="1" customWidth="1"/>
    <col min="5" max="5" width="13.5546875" style="1891" bestFit="1" customWidth="1"/>
    <col min="6" max="6" width="12.88671875" style="1891" bestFit="1" customWidth="1"/>
    <col min="7" max="7" width="13.5546875" style="1891" bestFit="1" customWidth="1"/>
    <col min="8" max="8" width="11.6640625" style="1891" customWidth="1"/>
    <col min="9" max="9" width="13.5546875" style="1891" bestFit="1" customWidth="1"/>
    <col min="10" max="10" width="13.44140625" style="1891" bestFit="1" customWidth="1"/>
    <col min="11" max="11" width="13.5546875" style="1891" customWidth="1"/>
    <col min="12" max="12" width="13.44140625" style="1891" bestFit="1" customWidth="1"/>
    <col min="13" max="13" width="13.5546875" style="1891" bestFit="1" customWidth="1"/>
    <col min="14" max="14" width="11.6640625" style="1891" bestFit="1" customWidth="1"/>
    <col min="15" max="15" width="11.6640625" style="1891" customWidth="1"/>
    <col min="16" max="16" width="12.88671875" style="1891" bestFit="1" customWidth="1"/>
    <col min="17" max="17" width="11.44140625" style="1891"/>
    <col min="18" max="18" width="12.109375" style="1891" bestFit="1" customWidth="1"/>
    <col min="19" max="16384" width="11.44140625" style="1891"/>
  </cols>
  <sheetData>
    <row r="1" spans="1:18">
      <c r="A1" s="3990" t="s">
        <v>1641</v>
      </c>
      <c r="B1" s="3990"/>
      <c r="C1" s="3990"/>
      <c r="D1" s="3990"/>
      <c r="E1" s="3990"/>
      <c r="F1" s="3990"/>
      <c r="G1" s="3990"/>
      <c r="H1" s="3990"/>
      <c r="I1" s="3990"/>
      <c r="J1" s="3990"/>
      <c r="K1" s="3990"/>
      <c r="L1" s="3990"/>
      <c r="M1" s="3990"/>
    </row>
    <row r="2" spans="1:18">
      <c r="A2" s="3990" t="s">
        <v>48</v>
      </c>
      <c r="B2" s="3990"/>
      <c r="C2" s="3990"/>
      <c r="D2" s="3990"/>
      <c r="E2" s="3990"/>
      <c r="F2" s="3990"/>
      <c r="G2" s="3990"/>
      <c r="H2" s="3990"/>
      <c r="I2" s="3990"/>
      <c r="J2" s="3990"/>
      <c r="K2" s="3990"/>
      <c r="L2" s="3990"/>
      <c r="M2" s="3990"/>
    </row>
    <row r="3" spans="1:18" ht="16.2" thickBot="1">
      <c r="A3" s="4090" t="s">
        <v>384</v>
      </c>
      <c r="B3" s="4090"/>
      <c r="C3" s="4090"/>
      <c r="D3" s="4090"/>
      <c r="E3" s="4090"/>
      <c r="F3" s="4091"/>
      <c r="G3" s="4091"/>
      <c r="H3" s="4091"/>
      <c r="I3" s="4091"/>
      <c r="J3" s="4090"/>
      <c r="K3" s="4090"/>
      <c r="L3" s="4090"/>
      <c r="M3" s="4090"/>
      <c r="O3" s="4079"/>
      <c r="P3" s="4079"/>
    </row>
    <row r="4" spans="1:18" ht="16.2" thickTop="1">
      <c r="A4" s="4080" t="s">
        <v>1397</v>
      </c>
      <c r="B4" s="3994" t="s">
        <v>1587</v>
      </c>
      <c r="C4" s="3994"/>
      <c r="D4" s="3994"/>
      <c r="E4" s="3995"/>
      <c r="F4" s="3993" t="s">
        <v>1586</v>
      </c>
      <c r="G4" s="4081"/>
      <c r="H4" s="4081"/>
      <c r="I4" s="4082"/>
      <c r="J4" s="4083" t="s">
        <v>1585</v>
      </c>
      <c r="K4" s="4084"/>
      <c r="L4" s="4084"/>
      <c r="M4" s="4085"/>
    </row>
    <row r="5" spans="1:18">
      <c r="A5" s="3997"/>
      <c r="B5" s="4086" t="s">
        <v>173</v>
      </c>
      <c r="C5" s="4087"/>
      <c r="D5" s="4086" t="s">
        <v>180</v>
      </c>
      <c r="E5" s="4087"/>
      <c r="F5" s="4086" t="s">
        <v>173</v>
      </c>
      <c r="G5" s="4087"/>
      <c r="H5" s="4086" t="s">
        <v>180</v>
      </c>
      <c r="I5" s="4087"/>
      <c r="J5" s="4092" t="s">
        <v>173</v>
      </c>
      <c r="K5" s="4093"/>
      <c r="L5" s="4086" t="s">
        <v>180</v>
      </c>
      <c r="M5" s="4094"/>
    </row>
    <row r="6" spans="1:18" ht="16.2" thickBot="1">
      <c r="A6" s="3997"/>
      <c r="B6" s="1937" t="s">
        <v>353</v>
      </c>
      <c r="C6" s="1937" t="s">
        <v>1584</v>
      </c>
      <c r="D6" s="1937" t="s">
        <v>353</v>
      </c>
      <c r="E6" s="1937" t="s">
        <v>1584</v>
      </c>
      <c r="F6" s="1936" t="s">
        <v>353</v>
      </c>
      <c r="G6" s="1935" t="s">
        <v>1584</v>
      </c>
      <c r="H6" s="1936" t="s">
        <v>353</v>
      </c>
      <c r="I6" s="1935" t="s">
        <v>1584</v>
      </c>
      <c r="J6" s="1934" t="s">
        <v>353</v>
      </c>
      <c r="K6" s="1934" t="s">
        <v>1584</v>
      </c>
      <c r="L6" s="1934" t="s">
        <v>353</v>
      </c>
      <c r="M6" s="1933" t="s">
        <v>1584</v>
      </c>
    </row>
    <row r="7" spans="1:18">
      <c r="A7" s="1932" t="s">
        <v>740</v>
      </c>
      <c r="B7" s="1931">
        <v>315487.37260274001</v>
      </c>
      <c r="C7" s="1930">
        <v>8.0218625338168916</v>
      </c>
      <c r="D7" s="1931">
        <v>561670</v>
      </c>
      <c r="E7" s="1930">
        <v>5.9074263443659092</v>
      </c>
      <c r="F7" s="1929">
        <v>40970.476741359998</v>
      </c>
      <c r="G7" s="1930">
        <v>8.2679540273012346</v>
      </c>
      <c r="H7" s="1929">
        <v>93770.209589050006</v>
      </c>
      <c r="I7" s="1928">
        <v>5.6700000240880666</v>
      </c>
      <c r="J7" s="1915">
        <v>356457.84934409999</v>
      </c>
      <c r="K7" s="1927">
        <v>8.0501308911698501</v>
      </c>
      <c r="L7" s="1926">
        <v>655440.20958905003</v>
      </c>
      <c r="M7" s="1925">
        <v>5.8734611767274929</v>
      </c>
      <c r="O7" s="1896"/>
      <c r="P7" s="1896"/>
      <c r="R7" s="1924"/>
    </row>
    <row r="8" spans="1:18">
      <c r="A8" s="1921" t="s">
        <v>739</v>
      </c>
      <c r="B8" s="1920">
        <v>265035.37260274001</v>
      </c>
      <c r="C8" s="1919">
        <v>8.4999065288953783</v>
      </c>
      <c r="D8" s="1920">
        <v>362750.62465752999</v>
      </c>
      <c r="E8" s="1919">
        <v>5.8636707603162321</v>
      </c>
      <c r="F8" s="1923">
        <v>26092.186301369999</v>
      </c>
      <c r="G8" s="1919">
        <v>8.5363845082682612</v>
      </c>
      <c r="H8" s="1923">
        <v>62610</v>
      </c>
      <c r="I8" s="1917">
        <v>5.9899605202044404</v>
      </c>
      <c r="J8" s="1915">
        <v>291127.55890410999</v>
      </c>
      <c r="K8" s="1916">
        <v>8.5031757494984621</v>
      </c>
      <c r="L8" s="1915">
        <v>425360.62465752999</v>
      </c>
      <c r="M8" s="1922">
        <v>5.8822586147114668</v>
      </c>
      <c r="O8" s="1896"/>
      <c r="P8" s="1896"/>
    </row>
    <row r="9" spans="1:18">
      <c r="A9" s="1921" t="s">
        <v>738</v>
      </c>
      <c r="B9" s="1920">
        <v>275501</v>
      </c>
      <c r="C9" s="1919">
        <v>8.4975821140395134</v>
      </c>
      <c r="D9" s="1920">
        <v>385310</v>
      </c>
      <c r="E9" s="1919">
        <v>2.2429999999999999</v>
      </c>
      <c r="F9" s="1923">
        <v>18519</v>
      </c>
      <c r="G9" s="1919">
        <v>8.6270421513040656</v>
      </c>
      <c r="H9" s="1923">
        <v>27970</v>
      </c>
      <c r="I9" s="1917">
        <v>2.5285000000000002</v>
      </c>
      <c r="J9" s="1915">
        <v>294020</v>
      </c>
      <c r="K9" s="1916">
        <v>8.5056901370655051</v>
      </c>
      <c r="L9" s="1915">
        <v>413280</v>
      </c>
      <c r="M9" s="1922">
        <v>2.2643</v>
      </c>
      <c r="O9" s="1896"/>
      <c r="P9" s="1896"/>
    </row>
    <row r="10" spans="1:18">
      <c r="A10" s="1921" t="s">
        <v>737</v>
      </c>
      <c r="B10" s="1920">
        <v>292243</v>
      </c>
      <c r="C10" s="1919">
        <v>8.4970646521399953</v>
      </c>
      <c r="D10" s="1920">
        <v>434210</v>
      </c>
      <c r="E10" s="1919">
        <v>3.4327477570760698</v>
      </c>
      <c r="F10" s="1923">
        <v>33371</v>
      </c>
      <c r="G10" s="1919">
        <v>8.5379131521380831</v>
      </c>
      <c r="H10" s="1923">
        <v>30580.335616439999</v>
      </c>
      <c r="I10" s="1917">
        <v>3.9270251943533192</v>
      </c>
      <c r="J10" s="1915">
        <v>325614</v>
      </c>
      <c r="K10" s="1916">
        <v>8.5012365715233376</v>
      </c>
      <c r="L10" s="1915">
        <v>464790.33561643999</v>
      </c>
      <c r="M10" s="1922">
        <v>3.4652729417908561</v>
      </c>
      <c r="O10" s="1896"/>
      <c r="P10" s="1896"/>
    </row>
    <row r="11" spans="1:18">
      <c r="A11" s="1921" t="s">
        <v>736</v>
      </c>
      <c r="B11" s="1920">
        <v>351989</v>
      </c>
      <c r="C11" s="1919">
        <v>7.9621780291429545</v>
      </c>
      <c r="D11" s="1920">
        <v>337730</v>
      </c>
      <c r="E11" s="1919">
        <v>2.0436230095046337</v>
      </c>
      <c r="F11" s="1923">
        <v>34648</v>
      </c>
      <c r="G11" s="1919">
        <v>8.3484722985453708</v>
      </c>
      <c r="H11" s="1923">
        <v>21930</v>
      </c>
      <c r="I11" s="1917">
        <v>2.2579741906064754</v>
      </c>
      <c r="J11" s="1915">
        <v>386637</v>
      </c>
      <c r="K11" s="1916">
        <v>7.9967694938663403</v>
      </c>
      <c r="L11" s="1915">
        <v>359660</v>
      </c>
      <c r="M11" s="1922">
        <v>2.0566814435856089</v>
      </c>
      <c r="O11" s="1896"/>
      <c r="P11" s="1896"/>
    </row>
    <row r="12" spans="1:18">
      <c r="A12" s="1921" t="s">
        <v>735</v>
      </c>
      <c r="B12" s="1920">
        <v>342824</v>
      </c>
      <c r="C12" s="1919">
        <v>7.484409518586796</v>
      </c>
      <c r="D12" s="1920">
        <v>235310</v>
      </c>
      <c r="E12" s="1919">
        <v>2.8260849730143218</v>
      </c>
      <c r="F12" s="1923">
        <v>28436</v>
      </c>
      <c r="G12" s="1919">
        <v>8.1191768884512605</v>
      </c>
      <c r="H12" s="1923">
        <v>20360</v>
      </c>
      <c r="I12" s="1917">
        <v>2.9672964636542241</v>
      </c>
      <c r="J12" s="1915">
        <v>371260</v>
      </c>
      <c r="K12" s="1916">
        <v>7.5330262002370318</v>
      </c>
      <c r="L12" s="1915">
        <v>255670</v>
      </c>
      <c r="M12" s="1922">
        <v>2.8585337740055539</v>
      </c>
      <c r="O12" s="1896"/>
      <c r="P12" s="1896"/>
    </row>
    <row r="13" spans="1:18">
      <c r="A13" s="1921" t="s">
        <v>734</v>
      </c>
      <c r="B13" s="1920">
        <v>213326.07397261</v>
      </c>
      <c r="C13" s="1919">
        <v>5.2752339108489279</v>
      </c>
      <c r="D13" s="1920">
        <v>279200</v>
      </c>
      <c r="E13" s="1919">
        <v>3.0358239075931239</v>
      </c>
      <c r="F13" s="1918">
        <v>22080.53506849</v>
      </c>
      <c r="G13" s="1919">
        <v>5.4420303269154173</v>
      </c>
      <c r="H13" s="1918">
        <v>19035</v>
      </c>
      <c r="I13" s="1917">
        <v>3.1757387181507748</v>
      </c>
      <c r="J13" s="1915">
        <v>235406.60904110002</v>
      </c>
      <c r="K13" s="1916">
        <v>5.2922060629704681</v>
      </c>
      <c r="L13" s="1915">
        <v>298235</v>
      </c>
      <c r="M13" s="1922">
        <v>3.0447386004325447</v>
      </c>
      <c r="O13" s="1896"/>
      <c r="P13" s="1896"/>
    </row>
    <row r="14" spans="1:18">
      <c r="A14" s="1921" t="s">
        <v>733</v>
      </c>
      <c r="B14" s="1920">
        <v>315264.99</v>
      </c>
      <c r="C14" s="1919">
        <v>7.18249157995945</v>
      </c>
      <c r="D14" s="1920">
        <v>298760</v>
      </c>
      <c r="E14" s="1919">
        <v>2.9230262103360558</v>
      </c>
      <c r="F14" s="1918">
        <v>33130.03</v>
      </c>
      <c r="G14" s="1919">
        <v>7.2090926594391869</v>
      </c>
      <c r="H14" s="1918">
        <v>18150</v>
      </c>
      <c r="I14" s="1917">
        <v>2.9175484903581266</v>
      </c>
      <c r="J14" s="1915">
        <v>348395.02</v>
      </c>
      <c r="K14" s="1916">
        <v>7.1849834727430961</v>
      </c>
      <c r="L14" s="1915">
        <v>316910</v>
      </c>
      <c r="M14" s="1922">
        <v>2.9227136517623298</v>
      </c>
      <c r="O14" s="1896"/>
      <c r="P14" s="1896"/>
    </row>
    <row r="15" spans="1:18">
      <c r="A15" s="1921" t="s">
        <v>732</v>
      </c>
      <c r="B15" s="1920">
        <v>344230.19</v>
      </c>
      <c r="C15" s="1919">
        <v>7.0045953445280329</v>
      </c>
      <c r="D15" s="1920">
        <v>291502.11356164003</v>
      </c>
      <c r="E15" s="1919">
        <v>3.0729153872377162</v>
      </c>
      <c r="F15" s="1918">
        <v>29540</v>
      </c>
      <c r="G15" s="1919">
        <v>7.0515815098171979</v>
      </c>
      <c r="H15" s="1918">
        <v>27190</v>
      </c>
      <c r="I15" s="1917">
        <v>3.4279523012136814</v>
      </c>
      <c r="J15" s="1915">
        <v>373770.19</v>
      </c>
      <c r="K15" s="1916">
        <v>7.0080038573434669</v>
      </c>
      <c r="L15" s="1915">
        <v>318692.11356164003</v>
      </c>
      <c r="M15" s="1922">
        <v>3.1032103007927052</v>
      </c>
      <c r="O15" s="1896"/>
      <c r="P15" s="1896"/>
    </row>
    <row r="16" spans="1:18">
      <c r="A16" s="1921" t="s">
        <v>731</v>
      </c>
      <c r="B16" s="1920">
        <v>435050</v>
      </c>
      <c r="C16" s="1919">
        <v>7.0060844845420061</v>
      </c>
      <c r="D16" s="1920">
        <v>290601.40000000002</v>
      </c>
      <c r="E16" s="1919">
        <v>2.8775104937553637</v>
      </c>
      <c r="F16" s="1918">
        <v>24230</v>
      </c>
      <c r="G16" s="1919">
        <v>7.0382462340074268</v>
      </c>
      <c r="H16" s="1918">
        <v>22450</v>
      </c>
      <c r="I16" s="1917">
        <v>2.8511113051224943</v>
      </c>
      <c r="J16" s="1915">
        <v>459280</v>
      </c>
      <c r="K16" s="1916">
        <v>6.9968092383731069</v>
      </c>
      <c r="L16" s="1915">
        <v>313051.40000000002</v>
      </c>
      <c r="M16" s="1922">
        <v>2.8756139435888159</v>
      </c>
      <c r="O16" s="1896"/>
      <c r="P16" s="1896"/>
    </row>
    <row r="17" spans="1:16">
      <c r="A17" s="1921" t="s">
        <v>730</v>
      </c>
      <c r="B17" s="1920">
        <v>489255</v>
      </c>
      <c r="C17" s="1919">
        <v>6.6758262141521287</v>
      </c>
      <c r="D17" s="1920">
        <v>224390</v>
      </c>
      <c r="E17" s="1919">
        <v>2.9528615560408218</v>
      </c>
      <c r="F17" s="1918">
        <v>30155</v>
      </c>
      <c r="G17" s="1919">
        <v>6.8624646191344709</v>
      </c>
      <c r="H17" s="1918">
        <v>15500</v>
      </c>
      <c r="I17" s="1917">
        <v>2.9509677419354841</v>
      </c>
      <c r="J17" s="1915">
        <v>519410</v>
      </c>
      <c r="K17" s="1916">
        <v>6.6867604735616686</v>
      </c>
      <c r="L17" s="1915">
        <v>239890</v>
      </c>
      <c r="M17" s="1914">
        <v>2.9527402165575891</v>
      </c>
      <c r="N17" s="1913"/>
      <c r="O17" s="1896"/>
      <c r="P17" s="1896"/>
    </row>
    <row r="18" spans="1:16" ht="16.2" thickBot="1">
      <c r="A18" s="1912" t="s">
        <v>729</v>
      </c>
      <c r="B18" s="1911">
        <v>301940</v>
      </c>
      <c r="C18" s="1910">
        <v>2.9822601805987938</v>
      </c>
      <c r="D18" s="1911">
        <v>162050.07397259999</v>
      </c>
      <c r="E18" s="1910">
        <v>2.9888243327781123</v>
      </c>
      <c r="F18" s="1909">
        <v>30900.287671229999</v>
      </c>
      <c r="G18" s="1910">
        <v>4.6971225478682594</v>
      </c>
      <c r="H18" s="1909">
        <v>3450</v>
      </c>
      <c r="I18" s="1908">
        <v>2.9927536231884058</v>
      </c>
      <c r="J18" s="1906">
        <v>332840.28767123003</v>
      </c>
      <c r="K18" s="1907">
        <v>3.141570442304761</v>
      </c>
      <c r="L18" s="1906">
        <v>165500.07397259999</v>
      </c>
      <c r="M18" s="1905">
        <v>2.9889062209706081</v>
      </c>
      <c r="O18" s="1896"/>
      <c r="P18" s="1896"/>
    </row>
    <row r="19" spans="1:16" ht="16.2" thickBot="1">
      <c r="A19" s="1904" t="s">
        <v>324</v>
      </c>
      <c r="B19" s="1898">
        <f>SUM(B7:B18)</f>
        <v>3942145.9991780901</v>
      </c>
      <c r="C19" s="1903">
        <v>7.1006696015037472</v>
      </c>
      <c r="D19" s="1898">
        <f>SUM(D7:D18)</f>
        <v>3863484.2121917699</v>
      </c>
      <c r="E19" s="1903">
        <v>3.5602174826233628</v>
      </c>
      <c r="F19" s="1898">
        <f>SUM(F7:F18)</f>
        <v>352072.51578244998</v>
      </c>
      <c r="G19" s="1901">
        <v>7.4308938970800735</v>
      </c>
      <c r="H19" s="1902">
        <f>SUM(H7:H18)</f>
        <v>362995.54520548997</v>
      </c>
      <c r="I19" s="1901">
        <v>4.2300000000000004</v>
      </c>
      <c r="J19" s="1900">
        <f>SUM(J7:J18)</f>
        <v>4294218.5149605395</v>
      </c>
      <c r="K19" s="1899">
        <v>7.1266251732640784</v>
      </c>
      <c r="L19" s="1898">
        <f>SUM(L7:L18)</f>
        <v>4226479.7573972596</v>
      </c>
      <c r="M19" s="1897">
        <v>3.62</v>
      </c>
      <c r="O19" s="1896"/>
      <c r="P19" s="1896"/>
    </row>
    <row r="20" spans="1:16" ht="16.2" thickTop="1">
      <c r="A20" s="4088" t="s">
        <v>1583</v>
      </c>
      <c r="B20" s="4088"/>
      <c r="C20" s="4088"/>
      <c r="D20" s="4088"/>
      <c r="E20" s="4088"/>
      <c r="F20" s="4088"/>
      <c r="G20" s="4088"/>
      <c r="H20" s="4088"/>
      <c r="I20" s="4088"/>
      <c r="J20" s="4088"/>
      <c r="K20" s="4088"/>
      <c r="L20" s="4088"/>
      <c r="M20" s="4088"/>
    </row>
    <row r="21" spans="1:16">
      <c r="A21" s="4089" t="s">
        <v>1582</v>
      </c>
      <c r="B21" s="4089"/>
      <c r="C21" s="4089"/>
      <c r="D21" s="4089"/>
      <c r="E21" s="4089"/>
      <c r="F21" s="4089"/>
      <c r="G21" s="4089"/>
      <c r="H21" s="4089"/>
      <c r="I21" s="4089"/>
      <c r="J21" s="4089"/>
      <c r="K21" s="4089"/>
      <c r="L21" s="4089"/>
      <c r="M21" s="4089"/>
    </row>
    <row r="23" spans="1:16">
      <c r="L23" s="1892"/>
    </row>
    <row r="24" spans="1:16">
      <c r="G24" s="1894"/>
      <c r="H24"/>
      <c r="M24" s="1892"/>
    </row>
    <row r="25" spans="1:16">
      <c r="B25" s="1895"/>
      <c r="C25" s="1895"/>
      <c r="D25" s="1895"/>
      <c r="E25" s="1895"/>
      <c r="F25" s="1895"/>
      <c r="G25" s="1895"/>
      <c r="H25" s="1895"/>
      <c r="I25" s="1895"/>
      <c r="J25" s="1895"/>
      <c r="K25" s="1895"/>
      <c r="L25" s="1895"/>
      <c r="M25" s="1895"/>
    </row>
    <row r="33" spans="2:10">
      <c r="B33" s="1894"/>
    </row>
    <row r="34" spans="2:10">
      <c r="B34" s="1894"/>
    </row>
    <row r="35" spans="2:10">
      <c r="B35" s="1894"/>
      <c r="E35" s="1893"/>
      <c r="F35" s="1893"/>
      <c r="G35" s="1892"/>
      <c r="J35" s="1892"/>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N19" sqref="N19"/>
    </sheetView>
  </sheetViews>
  <sheetFormatPr defaultRowHeight="15.6"/>
  <cols>
    <col min="1" max="1" width="1.88671875" style="1939" customWidth="1"/>
    <col min="2" max="2" width="16.44140625" style="1939" bestFit="1" customWidth="1"/>
    <col min="3" max="8" width="8.6640625" style="1938" bestFit="1" customWidth="1"/>
    <col min="9" max="11" width="8.6640625" style="1938" customWidth="1"/>
    <col min="12" max="16" width="8.6640625" style="1938" bestFit="1" customWidth="1"/>
    <col min="17" max="17" width="8.6640625" style="1938" customWidth="1"/>
    <col min="18" max="18" width="8.6640625" style="1938" bestFit="1" customWidth="1"/>
    <col min="19" max="19" width="8.6640625" style="1938" customWidth="1"/>
    <col min="20" max="20" width="8.6640625" style="1938" bestFit="1" customWidth="1"/>
    <col min="21" max="264" width="8.88671875" style="1938"/>
    <col min="265" max="265" width="16.109375" style="1938" bestFit="1" customWidth="1"/>
    <col min="266" max="268" width="11" style="1938" customWidth="1"/>
    <col min="269" max="270" width="10.6640625" style="1938" customWidth="1"/>
    <col min="271" max="271" width="11.6640625" style="1938" customWidth="1"/>
    <col min="272" max="272" width="10.6640625" style="1938" customWidth="1"/>
    <col min="273" max="273" width="11.33203125" style="1938" customWidth="1"/>
    <col min="274" max="274" width="11.44140625" style="1938" customWidth="1"/>
    <col min="275" max="275" width="12.44140625" style="1938" customWidth="1"/>
    <col min="276" max="520" width="8.88671875" style="1938"/>
    <col min="521" max="521" width="16.109375" style="1938" bestFit="1" customWidth="1"/>
    <col min="522" max="524" width="11" style="1938" customWidth="1"/>
    <col min="525" max="526" width="10.6640625" style="1938" customWidth="1"/>
    <col min="527" max="527" width="11.6640625" style="1938" customWidth="1"/>
    <col min="528" max="528" width="10.6640625" style="1938" customWidth="1"/>
    <col min="529" max="529" width="11.33203125" style="1938" customWidth="1"/>
    <col min="530" max="530" width="11.44140625" style="1938" customWidth="1"/>
    <col min="531" max="531" width="12.44140625" style="1938" customWidth="1"/>
    <col min="532" max="776" width="8.88671875" style="1938"/>
    <col min="777" max="777" width="16.109375" style="1938" bestFit="1" customWidth="1"/>
    <col min="778" max="780" width="11" style="1938" customWidth="1"/>
    <col min="781" max="782" width="10.6640625" style="1938" customWidth="1"/>
    <col min="783" max="783" width="11.6640625" style="1938" customWidth="1"/>
    <col min="784" max="784" width="10.6640625" style="1938" customWidth="1"/>
    <col min="785" max="785" width="11.33203125" style="1938" customWidth="1"/>
    <col min="786" max="786" width="11.44140625" style="1938" customWidth="1"/>
    <col min="787" max="787" width="12.44140625" style="1938" customWidth="1"/>
    <col min="788" max="1032" width="8.88671875" style="1938"/>
    <col min="1033" max="1033" width="16.109375" style="1938" bestFit="1" customWidth="1"/>
    <col min="1034" max="1036" width="11" style="1938" customWidth="1"/>
    <col min="1037" max="1038" width="10.6640625" style="1938" customWidth="1"/>
    <col min="1039" max="1039" width="11.6640625" style="1938" customWidth="1"/>
    <col min="1040" max="1040" width="10.6640625" style="1938" customWidth="1"/>
    <col min="1041" max="1041" width="11.33203125" style="1938" customWidth="1"/>
    <col min="1042" max="1042" width="11.44140625" style="1938" customWidth="1"/>
    <col min="1043" max="1043" width="12.44140625" style="1938" customWidth="1"/>
    <col min="1044" max="1288" width="8.88671875" style="1938"/>
    <col min="1289" max="1289" width="16.109375" style="1938" bestFit="1" customWidth="1"/>
    <col min="1290" max="1292" width="11" style="1938" customWidth="1"/>
    <col min="1293" max="1294" width="10.6640625" style="1938" customWidth="1"/>
    <col min="1295" max="1295" width="11.6640625" style="1938" customWidth="1"/>
    <col min="1296" max="1296" width="10.6640625" style="1938" customWidth="1"/>
    <col min="1297" max="1297" width="11.33203125" style="1938" customWidth="1"/>
    <col min="1298" max="1298" width="11.44140625" style="1938" customWidth="1"/>
    <col min="1299" max="1299" width="12.44140625" style="1938" customWidth="1"/>
    <col min="1300" max="1544" width="8.88671875" style="1938"/>
    <col min="1545" max="1545" width="16.109375" style="1938" bestFit="1" customWidth="1"/>
    <col min="1546" max="1548" width="11" style="1938" customWidth="1"/>
    <col min="1549" max="1550" width="10.6640625" style="1938" customWidth="1"/>
    <col min="1551" max="1551" width="11.6640625" style="1938" customWidth="1"/>
    <col min="1552" max="1552" width="10.6640625" style="1938" customWidth="1"/>
    <col min="1553" max="1553" width="11.33203125" style="1938" customWidth="1"/>
    <col min="1554" max="1554" width="11.44140625" style="1938" customWidth="1"/>
    <col min="1555" max="1555" width="12.44140625" style="1938" customWidth="1"/>
    <col min="1556" max="1800" width="8.88671875" style="1938"/>
    <col min="1801" max="1801" width="16.109375" style="1938" bestFit="1" customWidth="1"/>
    <col min="1802" max="1804" width="11" style="1938" customWidth="1"/>
    <col min="1805" max="1806" width="10.6640625" style="1938" customWidth="1"/>
    <col min="1807" max="1807" width="11.6640625" style="1938" customWidth="1"/>
    <col min="1808" max="1808" width="10.6640625" style="1938" customWidth="1"/>
    <col min="1809" max="1809" width="11.33203125" style="1938" customWidth="1"/>
    <col min="1810" max="1810" width="11.44140625" style="1938" customWidth="1"/>
    <col min="1811" max="1811" width="12.44140625" style="1938" customWidth="1"/>
    <col min="1812" max="2056" width="8.88671875" style="1938"/>
    <col min="2057" max="2057" width="16.109375" style="1938" bestFit="1" customWidth="1"/>
    <col min="2058" max="2060" width="11" style="1938" customWidth="1"/>
    <col min="2061" max="2062" width="10.6640625" style="1938" customWidth="1"/>
    <col min="2063" max="2063" width="11.6640625" style="1938" customWidth="1"/>
    <col min="2064" max="2064" width="10.6640625" style="1938" customWidth="1"/>
    <col min="2065" max="2065" width="11.33203125" style="1938" customWidth="1"/>
    <col min="2066" max="2066" width="11.44140625" style="1938" customWidth="1"/>
    <col min="2067" max="2067" width="12.44140625" style="1938" customWidth="1"/>
    <col min="2068" max="2312" width="8.88671875" style="1938"/>
    <col min="2313" max="2313" width="16.109375" style="1938" bestFit="1" customWidth="1"/>
    <col min="2314" max="2316" width="11" style="1938" customWidth="1"/>
    <col min="2317" max="2318" width="10.6640625" style="1938" customWidth="1"/>
    <col min="2319" max="2319" width="11.6640625" style="1938" customWidth="1"/>
    <col min="2320" max="2320" width="10.6640625" style="1938" customWidth="1"/>
    <col min="2321" max="2321" width="11.33203125" style="1938" customWidth="1"/>
    <col min="2322" max="2322" width="11.44140625" style="1938" customWidth="1"/>
    <col min="2323" max="2323" width="12.44140625" style="1938" customWidth="1"/>
    <col min="2324" max="2568" width="8.88671875" style="1938"/>
    <col min="2569" max="2569" width="16.109375" style="1938" bestFit="1" customWidth="1"/>
    <col min="2570" max="2572" width="11" style="1938" customWidth="1"/>
    <col min="2573" max="2574" width="10.6640625" style="1938" customWidth="1"/>
    <col min="2575" max="2575" width="11.6640625" style="1938" customWidth="1"/>
    <col min="2576" max="2576" width="10.6640625" style="1938" customWidth="1"/>
    <col min="2577" max="2577" width="11.33203125" style="1938" customWidth="1"/>
    <col min="2578" max="2578" width="11.44140625" style="1938" customWidth="1"/>
    <col min="2579" max="2579" width="12.44140625" style="1938" customWidth="1"/>
    <col min="2580" max="2824" width="8.88671875" style="1938"/>
    <col min="2825" max="2825" width="16.109375" style="1938" bestFit="1" customWidth="1"/>
    <col min="2826" max="2828" width="11" style="1938" customWidth="1"/>
    <col min="2829" max="2830" width="10.6640625" style="1938" customWidth="1"/>
    <col min="2831" max="2831" width="11.6640625" style="1938" customWidth="1"/>
    <col min="2832" max="2832" width="10.6640625" style="1938" customWidth="1"/>
    <col min="2833" max="2833" width="11.33203125" style="1938" customWidth="1"/>
    <col min="2834" max="2834" width="11.44140625" style="1938" customWidth="1"/>
    <col min="2835" max="2835" width="12.44140625" style="1938" customWidth="1"/>
    <col min="2836" max="3080" width="8.88671875" style="1938"/>
    <col min="3081" max="3081" width="16.109375" style="1938" bestFit="1" customWidth="1"/>
    <col min="3082" max="3084" width="11" style="1938" customWidth="1"/>
    <col min="3085" max="3086" width="10.6640625" style="1938" customWidth="1"/>
    <col min="3087" max="3087" width="11.6640625" style="1938" customWidth="1"/>
    <col min="3088" max="3088" width="10.6640625" style="1938" customWidth="1"/>
    <col min="3089" max="3089" width="11.33203125" style="1938" customWidth="1"/>
    <col min="3090" max="3090" width="11.44140625" style="1938" customWidth="1"/>
    <col min="3091" max="3091" width="12.44140625" style="1938" customWidth="1"/>
    <col min="3092" max="3336" width="8.88671875" style="1938"/>
    <col min="3337" max="3337" width="16.109375" style="1938" bestFit="1" customWidth="1"/>
    <col min="3338" max="3340" width="11" style="1938" customWidth="1"/>
    <col min="3341" max="3342" width="10.6640625" style="1938" customWidth="1"/>
    <col min="3343" max="3343" width="11.6640625" style="1938" customWidth="1"/>
    <col min="3344" max="3344" width="10.6640625" style="1938" customWidth="1"/>
    <col min="3345" max="3345" width="11.33203125" style="1938" customWidth="1"/>
    <col min="3346" max="3346" width="11.44140625" style="1938" customWidth="1"/>
    <col min="3347" max="3347" width="12.44140625" style="1938" customWidth="1"/>
    <col min="3348" max="3592" width="8.88671875" style="1938"/>
    <col min="3593" max="3593" width="16.109375" style="1938" bestFit="1" customWidth="1"/>
    <col min="3594" max="3596" width="11" style="1938" customWidth="1"/>
    <col min="3597" max="3598" width="10.6640625" style="1938" customWidth="1"/>
    <col min="3599" max="3599" width="11.6640625" style="1938" customWidth="1"/>
    <col min="3600" max="3600" width="10.6640625" style="1938" customWidth="1"/>
    <col min="3601" max="3601" width="11.33203125" style="1938" customWidth="1"/>
    <col min="3602" max="3602" width="11.44140625" style="1938" customWidth="1"/>
    <col min="3603" max="3603" width="12.44140625" style="1938" customWidth="1"/>
    <col min="3604" max="3848" width="8.88671875" style="1938"/>
    <col min="3849" max="3849" width="16.109375" style="1938" bestFit="1" customWidth="1"/>
    <col min="3850" max="3852" width="11" style="1938" customWidth="1"/>
    <col min="3853" max="3854" width="10.6640625" style="1938" customWidth="1"/>
    <col min="3855" max="3855" width="11.6640625" style="1938" customWidth="1"/>
    <col min="3856" max="3856" width="10.6640625" style="1938" customWidth="1"/>
    <col min="3857" max="3857" width="11.33203125" style="1938" customWidth="1"/>
    <col min="3858" max="3858" width="11.44140625" style="1938" customWidth="1"/>
    <col min="3859" max="3859" width="12.44140625" style="1938" customWidth="1"/>
    <col min="3860" max="4104" width="8.88671875" style="1938"/>
    <col min="4105" max="4105" width="16.109375" style="1938" bestFit="1" customWidth="1"/>
    <col min="4106" max="4108" width="11" style="1938" customWidth="1"/>
    <col min="4109" max="4110" width="10.6640625" style="1938" customWidth="1"/>
    <col min="4111" max="4111" width="11.6640625" style="1938" customWidth="1"/>
    <col min="4112" max="4112" width="10.6640625" style="1938" customWidth="1"/>
    <col min="4113" max="4113" width="11.33203125" style="1938" customWidth="1"/>
    <col min="4114" max="4114" width="11.44140625" style="1938" customWidth="1"/>
    <col min="4115" max="4115" width="12.44140625" style="1938" customWidth="1"/>
    <col min="4116" max="4360" width="8.88671875" style="1938"/>
    <col min="4361" max="4361" width="16.109375" style="1938" bestFit="1" customWidth="1"/>
    <col min="4362" max="4364" width="11" style="1938" customWidth="1"/>
    <col min="4365" max="4366" width="10.6640625" style="1938" customWidth="1"/>
    <col min="4367" max="4367" width="11.6640625" style="1938" customWidth="1"/>
    <col min="4368" max="4368" width="10.6640625" style="1938" customWidth="1"/>
    <col min="4369" max="4369" width="11.33203125" style="1938" customWidth="1"/>
    <col min="4370" max="4370" width="11.44140625" style="1938" customWidth="1"/>
    <col min="4371" max="4371" width="12.44140625" style="1938" customWidth="1"/>
    <col min="4372" max="4616" width="8.88671875" style="1938"/>
    <col min="4617" max="4617" width="16.109375" style="1938" bestFit="1" customWidth="1"/>
    <col min="4618" max="4620" width="11" style="1938" customWidth="1"/>
    <col min="4621" max="4622" width="10.6640625" style="1938" customWidth="1"/>
    <col min="4623" max="4623" width="11.6640625" style="1938" customWidth="1"/>
    <col min="4624" max="4624" width="10.6640625" style="1938" customWidth="1"/>
    <col min="4625" max="4625" width="11.33203125" style="1938" customWidth="1"/>
    <col min="4626" max="4626" width="11.44140625" style="1938" customWidth="1"/>
    <col min="4627" max="4627" width="12.44140625" style="1938" customWidth="1"/>
    <col min="4628" max="4872" width="8.88671875" style="1938"/>
    <col min="4873" max="4873" width="16.109375" style="1938" bestFit="1" customWidth="1"/>
    <col min="4874" max="4876" width="11" style="1938" customWidth="1"/>
    <col min="4877" max="4878" width="10.6640625" style="1938" customWidth="1"/>
    <col min="4879" max="4879" width="11.6640625" style="1938" customWidth="1"/>
    <col min="4880" max="4880" width="10.6640625" style="1938" customWidth="1"/>
    <col min="4881" max="4881" width="11.33203125" style="1938" customWidth="1"/>
    <col min="4882" max="4882" width="11.44140625" style="1938" customWidth="1"/>
    <col min="4883" max="4883" width="12.44140625" style="1938" customWidth="1"/>
    <col min="4884" max="5128" width="8.88671875" style="1938"/>
    <col min="5129" max="5129" width="16.109375" style="1938" bestFit="1" customWidth="1"/>
    <col min="5130" max="5132" width="11" style="1938" customWidth="1"/>
    <col min="5133" max="5134" width="10.6640625" style="1938" customWidth="1"/>
    <col min="5135" max="5135" width="11.6640625" style="1938" customWidth="1"/>
    <col min="5136" max="5136" width="10.6640625" style="1938" customWidth="1"/>
    <col min="5137" max="5137" width="11.33203125" style="1938" customWidth="1"/>
    <col min="5138" max="5138" width="11.44140625" style="1938" customWidth="1"/>
    <col min="5139" max="5139" width="12.44140625" style="1938" customWidth="1"/>
    <col min="5140" max="5384" width="8.88671875" style="1938"/>
    <col min="5385" max="5385" width="16.109375" style="1938" bestFit="1" customWidth="1"/>
    <col min="5386" max="5388" width="11" style="1938" customWidth="1"/>
    <col min="5389" max="5390" width="10.6640625" style="1938" customWidth="1"/>
    <col min="5391" max="5391" width="11.6640625" style="1938" customWidth="1"/>
    <col min="5392" max="5392" width="10.6640625" style="1938" customWidth="1"/>
    <col min="5393" max="5393" width="11.33203125" style="1938" customWidth="1"/>
    <col min="5394" max="5394" width="11.44140625" style="1938" customWidth="1"/>
    <col min="5395" max="5395" width="12.44140625" style="1938" customWidth="1"/>
    <col min="5396" max="5640" width="8.88671875" style="1938"/>
    <col min="5641" max="5641" width="16.109375" style="1938" bestFit="1" customWidth="1"/>
    <col min="5642" max="5644" width="11" style="1938" customWidth="1"/>
    <col min="5645" max="5646" width="10.6640625" style="1938" customWidth="1"/>
    <col min="5647" max="5647" width="11.6640625" style="1938" customWidth="1"/>
    <col min="5648" max="5648" width="10.6640625" style="1938" customWidth="1"/>
    <col min="5649" max="5649" width="11.33203125" style="1938" customWidth="1"/>
    <col min="5650" max="5650" width="11.44140625" style="1938" customWidth="1"/>
    <col min="5651" max="5651" width="12.44140625" style="1938" customWidth="1"/>
    <col min="5652" max="5896" width="8.88671875" style="1938"/>
    <col min="5897" max="5897" width="16.109375" style="1938" bestFit="1" customWidth="1"/>
    <col min="5898" max="5900" width="11" style="1938" customWidth="1"/>
    <col min="5901" max="5902" width="10.6640625" style="1938" customWidth="1"/>
    <col min="5903" max="5903" width="11.6640625" style="1938" customWidth="1"/>
    <col min="5904" max="5904" width="10.6640625" style="1938" customWidth="1"/>
    <col min="5905" max="5905" width="11.33203125" style="1938" customWidth="1"/>
    <col min="5906" max="5906" width="11.44140625" style="1938" customWidth="1"/>
    <col min="5907" max="5907" width="12.44140625" style="1938" customWidth="1"/>
    <col min="5908" max="6152" width="8.88671875" style="1938"/>
    <col min="6153" max="6153" width="16.109375" style="1938" bestFit="1" customWidth="1"/>
    <col min="6154" max="6156" width="11" style="1938" customWidth="1"/>
    <col min="6157" max="6158" width="10.6640625" style="1938" customWidth="1"/>
    <col min="6159" max="6159" width="11.6640625" style="1938" customWidth="1"/>
    <col min="6160" max="6160" width="10.6640625" style="1938" customWidth="1"/>
    <col min="6161" max="6161" width="11.33203125" style="1938" customWidth="1"/>
    <col min="6162" max="6162" width="11.44140625" style="1938" customWidth="1"/>
    <col min="6163" max="6163" width="12.44140625" style="1938" customWidth="1"/>
    <col min="6164" max="6408" width="8.88671875" style="1938"/>
    <col min="6409" max="6409" width="16.109375" style="1938" bestFit="1" customWidth="1"/>
    <col min="6410" max="6412" width="11" style="1938" customWidth="1"/>
    <col min="6413" max="6414" width="10.6640625" style="1938" customWidth="1"/>
    <col min="6415" max="6415" width="11.6640625" style="1938" customWidth="1"/>
    <col min="6416" max="6416" width="10.6640625" style="1938" customWidth="1"/>
    <col min="6417" max="6417" width="11.33203125" style="1938" customWidth="1"/>
    <col min="6418" max="6418" width="11.44140625" style="1938" customWidth="1"/>
    <col min="6419" max="6419" width="12.44140625" style="1938" customWidth="1"/>
    <col min="6420" max="6664" width="8.88671875" style="1938"/>
    <col min="6665" max="6665" width="16.109375" style="1938" bestFit="1" customWidth="1"/>
    <col min="6666" max="6668" width="11" style="1938" customWidth="1"/>
    <col min="6669" max="6670" width="10.6640625" style="1938" customWidth="1"/>
    <col min="6671" max="6671" width="11.6640625" style="1938" customWidth="1"/>
    <col min="6672" max="6672" width="10.6640625" style="1938" customWidth="1"/>
    <col min="6673" max="6673" width="11.33203125" style="1938" customWidth="1"/>
    <col min="6674" max="6674" width="11.44140625" style="1938" customWidth="1"/>
    <col min="6675" max="6675" width="12.44140625" style="1938" customWidth="1"/>
    <col min="6676" max="6920" width="8.88671875" style="1938"/>
    <col min="6921" max="6921" width="16.109375" style="1938" bestFit="1" customWidth="1"/>
    <col min="6922" max="6924" width="11" style="1938" customWidth="1"/>
    <col min="6925" max="6926" width="10.6640625" style="1938" customWidth="1"/>
    <col min="6927" max="6927" width="11.6640625" style="1938" customWidth="1"/>
    <col min="6928" max="6928" width="10.6640625" style="1938" customWidth="1"/>
    <col min="6929" max="6929" width="11.33203125" style="1938" customWidth="1"/>
    <col min="6930" max="6930" width="11.44140625" style="1938" customWidth="1"/>
    <col min="6931" max="6931" width="12.44140625" style="1938" customWidth="1"/>
    <col min="6932" max="7176" width="8.88671875" style="1938"/>
    <col min="7177" max="7177" width="16.109375" style="1938" bestFit="1" customWidth="1"/>
    <col min="7178" max="7180" width="11" style="1938" customWidth="1"/>
    <col min="7181" max="7182" width="10.6640625" style="1938" customWidth="1"/>
    <col min="7183" max="7183" width="11.6640625" style="1938" customWidth="1"/>
    <col min="7184" max="7184" width="10.6640625" style="1938" customWidth="1"/>
    <col min="7185" max="7185" width="11.33203125" style="1938" customWidth="1"/>
    <col min="7186" max="7186" width="11.44140625" style="1938" customWidth="1"/>
    <col min="7187" max="7187" width="12.44140625" style="1938" customWidth="1"/>
    <col min="7188" max="7432" width="8.88671875" style="1938"/>
    <col min="7433" max="7433" width="16.109375" style="1938" bestFit="1" customWidth="1"/>
    <col min="7434" max="7436" width="11" style="1938" customWidth="1"/>
    <col min="7437" max="7438" width="10.6640625" style="1938" customWidth="1"/>
    <col min="7439" max="7439" width="11.6640625" style="1938" customWidth="1"/>
    <col min="7440" max="7440" width="10.6640625" style="1938" customWidth="1"/>
    <col min="7441" max="7441" width="11.33203125" style="1938" customWidth="1"/>
    <col min="7442" max="7442" width="11.44140625" style="1938" customWidth="1"/>
    <col min="7443" max="7443" width="12.44140625" style="1938" customWidth="1"/>
    <col min="7444" max="7688" width="8.88671875" style="1938"/>
    <col min="7689" max="7689" width="16.109375" style="1938" bestFit="1" customWidth="1"/>
    <col min="7690" max="7692" width="11" style="1938" customWidth="1"/>
    <col min="7693" max="7694" width="10.6640625" style="1938" customWidth="1"/>
    <col min="7695" max="7695" width="11.6640625" style="1938" customWidth="1"/>
    <col min="7696" max="7696" width="10.6640625" style="1938" customWidth="1"/>
    <col min="7697" max="7697" width="11.33203125" style="1938" customWidth="1"/>
    <col min="7698" max="7698" width="11.44140625" style="1938" customWidth="1"/>
    <col min="7699" max="7699" width="12.44140625" style="1938" customWidth="1"/>
    <col min="7700" max="7944" width="8.88671875" style="1938"/>
    <col min="7945" max="7945" width="16.109375" style="1938" bestFit="1" customWidth="1"/>
    <col min="7946" max="7948" width="11" style="1938" customWidth="1"/>
    <col min="7949" max="7950" width="10.6640625" style="1938" customWidth="1"/>
    <col min="7951" max="7951" width="11.6640625" style="1938" customWidth="1"/>
    <col min="7952" max="7952" width="10.6640625" style="1938" customWidth="1"/>
    <col min="7953" max="7953" width="11.33203125" style="1938" customWidth="1"/>
    <col min="7954" max="7954" width="11.44140625" style="1938" customWidth="1"/>
    <col min="7955" max="7955" width="12.44140625" style="1938" customWidth="1"/>
    <col min="7956" max="8200" width="8.88671875" style="1938"/>
    <col min="8201" max="8201" width="16.109375" style="1938" bestFit="1" customWidth="1"/>
    <col min="8202" max="8204" width="11" style="1938" customWidth="1"/>
    <col min="8205" max="8206" width="10.6640625" style="1938" customWidth="1"/>
    <col min="8207" max="8207" width="11.6640625" style="1938" customWidth="1"/>
    <col min="8208" max="8208" width="10.6640625" style="1938" customWidth="1"/>
    <col min="8209" max="8209" width="11.33203125" style="1938" customWidth="1"/>
    <col min="8210" max="8210" width="11.44140625" style="1938" customWidth="1"/>
    <col min="8211" max="8211" width="12.44140625" style="1938" customWidth="1"/>
    <col min="8212" max="8456" width="8.88671875" style="1938"/>
    <col min="8457" max="8457" width="16.109375" style="1938" bestFit="1" customWidth="1"/>
    <col min="8458" max="8460" width="11" style="1938" customWidth="1"/>
    <col min="8461" max="8462" width="10.6640625" style="1938" customWidth="1"/>
    <col min="8463" max="8463" width="11.6640625" style="1938" customWidth="1"/>
    <col min="8464" max="8464" width="10.6640625" style="1938" customWidth="1"/>
    <col min="8465" max="8465" width="11.33203125" style="1938" customWidth="1"/>
    <col min="8466" max="8466" width="11.44140625" style="1938" customWidth="1"/>
    <col min="8467" max="8467" width="12.44140625" style="1938" customWidth="1"/>
    <col min="8468" max="8712" width="8.88671875" style="1938"/>
    <col min="8713" max="8713" width="16.109375" style="1938" bestFit="1" customWidth="1"/>
    <col min="8714" max="8716" width="11" style="1938" customWidth="1"/>
    <col min="8717" max="8718" width="10.6640625" style="1938" customWidth="1"/>
    <col min="8719" max="8719" width="11.6640625" style="1938" customWidth="1"/>
    <col min="8720" max="8720" width="10.6640625" style="1938" customWidth="1"/>
    <col min="8721" max="8721" width="11.33203125" style="1938" customWidth="1"/>
    <col min="8722" max="8722" width="11.44140625" style="1938" customWidth="1"/>
    <col min="8723" max="8723" width="12.44140625" style="1938" customWidth="1"/>
    <col min="8724" max="8968" width="8.88671875" style="1938"/>
    <col min="8969" max="8969" width="16.109375" style="1938" bestFit="1" customWidth="1"/>
    <col min="8970" max="8972" width="11" style="1938" customWidth="1"/>
    <col min="8973" max="8974" width="10.6640625" style="1938" customWidth="1"/>
    <col min="8975" max="8975" width="11.6640625" style="1938" customWidth="1"/>
    <col min="8976" max="8976" width="10.6640625" style="1938" customWidth="1"/>
    <col min="8977" max="8977" width="11.33203125" style="1938" customWidth="1"/>
    <col min="8978" max="8978" width="11.44140625" style="1938" customWidth="1"/>
    <col min="8979" max="8979" width="12.44140625" style="1938" customWidth="1"/>
    <col min="8980" max="9224" width="8.88671875" style="1938"/>
    <col min="9225" max="9225" width="16.109375" style="1938" bestFit="1" customWidth="1"/>
    <col min="9226" max="9228" width="11" style="1938" customWidth="1"/>
    <col min="9229" max="9230" width="10.6640625" style="1938" customWidth="1"/>
    <col min="9231" max="9231" width="11.6640625" style="1938" customWidth="1"/>
    <col min="9232" max="9232" width="10.6640625" style="1938" customWidth="1"/>
    <col min="9233" max="9233" width="11.33203125" style="1938" customWidth="1"/>
    <col min="9234" max="9234" width="11.44140625" style="1938" customWidth="1"/>
    <col min="9235" max="9235" width="12.44140625" style="1938" customWidth="1"/>
    <col min="9236" max="9480" width="8.88671875" style="1938"/>
    <col min="9481" max="9481" width="16.109375" style="1938" bestFit="1" customWidth="1"/>
    <col min="9482" max="9484" width="11" style="1938" customWidth="1"/>
    <col min="9485" max="9486" width="10.6640625" style="1938" customWidth="1"/>
    <col min="9487" max="9487" width="11.6640625" style="1938" customWidth="1"/>
    <col min="9488" max="9488" width="10.6640625" style="1938" customWidth="1"/>
    <col min="9489" max="9489" width="11.33203125" style="1938" customWidth="1"/>
    <col min="9490" max="9490" width="11.44140625" style="1938" customWidth="1"/>
    <col min="9491" max="9491" width="12.44140625" style="1938" customWidth="1"/>
    <col min="9492" max="9736" width="8.88671875" style="1938"/>
    <col min="9737" max="9737" width="16.109375" style="1938" bestFit="1" customWidth="1"/>
    <col min="9738" max="9740" width="11" style="1938" customWidth="1"/>
    <col min="9741" max="9742" width="10.6640625" style="1938" customWidth="1"/>
    <col min="9743" max="9743" width="11.6640625" style="1938" customWidth="1"/>
    <col min="9744" max="9744" width="10.6640625" style="1938" customWidth="1"/>
    <col min="9745" max="9745" width="11.33203125" style="1938" customWidth="1"/>
    <col min="9746" max="9746" width="11.44140625" style="1938" customWidth="1"/>
    <col min="9747" max="9747" width="12.44140625" style="1938" customWidth="1"/>
    <col min="9748" max="9992" width="8.88671875" style="1938"/>
    <col min="9993" max="9993" width="16.109375" style="1938" bestFit="1" customWidth="1"/>
    <col min="9994" max="9996" width="11" style="1938" customWidth="1"/>
    <col min="9997" max="9998" width="10.6640625" style="1938" customWidth="1"/>
    <col min="9999" max="9999" width="11.6640625" style="1938" customWidth="1"/>
    <col min="10000" max="10000" width="10.6640625" style="1938" customWidth="1"/>
    <col min="10001" max="10001" width="11.33203125" style="1938" customWidth="1"/>
    <col min="10002" max="10002" width="11.44140625" style="1938" customWidth="1"/>
    <col min="10003" max="10003" width="12.44140625" style="1938" customWidth="1"/>
    <col min="10004" max="10248" width="8.88671875" style="1938"/>
    <col min="10249" max="10249" width="16.109375" style="1938" bestFit="1" customWidth="1"/>
    <col min="10250" max="10252" width="11" style="1938" customWidth="1"/>
    <col min="10253" max="10254" width="10.6640625" style="1938" customWidth="1"/>
    <col min="10255" max="10255" width="11.6640625" style="1938" customWidth="1"/>
    <col min="10256" max="10256" width="10.6640625" style="1938" customWidth="1"/>
    <col min="10257" max="10257" width="11.33203125" style="1938" customWidth="1"/>
    <col min="10258" max="10258" width="11.44140625" style="1938" customWidth="1"/>
    <col min="10259" max="10259" width="12.44140625" style="1938" customWidth="1"/>
    <col min="10260" max="10504" width="8.88671875" style="1938"/>
    <col min="10505" max="10505" width="16.109375" style="1938" bestFit="1" customWidth="1"/>
    <col min="10506" max="10508" width="11" style="1938" customWidth="1"/>
    <col min="10509" max="10510" width="10.6640625" style="1938" customWidth="1"/>
    <col min="10511" max="10511" width="11.6640625" style="1938" customWidth="1"/>
    <col min="10512" max="10512" width="10.6640625" style="1938" customWidth="1"/>
    <col min="10513" max="10513" width="11.33203125" style="1938" customWidth="1"/>
    <col min="10514" max="10514" width="11.44140625" style="1938" customWidth="1"/>
    <col min="10515" max="10515" width="12.44140625" style="1938" customWidth="1"/>
    <col min="10516" max="10760" width="8.88671875" style="1938"/>
    <col min="10761" max="10761" width="16.109375" style="1938" bestFit="1" customWidth="1"/>
    <col min="10762" max="10764" width="11" style="1938" customWidth="1"/>
    <col min="10765" max="10766" width="10.6640625" style="1938" customWidth="1"/>
    <col min="10767" max="10767" width="11.6640625" style="1938" customWidth="1"/>
    <col min="10768" max="10768" width="10.6640625" style="1938" customWidth="1"/>
    <col min="10769" max="10769" width="11.33203125" style="1938" customWidth="1"/>
    <col min="10770" max="10770" width="11.44140625" style="1938" customWidth="1"/>
    <col min="10771" max="10771" width="12.44140625" style="1938" customWidth="1"/>
    <col min="10772" max="11016" width="8.88671875" style="1938"/>
    <col min="11017" max="11017" width="16.109375" style="1938" bestFit="1" customWidth="1"/>
    <col min="11018" max="11020" width="11" style="1938" customWidth="1"/>
    <col min="11021" max="11022" width="10.6640625" style="1938" customWidth="1"/>
    <col min="11023" max="11023" width="11.6640625" style="1938" customWidth="1"/>
    <col min="11024" max="11024" width="10.6640625" style="1938" customWidth="1"/>
    <col min="11025" max="11025" width="11.33203125" style="1938" customWidth="1"/>
    <col min="11026" max="11026" width="11.44140625" style="1938" customWidth="1"/>
    <col min="11027" max="11027" width="12.44140625" style="1938" customWidth="1"/>
    <col min="11028" max="11272" width="8.88671875" style="1938"/>
    <col min="11273" max="11273" width="16.109375" style="1938" bestFit="1" customWidth="1"/>
    <col min="11274" max="11276" width="11" style="1938" customWidth="1"/>
    <col min="11277" max="11278" width="10.6640625" style="1938" customWidth="1"/>
    <col min="11279" max="11279" width="11.6640625" style="1938" customWidth="1"/>
    <col min="11280" max="11280" width="10.6640625" style="1938" customWidth="1"/>
    <col min="11281" max="11281" width="11.33203125" style="1938" customWidth="1"/>
    <col min="11282" max="11282" width="11.44140625" style="1938" customWidth="1"/>
    <col min="11283" max="11283" width="12.44140625" style="1938" customWidth="1"/>
    <col min="11284" max="11528" width="8.88671875" style="1938"/>
    <col min="11529" max="11529" width="16.109375" style="1938" bestFit="1" customWidth="1"/>
    <col min="11530" max="11532" width="11" style="1938" customWidth="1"/>
    <col min="11533" max="11534" width="10.6640625" style="1938" customWidth="1"/>
    <col min="11535" max="11535" width="11.6640625" style="1938" customWidth="1"/>
    <col min="11536" max="11536" width="10.6640625" style="1938" customWidth="1"/>
    <col min="11537" max="11537" width="11.33203125" style="1938" customWidth="1"/>
    <col min="11538" max="11538" width="11.44140625" style="1938" customWidth="1"/>
    <col min="11539" max="11539" width="12.44140625" style="1938" customWidth="1"/>
    <col min="11540" max="11784" width="8.88671875" style="1938"/>
    <col min="11785" max="11785" width="16.109375" style="1938" bestFit="1" customWidth="1"/>
    <col min="11786" max="11788" width="11" style="1938" customWidth="1"/>
    <col min="11789" max="11790" width="10.6640625" style="1938" customWidth="1"/>
    <col min="11791" max="11791" width="11.6640625" style="1938" customWidth="1"/>
    <col min="11792" max="11792" width="10.6640625" style="1938" customWidth="1"/>
    <col min="11793" max="11793" width="11.33203125" style="1938" customWidth="1"/>
    <col min="11794" max="11794" width="11.44140625" style="1938" customWidth="1"/>
    <col min="11795" max="11795" width="12.44140625" style="1938" customWidth="1"/>
    <col min="11796" max="12040" width="8.88671875" style="1938"/>
    <col min="12041" max="12041" width="16.109375" style="1938" bestFit="1" customWidth="1"/>
    <col min="12042" max="12044" width="11" style="1938" customWidth="1"/>
    <col min="12045" max="12046" width="10.6640625" style="1938" customWidth="1"/>
    <col min="12047" max="12047" width="11.6640625" style="1938" customWidth="1"/>
    <col min="12048" max="12048" width="10.6640625" style="1938" customWidth="1"/>
    <col min="12049" max="12049" width="11.33203125" style="1938" customWidth="1"/>
    <col min="12050" max="12050" width="11.44140625" style="1938" customWidth="1"/>
    <col min="12051" max="12051" width="12.44140625" style="1938" customWidth="1"/>
    <col min="12052" max="12296" width="8.88671875" style="1938"/>
    <col min="12297" max="12297" width="16.109375" style="1938" bestFit="1" customWidth="1"/>
    <col min="12298" max="12300" width="11" style="1938" customWidth="1"/>
    <col min="12301" max="12302" width="10.6640625" style="1938" customWidth="1"/>
    <col min="12303" max="12303" width="11.6640625" style="1938" customWidth="1"/>
    <col min="12304" max="12304" width="10.6640625" style="1938" customWidth="1"/>
    <col min="12305" max="12305" width="11.33203125" style="1938" customWidth="1"/>
    <col min="12306" max="12306" width="11.44140625" style="1938" customWidth="1"/>
    <col min="12307" max="12307" width="12.44140625" style="1938" customWidth="1"/>
    <col min="12308" max="12552" width="8.88671875" style="1938"/>
    <col min="12553" max="12553" width="16.109375" style="1938" bestFit="1" customWidth="1"/>
    <col min="12554" max="12556" width="11" style="1938" customWidth="1"/>
    <col min="12557" max="12558" width="10.6640625" style="1938" customWidth="1"/>
    <col min="12559" max="12559" width="11.6640625" style="1938" customWidth="1"/>
    <col min="12560" max="12560" width="10.6640625" style="1938" customWidth="1"/>
    <col min="12561" max="12561" width="11.33203125" style="1938" customWidth="1"/>
    <col min="12562" max="12562" width="11.44140625" style="1938" customWidth="1"/>
    <col min="12563" max="12563" width="12.44140625" style="1938" customWidth="1"/>
    <col min="12564" max="12808" width="8.88671875" style="1938"/>
    <col min="12809" max="12809" width="16.109375" style="1938" bestFit="1" customWidth="1"/>
    <col min="12810" max="12812" width="11" style="1938" customWidth="1"/>
    <col min="12813" max="12814" width="10.6640625" style="1938" customWidth="1"/>
    <col min="12815" max="12815" width="11.6640625" style="1938" customWidth="1"/>
    <col min="12816" max="12816" width="10.6640625" style="1938" customWidth="1"/>
    <col min="12817" max="12817" width="11.33203125" style="1938" customWidth="1"/>
    <col min="12818" max="12818" width="11.44140625" style="1938" customWidth="1"/>
    <col min="12819" max="12819" width="12.44140625" style="1938" customWidth="1"/>
    <col min="12820" max="13064" width="8.88671875" style="1938"/>
    <col min="13065" max="13065" width="16.109375" style="1938" bestFit="1" customWidth="1"/>
    <col min="13066" max="13068" width="11" style="1938" customWidth="1"/>
    <col min="13069" max="13070" width="10.6640625" style="1938" customWidth="1"/>
    <col min="13071" max="13071" width="11.6640625" style="1938" customWidth="1"/>
    <col min="13072" max="13072" width="10.6640625" style="1938" customWidth="1"/>
    <col min="13073" max="13073" width="11.33203125" style="1938" customWidth="1"/>
    <col min="13074" max="13074" width="11.44140625" style="1938" customWidth="1"/>
    <col min="13075" max="13075" width="12.44140625" style="1938" customWidth="1"/>
    <col min="13076" max="13320" width="8.88671875" style="1938"/>
    <col min="13321" max="13321" width="16.109375" style="1938" bestFit="1" customWidth="1"/>
    <col min="13322" max="13324" width="11" style="1938" customWidth="1"/>
    <col min="13325" max="13326" width="10.6640625" style="1938" customWidth="1"/>
    <col min="13327" max="13327" width="11.6640625" style="1938" customWidth="1"/>
    <col min="13328" max="13328" width="10.6640625" style="1938" customWidth="1"/>
    <col min="13329" max="13329" width="11.33203125" style="1938" customWidth="1"/>
    <col min="13330" max="13330" width="11.44140625" style="1938" customWidth="1"/>
    <col min="13331" max="13331" width="12.44140625" style="1938" customWidth="1"/>
    <col min="13332" max="13576" width="8.88671875" style="1938"/>
    <col min="13577" max="13577" width="16.109375" style="1938" bestFit="1" customWidth="1"/>
    <col min="13578" max="13580" width="11" style="1938" customWidth="1"/>
    <col min="13581" max="13582" width="10.6640625" style="1938" customWidth="1"/>
    <col min="13583" max="13583" width="11.6640625" style="1938" customWidth="1"/>
    <col min="13584" max="13584" width="10.6640625" style="1938" customWidth="1"/>
    <col min="13585" max="13585" width="11.33203125" style="1938" customWidth="1"/>
    <col min="13586" max="13586" width="11.44140625" style="1938" customWidth="1"/>
    <col min="13587" max="13587" width="12.44140625" style="1938" customWidth="1"/>
    <col min="13588" max="13832" width="8.88671875" style="1938"/>
    <col min="13833" max="13833" width="16.109375" style="1938" bestFit="1" customWidth="1"/>
    <col min="13834" max="13836" width="11" style="1938" customWidth="1"/>
    <col min="13837" max="13838" width="10.6640625" style="1938" customWidth="1"/>
    <col min="13839" max="13839" width="11.6640625" style="1938" customWidth="1"/>
    <col min="13840" max="13840" width="10.6640625" style="1938" customWidth="1"/>
    <col min="13841" max="13841" width="11.33203125" style="1938" customWidth="1"/>
    <col min="13842" max="13842" width="11.44140625" style="1938" customWidth="1"/>
    <col min="13843" max="13843" width="12.44140625" style="1938" customWidth="1"/>
    <col min="13844" max="14088" width="8.88671875" style="1938"/>
    <col min="14089" max="14089" width="16.109375" style="1938" bestFit="1" customWidth="1"/>
    <col min="14090" max="14092" width="11" style="1938" customWidth="1"/>
    <col min="14093" max="14094" width="10.6640625" style="1938" customWidth="1"/>
    <col min="14095" max="14095" width="11.6640625" style="1938" customWidth="1"/>
    <col min="14096" max="14096" width="10.6640625" style="1938" customWidth="1"/>
    <col min="14097" max="14097" width="11.33203125" style="1938" customWidth="1"/>
    <col min="14098" max="14098" width="11.44140625" style="1938" customWidth="1"/>
    <col min="14099" max="14099" width="12.44140625" style="1938" customWidth="1"/>
    <col min="14100" max="14344" width="8.88671875" style="1938"/>
    <col min="14345" max="14345" width="16.109375" style="1938" bestFit="1" customWidth="1"/>
    <col min="14346" max="14348" width="11" style="1938" customWidth="1"/>
    <col min="14349" max="14350" width="10.6640625" style="1938" customWidth="1"/>
    <col min="14351" max="14351" width="11.6640625" style="1938" customWidth="1"/>
    <col min="14352" max="14352" width="10.6640625" style="1938" customWidth="1"/>
    <col min="14353" max="14353" width="11.33203125" style="1938" customWidth="1"/>
    <col min="14354" max="14354" width="11.44140625" style="1938" customWidth="1"/>
    <col min="14355" max="14355" width="12.44140625" style="1938" customWidth="1"/>
    <col min="14356" max="14600" width="8.88671875" style="1938"/>
    <col min="14601" max="14601" width="16.109375" style="1938" bestFit="1" customWidth="1"/>
    <col min="14602" max="14604" width="11" style="1938" customWidth="1"/>
    <col min="14605" max="14606" width="10.6640625" style="1938" customWidth="1"/>
    <col min="14607" max="14607" width="11.6640625" style="1938" customWidth="1"/>
    <col min="14608" max="14608" width="10.6640625" style="1938" customWidth="1"/>
    <col min="14609" max="14609" width="11.33203125" style="1938" customWidth="1"/>
    <col min="14610" max="14610" width="11.44140625" style="1938" customWidth="1"/>
    <col min="14611" max="14611" width="12.44140625" style="1938" customWidth="1"/>
    <col min="14612" max="14856" width="8.88671875" style="1938"/>
    <col min="14857" max="14857" width="16.109375" style="1938" bestFit="1" customWidth="1"/>
    <col min="14858" max="14860" width="11" style="1938" customWidth="1"/>
    <col min="14861" max="14862" width="10.6640625" style="1938" customWidth="1"/>
    <col min="14863" max="14863" width="11.6640625" style="1938" customWidth="1"/>
    <col min="14864" max="14864" width="10.6640625" style="1938" customWidth="1"/>
    <col min="14865" max="14865" width="11.33203125" style="1938" customWidth="1"/>
    <col min="14866" max="14866" width="11.44140625" style="1938" customWidth="1"/>
    <col min="14867" max="14867" width="12.44140625" style="1938" customWidth="1"/>
    <col min="14868" max="15112" width="8.88671875" style="1938"/>
    <col min="15113" max="15113" width="16.109375" style="1938" bestFit="1" customWidth="1"/>
    <col min="15114" max="15116" width="11" style="1938" customWidth="1"/>
    <col min="15117" max="15118" width="10.6640625" style="1938" customWidth="1"/>
    <col min="15119" max="15119" width="11.6640625" style="1938" customWidth="1"/>
    <col min="15120" max="15120" width="10.6640625" style="1938" customWidth="1"/>
    <col min="15121" max="15121" width="11.33203125" style="1938" customWidth="1"/>
    <col min="15122" max="15122" width="11.44140625" style="1938" customWidth="1"/>
    <col min="15123" max="15123" width="12.44140625" style="1938" customWidth="1"/>
    <col min="15124" max="15368" width="8.88671875" style="1938"/>
    <col min="15369" max="15369" width="16.109375" style="1938" bestFit="1" customWidth="1"/>
    <col min="15370" max="15372" width="11" style="1938" customWidth="1"/>
    <col min="15373" max="15374" width="10.6640625" style="1938" customWidth="1"/>
    <col min="15375" max="15375" width="11.6640625" style="1938" customWidth="1"/>
    <col min="15376" max="15376" width="10.6640625" style="1938" customWidth="1"/>
    <col min="15377" max="15377" width="11.33203125" style="1938" customWidth="1"/>
    <col min="15378" max="15378" width="11.44140625" style="1938" customWidth="1"/>
    <col min="15379" max="15379" width="12.44140625" style="1938" customWidth="1"/>
    <col min="15380" max="15624" width="8.88671875" style="1938"/>
    <col min="15625" max="15625" width="16.109375" style="1938" bestFit="1" customWidth="1"/>
    <col min="15626" max="15628" width="11" style="1938" customWidth="1"/>
    <col min="15629" max="15630" width="10.6640625" style="1938" customWidth="1"/>
    <col min="15631" max="15631" width="11.6640625" style="1938" customWidth="1"/>
    <col min="15632" max="15632" width="10.6640625" style="1938" customWidth="1"/>
    <col min="15633" max="15633" width="11.33203125" style="1938" customWidth="1"/>
    <col min="15634" max="15634" width="11.44140625" style="1938" customWidth="1"/>
    <col min="15635" max="15635" width="12.44140625" style="1938" customWidth="1"/>
    <col min="15636" max="15880" width="8.88671875" style="1938"/>
    <col min="15881" max="15881" width="16.109375" style="1938" bestFit="1" customWidth="1"/>
    <col min="15882" max="15884" width="11" style="1938" customWidth="1"/>
    <col min="15885" max="15886" width="10.6640625" style="1938" customWidth="1"/>
    <col min="15887" max="15887" width="11.6640625" style="1938" customWidth="1"/>
    <col min="15888" max="15888" width="10.6640625" style="1938" customWidth="1"/>
    <col min="15889" max="15889" width="11.33203125" style="1938" customWidth="1"/>
    <col min="15890" max="15890" width="11.44140625" style="1938" customWidth="1"/>
    <col min="15891" max="15891" width="12.44140625" style="1938" customWidth="1"/>
    <col min="15892" max="16136" width="8.88671875" style="1938"/>
    <col min="16137" max="16137" width="16.109375" style="1938" bestFit="1" customWidth="1"/>
    <col min="16138" max="16140" width="11" style="1938" customWidth="1"/>
    <col min="16141" max="16142" width="10.6640625" style="1938" customWidth="1"/>
    <col min="16143" max="16143" width="11.6640625" style="1938" customWidth="1"/>
    <col min="16144" max="16144" width="10.6640625" style="1938" customWidth="1"/>
    <col min="16145" max="16145" width="11.33203125" style="1938" customWidth="1"/>
    <col min="16146" max="16146" width="11.44140625" style="1938" customWidth="1"/>
    <col min="16147" max="16147" width="12.44140625" style="1938" customWidth="1"/>
    <col min="16148" max="16384" width="8.88671875" style="1938"/>
  </cols>
  <sheetData>
    <row r="1" spans="1:23">
      <c r="A1" s="1986"/>
      <c r="B1" s="4101" t="s">
        <v>1642</v>
      </c>
      <c r="C1" s="4101"/>
      <c r="D1" s="4101"/>
      <c r="E1" s="4101"/>
      <c r="F1" s="4101"/>
      <c r="G1" s="4101"/>
      <c r="H1" s="4101"/>
      <c r="I1" s="4101"/>
      <c r="J1" s="4101"/>
      <c r="K1" s="4101"/>
      <c r="L1" s="4101"/>
      <c r="M1" s="4101"/>
      <c r="N1" s="4101"/>
      <c r="O1" s="4101"/>
      <c r="P1" s="4101"/>
      <c r="Q1" s="4101"/>
      <c r="R1" s="4101"/>
      <c r="S1" s="4101"/>
      <c r="T1" s="4101"/>
    </row>
    <row r="2" spans="1:23">
      <c r="A2" s="1986"/>
      <c r="B2" s="4101" t="s">
        <v>49</v>
      </c>
      <c r="C2" s="4101"/>
      <c r="D2" s="4101"/>
      <c r="E2" s="4101"/>
      <c r="F2" s="4101"/>
      <c r="G2" s="4101"/>
      <c r="H2" s="4101"/>
      <c r="I2" s="4101"/>
      <c r="J2" s="4101"/>
      <c r="K2" s="4101"/>
      <c r="L2" s="4101"/>
      <c r="M2" s="4101"/>
      <c r="N2" s="4101"/>
      <c r="O2" s="4101"/>
      <c r="P2" s="4101"/>
      <c r="Q2" s="4101"/>
      <c r="R2" s="4101"/>
      <c r="S2" s="4101"/>
      <c r="T2" s="4101"/>
    </row>
    <row r="3" spans="1:23" ht="16.2" thickBot="1">
      <c r="B3" s="4102" t="s">
        <v>1593</v>
      </c>
      <c r="C3" s="4102"/>
      <c r="D3" s="4102"/>
      <c r="E3" s="4102"/>
      <c r="F3" s="4102"/>
      <c r="G3" s="4102"/>
      <c r="H3" s="4102"/>
      <c r="I3" s="4102"/>
      <c r="J3" s="4102"/>
      <c r="K3" s="4102"/>
      <c r="L3" s="4102"/>
      <c r="M3" s="4102"/>
      <c r="N3" s="4102"/>
      <c r="O3" s="4102"/>
      <c r="P3" s="4102"/>
      <c r="Q3" s="4102"/>
      <c r="R3" s="4102"/>
      <c r="S3" s="4102"/>
      <c r="T3" s="4102"/>
    </row>
    <row r="4" spans="1:23" ht="16.2" thickTop="1">
      <c r="B4" s="4095" t="s">
        <v>1397</v>
      </c>
      <c r="C4" s="4097" t="s">
        <v>1592</v>
      </c>
      <c r="D4" s="4098"/>
      <c r="E4" s="4098"/>
      <c r="F4" s="4098"/>
      <c r="G4" s="4098"/>
      <c r="H4" s="4098"/>
      <c r="I4" s="4098"/>
      <c r="J4" s="4098"/>
      <c r="K4" s="4099"/>
      <c r="L4" s="4098" t="s">
        <v>1591</v>
      </c>
      <c r="M4" s="4098"/>
      <c r="N4" s="4098"/>
      <c r="O4" s="4098"/>
      <c r="P4" s="4098"/>
      <c r="Q4" s="4098"/>
      <c r="R4" s="4098"/>
      <c r="S4" s="4098"/>
      <c r="T4" s="4100"/>
    </row>
    <row r="5" spans="1:23" ht="16.2" thickBot="1">
      <c r="B5" s="4096"/>
      <c r="C5" s="1982" t="s">
        <v>241</v>
      </c>
      <c r="D5" s="1985" t="s">
        <v>58</v>
      </c>
      <c r="E5" s="1985" t="s">
        <v>238</v>
      </c>
      <c r="F5" s="1985" t="s">
        <v>59</v>
      </c>
      <c r="G5" s="1982" t="s">
        <v>60</v>
      </c>
      <c r="H5" s="1981" t="s">
        <v>61</v>
      </c>
      <c r="I5" s="1981" t="s">
        <v>150</v>
      </c>
      <c r="J5" s="1984" t="s">
        <v>173</v>
      </c>
      <c r="K5" s="1983" t="s">
        <v>180</v>
      </c>
      <c r="L5" s="1981" t="s">
        <v>241</v>
      </c>
      <c r="M5" s="1982" t="s">
        <v>58</v>
      </c>
      <c r="N5" s="1982" t="s">
        <v>238</v>
      </c>
      <c r="O5" s="1981" t="s">
        <v>59</v>
      </c>
      <c r="P5" s="1980" t="s">
        <v>60</v>
      </c>
      <c r="Q5" s="1980" t="s">
        <v>61</v>
      </c>
      <c r="R5" s="1980" t="s">
        <v>150</v>
      </c>
      <c r="S5" s="1980" t="s">
        <v>173</v>
      </c>
      <c r="T5" s="1979" t="s">
        <v>180</v>
      </c>
    </row>
    <row r="6" spans="1:23">
      <c r="B6" s="1971" t="s">
        <v>740</v>
      </c>
      <c r="C6" s="1965">
        <v>0.94777795275590537</v>
      </c>
      <c r="D6" s="1973">
        <v>0.43990000000000001</v>
      </c>
      <c r="E6" s="1973">
        <v>0.55069999999999997</v>
      </c>
      <c r="F6" s="1972">
        <v>3.34</v>
      </c>
      <c r="G6" s="1963">
        <v>0.20724000000000001</v>
      </c>
      <c r="H6" s="1968">
        <v>0.21474000000000001</v>
      </c>
      <c r="I6" s="1968">
        <v>0.65619249999999996</v>
      </c>
      <c r="J6" s="1967">
        <v>10.642646521739131</v>
      </c>
      <c r="K6" s="1966">
        <v>5.9223524319868099</v>
      </c>
      <c r="L6" s="1976">
        <v>0</v>
      </c>
      <c r="M6" s="1973">
        <v>0</v>
      </c>
      <c r="N6" s="1973">
        <v>1.3228599999999999</v>
      </c>
      <c r="O6" s="1976">
        <v>3.9347799999999999</v>
      </c>
      <c r="P6" s="1963">
        <v>0</v>
      </c>
      <c r="Q6" s="1963">
        <v>0</v>
      </c>
      <c r="R6" s="1963">
        <v>0</v>
      </c>
      <c r="S6" s="1978" t="s">
        <v>62</v>
      </c>
      <c r="T6" s="1977">
        <v>6.3746999999999998</v>
      </c>
    </row>
    <row r="7" spans="1:23">
      <c r="B7" s="1971" t="s">
        <v>739</v>
      </c>
      <c r="C7" s="1965">
        <v>2.2200000000000002</v>
      </c>
      <c r="D7" s="1965">
        <v>2.0503999999999998</v>
      </c>
      <c r="E7" s="1965">
        <v>0.48</v>
      </c>
      <c r="F7" s="1969">
        <v>2.74</v>
      </c>
      <c r="G7" s="1963">
        <v>2.7289786548069812</v>
      </c>
      <c r="H7" s="1968">
        <v>0.12893633038707711</v>
      </c>
      <c r="I7" s="1968">
        <v>3.9754420183839456</v>
      </c>
      <c r="J7" s="1967">
        <v>9.0877899584222313</v>
      </c>
      <c r="K7" s="1966">
        <v>5.9516291178068181</v>
      </c>
      <c r="L7" s="1964">
        <v>3.04</v>
      </c>
      <c r="M7" s="1965">
        <v>2.6856</v>
      </c>
      <c r="N7" s="1965">
        <v>1.51</v>
      </c>
      <c r="O7" s="1964">
        <v>3.6044</v>
      </c>
      <c r="P7" s="1963">
        <v>3.6505666666666667</v>
      </c>
      <c r="Q7" s="1963">
        <v>1.2548666666666668</v>
      </c>
      <c r="R7" s="1963">
        <v>4.0152000000000001</v>
      </c>
      <c r="S7" s="1963">
        <v>9.0272999999999985</v>
      </c>
      <c r="T7" s="1962">
        <v>6.4361999999999995</v>
      </c>
    </row>
    <row r="8" spans="1:23">
      <c r="B8" s="1971" t="s">
        <v>738</v>
      </c>
      <c r="C8" s="1965">
        <v>1.1000000000000001</v>
      </c>
      <c r="D8" s="1965">
        <v>2.1162000000000001</v>
      </c>
      <c r="E8" s="1965">
        <v>1.1832</v>
      </c>
      <c r="F8" s="1969">
        <v>1.7707999999999999</v>
      </c>
      <c r="G8" s="1963">
        <v>4.3273659852820936</v>
      </c>
      <c r="H8" s="1968">
        <v>0.62888439046333788</v>
      </c>
      <c r="I8" s="1968">
        <v>4.8556569252077599</v>
      </c>
      <c r="J8" s="1967">
        <v>10.14114322653176</v>
      </c>
      <c r="K8" s="1966">
        <v>4.9416000000000002</v>
      </c>
      <c r="L8" s="1964">
        <v>1.97</v>
      </c>
      <c r="M8" s="1965">
        <v>2.7359</v>
      </c>
      <c r="N8" s="1965">
        <v>2.0476999999999999</v>
      </c>
      <c r="O8" s="1964">
        <v>3.2067000000000001</v>
      </c>
      <c r="P8" s="1963">
        <v>4.5620000000000003</v>
      </c>
      <c r="Q8" s="1963">
        <v>2.0007800000000002</v>
      </c>
      <c r="R8" s="1963">
        <v>4.7239599999999999</v>
      </c>
      <c r="S8" s="1963">
        <v>10.529433333333333</v>
      </c>
      <c r="T8" s="1962">
        <v>5.8654999999999999</v>
      </c>
    </row>
    <row r="9" spans="1:23">
      <c r="B9" s="1971" t="s">
        <v>737</v>
      </c>
      <c r="C9" s="1965">
        <v>0.28999999999999998</v>
      </c>
      <c r="D9" s="1965">
        <v>3.0040184818481848</v>
      </c>
      <c r="E9" s="1965">
        <v>2.5548000000000002</v>
      </c>
      <c r="F9" s="1969">
        <v>2.2000000000000002</v>
      </c>
      <c r="G9" s="1963">
        <v>3.8337399999999997</v>
      </c>
      <c r="H9" s="1968">
        <v>0.78642000000000012</v>
      </c>
      <c r="I9" s="1968">
        <v>4.8066100000000009</v>
      </c>
      <c r="J9" s="1967">
        <v>10.880964347826087</v>
      </c>
      <c r="K9" s="1966">
        <v>4.3880681005316582</v>
      </c>
      <c r="L9" s="1964">
        <v>0.97</v>
      </c>
      <c r="M9" s="1965">
        <v>3.6509746666666669</v>
      </c>
      <c r="N9" s="1965">
        <v>3.1175000000000002</v>
      </c>
      <c r="O9" s="1964">
        <v>3.1</v>
      </c>
      <c r="P9" s="1963">
        <v>4.4587683453237412</v>
      </c>
      <c r="Q9" s="1963">
        <v>2.4025179916317994</v>
      </c>
      <c r="R9" s="1963">
        <v>4.9710644351464444</v>
      </c>
      <c r="S9" s="1963">
        <v>10.800469874476986</v>
      </c>
      <c r="T9" s="1962">
        <v>5.8191044943820236</v>
      </c>
      <c r="W9" s="1"/>
    </row>
    <row r="10" spans="1:23">
      <c r="B10" s="1971" t="s">
        <v>736</v>
      </c>
      <c r="C10" s="1965">
        <v>0.48370000000000002</v>
      </c>
      <c r="D10" s="1965">
        <v>2.3419982353698852</v>
      </c>
      <c r="E10" s="1965">
        <v>5.5149176531715014</v>
      </c>
      <c r="F10" s="1969">
        <v>0.99690000000000001</v>
      </c>
      <c r="G10" s="1963">
        <v>1.6375838307423722</v>
      </c>
      <c r="H10" s="1968">
        <v>0.5988099918723967</v>
      </c>
      <c r="I10" s="1968">
        <v>5.0384472400021885</v>
      </c>
      <c r="J10" s="1967">
        <v>10.6659864010098</v>
      </c>
      <c r="K10" s="1966">
        <v>3.5320864021331042</v>
      </c>
      <c r="L10" s="1964">
        <v>0.95879999999999999</v>
      </c>
      <c r="M10" s="1965">
        <v>3.25</v>
      </c>
      <c r="N10" s="1965">
        <v>4.9699</v>
      </c>
      <c r="O10" s="1964">
        <v>2.1920000000000002</v>
      </c>
      <c r="P10" s="1963">
        <v>3.1934999999999998</v>
      </c>
      <c r="Q10" s="1963">
        <v>1.9453061611374405</v>
      </c>
      <c r="R10" s="1963">
        <v>4.9719431279620849</v>
      </c>
      <c r="S10" s="1963">
        <v>11.522626315789473</v>
      </c>
      <c r="T10" s="1962">
        <v>4.6426894736842108</v>
      </c>
      <c r="W10" s="1"/>
    </row>
    <row r="11" spans="1:23">
      <c r="B11" s="1971" t="s">
        <v>735</v>
      </c>
      <c r="C11" s="1965">
        <v>0.67949999999999999</v>
      </c>
      <c r="D11" s="1965">
        <v>1.7373000000000001</v>
      </c>
      <c r="E11" s="1965">
        <v>5.8220000000000001</v>
      </c>
      <c r="F11" s="1969">
        <v>0.86</v>
      </c>
      <c r="G11" s="1963">
        <v>3.1710930596285434</v>
      </c>
      <c r="H11" s="1968">
        <v>0.8661787674313991</v>
      </c>
      <c r="I11" s="1968">
        <v>5.0671839583989913</v>
      </c>
      <c r="J11" s="1967">
        <v>10.893919805316362</v>
      </c>
      <c r="K11" s="1966">
        <v>3.3694999999999999</v>
      </c>
      <c r="L11" s="1964">
        <v>0.94340000000000002</v>
      </c>
      <c r="M11" s="1965">
        <v>2.6956000000000002</v>
      </c>
      <c r="N11" s="1965">
        <v>5.7587999999999999</v>
      </c>
      <c r="O11" s="1964">
        <v>2</v>
      </c>
      <c r="P11" s="1963">
        <v>3.6015000000000001</v>
      </c>
      <c r="Q11" s="1963">
        <v>1.7313000000000001</v>
      </c>
      <c r="R11" s="1963">
        <v>4.9892000000000003</v>
      </c>
      <c r="S11" s="1963">
        <v>11.924139130434799</v>
      </c>
      <c r="T11" s="1962">
        <v>4.3827999999999996</v>
      </c>
      <c r="W11" s="1"/>
    </row>
    <row r="12" spans="1:23">
      <c r="B12" s="1971" t="s">
        <v>734</v>
      </c>
      <c r="C12" s="1965">
        <v>0.35</v>
      </c>
      <c r="D12" s="1965">
        <v>2.6432000000000002</v>
      </c>
      <c r="E12" s="1965">
        <v>3.9250794520547947</v>
      </c>
      <c r="F12" s="1969">
        <v>3.4394</v>
      </c>
      <c r="G12" s="1963">
        <v>3.9069000000000003</v>
      </c>
      <c r="H12" s="1968">
        <v>1.1301000000000001</v>
      </c>
      <c r="I12" s="1968">
        <v>5.3154368749999996</v>
      </c>
      <c r="J12" s="1967">
        <v>9.7928928571428564</v>
      </c>
      <c r="K12" s="1966">
        <v>3.3431000000000002</v>
      </c>
      <c r="L12" s="1964">
        <v>0</v>
      </c>
      <c r="M12" s="1965">
        <v>0</v>
      </c>
      <c r="N12" s="1965">
        <v>0</v>
      </c>
      <c r="O12" s="1964">
        <v>0</v>
      </c>
      <c r="P12" s="1963">
        <v>0</v>
      </c>
      <c r="Q12" s="1963">
        <v>1.9798</v>
      </c>
      <c r="R12" s="1963">
        <v>5.2938999999999998</v>
      </c>
      <c r="S12" s="1963">
        <v>10.242363636363637</v>
      </c>
      <c r="T12" s="1962">
        <v>4.1313000000000004</v>
      </c>
      <c r="W12" s="1"/>
    </row>
    <row r="13" spans="1:23" s="35" customFormat="1">
      <c r="A13" s="1323"/>
      <c r="B13" s="1974" t="s">
        <v>733</v>
      </c>
      <c r="C13" s="1965">
        <v>0.5323</v>
      </c>
      <c r="D13" s="1973">
        <v>0.74419999999999997</v>
      </c>
      <c r="E13" s="1973">
        <v>4.7</v>
      </c>
      <c r="F13" s="1972">
        <v>3.5543999999999998</v>
      </c>
      <c r="G13" s="1963">
        <v>3.9651105287222541</v>
      </c>
      <c r="H13" s="1968">
        <v>2.0299999999999998</v>
      </c>
      <c r="I13" s="1968">
        <v>6.816769571202423</v>
      </c>
      <c r="J13" s="1967">
        <v>9.3344439771406211</v>
      </c>
      <c r="K13" s="1966">
        <v>3.0188000000000001</v>
      </c>
      <c r="L13" s="1964">
        <v>1.3328</v>
      </c>
      <c r="M13" s="1973">
        <v>2.2334999999999998</v>
      </c>
      <c r="N13" s="1973">
        <v>5.17</v>
      </c>
      <c r="O13" s="1976">
        <v>4.7937000000000003</v>
      </c>
      <c r="P13" s="1963">
        <v>0</v>
      </c>
      <c r="Q13" s="1963">
        <v>0</v>
      </c>
      <c r="R13" s="1963" t="s">
        <v>62</v>
      </c>
      <c r="S13" s="1963">
        <v>9.6033499999999989</v>
      </c>
      <c r="T13" s="1975">
        <v>3.5977000000000001</v>
      </c>
    </row>
    <row r="14" spans="1:23" s="35" customFormat="1">
      <c r="A14" s="1323"/>
      <c r="B14" s="1974" t="s">
        <v>732</v>
      </c>
      <c r="C14" s="1965">
        <v>1.0973999999999999</v>
      </c>
      <c r="D14" s="1965">
        <v>0.92610000000000003</v>
      </c>
      <c r="E14" s="1965">
        <v>4.9848999999999997</v>
      </c>
      <c r="F14" s="1969">
        <v>4.4381650070126222</v>
      </c>
      <c r="G14" s="1963">
        <v>2.1309222357229651</v>
      </c>
      <c r="H14" s="1968">
        <v>2.7635000000000001</v>
      </c>
      <c r="I14" s="1968">
        <v>7.5807637081404851</v>
      </c>
      <c r="J14" s="1967">
        <v>9.740045658238099</v>
      </c>
      <c r="K14" s="1966">
        <v>2.9972465442242631</v>
      </c>
      <c r="L14" s="1964">
        <v>1.2907999999999999</v>
      </c>
      <c r="M14" s="1965">
        <v>2.3067000000000002</v>
      </c>
      <c r="N14" s="1965">
        <v>5.1997</v>
      </c>
      <c r="O14" s="1964">
        <v>4.686042546683332</v>
      </c>
      <c r="P14" s="1963">
        <v>3.9417230769230769</v>
      </c>
      <c r="Q14" s="1963">
        <v>3.3393999999999999</v>
      </c>
      <c r="R14" s="1963">
        <v>7.3530749999999996</v>
      </c>
      <c r="S14" s="1963">
        <v>9.7092666666666663</v>
      </c>
      <c r="T14" s="1962">
        <v>3.2875421052631579</v>
      </c>
    </row>
    <row r="15" spans="1:23">
      <c r="B15" s="1971" t="s">
        <v>731</v>
      </c>
      <c r="C15" s="1965">
        <v>1.3361000000000001</v>
      </c>
      <c r="D15" s="1973">
        <v>0.77629999999999999</v>
      </c>
      <c r="E15" s="1973">
        <v>5.1452</v>
      </c>
      <c r="F15" s="1972">
        <v>4.2913156626506019</v>
      </c>
      <c r="G15" s="1963">
        <v>3.5118599999999995</v>
      </c>
      <c r="H15" s="1968">
        <v>2.2838474999999998</v>
      </c>
      <c r="I15" s="1968">
        <v>8.3004745161290323</v>
      </c>
      <c r="J15" s="1967">
        <v>9.6580855525185481</v>
      </c>
      <c r="K15" s="1966">
        <v>3.0166937882764655</v>
      </c>
      <c r="L15" s="1964">
        <v>0.60160000000000002</v>
      </c>
      <c r="M15" s="1965">
        <v>2.8351000000000002</v>
      </c>
      <c r="N15" s="1965">
        <v>5.3190999999999997</v>
      </c>
      <c r="O15" s="1964">
        <v>4.773456862745098</v>
      </c>
      <c r="P15" s="1963">
        <v>5.0007019607843137</v>
      </c>
      <c r="Q15" s="1963">
        <v>3.7203196078431375</v>
      </c>
      <c r="R15" s="1963">
        <v>8.2289901960784313</v>
      </c>
      <c r="S15" s="1963">
        <v>9.4253890985324951</v>
      </c>
      <c r="T15" s="1962">
        <v>3.2712477987421384</v>
      </c>
    </row>
    <row r="16" spans="1:23">
      <c r="B16" s="1971" t="s">
        <v>730</v>
      </c>
      <c r="C16" s="1965">
        <v>0.1182</v>
      </c>
      <c r="D16" s="1965">
        <v>1.03</v>
      </c>
      <c r="E16" s="1965">
        <v>4.3784369186716257</v>
      </c>
      <c r="F16" s="1969">
        <v>5.503210042397539</v>
      </c>
      <c r="G16" s="1963">
        <v>2.8078835500835742</v>
      </c>
      <c r="H16" s="1968">
        <v>3.7905938603285909</v>
      </c>
      <c r="I16" s="1968">
        <v>9.9033679687072578</v>
      </c>
      <c r="J16" s="1967">
        <v>9.0658884482219655</v>
      </c>
      <c r="K16" s="1966">
        <v>2.9912961008793761</v>
      </c>
      <c r="L16" s="1964">
        <v>0.67369999999999997</v>
      </c>
      <c r="M16" s="1965">
        <v>2.1</v>
      </c>
      <c r="N16" s="1965">
        <v>4.8255237762237764</v>
      </c>
      <c r="O16" s="1964">
        <v>5.7765341849148415</v>
      </c>
      <c r="P16" s="1963">
        <v>4.234516684961581</v>
      </c>
      <c r="Q16" s="1963">
        <v>4.2185426293408934</v>
      </c>
      <c r="R16" s="1963">
        <v>9.4983594249201282</v>
      </c>
      <c r="S16" s="1963">
        <v>8.5486980367159617</v>
      </c>
      <c r="T16" s="1962">
        <v>3.2039532600992207</v>
      </c>
    </row>
    <row r="17" spans="2:21" ht="16.2" thickBot="1">
      <c r="B17" s="1971" t="s">
        <v>729</v>
      </c>
      <c r="C17" s="1965">
        <v>4.5600000000000002E-2</v>
      </c>
      <c r="D17" s="1970">
        <v>0.71033567156063082</v>
      </c>
      <c r="E17" s="1965">
        <v>3.7410999999999999</v>
      </c>
      <c r="F17" s="1969">
        <v>4.9685157869012704</v>
      </c>
      <c r="G17" s="1963">
        <v>1.2727017155928326</v>
      </c>
      <c r="H17" s="1968">
        <v>4.5516872152678021</v>
      </c>
      <c r="I17" s="1968">
        <v>10.664216608887488</v>
      </c>
      <c r="J17" s="1967">
        <v>6.3519264674719231</v>
      </c>
      <c r="K17" s="1966">
        <v>2.9984952634122766</v>
      </c>
      <c r="L17" s="1964">
        <v>0.7218</v>
      </c>
      <c r="M17" s="1965">
        <v>0</v>
      </c>
      <c r="N17" s="1965">
        <v>0</v>
      </c>
      <c r="O17" s="1964">
        <v>4.7758000000000003</v>
      </c>
      <c r="P17" s="1963">
        <v>2.2574000000000001</v>
      </c>
      <c r="Q17" s="1963">
        <v>4.160828767123288</v>
      </c>
      <c r="R17" s="1963">
        <v>10.185529347429092</v>
      </c>
      <c r="S17" s="1963">
        <v>6.9993528876258102</v>
      </c>
      <c r="T17" s="1962">
        <v>3.1934536061868113</v>
      </c>
    </row>
    <row r="18" spans="2:21" ht="16.2" thickBot="1">
      <c r="B18" s="1961" t="s">
        <v>1590</v>
      </c>
      <c r="C18" s="1952">
        <v>0.7860129132792667</v>
      </c>
      <c r="D18" s="1960">
        <v>1.4459628150761978</v>
      </c>
      <c r="E18" s="1952">
        <v>4.4763999999999999</v>
      </c>
      <c r="F18" s="1959">
        <v>3.1999835997438901</v>
      </c>
      <c r="G18" s="1958">
        <v>2.6912559277164601</v>
      </c>
      <c r="H18" s="1957">
        <v>2.1879380357939104</v>
      </c>
      <c r="I18" s="1957">
        <v>6.6686442573396558</v>
      </c>
      <c r="J18" s="1956">
        <v>9.5128915567569141</v>
      </c>
      <c r="K18" s="1955">
        <v>3.8828691859844429</v>
      </c>
      <c r="L18" s="1954">
        <v>1.03</v>
      </c>
      <c r="M18" s="1952">
        <v>2.5409970529741455</v>
      </c>
      <c r="N18" s="1952">
        <v>4.18</v>
      </c>
      <c r="O18" s="1953">
        <v>4.258367237220833</v>
      </c>
      <c r="P18" s="1952">
        <v>3.8595153196811007</v>
      </c>
      <c r="Q18" s="1952">
        <v>3.2741819919187503</v>
      </c>
      <c r="R18" s="1952">
        <v>8.2581417476381755</v>
      </c>
      <c r="S18" s="1952">
        <v>9.0170496120031736</v>
      </c>
      <c r="T18" s="1951">
        <v>3.8577693030603024</v>
      </c>
    </row>
    <row r="19" spans="2:21" ht="16.2" thickTop="1">
      <c r="O19" s="35"/>
      <c r="P19" s="35"/>
      <c r="Q19" s="35"/>
      <c r="R19" s="35"/>
      <c r="S19" s="35"/>
      <c r="T19" s="35"/>
    </row>
    <row r="20" spans="2:21">
      <c r="O20" s="35"/>
      <c r="P20" s="35"/>
      <c r="Q20" s="35"/>
      <c r="R20" s="35"/>
      <c r="S20" s="35"/>
      <c r="T20" s="35"/>
    </row>
    <row r="21" spans="2:21">
      <c r="C21" s="1946"/>
      <c r="D21" s="1950"/>
      <c r="E21" s="1950"/>
      <c r="F21" s="1950"/>
      <c r="G21" s="1950"/>
      <c r="H21" s="1950"/>
      <c r="I21" s="1950"/>
      <c r="J21" s="1950"/>
      <c r="K21" s="1950"/>
      <c r="U21" s="1938" t="s">
        <v>1589</v>
      </c>
    </row>
    <row r="22" spans="2:21">
      <c r="C22" s="1944"/>
      <c r="D22" s="1947"/>
      <c r="E22" s="1947"/>
      <c r="F22" s="1947"/>
      <c r="G22" s="1947"/>
      <c r="H22" s="1947"/>
      <c r="I22" s="1947"/>
      <c r="J22" s="1947"/>
      <c r="K22" s="1947"/>
    </row>
    <row r="23" spans="2:21">
      <c r="C23" s="1944"/>
      <c r="D23" s="1947"/>
      <c r="E23" s="1947"/>
      <c r="F23" s="1947"/>
      <c r="G23" s="1947"/>
      <c r="H23" s="1947"/>
      <c r="I23" s="1947"/>
      <c r="J23" s="1947"/>
      <c r="K23" s="1947"/>
      <c r="L23" s="1949"/>
    </row>
    <row r="24" spans="2:21">
      <c r="C24" s="1944"/>
      <c r="D24" s="1947"/>
      <c r="E24" s="1947"/>
      <c r="F24" s="1947"/>
      <c r="G24" s="1947"/>
      <c r="H24" s="1947"/>
      <c r="I24" s="1947"/>
      <c r="J24" s="1947"/>
      <c r="K24" s="1947"/>
      <c r="L24" s="1949"/>
    </row>
    <row r="25" spans="2:21">
      <c r="C25" s="1944"/>
      <c r="D25" s="1947"/>
      <c r="E25" s="1947"/>
      <c r="F25" s="1947"/>
      <c r="G25" s="1947"/>
      <c r="H25" s="1947"/>
      <c r="I25" s="1947"/>
      <c r="J25" s="1947"/>
      <c r="K25" s="1947"/>
    </row>
    <row r="26" spans="2:21">
      <c r="C26" s="1944"/>
      <c r="D26" s="1947"/>
      <c r="E26" s="1947"/>
      <c r="F26" s="1947"/>
      <c r="G26" s="1947"/>
      <c r="H26" s="1947"/>
      <c r="I26" s="1947"/>
      <c r="J26" s="1947"/>
      <c r="K26" s="1947"/>
    </row>
    <row r="27" spans="2:21">
      <c r="C27" s="1944"/>
      <c r="D27" s="1947"/>
      <c r="E27" s="1947"/>
      <c r="F27" s="1947"/>
      <c r="G27" s="1947"/>
      <c r="H27" s="1947"/>
      <c r="I27" s="1947"/>
      <c r="J27" s="1947"/>
      <c r="K27" s="1947"/>
    </row>
    <row r="28" spans="2:21">
      <c r="C28" s="1944"/>
      <c r="D28" s="1948"/>
      <c r="E28" s="1948"/>
      <c r="F28" s="1948"/>
      <c r="G28" s="1948"/>
      <c r="H28" s="1948"/>
      <c r="I28" s="1948"/>
      <c r="J28" s="1948"/>
      <c r="K28" s="1948"/>
    </row>
    <row r="29" spans="2:21">
      <c r="C29" s="1946"/>
      <c r="D29" s="1947"/>
      <c r="E29" s="1947"/>
      <c r="F29" s="1947"/>
      <c r="G29" s="1947"/>
      <c r="H29" s="1947"/>
      <c r="I29" s="1947"/>
      <c r="J29" s="1947"/>
      <c r="K29" s="1947"/>
    </row>
    <row r="30" spans="2:21">
      <c r="C30" s="1944"/>
      <c r="D30" s="1945"/>
      <c r="E30" s="1945"/>
      <c r="F30" s="1945"/>
      <c r="G30" s="1945"/>
      <c r="H30" s="1945"/>
      <c r="I30" s="1945"/>
      <c r="J30" s="1945"/>
      <c r="K30" s="1945"/>
    </row>
    <row r="31" spans="2:21">
      <c r="C31" s="1946"/>
      <c r="D31" s="1941"/>
      <c r="E31" s="1941"/>
      <c r="F31" s="1941"/>
      <c r="G31" s="1941"/>
      <c r="H31" s="1941"/>
      <c r="I31" s="1941"/>
      <c r="J31" s="1941"/>
      <c r="K31" s="1941"/>
    </row>
    <row r="32" spans="2:21">
      <c r="C32" s="1944"/>
      <c r="D32" s="1945"/>
      <c r="E32" s="1945"/>
      <c r="F32" s="1945"/>
      <c r="G32" s="1945"/>
      <c r="H32" s="1945"/>
      <c r="I32" s="1945"/>
      <c r="J32" s="1945"/>
      <c r="K32" s="1945"/>
      <c r="L32" s="10"/>
      <c r="M32" s="10"/>
      <c r="N32" s="10"/>
      <c r="O32" s="10"/>
      <c r="P32" s="10"/>
      <c r="Q32" s="10"/>
      <c r="R32" s="10"/>
      <c r="S32" s="10"/>
      <c r="T32" s="10"/>
    </row>
    <row r="33" spans="3:20">
      <c r="C33" s="1944"/>
      <c r="D33" s="1941"/>
      <c r="E33" s="1941"/>
      <c r="F33" s="1941"/>
      <c r="G33" s="1941"/>
      <c r="H33" s="1941"/>
      <c r="I33" s="1941"/>
      <c r="J33" s="1941"/>
      <c r="K33" s="1941"/>
      <c r="L33" s="1943"/>
      <c r="M33" s="10"/>
      <c r="N33" s="10"/>
      <c r="O33" s="10"/>
      <c r="P33" s="10"/>
      <c r="Q33" s="10"/>
      <c r="R33" s="10"/>
      <c r="S33" s="10"/>
      <c r="T33" s="10"/>
    </row>
    <row r="34" spans="3:20">
      <c r="C34" s="1942"/>
      <c r="D34" s="1941"/>
      <c r="E34" s="1941"/>
      <c r="F34" s="1941"/>
      <c r="G34" s="1941"/>
      <c r="H34" s="1941"/>
      <c r="I34" s="1941"/>
      <c r="J34" s="1941"/>
      <c r="K34" s="1941"/>
    </row>
    <row r="35" spans="3:20">
      <c r="C35" s="1940"/>
      <c r="E35" s="1940"/>
    </row>
    <row r="36" spans="3:20">
      <c r="C36" s="1940"/>
      <c r="E36" s="1940"/>
    </row>
  </sheetData>
  <mergeCells count="6">
    <mergeCell ref="B4:B5"/>
    <mergeCell ref="C4:K4"/>
    <mergeCell ref="L4:T4"/>
    <mergeCell ref="B1:T1"/>
    <mergeCell ref="B2:T2"/>
    <mergeCell ref="B3:T3"/>
  </mergeCells>
  <pageMargins left="0.5" right="0.5" top="1" bottom="1" header="0.3" footer="0.3"/>
  <pageSetup scale="74"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Normal="100" workbookViewId="0">
      <selection activeCell="J12" sqref="J12"/>
    </sheetView>
  </sheetViews>
  <sheetFormatPr defaultColWidth="9.109375" defaultRowHeight="13.2"/>
  <cols>
    <col min="1" max="1" width="56.109375" style="467" bestFit="1" customWidth="1"/>
    <col min="2" max="3" width="11.88671875" style="467" bestFit="1" customWidth="1"/>
    <col min="4" max="4" width="11.88671875" style="467" customWidth="1"/>
    <col min="5" max="5" width="8.5546875" style="467" customWidth="1"/>
    <col min="6" max="6" width="8.88671875" style="467" customWidth="1"/>
    <col min="7" max="7" width="9.109375" style="467"/>
    <col min="8" max="8" width="16.88671875" style="467" customWidth="1"/>
    <col min="9" max="9" width="9.109375" style="467"/>
    <col min="10" max="10" width="4.77734375" style="467" customWidth="1"/>
    <col min="11" max="11" width="9.109375" style="467"/>
    <col min="12" max="12" width="13.6640625" style="467" bestFit="1" customWidth="1"/>
    <col min="13" max="13" width="13.88671875" style="467" bestFit="1" customWidth="1"/>
    <col min="14" max="16384" width="9.109375" style="467"/>
  </cols>
  <sheetData>
    <row r="1" spans="1:22">
      <c r="A1" s="4105" t="s">
        <v>654</v>
      </c>
      <c r="B1" s="4105"/>
      <c r="C1" s="4105"/>
      <c r="D1" s="4105"/>
      <c r="E1" s="4105"/>
      <c r="F1" s="4105"/>
    </row>
    <row r="2" spans="1:22" ht="15.6">
      <c r="A2" s="4106" t="s">
        <v>51</v>
      </c>
      <c r="B2" s="4106"/>
      <c r="C2" s="4106"/>
      <c r="D2" s="4106"/>
      <c r="E2" s="4106"/>
      <c r="F2" s="4106"/>
    </row>
    <row r="3" spans="1:22" ht="13.8" thickBot="1">
      <c r="A3" s="486"/>
      <c r="B3" s="486"/>
      <c r="C3" s="486"/>
      <c r="D3" s="486"/>
      <c r="E3" s="486"/>
      <c r="F3" s="486"/>
      <c r="G3" s="471"/>
      <c r="J3" s="467" t="s">
        <v>539</v>
      </c>
    </row>
    <row r="4" spans="1:22" ht="18.75" customHeight="1" thickTop="1">
      <c r="A4" s="4103" t="s">
        <v>56</v>
      </c>
      <c r="B4" s="4107" t="s">
        <v>538</v>
      </c>
      <c r="C4" s="4113"/>
      <c r="D4" s="4114"/>
      <c r="E4" s="4107" t="s">
        <v>537</v>
      </c>
      <c r="F4" s="4108"/>
    </row>
    <row r="5" spans="1:22" ht="15" customHeight="1">
      <c r="A5" s="4104"/>
      <c r="B5" s="485">
        <v>2022</v>
      </c>
      <c r="C5" s="485">
        <v>2023</v>
      </c>
      <c r="D5" s="485">
        <v>2024</v>
      </c>
      <c r="E5" s="4109" t="s">
        <v>536</v>
      </c>
      <c r="F5" s="4111" t="s">
        <v>535</v>
      </c>
    </row>
    <row r="6" spans="1:22" ht="15" customHeight="1">
      <c r="A6" s="4104"/>
      <c r="B6" s="485">
        <v>1</v>
      </c>
      <c r="C6" s="485">
        <v>2</v>
      </c>
      <c r="D6" s="485">
        <v>3</v>
      </c>
      <c r="E6" s="4110"/>
      <c r="F6" s="4112"/>
      <c r="K6"/>
      <c r="L6"/>
      <c r="M6"/>
      <c r="N6"/>
      <c r="O6"/>
      <c r="P6"/>
      <c r="Q6"/>
      <c r="R6"/>
      <c r="S6"/>
      <c r="T6"/>
      <c r="U6"/>
      <c r="V6"/>
    </row>
    <row r="7" spans="1:22" ht="22.5" customHeight="1">
      <c r="A7" s="2165" t="s">
        <v>534</v>
      </c>
      <c r="B7" s="484">
        <v>2009.47</v>
      </c>
      <c r="C7" s="484">
        <v>2097.1</v>
      </c>
      <c r="D7" s="484">
        <v>2240.41</v>
      </c>
      <c r="E7" s="483">
        <v>4.360851368768877</v>
      </c>
      <c r="F7" s="2166">
        <v>6.8337227600019048</v>
      </c>
      <c r="H7" s="476"/>
      <c r="I7" s="476"/>
      <c r="K7"/>
      <c r="L7"/>
      <c r="M7"/>
      <c r="N7"/>
      <c r="O7"/>
      <c r="P7"/>
      <c r="Q7"/>
      <c r="R7"/>
      <c r="S7"/>
      <c r="T7"/>
      <c r="U7"/>
      <c r="V7"/>
    </row>
    <row r="8" spans="1:22" ht="22.5" customHeight="1">
      <c r="A8" s="2167" t="s">
        <v>533</v>
      </c>
      <c r="B8" s="478">
        <v>385.91</v>
      </c>
      <c r="C8" s="478">
        <v>394.15</v>
      </c>
      <c r="D8" s="478">
        <v>397.18</v>
      </c>
      <c r="E8" s="477">
        <v>2.1352128734678928</v>
      </c>
      <c r="F8" s="2168">
        <v>0.76874286439174</v>
      </c>
      <c r="H8" s="476"/>
      <c r="I8" s="476"/>
      <c r="K8"/>
      <c r="L8" s="480"/>
      <c r="M8" s="480"/>
      <c r="N8"/>
      <c r="O8"/>
      <c r="P8"/>
      <c r="Q8"/>
      <c r="R8"/>
      <c r="S8"/>
      <c r="T8"/>
      <c r="U8"/>
      <c r="V8"/>
    </row>
    <row r="9" spans="1:22" ht="22.5" customHeight="1">
      <c r="A9" s="2167" t="s">
        <v>532</v>
      </c>
      <c r="B9" s="478">
        <v>139.37</v>
      </c>
      <c r="C9" s="478">
        <v>144.97</v>
      </c>
      <c r="D9" s="478">
        <v>152.62</v>
      </c>
      <c r="E9" s="477">
        <v>4.0180813661476691</v>
      </c>
      <c r="F9" s="2168">
        <v>5.276953852521217</v>
      </c>
      <c r="H9" s="482"/>
      <c r="I9" s="482"/>
      <c r="K9"/>
      <c r="L9" s="480"/>
      <c r="M9" s="480"/>
      <c r="N9"/>
      <c r="O9"/>
      <c r="P9"/>
      <c r="Q9"/>
      <c r="R9"/>
      <c r="S9"/>
      <c r="T9"/>
      <c r="U9"/>
      <c r="V9"/>
    </row>
    <row r="10" spans="1:22" ht="22.5" customHeight="1">
      <c r="A10" s="2169" t="s">
        <v>531</v>
      </c>
      <c r="B10" s="478">
        <v>1363.394</v>
      </c>
      <c r="C10" s="478">
        <v>1234.8026</v>
      </c>
      <c r="D10" s="478">
        <v>1221.7318</v>
      </c>
      <c r="E10" s="477">
        <v>-9.4317123296713987</v>
      </c>
      <c r="F10" s="2168">
        <v>-1.0585335664178075</v>
      </c>
      <c r="H10" s="482"/>
      <c r="I10" s="482"/>
      <c r="K10"/>
      <c r="L10" s="480"/>
      <c r="M10" s="480"/>
      <c r="N10"/>
      <c r="O10"/>
      <c r="P10"/>
      <c r="Q10"/>
      <c r="R10"/>
      <c r="S10"/>
      <c r="T10"/>
      <c r="U10"/>
      <c r="V10"/>
    </row>
    <row r="11" spans="1:22" ht="22.5" customHeight="1">
      <c r="A11" s="2167" t="s">
        <v>530</v>
      </c>
      <c r="B11" s="478">
        <v>2869344.17</v>
      </c>
      <c r="C11" s="478">
        <v>3082519.56</v>
      </c>
      <c r="D11" s="478">
        <v>3553677.24</v>
      </c>
      <c r="E11" s="477">
        <v>7.4294116484464894</v>
      </c>
      <c r="F11" s="2168">
        <v>15.284823691435079</v>
      </c>
      <c r="H11" s="482"/>
      <c r="I11" s="482"/>
      <c r="K11"/>
      <c r="L11" s="480"/>
      <c r="M11" s="480"/>
      <c r="N11"/>
      <c r="O11"/>
      <c r="P11"/>
      <c r="Q11"/>
      <c r="R11"/>
      <c r="S11"/>
      <c r="T11"/>
      <c r="U11"/>
      <c r="V11"/>
    </row>
    <row r="12" spans="1:22" ht="22.5" customHeight="1">
      <c r="A12" s="2170" t="s">
        <v>529</v>
      </c>
      <c r="B12" s="478">
        <v>667754</v>
      </c>
      <c r="C12" s="478">
        <v>728952.77</v>
      </c>
      <c r="D12" s="478">
        <v>825048.59</v>
      </c>
      <c r="E12" s="477">
        <v>9.1648676009428698</v>
      </c>
      <c r="F12" s="2168">
        <v>13.18272238680153</v>
      </c>
      <c r="H12" s="482"/>
      <c r="I12" s="482"/>
      <c r="K12"/>
      <c r="L12" s="480"/>
      <c r="M12" s="480"/>
      <c r="N12"/>
      <c r="O12"/>
      <c r="P12"/>
      <c r="Q12"/>
      <c r="R12"/>
      <c r="S12"/>
      <c r="T12"/>
      <c r="U12"/>
      <c r="V12"/>
    </row>
    <row r="13" spans="1:22" ht="22.5" customHeight="1">
      <c r="A13" s="2171" t="s">
        <v>528</v>
      </c>
      <c r="B13" s="481">
        <v>234</v>
      </c>
      <c r="C13" s="481">
        <v>254</v>
      </c>
      <c r="D13" s="481">
        <v>270</v>
      </c>
      <c r="E13" s="477">
        <v>8.5470085470085593</v>
      </c>
      <c r="F13" s="2168">
        <v>6.2992125984251999</v>
      </c>
      <c r="H13" s="476"/>
      <c r="I13" s="476"/>
      <c r="K13"/>
      <c r="L13"/>
      <c r="M13"/>
      <c r="N13"/>
      <c r="O13"/>
      <c r="P13"/>
      <c r="Q13"/>
      <c r="R13"/>
      <c r="S13"/>
      <c r="T13"/>
      <c r="U13"/>
      <c r="V13"/>
    </row>
    <row r="14" spans="1:22" ht="22.5" customHeight="1">
      <c r="A14" s="2171" t="s">
        <v>527</v>
      </c>
      <c r="B14" s="479">
        <v>6771.2265399999997</v>
      </c>
      <c r="C14" s="479">
        <v>7387.00641</v>
      </c>
      <c r="D14" s="479">
        <v>8322.5095299999994</v>
      </c>
      <c r="E14" s="477">
        <v>9.0940668778746954</v>
      </c>
      <c r="F14" s="2168">
        <v>12.664170952032521</v>
      </c>
      <c r="H14" s="476"/>
      <c r="I14" s="476"/>
      <c r="K14"/>
      <c r="L14" s="480"/>
      <c r="M14" s="480"/>
      <c r="N14"/>
      <c r="O14"/>
      <c r="P14"/>
      <c r="Q14"/>
      <c r="R14"/>
      <c r="S14"/>
      <c r="T14"/>
      <c r="U14"/>
      <c r="V14"/>
    </row>
    <row r="15" spans="1:22" ht="22.5" customHeight="1">
      <c r="A15" s="2172" t="s">
        <v>526</v>
      </c>
      <c r="B15" s="478">
        <v>57.657206958051276</v>
      </c>
      <c r="C15" s="478">
        <v>57.633049108840396</v>
      </c>
      <c r="D15" s="478">
        <v>62.29227312294411</v>
      </c>
      <c r="E15" s="477">
        <v>-4.1899097242875882E-2</v>
      </c>
      <c r="F15" s="2168">
        <v>8.0842920618424046</v>
      </c>
      <c r="H15" s="476"/>
      <c r="I15" s="476"/>
      <c r="K15"/>
      <c r="L15" s="480"/>
      <c r="M15" s="480"/>
      <c r="N15" s="480"/>
      <c r="O15"/>
      <c r="P15"/>
      <c r="Q15"/>
      <c r="R15"/>
      <c r="S15"/>
      <c r="T15"/>
      <c r="U15"/>
      <c r="V15"/>
    </row>
    <row r="16" spans="1:22" ht="22.5" customHeight="1">
      <c r="A16" s="2173" t="s">
        <v>525</v>
      </c>
      <c r="B16" s="479">
        <v>349.75232388488547</v>
      </c>
      <c r="C16" s="479">
        <v>109.43411939554673</v>
      </c>
      <c r="D16" s="479">
        <v>111.08326839548899</v>
      </c>
      <c r="E16" s="477">
        <v>-68.710967183862095</v>
      </c>
      <c r="F16" s="2168">
        <v>1.5069788189014872</v>
      </c>
      <c r="H16" s="476"/>
      <c r="I16" s="476"/>
      <c r="K16"/>
      <c r="L16"/>
      <c r="M16"/>
      <c r="N16"/>
      <c r="O16"/>
      <c r="P16"/>
      <c r="Q16"/>
      <c r="R16"/>
      <c r="S16"/>
      <c r="T16"/>
      <c r="U16"/>
      <c r="V16"/>
    </row>
    <row r="17" spans="1:254" ht="22.5" customHeight="1">
      <c r="A17" s="2173" t="s">
        <v>524</v>
      </c>
      <c r="B17" s="478">
        <v>36.802944862039716</v>
      </c>
      <c r="C17" s="478">
        <v>17.288611774739206</v>
      </c>
      <c r="D17" s="478">
        <v>24.657834426054421</v>
      </c>
      <c r="E17" s="477">
        <v>-53.023835892623119</v>
      </c>
      <c r="F17" s="2168">
        <v>42.624721679982201</v>
      </c>
      <c r="H17" s="476"/>
      <c r="I17" s="476"/>
      <c r="K17"/>
      <c r="L17"/>
      <c r="M17"/>
      <c r="N17"/>
      <c r="O17"/>
      <c r="P17"/>
      <c r="Q17"/>
      <c r="R17"/>
      <c r="S17"/>
      <c r="T17"/>
      <c r="U17"/>
      <c r="V17"/>
    </row>
    <row r="18" spans="1:254" ht="22.5" customHeight="1">
      <c r="A18" s="2173" t="s">
        <v>523</v>
      </c>
      <c r="B18" s="478">
        <v>41.894639638158168</v>
      </c>
      <c r="C18" s="478">
        <v>15.154062477384569</v>
      </c>
      <c r="D18" s="478">
        <v>20.673922542273424</v>
      </c>
      <c r="E18" s="477">
        <v>-63.828158904648845</v>
      </c>
      <c r="F18" s="2168">
        <v>36.424952537489617</v>
      </c>
      <c r="H18" s="476"/>
      <c r="I18" s="476"/>
      <c r="K18"/>
      <c r="L18"/>
      <c r="M18"/>
      <c r="N18"/>
      <c r="O18"/>
      <c r="P18"/>
      <c r="Q18"/>
      <c r="R18"/>
      <c r="S18"/>
      <c r="T18"/>
      <c r="U18"/>
      <c r="V18"/>
    </row>
    <row r="19" spans="1:254" ht="22.5" customHeight="1">
      <c r="A19" s="2173" t="s">
        <v>522</v>
      </c>
      <c r="B19" s="478">
        <v>40.429259484755363</v>
      </c>
      <c r="C19" s="478">
        <v>39.888580625908503</v>
      </c>
      <c r="D19" s="478">
        <v>34.162637122329102</v>
      </c>
      <c r="E19" s="477">
        <v>-1.3373454417356641</v>
      </c>
      <c r="F19" s="2168">
        <v>-14.35484395215677</v>
      </c>
      <c r="H19" s="476"/>
      <c r="I19" s="476"/>
      <c r="K19"/>
      <c r="L19"/>
      <c r="M19"/>
      <c r="N19"/>
      <c r="O19"/>
      <c r="P19"/>
      <c r="Q19"/>
      <c r="R19"/>
      <c r="S19"/>
      <c r="T19"/>
      <c r="U19"/>
      <c r="V19"/>
    </row>
    <row r="20" spans="1:254" ht="22.5" customHeight="1" thickBot="1">
      <c r="A20" s="2174" t="s">
        <v>521</v>
      </c>
      <c r="B20" s="2175">
        <v>29.05708345193041</v>
      </c>
      <c r="C20" s="2175">
        <v>29.095599315515781</v>
      </c>
      <c r="D20" s="2175">
        <v>24.88714478752156</v>
      </c>
      <c r="E20" s="2176">
        <v>0.13255240722658357</v>
      </c>
      <c r="F20" s="2177">
        <v>-14.464230423155371</v>
      </c>
      <c r="H20" s="476"/>
      <c r="I20" s="476"/>
      <c r="K20"/>
      <c r="L20"/>
      <c r="M20"/>
      <c r="N20"/>
      <c r="O20"/>
      <c r="P20"/>
      <c r="Q20"/>
      <c r="R20"/>
      <c r="S20"/>
      <c r="T20"/>
      <c r="U20"/>
      <c r="V20"/>
    </row>
    <row r="21" spans="1:254" ht="15" thickTop="1">
      <c r="A21" s="473" t="s">
        <v>520</v>
      </c>
      <c r="B21" s="473"/>
      <c r="C21" s="473"/>
      <c r="D21" s="473"/>
      <c r="E21" s="475"/>
      <c r="F21" s="475"/>
      <c r="H21" s="467" t="s">
        <v>519</v>
      </c>
      <c r="K21"/>
      <c r="L21"/>
      <c r="M21"/>
      <c r="N21"/>
      <c r="O21"/>
      <c r="P21"/>
      <c r="Q21"/>
      <c r="R21"/>
      <c r="S21"/>
      <c r="T21"/>
      <c r="U21"/>
      <c r="V21"/>
    </row>
    <row r="22" spans="1:254">
      <c r="A22" s="473" t="s">
        <v>518</v>
      </c>
      <c r="B22" s="473"/>
      <c r="C22" s="473"/>
      <c r="D22" s="473"/>
      <c r="E22" s="468"/>
      <c r="F22" s="468"/>
    </row>
    <row r="23" spans="1:254">
      <c r="A23" s="473" t="s">
        <v>517</v>
      </c>
      <c r="B23" s="473"/>
      <c r="C23" s="473"/>
      <c r="D23" s="473"/>
      <c r="E23" s="468"/>
      <c r="F23" s="468"/>
    </row>
    <row r="24" spans="1:254">
      <c r="A24" s="473" t="s">
        <v>516</v>
      </c>
      <c r="B24" s="473"/>
      <c r="C24" s="473"/>
      <c r="D24" s="473"/>
      <c r="E24" s="474"/>
      <c r="F24" s="468"/>
    </row>
    <row r="25" spans="1:254">
      <c r="A25" s="473" t="s">
        <v>515</v>
      </c>
      <c r="E25" s="468"/>
      <c r="F25" s="468"/>
    </row>
    <row r="26" spans="1:254">
      <c r="A26" s="468"/>
      <c r="B26" s="468"/>
      <c r="C26" s="468"/>
      <c r="D26" s="468"/>
      <c r="E26" s="468"/>
      <c r="F26" s="468"/>
      <c r="G26" s="468"/>
    </row>
    <row r="27" spans="1:254" ht="14.4">
      <c r="A27"/>
      <c r="B27"/>
      <c r="C27"/>
      <c r="D27"/>
      <c r="E27"/>
      <c r="F27" s="468"/>
      <c r="G27" s="472"/>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c r="AZ27" s="471"/>
      <c r="BA27" s="471"/>
      <c r="BB27" s="471"/>
      <c r="BC27" s="471"/>
      <c r="BD27" s="471"/>
      <c r="BE27" s="471"/>
      <c r="BF27" s="471"/>
      <c r="BG27" s="471"/>
      <c r="BH27" s="471"/>
      <c r="BI27" s="471"/>
      <c r="BJ27" s="471"/>
      <c r="BK27" s="471"/>
      <c r="BL27" s="471"/>
      <c r="BM27" s="471"/>
      <c r="BN27" s="471"/>
      <c r="BO27" s="471"/>
      <c r="BP27" s="471"/>
      <c r="BQ27" s="471"/>
      <c r="BR27" s="471"/>
      <c r="BS27" s="471"/>
      <c r="BT27" s="471"/>
      <c r="BU27" s="471"/>
      <c r="BV27" s="471"/>
      <c r="BW27" s="471"/>
      <c r="BX27" s="471"/>
      <c r="BY27" s="471"/>
      <c r="BZ27" s="471"/>
      <c r="CA27" s="471"/>
      <c r="CB27" s="471"/>
      <c r="CC27" s="471"/>
      <c r="CD27" s="471"/>
      <c r="CE27" s="471"/>
      <c r="CF27" s="471"/>
      <c r="CG27" s="471"/>
      <c r="CH27" s="471"/>
      <c r="CI27" s="471"/>
      <c r="CJ27" s="471"/>
      <c r="CK27" s="471"/>
      <c r="CL27" s="471"/>
      <c r="CM27" s="471"/>
      <c r="CN27" s="471"/>
      <c r="CO27" s="471"/>
      <c r="CP27" s="471"/>
      <c r="CQ27" s="471"/>
      <c r="CR27" s="471"/>
      <c r="CS27" s="471"/>
      <c r="CT27" s="471"/>
      <c r="CU27" s="471"/>
      <c r="CV27" s="471"/>
      <c r="CW27" s="471"/>
      <c r="CX27" s="471"/>
      <c r="CY27" s="471"/>
      <c r="CZ27" s="471"/>
      <c r="DA27" s="471"/>
      <c r="DB27" s="471"/>
      <c r="DC27" s="471"/>
      <c r="DD27" s="471"/>
      <c r="DE27" s="471"/>
      <c r="DF27" s="471"/>
      <c r="DG27" s="471"/>
      <c r="DH27" s="471"/>
      <c r="DI27" s="471"/>
      <c r="DJ27" s="471"/>
      <c r="DK27" s="471"/>
      <c r="DL27" s="471"/>
      <c r="DM27" s="471"/>
      <c r="DN27" s="471"/>
      <c r="DO27" s="471"/>
      <c r="DP27" s="471"/>
      <c r="DQ27" s="471"/>
      <c r="DR27" s="471"/>
      <c r="DS27" s="471"/>
      <c r="DT27" s="471"/>
      <c r="DU27" s="471"/>
      <c r="DV27" s="471"/>
      <c r="DW27" s="471"/>
      <c r="DX27" s="471"/>
      <c r="DY27" s="471"/>
      <c r="DZ27" s="471"/>
      <c r="EA27" s="471"/>
      <c r="EB27" s="471"/>
      <c r="EC27" s="471"/>
      <c r="ED27" s="471"/>
      <c r="EE27" s="471"/>
      <c r="EF27" s="471"/>
      <c r="EG27" s="471"/>
      <c r="EH27" s="471"/>
      <c r="EI27" s="471"/>
      <c r="EJ27" s="471"/>
      <c r="EK27" s="471"/>
      <c r="EL27" s="471"/>
      <c r="EM27" s="471"/>
      <c r="EN27" s="471"/>
      <c r="EO27" s="471"/>
      <c r="EP27" s="471"/>
      <c r="EQ27" s="471"/>
      <c r="ER27" s="471"/>
      <c r="ES27" s="471"/>
      <c r="ET27" s="471"/>
      <c r="EU27" s="471"/>
      <c r="EV27" s="471"/>
      <c r="EW27" s="471"/>
      <c r="EX27" s="471"/>
      <c r="EY27" s="471"/>
      <c r="EZ27" s="471"/>
      <c r="FA27" s="471"/>
      <c r="FB27" s="471"/>
      <c r="FC27" s="471"/>
      <c r="FD27" s="471"/>
      <c r="FE27" s="471"/>
      <c r="FF27" s="471"/>
      <c r="FG27" s="471"/>
      <c r="FH27" s="471"/>
      <c r="FI27" s="471"/>
      <c r="FJ27" s="471"/>
      <c r="FK27" s="471"/>
      <c r="FL27" s="471"/>
      <c r="FM27" s="471"/>
      <c r="FN27" s="471"/>
      <c r="FO27" s="471"/>
      <c r="FP27" s="471"/>
      <c r="FQ27" s="471"/>
      <c r="FR27" s="471"/>
      <c r="FS27" s="471"/>
      <c r="FT27" s="471"/>
      <c r="FU27" s="471"/>
      <c r="FV27" s="471"/>
      <c r="FW27" s="471"/>
      <c r="FX27" s="471"/>
      <c r="FY27" s="471"/>
      <c r="FZ27" s="471"/>
      <c r="GA27" s="471"/>
      <c r="GB27" s="471"/>
      <c r="GC27" s="471"/>
      <c r="GD27" s="471"/>
      <c r="GE27" s="471"/>
      <c r="GF27" s="471"/>
      <c r="GG27" s="471"/>
      <c r="GH27" s="471"/>
      <c r="GI27" s="471"/>
      <c r="GJ27" s="471"/>
      <c r="GK27" s="471"/>
      <c r="GL27" s="471"/>
      <c r="GM27" s="471"/>
      <c r="GN27" s="471"/>
      <c r="GO27" s="471"/>
      <c r="GP27" s="471"/>
      <c r="GQ27" s="471"/>
      <c r="GR27" s="471"/>
      <c r="GS27" s="471"/>
      <c r="GT27" s="471"/>
      <c r="GU27" s="471"/>
      <c r="GV27" s="471"/>
      <c r="GW27" s="471"/>
      <c r="GX27" s="471"/>
      <c r="GY27" s="471"/>
      <c r="GZ27" s="471"/>
      <c r="HA27" s="471"/>
      <c r="HB27" s="471"/>
      <c r="HC27" s="471"/>
      <c r="HD27" s="471"/>
      <c r="HE27" s="471"/>
      <c r="HF27" s="471"/>
      <c r="HG27" s="471"/>
      <c r="HH27" s="471"/>
      <c r="HI27" s="471"/>
      <c r="HJ27" s="471"/>
      <c r="HK27" s="471"/>
      <c r="HL27" s="471"/>
      <c r="HM27" s="471"/>
      <c r="HN27" s="471"/>
      <c r="HO27" s="471"/>
      <c r="HP27" s="471"/>
      <c r="HQ27" s="471"/>
      <c r="HR27" s="471"/>
      <c r="HS27" s="471"/>
      <c r="HT27" s="471"/>
      <c r="HU27" s="471"/>
      <c r="HV27" s="471"/>
      <c r="HW27" s="471"/>
      <c r="HX27" s="471"/>
      <c r="HY27" s="471"/>
      <c r="HZ27" s="471"/>
      <c r="IA27" s="471"/>
      <c r="IB27" s="471"/>
      <c r="IC27" s="471"/>
      <c r="ID27" s="471"/>
      <c r="IE27" s="471"/>
      <c r="IF27" s="471"/>
      <c r="IG27" s="471"/>
      <c r="IH27" s="471"/>
      <c r="II27" s="471"/>
      <c r="IJ27" s="471"/>
      <c r="IK27" s="471"/>
      <c r="IL27" s="471"/>
      <c r="IM27" s="471"/>
      <c r="IN27" s="471"/>
      <c r="IO27" s="471"/>
      <c r="IP27" s="471"/>
      <c r="IQ27" s="471"/>
      <c r="IR27" s="471"/>
      <c r="IS27" s="471"/>
      <c r="IT27" s="471"/>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68"/>
      <c r="B39" s="468"/>
      <c r="C39" s="468"/>
      <c r="D39" s="468"/>
      <c r="E39" s="468"/>
      <c r="F39" s="468"/>
      <c r="G39" s="468"/>
      <c r="H39" s="468"/>
      <c r="I39" s="468"/>
      <c r="J39" s="468"/>
    </row>
    <row r="40" spans="1:10">
      <c r="A40" s="468"/>
      <c r="B40" s="468"/>
      <c r="C40" s="468"/>
      <c r="D40" s="468"/>
      <c r="E40" s="468"/>
      <c r="F40" s="468"/>
      <c r="G40" s="468"/>
      <c r="H40" s="468"/>
      <c r="I40" s="468"/>
      <c r="J40" s="468"/>
    </row>
    <row r="41" spans="1:10">
      <c r="A41" s="468"/>
      <c r="B41" s="468"/>
      <c r="C41" s="468"/>
      <c r="D41" s="468"/>
      <c r="E41" s="468"/>
      <c r="F41" s="468"/>
      <c r="G41" s="468"/>
      <c r="H41" s="468"/>
      <c r="I41" s="468"/>
      <c r="J41" s="468"/>
    </row>
    <row r="42" spans="1:10">
      <c r="A42" s="468"/>
      <c r="B42" s="468"/>
      <c r="C42" s="468"/>
      <c r="D42" s="468"/>
      <c r="E42" s="468"/>
      <c r="F42" s="468"/>
      <c r="G42" s="468"/>
      <c r="H42" s="468"/>
      <c r="I42" s="468"/>
      <c r="J42" s="468"/>
    </row>
    <row r="43" spans="1:10">
      <c r="A43" s="468"/>
      <c r="B43" s="468"/>
      <c r="C43" s="468"/>
      <c r="D43" s="468"/>
      <c r="E43" s="468"/>
      <c r="F43" s="468"/>
      <c r="G43" s="468"/>
      <c r="H43" s="468"/>
      <c r="I43" s="468"/>
      <c r="J43" s="468"/>
    </row>
    <row r="44" spans="1:10">
      <c r="A44" s="468"/>
      <c r="B44" s="468"/>
      <c r="C44" s="468"/>
      <c r="D44" s="468"/>
      <c r="E44" s="468"/>
      <c r="F44" s="468"/>
      <c r="G44" s="468"/>
      <c r="H44" s="468"/>
      <c r="I44" s="468"/>
      <c r="J44" s="468"/>
    </row>
    <row r="45" spans="1:10">
      <c r="A45" s="468"/>
      <c r="B45" s="468"/>
      <c r="C45" s="468"/>
      <c r="D45" s="468"/>
      <c r="E45" s="468"/>
      <c r="F45" s="468"/>
      <c r="G45" s="468"/>
      <c r="H45" s="468"/>
      <c r="I45" s="468"/>
      <c r="J45" s="468"/>
    </row>
    <row r="46" spans="1:10">
      <c r="A46" s="468"/>
      <c r="B46" s="468"/>
      <c r="C46" s="468"/>
      <c r="D46" s="468"/>
      <c r="E46" s="468"/>
      <c r="F46" s="468"/>
      <c r="G46" s="468"/>
      <c r="H46" s="468"/>
      <c r="I46" s="468"/>
      <c r="J46" s="468"/>
    </row>
    <row r="47" spans="1:10">
      <c r="A47" s="468"/>
      <c r="B47" s="468"/>
      <c r="C47" s="468"/>
      <c r="D47" s="468"/>
      <c r="E47" s="468"/>
      <c r="F47" s="468"/>
      <c r="G47" s="468"/>
      <c r="H47" s="468"/>
      <c r="I47" s="468"/>
      <c r="J47" s="468"/>
    </row>
    <row r="48" spans="1:10">
      <c r="A48" s="468"/>
      <c r="B48" s="468"/>
      <c r="C48" s="468"/>
      <c r="D48" s="468"/>
      <c r="E48" s="468"/>
      <c r="F48" s="468"/>
      <c r="G48" s="468"/>
      <c r="H48" s="468"/>
      <c r="I48" s="468"/>
      <c r="J48" s="468"/>
    </row>
    <row r="49" spans="1:10">
      <c r="A49" s="468"/>
      <c r="B49" s="468"/>
      <c r="C49" s="468"/>
      <c r="D49" s="468"/>
      <c r="E49" s="468"/>
      <c r="F49" s="468"/>
      <c r="G49" s="468"/>
      <c r="H49" s="468"/>
      <c r="I49" s="468"/>
      <c r="J49" s="468"/>
    </row>
    <row r="50" spans="1:10">
      <c r="A50" s="468"/>
      <c r="B50" s="468"/>
      <c r="C50" s="468"/>
      <c r="D50" s="468"/>
      <c r="E50" s="468"/>
      <c r="F50" s="468"/>
      <c r="G50" s="468"/>
      <c r="H50" s="468"/>
      <c r="I50" s="468"/>
      <c r="J50" s="468"/>
    </row>
    <row r="51" spans="1:10">
      <c r="A51" s="468"/>
      <c r="B51" s="468"/>
      <c r="C51" s="468"/>
      <c r="D51" s="468"/>
      <c r="E51" s="468"/>
      <c r="F51" s="468"/>
      <c r="G51" s="468"/>
      <c r="H51" s="468"/>
      <c r="I51" s="468"/>
      <c r="J51" s="468"/>
    </row>
    <row r="52" spans="1:10">
      <c r="A52" s="468"/>
      <c r="B52" s="468"/>
      <c r="C52" s="468"/>
      <c r="D52" s="468"/>
      <c r="E52" s="468"/>
      <c r="F52" s="468"/>
      <c r="G52" s="468"/>
      <c r="H52" s="468"/>
      <c r="I52" s="468"/>
      <c r="J52" s="468"/>
    </row>
    <row r="53" spans="1:10">
      <c r="A53" s="470"/>
      <c r="B53" s="470"/>
      <c r="C53" s="470"/>
      <c r="D53" s="470"/>
      <c r="E53" s="469"/>
      <c r="F53" s="469"/>
      <c r="G53" s="468"/>
      <c r="H53" s="468"/>
      <c r="I53" s="468"/>
      <c r="J53" s="468"/>
    </row>
    <row r="54" spans="1:10">
      <c r="A54" s="468"/>
      <c r="B54" s="468"/>
      <c r="C54" s="468"/>
      <c r="D54" s="468"/>
      <c r="E54" s="468"/>
      <c r="F54" s="468"/>
      <c r="G54" s="468"/>
      <c r="H54" s="468"/>
      <c r="I54" s="468"/>
      <c r="J54" s="468"/>
    </row>
    <row r="55" spans="1:10">
      <c r="A55" s="468"/>
      <c r="B55" s="468"/>
      <c r="C55" s="468"/>
      <c r="D55" s="468"/>
      <c r="E55" s="468"/>
      <c r="F55" s="468"/>
      <c r="G55" s="468"/>
      <c r="H55" s="468"/>
      <c r="I55" s="468"/>
      <c r="J55" s="468"/>
    </row>
    <row r="56" spans="1:10">
      <c r="A56" s="468"/>
      <c r="B56" s="468"/>
      <c r="C56" s="468"/>
      <c r="D56" s="468"/>
      <c r="E56" s="468"/>
      <c r="F56" s="468"/>
      <c r="G56" s="468"/>
      <c r="H56" s="468"/>
      <c r="I56" s="468"/>
      <c r="J56" s="468"/>
    </row>
    <row r="57" spans="1:10">
      <c r="A57" s="468"/>
      <c r="B57" s="468"/>
      <c r="C57" s="468"/>
      <c r="D57" s="468"/>
      <c r="E57" s="468"/>
      <c r="F57" s="468"/>
      <c r="G57" s="468"/>
      <c r="H57" s="468"/>
      <c r="I57" s="468"/>
      <c r="J57" s="468"/>
    </row>
    <row r="58" spans="1:10">
      <c r="A58" s="468"/>
      <c r="B58" s="468"/>
      <c r="C58" s="468"/>
      <c r="D58" s="468"/>
      <c r="E58" s="468"/>
      <c r="F58" s="468"/>
      <c r="G58" s="468"/>
      <c r="H58" s="468"/>
      <c r="I58" s="468"/>
      <c r="J58" s="468"/>
    </row>
    <row r="59" spans="1:10">
      <c r="A59" s="468"/>
      <c r="B59" s="468"/>
      <c r="C59" s="468"/>
      <c r="D59" s="468"/>
      <c r="E59" s="468"/>
      <c r="F59" s="468"/>
      <c r="G59" s="468"/>
      <c r="H59" s="468"/>
      <c r="I59" s="468"/>
      <c r="J59" s="468"/>
    </row>
    <row r="60" spans="1:10">
      <c r="A60" s="468"/>
      <c r="B60" s="468"/>
      <c r="C60" s="468"/>
      <c r="D60" s="468"/>
      <c r="E60" s="468"/>
      <c r="F60" s="468"/>
      <c r="G60" s="468"/>
      <c r="H60" s="468"/>
      <c r="I60" s="468"/>
      <c r="J60" s="468"/>
    </row>
    <row r="61" spans="1:10">
      <c r="A61" s="468"/>
      <c r="B61" s="468"/>
      <c r="C61" s="468"/>
      <c r="D61" s="468"/>
      <c r="E61" s="468"/>
      <c r="F61" s="468"/>
      <c r="G61" s="468"/>
      <c r="H61" s="468"/>
      <c r="I61" s="468"/>
      <c r="J61" s="468"/>
    </row>
    <row r="62" spans="1:10">
      <c r="A62" s="468"/>
      <c r="B62" s="468"/>
      <c r="C62" s="468"/>
      <c r="D62" s="468"/>
      <c r="E62" s="468"/>
      <c r="F62" s="468"/>
      <c r="G62" s="468"/>
      <c r="H62" s="468"/>
      <c r="I62" s="468"/>
      <c r="J62" s="468"/>
    </row>
    <row r="63" spans="1:10">
      <c r="A63" s="468"/>
      <c r="B63" s="468"/>
      <c r="C63" s="468"/>
      <c r="D63" s="468"/>
      <c r="E63" s="468"/>
      <c r="F63" s="468"/>
      <c r="G63" s="468"/>
      <c r="H63" s="468"/>
      <c r="I63" s="468"/>
      <c r="J63" s="468"/>
    </row>
    <row r="64" spans="1:10">
      <c r="A64" s="468"/>
      <c r="B64" s="468"/>
      <c r="C64" s="468"/>
      <c r="D64" s="468"/>
      <c r="E64" s="468"/>
      <c r="F64" s="468"/>
      <c r="G64" s="468"/>
      <c r="H64" s="468"/>
      <c r="I64" s="468"/>
      <c r="J64" s="468"/>
    </row>
    <row r="65" spans="1:10">
      <c r="A65" s="468"/>
      <c r="B65" s="468"/>
      <c r="C65" s="468"/>
      <c r="D65" s="468"/>
      <c r="E65" s="468"/>
      <c r="F65" s="468"/>
      <c r="G65" s="468"/>
      <c r="H65" s="468"/>
      <c r="I65" s="468"/>
      <c r="J65" s="468"/>
    </row>
    <row r="66" spans="1:10">
      <c r="A66" s="468"/>
      <c r="B66" s="468"/>
      <c r="C66" s="468"/>
      <c r="D66" s="468"/>
      <c r="E66" s="468"/>
      <c r="F66" s="468"/>
      <c r="G66" s="468"/>
      <c r="H66" s="468"/>
      <c r="I66" s="468"/>
      <c r="J66" s="468"/>
    </row>
    <row r="67" spans="1:10">
      <c r="A67" s="468"/>
      <c r="B67" s="468"/>
      <c r="C67" s="468"/>
      <c r="D67" s="468"/>
      <c r="E67" s="468"/>
      <c r="F67" s="468"/>
      <c r="G67" s="468"/>
      <c r="H67" s="468"/>
      <c r="I67" s="468"/>
      <c r="J67" s="468"/>
    </row>
    <row r="68" spans="1:10">
      <c r="A68" s="468"/>
      <c r="B68" s="468"/>
      <c r="C68" s="468"/>
      <c r="D68" s="468"/>
      <c r="E68" s="468"/>
      <c r="F68" s="468"/>
      <c r="G68" s="468"/>
      <c r="H68" s="468"/>
      <c r="I68" s="468"/>
      <c r="J68" s="468"/>
    </row>
    <row r="69" spans="1:10">
      <c r="A69" s="468"/>
      <c r="B69" s="468"/>
      <c r="C69" s="468"/>
      <c r="D69" s="468"/>
      <c r="E69" s="468"/>
      <c r="F69" s="468"/>
      <c r="G69" s="468"/>
      <c r="H69" s="468"/>
      <c r="I69" s="468"/>
      <c r="J69" s="468"/>
    </row>
    <row r="70" spans="1:10">
      <c r="A70" s="468"/>
      <c r="B70" s="468"/>
      <c r="C70" s="468"/>
      <c r="D70" s="468"/>
      <c r="E70" s="468"/>
      <c r="F70" s="468"/>
      <c r="G70" s="468"/>
      <c r="H70" s="468"/>
      <c r="I70" s="468"/>
      <c r="J70" s="468"/>
    </row>
    <row r="71" spans="1:10">
      <c r="A71" s="468"/>
      <c r="B71" s="468"/>
      <c r="C71" s="468"/>
      <c r="D71" s="468"/>
      <c r="E71" s="468"/>
      <c r="F71" s="468"/>
      <c r="G71" s="468"/>
      <c r="H71" s="468"/>
      <c r="I71" s="468"/>
      <c r="J71" s="468"/>
    </row>
    <row r="72" spans="1:10">
      <c r="A72" s="468"/>
      <c r="B72" s="468"/>
      <c r="C72" s="468"/>
      <c r="D72" s="468"/>
      <c r="E72" s="468"/>
      <c r="F72" s="468"/>
      <c r="G72" s="468"/>
      <c r="H72" s="468"/>
      <c r="I72" s="468"/>
      <c r="J72" s="468"/>
    </row>
    <row r="73" spans="1:10">
      <c r="A73" s="468"/>
      <c r="B73" s="468"/>
      <c r="C73" s="468"/>
      <c r="D73" s="468"/>
      <c r="E73" s="468"/>
      <c r="F73" s="468"/>
      <c r="G73" s="468"/>
      <c r="H73" s="468"/>
      <c r="I73" s="468"/>
      <c r="J73" s="468"/>
    </row>
    <row r="74" spans="1:10">
      <c r="A74" s="468"/>
      <c r="B74" s="468"/>
      <c r="C74" s="468"/>
      <c r="D74" s="468"/>
      <c r="E74" s="468"/>
      <c r="F74" s="468"/>
      <c r="G74" s="468"/>
      <c r="H74" s="468"/>
      <c r="I74" s="468"/>
      <c r="J74" s="468"/>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zoomScaleNormal="100" zoomScaleSheetLayoutView="100" zoomScalePageLayoutView="130" workbookViewId="0">
      <pane ySplit="5" topLeftCell="A6" activePane="bottomLeft" state="frozen"/>
      <selection activeCell="A2" sqref="A2:J2"/>
      <selection pane="bottomLeft" activeCell="E11" sqref="E11"/>
    </sheetView>
  </sheetViews>
  <sheetFormatPr defaultColWidth="8.88671875" defaultRowHeight="13.2"/>
  <cols>
    <col min="1" max="1" width="64.88671875" style="487" customWidth="1"/>
    <col min="2" max="2" width="15.44140625" style="487" bestFit="1" customWidth="1"/>
    <col min="3" max="3" width="12.44140625" style="487" customWidth="1"/>
    <col min="4" max="4" width="17" style="487" customWidth="1"/>
    <col min="5" max="7" width="15.44140625" style="487" bestFit="1" customWidth="1"/>
    <col min="8" max="16384" width="8.88671875" style="487"/>
  </cols>
  <sheetData>
    <row r="1" spans="1:6" ht="15.6">
      <c r="A1" s="4115" t="s">
        <v>655</v>
      </c>
      <c r="B1" s="4115"/>
      <c r="C1" s="4115"/>
    </row>
    <row r="2" spans="1:6" ht="15.6">
      <c r="A2" s="4116" t="s">
        <v>393</v>
      </c>
      <c r="B2" s="4116"/>
      <c r="C2" s="4116"/>
    </row>
    <row r="3" spans="1:6" ht="15.6">
      <c r="A3" s="4117" t="s">
        <v>573</v>
      </c>
      <c r="B3" s="4117"/>
      <c r="C3" s="4117"/>
    </row>
    <row r="4" spans="1:6" ht="13.8" thickBot="1">
      <c r="A4" s="505"/>
      <c r="B4" s="505"/>
      <c r="C4" s="504" t="s">
        <v>572</v>
      </c>
    </row>
    <row r="5" spans="1:6" ht="27.6" thickTop="1" thickBot="1">
      <c r="A5" s="2178" t="s">
        <v>571</v>
      </c>
      <c r="B5" s="2179" t="s">
        <v>570</v>
      </c>
      <c r="C5" s="2180" t="s">
        <v>569</v>
      </c>
    </row>
    <row r="6" spans="1:6" s="492" customFormat="1" ht="13.8" thickBot="1">
      <c r="A6" s="2181" t="s">
        <v>568</v>
      </c>
      <c r="B6" s="494">
        <f>SUM(B7:B13)</f>
        <v>7644.8807999999999</v>
      </c>
      <c r="C6" s="2182"/>
      <c r="D6" s="493"/>
    </row>
    <row r="7" spans="1:6" s="492" customFormat="1">
      <c r="A7" s="2183" t="s">
        <v>567</v>
      </c>
      <c r="B7" s="503">
        <v>1100</v>
      </c>
      <c r="C7" s="2184">
        <v>65915</v>
      </c>
      <c r="D7" s="493"/>
    </row>
    <row r="8" spans="1:6" s="492" customFormat="1">
      <c r="A8" s="2183" t="s">
        <v>566</v>
      </c>
      <c r="B8" s="503">
        <v>1450</v>
      </c>
      <c r="C8" s="2184">
        <v>66000</v>
      </c>
      <c r="D8" s="493"/>
    </row>
    <row r="9" spans="1:6" s="492" customFormat="1">
      <c r="A9" s="2183" t="s">
        <v>565</v>
      </c>
      <c r="B9" s="503">
        <v>262.4676</v>
      </c>
      <c r="C9" s="2184">
        <v>66008</v>
      </c>
      <c r="D9" s="493"/>
    </row>
    <row r="10" spans="1:6" s="492" customFormat="1">
      <c r="A10" s="2183" t="s">
        <v>564</v>
      </c>
      <c r="B10" s="503">
        <v>1867.9626000000001</v>
      </c>
      <c r="C10" s="2184">
        <v>66008</v>
      </c>
      <c r="D10" s="493"/>
    </row>
    <row r="11" spans="1:6" s="492" customFormat="1">
      <c r="A11" s="2185" t="s">
        <v>563</v>
      </c>
      <c r="B11" s="503">
        <v>774.45060000000001</v>
      </c>
      <c r="C11" s="2186">
        <v>66008</v>
      </c>
      <c r="D11" s="493"/>
    </row>
    <row r="12" spans="1:6" s="492" customFormat="1">
      <c r="A12" s="2183" t="s">
        <v>562</v>
      </c>
      <c r="B12" s="503">
        <v>990</v>
      </c>
      <c r="C12" s="2186">
        <v>66177</v>
      </c>
      <c r="D12" s="493"/>
    </row>
    <row r="13" spans="1:6" ht="13.8" thickBot="1">
      <c r="A13" s="2183" t="s">
        <v>561</v>
      </c>
      <c r="B13" s="503">
        <v>1200</v>
      </c>
      <c r="C13" s="2186">
        <v>66189</v>
      </c>
      <c r="D13" s="488"/>
      <c r="E13" s="496"/>
    </row>
    <row r="14" spans="1:6" s="492" customFormat="1" ht="13.8" thickBot="1">
      <c r="A14" s="2187" t="s">
        <v>560</v>
      </c>
      <c r="B14" s="494">
        <f>SUM(B15:B21)</f>
        <v>10754.200699999999</v>
      </c>
      <c r="C14" s="2188"/>
      <c r="D14" s="502"/>
      <c r="E14" s="500"/>
      <c r="F14" s="500"/>
    </row>
    <row r="15" spans="1:6" ht="39.6">
      <c r="A15" s="2189" t="s">
        <v>559</v>
      </c>
      <c r="B15" s="491">
        <v>1666.1496999999999</v>
      </c>
      <c r="C15" s="2190">
        <v>65853</v>
      </c>
      <c r="D15" s="497"/>
      <c r="E15" s="495"/>
      <c r="F15" s="496"/>
    </row>
    <row r="16" spans="1:6">
      <c r="A16" s="2191" t="s">
        <v>558</v>
      </c>
      <c r="B16" s="499">
        <v>382.5</v>
      </c>
      <c r="C16" s="2192">
        <v>65871</v>
      </c>
      <c r="D16" s="497"/>
      <c r="E16" s="495"/>
      <c r="F16" s="496"/>
    </row>
    <row r="17" spans="1:7">
      <c r="A17" s="2191" t="s">
        <v>557</v>
      </c>
      <c r="B17" s="499">
        <v>140</v>
      </c>
      <c r="C17" s="2192">
        <v>65907</v>
      </c>
      <c r="D17" s="497"/>
      <c r="E17" s="495"/>
      <c r="F17" s="496"/>
    </row>
    <row r="18" spans="1:7">
      <c r="A18" s="2193" t="s">
        <v>556</v>
      </c>
      <c r="B18" s="498">
        <v>137.5</v>
      </c>
      <c r="C18" s="2194">
        <v>65907</v>
      </c>
      <c r="D18" s="497"/>
      <c r="E18" s="495"/>
      <c r="F18" s="496"/>
    </row>
    <row r="19" spans="1:7" ht="26.4">
      <c r="A19" s="2193" t="s">
        <v>555</v>
      </c>
      <c r="B19" s="498">
        <v>6180</v>
      </c>
      <c r="C19" s="2194">
        <v>65928</v>
      </c>
      <c r="D19" s="497"/>
      <c r="E19" s="495"/>
      <c r="F19" s="496"/>
    </row>
    <row r="20" spans="1:7">
      <c r="A20" s="2193" t="s">
        <v>554</v>
      </c>
      <c r="B20" s="498">
        <v>1299.24</v>
      </c>
      <c r="C20" s="2194">
        <v>65992</v>
      </c>
      <c r="D20" s="497"/>
      <c r="E20" s="495"/>
      <c r="F20" s="496"/>
    </row>
    <row r="21" spans="1:7" ht="13.8" thickBot="1">
      <c r="A21" s="2193" t="s">
        <v>553</v>
      </c>
      <c r="B21" s="498">
        <v>948.81100000000004</v>
      </c>
      <c r="C21" s="2195">
        <v>66182</v>
      </c>
      <c r="D21" s="497"/>
      <c r="E21" s="495"/>
      <c r="F21" s="496"/>
    </row>
    <row r="22" spans="1:7" s="492" customFormat="1" ht="13.8" thickBot="1">
      <c r="A22" s="2187" t="s">
        <v>552</v>
      </c>
      <c r="B22" s="494">
        <f>SUM(B23:B28)</f>
        <v>4700</v>
      </c>
      <c r="C22" s="2188"/>
      <c r="D22" s="502"/>
      <c r="E22" s="501"/>
      <c r="F22" s="500"/>
    </row>
    <row r="23" spans="1:7">
      <c r="A23" s="2196" t="s">
        <v>551</v>
      </c>
      <c r="B23" s="491">
        <v>1000</v>
      </c>
      <c r="C23" s="2197" t="s">
        <v>550</v>
      </c>
      <c r="D23" s="497"/>
      <c r="E23" s="495"/>
      <c r="F23" s="496"/>
    </row>
    <row r="24" spans="1:7">
      <c r="A24" s="2198" t="s">
        <v>549</v>
      </c>
      <c r="B24" s="499">
        <v>500</v>
      </c>
      <c r="C24" s="2192">
        <v>65895</v>
      </c>
      <c r="D24" s="497"/>
      <c r="E24" s="495"/>
      <c r="F24" s="496"/>
    </row>
    <row r="25" spans="1:7">
      <c r="A25" s="2199" t="s">
        <v>548</v>
      </c>
      <c r="B25" s="498">
        <v>1000</v>
      </c>
      <c r="C25" s="2194">
        <v>65909</v>
      </c>
      <c r="D25" s="497"/>
      <c r="E25" s="495"/>
      <c r="F25" s="496"/>
    </row>
    <row r="26" spans="1:7">
      <c r="A26" s="2199" t="s">
        <v>547</v>
      </c>
      <c r="B26" s="498">
        <v>1000</v>
      </c>
      <c r="C26" s="2194">
        <v>65990</v>
      </c>
      <c r="D26" s="497"/>
      <c r="E26" s="495"/>
      <c r="F26" s="496"/>
    </row>
    <row r="27" spans="1:7">
      <c r="A27" s="2199" t="s">
        <v>546</v>
      </c>
      <c r="B27" s="498">
        <v>1000</v>
      </c>
      <c r="C27" s="2194">
        <v>66146</v>
      </c>
      <c r="D27" s="497"/>
      <c r="E27" s="495"/>
      <c r="F27" s="496"/>
    </row>
    <row r="28" spans="1:7" ht="13.8" thickBot="1">
      <c r="A28" s="2199" t="s">
        <v>545</v>
      </c>
      <c r="B28" s="498">
        <v>200</v>
      </c>
      <c r="C28" s="2194">
        <v>66166</v>
      </c>
      <c r="D28" s="497"/>
      <c r="E28" s="495"/>
      <c r="F28" s="496"/>
      <c r="G28" s="495"/>
    </row>
    <row r="29" spans="1:7" s="492" customFormat="1" ht="13.8" thickBot="1">
      <c r="A29" s="2200" t="s">
        <v>544</v>
      </c>
      <c r="B29" s="494">
        <f>SUM(B30:B33)</f>
        <v>6016</v>
      </c>
      <c r="C29" s="2188"/>
      <c r="D29" s="493"/>
      <c r="E29" s="493"/>
    </row>
    <row r="30" spans="1:7">
      <c r="A30" s="2201" t="s">
        <v>543</v>
      </c>
      <c r="B30" s="491">
        <v>1200</v>
      </c>
      <c r="C30" s="2197">
        <v>65895</v>
      </c>
      <c r="D30" s="488"/>
      <c r="E30" s="488"/>
    </row>
    <row r="31" spans="1:7">
      <c r="A31" s="2202" t="s">
        <v>542</v>
      </c>
      <c r="B31" s="490">
        <v>2000</v>
      </c>
      <c r="C31" s="2192">
        <v>65905</v>
      </c>
      <c r="D31" s="488"/>
      <c r="E31" s="488"/>
    </row>
    <row r="32" spans="1:7">
      <c r="A32" s="2203" t="s">
        <v>541</v>
      </c>
      <c r="B32" s="489">
        <v>1200</v>
      </c>
      <c r="C32" s="2194">
        <v>65968</v>
      </c>
      <c r="D32" s="488"/>
      <c r="E32" s="488"/>
    </row>
    <row r="33" spans="1:5" ht="13.8" thickBot="1">
      <c r="A33" s="2203" t="s">
        <v>540</v>
      </c>
      <c r="B33" s="489">
        <v>1616</v>
      </c>
      <c r="C33" s="2194">
        <v>65991</v>
      </c>
      <c r="D33" s="488"/>
      <c r="E33" s="488"/>
    </row>
    <row r="34" spans="1:5" ht="13.8" thickBot="1">
      <c r="A34" s="2204" t="s">
        <v>324</v>
      </c>
      <c r="B34" s="2205">
        <f>B6+B14+B22+B29</f>
        <v>29115.0815</v>
      </c>
      <c r="C34" s="2206"/>
    </row>
    <row r="35" spans="1:5" ht="13.8" thickTop="1"/>
  </sheetData>
  <mergeCells count="3">
    <mergeCell ref="A1:C1"/>
    <mergeCell ref="A2:C2"/>
    <mergeCell ref="A3:C3"/>
  </mergeCells>
  <pageMargins left="0.7" right="0.7" top="0.75" bottom="0.75" header="0.3" footer="0.3"/>
  <pageSetup scale="9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A2" sqref="A2:L2"/>
    </sheetView>
  </sheetViews>
  <sheetFormatPr defaultColWidth="9.109375" defaultRowHeight="13.2"/>
  <cols>
    <col min="1" max="1" width="27.88671875" style="467" customWidth="1"/>
    <col min="2" max="4" width="7" style="467" customWidth="1"/>
    <col min="5" max="10" width="10.88671875" style="467" customWidth="1"/>
    <col min="11" max="11" width="10.109375" style="467" bestFit="1" customWidth="1"/>
    <col min="12" max="12" width="8.109375" style="467" customWidth="1"/>
    <col min="13" max="16384" width="9.109375" style="467"/>
  </cols>
  <sheetData>
    <row r="1" spans="1:26">
      <c r="A1" s="4122" t="s">
        <v>656</v>
      </c>
      <c r="B1" s="4122"/>
      <c r="C1" s="4122"/>
      <c r="D1" s="4122"/>
      <c r="E1" s="4122"/>
      <c r="F1" s="4122"/>
      <c r="G1" s="4122"/>
      <c r="H1" s="4122"/>
      <c r="I1" s="4122"/>
      <c r="J1" s="4122"/>
      <c r="K1" s="4122"/>
      <c r="L1" s="4122"/>
    </row>
    <row r="2" spans="1:26" ht="15.6">
      <c r="A2" s="4123" t="s">
        <v>593</v>
      </c>
      <c r="B2" s="4123"/>
      <c r="C2" s="4123"/>
      <c r="D2" s="4123"/>
      <c r="E2" s="4123"/>
      <c r="F2" s="4123"/>
      <c r="G2" s="4123"/>
      <c r="H2" s="4123"/>
      <c r="I2" s="4123"/>
      <c r="J2" s="4123"/>
      <c r="K2" s="4123"/>
      <c r="L2" s="4123"/>
    </row>
    <row r="3" spans="1:26" ht="13.8" thickBot="1">
      <c r="A3" s="4124"/>
      <c r="B3" s="4124"/>
      <c r="C3" s="4124"/>
      <c r="D3" s="4124"/>
      <c r="E3" s="4124"/>
      <c r="F3" s="4124"/>
      <c r="G3" s="4124"/>
      <c r="H3" s="4124"/>
      <c r="I3" s="4124"/>
      <c r="J3" s="4124"/>
      <c r="K3" s="4124"/>
      <c r="L3" s="4124"/>
      <c r="M3" s="471"/>
    </row>
    <row r="4" spans="1:26" ht="18" customHeight="1" thickTop="1">
      <c r="A4" s="4125" t="s">
        <v>56</v>
      </c>
      <c r="B4" s="4129" t="s">
        <v>592</v>
      </c>
      <c r="C4" s="4130"/>
      <c r="D4" s="4131"/>
      <c r="E4" s="4130" t="s">
        <v>591</v>
      </c>
      <c r="F4" s="4130"/>
      <c r="G4" s="4130"/>
      <c r="H4" s="4130"/>
      <c r="I4" s="4130"/>
      <c r="J4" s="4130"/>
      <c r="K4" s="4130"/>
      <c r="L4" s="4132"/>
    </row>
    <row r="5" spans="1:26" ht="15" customHeight="1">
      <c r="A5" s="4126"/>
      <c r="B5" s="4133" t="s">
        <v>538</v>
      </c>
      <c r="C5" s="4134"/>
      <c r="D5" s="4135"/>
      <c r="E5" s="4119" t="s">
        <v>538</v>
      </c>
      <c r="F5" s="4136"/>
      <c r="G5" s="4136"/>
      <c r="H5" s="4136"/>
      <c r="I5" s="4136"/>
      <c r="J5" s="4136"/>
      <c r="K5" s="4136"/>
      <c r="L5" s="4137"/>
    </row>
    <row r="6" spans="1:26" ht="15.75" customHeight="1">
      <c r="A6" s="4126"/>
      <c r="B6" s="539"/>
      <c r="C6" s="539"/>
      <c r="D6" s="539"/>
      <c r="E6" s="4119">
        <v>2022</v>
      </c>
      <c r="F6" s="4120"/>
      <c r="G6" s="4118">
        <v>2023</v>
      </c>
      <c r="H6" s="4118"/>
      <c r="I6" s="4118">
        <v>2024</v>
      </c>
      <c r="J6" s="4118"/>
      <c r="K6" s="4118" t="s">
        <v>537</v>
      </c>
      <c r="L6" s="4121"/>
    </row>
    <row r="7" spans="1:26" ht="15.6">
      <c r="A7" s="4127"/>
      <c r="B7" s="538">
        <v>2022</v>
      </c>
      <c r="C7" s="538">
        <v>2023</v>
      </c>
      <c r="D7" s="538">
        <v>2024</v>
      </c>
      <c r="E7" s="537">
        <v>1</v>
      </c>
      <c r="F7" s="536">
        <v>2</v>
      </c>
      <c r="G7" s="534">
        <v>3</v>
      </c>
      <c r="H7" s="535">
        <v>4</v>
      </c>
      <c r="I7" s="534">
        <v>5</v>
      </c>
      <c r="J7" s="534">
        <v>6</v>
      </c>
      <c r="K7" s="533" t="s">
        <v>590</v>
      </c>
      <c r="L7" s="2207" t="s">
        <v>589</v>
      </c>
    </row>
    <row r="8" spans="1:26" ht="15.6">
      <c r="A8" s="4128"/>
      <c r="B8" s="532"/>
      <c r="C8" s="531"/>
      <c r="D8" s="530"/>
      <c r="E8" s="529" t="s">
        <v>588</v>
      </c>
      <c r="F8" s="528" t="s">
        <v>587</v>
      </c>
      <c r="G8" s="528" t="s">
        <v>588</v>
      </c>
      <c r="H8" s="528" t="s">
        <v>587</v>
      </c>
      <c r="I8" s="528" t="s">
        <v>588</v>
      </c>
      <c r="J8" s="528" t="s">
        <v>587</v>
      </c>
      <c r="K8" s="527">
        <v>1</v>
      </c>
      <c r="L8" s="2208">
        <v>3</v>
      </c>
    </row>
    <row r="9" spans="1:26" ht="23.25" customHeight="1">
      <c r="A9" s="2209" t="s">
        <v>586</v>
      </c>
      <c r="B9" s="526">
        <v>146</v>
      </c>
      <c r="C9" s="526">
        <v>136</v>
      </c>
      <c r="D9" s="526">
        <v>132</v>
      </c>
      <c r="E9" s="525">
        <v>1932239.95</v>
      </c>
      <c r="F9" s="525">
        <v>67.340821762274601</v>
      </c>
      <c r="G9" s="525">
        <v>1941126.98</v>
      </c>
      <c r="H9" s="525">
        <v>62.972090236845965</v>
      </c>
      <c r="I9" s="524">
        <v>2084049.3200000005</v>
      </c>
      <c r="J9" s="523">
        <v>58.644867980877379</v>
      </c>
      <c r="K9" s="523">
        <v>0.45993407806312803</v>
      </c>
      <c r="L9" s="2210">
        <v>7.3628537170711326</v>
      </c>
      <c r="M9" s="482"/>
      <c r="N9"/>
      <c r="O9"/>
      <c r="P9" s="480"/>
      <c r="Q9"/>
      <c r="R9"/>
      <c r="S9"/>
      <c r="T9"/>
      <c r="U9"/>
      <c r="V9"/>
      <c r="W9"/>
      <c r="X9"/>
      <c r="Y9"/>
      <c r="Z9"/>
    </row>
    <row r="10" spans="1:26" ht="23.25" customHeight="1">
      <c r="A10" s="2211" t="s">
        <v>585</v>
      </c>
      <c r="B10" s="522">
        <v>26</v>
      </c>
      <c r="C10" s="522">
        <v>20</v>
      </c>
      <c r="D10" s="522">
        <v>19</v>
      </c>
      <c r="E10" s="484">
        <v>1053955.53</v>
      </c>
      <c r="F10" s="484">
        <v>36.731582685211364</v>
      </c>
      <c r="G10" s="521">
        <v>953494.7</v>
      </c>
      <c r="H10" s="484">
        <v>30.932316591032272</v>
      </c>
      <c r="I10" s="521">
        <v>943402.90000000037</v>
      </c>
      <c r="J10" s="520">
        <v>26.547230908756458</v>
      </c>
      <c r="K10" s="520">
        <v>-9.531790207505253</v>
      </c>
      <c r="L10" s="2212">
        <v>-1.0584012685125117</v>
      </c>
      <c r="M10" s="482"/>
      <c r="N10"/>
      <c r="O10"/>
      <c r="P10" s="480"/>
      <c r="Q10"/>
      <c r="R10"/>
      <c r="S10"/>
      <c r="T10"/>
      <c r="U10"/>
      <c r="V10"/>
      <c r="W10"/>
      <c r="X10"/>
      <c r="Y10"/>
      <c r="Z10"/>
    </row>
    <row r="11" spans="1:26" ht="23.25" customHeight="1">
      <c r="A11" s="2213" t="s">
        <v>584</v>
      </c>
      <c r="B11" s="519">
        <v>16</v>
      </c>
      <c r="C11" s="519">
        <v>16</v>
      </c>
      <c r="D11" s="519">
        <v>16</v>
      </c>
      <c r="E11" s="479">
        <v>128420.29</v>
      </c>
      <c r="F11" s="478">
        <v>4.4755972774238604</v>
      </c>
      <c r="G11" s="518">
        <v>143375.4</v>
      </c>
      <c r="H11" s="478">
        <v>4.651240603818656</v>
      </c>
      <c r="I11" s="518">
        <v>163104.01999999999</v>
      </c>
      <c r="J11" s="518">
        <v>4.5897252182354213</v>
      </c>
      <c r="K11" s="518">
        <v>11.645441697725502</v>
      </c>
      <c r="L11" s="2214">
        <v>13.76011505460491</v>
      </c>
      <c r="M11" s="482"/>
      <c r="N11"/>
      <c r="O11"/>
      <c r="P11" s="480"/>
      <c r="Q11"/>
      <c r="R11"/>
      <c r="S11"/>
      <c r="T11"/>
      <c r="U11"/>
      <c r="V11"/>
      <c r="W11"/>
      <c r="X11"/>
      <c r="Y11"/>
      <c r="Z11"/>
    </row>
    <row r="12" spans="1:26" ht="23.25" customHeight="1">
      <c r="A12" s="2213" t="s">
        <v>583</v>
      </c>
      <c r="B12" s="519">
        <v>20</v>
      </c>
      <c r="C12" s="519">
        <v>20</v>
      </c>
      <c r="D12" s="519">
        <v>20</v>
      </c>
      <c r="E12" s="479">
        <v>50824.7</v>
      </c>
      <c r="F12" s="478">
        <v>1.771300227914798</v>
      </c>
      <c r="G12" s="479">
        <v>62014.34</v>
      </c>
      <c r="H12" s="478">
        <v>2.0118068805877121</v>
      </c>
      <c r="I12" s="479">
        <v>84099.330000000016</v>
      </c>
      <c r="J12" s="518">
        <v>2.3665438518174033</v>
      </c>
      <c r="K12" s="518">
        <v>22.01614569294064</v>
      </c>
      <c r="L12" s="2214">
        <v>35.612714736623872</v>
      </c>
      <c r="M12" s="482"/>
      <c r="N12"/>
      <c r="O12"/>
      <c r="P12" s="480"/>
      <c r="Q12"/>
      <c r="R12"/>
      <c r="S12"/>
      <c r="T12"/>
      <c r="U12"/>
      <c r="V12"/>
      <c r="W12"/>
      <c r="X12"/>
      <c r="Y12"/>
      <c r="Z12"/>
    </row>
    <row r="13" spans="1:26" ht="23.25" customHeight="1">
      <c r="A13" s="2213" t="s">
        <v>582</v>
      </c>
      <c r="B13" s="519">
        <v>54</v>
      </c>
      <c r="C13" s="519">
        <v>59</v>
      </c>
      <c r="D13" s="519">
        <v>53</v>
      </c>
      <c r="E13" s="479">
        <v>332474.40000000002</v>
      </c>
      <c r="F13" s="478">
        <v>11.587121625820435</v>
      </c>
      <c r="G13" s="479">
        <v>306101.15999999997</v>
      </c>
      <c r="H13" s="478">
        <v>9.9302261355015649</v>
      </c>
      <c r="I13" s="479">
        <v>360361.89000000007</v>
      </c>
      <c r="J13" s="518">
        <v>10.140535188672722</v>
      </c>
      <c r="K13" s="518">
        <v>-7.932412239859687</v>
      </c>
      <c r="L13" s="2214">
        <v>17.726404565079108</v>
      </c>
      <c r="M13" s="482"/>
      <c r="N13"/>
      <c r="O13"/>
      <c r="P13" s="480"/>
      <c r="Q13"/>
      <c r="R13"/>
      <c r="S13"/>
      <c r="T13"/>
      <c r="U13"/>
      <c r="V13"/>
      <c r="W13"/>
      <c r="X13"/>
      <c r="Y13"/>
      <c r="Z13"/>
    </row>
    <row r="14" spans="1:26" ht="23.25" customHeight="1">
      <c r="A14" s="2215" t="s">
        <v>581</v>
      </c>
      <c r="B14" s="517">
        <v>30</v>
      </c>
      <c r="C14" s="517">
        <v>21</v>
      </c>
      <c r="D14" s="517">
        <v>24</v>
      </c>
      <c r="E14" s="516">
        <v>366565.03</v>
      </c>
      <c r="F14" s="515">
        <v>12.775219945904153</v>
      </c>
      <c r="G14" s="514">
        <v>476141.38</v>
      </c>
      <c r="H14" s="515">
        <v>15.446500025905758</v>
      </c>
      <c r="I14" s="514">
        <v>533081.17999999993</v>
      </c>
      <c r="J14" s="514">
        <v>15.000832813395377</v>
      </c>
      <c r="K14" s="514">
        <v>29.892745088095268</v>
      </c>
      <c r="L14" s="2216">
        <v>11.958590954644592</v>
      </c>
      <c r="M14" s="482"/>
      <c r="N14"/>
      <c r="O14"/>
      <c r="P14" s="480"/>
      <c r="Q14"/>
      <c r="R14"/>
      <c r="S14"/>
      <c r="T14"/>
      <c r="U14"/>
      <c r="V14"/>
      <c r="W14"/>
      <c r="X14"/>
      <c r="Y14"/>
      <c r="Z14"/>
    </row>
    <row r="15" spans="1:26" ht="23.25" customHeight="1">
      <c r="A15" s="2217" t="s">
        <v>580</v>
      </c>
      <c r="B15" s="511">
        <v>19</v>
      </c>
      <c r="C15" s="511">
        <v>19</v>
      </c>
      <c r="D15" s="511">
        <v>22</v>
      </c>
      <c r="E15" s="509">
        <v>123503.2</v>
      </c>
      <c r="F15" s="510">
        <v>4.3042309410229063</v>
      </c>
      <c r="G15" s="509">
        <v>136760.71</v>
      </c>
      <c r="H15" s="510">
        <v>4.4366534800186654</v>
      </c>
      <c r="I15" s="509">
        <v>228254.02999999997</v>
      </c>
      <c r="J15" s="508">
        <v>6.4230377501110301</v>
      </c>
      <c r="K15" s="508">
        <v>10.734547768802742</v>
      </c>
      <c r="L15" s="2218">
        <v>66.900296144996588</v>
      </c>
      <c r="M15" s="482"/>
      <c r="N15"/>
      <c r="O15"/>
      <c r="P15" s="480"/>
      <c r="Q15" s="16">
        <v>6.4230377501110301</v>
      </c>
      <c r="R15"/>
      <c r="S15"/>
      <c r="T15"/>
      <c r="U15"/>
      <c r="V15"/>
      <c r="W15"/>
      <c r="X15"/>
      <c r="Y15"/>
      <c r="Z15"/>
    </row>
    <row r="16" spans="1:26" ht="23.25" customHeight="1">
      <c r="A16" s="2217" t="s">
        <v>579</v>
      </c>
      <c r="B16" s="511">
        <v>5</v>
      </c>
      <c r="C16" s="511">
        <v>7</v>
      </c>
      <c r="D16" s="511">
        <v>7</v>
      </c>
      <c r="E16" s="509">
        <v>45885.82</v>
      </c>
      <c r="F16" s="510">
        <v>1.5991744845332567</v>
      </c>
      <c r="G16" s="509">
        <v>104783.1</v>
      </c>
      <c r="H16" s="510">
        <v>3.3992680007448324</v>
      </c>
      <c r="I16" s="509">
        <v>100485.2</v>
      </c>
      <c r="J16" s="508">
        <v>2.8276400330257339</v>
      </c>
      <c r="K16" s="508">
        <v>128.35616754805733</v>
      </c>
      <c r="L16" s="2218">
        <v>-4.1017110583672434</v>
      </c>
      <c r="M16" s="482"/>
      <c r="N16"/>
      <c r="O16"/>
      <c r="P16" s="480"/>
      <c r="Q16" s="16">
        <v>2.8276400330257339</v>
      </c>
      <c r="R16"/>
      <c r="S16"/>
      <c r="T16"/>
      <c r="U16"/>
      <c r="V16"/>
      <c r="W16"/>
      <c r="X16"/>
      <c r="Y16"/>
      <c r="Z16"/>
    </row>
    <row r="17" spans="1:26" ht="23.25" customHeight="1">
      <c r="A17" s="2217" t="s">
        <v>578</v>
      </c>
      <c r="B17" s="511">
        <v>4</v>
      </c>
      <c r="C17" s="511">
        <v>4</v>
      </c>
      <c r="D17" s="511">
        <v>4</v>
      </c>
      <c r="E17" s="509">
        <v>11790.22</v>
      </c>
      <c r="F17" s="510">
        <v>0.4109029541377639</v>
      </c>
      <c r="G17" s="509">
        <v>15354.75</v>
      </c>
      <c r="H17" s="510">
        <v>0.49812336468797658</v>
      </c>
      <c r="I17" s="509">
        <v>17746.22</v>
      </c>
      <c r="J17" s="508">
        <v>0.49937624751587245</v>
      </c>
      <c r="K17" s="508">
        <v>30.232938825568993</v>
      </c>
      <c r="L17" s="2218">
        <v>15.57478956023381</v>
      </c>
      <c r="N17"/>
      <c r="O17"/>
      <c r="P17" s="480"/>
      <c r="Q17" s="16">
        <v>0.49937624751587245</v>
      </c>
      <c r="R17"/>
      <c r="S17"/>
      <c r="T17"/>
      <c r="U17"/>
      <c r="V17"/>
      <c r="W17"/>
      <c r="X17"/>
      <c r="Y17"/>
      <c r="Z17"/>
    </row>
    <row r="18" spans="1:26" ht="18.75" customHeight="1">
      <c r="A18" s="2217" t="s">
        <v>577</v>
      </c>
      <c r="B18" s="511">
        <v>6</v>
      </c>
      <c r="C18" s="511">
        <v>6</v>
      </c>
      <c r="D18" s="511">
        <v>7</v>
      </c>
      <c r="E18" s="513">
        <v>197846.39</v>
      </c>
      <c r="F18" s="510">
        <v>6.8951780472707185</v>
      </c>
      <c r="G18" s="509">
        <v>219026.05</v>
      </c>
      <c r="H18" s="510">
        <v>7.1054229460145546</v>
      </c>
      <c r="I18" s="509">
        <v>260193.31</v>
      </c>
      <c r="J18" s="508">
        <v>7.3218047999255118</v>
      </c>
      <c r="K18" s="512" t="s">
        <v>62</v>
      </c>
      <c r="L18" s="2219">
        <v>18.795599884123376</v>
      </c>
      <c r="N18"/>
      <c r="O18"/>
      <c r="P18" s="480"/>
      <c r="Q18" s="16">
        <v>7.3218047999255118</v>
      </c>
      <c r="R18"/>
      <c r="S18"/>
      <c r="T18"/>
      <c r="U18"/>
      <c r="V18"/>
      <c r="W18"/>
      <c r="X18"/>
      <c r="Y18"/>
      <c r="Z18"/>
    </row>
    <row r="19" spans="1:26" ht="23.25" customHeight="1">
      <c r="A19" s="2220" t="s">
        <v>576</v>
      </c>
      <c r="B19" s="511">
        <v>51</v>
      </c>
      <c r="C19" s="511">
        <v>79</v>
      </c>
      <c r="D19" s="511">
        <v>91</v>
      </c>
      <c r="E19" s="509">
        <v>314232.40000000002</v>
      </c>
      <c r="F19" s="510">
        <v>10.951366594160202</v>
      </c>
      <c r="G19" s="509">
        <v>407389.02</v>
      </c>
      <c r="H19" s="510">
        <v>13.216105073631116</v>
      </c>
      <c r="I19" s="509">
        <v>536689.98</v>
      </c>
      <c r="J19" s="508">
        <v>15.102383960740292</v>
      </c>
      <c r="K19" s="508">
        <v>29.645771728185878</v>
      </c>
      <c r="L19" s="2218">
        <v>31.738940828596697</v>
      </c>
      <c r="N19"/>
      <c r="O19"/>
      <c r="P19" s="480"/>
      <c r="Q19" s="16">
        <v>15.102383960740292</v>
      </c>
      <c r="R19"/>
      <c r="S19"/>
      <c r="T19"/>
      <c r="U19"/>
      <c r="V19"/>
      <c r="W19"/>
      <c r="X19"/>
      <c r="Y19"/>
      <c r="Z19"/>
    </row>
    <row r="20" spans="1:26" ht="23.25" customHeight="1">
      <c r="A20" s="2217" t="s">
        <v>575</v>
      </c>
      <c r="B20" s="511">
        <v>3</v>
      </c>
      <c r="C20" s="511">
        <v>3</v>
      </c>
      <c r="D20" s="511">
        <v>7</v>
      </c>
      <c r="E20" s="509">
        <v>243846.2</v>
      </c>
      <c r="F20" s="510">
        <v>8.4983252166005396</v>
      </c>
      <c r="G20" s="509">
        <v>258078.92</v>
      </c>
      <c r="H20" s="510">
        <v>8.3723368980568971</v>
      </c>
      <c r="I20" s="509">
        <v>326259.17</v>
      </c>
      <c r="J20" s="508">
        <v>9.1808892278041796</v>
      </c>
      <c r="K20" s="508">
        <v>5.8367610403606847</v>
      </c>
      <c r="L20" s="2218">
        <v>26.418372333548206</v>
      </c>
      <c r="N20"/>
      <c r="O20"/>
      <c r="P20" s="480"/>
      <c r="Q20" s="16">
        <v>9.1808892278041796</v>
      </c>
      <c r="R20"/>
      <c r="S20"/>
      <c r="T20"/>
      <c r="U20"/>
      <c r="V20"/>
      <c r="W20"/>
      <c r="X20"/>
      <c r="Y20"/>
      <c r="Z20"/>
    </row>
    <row r="21" spans="1:26" ht="23.25" customHeight="1" thickBot="1">
      <c r="A21" s="2221" t="s">
        <v>327</v>
      </c>
      <c r="B21" s="2222">
        <v>234</v>
      </c>
      <c r="C21" s="2222">
        <v>254</v>
      </c>
      <c r="D21" s="2222">
        <v>270</v>
      </c>
      <c r="E21" s="2222">
        <v>2869344.18</v>
      </c>
      <c r="F21" s="2223">
        <v>100</v>
      </c>
      <c r="G21" s="2222">
        <v>3082519.53</v>
      </c>
      <c r="H21" s="2223">
        <v>100</v>
      </c>
      <c r="I21" s="2224">
        <v>3553677.2300000004</v>
      </c>
      <c r="J21" s="2224">
        <v>100</v>
      </c>
      <c r="K21" s="2223">
        <v>7.4294102285073222</v>
      </c>
      <c r="L21" s="2225">
        <v>15.284824489011456</v>
      </c>
      <c r="N21"/>
      <c r="O21"/>
      <c r="P21" s="480"/>
      <c r="Q21" s="16">
        <f>SUM(Q15:Q20)</f>
        <v>41.355132019122621</v>
      </c>
      <c r="R21"/>
      <c r="S21"/>
      <c r="T21"/>
      <c r="U21"/>
      <c r="V21"/>
      <c r="W21"/>
      <c r="X21"/>
      <c r="Y21"/>
      <c r="Z21"/>
    </row>
    <row r="22" spans="1:26" ht="13.8" thickTop="1">
      <c r="A22" s="473" t="s">
        <v>574</v>
      </c>
      <c r="B22" s="473"/>
      <c r="C22" s="468"/>
      <c r="D22" s="472"/>
      <c r="E22" s="468"/>
      <c r="F22" s="468"/>
      <c r="G22" s="468"/>
      <c r="H22" s="468"/>
      <c r="I22" s="507"/>
      <c r="J22" s="468"/>
      <c r="K22" s="468"/>
      <c r="L22" s="468"/>
    </row>
    <row r="23" spans="1:26">
      <c r="A23" s="473"/>
      <c r="I23" s="476"/>
    </row>
    <row r="24" spans="1:26">
      <c r="J24" s="476"/>
    </row>
    <row r="26" spans="1:26">
      <c r="D26" s="467" t="s">
        <v>62</v>
      </c>
    </row>
    <row r="27" spans="1:26">
      <c r="F27" s="506"/>
      <c r="J27" s="476"/>
    </row>
    <row r="28" spans="1:26">
      <c r="J28" s="476"/>
    </row>
    <row r="29" spans="1:26">
      <c r="J29" s="476"/>
    </row>
    <row r="30" spans="1:26">
      <c r="J30" s="476"/>
    </row>
    <row r="31" spans="1:26">
      <c r="J31" s="476"/>
      <c r="K31" s="476"/>
    </row>
    <row r="32" spans="1:26">
      <c r="K32" s="476"/>
    </row>
    <row r="33" spans="10:11">
      <c r="J33" s="476"/>
      <c r="K33" s="476"/>
    </row>
    <row r="34" spans="10:11">
      <c r="J34" s="476"/>
      <c r="K34" s="476"/>
    </row>
    <row r="35" spans="10:11">
      <c r="J35" s="476"/>
      <c r="K35" s="476"/>
    </row>
    <row r="36" spans="10:11">
      <c r="J36" s="476"/>
      <c r="K36" s="476"/>
    </row>
    <row r="37" spans="10:11">
      <c r="K37" s="476"/>
    </row>
    <row r="39" spans="10:11">
      <c r="J39" s="47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L13" sqref="L13"/>
    </sheetView>
  </sheetViews>
  <sheetFormatPr defaultColWidth="9.109375" defaultRowHeight="13.2"/>
  <cols>
    <col min="1" max="1" width="27.5546875" style="540" customWidth="1"/>
    <col min="2" max="10" width="10.109375" style="540" customWidth="1"/>
    <col min="11" max="11" width="20.44140625" style="540" customWidth="1"/>
    <col min="12" max="16384" width="9.109375" style="540"/>
  </cols>
  <sheetData>
    <row r="1" spans="1:31">
      <c r="A1" s="4138" t="s">
        <v>657</v>
      </c>
      <c r="B1" s="4138"/>
      <c r="C1" s="4138"/>
      <c r="D1" s="4138"/>
      <c r="E1" s="4138"/>
      <c r="F1" s="4138"/>
      <c r="G1" s="4138"/>
      <c r="H1" s="4138"/>
      <c r="I1" s="4138"/>
      <c r="J1" s="4138"/>
      <c r="K1" s="563"/>
      <c r="L1" s="563"/>
      <c r="M1" s="563"/>
      <c r="N1" s="563"/>
    </row>
    <row r="2" spans="1:31" ht="15.6">
      <c r="A2" s="4106" t="s">
        <v>53</v>
      </c>
      <c r="B2" s="4106"/>
      <c r="C2" s="4106"/>
      <c r="D2" s="4106"/>
      <c r="E2" s="4106"/>
      <c r="F2" s="4106"/>
      <c r="G2" s="4106"/>
      <c r="H2" s="4106"/>
      <c r="I2" s="4106"/>
      <c r="J2" s="4106"/>
      <c r="K2" s="563"/>
      <c r="L2" s="563"/>
      <c r="M2" s="563"/>
      <c r="N2" s="563"/>
    </row>
    <row r="3" spans="1:31">
      <c r="A3" s="4124" t="s">
        <v>614</v>
      </c>
      <c r="B3" s="4124"/>
      <c r="C3" s="4124"/>
      <c r="D3" s="4124"/>
      <c r="E3" s="4124"/>
      <c r="F3" s="4124"/>
      <c r="G3" s="4124"/>
      <c r="H3" s="4124"/>
      <c r="I3" s="4124"/>
      <c r="J3" s="4124"/>
      <c r="K3" s="561"/>
      <c r="L3" s="562"/>
      <c r="M3" s="561"/>
      <c r="N3" s="561"/>
    </row>
    <row r="4" spans="1:31" ht="13.8" thickBot="1">
      <c r="A4" s="4124"/>
      <c r="B4" s="4124"/>
      <c r="C4" s="4124"/>
      <c r="D4" s="4124"/>
      <c r="E4" s="4124"/>
      <c r="F4" s="4124"/>
      <c r="G4" s="4124"/>
      <c r="H4" s="4124"/>
      <c r="I4" s="4124"/>
      <c r="J4" s="4124"/>
      <c r="K4" s="561"/>
      <c r="L4" s="561"/>
      <c r="M4" s="561"/>
      <c r="N4" s="561"/>
    </row>
    <row r="5" spans="1:31" ht="13.8" thickTop="1">
      <c r="A5" s="4103" t="s">
        <v>613</v>
      </c>
      <c r="B5" s="2226" t="s">
        <v>150</v>
      </c>
      <c r="C5" s="4140" t="s">
        <v>173</v>
      </c>
      <c r="D5" s="4140"/>
      <c r="E5" s="4140"/>
      <c r="F5" s="4140" t="s">
        <v>180</v>
      </c>
      <c r="G5" s="4140"/>
      <c r="H5" s="4140"/>
      <c r="I5" s="4141" t="s">
        <v>537</v>
      </c>
      <c r="J5" s="4142"/>
      <c r="K5" s="561"/>
    </row>
    <row r="6" spans="1:31">
      <c r="A6" s="4104"/>
      <c r="B6" s="2097" t="s">
        <v>610</v>
      </c>
      <c r="C6" s="2096" t="s">
        <v>612</v>
      </c>
      <c r="D6" s="2097" t="s">
        <v>611</v>
      </c>
      <c r="E6" s="2097" t="s">
        <v>610</v>
      </c>
      <c r="F6" s="2096" t="s">
        <v>612</v>
      </c>
      <c r="G6" s="2097" t="s">
        <v>611</v>
      </c>
      <c r="H6" s="2097" t="s">
        <v>610</v>
      </c>
      <c r="I6" s="4143" t="s">
        <v>609</v>
      </c>
      <c r="J6" s="4144" t="s">
        <v>608</v>
      </c>
      <c r="K6" s="556"/>
    </row>
    <row r="7" spans="1:31" ht="15.6">
      <c r="A7" s="4139"/>
      <c r="B7" s="559">
        <v>1</v>
      </c>
      <c r="C7" s="560">
        <v>2</v>
      </c>
      <c r="D7" s="560">
        <v>3</v>
      </c>
      <c r="E7" s="559">
        <v>4</v>
      </c>
      <c r="F7" s="560">
        <v>5</v>
      </c>
      <c r="G7" s="560">
        <v>6</v>
      </c>
      <c r="H7" s="559">
        <v>7</v>
      </c>
      <c r="I7" s="4143"/>
      <c r="J7" s="4144"/>
      <c r="K7" s="558"/>
      <c r="L7" s="556"/>
      <c r="M7" s="557"/>
      <c r="N7" s="556"/>
    </row>
    <row r="8" spans="1:31" ht="21" customHeight="1">
      <c r="A8" s="2227" t="s">
        <v>607</v>
      </c>
      <c r="B8" s="555">
        <v>1363.394</v>
      </c>
      <c r="C8" s="555">
        <v>1438.6157000000001</v>
      </c>
      <c r="D8" s="555">
        <v>1187.8110999999999</v>
      </c>
      <c r="E8" s="555">
        <v>1234.8026</v>
      </c>
      <c r="F8" s="555">
        <v>1380.3105</v>
      </c>
      <c r="G8" s="555">
        <v>1014.7939</v>
      </c>
      <c r="H8" s="555">
        <v>1221.7318</v>
      </c>
      <c r="I8" s="554">
        <v>-9.4317123296713987</v>
      </c>
      <c r="J8" s="2228">
        <v>-1.0585335664178075</v>
      </c>
      <c r="L8"/>
      <c r="M8"/>
      <c r="N8"/>
      <c r="O8"/>
      <c r="P8"/>
      <c r="Q8"/>
      <c r="R8"/>
      <c r="S8"/>
      <c r="T8"/>
      <c r="U8"/>
      <c r="V8"/>
      <c r="W8"/>
      <c r="X8"/>
      <c r="Y8"/>
      <c r="Z8"/>
      <c r="AA8"/>
      <c r="AB8"/>
      <c r="AC8"/>
      <c r="AD8"/>
      <c r="AE8"/>
    </row>
    <row r="9" spans="1:31" ht="20.25" customHeight="1">
      <c r="A9" s="2229" t="s">
        <v>606</v>
      </c>
      <c r="B9" s="552">
        <v>3502.5911000000001</v>
      </c>
      <c r="C9" s="552">
        <v>4105.2299999999996</v>
      </c>
      <c r="D9" s="552">
        <v>3200.4951999999998</v>
      </c>
      <c r="E9" s="552">
        <v>3895.1686</v>
      </c>
      <c r="F9" s="552">
        <v>4519.1815999999999</v>
      </c>
      <c r="G9" s="552">
        <v>3518.1659</v>
      </c>
      <c r="H9" s="552">
        <v>4434.2021000000004</v>
      </c>
      <c r="I9" s="551">
        <v>11.208202407640442</v>
      </c>
      <c r="J9" s="2230">
        <v>13.838515231407442</v>
      </c>
      <c r="L9"/>
      <c r="M9"/>
      <c r="N9"/>
      <c r="O9"/>
      <c r="P9"/>
      <c r="Q9"/>
      <c r="R9"/>
      <c r="S9"/>
      <c r="T9"/>
      <c r="U9"/>
      <c r="V9"/>
      <c r="W9"/>
      <c r="X9"/>
      <c r="Y9"/>
      <c r="Z9"/>
      <c r="AA9"/>
      <c r="AB9"/>
      <c r="AC9"/>
      <c r="AD9"/>
      <c r="AE9"/>
    </row>
    <row r="10" spans="1:31" ht="21" customHeight="1">
      <c r="A10" s="2229" t="s">
        <v>605</v>
      </c>
      <c r="B10" s="552">
        <v>9688.1869000000006</v>
      </c>
      <c r="C10" s="552">
        <v>12721.224</v>
      </c>
      <c r="D10" s="552">
        <v>8644.1119999999992</v>
      </c>
      <c r="E10" s="552">
        <v>11991.1548</v>
      </c>
      <c r="F10" s="552">
        <v>12292.8472</v>
      </c>
      <c r="G10" s="552">
        <v>9524.8721000000005</v>
      </c>
      <c r="H10" s="552">
        <v>10767.6013</v>
      </c>
      <c r="I10" s="551">
        <v>23.770886377099089</v>
      </c>
      <c r="J10" s="2230">
        <v>-10.203800387932603</v>
      </c>
      <c r="L10"/>
      <c r="M10"/>
      <c r="N10"/>
      <c r="O10"/>
      <c r="P10"/>
      <c r="Q10"/>
      <c r="R10"/>
      <c r="S10"/>
      <c r="T10"/>
      <c r="U10"/>
      <c r="V10"/>
      <c r="W10"/>
      <c r="X10"/>
      <c r="Y10"/>
      <c r="Z10"/>
      <c r="AA10"/>
      <c r="AB10"/>
      <c r="AC10"/>
      <c r="AD10"/>
      <c r="AE10"/>
    </row>
    <row r="11" spans="1:31" ht="21" customHeight="1">
      <c r="A11" s="2229" t="s">
        <v>604</v>
      </c>
      <c r="B11" s="552">
        <v>7986.3177999999998</v>
      </c>
      <c r="C11" s="552">
        <v>11627.3032</v>
      </c>
      <c r="D11" s="552">
        <v>7395.3765999999996</v>
      </c>
      <c r="E11" s="552">
        <v>11287.8449</v>
      </c>
      <c r="F11" s="552">
        <v>11752.8498</v>
      </c>
      <c r="G11" s="552">
        <v>9387.4709999999995</v>
      </c>
      <c r="H11" s="552">
        <v>11179.963900000001</v>
      </c>
      <c r="I11" s="551">
        <v>41.339791161328435</v>
      </c>
      <c r="J11" s="2230">
        <v>-0.95572716453607143</v>
      </c>
      <c r="L11"/>
      <c r="M11"/>
      <c r="N11"/>
      <c r="O11"/>
      <c r="P11"/>
      <c r="Q11"/>
      <c r="R11"/>
      <c r="S11"/>
      <c r="T11"/>
      <c r="U11"/>
      <c r="V11"/>
      <c r="W11"/>
      <c r="X11"/>
      <c r="Y11"/>
      <c r="Z11"/>
      <c r="AA11"/>
      <c r="AB11"/>
      <c r="AC11"/>
      <c r="AD11"/>
      <c r="AE11"/>
    </row>
    <row r="12" spans="1:31" ht="21" customHeight="1">
      <c r="A12" s="2229" t="s">
        <v>603</v>
      </c>
      <c r="B12" s="552">
        <v>1586.9328</v>
      </c>
      <c r="C12" s="552">
        <v>2006.5989999999999</v>
      </c>
      <c r="D12" s="552">
        <v>1460.84</v>
      </c>
      <c r="E12" s="552">
        <v>1925.328</v>
      </c>
      <c r="F12" s="552">
        <v>2617.9321</v>
      </c>
      <c r="G12" s="552">
        <v>1585.2230999999999</v>
      </c>
      <c r="H12" s="552">
        <v>2604.1644999999999</v>
      </c>
      <c r="I12" s="551">
        <v>21.323851898454663</v>
      </c>
      <c r="J12" s="2230">
        <v>35.258226130820304</v>
      </c>
      <c r="L12"/>
      <c r="M12"/>
      <c r="N12"/>
      <c r="O12"/>
      <c r="P12"/>
      <c r="Q12"/>
      <c r="R12"/>
      <c r="S12"/>
      <c r="T12"/>
      <c r="U12"/>
      <c r="V12"/>
      <c r="W12"/>
      <c r="X12"/>
      <c r="Y12"/>
      <c r="Z12"/>
      <c r="AA12"/>
      <c r="AB12"/>
      <c r="AC12"/>
      <c r="AD12"/>
      <c r="AE12"/>
    </row>
    <row r="13" spans="1:31" ht="21" customHeight="1">
      <c r="A13" s="2229" t="s">
        <v>602</v>
      </c>
      <c r="B13" s="552">
        <v>4451.7882</v>
      </c>
      <c r="C13" s="552">
        <v>5005.0120999999999</v>
      </c>
      <c r="D13" s="552">
        <v>3219.3022999999998</v>
      </c>
      <c r="E13" s="552">
        <v>4049.5639999999999</v>
      </c>
      <c r="F13" s="552">
        <v>4887.3833000000004</v>
      </c>
      <c r="G13" s="552">
        <v>3237.3548999999998</v>
      </c>
      <c r="H13" s="552">
        <v>4818.4084000000003</v>
      </c>
      <c r="I13" s="551">
        <v>-9.0351153722901785</v>
      </c>
      <c r="J13" s="2230">
        <v>18.985856255142536</v>
      </c>
      <c r="L13"/>
      <c r="M13"/>
      <c r="N13"/>
      <c r="O13"/>
      <c r="P13"/>
      <c r="Q13"/>
      <c r="R13"/>
      <c r="S13"/>
      <c r="T13"/>
      <c r="U13"/>
      <c r="V13"/>
      <c r="W13"/>
      <c r="X13"/>
      <c r="Y13"/>
      <c r="Z13"/>
      <c r="AA13"/>
      <c r="AB13"/>
      <c r="AC13"/>
      <c r="AD13"/>
      <c r="AE13"/>
    </row>
    <row r="14" spans="1:31" ht="21" customHeight="1">
      <c r="A14" s="2229" t="s">
        <v>580</v>
      </c>
      <c r="B14" s="552">
        <v>5091.0218999999997</v>
      </c>
      <c r="C14" s="552">
        <v>5745.3581999999997</v>
      </c>
      <c r="D14" s="552">
        <v>4249.8746000000001</v>
      </c>
      <c r="E14" s="552">
        <v>5637.5142999999998</v>
      </c>
      <c r="F14" s="552">
        <v>7270.8645999999999</v>
      </c>
      <c r="G14" s="552">
        <v>4679.8308999999999</v>
      </c>
      <c r="H14" s="552">
        <v>6727.7058999999999</v>
      </c>
      <c r="I14" s="551">
        <v>10.734434279294689</v>
      </c>
      <c r="J14" s="2230">
        <v>19.338161146659971</v>
      </c>
      <c r="K14" s="553"/>
      <c r="L14"/>
      <c r="M14"/>
      <c r="N14"/>
      <c r="O14"/>
      <c r="P14"/>
      <c r="Q14"/>
      <c r="R14"/>
      <c r="S14"/>
      <c r="T14"/>
      <c r="U14"/>
      <c r="V14"/>
      <c r="W14"/>
      <c r="X14"/>
      <c r="Y14"/>
      <c r="Z14"/>
      <c r="AA14"/>
      <c r="AB14"/>
      <c r="AC14"/>
      <c r="AD14"/>
      <c r="AE14"/>
    </row>
    <row r="15" spans="1:31" ht="21" customHeight="1">
      <c r="A15" s="2229" t="s">
        <v>579</v>
      </c>
      <c r="B15" s="552">
        <v>2650.3932</v>
      </c>
      <c r="C15" s="552">
        <v>6034.6064999999999</v>
      </c>
      <c r="D15" s="552">
        <v>2494.9991</v>
      </c>
      <c r="E15" s="552">
        <v>5797.4683999999997</v>
      </c>
      <c r="F15" s="552">
        <v>6088.4390000000003</v>
      </c>
      <c r="G15" s="552">
        <v>4648.8049000000001</v>
      </c>
      <c r="H15" s="552">
        <v>5559.6562999999996</v>
      </c>
      <c r="I15" s="551">
        <v>118.73993639887092</v>
      </c>
      <c r="J15" s="2230">
        <v>-4.1019990725607016</v>
      </c>
      <c r="L15"/>
      <c r="M15"/>
      <c r="N15"/>
      <c r="O15"/>
      <c r="P15"/>
      <c r="Q15"/>
      <c r="R15"/>
      <c r="S15"/>
      <c r="T15"/>
      <c r="U15"/>
      <c r="V15"/>
      <c r="W15"/>
      <c r="X15"/>
      <c r="Y15"/>
      <c r="Z15"/>
      <c r="AA15"/>
      <c r="AB15"/>
      <c r="AC15"/>
      <c r="AD15"/>
      <c r="AE15"/>
    </row>
    <row r="16" spans="1:31" ht="21" customHeight="1">
      <c r="A16" s="2229" t="s">
        <v>578</v>
      </c>
      <c r="B16" s="552">
        <v>2025.56</v>
      </c>
      <c r="C16" s="552">
        <v>2739.5877</v>
      </c>
      <c r="D16" s="552">
        <v>1748.3898999999999</v>
      </c>
      <c r="E16" s="552">
        <v>2637.9443999999999</v>
      </c>
      <c r="F16" s="552">
        <v>3112.3454000000002</v>
      </c>
      <c r="G16" s="552">
        <v>2541.4059999999999</v>
      </c>
      <c r="H16" s="552">
        <v>3048.799</v>
      </c>
      <c r="I16" s="551">
        <v>30.232844250478877</v>
      </c>
      <c r="J16" s="2230">
        <v>15.57480134911107</v>
      </c>
      <c r="L16"/>
      <c r="M16"/>
      <c r="N16"/>
      <c r="O16"/>
      <c r="P16"/>
      <c r="Q16"/>
      <c r="R16"/>
      <c r="S16"/>
      <c r="T16"/>
      <c r="U16"/>
      <c r="V16"/>
      <c r="W16"/>
      <c r="X16"/>
      <c r="Y16"/>
      <c r="Z16"/>
      <c r="AA16"/>
      <c r="AB16"/>
      <c r="AC16"/>
      <c r="AD16"/>
      <c r="AE16"/>
    </row>
    <row r="17" spans="1:256" ht="21" customHeight="1">
      <c r="A17" s="2229" t="s">
        <v>601</v>
      </c>
      <c r="B17" s="552">
        <v>15.005800000000001</v>
      </c>
      <c r="C17" s="552">
        <v>15.154199999999999</v>
      </c>
      <c r="D17" s="552">
        <v>12.988200000000001</v>
      </c>
      <c r="E17" s="552">
        <v>15.154199999999999</v>
      </c>
      <c r="F17" s="552">
        <v>20.422999999999998</v>
      </c>
      <c r="G17" s="552">
        <v>14.650600000000001</v>
      </c>
      <c r="H17" s="552">
        <v>20.422999999999998</v>
      </c>
      <c r="I17" s="551">
        <v>0.98895093897026243</v>
      </c>
      <c r="J17" s="2230">
        <v>34.767919124731094</v>
      </c>
      <c r="L17"/>
      <c r="M17"/>
      <c r="N17"/>
      <c r="O17"/>
      <c r="P17"/>
      <c r="Q17"/>
      <c r="R17"/>
      <c r="S17"/>
      <c r="T17"/>
      <c r="U17"/>
      <c r="V17"/>
      <c r="W17"/>
      <c r="X17"/>
      <c r="Y17"/>
      <c r="Z17"/>
      <c r="AA17"/>
      <c r="AB17"/>
      <c r="AC17"/>
      <c r="AD17"/>
      <c r="AE17"/>
    </row>
    <row r="18" spans="1:256" ht="21" customHeight="1">
      <c r="A18" s="2229" t="s">
        <v>577</v>
      </c>
      <c r="B18" s="552">
        <v>64.525499999999994</v>
      </c>
      <c r="C18" s="552">
        <v>75.811599999999999</v>
      </c>
      <c r="D18" s="552">
        <v>54.982799999999997</v>
      </c>
      <c r="E18" s="552">
        <v>73.056100000000001</v>
      </c>
      <c r="F18" s="552">
        <v>85.422300000000007</v>
      </c>
      <c r="G18" s="552">
        <v>63.849499999999999</v>
      </c>
      <c r="H18" s="552">
        <v>83.5989</v>
      </c>
      <c r="I18" s="551">
        <v>13.220509720963051</v>
      </c>
      <c r="J18" s="2230">
        <v>14.4311015781023</v>
      </c>
      <c r="L18"/>
      <c r="M18"/>
      <c r="N18"/>
      <c r="O18"/>
      <c r="P18"/>
      <c r="Q18"/>
      <c r="R18"/>
      <c r="S18"/>
      <c r="T18"/>
      <c r="U18"/>
      <c r="V18"/>
      <c r="W18"/>
      <c r="X18"/>
      <c r="Y18"/>
      <c r="Z18"/>
      <c r="AA18"/>
      <c r="AB18"/>
      <c r="AC18"/>
      <c r="AD18"/>
      <c r="AE18"/>
    </row>
    <row r="19" spans="1:256" ht="21" customHeight="1">
      <c r="A19" s="2229" t="s">
        <v>576</v>
      </c>
      <c r="B19" s="552">
        <v>2343.6505000000002</v>
      </c>
      <c r="C19" s="552">
        <v>2738.6788000000001</v>
      </c>
      <c r="D19" s="552">
        <v>1896.6068</v>
      </c>
      <c r="E19" s="552">
        <v>2367.1116999999999</v>
      </c>
      <c r="F19" s="552">
        <v>2783.5556999999999</v>
      </c>
      <c r="G19" s="552">
        <v>1907.1077</v>
      </c>
      <c r="H19" s="552">
        <v>2783.5556999999999</v>
      </c>
      <c r="I19" s="551">
        <v>1.0010536980663289</v>
      </c>
      <c r="J19" s="2230">
        <v>17.5929171403276</v>
      </c>
      <c r="L19"/>
      <c r="M19"/>
      <c r="N19"/>
      <c r="O19"/>
      <c r="P19"/>
      <c r="Q19"/>
      <c r="R19"/>
      <c r="S19"/>
      <c r="T19"/>
      <c r="U19"/>
      <c r="V19"/>
      <c r="W19"/>
      <c r="X19"/>
      <c r="Y19"/>
      <c r="Z19"/>
      <c r="AA19"/>
      <c r="AB19"/>
      <c r="AC19"/>
      <c r="AD19"/>
      <c r="AE19"/>
    </row>
    <row r="20" spans="1:256" ht="21" customHeight="1">
      <c r="A20" s="2231" t="s">
        <v>575</v>
      </c>
      <c r="B20" s="550">
        <v>1464.0341000000001</v>
      </c>
      <c r="C20" s="550">
        <v>1669.8186000000001</v>
      </c>
      <c r="D20" s="550">
        <v>1292.6515999999999</v>
      </c>
      <c r="E20" s="550">
        <v>1549.49</v>
      </c>
      <c r="F20" s="550">
        <v>1846.7357</v>
      </c>
      <c r="G20" s="550">
        <v>1361.2086999999999</v>
      </c>
      <c r="H20" s="550">
        <v>1694.6479999999999</v>
      </c>
      <c r="I20" s="549">
        <v>5.8370156815336429</v>
      </c>
      <c r="J20" s="2232">
        <v>9.3681146699881879</v>
      </c>
      <c r="L20"/>
      <c r="M20"/>
      <c r="N20"/>
      <c r="O20"/>
      <c r="P20"/>
      <c r="Q20"/>
      <c r="R20"/>
      <c r="S20"/>
      <c r="T20"/>
      <c r="U20"/>
      <c r="V20"/>
      <c r="W20"/>
      <c r="X20"/>
      <c r="Y20"/>
      <c r="Z20"/>
      <c r="AA20"/>
      <c r="AB20"/>
      <c r="AC20"/>
      <c r="AD20"/>
      <c r="AE20"/>
    </row>
    <row r="21" spans="1:256" ht="21" customHeight="1">
      <c r="A21" s="2233" t="s">
        <v>600</v>
      </c>
      <c r="B21" s="547">
        <v>2009.4672</v>
      </c>
      <c r="C21" s="547">
        <v>2211.7667000000001</v>
      </c>
      <c r="D21" s="547">
        <v>1815.1384</v>
      </c>
      <c r="E21" s="547">
        <v>2097.0974000000001</v>
      </c>
      <c r="F21" s="548">
        <v>2257.5965000000001</v>
      </c>
      <c r="G21" s="547">
        <v>1826.2362000000001</v>
      </c>
      <c r="H21" s="548">
        <v>2240.4108999999999</v>
      </c>
      <c r="I21" s="512">
        <v>4.3608673980844372</v>
      </c>
      <c r="J21" s="2219">
        <v>6.8338981298627175</v>
      </c>
      <c r="K21" s="546"/>
      <c r="L21"/>
      <c r="M21"/>
      <c r="N21"/>
      <c r="O21"/>
      <c r="P21"/>
      <c r="Q21"/>
      <c r="R21"/>
      <c r="S21"/>
      <c r="T21"/>
      <c r="U21"/>
      <c r="V21"/>
      <c r="W21"/>
      <c r="X21"/>
      <c r="Y21"/>
      <c r="Z21"/>
      <c r="AA21"/>
      <c r="AB21"/>
      <c r="AC21"/>
      <c r="AD21"/>
      <c r="AE21"/>
    </row>
    <row r="22" spans="1:256" ht="21" customHeight="1">
      <c r="A22" s="2234" t="s">
        <v>599</v>
      </c>
      <c r="B22" s="547">
        <v>385.91289999999998</v>
      </c>
      <c r="C22" s="547">
        <v>421.14249999999998</v>
      </c>
      <c r="D22" s="547">
        <v>348.79309999999998</v>
      </c>
      <c r="E22" s="547">
        <v>394.15370000000001</v>
      </c>
      <c r="F22" s="547">
        <v>424.93599999999998</v>
      </c>
      <c r="G22" s="547">
        <v>347.80650000000003</v>
      </c>
      <c r="H22" s="547">
        <v>397.18239999999997</v>
      </c>
      <c r="I22" s="512">
        <v>2.1354041287554821</v>
      </c>
      <c r="J22" s="2219">
        <v>0.76840582747287556</v>
      </c>
      <c r="K22" s="546"/>
      <c r="L22"/>
      <c r="M22"/>
      <c r="N22"/>
      <c r="O22"/>
      <c r="P22"/>
      <c r="Q22"/>
      <c r="R22"/>
      <c r="S22"/>
      <c r="T22"/>
      <c r="U22"/>
      <c r="V22"/>
      <c r="W22"/>
      <c r="X22"/>
      <c r="Y22"/>
      <c r="Z22"/>
      <c r="AA22"/>
      <c r="AB22"/>
      <c r="AC22"/>
      <c r="AD22"/>
      <c r="AE2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GR22" s="542"/>
      <c r="GS22" s="542"/>
      <c r="GT22" s="542"/>
      <c r="GU22" s="542"/>
      <c r="GV22" s="542"/>
      <c r="GW22" s="542"/>
      <c r="GX22" s="542"/>
      <c r="GY22" s="542"/>
      <c r="GZ22" s="542"/>
      <c r="HA22" s="542"/>
      <c r="HB22" s="542"/>
      <c r="HC22" s="542"/>
      <c r="HD22" s="542"/>
      <c r="HE22" s="542"/>
      <c r="HF22" s="542"/>
      <c r="HG22" s="542"/>
      <c r="HH22" s="542"/>
      <c r="HI22" s="542"/>
      <c r="HJ22" s="542"/>
      <c r="HK22" s="542"/>
      <c r="HL22" s="542"/>
      <c r="HM22" s="542"/>
      <c r="HN22" s="542"/>
      <c r="HO22" s="542"/>
      <c r="HP22" s="542"/>
      <c r="HQ22" s="542"/>
      <c r="HR22" s="542"/>
      <c r="HS22" s="542"/>
      <c r="HT22" s="542"/>
      <c r="HU22" s="542"/>
      <c r="HV22" s="542"/>
      <c r="HW22" s="542"/>
      <c r="HX22" s="542"/>
      <c r="HY22" s="542"/>
      <c r="HZ22" s="542"/>
      <c r="IA22" s="542"/>
      <c r="IB22" s="542"/>
      <c r="IC22" s="542"/>
      <c r="ID22" s="542"/>
      <c r="IE22" s="542"/>
      <c r="IF22" s="542"/>
      <c r="IG22" s="542"/>
      <c r="IH22" s="542"/>
      <c r="II22" s="542"/>
      <c r="IJ22" s="542"/>
      <c r="IK22" s="542"/>
      <c r="IL22" s="542"/>
      <c r="IM22" s="542"/>
      <c r="IN22" s="542"/>
      <c r="IO22" s="542"/>
      <c r="IP22" s="542"/>
      <c r="IQ22" s="542"/>
      <c r="IR22" s="542"/>
      <c r="IS22" s="542"/>
      <c r="IT22" s="542"/>
      <c r="IU22" s="542"/>
      <c r="IV22" s="542"/>
    </row>
    <row r="23" spans="1:256" ht="21" customHeight="1" thickBot="1">
      <c r="A23" s="2235" t="s">
        <v>598</v>
      </c>
      <c r="B23" s="2236">
        <v>139.37389999999999</v>
      </c>
      <c r="C23" s="2236">
        <v>155.36799999999999</v>
      </c>
      <c r="D23" s="2236">
        <v>126.25790000000001</v>
      </c>
      <c r="E23" s="2236">
        <v>144.9708</v>
      </c>
      <c r="F23" s="2236">
        <v>154.82060000000001</v>
      </c>
      <c r="G23" s="2236">
        <v>126.5448</v>
      </c>
      <c r="H23" s="2236">
        <v>152.61779999999999</v>
      </c>
      <c r="I23" s="2237">
        <v>4.0157446982541245</v>
      </c>
      <c r="J23" s="2238">
        <v>5.2748553501808573</v>
      </c>
      <c r="K23" s="545"/>
      <c r="L23"/>
      <c r="M23"/>
      <c r="N23"/>
      <c r="O23"/>
      <c r="P23"/>
      <c r="Q23"/>
      <c r="R23"/>
      <c r="S23"/>
      <c r="T23"/>
      <c r="U23"/>
      <c r="V23"/>
      <c r="W23"/>
      <c r="X23"/>
      <c r="Y23"/>
      <c r="Z23"/>
      <c r="AA23"/>
      <c r="AB23"/>
      <c r="AC23"/>
      <c r="AD23"/>
      <c r="AE23"/>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542"/>
      <c r="BN23" s="542"/>
      <c r="BO23" s="542"/>
      <c r="BP23" s="542"/>
      <c r="BQ23" s="542"/>
      <c r="BR23" s="542"/>
      <c r="BS23" s="542"/>
      <c r="BT23" s="542"/>
      <c r="BU23" s="542"/>
      <c r="BV23" s="542"/>
      <c r="BW23" s="542"/>
      <c r="BX23" s="542"/>
      <c r="BY23" s="542"/>
      <c r="BZ23" s="542"/>
      <c r="CA23" s="542"/>
      <c r="CB23" s="542"/>
      <c r="CC23" s="542"/>
      <c r="CD23" s="542"/>
      <c r="CE23" s="542"/>
      <c r="CF23" s="542"/>
      <c r="CG23" s="542"/>
      <c r="CH23" s="542"/>
      <c r="CI23" s="542"/>
      <c r="CJ23" s="542"/>
      <c r="CK23" s="542"/>
      <c r="CL23" s="542"/>
      <c r="CM23" s="542"/>
      <c r="CN23" s="542"/>
      <c r="CO23" s="542"/>
      <c r="CP23" s="542"/>
      <c r="CQ23" s="542"/>
      <c r="CR23" s="542"/>
      <c r="CS23" s="542"/>
      <c r="CT23" s="542"/>
      <c r="CU23" s="542"/>
      <c r="CV23" s="542"/>
      <c r="CW23" s="542"/>
      <c r="CX23" s="542"/>
      <c r="CY23" s="542"/>
      <c r="CZ23" s="542"/>
      <c r="DA23" s="542"/>
      <c r="DB23" s="542"/>
      <c r="DC23" s="542"/>
      <c r="DD23" s="542"/>
      <c r="DE23" s="542"/>
      <c r="DF23" s="542"/>
      <c r="DG23" s="542"/>
      <c r="DH23" s="542"/>
      <c r="DI23" s="542"/>
      <c r="DJ23" s="542"/>
      <c r="DK23" s="542"/>
      <c r="DL23" s="542"/>
      <c r="DM23" s="542"/>
      <c r="DN23" s="542"/>
      <c r="DO23" s="542"/>
      <c r="DP23" s="542"/>
      <c r="DQ23" s="542"/>
      <c r="DR23" s="542"/>
      <c r="DS23" s="542"/>
      <c r="DT23" s="542"/>
      <c r="DU23" s="542"/>
      <c r="DV23" s="542"/>
      <c r="DW23" s="542"/>
      <c r="DX23" s="542"/>
      <c r="DY23" s="542"/>
      <c r="DZ23" s="542"/>
      <c r="EA23" s="542"/>
      <c r="EB23" s="542"/>
      <c r="EC23" s="542"/>
      <c r="ED23" s="542"/>
      <c r="EE23" s="542"/>
      <c r="EF23" s="542"/>
      <c r="EG23" s="542"/>
      <c r="EH23" s="542"/>
      <c r="EI23" s="542"/>
      <c r="EJ23" s="542"/>
      <c r="EK23" s="542"/>
      <c r="EL23" s="542"/>
      <c r="EM23" s="542"/>
      <c r="EN23" s="542"/>
      <c r="EO23" s="542"/>
      <c r="EP23" s="542"/>
      <c r="EQ23" s="542"/>
      <c r="ER23" s="542"/>
      <c r="ES23" s="542"/>
      <c r="ET23" s="542"/>
      <c r="EU23" s="542"/>
      <c r="EV23" s="542"/>
      <c r="EW23" s="542"/>
      <c r="EX23" s="542"/>
      <c r="EY23" s="542"/>
      <c r="EZ23" s="542"/>
      <c r="FA23" s="542"/>
      <c r="FB23" s="542"/>
      <c r="FC23" s="542"/>
      <c r="FD23" s="542"/>
      <c r="FE23" s="542"/>
      <c r="FF23" s="542"/>
      <c r="FG23" s="542"/>
      <c r="FH23" s="542"/>
      <c r="FI23" s="542"/>
      <c r="FJ23" s="542"/>
      <c r="FK23" s="542"/>
      <c r="FL23" s="542"/>
      <c r="FM23" s="542"/>
      <c r="FN23" s="542"/>
      <c r="FO23" s="542"/>
      <c r="FP23" s="542"/>
      <c r="FQ23" s="542"/>
      <c r="FR23" s="542"/>
      <c r="FS23" s="542"/>
      <c r="FT23" s="542"/>
      <c r="FU23" s="542"/>
      <c r="FV23" s="542"/>
      <c r="FW23" s="542"/>
      <c r="FX23" s="542"/>
      <c r="FY23" s="542"/>
      <c r="FZ23" s="542"/>
      <c r="GA23" s="542"/>
      <c r="GB23" s="542"/>
      <c r="GC23" s="542"/>
      <c r="GD23" s="542"/>
      <c r="GE23" s="542"/>
      <c r="GF23" s="542"/>
      <c r="GG23" s="542"/>
      <c r="GH23" s="542"/>
      <c r="GI23" s="542"/>
      <c r="GJ23" s="542"/>
      <c r="GK23" s="542"/>
      <c r="GL23" s="542"/>
      <c r="GM23" s="542"/>
      <c r="GN23" s="542"/>
      <c r="GO23" s="542"/>
      <c r="GP23" s="542"/>
      <c r="GQ23" s="542"/>
      <c r="GR23" s="542"/>
      <c r="GS23" s="542"/>
      <c r="GT23" s="542"/>
      <c r="GU23" s="542"/>
      <c r="GV23" s="542"/>
      <c r="GW23" s="542"/>
      <c r="GX23" s="542"/>
      <c r="GY23" s="542"/>
      <c r="GZ23" s="542"/>
      <c r="HA23" s="542"/>
      <c r="HB23" s="542"/>
      <c r="HC23" s="542"/>
      <c r="HD23" s="542"/>
      <c r="HE23" s="542"/>
      <c r="HF23" s="542"/>
      <c r="HG23" s="542"/>
      <c r="HH23" s="542"/>
      <c r="HI23" s="542"/>
      <c r="HJ23" s="542"/>
      <c r="HK23" s="542"/>
      <c r="HL23" s="542"/>
      <c r="HM23" s="542"/>
      <c r="HN23" s="542"/>
      <c r="HO23" s="542"/>
      <c r="HP23" s="542"/>
      <c r="HQ23" s="542"/>
      <c r="HR23" s="542"/>
      <c r="HS23" s="542"/>
      <c r="HT23" s="542"/>
      <c r="HU23" s="542"/>
      <c r="HV23" s="542"/>
      <c r="HW23" s="542"/>
      <c r="HX23" s="542"/>
      <c r="HY23" s="542"/>
      <c r="HZ23" s="542"/>
      <c r="IA23" s="542"/>
      <c r="IB23" s="542"/>
      <c r="IC23" s="542"/>
      <c r="ID23" s="542"/>
      <c r="IE23" s="542"/>
      <c r="IF23" s="542"/>
      <c r="IG23" s="542"/>
      <c r="IH23" s="542"/>
      <c r="II23" s="542"/>
      <c r="IJ23" s="542"/>
      <c r="IK23" s="542"/>
      <c r="IL23" s="542"/>
      <c r="IM23" s="542"/>
      <c r="IN23" s="542"/>
      <c r="IO23" s="542"/>
      <c r="IP23" s="542"/>
      <c r="IQ23" s="542"/>
      <c r="IR23" s="542"/>
      <c r="IS23" s="542"/>
      <c r="IT23" s="542"/>
      <c r="IU23" s="542"/>
      <c r="IV23" s="542"/>
    </row>
    <row r="24" spans="1:256" ht="15" thickTop="1">
      <c r="A24" s="301" t="s">
        <v>597</v>
      </c>
      <c r="B24" s="301"/>
      <c r="C24" s="301"/>
      <c r="D24" s="301"/>
      <c r="E24" s="301"/>
      <c r="F24" s="301"/>
      <c r="G24" s="301"/>
      <c r="H24" s="301"/>
      <c r="I24" s="301"/>
      <c r="J24" s="301"/>
      <c r="K24" s="545"/>
      <c r="L24"/>
      <c r="M24"/>
      <c r="N24"/>
      <c r="O24"/>
      <c r="P24"/>
      <c r="Q24"/>
      <c r="R24"/>
      <c r="S24"/>
      <c r="T24"/>
      <c r="U24"/>
      <c r="V24"/>
      <c r="W24"/>
      <c r="X24"/>
      <c r="Y24"/>
      <c r="Z24"/>
      <c r="AA24"/>
      <c r="AB24"/>
      <c r="AC24"/>
      <c r="AD24"/>
      <c r="AE24"/>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542"/>
      <c r="BN24" s="542"/>
      <c r="BO24" s="542"/>
      <c r="BP24" s="542"/>
      <c r="BQ24" s="542"/>
      <c r="BR24" s="542"/>
      <c r="BS24" s="542"/>
      <c r="BT24" s="542"/>
      <c r="BU24" s="542"/>
      <c r="BV24" s="542"/>
      <c r="BW24" s="542"/>
      <c r="BX24" s="542"/>
      <c r="BY24" s="542"/>
      <c r="BZ24" s="542"/>
      <c r="CA24" s="542"/>
      <c r="CB24" s="542"/>
      <c r="CC24" s="542"/>
      <c r="CD24" s="542"/>
      <c r="CE24" s="542"/>
      <c r="CF24" s="542"/>
      <c r="CG24" s="542"/>
      <c r="CH24" s="542"/>
      <c r="CI24" s="542"/>
      <c r="CJ24" s="542"/>
      <c r="CK24" s="542"/>
      <c r="CL24" s="542"/>
      <c r="CM24" s="542"/>
      <c r="CN24" s="542"/>
      <c r="CO24" s="542"/>
      <c r="CP24" s="542"/>
      <c r="CQ24" s="542"/>
      <c r="CR24" s="542"/>
      <c r="CS24" s="542"/>
      <c r="CT24" s="542"/>
      <c r="CU24" s="542"/>
      <c r="CV24" s="542"/>
      <c r="CW24" s="542"/>
      <c r="CX24" s="542"/>
      <c r="CY24" s="542"/>
      <c r="CZ24" s="542"/>
      <c r="DA24" s="542"/>
      <c r="DB24" s="542"/>
      <c r="DC24" s="542"/>
      <c r="DD24" s="542"/>
      <c r="DE24" s="542"/>
      <c r="DF24" s="542"/>
      <c r="DG24" s="542"/>
      <c r="DH24" s="542"/>
      <c r="DI24" s="542"/>
      <c r="DJ24" s="542"/>
      <c r="DK24" s="542"/>
      <c r="DL24" s="542"/>
      <c r="DM24" s="542"/>
      <c r="DN24" s="542"/>
      <c r="DO24" s="542"/>
      <c r="DP24" s="542"/>
      <c r="DQ24" s="542"/>
      <c r="DR24" s="542"/>
      <c r="DS24" s="542"/>
      <c r="DT24" s="542"/>
      <c r="DU24" s="542"/>
      <c r="DV24" s="542"/>
      <c r="DW24" s="542"/>
      <c r="DX24" s="542"/>
      <c r="DY24" s="542"/>
      <c r="DZ24" s="542"/>
      <c r="EA24" s="542"/>
      <c r="EB24" s="542"/>
      <c r="EC24" s="542"/>
      <c r="ED24" s="542"/>
      <c r="EE24" s="542"/>
      <c r="EF24" s="542"/>
      <c r="EG24" s="542"/>
      <c r="EH24" s="542"/>
      <c r="EI24" s="542"/>
      <c r="EJ24" s="542"/>
      <c r="EK24" s="542"/>
      <c r="EL24" s="542"/>
      <c r="EM24" s="542"/>
      <c r="EN24" s="542"/>
      <c r="EO24" s="542"/>
      <c r="EP24" s="542"/>
      <c r="EQ24" s="542"/>
      <c r="ER24" s="542"/>
      <c r="ES24" s="542"/>
      <c r="ET24" s="542"/>
      <c r="EU24" s="542"/>
      <c r="EV24" s="542"/>
      <c r="EW24" s="542"/>
      <c r="EX24" s="542"/>
      <c r="EY24" s="542"/>
      <c r="EZ24" s="542"/>
      <c r="FA24" s="542"/>
      <c r="FB24" s="542"/>
      <c r="FC24" s="542"/>
      <c r="FD24" s="542"/>
      <c r="FE24" s="542"/>
      <c r="FF24" s="542"/>
      <c r="FG24" s="542"/>
      <c r="FH24" s="542"/>
      <c r="FI24" s="542"/>
      <c r="FJ24" s="542"/>
      <c r="FK24" s="542"/>
      <c r="FL24" s="542"/>
      <c r="FM24" s="542"/>
      <c r="FN24" s="542"/>
      <c r="FO24" s="542"/>
      <c r="FP24" s="542"/>
      <c r="FQ24" s="542"/>
      <c r="FR24" s="542"/>
      <c r="FS24" s="542"/>
      <c r="FT24" s="542"/>
      <c r="FU24" s="542"/>
      <c r="FV24" s="542"/>
      <c r="FW24" s="542"/>
      <c r="FX24" s="542"/>
      <c r="FY24" s="542"/>
      <c r="FZ24" s="542"/>
      <c r="GA24" s="542"/>
      <c r="GB24" s="542"/>
      <c r="GC24" s="542"/>
      <c r="GD24" s="542"/>
      <c r="GE24" s="542"/>
      <c r="GF24" s="542"/>
      <c r="GG24" s="542"/>
      <c r="GH24" s="542"/>
      <c r="GI24" s="542"/>
      <c r="GJ24" s="542"/>
      <c r="GK24" s="542"/>
      <c r="GL24" s="542"/>
      <c r="GM24" s="542"/>
      <c r="GN24" s="542"/>
      <c r="GO24" s="542"/>
      <c r="GP24" s="542"/>
      <c r="GQ24" s="542"/>
      <c r="GR24" s="542"/>
      <c r="GS24" s="542"/>
      <c r="GT24" s="542"/>
      <c r="GU24" s="542"/>
      <c r="GV24" s="542"/>
      <c r="GW24" s="542"/>
      <c r="GX24" s="542"/>
      <c r="GY24" s="542"/>
      <c r="GZ24" s="542"/>
      <c r="HA24" s="542"/>
      <c r="HB24" s="542"/>
      <c r="HC24" s="542"/>
      <c r="HD24" s="542"/>
      <c r="HE24" s="542"/>
      <c r="HF24" s="542"/>
      <c r="HG24" s="542"/>
      <c r="HH24" s="542"/>
      <c r="HI24" s="542"/>
      <c r="HJ24" s="542"/>
      <c r="HK24" s="542"/>
      <c r="HL24" s="542"/>
      <c r="HM24" s="542"/>
      <c r="HN24" s="542"/>
      <c r="HO24" s="542"/>
      <c r="HP24" s="542"/>
      <c r="HQ24" s="542"/>
      <c r="HR24" s="542"/>
      <c r="HS24" s="542"/>
      <c r="HT24" s="542"/>
      <c r="HU24" s="542"/>
      <c r="HV24" s="542"/>
      <c r="HW24" s="542"/>
      <c r="HX24" s="542"/>
      <c r="HY24" s="542"/>
      <c r="HZ24" s="542"/>
      <c r="IA24" s="542"/>
      <c r="IB24" s="542"/>
      <c r="IC24" s="542"/>
      <c r="ID24" s="542"/>
      <c r="IE24" s="542"/>
      <c r="IF24" s="542"/>
      <c r="IG24" s="542"/>
      <c r="IH24" s="542"/>
      <c r="II24" s="542"/>
      <c r="IJ24" s="542"/>
      <c r="IK24" s="542"/>
      <c r="IL24" s="542"/>
      <c r="IM24" s="542"/>
      <c r="IN24" s="542"/>
      <c r="IO24" s="542"/>
      <c r="IP24" s="542"/>
      <c r="IQ24" s="542"/>
      <c r="IR24" s="542"/>
      <c r="IS24" s="542"/>
      <c r="IT24" s="542"/>
      <c r="IU24" s="542"/>
      <c r="IV24" s="542"/>
    </row>
    <row r="25" spans="1:256">
      <c r="A25" s="473" t="s">
        <v>596</v>
      </c>
      <c r="B25" s="301"/>
      <c r="C25" s="301"/>
      <c r="D25" s="301"/>
      <c r="E25" s="301"/>
      <c r="F25" s="301"/>
      <c r="G25" s="301"/>
      <c r="H25" s="301"/>
      <c r="I25" s="301"/>
      <c r="J25" s="301"/>
      <c r="K25" s="544"/>
      <c r="L25" s="544"/>
      <c r="M25" s="544"/>
      <c r="N25" s="544"/>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42"/>
      <c r="BO25" s="542"/>
      <c r="BP25" s="542"/>
      <c r="BQ25" s="542"/>
      <c r="BR25" s="542"/>
      <c r="BS25" s="542"/>
      <c r="BT25" s="542"/>
      <c r="BU25" s="542"/>
      <c r="BV25" s="542"/>
      <c r="BW25" s="542"/>
      <c r="BX25" s="542"/>
      <c r="BY25" s="542"/>
      <c r="BZ25" s="542"/>
      <c r="CA25" s="542"/>
      <c r="CB25" s="542"/>
      <c r="CC25" s="542"/>
      <c r="CD25" s="542"/>
      <c r="CE25" s="542"/>
      <c r="CF25" s="542"/>
      <c r="CG25" s="542"/>
      <c r="CH25" s="542"/>
      <c r="CI25" s="542"/>
      <c r="CJ25" s="542"/>
      <c r="CK25" s="542"/>
      <c r="CL25" s="542"/>
      <c r="CM25" s="542"/>
      <c r="CN25" s="542"/>
      <c r="CO25" s="542"/>
      <c r="CP25" s="542"/>
      <c r="CQ25" s="542"/>
      <c r="CR25" s="542"/>
      <c r="CS25" s="542"/>
      <c r="CT25" s="542"/>
      <c r="CU25" s="542"/>
      <c r="CV25" s="542"/>
      <c r="CW25" s="542"/>
      <c r="CX25" s="542"/>
      <c r="CY25" s="542"/>
      <c r="CZ25" s="542"/>
      <c r="DA25" s="542"/>
      <c r="DB25" s="542"/>
      <c r="DC25" s="542"/>
      <c r="DD25" s="542"/>
      <c r="DE25" s="542"/>
      <c r="DF25" s="542"/>
      <c r="DG25" s="542"/>
      <c r="DH25" s="542"/>
      <c r="DI25" s="542"/>
      <c r="DJ25" s="542"/>
      <c r="DK25" s="542"/>
      <c r="DL25" s="542"/>
      <c r="DM25" s="542"/>
      <c r="DN25" s="542"/>
      <c r="DO25" s="542"/>
      <c r="DP25" s="542"/>
      <c r="DQ25" s="542"/>
      <c r="DR25" s="542"/>
      <c r="DS25" s="542"/>
      <c r="DT25" s="542"/>
      <c r="DU25" s="542"/>
      <c r="DV25" s="542"/>
      <c r="DW25" s="542"/>
      <c r="DX25" s="542"/>
      <c r="DY25" s="542"/>
      <c r="DZ25" s="542"/>
      <c r="EA25" s="542"/>
      <c r="EB25" s="542"/>
      <c r="EC25" s="542"/>
      <c r="ED25" s="542"/>
      <c r="EE25" s="542"/>
      <c r="EF25" s="542"/>
      <c r="EG25" s="542"/>
      <c r="EH25" s="542"/>
      <c r="EI25" s="542"/>
      <c r="EJ25" s="542"/>
      <c r="EK25" s="542"/>
      <c r="EL25" s="542"/>
      <c r="EM25" s="542"/>
      <c r="EN25" s="542"/>
      <c r="EO25" s="542"/>
      <c r="EP25" s="542"/>
      <c r="EQ25" s="542"/>
      <c r="ER25" s="542"/>
      <c r="ES25" s="542"/>
      <c r="ET25" s="542"/>
      <c r="EU25" s="542"/>
      <c r="EV25" s="542"/>
      <c r="EW25" s="542"/>
      <c r="EX25" s="542"/>
      <c r="EY25" s="542"/>
      <c r="EZ25" s="542"/>
      <c r="FA25" s="542"/>
      <c r="FB25" s="542"/>
      <c r="FC25" s="542"/>
      <c r="FD25" s="542"/>
      <c r="FE25" s="542"/>
      <c r="FF25" s="542"/>
      <c r="FG25" s="542"/>
      <c r="FH25" s="542"/>
      <c r="FI25" s="542"/>
      <c r="FJ25" s="542"/>
      <c r="FK25" s="542"/>
      <c r="FL25" s="542"/>
      <c r="FM25" s="542"/>
      <c r="FN25" s="542"/>
      <c r="FO25" s="542"/>
      <c r="FP25" s="542"/>
      <c r="FQ25" s="542"/>
      <c r="FR25" s="542"/>
      <c r="FS25" s="542"/>
      <c r="FT25" s="542"/>
      <c r="FU25" s="542"/>
      <c r="FV25" s="542"/>
      <c r="FW25" s="542"/>
      <c r="FX25" s="542"/>
      <c r="FY25" s="542"/>
      <c r="FZ25" s="542"/>
      <c r="GA25" s="542"/>
      <c r="GB25" s="542"/>
      <c r="GC25" s="542"/>
      <c r="GD25" s="542"/>
      <c r="GE25" s="542"/>
      <c r="GF25" s="542"/>
      <c r="GG25" s="542"/>
      <c r="GH25" s="542"/>
      <c r="GI25" s="542"/>
      <c r="GJ25" s="542"/>
      <c r="GK25" s="542"/>
      <c r="GL25" s="542"/>
      <c r="GM25" s="542"/>
      <c r="GN25" s="542"/>
      <c r="GO25" s="542"/>
      <c r="GP25" s="542"/>
      <c r="GQ25" s="542"/>
      <c r="GR25" s="542"/>
      <c r="GS25" s="542"/>
      <c r="GT25" s="542"/>
      <c r="GU25" s="542"/>
      <c r="GV25" s="542"/>
      <c r="GW25" s="542"/>
      <c r="GX25" s="542"/>
      <c r="GY25" s="542"/>
      <c r="GZ25" s="542"/>
      <c r="HA25" s="542"/>
      <c r="HB25" s="542"/>
      <c r="HC25" s="542"/>
      <c r="HD25" s="542"/>
      <c r="HE25" s="542"/>
      <c r="HF25" s="542"/>
      <c r="HG25" s="542"/>
      <c r="HH25" s="542"/>
      <c r="HI25" s="542"/>
      <c r="HJ25" s="542"/>
      <c r="HK25" s="542"/>
      <c r="HL25" s="542"/>
      <c r="HM25" s="542"/>
      <c r="HN25" s="542"/>
      <c r="HO25" s="542"/>
      <c r="HP25" s="542"/>
      <c r="HQ25" s="542"/>
      <c r="HR25" s="542"/>
      <c r="HS25" s="542"/>
      <c r="HT25" s="542"/>
      <c r="HU25" s="542"/>
      <c r="HV25" s="542"/>
      <c r="HW25" s="542"/>
      <c r="HX25" s="542"/>
      <c r="HY25" s="542"/>
      <c r="HZ25" s="542"/>
      <c r="IA25" s="542"/>
      <c r="IB25" s="542"/>
      <c r="IC25" s="542"/>
      <c r="ID25" s="542"/>
      <c r="IE25" s="542"/>
      <c r="IF25" s="542"/>
      <c r="IG25" s="542"/>
      <c r="IH25" s="542"/>
      <c r="II25" s="542"/>
      <c r="IJ25" s="542"/>
      <c r="IK25" s="542"/>
      <c r="IL25" s="542"/>
      <c r="IM25" s="542"/>
      <c r="IN25" s="542"/>
      <c r="IO25" s="542"/>
      <c r="IP25" s="542"/>
      <c r="IQ25" s="542"/>
      <c r="IR25" s="542"/>
      <c r="IS25" s="542"/>
      <c r="IT25" s="542"/>
      <c r="IU25" s="542"/>
      <c r="IV25" s="542"/>
    </row>
    <row r="26" spans="1:256">
      <c r="A26" s="473" t="s">
        <v>595</v>
      </c>
      <c r="B26" s="543"/>
      <c r="F26" s="542"/>
      <c r="G26" s="542"/>
      <c r="H26" s="542"/>
      <c r="I26" s="542"/>
      <c r="J26" s="542"/>
      <c r="K26" s="542"/>
      <c r="L26" s="541"/>
      <c r="M26" s="541"/>
      <c r="N26" s="542"/>
      <c r="O26" s="468"/>
      <c r="P26" s="468"/>
      <c r="Q26" s="467"/>
      <c r="R26" s="467"/>
    </row>
    <row r="27" spans="1:256">
      <c r="A27" s="473" t="s">
        <v>594</v>
      </c>
      <c r="B27" s="543"/>
      <c r="F27" s="542"/>
      <c r="G27" s="542"/>
      <c r="H27" s="542"/>
      <c r="I27" s="542"/>
      <c r="J27" s="542"/>
      <c r="K27" s="542"/>
      <c r="L27" s="541"/>
      <c r="M27" s="541"/>
      <c r="N27" s="542"/>
      <c r="O27" s="468"/>
      <c r="P27" s="468"/>
      <c r="Q27" s="467"/>
      <c r="R27" s="467"/>
    </row>
    <row r="28" spans="1:256">
      <c r="A28" s="473"/>
      <c r="L28" s="541"/>
      <c r="M28" s="541"/>
      <c r="O28" s="467"/>
      <c r="P28" s="467"/>
      <c r="Q28" s="467"/>
      <c r="R28" s="467"/>
    </row>
    <row r="29" spans="1:256">
      <c r="L29" s="541"/>
      <c r="M29" s="541"/>
      <c r="O29" s="467"/>
      <c r="P29" s="467"/>
      <c r="Q29" s="467"/>
      <c r="R29" s="467"/>
    </row>
    <row r="30" spans="1:256">
      <c r="L30" s="541"/>
      <c r="M30" s="541"/>
      <c r="O30" s="467"/>
      <c r="P30" s="467"/>
      <c r="Q30" s="467"/>
      <c r="R30" s="467"/>
    </row>
    <row r="31" spans="1:256">
      <c r="L31" s="541"/>
      <c r="M31" s="541"/>
      <c r="O31" s="467"/>
      <c r="P31" s="467"/>
      <c r="Q31" s="467"/>
      <c r="R31" s="467"/>
    </row>
    <row r="32" spans="1:256">
      <c r="L32" s="541"/>
      <c r="M32" s="541"/>
      <c r="O32" s="467"/>
      <c r="P32" s="467"/>
      <c r="Q32" s="467"/>
      <c r="R32" s="467"/>
    </row>
    <row r="33" spans="12:18">
      <c r="L33" s="541"/>
      <c r="M33" s="541"/>
      <c r="O33" s="467"/>
      <c r="P33" s="467"/>
      <c r="Q33" s="467"/>
      <c r="R33" s="467"/>
    </row>
    <row r="34" spans="12:18">
      <c r="L34" s="541"/>
      <c r="M34" s="541"/>
      <c r="O34" s="467"/>
      <c r="P34" s="467"/>
      <c r="Q34" s="467"/>
      <c r="R34" s="467"/>
    </row>
    <row r="35" spans="12:18">
      <c r="L35" s="541"/>
      <c r="M35" s="541"/>
      <c r="O35" s="467"/>
      <c r="P35" s="467"/>
      <c r="Q35" s="467"/>
      <c r="R35" s="467"/>
    </row>
    <row r="36" spans="12:18">
      <c r="L36" s="541"/>
      <c r="M36" s="541"/>
      <c r="O36" s="467"/>
      <c r="P36" s="467"/>
      <c r="Q36" s="467"/>
      <c r="R36" s="467"/>
    </row>
    <row r="37" spans="12:18">
      <c r="L37" s="541"/>
      <c r="M37" s="541"/>
    </row>
    <row r="38" spans="12:18">
      <c r="L38" s="541"/>
      <c r="M38" s="541"/>
    </row>
    <row r="39" spans="12:18">
      <c r="L39" s="541"/>
      <c r="M39" s="541"/>
    </row>
    <row r="40" spans="12:18">
      <c r="L40" s="541"/>
      <c r="M40" s="541"/>
    </row>
    <row r="41" spans="12:18">
      <c r="L41" s="541"/>
      <c r="M41" s="541"/>
    </row>
    <row r="42" spans="12:18">
      <c r="L42" s="541"/>
      <c r="M42" s="541"/>
    </row>
    <row r="43" spans="12:18">
      <c r="L43" s="541"/>
      <c r="M43" s="541"/>
    </row>
    <row r="44" spans="12:18">
      <c r="L44" s="541"/>
      <c r="M44" s="541"/>
    </row>
    <row r="45" spans="12:18">
      <c r="L45" s="541"/>
      <c r="M45" s="541"/>
    </row>
    <row r="46" spans="12:18">
      <c r="L46" s="541"/>
      <c r="M46" s="541"/>
    </row>
    <row r="47" spans="12:18">
      <c r="L47" s="541"/>
      <c r="M47" s="541"/>
    </row>
    <row r="48" spans="12:18">
      <c r="L48" s="541"/>
      <c r="M48" s="541"/>
    </row>
    <row r="49" spans="12:13">
      <c r="L49" s="541"/>
      <c r="M49" s="541"/>
    </row>
    <row r="50" spans="12:13">
      <c r="L50" s="541"/>
      <c r="M50" s="541"/>
    </row>
    <row r="51" spans="12:13">
      <c r="L51" s="541"/>
      <c r="M51" s="541"/>
    </row>
    <row r="52" spans="12:13">
      <c r="L52" s="541"/>
      <c r="M52" s="541"/>
    </row>
    <row r="53" spans="12:13">
      <c r="L53" s="541"/>
      <c r="M53" s="541"/>
    </row>
    <row r="54" spans="12:13">
      <c r="L54" s="541"/>
      <c r="M54" s="541"/>
    </row>
    <row r="55" spans="12:13">
      <c r="L55" s="541"/>
      <c r="M55" s="541"/>
    </row>
    <row r="56" spans="12:13">
      <c r="L56" s="541"/>
      <c r="M56" s="541"/>
    </row>
    <row r="57" spans="12:13">
      <c r="L57" s="541"/>
      <c r="M57" s="541"/>
    </row>
    <row r="58" spans="12:13">
      <c r="L58" s="541"/>
      <c r="M58" s="541"/>
    </row>
    <row r="59" spans="12:13">
      <c r="L59" s="541"/>
      <c r="M59" s="541"/>
    </row>
    <row r="60" spans="12:13">
      <c r="L60" s="541"/>
      <c r="M60" s="541"/>
    </row>
    <row r="61" spans="12:13">
      <c r="L61" s="541"/>
      <c r="M61" s="541"/>
    </row>
    <row r="62" spans="12:13">
      <c r="L62" s="541"/>
      <c r="M62" s="541"/>
    </row>
    <row r="63" spans="12:13">
      <c r="L63" s="541"/>
      <c r="M63" s="541"/>
    </row>
    <row r="64" spans="12:13">
      <c r="L64" s="541"/>
      <c r="M64" s="541"/>
    </row>
    <row r="65" spans="12:13">
      <c r="L65" s="541"/>
      <c r="M65" s="541"/>
    </row>
    <row r="66" spans="12:13">
      <c r="L66" s="541"/>
      <c r="M66" s="541"/>
    </row>
    <row r="67" spans="12:13">
      <c r="L67" s="541"/>
      <c r="M67" s="541"/>
    </row>
    <row r="68" spans="12:13">
      <c r="L68" s="541"/>
      <c r="M68" s="541"/>
    </row>
    <row r="69" spans="12:13">
      <c r="L69" s="541"/>
      <c r="M69" s="541"/>
    </row>
    <row r="70" spans="12:13">
      <c r="L70" s="541"/>
      <c r="M70" s="541"/>
    </row>
    <row r="71" spans="12:13">
      <c r="L71" s="541"/>
      <c r="M71" s="541"/>
    </row>
    <row r="72" spans="12:13">
      <c r="L72" s="541"/>
      <c r="M72" s="541"/>
    </row>
    <row r="73" spans="12:13">
      <c r="L73" s="541"/>
      <c r="M73" s="541"/>
    </row>
    <row r="74" spans="12:13">
      <c r="L74" s="541"/>
      <c r="M74" s="541"/>
    </row>
    <row r="75" spans="12:13">
      <c r="L75" s="541"/>
      <c r="M75" s="541"/>
    </row>
    <row r="76" spans="12:13">
      <c r="L76" s="541"/>
      <c r="M76" s="541"/>
    </row>
    <row r="77" spans="12:13">
      <c r="L77" s="541"/>
      <c r="M77" s="541"/>
    </row>
    <row r="78" spans="12:13">
      <c r="L78" s="541"/>
      <c r="M78" s="541"/>
    </row>
    <row r="79" spans="12:13">
      <c r="L79" s="541"/>
      <c r="M79" s="541"/>
    </row>
    <row r="80" spans="12:13">
      <c r="L80" s="541"/>
      <c r="M80" s="541"/>
    </row>
    <row r="81" spans="12:13">
      <c r="L81" s="541"/>
      <c r="M81" s="541"/>
    </row>
    <row r="82" spans="12:13">
      <c r="L82" s="541"/>
      <c r="M82" s="541"/>
    </row>
    <row r="83" spans="12:13">
      <c r="L83" s="541"/>
      <c r="M83" s="541"/>
    </row>
    <row r="84" spans="12:13">
      <c r="L84" s="541"/>
      <c r="M84" s="541"/>
    </row>
    <row r="85" spans="12:13">
      <c r="L85" s="541"/>
      <c r="M85" s="541"/>
    </row>
    <row r="86" spans="12:13">
      <c r="L86" s="541"/>
      <c r="M86" s="541"/>
    </row>
    <row r="87" spans="12:13">
      <c r="L87" s="541"/>
      <c r="M87" s="541"/>
    </row>
    <row r="88" spans="12:13">
      <c r="L88" s="541"/>
      <c r="M88" s="541"/>
    </row>
    <row r="89" spans="12:13">
      <c r="L89" s="541"/>
      <c r="M89" s="541"/>
    </row>
    <row r="90" spans="12:13">
      <c r="L90" s="541"/>
      <c r="M90" s="541"/>
    </row>
    <row r="91" spans="12:13">
      <c r="L91" s="541"/>
      <c r="M91" s="541"/>
    </row>
    <row r="92" spans="12:13">
      <c r="L92" s="541"/>
      <c r="M92" s="541"/>
    </row>
    <row r="93" spans="12:13">
      <c r="L93" s="541"/>
      <c r="M93" s="541"/>
    </row>
    <row r="94" spans="12:13">
      <c r="L94" s="541"/>
      <c r="M94" s="541"/>
    </row>
    <row r="95" spans="12:13">
      <c r="L95" s="541"/>
      <c r="M95" s="541"/>
    </row>
    <row r="96" spans="12:13">
      <c r="L96" s="541"/>
      <c r="M96" s="541"/>
    </row>
    <row r="97" spans="12:13">
      <c r="L97" s="541"/>
      <c r="M97" s="541"/>
    </row>
    <row r="98" spans="12:13">
      <c r="L98" s="541"/>
      <c r="M98" s="541"/>
    </row>
    <row r="99" spans="12:13">
      <c r="L99" s="541"/>
      <c r="M99" s="541"/>
    </row>
    <row r="100" spans="12:13">
      <c r="L100" s="541"/>
      <c r="M100" s="541"/>
    </row>
    <row r="101" spans="12:13">
      <c r="L101" s="541"/>
      <c r="M101" s="541"/>
    </row>
    <row r="102" spans="12:13">
      <c r="L102" s="541"/>
      <c r="M102" s="541"/>
    </row>
    <row r="103" spans="12:13">
      <c r="L103" s="541"/>
      <c r="M103" s="541"/>
    </row>
    <row r="104" spans="12:13">
      <c r="L104" s="541"/>
      <c r="M104" s="541"/>
    </row>
    <row r="105" spans="12:13">
      <c r="L105" s="541"/>
      <c r="M105" s="541"/>
    </row>
    <row r="106" spans="12:13">
      <c r="L106" s="541"/>
      <c r="M106" s="541"/>
    </row>
    <row r="107" spans="12:13">
      <c r="L107" s="541"/>
      <c r="M107" s="541"/>
    </row>
    <row r="108" spans="12:13">
      <c r="L108" s="541"/>
      <c r="M108" s="541"/>
    </row>
    <row r="109" spans="12:13">
      <c r="L109" s="541"/>
      <c r="M109" s="541"/>
    </row>
    <row r="110" spans="12:13">
      <c r="L110" s="541"/>
      <c r="M110" s="541"/>
    </row>
    <row r="111" spans="12:13">
      <c r="L111" s="541"/>
      <c r="M111" s="541"/>
    </row>
    <row r="112" spans="12:13">
      <c r="L112" s="541"/>
      <c r="M112" s="541"/>
    </row>
    <row r="113" spans="12:13">
      <c r="L113" s="541"/>
      <c r="M113" s="541"/>
    </row>
    <row r="114" spans="12:13">
      <c r="L114" s="541"/>
      <c r="M114" s="541"/>
    </row>
    <row r="115" spans="12:13">
      <c r="L115" s="541"/>
      <c r="M115" s="541"/>
    </row>
    <row r="116" spans="12:13">
      <c r="L116" s="541"/>
      <c r="M116" s="541"/>
    </row>
    <row r="117" spans="12:13">
      <c r="L117" s="541"/>
      <c r="M117" s="541"/>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O12" sqref="O12"/>
    </sheetView>
  </sheetViews>
  <sheetFormatPr defaultColWidth="9.109375" defaultRowHeight="14.4"/>
  <cols>
    <col min="1" max="1" width="31.6640625" style="301" bestFit="1" customWidth="1"/>
    <col min="2" max="3" width="10.44140625" style="301" bestFit="1" customWidth="1"/>
    <col min="4" max="4" width="9.6640625" style="301" customWidth="1"/>
    <col min="5" max="6" width="10.44140625" style="301" bestFit="1" customWidth="1"/>
    <col min="7" max="7" width="9.6640625" style="301" customWidth="1"/>
    <col min="8" max="8" width="10.6640625" style="301" bestFit="1" customWidth="1"/>
    <col min="9" max="9" width="10.5546875" style="301" customWidth="1"/>
    <col min="10" max="10" width="9.6640625" style="301" customWidth="1"/>
    <col min="11" max="31" width="9.109375" style="301"/>
    <col min="33" max="16384" width="9.109375" style="301"/>
  </cols>
  <sheetData>
    <row r="1" spans="1:31">
      <c r="A1" s="4145" t="s">
        <v>658</v>
      </c>
      <c r="B1" s="4145"/>
      <c r="C1" s="4145"/>
      <c r="D1" s="4145"/>
      <c r="E1" s="4145"/>
      <c r="F1" s="4145"/>
      <c r="G1" s="4145"/>
      <c r="H1" s="4145"/>
      <c r="I1" s="4145"/>
      <c r="J1" s="4145"/>
    </row>
    <row r="2" spans="1:31" ht="15.6">
      <c r="A2" s="4123" t="s">
        <v>626</v>
      </c>
      <c r="B2" s="4123"/>
      <c r="C2" s="4123"/>
      <c r="D2" s="4123"/>
      <c r="E2" s="4123"/>
      <c r="F2" s="4123"/>
      <c r="G2" s="4123"/>
      <c r="H2" s="4123"/>
      <c r="I2" s="4123"/>
      <c r="J2" s="4123"/>
      <c r="K2" s="572"/>
      <c r="L2" s="572"/>
      <c r="M2" s="572"/>
    </row>
    <row r="3" spans="1:31" ht="15" thickBot="1">
      <c r="A3" s="4146" t="s">
        <v>614</v>
      </c>
      <c r="B3" s="4146"/>
      <c r="C3" s="4146"/>
      <c r="D3" s="4146"/>
      <c r="E3" s="4146"/>
      <c r="F3" s="4146"/>
      <c r="G3" s="4146"/>
      <c r="H3" s="4146"/>
      <c r="I3" s="4146"/>
      <c r="J3" s="4146"/>
    </row>
    <row r="4" spans="1:31" ht="18.75" customHeight="1" thickTop="1">
      <c r="A4" s="4147" t="s">
        <v>91</v>
      </c>
      <c r="B4" s="4140" t="s">
        <v>150</v>
      </c>
      <c r="C4" s="4140"/>
      <c r="D4" s="4140"/>
      <c r="E4" s="4140" t="s">
        <v>173</v>
      </c>
      <c r="F4" s="4140"/>
      <c r="G4" s="4140"/>
      <c r="H4" s="4150" t="s">
        <v>180</v>
      </c>
      <c r="I4" s="4140"/>
      <c r="J4" s="4151"/>
    </row>
    <row r="5" spans="1:31" ht="39.6">
      <c r="A5" s="4148"/>
      <c r="B5" s="2097" t="s">
        <v>625</v>
      </c>
      <c r="C5" s="2097" t="s">
        <v>624</v>
      </c>
      <c r="D5" s="2097" t="s">
        <v>623</v>
      </c>
      <c r="E5" s="2097" t="s">
        <v>625</v>
      </c>
      <c r="F5" s="2097" t="s">
        <v>624</v>
      </c>
      <c r="G5" s="2097" t="s">
        <v>623</v>
      </c>
      <c r="H5" s="2097" t="s">
        <v>625</v>
      </c>
      <c r="I5" s="2097" t="s">
        <v>624</v>
      </c>
      <c r="J5" s="2239" t="s">
        <v>623</v>
      </c>
    </row>
    <row r="6" spans="1:31" ht="17.25" customHeight="1">
      <c r="A6" s="4149"/>
      <c r="B6" s="571">
        <v>1</v>
      </c>
      <c r="C6" s="571">
        <v>2</v>
      </c>
      <c r="D6" s="571">
        <v>3</v>
      </c>
      <c r="E6" s="571">
        <v>4</v>
      </c>
      <c r="F6" s="571">
        <v>5</v>
      </c>
      <c r="G6" s="571">
        <v>6</v>
      </c>
      <c r="H6" s="571">
        <v>7</v>
      </c>
      <c r="I6" s="571">
        <v>8</v>
      </c>
      <c r="J6" s="2240">
        <v>9</v>
      </c>
    </row>
    <row r="7" spans="1:31" ht="20.25" customHeight="1">
      <c r="A7" s="2241" t="s">
        <v>607</v>
      </c>
      <c r="B7" s="570">
        <v>469426.35</v>
      </c>
      <c r="C7" s="570">
        <v>207420.97</v>
      </c>
      <c r="D7" s="570">
        <v>17.254864689451317</v>
      </c>
      <c r="E7" s="570">
        <v>217240.58</v>
      </c>
      <c r="F7" s="570">
        <v>66858.2</v>
      </c>
      <c r="G7" s="570">
        <v>14.312640585447717</v>
      </c>
      <c r="H7" s="570">
        <v>262093.52</v>
      </c>
      <c r="I7" s="570">
        <v>66844.070000000007</v>
      </c>
      <c r="J7" s="2242">
        <v>9.0983370167285962</v>
      </c>
      <c r="L7"/>
      <c r="M7"/>
      <c r="N7"/>
      <c r="O7"/>
      <c r="P7"/>
      <c r="Q7"/>
      <c r="R7"/>
      <c r="S7"/>
      <c r="T7"/>
      <c r="U7"/>
      <c r="V7"/>
      <c r="W7"/>
      <c r="X7"/>
      <c r="Y7"/>
      <c r="Z7"/>
      <c r="AA7"/>
      <c r="AB7"/>
      <c r="AC7"/>
      <c r="AD7"/>
      <c r="AE7"/>
    </row>
    <row r="8" spans="1:31" ht="20.25" customHeight="1">
      <c r="A8" s="2243" t="s">
        <v>606</v>
      </c>
      <c r="B8" s="569">
        <v>230966.3</v>
      </c>
      <c r="C8" s="569">
        <v>127035.96</v>
      </c>
      <c r="D8" s="569">
        <v>10.567823978908931</v>
      </c>
      <c r="E8" s="569">
        <v>87682.14</v>
      </c>
      <c r="F8" s="569">
        <v>30086.9</v>
      </c>
      <c r="G8" s="569">
        <v>6.4408402563979728</v>
      </c>
      <c r="H8" s="569">
        <v>113746.43</v>
      </c>
      <c r="I8" s="569">
        <v>41806.89</v>
      </c>
      <c r="J8" s="2244">
        <v>5.6904550372426534</v>
      </c>
      <c r="L8"/>
      <c r="M8"/>
      <c r="N8"/>
      <c r="O8"/>
      <c r="P8"/>
      <c r="Q8"/>
      <c r="R8"/>
      <c r="S8"/>
      <c r="T8"/>
      <c r="U8"/>
      <c r="V8"/>
      <c r="W8"/>
      <c r="X8"/>
      <c r="Y8"/>
      <c r="Z8"/>
      <c r="AA8"/>
      <c r="AB8"/>
      <c r="AC8"/>
      <c r="AD8"/>
      <c r="AE8"/>
    </row>
    <row r="9" spans="1:31" ht="20.25" customHeight="1">
      <c r="A9" s="2243" t="s">
        <v>605</v>
      </c>
      <c r="B9" s="569">
        <v>69251.25</v>
      </c>
      <c r="C9" s="569">
        <v>65420.3</v>
      </c>
      <c r="D9" s="569">
        <v>5.4421615347923211</v>
      </c>
      <c r="E9" s="569">
        <v>47280.5</v>
      </c>
      <c r="F9" s="569">
        <v>30153.93</v>
      </c>
      <c r="G9" s="569">
        <v>6.4551896749949824</v>
      </c>
      <c r="H9" s="569">
        <v>108352.91</v>
      </c>
      <c r="I9" s="569">
        <v>57122.57</v>
      </c>
      <c r="J9" s="2244">
        <v>7.7751159245939148</v>
      </c>
      <c r="L9"/>
      <c r="M9"/>
      <c r="N9"/>
      <c r="O9"/>
      <c r="P9"/>
      <c r="Q9"/>
      <c r="R9"/>
      <c r="S9"/>
      <c r="T9"/>
      <c r="U9"/>
      <c r="V9"/>
      <c r="W9"/>
      <c r="X9"/>
      <c r="Y9"/>
      <c r="Z9"/>
      <c r="AA9"/>
      <c r="AB9"/>
      <c r="AC9"/>
      <c r="AD9"/>
      <c r="AE9"/>
    </row>
    <row r="10" spans="1:31" ht="20.25" customHeight="1">
      <c r="A10" s="2243" t="s">
        <v>622</v>
      </c>
      <c r="B10" s="569">
        <v>67096.72</v>
      </c>
      <c r="C10" s="569">
        <v>64184.12</v>
      </c>
      <c r="D10" s="569">
        <v>5.3393266158744996</v>
      </c>
      <c r="E10" s="569">
        <v>48325.8</v>
      </c>
      <c r="F10" s="569">
        <v>28868.240000000002</v>
      </c>
      <c r="G10" s="569">
        <v>6.1799561378326855</v>
      </c>
      <c r="H10" s="569">
        <v>58042.62</v>
      </c>
      <c r="I10" s="569">
        <v>39082.51</v>
      </c>
      <c r="J10" s="2244">
        <v>5.3196319051138792</v>
      </c>
      <c r="L10"/>
      <c r="M10"/>
      <c r="N10"/>
      <c r="O10"/>
      <c r="P10"/>
      <c r="Q10"/>
      <c r="R10"/>
      <c r="S10"/>
      <c r="T10"/>
      <c r="U10"/>
      <c r="V10"/>
      <c r="W10"/>
      <c r="X10"/>
      <c r="Y10"/>
      <c r="Z10"/>
      <c r="AA10"/>
      <c r="AB10"/>
      <c r="AC10"/>
      <c r="AD10"/>
      <c r="AE10"/>
    </row>
    <row r="11" spans="1:31" ht="20.25" customHeight="1">
      <c r="A11" s="2243" t="s">
        <v>603</v>
      </c>
      <c r="B11" s="569">
        <v>156276.43</v>
      </c>
      <c r="C11" s="569">
        <v>101336</v>
      </c>
      <c r="D11" s="569">
        <v>8.4299044989049978</v>
      </c>
      <c r="E11" s="569">
        <v>76785.97</v>
      </c>
      <c r="F11" s="569">
        <v>30679.74</v>
      </c>
      <c r="G11" s="569">
        <v>6.5677522259795174</v>
      </c>
      <c r="H11" s="569">
        <v>131263.78</v>
      </c>
      <c r="I11" s="569">
        <v>64021.02</v>
      </c>
      <c r="J11" s="2244">
        <v>8.7140836294786013</v>
      </c>
      <c r="L11"/>
      <c r="M11"/>
      <c r="N11"/>
      <c r="O11"/>
      <c r="P11"/>
      <c r="Q11"/>
      <c r="R11"/>
      <c r="S11"/>
      <c r="T11"/>
      <c r="U11"/>
      <c r="V11"/>
      <c r="W11"/>
      <c r="X11"/>
      <c r="Y11"/>
      <c r="Z11"/>
      <c r="AA11"/>
      <c r="AB11"/>
      <c r="AC11"/>
      <c r="AD11"/>
      <c r="AE11"/>
    </row>
    <row r="12" spans="1:31" ht="20.25" customHeight="1">
      <c r="A12" s="2243" t="s">
        <v>621</v>
      </c>
      <c r="B12" s="569">
        <v>71799.73</v>
      </c>
      <c r="C12" s="569">
        <v>113645.91</v>
      </c>
      <c r="D12" s="569">
        <v>9.4539370805158338</v>
      </c>
      <c r="E12" s="569">
        <v>44249.69</v>
      </c>
      <c r="F12" s="569">
        <v>49476.54</v>
      </c>
      <c r="G12" s="569">
        <v>10.591669151002083</v>
      </c>
      <c r="H12" s="569">
        <v>77181.740000000005</v>
      </c>
      <c r="I12" s="569">
        <v>70536.39</v>
      </c>
      <c r="J12" s="2244">
        <v>9.6009092229633044</v>
      </c>
      <c r="L12"/>
      <c r="M12"/>
      <c r="N12"/>
      <c r="O12"/>
      <c r="P12"/>
      <c r="Q12"/>
      <c r="R12"/>
      <c r="S12"/>
      <c r="T12"/>
      <c r="U12"/>
      <c r="V12"/>
      <c r="W12"/>
      <c r="X12"/>
      <c r="Y12"/>
      <c r="Z12"/>
      <c r="AA12"/>
      <c r="AB12"/>
      <c r="AC12"/>
      <c r="AD12"/>
      <c r="AE12"/>
    </row>
    <row r="13" spans="1:31" ht="20.25" customHeight="1">
      <c r="A13" s="2243" t="s">
        <v>580</v>
      </c>
      <c r="B13" s="569">
        <v>17196.53</v>
      </c>
      <c r="C13" s="569">
        <v>43419.44</v>
      </c>
      <c r="D13" s="569">
        <v>3.611961520051469</v>
      </c>
      <c r="E13" s="569">
        <v>40773.230000000003</v>
      </c>
      <c r="F13" s="569">
        <v>37054.67</v>
      </c>
      <c r="G13" s="569">
        <v>7.9324626406689376</v>
      </c>
      <c r="H13" s="569">
        <v>95206.51</v>
      </c>
      <c r="I13" s="569">
        <v>56781.9</v>
      </c>
      <c r="J13" s="2244">
        <v>7.7287463592534298</v>
      </c>
      <c r="L13"/>
      <c r="M13"/>
      <c r="N13"/>
      <c r="O13"/>
      <c r="P13"/>
      <c r="Q13"/>
      <c r="R13"/>
      <c r="S13"/>
      <c r="T13"/>
      <c r="U13"/>
      <c r="V13"/>
      <c r="W13"/>
      <c r="X13"/>
      <c r="Y13"/>
      <c r="Z13"/>
      <c r="AA13"/>
      <c r="AB13"/>
      <c r="AC13"/>
      <c r="AD13"/>
      <c r="AE13"/>
    </row>
    <row r="14" spans="1:31" ht="20.25" customHeight="1">
      <c r="A14" s="2243" t="s">
        <v>620</v>
      </c>
      <c r="B14" s="569">
        <v>17406.13</v>
      </c>
      <c r="C14" s="569">
        <v>7502.02</v>
      </c>
      <c r="D14" s="569">
        <v>0.62407547316723844</v>
      </c>
      <c r="E14" s="569">
        <v>29964.38</v>
      </c>
      <c r="F14" s="569">
        <v>14020.75</v>
      </c>
      <c r="G14" s="569">
        <v>3.0014860628676225</v>
      </c>
      <c r="H14" s="569">
        <v>36901.96</v>
      </c>
      <c r="I14" s="569">
        <v>22300.22</v>
      </c>
      <c r="J14" s="2244">
        <v>3.0353465476771739</v>
      </c>
      <c r="L14"/>
      <c r="M14"/>
      <c r="N14"/>
      <c r="O14"/>
      <c r="P14"/>
      <c r="Q14"/>
      <c r="R14"/>
      <c r="S14"/>
      <c r="T14"/>
      <c r="U14"/>
      <c r="V14"/>
      <c r="W14"/>
      <c r="X14"/>
      <c r="Y14"/>
      <c r="Z14"/>
      <c r="AA14"/>
      <c r="AB14"/>
      <c r="AC14"/>
      <c r="AD14"/>
      <c r="AE14"/>
    </row>
    <row r="15" spans="1:31" ht="20.25" customHeight="1">
      <c r="A15" s="2243" t="s">
        <v>578</v>
      </c>
      <c r="B15" s="569">
        <v>612.12</v>
      </c>
      <c r="C15" s="569">
        <v>3764.68</v>
      </c>
      <c r="D15" s="569">
        <v>0.31317491186683571</v>
      </c>
      <c r="E15" s="569">
        <v>600.67999999999995</v>
      </c>
      <c r="F15" s="569">
        <v>2515.84</v>
      </c>
      <c r="G15" s="569">
        <v>0.53857737256600968</v>
      </c>
      <c r="H15" s="569">
        <v>797.77</v>
      </c>
      <c r="I15" s="569">
        <v>3962.31</v>
      </c>
      <c r="J15" s="2244">
        <v>0.53932131518553372</v>
      </c>
      <c r="L15"/>
      <c r="M15"/>
      <c r="N15"/>
      <c r="O15"/>
      <c r="P15"/>
      <c r="Q15"/>
      <c r="R15"/>
      <c r="S15"/>
      <c r="T15"/>
      <c r="U15"/>
      <c r="V15"/>
      <c r="W15"/>
      <c r="X15"/>
      <c r="Y15"/>
      <c r="Z15"/>
      <c r="AA15"/>
      <c r="AB15"/>
      <c r="AC15"/>
      <c r="AD15"/>
      <c r="AE15"/>
    </row>
    <row r="16" spans="1:31" ht="20.25" customHeight="1">
      <c r="A16" s="2243" t="s">
        <v>619</v>
      </c>
      <c r="B16" s="569">
        <v>713061</v>
      </c>
      <c r="C16" s="569">
        <v>358672.16</v>
      </c>
      <c r="D16" s="569">
        <v>29.837096937080336</v>
      </c>
      <c r="E16" s="569">
        <v>426021.69</v>
      </c>
      <c r="F16" s="569">
        <v>130231.67</v>
      </c>
      <c r="G16" s="569">
        <v>27.879289085746162</v>
      </c>
      <c r="H16" s="569">
        <v>709117.91</v>
      </c>
      <c r="I16" s="569">
        <v>207684.92</v>
      </c>
      <c r="J16" s="2244">
        <v>28.268586808857048</v>
      </c>
      <c r="L16"/>
      <c r="M16"/>
      <c r="N16"/>
      <c r="O16"/>
      <c r="P16"/>
      <c r="Q16"/>
      <c r="R16"/>
      <c r="S16"/>
      <c r="T16"/>
      <c r="U16"/>
      <c r="V16"/>
      <c r="W16"/>
      <c r="X16"/>
      <c r="Y16"/>
      <c r="Z16"/>
      <c r="AA16"/>
      <c r="AB16"/>
      <c r="AC16"/>
      <c r="AD16"/>
      <c r="AE16"/>
    </row>
    <row r="17" spans="1:32" ht="20.25" customHeight="1">
      <c r="A17" s="2243" t="s">
        <v>577</v>
      </c>
      <c r="B17" s="569">
        <v>112436.36</v>
      </c>
      <c r="C17" s="569">
        <v>56314.04</v>
      </c>
      <c r="D17" s="569">
        <v>4.6846330933480305</v>
      </c>
      <c r="E17" s="569">
        <v>56048.7</v>
      </c>
      <c r="F17" s="569">
        <v>20375.8</v>
      </c>
      <c r="G17" s="569">
        <v>4.3619406750550507</v>
      </c>
      <c r="H17" s="569">
        <v>90192.03</v>
      </c>
      <c r="I17" s="569">
        <v>45513.95</v>
      </c>
      <c r="J17" s="2244">
        <v>6.1950335469179896</v>
      </c>
      <c r="L17"/>
      <c r="M17"/>
      <c r="N17"/>
      <c r="O17"/>
      <c r="P17"/>
      <c r="Q17"/>
      <c r="R17"/>
      <c r="S17"/>
      <c r="T17"/>
      <c r="U17"/>
      <c r="V17"/>
      <c r="W17"/>
      <c r="X17"/>
      <c r="Y17"/>
      <c r="Z17"/>
      <c r="AA17"/>
      <c r="AB17"/>
      <c r="AC17"/>
      <c r="AD17"/>
      <c r="AE17"/>
    </row>
    <row r="18" spans="1:32" ht="20.25" customHeight="1">
      <c r="A18" s="2243" t="s">
        <v>601</v>
      </c>
      <c r="B18" s="569">
        <v>506416.34</v>
      </c>
      <c r="C18" s="569">
        <v>7257.86</v>
      </c>
      <c r="D18" s="569">
        <v>0.60376437461931221</v>
      </c>
      <c r="E18" s="569">
        <v>123014.85</v>
      </c>
      <c r="F18" s="569">
        <v>1111.73</v>
      </c>
      <c r="G18" s="569">
        <v>0.23799312452413901</v>
      </c>
      <c r="H18" s="569">
        <v>212552.82</v>
      </c>
      <c r="I18" s="569">
        <v>1876.02</v>
      </c>
      <c r="J18" s="2244">
        <v>0.25535043288242587</v>
      </c>
      <c r="L18"/>
      <c r="M18"/>
      <c r="N18"/>
      <c r="O18"/>
      <c r="P18"/>
      <c r="Q18"/>
      <c r="R18"/>
      <c r="S18"/>
      <c r="T18"/>
      <c r="U18"/>
      <c r="V18"/>
      <c r="W18"/>
      <c r="X18"/>
      <c r="Y18"/>
      <c r="Z18"/>
      <c r="AA18"/>
      <c r="AB18"/>
      <c r="AC18"/>
      <c r="AD18"/>
      <c r="AE18"/>
    </row>
    <row r="19" spans="1:32" ht="20.25" customHeight="1">
      <c r="A19" s="2243" t="s">
        <v>618</v>
      </c>
      <c r="B19" s="569">
        <v>7.3</v>
      </c>
      <c r="C19" s="569">
        <v>4.49</v>
      </c>
      <c r="D19" s="569">
        <v>3.7351258388019506E-4</v>
      </c>
      <c r="E19" s="569">
        <v>0.41</v>
      </c>
      <c r="F19" s="569">
        <v>0.2</v>
      </c>
      <c r="G19" s="569">
        <v>4.2814914506964642E-5</v>
      </c>
      <c r="H19" s="569">
        <v>0</v>
      </c>
      <c r="I19" s="569">
        <v>0.01</v>
      </c>
      <c r="J19" s="2244">
        <v>1.3611285214572654E-6</v>
      </c>
      <c r="L19"/>
      <c r="M19"/>
      <c r="N19"/>
      <c r="O19"/>
      <c r="P19"/>
      <c r="Q19"/>
      <c r="R19"/>
      <c r="S19"/>
      <c r="T19"/>
      <c r="U19"/>
      <c r="V19"/>
      <c r="W19"/>
      <c r="X19"/>
      <c r="Y19"/>
      <c r="Z19"/>
      <c r="AA19"/>
      <c r="AB19"/>
      <c r="AC19"/>
      <c r="AD19"/>
      <c r="AE19"/>
    </row>
    <row r="20" spans="1:32" ht="20.25" customHeight="1">
      <c r="A20" s="2243" t="s">
        <v>617</v>
      </c>
      <c r="B20" s="569">
        <v>33525.879999999997</v>
      </c>
      <c r="C20" s="569">
        <v>11258.29</v>
      </c>
      <c r="D20" s="569">
        <v>0.93655077683130539</v>
      </c>
      <c r="E20" s="569">
        <v>59500.61</v>
      </c>
      <c r="F20" s="569">
        <v>9500.11</v>
      </c>
      <c r="G20" s="569">
        <v>2.0337319872837996</v>
      </c>
      <c r="H20" s="569">
        <v>92496.2</v>
      </c>
      <c r="I20" s="569">
        <v>15657.61</v>
      </c>
      <c r="J20" s="2244">
        <v>2.1312019548854493</v>
      </c>
      <c r="L20"/>
      <c r="M20"/>
      <c r="N20"/>
      <c r="O20"/>
      <c r="P20"/>
      <c r="Q20"/>
      <c r="R20"/>
      <c r="S20"/>
      <c r="T20"/>
      <c r="U20"/>
      <c r="V20"/>
      <c r="W20"/>
      <c r="X20"/>
      <c r="Y20"/>
      <c r="Z20"/>
      <c r="AA20"/>
      <c r="AB20"/>
      <c r="AC20"/>
      <c r="AD20"/>
      <c r="AE20"/>
    </row>
    <row r="21" spans="1:32" ht="20.25" customHeight="1">
      <c r="A21" s="2243" t="s">
        <v>616</v>
      </c>
      <c r="B21" s="569">
        <v>423.34</v>
      </c>
      <c r="C21" s="569">
        <v>421.04</v>
      </c>
      <c r="D21" s="569">
        <v>3.502533147370096E-2</v>
      </c>
      <c r="E21" s="569">
        <v>293.67</v>
      </c>
      <c r="F21" s="569">
        <v>260.77</v>
      </c>
      <c r="G21" s="569">
        <v>5.5824226279905846E-2</v>
      </c>
      <c r="H21" s="569">
        <v>1971.23</v>
      </c>
      <c r="I21" s="569">
        <v>1998.92</v>
      </c>
      <c r="J21" s="2244">
        <v>0.27207870241113569</v>
      </c>
      <c r="L21"/>
      <c r="M21"/>
      <c r="N21"/>
      <c r="O21"/>
      <c r="P21"/>
      <c r="Q21"/>
      <c r="R21"/>
      <c r="S21"/>
      <c r="T21"/>
      <c r="U21"/>
      <c r="V21"/>
      <c r="W21"/>
      <c r="X21"/>
      <c r="Y21"/>
      <c r="Z21"/>
      <c r="AA21"/>
      <c r="AB21"/>
      <c r="AC21"/>
      <c r="AD21"/>
      <c r="AE21"/>
    </row>
    <row r="22" spans="1:32" s="568" customFormat="1" ht="20.25" customHeight="1">
      <c r="A22" s="2245" t="s">
        <v>575</v>
      </c>
      <c r="B22" s="569">
        <v>26108.99</v>
      </c>
      <c r="C22" s="569">
        <v>34444.120000000003</v>
      </c>
      <c r="D22" s="569">
        <v>2.8653256705299563</v>
      </c>
      <c r="E22" s="569">
        <v>19327.96</v>
      </c>
      <c r="F22" s="569">
        <v>15931.85</v>
      </c>
      <c r="G22" s="569">
        <v>3.4106039784389233</v>
      </c>
      <c r="H22" s="569">
        <v>62233.19</v>
      </c>
      <c r="I22" s="569">
        <v>39495.17</v>
      </c>
      <c r="J22" s="2244">
        <v>5.3758002346803346</v>
      </c>
      <c r="L22"/>
      <c r="M22"/>
      <c r="N22"/>
      <c r="O22"/>
      <c r="P22"/>
      <c r="Q22"/>
      <c r="R22"/>
      <c r="S22"/>
      <c r="T22"/>
      <c r="U22"/>
      <c r="V22"/>
      <c r="W22"/>
      <c r="X22"/>
      <c r="Y22"/>
      <c r="Z22"/>
      <c r="AA22"/>
      <c r="AB22"/>
      <c r="AC22"/>
      <c r="AD22"/>
      <c r="AE22"/>
      <c r="AF22"/>
    </row>
    <row r="23" spans="1:32" ht="20.25" customHeight="1" thickBot="1">
      <c r="A23" s="2246" t="s">
        <v>324</v>
      </c>
      <c r="B23" s="2224">
        <v>2492010.7699999996</v>
      </c>
      <c r="C23" s="2224">
        <v>1202101.4000000004</v>
      </c>
      <c r="D23" s="2224">
        <v>99.999999999999972</v>
      </c>
      <c r="E23" s="2224">
        <v>1277110.8600000001</v>
      </c>
      <c r="F23" s="2224">
        <v>467126.93999999994</v>
      </c>
      <c r="G23" s="2224">
        <v>100.00000000000003</v>
      </c>
      <c r="H23" s="2224">
        <v>2052150.6199999999</v>
      </c>
      <c r="I23" s="2224">
        <v>734684.4800000001</v>
      </c>
      <c r="J23" s="2247">
        <v>99.999999999999986</v>
      </c>
      <c r="L23"/>
      <c r="M23"/>
      <c r="N23"/>
      <c r="O23"/>
      <c r="P23"/>
      <c r="Q23"/>
      <c r="R23"/>
      <c r="S23"/>
      <c r="T23"/>
      <c r="U23"/>
      <c r="V23"/>
      <c r="W23"/>
      <c r="X23"/>
      <c r="Y23"/>
      <c r="Z23"/>
      <c r="AA23"/>
      <c r="AB23"/>
      <c r="AC23"/>
      <c r="AD23"/>
      <c r="AE23"/>
    </row>
    <row r="24" spans="1:32" ht="15" thickTop="1">
      <c r="A24" s="567" t="s">
        <v>615</v>
      </c>
      <c r="B24" s="566"/>
      <c r="C24" s="565"/>
      <c r="D24" s="542"/>
      <c r="E24" s="542"/>
      <c r="F24" s="541"/>
      <c r="G24" s="541"/>
      <c r="H24" s="540"/>
      <c r="I24" s="467"/>
      <c r="J24" s="467"/>
    </row>
    <row r="25" spans="1:32">
      <c r="A25" s="473"/>
      <c r="B25" s="564"/>
      <c r="C25" s="564"/>
      <c r="D25" s="564"/>
      <c r="E25" s="564"/>
      <c r="F25" s="564"/>
      <c r="G25" s="564"/>
      <c r="H25" s="564"/>
      <c r="I25" s="564"/>
      <c r="J25" s="564"/>
    </row>
    <row r="27" spans="1:32">
      <c r="B27" s="564"/>
      <c r="C27" s="564"/>
      <c r="D27" s="564"/>
      <c r="E27" s="564"/>
      <c r="F27" s="564"/>
      <c r="G27" s="564"/>
      <c r="H27" s="564"/>
      <c r="I27" s="564"/>
      <c r="J27" s="564"/>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view="pageBreakPreview" zoomScaleNormal="100" zoomScaleSheetLayoutView="100" workbookViewId="0">
      <selection activeCell="A2" sqref="A2:N2"/>
    </sheetView>
  </sheetViews>
  <sheetFormatPr defaultColWidth="18.44140625" defaultRowHeight="15.6"/>
  <cols>
    <col min="1" max="1" width="38.44140625" style="1107" bestFit="1" customWidth="1"/>
    <col min="2" max="9" width="10.109375" style="1107" customWidth="1"/>
    <col min="10" max="11" width="10.109375" style="1107" bestFit="1" customWidth="1"/>
    <col min="12" max="12" width="9.6640625" style="1107" bestFit="1" customWidth="1"/>
    <col min="13" max="13" width="9.6640625" style="1107" customWidth="1"/>
    <col min="14" max="14" width="9.6640625" style="1107" bestFit="1" customWidth="1"/>
    <col min="15" max="248" width="18.44140625" style="1107"/>
    <col min="249" max="249" width="37.5546875" style="1107" customWidth="1"/>
    <col min="250" max="250" width="18.44140625" style="1107" customWidth="1"/>
    <col min="251" max="251" width="8.88671875" style="1107" customWidth="1"/>
    <col min="252" max="258" width="8.88671875" style="1107" bestFit="1" customWidth="1"/>
    <col min="259" max="259" width="10.109375" style="1107" customWidth="1"/>
    <col min="260" max="260" width="9.109375" style="1107" customWidth="1"/>
    <col min="261" max="504" width="18.44140625" style="1107"/>
    <col min="505" max="505" width="37.5546875" style="1107" customWidth="1"/>
    <col min="506" max="506" width="18.44140625" style="1107" customWidth="1"/>
    <col min="507" max="507" width="8.88671875" style="1107" customWidth="1"/>
    <col min="508" max="514" width="8.88671875" style="1107" bestFit="1" customWidth="1"/>
    <col min="515" max="515" width="10.109375" style="1107" customWidth="1"/>
    <col min="516" max="516" width="9.109375" style="1107" customWidth="1"/>
    <col min="517" max="760" width="18.44140625" style="1107"/>
    <col min="761" max="761" width="37.5546875" style="1107" customWidth="1"/>
    <col min="762" max="762" width="18.44140625" style="1107" customWidth="1"/>
    <col min="763" max="763" width="8.88671875" style="1107" customWidth="1"/>
    <col min="764" max="770" width="8.88671875" style="1107" bestFit="1" customWidth="1"/>
    <col min="771" max="771" width="10.109375" style="1107" customWidth="1"/>
    <col min="772" max="772" width="9.109375" style="1107" customWidth="1"/>
    <col min="773" max="1016" width="18.44140625" style="1107"/>
    <col min="1017" max="1017" width="37.5546875" style="1107" customWidth="1"/>
    <col min="1018" max="1018" width="18.44140625" style="1107" customWidth="1"/>
    <col min="1019" max="1019" width="8.88671875" style="1107" customWidth="1"/>
    <col min="1020" max="1026" width="8.88671875" style="1107" bestFit="1" customWidth="1"/>
    <col min="1027" max="1027" width="10.109375" style="1107" customWidth="1"/>
    <col min="1028" max="1028" width="9.109375" style="1107" customWidth="1"/>
    <col min="1029" max="1272" width="18.44140625" style="1107"/>
    <col min="1273" max="1273" width="37.5546875" style="1107" customWidth="1"/>
    <col min="1274" max="1274" width="18.44140625" style="1107" customWidth="1"/>
    <col min="1275" max="1275" width="8.88671875" style="1107" customWidth="1"/>
    <col min="1276" max="1282" width="8.88671875" style="1107" bestFit="1" customWidth="1"/>
    <col min="1283" max="1283" width="10.109375" style="1107" customWidth="1"/>
    <col min="1284" max="1284" width="9.109375" style="1107" customWidth="1"/>
    <col min="1285" max="1528" width="18.44140625" style="1107"/>
    <col min="1529" max="1529" width="37.5546875" style="1107" customWidth="1"/>
    <col min="1530" max="1530" width="18.44140625" style="1107" customWidth="1"/>
    <col min="1531" max="1531" width="8.88671875" style="1107" customWidth="1"/>
    <col min="1532" max="1538" width="8.88671875" style="1107" bestFit="1" customWidth="1"/>
    <col min="1539" max="1539" width="10.109375" style="1107" customWidth="1"/>
    <col min="1540" max="1540" width="9.109375" style="1107" customWidth="1"/>
    <col min="1541" max="1784" width="18.44140625" style="1107"/>
    <col min="1785" max="1785" width="37.5546875" style="1107" customWidth="1"/>
    <col min="1786" max="1786" width="18.44140625" style="1107" customWidth="1"/>
    <col min="1787" max="1787" width="8.88671875" style="1107" customWidth="1"/>
    <col min="1788" max="1794" width="8.88671875" style="1107" bestFit="1" customWidth="1"/>
    <col min="1795" max="1795" width="10.109375" style="1107" customWidth="1"/>
    <col min="1796" max="1796" width="9.109375" style="1107" customWidth="1"/>
    <col min="1797" max="2040" width="18.44140625" style="1107"/>
    <col min="2041" max="2041" width="37.5546875" style="1107" customWidth="1"/>
    <col min="2042" max="2042" width="18.44140625" style="1107" customWidth="1"/>
    <col min="2043" max="2043" width="8.88671875" style="1107" customWidth="1"/>
    <col min="2044" max="2050" width="8.88671875" style="1107" bestFit="1" customWidth="1"/>
    <col min="2051" max="2051" width="10.109375" style="1107" customWidth="1"/>
    <col min="2052" max="2052" width="9.109375" style="1107" customWidth="1"/>
    <col min="2053" max="2296" width="18.44140625" style="1107"/>
    <col min="2297" max="2297" width="37.5546875" style="1107" customWidth="1"/>
    <col min="2298" max="2298" width="18.44140625" style="1107" customWidth="1"/>
    <col min="2299" max="2299" width="8.88671875" style="1107" customWidth="1"/>
    <col min="2300" max="2306" width="8.88671875" style="1107" bestFit="1" customWidth="1"/>
    <col min="2307" max="2307" width="10.109375" style="1107" customWidth="1"/>
    <col min="2308" max="2308" width="9.109375" style="1107" customWidth="1"/>
    <col min="2309" max="2552" width="18.44140625" style="1107"/>
    <col min="2553" max="2553" width="37.5546875" style="1107" customWidth="1"/>
    <col min="2554" max="2554" width="18.44140625" style="1107" customWidth="1"/>
    <col min="2555" max="2555" width="8.88671875" style="1107" customWidth="1"/>
    <col min="2556" max="2562" width="8.88671875" style="1107" bestFit="1" customWidth="1"/>
    <col min="2563" max="2563" width="10.109375" style="1107" customWidth="1"/>
    <col min="2564" max="2564" width="9.109375" style="1107" customWidth="1"/>
    <col min="2565" max="2808" width="18.44140625" style="1107"/>
    <col min="2809" max="2809" width="37.5546875" style="1107" customWidth="1"/>
    <col min="2810" max="2810" width="18.44140625" style="1107" customWidth="1"/>
    <col min="2811" max="2811" width="8.88671875" style="1107" customWidth="1"/>
    <col min="2812" max="2818" width="8.88671875" style="1107" bestFit="1" customWidth="1"/>
    <col min="2819" max="2819" width="10.109375" style="1107" customWidth="1"/>
    <col min="2820" max="2820" width="9.109375" style="1107" customWidth="1"/>
    <col min="2821" max="3064" width="18.44140625" style="1107"/>
    <col min="3065" max="3065" width="37.5546875" style="1107" customWidth="1"/>
    <col min="3066" max="3066" width="18.44140625" style="1107" customWidth="1"/>
    <col min="3067" max="3067" width="8.88671875" style="1107" customWidth="1"/>
    <col min="3068" max="3074" width="8.88671875" style="1107" bestFit="1" customWidth="1"/>
    <col min="3075" max="3075" width="10.109375" style="1107" customWidth="1"/>
    <col min="3076" max="3076" width="9.109375" style="1107" customWidth="1"/>
    <col min="3077" max="3320" width="18.44140625" style="1107"/>
    <col min="3321" max="3321" width="37.5546875" style="1107" customWidth="1"/>
    <col min="3322" max="3322" width="18.44140625" style="1107" customWidth="1"/>
    <col min="3323" max="3323" width="8.88671875" style="1107" customWidth="1"/>
    <col min="3324" max="3330" width="8.88671875" style="1107" bestFit="1" customWidth="1"/>
    <col min="3331" max="3331" width="10.109375" style="1107" customWidth="1"/>
    <col min="3332" max="3332" width="9.109375" style="1107" customWidth="1"/>
    <col min="3333" max="3576" width="18.44140625" style="1107"/>
    <col min="3577" max="3577" width="37.5546875" style="1107" customWidth="1"/>
    <col min="3578" max="3578" width="18.44140625" style="1107" customWidth="1"/>
    <col min="3579" max="3579" width="8.88671875" style="1107" customWidth="1"/>
    <col min="3580" max="3586" width="8.88671875" style="1107" bestFit="1" customWidth="1"/>
    <col min="3587" max="3587" width="10.109375" style="1107" customWidth="1"/>
    <col min="3588" max="3588" width="9.109375" style="1107" customWidth="1"/>
    <col min="3589" max="3832" width="18.44140625" style="1107"/>
    <col min="3833" max="3833" width="37.5546875" style="1107" customWidth="1"/>
    <col min="3834" max="3834" width="18.44140625" style="1107" customWidth="1"/>
    <col min="3835" max="3835" width="8.88671875" style="1107" customWidth="1"/>
    <col min="3836" max="3842" width="8.88671875" style="1107" bestFit="1" customWidth="1"/>
    <col min="3843" max="3843" width="10.109375" style="1107" customWidth="1"/>
    <col min="3844" max="3844" width="9.109375" style="1107" customWidth="1"/>
    <col min="3845" max="4088" width="18.44140625" style="1107"/>
    <col min="4089" max="4089" width="37.5546875" style="1107" customWidth="1"/>
    <col min="4090" max="4090" width="18.44140625" style="1107" customWidth="1"/>
    <col min="4091" max="4091" width="8.88671875" style="1107" customWidth="1"/>
    <col min="4092" max="4098" width="8.88671875" style="1107" bestFit="1" customWidth="1"/>
    <col min="4099" max="4099" width="10.109375" style="1107" customWidth="1"/>
    <col min="4100" max="4100" width="9.109375" style="1107" customWidth="1"/>
    <col min="4101" max="4344" width="18.44140625" style="1107"/>
    <col min="4345" max="4345" width="37.5546875" style="1107" customWidth="1"/>
    <col min="4346" max="4346" width="18.44140625" style="1107" customWidth="1"/>
    <col min="4347" max="4347" width="8.88671875" style="1107" customWidth="1"/>
    <col min="4348" max="4354" width="8.88671875" style="1107" bestFit="1" customWidth="1"/>
    <col min="4355" max="4355" width="10.109375" style="1107" customWidth="1"/>
    <col min="4356" max="4356" width="9.109375" style="1107" customWidth="1"/>
    <col min="4357" max="4600" width="18.44140625" style="1107"/>
    <col min="4601" max="4601" width="37.5546875" style="1107" customWidth="1"/>
    <col min="4602" max="4602" width="18.44140625" style="1107" customWidth="1"/>
    <col min="4603" max="4603" width="8.88671875" style="1107" customWidth="1"/>
    <col min="4604" max="4610" width="8.88671875" style="1107" bestFit="1" customWidth="1"/>
    <col min="4611" max="4611" width="10.109375" style="1107" customWidth="1"/>
    <col min="4612" max="4612" width="9.109375" style="1107" customWidth="1"/>
    <col min="4613" max="4856" width="18.44140625" style="1107"/>
    <col min="4857" max="4857" width="37.5546875" style="1107" customWidth="1"/>
    <col min="4858" max="4858" width="18.44140625" style="1107" customWidth="1"/>
    <col min="4859" max="4859" width="8.88671875" style="1107" customWidth="1"/>
    <col min="4860" max="4866" width="8.88671875" style="1107" bestFit="1" customWidth="1"/>
    <col min="4867" max="4867" width="10.109375" style="1107" customWidth="1"/>
    <col min="4868" max="4868" width="9.109375" style="1107" customWidth="1"/>
    <col min="4869" max="5112" width="18.44140625" style="1107"/>
    <col min="5113" max="5113" width="37.5546875" style="1107" customWidth="1"/>
    <col min="5114" max="5114" width="18.44140625" style="1107" customWidth="1"/>
    <col min="5115" max="5115" width="8.88671875" style="1107" customWidth="1"/>
    <col min="5116" max="5122" width="8.88671875" style="1107" bestFit="1" customWidth="1"/>
    <col min="5123" max="5123" width="10.109375" style="1107" customWidth="1"/>
    <col min="5124" max="5124" width="9.109375" style="1107" customWidth="1"/>
    <col min="5125" max="5368" width="18.44140625" style="1107"/>
    <col min="5369" max="5369" width="37.5546875" style="1107" customWidth="1"/>
    <col min="5370" max="5370" width="18.44140625" style="1107" customWidth="1"/>
    <col min="5371" max="5371" width="8.88671875" style="1107" customWidth="1"/>
    <col min="5372" max="5378" width="8.88671875" style="1107" bestFit="1" customWidth="1"/>
    <col min="5379" max="5379" width="10.109375" style="1107" customWidth="1"/>
    <col min="5380" max="5380" width="9.109375" style="1107" customWidth="1"/>
    <col min="5381" max="5624" width="18.44140625" style="1107"/>
    <col min="5625" max="5625" width="37.5546875" style="1107" customWidth="1"/>
    <col min="5626" max="5626" width="18.44140625" style="1107" customWidth="1"/>
    <col min="5627" max="5627" width="8.88671875" style="1107" customWidth="1"/>
    <col min="5628" max="5634" width="8.88671875" style="1107" bestFit="1" customWidth="1"/>
    <col min="5635" max="5635" width="10.109375" style="1107" customWidth="1"/>
    <col min="5636" max="5636" width="9.109375" style="1107" customWidth="1"/>
    <col min="5637" max="5880" width="18.44140625" style="1107"/>
    <col min="5881" max="5881" width="37.5546875" style="1107" customWidth="1"/>
    <col min="5882" max="5882" width="18.44140625" style="1107" customWidth="1"/>
    <col min="5883" max="5883" width="8.88671875" style="1107" customWidth="1"/>
    <col min="5884" max="5890" width="8.88671875" style="1107" bestFit="1" customWidth="1"/>
    <col min="5891" max="5891" width="10.109375" style="1107" customWidth="1"/>
    <col min="5892" max="5892" width="9.109375" style="1107" customWidth="1"/>
    <col min="5893" max="6136" width="18.44140625" style="1107"/>
    <col min="6137" max="6137" width="37.5546875" style="1107" customWidth="1"/>
    <col min="6138" max="6138" width="18.44140625" style="1107" customWidth="1"/>
    <col min="6139" max="6139" width="8.88671875" style="1107" customWidth="1"/>
    <col min="6140" max="6146" width="8.88671875" style="1107" bestFit="1" customWidth="1"/>
    <col min="6147" max="6147" width="10.109375" style="1107" customWidth="1"/>
    <col min="6148" max="6148" width="9.109375" style="1107" customWidth="1"/>
    <col min="6149" max="6392" width="18.44140625" style="1107"/>
    <col min="6393" max="6393" width="37.5546875" style="1107" customWidth="1"/>
    <col min="6394" max="6394" width="18.44140625" style="1107" customWidth="1"/>
    <col min="6395" max="6395" width="8.88671875" style="1107" customWidth="1"/>
    <col min="6396" max="6402" width="8.88671875" style="1107" bestFit="1" customWidth="1"/>
    <col min="6403" max="6403" width="10.109375" style="1107" customWidth="1"/>
    <col min="6404" max="6404" width="9.109375" style="1107" customWidth="1"/>
    <col min="6405" max="6648" width="18.44140625" style="1107"/>
    <col min="6649" max="6649" width="37.5546875" style="1107" customWidth="1"/>
    <col min="6650" max="6650" width="18.44140625" style="1107" customWidth="1"/>
    <col min="6651" max="6651" width="8.88671875" style="1107" customWidth="1"/>
    <col min="6652" max="6658" width="8.88671875" style="1107" bestFit="1" customWidth="1"/>
    <col min="6659" max="6659" width="10.109375" style="1107" customWidth="1"/>
    <col min="6660" max="6660" width="9.109375" style="1107" customWidth="1"/>
    <col min="6661" max="6904" width="18.44140625" style="1107"/>
    <col min="6905" max="6905" width="37.5546875" style="1107" customWidth="1"/>
    <col min="6906" max="6906" width="18.44140625" style="1107" customWidth="1"/>
    <col min="6907" max="6907" width="8.88671875" style="1107" customWidth="1"/>
    <col min="6908" max="6914" width="8.88671875" style="1107" bestFit="1" customWidth="1"/>
    <col min="6915" max="6915" width="10.109375" style="1107" customWidth="1"/>
    <col min="6916" max="6916" width="9.109375" style="1107" customWidth="1"/>
    <col min="6917" max="7160" width="18.44140625" style="1107"/>
    <col min="7161" max="7161" width="37.5546875" style="1107" customWidth="1"/>
    <col min="7162" max="7162" width="18.44140625" style="1107" customWidth="1"/>
    <col min="7163" max="7163" width="8.88671875" style="1107" customWidth="1"/>
    <col min="7164" max="7170" width="8.88671875" style="1107" bestFit="1" customWidth="1"/>
    <col min="7171" max="7171" width="10.109375" style="1107" customWidth="1"/>
    <col min="7172" max="7172" width="9.109375" style="1107" customWidth="1"/>
    <col min="7173" max="7416" width="18.44140625" style="1107"/>
    <col min="7417" max="7417" width="37.5546875" style="1107" customWidth="1"/>
    <col min="7418" max="7418" width="18.44140625" style="1107" customWidth="1"/>
    <col min="7419" max="7419" width="8.88671875" style="1107" customWidth="1"/>
    <col min="7420" max="7426" width="8.88671875" style="1107" bestFit="1" customWidth="1"/>
    <col min="7427" max="7427" width="10.109375" style="1107" customWidth="1"/>
    <col min="7428" max="7428" width="9.109375" style="1107" customWidth="1"/>
    <col min="7429" max="7672" width="18.44140625" style="1107"/>
    <col min="7673" max="7673" width="37.5546875" style="1107" customWidth="1"/>
    <col min="7674" max="7674" width="18.44140625" style="1107" customWidth="1"/>
    <col min="7675" max="7675" width="8.88671875" style="1107" customWidth="1"/>
    <col min="7676" max="7682" width="8.88671875" style="1107" bestFit="1" customWidth="1"/>
    <col min="7683" max="7683" width="10.109375" style="1107" customWidth="1"/>
    <col min="7684" max="7684" width="9.109375" style="1107" customWidth="1"/>
    <col min="7685" max="7928" width="18.44140625" style="1107"/>
    <col min="7929" max="7929" width="37.5546875" style="1107" customWidth="1"/>
    <col min="7930" max="7930" width="18.44140625" style="1107" customWidth="1"/>
    <col min="7931" max="7931" width="8.88671875" style="1107" customWidth="1"/>
    <col min="7932" max="7938" width="8.88671875" style="1107" bestFit="1" customWidth="1"/>
    <col min="7939" max="7939" width="10.109375" style="1107" customWidth="1"/>
    <col min="7940" max="7940" width="9.109375" style="1107" customWidth="1"/>
    <col min="7941" max="8184" width="18.44140625" style="1107"/>
    <col min="8185" max="8185" width="37.5546875" style="1107" customWidth="1"/>
    <col min="8186" max="8186" width="18.44140625" style="1107" customWidth="1"/>
    <col min="8187" max="8187" width="8.88671875" style="1107" customWidth="1"/>
    <col min="8188" max="8194" width="8.88671875" style="1107" bestFit="1" customWidth="1"/>
    <col min="8195" max="8195" width="10.109375" style="1107" customWidth="1"/>
    <col min="8196" max="8196" width="9.109375" style="1107" customWidth="1"/>
    <col min="8197" max="8440" width="18.44140625" style="1107"/>
    <col min="8441" max="8441" width="37.5546875" style="1107" customWidth="1"/>
    <col min="8442" max="8442" width="18.44140625" style="1107" customWidth="1"/>
    <col min="8443" max="8443" width="8.88671875" style="1107" customWidth="1"/>
    <col min="8444" max="8450" width="8.88671875" style="1107" bestFit="1" customWidth="1"/>
    <col min="8451" max="8451" width="10.109375" style="1107" customWidth="1"/>
    <col min="8452" max="8452" width="9.109375" style="1107" customWidth="1"/>
    <col min="8453" max="8696" width="18.44140625" style="1107"/>
    <col min="8697" max="8697" width="37.5546875" style="1107" customWidth="1"/>
    <col min="8698" max="8698" width="18.44140625" style="1107" customWidth="1"/>
    <col min="8699" max="8699" width="8.88671875" style="1107" customWidth="1"/>
    <col min="8700" max="8706" width="8.88671875" style="1107" bestFit="1" customWidth="1"/>
    <col min="8707" max="8707" width="10.109375" style="1107" customWidth="1"/>
    <col min="8708" max="8708" width="9.109375" style="1107" customWidth="1"/>
    <col min="8709" max="8952" width="18.44140625" style="1107"/>
    <col min="8953" max="8953" width="37.5546875" style="1107" customWidth="1"/>
    <col min="8954" max="8954" width="18.44140625" style="1107" customWidth="1"/>
    <col min="8955" max="8955" width="8.88671875" style="1107" customWidth="1"/>
    <col min="8956" max="8962" width="8.88671875" style="1107" bestFit="1" customWidth="1"/>
    <col min="8963" max="8963" width="10.109375" style="1107" customWidth="1"/>
    <col min="8964" max="8964" width="9.109375" style="1107" customWidth="1"/>
    <col min="8965" max="9208" width="18.44140625" style="1107"/>
    <col min="9209" max="9209" width="37.5546875" style="1107" customWidth="1"/>
    <col min="9210" max="9210" width="18.44140625" style="1107" customWidth="1"/>
    <col min="9211" max="9211" width="8.88671875" style="1107" customWidth="1"/>
    <col min="9212" max="9218" width="8.88671875" style="1107" bestFit="1" customWidth="1"/>
    <col min="9219" max="9219" width="10.109375" style="1107" customWidth="1"/>
    <col min="9220" max="9220" width="9.109375" style="1107" customWidth="1"/>
    <col min="9221" max="9464" width="18.44140625" style="1107"/>
    <col min="9465" max="9465" width="37.5546875" style="1107" customWidth="1"/>
    <col min="9466" max="9466" width="18.44140625" style="1107" customWidth="1"/>
    <col min="9467" max="9467" width="8.88671875" style="1107" customWidth="1"/>
    <col min="9468" max="9474" width="8.88671875" style="1107" bestFit="1" customWidth="1"/>
    <col min="9475" max="9475" width="10.109375" style="1107" customWidth="1"/>
    <col min="9476" max="9476" width="9.109375" style="1107" customWidth="1"/>
    <col min="9477" max="9720" width="18.44140625" style="1107"/>
    <col min="9721" max="9721" width="37.5546875" style="1107" customWidth="1"/>
    <col min="9722" max="9722" width="18.44140625" style="1107" customWidth="1"/>
    <col min="9723" max="9723" width="8.88671875" style="1107" customWidth="1"/>
    <col min="9724" max="9730" width="8.88671875" style="1107" bestFit="1" customWidth="1"/>
    <col min="9731" max="9731" width="10.109375" style="1107" customWidth="1"/>
    <col min="9732" max="9732" width="9.109375" style="1107" customWidth="1"/>
    <col min="9733" max="9976" width="18.44140625" style="1107"/>
    <col min="9977" max="9977" width="37.5546875" style="1107" customWidth="1"/>
    <col min="9978" max="9978" width="18.44140625" style="1107" customWidth="1"/>
    <col min="9979" max="9979" width="8.88671875" style="1107" customWidth="1"/>
    <col min="9980" max="9986" width="8.88671875" style="1107" bestFit="1" customWidth="1"/>
    <col min="9987" max="9987" width="10.109375" style="1107" customWidth="1"/>
    <col min="9988" max="9988" width="9.109375" style="1107" customWidth="1"/>
    <col min="9989" max="10232" width="18.44140625" style="1107"/>
    <col min="10233" max="10233" width="37.5546875" style="1107" customWidth="1"/>
    <col min="10234" max="10234" width="18.44140625" style="1107" customWidth="1"/>
    <col min="10235" max="10235" width="8.88671875" style="1107" customWidth="1"/>
    <col min="10236" max="10242" width="8.88671875" style="1107" bestFit="1" customWidth="1"/>
    <col min="10243" max="10243" width="10.109375" style="1107" customWidth="1"/>
    <col min="10244" max="10244" width="9.109375" style="1107" customWidth="1"/>
    <col min="10245" max="10488" width="18.44140625" style="1107"/>
    <col min="10489" max="10489" width="37.5546875" style="1107" customWidth="1"/>
    <col min="10490" max="10490" width="18.44140625" style="1107" customWidth="1"/>
    <col min="10491" max="10491" width="8.88671875" style="1107" customWidth="1"/>
    <col min="10492" max="10498" width="8.88671875" style="1107" bestFit="1" customWidth="1"/>
    <col min="10499" max="10499" width="10.109375" style="1107" customWidth="1"/>
    <col min="10500" max="10500" width="9.109375" style="1107" customWidth="1"/>
    <col min="10501" max="10744" width="18.44140625" style="1107"/>
    <col min="10745" max="10745" width="37.5546875" style="1107" customWidth="1"/>
    <col min="10746" max="10746" width="18.44140625" style="1107" customWidth="1"/>
    <col min="10747" max="10747" width="8.88671875" style="1107" customWidth="1"/>
    <col min="10748" max="10754" width="8.88671875" style="1107" bestFit="1" customWidth="1"/>
    <col min="10755" max="10755" width="10.109375" style="1107" customWidth="1"/>
    <col min="10756" max="10756" width="9.109375" style="1107" customWidth="1"/>
    <col min="10757" max="11000" width="18.44140625" style="1107"/>
    <col min="11001" max="11001" width="37.5546875" style="1107" customWidth="1"/>
    <col min="11002" max="11002" width="18.44140625" style="1107" customWidth="1"/>
    <col min="11003" max="11003" width="8.88671875" style="1107" customWidth="1"/>
    <col min="11004" max="11010" width="8.88671875" style="1107" bestFit="1" customWidth="1"/>
    <col min="11011" max="11011" width="10.109375" style="1107" customWidth="1"/>
    <col min="11012" max="11012" width="9.109375" style="1107" customWidth="1"/>
    <col min="11013" max="11256" width="18.44140625" style="1107"/>
    <col min="11257" max="11257" width="37.5546875" style="1107" customWidth="1"/>
    <col min="11258" max="11258" width="18.44140625" style="1107" customWidth="1"/>
    <col min="11259" max="11259" width="8.88671875" style="1107" customWidth="1"/>
    <col min="11260" max="11266" width="8.88671875" style="1107" bestFit="1" customWidth="1"/>
    <col min="11267" max="11267" width="10.109375" style="1107" customWidth="1"/>
    <col min="11268" max="11268" width="9.109375" style="1107" customWidth="1"/>
    <col min="11269" max="11512" width="18.44140625" style="1107"/>
    <col min="11513" max="11513" width="37.5546875" style="1107" customWidth="1"/>
    <col min="11514" max="11514" width="18.44140625" style="1107" customWidth="1"/>
    <col min="11515" max="11515" width="8.88671875" style="1107" customWidth="1"/>
    <col min="11516" max="11522" width="8.88671875" style="1107" bestFit="1" customWidth="1"/>
    <col min="11523" max="11523" width="10.109375" style="1107" customWidth="1"/>
    <col min="11524" max="11524" width="9.109375" style="1107" customWidth="1"/>
    <col min="11525" max="11768" width="18.44140625" style="1107"/>
    <col min="11769" max="11769" width="37.5546875" style="1107" customWidth="1"/>
    <col min="11770" max="11770" width="18.44140625" style="1107" customWidth="1"/>
    <col min="11771" max="11771" width="8.88671875" style="1107" customWidth="1"/>
    <col min="11772" max="11778" width="8.88671875" style="1107" bestFit="1" customWidth="1"/>
    <col min="11779" max="11779" width="10.109375" style="1107" customWidth="1"/>
    <col min="11780" max="11780" width="9.109375" style="1107" customWidth="1"/>
    <col min="11781" max="12024" width="18.44140625" style="1107"/>
    <col min="12025" max="12025" width="37.5546875" style="1107" customWidth="1"/>
    <col min="12026" max="12026" width="18.44140625" style="1107" customWidth="1"/>
    <col min="12027" max="12027" width="8.88671875" style="1107" customWidth="1"/>
    <col min="12028" max="12034" width="8.88671875" style="1107" bestFit="1" customWidth="1"/>
    <col min="12035" max="12035" width="10.109375" style="1107" customWidth="1"/>
    <col min="12036" max="12036" width="9.109375" style="1107" customWidth="1"/>
    <col min="12037" max="12280" width="18.44140625" style="1107"/>
    <col min="12281" max="12281" width="37.5546875" style="1107" customWidth="1"/>
    <col min="12282" max="12282" width="18.44140625" style="1107" customWidth="1"/>
    <col min="12283" max="12283" width="8.88671875" style="1107" customWidth="1"/>
    <col min="12284" max="12290" width="8.88671875" style="1107" bestFit="1" customWidth="1"/>
    <col min="12291" max="12291" width="10.109375" style="1107" customWidth="1"/>
    <col min="12292" max="12292" width="9.109375" style="1107" customWidth="1"/>
    <col min="12293" max="12536" width="18.44140625" style="1107"/>
    <col min="12537" max="12537" width="37.5546875" style="1107" customWidth="1"/>
    <col min="12538" max="12538" width="18.44140625" style="1107" customWidth="1"/>
    <col min="12539" max="12539" width="8.88671875" style="1107" customWidth="1"/>
    <col min="12540" max="12546" width="8.88671875" style="1107" bestFit="1" customWidth="1"/>
    <col min="12547" max="12547" width="10.109375" style="1107" customWidth="1"/>
    <col min="12548" max="12548" width="9.109375" style="1107" customWidth="1"/>
    <col min="12549" max="12792" width="18.44140625" style="1107"/>
    <col min="12793" max="12793" width="37.5546875" style="1107" customWidth="1"/>
    <col min="12794" max="12794" width="18.44140625" style="1107" customWidth="1"/>
    <col min="12795" max="12795" width="8.88671875" style="1107" customWidth="1"/>
    <col min="12796" max="12802" width="8.88671875" style="1107" bestFit="1" customWidth="1"/>
    <col min="12803" max="12803" width="10.109375" style="1107" customWidth="1"/>
    <col min="12804" max="12804" width="9.109375" style="1107" customWidth="1"/>
    <col min="12805" max="13048" width="18.44140625" style="1107"/>
    <col min="13049" max="13049" width="37.5546875" style="1107" customWidth="1"/>
    <col min="13050" max="13050" width="18.44140625" style="1107" customWidth="1"/>
    <col min="13051" max="13051" width="8.88671875" style="1107" customWidth="1"/>
    <col min="13052" max="13058" width="8.88671875" style="1107" bestFit="1" customWidth="1"/>
    <col min="13059" max="13059" width="10.109375" style="1107" customWidth="1"/>
    <col min="13060" max="13060" width="9.109375" style="1107" customWidth="1"/>
    <col min="13061" max="13304" width="18.44140625" style="1107"/>
    <col min="13305" max="13305" width="37.5546875" style="1107" customWidth="1"/>
    <col min="13306" max="13306" width="18.44140625" style="1107" customWidth="1"/>
    <col min="13307" max="13307" width="8.88671875" style="1107" customWidth="1"/>
    <col min="13308" max="13314" width="8.88671875" style="1107" bestFit="1" customWidth="1"/>
    <col min="13315" max="13315" width="10.109375" style="1107" customWidth="1"/>
    <col min="13316" max="13316" width="9.109375" style="1107" customWidth="1"/>
    <col min="13317" max="13560" width="18.44140625" style="1107"/>
    <col min="13561" max="13561" width="37.5546875" style="1107" customWidth="1"/>
    <col min="13562" max="13562" width="18.44140625" style="1107" customWidth="1"/>
    <col min="13563" max="13563" width="8.88671875" style="1107" customWidth="1"/>
    <col min="13564" max="13570" width="8.88671875" style="1107" bestFit="1" customWidth="1"/>
    <col min="13571" max="13571" width="10.109375" style="1107" customWidth="1"/>
    <col min="13572" max="13572" width="9.109375" style="1107" customWidth="1"/>
    <col min="13573" max="13816" width="18.44140625" style="1107"/>
    <col min="13817" max="13817" width="37.5546875" style="1107" customWidth="1"/>
    <col min="13818" max="13818" width="18.44140625" style="1107" customWidth="1"/>
    <col min="13819" max="13819" width="8.88671875" style="1107" customWidth="1"/>
    <col min="13820" max="13826" width="8.88671875" style="1107" bestFit="1" customWidth="1"/>
    <col min="13827" max="13827" width="10.109375" style="1107" customWidth="1"/>
    <col min="13828" max="13828" width="9.109375" style="1107" customWidth="1"/>
    <col min="13829" max="14072" width="18.44140625" style="1107"/>
    <col min="14073" max="14073" width="37.5546875" style="1107" customWidth="1"/>
    <col min="14074" max="14074" width="18.44140625" style="1107" customWidth="1"/>
    <col min="14075" max="14075" width="8.88671875" style="1107" customWidth="1"/>
    <col min="14076" max="14082" width="8.88671875" style="1107" bestFit="1" customWidth="1"/>
    <col min="14083" max="14083" width="10.109375" style="1107" customWidth="1"/>
    <col min="14084" max="14084" width="9.109375" style="1107" customWidth="1"/>
    <col min="14085" max="14328" width="18.44140625" style="1107"/>
    <col min="14329" max="14329" width="37.5546875" style="1107" customWidth="1"/>
    <col min="14330" max="14330" width="18.44140625" style="1107" customWidth="1"/>
    <col min="14331" max="14331" width="8.88671875" style="1107" customWidth="1"/>
    <col min="14332" max="14338" width="8.88671875" style="1107" bestFit="1" customWidth="1"/>
    <col min="14339" max="14339" width="10.109375" style="1107" customWidth="1"/>
    <col min="14340" max="14340" width="9.109375" style="1107" customWidth="1"/>
    <col min="14341" max="14584" width="18.44140625" style="1107"/>
    <col min="14585" max="14585" width="37.5546875" style="1107" customWidth="1"/>
    <col min="14586" max="14586" width="18.44140625" style="1107" customWidth="1"/>
    <col min="14587" max="14587" width="8.88671875" style="1107" customWidth="1"/>
    <col min="14588" max="14594" width="8.88671875" style="1107" bestFit="1" customWidth="1"/>
    <col min="14595" max="14595" width="10.109375" style="1107" customWidth="1"/>
    <col min="14596" max="14596" width="9.109375" style="1107" customWidth="1"/>
    <col min="14597" max="14840" width="18.44140625" style="1107"/>
    <col min="14841" max="14841" width="37.5546875" style="1107" customWidth="1"/>
    <col min="14842" max="14842" width="18.44140625" style="1107" customWidth="1"/>
    <col min="14843" max="14843" width="8.88671875" style="1107" customWidth="1"/>
    <col min="14844" max="14850" width="8.88671875" style="1107" bestFit="1" customWidth="1"/>
    <col min="14851" max="14851" width="10.109375" style="1107" customWidth="1"/>
    <col min="14852" max="14852" width="9.109375" style="1107" customWidth="1"/>
    <col min="14853" max="15096" width="18.44140625" style="1107"/>
    <col min="15097" max="15097" width="37.5546875" style="1107" customWidth="1"/>
    <col min="15098" max="15098" width="18.44140625" style="1107" customWidth="1"/>
    <col min="15099" max="15099" width="8.88671875" style="1107" customWidth="1"/>
    <col min="15100" max="15106" width="8.88671875" style="1107" bestFit="1" customWidth="1"/>
    <col min="15107" max="15107" width="10.109375" style="1107" customWidth="1"/>
    <col min="15108" max="15108" width="9.109375" style="1107" customWidth="1"/>
    <col min="15109" max="15352" width="18.44140625" style="1107"/>
    <col min="15353" max="15353" width="37.5546875" style="1107" customWidth="1"/>
    <col min="15354" max="15354" width="18.44140625" style="1107" customWidth="1"/>
    <col min="15355" max="15355" width="8.88671875" style="1107" customWidth="1"/>
    <col min="15356" max="15362" width="8.88671875" style="1107" bestFit="1" customWidth="1"/>
    <col min="15363" max="15363" width="10.109375" style="1107" customWidth="1"/>
    <col min="15364" max="15364" width="9.109375" style="1107" customWidth="1"/>
    <col min="15365" max="15608" width="18.44140625" style="1107"/>
    <col min="15609" max="15609" width="37.5546875" style="1107" customWidth="1"/>
    <col min="15610" max="15610" width="18.44140625" style="1107" customWidth="1"/>
    <col min="15611" max="15611" width="8.88671875" style="1107" customWidth="1"/>
    <col min="15612" max="15618" width="8.88671875" style="1107" bestFit="1" customWidth="1"/>
    <col min="15619" max="15619" width="10.109375" style="1107" customWidth="1"/>
    <col min="15620" max="15620" width="9.109375" style="1107" customWidth="1"/>
    <col min="15621" max="15864" width="18.44140625" style="1107"/>
    <col min="15865" max="15865" width="37.5546875" style="1107" customWidth="1"/>
    <col min="15866" max="15866" width="18.44140625" style="1107" customWidth="1"/>
    <col min="15867" max="15867" width="8.88671875" style="1107" customWidth="1"/>
    <col min="15868" max="15874" width="8.88671875" style="1107" bestFit="1" customWidth="1"/>
    <col min="15875" max="15875" width="10.109375" style="1107" customWidth="1"/>
    <col min="15876" max="15876" width="9.109375" style="1107" customWidth="1"/>
    <col min="15877" max="16120" width="18.44140625" style="1107"/>
    <col min="16121" max="16121" width="37.5546875" style="1107" customWidth="1"/>
    <col min="16122" max="16122" width="18.44140625" style="1107" customWidth="1"/>
    <col min="16123" max="16123" width="8.88671875" style="1107" customWidth="1"/>
    <col min="16124" max="16130" width="8.88671875" style="1107" bestFit="1" customWidth="1"/>
    <col min="16131" max="16131" width="10.109375" style="1107" customWidth="1"/>
    <col min="16132" max="16132" width="9.109375" style="1107" customWidth="1"/>
    <col min="16133" max="16384" width="18.44140625" style="1107"/>
  </cols>
  <sheetData>
    <row r="1" spans="1:14">
      <c r="A1" s="3478" t="s">
        <v>999</v>
      </c>
      <c r="B1" s="3478"/>
      <c r="C1" s="3478"/>
      <c r="D1" s="3478"/>
      <c r="E1" s="3478"/>
      <c r="F1" s="3478"/>
      <c r="G1" s="3478"/>
      <c r="H1" s="3478"/>
      <c r="I1" s="3478"/>
      <c r="J1" s="3478"/>
      <c r="K1" s="3478"/>
      <c r="L1" s="3478"/>
      <c r="M1" s="3478"/>
      <c r="N1" s="3478"/>
    </row>
    <row r="2" spans="1:14">
      <c r="A2" s="3478" t="s">
        <v>998</v>
      </c>
      <c r="B2" s="3478"/>
      <c r="C2" s="3478"/>
      <c r="D2" s="3478"/>
      <c r="E2" s="3478"/>
      <c r="F2" s="3478"/>
      <c r="G2" s="3478"/>
      <c r="H2" s="3478"/>
      <c r="I2" s="3478"/>
      <c r="J2" s="3478"/>
      <c r="K2" s="3478"/>
      <c r="L2" s="3478"/>
      <c r="M2" s="3478"/>
      <c r="N2" s="3478"/>
    </row>
    <row r="3" spans="1:14">
      <c r="A3" s="3478" t="s">
        <v>957</v>
      </c>
      <c r="B3" s="3478"/>
      <c r="C3" s="3478"/>
      <c r="D3" s="3478"/>
      <c r="E3" s="3478"/>
      <c r="F3" s="3478"/>
      <c r="G3" s="3478"/>
      <c r="H3" s="3478"/>
      <c r="I3" s="3478"/>
      <c r="J3" s="3478"/>
      <c r="K3" s="3478"/>
      <c r="L3" s="3478"/>
      <c r="M3" s="3478"/>
      <c r="N3" s="3478"/>
    </row>
    <row r="4" spans="1:14" ht="16.8" thickBot="1">
      <c r="A4" s="1290"/>
      <c r="B4" s="1263"/>
      <c r="C4" s="1266"/>
      <c r="D4" s="1261"/>
      <c r="E4" s="1266"/>
      <c r="F4" s="1266"/>
      <c r="G4" s="3482" t="s">
        <v>956</v>
      </c>
      <c r="H4" s="3482"/>
      <c r="I4" s="3482"/>
      <c r="J4" s="3482"/>
      <c r="K4" s="3482"/>
      <c r="L4" s="3482"/>
      <c r="M4" s="3482"/>
      <c r="N4" s="3482"/>
    </row>
    <row r="5" spans="1:14" ht="16.2" thickTop="1">
      <c r="A5" s="3483" t="s">
        <v>56</v>
      </c>
      <c r="B5" s="1289" t="s">
        <v>248</v>
      </c>
      <c r="C5" s="1288" t="s">
        <v>246</v>
      </c>
      <c r="D5" s="1288" t="s">
        <v>244</v>
      </c>
      <c r="E5" s="1288" t="s">
        <v>242</v>
      </c>
      <c r="F5" s="1288" t="s">
        <v>240</v>
      </c>
      <c r="G5" s="1288" t="s">
        <v>239</v>
      </c>
      <c r="H5" s="1288" t="s">
        <v>237</v>
      </c>
      <c r="I5" s="1288" t="s">
        <v>236</v>
      </c>
      <c r="J5" s="1288" t="s">
        <v>235</v>
      </c>
      <c r="K5" s="1288" t="s">
        <v>997</v>
      </c>
      <c r="L5" s="1288" t="s">
        <v>224</v>
      </c>
      <c r="M5" s="1288" t="s">
        <v>925</v>
      </c>
      <c r="N5" s="2118" t="s">
        <v>924</v>
      </c>
    </row>
    <row r="6" spans="1:14">
      <c r="A6" s="3484"/>
      <c r="B6" s="1286" t="s">
        <v>249</v>
      </c>
      <c r="C6" s="1286" t="s">
        <v>247</v>
      </c>
      <c r="D6" s="1286" t="s">
        <v>245</v>
      </c>
      <c r="E6" s="1286" t="s">
        <v>243</v>
      </c>
      <c r="F6" s="1286" t="s">
        <v>241</v>
      </c>
      <c r="G6" s="1286" t="s">
        <v>58</v>
      </c>
      <c r="H6" s="1286" t="s">
        <v>238</v>
      </c>
      <c r="I6" s="1286" t="s">
        <v>59</v>
      </c>
      <c r="J6" s="1286" t="s">
        <v>60</v>
      </c>
      <c r="K6" s="1287" t="s">
        <v>996</v>
      </c>
      <c r="L6" s="1286" t="s">
        <v>150</v>
      </c>
      <c r="M6" s="1287" t="s">
        <v>923</v>
      </c>
      <c r="N6" s="2119" t="s">
        <v>922</v>
      </c>
    </row>
    <row r="7" spans="1:14">
      <c r="A7" s="1285" t="s">
        <v>928</v>
      </c>
      <c r="B7" s="1284">
        <v>1758379.1778574469</v>
      </c>
      <c r="C7" s="1283">
        <v>1949294.8185045589</v>
      </c>
      <c r="D7" s="1283">
        <v>2232525.2835277542</v>
      </c>
      <c r="E7" s="1283">
        <v>2423638.4828479951</v>
      </c>
      <c r="F7" s="1283">
        <v>2608184.437723869</v>
      </c>
      <c r="G7" s="1283">
        <v>3077144.9193089572</v>
      </c>
      <c r="H7" s="1283">
        <v>3455949.2898334255</v>
      </c>
      <c r="I7" s="1283">
        <v>3858930.4023853722</v>
      </c>
      <c r="J7" s="1283">
        <v>3888703.6509138336</v>
      </c>
      <c r="K7" s="1283">
        <v>4352550.2409953959</v>
      </c>
      <c r="L7" s="1283">
        <v>4976557.6957059372</v>
      </c>
      <c r="M7" s="1283">
        <v>5348527.6376383342</v>
      </c>
      <c r="N7" s="2120">
        <v>5704844.3761013988</v>
      </c>
    </row>
    <row r="8" spans="1:14">
      <c r="A8" s="1277" t="s">
        <v>995</v>
      </c>
      <c r="B8" s="1276">
        <v>737440</v>
      </c>
      <c r="C8" s="1282">
        <v>805560</v>
      </c>
      <c r="D8" s="1282">
        <v>916003</v>
      </c>
      <c r="E8" s="1282">
        <v>1011564</v>
      </c>
      <c r="F8" s="1282">
        <v>1072003</v>
      </c>
      <c r="G8" s="1282">
        <v>1226772</v>
      </c>
      <c r="H8" s="1282">
        <v>1302767</v>
      </c>
      <c r="I8" s="1282">
        <v>1423500</v>
      </c>
      <c r="J8" s="1282">
        <v>1557945.3044999999</v>
      </c>
      <c r="K8" s="1282">
        <v>1616196.879435255</v>
      </c>
      <c r="L8" s="1282">
        <v>1729330.660995723</v>
      </c>
      <c r="M8" s="1282">
        <v>1902263.7270952954</v>
      </c>
      <c r="N8" s="2121">
        <v>2029715.3968106802</v>
      </c>
    </row>
    <row r="9" spans="1:14" ht="27">
      <c r="A9" s="1277" t="s">
        <v>994</v>
      </c>
      <c r="B9" s="1276">
        <v>140795.98187825349</v>
      </c>
      <c r="C9" s="1276">
        <v>173111.95777628224</v>
      </c>
      <c r="D9" s="1276">
        <v>211363.75826291225</v>
      </c>
      <c r="E9" s="1276">
        <v>238477.43337196938</v>
      </c>
      <c r="F9" s="1276">
        <v>268191.81245440309</v>
      </c>
      <c r="G9" s="1276">
        <v>358035.3106974893</v>
      </c>
      <c r="H9" s="1276">
        <v>446578.84502833645</v>
      </c>
      <c r="I9" s="1276">
        <v>518733.42564556509</v>
      </c>
      <c r="J9" s="1276">
        <v>462307.12285409687</v>
      </c>
      <c r="K9" s="1276">
        <v>639372.47595034237</v>
      </c>
      <c r="L9" s="1276">
        <v>722744.83509614482</v>
      </c>
      <c r="M9" s="1276">
        <v>611970.89912326355</v>
      </c>
      <c r="N9" s="2122">
        <v>657469.76698621025</v>
      </c>
    </row>
    <row r="10" spans="1:14">
      <c r="A10" s="1281" t="s">
        <v>993</v>
      </c>
      <c r="B10" s="1274">
        <v>840.80430954348321</v>
      </c>
      <c r="C10" s="1278">
        <v>1110.3173826722584</v>
      </c>
      <c r="D10" s="1278">
        <v>1293.8528460279827</v>
      </c>
      <c r="E10" s="1278">
        <v>1447.0450229976959</v>
      </c>
      <c r="F10" s="1278">
        <v>1409.4218523997558</v>
      </c>
      <c r="G10" s="1278">
        <v>1453.1921872677917</v>
      </c>
      <c r="H10" s="1278">
        <v>1651.4715420673583</v>
      </c>
      <c r="I10" s="1278">
        <v>2283.6796204438738</v>
      </c>
      <c r="J10" s="1278">
        <v>2127.9212519314992</v>
      </c>
      <c r="K10" s="1278">
        <v>1755.5350328434868</v>
      </c>
      <c r="L10" s="1278">
        <v>2171.7723891306778</v>
      </c>
      <c r="M10" s="1278">
        <v>2383.9545515487448</v>
      </c>
      <c r="N10" s="2123">
        <v>2717.708188765569</v>
      </c>
    </row>
    <row r="11" spans="1:14">
      <c r="A11" s="1281" t="s">
        <v>929</v>
      </c>
      <c r="B11" s="1274">
        <v>139955.17756871</v>
      </c>
      <c r="C11" s="1274">
        <v>172001.64039361</v>
      </c>
      <c r="D11" s="1274">
        <v>210069.90541688426</v>
      </c>
      <c r="E11" s="1274">
        <v>237030.3883489717</v>
      </c>
      <c r="F11" s="1274">
        <v>266782.39060200332</v>
      </c>
      <c r="G11" s="1274">
        <v>356582.11851022154</v>
      </c>
      <c r="H11" s="1274">
        <v>444927.37348626909</v>
      </c>
      <c r="I11" s="1274">
        <v>516449.74602512119</v>
      </c>
      <c r="J11" s="1274">
        <v>460179.20160216535</v>
      </c>
      <c r="K11" s="1274">
        <v>637616.9409174989</v>
      </c>
      <c r="L11" s="1274">
        <v>720573.06270701415</v>
      </c>
      <c r="M11" s="1274">
        <v>609586.94457171485</v>
      </c>
      <c r="N11" s="2124">
        <v>654752.05879744468</v>
      </c>
    </row>
    <row r="12" spans="1:14">
      <c r="A12" s="1277" t="s">
        <v>992</v>
      </c>
      <c r="B12" s="1276">
        <v>880143.19597919344</v>
      </c>
      <c r="C12" s="1282">
        <v>970622.86072827666</v>
      </c>
      <c r="D12" s="1282">
        <v>1105158.525264842</v>
      </c>
      <c r="E12" s="1282">
        <v>1173597.0494760256</v>
      </c>
      <c r="F12" s="1282">
        <v>1267989.6252694658</v>
      </c>
      <c r="G12" s="1282">
        <v>1492337.6086114678</v>
      </c>
      <c r="H12" s="1282">
        <v>1706603.4448050892</v>
      </c>
      <c r="I12" s="1282">
        <v>1916696.9767398071</v>
      </c>
      <c r="J12" s="1282">
        <v>1868451.2235597372</v>
      </c>
      <c r="K12" s="1282">
        <v>2096980.8856097984</v>
      </c>
      <c r="L12" s="1282">
        <v>2524482.1996140694</v>
      </c>
      <c r="M12" s="1282">
        <v>2834293.011419775</v>
      </c>
      <c r="N12" s="2121">
        <v>3017659.2123045083</v>
      </c>
    </row>
    <row r="13" spans="1:14">
      <c r="A13" s="1281" t="s">
        <v>991</v>
      </c>
      <c r="B13" s="1274">
        <v>22521.3</v>
      </c>
      <c r="C13" s="1278">
        <v>23320.14</v>
      </c>
      <c r="D13" s="1280">
        <v>39539.799999999996</v>
      </c>
      <c r="E13" s="1280">
        <v>42831.5</v>
      </c>
      <c r="F13" s="1280">
        <v>43085.254032349287</v>
      </c>
      <c r="G13" s="1279">
        <v>51958.827345880141</v>
      </c>
      <c r="H13" s="1278">
        <v>69142.832647786825</v>
      </c>
      <c r="I13" s="1278">
        <v>79916.698801712802</v>
      </c>
      <c r="J13" s="1278">
        <v>68055.414098843015</v>
      </c>
      <c r="K13" s="1278">
        <v>60878.554963328752</v>
      </c>
      <c r="L13" s="1278">
        <v>57494.026992937026</v>
      </c>
      <c r="M13" s="1278">
        <v>96171.051087977612</v>
      </c>
      <c r="N13" s="2123">
        <v>126549.33288573977</v>
      </c>
    </row>
    <row r="14" spans="1:14">
      <c r="A14" s="1281" t="s">
        <v>990</v>
      </c>
      <c r="B14" s="1274">
        <v>10229.9</v>
      </c>
      <c r="C14" s="1278">
        <v>10241.299999999999</v>
      </c>
      <c r="D14" s="1280">
        <v>6788.1</v>
      </c>
      <c r="E14" s="1280">
        <v>8589</v>
      </c>
      <c r="F14" s="1280">
        <v>9080.9320000000007</v>
      </c>
      <c r="G14" s="1279">
        <v>20963.755000000001</v>
      </c>
      <c r="H14" s="1278">
        <v>46528.057000000001</v>
      </c>
      <c r="I14" s="1278">
        <v>40001.156000000003</v>
      </c>
      <c r="J14" s="1278">
        <v>22101.812764279999</v>
      </c>
      <c r="K14" s="1278">
        <v>37593.027978409998</v>
      </c>
      <c r="L14" s="1278">
        <v>28654.482</v>
      </c>
      <c r="M14" s="1278">
        <v>33803.568398329997</v>
      </c>
      <c r="N14" s="2123">
        <v>39118.50725966569</v>
      </c>
    </row>
    <row r="15" spans="1:14">
      <c r="A15" s="1277" t="s">
        <v>168</v>
      </c>
      <c r="B15" s="1276">
        <v>1770670.5778574471</v>
      </c>
      <c r="C15" s="1276">
        <v>1962373.6585045587</v>
      </c>
      <c r="D15" s="1276">
        <v>2265276.983527754</v>
      </c>
      <c r="E15" s="1276">
        <v>2457880.9828479951</v>
      </c>
      <c r="F15" s="1276">
        <v>2642188.7597562182</v>
      </c>
      <c r="G15" s="1276">
        <v>3108139.9916548375</v>
      </c>
      <c r="H15" s="1276">
        <v>3478564.0654812125</v>
      </c>
      <c r="I15" s="1276">
        <v>3898845.9451870848</v>
      </c>
      <c r="J15" s="1276">
        <v>3934657.2522483966</v>
      </c>
      <c r="K15" s="1276">
        <v>4375835.7679803148</v>
      </c>
      <c r="L15" s="1276">
        <v>5005397.240698874</v>
      </c>
      <c r="M15" s="1276">
        <v>5410895.1203279812</v>
      </c>
      <c r="N15" s="2122">
        <v>5792275.2017274722</v>
      </c>
    </row>
    <row r="16" spans="1:14">
      <c r="A16" s="1281" t="s">
        <v>989</v>
      </c>
      <c r="B16" s="1274">
        <v>427805.7</v>
      </c>
      <c r="C16" s="1278">
        <v>505068.2</v>
      </c>
      <c r="D16" s="1280">
        <v>634854.80000000005</v>
      </c>
      <c r="E16" s="1280">
        <v>712522.2</v>
      </c>
      <c r="F16" s="1280">
        <v>781989.59876815509</v>
      </c>
      <c r="G16" s="1279">
        <v>855708.843463692</v>
      </c>
      <c r="H16" s="1278">
        <v>870475.70609414612</v>
      </c>
      <c r="I16" s="1278">
        <v>1005588.0952605744</v>
      </c>
      <c r="J16" s="1278">
        <v>987673.52274271101</v>
      </c>
      <c r="K16" s="1278">
        <v>1077413.977805678</v>
      </c>
      <c r="L16" s="1278">
        <v>1125595.3402601213</v>
      </c>
      <c r="M16" s="1278">
        <v>1356265.7561855896</v>
      </c>
      <c r="N16" s="2123">
        <v>1572285.5424490399</v>
      </c>
    </row>
    <row r="17" spans="1:14">
      <c r="A17" s="1281" t="s">
        <v>988</v>
      </c>
      <c r="B17" s="1274">
        <v>5033.6000000000004</v>
      </c>
      <c r="C17" s="1278">
        <v>7367.6</v>
      </c>
      <c r="D17" s="1280">
        <v>3354.5</v>
      </c>
      <c r="E17" s="1280">
        <v>2565.6999999999998</v>
      </c>
      <c r="F17" s="1280">
        <v>3802.7973375725201</v>
      </c>
      <c r="G17" s="1279">
        <v>3907.5870817062</v>
      </c>
      <c r="H17" s="1278">
        <v>5804.7585265767002</v>
      </c>
      <c r="I17" s="1278">
        <v>10802.9758774202</v>
      </c>
      <c r="J17" s="1278">
        <v>5452.2633257542402</v>
      </c>
      <c r="K17" s="1278">
        <v>6061.9766997672205</v>
      </c>
      <c r="L17" s="1278">
        <v>7718.5286690042703</v>
      </c>
      <c r="M17" s="1278">
        <v>7783.7149784671101</v>
      </c>
      <c r="N17" s="2123">
        <v>31722.611925620837</v>
      </c>
    </row>
    <row r="18" spans="1:14">
      <c r="A18" s="1277" t="s">
        <v>115</v>
      </c>
      <c r="B18" s="1276">
        <v>2193442.6778574469</v>
      </c>
      <c r="C18" s="1276">
        <v>2460074.2585045588</v>
      </c>
      <c r="D18" s="1276">
        <v>2896777.2835277542</v>
      </c>
      <c r="E18" s="1276">
        <v>3167837.4828479951</v>
      </c>
      <c r="F18" s="1276">
        <v>3420375.5611868007</v>
      </c>
      <c r="G18" s="1276">
        <v>3959941.2480368232</v>
      </c>
      <c r="H18" s="1276">
        <v>4343235.013048782</v>
      </c>
      <c r="I18" s="1276">
        <v>4893631.0645702388</v>
      </c>
      <c r="J18" s="1276">
        <v>4916878.5116653536</v>
      </c>
      <c r="K18" s="1276">
        <v>5447187.769086225</v>
      </c>
      <c r="L18" s="1276">
        <v>6123274.0522899907</v>
      </c>
      <c r="M18" s="1276">
        <v>6759377.1615351038</v>
      </c>
      <c r="N18" s="2122">
        <v>7332838.132250892</v>
      </c>
    </row>
    <row r="19" spans="1:14">
      <c r="A19" s="1275" t="s">
        <v>981</v>
      </c>
      <c r="B19" s="1274">
        <v>1598003.8531820972</v>
      </c>
      <c r="C19" s="1274">
        <v>1789862.6409575525</v>
      </c>
      <c r="D19" s="1274">
        <v>2023455.6036075947</v>
      </c>
      <c r="E19" s="1274">
        <v>2238829.5074590803</v>
      </c>
      <c r="F19" s="1274">
        <v>2513171.9581776042</v>
      </c>
      <c r="G19" s="1274">
        <v>2677585.1859926451</v>
      </c>
      <c r="H19" s="1274">
        <v>2944758.6761377258</v>
      </c>
      <c r="I19" s="1274">
        <v>3268382.5660385811</v>
      </c>
      <c r="J19" s="1274">
        <v>3666294.7880911082</v>
      </c>
      <c r="K19" s="1274">
        <v>4075168.8672802169</v>
      </c>
      <c r="L19" s="1274">
        <v>4648915.4666304747</v>
      </c>
      <c r="M19" s="1274">
        <v>4952326.6237494489</v>
      </c>
      <c r="N19" s="2124">
        <v>5270387.3975637034</v>
      </c>
    </row>
    <row r="20" spans="1:14">
      <c r="A20" s="1275" t="s">
        <v>987</v>
      </c>
      <c r="B20" s="1276">
        <v>160375.32467534975</v>
      </c>
      <c r="C20" s="1276">
        <v>159432.1775470064</v>
      </c>
      <c r="D20" s="1276">
        <v>209069.67992015951</v>
      </c>
      <c r="E20" s="1276">
        <v>184808.97538891481</v>
      </c>
      <c r="F20" s="1276">
        <v>95012.479546264745</v>
      </c>
      <c r="G20" s="1276">
        <v>399559.73331631208</v>
      </c>
      <c r="H20" s="1276">
        <v>511190.61369569972</v>
      </c>
      <c r="I20" s="1276">
        <v>590547.83634679113</v>
      </c>
      <c r="J20" s="1276">
        <v>222408.86282272544</v>
      </c>
      <c r="K20" s="1276">
        <v>277381.37371517904</v>
      </c>
      <c r="L20" s="1276">
        <v>327642.22907546256</v>
      </c>
      <c r="M20" s="1276">
        <v>396201.01388888527</v>
      </c>
      <c r="N20" s="2122">
        <v>434456.97853769548</v>
      </c>
    </row>
    <row r="21" spans="1:14">
      <c r="A21" s="1277" t="s">
        <v>986</v>
      </c>
      <c r="B21" s="1276">
        <v>595438.82467534975</v>
      </c>
      <c r="C21" s="1276">
        <v>670211.61754700635</v>
      </c>
      <c r="D21" s="1276">
        <v>873321.67992015951</v>
      </c>
      <c r="E21" s="1276">
        <v>929007.97538891481</v>
      </c>
      <c r="F21" s="1276">
        <v>907203.60300919646</v>
      </c>
      <c r="G21" s="1276">
        <v>1282356.0620441781</v>
      </c>
      <c r="H21" s="1276">
        <v>1398476.3369110562</v>
      </c>
      <c r="I21" s="1276">
        <v>1625248.4985316577</v>
      </c>
      <c r="J21" s="1276">
        <v>1250583.7235742453</v>
      </c>
      <c r="K21" s="1276">
        <v>1372018.9018060081</v>
      </c>
      <c r="L21" s="1276">
        <v>1474358.585659516</v>
      </c>
      <c r="M21" s="1276">
        <v>1807050.5377856549</v>
      </c>
      <c r="N21" s="2122">
        <v>2062450.7346871886</v>
      </c>
    </row>
    <row r="22" spans="1:14">
      <c r="A22" s="1275" t="s">
        <v>985</v>
      </c>
      <c r="B22" s="1274">
        <v>502944.01325664471</v>
      </c>
      <c r="C22" s="1274">
        <v>578484.60192436585</v>
      </c>
      <c r="D22" s="1274">
        <v>691772.2540324732</v>
      </c>
      <c r="E22" s="1274">
        <v>758051.94675126299</v>
      </c>
      <c r="F22" s="1274">
        <v>736577.34617297107</v>
      </c>
      <c r="G22" s="1274">
        <v>1148546.0029745237</v>
      </c>
      <c r="H22" s="1274">
        <v>1366751.924826843</v>
      </c>
      <c r="I22" s="1274">
        <v>1596776.8131379036</v>
      </c>
      <c r="J22" s="1274">
        <v>1183732.3384166558</v>
      </c>
      <c r="K22" s="1274">
        <v>1530513.2461840266</v>
      </c>
      <c r="L22" s="1274">
        <v>1873367.8271766291</v>
      </c>
      <c r="M22" s="1274">
        <v>1693273.4881465912</v>
      </c>
      <c r="N22" s="2124">
        <v>1741478.7072129122</v>
      </c>
    </row>
    <row r="23" spans="1:14" ht="16.2" thickBot="1">
      <c r="A23" s="1273" t="s">
        <v>984</v>
      </c>
      <c r="B23" s="1272">
        <v>75979.199999999837</v>
      </c>
      <c r="C23" s="1272">
        <v>57060.439999999944</v>
      </c>
      <c r="D23" s="1272">
        <v>89721.500000000116</v>
      </c>
      <c r="E23" s="1272">
        <v>108319.79999999981</v>
      </c>
      <c r="F23" s="1272">
        <v>140418.53156132216</v>
      </c>
      <c r="G23" s="1272">
        <v>-10130.609031744767</v>
      </c>
      <c r="H23" s="1272">
        <v>-246822.22110370663</v>
      </c>
      <c r="I23" s="1272">
        <v>-265359.62453114777</v>
      </c>
      <c r="J23" s="1272">
        <v>-33763.120085890638</v>
      </c>
      <c r="K23" s="1272">
        <v>-333671.93453037809</v>
      </c>
      <c r="L23" s="1272">
        <v>-623376.52674717223</v>
      </c>
      <c r="M23" s="1272">
        <v>-72158.435609310167</v>
      </c>
      <c r="N23" s="2125">
        <v>158754.27781932778</v>
      </c>
    </row>
    <row r="24" spans="1:14" ht="16.2" thickTop="1">
      <c r="A24" s="1271" t="s">
        <v>927</v>
      </c>
      <c r="B24" s="1270"/>
      <c r="C24" s="1270"/>
      <c r="D24" s="1268"/>
      <c r="E24" s="1268"/>
      <c r="F24" s="1269"/>
      <c r="G24" s="1268"/>
      <c r="H24" s="1266"/>
    </row>
    <row r="25" spans="1:14">
      <c r="A25" s="1267" t="s">
        <v>893</v>
      </c>
      <c r="B25" s="1266"/>
      <c r="C25" s="1266"/>
      <c r="D25" s="1266"/>
      <c r="E25" s="1266"/>
      <c r="F25" s="1266"/>
      <c r="G25" s="1266"/>
    </row>
    <row r="26" spans="1:14">
      <c r="A26" s="1108"/>
    </row>
    <row r="27" spans="1:14">
      <c r="A27" s="1108"/>
      <c r="J27" s="1265"/>
      <c r="K27" s="1265"/>
    </row>
  </sheetData>
  <mergeCells count="5">
    <mergeCell ref="A1:N1"/>
    <mergeCell ref="A2:N2"/>
    <mergeCell ref="A3:N3"/>
    <mergeCell ref="G4:N4"/>
    <mergeCell ref="A5:A6"/>
  </mergeCells>
  <printOptions horizontalCentered="1"/>
  <pageMargins left="0.55118110236220474" right="0.55118110236220474" top="0.70866141732283461" bottom="0.70866141732283461" header="0" footer="0"/>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A3" sqref="A3:J3"/>
    </sheetView>
  </sheetViews>
  <sheetFormatPr defaultRowHeight="14.4"/>
  <cols>
    <col min="1" max="1" width="41.6640625" style="301" bestFit="1" customWidth="1"/>
    <col min="2" max="2" width="13.33203125" style="301" bestFit="1" customWidth="1"/>
    <col min="3" max="3" width="11.109375" style="301" bestFit="1" customWidth="1"/>
    <col min="4" max="4" width="9.33203125" style="301" bestFit="1" customWidth="1"/>
    <col min="5" max="5" width="12.33203125" style="301" bestFit="1" customWidth="1"/>
    <col min="6" max="6" width="10.88671875" style="301" bestFit="1" customWidth="1"/>
    <col min="7" max="7" width="9.33203125" style="301" bestFit="1" customWidth="1"/>
    <col min="8" max="8" width="11.6640625" style="301" customWidth="1"/>
    <col min="9" max="9" width="10.88671875" style="301" bestFit="1" customWidth="1"/>
    <col min="10" max="10" width="9.33203125" style="301" bestFit="1" customWidth="1"/>
    <col min="11" max="11" width="8.88671875" style="301"/>
    <col min="12" max="12" width="8.5546875" style="301" customWidth="1"/>
    <col min="13" max="13" width="10.5546875" style="301" bestFit="1" customWidth="1"/>
    <col min="14" max="14" width="9.5546875" style="301" bestFit="1" customWidth="1"/>
    <col min="15" max="251" width="8.88671875" style="301"/>
  </cols>
  <sheetData>
    <row r="1" spans="1:32">
      <c r="A1" s="4152" t="s">
        <v>659</v>
      </c>
      <c r="B1" s="4152"/>
      <c r="C1" s="4152"/>
      <c r="D1" s="4152"/>
      <c r="E1" s="4152"/>
      <c r="F1" s="4152"/>
      <c r="G1" s="4152"/>
      <c r="H1" s="4152"/>
      <c r="I1" s="4152"/>
      <c r="J1" s="4152"/>
    </row>
    <row r="2" spans="1:32" ht="15.6">
      <c r="A2" s="4153" t="s">
        <v>653</v>
      </c>
      <c r="B2" s="4153"/>
      <c r="C2" s="4153"/>
      <c r="D2" s="4153"/>
      <c r="E2" s="4153"/>
      <c r="F2" s="4153"/>
      <c r="G2" s="4153"/>
      <c r="H2" s="4153"/>
      <c r="I2" s="4153"/>
      <c r="J2" s="4153"/>
    </row>
    <row r="3" spans="1:32">
      <c r="A3" s="4146" t="s">
        <v>614</v>
      </c>
      <c r="B3" s="4146"/>
      <c r="C3" s="4146"/>
      <c r="D3" s="4146"/>
      <c r="E3" s="4146"/>
      <c r="F3" s="4146"/>
      <c r="G3" s="4146"/>
      <c r="H3" s="4146"/>
      <c r="I3" s="4146"/>
      <c r="J3" s="4146"/>
    </row>
    <row r="4" spans="1:32" ht="15" thickBot="1">
      <c r="A4" s="4152"/>
      <c r="B4" s="4152"/>
      <c r="C4" s="4152"/>
      <c r="D4" s="4152"/>
      <c r="E4" s="4152"/>
      <c r="F4" s="4152"/>
      <c r="G4" s="4152"/>
      <c r="H4" s="4152"/>
      <c r="I4" s="4152"/>
      <c r="J4" s="4152"/>
    </row>
    <row r="5" spans="1:32" ht="15" customHeight="1" thickTop="1">
      <c r="A5" s="4154" t="s">
        <v>56</v>
      </c>
      <c r="B5" s="4156" t="s">
        <v>150</v>
      </c>
      <c r="C5" s="4156"/>
      <c r="D5" s="4156"/>
      <c r="E5" s="4156" t="s">
        <v>173</v>
      </c>
      <c r="F5" s="4156"/>
      <c r="G5" s="4156"/>
      <c r="H5" s="4156" t="s">
        <v>180</v>
      </c>
      <c r="I5" s="4156"/>
      <c r="J5" s="4157"/>
    </row>
    <row r="6" spans="1:32" ht="22.5" customHeight="1">
      <c r="A6" s="4155"/>
      <c r="B6" s="586" t="s">
        <v>625</v>
      </c>
      <c r="C6" s="586" t="s">
        <v>652</v>
      </c>
      <c r="D6" s="586" t="s">
        <v>623</v>
      </c>
      <c r="E6" s="586" t="s">
        <v>625</v>
      </c>
      <c r="F6" s="586" t="s">
        <v>651</v>
      </c>
      <c r="G6" s="586" t="s">
        <v>623</v>
      </c>
      <c r="H6" s="586" t="s">
        <v>625</v>
      </c>
      <c r="I6" s="586" t="s">
        <v>650</v>
      </c>
      <c r="J6" s="2248" t="s">
        <v>623</v>
      </c>
      <c r="L6"/>
      <c r="M6"/>
      <c r="N6"/>
      <c r="O6"/>
      <c r="P6"/>
      <c r="Q6"/>
      <c r="R6"/>
      <c r="S6"/>
      <c r="T6"/>
      <c r="U6"/>
      <c r="V6"/>
    </row>
    <row r="7" spans="1:32" ht="18" customHeight="1">
      <c r="A7" s="2249" t="s">
        <v>649</v>
      </c>
      <c r="B7" s="585"/>
      <c r="C7" s="585"/>
      <c r="D7" s="585"/>
      <c r="E7" s="585"/>
      <c r="F7" s="585"/>
      <c r="G7" s="585"/>
      <c r="H7" s="585"/>
      <c r="I7" s="584"/>
      <c r="J7" s="2250"/>
      <c r="L7"/>
      <c r="M7"/>
      <c r="N7"/>
      <c r="O7"/>
      <c r="P7"/>
      <c r="Q7"/>
      <c r="R7"/>
      <c r="S7"/>
      <c r="T7"/>
      <c r="U7"/>
      <c r="V7"/>
      <c r="X7"/>
      <c r="Y7"/>
      <c r="Z7"/>
      <c r="AA7"/>
      <c r="AB7"/>
      <c r="AC7"/>
      <c r="AD7"/>
      <c r="AE7"/>
      <c r="AF7"/>
    </row>
    <row r="8" spans="1:32" ht="18" customHeight="1">
      <c r="A8" s="2251" t="s">
        <v>648</v>
      </c>
      <c r="B8" s="583">
        <v>512468.75320440001</v>
      </c>
      <c r="C8" s="583">
        <v>83841.452620439974</v>
      </c>
      <c r="D8" s="583">
        <v>42.042901085878398</v>
      </c>
      <c r="E8" s="583">
        <v>2375105.3668401008</v>
      </c>
      <c r="F8" s="583">
        <v>200748.32956400997</v>
      </c>
      <c r="G8" s="583">
        <v>53.909721045961845</v>
      </c>
      <c r="H8" s="583">
        <v>641137.16477480007</v>
      </c>
      <c r="I8" s="583">
        <v>37654.730777479999</v>
      </c>
      <c r="J8" s="2252">
        <v>28.861680836074726</v>
      </c>
      <c r="L8"/>
      <c r="M8"/>
      <c r="N8"/>
      <c r="O8"/>
      <c r="P8"/>
      <c r="Q8"/>
      <c r="R8"/>
      <c r="S8"/>
      <c r="T8"/>
      <c r="U8"/>
      <c r="V8"/>
      <c r="X8"/>
      <c r="Y8"/>
      <c r="Z8"/>
      <c r="AA8"/>
      <c r="AB8"/>
      <c r="AC8"/>
      <c r="AD8"/>
      <c r="AE8"/>
      <c r="AF8"/>
    </row>
    <row r="9" spans="1:32" ht="18" customHeight="1">
      <c r="A9" s="2253" t="s">
        <v>647</v>
      </c>
      <c r="B9" s="576">
        <v>47986.915499800001</v>
      </c>
      <c r="C9" s="576">
        <v>8848.6915499799998</v>
      </c>
      <c r="D9" s="576">
        <v>4.5568109291837366</v>
      </c>
      <c r="E9" s="576">
        <v>34980.7967049</v>
      </c>
      <c r="F9" s="576">
        <v>3498.0796704899999</v>
      </c>
      <c r="G9" s="576">
        <v>0.93938763845372797</v>
      </c>
      <c r="H9" s="576">
        <v>21637.933574999999</v>
      </c>
      <c r="I9" s="576">
        <v>3963.7933575000002</v>
      </c>
      <c r="J9" s="2254">
        <v>3.0381770476696062</v>
      </c>
      <c r="L9"/>
      <c r="M9"/>
      <c r="N9"/>
      <c r="O9"/>
      <c r="P9"/>
      <c r="Q9"/>
      <c r="R9"/>
      <c r="S9"/>
      <c r="T9"/>
      <c r="U9"/>
      <c r="V9"/>
      <c r="X9"/>
      <c r="Y9"/>
      <c r="Z9"/>
      <c r="AA9"/>
      <c r="AB9"/>
      <c r="AC9"/>
      <c r="AD9"/>
      <c r="AE9"/>
      <c r="AF9"/>
    </row>
    <row r="10" spans="1:32" ht="18" customHeight="1">
      <c r="A10" s="2253" t="s">
        <v>646</v>
      </c>
      <c r="B10" s="576">
        <v>102946.21481999999</v>
      </c>
      <c r="C10" s="576">
        <v>10294.621482000002</v>
      </c>
      <c r="D10" s="576">
        <v>4.2007107553184859</v>
      </c>
      <c r="E10" s="576">
        <v>145684.67264999999</v>
      </c>
      <c r="F10" s="576">
        <v>14568.467265000001</v>
      </c>
      <c r="G10" s="576">
        <v>3.9122716887811131</v>
      </c>
      <c r="H10" s="576">
        <v>329564.8095646</v>
      </c>
      <c r="I10" s="576">
        <v>32956.480956460007</v>
      </c>
      <c r="J10" s="2254">
        <v>25.260555983430137</v>
      </c>
      <c r="L10"/>
      <c r="M10"/>
      <c r="N10"/>
      <c r="O10"/>
      <c r="P10"/>
      <c r="Q10"/>
      <c r="R10"/>
      <c r="S10"/>
      <c r="T10"/>
      <c r="U10"/>
      <c r="V10"/>
      <c r="X10"/>
      <c r="Y10"/>
      <c r="Z10"/>
      <c r="AA10"/>
      <c r="AB10"/>
      <c r="AC10"/>
      <c r="AD10"/>
      <c r="AE10"/>
      <c r="AF10"/>
    </row>
    <row r="11" spans="1:32" ht="18" customHeight="1">
      <c r="A11" s="2253" t="s">
        <v>645</v>
      </c>
      <c r="B11" s="576">
        <v>17832.133445199997</v>
      </c>
      <c r="C11" s="576">
        <v>1783.2133445199997</v>
      </c>
      <c r="D11" s="576">
        <v>0.84720069749348437</v>
      </c>
      <c r="E11" s="576">
        <v>6285.5460080000012</v>
      </c>
      <c r="F11" s="576">
        <v>628.5546008</v>
      </c>
      <c r="G11" s="576">
        <v>0.16879444658332451</v>
      </c>
      <c r="H11" s="576">
        <v>2306.69911</v>
      </c>
      <c r="I11" s="576">
        <v>230.66991100000001</v>
      </c>
      <c r="J11" s="2254">
        <v>0.17680438054677045</v>
      </c>
      <c r="L11"/>
      <c r="M11"/>
      <c r="N11"/>
      <c r="O11"/>
      <c r="P11"/>
      <c r="Q11"/>
      <c r="R11"/>
      <c r="S11"/>
      <c r="T11"/>
      <c r="U11"/>
      <c r="V11"/>
      <c r="X11"/>
      <c r="Y11"/>
      <c r="Z11"/>
      <c r="AA11"/>
      <c r="AB11"/>
      <c r="AC11"/>
      <c r="AD11"/>
      <c r="AE11"/>
      <c r="AF11"/>
    </row>
    <row r="12" spans="1:32" ht="18" customHeight="1">
      <c r="A12" s="2253" t="s">
        <v>644</v>
      </c>
      <c r="B12" s="576">
        <v>66666.134225999995</v>
      </c>
      <c r="C12" s="576">
        <v>6531.072868199999</v>
      </c>
      <c r="D12" s="576">
        <v>2.5663414075419353</v>
      </c>
      <c r="E12" s="576">
        <v>51367.394932199983</v>
      </c>
      <c r="F12" s="576">
        <v>5136.7394932200013</v>
      </c>
      <c r="G12" s="576">
        <v>1.3794395886963922</v>
      </c>
      <c r="H12" s="576">
        <v>17113.757643899997</v>
      </c>
      <c r="I12" s="576">
        <v>1711.3757643900001</v>
      </c>
      <c r="J12" s="2254">
        <v>1.3117390586140631</v>
      </c>
      <c r="L12"/>
      <c r="M12"/>
      <c r="N12"/>
      <c r="O12"/>
      <c r="P12"/>
      <c r="Q12"/>
      <c r="R12"/>
      <c r="S12"/>
      <c r="T12"/>
      <c r="U12"/>
      <c r="V12"/>
      <c r="X12"/>
      <c r="Y12"/>
      <c r="Z12"/>
      <c r="AA12"/>
      <c r="AB12"/>
      <c r="AC12"/>
      <c r="AD12"/>
      <c r="AE12"/>
      <c r="AF12"/>
    </row>
    <row r="13" spans="1:32" ht="18" customHeight="1">
      <c r="A13" s="2253" t="s">
        <v>643</v>
      </c>
      <c r="B13" s="576">
        <v>6626.9278099999992</v>
      </c>
      <c r="C13" s="576">
        <v>662.69278100000008</v>
      </c>
      <c r="D13" s="576">
        <v>0.34126691953216409</v>
      </c>
      <c r="E13" s="576">
        <v>0</v>
      </c>
      <c r="F13" s="576">
        <v>0</v>
      </c>
      <c r="G13" s="576">
        <v>0</v>
      </c>
      <c r="H13" s="576">
        <v>0</v>
      </c>
      <c r="I13" s="576">
        <v>0</v>
      </c>
      <c r="J13" s="2254">
        <v>0</v>
      </c>
      <c r="L13"/>
      <c r="M13"/>
      <c r="N13"/>
      <c r="O13"/>
      <c r="P13"/>
      <c r="Q13"/>
      <c r="R13"/>
      <c r="S13"/>
      <c r="T13"/>
      <c r="U13"/>
      <c r="V13"/>
      <c r="X13"/>
      <c r="Y13"/>
      <c r="Z13"/>
      <c r="AA13"/>
      <c r="AB13"/>
      <c r="AC13"/>
      <c r="AD13"/>
      <c r="AE13"/>
      <c r="AF13"/>
    </row>
    <row r="14" spans="1:32" ht="18" customHeight="1">
      <c r="A14" s="2253" t="s">
        <v>642</v>
      </c>
      <c r="B14" s="576">
        <v>0</v>
      </c>
      <c r="C14" s="576">
        <v>0</v>
      </c>
      <c r="D14" s="576">
        <v>0</v>
      </c>
      <c r="E14" s="576">
        <v>26953.532999999999</v>
      </c>
      <c r="F14" s="576">
        <v>2695.3532999999998</v>
      </c>
      <c r="G14" s="576">
        <v>0.72382044143974289</v>
      </c>
      <c r="H14" s="576">
        <v>0</v>
      </c>
      <c r="I14" s="576">
        <v>0</v>
      </c>
      <c r="J14" s="2254">
        <v>0</v>
      </c>
      <c r="L14"/>
      <c r="M14"/>
      <c r="N14"/>
      <c r="O14"/>
      <c r="P14"/>
      <c r="Q14"/>
      <c r="R14"/>
      <c r="S14"/>
      <c r="T14"/>
      <c r="U14"/>
      <c r="V14"/>
      <c r="X14"/>
      <c r="Y14"/>
      <c r="Z14"/>
      <c r="AA14"/>
      <c r="AB14"/>
      <c r="AC14"/>
      <c r="AD14"/>
      <c r="AE14"/>
      <c r="AF14"/>
    </row>
    <row r="15" spans="1:32" ht="18" customHeight="1">
      <c r="A15" s="2253" t="s">
        <v>641</v>
      </c>
      <c r="B15" s="576">
        <v>615.06590000000006</v>
      </c>
      <c r="C15" s="576">
        <v>61.506590000000003</v>
      </c>
      <c r="D15" s="576">
        <v>3.167405033227276E-2</v>
      </c>
      <c r="E15" s="576">
        <v>0</v>
      </c>
      <c r="F15" s="576">
        <v>0</v>
      </c>
      <c r="G15" s="576">
        <v>0</v>
      </c>
      <c r="H15" s="576">
        <v>0</v>
      </c>
      <c r="I15" s="576">
        <v>0</v>
      </c>
      <c r="J15" s="2254">
        <v>0</v>
      </c>
      <c r="L15"/>
      <c r="M15"/>
      <c r="N15"/>
      <c r="O15"/>
      <c r="P15"/>
      <c r="Q15"/>
      <c r="R15"/>
      <c r="S15"/>
      <c r="T15"/>
      <c r="U15"/>
      <c r="V15"/>
      <c r="X15"/>
      <c r="Y15"/>
      <c r="Z15"/>
      <c r="AA15"/>
      <c r="AB15"/>
      <c r="AC15"/>
      <c r="AD15"/>
      <c r="AE15"/>
      <c r="AF15"/>
    </row>
    <row r="16" spans="1:32" ht="18" customHeight="1">
      <c r="A16" s="2253" t="s">
        <v>640</v>
      </c>
      <c r="B16" s="576">
        <v>316545.15658050007</v>
      </c>
      <c r="C16" s="576">
        <v>31654.515658050001</v>
      </c>
      <c r="D16" s="576">
        <v>15.066812569616827</v>
      </c>
      <c r="E16" s="576">
        <v>354223.87487699999</v>
      </c>
      <c r="F16" s="576">
        <v>35422.387487700005</v>
      </c>
      <c r="G16" s="582">
        <v>9.512462855313494</v>
      </c>
      <c r="H16" s="582">
        <v>341368.86795779999</v>
      </c>
      <c r="I16" s="576">
        <v>34136.886795779996</v>
      </c>
      <c r="J16" s="2254">
        <v>26.165316046457004</v>
      </c>
      <c r="L16"/>
      <c r="M16"/>
      <c r="N16"/>
      <c r="O16"/>
      <c r="P16"/>
      <c r="Q16"/>
      <c r="R16"/>
      <c r="S16"/>
      <c r="T16"/>
      <c r="U16"/>
      <c r="V16"/>
      <c r="X16"/>
      <c r="Y16"/>
      <c r="Z16"/>
      <c r="AA16"/>
      <c r="AB16"/>
      <c r="AC16"/>
      <c r="AD16"/>
      <c r="AE16"/>
      <c r="AF16"/>
    </row>
    <row r="17" spans="1:32" ht="18" customHeight="1">
      <c r="A17" s="2255" t="s">
        <v>639</v>
      </c>
      <c r="B17" s="581">
        <v>358782.48200000002</v>
      </c>
      <c r="C17" s="581">
        <v>93928.248200000002</v>
      </c>
      <c r="D17" s="581">
        <v>30.346281585102698</v>
      </c>
      <c r="E17" s="581">
        <v>151808.09318999999</v>
      </c>
      <c r="F17" s="579">
        <v>109680.80931899999</v>
      </c>
      <c r="G17" s="580">
        <v>29.454102294770358</v>
      </c>
      <c r="H17" s="580">
        <v>198122.36570999998</v>
      </c>
      <c r="I17" s="579">
        <v>19812.236570999998</v>
      </c>
      <c r="J17" s="2256">
        <v>15.185726647207687</v>
      </c>
      <c r="L17"/>
      <c r="M17"/>
      <c r="N17"/>
      <c r="O17"/>
      <c r="P17"/>
      <c r="Q17"/>
      <c r="R17"/>
      <c r="S17"/>
      <c r="T17"/>
      <c r="U17"/>
      <c r="V17"/>
      <c r="X17"/>
      <c r="Y17"/>
      <c r="Z17"/>
      <c r="AA17"/>
      <c r="AB17"/>
      <c r="AC17"/>
      <c r="AD17"/>
      <c r="AE17"/>
      <c r="AF17"/>
    </row>
    <row r="18" spans="1:32" ht="18" customHeight="1">
      <c r="A18" s="2257" t="s">
        <v>638</v>
      </c>
      <c r="B18" s="578">
        <v>1430469.7834859004</v>
      </c>
      <c r="C18" s="578">
        <v>237606.01509418999</v>
      </c>
      <c r="D18" s="578">
        <v>100</v>
      </c>
      <c r="E18" s="578">
        <v>3146409.2782022008</v>
      </c>
      <c r="F18" s="578">
        <v>372378.72070021997</v>
      </c>
      <c r="G18" s="578">
        <v>100</v>
      </c>
      <c r="H18" s="578">
        <v>1551251.5983361001</v>
      </c>
      <c r="I18" s="578">
        <v>130466.17413361001</v>
      </c>
      <c r="J18" s="2258">
        <v>100</v>
      </c>
      <c r="L18"/>
      <c r="M18"/>
      <c r="N18"/>
      <c r="O18"/>
      <c r="P18"/>
      <c r="Q18"/>
      <c r="R18"/>
      <c r="S18"/>
      <c r="T18"/>
      <c r="U18"/>
      <c r="V18"/>
      <c r="X18"/>
      <c r="Y18"/>
      <c r="Z18"/>
      <c r="AA18"/>
      <c r="AB18"/>
      <c r="AC18"/>
      <c r="AD18"/>
      <c r="AE18"/>
      <c r="AF18"/>
    </row>
    <row r="19" spans="1:32" ht="18" customHeight="1">
      <c r="A19" s="2259" t="s">
        <v>637</v>
      </c>
      <c r="B19" s="577"/>
      <c r="C19" s="577"/>
      <c r="D19" s="577"/>
      <c r="E19" s="577"/>
      <c r="F19" s="577"/>
      <c r="G19" s="577"/>
      <c r="H19" s="577"/>
      <c r="I19" s="577"/>
      <c r="J19" s="2260"/>
      <c r="L19"/>
      <c r="M19"/>
      <c r="N19"/>
      <c r="O19"/>
      <c r="P19"/>
      <c r="Q19"/>
      <c r="R19"/>
      <c r="S19"/>
      <c r="T19"/>
      <c r="U19"/>
      <c r="V19"/>
      <c r="X19"/>
      <c r="Y19"/>
      <c r="Z19"/>
      <c r="AA19"/>
      <c r="AB19"/>
      <c r="AC19"/>
      <c r="AD19"/>
      <c r="AE19"/>
      <c r="AF19"/>
    </row>
    <row r="20" spans="1:32" ht="18" customHeight="1">
      <c r="A20" s="2261" t="s">
        <v>636</v>
      </c>
      <c r="B20" s="576">
        <v>232821.652</v>
      </c>
      <c r="C20" s="576">
        <v>23282.165199999999</v>
      </c>
      <c r="D20" s="576">
        <v>12.402892334208017</v>
      </c>
      <c r="E20" s="576">
        <v>1843813.1393400005</v>
      </c>
      <c r="F20" s="576">
        <v>179881.31393400003</v>
      </c>
      <c r="G20" s="576">
        <v>48.306013188871709</v>
      </c>
      <c r="H20" s="576">
        <v>1114660.1639999999</v>
      </c>
      <c r="I20" s="576">
        <v>86807.030700000003</v>
      </c>
      <c r="J20" s="2254">
        <v>66.536043749624483</v>
      </c>
      <c r="L20"/>
      <c r="M20"/>
      <c r="N20"/>
      <c r="O20"/>
      <c r="P20"/>
      <c r="Q20"/>
      <c r="R20"/>
      <c r="S20"/>
      <c r="T20"/>
      <c r="U20"/>
      <c r="V20"/>
      <c r="X20"/>
      <c r="Y20"/>
      <c r="Z20"/>
      <c r="AA20"/>
      <c r="AB20"/>
      <c r="AC20"/>
      <c r="AD20"/>
      <c r="AE20"/>
      <c r="AF20"/>
    </row>
    <row r="21" spans="1:32" ht="18" customHeight="1">
      <c r="A21" s="2262" t="s">
        <v>635</v>
      </c>
      <c r="B21" s="576">
        <v>119693.5966742</v>
      </c>
      <c r="C21" s="576">
        <v>11969.359667420002</v>
      </c>
      <c r="D21" s="576">
        <v>5.6046040251961351</v>
      </c>
      <c r="E21" s="576">
        <v>41330.134087999999</v>
      </c>
      <c r="F21" s="576">
        <v>4133.0134088000004</v>
      </c>
      <c r="G21" s="576">
        <v>1.109895162921311</v>
      </c>
      <c r="H21" s="576">
        <v>219767.04371779997</v>
      </c>
      <c r="I21" s="576">
        <v>21976.704371780001</v>
      </c>
      <c r="J21" s="2254">
        <v>16.844752686066908</v>
      </c>
      <c r="L21"/>
      <c r="M21"/>
      <c r="N21"/>
      <c r="O21"/>
      <c r="P21"/>
      <c r="Q21"/>
      <c r="R21"/>
      <c r="S21"/>
      <c r="T21"/>
      <c r="U21"/>
      <c r="V21"/>
      <c r="X21"/>
      <c r="Y21"/>
      <c r="Z21"/>
      <c r="AA21"/>
      <c r="AB21"/>
      <c r="AC21"/>
      <c r="AD21"/>
      <c r="AE21"/>
      <c r="AF21"/>
    </row>
    <row r="22" spans="1:32" ht="18" customHeight="1">
      <c r="A22" s="2262" t="s">
        <v>634</v>
      </c>
      <c r="B22" s="576">
        <v>560238.33781170007</v>
      </c>
      <c r="C22" s="576">
        <v>55888.293226770016</v>
      </c>
      <c r="D22" s="576">
        <v>26.679874779266989</v>
      </c>
      <c r="E22" s="576">
        <v>405920.37377420004</v>
      </c>
      <c r="F22" s="576">
        <v>40592.037377419991</v>
      </c>
      <c r="G22" s="576">
        <v>10.900740327237504</v>
      </c>
      <c r="H22" s="576">
        <v>216522.12298829999</v>
      </c>
      <c r="I22" s="576">
        <v>21652.212298830003</v>
      </c>
      <c r="J22" s="2254">
        <v>16.596035288546165</v>
      </c>
      <c r="K22" s="575"/>
      <c r="L22"/>
      <c r="M22"/>
      <c r="N22"/>
      <c r="O22"/>
      <c r="P22"/>
      <c r="Q22"/>
      <c r="R22"/>
      <c r="S22"/>
      <c r="T22"/>
      <c r="U22"/>
      <c r="V22"/>
      <c r="X22"/>
      <c r="Y22"/>
      <c r="Z22"/>
      <c r="AA22"/>
      <c r="AB22"/>
      <c r="AC22"/>
      <c r="AD22"/>
      <c r="AE22"/>
      <c r="AF22"/>
    </row>
    <row r="23" spans="1:32" ht="15.6">
      <c r="A23" s="2262" t="s">
        <v>633</v>
      </c>
      <c r="B23" s="576">
        <v>89500</v>
      </c>
      <c r="C23" s="576">
        <v>89500</v>
      </c>
      <c r="D23" s="576">
        <v>28.065866488596829</v>
      </c>
      <c r="E23" s="576">
        <v>105000</v>
      </c>
      <c r="F23" s="576">
        <v>105000</v>
      </c>
      <c r="G23" s="576">
        <v>28.19709993163902</v>
      </c>
      <c r="H23" s="576">
        <v>0</v>
      </c>
      <c r="I23" s="576">
        <v>0</v>
      </c>
      <c r="J23" s="2254">
        <v>0</v>
      </c>
      <c r="K23" s="575"/>
      <c r="L23"/>
      <c r="M23"/>
      <c r="N23" s="480"/>
      <c r="O23"/>
      <c r="P23"/>
      <c r="Q23"/>
      <c r="R23"/>
      <c r="S23"/>
      <c r="T23"/>
      <c r="U23"/>
      <c r="V23"/>
      <c r="X23"/>
      <c r="Y23"/>
      <c r="Z23"/>
      <c r="AA23"/>
      <c r="AB23"/>
      <c r="AC23"/>
      <c r="AD23"/>
      <c r="AE23"/>
      <c r="AF23"/>
    </row>
    <row r="24" spans="1:32" ht="15.6">
      <c r="A24" s="2262" t="s">
        <v>632</v>
      </c>
      <c r="B24" s="576">
        <v>0</v>
      </c>
      <c r="C24" s="576">
        <v>0</v>
      </c>
      <c r="D24" s="576">
        <v>0</v>
      </c>
      <c r="E24" s="576">
        <v>0</v>
      </c>
      <c r="F24" s="576">
        <v>0</v>
      </c>
      <c r="G24" s="576">
        <v>0</v>
      </c>
      <c r="H24" s="576">
        <v>0</v>
      </c>
      <c r="I24" s="576">
        <v>0</v>
      </c>
      <c r="J24" s="2254">
        <v>0</v>
      </c>
      <c r="K24" s="575"/>
      <c r="L24"/>
      <c r="M24"/>
      <c r="N24" s="480"/>
      <c r="O24"/>
      <c r="P24"/>
      <c r="Q24"/>
      <c r="R24"/>
      <c r="S24"/>
      <c r="T24"/>
      <c r="U24"/>
      <c r="V24"/>
      <c r="X24"/>
      <c r="Y24"/>
      <c r="Z24"/>
      <c r="AA24"/>
      <c r="AB24"/>
      <c r="AC24"/>
      <c r="AD24"/>
      <c r="AE24"/>
      <c r="AF24"/>
    </row>
    <row r="25" spans="1:32" ht="18" customHeight="1">
      <c r="A25" s="2262" t="s">
        <v>631</v>
      </c>
      <c r="B25" s="576">
        <v>53216.197</v>
      </c>
      <c r="C25" s="576">
        <v>53216.197</v>
      </c>
      <c r="D25" s="576">
        <v>25.31562477030565</v>
      </c>
      <c r="E25" s="576">
        <v>35590.658000000003</v>
      </c>
      <c r="F25" s="576">
        <v>35590.658000000003</v>
      </c>
      <c r="G25" s="576">
        <v>9.5576508596075023</v>
      </c>
      <c r="H25" s="576">
        <v>0</v>
      </c>
      <c r="I25" s="576">
        <v>0</v>
      </c>
      <c r="J25" s="2254">
        <v>0</v>
      </c>
      <c r="K25" s="575"/>
      <c r="L25"/>
      <c r="M25"/>
      <c r="N25" s="480"/>
      <c r="O25"/>
      <c r="P25"/>
      <c r="Q25"/>
      <c r="R25"/>
      <c r="S25"/>
      <c r="T25"/>
      <c r="U25"/>
      <c r="V25"/>
      <c r="X25"/>
      <c r="Y25"/>
      <c r="Z25"/>
      <c r="AA25"/>
      <c r="AB25"/>
      <c r="AC25"/>
      <c r="AD25"/>
      <c r="AE25"/>
      <c r="AF25"/>
    </row>
    <row r="26" spans="1:32" ht="18" customHeight="1">
      <c r="A26" s="2263" t="s">
        <v>630</v>
      </c>
      <c r="B26" s="576">
        <v>375000</v>
      </c>
      <c r="C26" s="576">
        <v>3750</v>
      </c>
      <c r="D26" s="576">
        <v>1.9311376024263873</v>
      </c>
      <c r="E26" s="576">
        <v>714375.54799999995</v>
      </c>
      <c r="F26" s="576">
        <v>7143.7554799999998</v>
      </c>
      <c r="G26" s="576">
        <v>1.9184113062547987</v>
      </c>
      <c r="H26" s="576">
        <v>0</v>
      </c>
      <c r="I26" s="576">
        <v>0</v>
      </c>
      <c r="J26" s="2254">
        <v>0</v>
      </c>
      <c r="K26" s="575"/>
      <c r="L26"/>
      <c r="M26"/>
      <c r="N26" s="480"/>
      <c r="O26"/>
      <c r="P26"/>
      <c r="Q26"/>
      <c r="R26"/>
      <c r="S26"/>
      <c r="T26"/>
      <c r="U26"/>
      <c r="V26"/>
      <c r="X26"/>
      <c r="Y26"/>
      <c r="Z26"/>
      <c r="AA26"/>
      <c r="AB26"/>
      <c r="AC26"/>
      <c r="AD26"/>
      <c r="AE26"/>
      <c r="AF26"/>
    </row>
    <row r="27" spans="1:32" ht="18" customHeight="1">
      <c r="A27" s="2263" t="s">
        <v>629</v>
      </c>
      <c r="B27" s="576">
        <v>0</v>
      </c>
      <c r="C27" s="576">
        <v>0</v>
      </c>
      <c r="D27" s="576">
        <v>0</v>
      </c>
      <c r="E27" s="576">
        <v>379.42500000000001</v>
      </c>
      <c r="F27" s="576">
        <v>37.942500000000003</v>
      </c>
      <c r="G27" s="576">
        <v>1.0189223468154415E-2</v>
      </c>
      <c r="H27" s="576">
        <v>302.26763</v>
      </c>
      <c r="I27" s="576">
        <v>30.226762999999998</v>
      </c>
      <c r="J27" s="2254">
        <v>2.3168275762455382E-2</v>
      </c>
      <c r="K27" s="575"/>
      <c r="L27"/>
      <c r="M27" s="480"/>
      <c r="N27" s="480"/>
      <c r="O27" s="480"/>
      <c r="P27" s="480"/>
      <c r="Q27" s="480"/>
      <c r="R27"/>
      <c r="S27"/>
      <c r="T27"/>
      <c r="U27"/>
      <c r="V27"/>
      <c r="X27"/>
      <c r="Y27"/>
      <c r="Z27"/>
      <c r="AA27"/>
      <c r="AB27"/>
      <c r="AC27"/>
      <c r="AD27"/>
      <c r="AE27"/>
      <c r="AF27"/>
    </row>
    <row r="28" spans="1:32" ht="18" customHeight="1">
      <c r="A28" s="2264" t="s">
        <v>449</v>
      </c>
      <c r="B28" s="576">
        <v>0</v>
      </c>
      <c r="C28" s="576">
        <v>0</v>
      </c>
      <c r="D28" s="576">
        <v>0</v>
      </c>
      <c r="E28" s="576">
        <v>0</v>
      </c>
      <c r="F28" s="576">
        <v>0</v>
      </c>
      <c r="G28" s="576">
        <v>0</v>
      </c>
      <c r="H28" s="576">
        <v>0</v>
      </c>
      <c r="I28" s="576">
        <v>0</v>
      </c>
      <c r="J28" s="2254">
        <v>0</v>
      </c>
      <c r="K28" s="575"/>
      <c r="L28"/>
      <c r="M28"/>
      <c r="N28"/>
      <c r="O28"/>
      <c r="P28"/>
      <c r="Q28"/>
      <c r="R28"/>
      <c r="S28"/>
      <c r="T28"/>
      <c r="U28"/>
      <c r="V28"/>
      <c r="X28"/>
      <c r="Y28"/>
      <c r="Z28"/>
      <c r="AA28"/>
      <c r="AB28"/>
      <c r="AC28"/>
      <c r="AD28"/>
      <c r="AE28"/>
      <c r="AF28"/>
    </row>
    <row r="29" spans="1:32" ht="16.2" thickBot="1">
      <c r="A29" s="2265" t="s">
        <v>628</v>
      </c>
      <c r="B29" s="2266">
        <v>1430469.7834859001</v>
      </c>
      <c r="C29" s="2266">
        <v>237606.01509419002</v>
      </c>
      <c r="D29" s="2266">
        <v>100</v>
      </c>
      <c r="E29" s="2266">
        <v>3146409.2782022003</v>
      </c>
      <c r="F29" s="2266">
        <v>372378.72070022003</v>
      </c>
      <c r="G29" s="2266">
        <v>100</v>
      </c>
      <c r="H29" s="2266">
        <v>1551251.5983360996</v>
      </c>
      <c r="I29" s="2266">
        <v>130466.17413360999</v>
      </c>
      <c r="J29" s="2267">
        <v>100</v>
      </c>
      <c r="L29" s="480"/>
      <c r="M29" s="480"/>
      <c r="N29"/>
      <c r="O29"/>
      <c r="P29"/>
      <c r="Q29"/>
      <c r="R29"/>
      <c r="S29"/>
      <c r="T29"/>
      <c r="U29"/>
      <c r="V29"/>
      <c r="X29"/>
      <c r="Y29"/>
      <c r="Z29"/>
      <c r="AA29"/>
      <c r="AB29"/>
      <c r="AC29"/>
      <c r="AD29"/>
      <c r="AE29"/>
      <c r="AF29"/>
    </row>
    <row r="30" spans="1:32" ht="15" thickTop="1">
      <c r="A30" s="473" t="s">
        <v>597</v>
      </c>
      <c r="B30" s="574"/>
      <c r="C30" s="574"/>
      <c r="D30" s="574"/>
      <c r="E30" s="574"/>
      <c r="F30" s="574"/>
      <c r="G30" s="574"/>
      <c r="H30" s="574"/>
      <c r="I30" s="574"/>
      <c r="J30" s="574"/>
      <c r="L30" s="480"/>
      <c r="M30" s="480"/>
      <c r="N30" s="480"/>
      <c r="O30" s="480"/>
      <c r="P30"/>
      <c r="Q30"/>
      <c r="R30"/>
      <c r="S30"/>
      <c r="T30"/>
      <c r="U30"/>
      <c r="V30"/>
    </row>
    <row r="31" spans="1:32">
      <c r="A31" s="473" t="s">
        <v>627</v>
      </c>
      <c r="L31" s="480"/>
      <c r="M31" s="573"/>
      <c r="N31" s="573"/>
      <c r="O31" s="573"/>
    </row>
    <row r="32" spans="1:32">
      <c r="A32" s="473"/>
      <c r="L32"/>
      <c r="M32" s="573"/>
      <c r="N32" s="573"/>
      <c r="O32" s="573"/>
    </row>
    <row r="33" spans="13:15">
      <c r="M33" s="573"/>
      <c r="O33" s="573"/>
    </row>
    <row r="34" spans="13:15">
      <c r="M34" s="573"/>
      <c r="O34" s="573"/>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F45"/>
  <sheetViews>
    <sheetView showGridLines="0" view="pageBreakPreview" topLeftCell="B1" zoomScaleNormal="100" zoomScaleSheetLayoutView="100" workbookViewId="0">
      <pane xSplit="1" topLeftCell="C1" activePane="topRight" state="frozen"/>
      <selection activeCell="E34" sqref="E34"/>
      <selection pane="topRight" activeCell="AT4" sqref="AT4"/>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0" width="10.6640625" customWidth="1"/>
    <col min="51" max="52" width="10.33203125" customWidth="1"/>
  </cols>
  <sheetData>
    <row r="1" spans="1:266">
      <c r="BA1" s="132"/>
    </row>
    <row r="2" spans="1:266" s="638" customFormat="1" ht="15.6">
      <c r="B2" s="4171" t="s">
        <v>679</v>
      </c>
      <c r="C2" s="4171"/>
      <c r="D2" s="4171"/>
      <c r="E2" s="4171"/>
      <c r="F2" s="4171"/>
      <c r="G2" s="4171"/>
      <c r="H2" s="4171"/>
      <c r="I2" s="4171"/>
      <c r="J2" s="4171"/>
      <c r="K2" s="4171"/>
      <c r="L2" s="4171"/>
      <c r="M2" s="4171"/>
      <c r="N2" s="4171"/>
      <c r="O2" s="4171"/>
      <c r="P2" s="4171"/>
      <c r="Q2" s="4171"/>
      <c r="R2" s="4171"/>
      <c r="S2" s="4171"/>
      <c r="T2" s="4171"/>
      <c r="U2" s="4171"/>
      <c r="V2" s="4171"/>
      <c r="W2" s="4171"/>
      <c r="X2" s="4171"/>
      <c r="Y2" s="4171"/>
      <c r="Z2" s="4171"/>
      <c r="AA2" s="4171"/>
      <c r="AB2" s="4171"/>
      <c r="AC2" s="4171"/>
      <c r="AD2" s="4171"/>
      <c r="AE2" s="4171"/>
      <c r="AF2" s="4171"/>
      <c r="AG2" s="4171"/>
      <c r="AH2" s="4171"/>
      <c r="AI2" s="4171"/>
      <c r="AJ2" s="4171"/>
      <c r="AK2" s="4171"/>
      <c r="AL2" s="4171"/>
      <c r="AM2" s="4171"/>
      <c r="AN2" s="4171"/>
      <c r="AO2" s="4171"/>
      <c r="AP2" s="4171"/>
      <c r="AQ2" s="4171"/>
      <c r="AR2" s="4171"/>
      <c r="AS2" s="4171"/>
      <c r="AT2" s="4171"/>
      <c r="AU2" s="4171"/>
      <c r="AV2" s="4171"/>
      <c r="AW2" s="4171"/>
      <c r="AX2" s="4171"/>
      <c r="AY2" s="4171"/>
      <c r="AZ2" s="640"/>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c r="CU2" s="639"/>
      <c r="CV2" s="639"/>
      <c r="CW2" s="639"/>
      <c r="CX2" s="639"/>
      <c r="CY2" s="639"/>
      <c r="CZ2" s="639"/>
      <c r="DA2" s="639"/>
      <c r="DB2" s="639"/>
      <c r="DC2" s="639"/>
      <c r="DD2" s="639"/>
      <c r="DE2" s="639"/>
      <c r="DF2" s="639"/>
      <c r="DG2" s="639"/>
      <c r="DH2" s="639"/>
      <c r="DI2" s="639"/>
      <c r="DJ2" s="639"/>
      <c r="DK2" s="639"/>
      <c r="DL2" s="639"/>
      <c r="DM2" s="639"/>
      <c r="DN2" s="639"/>
      <c r="DO2" s="639"/>
      <c r="DP2" s="639"/>
      <c r="DQ2" s="639"/>
      <c r="DR2" s="639"/>
      <c r="DS2" s="639"/>
      <c r="DT2" s="639"/>
      <c r="DU2" s="639"/>
      <c r="DV2" s="639"/>
      <c r="DW2" s="639"/>
      <c r="DX2" s="639"/>
      <c r="DY2" s="639"/>
      <c r="DZ2" s="639"/>
      <c r="EA2" s="639"/>
      <c r="EB2" s="639"/>
      <c r="EC2" s="639"/>
      <c r="ED2" s="639"/>
      <c r="EE2" s="639"/>
      <c r="EF2" s="639"/>
      <c r="EG2" s="639"/>
      <c r="EH2" s="639"/>
      <c r="EI2" s="639"/>
      <c r="EJ2" s="639"/>
      <c r="EK2" s="639"/>
      <c r="EL2" s="639"/>
      <c r="EM2" s="639"/>
      <c r="EN2" s="639"/>
      <c r="EO2" s="639"/>
      <c r="EP2" s="639"/>
      <c r="EQ2" s="639"/>
      <c r="ER2" s="639"/>
      <c r="ES2" s="639"/>
      <c r="ET2" s="639"/>
      <c r="EU2" s="639"/>
      <c r="EV2" s="639"/>
      <c r="EW2" s="639"/>
      <c r="EX2" s="639"/>
      <c r="EY2" s="639"/>
      <c r="EZ2" s="639"/>
      <c r="FA2" s="639"/>
      <c r="FB2" s="639"/>
      <c r="FC2" s="639"/>
      <c r="FD2" s="639"/>
      <c r="FE2" s="639"/>
      <c r="FF2" s="639"/>
      <c r="FG2" s="639"/>
      <c r="FH2" s="639"/>
      <c r="FI2" s="639"/>
      <c r="FJ2" s="639"/>
      <c r="FK2" s="639"/>
      <c r="FL2" s="639"/>
      <c r="FM2" s="639"/>
      <c r="FN2" s="639"/>
      <c r="FO2" s="639"/>
      <c r="FP2" s="639"/>
      <c r="FQ2" s="639"/>
      <c r="FR2" s="639"/>
      <c r="FS2" s="639"/>
      <c r="FT2" s="639"/>
      <c r="FU2" s="639"/>
      <c r="FV2" s="639"/>
      <c r="FW2" s="639"/>
      <c r="FX2" s="639"/>
      <c r="FY2" s="639"/>
      <c r="FZ2" s="639"/>
      <c r="GA2" s="639"/>
      <c r="GB2" s="639"/>
      <c r="GC2" s="639"/>
      <c r="GD2" s="639"/>
      <c r="GE2" s="639"/>
      <c r="GF2" s="639"/>
      <c r="GG2" s="639"/>
      <c r="GH2" s="639"/>
      <c r="GI2" s="639"/>
      <c r="GJ2" s="639"/>
      <c r="GK2" s="639"/>
      <c r="GL2" s="639"/>
      <c r="GM2" s="639"/>
      <c r="GN2" s="639"/>
      <c r="GO2" s="639"/>
      <c r="GP2" s="639"/>
      <c r="GQ2" s="639"/>
      <c r="GR2" s="639"/>
      <c r="GS2" s="639"/>
      <c r="GT2" s="639"/>
      <c r="GU2" s="639"/>
      <c r="GV2" s="639"/>
      <c r="GW2" s="639"/>
      <c r="GX2" s="639"/>
      <c r="GY2" s="639"/>
      <c r="GZ2" s="639"/>
      <c r="HA2" s="639"/>
      <c r="HB2" s="639"/>
      <c r="HC2" s="639"/>
      <c r="HD2" s="639"/>
      <c r="HE2" s="639"/>
      <c r="HF2" s="639"/>
      <c r="HG2" s="639"/>
      <c r="HH2" s="639"/>
      <c r="HI2" s="639"/>
      <c r="HJ2" s="639"/>
      <c r="HK2" s="639"/>
      <c r="HL2" s="639"/>
      <c r="HM2" s="639"/>
      <c r="HN2" s="639"/>
      <c r="HO2" s="639"/>
      <c r="HP2" s="639"/>
      <c r="HQ2" s="639"/>
      <c r="HR2" s="639"/>
      <c r="HS2" s="639"/>
      <c r="HT2" s="639"/>
      <c r="HU2" s="639"/>
      <c r="HV2" s="639"/>
      <c r="HW2" s="639"/>
      <c r="HX2" s="639"/>
      <c r="HY2" s="639"/>
      <c r="HZ2" s="639"/>
      <c r="IA2" s="639"/>
      <c r="IB2" s="639"/>
      <c r="IC2" s="639"/>
      <c r="ID2" s="639"/>
      <c r="IE2" s="639"/>
      <c r="IF2" s="639"/>
      <c r="IG2" s="639"/>
      <c r="IH2" s="639"/>
      <c r="II2" s="639"/>
      <c r="IJ2" s="639"/>
      <c r="IK2" s="639"/>
      <c r="IL2" s="639"/>
      <c r="IM2" s="639"/>
      <c r="IN2" s="639"/>
      <c r="IO2" s="639"/>
      <c r="IP2" s="639"/>
      <c r="IQ2" s="639"/>
      <c r="IR2" s="639"/>
      <c r="IS2" s="639"/>
      <c r="IT2" s="639"/>
      <c r="IU2" s="639"/>
      <c r="IV2" s="639"/>
      <c r="IW2" s="639"/>
      <c r="IX2" s="639"/>
      <c r="IY2" s="639"/>
      <c r="IZ2" s="639"/>
      <c r="JA2" s="639"/>
      <c r="JB2" s="639"/>
      <c r="JC2" s="639"/>
      <c r="JD2" s="639"/>
      <c r="JE2" s="639"/>
      <c r="JF2" s="639"/>
    </row>
    <row r="3" spans="1:266" s="638" customFormat="1" ht="15.6">
      <c r="A3" s="641"/>
      <c r="B3" s="4171" t="s">
        <v>105</v>
      </c>
      <c r="C3" s="4171"/>
      <c r="D3" s="4171"/>
      <c r="E3" s="4171"/>
      <c r="F3" s="4171"/>
      <c r="G3" s="4171"/>
      <c r="H3" s="4171"/>
      <c r="I3" s="4171"/>
      <c r="J3" s="4171"/>
      <c r="K3" s="4171"/>
      <c r="L3" s="4171"/>
      <c r="M3" s="4171"/>
      <c r="N3" s="4171"/>
      <c r="O3" s="4171"/>
      <c r="P3" s="4171"/>
      <c r="Q3" s="4171"/>
      <c r="R3" s="4171"/>
      <c r="S3" s="4171"/>
      <c r="T3" s="4171"/>
      <c r="U3" s="4171"/>
      <c r="V3" s="4171"/>
      <c r="W3" s="4171"/>
      <c r="X3" s="4171"/>
      <c r="Y3" s="4171"/>
      <c r="Z3" s="4171"/>
      <c r="AA3" s="4171"/>
      <c r="AB3" s="4171"/>
      <c r="AC3" s="4171"/>
      <c r="AD3" s="4171"/>
      <c r="AE3" s="4171"/>
      <c r="AF3" s="4171"/>
      <c r="AG3" s="4171"/>
      <c r="AH3" s="4171"/>
      <c r="AI3" s="4171"/>
      <c r="AJ3" s="4171"/>
      <c r="AK3" s="4171"/>
      <c r="AL3" s="4171"/>
      <c r="AM3" s="4171"/>
      <c r="AN3" s="4171"/>
      <c r="AO3" s="4171"/>
      <c r="AP3" s="4171"/>
      <c r="AQ3" s="4171"/>
      <c r="AR3" s="4171"/>
      <c r="AS3" s="4171"/>
      <c r="AT3" s="4171"/>
      <c r="AU3" s="4171"/>
      <c r="AV3" s="4171"/>
      <c r="AW3" s="4171"/>
      <c r="AX3" s="4171"/>
      <c r="AY3" s="4171"/>
      <c r="AZ3" s="640"/>
      <c r="BA3" s="639"/>
      <c r="BB3" s="639"/>
      <c r="BC3" s="639"/>
      <c r="BD3" s="639"/>
      <c r="BE3" s="639"/>
      <c r="BF3" s="639"/>
      <c r="BG3" s="639"/>
      <c r="BH3" s="639"/>
      <c r="BI3" s="639"/>
      <c r="BJ3" s="639"/>
      <c r="BK3" s="639"/>
      <c r="BL3" s="639"/>
      <c r="BM3" s="639"/>
      <c r="BN3" s="639"/>
      <c r="BO3" s="639"/>
      <c r="BP3" s="639"/>
      <c r="BQ3" s="639"/>
      <c r="BR3" s="639"/>
      <c r="BS3" s="639"/>
      <c r="BT3" s="639"/>
      <c r="BU3" s="639"/>
      <c r="BV3" s="639"/>
      <c r="BW3" s="639"/>
      <c r="BX3" s="639"/>
      <c r="BY3" s="639"/>
      <c r="BZ3" s="639"/>
      <c r="CA3" s="639"/>
      <c r="CB3" s="639"/>
      <c r="CC3" s="639"/>
      <c r="CD3" s="639"/>
      <c r="CE3" s="639"/>
      <c r="CF3" s="639"/>
      <c r="CG3" s="639"/>
      <c r="CH3" s="639"/>
      <c r="CI3" s="639"/>
      <c r="CJ3" s="639"/>
      <c r="CK3" s="639"/>
      <c r="CL3" s="639"/>
      <c r="CM3" s="639"/>
      <c r="CN3" s="639"/>
      <c r="CO3" s="639"/>
      <c r="CP3" s="639"/>
      <c r="CQ3" s="639"/>
      <c r="CR3" s="639"/>
      <c r="CS3" s="639"/>
      <c r="CT3" s="639"/>
      <c r="CU3" s="639"/>
      <c r="CV3" s="639"/>
      <c r="CW3" s="639"/>
      <c r="CX3" s="639"/>
      <c r="CY3" s="639"/>
      <c r="CZ3" s="639"/>
      <c r="DA3" s="639"/>
      <c r="DB3" s="639"/>
      <c r="DC3" s="639"/>
      <c r="DD3" s="639"/>
      <c r="DE3" s="639"/>
      <c r="DF3" s="639"/>
      <c r="DG3" s="639"/>
      <c r="DH3" s="639"/>
      <c r="DI3" s="639"/>
      <c r="DJ3" s="639"/>
      <c r="DK3" s="639"/>
      <c r="DL3" s="639"/>
      <c r="DM3" s="639"/>
      <c r="DN3" s="639"/>
      <c r="DO3" s="639"/>
      <c r="DP3" s="639"/>
      <c r="DQ3" s="639"/>
      <c r="DR3" s="639"/>
      <c r="DS3" s="639"/>
      <c r="DT3" s="639"/>
      <c r="DU3" s="639"/>
      <c r="DV3" s="639"/>
      <c r="DW3" s="639"/>
      <c r="DX3" s="639"/>
      <c r="DY3" s="639"/>
      <c r="DZ3" s="639"/>
      <c r="EA3" s="639"/>
      <c r="EB3" s="639"/>
      <c r="EC3" s="639"/>
      <c r="ED3" s="639"/>
      <c r="EE3" s="639"/>
      <c r="EF3" s="639"/>
      <c r="EG3" s="639"/>
      <c r="EH3" s="639"/>
      <c r="EI3" s="639"/>
      <c r="EJ3" s="639"/>
      <c r="EK3" s="639"/>
      <c r="EL3" s="639"/>
      <c r="EM3" s="639"/>
      <c r="EN3" s="639"/>
      <c r="EO3" s="639"/>
      <c r="EP3" s="639"/>
      <c r="EQ3" s="639"/>
      <c r="ER3" s="639"/>
      <c r="ES3" s="639"/>
      <c r="ET3" s="639"/>
      <c r="EU3" s="639"/>
      <c r="EV3" s="639"/>
      <c r="EW3" s="639"/>
      <c r="EX3" s="639"/>
      <c r="EY3" s="639"/>
      <c r="EZ3" s="639"/>
      <c r="FA3" s="639"/>
      <c r="FB3" s="639"/>
      <c r="FC3" s="639"/>
      <c r="FD3" s="639"/>
      <c r="FE3" s="639"/>
      <c r="FF3" s="639"/>
      <c r="FG3" s="639"/>
      <c r="FH3" s="639"/>
      <c r="FI3" s="639"/>
      <c r="FJ3" s="639"/>
      <c r="FK3" s="639"/>
      <c r="FL3" s="639"/>
      <c r="FM3" s="639"/>
      <c r="FN3" s="639"/>
      <c r="FO3" s="639"/>
      <c r="FP3" s="639"/>
      <c r="FQ3" s="639"/>
      <c r="FR3" s="639"/>
      <c r="FS3" s="639"/>
      <c r="FT3" s="639"/>
      <c r="FU3" s="639"/>
      <c r="FV3" s="639"/>
      <c r="FW3" s="639"/>
      <c r="FX3" s="639"/>
      <c r="FY3" s="639"/>
      <c r="FZ3" s="639"/>
      <c r="GA3" s="639"/>
      <c r="GB3" s="639"/>
      <c r="GC3" s="639"/>
      <c r="GD3" s="639"/>
      <c r="GE3" s="639"/>
      <c r="GF3" s="639"/>
      <c r="GG3" s="639"/>
      <c r="GH3" s="639"/>
      <c r="GI3" s="639"/>
      <c r="GJ3" s="639"/>
      <c r="GK3" s="639"/>
      <c r="GL3" s="639"/>
      <c r="GM3" s="639"/>
      <c r="GN3" s="639"/>
      <c r="GO3" s="639"/>
      <c r="GP3" s="639"/>
      <c r="GQ3" s="639"/>
      <c r="GR3" s="639"/>
      <c r="GS3" s="639"/>
      <c r="GT3" s="639"/>
      <c r="GU3" s="639"/>
      <c r="GV3" s="639"/>
      <c r="GW3" s="639"/>
      <c r="GX3" s="639"/>
      <c r="GY3" s="639"/>
      <c r="GZ3" s="639"/>
      <c r="HA3" s="639"/>
      <c r="HB3" s="639"/>
      <c r="HC3" s="639"/>
      <c r="HD3" s="639"/>
      <c r="HE3" s="639"/>
      <c r="HF3" s="639"/>
      <c r="HG3" s="639"/>
      <c r="HH3" s="639"/>
      <c r="HI3" s="639"/>
      <c r="HJ3" s="639"/>
      <c r="HK3" s="639"/>
      <c r="HL3" s="639"/>
      <c r="HM3" s="639"/>
      <c r="HN3" s="639"/>
      <c r="HO3" s="639"/>
      <c r="HP3" s="639"/>
      <c r="HQ3" s="639"/>
      <c r="HR3" s="639"/>
      <c r="HS3" s="639"/>
      <c r="HT3" s="639"/>
      <c r="HU3" s="639"/>
      <c r="HV3" s="639"/>
      <c r="HW3" s="639"/>
      <c r="HX3" s="639"/>
      <c r="HY3" s="639"/>
      <c r="HZ3" s="639"/>
      <c r="IA3" s="639"/>
      <c r="IB3" s="639"/>
      <c r="IC3" s="639"/>
      <c r="ID3" s="639"/>
      <c r="IE3" s="639"/>
      <c r="IF3" s="639"/>
      <c r="IG3" s="639"/>
      <c r="IH3" s="639"/>
      <c r="II3" s="639"/>
      <c r="IJ3" s="639"/>
      <c r="IK3" s="639"/>
      <c r="IL3" s="639"/>
      <c r="IM3" s="639"/>
      <c r="IN3" s="639"/>
      <c r="IO3" s="639"/>
      <c r="IP3" s="639"/>
      <c r="IQ3" s="639"/>
      <c r="IR3" s="639"/>
      <c r="IS3" s="639"/>
      <c r="IT3" s="639"/>
      <c r="IU3" s="639"/>
      <c r="IV3" s="639"/>
      <c r="IW3" s="639"/>
      <c r="IX3" s="639"/>
      <c r="IY3" s="639"/>
      <c r="IZ3" s="639"/>
      <c r="JA3" s="639"/>
      <c r="JB3" s="639"/>
      <c r="JC3" s="639"/>
      <c r="JD3" s="639"/>
      <c r="JE3" s="639"/>
      <c r="JF3" s="639"/>
    </row>
    <row r="4" spans="1:266" ht="15" thickBot="1"/>
    <row r="5" spans="1:266" ht="15" thickTop="1">
      <c r="B5" s="4159" t="s">
        <v>91</v>
      </c>
      <c r="C5" s="4162" t="s">
        <v>678</v>
      </c>
      <c r="D5" s="4162"/>
      <c r="E5" s="4162"/>
      <c r="F5" s="4162"/>
      <c r="G5" s="4162"/>
      <c r="H5" s="4162"/>
      <c r="I5" s="4162"/>
      <c r="J5" s="4162"/>
      <c r="K5" s="4162"/>
      <c r="L5" s="4162"/>
      <c r="M5" s="4162"/>
      <c r="N5" s="4162"/>
      <c r="O5" s="4162"/>
      <c r="P5" s="4162"/>
      <c r="Q5" s="4162"/>
      <c r="R5" s="4162"/>
      <c r="S5" s="4162"/>
      <c r="T5" s="4162"/>
      <c r="U5" s="4162"/>
      <c r="V5" s="4162"/>
      <c r="W5" s="4162"/>
      <c r="X5" s="4162"/>
      <c r="Y5" s="4162"/>
      <c r="Z5" s="4163"/>
      <c r="AA5" s="4163"/>
      <c r="AB5" s="4163"/>
      <c r="AC5" s="4163"/>
      <c r="AD5" s="4163"/>
      <c r="AE5" s="4163"/>
      <c r="AF5" s="4163"/>
      <c r="AG5" s="4163"/>
      <c r="AH5" s="4163"/>
      <c r="AI5" s="4163"/>
      <c r="AJ5" s="4163"/>
      <c r="AK5" s="4163"/>
      <c r="AL5" s="4163"/>
      <c r="AM5" s="4163"/>
      <c r="AN5" s="4163"/>
      <c r="AO5" s="4163"/>
      <c r="AP5" s="4163"/>
      <c r="AQ5" s="4163"/>
      <c r="AR5" s="4163"/>
      <c r="AS5" s="4163"/>
      <c r="AT5" s="4163"/>
      <c r="AU5" s="4163"/>
      <c r="AV5" s="4163"/>
      <c r="AW5" s="4163"/>
      <c r="AX5" s="4163"/>
      <c r="AY5" s="4164"/>
      <c r="AZ5" s="618"/>
    </row>
    <row r="6" spans="1:266" ht="15.75" customHeight="1">
      <c r="B6" s="4160"/>
      <c r="C6" s="4165" t="s">
        <v>90</v>
      </c>
      <c r="D6" s="4165"/>
      <c r="E6" s="4165"/>
      <c r="F6" s="4165"/>
      <c r="G6" s="4165"/>
      <c r="H6" s="4165"/>
      <c r="I6" s="4165"/>
      <c r="J6" s="4165"/>
      <c r="K6" s="4165"/>
      <c r="L6" s="4165"/>
      <c r="M6" s="4165"/>
      <c r="N6" s="4165"/>
      <c r="O6" s="4165"/>
      <c r="P6" s="4165"/>
      <c r="Q6" s="4165"/>
      <c r="R6" s="4165"/>
      <c r="S6" s="4165"/>
      <c r="T6" s="4165"/>
      <c r="U6" s="4165"/>
      <c r="V6" s="4165"/>
      <c r="W6" s="4165"/>
      <c r="X6" s="4165"/>
      <c r="Y6" s="4165"/>
      <c r="Z6" s="4166"/>
      <c r="AA6" s="4166"/>
      <c r="AB6" s="4166"/>
      <c r="AC6" s="4166"/>
      <c r="AD6" s="4166"/>
      <c r="AE6" s="4166"/>
      <c r="AF6" s="4166"/>
      <c r="AG6" s="4166"/>
      <c r="AH6" s="4166"/>
      <c r="AI6" s="4166"/>
      <c r="AJ6" s="4166"/>
      <c r="AK6" s="4166"/>
      <c r="AL6" s="4166"/>
      <c r="AM6" s="4166"/>
      <c r="AN6" s="4166"/>
      <c r="AO6" s="4166"/>
      <c r="AP6" s="4166"/>
      <c r="AQ6" s="4166"/>
      <c r="AR6" s="4166"/>
      <c r="AS6" s="4166"/>
      <c r="AT6" s="4166"/>
      <c r="AU6" s="4166"/>
      <c r="AV6" s="4166"/>
      <c r="AW6" s="4166"/>
      <c r="AX6" s="4166"/>
      <c r="AY6" s="4167"/>
      <c r="AZ6" s="616"/>
    </row>
    <row r="7" spans="1:266" ht="15.75" customHeight="1">
      <c r="B7" s="4160"/>
      <c r="C7" s="617" t="s">
        <v>60</v>
      </c>
      <c r="D7" s="4165" t="s">
        <v>61</v>
      </c>
      <c r="E7" s="4165"/>
      <c r="F7" s="4165"/>
      <c r="G7" s="4165"/>
      <c r="H7" s="4165"/>
      <c r="I7" s="4165"/>
      <c r="J7" s="4165"/>
      <c r="K7" s="4165"/>
      <c r="L7" s="4165"/>
      <c r="M7" s="4165"/>
      <c r="N7" s="4165"/>
      <c r="O7" s="4165"/>
      <c r="P7" s="4166" t="s">
        <v>150</v>
      </c>
      <c r="Q7" s="4168"/>
      <c r="R7" s="4168"/>
      <c r="S7" s="4168"/>
      <c r="T7" s="4168"/>
      <c r="U7" s="4168"/>
      <c r="V7" s="4168"/>
      <c r="W7" s="4168"/>
      <c r="X7" s="4168"/>
      <c r="Y7" s="4168"/>
      <c r="Z7" s="4168"/>
      <c r="AA7" s="4169"/>
      <c r="AB7" s="4166" t="s">
        <v>173</v>
      </c>
      <c r="AC7" s="4168"/>
      <c r="AD7" s="4168"/>
      <c r="AE7" s="4168"/>
      <c r="AF7" s="4168"/>
      <c r="AG7" s="4168"/>
      <c r="AH7" s="4168"/>
      <c r="AI7" s="4168"/>
      <c r="AJ7" s="4168"/>
      <c r="AK7" s="4168"/>
      <c r="AL7" s="4168"/>
      <c r="AM7" s="4169"/>
      <c r="AN7" s="4166" t="s">
        <v>180</v>
      </c>
      <c r="AO7" s="4168"/>
      <c r="AP7" s="4168"/>
      <c r="AQ7" s="4168"/>
      <c r="AR7" s="4168"/>
      <c r="AS7" s="4168"/>
      <c r="AT7" s="4168"/>
      <c r="AU7" s="4168"/>
      <c r="AV7" s="4168"/>
      <c r="AW7" s="4168"/>
      <c r="AX7" s="4168"/>
      <c r="AY7" s="4170"/>
      <c r="AZ7" s="616"/>
    </row>
    <row r="8" spans="1:266" ht="26.25" customHeight="1">
      <c r="B8" s="4161"/>
      <c r="C8" s="38" t="s">
        <v>97</v>
      </c>
      <c r="D8" s="38" t="s">
        <v>98</v>
      </c>
      <c r="E8" s="38" t="s">
        <v>95</v>
      </c>
      <c r="F8" s="38" t="s">
        <v>96</v>
      </c>
      <c r="G8" s="38" t="s">
        <v>102</v>
      </c>
      <c r="H8" s="38" t="s">
        <v>104</v>
      </c>
      <c r="I8" s="38" t="s">
        <v>106</v>
      </c>
      <c r="J8" s="38" t="s">
        <v>107</v>
      </c>
      <c r="K8" s="38" t="s">
        <v>108</v>
      </c>
      <c r="L8" s="38" t="s">
        <v>92</v>
      </c>
      <c r="M8" s="38" t="s">
        <v>93</v>
      </c>
      <c r="N8" s="38" t="s">
        <v>94</v>
      </c>
      <c r="O8" s="38" t="s">
        <v>97</v>
      </c>
      <c r="P8" s="38" t="s">
        <v>98</v>
      </c>
      <c r="Q8" s="38" t="s">
        <v>95</v>
      </c>
      <c r="R8" s="38" t="s">
        <v>96</v>
      </c>
      <c r="S8" s="38" t="s">
        <v>102</v>
      </c>
      <c r="T8" s="38" t="s">
        <v>104</v>
      </c>
      <c r="U8" s="38" t="s">
        <v>106</v>
      </c>
      <c r="V8" s="38" t="s">
        <v>107</v>
      </c>
      <c r="W8" s="38" t="s">
        <v>108</v>
      </c>
      <c r="X8" s="38" t="s">
        <v>92</v>
      </c>
      <c r="Y8" s="38" t="s">
        <v>93</v>
      </c>
      <c r="Z8" s="38" t="s">
        <v>94</v>
      </c>
      <c r="AA8" s="38" t="s">
        <v>174</v>
      </c>
      <c r="AB8" s="637" t="s">
        <v>176</v>
      </c>
      <c r="AC8" s="39" t="s">
        <v>95</v>
      </c>
      <c r="AD8" s="39" t="s">
        <v>96</v>
      </c>
      <c r="AE8" s="39" t="s">
        <v>102</v>
      </c>
      <c r="AF8" s="39" t="s">
        <v>104</v>
      </c>
      <c r="AG8" s="39" t="s">
        <v>106</v>
      </c>
      <c r="AH8" s="39" t="s">
        <v>107</v>
      </c>
      <c r="AI8" s="39" t="s">
        <v>108</v>
      </c>
      <c r="AJ8" s="39" t="s">
        <v>92</v>
      </c>
      <c r="AK8" s="39" t="s">
        <v>93</v>
      </c>
      <c r="AL8" s="39" t="s">
        <v>94</v>
      </c>
      <c r="AM8" s="39" t="s">
        <v>174</v>
      </c>
      <c r="AN8" s="39" t="s">
        <v>176</v>
      </c>
      <c r="AO8" s="38" t="s">
        <v>95</v>
      </c>
      <c r="AP8" s="38" t="s">
        <v>96</v>
      </c>
      <c r="AQ8" s="38" t="s">
        <v>102</v>
      </c>
      <c r="AR8" s="38" t="s">
        <v>104</v>
      </c>
      <c r="AS8" s="38" t="s">
        <v>106</v>
      </c>
      <c r="AT8" s="38" t="s">
        <v>107</v>
      </c>
      <c r="AU8" s="38" t="s">
        <v>108</v>
      </c>
      <c r="AV8" s="38" t="s">
        <v>92</v>
      </c>
      <c r="AW8" s="38" t="s">
        <v>93</v>
      </c>
      <c r="AX8" s="38" t="s">
        <v>94</v>
      </c>
      <c r="AY8" s="85" t="s">
        <v>174</v>
      </c>
      <c r="AZ8" s="614"/>
    </row>
    <row r="9" spans="1:266" ht="20.100000000000001" customHeight="1">
      <c r="B9" s="613" t="s">
        <v>676</v>
      </c>
      <c r="C9" s="612">
        <v>37297</v>
      </c>
      <c r="D9" s="612">
        <v>34616</v>
      </c>
      <c r="E9" s="612">
        <v>28137</v>
      </c>
      <c r="F9" s="612">
        <v>41385</v>
      </c>
      <c r="G9" s="612">
        <v>34765</v>
      </c>
      <c r="H9" s="612">
        <v>41332</v>
      </c>
      <c r="I9" s="612">
        <v>49029</v>
      </c>
      <c r="J9" s="612">
        <v>49081</v>
      </c>
      <c r="K9" s="612">
        <v>48765</v>
      </c>
      <c r="L9" s="612">
        <v>62859</v>
      </c>
      <c r="M9" s="634">
        <v>49343</v>
      </c>
      <c r="N9" s="634">
        <v>34874</v>
      </c>
      <c r="O9" s="634">
        <v>59655</v>
      </c>
      <c r="P9" s="634">
        <v>54623</v>
      </c>
      <c r="Q9" s="634">
        <v>56167</v>
      </c>
      <c r="R9" s="634">
        <v>60115</v>
      </c>
      <c r="S9" s="634">
        <v>55897</v>
      </c>
      <c r="T9" s="634">
        <v>61204</v>
      </c>
      <c r="U9" s="634">
        <v>64254</v>
      </c>
      <c r="V9" s="612">
        <v>57640</v>
      </c>
      <c r="W9" s="612">
        <v>60573</v>
      </c>
      <c r="X9" s="612">
        <v>65376</v>
      </c>
      <c r="Y9" s="612">
        <v>60603</v>
      </c>
      <c r="Z9" s="612">
        <v>72328</v>
      </c>
      <c r="AA9" s="612">
        <v>81817</v>
      </c>
      <c r="AB9" s="636">
        <v>77971</v>
      </c>
      <c r="AC9" s="635">
        <v>72560</v>
      </c>
      <c r="AD9" s="634">
        <v>64525</v>
      </c>
      <c r="AE9" s="634">
        <v>59340</v>
      </c>
      <c r="AF9" s="634">
        <v>63016</v>
      </c>
      <c r="AG9" s="634">
        <v>68774</v>
      </c>
      <c r="AH9" s="634">
        <v>62544</v>
      </c>
      <c r="AI9" s="634">
        <v>60924</v>
      </c>
      <c r="AJ9" s="634">
        <v>71770</v>
      </c>
      <c r="AK9" s="634">
        <v>64973</v>
      </c>
      <c r="AL9" s="634">
        <v>72476</v>
      </c>
      <c r="AM9" s="634">
        <v>76307</v>
      </c>
      <c r="AN9" s="634">
        <v>69568</v>
      </c>
      <c r="AO9" s="633">
        <v>61060</v>
      </c>
      <c r="AP9" s="633">
        <v>72620</v>
      </c>
      <c r="AQ9" s="633">
        <v>46853</v>
      </c>
      <c r="AR9" s="633">
        <v>62579</v>
      </c>
      <c r="AS9" s="633">
        <v>62970</v>
      </c>
      <c r="AT9" s="629">
        <v>66698</v>
      </c>
      <c r="AU9" s="629">
        <v>67540</v>
      </c>
      <c r="AV9" s="629">
        <v>71802</v>
      </c>
      <c r="AW9" s="629">
        <v>70692</v>
      </c>
      <c r="AX9" s="629">
        <v>75782</v>
      </c>
      <c r="AY9" s="632">
        <v>81605</v>
      </c>
      <c r="AZ9" s="622"/>
    </row>
    <row r="10" spans="1:266" ht="20.100000000000001" customHeight="1">
      <c r="B10" s="605" t="s">
        <v>675</v>
      </c>
      <c r="C10" s="603">
        <v>6302846</v>
      </c>
      <c r="D10" s="603">
        <v>4769340</v>
      </c>
      <c r="E10" s="603">
        <v>3797969</v>
      </c>
      <c r="F10" s="603">
        <v>5388502</v>
      </c>
      <c r="G10" s="603">
        <v>6016320</v>
      </c>
      <c r="H10" s="603">
        <v>6297931</v>
      </c>
      <c r="I10" s="603">
        <v>6790646</v>
      </c>
      <c r="J10" s="603">
        <v>7080504</v>
      </c>
      <c r="K10" s="603">
        <v>7472259</v>
      </c>
      <c r="L10" s="603">
        <v>8356061</v>
      </c>
      <c r="M10" s="630">
        <v>6664179</v>
      </c>
      <c r="N10" s="630">
        <v>4926771</v>
      </c>
      <c r="O10" s="630">
        <v>6919199</v>
      </c>
      <c r="P10" s="630">
        <v>7362311</v>
      </c>
      <c r="Q10" s="630">
        <v>8171367</v>
      </c>
      <c r="R10" s="630">
        <v>8299587</v>
      </c>
      <c r="S10" s="630">
        <v>7262304</v>
      </c>
      <c r="T10" s="630">
        <v>7034284</v>
      </c>
      <c r="U10" s="630">
        <v>8458944</v>
      </c>
      <c r="V10" s="603">
        <v>7548329</v>
      </c>
      <c r="W10" s="603">
        <v>8572620</v>
      </c>
      <c r="X10" s="603">
        <v>9148076</v>
      </c>
      <c r="Y10" s="603">
        <v>9538362</v>
      </c>
      <c r="Z10" s="603">
        <v>9422989</v>
      </c>
      <c r="AA10" s="603">
        <v>10169331</v>
      </c>
      <c r="AB10" s="631">
        <v>10985711</v>
      </c>
      <c r="AC10" s="619">
        <v>10071762</v>
      </c>
      <c r="AD10" s="630">
        <v>10028183</v>
      </c>
      <c r="AE10" s="630">
        <v>9226589</v>
      </c>
      <c r="AF10" s="630">
        <v>9203297</v>
      </c>
      <c r="AG10" s="630">
        <v>9680057</v>
      </c>
      <c r="AH10" s="630">
        <v>9551897</v>
      </c>
      <c r="AI10" s="630">
        <v>10177956</v>
      </c>
      <c r="AJ10" s="630">
        <v>10410421</v>
      </c>
      <c r="AK10" s="630">
        <v>10615164</v>
      </c>
      <c r="AL10" s="630">
        <v>11059144</v>
      </c>
      <c r="AM10" s="630">
        <v>11042117</v>
      </c>
      <c r="AN10" s="630">
        <v>10878681</v>
      </c>
      <c r="AO10" s="629">
        <v>11168727</v>
      </c>
      <c r="AP10" s="629">
        <v>11512710</v>
      </c>
      <c r="AQ10" s="629">
        <v>10318787</v>
      </c>
      <c r="AR10" s="629">
        <v>9586546</v>
      </c>
      <c r="AS10" s="629">
        <v>10455659</v>
      </c>
      <c r="AT10" s="629">
        <v>10711574</v>
      </c>
      <c r="AU10" s="629">
        <v>10785143</v>
      </c>
      <c r="AV10" s="629">
        <v>10975001</v>
      </c>
      <c r="AW10" s="629">
        <v>11465373</v>
      </c>
      <c r="AX10" s="629">
        <v>11467984</v>
      </c>
      <c r="AY10" s="628">
        <v>11216030</v>
      </c>
      <c r="AZ10" s="622"/>
    </row>
    <row r="11" spans="1:266" ht="20.100000000000001" customHeight="1">
      <c r="B11" s="605" t="s">
        <v>674</v>
      </c>
      <c r="C11" s="603">
        <v>1260169</v>
      </c>
      <c r="D11" s="603">
        <v>1039330</v>
      </c>
      <c r="E11" s="603">
        <v>677845</v>
      </c>
      <c r="F11" s="603">
        <v>1061661</v>
      </c>
      <c r="G11" s="603">
        <v>877695</v>
      </c>
      <c r="H11" s="603">
        <v>970604</v>
      </c>
      <c r="I11" s="603">
        <v>1122295</v>
      </c>
      <c r="J11" s="603">
        <v>1097113</v>
      </c>
      <c r="K11" s="603">
        <v>1104909</v>
      </c>
      <c r="L11" s="603">
        <v>1396795</v>
      </c>
      <c r="M11" s="630">
        <v>945609</v>
      </c>
      <c r="N11" s="630">
        <v>561598</v>
      </c>
      <c r="O11" s="630">
        <v>1440472</v>
      </c>
      <c r="P11" s="630">
        <v>1216287</v>
      </c>
      <c r="Q11" s="630">
        <v>1128439</v>
      </c>
      <c r="R11" s="630">
        <v>1167554</v>
      </c>
      <c r="S11" s="630">
        <v>969918</v>
      </c>
      <c r="T11" s="630">
        <v>1128411</v>
      </c>
      <c r="U11" s="630">
        <v>1184985</v>
      </c>
      <c r="V11" s="603">
        <v>1005947</v>
      </c>
      <c r="W11" s="603">
        <v>1201363</v>
      </c>
      <c r="X11" s="603">
        <v>1225832</v>
      </c>
      <c r="Y11" s="603">
        <v>1065594</v>
      </c>
      <c r="Z11" s="603">
        <v>1139248</v>
      </c>
      <c r="AA11" s="603">
        <v>1486551</v>
      </c>
      <c r="AB11" s="631">
        <v>1061056</v>
      </c>
      <c r="AC11" s="619">
        <v>1010350</v>
      </c>
      <c r="AD11" s="630">
        <v>945683</v>
      </c>
      <c r="AE11" s="630">
        <v>852428</v>
      </c>
      <c r="AF11" s="630">
        <v>912079</v>
      </c>
      <c r="AG11" s="630">
        <v>1003928</v>
      </c>
      <c r="AH11" s="630">
        <v>979244</v>
      </c>
      <c r="AI11" s="630">
        <v>975778</v>
      </c>
      <c r="AJ11" s="630">
        <v>1108293</v>
      </c>
      <c r="AK11" s="630">
        <v>1001761</v>
      </c>
      <c r="AL11" s="630">
        <v>1161783</v>
      </c>
      <c r="AM11" s="630">
        <v>1336586</v>
      </c>
      <c r="AN11" s="630">
        <v>1014156</v>
      </c>
      <c r="AO11" s="629">
        <v>891815</v>
      </c>
      <c r="AP11" s="629">
        <v>1061098</v>
      </c>
      <c r="AQ11" s="629">
        <v>690854</v>
      </c>
      <c r="AR11" s="629">
        <v>930119</v>
      </c>
      <c r="AS11" s="629">
        <v>969752</v>
      </c>
      <c r="AT11" s="629">
        <v>962825</v>
      </c>
      <c r="AU11" s="629">
        <v>996874</v>
      </c>
      <c r="AV11" s="629">
        <v>1017042</v>
      </c>
      <c r="AW11" s="629">
        <v>1027048</v>
      </c>
      <c r="AX11" s="629">
        <v>1122289</v>
      </c>
      <c r="AY11" s="628">
        <v>1292363</v>
      </c>
      <c r="AZ11" s="622"/>
    </row>
    <row r="12" spans="1:266" ht="20.100000000000001" customHeight="1">
      <c r="B12" s="605" t="s">
        <v>673</v>
      </c>
      <c r="C12" s="603">
        <v>596538</v>
      </c>
      <c r="D12" s="603">
        <v>347854</v>
      </c>
      <c r="E12" s="603">
        <v>656142</v>
      </c>
      <c r="F12" s="603">
        <v>1077322</v>
      </c>
      <c r="G12" s="603">
        <v>654918</v>
      </c>
      <c r="H12" s="603">
        <v>794694</v>
      </c>
      <c r="I12" s="603">
        <v>980237</v>
      </c>
      <c r="J12" s="603">
        <v>1642868</v>
      </c>
      <c r="K12" s="603">
        <v>907398</v>
      </c>
      <c r="L12" s="603">
        <v>997255</v>
      </c>
      <c r="M12" s="630">
        <v>762332</v>
      </c>
      <c r="N12" s="630">
        <v>855522</v>
      </c>
      <c r="O12" s="630">
        <v>1164481</v>
      </c>
      <c r="P12" s="630">
        <v>730275</v>
      </c>
      <c r="Q12" s="630">
        <v>1145630</v>
      </c>
      <c r="R12" s="630">
        <v>1289891</v>
      </c>
      <c r="S12" s="630">
        <v>961422</v>
      </c>
      <c r="T12" s="630">
        <v>1396787</v>
      </c>
      <c r="U12" s="630">
        <v>1661251</v>
      </c>
      <c r="V12" s="603">
        <v>1293402</v>
      </c>
      <c r="W12" s="603">
        <v>925202</v>
      </c>
      <c r="X12" s="603">
        <v>893627</v>
      </c>
      <c r="Y12" s="603">
        <v>877000</v>
      </c>
      <c r="Z12" s="603">
        <v>927792</v>
      </c>
      <c r="AA12" s="603">
        <v>1322174</v>
      </c>
      <c r="AB12" s="631">
        <v>496924</v>
      </c>
      <c r="AC12" s="619">
        <v>1094343</v>
      </c>
      <c r="AD12" s="630">
        <v>967944</v>
      </c>
      <c r="AE12" s="630">
        <v>1102013</v>
      </c>
      <c r="AF12" s="630">
        <v>1647824</v>
      </c>
      <c r="AG12" s="630">
        <v>2459453</v>
      </c>
      <c r="AH12" s="630">
        <v>1713585</v>
      </c>
      <c r="AI12" s="630">
        <v>941714</v>
      </c>
      <c r="AJ12" s="630">
        <v>1100968</v>
      </c>
      <c r="AK12" s="630">
        <v>1088846</v>
      </c>
      <c r="AL12" s="630">
        <v>958986</v>
      </c>
      <c r="AM12" s="630">
        <v>1808046</v>
      </c>
      <c r="AN12" s="630">
        <v>686079</v>
      </c>
      <c r="AO12" s="629">
        <v>1226850</v>
      </c>
      <c r="AP12" s="629">
        <v>2074750</v>
      </c>
      <c r="AQ12" s="629">
        <v>1651295</v>
      </c>
      <c r="AR12" s="629">
        <v>1350418</v>
      </c>
      <c r="AS12" s="629">
        <v>2064326</v>
      </c>
      <c r="AT12" s="629">
        <v>4539379</v>
      </c>
      <c r="AU12" s="629">
        <v>1715625</v>
      </c>
      <c r="AV12" s="629">
        <v>2265932</v>
      </c>
      <c r="AW12" s="629">
        <v>3404756</v>
      </c>
      <c r="AX12" s="629">
        <v>1329060</v>
      </c>
      <c r="AY12" s="628">
        <v>5150393</v>
      </c>
      <c r="AZ12" s="622"/>
    </row>
    <row r="13" spans="1:266" ht="20.100000000000001" customHeight="1">
      <c r="B13" s="605" t="s">
        <v>672</v>
      </c>
      <c r="C13" s="603">
        <v>696447</v>
      </c>
      <c r="D13" s="603">
        <v>633134</v>
      </c>
      <c r="E13" s="603">
        <v>895586</v>
      </c>
      <c r="F13" s="603">
        <v>1259291</v>
      </c>
      <c r="G13" s="603">
        <v>1028037</v>
      </c>
      <c r="H13" s="603">
        <v>1217310</v>
      </c>
      <c r="I13" s="603">
        <v>1403873</v>
      </c>
      <c r="J13" s="603">
        <v>1545414</v>
      </c>
      <c r="K13" s="603">
        <v>1603598</v>
      </c>
      <c r="L13" s="603">
        <v>2038465</v>
      </c>
      <c r="M13" s="630">
        <v>1843551</v>
      </c>
      <c r="N13" s="630">
        <v>2160648</v>
      </c>
      <c r="O13" s="630">
        <v>3204845</v>
      </c>
      <c r="P13" s="630">
        <v>2956967</v>
      </c>
      <c r="Q13" s="630">
        <v>3224175</v>
      </c>
      <c r="R13" s="630">
        <v>3510226</v>
      </c>
      <c r="S13" s="630">
        <v>2760503</v>
      </c>
      <c r="T13" s="630">
        <v>2895617</v>
      </c>
      <c r="U13" s="630">
        <v>3145959</v>
      </c>
      <c r="V13" s="603">
        <v>3140180</v>
      </c>
      <c r="W13" s="603">
        <v>3339554</v>
      </c>
      <c r="X13" s="603">
        <v>3605430</v>
      </c>
      <c r="Y13" s="603">
        <v>3115088</v>
      </c>
      <c r="Z13" s="603">
        <v>3453370</v>
      </c>
      <c r="AA13" s="603">
        <v>4270099</v>
      </c>
      <c r="AB13" s="631">
        <v>3447758</v>
      </c>
      <c r="AC13" s="619">
        <v>3821277</v>
      </c>
      <c r="AD13" s="630">
        <v>4013396</v>
      </c>
      <c r="AE13" s="630">
        <v>3645595</v>
      </c>
      <c r="AF13" s="630">
        <v>3827686</v>
      </c>
      <c r="AG13" s="630">
        <v>4320252</v>
      </c>
      <c r="AH13" s="630">
        <v>4299311</v>
      </c>
      <c r="AI13" s="630">
        <v>4105332</v>
      </c>
      <c r="AJ13" s="630">
        <v>4357242</v>
      </c>
      <c r="AK13" s="630">
        <v>4210480</v>
      </c>
      <c r="AL13" s="630">
        <v>4632924</v>
      </c>
      <c r="AM13" s="630">
        <v>5571691</v>
      </c>
      <c r="AN13" s="630">
        <v>5275824</v>
      </c>
      <c r="AO13" s="629">
        <v>5509585</v>
      </c>
      <c r="AP13" s="629">
        <v>6023161</v>
      </c>
      <c r="AQ13" s="629">
        <v>4604013</v>
      </c>
      <c r="AR13" s="629">
        <v>5151157</v>
      </c>
      <c r="AS13" s="629">
        <v>5563274</v>
      </c>
      <c r="AT13" s="629">
        <v>5673135</v>
      </c>
      <c r="AU13" s="629">
        <v>5971115</v>
      </c>
      <c r="AV13" s="629">
        <v>6099490</v>
      </c>
      <c r="AW13" s="629">
        <v>6314996</v>
      </c>
      <c r="AX13" s="629">
        <v>6528852</v>
      </c>
      <c r="AY13" s="628">
        <v>7787282</v>
      </c>
      <c r="AZ13" s="622"/>
    </row>
    <row r="14" spans="1:266" ht="20.100000000000001" customHeight="1">
      <c r="B14" s="605" t="s">
        <v>671</v>
      </c>
      <c r="C14" s="603">
        <v>3316554</v>
      </c>
      <c r="D14" s="603">
        <v>5426368</v>
      </c>
      <c r="E14" s="603">
        <v>4118182</v>
      </c>
      <c r="F14" s="603">
        <v>5952693</v>
      </c>
      <c r="G14" s="603">
        <v>6650567</v>
      </c>
      <c r="H14" s="603">
        <v>6890924</v>
      </c>
      <c r="I14" s="603">
        <v>7478022</v>
      </c>
      <c r="J14" s="603">
        <v>7783284</v>
      </c>
      <c r="K14" s="603">
        <v>8215170</v>
      </c>
      <c r="L14" s="603">
        <v>9199716</v>
      </c>
      <c r="M14" s="630">
        <v>7249824</v>
      </c>
      <c r="N14" s="630">
        <v>5218514</v>
      </c>
      <c r="O14" s="630">
        <v>7465439</v>
      </c>
      <c r="P14" s="630">
        <v>8081818</v>
      </c>
      <c r="Q14" s="630">
        <v>8937593</v>
      </c>
      <c r="R14" s="630">
        <v>9212511</v>
      </c>
      <c r="S14" s="630">
        <v>8075472</v>
      </c>
      <c r="T14" s="630">
        <v>7752784</v>
      </c>
      <c r="U14" s="630">
        <v>9298079</v>
      </c>
      <c r="V14" s="603">
        <v>8224577</v>
      </c>
      <c r="W14" s="603">
        <v>9319884</v>
      </c>
      <c r="X14" s="603">
        <v>10005010</v>
      </c>
      <c r="Y14" s="603">
        <v>10462608</v>
      </c>
      <c r="Z14" s="603">
        <v>10332633</v>
      </c>
      <c r="AA14" s="603">
        <v>11127683</v>
      </c>
      <c r="AB14" s="631">
        <v>11947667</v>
      </c>
      <c r="AC14" s="619">
        <v>10977955</v>
      </c>
      <c r="AD14" s="630">
        <v>11037897</v>
      </c>
      <c r="AE14" s="630">
        <v>9994341</v>
      </c>
      <c r="AF14" s="630">
        <v>9912250</v>
      </c>
      <c r="AG14" s="630">
        <v>10469376</v>
      </c>
      <c r="AH14" s="630">
        <v>10186662</v>
      </c>
      <c r="AI14" s="630">
        <v>10940532</v>
      </c>
      <c r="AJ14" s="630">
        <v>11180826</v>
      </c>
      <c r="AK14" s="630">
        <v>11432893</v>
      </c>
      <c r="AL14" s="630">
        <v>11855816</v>
      </c>
      <c r="AM14" s="630">
        <v>11838532</v>
      </c>
      <c r="AN14" s="630">
        <v>11609914</v>
      </c>
      <c r="AO14" s="629">
        <v>11889616</v>
      </c>
      <c r="AP14" s="629">
        <v>12340969</v>
      </c>
      <c r="AQ14" s="629">
        <v>11158905</v>
      </c>
      <c r="AR14" s="629">
        <v>10320773</v>
      </c>
      <c r="AS14" s="629">
        <v>11222577</v>
      </c>
      <c r="AT14" s="629">
        <v>11417089</v>
      </c>
      <c r="AU14" s="629">
        <v>11523192</v>
      </c>
      <c r="AV14" s="629">
        <v>11752608</v>
      </c>
      <c r="AW14" s="629">
        <v>12264152</v>
      </c>
      <c r="AX14" s="629">
        <v>12276802</v>
      </c>
      <c r="AY14" s="628">
        <v>12040786</v>
      </c>
      <c r="AZ14" s="622"/>
    </row>
    <row r="15" spans="1:266" ht="20.100000000000001" customHeight="1">
      <c r="B15" s="605" t="s">
        <v>670</v>
      </c>
      <c r="C15" s="603">
        <v>119610</v>
      </c>
      <c r="D15" s="603">
        <v>154698</v>
      </c>
      <c r="E15" s="603">
        <v>76317</v>
      </c>
      <c r="F15" s="603">
        <v>128460</v>
      </c>
      <c r="G15" s="603">
        <v>141333</v>
      </c>
      <c r="H15" s="603">
        <v>196158</v>
      </c>
      <c r="I15" s="603">
        <v>151685</v>
      </c>
      <c r="J15" s="603">
        <v>169985</v>
      </c>
      <c r="K15" s="603">
        <v>189166</v>
      </c>
      <c r="L15" s="603">
        <v>191946</v>
      </c>
      <c r="M15" s="630">
        <v>123558</v>
      </c>
      <c r="N15" s="630">
        <v>69848</v>
      </c>
      <c r="O15" s="630">
        <v>124243</v>
      </c>
      <c r="P15" s="630">
        <v>161731</v>
      </c>
      <c r="Q15" s="630">
        <v>171894</v>
      </c>
      <c r="R15" s="630">
        <v>196415</v>
      </c>
      <c r="S15" s="630">
        <v>177648</v>
      </c>
      <c r="T15" s="630">
        <v>146029</v>
      </c>
      <c r="U15" s="630">
        <v>183571</v>
      </c>
      <c r="V15" s="603">
        <v>166022</v>
      </c>
      <c r="W15" s="603">
        <v>195878</v>
      </c>
      <c r="X15" s="603">
        <v>209998</v>
      </c>
      <c r="Y15" s="603">
        <v>215018</v>
      </c>
      <c r="Z15" s="603">
        <v>218805</v>
      </c>
      <c r="AA15" s="603">
        <v>227920</v>
      </c>
      <c r="AB15" s="631">
        <v>232922</v>
      </c>
      <c r="AC15" s="619">
        <v>238910</v>
      </c>
      <c r="AD15" s="630">
        <v>236839</v>
      </c>
      <c r="AE15" s="630">
        <v>243900</v>
      </c>
      <c r="AF15" s="630">
        <v>208040</v>
      </c>
      <c r="AG15" s="630">
        <v>236570</v>
      </c>
      <c r="AH15" s="630">
        <v>213497</v>
      </c>
      <c r="AI15" s="630">
        <v>230495</v>
      </c>
      <c r="AJ15" s="630">
        <v>240575</v>
      </c>
      <c r="AK15" s="630">
        <v>262877</v>
      </c>
      <c r="AL15" s="630">
        <v>261909</v>
      </c>
      <c r="AM15" s="630">
        <v>262057</v>
      </c>
      <c r="AN15" s="630">
        <v>285207</v>
      </c>
      <c r="AO15" s="629">
        <v>294407</v>
      </c>
      <c r="AP15" s="629">
        <v>268555</v>
      </c>
      <c r="AQ15" s="629">
        <v>270196</v>
      </c>
      <c r="AR15" s="629">
        <v>240580</v>
      </c>
      <c r="AS15" s="629">
        <v>251714</v>
      </c>
      <c r="AT15" s="629">
        <v>256197</v>
      </c>
      <c r="AU15" s="629">
        <v>256777</v>
      </c>
      <c r="AV15" s="629">
        <v>266249</v>
      </c>
      <c r="AW15" s="629">
        <v>282790</v>
      </c>
      <c r="AX15" s="629">
        <v>288507</v>
      </c>
      <c r="AY15" s="628">
        <v>282728</v>
      </c>
      <c r="AZ15" s="622"/>
    </row>
    <row r="16" spans="1:266" ht="20.100000000000001" customHeight="1">
      <c r="B16" s="605" t="s">
        <v>669</v>
      </c>
      <c r="C16" s="603">
        <v>5249</v>
      </c>
      <c r="D16" s="603">
        <v>8986</v>
      </c>
      <c r="E16" s="603">
        <v>4587</v>
      </c>
      <c r="F16" s="603">
        <v>7706</v>
      </c>
      <c r="G16" s="603">
        <v>5760</v>
      </c>
      <c r="H16" s="603">
        <v>9788</v>
      </c>
      <c r="I16" s="603">
        <v>15655</v>
      </c>
      <c r="J16" s="603">
        <v>11928</v>
      </c>
      <c r="K16" s="603">
        <v>11491</v>
      </c>
      <c r="L16" s="603">
        <v>13378</v>
      </c>
      <c r="M16" s="630">
        <v>13181</v>
      </c>
      <c r="N16" s="630">
        <v>11176</v>
      </c>
      <c r="O16" s="630">
        <v>17231</v>
      </c>
      <c r="P16" s="630">
        <v>23919</v>
      </c>
      <c r="Q16" s="630">
        <v>26964</v>
      </c>
      <c r="R16" s="630">
        <v>30038</v>
      </c>
      <c r="S16" s="630">
        <v>33990</v>
      </c>
      <c r="T16" s="630">
        <v>31826</v>
      </c>
      <c r="U16" s="630">
        <v>45411</v>
      </c>
      <c r="V16" s="603">
        <v>45685</v>
      </c>
      <c r="W16" s="603">
        <v>45651</v>
      </c>
      <c r="X16" s="603">
        <v>43912</v>
      </c>
      <c r="Y16" s="603">
        <v>52273</v>
      </c>
      <c r="Z16" s="603">
        <v>51896</v>
      </c>
      <c r="AA16" s="603">
        <v>57942</v>
      </c>
      <c r="AB16" s="631">
        <v>58095</v>
      </c>
      <c r="AC16" s="619">
        <v>65499</v>
      </c>
      <c r="AD16" s="630">
        <v>65428</v>
      </c>
      <c r="AE16" s="630">
        <v>59819</v>
      </c>
      <c r="AF16" s="630">
        <v>54669</v>
      </c>
      <c r="AG16" s="630">
        <v>60760</v>
      </c>
      <c r="AH16" s="630">
        <v>59538</v>
      </c>
      <c r="AI16" s="630">
        <v>56632</v>
      </c>
      <c r="AJ16" s="630">
        <v>57020</v>
      </c>
      <c r="AK16" s="630">
        <v>60746</v>
      </c>
      <c r="AL16" s="630">
        <v>73397</v>
      </c>
      <c r="AM16" s="630">
        <v>73017</v>
      </c>
      <c r="AN16" s="630">
        <v>83366</v>
      </c>
      <c r="AO16" s="629">
        <v>95836</v>
      </c>
      <c r="AP16" s="629">
        <v>101567</v>
      </c>
      <c r="AQ16" s="629">
        <v>84481</v>
      </c>
      <c r="AR16" s="629">
        <v>87439</v>
      </c>
      <c r="AS16" s="629">
        <v>89627</v>
      </c>
      <c r="AT16" s="629">
        <v>98155</v>
      </c>
      <c r="AU16" s="629">
        <v>97002</v>
      </c>
      <c r="AV16" s="629">
        <v>94496</v>
      </c>
      <c r="AW16" s="629">
        <v>101598</v>
      </c>
      <c r="AX16" s="629">
        <v>104280</v>
      </c>
      <c r="AY16" s="628">
        <v>107663</v>
      </c>
      <c r="AZ16" s="622"/>
    </row>
    <row r="17" spans="2:52" ht="20.100000000000001" customHeight="1">
      <c r="B17" s="605" t="s">
        <v>668</v>
      </c>
      <c r="C17" s="603">
        <v>653459</v>
      </c>
      <c r="D17" s="603">
        <v>205735</v>
      </c>
      <c r="E17" s="603">
        <v>208934</v>
      </c>
      <c r="F17" s="603">
        <v>275933</v>
      </c>
      <c r="G17" s="603">
        <v>221405</v>
      </c>
      <c r="H17" s="603">
        <v>245286</v>
      </c>
      <c r="I17" s="603">
        <v>302056</v>
      </c>
      <c r="J17" s="603">
        <v>310482</v>
      </c>
      <c r="K17" s="603">
        <v>267582</v>
      </c>
      <c r="L17" s="603">
        <v>303844</v>
      </c>
      <c r="M17" s="630">
        <v>268144</v>
      </c>
      <c r="N17" s="630">
        <v>240438</v>
      </c>
      <c r="O17" s="630">
        <v>329523</v>
      </c>
      <c r="P17" s="630">
        <v>340525</v>
      </c>
      <c r="Q17" s="630">
        <v>301012</v>
      </c>
      <c r="R17" s="630">
        <v>311580</v>
      </c>
      <c r="S17" s="630">
        <v>250177</v>
      </c>
      <c r="T17" s="630">
        <v>253245</v>
      </c>
      <c r="U17" s="630">
        <v>256228</v>
      </c>
      <c r="V17" s="603">
        <v>267358</v>
      </c>
      <c r="W17" s="603">
        <v>273699</v>
      </c>
      <c r="X17" s="603">
        <v>274947</v>
      </c>
      <c r="Y17" s="603">
        <v>252705</v>
      </c>
      <c r="Z17" s="603">
        <v>255814</v>
      </c>
      <c r="AA17" s="603">
        <v>318598</v>
      </c>
      <c r="AB17" s="631">
        <v>299363</v>
      </c>
      <c r="AC17" s="619">
        <v>266435</v>
      </c>
      <c r="AD17" s="630">
        <v>248622</v>
      </c>
      <c r="AE17" s="630">
        <v>234107</v>
      </c>
      <c r="AF17" s="630">
        <v>243008</v>
      </c>
      <c r="AG17" s="630">
        <v>234387</v>
      </c>
      <c r="AH17" s="630">
        <v>258412</v>
      </c>
      <c r="AI17" s="630">
        <v>276910</v>
      </c>
      <c r="AJ17" s="630">
        <v>276559</v>
      </c>
      <c r="AK17" s="630">
        <v>276985</v>
      </c>
      <c r="AL17" s="630">
        <v>286673</v>
      </c>
      <c r="AM17" s="630">
        <v>315202</v>
      </c>
      <c r="AN17" s="630">
        <v>323879</v>
      </c>
      <c r="AO17" s="629">
        <v>329886</v>
      </c>
      <c r="AP17" s="629">
        <v>277606</v>
      </c>
      <c r="AQ17" s="629">
        <v>225892</v>
      </c>
      <c r="AR17" s="629">
        <v>262623</v>
      </c>
      <c r="AS17" s="629">
        <v>273286</v>
      </c>
      <c r="AT17" s="629">
        <v>264840</v>
      </c>
      <c r="AU17" s="629">
        <v>284141</v>
      </c>
      <c r="AV17" s="629">
        <v>281536</v>
      </c>
      <c r="AW17" s="629">
        <v>278421</v>
      </c>
      <c r="AX17" s="629">
        <v>330414</v>
      </c>
      <c r="AY17" s="628">
        <v>351301</v>
      </c>
      <c r="AZ17" s="622"/>
    </row>
    <row r="18" spans="2:52" ht="20.100000000000001" customHeight="1">
      <c r="B18" s="605" t="s">
        <v>667</v>
      </c>
      <c r="C18" s="603">
        <v>5817681</v>
      </c>
      <c r="D18" s="603">
        <v>5923411</v>
      </c>
      <c r="E18" s="603">
        <v>5961339</v>
      </c>
      <c r="F18" s="603">
        <v>7850154</v>
      </c>
      <c r="G18" s="603">
        <v>7643296</v>
      </c>
      <c r="H18" s="603">
        <v>8386470</v>
      </c>
      <c r="I18" s="603">
        <v>8681369</v>
      </c>
      <c r="J18" s="603">
        <v>9672478</v>
      </c>
      <c r="K18" s="603">
        <v>10082655</v>
      </c>
      <c r="L18" s="603">
        <v>11047474</v>
      </c>
      <c r="M18" s="630">
        <v>11616566</v>
      </c>
      <c r="N18" s="630">
        <v>11357181</v>
      </c>
      <c r="O18" s="630">
        <v>13700993</v>
      </c>
      <c r="P18" s="630">
        <v>13099189</v>
      </c>
      <c r="Q18" s="630">
        <v>13241819</v>
      </c>
      <c r="R18" s="630">
        <v>13764982</v>
      </c>
      <c r="S18" s="630">
        <v>12615637</v>
      </c>
      <c r="T18" s="630">
        <v>13064684</v>
      </c>
      <c r="U18" s="630">
        <v>13518936</v>
      </c>
      <c r="V18" s="603">
        <v>13844710</v>
      </c>
      <c r="W18" s="603">
        <v>15559970</v>
      </c>
      <c r="X18" s="603">
        <v>16459963</v>
      </c>
      <c r="Y18" s="603">
        <v>17791018</v>
      </c>
      <c r="Z18" s="603">
        <v>18020460</v>
      </c>
      <c r="AA18" s="603">
        <v>20564308</v>
      </c>
      <c r="AB18" s="631">
        <v>20018158</v>
      </c>
      <c r="AC18" s="619">
        <v>20648268</v>
      </c>
      <c r="AD18" s="630">
        <v>20909361</v>
      </c>
      <c r="AE18" s="630">
        <v>20508029</v>
      </c>
      <c r="AF18" s="630">
        <v>21635431</v>
      </c>
      <c r="AG18" s="630">
        <v>21645162</v>
      </c>
      <c r="AH18" s="630">
        <v>22216080</v>
      </c>
      <c r="AI18" s="630">
        <v>24566107</v>
      </c>
      <c r="AJ18" s="630">
        <v>25735075</v>
      </c>
      <c r="AK18" s="630">
        <v>27424732</v>
      </c>
      <c r="AL18" s="630">
        <v>29210322</v>
      </c>
      <c r="AM18" s="630">
        <v>28903872</v>
      </c>
      <c r="AN18" s="630">
        <v>31281546</v>
      </c>
      <c r="AO18" s="629">
        <v>34493252</v>
      </c>
      <c r="AP18" s="629">
        <v>32772839</v>
      </c>
      <c r="AQ18" s="629">
        <v>25649080</v>
      </c>
      <c r="AR18" s="629">
        <v>31327659</v>
      </c>
      <c r="AS18" s="629">
        <v>33224078</v>
      </c>
      <c r="AT18" s="629">
        <v>33852704</v>
      </c>
      <c r="AU18" s="629">
        <v>32462954</v>
      </c>
      <c r="AV18" s="629">
        <v>35165212</v>
      </c>
      <c r="AW18" s="629">
        <v>40629221</v>
      </c>
      <c r="AX18" s="629">
        <v>44372031</v>
      </c>
      <c r="AY18" s="628">
        <v>45669301</v>
      </c>
      <c r="AZ18" s="622"/>
    </row>
    <row r="19" spans="2:52" ht="20.100000000000001" customHeight="1">
      <c r="B19" s="605" t="s">
        <v>666</v>
      </c>
      <c r="C19" s="603">
        <v>83249</v>
      </c>
      <c r="D19" s="603">
        <v>53350</v>
      </c>
      <c r="E19" s="603">
        <v>37344</v>
      </c>
      <c r="F19" s="603">
        <v>47650</v>
      </c>
      <c r="G19" s="603">
        <v>48454</v>
      </c>
      <c r="H19" s="603">
        <v>86675</v>
      </c>
      <c r="I19" s="603">
        <v>50350</v>
      </c>
      <c r="J19" s="603">
        <v>50836</v>
      </c>
      <c r="K19" s="603">
        <v>51093</v>
      </c>
      <c r="L19" s="603">
        <v>68157</v>
      </c>
      <c r="M19" s="630">
        <v>50792</v>
      </c>
      <c r="N19" s="630">
        <v>34854</v>
      </c>
      <c r="O19" s="630">
        <v>59783</v>
      </c>
      <c r="P19" s="630">
        <v>73340</v>
      </c>
      <c r="Q19" s="630">
        <v>56383</v>
      </c>
      <c r="R19" s="630">
        <v>58686</v>
      </c>
      <c r="S19" s="630">
        <v>62310</v>
      </c>
      <c r="T19" s="630">
        <v>59021</v>
      </c>
      <c r="U19" s="630">
        <v>53029</v>
      </c>
      <c r="V19" s="603">
        <v>60891</v>
      </c>
      <c r="W19" s="603">
        <v>67311</v>
      </c>
      <c r="X19" s="603">
        <v>60866</v>
      </c>
      <c r="Y19" s="603">
        <v>64162</v>
      </c>
      <c r="Z19" s="603">
        <v>66784</v>
      </c>
      <c r="AA19" s="603">
        <v>69465</v>
      </c>
      <c r="AB19" s="631">
        <v>86118</v>
      </c>
      <c r="AC19" s="619">
        <v>63576</v>
      </c>
      <c r="AD19" s="630">
        <v>73273</v>
      </c>
      <c r="AE19" s="630">
        <v>63352</v>
      </c>
      <c r="AF19" s="630">
        <v>58036</v>
      </c>
      <c r="AG19" s="630">
        <v>64906</v>
      </c>
      <c r="AH19" s="630">
        <v>81939</v>
      </c>
      <c r="AI19" s="630">
        <v>68746</v>
      </c>
      <c r="AJ19" s="630">
        <v>75177</v>
      </c>
      <c r="AK19" s="630">
        <v>90063</v>
      </c>
      <c r="AL19" s="630">
        <v>79967</v>
      </c>
      <c r="AM19" s="630">
        <v>73215</v>
      </c>
      <c r="AN19" s="630">
        <v>93510</v>
      </c>
      <c r="AO19" s="629">
        <v>61868</v>
      </c>
      <c r="AP19" s="629">
        <v>72565</v>
      </c>
      <c r="AQ19" s="629">
        <v>65706</v>
      </c>
      <c r="AR19" s="629">
        <v>62902</v>
      </c>
      <c r="AS19" s="629">
        <v>55725</v>
      </c>
      <c r="AT19" s="629">
        <v>79548</v>
      </c>
      <c r="AU19" s="629">
        <v>71333</v>
      </c>
      <c r="AV19" s="629">
        <v>71271</v>
      </c>
      <c r="AW19" s="629">
        <v>88047</v>
      </c>
      <c r="AX19" s="629">
        <v>75632</v>
      </c>
      <c r="AY19" s="628">
        <v>75501</v>
      </c>
      <c r="AZ19" s="622"/>
    </row>
    <row r="20" spans="2:52" ht="20.100000000000001" customHeight="1">
      <c r="B20" s="605" t="s">
        <v>665</v>
      </c>
      <c r="C20" s="603">
        <v>10179557</v>
      </c>
      <c r="D20" s="603">
        <v>10177889</v>
      </c>
      <c r="E20" s="603">
        <v>9415447</v>
      </c>
      <c r="F20" s="603">
        <v>10175962</v>
      </c>
      <c r="G20" s="603">
        <v>9749707</v>
      </c>
      <c r="H20" s="603">
        <v>9929969</v>
      </c>
      <c r="I20" s="603">
        <v>9890521</v>
      </c>
      <c r="J20" s="603">
        <v>10516599</v>
      </c>
      <c r="K20" s="603">
        <v>10614268</v>
      </c>
      <c r="L20" s="603">
        <v>11465257</v>
      </c>
      <c r="M20" s="630">
        <v>10743511</v>
      </c>
      <c r="N20" s="630">
        <v>9750065</v>
      </c>
      <c r="O20" s="630">
        <v>12515904</v>
      </c>
      <c r="P20" s="630">
        <v>13155501</v>
      </c>
      <c r="Q20" s="630">
        <v>13203496</v>
      </c>
      <c r="R20" s="630">
        <v>13565054</v>
      </c>
      <c r="S20" s="630">
        <v>13030804</v>
      </c>
      <c r="T20" s="630">
        <v>13088543</v>
      </c>
      <c r="U20" s="630">
        <v>13712206</v>
      </c>
      <c r="V20" s="603">
        <v>12957353</v>
      </c>
      <c r="W20" s="603">
        <v>14033490</v>
      </c>
      <c r="X20" s="603">
        <v>14494893</v>
      </c>
      <c r="Y20" s="603">
        <v>14884701</v>
      </c>
      <c r="Z20" s="603">
        <v>15159536</v>
      </c>
      <c r="AA20" s="603">
        <v>16206356</v>
      </c>
      <c r="AB20" s="631">
        <v>15761340</v>
      </c>
      <c r="AC20" s="619">
        <v>16205487</v>
      </c>
      <c r="AD20" s="630">
        <v>15703042</v>
      </c>
      <c r="AE20" s="630">
        <v>15519743</v>
      </c>
      <c r="AF20" s="630">
        <v>16892925</v>
      </c>
      <c r="AG20" s="630">
        <v>17176406</v>
      </c>
      <c r="AH20" s="630">
        <v>16960828</v>
      </c>
      <c r="AI20" s="630">
        <v>19787258</v>
      </c>
      <c r="AJ20" s="630">
        <v>18667139</v>
      </c>
      <c r="AK20" s="630">
        <v>19264085</v>
      </c>
      <c r="AL20" s="630">
        <v>20606030</v>
      </c>
      <c r="AM20" s="630">
        <v>20822861</v>
      </c>
      <c r="AN20" s="630">
        <v>22205947</v>
      </c>
      <c r="AO20" s="629">
        <v>22414576</v>
      </c>
      <c r="AP20" s="629">
        <v>22622170</v>
      </c>
      <c r="AQ20" s="629">
        <v>21130619</v>
      </c>
      <c r="AR20" s="629">
        <v>22683040</v>
      </c>
      <c r="AS20" s="629">
        <v>21388368</v>
      </c>
      <c r="AT20" s="629">
        <v>22727369</v>
      </c>
      <c r="AU20" s="629">
        <v>22410321</v>
      </c>
      <c r="AV20" s="629">
        <v>24484072</v>
      </c>
      <c r="AW20" s="629">
        <v>27856329</v>
      </c>
      <c r="AX20" s="629">
        <v>32514968</v>
      </c>
      <c r="AY20" s="628">
        <v>31269286</v>
      </c>
      <c r="AZ20" s="622"/>
    </row>
    <row r="21" spans="2:52" ht="20.100000000000001" customHeight="1">
      <c r="B21" s="605" t="s">
        <v>664</v>
      </c>
      <c r="C21" s="604" t="s">
        <v>62</v>
      </c>
      <c r="D21" s="603">
        <v>195016</v>
      </c>
      <c r="E21" s="603">
        <v>179150</v>
      </c>
      <c r="F21" s="603">
        <v>265125</v>
      </c>
      <c r="G21" s="603">
        <v>241818</v>
      </c>
      <c r="H21" s="603">
        <v>343574</v>
      </c>
      <c r="I21" s="603">
        <v>372176</v>
      </c>
      <c r="J21" s="603">
        <v>535790</v>
      </c>
      <c r="K21" s="603">
        <v>635738</v>
      </c>
      <c r="L21" s="603">
        <v>782471</v>
      </c>
      <c r="M21" s="630">
        <v>672689</v>
      </c>
      <c r="N21" s="630">
        <v>502666</v>
      </c>
      <c r="O21" s="630">
        <v>855566</v>
      </c>
      <c r="P21" s="630">
        <v>1293349</v>
      </c>
      <c r="Q21" s="630">
        <v>1577561</v>
      </c>
      <c r="R21" s="630">
        <v>1515329</v>
      </c>
      <c r="S21" s="630">
        <v>1387584</v>
      </c>
      <c r="T21" s="630">
        <v>1649397</v>
      </c>
      <c r="U21" s="630">
        <v>1918526</v>
      </c>
      <c r="V21" s="603">
        <v>1782363</v>
      </c>
      <c r="W21" s="603">
        <v>2307904</v>
      </c>
      <c r="X21" s="603">
        <v>2723586</v>
      </c>
      <c r="Y21" s="603">
        <v>3071843</v>
      </c>
      <c r="Z21" s="603">
        <v>3440573</v>
      </c>
      <c r="AA21" s="603">
        <v>4281994</v>
      </c>
      <c r="AB21" s="631">
        <v>4672056</v>
      </c>
      <c r="AC21" s="619">
        <v>5205804</v>
      </c>
      <c r="AD21" s="630">
        <v>4770249</v>
      </c>
      <c r="AE21" s="630">
        <v>4612307</v>
      </c>
      <c r="AF21" s="630">
        <v>5109631</v>
      </c>
      <c r="AG21" s="630">
        <v>5618826</v>
      </c>
      <c r="AH21" s="630">
        <v>5782265</v>
      </c>
      <c r="AI21" s="630">
        <v>6750582</v>
      </c>
      <c r="AJ21" s="630">
        <v>7644791</v>
      </c>
      <c r="AK21" s="630">
        <v>8587224</v>
      </c>
      <c r="AL21" s="630">
        <v>9509249</v>
      </c>
      <c r="AM21" s="630">
        <v>9766216</v>
      </c>
      <c r="AN21" s="630">
        <v>11257388</v>
      </c>
      <c r="AO21" s="629">
        <v>11799175</v>
      </c>
      <c r="AP21" s="629">
        <v>11883100</v>
      </c>
      <c r="AQ21" s="629">
        <v>8729939</v>
      </c>
      <c r="AR21" s="629">
        <v>11252394</v>
      </c>
      <c r="AS21" s="629">
        <v>12586268</v>
      </c>
      <c r="AT21" s="629">
        <v>13157762</v>
      </c>
      <c r="AU21" s="629">
        <v>14291877</v>
      </c>
      <c r="AV21" s="629">
        <v>16103164</v>
      </c>
      <c r="AW21" s="629">
        <v>17639565</v>
      </c>
      <c r="AX21" s="629">
        <v>19820220</v>
      </c>
      <c r="AY21" s="628">
        <v>20825615</v>
      </c>
      <c r="AZ21" s="622"/>
    </row>
    <row r="22" spans="2:52" ht="20.100000000000001" customHeight="1">
      <c r="B22" s="605" t="s">
        <v>663</v>
      </c>
      <c r="C22" s="604" t="s">
        <v>62</v>
      </c>
      <c r="D22" s="603">
        <v>532911</v>
      </c>
      <c r="E22" s="603">
        <v>314110</v>
      </c>
      <c r="F22" s="603">
        <v>586731</v>
      </c>
      <c r="G22" s="603">
        <v>668319</v>
      </c>
      <c r="H22" s="603">
        <v>690259</v>
      </c>
      <c r="I22" s="603">
        <v>734376</v>
      </c>
      <c r="J22" s="603">
        <v>757424</v>
      </c>
      <c r="K22" s="603">
        <v>813330</v>
      </c>
      <c r="L22" s="603">
        <v>871488</v>
      </c>
      <c r="M22" s="630">
        <v>608704</v>
      </c>
      <c r="N22" s="630">
        <v>334154</v>
      </c>
      <c r="O22" s="630">
        <v>635599</v>
      </c>
      <c r="P22" s="630">
        <v>837266</v>
      </c>
      <c r="Q22" s="630">
        <v>898947</v>
      </c>
      <c r="R22" s="630">
        <v>1063020</v>
      </c>
      <c r="S22" s="630">
        <v>947928</v>
      </c>
      <c r="T22" s="630">
        <v>835845</v>
      </c>
      <c r="U22" s="630">
        <v>995037</v>
      </c>
      <c r="V22" s="603">
        <v>814400</v>
      </c>
      <c r="W22" s="603">
        <v>924476</v>
      </c>
      <c r="X22" s="603">
        <v>1045301</v>
      </c>
      <c r="Y22" s="603">
        <v>1121020</v>
      </c>
      <c r="Z22" s="603">
        <v>1116243</v>
      </c>
      <c r="AA22" s="603">
        <v>1173548</v>
      </c>
      <c r="AB22" s="631">
        <v>1179355</v>
      </c>
      <c r="AC22" s="619">
        <v>1132460</v>
      </c>
      <c r="AD22" s="630">
        <v>1236424</v>
      </c>
      <c r="AE22" s="630">
        <v>968633</v>
      </c>
      <c r="AF22" s="630">
        <v>892611</v>
      </c>
      <c r="AG22" s="630">
        <v>1002294</v>
      </c>
      <c r="AH22" s="630">
        <v>825706</v>
      </c>
      <c r="AI22" s="630">
        <v>967753</v>
      </c>
      <c r="AJ22" s="630">
        <v>983109</v>
      </c>
      <c r="AK22" s="630">
        <v>1057927</v>
      </c>
      <c r="AL22" s="630">
        <v>1034441</v>
      </c>
      <c r="AM22" s="630">
        <v>1035206</v>
      </c>
      <c r="AN22" s="630">
        <v>989427</v>
      </c>
      <c r="AO22" s="629">
        <v>1003742</v>
      </c>
      <c r="AP22" s="629">
        <v>1072356</v>
      </c>
      <c r="AQ22" s="629">
        <v>1091419</v>
      </c>
      <c r="AR22" s="629">
        <v>935239</v>
      </c>
      <c r="AS22" s="629">
        <v>993646</v>
      </c>
      <c r="AT22" s="629">
        <v>931189</v>
      </c>
      <c r="AU22" s="629">
        <v>969145</v>
      </c>
      <c r="AV22" s="629">
        <v>1012815</v>
      </c>
      <c r="AW22" s="629">
        <v>1045993</v>
      </c>
      <c r="AX22" s="629">
        <v>1058154</v>
      </c>
      <c r="AY22" s="628">
        <v>1068417</v>
      </c>
      <c r="AZ22" s="622"/>
    </row>
    <row r="23" spans="2:52" ht="20.100000000000001" customHeight="1" thickBot="1">
      <c r="B23" s="597" t="s">
        <v>662</v>
      </c>
      <c r="C23" s="596" t="s">
        <v>62</v>
      </c>
      <c r="D23" s="595">
        <v>168627</v>
      </c>
      <c r="E23" s="595">
        <v>87007</v>
      </c>
      <c r="F23" s="595">
        <v>113052</v>
      </c>
      <c r="G23" s="595">
        <v>112706</v>
      </c>
      <c r="H23" s="595">
        <v>108459</v>
      </c>
      <c r="I23" s="595">
        <v>120013</v>
      </c>
      <c r="J23" s="595">
        <v>127233</v>
      </c>
      <c r="K23" s="595">
        <v>130202</v>
      </c>
      <c r="L23" s="595">
        <v>173657</v>
      </c>
      <c r="M23" s="625">
        <v>113680</v>
      </c>
      <c r="N23" s="625">
        <v>38613</v>
      </c>
      <c r="O23" s="625">
        <v>52115</v>
      </c>
      <c r="P23" s="625">
        <v>67891</v>
      </c>
      <c r="Q23" s="625">
        <v>66137</v>
      </c>
      <c r="R23" s="625">
        <v>76357</v>
      </c>
      <c r="S23" s="625">
        <v>76878</v>
      </c>
      <c r="T23" s="625">
        <v>60510</v>
      </c>
      <c r="U23" s="625">
        <v>71666</v>
      </c>
      <c r="V23" s="595">
        <v>72503</v>
      </c>
      <c r="W23" s="595">
        <v>62817</v>
      </c>
      <c r="X23" s="595">
        <v>64406</v>
      </c>
      <c r="Y23" s="595">
        <v>68939</v>
      </c>
      <c r="Z23" s="595">
        <v>62347</v>
      </c>
      <c r="AA23" s="595">
        <v>68944</v>
      </c>
      <c r="AB23" s="627">
        <v>71924</v>
      </c>
      <c r="AC23" s="626">
        <v>75863</v>
      </c>
      <c r="AD23" s="625">
        <v>73282</v>
      </c>
      <c r="AE23" s="625">
        <v>100458</v>
      </c>
      <c r="AF23" s="625">
        <v>76811</v>
      </c>
      <c r="AG23" s="625">
        <v>81501</v>
      </c>
      <c r="AH23" s="625">
        <v>76511</v>
      </c>
      <c r="AI23" s="625">
        <v>79465</v>
      </c>
      <c r="AJ23" s="625">
        <v>82759</v>
      </c>
      <c r="AK23" s="625">
        <v>81286</v>
      </c>
      <c r="AL23" s="625">
        <v>95766</v>
      </c>
      <c r="AM23" s="625">
        <v>94509</v>
      </c>
      <c r="AN23" s="625">
        <v>108071</v>
      </c>
      <c r="AO23" s="624">
        <v>105286</v>
      </c>
      <c r="AP23" s="624">
        <v>123750</v>
      </c>
      <c r="AQ23" s="624">
        <v>101846</v>
      </c>
      <c r="AR23" s="624">
        <v>125170</v>
      </c>
      <c r="AS23" s="624">
        <v>112993</v>
      </c>
      <c r="AT23" s="624">
        <v>126870</v>
      </c>
      <c r="AU23" s="624">
        <v>121499</v>
      </c>
      <c r="AV23" s="624">
        <v>124497</v>
      </c>
      <c r="AW23" s="624">
        <v>135972</v>
      </c>
      <c r="AX23" s="624">
        <v>142365</v>
      </c>
      <c r="AY23" s="623">
        <v>145977</v>
      </c>
      <c r="AZ23" s="622"/>
    </row>
    <row r="24" spans="2:52" ht="20.100000000000001" customHeight="1" thickTop="1" thickBot="1">
      <c r="B24" s="621"/>
      <c r="C24" s="620"/>
      <c r="D24" s="619"/>
      <c r="E24" s="619"/>
      <c r="F24" s="619"/>
      <c r="G24" s="619"/>
      <c r="H24" s="619"/>
      <c r="I24" s="619"/>
      <c r="J24" s="619"/>
      <c r="K24" s="619"/>
      <c r="L24" s="619"/>
    </row>
    <row r="25" spans="2:52" ht="20.100000000000001" customHeight="1" thickTop="1">
      <c r="B25" s="4159" t="s">
        <v>91</v>
      </c>
      <c r="C25" s="4162" t="s">
        <v>677</v>
      </c>
      <c r="D25" s="4162"/>
      <c r="E25" s="4162"/>
      <c r="F25" s="4162"/>
      <c r="G25" s="4162"/>
      <c r="H25" s="4162"/>
      <c r="I25" s="4162"/>
      <c r="J25" s="4162"/>
      <c r="K25" s="4162"/>
      <c r="L25" s="4162"/>
      <c r="M25" s="4162"/>
      <c r="N25" s="4162"/>
      <c r="O25" s="4162"/>
      <c r="P25" s="4162"/>
      <c r="Q25" s="4162"/>
      <c r="R25" s="4162"/>
      <c r="S25" s="4162"/>
      <c r="T25" s="4162"/>
      <c r="U25" s="4162"/>
      <c r="V25" s="4162"/>
      <c r="W25" s="4162"/>
      <c r="X25" s="4162"/>
      <c r="Y25" s="4162"/>
      <c r="Z25" s="4163"/>
      <c r="AA25" s="4163"/>
      <c r="AB25" s="4163"/>
      <c r="AC25" s="4163"/>
      <c r="AD25" s="4163"/>
      <c r="AE25" s="4163"/>
      <c r="AF25" s="4163"/>
      <c r="AG25" s="4163"/>
      <c r="AH25" s="4163"/>
      <c r="AI25" s="4163"/>
      <c r="AJ25" s="4163"/>
      <c r="AK25" s="4163"/>
      <c r="AL25" s="4163"/>
      <c r="AM25" s="4163"/>
      <c r="AN25" s="4163"/>
      <c r="AO25" s="4163"/>
      <c r="AP25" s="4163"/>
      <c r="AQ25" s="4163"/>
      <c r="AR25" s="4163"/>
      <c r="AS25" s="4163"/>
      <c r="AT25" s="4163"/>
      <c r="AU25" s="4163"/>
      <c r="AV25" s="4163"/>
      <c r="AW25" s="4163"/>
      <c r="AX25" s="4163"/>
      <c r="AY25" s="4164"/>
      <c r="AZ25" s="618"/>
    </row>
    <row r="26" spans="2:52" ht="18.75" customHeight="1">
      <c r="B26" s="4160"/>
      <c r="C26" s="4165" t="s">
        <v>90</v>
      </c>
      <c r="D26" s="4165"/>
      <c r="E26" s="4165"/>
      <c r="F26" s="4165"/>
      <c r="G26" s="4165"/>
      <c r="H26" s="4165"/>
      <c r="I26" s="4165"/>
      <c r="J26" s="4165"/>
      <c r="K26" s="4165"/>
      <c r="L26" s="4165"/>
      <c r="M26" s="4165"/>
      <c r="N26" s="4165"/>
      <c r="O26" s="4165"/>
      <c r="P26" s="4165"/>
      <c r="Q26" s="4165"/>
      <c r="R26" s="4165"/>
      <c r="S26" s="4165"/>
      <c r="T26" s="4165"/>
      <c r="U26" s="4165"/>
      <c r="V26" s="4165"/>
      <c r="W26" s="4165"/>
      <c r="X26" s="4165"/>
      <c r="Y26" s="4165"/>
      <c r="Z26" s="4166"/>
      <c r="AA26" s="4166"/>
      <c r="AB26" s="4166"/>
      <c r="AC26" s="4166"/>
      <c r="AD26" s="4166"/>
      <c r="AE26" s="4166"/>
      <c r="AF26" s="4166"/>
      <c r="AG26" s="4166"/>
      <c r="AH26" s="4166"/>
      <c r="AI26" s="4166"/>
      <c r="AJ26" s="4166"/>
      <c r="AK26" s="4166"/>
      <c r="AL26" s="4166"/>
      <c r="AM26" s="4166"/>
      <c r="AN26" s="4166"/>
      <c r="AO26" s="4166"/>
      <c r="AP26" s="4166"/>
      <c r="AQ26" s="4166"/>
      <c r="AR26" s="4166"/>
      <c r="AS26" s="4166"/>
      <c r="AT26" s="4166"/>
      <c r="AU26" s="4166"/>
      <c r="AV26" s="4166"/>
      <c r="AW26" s="4166"/>
      <c r="AX26" s="4166"/>
      <c r="AY26" s="4167"/>
      <c r="AZ26" s="616"/>
    </row>
    <row r="27" spans="2:52" ht="18.75" customHeight="1">
      <c r="B27" s="4160"/>
      <c r="C27" s="617" t="s">
        <v>60</v>
      </c>
      <c r="D27" s="4165" t="s">
        <v>61</v>
      </c>
      <c r="E27" s="4165"/>
      <c r="F27" s="4165"/>
      <c r="G27" s="4165"/>
      <c r="H27" s="4165"/>
      <c r="I27" s="4165"/>
      <c r="J27" s="4165"/>
      <c r="K27" s="4165"/>
      <c r="L27" s="4165"/>
      <c r="M27" s="4165"/>
      <c r="N27" s="4165"/>
      <c r="O27" s="4165"/>
      <c r="P27" s="4166" t="s">
        <v>150</v>
      </c>
      <c r="Q27" s="4168"/>
      <c r="R27" s="4168"/>
      <c r="S27" s="4168"/>
      <c r="T27" s="4168"/>
      <c r="U27" s="4168"/>
      <c r="V27" s="4168"/>
      <c r="W27" s="4168"/>
      <c r="X27" s="4168"/>
      <c r="Y27" s="4168"/>
      <c r="Z27" s="4168"/>
      <c r="AA27" s="4169"/>
      <c r="AB27" s="4166" t="s">
        <v>173</v>
      </c>
      <c r="AC27" s="4168"/>
      <c r="AD27" s="4168"/>
      <c r="AE27" s="4168"/>
      <c r="AF27" s="4168"/>
      <c r="AG27" s="4168"/>
      <c r="AH27" s="4168"/>
      <c r="AI27" s="4168"/>
      <c r="AJ27" s="4168"/>
      <c r="AK27" s="4168"/>
      <c r="AL27" s="4168"/>
      <c r="AM27" s="4169"/>
      <c r="AN27" s="4166" t="s">
        <v>180</v>
      </c>
      <c r="AO27" s="4168"/>
      <c r="AP27" s="4168"/>
      <c r="AQ27" s="4168"/>
      <c r="AR27" s="4168"/>
      <c r="AS27" s="4168"/>
      <c r="AT27" s="4168"/>
      <c r="AU27" s="4168"/>
      <c r="AV27" s="4168"/>
      <c r="AW27" s="4168"/>
      <c r="AX27" s="4168"/>
      <c r="AY27" s="4170"/>
      <c r="AZ27" s="616"/>
    </row>
    <row r="28" spans="2:52" ht="30" customHeight="1">
      <c r="B28" s="4161"/>
      <c r="C28" s="38" t="s">
        <v>97</v>
      </c>
      <c r="D28" s="38" t="s">
        <v>98</v>
      </c>
      <c r="E28" s="38" t="s">
        <v>95</v>
      </c>
      <c r="F28" s="38" t="s">
        <v>96</v>
      </c>
      <c r="G28" s="38" t="s">
        <v>102</v>
      </c>
      <c r="H28" s="38" t="s">
        <v>104</v>
      </c>
      <c r="I28" s="38" t="s">
        <v>106</v>
      </c>
      <c r="J28" s="38" t="s">
        <v>107</v>
      </c>
      <c r="K28" s="38" t="s">
        <v>108</v>
      </c>
      <c r="L28" s="38" t="s">
        <v>92</v>
      </c>
      <c r="M28" s="38" t="s">
        <v>93</v>
      </c>
      <c r="N28" s="38" t="s">
        <v>94</v>
      </c>
      <c r="O28" s="38" t="s">
        <v>97</v>
      </c>
      <c r="P28" s="38" t="s">
        <v>98</v>
      </c>
      <c r="Q28" s="38" t="s">
        <v>95</v>
      </c>
      <c r="R28" s="38" t="s">
        <v>96</v>
      </c>
      <c r="S28" s="38" t="s">
        <v>102</v>
      </c>
      <c r="T28" s="38" t="s">
        <v>104</v>
      </c>
      <c r="U28" s="38" t="s">
        <v>106</v>
      </c>
      <c r="V28" s="38" t="s">
        <v>107</v>
      </c>
      <c r="W28" s="38" t="s">
        <v>108</v>
      </c>
      <c r="X28" s="38" t="s">
        <v>92</v>
      </c>
      <c r="Y28" s="38" t="s">
        <v>93</v>
      </c>
      <c r="Z28" s="38" t="s">
        <v>94</v>
      </c>
      <c r="AA28" s="38" t="s">
        <v>174</v>
      </c>
      <c r="AB28" s="38" t="s">
        <v>176</v>
      </c>
      <c r="AC28" s="38" t="s">
        <v>95</v>
      </c>
      <c r="AD28" s="615" t="s">
        <v>96</v>
      </c>
      <c r="AE28" s="38" t="s">
        <v>102</v>
      </c>
      <c r="AF28" s="38" t="s">
        <v>104</v>
      </c>
      <c r="AG28" s="38" t="s">
        <v>106</v>
      </c>
      <c r="AH28" s="38" t="s">
        <v>107</v>
      </c>
      <c r="AI28" s="39" t="s">
        <v>108</v>
      </c>
      <c r="AJ28" s="39" t="s">
        <v>92</v>
      </c>
      <c r="AK28" s="39" t="s">
        <v>93</v>
      </c>
      <c r="AL28" s="39" t="s">
        <v>94</v>
      </c>
      <c r="AM28" s="39" t="s">
        <v>174</v>
      </c>
      <c r="AN28" s="39" t="s">
        <v>176</v>
      </c>
      <c r="AO28" s="38" t="s">
        <v>95</v>
      </c>
      <c r="AP28" s="38" t="s">
        <v>96</v>
      </c>
      <c r="AQ28" s="38" t="s">
        <v>102</v>
      </c>
      <c r="AR28" s="38" t="s">
        <v>104</v>
      </c>
      <c r="AS28" s="38" t="s">
        <v>106</v>
      </c>
      <c r="AT28" s="38" t="s">
        <v>107</v>
      </c>
      <c r="AU28" s="38" t="s">
        <v>108</v>
      </c>
      <c r="AV28" s="38" t="s">
        <v>92</v>
      </c>
      <c r="AW28" s="38" t="s">
        <v>93</v>
      </c>
      <c r="AX28" s="38" t="s">
        <v>94</v>
      </c>
      <c r="AY28" s="85" t="s">
        <v>174</v>
      </c>
      <c r="AZ28" s="614"/>
    </row>
    <row r="29" spans="2:52" ht="18.75" customHeight="1">
      <c r="B29" s="613" t="s">
        <v>676</v>
      </c>
      <c r="C29" s="612">
        <v>1567959</v>
      </c>
      <c r="D29" s="612">
        <v>1213870</v>
      </c>
      <c r="E29" s="612">
        <v>835526</v>
      </c>
      <c r="F29" s="612">
        <v>1406545</v>
      </c>
      <c r="G29" s="612">
        <v>1108297</v>
      </c>
      <c r="H29" s="610">
        <v>1304852.0098825842</v>
      </c>
      <c r="I29" s="610">
        <v>1684030.8568340582</v>
      </c>
      <c r="J29" s="610">
        <v>1701030.0663191599</v>
      </c>
      <c r="K29" s="610">
        <v>1736328.9945078304</v>
      </c>
      <c r="L29" s="610">
        <v>2177811.9935289375</v>
      </c>
      <c r="M29" s="609">
        <v>1980869.5165976533</v>
      </c>
      <c r="N29" s="609">
        <v>1900993.5843671977</v>
      </c>
      <c r="O29" s="609">
        <v>3502057.1637262478</v>
      </c>
      <c r="P29" s="609">
        <v>2126131.7251022947</v>
      </c>
      <c r="Q29" s="609">
        <v>2494635.1038137698</v>
      </c>
      <c r="R29" s="609">
        <v>3145711.3790160175</v>
      </c>
      <c r="S29" s="609">
        <v>3642341.7885780307</v>
      </c>
      <c r="T29" s="609">
        <v>3477630.2330778497</v>
      </c>
      <c r="U29" s="609">
        <v>3680463.1902087247</v>
      </c>
      <c r="V29" s="610">
        <v>3133117.0672811656</v>
      </c>
      <c r="W29" s="610">
        <v>3692983.0460135443</v>
      </c>
      <c r="X29" s="610">
        <v>4343588.6033924529</v>
      </c>
      <c r="Y29" s="610">
        <v>3997680.3310901676</v>
      </c>
      <c r="Z29" s="610">
        <v>4050679.8211321798</v>
      </c>
      <c r="AA29" s="610">
        <v>4349056.0276332134</v>
      </c>
      <c r="AB29" s="610">
        <v>4372006.9292815551</v>
      </c>
      <c r="AC29" s="610">
        <v>3620751.6484319624</v>
      </c>
      <c r="AD29" s="611">
        <v>3224481.8992560883</v>
      </c>
      <c r="AE29" s="610">
        <v>2749056.7099818299</v>
      </c>
      <c r="AF29" s="609">
        <v>2436540.7105624401</v>
      </c>
      <c r="AG29" s="609">
        <v>2700157.150999215</v>
      </c>
      <c r="AH29" s="609">
        <v>2295803.6213133126</v>
      </c>
      <c r="AI29" s="609">
        <v>2287259.1440195693</v>
      </c>
      <c r="AJ29" s="609">
        <v>2437404.0410753395</v>
      </c>
      <c r="AK29" s="609">
        <v>2429909.8224287247</v>
      </c>
      <c r="AL29" s="609">
        <v>2752673.743399038</v>
      </c>
      <c r="AM29" s="609">
        <v>2983929.6014197911</v>
      </c>
      <c r="AN29" s="609">
        <v>2868743.1705456036</v>
      </c>
      <c r="AO29" s="608">
        <v>2185577.0112665505</v>
      </c>
      <c r="AP29" s="608">
        <v>2759791.5655220654</v>
      </c>
      <c r="AQ29" s="608">
        <v>2247494.7473248099</v>
      </c>
      <c r="AR29" s="608">
        <v>2593151.7290488076</v>
      </c>
      <c r="AS29" s="608">
        <v>2629048.1798272799</v>
      </c>
      <c r="AT29" s="608">
        <v>2822861.2290905304</v>
      </c>
      <c r="AU29" s="608">
        <v>3453747.3141813399</v>
      </c>
      <c r="AV29" s="608">
        <v>3467334.8910509204</v>
      </c>
      <c r="AW29" s="599">
        <v>3579782.2948949668</v>
      </c>
      <c r="AX29" s="599">
        <v>3461535.73316871</v>
      </c>
      <c r="AY29" s="607">
        <v>6451161.1913499003</v>
      </c>
      <c r="AZ29" s="589"/>
    </row>
    <row r="30" spans="2:52" ht="18.75" customHeight="1">
      <c r="B30" s="605" t="s">
        <v>675</v>
      </c>
      <c r="C30" s="603">
        <v>54763</v>
      </c>
      <c r="D30" s="603">
        <v>38393</v>
      </c>
      <c r="E30" s="603">
        <v>32320</v>
      </c>
      <c r="F30" s="603">
        <v>46785</v>
      </c>
      <c r="G30" s="603">
        <v>55490</v>
      </c>
      <c r="H30" s="601">
        <v>56255.945173239998</v>
      </c>
      <c r="I30" s="601">
        <v>58768.90030583</v>
      </c>
      <c r="J30" s="601">
        <v>60283.783158640013</v>
      </c>
      <c r="K30" s="601">
        <v>60711.264339339999</v>
      </c>
      <c r="L30" s="601">
        <v>70604.221380710005</v>
      </c>
      <c r="M30" s="600">
        <v>58064.923720869992</v>
      </c>
      <c r="N30" s="600">
        <v>46201.184868550001</v>
      </c>
      <c r="O30" s="600">
        <v>64389.47</v>
      </c>
      <c r="P30" s="600">
        <v>65377.273869009987</v>
      </c>
      <c r="Q30" s="600">
        <v>70131.520660120004</v>
      </c>
      <c r="R30" s="600">
        <v>76537.104360480007</v>
      </c>
      <c r="S30" s="600">
        <v>62816.682657010009</v>
      </c>
      <c r="T30" s="600">
        <v>59905.985870549986</v>
      </c>
      <c r="U30" s="600">
        <v>69291.79041026003</v>
      </c>
      <c r="V30" s="601">
        <v>62457.868628090007</v>
      </c>
      <c r="W30" s="601">
        <v>69616.075609410007</v>
      </c>
      <c r="X30" s="601">
        <v>73365.550796459982</v>
      </c>
      <c r="Y30" s="601">
        <v>76634.45192811999</v>
      </c>
      <c r="Z30" s="601">
        <v>74139.503708460004</v>
      </c>
      <c r="AA30" s="601">
        <v>79458.27998276001</v>
      </c>
      <c r="AB30" s="601">
        <v>73462.126742960012</v>
      </c>
      <c r="AC30" s="601">
        <v>75745.528671889988</v>
      </c>
      <c r="AD30" s="602">
        <v>88895.906036639994</v>
      </c>
      <c r="AE30" s="601">
        <v>78275.113432329992</v>
      </c>
      <c r="AF30" s="600">
        <v>75224.078791259992</v>
      </c>
      <c r="AG30" s="600">
        <v>77845.762951750003</v>
      </c>
      <c r="AH30" s="600">
        <v>77041.016929780017</v>
      </c>
      <c r="AI30" s="600">
        <v>81733.656182530016</v>
      </c>
      <c r="AJ30" s="600">
        <v>83036.383470490007</v>
      </c>
      <c r="AK30" s="600">
        <v>83873.0352193</v>
      </c>
      <c r="AL30" s="600">
        <v>86300.493648599979</v>
      </c>
      <c r="AM30" s="600">
        <v>86964.340420040025</v>
      </c>
      <c r="AN30" s="600">
        <v>81382.680954119991</v>
      </c>
      <c r="AO30" s="599">
        <v>83384.142345780012</v>
      </c>
      <c r="AP30" s="599">
        <v>96054.133028369994</v>
      </c>
      <c r="AQ30" s="599">
        <v>92401</v>
      </c>
      <c r="AR30" s="599">
        <v>80101.007990750004</v>
      </c>
      <c r="AS30" s="599">
        <v>84421.510426199995</v>
      </c>
      <c r="AT30" s="599">
        <v>86484.647345449994</v>
      </c>
      <c r="AU30" s="599">
        <v>88069.82394454001</v>
      </c>
      <c r="AV30" s="599">
        <v>89873.647626729988</v>
      </c>
      <c r="AW30" s="599">
        <v>93404.003447210009</v>
      </c>
      <c r="AX30" s="599">
        <v>91009.107367720004</v>
      </c>
      <c r="AY30" s="598">
        <v>91261</v>
      </c>
      <c r="AZ30" s="589"/>
    </row>
    <row r="31" spans="2:52" ht="18.75" customHeight="1">
      <c r="B31" s="605" t="s">
        <v>674</v>
      </c>
      <c r="C31" s="603">
        <v>792007</v>
      </c>
      <c r="D31" s="603">
        <v>657113</v>
      </c>
      <c r="E31" s="603">
        <v>402477</v>
      </c>
      <c r="F31" s="603">
        <v>687075</v>
      </c>
      <c r="G31" s="603">
        <v>545185</v>
      </c>
      <c r="H31" s="601">
        <v>612782.44338182849</v>
      </c>
      <c r="I31" s="601">
        <v>762766.4262246209</v>
      </c>
      <c r="J31" s="601">
        <v>722283.64327156846</v>
      </c>
      <c r="K31" s="601">
        <v>701807.93688469648</v>
      </c>
      <c r="L31" s="601">
        <v>930788.90795401193</v>
      </c>
      <c r="M31" s="600">
        <v>657310.8746883584</v>
      </c>
      <c r="N31" s="600">
        <v>389071.18237222848</v>
      </c>
      <c r="O31" s="600">
        <v>987787.72841720202</v>
      </c>
      <c r="P31" s="600">
        <v>864738.57699545508</v>
      </c>
      <c r="Q31" s="600">
        <v>766728.56914210448</v>
      </c>
      <c r="R31" s="600">
        <v>832894.57636100892</v>
      </c>
      <c r="S31" s="600">
        <v>702982.19484402949</v>
      </c>
      <c r="T31" s="600">
        <v>736806.03849283792</v>
      </c>
      <c r="U31" s="600">
        <v>765957.31859872316</v>
      </c>
      <c r="V31" s="601">
        <v>641204.74677180953</v>
      </c>
      <c r="W31" s="601">
        <v>698348.99232322501</v>
      </c>
      <c r="X31" s="601">
        <v>726731.2078928781</v>
      </c>
      <c r="Y31" s="601">
        <v>598535.09151989536</v>
      </c>
      <c r="Z31" s="601">
        <v>588176.67666869564</v>
      </c>
      <c r="AA31" s="601">
        <v>850649.44384770794</v>
      </c>
      <c r="AB31" s="601">
        <v>579657.66478058952</v>
      </c>
      <c r="AC31" s="601">
        <v>500308.82739615231</v>
      </c>
      <c r="AD31" s="602">
        <v>501470.00000414025</v>
      </c>
      <c r="AE31" s="601">
        <v>428304.78764725436</v>
      </c>
      <c r="AF31" s="600">
        <v>439593.71377447271</v>
      </c>
      <c r="AG31" s="600">
        <v>537947.14619250374</v>
      </c>
      <c r="AH31" s="600">
        <v>474624.7292966395</v>
      </c>
      <c r="AI31" s="600">
        <v>457817.31933169841</v>
      </c>
      <c r="AJ31" s="600">
        <v>558862.90834692237</v>
      </c>
      <c r="AK31" s="600">
        <v>469869.91688668873</v>
      </c>
      <c r="AL31" s="600">
        <v>539954.35827405867</v>
      </c>
      <c r="AM31" s="600">
        <v>718754.93598434387</v>
      </c>
      <c r="AN31" s="600">
        <v>500591.41018357174</v>
      </c>
      <c r="AO31" s="599">
        <v>404474.66795942717</v>
      </c>
      <c r="AP31" s="599">
        <v>530404.18059197091</v>
      </c>
      <c r="AQ31" s="599">
        <v>335528.54406177514</v>
      </c>
      <c r="AR31" s="599">
        <v>458081.43899863219</v>
      </c>
      <c r="AS31" s="599">
        <v>509066.32829328725</v>
      </c>
      <c r="AT31" s="599">
        <v>479291.01575519872</v>
      </c>
      <c r="AU31" s="599">
        <v>480505.11255688604</v>
      </c>
      <c r="AV31" s="599">
        <v>511757.06313739269</v>
      </c>
      <c r="AW31" s="599">
        <v>492516.17524420546</v>
      </c>
      <c r="AX31" s="599">
        <v>524097.83891721541</v>
      </c>
      <c r="AY31" s="598">
        <v>672755.38270653784</v>
      </c>
      <c r="AZ31" s="589"/>
    </row>
    <row r="32" spans="2:52" ht="18.75" customHeight="1">
      <c r="B32" s="605" t="s">
        <v>673</v>
      </c>
      <c r="C32" s="603">
        <v>223651</v>
      </c>
      <c r="D32" s="603">
        <v>156360</v>
      </c>
      <c r="E32" s="603">
        <v>153073</v>
      </c>
      <c r="F32" s="603">
        <v>234498</v>
      </c>
      <c r="G32" s="603">
        <v>170810</v>
      </c>
      <c r="H32" s="601">
        <v>200589.76748605468</v>
      </c>
      <c r="I32" s="601">
        <v>242531.26915906195</v>
      </c>
      <c r="J32" s="601">
        <v>202282.70032943261</v>
      </c>
      <c r="K32" s="601">
        <v>179696.81582550201</v>
      </c>
      <c r="L32" s="601">
        <v>211431.78852097897</v>
      </c>
      <c r="M32" s="600">
        <v>173879.01892873418</v>
      </c>
      <c r="N32" s="600">
        <v>144896.53271038242</v>
      </c>
      <c r="O32" s="600">
        <v>299059.3867667914</v>
      </c>
      <c r="P32" s="600">
        <v>160638.58069485778</v>
      </c>
      <c r="Q32" s="600">
        <v>168955.53593699768</v>
      </c>
      <c r="R32" s="600">
        <v>200036.83561331392</v>
      </c>
      <c r="S32" s="600">
        <v>137610.06087858797</v>
      </c>
      <c r="T32" s="600">
        <v>147891.69208181961</v>
      </c>
      <c r="U32" s="600">
        <v>167793.49631119412</v>
      </c>
      <c r="V32" s="601">
        <v>143206.5470457738</v>
      </c>
      <c r="W32" s="601">
        <v>165340.44883093718</v>
      </c>
      <c r="X32" s="601">
        <v>185070.05597653531</v>
      </c>
      <c r="Y32" s="601">
        <v>147166.05847166662</v>
      </c>
      <c r="Z32" s="601">
        <v>160580.52934521</v>
      </c>
      <c r="AA32" s="601">
        <v>275751.56081131764</v>
      </c>
      <c r="AB32" s="601">
        <v>109550.21048248508</v>
      </c>
      <c r="AC32" s="601">
        <v>158118.47697759359</v>
      </c>
      <c r="AD32" s="602">
        <v>172363.18382495048</v>
      </c>
      <c r="AE32" s="601">
        <v>122865.1863961964</v>
      </c>
      <c r="AF32" s="600">
        <v>153038.31165808681</v>
      </c>
      <c r="AG32" s="600">
        <v>181004.82335393332</v>
      </c>
      <c r="AH32" s="600">
        <v>171531.191927131</v>
      </c>
      <c r="AI32" s="600">
        <v>159991.09891090658</v>
      </c>
      <c r="AJ32" s="600">
        <v>195626.9671662648</v>
      </c>
      <c r="AK32" s="600">
        <v>173748.2636738111</v>
      </c>
      <c r="AL32" s="600">
        <v>214051.95873164362</v>
      </c>
      <c r="AM32" s="600">
        <v>323815.6330621934</v>
      </c>
      <c r="AN32" s="600">
        <v>131068.5447540968</v>
      </c>
      <c r="AO32" s="599">
        <v>153919.75878474038</v>
      </c>
      <c r="AP32" s="599">
        <v>227753.64614089209</v>
      </c>
      <c r="AQ32" s="599">
        <v>133124.45346524881</v>
      </c>
      <c r="AR32" s="599">
        <v>170847.647913489</v>
      </c>
      <c r="AS32" s="599">
        <v>204296.14943950111</v>
      </c>
      <c r="AT32" s="599">
        <v>198546.12850941264</v>
      </c>
      <c r="AU32" s="599">
        <v>188165.93014236205</v>
      </c>
      <c r="AV32" s="599">
        <v>211123.75624726305</v>
      </c>
      <c r="AW32" s="599">
        <v>238113.22174366651</v>
      </c>
      <c r="AX32" s="599">
        <v>218973.13481965594</v>
      </c>
      <c r="AY32" s="598">
        <v>359990.76487740537</v>
      </c>
      <c r="AZ32" s="589"/>
    </row>
    <row r="33" spans="2:52" ht="18.75" customHeight="1">
      <c r="B33" s="605" t="s">
        <v>672</v>
      </c>
      <c r="C33" s="603">
        <v>51306</v>
      </c>
      <c r="D33" s="603">
        <v>47367</v>
      </c>
      <c r="E33" s="603">
        <v>61958</v>
      </c>
      <c r="F33" s="603">
        <v>88979</v>
      </c>
      <c r="G33" s="603">
        <v>73594</v>
      </c>
      <c r="H33" s="601">
        <v>90014.56304862001</v>
      </c>
      <c r="I33" s="601">
        <v>100779.09969826</v>
      </c>
      <c r="J33" s="601">
        <v>104394.37961484001</v>
      </c>
      <c r="K33" s="601">
        <v>110571.98082275</v>
      </c>
      <c r="L33" s="601">
        <v>141801.84983813998</v>
      </c>
      <c r="M33" s="600">
        <v>141270.38580224002</v>
      </c>
      <c r="N33" s="600">
        <v>158253.58153167</v>
      </c>
      <c r="O33" s="600">
        <v>237758.39804640997</v>
      </c>
      <c r="P33" s="600">
        <v>213375.46158616</v>
      </c>
      <c r="Q33" s="600">
        <v>232542.99266162998</v>
      </c>
      <c r="R33" s="600">
        <v>239147.61282903</v>
      </c>
      <c r="S33" s="600">
        <v>203035.59937718001</v>
      </c>
      <c r="T33" s="600">
        <v>228453.55364280002</v>
      </c>
      <c r="U33" s="600">
        <v>247473.94310435996</v>
      </c>
      <c r="V33" s="601">
        <v>236422.73577827998</v>
      </c>
      <c r="W33" s="601">
        <v>273858.26205244998</v>
      </c>
      <c r="X33" s="601">
        <v>291295.78588010999</v>
      </c>
      <c r="Y33" s="601">
        <v>259389.66324304999</v>
      </c>
      <c r="Z33" s="601">
        <v>287545.55052331998</v>
      </c>
      <c r="AA33" s="601">
        <v>369222.95901408</v>
      </c>
      <c r="AB33" s="601">
        <v>269140.17029652995</v>
      </c>
      <c r="AC33" s="601">
        <v>292544.63241694</v>
      </c>
      <c r="AD33" s="602">
        <v>307275.43726939999</v>
      </c>
      <c r="AE33" s="601">
        <v>279892.76614679006</v>
      </c>
      <c r="AF33" s="600">
        <v>298285.75580221997</v>
      </c>
      <c r="AG33" s="600">
        <v>343315.50841608003</v>
      </c>
      <c r="AH33" s="600">
        <v>328033.53866433003</v>
      </c>
      <c r="AI33" s="600">
        <v>340016.66110984999</v>
      </c>
      <c r="AJ33" s="600">
        <v>380936.30852409999</v>
      </c>
      <c r="AK33" s="600">
        <v>359528.41112296999</v>
      </c>
      <c r="AL33" s="600">
        <v>417205.85723629</v>
      </c>
      <c r="AM33" s="600">
        <v>498453.17906242999</v>
      </c>
      <c r="AN33" s="600">
        <v>377460.02047403005</v>
      </c>
      <c r="AO33" s="599">
        <v>371803.9041313401</v>
      </c>
      <c r="AP33" s="599">
        <v>477911.29020111001</v>
      </c>
      <c r="AQ33" s="599">
        <v>349991.28049263009</v>
      </c>
      <c r="AR33" s="599">
        <v>432071.86252315005</v>
      </c>
      <c r="AS33" s="599">
        <v>454950.13474665</v>
      </c>
      <c r="AT33" s="599">
        <v>452717.99933174008</v>
      </c>
      <c r="AU33" s="599">
        <v>483182.08229450003</v>
      </c>
      <c r="AV33" s="599">
        <v>513128.06830806995</v>
      </c>
      <c r="AW33" s="599">
        <v>522703.66059379</v>
      </c>
      <c r="AX33" s="599">
        <v>562617.77494247013</v>
      </c>
      <c r="AY33" s="598">
        <v>666582.54865868983</v>
      </c>
      <c r="AZ33" s="589"/>
    </row>
    <row r="34" spans="2:52" ht="18.75" customHeight="1">
      <c r="B34" s="605" t="s">
        <v>671</v>
      </c>
      <c r="C34" s="603">
        <v>25894</v>
      </c>
      <c r="D34" s="603">
        <v>41787</v>
      </c>
      <c r="E34" s="603">
        <v>33667</v>
      </c>
      <c r="F34" s="603">
        <v>49109</v>
      </c>
      <c r="G34" s="603">
        <v>58472</v>
      </c>
      <c r="H34" s="601">
        <v>58835.065821019998</v>
      </c>
      <c r="I34" s="601">
        <v>61601.493285210017</v>
      </c>
      <c r="J34" s="601">
        <v>63354.499693750011</v>
      </c>
      <c r="K34" s="601">
        <v>63796.667098110003</v>
      </c>
      <c r="L34" s="601">
        <v>74146.198088890014</v>
      </c>
      <c r="M34" s="600">
        <v>60698.587309939991</v>
      </c>
      <c r="N34" s="600">
        <v>47468.209112470002</v>
      </c>
      <c r="O34" s="600">
        <v>66417.490000000005</v>
      </c>
      <c r="P34" s="600">
        <v>68104.723619529992</v>
      </c>
      <c r="Q34" s="600">
        <v>73057.945393170012</v>
      </c>
      <c r="R34" s="600">
        <v>80386.136881779996</v>
      </c>
      <c r="S34" s="600">
        <v>66298.679490610011</v>
      </c>
      <c r="T34" s="600">
        <v>65548.763220509994</v>
      </c>
      <c r="U34" s="600">
        <v>72618.788732340006</v>
      </c>
      <c r="V34" s="601">
        <v>64969.789410590005</v>
      </c>
      <c r="W34" s="601">
        <v>72599.44596343</v>
      </c>
      <c r="X34" s="601">
        <v>76812.564093459994</v>
      </c>
      <c r="Y34" s="601">
        <v>80192.370236259987</v>
      </c>
      <c r="Z34" s="601">
        <v>77606.803717179981</v>
      </c>
      <c r="AA34" s="601">
        <v>83200.14942336001</v>
      </c>
      <c r="AB34" s="601">
        <v>77211.593769659987</v>
      </c>
      <c r="AC34" s="601">
        <v>79410.029202489997</v>
      </c>
      <c r="AD34" s="602">
        <v>93142.883937479986</v>
      </c>
      <c r="AE34" s="601">
        <v>81848.284167179998</v>
      </c>
      <c r="AF34" s="600">
        <v>78463.38409195999</v>
      </c>
      <c r="AG34" s="600">
        <v>81421.19930968</v>
      </c>
      <c r="AH34" s="600">
        <v>79694.042985130014</v>
      </c>
      <c r="AI34" s="600">
        <v>85141.126411140009</v>
      </c>
      <c r="AJ34" s="600">
        <v>86451.479272110009</v>
      </c>
      <c r="AK34" s="600">
        <v>87384.623593800003</v>
      </c>
      <c r="AL34" s="600">
        <v>89783.480715189973</v>
      </c>
      <c r="AM34" s="600">
        <v>90541.191982710036</v>
      </c>
      <c r="AN34" s="600">
        <v>84305.531431339987</v>
      </c>
      <c r="AO34" s="599">
        <v>86148.650757350013</v>
      </c>
      <c r="AP34" s="599">
        <v>100110.24432422</v>
      </c>
      <c r="AQ34" s="599">
        <v>96092</v>
      </c>
      <c r="AR34" s="599">
        <v>83720.651689469989</v>
      </c>
      <c r="AS34" s="599">
        <v>88069.658889729995</v>
      </c>
      <c r="AT34" s="599">
        <v>89744.309408119996</v>
      </c>
      <c r="AU34" s="599">
        <v>91480.240023859995</v>
      </c>
      <c r="AV34" s="599">
        <v>93556.538729529988</v>
      </c>
      <c r="AW34" s="599">
        <v>97127.87269127999</v>
      </c>
      <c r="AX34" s="599">
        <v>94782.532631209979</v>
      </c>
      <c r="AY34" s="598">
        <v>95260</v>
      </c>
      <c r="AZ34" s="589"/>
    </row>
    <row r="35" spans="2:52" ht="18.75" customHeight="1">
      <c r="B35" s="605" t="s">
        <v>670</v>
      </c>
      <c r="C35" s="603">
        <v>584</v>
      </c>
      <c r="D35" s="603">
        <v>708</v>
      </c>
      <c r="E35" s="603">
        <v>407</v>
      </c>
      <c r="F35" s="603">
        <v>760</v>
      </c>
      <c r="G35" s="603">
        <v>816</v>
      </c>
      <c r="H35" s="601">
        <v>1200.5983694099998</v>
      </c>
      <c r="I35" s="601">
        <v>955.45996297999989</v>
      </c>
      <c r="J35" s="601">
        <v>1019.5979090800001</v>
      </c>
      <c r="K35" s="601">
        <v>1039.1391956699999</v>
      </c>
      <c r="L35" s="601">
        <v>1131.0461580900001</v>
      </c>
      <c r="M35" s="600">
        <v>689.82726277999996</v>
      </c>
      <c r="N35" s="600">
        <v>400.42861154999997</v>
      </c>
      <c r="O35" s="600">
        <v>859.02139999999997</v>
      </c>
      <c r="P35" s="600">
        <v>1081.94050844</v>
      </c>
      <c r="Q35" s="600">
        <v>1227.5724149999999</v>
      </c>
      <c r="R35" s="600">
        <v>1298.1683084199999</v>
      </c>
      <c r="S35" s="600">
        <v>1177.7952031999998</v>
      </c>
      <c r="T35" s="600">
        <v>970.28668100999994</v>
      </c>
      <c r="U35" s="600">
        <v>1125.0722194500001</v>
      </c>
      <c r="V35" s="601">
        <v>935.69103279000001</v>
      </c>
      <c r="W35" s="601">
        <v>1148.29305402</v>
      </c>
      <c r="X35" s="601">
        <v>1253.9084270800001</v>
      </c>
      <c r="Y35" s="601">
        <v>1244.77410098</v>
      </c>
      <c r="Z35" s="601">
        <v>1189.4514549099999</v>
      </c>
      <c r="AA35" s="601">
        <v>1490.1131344600001</v>
      </c>
      <c r="AB35" s="601">
        <v>1377.7639308099999</v>
      </c>
      <c r="AC35" s="601">
        <v>1473.53604866</v>
      </c>
      <c r="AD35" s="602">
        <v>1541.9776876599999</v>
      </c>
      <c r="AE35" s="601">
        <v>1620.3279113000001</v>
      </c>
      <c r="AF35" s="600">
        <v>1368.3003388799998</v>
      </c>
      <c r="AG35" s="600">
        <v>1536.2321440999997</v>
      </c>
      <c r="AH35" s="600">
        <v>1344.67714226</v>
      </c>
      <c r="AI35" s="600">
        <v>1411.5530065399998</v>
      </c>
      <c r="AJ35" s="600">
        <v>1583.5945870099999</v>
      </c>
      <c r="AK35" s="600">
        <v>1590.5037346700001</v>
      </c>
      <c r="AL35" s="600">
        <v>1673.28651285</v>
      </c>
      <c r="AM35" s="600">
        <v>1829.585446</v>
      </c>
      <c r="AN35" s="600">
        <v>1804.41170928</v>
      </c>
      <c r="AO35" s="599">
        <v>1638.1129875500003</v>
      </c>
      <c r="AP35" s="599">
        <v>1819.50487623</v>
      </c>
      <c r="AQ35" s="599">
        <v>1624</v>
      </c>
      <c r="AR35" s="599">
        <v>1640.4625216699999</v>
      </c>
      <c r="AS35" s="599">
        <v>1767.1346971399998</v>
      </c>
      <c r="AT35" s="599">
        <v>1775.7095324500001</v>
      </c>
      <c r="AU35" s="599">
        <v>1767.5671341300001</v>
      </c>
      <c r="AV35" s="599">
        <v>1888.9284280500001</v>
      </c>
      <c r="AW35" s="599">
        <v>1899.0604661300001</v>
      </c>
      <c r="AX35" s="599">
        <v>2035.16550607</v>
      </c>
      <c r="AY35" s="606">
        <v>2073</v>
      </c>
      <c r="AZ35" s="589"/>
    </row>
    <row r="36" spans="2:52" ht="18.75" customHeight="1">
      <c r="B36" s="605" t="s">
        <v>669</v>
      </c>
      <c r="C36" s="603">
        <v>36</v>
      </c>
      <c r="D36" s="603">
        <v>57</v>
      </c>
      <c r="E36" s="603">
        <v>30</v>
      </c>
      <c r="F36" s="603">
        <v>58</v>
      </c>
      <c r="G36" s="603">
        <v>60</v>
      </c>
      <c r="H36" s="601">
        <v>88.662001070000002</v>
      </c>
      <c r="I36" s="601">
        <v>108.38129465</v>
      </c>
      <c r="J36" s="601">
        <v>101.07137426</v>
      </c>
      <c r="K36" s="601">
        <v>101.80188984</v>
      </c>
      <c r="L36" s="601">
        <v>76.527269849999996</v>
      </c>
      <c r="M36" s="600">
        <v>61.142940600000003</v>
      </c>
      <c r="N36" s="600">
        <v>37.72749031</v>
      </c>
      <c r="O36" s="600">
        <v>73.041709999999995</v>
      </c>
      <c r="P36" s="600">
        <v>87.378337389999984</v>
      </c>
      <c r="Q36" s="600">
        <v>116.50417469999999</v>
      </c>
      <c r="R36" s="600">
        <v>153.44493428999999</v>
      </c>
      <c r="S36" s="600">
        <v>192.80490486000002</v>
      </c>
      <c r="T36" s="600">
        <v>166.47850287</v>
      </c>
      <c r="U36" s="600">
        <v>295.02704612999997</v>
      </c>
      <c r="V36" s="601">
        <v>313.89902028999995</v>
      </c>
      <c r="W36" s="601">
        <v>302.06712945999999</v>
      </c>
      <c r="X36" s="601">
        <v>279.51979446999997</v>
      </c>
      <c r="Y36" s="601">
        <v>360.55235604999996</v>
      </c>
      <c r="Z36" s="601">
        <v>373.53639995999993</v>
      </c>
      <c r="AA36" s="601">
        <v>457.99356107</v>
      </c>
      <c r="AB36" s="601">
        <v>429.61774193000008</v>
      </c>
      <c r="AC36" s="601">
        <v>417.82663829000001</v>
      </c>
      <c r="AD36" s="602">
        <v>435.85612381999999</v>
      </c>
      <c r="AE36" s="601">
        <v>393.05931448000001</v>
      </c>
      <c r="AF36" s="600">
        <v>341.35037122999995</v>
      </c>
      <c r="AG36" s="600">
        <v>404.77556788999999</v>
      </c>
      <c r="AH36" s="600">
        <v>407</v>
      </c>
      <c r="AI36" s="600">
        <v>365</v>
      </c>
      <c r="AJ36" s="600">
        <v>346.54736224999999</v>
      </c>
      <c r="AK36" s="600">
        <v>390.76990451999995</v>
      </c>
      <c r="AL36" s="600">
        <v>461.09151126999996</v>
      </c>
      <c r="AM36" s="600">
        <v>446.75212714000003</v>
      </c>
      <c r="AN36" s="600">
        <v>570.86177908999991</v>
      </c>
      <c r="AO36" s="599">
        <v>668.30118192000009</v>
      </c>
      <c r="AP36" s="599">
        <v>604.78965861999995</v>
      </c>
      <c r="AQ36" s="599">
        <v>598.13128538000001</v>
      </c>
      <c r="AR36" s="599">
        <v>538.71965398999998</v>
      </c>
      <c r="AS36" s="599">
        <v>633.60733847000006</v>
      </c>
      <c r="AT36" s="599">
        <v>599.09595519999993</v>
      </c>
      <c r="AU36" s="599">
        <v>618.60876353999993</v>
      </c>
      <c r="AV36" s="599">
        <v>583.30451943000003</v>
      </c>
      <c r="AW36" s="599">
        <v>656.21073378999995</v>
      </c>
      <c r="AX36" s="599">
        <v>702.02771214999996</v>
      </c>
      <c r="AY36" s="598">
        <v>768.71703097</v>
      </c>
      <c r="AZ36" s="589"/>
    </row>
    <row r="37" spans="2:52" ht="18.75" customHeight="1">
      <c r="B37" s="605" t="s">
        <v>668</v>
      </c>
      <c r="C37" s="603">
        <v>19048</v>
      </c>
      <c r="D37" s="603">
        <v>3082</v>
      </c>
      <c r="E37" s="603">
        <v>4741</v>
      </c>
      <c r="F37" s="603">
        <v>6314</v>
      </c>
      <c r="G37" s="603">
        <v>5436</v>
      </c>
      <c r="H37" s="601">
        <v>7205.7911306600008</v>
      </c>
      <c r="I37" s="601">
        <v>8502.7419541499985</v>
      </c>
      <c r="J37" s="601">
        <v>9226.9916942700002</v>
      </c>
      <c r="K37" s="601">
        <v>8880.02983709</v>
      </c>
      <c r="L37" s="601">
        <v>10214.694649729998</v>
      </c>
      <c r="M37" s="600">
        <v>10079.503134740004</v>
      </c>
      <c r="N37" s="600">
        <v>11141.771870679999</v>
      </c>
      <c r="O37" s="600">
        <v>13831.56</v>
      </c>
      <c r="P37" s="600">
        <v>15170.67710309</v>
      </c>
      <c r="Q37" s="600">
        <v>13503.688374809995</v>
      </c>
      <c r="R37" s="600">
        <v>13343.715430600005</v>
      </c>
      <c r="S37" s="600">
        <v>11831.894504549999</v>
      </c>
      <c r="T37" s="600">
        <v>12734.905527149996</v>
      </c>
      <c r="U37" s="600">
        <v>13495.943468779995</v>
      </c>
      <c r="V37" s="601">
        <v>12899.034457600001</v>
      </c>
      <c r="W37" s="601">
        <v>13739.43766279</v>
      </c>
      <c r="X37" s="601">
        <v>13059.281974089998</v>
      </c>
      <c r="Y37" s="601">
        <v>11916.779195610003</v>
      </c>
      <c r="Z37" s="601">
        <v>12155.908596239999</v>
      </c>
      <c r="AA37" s="601">
        <v>15638.094478849998</v>
      </c>
      <c r="AB37" s="601">
        <v>13743.68903521</v>
      </c>
      <c r="AC37" s="601">
        <v>12192.848895450001</v>
      </c>
      <c r="AD37" s="602">
        <v>11958.708312930006</v>
      </c>
      <c r="AE37" s="601">
        <v>11704.651618269994</v>
      </c>
      <c r="AF37" s="600">
        <v>11475.666562930001</v>
      </c>
      <c r="AG37" s="600">
        <v>12291.074518590003</v>
      </c>
      <c r="AH37" s="600">
        <v>12419.341123520004</v>
      </c>
      <c r="AI37" s="600">
        <v>13861.013716670004</v>
      </c>
      <c r="AJ37" s="600">
        <v>13679.134987729996</v>
      </c>
      <c r="AK37" s="600">
        <v>13450.761616099999</v>
      </c>
      <c r="AL37" s="600">
        <v>14548.565481119998</v>
      </c>
      <c r="AM37" s="600">
        <v>15502.445392080001</v>
      </c>
      <c r="AN37" s="600">
        <v>14645.686249509999</v>
      </c>
      <c r="AO37" s="599">
        <v>12950.11912365</v>
      </c>
      <c r="AP37" s="599">
        <v>11808.216948299998</v>
      </c>
      <c r="AQ37" s="599">
        <v>10906</v>
      </c>
      <c r="AR37" s="599">
        <v>13376.788491289999</v>
      </c>
      <c r="AS37" s="599">
        <v>14807.625340439996</v>
      </c>
      <c r="AT37" s="599">
        <v>13786.768292509998</v>
      </c>
      <c r="AU37" s="599">
        <v>14330.036107720001</v>
      </c>
      <c r="AV37" s="599">
        <v>14398.233298630001</v>
      </c>
      <c r="AW37" s="599">
        <v>12778.251694580003</v>
      </c>
      <c r="AX37" s="599">
        <v>16311.462619700003</v>
      </c>
      <c r="AY37" s="598">
        <v>17738</v>
      </c>
      <c r="AZ37" s="589"/>
    </row>
    <row r="38" spans="2:52" ht="18.75" customHeight="1">
      <c r="B38" s="605" t="s">
        <v>667</v>
      </c>
      <c r="C38" s="603">
        <v>18839</v>
      </c>
      <c r="D38" s="603">
        <v>18393</v>
      </c>
      <c r="E38" s="603">
        <v>20340</v>
      </c>
      <c r="F38" s="603">
        <v>28804</v>
      </c>
      <c r="G38" s="603">
        <v>25654</v>
      </c>
      <c r="H38" s="601">
        <v>30286.632058239997</v>
      </c>
      <c r="I38" s="601">
        <v>33152.786895839999</v>
      </c>
      <c r="J38" s="601">
        <v>38596.635574180007</v>
      </c>
      <c r="K38" s="601">
        <v>40358.874713099998</v>
      </c>
      <c r="L38" s="601">
        <v>48652.172925209983</v>
      </c>
      <c r="M38" s="600">
        <v>48887.12622754</v>
      </c>
      <c r="N38" s="600">
        <v>53159.560585879997</v>
      </c>
      <c r="O38" s="600">
        <v>73729.19</v>
      </c>
      <c r="P38" s="600">
        <v>72873.017954390001</v>
      </c>
      <c r="Q38" s="600">
        <v>74309.81260438</v>
      </c>
      <c r="R38" s="600">
        <v>87732.273333880003</v>
      </c>
      <c r="S38" s="600">
        <v>78156.680010319993</v>
      </c>
      <c r="T38" s="600">
        <v>88531.422242279994</v>
      </c>
      <c r="U38" s="600">
        <v>94407.499655309992</v>
      </c>
      <c r="V38" s="601">
        <v>92767.509654110007</v>
      </c>
      <c r="W38" s="601">
        <v>107118.84186543</v>
      </c>
      <c r="X38" s="601">
        <v>115397.6651939</v>
      </c>
      <c r="Y38" s="601">
        <v>113622.18317216002</v>
      </c>
      <c r="Z38" s="601">
        <v>121962.49014081001</v>
      </c>
      <c r="AA38" s="601">
        <v>163254.93062303003</v>
      </c>
      <c r="AB38" s="601">
        <v>152560.84005310002</v>
      </c>
      <c r="AC38" s="601">
        <v>146143.18446493003</v>
      </c>
      <c r="AD38" s="602">
        <v>162137.49992071002</v>
      </c>
      <c r="AE38" s="601">
        <v>151986.63976920999</v>
      </c>
      <c r="AF38" s="600">
        <v>160036.47172725998</v>
      </c>
      <c r="AG38" s="600">
        <v>167806.96539518004</v>
      </c>
      <c r="AH38" s="600">
        <v>172119.41371664996</v>
      </c>
      <c r="AI38" s="600">
        <v>191823.78057949999</v>
      </c>
      <c r="AJ38" s="600">
        <v>207452.42392131002</v>
      </c>
      <c r="AK38" s="600">
        <v>210010.07894543002</v>
      </c>
      <c r="AL38" s="600">
        <v>230475.48217243</v>
      </c>
      <c r="AM38" s="600">
        <v>233446.42734270997</v>
      </c>
      <c r="AN38" s="600">
        <v>242914.90261033995</v>
      </c>
      <c r="AO38" s="599">
        <v>242261.13534036995</v>
      </c>
      <c r="AP38" s="599">
        <v>277823.60775753006</v>
      </c>
      <c r="AQ38" s="599">
        <v>218308.86780252995</v>
      </c>
      <c r="AR38" s="599">
        <v>263464.37727042998</v>
      </c>
      <c r="AS38" s="599">
        <v>282240.98330796004</v>
      </c>
      <c r="AT38" s="599">
        <v>289387.37923483009</v>
      </c>
      <c r="AU38" s="599">
        <v>291953.81656118995</v>
      </c>
      <c r="AV38" s="599">
        <v>298970.5708527799</v>
      </c>
      <c r="AW38" s="599">
        <v>320189.84141731</v>
      </c>
      <c r="AX38" s="599">
        <v>351286.56542872003</v>
      </c>
      <c r="AY38" s="598">
        <v>373978</v>
      </c>
      <c r="AZ38" s="589"/>
    </row>
    <row r="39" spans="2:52" ht="18.75" customHeight="1">
      <c r="B39" s="605" t="s">
        <v>666</v>
      </c>
      <c r="C39" s="603">
        <v>1338</v>
      </c>
      <c r="D39" s="603">
        <v>1042</v>
      </c>
      <c r="E39" s="603">
        <v>815</v>
      </c>
      <c r="F39" s="603">
        <v>1066</v>
      </c>
      <c r="G39" s="603">
        <v>1009</v>
      </c>
      <c r="H39" s="601">
        <v>1048.2498164599999</v>
      </c>
      <c r="I39" s="601">
        <v>1115.39471237</v>
      </c>
      <c r="J39" s="601">
        <v>1086.1188923099999</v>
      </c>
      <c r="K39" s="601">
        <v>1123.2800556300001</v>
      </c>
      <c r="L39" s="601">
        <v>1452.9784984100002</v>
      </c>
      <c r="M39" s="600">
        <v>1092.1974489200002</v>
      </c>
      <c r="N39" s="600">
        <v>709.76569372000006</v>
      </c>
      <c r="O39" s="600">
        <v>1308.8689999999999</v>
      </c>
      <c r="P39" s="600">
        <v>1499.09818503</v>
      </c>
      <c r="Q39" s="600">
        <v>1218.7987659600001</v>
      </c>
      <c r="R39" s="600">
        <v>1279.2518678200001</v>
      </c>
      <c r="S39" s="600">
        <v>1315.0330260000001</v>
      </c>
      <c r="T39" s="600">
        <v>1338.7571975999999</v>
      </c>
      <c r="U39" s="600">
        <v>1199.84046515</v>
      </c>
      <c r="V39" s="601">
        <v>1287.2058974700001</v>
      </c>
      <c r="W39" s="601">
        <v>1468.74549557</v>
      </c>
      <c r="X39" s="601">
        <v>1341.0937639099998</v>
      </c>
      <c r="Y39" s="601">
        <v>1291.7569543700001</v>
      </c>
      <c r="Z39" s="601">
        <v>1447.1662874799999</v>
      </c>
      <c r="AA39" s="601">
        <v>1503.33845256</v>
      </c>
      <c r="AB39" s="601">
        <v>1650.9110637599999</v>
      </c>
      <c r="AC39" s="601">
        <v>1394.06514705</v>
      </c>
      <c r="AD39" s="602">
        <v>1487.6400305600002</v>
      </c>
      <c r="AE39" s="601">
        <v>1294.9178391399998</v>
      </c>
      <c r="AF39" s="600">
        <v>1273.50658021</v>
      </c>
      <c r="AG39" s="600">
        <v>1368.7883023000002</v>
      </c>
      <c r="AH39" s="600">
        <v>1571.77560404</v>
      </c>
      <c r="AI39" s="600">
        <v>1523.8785222999998</v>
      </c>
      <c r="AJ39" s="600">
        <v>1583.1775378799998</v>
      </c>
      <c r="AK39" s="600">
        <v>1764.34995632</v>
      </c>
      <c r="AL39" s="600">
        <v>1703.3186625600001</v>
      </c>
      <c r="AM39" s="600">
        <v>1433.06693105</v>
      </c>
      <c r="AN39" s="600">
        <v>1772.99794608</v>
      </c>
      <c r="AO39" s="599">
        <v>1341.70474272</v>
      </c>
      <c r="AP39" s="599">
        <v>1575.4940710000001</v>
      </c>
      <c r="AQ39" s="599">
        <v>1302</v>
      </c>
      <c r="AR39" s="599">
        <v>1426.2106943199999</v>
      </c>
      <c r="AS39" s="599">
        <v>1209.4629583199999</v>
      </c>
      <c r="AT39" s="599">
        <v>1607.25576275</v>
      </c>
      <c r="AU39" s="599">
        <v>1580.8638062699999</v>
      </c>
      <c r="AV39" s="599">
        <v>1571.0779171799998</v>
      </c>
      <c r="AW39" s="599">
        <v>1808.77945974</v>
      </c>
      <c r="AX39" s="599">
        <v>1733.8269539800001</v>
      </c>
      <c r="AY39" s="598">
        <v>1649</v>
      </c>
      <c r="AZ39" s="589"/>
    </row>
    <row r="40" spans="2:52" ht="18.75" customHeight="1">
      <c r="B40" s="605" t="s">
        <v>665</v>
      </c>
      <c r="C40" s="603">
        <v>10222</v>
      </c>
      <c r="D40" s="603">
        <v>7579</v>
      </c>
      <c r="E40" s="603">
        <v>7339</v>
      </c>
      <c r="F40" s="603">
        <v>9883</v>
      </c>
      <c r="G40" s="603">
        <v>8592</v>
      </c>
      <c r="H40" s="601">
        <v>8986.8230519180015</v>
      </c>
      <c r="I40" s="601">
        <v>9655.5473069750005</v>
      </c>
      <c r="J40" s="601">
        <v>9947.7353721249983</v>
      </c>
      <c r="K40" s="601">
        <v>10179.528843307999</v>
      </c>
      <c r="L40" s="601">
        <v>11021.036637108999</v>
      </c>
      <c r="M40" s="600">
        <v>10106.07718523</v>
      </c>
      <c r="N40" s="600">
        <v>8352.6385785900002</v>
      </c>
      <c r="O40" s="600">
        <v>12789.630708750001</v>
      </c>
      <c r="P40" s="600">
        <v>14052.224943426001</v>
      </c>
      <c r="Q40" s="600">
        <v>14426.8033182574</v>
      </c>
      <c r="R40" s="600">
        <v>15186.856257850002</v>
      </c>
      <c r="S40" s="600">
        <v>13948.861018830003</v>
      </c>
      <c r="T40" s="600">
        <v>15527.645378584999</v>
      </c>
      <c r="U40" s="600">
        <v>16275.613985439</v>
      </c>
      <c r="V40" s="601">
        <v>14535.883876897999</v>
      </c>
      <c r="W40" s="601">
        <v>16598.648001391997</v>
      </c>
      <c r="X40" s="601">
        <v>15362.056848336</v>
      </c>
      <c r="Y40" s="601">
        <v>14660.0975397415</v>
      </c>
      <c r="Z40" s="601">
        <v>15966.682887749999</v>
      </c>
      <c r="AA40" s="601">
        <v>17751.830808360002</v>
      </c>
      <c r="AB40" s="601">
        <v>17464.160285400001</v>
      </c>
      <c r="AC40" s="601">
        <v>17634.933322760004</v>
      </c>
      <c r="AD40" s="602">
        <v>16568.21160305</v>
      </c>
      <c r="AE40" s="601">
        <v>17226.676871635998</v>
      </c>
      <c r="AF40" s="600">
        <v>17729.648567659999</v>
      </c>
      <c r="AG40" s="600">
        <v>18260.647408290002</v>
      </c>
      <c r="AH40" s="600">
        <v>17117.866236090002</v>
      </c>
      <c r="AI40" s="600">
        <v>18155.771003454804</v>
      </c>
      <c r="AJ40" s="600">
        <v>19922.140663279999</v>
      </c>
      <c r="AK40" s="600">
        <v>19254.883379848001</v>
      </c>
      <c r="AL40" s="600">
        <v>20145.547843300003</v>
      </c>
      <c r="AM40" s="600">
        <v>20326.278156889999</v>
      </c>
      <c r="AN40" s="600">
        <v>21916.247890549999</v>
      </c>
      <c r="AO40" s="599">
        <v>21092.2016713189</v>
      </c>
      <c r="AP40" s="599">
        <v>22795.765270345903</v>
      </c>
      <c r="AQ40" s="599">
        <v>20245.977634110001</v>
      </c>
      <c r="AR40" s="599">
        <v>23180.778743759998</v>
      </c>
      <c r="AS40" s="599">
        <v>23083.996145857996</v>
      </c>
      <c r="AT40" s="599">
        <v>23871.856227304997</v>
      </c>
      <c r="AU40" s="599">
        <v>24020.251325318</v>
      </c>
      <c r="AV40" s="599">
        <v>26546.880966409004</v>
      </c>
      <c r="AW40" s="599">
        <v>28439.316861660001</v>
      </c>
      <c r="AX40" s="599">
        <v>29354.327052227996</v>
      </c>
      <c r="AY40" s="598">
        <v>31301.936133578994</v>
      </c>
      <c r="AZ40" s="589"/>
    </row>
    <row r="41" spans="2:52" ht="18.75" customHeight="1">
      <c r="B41" s="605" t="s">
        <v>664</v>
      </c>
      <c r="C41" s="604" t="s">
        <v>62</v>
      </c>
      <c r="D41" s="603">
        <v>589</v>
      </c>
      <c r="E41" s="603">
        <v>648</v>
      </c>
      <c r="F41" s="603">
        <v>969</v>
      </c>
      <c r="G41" s="603">
        <v>939</v>
      </c>
      <c r="H41" s="601">
        <v>1255.5737791900024</v>
      </c>
      <c r="I41" s="601">
        <v>1244.9626273399999</v>
      </c>
      <c r="J41" s="601">
        <v>1712.1970962799999</v>
      </c>
      <c r="K41" s="601">
        <v>2055.33158632</v>
      </c>
      <c r="L41" s="601">
        <v>2721.7425971900002</v>
      </c>
      <c r="M41" s="600">
        <v>2528.8173676700003</v>
      </c>
      <c r="N41" s="600">
        <v>1967.8004693400001</v>
      </c>
      <c r="O41" s="600">
        <v>3650.7532366400001</v>
      </c>
      <c r="P41" s="600">
        <v>5055.8152067299998</v>
      </c>
      <c r="Q41" s="600">
        <v>5856.6001084199997</v>
      </c>
      <c r="R41" s="600">
        <v>6097.2146439399994</v>
      </c>
      <c r="S41" s="600">
        <v>5362.44995105</v>
      </c>
      <c r="T41" s="600">
        <v>6282.2781829900005</v>
      </c>
      <c r="U41" s="600">
        <v>6525.2764203300003</v>
      </c>
      <c r="V41" s="601">
        <v>6892.3512394200006</v>
      </c>
      <c r="W41" s="601">
        <v>7762.3379980500004</v>
      </c>
      <c r="X41" s="601">
        <v>8941.8161385999992</v>
      </c>
      <c r="Y41" s="601">
        <v>10191.032770939999</v>
      </c>
      <c r="Z41" s="601">
        <v>11015.313890139996</v>
      </c>
      <c r="AA41" s="601">
        <v>14525.966681149999</v>
      </c>
      <c r="AB41" s="601">
        <v>14816.87994456</v>
      </c>
      <c r="AC41" s="601">
        <v>15028.208048139999</v>
      </c>
      <c r="AD41" s="602">
        <v>17336.910481630006</v>
      </c>
      <c r="AE41" s="601">
        <v>16144.249163949999</v>
      </c>
      <c r="AF41" s="600">
        <v>19346.019063510001</v>
      </c>
      <c r="AG41" s="600">
        <v>17031.697358379999</v>
      </c>
      <c r="AH41" s="600">
        <v>17765.298402010001</v>
      </c>
      <c r="AI41" s="600">
        <v>20776.393217239998</v>
      </c>
      <c r="AJ41" s="600">
        <v>22892.32483999</v>
      </c>
      <c r="AK41" s="600">
        <v>26050.84658999</v>
      </c>
      <c r="AL41" s="600">
        <v>28075.786245669999</v>
      </c>
      <c r="AM41" s="600">
        <v>30147.70568531</v>
      </c>
      <c r="AN41" s="600">
        <v>29996.209473499999</v>
      </c>
      <c r="AO41" s="599">
        <v>30563.960862120002</v>
      </c>
      <c r="AP41" s="599">
        <v>36214.57470017999</v>
      </c>
      <c r="AQ41" s="599">
        <v>32017.054696570001</v>
      </c>
      <c r="AR41" s="599">
        <v>38059.556400569993</v>
      </c>
      <c r="AS41" s="599">
        <v>38595.992891319991</v>
      </c>
      <c r="AT41" s="599">
        <v>37734.378469949996</v>
      </c>
      <c r="AU41" s="599">
        <v>42560.484317939998</v>
      </c>
      <c r="AV41" s="599">
        <v>45678.110655960008</v>
      </c>
      <c r="AW41" s="599">
        <v>52756.866487880005</v>
      </c>
      <c r="AX41" s="599">
        <v>53880.967591550005</v>
      </c>
      <c r="AY41" s="598">
        <v>61736.805327730006</v>
      </c>
      <c r="AZ41" s="589"/>
    </row>
    <row r="42" spans="2:52" ht="18.75" customHeight="1">
      <c r="B42" s="605" t="s">
        <v>663</v>
      </c>
      <c r="C42" s="604" t="s">
        <v>62</v>
      </c>
      <c r="D42" s="603">
        <v>1858</v>
      </c>
      <c r="E42" s="603">
        <v>1223</v>
      </c>
      <c r="F42" s="603">
        <v>2349</v>
      </c>
      <c r="G42" s="603">
        <v>3038</v>
      </c>
      <c r="H42" s="601">
        <v>3105.5707794900004</v>
      </c>
      <c r="I42" s="601">
        <v>3053.34246798</v>
      </c>
      <c r="J42" s="601">
        <v>3259.5619490100007</v>
      </c>
      <c r="K42" s="601">
        <v>3322.2508180900008</v>
      </c>
      <c r="L42" s="601">
        <v>3691.2347619999996</v>
      </c>
      <c r="M42" s="600">
        <v>2616.8786033200004</v>
      </c>
      <c r="N42" s="600">
        <v>1543.6819806899998</v>
      </c>
      <c r="O42" s="600">
        <v>2664.5259999999998</v>
      </c>
      <c r="P42" s="600">
        <v>3510.1981621599989</v>
      </c>
      <c r="Q42" s="600">
        <v>3816.3262353199998</v>
      </c>
      <c r="R42" s="600">
        <v>4845.2887071199993</v>
      </c>
      <c r="S42" s="600">
        <v>4409.5478383299987</v>
      </c>
      <c r="T42" s="600">
        <v>3814.5536432600002</v>
      </c>
      <c r="U42" s="600">
        <v>4396.1373526500001</v>
      </c>
      <c r="V42" s="601">
        <v>3413.4607077200003</v>
      </c>
      <c r="W42" s="601">
        <v>4082.8647063499993</v>
      </c>
      <c r="X42" s="601">
        <v>4638.1705695699993</v>
      </c>
      <c r="Y42" s="601">
        <v>4726.312772790001</v>
      </c>
      <c r="Z42" s="601">
        <v>4599.5376072399995</v>
      </c>
      <c r="AA42" s="601">
        <v>5182.5375581100006</v>
      </c>
      <c r="AB42" s="601">
        <v>5068.8854940299989</v>
      </c>
      <c r="AC42" s="601">
        <v>5131.5170915099998</v>
      </c>
      <c r="AD42" s="602">
        <v>5798.1653547700007</v>
      </c>
      <c r="AE42" s="601">
        <v>4916.9833558800001</v>
      </c>
      <c r="AF42" s="600">
        <v>4458.8739072899998</v>
      </c>
      <c r="AG42" s="600">
        <v>5023.3691087299994</v>
      </c>
      <c r="AH42" s="600">
        <v>3886.7591538799998</v>
      </c>
      <c r="AI42" s="600">
        <v>4705.1057619599997</v>
      </c>
      <c r="AJ42" s="600">
        <v>4839.5536139200003</v>
      </c>
      <c r="AK42" s="600">
        <v>4967.9035527599999</v>
      </c>
      <c r="AL42" s="600">
        <v>5004.5624373800001</v>
      </c>
      <c r="AM42" s="600">
        <v>5243.8104017700007</v>
      </c>
      <c r="AN42" s="600">
        <v>4570.0931682699993</v>
      </c>
      <c r="AO42" s="599">
        <v>4459.2036615400002</v>
      </c>
      <c r="AP42" s="599">
        <v>5760.8819580400013</v>
      </c>
      <c r="AQ42" s="599">
        <v>6235</v>
      </c>
      <c r="AR42" s="599">
        <v>5074.2842093700001</v>
      </c>
      <c r="AS42" s="599">
        <v>5322.3420139200007</v>
      </c>
      <c r="AT42" s="599">
        <v>4974.8983958599993</v>
      </c>
      <c r="AU42" s="599">
        <v>5189.0979490299997</v>
      </c>
      <c r="AV42" s="599">
        <v>5490.4213053500007</v>
      </c>
      <c r="AW42" s="599">
        <v>5523.9320313199996</v>
      </c>
      <c r="AX42" s="599">
        <v>5632.761369660001</v>
      </c>
      <c r="AY42" s="598">
        <v>5925</v>
      </c>
      <c r="AZ42" s="589"/>
    </row>
    <row r="43" spans="2:52" ht="18.75" customHeight="1" thickBot="1">
      <c r="B43" s="597" t="s">
        <v>662</v>
      </c>
      <c r="C43" s="596" t="s">
        <v>62</v>
      </c>
      <c r="D43" s="595">
        <v>1201</v>
      </c>
      <c r="E43" s="595">
        <v>561</v>
      </c>
      <c r="F43" s="595">
        <v>794</v>
      </c>
      <c r="G43" s="595">
        <v>820</v>
      </c>
      <c r="H43" s="593">
        <v>762.80614476999995</v>
      </c>
      <c r="I43" s="593">
        <v>843.08548370000017</v>
      </c>
      <c r="J43" s="593">
        <v>931.96336207000002</v>
      </c>
      <c r="K43" s="593">
        <v>904.09259518999988</v>
      </c>
      <c r="L43" s="593">
        <v>1058.25070312</v>
      </c>
      <c r="M43" s="592">
        <v>767.75518912999996</v>
      </c>
      <c r="N43" s="592">
        <v>161.49836508999999</v>
      </c>
      <c r="O43" s="592">
        <v>295.5496</v>
      </c>
      <c r="P43" s="592">
        <v>386.57043419000001</v>
      </c>
      <c r="Q43" s="592">
        <v>454.17508742999996</v>
      </c>
      <c r="R43" s="592">
        <v>455.35705688999997</v>
      </c>
      <c r="S43" s="592">
        <v>443.1175993299999</v>
      </c>
      <c r="T43" s="592">
        <v>350.42461374999993</v>
      </c>
      <c r="U43" s="592">
        <v>348.92817615999996</v>
      </c>
      <c r="V43" s="593">
        <v>346.23032635999994</v>
      </c>
      <c r="W43" s="593">
        <v>348.02526803000001</v>
      </c>
      <c r="X43" s="593">
        <v>340.06432198000005</v>
      </c>
      <c r="Y43" s="593">
        <v>434.73525459999996</v>
      </c>
      <c r="Z43" s="593">
        <v>427.50985871</v>
      </c>
      <c r="AA43" s="593">
        <v>504.43436052000004</v>
      </c>
      <c r="AB43" s="593">
        <v>484.46128278000003</v>
      </c>
      <c r="AC43" s="593">
        <v>419.94384411999999</v>
      </c>
      <c r="AD43" s="594">
        <v>422.27940562999999</v>
      </c>
      <c r="AE43" s="593">
        <v>663.34897011999988</v>
      </c>
      <c r="AF43" s="592">
        <v>482.35735909000005</v>
      </c>
      <c r="AG43" s="592">
        <v>488.42092579000001</v>
      </c>
      <c r="AH43" s="592">
        <v>509.93921839000001</v>
      </c>
      <c r="AI43" s="592">
        <v>474.48611257000005</v>
      </c>
      <c r="AJ43" s="592">
        <v>502.33740244000001</v>
      </c>
      <c r="AK43" s="592">
        <v>520.87756691000004</v>
      </c>
      <c r="AL43" s="592">
        <v>609.21052158999998</v>
      </c>
      <c r="AM43" s="592">
        <v>604.53263138</v>
      </c>
      <c r="AN43" s="592">
        <v>723.50653093999995</v>
      </c>
      <c r="AO43" s="591">
        <v>608.06119377000005</v>
      </c>
      <c r="AP43" s="591">
        <v>713.32363762000011</v>
      </c>
      <c r="AQ43" s="591">
        <v>863</v>
      </c>
      <c r="AR43" s="591">
        <v>720.77166353000007</v>
      </c>
      <c r="AS43" s="591">
        <v>723.82673922000004</v>
      </c>
      <c r="AT43" s="591">
        <v>656.27016534999996</v>
      </c>
      <c r="AU43" s="591">
        <v>605.89811069999996</v>
      </c>
      <c r="AV43" s="591">
        <v>662.29049693000002</v>
      </c>
      <c r="AW43" s="591">
        <v>752.35456166999984</v>
      </c>
      <c r="AX43" s="591">
        <v>873.88250218999997</v>
      </c>
      <c r="AY43" s="590">
        <v>913.10966942999994</v>
      </c>
      <c r="AZ43" s="589"/>
    </row>
    <row r="44" spans="2:52" ht="15" thickTop="1">
      <c r="B44" s="4158" t="s">
        <v>661</v>
      </c>
      <c r="C44" s="4158"/>
      <c r="D44" s="4158"/>
      <c r="E44" s="4158"/>
      <c r="F44" s="4158"/>
      <c r="G44" s="4158"/>
      <c r="H44" s="4158"/>
      <c r="I44" s="4158"/>
      <c r="J44" s="4158"/>
      <c r="K44" s="4158"/>
      <c r="L44" s="4158"/>
    </row>
    <row r="45" spans="2:52">
      <c r="B45" s="588" t="s">
        <v>660</v>
      </c>
      <c r="C45" s="587"/>
      <c r="D45" s="587"/>
      <c r="E45" s="587"/>
      <c r="F45" s="587"/>
      <c r="G45" s="587"/>
      <c r="H45" s="587"/>
      <c r="I45" s="587"/>
      <c r="J45" s="587"/>
      <c r="K45" s="587"/>
      <c r="L45" s="587"/>
    </row>
  </sheetData>
  <mergeCells count="17">
    <mergeCell ref="B2:AY2"/>
    <mergeCell ref="B3:AY3"/>
    <mergeCell ref="B5:B8"/>
    <mergeCell ref="C5:AY5"/>
    <mergeCell ref="C6:AY6"/>
    <mergeCell ref="D7:O7"/>
    <mergeCell ref="P7:AA7"/>
    <mergeCell ref="AB7:AM7"/>
    <mergeCell ref="AN7:AY7"/>
    <mergeCell ref="B44:L44"/>
    <mergeCell ref="B25:B28"/>
    <mergeCell ref="C25:AY25"/>
    <mergeCell ref="C26:AY26"/>
    <mergeCell ref="D27:O27"/>
    <mergeCell ref="P27:AA27"/>
    <mergeCell ref="AB27:AM27"/>
    <mergeCell ref="AN27:AY27"/>
  </mergeCells>
  <pageMargins left="0.51181102362204722" right="0.39370078740157483" top="0.74803149606299213" bottom="0.74803149606299213" header="0.31496062992125984" footer="0.31496062992125984"/>
  <pageSetup paperSize="9" scale="57"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58"/>
  <sheetViews>
    <sheetView showGridLines="0" view="pageBreakPreview" zoomScale="90" zoomScaleNormal="100" zoomScaleSheetLayoutView="90" workbookViewId="0">
      <selection activeCell="BB1" sqref="BB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57" hidden="1" customWidth="1"/>
    <col min="44" max="47" width="10.109375" style="34" hidden="1" customWidth="1"/>
    <col min="48" max="63" width="10.109375" style="34" customWidth="1"/>
    <col min="64" max="64" width="9.33203125" customWidth="1"/>
    <col min="66" max="66" width="14.33203125" bestFit="1" customWidth="1"/>
  </cols>
  <sheetData>
    <row r="1" spans="1:91">
      <c r="AP1" s="34"/>
      <c r="AQ1" s="34"/>
      <c r="BN1" s="132"/>
    </row>
    <row r="2" spans="1:91" ht="15.6">
      <c r="A2" s="4173" t="s">
        <v>680</v>
      </c>
      <c r="B2" s="4173"/>
      <c r="C2" s="4173"/>
      <c r="D2" s="4173"/>
      <c r="E2" s="4173"/>
      <c r="F2" s="4173"/>
      <c r="G2" s="4173"/>
      <c r="H2" s="4173"/>
      <c r="I2" s="4173"/>
      <c r="J2" s="4173"/>
      <c r="K2" s="4173"/>
      <c r="L2" s="4173"/>
      <c r="M2" s="4173"/>
      <c r="N2" s="4173"/>
      <c r="O2" s="4173"/>
      <c r="P2" s="4173"/>
      <c r="Q2" s="4173"/>
      <c r="R2" s="4173"/>
      <c r="S2" s="4173"/>
      <c r="T2" s="4173"/>
      <c r="U2" s="4173"/>
      <c r="V2" s="4173"/>
      <c r="W2" s="4173"/>
      <c r="X2" s="4173"/>
      <c r="Y2" s="4173"/>
      <c r="Z2" s="4173"/>
      <c r="AA2" s="4173"/>
      <c r="AB2" s="4173"/>
      <c r="AC2" s="4173"/>
      <c r="AD2" s="4173"/>
      <c r="AE2" s="4173"/>
      <c r="AF2" s="4173"/>
      <c r="AG2" s="4173"/>
      <c r="AH2" s="4173"/>
      <c r="AI2" s="4173"/>
      <c r="AJ2" s="4173"/>
      <c r="AK2" s="4173"/>
      <c r="AL2" s="4173"/>
      <c r="AM2" s="4173"/>
      <c r="AN2" s="4173"/>
      <c r="AO2" s="4173"/>
      <c r="AP2" s="4173"/>
      <c r="AQ2" s="4173"/>
      <c r="AR2" s="4173"/>
      <c r="AS2" s="4173"/>
      <c r="AT2" s="4173"/>
      <c r="AU2" s="4173"/>
      <c r="AV2" s="4173"/>
      <c r="AW2" s="4173"/>
      <c r="AX2" s="4173"/>
      <c r="AY2" s="4173"/>
      <c r="AZ2" s="4173"/>
      <c r="BA2" s="4173"/>
      <c r="BB2" s="4173"/>
      <c r="BC2" s="4173"/>
      <c r="BD2" s="4173"/>
      <c r="BE2" s="4173"/>
      <c r="BF2" s="4173"/>
      <c r="BG2" s="4173"/>
      <c r="BH2" s="4173"/>
      <c r="BI2" s="4173"/>
      <c r="BJ2" s="4173"/>
      <c r="BK2" s="4173"/>
      <c r="BL2" s="4173"/>
    </row>
    <row r="3" spans="1:91" ht="15" thickBot="1">
      <c r="A3" s="4172" t="s">
        <v>211</v>
      </c>
      <c r="B3" s="4172"/>
      <c r="C3" s="4172"/>
      <c r="D3" s="4172"/>
      <c r="E3" s="4172"/>
      <c r="F3" s="4172"/>
      <c r="G3" s="4172"/>
      <c r="H3" s="4172"/>
      <c r="I3" s="4172"/>
      <c r="J3" s="4172"/>
      <c r="K3" s="4172"/>
      <c r="L3" s="4172"/>
      <c r="M3" s="4172"/>
      <c r="N3" s="4172"/>
      <c r="O3" s="4172"/>
      <c r="P3" s="4172"/>
      <c r="Q3" s="4172"/>
      <c r="R3" s="4172"/>
      <c r="S3" s="4172"/>
      <c r="T3" s="4172"/>
      <c r="U3" s="4172"/>
      <c r="V3" s="4172"/>
      <c r="W3" s="4172"/>
      <c r="X3" s="4172"/>
      <c r="Y3" s="4172"/>
      <c r="Z3" s="4172"/>
      <c r="AA3" s="4172"/>
      <c r="AB3" s="4172"/>
      <c r="AC3" s="4172"/>
      <c r="AD3" s="4172"/>
      <c r="AE3" s="4172"/>
      <c r="AF3" s="4172"/>
      <c r="AG3" s="4172"/>
      <c r="AH3" s="4172"/>
      <c r="AI3" s="4172"/>
      <c r="AJ3" s="4172"/>
      <c r="AK3" s="4172"/>
      <c r="AL3" s="4172"/>
      <c r="AM3" s="4172"/>
      <c r="AN3" s="4172"/>
      <c r="AO3" s="4172"/>
      <c r="AP3" s="4172"/>
      <c r="AQ3" s="4172"/>
      <c r="AR3" s="4172"/>
      <c r="AS3" s="4172"/>
      <c r="AT3" s="4172"/>
      <c r="AU3" s="4172"/>
      <c r="AV3" s="4172"/>
      <c r="AW3" s="4172"/>
      <c r="AX3" s="4172"/>
      <c r="AY3" s="4172"/>
      <c r="AZ3" s="4172"/>
      <c r="BA3" s="4172"/>
      <c r="BB3" s="4172"/>
      <c r="BC3" s="4172"/>
      <c r="BD3" s="4172"/>
      <c r="BE3" s="4172"/>
      <c r="BF3" s="4172"/>
      <c r="BG3" s="4172"/>
      <c r="BH3" s="4172"/>
      <c r="BI3" s="4172"/>
      <c r="BJ3" s="4172"/>
      <c r="BK3" s="4172"/>
      <c r="BL3" s="4172"/>
    </row>
    <row r="4" spans="1:91" ht="16.2" thickTop="1">
      <c r="A4" s="4175" t="s">
        <v>91</v>
      </c>
      <c r="B4" s="4177">
        <v>2019</v>
      </c>
      <c r="C4" s="4177"/>
      <c r="D4" s="4177"/>
      <c r="E4" s="4177"/>
      <c r="F4" s="4177"/>
      <c r="G4" s="4177"/>
      <c r="H4" s="4177"/>
      <c r="I4" s="4177"/>
      <c r="J4" s="4177"/>
      <c r="K4" s="4177"/>
      <c r="L4" s="4177">
        <v>2020</v>
      </c>
      <c r="M4" s="4177"/>
      <c r="N4" s="4177"/>
      <c r="O4" s="4177"/>
      <c r="P4" s="4177"/>
      <c r="Q4" s="4177"/>
      <c r="R4" s="4177"/>
      <c r="S4" s="4177"/>
      <c r="T4" s="4177"/>
      <c r="U4" s="4177"/>
      <c r="V4" s="4177"/>
      <c r="W4" s="4177"/>
      <c r="X4" s="4178">
        <v>2021</v>
      </c>
      <c r="Y4" s="4179"/>
      <c r="Z4" s="4179"/>
      <c r="AA4" s="4179"/>
      <c r="AB4" s="4179"/>
      <c r="AC4" s="4179"/>
      <c r="AD4" s="4179"/>
      <c r="AE4" s="4179"/>
      <c r="AF4" s="4179"/>
      <c r="AG4" s="4179"/>
      <c r="AH4" s="4179"/>
      <c r="AI4" s="4180"/>
      <c r="AJ4" s="4178">
        <v>2022</v>
      </c>
      <c r="AK4" s="4179"/>
      <c r="AL4" s="4179"/>
      <c r="AM4" s="4179"/>
      <c r="AN4" s="4179"/>
      <c r="AO4" s="4179"/>
      <c r="AP4" s="4179"/>
      <c r="AQ4" s="4179"/>
      <c r="AR4" s="4179"/>
      <c r="AS4" s="4179"/>
      <c r="AT4" s="4179"/>
      <c r="AU4" s="4180"/>
      <c r="AV4" s="4178">
        <v>2023</v>
      </c>
      <c r="AW4" s="4179"/>
      <c r="AX4" s="4179"/>
      <c r="AY4" s="4179"/>
      <c r="AZ4" s="4179"/>
      <c r="BA4" s="4179"/>
      <c r="BB4" s="4179"/>
      <c r="BC4" s="4179"/>
      <c r="BD4" s="4179"/>
      <c r="BE4" s="4179"/>
      <c r="BF4" s="4179"/>
      <c r="BG4" s="4180"/>
      <c r="BH4" s="4178">
        <v>2024</v>
      </c>
      <c r="BI4" s="4179"/>
      <c r="BJ4" s="4179"/>
      <c r="BK4" s="4179"/>
      <c r="BL4" s="4179"/>
      <c r="BM4" s="4184"/>
    </row>
    <row r="5" spans="1:91">
      <c r="A5" s="4176"/>
      <c r="B5" s="4181" t="s">
        <v>90</v>
      </c>
      <c r="C5" s="4182"/>
      <c r="D5" s="4182"/>
      <c r="E5" s="4182"/>
      <c r="F5" s="4182"/>
      <c r="G5" s="4182"/>
      <c r="H5" s="4182"/>
      <c r="I5" s="4182"/>
      <c r="J5" s="4182"/>
      <c r="K5" s="4182"/>
      <c r="L5" s="4182"/>
      <c r="M5" s="4182"/>
      <c r="N5" s="4182"/>
      <c r="O5" s="4182"/>
      <c r="P5" s="4182"/>
      <c r="Q5" s="4182"/>
      <c r="R5" s="4182"/>
      <c r="S5" s="4182"/>
      <c r="T5" s="4182"/>
      <c r="U5" s="4182"/>
      <c r="V5" s="4182"/>
      <c r="W5" s="4182"/>
      <c r="X5" s="4182"/>
      <c r="Y5" s="4182"/>
      <c r="Z5" s="4182"/>
      <c r="AA5" s="4182"/>
      <c r="AB5" s="4182"/>
      <c r="AC5" s="4182"/>
      <c r="AD5" s="4182"/>
      <c r="AE5" s="4182"/>
      <c r="AF5" s="4182"/>
      <c r="AG5" s="4182"/>
      <c r="AH5" s="4182"/>
      <c r="AI5" s="4182"/>
      <c r="AJ5" s="4182"/>
      <c r="AK5" s="4182"/>
      <c r="AL5" s="4182"/>
      <c r="AM5" s="4182"/>
      <c r="AN5" s="4182"/>
      <c r="AO5" s="4182"/>
      <c r="AP5" s="4182"/>
      <c r="AQ5" s="4182"/>
      <c r="AR5" s="4182"/>
      <c r="AS5" s="4182"/>
      <c r="AT5" s="4182"/>
      <c r="AU5" s="4182"/>
      <c r="AV5" s="4182"/>
      <c r="AW5" s="4182"/>
      <c r="AX5" s="4182"/>
      <c r="AY5" s="4182"/>
      <c r="AZ5" s="4182"/>
      <c r="BA5" s="4182"/>
      <c r="BB5" s="4182"/>
      <c r="BC5" s="4182"/>
      <c r="BD5" s="4182"/>
      <c r="BE5" s="4182"/>
      <c r="BF5" s="4182"/>
      <c r="BG5" s="4182"/>
      <c r="BH5" s="4182"/>
      <c r="BI5" s="4182"/>
      <c r="BJ5" s="4182"/>
      <c r="BK5" s="4182"/>
      <c r="BL5" s="4182"/>
      <c r="BM5" s="4183"/>
    </row>
    <row r="6" spans="1:91" ht="24" customHeight="1">
      <c r="A6" s="4176"/>
      <c r="B6" s="38" t="s">
        <v>92</v>
      </c>
      <c r="C6" s="38" t="s">
        <v>93</v>
      </c>
      <c r="D6" s="38" t="s">
        <v>94</v>
      </c>
      <c r="E6" s="38" t="s">
        <v>97</v>
      </c>
      <c r="F6" s="38" t="s">
        <v>98</v>
      </c>
      <c r="G6" s="38" t="s">
        <v>95</v>
      </c>
      <c r="H6" s="38" t="s">
        <v>96</v>
      </c>
      <c r="I6" s="38" t="s">
        <v>102</v>
      </c>
      <c r="J6" s="38" t="s">
        <v>104</v>
      </c>
      <c r="K6" s="38" t="s">
        <v>106</v>
      </c>
      <c r="L6" s="38" t="s">
        <v>107</v>
      </c>
      <c r="M6" s="38" t="s">
        <v>108</v>
      </c>
      <c r="N6" s="38" t="s">
        <v>92</v>
      </c>
      <c r="O6" s="38" t="s">
        <v>93</v>
      </c>
      <c r="P6" s="38" t="s">
        <v>94</v>
      </c>
      <c r="Q6" s="38" t="s">
        <v>97</v>
      </c>
      <c r="R6" s="38" t="s">
        <v>98</v>
      </c>
      <c r="S6" s="38" t="s">
        <v>95</v>
      </c>
      <c r="T6" s="38" t="s">
        <v>96</v>
      </c>
      <c r="U6" s="39" t="s">
        <v>102</v>
      </c>
      <c r="V6" s="39" t="s">
        <v>104</v>
      </c>
      <c r="W6" s="39" t="s">
        <v>106</v>
      </c>
      <c r="X6" s="39" t="s">
        <v>107</v>
      </c>
      <c r="Y6" s="39" t="s">
        <v>108</v>
      </c>
      <c r="Z6" s="39" t="s">
        <v>92</v>
      </c>
      <c r="AA6" s="39" t="s">
        <v>93</v>
      </c>
      <c r="AB6" s="39" t="s">
        <v>94</v>
      </c>
      <c r="AC6" s="39" t="s">
        <v>97</v>
      </c>
      <c r="AD6" s="39" t="s">
        <v>98</v>
      </c>
      <c r="AE6" s="39" t="s">
        <v>95</v>
      </c>
      <c r="AF6" s="39" t="s">
        <v>96</v>
      </c>
      <c r="AG6" s="39" t="s">
        <v>102</v>
      </c>
      <c r="AH6" s="39" t="s">
        <v>104</v>
      </c>
      <c r="AI6" s="39" t="s">
        <v>106</v>
      </c>
      <c r="AJ6" s="39" t="s">
        <v>107</v>
      </c>
      <c r="AK6" s="39" t="s">
        <v>108</v>
      </c>
      <c r="AL6" s="39" t="s">
        <v>92</v>
      </c>
      <c r="AM6" s="38" t="s">
        <v>93</v>
      </c>
      <c r="AN6" s="38" t="s">
        <v>94</v>
      </c>
      <c r="AO6" s="38" t="s">
        <v>174</v>
      </c>
      <c r="AP6" s="39" t="s">
        <v>176</v>
      </c>
      <c r="AQ6" s="38" t="s">
        <v>95</v>
      </c>
      <c r="AR6" s="38" t="s">
        <v>96</v>
      </c>
      <c r="AS6" s="38" t="s">
        <v>102</v>
      </c>
      <c r="AT6" s="38" t="s">
        <v>104</v>
      </c>
      <c r="AU6" s="38" t="s">
        <v>106</v>
      </c>
      <c r="AV6" s="38" t="s">
        <v>107</v>
      </c>
      <c r="AW6" s="39" t="s">
        <v>108</v>
      </c>
      <c r="AX6" s="39" t="s">
        <v>92</v>
      </c>
      <c r="AY6" s="39" t="s">
        <v>93</v>
      </c>
      <c r="AZ6" s="39" t="s">
        <v>94</v>
      </c>
      <c r="BA6" s="39" t="s">
        <v>174</v>
      </c>
      <c r="BB6" s="39" t="s">
        <v>176</v>
      </c>
      <c r="BC6" s="39" t="s">
        <v>95</v>
      </c>
      <c r="BD6" s="39" t="s">
        <v>96</v>
      </c>
      <c r="BE6" s="39" t="s">
        <v>102</v>
      </c>
      <c r="BF6" s="39" t="s">
        <v>104</v>
      </c>
      <c r="BG6" s="38" t="s">
        <v>106</v>
      </c>
      <c r="BH6" s="38" t="s">
        <v>107</v>
      </c>
      <c r="BI6" s="38" t="s">
        <v>108</v>
      </c>
      <c r="BJ6" s="38" t="s">
        <v>92</v>
      </c>
      <c r="BK6" s="38" t="s">
        <v>93</v>
      </c>
      <c r="BL6" s="38" t="s">
        <v>94</v>
      </c>
      <c r="BM6" s="85" t="s">
        <v>174</v>
      </c>
    </row>
    <row r="7" spans="1:91" ht="23.1" customHeight="1">
      <c r="A7" s="70" t="s">
        <v>210</v>
      </c>
      <c r="B7" s="68">
        <v>4.4400000000000004</v>
      </c>
      <c r="C7" s="68">
        <v>5.29</v>
      </c>
      <c r="D7" s="68">
        <v>6.16</v>
      </c>
      <c r="E7" s="68">
        <v>6.02</v>
      </c>
      <c r="F7" s="68">
        <v>6.95</v>
      </c>
      <c r="G7" s="68">
        <v>6.16</v>
      </c>
      <c r="H7" s="68">
        <v>6.21</v>
      </c>
      <c r="I7" s="68">
        <v>5.76</v>
      </c>
      <c r="J7" s="68">
        <v>6.55</v>
      </c>
      <c r="K7" s="68">
        <v>6.82</v>
      </c>
      <c r="L7" s="66">
        <v>6.87</v>
      </c>
      <c r="M7" s="66">
        <v>6.7</v>
      </c>
      <c r="N7" s="68">
        <v>6.74</v>
      </c>
      <c r="O7" s="68">
        <v>5.83</v>
      </c>
      <c r="P7" s="68">
        <v>4.54</v>
      </c>
      <c r="Q7" s="68">
        <v>4.78</v>
      </c>
      <c r="R7" s="67">
        <v>3.49</v>
      </c>
      <c r="S7" s="67">
        <v>4.5199999999999996</v>
      </c>
      <c r="T7" s="68">
        <v>3.79</v>
      </c>
      <c r="U7" s="67">
        <v>4.05</v>
      </c>
      <c r="V7" s="67">
        <v>2.93</v>
      </c>
      <c r="W7" s="67">
        <v>3.56</v>
      </c>
      <c r="X7" s="67">
        <v>2.7</v>
      </c>
      <c r="Y7" s="67">
        <v>3.03</v>
      </c>
      <c r="Z7" s="67">
        <v>3.1</v>
      </c>
      <c r="AA7" s="67">
        <v>3.65</v>
      </c>
      <c r="AB7" s="67">
        <v>4.1900000000000004</v>
      </c>
      <c r="AC7" s="67">
        <v>4.1900000000000004</v>
      </c>
      <c r="AD7" s="67">
        <v>4.3499999999999996</v>
      </c>
      <c r="AE7" s="67">
        <v>3.49</v>
      </c>
      <c r="AF7" s="67">
        <v>4.24</v>
      </c>
      <c r="AG7" s="67">
        <v>6.04</v>
      </c>
      <c r="AH7" s="67">
        <v>7.11</v>
      </c>
      <c r="AI7" s="67">
        <v>5.65</v>
      </c>
      <c r="AJ7" s="67">
        <v>6.24</v>
      </c>
      <c r="AK7" s="67">
        <v>7.14</v>
      </c>
      <c r="AL7" s="67">
        <v>7.28</v>
      </c>
      <c r="AM7" s="82">
        <v>7.87</v>
      </c>
      <c r="AN7" s="82">
        <v>8.56</v>
      </c>
      <c r="AO7" s="82">
        <v>8.08</v>
      </c>
      <c r="AP7" s="81">
        <v>8.26</v>
      </c>
      <c r="AQ7" s="82">
        <v>8.64</v>
      </c>
      <c r="AR7" s="82">
        <v>8.5</v>
      </c>
      <c r="AS7" s="82">
        <v>8.08</v>
      </c>
      <c r="AT7" s="82">
        <v>7.38</v>
      </c>
      <c r="AU7" s="82">
        <v>7.26</v>
      </c>
      <c r="AV7" s="82">
        <v>7.88</v>
      </c>
      <c r="AW7" s="81">
        <v>7.44</v>
      </c>
      <c r="AX7" s="81">
        <v>7.76</v>
      </c>
      <c r="AY7" s="81">
        <v>7.41</v>
      </c>
      <c r="AZ7" s="81">
        <v>6.83</v>
      </c>
      <c r="BA7" s="81">
        <v>7.44</v>
      </c>
      <c r="BB7" s="81">
        <v>7.52</v>
      </c>
      <c r="BC7" s="81">
        <v>8.19</v>
      </c>
      <c r="BD7" s="81">
        <v>7.5</v>
      </c>
      <c r="BE7" s="81">
        <v>5.38</v>
      </c>
      <c r="BF7" s="81">
        <v>4.95</v>
      </c>
      <c r="BG7" s="82">
        <v>5.26</v>
      </c>
      <c r="BH7" s="82">
        <v>5.01</v>
      </c>
      <c r="BI7" s="82">
        <v>4.82</v>
      </c>
      <c r="BJ7" s="82">
        <v>4.6100000000000003</v>
      </c>
      <c r="BK7" s="82">
        <v>4.4000000000000004</v>
      </c>
      <c r="BL7" s="82">
        <v>4.17</v>
      </c>
      <c r="BM7" s="100">
        <v>3.57</v>
      </c>
    </row>
    <row r="8" spans="1:91" ht="33.75" customHeight="1">
      <c r="A8" s="84" t="s">
        <v>209</v>
      </c>
      <c r="B8" s="68">
        <v>0.57999999999999996</v>
      </c>
      <c r="C8" s="68">
        <v>1.19</v>
      </c>
      <c r="D8" s="68">
        <v>1.1399999999999999</v>
      </c>
      <c r="E8" s="68">
        <v>0.64</v>
      </c>
      <c r="F8" s="68">
        <v>2.58</v>
      </c>
      <c r="G8" s="68">
        <v>-0.15</v>
      </c>
      <c r="H8" s="68">
        <v>0.68</v>
      </c>
      <c r="I8" s="68">
        <v>0.2</v>
      </c>
      <c r="J8" s="68">
        <v>-0.23</v>
      </c>
      <c r="K8" s="68">
        <v>-0.1</v>
      </c>
      <c r="L8" s="66">
        <v>0.28999999999999998</v>
      </c>
      <c r="M8" s="66">
        <v>-0.27</v>
      </c>
      <c r="N8" s="68">
        <v>0.62</v>
      </c>
      <c r="O8" s="68">
        <v>0.34</v>
      </c>
      <c r="P8" s="68">
        <v>-0.1</v>
      </c>
      <c r="Q8" s="68">
        <v>0.86</v>
      </c>
      <c r="R8" s="67">
        <v>1.33</v>
      </c>
      <c r="S8" s="67">
        <v>0.84</v>
      </c>
      <c r="T8" s="68">
        <v>-0.03</v>
      </c>
      <c r="U8" s="67">
        <v>0.44</v>
      </c>
      <c r="V8" s="67">
        <v>-1.3</v>
      </c>
      <c r="W8" s="67">
        <v>0.51</v>
      </c>
      <c r="X8" s="67">
        <v>-0.55000000000000004</v>
      </c>
      <c r="Y8" s="67">
        <v>0.05</v>
      </c>
      <c r="Z8" s="67">
        <v>0.69</v>
      </c>
      <c r="AA8" s="67">
        <v>0.87</v>
      </c>
      <c r="AB8" s="67">
        <v>0.43</v>
      </c>
      <c r="AC8" s="67">
        <v>0.85</v>
      </c>
      <c r="AD8" s="67">
        <v>1.49</v>
      </c>
      <c r="AE8" s="67">
        <v>0.01</v>
      </c>
      <c r="AF8" s="67">
        <v>0.7</v>
      </c>
      <c r="AG8" s="67">
        <v>2.1800000000000002</v>
      </c>
      <c r="AH8" s="67">
        <v>0.38</v>
      </c>
      <c r="AI8" s="67">
        <v>-0.86</v>
      </c>
      <c r="AJ8" s="67">
        <v>0.01</v>
      </c>
      <c r="AK8" s="67">
        <v>1.1599999999999999</v>
      </c>
      <c r="AL8" s="67">
        <v>0.81</v>
      </c>
      <c r="AM8" s="82">
        <v>1.43</v>
      </c>
      <c r="AN8" s="82">
        <v>1.07</v>
      </c>
      <c r="AO8" s="82">
        <v>0.41</v>
      </c>
      <c r="AP8" s="81">
        <v>1.66</v>
      </c>
      <c r="AQ8" s="82">
        <v>0.36</v>
      </c>
      <c r="AR8" s="82">
        <v>0.56000000000000005</v>
      </c>
      <c r="AS8" s="82">
        <v>1.79</v>
      </c>
      <c r="AT8" s="82">
        <v>-0.96</v>
      </c>
      <c r="AU8" s="82">
        <v>-0.96</v>
      </c>
      <c r="AV8" s="82">
        <v>0.57999999999999996</v>
      </c>
      <c r="AW8" s="81">
        <v>0.48</v>
      </c>
      <c r="AX8" s="81">
        <v>1.1200000000000001</v>
      </c>
      <c r="AY8" s="81">
        <v>1.0900000000000001</v>
      </c>
      <c r="AZ8" s="81">
        <v>0.53</v>
      </c>
      <c r="BA8" s="81">
        <v>0.99</v>
      </c>
      <c r="BB8" s="81">
        <v>1.74</v>
      </c>
      <c r="BC8" s="81">
        <v>0.98</v>
      </c>
      <c r="BD8" s="81">
        <v>-0.09</v>
      </c>
      <c r="BE8" s="81">
        <v>-0.22</v>
      </c>
      <c r="BF8" s="81">
        <v>-1.36</v>
      </c>
      <c r="BG8" s="82">
        <v>-0.67</v>
      </c>
      <c r="BH8" s="82">
        <v>0.35</v>
      </c>
      <c r="BI8" s="82">
        <v>0.3</v>
      </c>
      <c r="BJ8" s="82">
        <v>0.92</v>
      </c>
      <c r="BK8" s="82">
        <v>0.89</v>
      </c>
      <c r="BL8" s="82">
        <v>0.3</v>
      </c>
      <c r="BM8" s="100">
        <v>0.41</v>
      </c>
    </row>
    <row r="9" spans="1:91" ht="23.1" customHeight="1">
      <c r="A9" s="83" t="s">
        <v>208</v>
      </c>
      <c r="B9" s="68">
        <v>1.35</v>
      </c>
      <c r="C9" s="68">
        <v>1.54</v>
      </c>
      <c r="D9" s="68">
        <v>2.52</v>
      </c>
      <c r="E9" s="68">
        <v>1.4</v>
      </c>
      <c r="F9" s="68">
        <v>3.1</v>
      </c>
      <c r="G9" s="68">
        <v>-0.34</v>
      </c>
      <c r="H9" s="68">
        <v>1.6</v>
      </c>
      <c r="I9" s="68">
        <v>0.08</v>
      </c>
      <c r="J9" s="68">
        <v>-0.56999999999999995</v>
      </c>
      <c r="K9" s="68">
        <v>-0.38</v>
      </c>
      <c r="L9" s="66">
        <v>-0.6</v>
      </c>
      <c r="M9" s="66">
        <v>-0.66</v>
      </c>
      <c r="N9" s="68">
        <v>1.68</v>
      </c>
      <c r="O9" s="68">
        <v>0.59</v>
      </c>
      <c r="P9" s="68">
        <v>-0.55000000000000004</v>
      </c>
      <c r="Q9" s="68">
        <v>1.71</v>
      </c>
      <c r="R9" s="67">
        <v>2.76</v>
      </c>
      <c r="S9" s="67">
        <v>1.1100000000000001</v>
      </c>
      <c r="T9" s="68">
        <v>0.26</v>
      </c>
      <c r="U9" s="67">
        <v>0.3</v>
      </c>
      <c r="V9" s="67">
        <v>-1.04</v>
      </c>
      <c r="W9" s="67">
        <v>-1.29</v>
      </c>
      <c r="X9" s="67">
        <v>-1.8</v>
      </c>
      <c r="Y9" s="67">
        <v>0.1</v>
      </c>
      <c r="Z9" s="67">
        <v>1.37</v>
      </c>
      <c r="AA9" s="67">
        <v>1.79</v>
      </c>
      <c r="AB9" s="67">
        <v>0.88</v>
      </c>
      <c r="AC9" s="67">
        <v>1.31</v>
      </c>
      <c r="AD9" s="67">
        <v>0.87</v>
      </c>
      <c r="AE9" s="67">
        <v>-0.15</v>
      </c>
      <c r="AF9" s="67">
        <v>1.3</v>
      </c>
      <c r="AG9" s="67">
        <v>2.0499999999999998</v>
      </c>
      <c r="AH9" s="67">
        <v>-0.2</v>
      </c>
      <c r="AI9" s="67">
        <v>-1.99</v>
      </c>
      <c r="AJ9" s="67">
        <v>-0.86</v>
      </c>
      <c r="AK9" s="67">
        <v>1.53</v>
      </c>
      <c r="AL9" s="67">
        <v>1.26</v>
      </c>
      <c r="AM9" s="82">
        <v>1.53</v>
      </c>
      <c r="AN9" s="82">
        <v>1.17</v>
      </c>
      <c r="AO9" s="82">
        <v>0.8</v>
      </c>
      <c r="AP9" s="81">
        <v>1.07</v>
      </c>
      <c r="AQ9" s="82">
        <v>0.84</v>
      </c>
      <c r="AR9" s="82">
        <v>1.19</v>
      </c>
      <c r="AS9" s="82">
        <v>1.42</v>
      </c>
      <c r="AT9" s="82">
        <v>-2.2400000000000002</v>
      </c>
      <c r="AU9" s="82">
        <v>-2.19</v>
      </c>
      <c r="AV9" s="82">
        <v>-0.32</v>
      </c>
      <c r="AW9" s="81">
        <v>1.06</v>
      </c>
      <c r="AX9" s="81">
        <v>2.5099999999999998</v>
      </c>
      <c r="AY9" s="81">
        <v>0.21</v>
      </c>
      <c r="AZ9" s="81">
        <v>1.28</v>
      </c>
      <c r="BA9" s="81">
        <v>2.4500000000000002</v>
      </c>
      <c r="BB9" s="81">
        <v>2.5499999999999998</v>
      </c>
      <c r="BC9" s="81">
        <v>1.57</v>
      </c>
      <c r="BD9" s="81">
        <v>-7.0000000000000007E-2</v>
      </c>
      <c r="BE9" s="81">
        <v>-0.8</v>
      </c>
      <c r="BF9" s="81">
        <v>-3.08</v>
      </c>
      <c r="BG9" s="82">
        <v>-1.57</v>
      </c>
      <c r="BH9" s="82">
        <v>0.37</v>
      </c>
      <c r="BI9" s="82">
        <v>0.52</v>
      </c>
      <c r="BJ9" s="82">
        <v>1.81</v>
      </c>
      <c r="BK9" s="82">
        <v>1.22</v>
      </c>
      <c r="BL9" s="82">
        <v>0.79</v>
      </c>
      <c r="BM9" s="100">
        <v>0.84</v>
      </c>
    </row>
    <row r="10" spans="1:91" ht="23.1" customHeight="1">
      <c r="A10" s="83" t="s">
        <v>207</v>
      </c>
      <c r="B10" s="68">
        <v>-0.02</v>
      </c>
      <c r="C10" s="68">
        <v>0.93</v>
      </c>
      <c r="D10" s="68">
        <v>0.06</v>
      </c>
      <c r="E10" s="68">
        <v>0.04</v>
      </c>
      <c r="F10" s="68">
        <v>2.1800000000000002</v>
      </c>
      <c r="G10" s="68">
        <v>-0.01</v>
      </c>
      <c r="H10" s="68">
        <v>-0.03</v>
      </c>
      <c r="I10" s="68">
        <v>0.28000000000000003</v>
      </c>
      <c r="J10" s="68">
        <v>-0.04</v>
      </c>
      <c r="K10" s="68">
        <v>0.11</v>
      </c>
      <c r="L10" s="66">
        <v>1</v>
      </c>
      <c r="M10" s="66">
        <v>0.04</v>
      </c>
      <c r="N10" s="68">
        <v>-0.21</v>
      </c>
      <c r="O10" s="68">
        <v>0.14000000000000001</v>
      </c>
      <c r="P10" s="68">
        <v>0.26</v>
      </c>
      <c r="Q10" s="68">
        <v>0.2</v>
      </c>
      <c r="R10" s="67">
        <v>0.22</v>
      </c>
      <c r="S10" s="67">
        <v>0.62</v>
      </c>
      <c r="T10" s="68">
        <v>-0.25</v>
      </c>
      <c r="U10" s="67">
        <v>0.56000000000000005</v>
      </c>
      <c r="V10" s="67">
        <v>-1.51</v>
      </c>
      <c r="W10" s="67">
        <v>1.93</v>
      </c>
      <c r="X10" s="67">
        <v>0.46</v>
      </c>
      <c r="Y10" s="67">
        <v>0.01</v>
      </c>
      <c r="Z10" s="67">
        <v>0.15</v>
      </c>
      <c r="AA10" s="67">
        <v>0.16</v>
      </c>
      <c r="AB10" s="67">
        <v>0.08</v>
      </c>
      <c r="AC10" s="67">
        <v>0.5</v>
      </c>
      <c r="AD10" s="67">
        <v>1.98</v>
      </c>
      <c r="AE10" s="67">
        <v>0.13</v>
      </c>
      <c r="AF10" s="67">
        <v>0.23</v>
      </c>
      <c r="AG10" s="67">
        <v>2.2799999999999998</v>
      </c>
      <c r="AH10" s="67">
        <v>0.83</v>
      </c>
      <c r="AI10" s="67">
        <v>0.03</v>
      </c>
      <c r="AJ10" s="67">
        <v>0.69</v>
      </c>
      <c r="AK10" s="67">
        <v>0.84</v>
      </c>
      <c r="AL10" s="67">
        <v>0.47</v>
      </c>
      <c r="AM10" s="82">
        <v>1.35</v>
      </c>
      <c r="AN10" s="82">
        <v>1</v>
      </c>
      <c r="AO10" s="82">
        <v>0.11</v>
      </c>
      <c r="AP10" s="81">
        <v>2.12</v>
      </c>
      <c r="AQ10" s="82">
        <v>-0.02</v>
      </c>
      <c r="AR10" s="82">
        <v>7.0000000000000007E-2</v>
      </c>
      <c r="AS10" s="82">
        <v>2.0699999999999998</v>
      </c>
      <c r="AT10" s="82">
        <v>0.06</v>
      </c>
      <c r="AU10" s="82">
        <v>0.01</v>
      </c>
      <c r="AV10" s="82">
        <v>1.3</v>
      </c>
      <c r="AW10" s="81">
        <v>0.02</v>
      </c>
      <c r="AX10" s="81">
        <v>0.05</v>
      </c>
      <c r="AY10" s="81">
        <v>1.79</v>
      </c>
      <c r="AZ10" s="81">
        <v>-0.05</v>
      </c>
      <c r="BA10" s="81">
        <v>-0.15</v>
      </c>
      <c r="BB10" s="81">
        <v>1.1100000000000001</v>
      </c>
      <c r="BC10" s="81">
        <v>0.52</v>
      </c>
      <c r="BD10" s="81">
        <v>-0.1</v>
      </c>
      <c r="BE10" s="81">
        <v>0.24</v>
      </c>
      <c r="BF10" s="81">
        <v>0.01</v>
      </c>
      <c r="BG10" s="82">
        <v>0.03</v>
      </c>
      <c r="BH10" s="82">
        <v>0.34</v>
      </c>
      <c r="BI10" s="82">
        <v>0.12</v>
      </c>
      <c r="BJ10" s="82">
        <v>0.23</v>
      </c>
      <c r="BK10" s="82">
        <v>0.64</v>
      </c>
      <c r="BL10" s="82">
        <v>-7.0000000000000007E-2</v>
      </c>
      <c r="BM10" s="100">
        <v>0.06</v>
      </c>
    </row>
    <row r="11" spans="1:91" ht="23.1" customHeight="1">
      <c r="A11" s="70" t="s">
        <v>206</v>
      </c>
      <c r="B11" s="74">
        <v>8.6</v>
      </c>
      <c r="C11" s="74">
        <v>8.6999999999999993</v>
      </c>
      <c r="D11" s="74">
        <v>9.3000000000000007</v>
      </c>
      <c r="E11" s="74">
        <v>9.3000000000000007</v>
      </c>
      <c r="F11" s="74">
        <v>8.837085431000002</v>
      </c>
      <c r="G11" s="74">
        <v>9.664768917</v>
      </c>
      <c r="H11" s="74">
        <v>8.664915741999998</v>
      </c>
      <c r="I11" s="74">
        <v>9.1123021410000007</v>
      </c>
      <c r="J11" s="74">
        <v>11.337762672999997</v>
      </c>
      <c r="K11" s="74">
        <v>9.6629123570000015</v>
      </c>
      <c r="L11" s="72">
        <v>7.6914791889999981</v>
      </c>
      <c r="M11" s="72">
        <v>9.936719547000008</v>
      </c>
      <c r="N11" s="74">
        <v>3.9107151889999949</v>
      </c>
      <c r="O11" s="74">
        <v>3.2461076909999975</v>
      </c>
      <c r="P11" s="74">
        <v>5.9383406300000061</v>
      </c>
      <c r="Q11" s="74">
        <v>9.7059956908099849</v>
      </c>
      <c r="R11" s="73">
        <v>9.6200488740000001</v>
      </c>
      <c r="S11" s="73">
        <v>10.823013238569406</v>
      </c>
      <c r="T11" s="74">
        <v>10.603030794000002</v>
      </c>
      <c r="U11" s="73">
        <v>9.1539715909999941</v>
      </c>
      <c r="V11" s="73">
        <v>9.8555439639999971</v>
      </c>
      <c r="W11" s="73">
        <v>10.743605183000007</v>
      </c>
      <c r="X11" s="73">
        <v>9.1178662289999917</v>
      </c>
      <c r="Y11" s="73">
        <v>10.861781660000007</v>
      </c>
      <c r="Z11" s="73">
        <v>13.988248195999986</v>
      </c>
      <c r="AA11" s="73">
        <v>13.71264637599999</v>
      </c>
      <c r="AB11" s="73">
        <v>12.774203174000009</v>
      </c>
      <c r="AC11" s="73">
        <v>19.870121321000013</v>
      </c>
      <c r="AD11" s="73">
        <v>20.76512</v>
      </c>
      <c r="AE11" s="73">
        <v>23.274471081140003</v>
      </c>
      <c r="AF11" s="73">
        <v>21.013243035459993</v>
      </c>
      <c r="AG11" s="73">
        <v>17.071460835099998</v>
      </c>
      <c r="AH11" s="73">
        <v>20.796277195900011</v>
      </c>
      <c r="AI11" s="73">
        <v>15.930388503000009</v>
      </c>
      <c r="AJ11" s="73">
        <v>12.805050675899999</v>
      </c>
      <c r="AK11" s="73">
        <v>16.090055090499984</v>
      </c>
      <c r="AL11" s="73">
        <v>12.826843497700029</v>
      </c>
      <c r="AM11" s="82">
        <v>12.775302322499979</v>
      </c>
      <c r="AN11" s="82">
        <v>12.488806187500012</v>
      </c>
      <c r="AO11" s="82">
        <v>14.193943593699981</v>
      </c>
      <c r="AP11" s="81">
        <v>14.8097003972</v>
      </c>
      <c r="AQ11" s="82">
        <v>13.8707368534</v>
      </c>
      <c r="AR11" s="82">
        <v>13.139755383099997</v>
      </c>
      <c r="AS11" s="82">
        <v>12.954123727999999</v>
      </c>
      <c r="AT11" s="82">
        <v>12.530185834000003</v>
      </c>
      <c r="AU11" s="82">
        <v>13.502918746100011</v>
      </c>
      <c r="AV11" s="82">
        <v>12.624917590699988</v>
      </c>
      <c r="AW11" s="81">
        <v>11.363854677100012</v>
      </c>
      <c r="AX11" s="81">
        <v>13.5</v>
      </c>
      <c r="AY11" s="81">
        <v>12.620074957100005</v>
      </c>
      <c r="AZ11" s="81">
        <v>12.686507127900001</v>
      </c>
      <c r="BA11" s="81">
        <v>13.554151111700008</v>
      </c>
      <c r="BB11" s="81">
        <v>13.5286559182</v>
      </c>
      <c r="BC11" s="81">
        <v>12.9183771775</v>
      </c>
      <c r="BD11" s="81">
        <v>14.427858083499997</v>
      </c>
      <c r="BE11" s="81">
        <v>9.690489774600012</v>
      </c>
      <c r="BF11" s="81">
        <v>12.642053743599986</v>
      </c>
      <c r="BG11" s="66">
        <v>11.760644164600004</v>
      </c>
      <c r="BH11" s="66">
        <v>11.862833120000003</v>
      </c>
      <c r="BI11" s="66">
        <v>13.78653281549999</v>
      </c>
      <c r="BJ11" s="66">
        <v>13.328562386499994</v>
      </c>
      <c r="BK11" s="66">
        <v>12.226902391400005</v>
      </c>
      <c r="BL11" s="66">
        <v>13.08878503649999</v>
      </c>
      <c r="BM11" s="101">
        <v>13.118911008400005</v>
      </c>
      <c r="BV11" s="16"/>
      <c r="BW11" s="16"/>
      <c r="BX11" s="16"/>
      <c r="BY11" s="16"/>
      <c r="BZ11" s="16"/>
      <c r="CA11" s="16"/>
      <c r="CB11" s="16"/>
      <c r="CC11" s="16"/>
      <c r="CD11" s="16"/>
      <c r="CE11" s="16"/>
      <c r="CF11" s="16"/>
      <c r="CG11" s="16"/>
      <c r="CH11" s="16"/>
      <c r="CI11" s="16"/>
      <c r="CJ11" s="16"/>
      <c r="CK11" s="16"/>
      <c r="CL11" s="16"/>
      <c r="CM11" s="16"/>
    </row>
    <row r="12" spans="1:91" ht="23.1" customHeight="1">
      <c r="A12" s="70" t="s">
        <v>205</v>
      </c>
      <c r="B12" s="74">
        <v>112.5</v>
      </c>
      <c r="C12" s="74">
        <v>116.5</v>
      </c>
      <c r="D12" s="74">
        <v>121.7</v>
      </c>
      <c r="E12" s="74">
        <v>118.7</v>
      </c>
      <c r="F12" s="74">
        <v>106.725318032</v>
      </c>
      <c r="G12" s="74">
        <v>122.77837838400001</v>
      </c>
      <c r="H12" s="74">
        <v>105.44566687999998</v>
      </c>
      <c r="I12" s="74">
        <v>115.34953719000006</v>
      </c>
      <c r="J12" s="74">
        <v>130.95821800499985</v>
      </c>
      <c r="K12" s="74">
        <v>113.43660435399995</v>
      </c>
      <c r="L12" s="72">
        <v>108.90909283699992</v>
      </c>
      <c r="M12" s="72">
        <v>120.63982126237498</v>
      </c>
      <c r="N12" s="74">
        <v>58.292207105999928</v>
      </c>
      <c r="O12" s="74">
        <v>42.602942394625281</v>
      </c>
      <c r="P12" s="74">
        <v>75.675637455999848</v>
      </c>
      <c r="Q12" s="74">
        <v>95.985628957249929</v>
      </c>
      <c r="R12" s="73">
        <v>85.807989391999996</v>
      </c>
      <c r="S12" s="73">
        <v>93.038278343949372</v>
      </c>
      <c r="T12" s="74">
        <v>113.423592832</v>
      </c>
      <c r="U12" s="73">
        <v>110.22031778099999</v>
      </c>
      <c r="V12" s="73">
        <v>123.00796492999996</v>
      </c>
      <c r="W12" s="73">
        <v>135.74725217300002</v>
      </c>
      <c r="X12" s="73">
        <v>142.39779807199992</v>
      </c>
      <c r="Y12" s="73">
        <v>140.34505871700028</v>
      </c>
      <c r="Z12" s="73">
        <v>167.40720660099993</v>
      </c>
      <c r="AA12" s="73">
        <v>142.714722725</v>
      </c>
      <c r="AB12" s="73">
        <v>129.254745077</v>
      </c>
      <c r="AC12" s="73">
        <v>156.47214416599996</v>
      </c>
      <c r="AD12" s="73">
        <v>150.73172</v>
      </c>
      <c r="AE12" s="73">
        <v>163.78538973870002</v>
      </c>
      <c r="AF12" s="73">
        <v>164.00611078349996</v>
      </c>
      <c r="AG12" s="73">
        <v>171.77109367210011</v>
      </c>
      <c r="AH12" s="73">
        <v>188.11392955619993</v>
      </c>
      <c r="AI12" s="73">
        <v>160.93446560839993</v>
      </c>
      <c r="AJ12" s="73">
        <v>148.12172846590016</v>
      </c>
      <c r="AK12" s="73">
        <v>161.27042057349999</v>
      </c>
      <c r="AL12" s="73">
        <v>157.92714528299985</v>
      </c>
      <c r="AM12" s="80">
        <v>137.99051673269994</v>
      </c>
      <c r="AN12" s="80">
        <v>158.57057859910023</v>
      </c>
      <c r="AO12" s="80">
        <v>157.22525381250006</v>
      </c>
      <c r="AP12" s="79">
        <v>131.28606575879999</v>
      </c>
      <c r="AQ12" s="80">
        <v>142.3135867135</v>
      </c>
      <c r="AR12" s="80">
        <v>127.39864964929997</v>
      </c>
      <c r="AS12" s="80">
        <v>131.69307976850001</v>
      </c>
      <c r="AT12" s="80">
        <v>132.05506910940002</v>
      </c>
      <c r="AU12" s="80">
        <v>127.91983947180002</v>
      </c>
      <c r="AV12" s="80">
        <v>126.499058586</v>
      </c>
      <c r="AW12" s="79">
        <v>139.22018217959999</v>
      </c>
      <c r="AX12" s="79">
        <v>143.1</v>
      </c>
      <c r="AY12" s="79">
        <v>133.81347143339994</v>
      </c>
      <c r="AZ12" s="79">
        <v>145.65866437230011</v>
      </c>
      <c r="BA12" s="79">
        <v>130.75064344700013</v>
      </c>
      <c r="BB12" s="79">
        <v>129.23897136579998</v>
      </c>
      <c r="BC12" s="79">
        <v>130.51092728540002</v>
      </c>
      <c r="BD12" s="79">
        <v>148.00907701229997</v>
      </c>
      <c r="BE12" s="79">
        <v>104.7444989764</v>
      </c>
      <c r="BF12" s="79">
        <v>129.70549055349997</v>
      </c>
      <c r="BG12" s="80">
        <v>125.95760704810007</v>
      </c>
      <c r="BH12" s="80">
        <v>129.77732876639993</v>
      </c>
      <c r="BI12" s="80">
        <v>132.27880034410009</v>
      </c>
      <c r="BJ12" s="80">
        <v>137.14710855300007</v>
      </c>
      <c r="BK12" s="80">
        <v>135.98723144820008</v>
      </c>
      <c r="BL12" s="80">
        <v>150.34715288619986</v>
      </c>
      <c r="BM12" s="102">
        <v>139.28133683290002</v>
      </c>
      <c r="BV12" s="16"/>
      <c r="BW12" s="16"/>
      <c r="BX12" s="16"/>
      <c r="BY12" s="16"/>
      <c r="BZ12" s="16"/>
      <c r="CA12" s="16"/>
      <c r="CB12" s="16"/>
      <c r="CC12" s="16"/>
      <c r="CD12" s="16"/>
      <c r="CE12" s="16"/>
      <c r="CF12" s="16"/>
      <c r="CG12" s="16"/>
      <c r="CH12" s="16"/>
      <c r="CI12" s="16"/>
      <c r="CJ12" s="16"/>
      <c r="CK12" s="16"/>
      <c r="CL12" s="16"/>
      <c r="CM12" s="16"/>
    </row>
    <row r="13" spans="1:91" ht="23.1" customHeight="1">
      <c r="A13" s="70" t="s">
        <v>204</v>
      </c>
      <c r="B13" s="74">
        <v>7.1</v>
      </c>
      <c r="C13" s="74">
        <v>9.1999999999999993</v>
      </c>
      <c r="D13" s="74">
        <v>5.6</v>
      </c>
      <c r="E13" s="74">
        <v>5.0999999999999996</v>
      </c>
      <c r="F13" s="74">
        <v>4.3649347835118508</v>
      </c>
      <c r="G13" s="74">
        <v>5.846896243448092</v>
      </c>
      <c r="H13" s="74">
        <v>7.1147820398708825</v>
      </c>
      <c r="I13" s="74">
        <v>9.81656933288426</v>
      </c>
      <c r="J13" s="74">
        <v>8.415910294168345</v>
      </c>
      <c r="K13" s="74">
        <v>5.72620129955469</v>
      </c>
      <c r="L13" s="72">
        <v>6.7218994466307924</v>
      </c>
      <c r="M13" s="72">
        <v>5.3494259833257241</v>
      </c>
      <c r="N13" s="74">
        <v>3.3191319860521689</v>
      </c>
      <c r="O13" s="74">
        <v>0.89758517464876786</v>
      </c>
      <c r="P13" s="74">
        <v>1.0526790993911417</v>
      </c>
      <c r="Q13" s="74">
        <v>2.2593447698212477</v>
      </c>
      <c r="R13" s="73">
        <v>0.60801638173530581</v>
      </c>
      <c r="S13" s="73">
        <v>0.3689293452864375</v>
      </c>
      <c r="T13" s="74">
        <v>0.50457369587452627</v>
      </c>
      <c r="U13" s="73">
        <v>0.40677493988343622</v>
      </c>
      <c r="V13" s="73">
        <v>0.4288232468140627</v>
      </c>
      <c r="W13" s="73">
        <v>1.0144551027566318</v>
      </c>
      <c r="X13" s="73">
        <v>0.55509705144838606</v>
      </c>
      <c r="Y13" s="73">
        <v>0.58162655865519541</v>
      </c>
      <c r="Z13" s="73">
        <v>1.0903924761483068</v>
      </c>
      <c r="AA13" s="73">
        <v>0.67923860525556579</v>
      </c>
      <c r="AB13" s="73">
        <v>0.45504007610695135</v>
      </c>
      <c r="AC13" s="73">
        <v>0.57331011942359877</v>
      </c>
      <c r="AD13" s="73">
        <v>1.3289019647923614</v>
      </c>
      <c r="AE13" s="73">
        <v>1.3787726119430399</v>
      </c>
      <c r="AF13" s="73">
        <v>1.4970065396380796</v>
      </c>
      <c r="AG13" s="73">
        <v>1.9033130634676227</v>
      </c>
      <c r="AH13" s="73">
        <v>1.7664337212596575</v>
      </c>
      <c r="AI13" s="73">
        <v>2.3697532796888199</v>
      </c>
      <c r="AJ13" s="73">
        <v>1.106766346526727</v>
      </c>
      <c r="AK13" s="73">
        <v>3.1423075184198277</v>
      </c>
      <c r="AL13" s="73">
        <v>3.9799486102084591</v>
      </c>
      <c r="AM13" s="72">
        <v>3.9785153442427581</v>
      </c>
      <c r="AN13" s="72">
        <v>3.070508132261919</v>
      </c>
      <c r="AO13" s="72">
        <v>6.924984071342231</v>
      </c>
      <c r="AP13" s="71">
        <v>2.598598120074695</v>
      </c>
      <c r="AQ13" s="72">
        <v>3.3514707849837215</v>
      </c>
      <c r="AR13" s="72">
        <v>5.4551953535086026</v>
      </c>
      <c r="AS13" s="72">
        <v>6.5543395070657491</v>
      </c>
      <c r="AT13" s="72">
        <v>5.6671905680697767</v>
      </c>
      <c r="AU13" s="72">
        <v>4.4538982098969955</v>
      </c>
      <c r="AV13" s="72">
        <v>4.1551965237356958</v>
      </c>
      <c r="AW13" s="71">
        <v>4.8873617408926906</v>
      </c>
      <c r="AX13" s="71">
        <v>7</v>
      </c>
      <c r="AY13" s="71">
        <v>7.7098586696213554</v>
      </c>
      <c r="AZ13" s="71">
        <v>6.1841367763929096</v>
      </c>
      <c r="BA13" s="71">
        <v>3.4625083539115451</v>
      </c>
      <c r="BB13" s="71">
        <v>4.3897900311242068</v>
      </c>
      <c r="BC13" s="71">
        <v>4.9462853122318666</v>
      </c>
      <c r="BD13" s="71">
        <v>7.6800726494351199</v>
      </c>
      <c r="BE13" s="71">
        <v>8.719212141189514</v>
      </c>
      <c r="BF13" s="71">
        <v>8.2105458069319486</v>
      </c>
      <c r="BG13" s="106">
        <v>5.6103972206930948</v>
      </c>
      <c r="BH13" s="106">
        <v>5.8392043604878676</v>
      </c>
      <c r="BI13" s="106">
        <v>5.9911095634301947</v>
      </c>
      <c r="BJ13" s="106">
        <v>9.0661454726083051</v>
      </c>
      <c r="BK13" s="106">
        <v>8.9570712581299645</v>
      </c>
      <c r="BL13" s="106">
        <v>7.1446115667445156</v>
      </c>
      <c r="BM13" s="103">
        <v>5.7721182309090437</v>
      </c>
      <c r="BN13" s="129"/>
      <c r="BV13" s="16"/>
      <c r="BW13" s="16"/>
      <c r="BX13" s="16"/>
      <c r="BY13" s="16"/>
      <c r="BZ13" s="16"/>
      <c r="CA13" s="16"/>
      <c r="CB13" s="16"/>
      <c r="CC13" s="16"/>
      <c r="CD13" s="16"/>
      <c r="CE13" s="16"/>
      <c r="CF13" s="16"/>
      <c r="CG13" s="16"/>
      <c r="CH13" s="16"/>
      <c r="CI13" s="16"/>
      <c r="CJ13" s="16"/>
      <c r="CK13" s="16"/>
      <c r="CL13" s="16"/>
      <c r="CM13" s="16"/>
    </row>
    <row r="14" spans="1:91" ht="23.1" customHeight="1">
      <c r="A14" s="70" t="s">
        <v>203</v>
      </c>
      <c r="B14" s="74">
        <v>6.4</v>
      </c>
      <c r="C14" s="74">
        <v>5.7</v>
      </c>
      <c r="D14" s="74">
        <v>6.8</v>
      </c>
      <c r="E14" s="74">
        <v>9.1</v>
      </c>
      <c r="F14" s="74">
        <v>7.021935306905652</v>
      </c>
      <c r="G14" s="74">
        <v>7.6110776840840391</v>
      </c>
      <c r="H14" s="74">
        <v>6.3711857308209963</v>
      </c>
      <c r="I14" s="74">
        <v>4.5837959413576028</v>
      </c>
      <c r="J14" s="74">
        <v>5.7241271525468909</v>
      </c>
      <c r="K14" s="74">
        <v>6.1512122755770182</v>
      </c>
      <c r="L14" s="72">
        <v>6.0306896772571488</v>
      </c>
      <c r="M14" s="72">
        <v>5.6334012832497971</v>
      </c>
      <c r="N14" s="74">
        <v>1.3404390045535548</v>
      </c>
      <c r="O14" s="74">
        <v>0.60117865568808337</v>
      </c>
      <c r="P14" s="74">
        <v>0.76354186794503764</v>
      </c>
      <c r="Q14" s="74">
        <v>1.3047691191317281</v>
      </c>
      <c r="R14" s="73">
        <v>1.6108868210817873</v>
      </c>
      <c r="S14" s="73">
        <v>1.3462071283099049</v>
      </c>
      <c r="T14" s="74">
        <v>2.3592422358068235</v>
      </c>
      <c r="U14" s="73">
        <v>2.757531929585737</v>
      </c>
      <c r="V14" s="73">
        <v>3.4382688833154553</v>
      </c>
      <c r="W14" s="73">
        <v>3.666396368068483</v>
      </c>
      <c r="X14" s="73">
        <v>3.7676127063081841</v>
      </c>
      <c r="Y14" s="73">
        <v>3.7678732761618523</v>
      </c>
      <c r="Z14" s="73">
        <v>4.1350492114550654</v>
      </c>
      <c r="AA14" s="73">
        <v>2.7680688415224504</v>
      </c>
      <c r="AB14" s="73">
        <v>1.1719416350481697</v>
      </c>
      <c r="AC14" s="73">
        <v>2.0110594350312456</v>
      </c>
      <c r="AD14" s="73">
        <v>5.1210999531032702</v>
      </c>
      <c r="AE14" s="73">
        <v>5.154239255316436</v>
      </c>
      <c r="AF14" s="73">
        <v>4.9891471268977599</v>
      </c>
      <c r="AG14" s="73">
        <v>3.89032158652144</v>
      </c>
      <c r="AH14" s="73">
        <v>4.6752743284864628</v>
      </c>
      <c r="AI14" s="73">
        <v>5.885919720289003</v>
      </c>
      <c r="AJ14" s="73">
        <v>6.5869063140706894</v>
      </c>
      <c r="AK14" s="73">
        <v>10.544482652290746</v>
      </c>
      <c r="AL14" s="73">
        <v>15.044593313615216</v>
      </c>
      <c r="AM14" s="72">
        <v>10.184319546254169</v>
      </c>
      <c r="AN14" s="72">
        <v>11.293227094107205</v>
      </c>
      <c r="AO14" s="72">
        <v>13.953389066985901</v>
      </c>
      <c r="AP14" s="71">
        <v>10.04858572273001</v>
      </c>
      <c r="AQ14" s="72">
        <v>7.8985653403250353</v>
      </c>
      <c r="AR14" s="72">
        <v>8.089904974542474</v>
      </c>
      <c r="AS14" s="72">
        <v>7.0277198425685761</v>
      </c>
      <c r="AT14" s="72">
        <v>9.0105815901713626</v>
      </c>
      <c r="AU14" s="72">
        <v>9.373495031813718</v>
      </c>
      <c r="AV14" s="72">
        <v>11.120761041482613</v>
      </c>
      <c r="AW14" s="71">
        <v>13.553348053106465</v>
      </c>
      <c r="AX14" s="71">
        <v>15.5</v>
      </c>
      <c r="AY14" s="71">
        <v>10.884389680497218</v>
      </c>
      <c r="AZ14" s="71">
        <v>17.499289897449898</v>
      </c>
      <c r="BA14" s="71">
        <v>24.472787074172885</v>
      </c>
      <c r="BB14" s="71">
        <v>17.25581274627433</v>
      </c>
      <c r="BC14" s="71">
        <v>18.339178582701834</v>
      </c>
      <c r="BD14" s="71">
        <v>16.207953469751985</v>
      </c>
      <c r="BE14" s="71">
        <v>10.120700537828355</v>
      </c>
      <c r="BF14" s="71">
        <v>13.809473594969148</v>
      </c>
      <c r="BG14" s="106">
        <v>17.141499746204545</v>
      </c>
      <c r="BH14" s="106">
        <v>11.871366464142952</v>
      </c>
      <c r="BI14" s="106">
        <v>18.066097901964852</v>
      </c>
      <c r="BJ14" s="106">
        <v>20.410579768674594</v>
      </c>
      <c r="BK14" s="106">
        <v>13.72970533589762</v>
      </c>
      <c r="BL14" s="106">
        <v>18.206715390627778</v>
      </c>
      <c r="BM14" s="103">
        <v>14.274895684122157</v>
      </c>
      <c r="BN14" s="129"/>
      <c r="BV14" s="16"/>
      <c r="BW14" s="16"/>
      <c r="BX14" s="16"/>
      <c r="BY14" s="16"/>
      <c r="BZ14" s="16"/>
      <c r="CA14" s="16"/>
      <c r="CB14" s="16"/>
      <c r="CC14" s="16"/>
      <c r="CD14" s="16"/>
      <c r="CE14" s="16"/>
      <c r="CF14" s="16"/>
      <c r="CG14" s="16"/>
      <c r="CH14" s="16"/>
      <c r="CI14" s="16"/>
      <c r="CJ14" s="16"/>
      <c r="CK14" s="16"/>
      <c r="CL14" s="16"/>
      <c r="CM14" s="16"/>
    </row>
    <row r="15" spans="1:91" ht="23.1" customHeight="1">
      <c r="A15" s="70" t="s">
        <v>202</v>
      </c>
      <c r="B15" s="74">
        <v>71</v>
      </c>
      <c r="C15" s="74">
        <v>72.099999999999994</v>
      </c>
      <c r="D15" s="74">
        <v>73.7</v>
      </c>
      <c r="E15" s="74">
        <v>80.3</v>
      </c>
      <c r="F15" s="74">
        <v>75.401471876619667</v>
      </c>
      <c r="G15" s="74">
        <v>77.949935895846039</v>
      </c>
      <c r="H15" s="74">
        <v>76.510548720911373</v>
      </c>
      <c r="I15" s="74">
        <v>73.798248791715622</v>
      </c>
      <c r="J15" s="74">
        <v>72.019686324189365</v>
      </c>
      <c r="K15" s="74">
        <v>70.273515054813871</v>
      </c>
      <c r="L15" s="72">
        <v>65.986039951555313</v>
      </c>
      <c r="M15" s="72">
        <v>79.252839670931564</v>
      </c>
      <c r="N15" s="74">
        <v>34.516808462657735</v>
      </c>
      <c r="O15" s="74">
        <v>53.971844563358815</v>
      </c>
      <c r="P15" s="74">
        <v>93.977564173295391</v>
      </c>
      <c r="Q15" s="74">
        <v>101.36845329110034</v>
      </c>
      <c r="R15" s="73">
        <v>92.742760052281142</v>
      </c>
      <c r="S15" s="73">
        <v>73.027706171945397</v>
      </c>
      <c r="T15" s="74">
        <v>93.1705292279606</v>
      </c>
      <c r="U15" s="73">
        <v>78.877006412480981</v>
      </c>
      <c r="V15" s="73">
        <v>79.143621135370608</v>
      </c>
      <c r="W15" s="73">
        <v>78.509787658381157</v>
      </c>
      <c r="X15" s="73">
        <v>72.418963791585725</v>
      </c>
      <c r="Y15" s="73">
        <v>74.442007803227582</v>
      </c>
      <c r="Z15" s="73">
        <v>86.886868985675335</v>
      </c>
      <c r="AA15" s="73">
        <v>81.038303280342845</v>
      </c>
      <c r="AB15" s="73">
        <v>61.044972255935079</v>
      </c>
      <c r="AC15" s="73">
        <v>89.752050498591657</v>
      </c>
      <c r="AD15" s="73">
        <v>76.625352295124841</v>
      </c>
      <c r="AE15" s="73">
        <v>79.530948668799667</v>
      </c>
      <c r="AF15" s="73">
        <v>84.484825491831174</v>
      </c>
      <c r="AG15" s="73">
        <v>73.370448670916403</v>
      </c>
      <c r="AH15" s="73">
        <v>76.498532500491166</v>
      </c>
      <c r="AI15" s="73">
        <v>80.209470189917809</v>
      </c>
      <c r="AJ15" s="73">
        <v>72.136747048875776</v>
      </c>
      <c r="AK15" s="73">
        <v>91.069936554520879</v>
      </c>
      <c r="AL15" s="73">
        <v>93.553052442514741</v>
      </c>
      <c r="AM15" s="72">
        <v>87.050760687956227</v>
      </c>
      <c r="AN15" s="72">
        <v>92.38719722159091</v>
      </c>
      <c r="AO15" s="72">
        <v>100.38960241101961</v>
      </c>
      <c r="AP15" s="71">
        <v>92.20677379926812</v>
      </c>
      <c r="AQ15" s="72">
        <v>94.832547120474231</v>
      </c>
      <c r="AR15" s="72">
        <v>94.011784752813981</v>
      </c>
      <c r="AS15" s="72">
        <v>96.991528022542269</v>
      </c>
      <c r="AT15" s="72">
        <v>102.4605996589697</v>
      </c>
      <c r="AU15" s="72">
        <v>104.57279782404942</v>
      </c>
      <c r="AV15" s="72">
        <v>104.80180175788431</v>
      </c>
      <c r="AW15" s="71">
        <v>104.44379162112043</v>
      </c>
      <c r="AX15" s="71">
        <v>109.1</v>
      </c>
      <c r="AY15" s="71">
        <v>101.78853349433032</v>
      </c>
      <c r="AZ15" s="71">
        <v>107.342297978693</v>
      </c>
      <c r="BA15" s="71">
        <v>108.0370500675815</v>
      </c>
      <c r="BB15" s="71">
        <v>116.01912383583807</v>
      </c>
      <c r="BC15" s="71">
        <v>112.3521622823401</v>
      </c>
      <c r="BD15" s="71">
        <v>136.96794094551717</v>
      </c>
      <c r="BE15" s="71">
        <v>112.62531875571256</v>
      </c>
      <c r="BF15" s="71">
        <v>135.28900184943683</v>
      </c>
      <c r="BG15" s="106">
        <v>119.9710486358249</v>
      </c>
      <c r="BH15" s="106">
        <v>105.77532365207429</v>
      </c>
      <c r="BI15" s="106">
        <v>122.22208863749711</v>
      </c>
      <c r="BJ15" s="106">
        <v>121.39330119294868</v>
      </c>
      <c r="BK15" s="106">
        <v>115.98762768346324</v>
      </c>
      <c r="BL15" s="106">
        <v>128.90509744595988</v>
      </c>
      <c r="BM15" s="103">
        <v>117.8070555081415</v>
      </c>
      <c r="BN15" s="130"/>
      <c r="BV15" s="16"/>
      <c r="BW15" s="16"/>
      <c r="BX15" s="16"/>
      <c r="BY15" s="16"/>
      <c r="BZ15" s="16"/>
      <c r="CA15" s="16"/>
      <c r="CB15" s="16"/>
      <c r="CC15" s="16"/>
      <c r="CD15" s="16"/>
      <c r="CE15" s="16"/>
      <c r="CF15" s="16"/>
      <c r="CG15" s="16"/>
      <c r="CH15" s="16"/>
      <c r="CI15" s="16"/>
      <c r="CJ15" s="16"/>
      <c r="CK15" s="16"/>
      <c r="CL15" s="16"/>
      <c r="CM15" s="16"/>
    </row>
    <row r="16" spans="1:91" s="15" customFormat="1" ht="23.1" customHeight="1">
      <c r="A16" s="76" t="s">
        <v>201</v>
      </c>
      <c r="B16" s="72">
        <v>81.099999999999994</v>
      </c>
      <c r="C16" s="72">
        <v>86.2</v>
      </c>
      <c r="D16" s="72" t="s">
        <v>62</v>
      </c>
      <c r="E16" s="72" t="s">
        <v>62</v>
      </c>
      <c r="F16" s="72">
        <v>4.2960000000000003</v>
      </c>
      <c r="G16" s="72">
        <v>55.111800000000002</v>
      </c>
      <c r="H16" s="72">
        <v>118.59829999999999</v>
      </c>
      <c r="I16" s="72">
        <v>48.009599999999999</v>
      </c>
      <c r="J16" s="72">
        <v>72.691299999999998</v>
      </c>
      <c r="K16" s="72">
        <v>111.7603</v>
      </c>
      <c r="L16" s="72">
        <v>76.619900000000001</v>
      </c>
      <c r="M16" s="72">
        <v>124.11</v>
      </c>
      <c r="N16" s="72">
        <v>64.599999999999994</v>
      </c>
      <c r="O16" s="72">
        <v>85.8</v>
      </c>
      <c r="P16" s="72">
        <v>122.29640000000001</v>
      </c>
      <c r="Q16" s="72">
        <v>210.45009999999999</v>
      </c>
      <c r="R16" s="71">
        <v>1.9791000000000001</v>
      </c>
      <c r="S16" s="71">
        <v>66.589799999999997</v>
      </c>
      <c r="T16" s="72">
        <v>132.50819999999999</v>
      </c>
      <c r="U16" s="71">
        <v>67.892200000000003</v>
      </c>
      <c r="V16" s="71">
        <v>59.488999999999997</v>
      </c>
      <c r="W16" s="71">
        <v>87.287300000000002</v>
      </c>
      <c r="X16" s="71">
        <v>83.936700000000002</v>
      </c>
      <c r="Y16" s="71">
        <v>71.338899999999995</v>
      </c>
      <c r="Z16" s="71">
        <v>119.4533</v>
      </c>
      <c r="AA16" s="71">
        <v>134.33420000000001</v>
      </c>
      <c r="AB16" s="71">
        <v>92.045500000000004</v>
      </c>
      <c r="AC16" s="71">
        <v>264.09890000000001</v>
      </c>
      <c r="AD16" s="71">
        <v>10.5</v>
      </c>
      <c r="AE16" s="71">
        <v>79.443299999999994</v>
      </c>
      <c r="AF16" s="71">
        <v>144.58789999999999</v>
      </c>
      <c r="AG16" s="71">
        <v>53.015500000000003</v>
      </c>
      <c r="AH16" s="71">
        <v>99.495099999999994</v>
      </c>
      <c r="AI16" s="71">
        <v>119.6587</v>
      </c>
      <c r="AJ16" s="71">
        <v>84.331900000000005</v>
      </c>
      <c r="AK16" s="71">
        <v>84.272100000000009</v>
      </c>
      <c r="AL16" s="71">
        <v>118.959</v>
      </c>
      <c r="AM16" s="72">
        <v>114.6016</v>
      </c>
      <c r="AN16" s="72">
        <v>126.7501</v>
      </c>
      <c r="AO16" s="72">
        <v>260.60000000000002</v>
      </c>
      <c r="AP16" s="71">
        <v>22.258700000000001</v>
      </c>
      <c r="AQ16" s="72">
        <v>112</v>
      </c>
      <c r="AR16" s="72">
        <v>143.80000000000001</v>
      </c>
      <c r="AS16" s="72">
        <v>72.819999999999993</v>
      </c>
      <c r="AT16" s="72">
        <v>84.22</v>
      </c>
      <c r="AU16" s="72">
        <v>141</v>
      </c>
      <c r="AV16" s="72">
        <v>91.3</v>
      </c>
      <c r="AW16" s="71">
        <v>111.57</v>
      </c>
      <c r="AX16" s="71">
        <v>163.82149999999999</v>
      </c>
      <c r="AY16" s="71">
        <v>104.70939999999996</v>
      </c>
      <c r="AZ16" s="71">
        <v>128.31</v>
      </c>
      <c r="BA16" s="71">
        <v>253.4983</v>
      </c>
      <c r="BB16" s="71">
        <v>35.036999999999999</v>
      </c>
      <c r="BC16" s="71">
        <v>96.104299999999995</v>
      </c>
      <c r="BD16" s="71">
        <v>149.43119999999999</v>
      </c>
      <c r="BE16" s="71">
        <v>75.061499999999995</v>
      </c>
      <c r="BF16" s="71">
        <v>97.361699999999999</v>
      </c>
      <c r="BG16" s="72">
        <v>113.62560000000001</v>
      </c>
      <c r="BH16" s="72">
        <v>120.1324</v>
      </c>
      <c r="BI16" s="72">
        <v>114.8291</v>
      </c>
      <c r="BJ16" s="72">
        <v>107.8086</v>
      </c>
      <c r="BK16" s="72">
        <v>147.501</v>
      </c>
      <c r="BL16" s="72">
        <v>124.4049</v>
      </c>
      <c r="BM16" s="104">
        <v>226.7226</v>
      </c>
      <c r="BN16" s="86"/>
      <c r="BO16" s="78"/>
    </row>
    <row r="17" spans="1:67" s="15" customFormat="1" ht="23.1" customHeight="1">
      <c r="A17" s="77" t="s">
        <v>200</v>
      </c>
      <c r="B17" s="72">
        <v>57.7</v>
      </c>
      <c r="C17" s="72">
        <v>65.3</v>
      </c>
      <c r="D17" s="72" t="s">
        <v>62</v>
      </c>
      <c r="E17" s="72" t="s">
        <v>62</v>
      </c>
      <c r="F17" s="72">
        <v>3.5903999999999998</v>
      </c>
      <c r="G17" s="72">
        <v>50.088000000000001</v>
      </c>
      <c r="H17" s="72">
        <v>103.07680000000001</v>
      </c>
      <c r="I17" s="72">
        <v>40.151499999999999</v>
      </c>
      <c r="J17" s="72">
        <v>50.0214</v>
      </c>
      <c r="K17" s="72">
        <v>62.720100000000002</v>
      </c>
      <c r="L17" s="72">
        <v>56.1021</v>
      </c>
      <c r="M17" s="72">
        <v>85.072599999999994</v>
      </c>
      <c r="N17" s="72">
        <v>44.6</v>
      </c>
      <c r="O17" s="72">
        <v>76.7</v>
      </c>
      <c r="P17" s="72">
        <v>98.386399999999995</v>
      </c>
      <c r="Q17" s="72">
        <v>115.98399999999999</v>
      </c>
      <c r="R17" s="71">
        <v>1.7282999999999999</v>
      </c>
      <c r="S17" s="71">
        <v>61.515099999999997</v>
      </c>
      <c r="T17" s="72">
        <v>119.374</v>
      </c>
      <c r="U17" s="71">
        <v>47.403700000000001</v>
      </c>
      <c r="V17" s="71">
        <v>50.721899999999998</v>
      </c>
      <c r="W17" s="71">
        <v>61.613500000000002</v>
      </c>
      <c r="X17" s="71">
        <v>64.369299999999996</v>
      </c>
      <c r="Y17" s="71">
        <v>49.090400000000002</v>
      </c>
      <c r="Z17" s="71">
        <v>71.2303</v>
      </c>
      <c r="AA17" s="71">
        <v>103.1579</v>
      </c>
      <c r="AB17" s="71">
        <v>70.409899999999993</v>
      </c>
      <c r="AC17" s="71">
        <v>151.0641</v>
      </c>
      <c r="AD17" s="71">
        <v>9.6</v>
      </c>
      <c r="AE17" s="71">
        <v>49.037300000000002</v>
      </c>
      <c r="AF17" s="71">
        <v>127.9286</v>
      </c>
      <c r="AG17" s="71">
        <v>46.984499999999997</v>
      </c>
      <c r="AH17" s="71">
        <v>83.820899999999995</v>
      </c>
      <c r="AI17" s="71">
        <v>89.081400000000002</v>
      </c>
      <c r="AJ17" s="71">
        <v>69.213800000000006</v>
      </c>
      <c r="AK17" s="71">
        <v>62.811700000000002</v>
      </c>
      <c r="AL17" s="71">
        <v>87.065100000000001</v>
      </c>
      <c r="AM17" s="72">
        <v>91.373900000000006</v>
      </c>
      <c r="AN17" s="72">
        <v>97.666399999999996</v>
      </c>
      <c r="AO17" s="72">
        <v>146.9</v>
      </c>
      <c r="AP17" s="71">
        <v>5.6571999999999996</v>
      </c>
      <c r="AQ17" s="72">
        <v>103.1</v>
      </c>
      <c r="AR17" s="72">
        <v>115</v>
      </c>
      <c r="AS17" s="72">
        <v>57.63</v>
      </c>
      <c r="AT17" s="72">
        <v>72.87</v>
      </c>
      <c r="AU17" s="72">
        <v>100.87</v>
      </c>
      <c r="AV17" s="72">
        <v>76.37</v>
      </c>
      <c r="AW17" s="71">
        <v>77.34</v>
      </c>
      <c r="AX17" s="71">
        <v>97.921400000000006</v>
      </c>
      <c r="AY17" s="71">
        <v>79.976700000000051</v>
      </c>
      <c r="AZ17" s="71">
        <v>90.65</v>
      </c>
      <c r="BA17" s="71">
        <v>128.36500000000001</v>
      </c>
      <c r="BB17" s="71">
        <v>12.1358</v>
      </c>
      <c r="BC17" s="71">
        <v>75.527699999999996</v>
      </c>
      <c r="BD17" s="71">
        <v>125.7269</v>
      </c>
      <c r="BE17" s="71">
        <v>57.784300000000002</v>
      </c>
      <c r="BF17" s="71">
        <v>88.820999999999998</v>
      </c>
      <c r="BG17" s="72">
        <v>77.385499999999993</v>
      </c>
      <c r="BH17" s="72">
        <v>71.661000000000001</v>
      </c>
      <c r="BI17" s="72">
        <v>73.067700000000002</v>
      </c>
      <c r="BJ17" s="72">
        <v>61.915500000000002</v>
      </c>
      <c r="BK17" s="72">
        <v>108.53189999999999</v>
      </c>
      <c r="BL17" s="72">
        <v>70.251999999999995</v>
      </c>
      <c r="BM17" s="104">
        <v>128.83250000000001</v>
      </c>
      <c r="BN17" s="86"/>
      <c r="BO17" s="78"/>
    </row>
    <row r="18" spans="1:67" s="15" customFormat="1" ht="23.1" customHeight="1">
      <c r="A18" s="77" t="s">
        <v>199</v>
      </c>
      <c r="B18" s="72">
        <v>19.2</v>
      </c>
      <c r="C18" s="72">
        <v>19.399999999999999</v>
      </c>
      <c r="D18" s="72" t="s">
        <v>62</v>
      </c>
      <c r="E18" s="72" t="s">
        <v>62</v>
      </c>
      <c r="F18" s="72">
        <v>0.59650000000000003</v>
      </c>
      <c r="G18" s="72">
        <v>4.5376000000000003</v>
      </c>
      <c r="H18" s="72">
        <v>13.233499999999999</v>
      </c>
      <c r="I18" s="72">
        <v>6.4679000000000002</v>
      </c>
      <c r="J18" s="72">
        <v>12.774800000000001</v>
      </c>
      <c r="K18" s="72">
        <v>25.5334</v>
      </c>
      <c r="L18" s="72">
        <v>14.131600000000001</v>
      </c>
      <c r="M18" s="72">
        <v>19.573399999999999</v>
      </c>
      <c r="N18" s="72">
        <v>8.6999999999999993</v>
      </c>
      <c r="O18" s="72">
        <v>9.1</v>
      </c>
      <c r="P18" s="72">
        <v>11.938800000000001</v>
      </c>
      <c r="Q18" s="72">
        <v>65.183400000000006</v>
      </c>
      <c r="R18" s="71">
        <v>0.1333</v>
      </c>
      <c r="S18" s="71">
        <v>3.6194000000000002</v>
      </c>
      <c r="T18" s="72">
        <v>11.293100000000001</v>
      </c>
      <c r="U18" s="71">
        <v>14.3994</v>
      </c>
      <c r="V18" s="71">
        <v>6.4965000000000002</v>
      </c>
      <c r="W18" s="71">
        <v>14.8752</v>
      </c>
      <c r="X18" s="71">
        <v>12.026400000000001</v>
      </c>
      <c r="Y18" s="71">
        <v>16.853400000000001</v>
      </c>
      <c r="Z18" s="71">
        <v>26.142800000000001</v>
      </c>
      <c r="AA18" s="71">
        <v>20.043800000000001</v>
      </c>
      <c r="AB18" s="71">
        <v>17.206099999999999</v>
      </c>
      <c r="AC18" s="71">
        <v>85.211200000000005</v>
      </c>
      <c r="AD18" s="71">
        <v>0.9</v>
      </c>
      <c r="AE18" s="71">
        <v>1.6737</v>
      </c>
      <c r="AF18" s="71">
        <v>12.2806</v>
      </c>
      <c r="AG18" s="71">
        <v>5.9028</v>
      </c>
      <c r="AH18" s="71">
        <v>7.6113999999999997</v>
      </c>
      <c r="AI18" s="71">
        <v>22.404499999999999</v>
      </c>
      <c r="AJ18" s="71">
        <v>9.9816000000000003</v>
      </c>
      <c r="AK18" s="71">
        <v>16.357199999999999</v>
      </c>
      <c r="AL18" s="71">
        <v>26.642800000000001</v>
      </c>
      <c r="AM18" s="72">
        <v>14.4796</v>
      </c>
      <c r="AN18" s="72">
        <v>19.693899999999999</v>
      </c>
      <c r="AO18" s="72">
        <v>78.400000000000006</v>
      </c>
      <c r="AP18" s="71">
        <v>1.4845999999999999</v>
      </c>
      <c r="AQ18" s="72">
        <v>4.4000000000000004</v>
      </c>
      <c r="AR18" s="72">
        <v>13.8</v>
      </c>
      <c r="AS18" s="72">
        <v>6.62</v>
      </c>
      <c r="AT18" s="72">
        <v>7.6955</v>
      </c>
      <c r="AU18" s="72">
        <v>19.463000000000001</v>
      </c>
      <c r="AV18" s="72">
        <v>12.84</v>
      </c>
      <c r="AW18" s="71">
        <v>17.96</v>
      </c>
      <c r="AX18" s="71">
        <v>22.987400000000001</v>
      </c>
      <c r="AY18" s="71">
        <v>18.436199999999999</v>
      </c>
      <c r="AZ18" s="71">
        <v>27.4</v>
      </c>
      <c r="BA18" s="71">
        <v>80.611699999999999</v>
      </c>
      <c r="BB18" s="71">
        <v>0.82310000000000005</v>
      </c>
      <c r="BC18" s="71">
        <v>7.3407999999999998</v>
      </c>
      <c r="BD18" s="71">
        <v>9.6692</v>
      </c>
      <c r="BE18" s="71">
        <v>12.1563</v>
      </c>
      <c r="BF18" s="71">
        <v>60.709000000000003</v>
      </c>
      <c r="BG18" s="72">
        <v>13.1755</v>
      </c>
      <c r="BH18" s="72">
        <v>14.3431</v>
      </c>
      <c r="BI18" s="72">
        <v>17.635899999999999</v>
      </c>
      <c r="BJ18" s="72">
        <v>16.162600000000001</v>
      </c>
      <c r="BK18" s="72">
        <v>14.5055</v>
      </c>
      <c r="BL18" s="72">
        <v>23.096299999999999</v>
      </c>
      <c r="BM18" s="104">
        <v>56.767200000000003</v>
      </c>
      <c r="BN18" s="86"/>
      <c r="BO18" s="78"/>
    </row>
    <row r="19" spans="1:67" s="15" customFormat="1" ht="23.1" customHeight="1">
      <c r="A19" s="76" t="s">
        <v>99</v>
      </c>
      <c r="B19" s="72">
        <v>81</v>
      </c>
      <c r="C19" s="72">
        <v>59.1</v>
      </c>
      <c r="D19" s="72" t="s">
        <v>62</v>
      </c>
      <c r="E19" s="72" t="s">
        <v>62</v>
      </c>
      <c r="F19" s="72">
        <v>66.772900000000007</v>
      </c>
      <c r="G19" s="72">
        <v>59.4435</v>
      </c>
      <c r="H19" s="72">
        <v>63.451500000000003</v>
      </c>
      <c r="I19" s="72">
        <v>58.136200000000002</v>
      </c>
      <c r="J19" s="72">
        <v>61.015999999999998</v>
      </c>
      <c r="K19" s="72">
        <v>124.334</v>
      </c>
      <c r="L19" s="72">
        <v>59.130200000000002</v>
      </c>
      <c r="M19" s="72">
        <v>54.4345</v>
      </c>
      <c r="N19" s="72">
        <v>43.9</v>
      </c>
      <c r="O19" s="72">
        <v>16.100000000000001</v>
      </c>
      <c r="P19" s="72">
        <v>41.096600000000002</v>
      </c>
      <c r="Q19" s="72">
        <v>145.98920000000001</v>
      </c>
      <c r="R19" s="71">
        <v>58.814799999999998</v>
      </c>
      <c r="S19" s="71">
        <v>46.566000000000003</v>
      </c>
      <c r="T19" s="72">
        <v>66.983199999999997</v>
      </c>
      <c r="U19" s="71">
        <v>67.788799999999995</v>
      </c>
      <c r="V19" s="71">
        <v>61.135599999999997</v>
      </c>
      <c r="W19" s="71">
        <v>120.94750000000001</v>
      </c>
      <c r="X19" s="71">
        <v>76.288700000000006</v>
      </c>
      <c r="Y19" s="71">
        <v>72.678799999999995</v>
      </c>
      <c r="Z19" s="71">
        <v>112.66679999999999</v>
      </c>
      <c r="AA19" s="71">
        <v>77.133300000000006</v>
      </c>
      <c r="AB19" s="71">
        <v>51.349499999999999</v>
      </c>
      <c r="AC19" s="71">
        <v>125.9693</v>
      </c>
      <c r="AD19" s="71">
        <v>93.3</v>
      </c>
      <c r="AE19" s="71">
        <v>75.316400000000002</v>
      </c>
      <c r="AF19" s="71">
        <v>86.461699999999993</v>
      </c>
      <c r="AG19" s="71">
        <v>79.274600000000007</v>
      </c>
      <c r="AH19" s="71">
        <v>78.089500000000001</v>
      </c>
      <c r="AI19" s="71">
        <v>129.65110000000001</v>
      </c>
      <c r="AJ19" s="71">
        <v>71.356399999999994</v>
      </c>
      <c r="AK19" s="71">
        <v>71.288499999999999</v>
      </c>
      <c r="AL19" s="71">
        <v>104.56100000000001</v>
      </c>
      <c r="AM19" s="72">
        <v>76.438000000000002</v>
      </c>
      <c r="AN19" s="72">
        <v>76.427300000000002</v>
      </c>
      <c r="AO19" s="72">
        <v>125.8</v>
      </c>
      <c r="AP19" s="71">
        <v>79.722499999999997</v>
      </c>
      <c r="AQ19" s="72">
        <v>64.099999999999994</v>
      </c>
      <c r="AR19" s="72">
        <v>64.8</v>
      </c>
      <c r="AS19" s="72">
        <v>59.49</v>
      </c>
      <c r="AT19" s="72">
        <v>58.818399999999997</v>
      </c>
      <c r="AU19" s="72">
        <v>132.096</v>
      </c>
      <c r="AV19" s="72">
        <v>55.7</v>
      </c>
      <c r="AW19" s="71">
        <v>68.08</v>
      </c>
      <c r="AX19" s="71">
        <v>108.7286</v>
      </c>
      <c r="AY19" s="71">
        <v>72.447200000000066</v>
      </c>
      <c r="AZ19" s="71">
        <v>80.599999999999994</v>
      </c>
      <c r="BA19" s="71">
        <v>120.2998</v>
      </c>
      <c r="BB19" s="71">
        <v>78.874099999999999</v>
      </c>
      <c r="BC19" s="71">
        <v>62.203000000000003</v>
      </c>
      <c r="BD19" s="71">
        <v>78.037999999999997</v>
      </c>
      <c r="BE19" s="71">
        <v>57.524900000000002</v>
      </c>
      <c r="BF19" s="71">
        <v>86.789199999999994</v>
      </c>
      <c r="BG19" s="72">
        <v>133.07060000000001</v>
      </c>
      <c r="BH19" s="72">
        <v>70.903199999999998</v>
      </c>
      <c r="BI19" s="72">
        <v>71.643100000000004</v>
      </c>
      <c r="BJ19" s="72">
        <v>108.99509999999999</v>
      </c>
      <c r="BK19" s="72">
        <v>83.891999999999996</v>
      </c>
      <c r="BL19" s="72">
        <v>87.256799999999998</v>
      </c>
      <c r="BM19" s="104">
        <v>139.7064</v>
      </c>
      <c r="BN19" s="86"/>
      <c r="BO19" s="78"/>
    </row>
    <row r="20" spans="1:67" ht="23.1" customHeight="1">
      <c r="A20" s="70" t="s">
        <v>198</v>
      </c>
      <c r="B20" s="74">
        <v>24.9</v>
      </c>
      <c r="C20" s="74">
        <v>29.2</v>
      </c>
      <c r="D20" s="74">
        <v>43</v>
      </c>
      <c r="E20" s="74">
        <v>129.30000000000001</v>
      </c>
      <c r="F20" s="74">
        <v>-14.2</v>
      </c>
      <c r="G20" s="74">
        <v>28.376088183696847</v>
      </c>
      <c r="H20" s="74">
        <v>82.329341090209795</v>
      </c>
      <c r="I20" s="74">
        <v>4.8167569592040902</v>
      </c>
      <c r="J20" s="74">
        <v>82.329341090209795</v>
      </c>
      <c r="K20" s="74">
        <v>69.421149125866094</v>
      </c>
      <c r="L20" s="75">
        <v>8.2156605589417708</v>
      </c>
      <c r="M20" s="75">
        <v>51.012292585775697</v>
      </c>
      <c r="N20" s="74">
        <v>53.4</v>
      </c>
      <c r="O20" s="74">
        <v>44.8</v>
      </c>
      <c r="P20" s="74">
        <v>74.099999999999994</v>
      </c>
      <c r="Q20" s="74">
        <v>173.1</v>
      </c>
      <c r="R20" s="73">
        <v>-5.4</v>
      </c>
      <c r="S20" s="73">
        <v>23.408884640671779</v>
      </c>
      <c r="T20" s="74">
        <v>169.646254006211</v>
      </c>
      <c r="U20" s="73">
        <v>3.3805596508718998</v>
      </c>
      <c r="V20" s="73">
        <v>60.313989125712297</v>
      </c>
      <c r="W20" s="73">
        <v>100.873111782419</v>
      </c>
      <c r="X20" s="73">
        <v>23.415605515020399</v>
      </c>
      <c r="Y20" s="73">
        <v>45.117778544712799</v>
      </c>
      <c r="Z20" s="73">
        <v>103.885294528526</v>
      </c>
      <c r="AA20" s="73">
        <v>25.936325342257501</v>
      </c>
      <c r="AB20" s="73">
        <v>37.647476431374436</v>
      </c>
      <c r="AC20" s="73">
        <v>234.78768972294404</v>
      </c>
      <c r="AD20" s="73">
        <v>-76.013134869745002</v>
      </c>
      <c r="AE20" s="73">
        <v>107.22532453759108</v>
      </c>
      <c r="AF20" s="73">
        <v>24.888546991641633</v>
      </c>
      <c r="AG20" s="73">
        <v>6.3172690827650904</v>
      </c>
      <c r="AH20" s="73">
        <v>16.017182480326852</v>
      </c>
      <c r="AI20" s="73">
        <v>100.63071944914758</v>
      </c>
      <c r="AJ20" s="73">
        <v>-11.727280987090431</v>
      </c>
      <c r="AK20" s="73">
        <v>24.777841982428917</v>
      </c>
      <c r="AL20" s="73">
        <v>44.112340995406733</v>
      </c>
      <c r="AM20" s="72">
        <v>-4.9053882667832003</v>
      </c>
      <c r="AN20" s="72">
        <v>34.434530436928384</v>
      </c>
      <c r="AO20" s="72">
        <v>154.28204776178114</v>
      </c>
      <c r="AP20" s="71">
        <v>-100.76699765023309</v>
      </c>
      <c r="AQ20" s="72">
        <v>57.107077408955398</v>
      </c>
      <c r="AR20" s="72">
        <v>66.346089031251097</v>
      </c>
      <c r="AS20" s="72">
        <v>24.0545841927621</v>
      </c>
      <c r="AT20" s="72">
        <v>64.414024963400294</v>
      </c>
      <c r="AU20" s="72">
        <v>103.980280248043</v>
      </c>
      <c r="AV20" s="72">
        <v>38.830665467403797</v>
      </c>
      <c r="AW20" s="71">
        <v>26.6057802507299</v>
      </c>
      <c r="AX20" s="71">
        <v>75.316751882793397</v>
      </c>
      <c r="AY20" s="71">
        <v>14.8874661732604</v>
      </c>
      <c r="AZ20" s="71">
        <v>74.350004259051801</v>
      </c>
      <c r="BA20" s="71">
        <v>182.12089650727251</v>
      </c>
      <c r="BB20" s="71">
        <v>-133.23717491831351</v>
      </c>
      <c r="BC20" s="71">
        <v>125.677555669041</v>
      </c>
      <c r="BD20" s="71">
        <v>166.05799233284407</v>
      </c>
      <c r="BE20" s="71">
        <v>-3.8857211696083027</v>
      </c>
      <c r="BF20" s="71">
        <v>109.106329457668</v>
      </c>
      <c r="BG20" s="72">
        <v>113.34746679362809</v>
      </c>
      <c r="BH20" s="72">
        <v>20.135643780943902</v>
      </c>
      <c r="BI20" s="72">
        <v>38.665296917576299</v>
      </c>
      <c r="BJ20" s="72">
        <v>-26.823692380519496</v>
      </c>
      <c r="BK20" s="72">
        <v>34.038040298856792</v>
      </c>
      <c r="BL20" s="72">
        <v>71.490257877351695</v>
      </c>
      <c r="BM20" s="104">
        <v>227.79851548453999</v>
      </c>
    </row>
    <row r="21" spans="1:67" ht="23.1" customHeight="1">
      <c r="A21" s="70" t="s">
        <v>197</v>
      </c>
      <c r="B21" s="74">
        <v>46.5</v>
      </c>
      <c r="C21" s="74">
        <v>15.6</v>
      </c>
      <c r="D21" s="74">
        <v>24.8</v>
      </c>
      <c r="E21" s="74">
        <v>30.1</v>
      </c>
      <c r="F21" s="74">
        <v>14.7</v>
      </c>
      <c r="G21" s="74">
        <v>57.328666172789873</v>
      </c>
      <c r="H21" s="74">
        <v>50.545341228049701</v>
      </c>
      <c r="I21" s="74">
        <v>21.285566847046301</v>
      </c>
      <c r="J21" s="74">
        <v>50.545341228049701</v>
      </c>
      <c r="K21" s="74">
        <v>70.291456675955999</v>
      </c>
      <c r="L21" s="75">
        <v>7.4563492735889696</v>
      </c>
      <c r="M21" s="75">
        <v>35.5998347958582</v>
      </c>
      <c r="N21" s="74">
        <v>40</v>
      </c>
      <c r="O21" s="74">
        <v>-13.3</v>
      </c>
      <c r="P21" s="74">
        <v>-10.4</v>
      </c>
      <c r="Q21" s="74">
        <v>36.799999999999997</v>
      </c>
      <c r="R21" s="73">
        <v>-17.3</v>
      </c>
      <c r="S21" s="73">
        <v>34.066778443716004</v>
      </c>
      <c r="T21" s="74">
        <v>113.091079555077</v>
      </c>
      <c r="U21" s="73">
        <v>26.2758937631165</v>
      </c>
      <c r="V21" s="73">
        <v>70.212135214488995</v>
      </c>
      <c r="W21" s="73">
        <v>139.96569501318299</v>
      </c>
      <c r="X21" s="73">
        <v>85.533587892316305</v>
      </c>
      <c r="Y21" s="73">
        <v>108.02214195769</v>
      </c>
      <c r="Z21" s="73">
        <v>163.774910927647</v>
      </c>
      <c r="AA21" s="73">
        <v>40.850834524904798</v>
      </c>
      <c r="AB21" s="73">
        <v>34.225686772237069</v>
      </c>
      <c r="AC21" s="73">
        <v>76.286363696843381</v>
      </c>
      <c r="AD21" s="73">
        <v>47.363386481807105</v>
      </c>
      <c r="AE21" s="73">
        <v>187.29042983582661</v>
      </c>
      <c r="AF21" s="73">
        <v>80.375489554161206</v>
      </c>
      <c r="AG21" s="73">
        <v>49.593819257531301</v>
      </c>
      <c r="AH21" s="73">
        <v>58.511228156520055</v>
      </c>
      <c r="AI21" s="73">
        <v>69.499515829284675</v>
      </c>
      <c r="AJ21" s="73">
        <v>11.360889163871295</v>
      </c>
      <c r="AK21" s="73">
        <v>18.496293303929271</v>
      </c>
      <c r="AL21" s="73">
        <v>28.148450646029787</v>
      </c>
      <c r="AM21" s="72">
        <v>-2.4953119185660002</v>
      </c>
      <c r="AN21" s="72">
        <v>4.5675811020815749</v>
      </c>
      <c r="AO21" s="72">
        <v>-16.426263226679527</v>
      </c>
      <c r="AP21" s="71">
        <v>-2.307214918313548</v>
      </c>
      <c r="AQ21" s="72">
        <v>26.3969497490972</v>
      </c>
      <c r="AR21" s="72">
        <v>61.416064884543403</v>
      </c>
      <c r="AS21" s="72">
        <v>9.4456904557850194</v>
      </c>
      <c r="AT21" s="72">
        <v>4.7475499469237397</v>
      </c>
      <c r="AU21" s="72">
        <v>64.024087647232193</v>
      </c>
      <c r="AV21" s="72">
        <v>10.798351781067399</v>
      </c>
      <c r="AW21" s="71">
        <v>-19.944294332872101</v>
      </c>
      <c r="AX21" s="71">
        <v>33.7987650005565</v>
      </c>
      <c r="AY21" s="71">
        <v>-8.8137522511035193</v>
      </c>
      <c r="AZ21" s="71">
        <v>4.1993482585335098</v>
      </c>
      <c r="BA21" s="71">
        <v>18.57045411306806</v>
      </c>
      <c r="BB21" s="71">
        <v>-4.3541352933524173</v>
      </c>
      <c r="BC21" s="71">
        <v>37.949351954459203</v>
      </c>
      <c r="BD21" s="71">
        <v>75.433858866583563</v>
      </c>
      <c r="BE21" s="71">
        <v>-9.6311609045052897</v>
      </c>
      <c r="BF21" s="71">
        <v>10.657506807284401</v>
      </c>
      <c r="BG21" s="72">
        <v>82.586057110679334</v>
      </c>
      <c r="BH21" s="72">
        <v>4.5651201039496803</v>
      </c>
      <c r="BI21" s="72">
        <v>2.2943985165478602</v>
      </c>
      <c r="BJ21" s="72">
        <v>22.72057356902064</v>
      </c>
      <c r="BK21" s="72">
        <v>3.0247821279810743</v>
      </c>
      <c r="BL21" s="72">
        <v>21.567448776974299</v>
      </c>
      <c r="BM21" s="104">
        <v>30.134058889275416</v>
      </c>
    </row>
    <row r="22" spans="1:67" ht="23.1" customHeight="1">
      <c r="A22" s="70" t="s">
        <v>196</v>
      </c>
      <c r="B22" s="68">
        <v>6.7</v>
      </c>
      <c r="C22" s="68">
        <v>6.7</v>
      </c>
      <c r="D22" s="68">
        <v>6.6</v>
      </c>
      <c r="E22" s="68">
        <v>6.6</v>
      </c>
      <c r="F22" s="68">
        <v>6.8</v>
      </c>
      <c r="G22" s="68">
        <v>6.7969344556380094</v>
      </c>
      <c r="H22" s="68">
        <v>6.7528365303814386</v>
      </c>
      <c r="I22" s="68">
        <v>6.812104227644717</v>
      </c>
      <c r="J22" s="68">
        <v>6.7990752801041694</v>
      </c>
      <c r="K22" s="68">
        <v>6.72</v>
      </c>
      <c r="L22" s="69">
        <v>6.7800412401803731</v>
      </c>
      <c r="M22" s="69">
        <v>6.7732241274743972</v>
      </c>
      <c r="N22" s="68">
        <v>6.7</v>
      </c>
      <c r="O22" s="68">
        <v>6.4</v>
      </c>
      <c r="P22" s="68">
        <v>6.2</v>
      </c>
      <c r="Q22" s="68">
        <v>6</v>
      </c>
      <c r="R22" s="67">
        <v>5.8</v>
      </c>
      <c r="S22" s="67">
        <v>5.605723681566924</v>
      </c>
      <c r="T22" s="68">
        <v>5.4485346781296711</v>
      </c>
      <c r="U22" s="67">
        <v>5.3083686809997035</v>
      </c>
      <c r="V22" s="67">
        <v>5.1433643034573233</v>
      </c>
      <c r="W22" s="67">
        <v>5.000981577404195</v>
      </c>
      <c r="X22" s="67">
        <v>4.8643516895826258</v>
      </c>
      <c r="Y22" s="67">
        <v>4.7646465856273448</v>
      </c>
      <c r="Z22" s="67">
        <v>4.785174100990238</v>
      </c>
      <c r="AA22" s="67">
        <v>4.8141802093800887</v>
      </c>
      <c r="AB22" s="67">
        <v>4.7183868094842252</v>
      </c>
      <c r="AC22" s="67">
        <v>4.6500000000000004</v>
      </c>
      <c r="AD22" s="67">
        <v>4.76</v>
      </c>
      <c r="AE22" s="67">
        <v>4.9200856193909939</v>
      </c>
      <c r="AF22" s="67">
        <v>5.4272512703314533</v>
      </c>
      <c r="AG22" s="67">
        <v>5.8</v>
      </c>
      <c r="AH22" s="67">
        <v>6.2406371789029338</v>
      </c>
      <c r="AI22" s="67">
        <v>6.3672618620484949</v>
      </c>
      <c r="AJ22" s="67">
        <v>6.49</v>
      </c>
      <c r="AK22" s="67">
        <v>6.9292818797363882</v>
      </c>
      <c r="AL22" s="67">
        <v>7.1057230357513985</v>
      </c>
      <c r="AM22" s="66">
        <v>7.253697766488381</v>
      </c>
      <c r="AN22" s="66">
        <v>7.3449635025112583</v>
      </c>
      <c r="AO22" s="66">
        <v>7.4065960507324</v>
      </c>
      <c r="AP22" s="65">
        <v>7.6373473426779883</v>
      </c>
      <c r="AQ22" s="66">
        <v>7.8057588495833068</v>
      </c>
      <c r="AR22" s="66">
        <v>8.1564657988665061</v>
      </c>
      <c r="AS22" s="66">
        <v>8.3195105687519515</v>
      </c>
      <c r="AT22" s="66">
        <v>8.4596475239991538</v>
      </c>
      <c r="AU22" s="66">
        <v>8.5077644149471325</v>
      </c>
      <c r="AV22" s="66">
        <v>8.4057994980988742</v>
      </c>
      <c r="AW22" s="65">
        <v>8.3745465808195618</v>
      </c>
      <c r="AX22" s="65">
        <v>8.2623320480725457</v>
      </c>
      <c r="AY22" s="65">
        <v>8.0835413762715014</v>
      </c>
      <c r="AZ22" s="65">
        <v>7.9935794016801145</v>
      </c>
      <c r="BA22" s="65">
        <v>7.8602755862174645</v>
      </c>
      <c r="BB22" s="65">
        <v>8.0049743526081194</v>
      </c>
      <c r="BC22" s="65">
        <v>8.0629580350105545</v>
      </c>
      <c r="BD22" s="65">
        <v>7.9</v>
      </c>
      <c r="BE22" s="65">
        <v>7.7648574209079166</v>
      </c>
      <c r="BF22" s="65">
        <v>7.62</v>
      </c>
      <c r="BG22" s="66">
        <v>7.32</v>
      </c>
      <c r="BH22" s="66">
        <v>7.01</v>
      </c>
      <c r="BI22" s="66">
        <v>6.7421096391547941</v>
      </c>
      <c r="BJ22" s="66">
        <v>6.53</v>
      </c>
      <c r="BK22" s="66">
        <v>6.35</v>
      </c>
      <c r="BL22" s="66">
        <v>6.1726216840492079</v>
      </c>
      <c r="BM22" s="101">
        <v>5.7731872039276091</v>
      </c>
    </row>
    <row r="23" spans="1:67" ht="23.1" customHeight="1">
      <c r="A23" s="70" t="s">
        <v>195</v>
      </c>
      <c r="B23" s="68">
        <v>12.3</v>
      </c>
      <c r="C23" s="68">
        <v>12.2</v>
      </c>
      <c r="D23" s="68">
        <v>12.2</v>
      </c>
      <c r="E23" s="68">
        <v>12.1</v>
      </c>
      <c r="F23" s="68">
        <v>12.1</v>
      </c>
      <c r="G23" s="68">
        <v>11.965903360305679</v>
      </c>
      <c r="H23" s="68">
        <v>11.98479244278075</v>
      </c>
      <c r="I23" s="68">
        <v>12.073929961045465</v>
      </c>
      <c r="J23" s="68">
        <v>11.932860907827484</v>
      </c>
      <c r="K23" s="68">
        <v>12.29</v>
      </c>
      <c r="L23" s="69">
        <v>11.93890115549449</v>
      </c>
      <c r="M23" s="69">
        <v>11.795105403448739</v>
      </c>
      <c r="N23" s="68">
        <v>11.8</v>
      </c>
      <c r="O23" s="68">
        <v>11</v>
      </c>
      <c r="P23" s="68">
        <v>10.4</v>
      </c>
      <c r="Q23" s="68">
        <v>10.1</v>
      </c>
      <c r="R23" s="67">
        <v>10.5</v>
      </c>
      <c r="S23" s="67">
        <v>10.178098954428284</v>
      </c>
      <c r="T23" s="68">
        <v>9.8318649812907015</v>
      </c>
      <c r="U23" s="67">
        <v>9.517731632300432</v>
      </c>
      <c r="V23" s="67">
        <v>9.3697289946410578</v>
      </c>
      <c r="W23" s="67">
        <v>9.0942202201108095</v>
      </c>
      <c r="X23" s="67">
        <v>8.8912745435893399</v>
      </c>
      <c r="Y23" s="67">
        <v>8.7276050942080641</v>
      </c>
      <c r="Z23" s="67">
        <v>8.6132691841477431</v>
      </c>
      <c r="AA23" s="67">
        <v>8.5342448085804961</v>
      </c>
      <c r="AB23" s="67">
        <v>8.4591292533300528</v>
      </c>
      <c r="AC23" s="67">
        <v>8.4348018971758574</v>
      </c>
      <c r="AD23" s="67">
        <v>8.48</v>
      </c>
      <c r="AE23" s="67">
        <v>8.5654920397279479</v>
      </c>
      <c r="AF23" s="67">
        <v>8.69</v>
      </c>
      <c r="AG23" s="67">
        <v>9.02</v>
      </c>
      <c r="AH23" s="67">
        <v>9.2931225909120396</v>
      </c>
      <c r="AI23" s="67">
        <v>9.4402244568434135</v>
      </c>
      <c r="AJ23" s="67">
        <v>10.31</v>
      </c>
      <c r="AK23" s="67">
        <v>10.603007556868986</v>
      </c>
      <c r="AL23" s="67">
        <v>10.784276371814389</v>
      </c>
      <c r="AM23" s="66">
        <v>11.418644910857113</v>
      </c>
      <c r="AN23" s="66">
        <v>11.53937423853144</v>
      </c>
      <c r="AO23" s="66">
        <v>11.620299693912473</v>
      </c>
      <c r="AP23" s="65">
        <v>11.9352313050618</v>
      </c>
      <c r="AQ23" s="66">
        <v>12.060672464651923</v>
      </c>
      <c r="AR23" s="66">
        <v>12.186941726100301</v>
      </c>
      <c r="AS23" s="66">
        <v>12.649630175408365</v>
      </c>
      <c r="AT23" s="66">
        <v>12.735165389766548</v>
      </c>
      <c r="AU23" s="66">
        <v>12.78585747325813</v>
      </c>
      <c r="AV23" s="66">
        <v>13.0333481903709</v>
      </c>
      <c r="AW23" s="65">
        <v>13.034284933532549</v>
      </c>
      <c r="AX23" s="65">
        <v>12.839437652453611</v>
      </c>
      <c r="AY23" s="65">
        <v>12.649870217159112</v>
      </c>
      <c r="AZ23" s="65">
        <v>12.534739692054348</v>
      </c>
      <c r="BA23" s="65">
        <v>12.2968211469067</v>
      </c>
      <c r="BB23" s="65">
        <v>12.243697262021449</v>
      </c>
      <c r="BC23" s="65">
        <v>12.234427425431878</v>
      </c>
      <c r="BD23" s="65">
        <v>12.11</v>
      </c>
      <c r="BE23" s="65">
        <v>11.95612012774439</v>
      </c>
      <c r="BF23" s="65">
        <v>11.85</v>
      </c>
      <c r="BG23" s="66">
        <v>11.38</v>
      </c>
      <c r="BH23" s="66">
        <v>11.08</v>
      </c>
      <c r="BI23" s="66">
        <v>10.775240061849351</v>
      </c>
      <c r="BJ23" s="66">
        <v>10.55</v>
      </c>
      <c r="BK23" s="66">
        <v>10.34</v>
      </c>
      <c r="BL23" s="66">
        <v>10.154948961007413</v>
      </c>
      <c r="BM23" s="101">
        <v>9.9340099482150723</v>
      </c>
    </row>
    <row r="24" spans="1:67" ht="23.1" customHeight="1" thickBot="1">
      <c r="A24" s="64" t="s">
        <v>194</v>
      </c>
      <c r="B24" s="62">
        <v>9.64</v>
      </c>
      <c r="C24" s="62">
        <v>9.59</v>
      </c>
      <c r="D24" s="62">
        <v>9.48</v>
      </c>
      <c r="E24" s="62">
        <v>9.57</v>
      </c>
      <c r="F24" s="62">
        <v>9.4499999999999993</v>
      </c>
      <c r="G24" s="62">
        <v>9.5279797654207865</v>
      </c>
      <c r="H24" s="62">
        <v>9.5638687499999993</v>
      </c>
      <c r="I24" s="62">
        <v>9.5</v>
      </c>
      <c r="J24" s="62">
        <v>9.4647699060531565</v>
      </c>
      <c r="K24" s="62">
        <v>9.8000000000000007</v>
      </c>
      <c r="L24" s="63">
        <v>9.4531177329610987</v>
      </c>
      <c r="M24" s="63">
        <v>9.4520602603713133</v>
      </c>
      <c r="N24" s="62">
        <v>9.36</v>
      </c>
      <c r="O24" s="62">
        <v>8.9600000000000009</v>
      </c>
      <c r="P24" s="62">
        <v>8.66</v>
      </c>
      <c r="Q24" s="62">
        <v>8.5</v>
      </c>
      <c r="R24" s="61">
        <v>8.08</v>
      </c>
      <c r="S24" s="61">
        <v>7.8336111428311135</v>
      </c>
      <c r="T24" s="62">
        <v>7.7349848742244127</v>
      </c>
      <c r="U24" s="61">
        <v>7.565152851903175</v>
      </c>
      <c r="V24" s="61">
        <v>7.3632620325038927</v>
      </c>
      <c r="W24" s="61">
        <v>7.1770263092806994</v>
      </c>
      <c r="X24" s="61">
        <v>6.9718357360598722</v>
      </c>
      <c r="Y24" s="61">
        <v>6.8351330238781616</v>
      </c>
      <c r="Z24" s="61">
        <v>6.8967934660178933</v>
      </c>
      <c r="AA24" s="61">
        <v>6.8289021574931139</v>
      </c>
      <c r="AB24" s="61">
        <v>6.6641308725619615</v>
      </c>
      <c r="AC24" s="61">
        <v>6.864127077806029</v>
      </c>
      <c r="AD24" s="61">
        <v>6.7135184666013972</v>
      </c>
      <c r="AE24" s="61">
        <v>6.8925962754309023</v>
      </c>
      <c r="AF24" s="61">
        <v>7.5702518351583477</v>
      </c>
      <c r="AG24" s="61">
        <v>7.8163103691076605</v>
      </c>
      <c r="AH24" s="61">
        <v>8.246662922188067</v>
      </c>
      <c r="AI24" s="61">
        <v>8.4249284549153085</v>
      </c>
      <c r="AJ24" s="61">
        <v>8.5299999999999994</v>
      </c>
      <c r="AK24" s="61">
        <v>8.9751879882816752</v>
      </c>
      <c r="AL24" s="61">
        <v>9.1748486753806073</v>
      </c>
      <c r="AM24" s="60">
        <v>9.3007064886979389</v>
      </c>
      <c r="AN24" s="60">
        <v>9.3895255591023101</v>
      </c>
      <c r="AO24" s="60">
        <v>9.5417696777585999</v>
      </c>
      <c r="AP24" s="59">
        <v>9.716983741172184</v>
      </c>
      <c r="AQ24" s="60">
        <v>10.005106428718225</v>
      </c>
      <c r="AR24" s="60">
        <v>10.344957282097605</v>
      </c>
      <c r="AS24" s="60">
        <v>10.597351812859308</v>
      </c>
      <c r="AT24" s="60">
        <v>10.693651046404524</v>
      </c>
      <c r="AU24" s="60">
        <v>10.913824406250901</v>
      </c>
      <c r="AV24" s="60">
        <v>10.724862279815689</v>
      </c>
      <c r="AW24" s="59">
        <v>10.637530583279201</v>
      </c>
      <c r="AX24" s="59">
        <v>10.479652097888163</v>
      </c>
      <c r="AY24" s="59">
        <v>10.274045903906298</v>
      </c>
      <c r="AZ24" s="59">
        <v>10.182070387705506</v>
      </c>
      <c r="BA24" s="59">
        <v>10.025933752681521</v>
      </c>
      <c r="BB24" s="59">
        <v>10.108775285196504</v>
      </c>
      <c r="BC24" s="59">
        <v>10.144591341771251</v>
      </c>
      <c r="BD24" s="59">
        <v>9.936143148935539</v>
      </c>
      <c r="BE24" s="59">
        <v>9.7409077249972764</v>
      </c>
      <c r="BF24" s="59">
        <v>9.6415728407501007</v>
      </c>
      <c r="BG24" s="60">
        <v>9.35</v>
      </c>
      <c r="BH24" s="60">
        <v>9.06</v>
      </c>
      <c r="BI24" s="60">
        <v>8.7663053065741892</v>
      </c>
      <c r="BJ24" s="60">
        <v>8.5107613534740452</v>
      </c>
      <c r="BK24" s="60">
        <v>8.3381844552224287</v>
      </c>
      <c r="BL24" s="60">
        <v>8.1723718087766741</v>
      </c>
      <c r="BM24" s="105">
        <v>8.0045287833450143</v>
      </c>
    </row>
    <row r="25" spans="1:67" ht="15" thickTop="1">
      <c r="A25" s="4174" t="s">
        <v>193</v>
      </c>
      <c r="B25" s="4174"/>
      <c r="C25" s="4174"/>
      <c r="D25" s="4174"/>
      <c r="E25" s="4174"/>
      <c r="F25" s="4174"/>
      <c r="G25" s="4174"/>
      <c r="H25" s="4174"/>
      <c r="I25" s="4174"/>
      <c r="J25" s="4174"/>
      <c r="K25" s="4174"/>
      <c r="L25" s="4174"/>
      <c r="M25" s="4174"/>
      <c r="N25" s="4174"/>
      <c r="O25" s="4174"/>
      <c r="P25" s="4174"/>
      <c r="Q25" s="4174"/>
      <c r="R25" s="4174"/>
      <c r="S25" s="4174"/>
      <c r="T25" s="4174"/>
      <c r="U25" s="4174"/>
      <c r="V25" s="4174"/>
      <c r="W25" s="58"/>
      <c r="AQ25" s="34"/>
    </row>
    <row r="26" spans="1:67">
      <c r="AQ26" s="34"/>
    </row>
    <row r="27" spans="1:67">
      <c r="AQ27" s="34"/>
    </row>
    <row r="28" spans="1:67">
      <c r="AQ28" s="34"/>
    </row>
    <row r="29" spans="1:67">
      <c r="AQ29" s="34"/>
    </row>
    <row r="30" spans="1:67">
      <c r="AQ30" s="34"/>
    </row>
    <row r="31" spans="1:67">
      <c r="AQ31" s="34"/>
    </row>
    <row r="32" spans="1:67">
      <c r="AQ32" s="34"/>
    </row>
    <row r="33" spans="2:43">
      <c r="AQ33" s="34"/>
    </row>
    <row r="34" spans="2:43">
      <c r="B34" s="16"/>
      <c r="C34" s="16"/>
      <c r="D34" s="16"/>
      <c r="E34" s="16"/>
      <c r="F34" s="16"/>
      <c r="G34" s="16"/>
      <c r="H34" s="16"/>
      <c r="I34" s="16"/>
      <c r="J34" s="16"/>
      <c r="K34" s="16"/>
      <c r="L34" s="16"/>
      <c r="M34" s="16"/>
      <c r="N34" s="16"/>
      <c r="O34" s="16"/>
      <c r="P34" s="16"/>
      <c r="Q34" s="16"/>
      <c r="R34" s="16"/>
      <c r="S34" s="16"/>
      <c r="T34" s="16"/>
      <c r="U34" s="16"/>
      <c r="V34" s="16"/>
      <c r="W34" s="16"/>
      <c r="AQ34" s="34"/>
    </row>
    <row r="35" spans="2:43">
      <c r="B35" s="16"/>
      <c r="C35" s="16"/>
      <c r="D35" s="16"/>
      <c r="E35" s="16"/>
      <c r="F35" s="16"/>
      <c r="G35" s="16"/>
      <c r="H35" s="16"/>
      <c r="I35" s="16"/>
      <c r="J35" s="16"/>
      <c r="K35" s="16"/>
      <c r="L35" s="16"/>
      <c r="M35" s="16"/>
      <c r="N35" s="16"/>
      <c r="O35" s="16"/>
      <c r="P35" s="16"/>
      <c r="Q35" s="16"/>
      <c r="R35" s="16"/>
      <c r="S35" s="16"/>
      <c r="T35" s="16"/>
      <c r="U35" s="16"/>
      <c r="V35" s="16"/>
      <c r="W35" s="16"/>
      <c r="AQ35" s="34"/>
    </row>
    <row r="36" spans="2:43">
      <c r="B36" s="16"/>
      <c r="C36" s="16"/>
      <c r="D36" s="16"/>
      <c r="E36" s="16"/>
      <c r="F36" s="16"/>
      <c r="G36" s="16"/>
      <c r="H36" s="16"/>
      <c r="I36" s="16"/>
      <c r="J36" s="16"/>
      <c r="K36" s="16"/>
      <c r="L36" s="16"/>
      <c r="M36" s="16"/>
      <c r="N36" s="16"/>
      <c r="O36" s="16"/>
      <c r="P36" s="16"/>
      <c r="Q36" s="16"/>
      <c r="R36" s="16"/>
      <c r="S36" s="16"/>
      <c r="T36" s="16"/>
      <c r="U36" s="16"/>
      <c r="V36" s="16"/>
      <c r="W36" s="16"/>
      <c r="AQ36" s="34"/>
    </row>
    <row r="37" spans="2:43">
      <c r="B37" s="16"/>
      <c r="C37" s="16"/>
      <c r="D37" s="16"/>
      <c r="E37" s="16"/>
      <c r="F37" s="16"/>
      <c r="G37" s="16"/>
      <c r="H37" s="16"/>
      <c r="I37" s="16"/>
      <c r="J37" s="16"/>
      <c r="K37" s="16"/>
      <c r="L37" s="16"/>
      <c r="M37" s="16"/>
      <c r="N37" s="16"/>
      <c r="O37" s="16"/>
      <c r="P37" s="16"/>
      <c r="Q37" s="16"/>
      <c r="R37" s="16"/>
      <c r="S37" s="16"/>
      <c r="T37" s="16"/>
      <c r="U37" s="16"/>
      <c r="V37" s="16"/>
      <c r="W37" s="16"/>
      <c r="AQ37" s="34"/>
    </row>
    <row r="38" spans="2:43">
      <c r="B38" s="16"/>
      <c r="C38" s="16"/>
      <c r="D38" s="16"/>
      <c r="E38" s="16"/>
      <c r="F38" s="16"/>
      <c r="G38" s="16"/>
      <c r="H38" s="16"/>
      <c r="I38" s="16"/>
      <c r="J38" s="16"/>
      <c r="K38" s="16"/>
      <c r="L38" s="16"/>
      <c r="M38" s="16"/>
      <c r="N38" s="16"/>
      <c r="O38" s="16"/>
      <c r="P38" s="16"/>
      <c r="Q38" s="16"/>
      <c r="R38" s="16"/>
      <c r="S38" s="16"/>
      <c r="T38" s="16"/>
      <c r="U38" s="16"/>
      <c r="V38" s="16"/>
      <c r="W38" s="16"/>
      <c r="AQ38" s="34"/>
    </row>
    <row r="39" spans="2:43">
      <c r="B39" s="16"/>
      <c r="C39" s="16"/>
      <c r="D39" s="16"/>
      <c r="E39" s="16"/>
      <c r="F39" s="16"/>
      <c r="G39" s="16"/>
      <c r="H39" s="16"/>
      <c r="I39" s="16"/>
      <c r="J39" s="16"/>
      <c r="K39" s="16"/>
      <c r="L39" s="16"/>
      <c r="M39" s="16"/>
      <c r="N39" s="16"/>
      <c r="O39" s="16"/>
      <c r="P39" s="16"/>
      <c r="Q39" s="16"/>
      <c r="R39" s="16"/>
      <c r="S39" s="16"/>
      <c r="T39" s="16"/>
      <c r="U39" s="16"/>
      <c r="V39" s="16"/>
      <c r="W39" s="16"/>
      <c r="AQ39" s="34"/>
    </row>
    <row r="40" spans="2:43">
      <c r="B40" s="16"/>
      <c r="C40" s="16"/>
      <c r="D40" s="16"/>
      <c r="E40" s="16"/>
      <c r="F40" s="16"/>
      <c r="G40" s="16"/>
      <c r="H40" s="16"/>
      <c r="I40" s="16"/>
      <c r="J40" s="16"/>
      <c r="K40" s="16"/>
      <c r="L40" s="16"/>
      <c r="M40" s="16"/>
      <c r="N40" s="16"/>
      <c r="O40" s="16"/>
      <c r="P40" s="16"/>
      <c r="Q40" s="16"/>
      <c r="R40" s="16"/>
      <c r="S40" s="16"/>
      <c r="T40" s="16"/>
      <c r="U40" s="16"/>
      <c r="V40" s="16"/>
      <c r="W40" s="16"/>
      <c r="AQ40" s="34"/>
    </row>
    <row r="41" spans="2:43">
      <c r="B41" s="16"/>
      <c r="C41" s="16"/>
      <c r="D41" s="16"/>
      <c r="E41" s="16"/>
      <c r="F41" s="16"/>
      <c r="G41" s="16"/>
      <c r="H41" s="16"/>
      <c r="I41" s="16"/>
      <c r="J41" s="16"/>
      <c r="K41" s="16"/>
      <c r="L41" s="16"/>
      <c r="M41" s="16"/>
      <c r="N41" s="16"/>
      <c r="O41" s="16"/>
      <c r="P41" s="16"/>
      <c r="Q41" s="16"/>
      <c r="R41" s="16"/>
      <c r="S41" s="16"/>
      <c r="T41" s="16"/>
      <c r="U41" s="16"/>
      <c r="V41" s="16"/>
      <c r="W41" s="16"/>
      <c r="AQ41" s="34"/>
    </row>
    <row r="42" spans="2:43">
      <c r="AQ42" s="34"/>
    </row>
    <row r="43" spans="2:43">
      <c r="AQ43" s="34"/>
    </row>
    <row r="44" spans="2:43">
      <c r="AQ44" s="34"/>
    </row>
    <row r="45" spans="2:43">
      <c r="AQ45" s="34"/>
    </row>
    <row r="46" spans="2:43">
      <c r="AQ46" s="34"/>
    </row>
    <row r="47" spans="2:43">
      <c r="AQ47" s="34"/>
    </row>
    <row r="48" spans="2:43">
      <c r="AQ48" s="34"/>
    </row>
    <row r="49" spans="43:43">
      <c r="AQ49" s="34"/>
    </row>
    <row r="50" spans="43:43">
      <c r="AQ50" s="34"/>
    </row>
    <row r="51" spans="43:43">
      <c r="AQ51" s="34"/>
    </row>
    <row r="52" spans="43:43">
      <c r="AQ52" s="34"/>
    </row>
    <row r="53" spans="43:43">
      <c r="AQ53" s="34"/>
    </row>
    <row r="54" spans="43:43">
      <c r="AQ54" s="34"/>
    </row>
    <row r="55" spans="43:43">
      <c r="AQ55" s="34"/>
    </row>
    <row r="56" spans="43:43">
      <c r="AQ56" s="34"/>
    </row>
    <row r="57" spans="43:43">
      <c r="AQ57" s="34"/>
    </row>
    <row r="58" spans="43:43">
      <c r="AQ58" s="34"/>
    </row>
    <row r="59" spans="43:43">
      <c r="AQ59" s="34"/>
    </row>
    <row r="60" spans="43:43">
      <c r="AQ60" s="34"/>
    </row>
    <row r="61" spans="43:43">
      <c r="AQ61" s="34"/>
    </row>
    <row r="62" spans="43:43">
      <c r="AQ62" s="34"/>
    </row>
    <row r="63" spans="43:43">
      <c r="AQ63" s="34"/>
    </row>
    <row r="64" spans="43:43">
      <c r="AQ64" s="34"/>
    </row>
    <row r="65" spans="43:43">
      <c r="AQ65" s="34"/>
    </row>
    <row r="66" spans="43:43">
      <c r="AQ66" s="34"/>
    </row>
    <row r="67" spans="43:43">
      <c r="AQ67" s="34"/>
    </row>
    <row r="68" spans="43:43">
      <c r="AQ68" s="34"/>
    </row>
    <row r="69" spans="43:43">
      <c r="AQ69" s="34"/>
    </row>
    <row r="70" spans="43:43">
      <c r="AQ70" s="34"/>
    </row>
    <row r="71" spans="43:43">
      <c r="AQ71" s="34"/>
    </row>
    <row r="72" spans="43:43">
      <c r="AQ72" s="34"/>
    </row>
    <row r="73" spans="43:43">
      <c r="AQ73" s="34"/>
    </row>
    <row r="74" spans="43:43">
      <c r="AQ74" s="34"/>
    </row>
    <row r="75" spans="43:43">
      <c r="AQ75" s="34"/>
    </row>
    <row r="76" spans="43:43">
      <c r="AQ76" s="34"/>
    </row>
    <row r="77" spans="43:43">
      <c r="AQ77" s="34"/>
    </row>
    <row r="78" spans="43:43">
      <c r="AQ78" s="34"/>
    </row>
    <row r="79" spans="43:43">
      <c r="AQ79" s="34"/>
    </row>
    <row r="80" spans="43:43">
      <c r="AQ80" s="34"/>
    </row>
    <row r="81" spans="43:43">
      <c r="AQ81" s="34"/>
    </row>
    <row r="82" spans="43:43">
      <c r="AQ82" s="34"/>
    </row>
    <row r="83" spans="43:43">
      <c r="AQ83" s="34"/>
    </row>
    <row r="84" spans="43:43">
      <c r="AQ84" s="34"/>
    </row>
    <row r="85" spans="43:43">
      <c r="AQ85" s="34"/>
    </row>
    <row r="86" spans="43:43">
      <c r="AQ86" s="34"/>
    </row>
    <row r="87" spans="43:43">
      <c r="AQ87" s="34"/>
    </row>
    <row r="88" spans="43:43">
      <c r="AQ88" s="34"/>
    </row>
    <row r="89" spans="43:43">
      <c r="AQ89" s="34"/>
    </row>
    <row r="90" spans="43:43">
      <c r="AQ90" s="34"/>
    </row>
    <row r="91" spans="43:43">
      <c r="AQ91" s="34"/>
    </row>
    <row r="92" spans="43:43">
      <c r="AQ92" s="34"/>
    </row>
    <row r="93" spans="43:43">
      <c r="AQ93" s="34"/>
    </row>
    <row r="94" spans="43:43">
      <c r="AQ94" s="34"/>
    </row>
    <row r="95" spans="43:43">
      <c r="AQ95" s="34"/>
    </row>
    <row r="96" spans="43:43">
      <c r="AQ96" s="34"/>
    </row>
    <row r="97" spans="43:43">
      <c r="AQ97" s="34"/>
    </row>
    <row r="98" spans="43:43">
      <c r="AQ98" s="34"/>
    </row>
    <row r="99" spans="43:43">
      <c r="AQ99" s="34"/>
    </row>
    <row r="100" spans="43:43">
      <c r="AQ100" s="34"/>
    </row>
    <row r="101" spans="43:43">
      <c r="AQ101" s="34"/>
    </row>
    <row r="102" spans="43:43">
      <c r="AQ102" s="34"/>
    </row>
    <row r="103" spans="43:43">
      <c r="AQ103" s="34"/>
    </row>
    <row r="104" spans="43:43">
      <c r="AQ104" s="34"/>
    </row>
    <row r="105" spans="43:43">
      <c r="AQ105" s="34"/>
    </row>
    <row r="106" spans="43:43">
      <c r="AQ106" s="34"/>
    </row>
    <row r="107" spans="43:43">
      <c r="AQ107" s="34"/>
    </row>
    <row r="108" spans="43:43">
      <c r="AQ108" s="34"/>
    </row>
    <row r="109" spans="43:43">
      <c r="AQ109" s="34"/>
    </row>
    <row r="110" spans="43:43">
      <c r="AQ110" s="34"/>
    </row>
    <row r="111" spans="43:43">
      <c r="AQ111" s="34"/>
    </row>
    <row r="112" spans="43:43">
      <c r="AQ112" s="34"/>
    </row>
    <row r="113" spans="43:43">
      <c r="AQ113" s="34"/>
    </row>
    <row r="114" spans="43:43">
      <c r="AQ114" s="34"/>
    </row>
    <row r="115" spans="43:43">
      <c r="AQ115" s="34"/>
    </row>
    <row r="116" spans="43:43">
      <c r="AQ116" s="34"/>
    </row>
    <row r="117" spans="43:43">
      <c r="AQ117" s="34"/>
    </row>
    <row r="118" spans="43:43">
      <c r="AQ118" s="34"/>
    </row>
    <row r="119" spans="43:43">
      <c r="AQ119" s="34"/>
    </row>
    <row r="120" spans="43:43">
      <c r="AQ120" s="34"/>
    </row>
    <row r="121" spans="43:43">
      <c r="AQ121" s="34"/>
    </row>
    <row r="122" spans="43:43">
      <c r="AQ122" s="34"/>
    </row>
    <row r="123" spans="43:43">
      <c r="AQ123" s="34"/>
    </row>
    <row r="124" spans="43:43">
      <c r="AQ124" s="34"/>
    </row>
    <row r="125" spans="43:43">
      <c r="AQ125" s="34"/>
    </row>
    <row r="126" spans="43:43">
      <c r="AQ126" s="34"/>
    </row>
    <row r="127" spans="43:43">
      <c r="AQ127" s="34"/>
    </row>
    <row r="128" spans="43:43">
      <c r="AQ128" s="34"/>
    </row>
    <row r="129" spans="43:43">
      <c r="AQ129" s="34"/>
    </row>
    <row r="130" spans="43:43">
      <c r="AQ130" s="34"/>
    </row>
    <row r="131" spans="43:43">
      <c r="AQ131" s="34"/>
    </row>
    <row r="132" spans="43:43">
      <c r="AQ132" s="34"/>
    </row>
    <row r="133" spans="43:43">
      <c r="AQ133" s="34"/>
    </row>
    <row r="134" spans="43:43">
      <c r="AQ134" s="34"/>
    </row>
    <row r="135" spans="43:43">
      <c r="AQ135" s="34"/>
    </row>
    <row r="136" spans="43:43">
      <c r="AQ136" s="34"/>
    </row>
    <row r="137" spans="43:43">
      <c r="AQ137" s="34"/>
    </row>
    <row r="138" spans="43:43">
      <c r="AQ138" s="34"/>
    </row>
    <row r="139" spans="43:43">
      <c r="AQ139" s="34"/>
    </row>
    <row r="140" spans="43:43">
      <c r="AQ140" s="34"/>
    </row>
    <row r="141" spans="43:43">
      <c r="AQ141" s="34"/>
    </row>
    <row r="142" spans="43:43">
      <c r="AQ142" s="34"/>
    </row>
    <row r="143" spans="43:43">
      <c r="AQ143" s="34"/>
    </row>
    <row r="144" spans="43:43">
      <c r="AQ144" s="34"/>
    </row>
    <row r="145" spans="43:43">
      <c r="AQ145" s="34"/>
    </row>
    <row r="146" spans="43:43">
      <c r="AQ146" s="34"/>
    </row>
    <row r="147" spans="43:43">
      <c r="AQ147" s="34"/>
    </row>
    <row r="148" spans="43:43">
      <c r="AQ148" s="34"/>
    </row>
    <row r="149" spans="43:43">
      <c r="AQ149" s="34"/>
    </row>
    <row r="150" spans="43:43">
      <c r="AQ150" s="34"/>
    </row>
    <row r="151" spans="43:43">
      <c r="AQ151" s="34"/>
    </row>
    <row r="152" spans="43:43">
      <c r="AQ152" s="34"/>
    </row>
    <row r="153" spans="43:43">
      <c r="AQ153" s="34"/>
    </row>
    <row r="154" spans="43:43">
      <c r="AQ154" s="34"/>
    </row>
    <row r="155" spans="43:43">
      <c r="AQ155" s="34"/>
    </row>
    <row r="156" spans="43:43">
      <c r="AQ156" s="34"/>
    </row>
    <row r="157" spans="43:43">
      <c r="AQ157" s="34"/>
    </row>
    <row r="158" spans="43:43">
      <c r="AQ158" s="34"/>
    </row>
  </sheetData>
  <mergeCells count="11">
    <mergeCell ref="A3:BL3"/>
    <mergeCell ref="A2:BL2"/>
    <mergeCell ref="A25:V25"/>
    <mergeCell ref="A4:A6"/>
    <mergeCell ref="L4:W4"/>
    <mergeCell ref="B4:K4"/>
    <mergeCell ref="X4:AI4"/>
    <mergeCell ref="AJ4:AU4"/>
    <mergeCell ref="AV4:BG4"/>
    <mergeCell ref="B5:BM5"/>
    <mergeCell ref="BH4:BM4"/>
  </mergeCells>
  <pageMargins left="0.2" right="0.2" top="0.75" bottom="0.75" header="0.3" footer="0.3"/>
  <pageSetup paperSize="9" scale="63"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8"/>
  <sheetViews>
    <sheetView showGridLines="0" workbookViewId="0">
      <selection activeCell="F9" sqref="F9"/>
    </sheetView>
  </sheetViews>
  <sheetFormatPr defaultRowHeight="13.2"/>
  <cols>
    <col min="1" max="1" width="10.6640625" style="53" customWidth="1"/>
    <col min="2" max="2" width="57.5546875" style="53" bestFit="1" customWidth="1"/>
    <col min="3" max="256" width="8.88671875" style="53"/>
    <col min="257" max="257" width="10.6640625" style="53" customWidth="1"/>
    <col min="258" max="258" width="57.5546875" style="53" bestFit="1" customWidth="1"/>
    <col min="259" max="512" width="8.88671875" style="53"/>
    <col min="513" max="513" width="10.6640625" style="53" customWidth="1"/>
    <col min="514" max="514" width="57.5546875" style="53" bestFit="1" customWidth="1"/>
    <col min="515" max="768" width="8.88671875" style="53"/>
    <col min="769" max="769" width="10.6640625" style="53" customWidth="1"/>
    <col min="770" max="770" width="57.5546875" style="53" bestFit="1" customWidth="1"/>
    <col min="771" max="1024" width="8.88671875" style="53"/>
    <col min="1025" max="1025" width="10.6640625" style="53" customWidth="1"/>
    <col min="1026" max="1026" width="57.5546875" style="53" bestFit="1" customWidth="1"/>
    <col min="1027" max="1280" width="8.88671875" style="53"/>
    <col min="1281" max="1281" width="10.6640625" style="53" customWidth="1"/>
    <col min="1282" max="1282" width="57.5546875" style="53" bestFit="1" customWidth="1"/>
    <col min="1283" max="1536" width="8.88671875" style="53"/>
    <col min="1537" max="1537" width="10.6640625" style="53" customWidth="1"/>
    <col min="1538" max="1538" width="57.5546875" style="53" bestFit="1" customWidth="1"/>
    <col min="1539" max="1792" width="8.88671875" style="53"/>
    <col min="1793" max="1793" width="10.6640625" style="53" customWidth="1"/>
    <col min="1794" max="1794" width="57.5546875" style="53" bestFit="1" customWidth="1"/>
    <col min="1795" max="2048" width="8.88671875" style="53"/>
    <col min="2049" max="2049" width="10.6640625" style="53" customWidth="1"/>
    <col min="2050" max="2050" width="57.5546875" style="53" bestFit="1" customWidth="1"/>
    <col min="2051" max="2304" width="8.88671875" style="53"/>
    <col min="2305" max="2305" width="10.6640625" style="53" customWidth="1"/>
    <col min="2306" max="2306" width="57.5546875" style="53" bestFit="1" customWidth="1"/>
    <col min="2307" max="2560" width="8.88671875" style="53"/>
    <col min="2561" max="2561" width="10.6640625" style="53" customWidth="1"/>
    <col min="2562" max="2562" width="57.5546875" style="53" bestFit="1" customWidth="1"/>
    <col min="2563" max="2816" width="8.88671875" style="53"/>
    <col min="2817" max="2817" width="10.6640625" style="53" customWidth="1"/>
    <col min="2818" max="2818" width="57.5546875" style="53" bestFit="1" customWidth="1"/>
    <col min="2819" max="3072" width="8.88671875" style="53"/>
    <col min="3073" max="3073" width="10.6640625" style="53" customWidth="1"/>
    <col min="3074" max="3074" width="57.5546875" style="53" bestFit="1" customWidth="1"/>
    <col min="3075" max="3328" width="8.88671875" style="53"/>
    <col min="3329" max="3329" width="10.6640625" style="53" customWidth="1"/>
    <col min="3330" max="3330" width="57.5546875" style="53" bestFit="1" customWidth="1"/>
    <col min="3331" max="3584" width="8.88671875" style="53"/>
    <col min="3585" max="3585" width="10.6640625" style="53" customWidth="1"/>
    <col min="3586" max="3586" width="57.5546875" style="53" bestFit="1" customWidth="1"/>
    <col min="3587" max="3840" width="8.88671875" style="53"/>
    <col min="3841" max="3841" width="10.6640625" style="53" customWidth="1"/>
    <col min="3842" max="3842" width="57.5546875" style="53" bestFit="1" customWidth="1"/>
    <col min="3843" max="4096" width="8.88671875" style="53"/>
    <col min="4097" max="4097" width="10.6640625" style="53" customWidth="1"/>
    <col min="4098" max="4098" width="57.5546875" style="53" bestFit="1" customWidth="1"/>
    <col min="4099" max="4352" width="8.88671875" style="53"/>
    <col min="4353" max="4353" width="10.6640625" style="53" customWidth="1"/>
    <col min="4354" max="4354" width="57.5546875" style="53" bestFit="1" customWidth="1"/>
    <col min="4355" max="4608" width="8.88671875" style="53"/>
    <col min="4609" max="4609" width="10.6640625" style="53" customWidth="1"/>
    <col min="4610" max="4610" width="57.5546875" style="53" bestFit="1" customWidth="1"/>
    <col min="4611" max="4864" width="8.88671875" style="53"/>
    <col min="4865" max="4865" width="10.6640625" style="53" customWidth="1"/>
    <col min="4866" max="4866" width="57.5546875" style="53" bestFit="1" customWidth="1"/>
    <col min="4867" max="5120" width="8.88671875" style="53"/>
    <col min="5121" max="5121" width="10.6640625" style="53" customWidth="1"/>
    <col min="5122" max="5122" width="57.5546875" style="53" bestFit="1" customWidth="1"/>
    <col min="5123" max="5376" width="8.88671875" style="53"/>
    <col min="5377" max="5377" width="10.6640625" style="53" customWidth="1"/>
    <col min="5378" max="5378" width="57.5546875" style="53" bestFit="1" customWidth="1"/>
    <col min="5379" max="5632" width="8.88671875" style="53"/>
    <col min="5633" max="5633" width="10.6640625" style="53" customWidth="1"/>
    <col min="5634" max="5634" width="57.5546875" style="53" bestFit="1" customWidth="1"/>
    <col min="5635" max="5888" width="8.88671875" style="53"/>
    <col min="5889" max="5889" width="10.6640625" style="53" customWidth="1"/>
    <col min="5890" max="5890" width="57.5546875" style="53" bestFit="1" customWidth="1"/>
    <col min="5891" max="6144" width="8.88671875" style="53"/>
    <col min="6145" max="6145" width="10.6640625" style="53" customWidth="1"/>
    <col min="6146" max="6146" width="57.5546875" style="53" bestFit="1" customWidth="1"/>
    <col min="6147" max="6400" width="8.88671875" style="53"/>
    <col min="6401" max="6401" width="10.6640625" style="53" customWidth="1"/>
    <col min="6402" max="6402" width="57.5546875" style="53" bestFit="1" customWidth="1"/>
    <col min="6403" max="6656" width="8.88671875" style="53"/>
    <col min="6657" max="6657" width="10.6640625" style="53" customWidth="1"/>
    <col min="6658" max="6658" width="57.5546875" style="53" bestFit="1" customWidth="1"/>
    <col min="6659" max="6912" width="8.88671875" style="53"/>
    <col min="6913" max="6913" width="10.6640625" style="53" customWidth="1"/>
    <col min="6914" max="6914" width="57.5546875" style="53" bestFit="1" customWidth="1"/>
    <col min="6915" max="7168" width="8.88671875" style="53"/>
    <col min="7169" max="7169" width="10.6640625" style="53" customWidth="1"/>
    <col min="7170" max="7170" width="57.5546875" style="53" bestFit="1" customWidth="1"/>
    <col min="7171" max="7424" width="8.88671875" style="53"/>
    <col min="7425" max="7425" width="10.6640625" style="53" customWidth="1"/>
    <col min="7426" max="7426" width="57.5546875" style="53" bestFit="1" customWidth="1"/>
    <col min="7427" max="7680" width="8.88671875" style="53"/>
    <col min="7681" max="7681" width="10.6640625" style="53" customWidth="1"/>
    <col min="7682" max="7682" width="57.5546875" style="53" bestFit="1" customWidth="1"/>
    <col min="7683" max="7936" width="8.88671875" style="53"/>
    <col min="7937" max="7937" width="10.6640625" style="53" customWidth="1"/>
    <col min="7938" max="7938" width="57.5546875" style="53" bestFit="1" customWidth="1"/>
    <col min="7939" max="8192" width="8.88671875" style="53"/>
    <col min="8193" max="8193" width="10.6640625" style="53" customWidth="1"/>
    <col min="8194" max="8194" width="57.5546875" style="53" bestFit="1" customWidth="1"/>
    <col min="8195" max="8448" width="8.88671875" style="53"/>
    <col min="8449" max="8449" width="10.6640625" style="53" customWidth="1"/>
    <col min="8450" max="8450" width="57.5546875" style="53" bestFit="1" customWidth="1"/>
    <col min="8451" max="8704" width="8.88671875" style="53"/>
    <col min="8705" max="8705" width="10.6640625" style="53" customWidth="1"/>
    <col min="8706" max="8706" width="57.5546875" style="53" bestFit="1" customWidth="1"/>
    <col min="8707" max="8960" width="8.88671875" style="53"/>
    <col min="8961" max="8961" width="10.6640625" style="53" customWidth="1"/>
    <col min="8962" max="8962" width="57.5546875" style="53" bestFit="1" customWidth="1"/>
    <col min="8963" max="9216" width="8.88671875" style="53"/>
    <col min="9217" max="9217" width="10.6640625" style="53" customWidth="1"/>
    <col min="9218" max="9218" width="57.5546875" style="53" bestFit="1" customWidth="1"/>
    <col min="9219" max="9472" width="8.88671875" style="53"/>
    <col min="9473" max="9473" width="10.6640625" style="53" customWidth="1"/>
    <col min="9474" max="9474" width="57.5546875" style="53" bestFit="1" customWidth="1"/>
    <col min="9475" max="9728" width="8.88671875" style="53"/>
    <col min="9729" max="9729" width="10.6640625" style="53" customWidth="1"/>
    <col min="9730" max="9730" width="57.5546875" style="53" bestFit="1" customWidth="1"/>
    <col min="9731" max="9984" width="8.88671875" style="53"/>
    <col min="9985" max="9985" width="10.6640625" style="53" customWidth="1"/>
    <col min="9986" max="9986" width="57.5546875" style="53" bestFit="1" customWidth="1"/>
    <col min="9987" max="10240" width="8.88671875" style="53"/>
    <col min="10241" max="10241" width="10.6640625" style="53" customWidth="1"/>
    <col min="10242" max="10242" width="57.5546875" style="53" bestFit="1" customWidth="1"/>
    <col min="10243" max="10496" width="8.88671875" style="53"/>
    <col min="10497" max="10497" width="10.6640625" style="53" customWidth="1"/>
    <col min="10498" max="10498" width="57.5546875" style="53" bestFit="1" customWidth="1"/>
    <col min="10499" max="10752" width="8.88671875" style="53"/>
    <col min="10753" max="10753" width="10.6640625" style="53" customWidth="1"/>
    <col min="10754" max="10754" width="57.5546875" style="53" bestFit="1" customWidth="1"/>
    <col min="10755" max="11008" width="8.88671875" style="53"/>
    <col min="11009" max="11009" width="10.6640625" style="53" customWidth="1"/>
    <col min="11010" max="11010" width="57.5546875" style="53" bestFit="1" customWidth="1"/>
    <col min="11011" max="11264" width="8.88671875" style="53"/>
    <col min="11265" max="11265" width="10.6640625" style="53" customWidth="1"/>
    <col min="11266" max="11266" width="57.5546875" style="53" bestFit="1" customWidth="1"/>
    <col min="11267" max="11520" width="8.88671875" style="53"/>
    <col min="11521" max="11521" width="10.6640625" style="53" customWidth="1"/>
    <col min="11522" max="11522" width="57.5546875" style="53" bestFit="1" customWidth="1"/>
    <col min="11523" max="11776" width="8.88671875" style="53"/>
    <col min="11777" max="11777" width="10.6640625" style="53" customWidth="1"/>
    <col min="11778" max="11778" width="57.5546875" style="53" bestFit="1" customWidth="1"/>
    <col min="11779" max="12032" width="8.88671875" style="53"/>
    <col min="12033" max="12033" width="10.6640625" style="53" customWidth="1"/>
    <col min="12034" max="12034" width="57.5546875" style="53" bestFit="1" customWidth="1"/>
    <col min="12035" max="12288" width="8.88671875" style="53"/>
    <col min="12289" max="12289" width="10.6640625" style="53" customWidth="1"/>
    <col min="12290" max="12290" width="57.5546875" style="53" bestFit="1" customWidth="1"/>
    <col min="12291" max="12544" width="8.88671875" style="53"/>
    <col min="12545" max="12545" width="10.6640625" style="53" customWidth="1"/>
    <col min="12546" max="12546" width="57.5546875" style="53" bestFit="1" customWidth="1"/>
    <col min="12547" max="12800" width="8.88671875" style="53"/>
    <col min="12801" max="12801" width="10.6640625" style="53" customWidth="1"/>
    <col min="12802" max="12802" width="57.5546875" style="53" bestFit="1" customWidth="1"/>
    <col min="12803" max="13056" width="8.88671875" style="53"/>
    <col min="13057" max="13057" width="10.6640625" style="53" customWidth="1"/>
    <col min="13058" max="13058" width="57.5546875" style="53" bestFit="1" customWidth="1"/>
    <col min="13059" max="13312" width="8.88671875" style="53"/>
    <col min="13313" max="13313" width="10.6640625" style="53" customWidth="1"/>
    <col min="13314" max="13314" width="57.5546875" style="53" bestFit="1" customWidth="1"/>
    <col min="13315" max="13568" width="8.88671875" style="53"/>
    <col min="13569" max="13569" width="10.6640625" style="53" customWidth="1"/>
    <col min="13570" max="13570" width="57.5546875" style="53" bestFit="1" customWidth="1"/>
    <col min="13571" max="13824" width="8.88671875" style="53"/>
    <col min="13825" max="13825" width="10.6640625" style="53" customWidth="1"/>
    <col min="13826" max="13826" width="57.5546875" style="53" bestFit="1" customWidth="1"/>
    <col min="13827" max="14080" width="8.88671875" style="53"/>
    <col min="14081" max="14081" width="10.6640625" style="53" customWidth="1"/>
    <col min="14082" max="14082" width="57.5546875" style="53" bestFit="1" customWidth="1"/>
    <col min="14083" max="14336" width="8.88671875" style="53"/>
    <col min="14337" max="14337" width="10.6640625" style="53" customWidth="1"/>
    <col min="14338" max="14338" width="57.5546875" style="53" bestFit="1" customWidth="1"/>
    <col min="14339" max="14592" width="8.88671875" style="53"/>
    <col min="14593" max="14593" width="10.6640625" style="53" customWidth="1"/>
    <col min="14594" max="14594" width="57.5546875" style="53" bestFit="1" customWidth="1"/>
    <col min="14595" max="14848" width="8.88671875" style="53"/>
    <col min="14849" max="14849" width="10.6640625" style="53" customWidth="1"/>
    <col min="14850" max="14850" width="57.5546875" style="53" bestFit="1" customWidth="1"/>
    <col min="14851" max="15104" width="8.88671875" style="53"/>
    <col min="15105" max="15105" width="10.6640625" style="53" customWidth="1"/>
    <col min="15106" max="15106" width="57.5546875" style="53" bestFit="1" customWidth="1"/>
    <col min="15107" max="15360" width="8.88671875" style="53"/>
    <col min="15361" max="15361" width="10.6640625" style="53" customWidth="1"/>
    <col min="15362" max="15362" width="57.5546875" style="53" bestFit="1" customWidth="1"/>
    <col min="15363" max="15616" width="8.88671875" style="53"/>
    <col min="15617" max="15617" width="10.6640625" style="53" customWidth="1"/>
    <col min="15618" max="15618" width="57.5546875" style="53" bestFit="1" customWidth="1"/>
    <col min="15619" max="15872" width="8.88671875" style="53"/>
    <col min="15873" max="15873" width="10.6640625" style="53" customWidth="1"/>
    <col min="15874" max="15874" width="57.5546875" style="53" bestFit="1" customWidth="1"/>
    <col min="15875" max="16128" width="8.88671875" style="53"/>
    <col min="16129" max="16129" width="10.6640625" style="53" customWidth="1"/>
    <col min="16130" max="16130" width="57.5546875" style="53" bestFit="1" customWidth="1"/>
    <col min="16131" max="16384" width="8.88671875" style="53"/>
  </cols>
  <sheetData>
    <row r="1" spans="1:4" ht="20.399999999999999">
      <c r="A1" s="4185" t="s">
        <v>191</v>
      </c>
      <c r="B1" s="4185"/>
    </row>
    <row r="2" spans="1:4" ht="17.399999999999999">
      <c r="A2" s="4186" t="s">
        <v>190</v>
      </c>
      <c r="B2" s="4186"/>
    </row>
    <row r="3" spans="1:4" ht="15.6">
      <c r="A3" s="14" t="s">
        <v>189</v>
      </c>
      <c r="B3" s="56" t="s">
        <v>56</v>
      </c>
      <c r="C3" s="55"/>
    </row>
    <row r="4" spans="1:4" ht="15.6">
      <c r="A4" s="445">
        <v>1</v>
      </c>
      <c r="B4" s="444" t="s">
        <v>508</v>
      </c>
      <c r="C4" s="460"/>
      <c r="D4" s="54"/>
    </row>
    <row r="5" spans="1:4" ht="15.6">
      <c r="A5" s="642">
        <v>2</v>
      </c>
      <c r="B5" s="444" t="s">
        <v>507</v>
      </c>
      <c r="C5" s="460"/>
      <c r="D5" s="54"/>
    </row>
    <row r="6" spans="1:4" ht="15.6">
      <c r="A6" s="642">
        <v>3</v>
      </c>
      <c r="B6" s="444" t="s">
        <v>5</v>
      </c>
      <c r="C6" s="460"/>
      <c r="D6" s="54"/>
    </row>
    <row r="7" spans="1:4" ht="15.6">
      <c r="A7" s="642">
        <v>4</v>
      </c>
      <c r="B7" s="444" t="s">
        <v>188</v>
      </c>
      <c r="C7" s="460"/>
      <c r="D7" s="54"/>
    </row>
    <row r="8" spans="1:4" ht="15.6">
      <c r="A8" s="445">
        <v>5</v>
      </c>
      <c r="B8" s="444" t="s">
        <v>185</v>
      </c>
      <c r="C8" s="460"/>
      <c r="D8" s="54"/>
    </row>
    <row r="9" spans="1:4" ht="15.6">
      <c r="A9" s="445">
        <v>6</v>
      </c>
      <c r="B9" s="444" t="s">
        <v>186</v>
      </c>
      <c r="C9" s="460"/>
      <c r="D9" s="54"/>
    </row>
    <row r="10" spans="1:4" ht="15.6">
      <c r="A10" s="445">
        <v>7</v>
      </c>
      <c r="B10" s="444" t="s">
        <v>187</v>
      </c>
      <c r="C10" s="460"/>
      <c r="D10" s="54"/>
    </row>
    <row r="11" spans="1:4" ht="15.6">
      <c r="A11" s="445">
        <v>8</v>
      </c>
      <c r="B11" s="444" t="s">
        <v>506</v>
      </c>
      <c r="C11" s="460"/>
      <c r="D11" s="54"/>
    </row>
    <row r="12" spans="1:4" ht="15.6">
      <c r="A12" s="445">
        <v>9</v>
      </c>
      <c r="B12" s="444" t="s">
        <v>505</v>
      </c>
      <c r="C12" s="460"/>
      <c r="D12" s="54"/>
    </row>
    <row r="13" spans="1:4" ht="15.6">
      <c r="A13" s="445">
        <v>10</v>
      </c>
      <c r="B13" s="444" t="s">
        <v>101</v>
      </c>
      <c r="C13" s="460"/>
      <c r="D13" s="54"/>
    </row>
    <row r="14" spans="1:4" ht="15.6">
      <c r="A14" s="445">
        <v>11</v>
      </c>
      <c r="B14" s="444" t="s">
        <v>504</v>
      </c>
      <c r="C14" s="460"/>
      <c r="D14" s="54"/>
    </row>
    <row r="15" spans="1:4" ht="15.6">
      <c r="A15" s="445">
        <v>12</v>
      </c>
      <c r="B15" s="444" t="s">
        <v>503</v>
      </c>
      <c r="C15" s="460"/>
      <c r="D15" s="54"/>
    </row>
    <row r="16" spans="1:4" ht="15.6">
      <c r="A16" s="445">
        <v>13</v>
      </c>
      <c r="B16" s="444" t="s">
        <v>502</v>
      </c>
      <c r="C16" s="460"/>
      <c r="D16" s="54"/>
    </row>
    <row r="17" spans="1:4" ht="15.6">
      <c r="A17" s="445">
        <v>14</v>
      </c>
      <c r="B17" s="444" t="s">
        <v>100</v>
      </c>
      <c r="C17" s="460"/>
      <c r="D17" s="54"/>
    </row>
    <row r="18" spans="1:4" ht="15.6">
      <c r="A18" s="445">
        <v>15</v>
      </c>
      <c r="B18" s="444" t="s">
        <v>501</v>
      </c>
      <c r="C18" s="460"/>
      <c r="D18" s="54"/>
    </row>
    <row r="19" spans="1:4" ht="15.6">
      <c r="A19" s="445">
        <v>16</v>
      </c>
      <c r="B19" s="444" t="s">
        <v>184</v>
      </c>
      <c r="C19" s="460"/>
      <c r="D19" s="54"/>
    </row>
    <row r="20" spans="1:4" ht="15.6">
      <c r="A20" s="445">
        <v>17</v>
      </c>
      <c r="B20" s="444" t="s">
        <v>183</v>
      </c>
      <c r="C20" s="460"/>
      <c r="D20" s="54"/>
    </row>
    <row r="21" spans="1:4" ht="15.6">
      <c r="A21" s="445">
        <v>18</v>
      </c>
      <c r="B21" s="444" t="s">
        <v>500</v>
      </c>
      <c r="C21" s="460"/>
      <c r="D21" s="54"/>
    </row>
    <row r="22" spans="1:4" ht="15.6">
      <c r="A22" s="445">
        <v>19</v>
      </c>
      <c r="B22" s="444" t="s">
        <v>182</v>
      </c>
      <c r="C22" s="460"/>
      <c r="D22" s="54"/>
    </row>
    <row r="23" spans="1:4" ht="15.6">
      <c r="A23" s="445">
        <v>20</v>
      </c>
      <c r="B23" s="444" t="s">
        <v>499</v>
      </c>
      <c r="C23" s="460"/>
      <c r="D23" s="54"/>
    </row>
    <row r="24" spans="1:4" ht="15">
      <c r="A24" s="54"/>
      <c r="B24" s="54"/>
      <c r="C24" s="54"/>
      <c r="D24" s="54"/>
    </row>
    <row r="25" spans="1:4" ht="15">
      <c r="A25" s="54"/>
      <c r="B25" s="54"/>
      <c r="C25" s="54"/>
      <c r="D25" s="54"/>
    </row>
    <row r="26" spans="1:4" ht="15">
      <c r="A26" s="54"/>
      <c r="B26" s="54"/>
      <c r="C26" s="54"/>
      <c r="D26" s="54"/>
    </row>
    <row r="27" spans="1:4" ht="15">
      <c r="A27" s="54"/>
      <c r="B27" s="54"/>
      <c r="C27" s="54"/>
      <c r="D27" s="54"/>
    </row>
    <row r="28" spans="1:4" ht="15">
      <c r="A28" s="54"/>
      <c r="B28" s="54"/>
      <c r="C28" s="54"/>
      <c r="D28" s="54"/>
    </row>
  </sheetData>
  <mergeCells count="2">
    <mergeCell ref="A1:B1"/>
    <mergeCell ref="A2:B2"/>
  </mergeCells>
  <hyperlinks>
    <hyperlink ref="B5" location="'A2.CPI_Annual '!Print_Area" display="Price Statistics"/>
    <hyperlink ref="B6" location="'A3.Price Statistics'!Print_Area" display="National Consumer Price Index (Monthly Series)"/>
    <hyperlink ref="B7" location="A4.CPI_Monthwise!Print_Area" display="National Consumer Price Index (Annual Series)"/>
    <hyperlink ref="B13" location="'A10.Gov Finance(Monthly)'!Print_Area" display="Government Budgetary Operations (Monthly Series)"/>
    <hyperlink ref="B14" location="'A11.Gov Finance'!Print_Area" display="Governement Budgetary Operations"/>
    <hyperlink ref="B15" location="'A12.Gov.Fin(Growth Rate)'!Print_Area" display="Government Budgetary Operations (Growth rate )"/>
    <hyperlink ref="B16" location="'A13.Gov.Fin(as percent of GDP)'!Print_Area" display="Government Budgetary Operations (As percentage of GDP)"/>
    <hyperlink ref="B17" location="'A14.Government Debt Position'!Print_Area" display="Outstanding Debt of Government of Nepal"/>
    <hyperlink ref="B18" location="A15.FCGO_monthly!Print_Area" display="Government Budgetary Operations (Monthly Series) (Based on FCGO)"/>
    <hyperlink ref="B4" location="'A1.GDP-annex '!A1" display="GDP at Producers' Prices"/>
    <hyperlink ref="B19" location="'A16.Monetary Statistics (A)'!Print_Area" display="Monetary Statistics (A)"/>
    <hyperlink ref="B20" location="'A17.Monetary Statistics (B)'!Print_Area" display="Monetary Statistics (B)"/>
    <hyperlink ref="B21" location="'A18.Int Rates- monthly series'!Print_Area" display="Interest Rates (Monthly Series)"/>
    <hyperlink ref="B22" location="'A19.Monetary Indicator'!Print_Area" display="Monetary Indicators (Annual Series)"/>
    <hyperlink ref="B23" location="'A20.Monetary Ind. % of GDP'!Print_Area" display="Monetary Indicators (As percentage of GDP)"/>
    <hyperlink ref="B8" location="'A5.BoP-annex-annual'!A1" display="Direction of Foreign Trade (Monthly Series)"/>
    <hyperlink ref="B9" location="'A6.BOP- Annex'!A1" display="Direction of Foreign Trade (Annual Series)"/>
    <hyperlink ref="B10" location="A7.Trade_Annex_Annual!A1" display="Balance of Payments Indicators (Monthly Series)"/>
    <hyperlink ref="B11" location="'A8.Foreign Trade'!A1" display="Balance of Payments Indicators (Annual Series)"/>
    <hyperlink ref="B12" location="A9.Forex_Reserves_Annex!A1" display="Foreign Exchange Reserves (Monthly Series)"/>
  </hyperlinks>
  <printOptions horizontalCentered="1"/>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showGridLines="0" view="pageBreakPreview" zoomScaleSheetLayoutView="100" workbookViewId="0">
      <pane ySplit="5" topLeftCell="A6" activePane="bottomLeft" state="frozen"/>
      <selection activeCell="D21" sqref="D21"/>
      <selection pane="bottomLeft" activeCell="A2" sqref="A2:F2"/>
    </sheetView>
  </sheetViews>
  <sheetFormatPr defaultRowHeight="14.4"/>
  <cols>
    <col min="1" max="6" width="16.5546875" style="1291" customWidth="1"/>
    <col min="7" max="251" width="8.88671875" style="1291"/>
    <col min="252" max="257" width="16.5546875" style="1291" customWidth="1"/>
    <col min="258" max="507" width="8.88671875" style="1291"/>
    <col min="508" max="513" width="16.5546875" style="1291" customWidth="1"/>
    <col min="514" max="763" width="8.88671875" style="1291"/>
    <col min="764" max="769" width="16.5546875" style="1291" customWidth="1"/>
    <col min="770" max="1019" width="8.88671875" style="1291"/>
    <col min="1020" max="1025" width="16.5546875" style="1291" customWidth="1"/>
    <col min="1026" max="1275" width="8.88671875" style="1291"/>
    <col min="1276" max="1281" width="16.5546875" style="1291" customWidth="1"/>
    <col min="1282" max="1531" width="8.88671875" style="1291"/>
    <col min="1532" max="1537" width="16.5546875" style="1291" customWidth="1"/>
    <col min="1538" max="1787" width="8.88671875" style="1291"/>
    <col min="1788" max="1793" width="16.5546875" style="1291" customWidth="1"/>
    <col min="1794" max="2043" width="8.88671875" style="1291"/>
    <col min="2044" max="2049" width="16.5546875" style="1291" customWidth="1"/>
    <col min="2050" max="2299" width="8.88671875" style="1291"/>
    <col min="2300" max="2305" width="16.5546875" style="1291" customWidth="1"/>
    <col min="2306" max="2555" width="8.88671875" style="1291"/>
    <col min="2556" max="2561" width="16.5546875" style="1291" customWidth="1"/>
    <col min="2562" max="2811" width="8.88671875" style="1291"/>
    <col min="2812" max="2817" width="16.5546875" style="1291" customWidth="1"/>
    <col min="2818" max="3067" width="8.88671875" style="1291"/>
    <col min="3068" max="3073" width="16.5546875" style="1291" customWidth="1"/>
    <col min="3074" max="3323" width="8.88671875" style="1291"/>
    <col min="3324" max="3329" width="16.5546875" style="1291" customWidth="1"/>
    <col min="3330" max="3579" width="8.88671875" style="1291"/>
    <col min="3580" max="3585" width="16.5546875" style="1291" customWidth="1"/>
    <col min="3586" max="3835" width="8.88671875" style="1291"/>
    <col min="3836" max="3841" width="16.5546875" style="1291" customWidth="1"/>
    <col min="3842" max="4091" width="8.88671875" style="1291"/>
    <col min="4092" max="4097" width="16.5546875" style="1291" customWidth="1"/>
    <col min="4098" max="4347" width="8.88671875" style="1291"/>
    <col min="4348" max="4353" width="16.5546875" style="1291" customWidth="1"/>
    <col min="4354" max="4603" width="8.88671875" style="1291"/>
    <col min="4604" max="4609" width="16.5546875" style="1291" customWidth="1"/>
    <col min="4610" max="4859" width="8.88671875" style="1291"/>
    <col min="4860" max="4865" width="16.5546875" style="1291" customWidth="1"/>
    <col min="4866" max="5115" width="8.88671875" style="1291"/>
    <col min="5116" max="5121" width="16.5546875" style="1291" customWidth="1"/>
    <col min="5122" max="5371" width="8.88671875" style="1291"/>
    <col min="5372" max="5377" width="16.5546875" style="1291" customWidth="1"/>
    <col min="5378" max="5627" width="8.88671875" style="1291"/>
    <col min="5628" max="5633" width="16.5546875" style="1291" customWidth="1"/>
    <col min="5634" max="5883" width="8.88671875" style="1291"/>
    <col min="5884" max="5889" width="16.5546875" style="1291" customWidth="1"/>
    <col min="5890" max="6139" width="8.88671875" style="1291"/>
    <col min="6140" max="6145" width="16.5546875" style="1291" customWidth="1"/>
    <col min="6146" max="6395" width="8.88671875" style="1291"/>
    <col min="6396" max="6401" width="16.5546875" style="1291" customWidth="1"/>
    <col min="6402" max="6651" width="8.88671875" style="1291"/>
    <col min="6652" max="6657" width="16.5546875" style="1291" customWidth="1"/>
    <col min="6658" max="6907" width="8.88671875" style="1291"/>
    <col min="6908" max="6913" width="16.5546875" style="1291" customWidth="1"/>
    <col min="6914" max="7163" width="8.88671875" style="1291"/>
    <col min="7164" max="7169" width="16.5546875" style="1291" customWidth="1"/>
    <col min="7170" max="7419" width="8.88671875" style="1291"/>
    <col min="7420" max="7425" width="16.5546875" style="1291" customWidth="1"/>
    <col min="7426" max="7675" width="8.88671875" style="1291"/>
    <col min="7676" max="7681" width="16.5546875" style="1291" customWidth="1"/>
    <col min="7682" max="7931" width="8.88671875" style="1291"/>
    <col min="7932" max="7937" width="16.5546875" style="1291" customWidth="1"/>
    <col min="7938" max="8187" width="8.88671875" style="1291"/>
    <col min="8188" max="8193" width="16.5546875" style="1291" customWidth="1"/>
    <col min="8194" max="8443" width="8.88671875" style="1291"/>
    <col min="8444" max="8449" width="16.5546875" style="1291" customWidth="1"/>
    <col min="8450" max="8699" width="8.88671875" style="1291"/>
    <col min="8700" max="8705" width="16.5546875" style="1291" customWidth="1"/>
    <col min="8706" max="8955" width="8.88671875" style="1291"/>
    <col min="8956" max="8961" width="16.5546875" style="1291" customWidth="1"/>
    <col min="8962" max="9211" width="8.88671875" style="1291"/>
    <col min="9212" max="9217" width="16.5546875" style="1291" customWidth="1"/>
    <col min="9218" max="9467" width="8.88671875" style="1291"/>
    <col min="9468" max="9473" width="16.5546875" style="1291" customWidth="1"/>
    <col min="9474" max="9723" width="8.88671875" style="1291"/>
    <col min="9724" max="9729" width="16.5546875" style="1291" customWidth="1"/>
    <col min="9730" max="9979" width="8.88671875" style="1291"/>
    <col min="9980" max="9985" width="16.5546875" style="1291" customWidth="1"/>
    <col min="9986" max="10235" width="8.88671875" style="1291"/>
    <col min="10236" max="10241" width="16.5546875" style="1291" customWidth="1"/>
    <col min="10242" max="10491" width="8.88671875" style="1291"/>
    <col min="10492" max="10497" width="16.5546875" style="1291" customWidth="1"/>
    <col min="10498" max="10747" width="8.88671875" style="1291"/>
    <col min="10748" max="10753" width="16.5546875" style="1291" customWidth="1"/>
    <col min="10754" max="11003" width="8.88671875" style="1291"/>
    <col min="11004" max="11009" width="16.5546875" style="1291" customWidth="1"/>
    <col min="11010" max="11259" width="8.88671875" style="1291"/>
    <col min="11260" max="11265" width="16.5546875" style="1291" customWidth="1"/>
    <col min="11266" max="11515" width="8.88671875" style="1291"/>
    <col min="11516" max="11521" width="16.5546875" style="1291" customWidth="1"/>
    <col min="11522" max="11771" width="8.88671875" style="1291"/>
    <col min="11772" max="11777" width="16.5546875" style="1291" customWidth="1"/>
    <col min="11778" max="12027" width="8.88671875" style="1291"/>
    <col min="12028" max="12033" width="16.5546875" style="1291" customWidth="1"/>
    <col min="12034" max="12283" width="8.88671875" style="1291"/>
    <col min="12284" max="12289" width="16.5546875" style="1291" customWidth="1"/>
    <col min="12290" max="12539" width="8.88671875" style="1291"/>
    <col min="12540" max="12545" width="16.5546875" style="1291" customWidth="1"/>
    <col min="12546" max="12795" width="8.88671875" style="1291"/>
    <col min="12796" max="12801" width="16.5546875" style="1291" customWidth="1"/>
    <col min="12802" max="13051" width="8.88671875" style="1291"/>
    <col min="13052" max="13057" width="16.5546875" style="1291" customWidth="1"/>
    <col min="13058" max="13307" width="8.88671875" style="1291"/>
    <col min="13308" max="13313" width="16.5546875" style="1291" customWidth="1"/>
    <col min="13314" max="13563" width="8.88671875" style="1291"/>
    <col min="13564" max="13569" width="16.5546875" style="1291" customWidth="1"/>
    <col min="13570" max="13819" width="8.88671875" style="1291"/>
    <col min="13820" max="13825" width="16.5546875" style="1291" customWidth="1"/>
    <col min="13826" max="14075" width="8.88671875" style="1291"/>
    <col min="14076" max="14081" width="16.5546875" style="1291" customWidth="1"/>
    <col min="14082" max="14331" width="8.88671875" style="1291"/>
    <col min="14332" max="14337" width="16.5546875" style="1291" customWidth="1"/>
    <col min="14338" max="14587" width="8.88671875" style="1291"/>
    <col min="14588" max="14593" width="16.5546875" style="1291" customWidth="1"/>
    <col min="14594" max="14843" width="8.88671875" style="1291"/>
    <col min="14844" max="14849" width="16.5546875" style="1291" customWidth="1"/>
    <col min="14850" max="15099" width="8.88671875" style="1291"/>
    <col min="15100" max="15105" width="16.5546875" style="1291" customWidth="1"/>
    <col min="15106" max="15355" width="8.88671875" style="1291"/>
    <col min="15356" max="15361" width="16.5546875" style="1291" customWidth="1"/>
    <col min="15362" max="15611" width="8.88671875" style="1291"/>
    <col min="15612" max="15617" width="16.5546875" style="1291" customWidth="1"/>
    <col min="15618" max="15867" width="8.88671875" style="1291"/>
    <col min="15868" max="15873" width="16.5546875" style="1291" customWidth="1"/>
    <col min="15874" max="16123" width="8.88671875" style="1291"/>
    <col min="16124" max="16129" width="16.5546875" style="1291" customWidth="1"/>
    <col min="16130" max="16379" width="8.88671875" style="1291"/>
    <col min="16380" max="16384" width="8.6640625" style="1291" customWidth="1"/>
  </cols>
  <sheetData>
    <row r="1" spans="1:6" ht="15.6">
      <c r="A1" s="4190" t="s">
        <v>1009</v>
      </c>
      <c r="B1" s="4190"/>
      <c r="C1" s="4190"/>
      <c r="D1" s="4190"/>
      <c r="E1" s="4190"/>
      <c r="F1" s="4190"/>
    </row>
    <row r="2" spans="1:6" ht="15.6">
      <c r="A2" s="4190" t="s">
        <v>508</v>
      </c>
      <c r="B2" s="4190"/>
      <c r="C2" s="4190"/>
      <c r="D2" s="4190"/>
      <c r="E2" s="4190"/>
      <c r="F2" s="4190"/>
    </row>
    <row r="3" spans="1:6" ht="15" thickBot="1">
      <c r="A3" s="4191"/>
      <c r="B3" s="4191"/>
      <c r="C3" s="4191"/>
      <c r="D3" s="4191"/>
      <c r="E3" s="4191"/>
      <c r="F3" s="4191"/>
    </row>
    <row r="4" spans="1:6" s="1310" customFormat="1" ht="16.2" thickTop="1">
      <c r="A4" s="4192" t="s">
        <v>336</v>
      </c>
      <c r="B4" s="4194" t="s">
        <v>335</v>
      </c>
      <c r="C4" s="4196" t="s">
        <v>354</v>
      </c>
      <c r="D4" s="4197"/>
      <c r="E4" s="4196" t="s">
        <v>1008</v>
      </c>
      <c r="F4" s="4198"/>
    </row>
    <row r="5" spans="1:6" s="1310" customFormat="1" ht="15.6">
      <c r="A5" s="4193"/>
      <c r="B5" s="4195"/>
      <c r="C5" s="1312" t="s">
        <v>1006</v>
      </c>
      <c r="D5" s="1312" t="s">
        <v>1007</v>
      </c>
      <c r="E5" s="1312" t="s">
        <v>1006</v>
      </c>
      <c r="F5" s="1311" t="s">
        <v>1005</v>
      </c>
    </row>
    <row r="6" spans="1:6" s="1293" customFormat="1" ht="15.6">
      <c r="A6" s="1309" t="s">
        <v>323</v>
      </c>
      <c r="B6" s="1308" t="s">
        <v>322</v>
      </c>
      <c r="C6" s="1298">
        <v>16601</v>
      </c>
      <c r="D6" s="1298">
        <v>349523.14329697739</v>
      </c>
      <c r="E6" s="1301" t="s">
        <v>62</v>
      </c>
      <c r="F6" s="1300" t="s">
        <v>62</v>
      </c>
    </row>
    <row r="7" spans="1:6" s="1293" customFormat="1" ht="15.6">
      <c r="A7" s="1309" t="s">
        <v>321</v>
      </c>
      <c r="B7" s="1308" t="s">
        <v>320</v>
      </c>
      <c r="C7" s="1298">
        <v>17394</v>
      </c>
      <c r="D7" s="1298">
        <v>361645.57739078201</v>
      </c>
      <c r="E7" s="1301">
        <v>4.7768206734534004</v>
      </c>
      <c r="F7" s="1300">
        <v>3.4682779456193629</v>
      </c>
    </row>
    <row r="8" spans="1:6" s="1293" customFormat="1" ht="15.6">
      <c r="A8" s="1309" t="s">
        <v>319</v>
      </c>
      <c r="B8" s="1308" t="s">
        <v>318</v>
      </c>
      <c r="C8" s="1298">
        <v>17280</v>
      </c>
      <c r="D8" s="1298">
        <v>365299.20299745142</v>
      </c>
      <c r="E8" s="1301">
        <v>-0.65539841324594761</v>
      </c>
      <c r="F8" s="1300">
        <v>1.0102779724363842</v>
      </c>
    </row>
    <row r="9" spans="1:6" s="1293" customFormat="1" ht="15.6">
      <c r="A9" s="1309" t="s">
        <v>317</v>
      </c>
      <c r="B9" s="1308" t="s">
        <v>316</v>
      </c>
      <c r="C9" s="1298">
        <v>19727</v>
      </c>
      <c r="D9" s="1298">
        <v>376724.70272697788</v>
      </c>
      <c r="E9" s="1301">
        <v>14.160879629629619</v>
      </c>
      <c r="F9" s="1300">
        <v>3.1277100075157307</v>
      </c>
    </row>
    <row r="10" spans="1:6" s="1293" customFormat="1" ht="15.6">
      <c r="A10" s="1309" t="s">
        <v>315</v>
      </c>
      <c r="B10" s="1308" t="s">
        <v>314</v>
      </c>
      <c r="C10" s="1298">
        <v>26128</v>
      </c>
      <c r="D10" s="1298">
        <v>384750.00752775441</v>
      </c>
      <c r="E10" s="1301">
        <v>32.447914026461177</v>
      </c>
      <c r="F10" s="1300">
        <v>2.1302836640878979</v>
      </c>
    </row>
    <row r="11" spans="1:6" s="1293" customFormat="1" ht="15.6">
      <c r="A11" s="1309" t="s">
        <v>313</v>
      </c>
      <c r="B11" s="1308" t="s">
        <v>312</v>
      </c>
      <c r="C11" s="1298">
        <v>23351</v>
      </c>
      <c r="D11" s="1298">
        <v>378963.34038193134</v>
      </c>
      <c r="E11" s="1301">
        <v>-10.628444580526647</v>
      </c>
      <c r="F11" s="1300">
        <v>-1.504007026018229</v>
      </c>
    </row>
    <row r="12" spans="1:6" s="1293" customFormat="1" ht="15.6">
      <c r="A12" s="1309" t="s">
        <v>311</v>
      </c>
      <c r="B12" s="1308" t="s">
        <v>310</v>
      </c>
      <c r="C12" s="1298">
        <v>27307</v>
      </c>
      <c r="D12" s="1298">
        <v>416977.94206982013</v>
      </c>
      <c r="E12" s="1301">
        <v>16.941458609909631</v>
      </c>
      <c r="F12" s="1300">
        <v>10.031208203299144</v>
      </c>
    </row>
    <row r="13" spans="1:6" s="1293" customFormat="1" ht="15.6">
      <c r="A13" s="1309" t="s">
        <v>309</v>
      </c>
      <c r="B13" s="1308" t="s">
        <v>308</v>
      </c>
      <c r="C13" s="1298">
        <v>30988</v>
      </c>
      <c r="D13" s="1298">
        <v>435372.78544212639</v>
      </c>
      <c r="E13" s="1301">
        <v>13.480060057860626</v>
      </c>
      <c r="F13" s="1300">
        <v>4.4114667747163736</v>
      </c>
    </row>
    <row r="14" spans="1:6" s="1293" customFormat="1" ht="15.6">
      <c r="A14" s="1309" t="s">
        <v>307</v>
      </c>
      <c r="B14" s="1308" t="s">
        <v>306</v>
      </c>
      <c r="C14" s="1298">
        <v>33821</v>
      </c>
      <c r="D14" s="1298">
        <v>437146.80018756114</v>
      </c>
      <c r="E14" s="1301">
        <v>9.1422486123660747</v>
      </c>
      <c r="F14" s="1300">
        <v>0.40747028862477919</v>
      </c>
    </row>
    <row r="15" spans="1:6" s="1293" customFormat="1" ht="15.6">
      <c r="A15" s="1309" t="s">
        <v>305</v>
      </c>
      <c r="B15" s="1308" t="s">
        <v>304</v>
      </c>
      <c r="C15" s="1298">
        <v>39290</v>
      </c>
      <c r="D15" s="1298">
        <v>475604.90556180861</v>
      </c>
      <c r="E15" s="1301">
        <v>16.170426657993559</v>
      </c>
      <c r="F15" s="1300">
        <v>8.7975264505531641</v>
      </c>
    </row>
    <row r="16" spans="1:6" s="1293" customFormat="1" ht="15.6">
      <c r="A16" s="1309" t="s">
        <v>303</v>
      </c>
      <c r="B16" s="1308" t="s">
        <v>302</v>
      </c>
      <c r="C16" s="1298">
        <v>46587</v>
      </c>
      <c r="D16" s="1298">
        <v>501201.40403165377</v>
      </c>
      <c r="E16" s="1301">
        <v>18.572155764825652</v>
      </c>
      <c r="F16" s="1300">
        <v>5.3818827708703481</v>
      </c>
    </row>
    <row r="17" spans="1:6" s="1293" customFormat="1" ht="15.6">
      <c r="A17" s="1309" t="s">
        <v>301</v>
      </c>
      <c r="B17" s="1308" t="s">
        <v>300</v>
      </c>
      <c r="C17" s="1298">
        <v>55734</v>
      </c>
      <c r="D17" s="1298">
        <v>524085.00396243401</v>
      </c>
      <c r="E17" s="1301">
        <v>19.634232725867733</v>
      </c>
      <c r="F17" s="1300">
        <v>4.5657493667625459</v>
      </c>
    </row>
    <row r="18" spans="1:6" s="1293" customFormat="1" ht="15.6">
      <c r="A18" s="1309" t="s">
        <v>299</v>
      </c>
      <c r="B18" s="1308" t="s">
        <v>298</v>
      </c>
      <c r="C18" s="1298">
        <v>63864</v>
      </c>
      <c r="D18" s="1298">
        <v>532993.14723591122</v>
      </c>
      <c r="E18" s="1301">
        <v>14.587146086769295</v>
      </c>
      <c r="F18" s="1300">
        <v>1.699751606347391</v>
      </c>
    </row>
    <row r="19" spans="1:6" s="1293" customFormat="1" ht="15.6">
      <c r="A19" s="1309" t="s">
        <v>297</v>
      </c>
      <c r="B19" s="1308" t="s">
        <v>296</v>
      </c>
      <c r="C19" s="1298">
        <v>76906</v>
      </c>
      <c r="D19" s="1298">
        <v>574015.79252790241</v>
      </c>
      <c r="E19" s="1301">
        <v>20.421520731554537</v>
      </c>
      <c r="F19" s="1300">
        <v>7.6966552956137662</v>
      </c>
    </row>
    <row r="20" spans="1:6" s="1293" customFormat="1" ht="15.6">
      <c r="A20" s="1309" t="s">
        <v>295</v>
      </c>
      <c r="B20" s="1308" t="s">
        <v>294</v>
      </c>
      <c r="C20" s="1298">
        <v>89270</v>
      </c>
      <c r="D20" s="1298">
        <v>598857.46259850485</v>
      </c>
      <c r="E20" s="1301">
        <v>16.076769042727477</v>
      </c>
      <c r="F20" s="1300">
        <v>4.3276980170184061</v>
      </c>
    </row>
    <row r="21" spans="1:6" s="1293" customFormat="1" ht="15.6">
      <c r="A21" s="1309" t="s">
        <v>293</v>
      </c>
      <c r="B21" s="1308" t="s">
        <v>292</v>
      </c>
      <c r="C21" s="1298">
        <v>103416</v>
      </c>
      <c r="D21" s="1298">
        <v>626614.72062455711</v>
      </c>
      <c r="E21" s="1301">
        <v>15.84630895037526</v>
      </c>
      <c r="F21" s="1300">
        <v>4.6350358406841252</v>
      </c>
    </row>
    <row r="22" spans="1:6" s="1293" customFormat="1" ht="15.6">
      <c r="A22" s="1309" t="s">
        <v>291</v>
      </c>
      <c r="B22" s="1308" t="s">
        <v>290</v>
      </c>
      <c r="C22" s="1298">
        <v>120370</v>
      </c>
      <c r="D22" s="1298">
        <v>666507.71006665088</v>
      </c>
      <c r="E22" s="1301">
        <v>16.393981588922401</v>
      </c>
      <c r="F22" s="1300">
        <v>6.3664303006370204</v>
      </c>
    </row>
    <row r="23" spans="1:6" s="1293" customFormat="1" ht="15.6">
      <c r="A23" s="1309" t="s">
        <v>289</v>
      </c>
      <c r="B23" s="1308" t="s">
        <v>288</v>
      </c>
      <c r="C23" s="1298">
        <v>149487</v>
      </c>
      <c r="D23" s="1298">
        <v>693888.41614273726</v>
      </c>
      <c r="E23" s="1301">
        <v>24.189582121791148</v>
      </c>
      <c r="F23" s="1300">
        <v>4.1080854223499301</v>
      </c>
    </row>
    <row r="24" spans="1:6" s="1293" customFormat="1" ht="15.6">
      <c r="A24" s="1309" t="s">
        <v>287</v>
      </c>
      <c r="B24" s="1308" t="s">
        <v>286</v>
      </c>
      <c r="C24" s="1298">
        <v>171474</v>
      </c>
      <c r="D24" s="1298">
        <v>720580.57008174318</v>
      </c>
      <c r="E24" s="1301">
        <v>14.708302394188124</v>
      </c>
      <c r="F24" s="1300">
        <v>3.8467501860580455</v>
      </c>
    </row>
    <row r="25" spans="1:6" s="1293" customFormat="1" ht="15.6">
      <c r="A25" s="1309" t="s">
        <v>285</v>
      </c>
      <c r="B25" s="1308" t="s">
        <v>284</v>
      </c>
      <c r="C25" s="1298">
        <v>199272</v>
      </c>
      <c r="D25" s="1298">
        <v>779806.81249779649</v>
      </c>
      <c r="E25" s="1301">
        <v>16.21120403093181</v>
      </c>
      <c r="F25" s="1300">
        <v>8.2192394404049196</v>
      </c>
    </row>
    <row r="26" spans="1:6" s="1293" customFormat="1" ht="15.6">
      <c r="A26" s="1309" t="s">
        <v>283</v>
      </c>
      <c r="B26" s="1308" t="s">
        <v>282</v>
      </c>
      <c r="C26" s="1298">
        <v>219175</v>
      </c>
      <c r="D26" s="1298">
        <v>806854.00113248453</v>
      </c>
      <c r="E26" s="1301">
        <v>9.9878557950941342</v>
      </c>
      <c r="F26" s="1300">
        <v>3.4684473386495966</v>
      </c>
    </row>
    <row r="27" spans="1:6" s="1293" customFormat="1" ht="15.6">
      <c r="A27" s="1309" t="s">
        <v>281</v>
      </c>
      <c r="B27" s="1308" t="s">
        <v>280</v>
      </c>
      <c r="C27" s="1298">
        <v>248913</v>
      </c>
      <c r="D27" s="1298">
        <v>849920.74879544007</v>
      </c>
      <c r="E27" s="1301">
        <v>13.568153302155821</v>
      </c>
      <c r="F27" s="1300">
        <v>5.3376134471054115</v>
      </c>
    </row>
    <row r="28" spans="1:6" s="1293" customFormat="1" ht="15.6">
      <c r="A28" s="1309" t="s">
        <v>279</v>
      </c>
      <c r="B28" s="1308" t="s">
        <v>278</v>
      </c>
      <c r="C28" s="1298">
        <v>280513</v>
      </c>
      <c r="D28" s="1298">
        <v>894634.79747447139</v>
      </c>
      <c r="E28" s="1301">
        <v>12.695198724052176</v>
      </c>
      <c r="F28" s="1300">
        <v>5.2609668304254029</v>
      </c>
    </row>
    <row r="29" spans="1:6" s="1293" customFormat="1" ht="15.6">
      <c r="A29" s="1309" t="s">
        <v>277</v>
      </c>
      <c r="B29" s="1308" t="s">
        <v>276</v>
      </c>
      <c r="C29" s="1298">
        <v>300845</v>
      </c>
      <c r="D29" s="1298">
        <v>920955.67903759377</v>
      </c>
      <c r="E29" s="1301">
        <v>7.2481489271442001</v>
      </c>
      <c r="F29" s="1300">
        <v>2.9420811304708252</v>
      </c>
    </row>
    <row r="30" spans="1:6" s="1293" customFormat="1" ht="15.6">
      <c r="A30" s="1309" t="s">
        <v>275</v>
      </c>
      <c r="B30" s="1308" t="s">
        <v>274</v>
      </c>
      <c r="C30" s="1298">
        <v>342036</v>
      </c>
      <c r="D30" s="1298">
        <v>962248.75405787572</v>
      </c>
      <c r="E30" s="1301">
        <v>13.69176818627534</v>
      </c>
      <c r="F30" s="1300">
        <v>4.4837201138097811</v>
      </c>
    </row>
    <row r="31" spans="1:6" s="1293" customFormat="1" ht="15.6">
      <c r="A31" s="1309" t="s">
        <v>273</v>
      </c>
      <c r="B31" s="1308" t="s">
        <v>272</v>
      </c>
      <c r="C31" s="1298">
        <v>379488</v>
      </c>
      <c r="D31" s="1298">
        <v>1021095.1714651256</v>
      </c>
      <c r="E31" s="1301">
        <v>10.949724590393984</v>
      </c>
      <c r="F31" s="1300">
        <v>6.1155098574136986</v>
      </c>
    </row>
    <row r="32" spans="1:6" s="1293" customFormat="1" ht="15.6">
      <c r="A32" s="1309" t="s">
        <v>271</v>
      </c>
      <c r="B32" s="1308" t="s">
        <v>270</v>
      </c>
      <c r="C32" s="1298">
        <v>441519</v>
      </c>
      <c r="D32" s="1298">
        <v>1078566.8101917461</v>
      </c>
      <c r="E32" s="1301">
        <v>16.345971414115866</v>
      </c>
      <c r="F32" s="1300">
        <v>5.6284311524220385</v>
      </c>
    </row>
    <row r="33" spans="1:6" s="1293" customFormat="1" ht="15.6">
      <c r="A33" s="1307" t="s">
        <v>269</v>
      </c>
      <c r="B33" s="1306" t="s">
        <v>268</v>
      </c>
      <c r="C33" s="1298">
        <v>459442.55104879028</v>
      </c>
      <c r="D33" s="1298">
        <v>1079862.7500090071</v>
      </c>
      <c r="E33" s="1301">
        <v>4.059519759917535</v>
      </c>
      <c r="F33" s="1300">
        <v>0.12015387503261366</v>
      </c>
    </row>
    <row r="34" spans="1:6" s="1293" customFormat="1" ht="15.6">
      <c r="A34" s="1307" t="s">
        <v>267</v>
      </c>
      <c r="B34" s="1306" t="s">
        <v>266</v>
      </c>
      <c r="C34" s="1298">
        <v>492230.77906186244</v>
      </c>
      <c r="D34" s="1298">
        <v>1122464.5428351643</v>
      </c>
      <c r="E34" s="1301">
        <v>7.1365240198638418</v>
      </c>
      <c r="F34" s="1300">
        <v>3.9451118047920488</v>
      </c>
    </row>
    <row r="35" spans="1:6" s="1293" customFormat="1" ht="15.6">
      <c r="A35" s="1307" t="s">
        <v>265</v>
      </c>
      <c r="B35" s="1306" t="s">
        <v>264</v>
      </c>
      <c r="C35" s="1298">
        <v>536749.054896191</v>
      </c>
      <c r="D35" s="1298">
        <v>1175025.0760401394</v>
      </c>
      <c r="E35" s="1301">
        <v>9.0441877525772441</v>
      </c>
      <c r="F35" s="1300">
        <v>4.6826007592378573</v>
      </c>
    </row>
    <row r="36" spans="1:6" s="1293" customFormat="1" ht="15.6">
      <c r="A36" s="1307" t="s">
        <v>263</v>
      </c>
      <c r="B36" s="1306" t="s">
        <v>262</v>
      </c>
      <c r="C36" s="1298">
        <v>589411.67320720293</v>
      </c>
      <c r="D36" s="1298">
        <v>1215905.419794814</v>
      </c>
      <c r="E36" s="1301">
        <v>9.8114040128486124</v>
      </c>
      <c r="F36" s="1300">
        <v>3.479103943248802</v>
      </c>
    </row>
    <row r="37" spans="1:6" s="1293" customFormat="1" ht="15.6">
      <c r="A37" s="1307" t="s">
        <v>261</v>
      </c>
      <c r="B37" s="1306" t="s">
        <v>260</v>
      </c>
      <c r="C37" s="1298">
        <v>654084.12841433403</v>
      </c>
      <c r="D37" s="1298">
        <v>1256815.1618305806</v>
      </c>
      <c r="E37" s="1301">
        <v>10.972374343253975</v>
      </c>
      <c r="F37" s="1300">
        <v>3.3645496902769025</v>
      </c>
    </row>
    <row r="38" spans="1:6" s="1293" customFormat="1" ht="15.6">
      <c r="A38" s="1307" t="s">
        <v>259</v>
      </c>
      <c r="B38" s="1306" t="s">
        <v>258</v>
      </c>
      <c r="C38" s="1298">
        <v>727826.96656927792</v>
      </c>
      <c r="D38" s="1298">
        <v>1299693.474996123</v>
      </c>
      <c r="E38" s="1301">
        <v>11.274213048666269</v>
      </c>
      <c r="F38" s="1300">
        <v>3.4116642182362824</v>
      </c>
    </row>
    <row r="39" spans="1:6" s="1293" customFormat="1" ht="15.6">
      <c r="A39" s="1307" t="s">
        <v>257</v>
      </c>
      <c r="B39" s="1306" t="s">
        <v>256</v>
      </c>
      <c r="C39" s="1298">
        <v>815658.20103257697</v>
      </c>
      <c r="D39" s="1298">
        <v>1379034.4188138412</v>
      </c>
      <c r="E39" s="1301">
        <v>12.067598275082432</v>
      </c>
      <c r="F39" s="1300">
        <v>6.1045889160869109</v>
      </c>
    </row>
    <row r="40" spans="1:6" s="1293" customFormat="1" ht="15.6">
      <c r="A40" s="1307" t="s">
        <v>255</v>
      </c>
      <c r="B40" s="1306" t="s">
        <v>254</v>
      </c>
      <c r="C40" s="1298">
        <v>988271.52694157092</v>
      </c>
      <c r="D40" s="1298">
        <v>1441547.8874391718</v>
      </c>
      <c r="E40" s="1301">
        <v>21.16245820742995</v>
      </c>
      <c r="F40" s="1300">
        <v>4.5331333121547885</v>
      </c>
    </row>
    <row r="41" spans="1:6" s="1293" customFormat="1" ht="15.6">
      <c r="A41" s="1303" t="s">
        <v>253</v>
      </c>
      <c r="B41" s="1302" t="s">
        <v>252</v>
      </c>
      <c r="C41" s="1298">
        <v>1192773.5738653811</v>
      </c>
      <c r="D41" s="1298">
        <v>1510978.6557342696</v>
      </c>
      <c r="E41" s="1301">
        <v>20.692900822174636</v>
      </c>
      <c r="F41" s="1300">
        <v>4.8164038739245427</v>
      </c>
    </row>
    <row r="42" spans="1:6" s="1293" customFormat="1" ht="15.6">
      <c r="A42" s="1303" t="s">
        <v>342</v>
      </c>
      <c r="B42" s="1302" t="s">
        <v>250</v>
      </c>
      <c r="C42" s="1298">
        <v>1562680.9822084852</v>
      </c>
      <c r="D42" s="1298">
        <v>1559222.8637687017</v>
      </c>
      <c r="E42" s="1305" t="s">
        <v>62</v>
      </c>
      <c r="F42" s="1304" t="s">
        <v>62</v>
      </c>
    </row>
    <row r="43" spans="1:6" s="1293" customFormat="1" ht="15.6">
      <c r="A43" s="1303" t="s">
        <v>249</v>
      </c>
      <c r="B43" s="1302" t="s">
        <v>248</v>
      </c>
      <c r="C43" s="1298">
        <v>1758379.1778574469</v>
      </c>
      <c r="D43" s="1298">
        <v>1632040.4760740653</v>
      </c>
      <c r="E43" s="1301">
        <v>12.523233972706834</v>
      </c>
      <c r="F43" s="1300">
        <v>4.6701221485016475</v>
      </c>
    </row>
    <row r="44" spans="1:6" s="1293" customFormat="1" ht="15.6">
      <c r="A44" s="1303" t="s">
        <v>247</v>
      </c>
      <c r="B44" s="1302" t="s">
        <v>246</v>
      </c>
      <c r="C44" s="1298">
        <v>1949294.8185045589</v>
      </c>
      <c r="D44" s="1298">
        <v>1689572.4027144122</v>
      </c>
      <c r="E44" s="1301">
        <v>10.857478469447017</v>
      </c>
      <c r="F44" s="1300">
        <v>3.5251531738196888</v>
      </c>
    </row>
    <row r="45" spans="1:6" s="1293" customFormat="1" ht="15.6">
      <c r="A45" s="1303" t="s">
        <v>245</v>
      </c>
      <c r="B45" s="1302" t="s">
        <v>244</v>
      </c>
      <c r="C45" s="1298">
        <v>2232525.2835277542</v>
      </c>
      <c r="D45" s="1298">
        <v>1791140.7577866078</v>
      </c>
      <c r="E45" s="1301">
        <v>14.529893699737102</v>
      </c>
      <c r="F45" s="1300">
        <v>6.0114828408074743</v>
      </c>
    </row>
    <row r="46" spans="1:6" s="1293" customFormat="1" ht="15.6">
      <c r="A46" s="1303" t="s">
        <v>243</v>
      </c>
      <c r="B46" s="1302" t="s">
        <v>242</v>
      </c>
      <c r="C46" s="1298">
        <v>2423638.4828479951</v>
      </c>
      <c r="D46" s="1298">
        <v>1862357.4685282134</v>
      </c>
      <c r="E46" s="1301">
        <v>8.560404700915683</v>
      </c>
      <c r="F46" s="1300">
        <v>3.9760532739822878</v>
      </c>
    </row>
    <row r="47" spans="1:6" s="1293" customFormat="1" ht="15.6">
      <c r="A47" s="1303" t="s">
        <v>241</v>
      </c>
      <c r="B47" s="1302" t="s">
        <v>240</v>
      </c>
      <c r="C47" s="1298">
        <v>2608184.437723869</v>
      </c>
      <c r="D47" s="1298">
        <v>1870423.5941984504</v>
      </c>
      <c r="E47" s="1301">
        <v>7.6144175866945147</v>
      </c>
      <c r="F47" s="1300">
        <v>0.43311371777683405</v>
      </c>
    </row>
    <row r="48" spans="1:6" s="1293" customFormat="1" ht="15.6">
      <c r="A48" s="1303" t="s">
        <v>58</v>
      </c>
      <c r="B48" s="1302" t="s">
        <v>239</v>
      </c>
      <c r="C48" s="1298">
        <v>3077144.9193089572</v>
      </c>
      <c r="D48" s="1298">
        <v>2038336.7453567567</v>
      </c>
      <c r="E48" s="1301">
        <v>17.980341988174132</v>
      </c>
      <c r="F48" s="1300">
        <v>8.9772793542129961</v>
      </c>
    </row>
    <row r="49" spans="1:6" s="1293" customFormat="1" ht="15.6">
      <c r="A49" s="1303" t="s">
        <v>238</v>
      </c>
      <c r="B49" s="1302" t="s">
        <v>237</v>
      </c>
      <c r="C49" s="1298">
        <v>3455949.2898334255</v>
      </c>
      <c r="D49" s="1298">
        <v>2193706.4384289305</v>
      </c>
      <c r="E49" s="1301">
        <v>12.310254487771658</v>
      </c>
      <c r="F49" s="1300">
        <v>7.6223761076818874</v>
      </c>
    </row>
    <row r="50" spans="1:6" s="1293" customFormat="1" ht="15.6">
      <c r="A50" s="1303" t="s">
        <v>59</v>
      </c>
      <c r="B50" s="1302" t="s">
        <v>236</v>
      </c>
      <c r="C50" s="1298">
        <v>3858930.4023853722</v>
      </c>
      <c r="D50" s="1298">
        <v>2339742.6919633709</v>
      </c>
      <c r="E50" s="1301">
        <v>11.660504213340744</v>
      </c>
      <c r="F50" s="1300">
        <v>6.6570554280283432</v>
      </c>
    </row>
    <row r="51" spans="1:6" s="1293" customFormat="1" ht="15.6">
      <c r="A51" s="1303" t="s">
        <v>60</v>
      </c>
      <c r="B51" s="1302" t="s">
        <v>235</v>
      </c>
      <c r="C51" s="1298">
        <v>3888703.6509138336</v>
      </c>
      <c r="D51" s="1298">
        <v>2284299.6665269067</v>
      </c>
      <c r="E51" s="1301">
        <v>0.77</v>
      </c>
      <c r="F51" s="1300">
        <v>-2.37</v>
      </c>
    </row>
    <row r="52" spans="1:6" s="1293" customFormat="1" ht="15.6">
      <c r="A52" s="1303" t="s">
        <v>61</v>
      </c>
      <c r="B52" s="1302" t="s">
        <v>234</v>
      </c>
      <c r="C52" s="1298">
        <v>4352550.2409953959</v>
      </c>
      <c r="D52" s="1298">
        <v>2394817.5020087142</v>
      </c>
      <c r="E52" s="1301">
        <v>11.928051909344127</v>
      </c>
      <c r="F52" s="1300">
        <v>4.8381498272749335</v>
      </c>
    </row>
    <row r="53" spans="1:6" s="1293" customFormat="1" ht="15.6">
      <c r="A53" s="2268" t="s">
        <v>1004</v>
      </c>
      <c r="B53" s="1299" t="s">
        <v>952</v>
      </c>
      <c r="C53" s="1298">
        <v>4976557.6957059372</v>
      </c>
      <c r="D53" s="1298">
        <v>2529677.2086448441</v>
      </c>
      <c r="E53" s="1297">
        <f>C53/C52*100-100</f>
        <v>14.336593954348828</v>
      </c>
      <c r="F53" s="2269">
        <v>5.63131455833327</v>
      </c>
    </row>
    <row r="54" spans="1:6" s="1293" customFormat="1" ht="15.6">
      <c r="A54" s="2268" t="s">
        <v>949</v>
      </c>
      <c r="B54" s="1299" t="s">
        <v>951</v>
      </c>
      <c r="C54" s="1298">
        <v>5348527.6376383305</v>
      </c>
      <c r="D54" s="1298">
        <v>2579070.2852054397</v>
      </c>
      <c r="E54" s="1297">
        <f>C54/C53*100-100</f>
        <v>7.4744424696080642</v>
      </c>
      <c r="F54" s="2269">
        <v>1.9525446326432914</v>
      </c>
    </row>
    <row r="55" spans="1:6" s="1293" customFormat="1" ht="16.2" thickBot="1">
      <c r="A55" s="2270" t="s">
        <v>948</v>
      </c>
      <c r="B55" s="1296" t="s">
        <v>950</v>
      </c>
      <c r="C55" s="1295">
        <v>5704844.3761013988</v>
      </c>
      <c r="D55" s="1295">
        <v>2678836.1392985936</v>
      </c>
      <c r="E55" s="1294">
        <f>C55/C54*100-100</f>
        <v>6.6619593765510103</v>
      </c>
      <c r="F55" s="2271">
        <v>3.8682875245955914</v>
      </c>
    </row>
    <row r="56" spans="1:6" ht="15" thickTop="1">
      <c r="A56" s="4187" t="s">
        <v>1003</v>
      </c>
      <c r="B56" s="4187"/>
      <c r="C56" s="4188"/>
      <c r="D56" s="4188"/>
      <c r="E56" s="4188"/>
      <c r="F56" s="4188"/>
    </row>
    <row r="57" spans="1:6">
      <c r="A57" s="4187" t="s">
        <v>1002</v>
      </c>
      <c r="B57" s="4187"/>
      <c r="C57" s="4188"/>
      <c r="D57" s="4188"/>
      <c r="E57" s="4188"/>
      <c r="F57" s="4188"/>
    </row>
    <row r="58" spans="1:6">
      <c r="A58" s="4189" t="s">
        <v>1001</v>
      </c>
      <c r="B58" s="4189"/>
      <c r="C58" s="4189"/>
      <c r="D58" s="4189"/>
      <c r="E58" s="4189"/>
      <c r="F58" s="4189"/>
    </row>
    <row r="59" spans="1:6">
      <c r="A59" s="1292" t="s">
        <v>1000</v>
      </c>
    </row>
  </sheetData>
  <mergeCells count="10">
    <mergeCell ref="A56:F56"/>
    <mergeCell ref="A57:F57"/>
    <mergeCell ref="A58:F58"/>
    <mergeCell ref="A1:F1"/>
    <mergeCell ref="A2:F2"/>
    <mergeCell ref="A3:F3"/>
    <mergeCell ref="A4:A5"/>
    <mergeCell ref="B4:B5"/>
    <mergeCell ref="C4:D4"/>
    <mergeCell ref="E4:F4"/>
  </mergeCells>
  <pageMargins left="0.5" right="0.5" top="0.5" bottom="0.5" header="0.3" footer="0.3"/>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5" topLeftCell="A43" activePane="bottomLeft" state="frozen"/>
      <selection activeCell="L288" sqref="L288"/>
      <selection pane="bottomLeft" activeCell="M52" sqref="M52"/>
    </sheetView>
  </sheetViews>
  <sheetFormatPr defaultRowHeight="13.8"/>
  <cols>
    <col min="1" max="1" width="11.44140625" style="940" bestFit="1" customWidth="1"/>
    <col min="2" max="2" width="12" style="940" bestFit="1" customWidth="1"/>
    <col min="3" max="3" width="8.5546875" style="940" bestFit="1" customWidth="1"/>
    <col min="4" max="4" width="11.109375" style="940" bestFit="1" customWidth="1"/>
    <col min="5" max="5" width="12.88671875" style="940" bestFit="1" customWidth="1"/>
    <col min="6" max="6" width="8.5546875" style="940" bestFit="1" customWidth="1"/>
    <col min="7" max="7" width="11.109375" style="940" bestFit="1" customWidth="1"/>
    <col min="8" max="8" width="12.88671875" style="940" bestFit="1" customWidth="1"/>
    <col min="9" max="183" width="8.88671875" style="940"/>
    <col min="184" max="184" width="17.44140625" style="940" bestFit="1" customWidth="1"/>
    <col min="185" max="185" width="10" style="940" customWidth="1"/>
    <col min="186" max="186" width="11.88671875" style="940" customWidth="1"/>
    <col min="187" max="187" width="12.5546875" style="940" customWidth="1"/>
    <col min="188" max="188" width="12" style="940" customWidth="1"/>
    <col min="189" max="189" width="10.88671875" style="940" customWidth="1"/>
    <col min="190" max="190" width="13.33203125" style="940" customWidth="1"/>
    <col min="191" max="191" width="9.109375" style="940" customWidth="1"/>
    <col min="192" max="256" width="8.88671875" style="940"/>
    <col min="257" max="264" width="14.44140625" style="940" customWidth="1"/>
    <col min="265" max="439" width="8.88671875" style="940"/>
    <col min="440" max="440" width="17.44140625" style="940" bestFit="1" customWidth="1"/>
    <col min="441" max="441" width="10" style="940" customWidth="1"/>
    <col min="442" max="442" width="11.88671875" style="940" customWidth="1"/>
    <col min="443" max="443" width="12.5546875" style="940" customWidth="1"/>
    <col min="444" max="444" width="12" style="940" customWidth="1"/>
    <col min="445" max="445" width="10.88671875" style="940" customWidth="1"/>
    <col min="446" max="446" width="13.33203125" style="940" customWidth="1"/>
    <col min="447" max="447" width="9.109375" style="940" customWidth="1"/>
    <col min="448" max="512" width="8.88671875" style="940"/>
    <col min="513" max="520" width="14.44140625" style="940" customWidth="1"/>
    <col min="521" max="695" width="8.88671875" style="940"/>
    <col min="696" max="696" width="17.44140625" style="940" bestFit="1" customWidth="1"/>
    <col min="697" max="697" width="10" style="940" customWidth="1"/>
    <col min="698" max="698" width="11.88671875" style="940" customWidth="1"/>
    <col min="699" max="699" width="12.5546875" style="940" customWidth="1"/>
    <col min="700" max="700" width="12" style="940" customWidth="1"/>
    <col min="701" max="701" width="10.88671875" style="940" customWidth="1"/>
    <col min="702" max="702" width="13.33203125" style="940" customWidth="1"/>
    <col min="703" max="703" width="9.109375" style="940" customWidth="1"/>
    <col min="704" max="768" width="8.88671875" style="940"/>
    <col min="769" max="776" width="14.44140625" style="940" customWidth="1"/>
    <col min="777" max="951" width="8.88671875" style="940"/>
    <col min="952" max="952" width="17.44140625" style="940" bestFit="1" customWidth="1"/>
    <col min="953" max="953" width="10" style="940" customWidth="1"/>
    <col min="954" max="954" width="11.88671875" style="940" customWidth="1"/>
    <col min="955" max="955" width="12.5546875" style="940" customWidth="1"/>
    <col min="956" max="956" width="12" style="940" customWidth="1"/>
    <col min="957" max="957" width="10.88671875" style="940" customWidth="1"/>
    <col min="958" max="958" width="13.33203125" style="940" customWidth="1"/>
    <col min="959" max="959" width="9.109375" style="940" customWidth="1"/>
    <col min="960" max="1024" width="8.88671875" style="940"/>
    <col min="1025" max="1032" width="14.44140625" style="940" customWidth="1"/>
    <col min="1033" max="1207" width="8.88671875" style="940"/>
    <col min="1208" max="1208" width="17.44140625" style="940" bestFit="1" customWidth="1"/>
    <col min="1209" max="1209" width="10" style="940" customWidth="1"/>
    <col min="1210" max="1210" width="11.88671875" style="940" customWidth="1"/>
    <col min="1211" max="1211" width="12.5546875" style="940" customWidth="1"/>
    <col min="1212" max="1212" width="12" style="940" customWidth="1"/>
    <col min="1213" max="1213" width="10.88671875" style="940" customWidth="1"/>
    <col min="1214" max="1214" width="13.33203125" style="940" customWidth="1"/>
    <col min="1215" max="1215" width="9.109375" style="940" customWidth="1"/>
    <col min="1216" max="1280" width="8.88671875" style="940"/>
    <col min="1281" max="1288" width="14.44140625" style="940" customWidth="1"/>
    <col min="1289" max="1463" width="8.88671875" style="940"/>
    <col min="1464" max="1464" width="17.44140625" style="940" bestFit="1" customWidth="1"/>
    <col min="1465" max="1465" width="10" style="940" customWidth="1"/>
    <col min="1466" max="1466" width="11.88671875" style="940" customWidth="1"/>
    <col min="1467" max="1467" width="12.5546875" style="940" customWidth="1"/>
    <col min="1468" max="1468" width="12" style="940" customWidth="1"/>
    <col min="1469" max="1469" width="10.88671875" style="940" customWidth="1"/>
    <col min="1470" max="1470" width="13.33203125" style="940" customWidth="1"/>
    <col min="1471" max="1471" width="9.109375" style="940" customWidth="1"/>
    <col min="1472" max="1536" width="8.88671875" style="940"/>
    <col min="1537" max="1544" width="14.44140625" style="940" customWidth="1"/>
    <col min="1545" max="1719" width="8.88671875" style="940"/>
    <col min="1720" max="1720" width="17.44140625" style="940" bestFit="1" customWidth="1"/>
    <col min="1721" max="1721" width="10" style="940" customWidth="1"/>
    <col min="1722" max="1722" width="11.88671875" style="940" customWidth="1"/>
    <col min="1723" max="1723" width="12.5546875" style="940" customWidth="1"/>
    <col min="1724" max="1724" width="12" style="940" customWidth="1"/>
    <col min="1725" max="1725" width="10.88671875" style="940" customWidth="1"/>
    <col min="1726" max="1726" width="13.33203125" style="940" customWidth="1"/>
    <col min="1727" max="1727" width="9.109375" style="940" customWidth="1"/>
    <col min="1728" max="1792" width="8.88671875" style="940"/>
    <col min="1793" max="1800" width="14.44140625" style="940" customWidth="1"/>
    <col min="1801" max="1975" width="8.88671875" style="940"/>
    <col min="1976" max="1976" width="17.44140625" style="940" bestFit="1" customWidth="1"/>
    <col min="1977" max="1977" width="10" style="940" customWidth="1"/>
    <col min="1978" max="1978" width="11.88671875" style="940" customWidth="1"/>
    <col min="1979" max="1979" width="12.5546875" style="940" customWidth="1"/>
    <col min="1980" max="1980" width="12" style="940" customWidth="1"/>
    <col min="1981" max="1981" width="10.88671875" style="940" customWidth="1"/>
    <col min="1982" max="1982" width="13.33203125" style="940" customWidth="1"/>
    <col min="1983" max="1983" width="9.109375" style="940" customWidth="1"/>
    <col min="1984" max="2048" width="8.88671875" style="940"/>
    <col min="2049" max="2056" width="14.44140625" style="940" customWidth="1"/>
    <col min="2057" max="2231" width="8.88671875" style="940"/>
    <col min="2232" max="2232" width="17.44140625" style="940" bestFit="1" customWidth="1"/>
    <col min="2233" max="2233" width="10" style="940" customWidth="1"/>
    <col min="2234" max="2234" width="11.88671875" style="940" customWidth="1"/>
    <col min="2235" max="2235" width="12.5546875" style="940" customWidth="1"/>
    <col min="2236" max="2236" width="12" style="940" customWidth="1"/>
    <col min="2237" max="2237" width="10.88671875" style="940" customWidth="1"/>
    <col min="2238" max="2238" width="13.33203125" style="940" customWidth="1"/>
    <col min="2239" max="2239" width="9.109375" style="940" customWidth="1"/>
    <col min="2240" max="2304" width="8.88671875" style="940"/>
    <col min="2305" max="2312" width="14.44140625" style="940" customWidth="1"/>
    <col min="2313" max="2487" width="8.88671875" style="940"/>
    <col min="2488" max="2488" width="17.44140625" style="940" bestFit="1" customWidth="1"/>
    <col min="2489" max="2489" width="10" style="940" customWidth="1"/>
    <col min="2490" max="2490" width="11.88671875" style="940" customWidth="1"/>
    <col min="2491" max="2491" width="12.5546875" style="940" customWidth="1"/>
    <col min="2492" max="2492" width="12" style="940" customWidth="1"/>
    <col min="2493" max="2493" width="10.88671875" style="940" customWidth="1"/>
    <col min="2494" max="2494" width="13.33203125" style="940" customWidth="1"/>
    <col min="2495" max="2495" width="9.109375" style="940" customWidth="1"/>
    <col min="2496" max="2560" width="8.88671875" style="940"/>
    <col min="2561" max="2568" width="14.44140625" style="940" customWidth="1"/>
    <col min="2569" max="2743" width="8.88671875" style="940"/>
    <col min="2744" max="2744" width="17.44140625" style="940" bestFit="1" customWidth="1"/>
    <col min="2745" max="2745" width="10" style="940" customWidth="1"/>
    <col min="2746" max="2746" width="11.88671875" style="940" customWidth="1"/>
    <col min="2747" max="2747" width="12.5546875" style="940" customWidth="1"/>
    <col min="2748" max="2748" width="12" style="940" customWidth="1"/>
    <col min="2749" max="2749" width="10.88671875" style="940" customWidth="1"/>
    <col min="2750" max="2750" width="13.33203125" style="940" customWidth="1"/>
    <col min="2751" max="2751" width="9.109375" style="940" customWidth="1"/>
    <col min="2752" max="2816" width="8.88671875" style="940"/>
    <col min="2817" max="2824" width="14.44140625" style="940" customWidth="1"/>
    <col min="2825" max="2999" width="8.88671875" style="940"/>
    <col min="3000" max="3000" width="17.44140625" style="940" bestFit="1" customWidth="1"/>
    <col min="3001" max="3001" width="10" style="940" customWidth="1"/>
    <col min="3002" max="3002" width="11.88671875" style="940" customWidth="1"/>
    <col min="3003" max="3003" width="12.5546875" style="940" customWidth="1"/>
    <col min="3004" max="3004" width="12" style="940" customWidth="1"/>
    <col min="3005" max="3005" width="10.88671875" style="940" customWidth="1"/>
    <col min="3006" max="3006" width="13.33203125" style="940" customWidth="1"/>
    <col min="3007" max="3007" width="9.109375" style="940" customWidth="1"/>
    <col min="3008" max="3072" width="8.88671875" style="940"/>
    <col min="3073" max="3080" width="14.44140625" style="940" customWidth="1"/>
    <col min="3081" max="3255" width="8.88671875" style="940"/>
    <col min="3256" max="3256" width="17.44140625" style="940" bestFit="1" customWidth="1"/>
    <col min="3257" max="3257" width="10" style="940" customWidth="1"/>
    <col min="3258" max="3258" width="11.88671875" style="940" customWidth="1"/>
    <col min="3259" max="3259" width="12.5546875" style="940" customWidth="1"/>
    <col min="3260" max="3260" width="12" style="940" customWidth="1"/>
    <col min="3261" max="3261" width="10.88671875" style="940" customWidth="1"/>
    <col min="3262" max="3262" width="13.33203125" style="940" customWidth="1"/>
    <col min="3263" max="3263" width="9.109375" style="940" customWidth="1"/>
    <col min="3264" max="3328" width="8.88671875" style="940"/>
    <col min="3329" max="3336" width="14.44140625" style="940" customWidth="1"/>
    <col min="3337" max="3511" width="8.88671875" style="940"/>
    <col min="3512" max="3512" width="17.44140625" style="940" bestFit="1" customWidth="1"/>
    <col min="3513" max="3513" width="10" style="940" customWidth="1"/>
    <col min="3514" max="3514" width="11.88671875" style="940" customWidth="1"/>
    <col min="3515" max="3515" width="12.5546875" style="940" customWidth="1"/>
    <col min="3516" max="3516" width="12" style="940" customWidth="1"/>
    <col min="3517" max="3517" width="10.88671875" style="940" customWidth="1"/>
    <col min="3518" max="3518" width="13.33203125" style="940" customWidth="1"/>
    <col min="3519" max="3519" width="9.109375" style="940" customWidth="1"/>
    <col min="3520" max="3584" width="8.88671875" style="940"/>
    <col min="3585" max="3592" width="14.44140625" style="940" customWidth="1"/>
    <col min="3593" max="3767" width="8.88671875" style="940"/>
    <col min="3768" max="3768" width="17.44140625" style="940" bestFit="1" customWidth="1"/>
    <col min="3769" max="3769" width="10" style="940" customWidth="1"/>
    <col min="3770" max="3770" width="11.88671875" style="940" customWidth="1"/>
    <col min="3771" max="3771" width="12.5546875" style="940" customWidth="1"/>
    <col min="3772" max="3772" width="12" style="940" customWidth="1"/>
    <col min="3773" max="3773" width="10.88671875" style="940" customWidth="1"/>
    <col min="3774" max="3774" width="13.33203125" style="940" customWidth="1"/>
    <col min="3775" max="3775" width="9.109375" style="940" customWidth="1"/>
    <col min="3776" max="3840" width="8.88671875" style="940"/>
    <col min="3841" max="3848" width="14.44140625" style="940" customWidth="1"/>
    <col min="3849" max="4023" width="8.88671875" style="940"/>
    <col min="4024" max="4024" width="17.44140625" style="940" bestFit="1" customWidth="1"/>
    <col min="4025" max="4025" width="10" style="940" customWidth="1"/>
    <col min="4026" max="4026" width="11.88671875" style="940" customWidth="1"/>
    <col min="4027" max="4027" width="12.5546875" style="940" customWidth="1"/>
    <col min="4028" max="4028" width="12" style="940" customWidth="1"/>
    <col min="4029" max="4029" width="10.88671875" style="940" customWidth="1"/>
    <col min="4030" max="4030" width="13.33203125" style="940" customWidth="1"/>
    <col min="4031" max="4031" width="9.109375" style="940" customWidth="1"/>
    <col min="4032" max="4096" width="8.88671875" style="940"/>
    <col min="4097" max="4104" width="14.44140625" style="940" customWidth="1"/>
    <col min="4105" max="4279" width="8.88671875" style="940"/>
    <col min="4280" max="4280" width="17.44140625" style="940" bestFit="1" customWidth="1"/>
    <col min="4281" max="4281" width="10" style="940" customWidth="1"/>
    <col min="4282" max="4282" width="11.88671875" style="940" customWidth="1"/>
    <col min="4283" max="4283" width="12.5546875" style="940" customWidth="1"/>
    <col min="4284" max="4284" width="12" style="940" customWidth="1"/>
    <col min="4285" max="4285" width="10.88671875" style="940" customWidth="1"/>
    <col min="4286" max="4286" width="13.33203125" style="940" customWidth="1"/>
    <col min="4287" max="4287" width="9.109375" style="940" customWidth="1"/>
    <col min="4288" max="4352" width="8.88671875" style="940"/>
    <col min="4353" max="4360" width="14.44140625" style="940" customWidth="1"/>
    <col min="4361" max="4535" width="8.88671875" style="940"/>
    <col min="4536" max="4536" width="17.44140625" style="940" bestFit="1" customWidth="1"/>
    <col min="4537" max="4537" width="10" style="940" customWidth="1"/>
    <col min="4538" max="4538" width="11.88671875" style="940" customWidth="1"/>
    <col min="4539" max="4539" width="12.5546875" style="940" customWidth="1"/>
    <col min="4540" max="4540" width="12" style="940" customWidth="1"/>
    <col min="4541" max="4541" width="10.88671875" style="940" customWidth="1"/>
    <col min="4542" max="4542" width="13.33203125" style="940" customWidth="1"/>
    <col min="4543" max="4543" width="9.109375" style="940" customWidth="1"/>
    <col min="4544" max="4608" width="8.88671875" style="940"/>
    <col min="4609" max="4616" width="14.44140625" style="940" customWidth="1"/>
    <col min="4617" max="4791" width="8.88671875" style="940"/>
    <col min="4792" max="4792" width="17.44140625" style="940" bestFit="1" customWidth="1"/>
    <col min="4793" max="4793" width="10" style="940" customWidth="1"/>
    <col min="4794" max="4794" width="11.88671875" style="940" customWidth="1"/>
    <col min="4795" max="4795" width="12.5546875" style="940" customWidth="1"/>
    <col min="4796" max="4796" width="12" style="940" customWidth="1"/>
    <col min="4797" max="4797" width="10.88671875" style="940" customWidth="1"/>
    <col min="4798" max="4798" width="13.33203125" style="940" customWidth="1"/>
    <col min="4799" max="4799" width="9.109375" style="940" customWidth="1"/>
    <col min="4800" max="4864" width="8.88671875" style="940"/>
    <col min="4865" max="4872" width="14.44140625" style="940" customWidth="1"/>
    <col min="4873" max="5047" width="8.88671875" style="940"/>
    <col min="5048" max="5048" width="17.44140625" style="940" bestFit="1" customWidth="1"/>
    <col min="5049" max="5049" width="10" style="940" customWidth="1"/>
    <col min="5050" max="5050" width="11.88671875" style="940" customWidth="1"/>
    <col min="5051" max="5051" width="12.5546875" style="940" customWidth="1"/>
    <col min="5052" max="5052" width="12" style="940" customWidth="1"/>
    <col min="5053" max="5053" width="10.88671875" style="940" customWidth="1"/>
    <col min="5054" max="5054" width="13.33203125" style="940" customWidth="1"/>
    <col min="5055" max="5055" width="9.109375" style="940" customWidth="1"/>
    <col min="5056" max="5120" width="8.88671875" style="940"/>
    <col min="5121" max="5128" width="14.44140625" style="940" customWidth="1"/>
    <col min="5129" max="5303" width="8.88671875" style="940"/>
    <col min="5304" max="5304" width="17.44140625" style="940" bestFit="1" customWidth="1"/>
    <col min="5305" max="5305" width="10" style="940" customWidth="1"/>
    <col min="5306" max="5306" width="11.88671875" style="940" customWidth="1"/>
    <col min="5307" max="5307" width="12.5546875" style="940" customWidth="1"/>
    <col min="5308" max="5308" width="12" style="940" customWidth="1"/>
    <col min="5309" max="5309" width="10.88671875" style="940" customWidth="1"/>
    <col min="5310" max="5310" width="13.33203125" style="940" customWidth="1"/>
    <col min="5311" max="5311" width="9.109375" style="940" customWidth="1"/>
    <col min="5312" max="5376" width="8.88671875" style="940"/>
    <col min="5377" max="5384" width="14.44140625" style="940" customWidth="1"/>
    <col min="5385" max="5559" width="8.88671875" style="940"/>
    <col min="5560" max="5560" width="17.44140625" style="940" bestFit="1" customWidth="1"/>
    <col min="5561" max="5561" width="10" style="940" customWidth="1"/>
    <col min="5562" max="5562" width="11.88671875" style="940" customWidth="1"/>
    <col min="5563" max="5563" width="12.5546875" style="940" customWidth="1"/>
    <col min="5564" max="5564" width="12" style="940" customWidth="1"/>
    <col min="5565" max="5565" width="10.88671875" style="940" customWidth="1"/>
    <col min="5566" max="5566" width="13.33203125" style="940" customWidth="1"/>
    <col min="5567" max="5567" width="9.109375" style="940" customWidth="1"/>
    <col min="5568" max="5632" width="8.88671875" style="940"/>
    <col min="5633" max="5640" width="14.44140625" style="940" customWidth="1"/>
    <col min="5641" max="5815" width="8.88671875" style="940"/>
    <col min="5816" max="5816" width="17.44140625" style="940" bestFit="1" customWidth="1"/>
    <col min="5817" max="5817" width="10" style="940" customWidth="1"/>
    <col min="5818" max="5818" width="11.88671875" style="940" customWidth="1"/>
    <col min="5819" max="5819" width="12.5546875" style="940" customWidth="1"/>
    <col min="5820" max="5820" width="12" style="940" customWidth="1"/>
    <col min="5821" max="5821" width="10.88671875" style="940" customWidth="1"/>
    <col min="5822" max="5822" width="13.33203125" style="940" customWidth="1"/>
    <col min="5823" max="5823" width="9.109375" style="940" customWidth="1"/>
    <col min="5824" max="5888" width="8.88671875" style="940"/>
    <col min="5889" max="5896" width="14.44140625" style="940" customWidth="1"/>
    <col min="5897" max="6071" width="8.88671875" style="940"/>
    <col min="6072" max="6072" width="17.44140625" style="940" bestFit="1" customWidth="1"/>
    <col min="6073" max="6073" width="10" style="940" customWidth="1"/>
    <col min="6074" max="6074" width="11.88671875" style="940" customWidth="1"/>
    <col min="6075" max="6075" width="12.5546875" style="940" customWidth="1"/>
    <col min="6076" max="6076" width="12" style="940" customWidth="1"/>
    <col min="6077" max="6077" width="10.88671875" style="940" customWidth="1"/>
    <col min="6078" max="6078" width="13.33203125" style="940" customWidth="1"/>
    <col min="6079" max="6079" width="9.109375" style="940" customWidth="1"/>
    <col min="6080" max="6144" width="8.88671875" style="940"/>
    <col min="6145" max="6152" width="14.44140625" style="940" customWidth="1"/>
    <col min="6153" max="6327" width="8.88671875" style="940"/>
    <col min="6328" max="6328" width="17.44140625" style="940" bestFit="1" customWidth="1"/>
    <col min="6329" max="6329" width="10" style="940" customWidth="1"/>
    <col min="6330" max="6330" width="11.88671875" style="940" customWidth="1"/>
    <col min="6331" max="6331" width="12.5546875" style="940" customWidth="1"/>
    <col min="6332" max="6332" width="12" style="940" customWidth="1"/>
    <col min="6333" max="6333" width="10.88671875" style="940" customWidth="1"/>
    <col min="6334" max="6334" width="13.33203125" style="940" customWidth="1"/>
    <col min="6335" max="6335" width="9.109375" style="940" customWidth="1"/>
    <col min="6336" max="6400" width="8.88671875" style="940"/>
    <col min="6401" max="6408" width="14.44140625" style="940" customWidth="1"/>
    <col min="6409" max="6583" width="8.88671875" style="940"/>
    <col min="6584" max="6584" width="17.44140625" style="940" bestFit="1" customWidth="1"/>
    <col min="6585" max="6585" width="10" style="940" customWidth="1"/>
    <col min="6586" max="6586" width="11.88671875" style="940" customWidth="1"/>
    <col min="6587" max="6587" width="12.5546875" style="940" customWidth="1"/>
    <col min="6588" max="6588" width="12" style="940" customWidth="1"/>
    <col min="6589" max="6589" width="10.88671875" style="940" customWidth="1"/>
    <col min="6590" max="6590" width="13.33203125" style="940" customWidth="1"/>
    <col min="6591" max="6591" width="9.109375" style="940" customWidth="1"/>
    <col min="6592" max="6656" width="8.88671875" style="940"/>
    <col min="6657" max="6664" width="14.44140625" style="940" customWidth="1"/>
    <col min="6665" max="6839" width="8.88671875" style="940"/>
    <col min="6840" max="6840" width="17.44140625" style="940" bestFit="1" customWidth="1"/>
    <col min="6841" max="6841" width="10" style="940" customWidth="1"/>
    <col min="6842" max="6842" width="11.88671875" style="940" customWidth="1"/>
    <col min="6843" max="6843" width="12.5546875" style="940" customWidth="1"/>
    <col min="6844" max="6844" width="12" style="940" customWidth="1"/>
    <col min="6845" max="6845" width="10.88671875" style="940" customWidth="1"/>
    <col min="6846" max="6846" width="13.33203125" style="940" customWidth="1"/>
    <col min="6847" max="6847" width="9.109375" style="940" customWidth="1"/>
    <col min="6848" max="6912" width="8.88671875" style="940"/>
    <col min="6913" max="6920" width="14.44140625" style="940" customWidth="1"/>
    <col min="6921" max="7095" width="8.88671875" style="940"/>
    <col min="7096" max="7096" width="17.44140625" style="940" bestFit="1" customWidth="1"/>
    <col min="7097" max="7097" width="10" style="940" customWidth="1"/>
    <col min="7098" max="7098" width="11.88671875" style="940" customWidth="1"/>
    <col min="7099" max="7099" width="12.5546875" style="940" customWidth="1"/>
    <col min="7100" max="7100" width="12" style="940" customWidth="1"/>
    <col min="7101" max="7101" width="10.88671875" style="940" customWidth="1"/>
    <col min="7102" max="7102" width="13.33203125" style="940" customWidth="1"/>
    <col min="7103" max="7103" width="9.109375" style="940" customWidth="1"/>
    <col min="7104" max="7168" width="8.88671875" style="940"/>
    <col min="7169" max="7176" width="14.44140625" style="940" customWidth="1"/>
    <col min="7177" max="7351" width="8.88671875" style="940"/>
    <col min="7352" max="7352" width="17.44140625" style="940" bestFit="1" customWidth="1"/>
    <col min="7353" max="7353" width="10" style="940" customWidth="1"/>
    <col min="7354" max="7354" width="11.88671875" style="940" customWidth="1"/>
    <col min="7355" max="7355" width="12.5546875" style="940" customWidth="1"/>
    <col min="7356" max="7356" width="12" style="940" customWidth="1"/>
    <col min="7357" max="7357" width="10.88671875" style="940" customWidth="1"/>
    <col min="7358" max="7358" width="13.33203125" style="940" customWidth="1"/>
    <col min="7359" max="7359" width="9.109375" style="940" customWidth="1"/>
    <col min="7360" max="7424" width="8.88671875" style="940"/>
    <col min="7425" max="7432" width="14.44140625" style="940" customWidth="1"/>
    <col min="7433" max="7607" width="8.88671875" style="940"/>
    <col min="7608" max="7608" width="17.44140625" style="940" bestFit="1" customWidth="1"/>
    <col min="7609" max="7609" width="10" style="940" customWidth="1"/>
    <col min="7610" max="7610" width="11.88671875" style="940" customWidth="1"/>
    <col min="7611" max="7611" width="12.5546875" style="940" customWidth="1"/>
    <col min="7612" max="7612" width="12" style="940" customWidth="1"/>
    <col min="7613" max="7613" width="10.88671875" style="940" customWidth="1"/>
    <col min="7614" max="7614" width="13.33203125" style="940" customWidth="1"/>
    <col min="7615" max="7615" width="9.109375" style="940" customWidth="1"/>
    <col min="7616" max="7680" width="8.88671875" style="940"/>
    <col min="7681" max="7688" width="14.44140625" style="940" customWidth="1"/>
    <col min="7689" max="7863" width="8.88671875" style="940"/>
    <col min="7864" max="7864" width="17.44140625" style="940" bestFit="1" customWidth="1"/>
    <col min="7865" max="7865" width="10" style="940" customWidth="1"/>
    <col min="7866" max="7866" width="11.88671875" style="940" customWidth="1"/>
    <col min="7867" max="7867" width="12.5546875" style="940" customWidth="1"/>
    <col min="7868" max="7868" width="12" style="940" customWidth="1"/>
    <col min="7869" max="7869" width="10.88671875" style="940" customWidth="1"/>
    <col min="7870" max="7870" width="13.33203125" style="940" customWidth="1"/>
    <col min="7871" max="7871" width="9.109375" style="940" customWidth="1"/>
    <col min="7872" max="7936" width="8.88671875" style="940"/>
    <col min="7937" max="7944" width="14.44140625" style="940" customWidth="1"/>
    <col min="7945" max="8119" width="8.88671875" style="940"/>
    <col min="8120" max="8120" width="17.44140625" style="940" bestFit="1" customWidth="1"/>
    <col min="8121" max="8121" width="10" style="940" customWidth="1"/>
    <col min="8122" max="8122" width="11.88671875" style="940" customWidth="1"/>
    <col min="8123" max="8123" width="12.5546875" style="940" customWidth="1"/>
    <col min="8124" max="8124" width="12" style="940" customWidth="1"/>
    <col min="8125" max="8125" width="10.88671875" style="940" customWidth="1"/>
    <col min="8126" max="8126" width="13.33203125" style="940" customWidth="1"/>
    <col min="8127" max="8127" width="9.109375" style="940" customWidth="1"/>
    <col min="8128" max="8192" width="8.88671875" style="940"/>
    <col min="8193" max="8200" width="14.44140625" style="940" customWidth="1"/>
    <col min="8201" max="8375" width="8.88671875" style="940"/>
    <col min="8376" max="8376" width="17.44140625" style="940" bestFit="1" customWidth="1"/>
    <col min="8377" max="8377" width="10" style="940" customWidth="1"/>
    <col min="8378" max="8378" width="11.88671875" style="940" customWidth="1"/>
    <col min="8379" max="8379" width="12.5546875" style="940" customWidth="1"/>
    <col min="8380" max="8380" width="12" style="940" customWidth="1"/>
    <col min="8381" max="8381" width="10.88671875" style="940" customWidth="1"/>
    <col min="8382" max="8382" width="13.33203125" style="940" customWidth="1"/>
    <col min="8383" max="8383" width="9.109375" style="940" customWidth="1"/>
    <col min="8384" max="8448" width="8.88671875" style="940"/>
    <col min="8449" max="8456" width="14.44140625" style="940" customWidth="1"/>
    <col min="8457" max="8631" width="8.88671875" style="940"/>
    <col min="8632" max="8632" width="17.44140625" style="940" bestFit="1" customWidth="1"/>
    <col min="8633" max="8633" width="10" style="940" customWidth="1"/>
    <col min="8634" max="8634" width="11.88671875" style="940" customWidth="1"/>
    <col min="8635" max="8635" width="12.5546875" style="940" customWidth="1"/>
    <col min="8636" max="8636" width="12" style="940" customWidth="1"/>
    <col min="8637" max="8637" width="10.88671875" style="940" customWidth="1"/>
    <col min="8638" max="8638" width="13.33203125" style="940" customWidth="1"/>
    <col min="8639" max="8639" width="9.109375" style="940" customWidth="1"/>
    <col min="8640" max="8704" width="8.88671875" style="940"/>
    <col min="8705" max="8712" width="14.44140625" style="940" customWidth="1"/>
    <col min="8713" max="8887" width="8.88671875" style="940"/>
    <col min="8888" max="8888" width="17.44140625" style="940" bestFit="1" customWidth="1"/>
    <col min="8889" max="8889" width="10" style="940" customWidth="1"/>
    <col min="8890" max="8890" width="11.88671875" style="940" customWidth="1"/>
    <col min="8891" max="8891" width="12.5546875" style="940" customWidth="1"/>
    <col min="8892" max="8892" width="12" style="940" customWidth="1"/>
    <col min="8893" max="8893" width="10.88671875" style="940" customWidth="1"/>
    <col min="8894" max="8894" width="13.33203125" style="940" customWidth="1"/>
    <col min="8895" max="8895" width="9.109375" style="940" customWidth="1"/>
    <col min="8896" max="8960" width="8.88671875" style="940"/>
    <col min="8961" max="8968" width="14.44140625" style="940" customWidth="1"/>
    <col min="8969" max="9143" width="8.88671875" style="940"/>
    <col min="9144" max="9144" width="17.44140625" style="940" bestFit="1" customWidth="1"/>
    <col min="9145" max="9145" width="10" style="940" customWidth="1"/>
    <col min="9146" max="9146" width="11.88671875" style="940" customWidth="1"/>
    <col min="9147" max="9147" width="12.5546875" style="940" customWidth="1"/>
    <col min="9148" max="9148" width="12" style="940" customWidth="1"/>
    <col min="9149" max="9149" width="10.88671875" style="940" customWidth="1"/>
    <col min="9150" max="9150" width="13.33203125" style="940" customWidth="1"/>
    <col min="9151" max="9151" width="9.109375" style="940" customWidth="1"/>
    <col min="9152" max="9216" width="8.88671875" style="940"/>
    <col min="9217" max="9224" width="14.44140625" style="940" customWidth="1"/>
    <col min="9225" max="9399" width="8.88671875" style="940"/>
    <col min="9400" max="9400" width="17.44140625" style="940" bestFit="1" customWidth="1"/>
    <col min="9401" max="9401" width="10" style="940" customWidth="1"/>
    <col min="9402" max="9402" width="11.88671875" style="940" customWidth="1"/>
    <col min="9403" max="9403" width="12.5546875" style="940" customWidth="1"/>
    <col min="9404" max="9404" width="12" style="940" customWidth="1"/>
    <col min="9405" max="9405" width="10.88671875" style="940" customWidth="1"/>
    <col min="9406" max="9406" width="13.33203125" style="940" customWidth="1"/>
    <col min="9407" max="9407" width="9.109375" style="940" customWidth="1"/>
    <col min="9408" max="9472" width="8.88671875" style="940"/>
    <col min="9473" max="9480" width="14.44140625" style="940" customWidth="1"/>
    <col min="9481" max="9655" width="8.88671875" style="940"/>
    <col min="9656" max="9656" width="17.44140625" style="940" bestFit="1" customWidth="1"/>
    <col min="9657" max="9657" width="10" style="940" customWidth="1"/>
    <col min="9658" max="9658" width="11.88671875" style="940" customWidth="1"/>
    <col min="9659" max="9659" width="12.5546875" style="940" customWidth="1"/>
    <col min="9660" max="9660" width="12" style="940" customWidth="1"/>
    <col min="9661" max="9661" width="10.88671875" style="940" customWidth="1"/>
    <col min="9662" max="9662" width="13.33203125" style="940" customWidth="1"/>
    <col min="9663" max="9663" width="9.109375" style="940" customWidth="1"/>
    <col min="9664" max="9728" width="8.88671875" style="940"/>
    <col min="9729" max="9736" width="14.44140625" style="940" customWidth="1"/>
    <col min="9737" max="9911" width="8.88671875" style="940"/>
    <col min="9912" max="9912" width="17.44140625" style="940" bestFit="1" customWidth="1"/>
    <col min="9913" max="9913" width="10" style="940" customWidth="1"/>
    <col min="9914" max="9914" width="11.88671875" style="940" customWidth="1"/>
    <col min="9915" max="9915" width="12.5546875" style="940" customWidth="1"/>
    <col min="9916" max="9916" width="12" style="940" customWidth="1"/>
    <col min="9917" max="9917" width="10.88671875" style="940" customWidth="1"/>
    <col min="9918" max="9918" width="13.33203125" style="940" customWidth="1"/>
    <col min="9919" max="9919" width="9.109375" style="940" customWidth="1"/>
    <col min="9920" max="9984" width="8.88671875" style="940"/>
    <col min="9985" max="9992" width="14.44140625" style="940" customWidth="1"/>
    <col min="9993" max="10167" width="8.88671875" style="940"/>
    <col min="10168" max="10168" width="17.44140625" style="940" bestFit="1" customWidth="1"/>
    <col min="10169" max="10169" width="10" style="940" customWidth="1"/>
    <col min="10170" max="10170" width="11.88671875" style="940" customWidth="1"/>
    <col min="10171" max="10171" width="12.5546875" style="940" customWidth="1"/>
    <col min="10172" max="10172" width="12" style="940" customWidth="1"/>
    <col min="10173" max="10173" width="10.88671875" style="940" customWidth="1"/>
    <col min="10174" max="10174" width="13.33203125" style="940" customWidth="1"/>
    <col min="10175" max="10175" width="9.109375" style="940" customWidth="1"/>
    <col min="10176" max="10240" width="8.88671875" style="940"/>
    <col min="10241" max="10248" width="14.44140625" style="940" customWidth="1"/>
    <col min="10249" max="10423" width="8.88671875" style="940"/>
    <col min="10424" max="10424" width="17.44140625" style="940" bestFit="1" customWidth="1"/>
    <col min="10425" max="10425" width="10" style="940" customWidth="1"/>
    <col min="10426" max="10426" width="11.88671875" style="940" customWidth="1"/>
    <col min="10427" max="10427" width="12.5546875" style="940" customWidth="1"/>
    <col min="10428" max="10428" width="12" style="940" customWidth="1"/>
    <col min="10429" max="10429" width="10.88671875" style="940" customWidth="1"/>
    <col min="10430" max="10430" width="13.33203125" style="940" customWidth="1"/>
    <col min="10431" max="10431" width="9.109375" style="940" customWidth="1"/>
    <col min="10432" max="10496" width="8.88671875" style="940"/>
    <col min="10497" max="10504" width="14.44140625" style="940" customWidth="1"/>
    <col min="10505" max="10679" width="8.88671875" style="940"/>
    <col min="10680" max="10680" width="17.44140625" style="940" bestFit="1" customWidth="1"/>
    <col min="10681" max="10681" width="10" style="940" customWidth="1"/>
    <col min="10682" max="10682" width="11.88671875" style="940" customWidth="1"/>
    <col min="10683" max="10683" width="12.5546875" style="940" customWidth="1"/>
    <col min="10684" max="10684" width="12" style="940" customWidth="1"/>
    <col min="10685" max="10685" width="10.88671875" style="940" customWidth="1"/>
    <col min="10686" max="10686" width="13.33203125" style="940" customWidth="1"/>
    <col min="10687" max="10687" width="9.109375" style="940" customWidth="1"/>
    <col min="10688" max="10752" width="8.88671875" style="940"/>
    <col min="10753" max="10760" width="14.44140625" style="940" customWidth="1"/>
    <col min="10761" max="10935" width="8.88671875" style="940"/>
    <col min="10936" max="10936" width="17.44140625" style="940" bestFit="1" customWidth="1"/>
    <col min="10937" max="10937" width="10" style="940" customWidth="1"/>
    <col min="10938" max="10938" width="11.88671875" style="940" customWidth="1"/>
    <col min="10939" max="10939" width="12.5546875" style="940" customWidth="1"/>
    <col min="10940" max="10940" width="12" style="940" customWidth="1"/>
    <col min="10941" max="10941" width="10.88671875" style="940" customWidth="1"/>
    <col min="10942" max="10942" width="13.33203125" style="940" customWidth="1"/>
    <col min="10943" max="10943" width="9.109375" style="940" customWidth="1"/>
    <col min="10944" max="11008" width="8.88671875" style="940"/>
    <col min="11009" max="11016" width="14.44140625" style="940" customWidth="1"/>
    <col min="11017" max="11191" width="8.88671875" style="940"/>
    <col min="11192" max="11192" width="17.44140625" style="940" bestFit="1" customWidth="1"/>
    <col min="11193" max="11193" width="10" style="940" customWidth="1"/>
    <col min="11194" max="11194" width="11.88671875" style="940" customWidth="1"/>
    <col min="11195" max="11195" width="12.5546875" style="940" customWidth="1"/>
    <col min="11196" max="11196" width="12" style="940" customWidth="1"/>
    <col min="11197" max="11197" width="10.88671875" style="940" customWidth="1"/>
    <col min="11198" max="11198" width="13.33203125" style="940" customWidth="1"/>
    <col min="11199" max="11199" width="9.109375" style="940" customWidth="1"/>
    <col min="11200" max="11264" width="8.88671875" style="940"/>
    <col min="11265" max="11272" width="14.44140625" style="940" customWidth="1"/>
    <col min="11273" max="11447" width="8.88671875" style="940"/>
    <col min="11448" max="11448" width="17.44140625" style="940" bestFit="1" customWidth="1"/>
    <col min="11449" max="11449" width="10" style="940" customWidth="1"/>
    <col min="11450" max="11450" width="11.88671875" style="940" customWidth="1"/>
    <col min="11451" max="11451" width="12.5546875" style="940" customWidth="1"/>
    <col min="11452" max="11452" width="12" style="940" customWidth="1"/>
    <col min="11453" max="11453" width="10.88671875" style="940" customWidth="1"/>
    <col min="11454" max="11454" width="13.33203125" style="940" customWidth="1"/>
    <col min="11455" max="11455" width="9.109375" style="940" customWidth="1"/>
    <col min="11456" max="11520" width="8.88671875" style="940"/>
    <col min="11521" max="11528" width="14.44140625" style="940" customWidth="1"/>
    <col min="11529" max="11703" width="8.88671875" style="940"/>
    <col min="11704" max="11704" width="17.44140625" style="940" bestFit="1" customWidth="1"/>
    <col min="11705" max="11705" width="10" style="940" customWidth="1"/>
    <col min="11706" max="11706" width="11.88671875" style="940" customWidth="1"/>
    <col min="11707" max="11707" width="12.5546875" style="940" customWidth="1"/>
    <col min="11708" max="11708" width="12" style="940" customWidth="1"/>
    <col min="11709" max="11709" width="10.88671875" style="940" customWidth="1"/>
    <col min="11710" max="11710" width="13.33203125" style="940" customWidth="1"/>
    <col min="11711" max="11711" width="9.109375" style="940" customWidth="1"/>
    <col min="11712" max="11776" width="8.88671875" style="940"/>
    <col min="11777" max="11784" width="14.44140625" style="940" customWidth="1"/>
    <col min="11785" max="11959" width="8.88671875" style="940"/>
    <col min="11960" max="11960" width="17.44140625" style="940" bestFit="1" customWidth="1"/>
    <col min="11961" max="11961" width="10" style="940" customWidth="1"/>
    <col min="11962" max="11962" width="11.88671875" style="940" customWidth="1"/>
    <col min="11963" max="11963" width="12.5546875" style="940" customWidth="1"/>
    <col min="11964" max="11964" width="12" style="940" customWidth="1"/>
    <col min="11965" max="11965" width="10.88671875" style="940" customWidth="1"/>
    <col min="11966" max="11966" width="13.33203125" style="940" customWidth="1"/>
    <col min="11967" max="11967" width="9.109375" style="940" customWidth="1"/>
    <col min="11968" max="12032" width="8.88671875" style="940"/>
    <col min="12033" max="12040" width="14.44140625" style="940" customWidth="1"/>
    <col min="12041" max="12215" width="8.88671875" style="940"/>
    <col min="12216" max="12216" width="17.44140625" style="940" bestFit="1" customWidth="1"/>
    <col min="12217" max="12217" width="10" style="940" customWidth="1"/>
    <col min="12218" max="12218" width="11.88671875" style="940" customWidth="1"/>
    <col min="12219" max="12219" width="12.5546875" style="940" customWidth="1"/>
    <col min="12220" max="12220" width="12" style="940" customWidth="1"/>
    <col min="12221" max="12221" width="10.88671875" style="940" customWidth="1"/>
    <col min="12222" max="12222" width="13.33203125" style="940" customWidth="1"/>
    <col min="12223" max="12223" width="9.109375" style="940" customWidth="1"/>
    <col min="12224" max="12288" width="8.88671875" style="940"/>
    <col min="12289" max="12296" width="14.44140625" style="940" customWidth="1"/>
    <col min="12297" max="12471" width="8.88671875" style="940"/>
    <col min="12472" max="12472" width="17.44140625" style="940" bestFit="1" customWidth="1"/>
    <col min="12473" max="12473" width="10" style="940" customWidth="1"/>
    <col min="12474" max="12474" width="11.88671875" style="940" customWidth="1"/>
    <col min="12475" max="12475" width="12.5546875" style="940" customWidth="1"/>
    <col min="12476" max="12476" width="12" style="940" customWidth="1"/>
    <col min="12477" max="12477" width="10.88671875" style="940" customWidth="1"/>
    <col min="12478" max="12478" width="13.33203125" style="940" customWidth="1"/>
    <col min="12479" max="12479" width="9.109375" style="940" customWidth="1"/>
    <col min="12480" max="12544" width="8.88671875" style="940"/>
    <col min="12545" max="12552" width="14.44140625" style="940" customWidth="1"/>
    <col min="12553" max="12727" width="8.88671875" style="940"/>
    <col min="12728" max="12728" width="17.44140625" style="940" bestFit="1" customWidth="1"/>
    <col min="12729" max="12729" width="10" style="940" customWidth="1"/>
    <col min="12730" max="12730" width="11.88671875" style="940" customWidth="1"/>
    <col min="12731" max="12731" width="12.5546875" style="940" customWidth="1"/>
    <col min="12732" max="12732" width="12" style="940" customWidth="1"/>
    <col min="12733" max="12733" width="10.88671875" style="940" customWidth="1"/>
    <col min="12734" max="12734" width="13.33203125" style="940" customWidth="1"/>
    <col min="12735" max="12735" width="9.109375" style="940" customWidth="1"/>
    <col min="12736" max="12800" width="8.88671875" style="940"/>
    <col min="12801" max="12808" width="14.44140625" style="940" customWidth="1"/>
    <col min="12809" max="12983" width="8.88671875" style="940"/>
    <col min="12984" max="12984" width="17.44140625" style="940" bestFit="1" customWidth="1"/>
    <col min="12985" max="12985" width="10" style="940" customWidth="1"/>
    <col min="12986" max="12986" width="11.88671875" style="940" customWidth="1"/>
    <col min="12987" max="12987" width="12.5546875" style="940" customWidth="1"/>
    <col min="12988" max="12988" width="12" style="940" customWidth="1"/>
    <col min="12989" max="12989" width="10.88671875" style="940" customWidth="1"/>
    <col min="12990" max="12990" width="13.33203125" style="940" customWidth="1"/>
    <col min="12991" max="12991" width="9.109375" style="940" customWidth="1"/>
    <col min="12992" max="13056" width="8.88671875" style="940"/>
    <col min="13057" max="13064" width="14.44140625" style="940" customWidth="1"/>
    <col min="13065" max="13239" width="8.88671875" style="940"/>
    <col min="13240" max="13240" width="17.44140625" style="940" bestFit="1" customWidth="1"/>
    <col min="13241" max="13241" width="10" style="940" customWidth="1"/>
    <col min="13242" max="13242" width="11.88671875" style="940" customWidth="1"/>
    <col min="13243" max="13243" width="12.5546875" style="940" customWidth="1"/>
    <col min="13244" max="13244" width="12" style="940" customWidth="1"/>
    <col min="13245" max="13245" width="10.88671875" style="940" customWidth="1"/>
    <col min="13246" max="13246" width="13.33203125" style="940" customWidth="1"/>
    <col min="13247" max="13247" width="9.109375" style="940" customWidth="1"/>
    <col min="13248" max="13312" width="8.88671875" style="940"/>
    <col min="13313" max="13320" width="14.44140625" style="940" customWidth="1"/>
    <col min="13321" max="13495" width="8.88671875" style="940"/>
    <col min="13496" max="13496" width="17.44140625" style="940" bestFit="1" customWidth="1"/>
    <col min="13497" max="13497" width="10" style="940" customWidth="1"/>
    <col min="13498" max="13498" width="11.88671875" style="940" customWidth="1"/>
    <col min="13499" max="13499" width="12.5546875" style="940" customWidth="1"/>
    <col min="13500" max="13500" width="12" style="940" customWidth="1"/>
    <col min="13501" max="13501" width="10.88671875" style="940" customWidth="1"/>
    <col min="13502" max="13502" width="13.33203125" style="940" customWidth="1"/>
    <col min="13503" max="13503" width="9.109375" style="940" customWidth="1"/>
    <col min="13504" max="13568" width="8.88671875" style="940"/>
    <col min="13569" max="13576" width="14.44140625" style="940" customWidth="1"/>
    <col min="13577" max="13751" width="8.88671875" style="940"/>
    <col min="13752" max="13752" width="17.44140625" style="940" bestFit="1" customWidth="1"/>
    <col min="13753" max="13753" width="10" style="940" customWidth="1"/>
    <col min="13754" max="13754" width="11.88671875" style="940" customWidth="1"/>
    <col min="13755" max="13755" width="12.5546875" style="940" customWidth="1"/>
    <col min="13756" max="13756" width="12" style="940" customWidth="1"/>
    <col min="13757" max="13757" width="10.88671875" style="940" customWidth="1"/>
    <col min="13758" max="13758" width="13.33203125" style="940" customWidth="1"/>
    <col min="13759" max="13759" width="9.109375" style="940" customWidth="1"/>
    <col min="13760" max="13824" width="8.88671875" style="940"/>
    <col min="13825" max="13832" width="14.44140625" style="940" customWidth="1"/>
    <col min="13833" max="14007" width="8.88671875" style="940"/>
    <col min="14008" max="14008" width="17.44140625" style="940" bestFit="1" customWidth="1"/>
    <col min="14009" max="14009" width="10" style="940" customWidth="1"/>
    <col min="14010" max="14010" width="11.88671875" style="940" customWidth="1"/>
    <col min="14011" max="14011" width="12.5546875" style="940" customWidth="1"/>
    <col min="14012" max="14012" width="12" style="940" customWidth="1"/>
    <col min="14013" max="14013" width="10.88671875" style="940" customWidth="1"/>
    <col min="14014" max="14014" width="13.33203125" style="940" customWidth="1"/>
    <col min="14015" max="14015" width="9.109375" style="940" customWidth="1"/>
    <col min="14016" max="14080" width="8.88671875" style="940"/>
    <col min="14081" max="14088" width="14.44140625" style="940" customWidth="1"/>
    <col min="14089" max="14263" width="8.88671875" style="940"/>
    <col min="14264" max="14264" width="17.44140625" style="940" bestFit="1" customWidth="1"/>
    <col min="14265" max="14265" width="10" style="940" customWidth="1"/>
    <col min="14266" max="14266" width="11.88671875" style="940" customWidth="1"/>
    <col min="14267" max="14267" width="12.5546875" style="940" customWidth="1"/>
    <col min="14268" max="14268" width="12" style="940" customWidth="1"/>
    <col min="14269" max="14269" width="10.88671875" style="940" customWidth="1"/>
    <col min="14270" max="14270" width="13.33203125" style="940" customWidth="1"/>
    <col min="14271" max="14271" width="9.109375" style="940" customWidth="1"/>
    <col min="14272" max="14336" width="8.88671875" style="940"/>
    <col min="14337" max="14344" width="14.44140625" style="940" customWidth="1"/>
    <col min="14345" max="14519" width="8.88671875" style="940"/>
    <col min="14520" max="14520" width="17.44140625" style="940" bestFit="1" customWidth="1"/>
    <col min="14521" max="14521" width="10" style="940" customWidth="1"/>
    <col min="14522" max="14522" width="11.88671875" style="940" customWidth="1"/>
    <col min="14523" max="14523" width="12.5546875" style="940" customWidth="1"/>
    <col min="14524" max="14524" width="12" style="940" customWidth="1"/>
    <col min="14525" max="14525" width="10.88671875" style="940" customWidth="1"/>
    <col min="14526" max="14526" width="13.33203125" style="940" customWidth="1"/>
    <col min="14527" max="14527" width="9.109375" style="940" customWidth="1"/>
    <col min="14528" max="14592" width="8.88671875" style="940"/>
    <col min="14593" max="14600" width="14.44140625" style="940" customWidth="1"/>
    <col min="14601" max="14775" width="8.88671875" style="940"/>
    <col min="14776" max="14776" width="17.44140625" style="940" bestFit="1" customWidth="1"/>
    <col min="14777" max="14777" width="10" style="940" customWidth="1"/>
    <col min="14778" max="14778" width="11.88671875" style="940" customWidth="1"/>
    <col min="14779" max="14779" width="12.5546875" style="940" customWidth="1"/>
    <col min="14780" max="14780" width="12" style="940" customWidth="1"/>
    <col min="14781" max="14781" width="10.88671875" style="940" customWidth="1"/>
    <col min="14782" max="14782" width="13.33203125" style="940" customWidth="1"/>
    <col min="14783" max="14783" width="9.109375" style="940" customWidth="1"/>
    <col min="14784" max="14848" width="8.88671875" style="940"/>
    <col min="14849" max="14856" width="14.44140625" style="940" customWidth="1"/>
    <col min="14857" max="15031" width="8.88671875" style="940"/>
    <col min="15032" max="15032" width="17.44140625" style="940" bestFit="1" customWidth="1"/>
    <col min="15033" max="15033" width="10" style="940" customWidth="1"/>
    <col min="15034" max="15034" width="11.88671875" style="940" customWidth="1"/>
    <col min="15035" max="15035" width="12.5546875" style="940" customWidth="1"/>
    <col min="15036" max="15036" width="12" style="940" customWidth="1"/>
    <col min="15037" max="15037" width="10.88671875" style="940" customWidth="1"/>
    <col min="15038" max="15038" width="13.33203125" style="940" customWidth="1"/>
    <col min="15039" max="15039" width="9.109375" style="940" customWidth="1"/>
    <col min="15040" max="15104" width="8.88671875" style="940"/>
    <col min="15105" max="15112" width="14.44140625" style="940" customWidth="1"/>
    <col min="15113" max="15287" width="8.88671875" style="940"/>
    <col min="15288" max="15288" width="17.44140625" style="940" bestFit="1" customWidth="1"/>
    <col min="15289" max="15289" width="10" style="940" customWidth="1"/>
    <col min="15290" max="15290" width="11.88671875" style="940" customWidth="1"/>
    <col min="15291" max="15291" width="12.5546875" style="940" customWidth="1"/>
    <col min="15292" max="15292" width="12" style="940" customWidth="1"/>
    <col min="15293" max="15293" width="10.88671875" style="940" customWidth="1"/>
    <col min="15294" max="15294" width="13.33203125" style="940" customWidth="1"/>
    <col min="15295" max="15295" width="9.109375" style="940" customWidth="1"/>
    <col min="15296" max="15360" width="8.88671875" style="940"/>
    <col min="15361" max="15368" width="14.44140625" style="940" customWidth="1"/>
    <col min="15369" max="15543" width="8.88671875" style="940"/>
    <col min="15544" max="15544" width="17.44140625" style="940" bestFit="1" customWidth="1"/>
    <col min="15545" max="15545" width="10" style="940" customWidth="1"/>
    <col min="15546" max="15546" width="11.88671875" style="940" customWidth="1"/>
    <col min="15547" max="15547" width="12.5546875" style="940" customWidth="1"/>
    <col min="15548" max="15548" width="12" style="940" customWidth="1"/>
    <col min="15549" max="15549" width="10.88671875" style="940" customWidth="1"/>
    <col min="15550" max="15550" width="13.33203125" style="940" customWidth="1"/>
    <col min="15551" max="15551" width="9.109375" style="940" customWidth="1"/>
    <col min="15552" max="15616" width="8.88671875" style="940"/>
    <col min="15617" max="15624" width="14.44140625" style="940" customWidth="1"/>
    <col min="15625" max="15799" width="8.88671875" style="940"/>
    <col min="15800" max="15800" width="17.44140625" style="940" bestFit="1" customWidth="1"/>
    <col min="15801" max="15801" width="10" style="940" customWidth="1"/>
    <col min="15802" max="15802" width="11.88671875" style="940" customWidth="1"/>
    <col min="15803" max="15803" width="12.5546875" style="940" customWidth="1"/>
    <col min="15804" max="15804" width="12" style="940" customWidth="1"/>
    <col min="15805" max="15805" width="10.88671875" style="940" customWidth="1"/>
    <col min="15806" max="15806" width="13.33203125" style="940" customWidth="1"/>
    <col min="15807" max="15807" width="9.109375" style="940" customWidth="1"/>
    <col min="15808" max="15872" width="8.88671875" style="940"/>
    <col min="15873" max="15880" width="14.44140625" style="940" customWidth="1"/>
    <col min="15881" max="16055" width="8.88671875" style="940"/>
    <col min="16056" max="16056" width="17.44140625" style="940" bestFit="1" customWidth="1"/>
    <col min="16057" max="16057" width="10" style="940" customWidth="1"/>
    <col min="16058" max="16058" width="11.88671875" style="940" customWidth="1"/>
    <col min="16059" max="16059" width="12.5546875" style="940" customWidth="1"/>
    <col min="16060" max="16060" width="12" style="940" customWidth="1"/>
    <col min="16061" max="16061" width="10.88671875" style="940" customWidth="1"/>
    <col min="16062" max="16062" width="13.33203125" style="940" customWidth="1"/>
    <col min="16063" max="16063" width="9.109375" style="940" customWidth="1"/>
    <col min="16064" max="16128" width="8.88671875" style="940"/>
    <col min="16129" max="16136" width="14.44140625" style="940" customWidth="1"/>
    <col min="16137" max="16311" width="8.88671875" style="940"/>
    <col min="16312" max="16312" width="17.44140625" style="940" bestFit="1" customWidth="1"/>
    <col min="16313" max="16313" width="10" style="940" customWidth="1"/>
    <col min="16314" max="16314" width="11.88671875" style="940" customWidth="1"/>
    <col min="16315" max="16315" width="12.5546875" style="940" customWidth="1"/>
    <col min="16316" max="16316" width="12" style="940" customWidth="1"/>
    <col min="16317" max="16317" width="10.88671875" style="940" customWidth="1"/>
    <col min="16318" max="16318" width="13.33203125" style="940" customWidth="1"/>
    <col min="16319" max="16319" width="9.109375" style="940" customWidth="1"/>
    <col min="16320" max="16384" width="8.88671875" style="940"/>
  </cols>
  <sheetData>
    <row r="1" spans="1:8">
      <c r="A1" s="4199" t="s">
        <v>845</v>
      </c>
      <c r="B1" s="4199"/>
      <c r="C1" s="4199"/>
      <c r="D1" s="4199"/>
      <c r="E1" s="4199"/>
      <c r="F1" s="4199"/>
      <c r="G1" s="4199"/>
      <c r="H1" s="4199"/>
    </row>
    <row r="2" spans="1:8">
      <c r="A2" s="4200" t="s">
        <v>188</v>
      </c>
      <c r="B2" s="4200"/>
      <c r="C2" s="4200"/>
      <c r="D2" s="4200"/>
      <c r="E2" s="4200"/>
      <c r="F2" s="4200"/>
      <c r="G2" s="4200"/>
      <c r="H2" s="4200"/>
    </row>
    <row r="3" spans="1:8" s="942" customFormat="1" ht="14.4" thickBot="1">
      <c r="A3" s="4201" t="s">
        <v>836</v>
      </c>
      <c r="B3" s="4201"/>
      <c r="C3" s="4201"/>
      <c r="D3" s="4201"/>
      <c r="E3" s="4201"/>
      <c r="F3" s="4201"/>
      <c r="G3" s="4201"/>
      <c r="H3" s="4201"/>
    </row>
    <row r="4" spans="1:8" s="942" customFormat="1" ht="14.4" thickTop="1">
      <c r="A4" s="4202" t="s">
        <v>336</v>
      </c>
      <c r="B4" s="4204" t="s">
        <v>335</v>
      </c>
      <c r="C4" s="4206" t="s">
        <v>741</v>
      </c>
      <c r="D4" s="4206"/>
      <c r="E4" s="4206"/>
      <c r="F4" s="4206" t="s">
        <v>537</v>
      </c>
      <c r="G4" s="4206"/>
      <c r="H4" s="4207"/>
    </row>
    <row r="5" spans="1:8" s="963" customFormat="1" ht="26.4">
      <c r="A5" s="4203"/>
      <c r="B5" s="4205"/>
      <c r="C5" s="965" t="s">
        <v>835</v>
      </c>
      <c r="D5" s="965" t="s">
        <v>834</v>
      </c>
      <c r="E5" s="965" t="s">
        <v>833</v>
      </c>
      <c r="F5" s="965" t="s">
        <v>835</v>
      </c>
      <c r="G5" s="965" t="s">
        <v>834</v>
      </c>
      <c r="H5" s="964" t="s">
        <v>833</v>
      </c>
    </row>
    <row r="6" spans="1:8">
      <c r="A6" s="962" t="s">
        <v>832</v>
      </c>
      <c r="B6" s="961" t="s">
        <v>831</v>
      </c>
      <c r="C6" s="960">
        <v>3.0172314482558074</v>
      </c>
      <c r="D6" s="960">
        <v>2.4966526060064673</v>
      </c>
      <c r="E6" s="960">
        <v>3.5907264427834082</v>
      </c>
      <c r="F6" s="960" t="s">
        <v>62</v>
      </c>
      <c r="G6" s="960" t="s">
        <v>62</v>
      </c>
      <c r="H6" s="959" t="s">
        <v>62</v>
      </c>
    </row>
    <row r="7" spans="1:8">
      <c r="A7" s="956" t="s">
        <v>830</v>
      </c>
      <c r="B7" s="955" t="s">
        <v>829</v>
      </c>
      <c r="C7" s="951">
        <v>3.575241088137346</v>
      </c>
      <c r="D7" s="951">
        <v>3.052442819824198</v>
      </c>
      <c r="E7" s="951">
        <v>3.9496337028765831</v>
      </c>
      <c r="F7" s="951">
        <v>18.494094651045529</v>
      </c>
      <c r="G7" s="951">
        <v>22.261415644315363</v>
      </c>
      <c r="H7" s="954">
        <v>9.9953941301906184</v>
      </c>
    </row>
    <row r="8" spans="1:8">
      <c r="A8" s="956" t="s">
        <v>323</v>
      </c>
      <c r="B8" s="955" t="s">
        <v>322</v>
      </c>
      <c r="C8" s="951">
        <v>4.1732918756884221</v>
      </c>
      <c r="D8" s="951">
        <v>3.5329725640377072</v>
      </c>
      <c r="E8" s="951">
        <v>4.6995460844465189</v>
      </c>
      <c r="F8" s="951">
        <v>16.727565297216145</v>
      </c>
      <c r="G8" s="951">
        <v>15.742465054306408</v>
      </c>
      <c r="H8" s="954">
        <v>18.986884303315591</v>
      </c>
    </row>
    <row r="9" spans="1:8">
      <c r="A9" s="956" t="s">
        <v>321</v>
      </c>
      <c r="B9" s="955" t="s">
        <v>320</v>
      </c>
      <c r="C9" s="951">
        <v>4.1444134318015893</v>
      </c>
      <c r="D9" s="951">
        <v>3.3883723100042209</v>
      </c>
      <c r="E9" s="951">
        <v>5.0412884582784478</v>
      </c>
      <c r="F9" s="951">
        <v>-0.69198236660761836</v>
      </c>
      <c r="G9" s="951">
        <v>-4.0928779211415076</v>
      </c>
      <c r="H9" s="954">
        <v>7.2718166327371279</v>
      </c>
    </row>
    <row r="10" spans="1:8">
      <c r="A10" s="956" t="s">
        <v>319</v>
      </c>
      <c r="B10" s="955" t="s">
        <v>318</v>
      </c>
      <c r="C10" s="951">
        <v>4.25645463897271</v>
      </c>
      <c r="D10" s="951">
        <v>3.3794396561876079</v>
      </c>
      <c r="E10" s="951">
        <v>5.3973975525384708</v>
      </c>
      <c r="F10" s="951">
        <v>2.7034273731328966</v>
      </c>
      <c r="G10" s="951">
        <v>-0.26362669150138629</v>
      </c>
      <c r="H10" s="954">
        <v>7.0638507835282951</v>
      </c>
    </row>
    <row r="11" spans="1:8">
      <c r="A11" s="956" t="s">
        <v>317</v>
      </c>
      <c r="B11" s="955" t="s">
        <v>316</v>
      </c>
      <c r="C11" s="951">
        <v>4.7317954368411348</v>
      </c>
      <c r="D11" s="951">
        <v>3.9067779098164488</v>
      </c>
      <c r="E11" s="951">
        <v>5.6018992352834163</v>
      </c>
      <c r="F11" s="951">
        <v>11.167528804750717</v>
      </c>
      <c r="G11" s="951">
        <v>15.604310396941329</v>
      </c>
      <c r="H11" s="954">
        <v>3.7888941986266218</v>
      </c>
    </row>
    <row r="12" spans="1:8">
      <c r="A12" s="956" t="s">
        <v>315</v>
      </c>
      <c r="B12" s="955" t="s">
        <v>314</v>
      </c>
      <c r="C12" s="951">
        <v>4.894378644001284</v>
      </c>
      <c r="D12" s="951">
        <v>3.9660005536734819</v>
      </c>
      <c r="E12" s="951">
        <v>6.0531726081997483</v>
      </c>
      <c r="F12" s="951">
        <v>3.4359728633722995</v>
      </c>
      <c r="G12" s="951">
        <v>1.5158948172668403</v>
      </c>
      <c r="H12" s="954">
        <v>8.0557209968004742</v>
      </c>
    </row>
    <row r="13" spans="1:8">
      <c r="A13" s="956" t="s">
        <v>313</v>
      </c>
      <c r="B13" s="955" t="s">
        <v>312</v>
      </c>
      <c r="C13" s="951">
        <v>5.373144524994653</v>
      </c>
      <c r="D13" s="951">
        <v>4.4048298551976988</v>
      </c>
      <c r="E13" s="951">
        <v>6.5143794907749477</v>
      </c>
      <c r="F13" s="951">
        <v>9.7819542748324153</v>
      </c>
      <c r="G13" s="951">
        <v>11.064781650566189</v>
      </c>
      <c r="H13" s="954">
        <v>7.6192587330227326</v>
      </c>
    </row>
    <row r="14" spans="1:8">
      <c r="A14" s="956" t="s">
        <v>311</v>
      </c>
      <c r="B14" s="955" t="s">
        <v>310</v>
      </c>
      <c r="C14" s="951">
        <v>6.0923511605039273</v>
      </c>
      <c r="D14" s="951">
        <v>4.9954171446290943</v>
      </c>
      <c r="E14" s="951">
        <v>7.384864399182228</v>
      </c>
      <c r="F14" s="951">
        <v>13.385209204101784</v>
      </c>
      <c r="G14" s="951">
        <v>13.407720816605504</v>
      </c>
      <c r="H14" s="954">
        <v>13.362514567043249</v>
      </c>
    </row>
    <row r="15" spans="1:8">
      <c r="A15" s="956" t="s">
        <v>309</v>
      </c>
      <c r="B15" s="955" t="s">
        <v>308</v>
      </c>
      <c r="C15" s="951">
        <v>6.7270971361412153</v>
      </c>
      <c r="D15" s="951">
        <v>5.5440422060166545</v>
      </c>
      <c r="E15" s="951">
        <v>8.078532865882643</v>
      </c>
      <c r="F15" s="951">
        <v>10.418735869203985</v>
      </c>
      <c r="G15" s="951">
        <v>10.982567531470806</v>
      </c>
      <c r="H15" s="954">
        <v>9.3931104107643364</v>
      </c>
    </row>
    <row r="16" spans="1:8">
      <c r="A16" s="956" t="s">
        <v>307</v>
      </c>
      <c r="B16" s="955" t="s">
        <v>306</v>
      </c>
      <c r="C16" s="951">
        <v>7.6801948367665496</v>
      </c>
      <c r="D16" s="951">
        <v>6.4318835656545454</v>
      </c>
      <c r="E16" s="951">
        <v>8.9346983986957049</v>
      </c>
      <c r="F16" s="951">
        <v>14.168038328223844</v>
      </c>
      <c r="G16" s="951">
        <v>16.01433262312402</v>
      </c>
      <c r="H16" s="954">
        <v>10.598032427754703</v>
      </c>
    </row>
    <row r="17" spans="1:8">
      <c r="A17" s="956" t="s">
        <v>305</v>
      </c>
      <c r="B17" s="955" t="s">
        <v>304</v>
      </c>
      <c r="C17" s="951">
        <v>8.1592035753416567</v>
      </c>
      <c r="D17" s="951">
        <v>6.7878313754822228</v>
      </c>
      <c r="E17" s="951">
        <v>9.6890270960399878</v>
      </c>
      <c r="F17" s="951">
        <v>6.2369347230880123</v>
      </c>
      <c r="G17" s="951">
        <v>5.5341146367821921</v>
      </c>
      <c r="H17" s="954">
        <v>8.4426878634694447</v>
      </c>
    </row>
    <row r="18" spans="1:8">
      <c r="A18" s="956" t="s">
        <v>303</v>
      </c>
      <c r="B18" s="955" t="s">
        <v>302</v>
      </c>
      <c r="C18" s="951">
        <v>8.4972226376984068</v>
      </c>
      <c r="D18" s="951">
        <v>6.8569388876901955</v>
      </c>
      <c r="E18" s="951">
        <v>10.647491404772833</v>
      </c>
      <c r="F18" s="951">
        <v>4.1427948112275885</v>
      </c>
      <c r="G18" s="951">
        <v>1.0181088536994451</v>
      </c>
      <c r="H18" s="954">
        <v>9.8922657479674285</v>
      </c>
    </row>
    <row r="19" spans="1:8">
      <c r="A19" s="956" t="s">
        <v>301</v>
      </c>
      <c r="B19" s="955" t="s">
        <v>300</v>
      </c>
      <c r="C19" s="951">
        <v>9.8435977729799546</v>
      </c>
      <c r="D19" s="951">
        <v>8.1343433907274036</v>
      </c>
      <c r="E19" s="951">
        <v>11.792918012759355</v>
      </c>
      <c r="F19" s="951">
        <v>15.8448847663268</v>
      </c>
      <c r="G19" s="951">
        <v>18.629369810053987</v>
      </c>
      <c r="H19" s="954">
        <v>10.757713384704616</v>
      </c>
    </row>
    <row r="20" spans="1:8">
      <c r="A20" s="956" t="s">
        <v>299</v>
      </c>
      <c r="B20" s="955" t="s">
        <v>298</v>
      </c>
      <c r="C20" s="951">
        <v>11.150036825645062</v>
      </c>
      <c r="D20" s="951">
        <v>9.3646664058998095</v>
      </c>
      <c r="E20" s="951">
        <v>12.917094070011025</v>
      </c>
      <c r="F20" s="951">
        <v>13.27196704695919</v>
      </c>
      <c r="G20" s="951">
        <v>15.125043978041177</v>
      </c>
      <c r="H20" s="954">
        <v>9.532636926970639</v>
      </c>
    </row>
    <row r="21" spans="1:8">
      <c r="A21" s="956" t="s">
        <v>297</v>
      </c>
      <c r="B21" s="955" t="s">
        <v>296</v>
      </c>
      <c r="C21" s="951">
        <v>12.353175019557968</v>
      </c>
      <c r="D21" s="951">
        <v>10.495817882837498</v>
      </c>
      <c r="E21" s="951">
        <v>14.081143008190901</v>
      </c>
      <c r="F21" s="951">
        <v>10.790441437338501</v>
      </c>
      <c r="G21" s="951">
        <v>12.078929754775402</v>
      </c>
      <c r="H21" s="954">
        <v>9.0116935889039524</v>
      </c>
    </row>
    <row r="22" spans="1:8">
      <c r="A22" s="956" t="s">
        <v>295</v>
      </c>
      <c r="B22" s="955" t="s">
        <v>294</v>
      </c>
      <c r="C22" s="951">
        <v>13.380259430593842</v>
      </c>
      <c r="D22" s="951">
        <v>11.115674596019849</v>
      </c>
      <c r="E22" s="951">
        <v>15.887330113386264</v>
      </c>
      <c r="F22" s="951">
        <v>8.3143354595863457</v>
      </c>
      <c r="G22" s="951">
        <v>5.9057495099636128</v>
      </c>
      <c r="H22" s="954">
        <v>12.826992128016286</v>
      </c>
    </row>
    <row r="23" spans="1:8">
      <c r="A23" s="956" t="s">
        <v>293</v>
      </c>
      <c r="B23" s="955" t="s">
        <v>292</v>
      </c>
      <c r="C23" s="951">
        <v>14.678445432651719</v>
      </c>
      <c r="D23" s="951">
        <v>12.333946124877523</v>
      </c>
      <c r="E23" s="951">
        <v>17.167378969374948</v>
      </c>
      <c r="F23" s="951">
        <v>9.7022483666466854</v>
      </c>
      <c r="G23" s="951">
        <v>10.95994236187785</v>
      </c>
      <c r="H23" s="954">
        <v>8.0570419752916393</v>
      </c>
    </row>
    <row r="24" spans="1:8">
      <c r="A24" s="958" t="s">
        <v>291</v>
      </c>
      <c r="B24" s="957" t="s">
        <v>290</v>
      </c>
      <c r="C24" s="951">
        <v>16.118735143508651</v>
      </c>
      <c r="D24" s="951">
        <v>13.563660049704328</v>
      </c>
      <c r="E24" s="951">
        <v>18.763442575466343</v>
      </c>
      <c r="F24" s="951">
        <v>9.812276902655185</v>
      </c>
      <c r="G24" s="951">
        <v>9.9701580692531024</v>
      </c>
      <c r="H24" s="954">
        <v>9.2970721327852601</v>
      </c>
    </row>
    <row r="25" spans="1:8">
      <c r="A25" s="956" t="s">
        <v>289</v>
      </c>
      <c r="B25" s="955" t="s">
        <v>288</v>
      </c>
      <c r="C25" s="951">
        <v>19.512336924588599</v>
      </c>
      <c r="D25" s="951">
        <v>16.889321239612578</v>
      </c>
      <c r="E25" s="951">
        <v>21.538946935360819</v>
      </c>
      <c r="F25" s="951">
        <v>21.053772215164329</v>
      </c>
      <c r="G25" s="951">
        <v>24.518906974380755</v>
      </c>
      <c r="H25" s="954">
        <v>14.792084921151513</v>
      </c>
    </row>
    <row r="26" spans="1:8">
      <c r="A26" s="956" t="s">
        <v>287</v>
      </c>
      <c r="B26" s="955" t="s">
        <v>286</v>
      </c>
      <c r="C26" s="951">
        <v>21.241748814456301</v>
      </c>
      <c r="D26" s="951">
        <v>17.95469700959104</v>
      </c>
      <c r="E26" s="951">
        <v>24.446777803797325</v>
      </c>
      <c r="F26" s="951">
        <v>8.8631715234907205</v>
      </c>
      <c r="G26" s="951">
        <v>6.307984523852312</v>
      </c>
      <c r="H26" s="954">
        <v>13.500339070257297</v>
      </c>
    </row>
    <row r="27" spans="1:8">
      <c r="A27" s="958" t="s">
        <v>285</v>
      </c>
      <c r="B27" s="957" t="s">
        <v>284</v>
      </c>
      <c r="C27" s="951">
        <v>23.142863124940963</v>
      </c>
      <c r="D27" s="951">
        <v>19.58796576789987</v>
      </c>
      <c r="E27" s="951">
        <v>26.651723731458642</v>
      </c>
      <c r="F27" s="951">
        <v>8.94989544924303</v>
      </c>
      <c r="G27" s="951">
        <v>9.0966099702844758</v>
      </c>
      <c r="H27" s="954">
        <v>9.0193723907402727</v>
      </c>
    </row>
    <row r="28" spans="1:8">
      <c r="A28" s="958" t="s">
        <v>283</v>
      </c>
      <c r="B28" s="957" t="s">
        <v>282</v>
      </c>
      <c r="C28" s="951">
        <v>24.915089407891525</v>
      </c>
      <c r="D28" s="951">
        <v>21.026327890516349</v>
      </c>
      <c r="E28" s="951">
        <v>28.768938841777903</v>
      </c>
      <c r="F28" s="951">
        <v>7.6577659098741435</v>
      </c>
      <c r="G28" s="951">
        <v>7.3430908531279186</v>
      </c>
      <c r="H28" s="954">
        <v>7.9440081686731077</v>
      </c>
    </row>
    <row r="29" spans="1:8">
      <c r="A29" s="958" t="s">
        <v>281</v>
      </c>
      <c r="B29" s="957" t="s">
        <v>280</v>
      </c>
      <c r="C29" s="951">
        <v>26.941811466159187</v>
      </c>
      <c r="D29" s="951">
        <v>22.903161024060857</v>
      </c>
      <c r="E29" s="951">
        <v>30.68996959643939</v>
      </c>
      <c r="F29" s="951">
        <v>8.1345164975636237</v>
      </c>
      <c r="G29" s="951">
        <v>8.9261098909763916</v>
      </c>
      <c r="H29" s="954">
        <v>6.677447385969586</v>
      </c>
    </row>
    <row r="30" spans="1:8">
      <c r="A30" s="958" t="s">
        <v>279</v>
      </c>
      <c r="B30" s="957" t="s">
        <v>278</v>
      </c>
      <c r="C30" s="951">
        <v>29.121671388969002</v>
      </c>
      <c r="D30" s="951">
        <v>24.7775592343807</v>
      </c>
      <c r="E30" s="951">
        <v>33.147724661620913</v>
      </c>
      <c r="F30" s="951">
        <v>8.090992417298537</v>
      </c>
      <c r="G30" s="951">
        <v>8.1840153346112174</v>
      </c>
      <c r="H30" s="954">
        <v>8.0083333333333258</v>
      </c>
    </row>
    <row r="31" spans="1:8">
      <c r="A31" s="956" t="s">
        <v>277</v>
      </c>
      <c r="B31" s="955" t="s">
        <v>276</v>
      </c>
      <c r="C31" s="951">
        <v>31.546232374174561</v>
      </c>
      <c r="D31" s="951">
        <v>26.703493851705257</v>
      </c>
      <c r="E31" s="951">
        <v>36.137439199807382</v>
      </c>
      <c r="F31" s="951">
        <v>8.3256244218316482</v>
      </c>
      <c r="G31" s="951">
        <v>7.7728988521685665</v>
      </c>
      <c r="H31" s="954">
        <v>9.0193657896766979</v>
      </c>
    </row>
    <row r="32" spans="1:8">
      <c r="A32" s="956" t="s">
        <v>275</v>
      </c>
      <c r="B32" s="955" t="s">
        <v>274</v>
      </c>
      <c r="C32" s="951">
        <v>35.135929610603903</v>
      </c>
      <c r="D32" s="951">
        <v>31.0306432842868</v>
      </c>
      <c r="E32" s="951">
        <v>38.237144619697112</v>
      </c>
      <c r="F32" s="951">
        <v>11.379163108454307</v>
      </c>
      <c r="G32" s="951">
        <v>16.204431736954959</v>
      </c>
      <c r="H32" s="954">
        <v>5.8103326256192815</v>
      </c>
    </row>
    <row r="33" spans="1:8">
      <c r="A33" s="956" t="s">
        <v>273</v>
      </c>
      <c r="B33" s="955" t="s">
        <v>272</v>
      </c>
      <c r="C33" s="951">
        <v>36.328005428329966</v>
      </c>
      <c r="D33" s="951">
        <v>31.173799970411025</v>
      </c>
      <c r="E33" s="951">
        <v>40.94041944165015</v>
      </c>
      <c r="F33" s="951">
        <v>3.3927544565842283</v>
      </c>
      <c r="G33" s="951">
        <v>0.46133973057760613</v>
      </c>
      <c r="H33" s="954">
        <v>7.0697612199852813</v>
      </c>
    </row>
    <row r="34" spans="1:8">
      <c r="A34" s="956" t="s">
        <v>271</v>
      </c>
      <c r="B34" s="955" t="s">
        <v>270</v>
      </c>
      <c r="C34" s="951">
        <v>37.212521195154963</v>
      </c>
      <c r="D34" s="951">
        <v>30.465651563049864</v>
      </c>
      <c r="E34" s="951">
        <v>44.247263665666502</v>
      </c>
      <c r="F34" s="951">
        <v>2.4348041033246801</v>
      </c>
      <c r="G34" s="951">
        <v>-2.2716140093068873</v>
      </c>
      <c r="H34" s="954">
        <v>8.0772113943028643</v>
      </c>
    </row>
    <row r="35" spans="1:8">
      <c r="A35" s="956" t="s">
        <v>269</v>
      </c>
      <c r="B35" s="955" t="s">
        <v>268</v>
      </c>
      <c r="C35" s="951">
        <v>38.28785889137113</v>
      </c>
      <c r="D35" s="951">
        <v>31.57463869155885</v>
      </c>
      <c r="E35" s="951">
        <v>45.183307738357882</v>
      </c>
      <c r="F35" s="951">
        <v>2.8897200772200762</v>
      </c>
      <c r="G35" s="951">
        <v>3.6401227993233505</v>
      </c>
      <c r="H35" s="954">
        <v>2.1154846540662078</v>
      </c>
    </row>
    <row r="36" spans="1:8">
      <c r="A36" s="956" t="s">
        <v>267</v>
      </c>
      <c r="B36" s="955" t="s">
        <v>266</v>
      </c>
      <c r="C36" s="951">
        <v>40.106279630275303</v>
      </c>
      <c r="D36" s="951">
        <v>32.9871179946512</v>
      </c>
      <c r="E36" s="951">
        <v>47.431348011297075</v>
      </c>
      <c r="F36" s="951">
        <v>4.7493403693931384</v>
      </c>
      <c r="G36" s="951">
        <v>4.473461491959867</v>
      </c>
      <c r="H36" s="954">
        <v>4.9753778230599437</v>
      </c>
    </row>
    <row r="37" spans="1:8">
      <c r="A37" s="956" t="s">
        <v>265</v>
      </c>
      <c r="B37" s="955" t="s">
        <v>264</v>
      </c>
      <c r="C37" s="951">
        <v>41.695714053910059</v>
      </c>
      <c r="D37" s="951">
        <v>34.08083507664027</v>
      </c>
      <c r="E37" s="951">
        <v>49.653813309572563</v>
      </c>
      <c r="F37" s="951">
        <v>3.9630562552476931</v>
      </c>
      <c r="G37" s="951">
        <v>3.3155884735562893</v>
      </c>
      <c r="H37" s="954">
        <v>4.6856465005931085</v>
      </c>
    </row>
    <row r="38" spans="1:8">
      <c r="A38" s="956" t="s">
        <v>263</v>
      </c>
      <c r="B38" s="955" t="s">
        <v>262</v>
      </c>
      <c r="C38" s="951">
        <v>43.588218600695519</v>
      </c>
      <c r="D38" s="951">
        <v>35.432234193652945</v>
      </c>
      <c r="E38" s="951">
        <v>52.206195781009768</v>
      </c>
      <c r="F38" s="951">
        <v>4.5388467129704679</v>
      </c>
      <c r="G38" s="951">
        <v>3.9652758330999802</v>
      </c>
      <c r="H38" s="954">
        <v>5.1403553953128949</v>
      </c>
    </row>
    <row r="39" spans="1:8">
      <c r="A39" s="956" t="s">
        <v>261</v>
      </c>
      <c r="B39" s="955" t="s">
        <v>260</v>
      </c>
      <c r="C39" s="951">
        <v>47.058932751739768</v>
      </c>
      <c r="D39" s="951">
        <v>38.198021369572956</v>
      </c>
      <c r="E39" s="951">
        <v>56.433739092919303</v>
      </c>
      <c r="F39" s="951">
        <v>7.9625051503914079</v>
      </c>
      <c r="G39" s="951">
        <v>7.8058503474653946</v>
      </c>
      <c r="H39" s="954">
        <v>8.0977808259442838</v>
      </c>
    </row>
    <row r="40" spans="1:8">
      <c r="A40" s="956" t="s">
        <v>259</v>
      </c>
      <c r="B40" s="955" t="s">
        <v>258</v>
      </c>
      <c r="C40" s="951">
        <v>49.835409784092413</v>
      </c>
      <c r="D40" s="951">
        <v>40.871882865443062</v>
      </c>
      <c r="E40" s="951">
        <v>59.198992308472356</v>
      </c>
      <c r="F40" s="951">
        <v>5.9000000000000199</v>
      </c>
      <c r="G40" s="951">
        <v>7</v>
      </c>
      <c r="H40" s="954">
        <v>4.9000000000000199</v>
      </c>
    </row>
    <row r="41" spans="1:8">
      <c r="A41" s="956" t="s">
        <v>257</v>
      </c>
      <c r="B41" s="955" t="s">
        <v>256</v>
      </c>
      <c r="C41" s="951">
        <v>53.17659400946593</v>
      </c>
      <c r="D41" s="951">
        <v>44.691685002400355</v>
      </c>
      <c r="E41" s="951">
        <v>61.625643089467886</v>
      </c>
      <c r="F41" s="951">
        <v>6.7044381491973439</v>
      </c>
      <c r="G41" s="951">
        <v>9.3457943925233593</v>
      </c>
      <c r="H41" s="954">
        <v>4.0991420400381458</v>
      </c>
    </row>
    <row r="42" spans="1:8">
      <c r="A42" s="956" t="s">
        <v>255</v>
      </c>
      <c r="B42" s="955" t="s">
        <v>254</v>
      </c>
      <c r="C42" s="951">
        <v>59.867197773444531</v>
      </c>
      <c r="D42" s="951">
        <v>52.44588334042367</v>
      </c>
      <c r="E42" s="951">
        <v>67.156149520573976</v>
      </c>
      <c r="F42" s="951">
        <v>12.630639531789086</v>
      </c>
      <c r="G42" s="951">
        <v>17.115386301821857</v>
      </c>
      <c r="H42" s="954">
        <v>8.8837703542190951</v>
      </c>
    </row>
    <row r="43" spans="1:8">
      <c r="A43" s="956" t="s">
        <v>253</v>
      </c>
      <c r="B43" s="955" t="s">
        <v>252</v>
      </c>
      <c r="C43" s="951">
        <v>65.600152255925224</v>
      </c>
      <c r="D43" s="951">
        <v>60.397438122189776</v>
      </c>
      <c r="E43" s="951">
        <v>70.439652573463675</v>
      </c>
      <c r="F43" s="951">
        <v>9.6000000000000085</v>
      </c>
      <c r="G43" s="951">
        <v>15.452698136243754</v>
      </c>
      <c r="H43" s="954">
        <v>5.0045618527696689</v>
      </c>
    </row>
    <row r="44" spans="1:8">
      <c r="A44" s="956" t="s">
        <v>251</v>
      </c>
      <c r="B44" s="955" t="s">
        <v>250</v>
      </c>
      <c r="C44" s="951">
        <v>71.87114720286749</v>
      </c>
      <c r="D44" s="951">
        <v>69.31190135931385</v>
      </c>
      <c r="E44" s="951">
        <v>74.288433579600763</v>
      </c>
      <c r="F44" s="951">
        <v>9.6430494983031849</v>
      </c>
      <c r="G44" s="951">
        <v>14.700000000000003</v>
      </c>
      <c r="H44" s="954">
        <v>5.4000000000000057</v>
      </c>
    </row>
    <row r="45" spans="1:8">
      <c r="A45" s="956" t="s">
        <v>249</v>
      </c>
      <c r="B45" s="955" t="s">
        <v>248</v>
      </c>
      <c r="C45" s="951">
        <v>77.847239504565508</v>
      </c>
      <c r="D45" s="951">
        <v>74.5561713765115</v>
      </c>
      <c r="E45" s="951">
        <v>80.902467801290896</v>
      </c>
      <c r="F45" s="951">
        <v>8.3042709975642168</v>
      </c>
      <c r="G45" s="951">
        <v>7.6999999999999886</v>
      </c>
      <c r="H45" s="954">
        <v>9.0000000000000142</v>
      </c>
    </row>
    <row r="46" spans="1:8">
      <c r="A46" s="958" t="s">
        <v>247</v>
      </c>
      <c r="B46" s="957" t="s">
        <v>246</v>
      </c>
      <c r="C46" s="951">
        <v>85.50608080991114</v>
      </c>
      <c r="D46" s="951">
        <v>81.743765730886125</v>
      </c>
      <c r="E46" s="951">
        <v>89.05244028862667</v>
      </c>
      <c r="F46" s="951">
        <v>9.8999999999999915</v>
      </c>
      <c r="G46" s="951">
        <v>9.6000000000000085</v>
      </c>
      <c r="H46" s="954">
        <v>10.000000000000014</v>
      </c>
    </row>
    <row r="47" spans="1:8">
      <c r="A47" s="956" t="s">
        <v>245</v>
      </c>
      <c r="B47" s="955" t="s">
        <v>244</v>
      </c>
      <c r="C47" s="951">
        <v>93.270804713948195</v>
      </c>
      <c r="D47" s="951">
        <v>91.216875030540223</v>
      </c>
      <c r="E47" s="951">
        <v>95.090850371569019</v>
      </c>
      <c r="F47" s="951">
        <v>9.0999999999999943</v>
      </c>
      <c r="G47" s="951">
        <v>11.600000000000009</v>
      </c>
      <c r="H47" s="954">
        <v>6.8000000000000114</v>
      </c>
    </row>
    <row r="48" spans="1:8">
      <c r="A48" s="956" t="s">
        <v>243</v>
      </c>
      <c r="B48" s="955" t="s">
        <v>242</v>
      </c>
      <c r="C48" s="951">
        <v>100.000232097447</v>
      </c>
      <c r="D48" s="951">
        <v>100.002419945542</v>
      </c>
      <c r="E48" s="951">
        <v>100.00058567265299</v>
      </c>
      <c r="F48" s="951">
        <v>7.21</v>
      </c>
      <c r="G48" s="951">
        <v>9.6300000000000008</v>
      </c>
      <c r="H48" s="954">
        <v>5.16</v>
      </c>
    </row>
    <row r="49" spans="1:8">
      <c r="A49" s="958" t="s">
        <v>241</v>
      </c>
      <c r="B49" s="957" t="s">
        <v>240</v>
      </c>
      <c r="C49" s="951">
        <v>109.92</v>
      </c>
      <c r="D49" s="951">
        <v>110.91</v>
      </c>
      <c r="E49" s="951">
        <v>109.16</v>
      </c>
      <c r="F49" s="951">
        <v>9.92</v>
      </c>
      <c r="G49" s="951">
        <v>10.91</v>
      </c>
      <c r="H49" s="954">
        <v>9.16</v>
      </c>
    </row>
    <row r="50" spans="1:8">
      <c r="A50" s="956" t="s">
        <v>58</v>
      </c>
      <c r="B50" s="955" t="s">
        <v>239</v>
      </c>
      <c r="C50" s="951">
        <v>114.83</v>
      </c>
      <c r="D50" s="951">
        <v>113.03</v>
      </c>
      <c r="E50" s="951">
        <v>116.27</v>
      </c>
      <c r="F50" s="951">
        <v>4.47</v>
      </c>
      <c r="G50" s="951">
        <v>1.91</v>
      </c>
      <c r="H50" s="954">
        <v>6.51</v>
      </c>
    </row>
    <row r="51" spans="1:8">
      <c r="A51" s="956" t="s">
        <v>238</v>
      </c>
      <c r="B51" s="955" t="s">
        <v>237</v>
      </c>
      <c r="C51" s="951">
        <v>119.59</v>
      </c>
      <c r="D51" s="951">
        <v>116.13</v>
      </c>
      <c r="E51" s="951">
        <v>122.38</v>
      </c>
      <c r="F51" s="951">
        <v>4.1500000000000004</v>
      </c>
      <c r="G51" s="951">
        <v>2.74</v>
      </c>
      <c r="H51" s="954">
        <v>5.26</v>
      </c>
    </row>
    <row r="52" spans="1:8">
      <c r="A52" s="956" t="s">
        <v>59</v>
      </c>
      <c r="B52" s="955" t="s">
        <v>236</v>
      </c>
      <c r="C52" s="951">
        <v>125.14</v>
      </c>
      <c r="D52" s="951">
        <v>119.72</v>
      </c>
      <c r="E52" s="951">
        <v>129.55000000000001</v>
      </c>
      <c r="F52" s="951">
        <v>4.6399999999999997</v>
      </c>
      <c r="G52" s="951">
        <v>3.09</v>
      </c>
      <c r="H52" s="954">
        <v>5.86</v>
      </c>
    </row>
    <row r="53" spans="1:8">
      <c r="A53" s="953" t="s">
        <v>60</v>
      </c>
      <c r="B53" s="952" t="s">
        <v>235</v>
      </c>
      <c r="C53" s="951">
        <v>132.84</v>
      </c>
      <c r="D53" s="951">
        <v>129.49</v>
      </c>
      <c r="E53" s="951">
        <v>135.52000000000001</v>
      </c>
      <c r="F53" s="950">
        <v>6.15</v>
      </c>
      <c r="G53" s="950">
        <v>8.16</v>
      </c>
      <c r="H53" s="949">
        <v>4.6100000000000003</v>
      </c>
    </row>
    <row r="54" spans="1:8">
      <c r="A54" s="953" t="s">
        <v>61</v>
      </c>
      <c r="B54" s="952" t="s">
        <v>234</v>
      </c>
      <c r="C54" s="951">
        <v>137.62</v>
      </c>
      <c r="D54" s="951">
        <v>135.97</v>
      </c>
      <c r="E54" s="951">
        <v>138.91999999999999</v>
      </c>
      <c r="F54" s="950">
        <v>3.6</v>
      </c>
      <c r="G54" s="950">
        <v>5</v>
      </c>
      <c r="H54" s="949">
        <v>2.5099999999999998</v>
      </c>
    </row>
    <row r="55" spans="1:8">
      <c r="A55" s="953" t="s">
        <v>150</v>
      </c>
      <c r="B55" s="952" t="s">
        <v>224</v>
      </c>
      <c r="C55" s="951">
        <v>146.32</v>
      </c>
      <c r="D55" s="951">
        <v>143.69999999999999</v>
      </c>
      <c r="E55" s="951">
        <v>148.41</v>
      </c>
      <c r="F55" s="950">
        <v>6.32</v>
      </c>
      <c r="G55" s="950">
        <v>5.69</v>
      </c>
      <c r="H55" s="949">
        <v>6.83</v>
      </c>
    </row>
    <row r="56" spans="1:8">
      <c r="A56" s="953" t="s">
        <v>173</v>
      </c>
      <c r="B56" s="952" t="s">
        <v>223</v>
      </c>
      <c r="C56" s="951">
        <v>157.63999999999999</v>
      </c>
      <c r="D56" s="951">
        <v>153.22</v>
      </c>
      <c r="E56" s="951">
        <v>161.19999999999999</v>
      </c>
      <c r="F56" s="950">
        <v>7.74</v>
      </c>
      <c r="G56" s="950">
        <v>6.62</v>
      </c>
      <c r="H56" s="949">
        <v>8.6199999999999992</v>
      </c>
    </row>
    <row r="57" spans="1:8" ht="17.399999999999999" thickBot="1">
      <c r="A57" s="948" t="s">
        <v>828</v>
      </c>
      <c r="B57" s="947" t="s">
        <v>827</v>
      </c>
      <c r="C57" s="946">
        <v>166.22</v>
      </c>
      <c r="D57" s="946">
        <v>163.13</v>
      </c>
      <c r="E57" s="946">
        <v>168.68</v>
      </c>
      <c r="F57" s="945">
        <v>5.44</v>
      </c>
      <c r="G57" s="945">
        <v>6.47</v>
      </c>
      <c r="H57" s="944">
        <v>4.6399999999999997</v>
      </c>
    </row>
    <row r="58" spans="1:8" ht="14.4" thickTop="1">
      <c r="B58" s="943"/>
      <c r="C58" s="943"/>
      <c r="D58" s="943"/>
      <c r="E58" s="943"/>
    </row>
    <row r="59" spans="1:8">
      <c r="B59" s="943"/>
      <c r="C59" s="943"/>
      <c r="D59" s="943"/>
      <c r="E59" s="943"/>
    </row>
    <row r="60" spans="1:8">
      <c r="B60" s="942"/>
      <c r="C60" s="942"/>
      <c r="D60" s="942"/>
      <c r="E60" s="942"/>
      <c r="F60" s="941"/>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2"/>
  <sheetViews>
    <sheetView showGridLines="0" view="pageBreakPreview" zoomScaleSheetLayoutView="100" workbookViewId="0">
      <pane xSplit="1" ySplit="4" topLeftCell="B5" activePane="bottomRight" state="frozen"/>
      <selection activeCell="L288" sqref="L288"/>
      <selection pane="topRight" activeCell="L288" sqref="L288"/>
      <selection pane="bottomLeft" activeCell="L288" sqref="L288"/>
      <selection pane="bottomRight" activeCell="T95" sqref="T95"/>
    </sheetView>
  </sheetViews>
  <sheetFormatPr defaultColWidth="9.109375" defaultRowHeight="13.8"/>
  <cols>
    <col min="1" max="1" width="9.88671875" style="643" bestFit="1" customWidth="1"/>
    <col min="2" max="2" width="10" style="643" bestFit="1" customWidth="1"/>
    <col min="3" max="3" width="7" style="643" bestFit="1" customWidth="1"/>
    <col min="4" max="4" width="6.88671875" style="643" bestFit="1" customWidth="1"/>
    <col min="5" max="5" width="7.88671875" style="643" bestFit="1" customWidth="1"/>
    <col min="6" max="6" width="7" style="643" bestFit="1" customWidth="1"/>
    <col min="7" max="7" width="9.109375" style="643" bestFit="1" customWidth="1"/>
    <col min="8" max="8" width="6.88671875" style="643" bestFit="1" customWidth="1"/>
    <col min="9" max="16" width="7" style="643" bestFit="1" customWidth="1"/>
    <col min="17" max="16384" width="9.109375" style="643"/>
  </cols>
  <sheetData>
    <row r="1" spans="1:16" ht="18">
      <c r="A1" s="4216" t="s">
        <v>884</v>
      </c>
      <c r="B1" s="4217"/>
      <c r="C1" s="4217"/>
      <c r="D1" s="4217"/>
      <c r="E1" s="4217"/>
      <c r="F1" s="4217"/>
      <c r="G1" s="4217"/>
      <c r="H1" s="4217"/>
      <c r="I1" s="4217"/>
      <c r="J1" s="4217"/>
      <c r="K1" s="4217"/>
      <c r="L1" s="4217"/>
      <c r="M1" s="4217"/>
      <c r="N1" s="4217"/>
      <c r="O1" s="4217"/>
      <c r="P1" s="4217"/>
    </row>
    <row r="2" spans="1:16" ht="18.600000000000001" thickBot="1">
      <c r="A2" s="4216" t="s">
        <v>507</v>
      </c>
      <c r="B2" s="4217"/>
      <c r="C2" s="4217"/>
      <c r="D2" s="4217"/>
      <c r="E2" s="4217"/>
      <c r="F2" s="4217"/>
      <c r="G2" s="4217"/>
      <c r="H2" s="4217"/>
      <c r="I2" s="4217"/>
      <c r="J2" s="4217"/>
      <c r="K2" s="4217"/>
      <c r="L2" s="4217"/>
      <c r="M2" s="4217"/>
      <c r="N2" s="4217"/>
      <c r="O2" s="4217"/>
      <c r="P2" s="4217"/>
    </row>
    <row r="3" spans="1:16" ht="16.2" thickTop="1">
      <c r="A3" s="4218" t="s">
        <v>336</v>
      </c>
      <c r="B3" s="4220" t="s">
        <v>90</v>
      </c>
      <c r="C3" s="4222" t="s">
        <v>844</v>
      </c>
      <c r="D3" s="4223"/>
      <c r="E3" s="4223"/>
      <c r="F3" s="4223"/>
      <c r="G3" s="4223"/>
      <c r="H3" s="4224"/>
      <c r="I3" s="4222" t="s">
        <v>843</v>
      </c>
      <c r="J3" s="4224"/>
      <c r="K3" s="4222" t="s">
        <v>842</v>
      </c>
      <c r="L3" s="4223"/>
      <c r="M3" s="4223"/>
      <c r="N3" s="4223"/>
      <c r="O3" s="4223"/>
      <c r="P3" s="4225"/>
    </row>
    <row r="4" spans="1:16" ht="23.4" thickBot="1">
      <c r="A4" s="4219"/>
      <c r="B4" s="4221"/>
      <c r="C4" s="1031" t="s">
        <v>683</v>
      </c>
      <c r="D4" s="1033" t="s">
        <v>537</v>
      </c>
      <c r="E4" s="1032" t="s">
        <v>841</v>
      </c>
      <c r="F4" s="1032" t="s">
        <v>537</v>
      </c>
      <c r="G4" s="1031" t="s">
        <v>840</v>
      </c>
      <c r="H4" s="1030" t="s">
        <v>537</v>
      </c>
      <c r="I4" s="1029" t="s">
        <v>683</v>
      </c>
      <c r="J4" s="1030" t="s">
        <v>537</v>
      </c>
      <c r="K4" s="1029" t="s">
        <v>683</v>
      </c>
      <c r="L4" s="1028" t="s">
        <v>537</v>
      </c>
      <c r="M4" s="1028" t="s">
        <v>815</v>
      </c>
      <c r="N4" s="1028" t="s">
        <v>537</v>
      </c>
      <c r="O4" s="1028" t="s">
        <v>839</v>
      </c>
      <c r="P4" s="1027" t="s">
        <v>537</v>
      </c>
    </row>
    <row r="5" spans="1:16" hidden="1">
      <c r="A5" s="4212" t="s">
        <v>58</v>
      </c>
      <c r="B5" s="1015" t="s">
        <v>367</v>
      </c>
      <c r="C5" s="990">
        <v>115.7</v>
      </c>
      <c r="D5" s="993">
        <v>8.61</v>
      </c>
      <c r="E5" s="990">
        <v>116.91</v>
      </c>
      <c r="F5" s="991">
        <v>9.32</v>
      </c>
      <c r="G5" s="994">
        <v>114.75</v>
      </c>
      <c r="H5" s="995">
        <v>8.06</v>
      </c>
      <c r="I5" s="990">
        <v>97.953241694969805</v>
      </c>
      <c r="J5" s="995">
        <v>5.9</v>
      </c>
      <c r="K5" s="990">
        <v>415.1</v>
      </c>
      <c r="L5" s="977">
        <v>14.82710926694331</v>
      </c>
      <c r="M5" s="990">
        <v>335.3</v>
      </c>
      <c r="N5" s="977">
        <v>17.897327707454309</v>
      </c>
      <c r="O5" s="990">
        <v>444.6</v>
      </c>
      <c r="P5" s="989">
        <v>14.000000000000014</v>
      </c>
    </row>
    <row r="6" spans="1:16" hidden="1">
      <c r="A6" s="4212"/>
      <c r="B6" s="1015" t="s">
        <v>366</v>
      </c>
      <c r="C6" s="990">
        <v>115.5</v>
      </c>
      <c r="D6" s="993">
        <v>7.9</v>
      </c>
      <c r="E6" s="990">
        <v>116.61</v>
      </c>
      <c r="F6" s="991">
        <v>7.65</v>
      </c>
      <c r="G6" s="994">
        <v>114.63</v>
      </c>
      <c r="H6" s="995">
        <v>8.07</v>
      </c>
      <c r="I6" s="990">
        <v>97.317288386684481</v>
      </c>
      <c r="J6" s="995">
        <v>5.3</v>
      </c>
      <c r="K6" s="990">
        <v>417.5</v>
      </c>
      <c r="L6" s="977">
        <v>15.108905431486079</v>
      </c>
      <c r="M6" s="990">
        <v>335.9</v>
      </c>
      <c r="N6" s="977">
        <v>18.108298171589325</v>
      </c>
      <c r="O6" s="990">
        <v>447.6</v>
      </c>
      <c r="P6" s="989">
        <v>14.300306435137884</v>
      </c>
    </row>
    <row r="7" spans="1:16" hidden="1">
      <c r="A7" s="4212"/>
      <c r="B7" s="1015" t="s">
        <v>365</v>
      </c>
      <c r="C7" s="990">
        <v>115.66</v>
      </c>
      <c r="D7" s="993">
        <v>6.73</v>
      </c>
      <c r="E7" s="990">
        <v>117.07</v>
      </c>
      <c r="F7" s="991">
        <v>5.67</v>
      </c>
      <c r="G7" s="994">
        <v>114.57</v>
      </c>
      <c r="H7" s="995">
        <v>7.56</v>
      </c>
      <c r="I7" s="990">
        <v>97.176228368432447</v>
      </c>
      <c r="J7" s="995">
        <v>5.0116827276052192</v>
      </c>
      <c r="K7" s="990">
        <v>421.4</v>
      </c>
      <c r="L7" s="977">
        <v>14.38653637350707</v>
      </c>
      <c r="M7" s="990">
        <v>335.9</v>
      </c>
      <c r="N7" s="977">
        <v>18.108298171589325</v>
      </c>
      <c r="O7" s="990">
        <v>453</v>
      </c>
      <c r="P7" s="989">
        <v>13.420130195292955</v>
      </c>
    </row>
    <row r="8" spans="1:16" hidden="1">
      <c r="A8" s="4212"/>
      <c r="B8" s="1015" t="s">
        <v>364</v>
      </c>
      <c r="C8" s="990">
        <v>116.12</v>
      </c>
      <c r="D8" s="993">
        <v>4.75</v>
      </c>
      <c r="E8" s="990">
        <v>116.5</v>
      </c>
      <c r="F8" s="991">
        <v>2.61</v>
      </c>
      <c r="G8" s="994">
        <v>115.83</v>
      </c>
      <c r="H8" s="995">
        <v>6.46</v>
      </c>
      <c r="I8" s="990">
        <v>96.7</v>
      </c>
      <c r="J8" s="995">
        <v>4.101578726819227</v>
      </c>
      <c r="K8" s="990">
        <v>421.4</v>
      </c>
      <c r="L8" s="977">
        <v>14.355495251017629</v>
      </c>
      <c r="M8" s="990">
        <v>335.9</v>
      </c>
      <c r="N8" s="977">
        <v>18.108298171589325</v>
      </c>
      <c r="O8" s="990">
        <v>453</v>
      </c>
      <c r="P8" s="989">
        <v>13.391739674593239</v>
      </c>
    </row>
    <row r="9" spans="1:16" hidden="1">
      <c r="A9" s="4212"/>
      <c r="B9" s="1015" t="s">
        <v>363</v>
      </c>
      <c r="C9" s="990">
        <v>115.13</v>
      </c>
      <c r="D9" s="993">
        <v>3.8</v>
      </c>
      <c r="E9" s="990">
        <v>114.4</v>
      </c>
      <c r="F9" s="991">
        <v>0.57999999999999996</v>
      </c>
      <c r="G9" s="994">
        <v>115.7</v>
      </c>
      <c r="H9" s="995">
        <v>6.45</v>
      </c>
      <c r="I9" s="990">
        <v>97</v>
      </c>
      <c r="J9" s="995">
        <v>2.7</v>
      </c>
      <c r="K9" s="990">
        <v>421.4</v>
      </c>
      <c r="L9" s="977">
        <v>14.200542005420047</v>
      </c>
      <c r="M9" s="990">
        <v>335.9</v>
      </c>
      <c r="N9" s="977">
        <v>18.108298171589325</v>
      </c>
      <c r="O9" s="990">
        <v>453</v>
      </c>
      <c r="P9" s="989">
        <v>13.19340329835083</v>
      </c>
    </row>
    <row r="10" spans="1:16" hidden="1">
      <c r="A10" s="4212"/>
      <c r="B10" s="1015" t="s">
        <v>362</v>
      </c>
      <c r="C10" s="990">
        <v>113.94</v>
      </c>
      <c r="D10" s="993">
        <v>3.2</v>
      </c>
      <c r="E10" s="990">
        <v>111.47</v>
      </c>
      <c r="F10" s="991">
        <v>-0.67</v>
      </c>
      <c r="G10" s="994">
        <v>115.91</v>
      </c>
      <c r="H10" s="995">
        <v>6.21</v>
      </c>
      <c r="I10" s="990">
        <v>97.6</v>
      </c>
      <c r="J10" s="995">
        <v>1.7917795224803541</v>
      </c>
      <c r="K10" s="990">
        <v>421.6</v>
      </c>
      <c r="L10" s="1025">
        <v>14.100135317997299</v>
      </c>
      <c r="M10" s="1026">
        <v>335.9</v>
      </c>
      <c r="N10" s="1025">
        <v>18.108298171589325</v>
      </c>
      <c r="O10" s="990">
        <v>453.2</v>
      </c>
      <c r="P10" s="989">
        <v>13.04564729358944</v>
      </c>
    </row>
    <row r="11" spans="1:16" hidden="1">
      <c r="A11" s="4212"/>
      <c r="B11" s="1015" t="s">
        <v>361</v>
      </c>
      <c r="C11" s="990">
        <v>113.38</v>
      </c>
      <c r="D11" s="993">
        <v>3.26</v>
      </c>
      <c r="E11" s="990">
        <v>109.74</v>
      </c>
      <c r="F11" s="991">
        <v>-0.22</v>
      </c>
      <c r="G11" s="994">
        <v>116.32</v>
      </c>
      <c r="H11" s="995">
        <v>6.08</v>
      </c>
      <c r="I11" s="990">
        <v>97.031753967134023</v>
      </c>
      <c r="J11" s="995">
        <v>1.686582996249399</v>
      </c>
      <c r="K11" s="990">
        <v>421.8</v>
      </c>
      <c r="L11" s="1025">
        <v>14.154262516914756</v>
      </c>
      <c r="M11" s="1026">
        <v>336.9</v>
      </c>
      <c r="N11" s="1025">
        <v>18.459915611814353</v>
      </c>
      <c r="O11" s="990">
        <v>453.2</v>
      </c>
      <c r="P11" s="989">
        <v>13.04564729358944</v>
      </c>
    </row>
    <row r="12" spans="1:16" hidden="1">
      <c r="A12" s="4212"/>
      <c r="B12" s="1015" t="s">
        <v>360</v>
      </c>
      <c r="C12" s="990">
        <v>112.39</v>
      </c>
      <c r="D12" s="993">
        <v>2.9</v>
      </c>
      <c r="E12" s="990">
        <v>108.16</v>
      </c>
      <c r="F12" s="991">
        <v>-0.35</v>
      </c>
      <c r="G12" s="994">
        <v>115.81</v>
      </c>
      <c r="H12" s="995">
        <v>5.58</v>
      </c>
      <c r="I12" s="990">
        <v>97.648452694535521</v>
      </c>
      <c r="J12" s="995">
        <v>1</v>
      </c>
      <c r="K12" s="990">
        <v>421.8</v>
      </c>
      <c r="L12" s="991">
        <v>14.092507438463613</v>
      </c>
      <c r="M12" s="990">
        <v>336.9</v>
      </c>
      <c r="N12" s="991">
        <v>18.459915611814353</v>
      </c>
      <c r="O12" s="990">
        <v>453.2</v>
      </c>
      <c r="P12" s="989">
        <v>12.961116650049846</v>
      </c>
    </row>
    <row r="13" spans="1:16" hidden="1">
      <c r="A13" s="4212"/>
      <c r="B13" s="1015" t="s">
        <v>359</v>
      </c>
      <c r="C13" s="990">
        <v>113.47</v>
      </c>
      <c r="D13" s="993">
        <v>3.8</v>
      </c>
      <c r="E13" s="990"/>
      <c r="F13" s="991">
        <v>0.71</v>
      </c>
      <c r="G13" s="994">
        <v>116.44</v>
      </c>
      <c r="H13" s="995">
        <v>6.27</v>
      </c>
      <c r="I13" s="990">
        <v>98.253928986174074</v>
      </c>
      <c r="J13" s="995">
        <v>1.2</v>
      </c>
      <c r="K13" s="990">
        <v>427.6</v>
      </c>
      <c r="L13" s="991">
        <v>14.699570815450642</v>
      </c>
      <c r="M13" s="990">
        <v>336.9</v>
      </c>
      <c r="N13" s="991">
        <v>18.459915611814353</v>
      </c>
      <c r="O13" s="990">
        <v>461.1</v>
      </c>
      <c r="P13" s="989">
        <v>13.711467324291007</v>
      </c>
    </row>
    <row r="14" spans="1:16" hidden="1">
      <c r="A14" s="4212"/>
      <c r="B14" s="1015" t="s">
        <v>358</v>
      </c>
      <c r="C14" s="990">
        <v>115.22</v>
      </c>
      <c r="D14" s="993">
        <v>3.36</v>
      </c>
      <c r="E14" s="990">
        <v>111.1</v>
      </c>
      <c r="F14" s="991">
        <v>0.18</v>
      </c>
      <c r="G14" s="994">
        <v>118.61</v>
      </c>
      <c r="H14" s="995">
        <v>5.97</v>
      </c>
      <c r="I14" s="990">
        <v>99.631458745255401</v>
      </c>
      <c r="J14" s="995">
        <v>1.4818350776288014</v>
      </c>
      <c r="K14" s="990">
        <v>429.5</v>
      </c>
      <c r="L14" s="991">
        <v>14.931763446614937</v>
      </c>
      <c r="M14" s="990">
        <v>336.9</v>
      </c>
      <c r="N14" s="991">
        <v>18.459915611814353</v>
      </c>
      <c r="O14" s="990">
        <v>463.7</v>
      </c>
      <c r="P14" s="989">
        <v>14.043285784554826</v>
      </c>
    </row>
    <row r="15" spans="1:16" hidden="1">
      <c r="A15" s="4212"/>
      <c r="B15" s="1023" t="s">
        <v>357</v>
      </c>
      <c r="C15" s="1018">
        <v>115.57</v>
      </c>
      <c r="D15" s="1022">
        <v>2.78</v>
      </c>
      <c r="E15" s="1018">
        <v>111.97</v>
      </c>
      <c r="F15" s="1019">
        <v>-0.98</v>
      </c>
      <c r="G15" s="1021">
        <v>118.46</v>
      </c>
      <c r="H15" s="1020">
        <v>5.83</v>
      </c>
      <c r="I15" s="1018">
        <v>101.23751042440797</v>
      </c>
      <c r="J15" s="1020">
        <v>0.75584272109227868</v>
      </c>
      <c r="K15" s="1018">
        <v>429.7</v>
      </c>
      <c r="L15" s="1019">
        <v>14.985282312014988</v>
      </c>
      <c r="M15" s="1018">
        <v>336.9</v>
      </c>
      <c r="N15" s="1019">
        <v>18.459915611814353</v>
      </c>
      <c r="O15" s="1018">
        <v>464</v>
      </c>
      <c r="P15" s="1017">
        <v>14.117068371864235</v>
      </c>
    </row>
    <row r="16" spans="1:16" hidden="1">
      <c r="A16" s="4213"/>
      <c r="B16" s="1014" t="s">
        <v>368</v>
      </c>
      <c r="C16" s="969">
        <v>115.94</v>
      </c>
      <c r="D16" s="973">
        <v>2.71</v>
      </c>
      <c r="E16" s="969">
        <v>113.01</v>
      </c>
      <c r="F16" s="970">
        <v>-0.87</v>
      </c>
      <c r="G16" s="972">
        <v>118.29</v>
      </c>
      <c r="H16" s="971">
        <v>5.6</v>
      </c>
      <c r="I16" s="969">
        <v>101.58011286220942</v>
      </c>
      <c r="J16" s="971">
        <v>0.91628618733487599</v>
      </c>
      <c r="K16" s="969">
        <v>429.7</v>
      </c>
      <c r="L16" s="970">
        <v>13.437170010559669</v>
      </c>
      <c r="M16" s="969">
        <v>336.9</v>
      </c>
      <c r="N16" s="970">
        <v>18.459915611814353</v>
      </c>
      <c r="O16" s="969">
        <v>464</v>
      </c>
      <c r="P16" s="968">
        <v>12.185686653771754</v>
      </c>
    </row>
    <row r="17" spans="1:16" hidden="1">
      <c r="A17" s="4214" t="s">
        <v>238</v>
      </c>
      <c r="B17" s="1016" t="s">
        <v>367</v>
      </c>
      <c r="C17" s="1008">
        <v>118.34</v>
      </c>
      <c r="D17" s="1012">
        <v>2.29</v>
      </c>
      <c r="E17" s="1008">
        <v>115.73</v>
      </c>
      <c r="F17" s="1009">
        <v>-1.01</v>
      </c>
      <c r="G17" s="1011">
        <v>120.43</v>
      </c>
      <c r="H17" s="1010">
        <v>4.9400000000000004</v>
      </c>
      <c r="I17" s="1008">
        <v>99.135729899193805</v>
      </c>
      <c r="J17" s="1010">
        <v>1.2</v>
      </c>
      <c r="K17" s="1008">
        <v>438.4</v>
      </c>
      <c r="L17" s="1009">
        <v>5.6131052758371425</v>
      </c>
      <c r="M17" s="1008">
        <v>368.6</v>
      </c>
      <c r="N17" s="1009">
        <v>9.9314047121980451</v>
      </c>
      <c r="O17" s="1008">
        <v>464.2</v>
      </c>
      <c r="P17" s="1007">
        <v>4.4084570400359837</v>
      </c>
    </row>
    <row r="18" spans="1:16" hidden="1">
      <c r="A18" s="4212"/>
      <c r="B18" s="1015" t="s">
        <v>366</v>
      </c>
      <c r="C18" s="990">
        <v>119.41</v>
      </c>
      <c r="D18" s="993">
        <v>3.39</v>
      </c>
      <c r="E18" s="990">
        <v>118.7</v>
      </c>
      <c r="F18" s="991">
        <v>1.79</v>
      </c>
      <c r="G18" s="994">
        <v>119.98</v>
      </c>
      <c r="H18" s="995">
        <v>4.66</v>
      </c>
      <c r="I18" s="990">
        <v>98.764655130720115</v>
      </c>
      <c r="J18" s="995">
        <v>1.4872721388534274</v>
      </c>
      <c r="K18" s="990">
        <v>438.4</v>
      </c>
      <c r="L18" s="991">
        <v>5.0059880239520851</v>
      </c>
      <c r="M18" s="990">
        <v>368.6</v>
      </c>
      <c r="N18" s="991">
        <v>9.7350401905329136</v>
      </c>
      <c r="O18" s="990">
        <v>464.2</v>
      </c>
      <c r="P18" s="989">
        <v>3.7086684539767418</v>
      </c>
    </row>
    <row r="19" spans="1:16" hidden="1">
      <c r="A19" s="4212"/>
      <c r="B19" s="1015" t="s">
        <v>365</v>
      </c>
      <c r="C19" s="990">
        <v>119.24</v>
      </c>
      <c r="D19" s="993">
        <v>3.1</v>
      </c>
      <c r="E19" s="990">
        <v>117.67</v>
      </c>
      <c r="F19" s="991">
        <v>0.52</v>
      </c>
      <c r="G19" s="994">
        <v>120.48</v>
      </c>
      <c r="H19" s="995">
        <v>5.16</v>
      </c>
      <c r="I19" s="990">
        <v>98.70798366434714</v>
      </c>
      <c r="J19" s="995">
        <v>1.5762727489319985</v>
      </c>
      <c r="K19" s="990">
        <v>441.1</v>
      </c>
      <c r="L19" s="991">
        <v>4.674893213099196</v>
      </c>
      <c r="M19" s="990">
        <v>368.6</v>
      </c>
      <c r="N19" s="991">
        <v>9.7350401905329136</v>
      </c>
      <c r="O19" s="990">
        <v>467.9</v>
      </c>
      <c r="P19" s="989">
        <v>3.2891832229580586</v>
      </c>
    </row>
    <row r="20" spans="1:16" hidden="1">
      <c r="A20" s="4212"/>
      <c r="B20" s="1015" t="s">
        <v>364</v>
      </c>
      <c r="C20" s="990">
        <v>120.59</v>
      </c>
      <c r="D20" s="993">
        <v>3.85</v>
      </c>
      <c r="E20" s="990">
        <v>119.19</v>
      </c>
      <c r="F20" s="991">
        <v>2.2999999999999998</v>
      </c>
      <c r="G20" s="994">
        <v>121.7</v>
      </c>
      <c r="H20" s="995">
        <v>5.07</v>
      </c>
      <c r="I20" s="990">
        <v>99.543361637329056</v>
      </c>
      <c r="J20" s="995">
        <v>0.8</v>
      </c>
      <c r="K20" s="990">
        <v>447.2</v>
      </c>
      <c r="L20" s="991">
        <v>6.1224489795918373</v>
      </c>
      <c r="M20" s="990">
        <v>368.6</v>
      </c>
      <c r="N20" s="991">
        <v>9.7350401905329136</v>
      </c>
      <c r="O20" s="990">
        <v>476.2</v>
      </c>
      <c r="P20" s="989">
        <v>5.1214128035319959</v>
      </c>
    </row>
    <row r="21" spans="1:16" hidden="1">
      <c r="A21" s="4212"/>
      <c r="B21" s="1015" t="s">
        <v>363</v>
      </c>
      <c r="C21" s="990">
        <v>119.92</v>
      </c>
      <c r="D21" s="993">
        <v>4.1605142013376337</v>
      </c>
      <c r="E21" s="990">
        <v>117.57</v>
      </c>
      <c r="F21" s="991">
        <v>2.7709790209789986</v>
      </c>
      <c r="G21" s="994">
        <v>121.79</v>
      </c>
      <c r="H21" s="995">
        <v>5.263612791702684</v>
      </c>
      <c r="I21" s="990">
        <v>97.926606958793741</v>
      </c>
      <c r="J21" s="995">
        <v>1.7596098120946664</v>
      </c>
      <c r="K21" s="990">
        <v>447.2</v>
      </c>
      <c r="L21" s="991">
        <v>6.1224489795918373</v>
      </c>
      <c r="M21" s="990">
        <v>368.6</v>
      </c>
      <c r="N21" s="991">
        <v>9.7350401905329136</v>
      </c>
      <c r="O21" s="990">
        <v>476.2</v>
      </c>
      <c r="P21" s="989">
        <v>5.1214128035319959</v>
      </c>
    </row>
    <row r="22" spans="1:16" hidden="1">
      <c r="A22" s="4212"/>
      <c r="B22" s="1015" t="s">
        <v>362</v>
      </c>
      <c r="C22" s="990">
        <v>118.5</v>
      </c>
      <c r="D22" s="993">
        <v>4</v>
      </c>
      <c r="E22" s="990">
        <v>114.16</v>
      </c>
      <c r="F22" s="991">
        <v>2.41</v>
      </c>
      <c r="G22" s="994">
        <v>122.01</v>
      </c>
      <c r="H22" s="995">
        <v>5.26</v>
      </c>
      <c r="I22" s="990">
        <v>98.641382967678069</v>
      </c>
      <c r="J22" s="995">
        <v>2</v>
      </c>
      <c r="K22" s="990">
        <v>447.3</v>
      </c>
      <c r="L22" s="991">
        <v>6.0958254269449839</v>
      </c>
      <c r="M22" s="990">
        <v>368.6</v>
      </c>
      <c r="N22" s="991">
        <v>9.7350401905329136</v>
      </c>
      <c r="O22" s="990">
        <v>476.4</v>
      </c>
      <c r="P22" s="989">
        <v>5.1191526919682246</v>
      </c>
    </row>
    <row r="23" spans="1:16" hidden="1">
      <c r="A23" s="4212"/>
      <c r="B23" s="1015" t="s">
        <v>361</v>
      </c>
      <c r="C23" s="990">
        <v>119.04</v>
      </c>
      <c r="D23" s="993">
        <v>4.99</v>
      </c>
      <c r="E23" s="990">
        <v>114.09</v>
      </c>
      <c r="F23" s="991">
        <v>3.96</v>
      </c>
      <c r="G23" s="994">
        <v>123.07</v>
      </c>
      <c r="H23" s="995">
        <v>5.81</v>
      </c>
      <c r="I23" s="990">
        <v>99.122178271705081</v>
      </c>
      <c r="J23" s="995">
        <v>2.1543713465996746</v>
      </c>
      <c r="K23" s="990">
        <v>449.5</v>
      </c>
      <c r="L23" s="991">
        <v>6.5670934091986766</v>
      </c>
      <c r="M23" s="990">
        <v>368.6</v>
      </c>
      <c r="N23" s="991">
        <v>9.4093202730780803</v>
      </c>
      <c r="O23" s="990">
        <v>479.4</v>
      </c>
      <c r="P23" s="989">
        <v>5.7811120917917123</v>
      </c>
    </row>
    <row r="24" spans="1:16" hidden="1">
      <c r="A24" s="4212"/>
      <c r="B24" s="1015" t="s">
        <v>360</v>
      </c>
      <c r="C24" s="990">
        <v>119.09</v>
      </c>
      <c r="D24" s="993">
        <v>5.96</v>
      </c>
      <c r="E24" s="990">
        <v>114.19</v>
      </c>
      <c r="F24" s="991">
        <v>5.57</v>
      </c>
      <c r="G24" s="994">
        <v>123.08</v>
      </c>
      <c r="H24" s="995">
        <v>6.27</v>
      </c>
      <c r="I24" s="990">
        <v>99.865872125192709</v>
      </c>
      <c r="J24" s="995">
        <v>2.2708188091763191</v>
      </c>
      <c r="K24" s="990">
        <v>454.9</v>
      </c>
      <c r="L24" s="991">
        <v>7.8473210052157185</v>
      </c>
      <c r="M24" s="990">
        <v>368.6</v>
      </c>
      <c r="N24" s="991">
        <v>9.4093202730780803</v>
      </c>
      <c r="O24" s="990">
        <v>486.7</v>
      </c>
      <c r="P24" s="989">
        <v>7.3918799646955051</v>
      </c>
    </row>
    <row r="25" spans="1:16" hidden="1">
      <c r="A25" s="4212"/>
      <c r="B25" s="1015" t="s">
        <v>359</v>
      </c>
      <c r="C25" s="990">
        <v>119.51</v>
      </c>
      <c r="D25" s="993">
        <v>5.33</v>
      </c>
      <c r="E25" s="990">
        <v>114.99</v>
      </c>
      <c r="F25" s="991">
        <v>4.67</v>
      </c>
      <c r="G25" s="994">
        <v>123.17</v>
      </c>
      <c r="H25" s="995">
        <v>5.78</v>
      </c>
      <c r="I25" s="990">
        <v>100.45525221079566</v>
      </c>
      <c r="J25" s="995">
        <v>2.2404429495448852</v>
      </c>
      <c r="K25" s="990">
        <v>456.5</v>
      </c>
      <c r="L25" s="991">
        <v>6.758652946679149</v>
      </c>
      <c r="M25" s="990">
        <v>368.6</v>
      </c>
      <c r="N25" s="991">
        <v>9.4093202730780803</v>
      </c>
      <c r="O25" s="990">
        <v>489</v>
      </c>
      <c r="P25" s="989">
        <v>6.0507482108002506</v>
      </c>
    </row>
    <row r="26" spans="1:16" hidden="1">
      <c r="A26" s="4212"/>
      <c r="B26" s="1015" t="s">
        <v>358</v>
      </c>
      <c r="C26" s="990">
        <v>120</v>
      </c>
      <c r="D26" s="993">
        <v>4.1100000000000003</v>
      </c>
      <c r="E26" s="990">
        <v>114.7</v>
      </c>
      <c r="F26" s="991">
        <v>3.21</v>
      </c>
      <c r="G26" s="994">
        <v>124.33</v>
      </c>
      <c r="H26" s="995">
        <v>4.7699999999999996</v>
      </c>
      <c r="I26" s="990">
        <v>101.59790283446861</v>
      </c>
      <c r="J26" s="995">
        <v>1.9737180544963735</v>
      </c>
      <c r="K26" s="990">
        <v>456.9</v>
      </c>
      <c r="L26" s="991">
        <v>6.3795110593713531</v>
      </c>
      <c r="M26" s="990">
        <v>368.6</v>
      </c>
      <c r="N26" s="991">
        <v>9.4093202730780803</v>
      </c>
      <c r="O26" s="990">
        <v>489.6</v>
      </c>
      <c r="P26" s="989">
        <v>5.5855078714686357</v>
      </c>
    </row>
    <row r="27" spans="1:16" hidden="1">
      <c r="A27" s="4212"/>
      <c r="B27" s="1023" t="s">
        <v>357</v>
      </c>
      <c r="C27" s="1018">
        <v>120.32</v>
      </c>
      <c r="D27" s="1022">
        <v>4.12</v>
      </c>
      <c r="E27" s="1018">
        <v>115.29</v>
      </c>
      <c r="F27" s="1019">
        <v>2.97</v>
      </c>
      <c r="G27" s="1021">
        <v>124.41</v>
      </c>
      <c r="H27" s="1020">
        <v>5.0199999999999996</v>
      </c>
      <c r="I27" s="1018">
        <v>102.48203208078642</v>
      </c>
      <c r="J27" s="1020">
        <v>1.1865449335384426</v>
      </c>
      <c r="K27" s="1018">
        <v>456.9</v>
      </c>
      <c r="L27" s="1019">
        <v>6.3299976727949598</v>
      </c>
      <c r="M27" s="1018">
        <v>368.6</v>
      </c>
      <c r="N27" s="1019">
        <v>9.4093202730780803</v>
      </c>
      <c r="O27" s="1018">
        <v>489.6</v>
      </c>
      <c r="P27" s="1017">
        <v>5.5172413793103487</v>
      </c>
    </row>
    <row r="28" spans="1:16" hidden="1">
      <c r="A28" s="4213"/>
      <c r="B28" s="1014" t="s">
        <v>368</v>
      </c>
      <c r="C28" s="969">
        <v>121.25</v>
      </c>
      <c r="D28" s="973">
        <v>4.58</v>
      </c>
      <c r="E28" s="969">
        <v>117.42</v>
      </c>
      <c r="F28" s="970">
        <v>3.91</v>
      </c>
      <c r="G28" s="972">
        <v>124.33</v>
      </c>
      <c r="H28" s="971">
        <v>5.0999999999999996</v>
      </c>
      <c r="I28" s="969">
        <v>103.75704221898944</v>
      </c>
      <c r="J28" s="971">
        <v>2.1</v>
      </c>
      <c r="K28" s="969">
        <v>458.8</v>
      </c>
      <c r="L28" s="970">
        <v>6.772166627879912</v>
      </c>
      <c r="M28" s="969">
        <v>368.6</v>
      </c>
      <c r="N28" s="970">
        <v>9.4093202730780803</v>
      </c>
      <c r="O28" s="969">
        <v>492.1</v>
      </c>
      <c r="P28" s="1024">
        <v>6.0560344827586192</v>
      </c>
    </row>
    <row r="29" spans="1:16" hidden="1">
      <c r="A29" s="4214" t="s">
        <v>59</v>
      </c>
      <c r="B29" s="1016" t="s">
        <v>367</v>
      </c>
      <c r="C29" s="1008">
        <v>123.3</v>
      </c>
      <c r="D29" s="1012">
        <v>4.1900000000000004</v>
      </c>
      <c r="E29" s="1008">
        <v>119.11</v>
      </c>
      <c r="F29" s="1009">
        <v>2.92</v>
      </c>
      <c r="G29" s="1011">
        <v>126.69</v>
      </c>
      <c r="H29" s="1010">
        <v>5.2</v>
      </c>
      <c r="I29" s="1008">
        <v>105.48023000000001</v>
      </c>
      <c r="J29" s="1010">
        <v>6.3998117603588618</v>
      </c>
      <c r="K29" s="1008">
        <v>470.9</v>
      </c>
      <c r="L29" s="1009">
        <v>7.4133211678831969</v>
      </c>
      <c r="M29" s="1008">
        <v>393.1</v>
      </c>
      <c r="N29" s="1009">
        <v>6.6467715680955024</v>
      </c>
      <c r="O29" s="1008">
        <v>499.7</v>
      </c>
      <c r="P29" s="1007">
        <v>7.6475657044377385</v>
      </c>
    </row>
    <row r="30" spans="1:16" hidden="1">
      <c r="A30" s="4212"/>
      <c r="B30" s="1015" t="s">
        <v>366</v>
      </c>
      <c r="C30" s="990">
        <v>124.03</v>
      </c>
      <c r="D30" s="993">
        <v>3.86</v>
      </c>
      <c r="E30" s="990">
        <v>120.38</v>
      </c>
      <c r="F30" s="991">
        <v>1.42</v>
      </c>
      <c r="G30" s="994">
        <v>126.96</v>
      </c>
      <c r="H30" s="995">
        <v>5.81</v>
      </c>
      <c r="I30" s="990">
        <v>107.36151</v>
      </c>
      <c r="J30" s="995">
        <v>8.704384030806871</v>
      </c>
      <c r="K30" s="990">
        <v>474.8</v>
      </c>
      <c r="L30" s="991">
        <v>8.3029197080292079</v>
      </c>
      <c r="M30" s="990">
        <v>393.1</v>
      </c>
      <c r="N30" s="991">
        <v>6.6467715680955024</v>
      </c>
      <c r="O30" s="990">
        <v>505</v>
      </c>
      <c r="P30" s="989">
        <v>8.7893149504523933</v>
      </c>
    </row>
    <row r="31" spans="1:16" hidden="1">
      <c r="A31" s="4212"/>
      <c r="B31" s="1015" t="s">
        <v>365</v>
      </c>
      <c r="C31" s="990">
        <v>124.82</v>
      </c>
      <c r="D31" s="993">
        <v>4.68</v>
      </c>
      <c r="E31" s="990">
        <v>121.7</v>
      </c>
      <c r="F31" s="991">
        <v>3.42</v>
      </c>
      <c r="G31" s="994">
        <v>127.32</v>
      </c>
      <c r="H31" s="995">
        <v>5.68</v>
      </c>
      <c r="I31" s="990">
        <v>107.76094999999999</v>
      </c>
      <c r="J31" s="995">
        <v>9.1714631376091447</v>
      </c>
      <c r="K31" s="990">
        <v>479.6</v>
      </c>
      <c r="L31" s="991">
        <v>8.7281795511221958</v>
      </c>
      <c r="M31" s="990">
        <v>393.1</v>
      </c>
      <c r="N31" s="991">
        <v>6.6467715680955024</v>
      </c>
      <c r="O31" s="990">
        <v>511.5</v>
      </c>
      <c r="P31" s="989">
        <v>9.3182303911092106</v>
      </c>
    </row>
    <row r="32" spans="1:16" hidden="1">
      <c r="A32" s="4212"/>
      <c r="B32" s="1015" t="s">
        <v>364</v>
      </c>
      <c r="C32" s="990">
        <v>125.59</v>
      </c>
      <c r="D32" s="993">
        <v>4.1500000000000004</v>
      </c>
      <c r="E32" s="990">
        <v>120.77</v>
      </c>
      <c r="F32" s="991">
        <v>1.33</v>
      </c>
      <c r="G32" s="994">
        <v>129.49</v>
      </c>
      <c r="H32" s="995">
        <v>6.41</v>
      </c>
      <c r="I32" s="990">
        <v>106.43895999999999</v>
      </c>
      <c r="J32" s="995">
        <v>6.9272307557725359</v>
      </c>
      <c r="K32" s="990">
        <v>487</v>
      </c>
      <c r="L32" s="991">
        <v>8.8998211091234367</v>
      </c>
      <c r="M32" s="990">
        <v>393.1</v>
      </c>
      <c r="N32" s="991">
        <v>6.6467715680955024</v>
      </c>
      <c r="O32" s="990">
        <v>521.6</v>
      </c>
      <c r="P32" s="989">
        <v>9.5338093238135286</v>
      </c>
    </row>
    <row r="33" spans="1:16" hidden="1">
      <c r="A33" s="4212"/>
      <c r="B33" s="1015" t="s">
        <v>363</v>
      </c>
      <c r="C33" s="990">
        <v>124.37</v>
      </c>
      <c r="D33" s="993">
        <v>3.710807204803217</v>
      </c>
      <c r="E33" s="990">
        <v>118.11</v>
      </c>
      <c r="F33" s="991">
        <v>0.45930084205154742</v>
      </c>
      <c r="G33" s="994">
        <v>129.5</v>
      </c>
      <c r="H33" s="995">
        <v>6.3305690122341645</v>
      </c>
      <c r="I33" s="990">
        <v>104.95336</v>
      </c>
      <c r="J33" s="995">
        <v>7.175529980491441</v>
      </c>
      <c r="K33" s="990">
        <v>488.9</v>
      </c>
      <c r="L33" s="991">
        <v>9.3246869409660036</v>
      </c>
      <c r="M33" s="990">
        <v>393.1</v>
      </c>
      <c r="N33" s="991">
        <v>6.6467715680955024</v>
      </c>
      <c r="O33" s="990">
        <v>524.29999999999995</v>
      </c>
      <c r="P33" s="989">
        <v>10.100797984040312</v>
      </c>
    </row>
    <row r="34" spans="1:16" hidden="1">
      <c r="A34" s="4212"/>
      <c r="B34" s="1015" t="s">
        <v>362</v>
      </c>
      <c r="C34" s="990">
        <v>123.92</v>
      </c>
      <c r="D34" s="993">
        <v>4.58</v>
      </c>
      <c r="E34" s="990">
        <v>117.18</v>
      </c>
      <c r="F34" s="991">
        <v>2.65</v>
      </c>
      <c r="G34" s="994">
        <v>129.46</v>
      </c>
      <c r="H34" s="995">
        <v>6.11</v>
      </c>
      <c r="I34" s="990">
        <v>104.60026999999999</v>
      </c>
      <c r="J34" s="995">
        <v>6.0409605512875668</v>
      </c>
      <c r="K34" s="990">
        <v>488.9</v>
      </c>
      <c r="L34" s="991">
        <v>9.3002459199642118</v>
      </c>
      <c r="M34" s="990">
        <v>393.1</v>
      </c>
      <c r="N34" s="991">
        <v>6.6467715680955024</v>
      </c>
      <c r="O34" s="990">
        <v>524.29999999999995</v>
      </c>
      <c r="P34" s="989">
        <v>10.054575986565922</v>
      </c>
    </row>
    <row r="35" spans="1:16" hidden="1">
      <c r="A35" s="4212"/>
      <c r="B35" s="1015" t="s">
        <v>361</v>
      </c>
      <c r="C35" s="990">
        <v>124.22</v>
      </c>
      <c r="D35" s="993">
        <v>4.3499999999999996</v>
      </c>
      <c r="E35" s="990">
        <v>116.92</v>
      </c>
      <c r="F35" s="991">
        <v>2.48</v>
      </c>
      <c r="G35" s="994">
        <v>130.26</v>
      </c>
      <c r="H35" s="995">
        <v>5.84</v>
      </c>
      <c r="I35" s="990">
        <v>104.25931</v>
      </c>
      <c r="J35" s="995">
        <v>5.1826259449358139</v>
      </c>
      <c r="K35" s="990">
        <v>500.4</v>
      </c>
      <c r="L35" s="991">
        <v>11.323692992213566</v>
      </c>
      <c r="M35" s="990">
        <v>393.1</v>
      </c>
      <c r="N35" s="991">
        <v>6.6467715680955024</v>
      </c>
      <c r="O35" s="990">
        <v>540</v>
      </c>
      <c r="P35" s="989">
        <v>12.640801001251575</v>
      </c>
    </row>
    <row r="36" spans="1:16" hidden="1">
      <c r="A36" s="4212"/>
      <c r="B36" s="1015" t="s">
        <v>360</v>
      </c>
      <c r="C36" s="990">
        <v>124.09</v>
      </c>
      <c r="D36" s="993">
        <v>4.2</v>
      </c>
      <c r="E36" s="990">
        <v>116.64</v>
      </c>
      <c r="F36" s="991">
        <v>2.15</v>
      </c>
      <c r="G36" s="994">
        <v>130.25</v>
      </c>
      <c r="H36" s="995">
        <v>5.83</v>
      </c>
      <c r="I36" s="990">
        <v>104.83313</v>
      </c>
      <c r="J36" s="995">
        <v>4.9739293004724283</v>
      </c>
      <c r="K36" s="990">
        <v>500.4</v>
      </c>
      <c r="L36" s="991">
        <v>10.002198285337442</v>
      </c>
      <c r="M36" s="990">
        <v>393.1</v>
      </c>
      <c r="N36" s="991">
        <v>6.6467715680955024</v>
      </c>
      <c r="O36" s="990">
        <v>540</v>
      </c>
      <c r="P36" s="989">
        <v>10.951304705157199</v>
      </c>
    </row>
    <row r="37" spans="1:16" hidden="1">
      <c r="A37" s="4212"/>
      <c r="B37" s="1015" t="s">
        <v>359</v>
      </c>
      <c r="C37" s="990">
        <v>124.81</v>
      </c>
      <c r="D37" s="993">
        <v>4.4400000000000004</v>
      </c>
      <c r="E37" s="990">
        <v>118.22</v>
      </c>
      <c r="F37" s="991">
        <v>2.81</v>
      </c>
      <c r="G37" s="994">
        <v>130.22999999999999</v>
      </c>
      <c r="H37" s="995">
        <v>5.73</v>
      </c>
      <c r="I37" s="990">
        <v>104.85</v>
      </c>
      <c r="J37" s="995">
        <v>4.38</v>
      </c>
      <c r="K37" s="990">
        <v>500.5</v>
      </c>
      <c r="L37" s="991">
        <v>9.638554216867476</v>
      </c>
      <c r="M37" s="990">
        <v>393.1</v>
      </c>
      <c r="N37" s="991">
        <v>6.6467715680955024</v>
      </c>
      <c r="O37" s="990">
        <v>540.20000000000005</v>
      </c>
      <c r="P37" s="989">
        <v>10.470347648261765</v>
      </c>
    </row>
    <row r="38" spans="1:16" hidden="1">
      <c r="A38" s="4212"/>
      <c r="B38" s="1015" t="s">
        <v>358</v>
      </c>
      <c r="C38" s="990">
        <v>126.3</v>
      </c>
      <c r="D38" s="993">
        <v>5.29</v>
      </c>
      <c r="E38" s="990">
        <v>120.04</v>
      </c>
      <c r="F38" s="991">
        <v>4.68</v>
      </c>
      <c r="G38" s="994">
        <v>131.43</v>
      </c>
      <c r="H38" s="995">
        <v>5.77</v>
      </c>
      <c r="I38" s="990">
        <v>106.87</v>
      </c>
      <c r="J38" s="995">
        <v>5.19</v>
      </c>
      <c r="K38" s="990">
        <v>500.5</v>
      </c>
      <c r="L38" s="991">
        <v>9.5425694900416005</v>
      </c>
      <c r="M38" s="990">
        <v>393.1</v>
      </c>
      <c r="N38" s="991">
        <v>6.6467715680955024</v>
      </c>
      <c r="O38" s="990">
        <v>540.20000000000005</v>
      </c>
      <c r="P38" s="989">
        <v>10.334967320261441</v>
      </c>
    </row>
    <row r="39" spans="1:16" hidden="1">
      <c r="A39" s="4212"/>
      <c r="B39" s="1023" t="s">
        <v>357</v>
      </c>
      <c r="C39" s="1018">
        <v>127.74</v>
      </c>
      <c r="D39" s="1022">
        <v>6.16</v>
      </c>
      <c r="E39" s="1018">
        <v>123.06</v>
      </c>
      <c r="F39" s="1019">
        <v>6.74</v>
      </c>
      <c r="G39" s="1021">
        <v>131.52000000000001</v>
      </c>
      <c r="H39" s="1020">
        <v>5.71</v>
      </c>
      <c r="I39" s="1018">
        <v>107.9</v>
      </c>
      <c r="J39" s="1020">
        <v>5.2867491102660855</v>
      </c>
      <c r="K39" s="1018">
        <v>500.5</v>
      </c>
      <c r="L39" s="1019">
        <v>9.5425694900416005</v>
      </c>
      <c r="M39" s="1018">
        <v>393.1</v>
      </c>
      <c r="N39" s="1019">
        <v>6.6467715680955024</v>
      </c>
      <c r="O39" s="1018">
        <v>540.20000000000005</v>
      </c>
      <c r="P39" s="1017">
        <v>10.334967320261441</v>
      </c>
    </row>
    <row r="40" spans="1:16" hidden="1">
      <c r="A40" s="4213"/>
      <c r="B40" s="1014" t="s">
        <v>368</v>
      </c>
      <c r="C40" s="969">
        <v>128.55000000000001</v>
      </c>
      <c r="D40" s="973">
        <v>6.02</v>
      </c>
      <c r="E40" s="969">
        <v>124.79</v>
      </c>
      <c r="F40" s="970">
        <v>6.27</v>
      </c>
      <c r="G40" s="972">
        <v>131.57</v>
      </c>
      <c r="H40" s="971">
        <v>5.83</v>
      </c>
      <c r="I40" s="969">
        <v>109.4</v>
      </c>
      <c r="J40" s="971">
        <v>5.4386262949752826</v>
      </c>
      <c r="K40" s="969">
        <v>500.5</v>
      </c>
      <c r="L40" s="970">
        <v>9.0889276373147254</v>
      </c>
      <c r="M40" s="969">
        <v>393.1</v>
      </c>
      <c r="N40" s="970">
        <v>6.6467715680955024</v>
      </c>
      <c r="O40" s="969">
        <v>540.20000000000005</v>
      </c>
      <c r="P40" s="968">
        <v>9.7744360902255636</v>
      </c>
    </row>
    <row r="41" spans="1:16">
      <c r="A41" s="4208" t="s">
        <v>60</v>
      </c>
      <c r="B41" s="1016" t="s">
        <v>367</v>
      </c>
      <c r="C41" s="1008">
        <v>131.87</v>
      </c>
      <c r="D41" s="1012">
        <v>6.95</v>
      </c>
      <c r="E41" s="1008">
        <v>128.66</v>
      </c>
      <c r="F41" s="1009">
        <v>8.02</v>
      </c>
      <c r="G41" s="1011">
        <v>134.44</v>
      </c>
      <c r="H41" s="1010">
        <v>6.12</v>
      </c>
      <c r="I41" s="1008">
        <v>114.2</v>
      </c>
      <c r="J41" s="1010">
        <v>8.26</v>
      </c>
      <c r="K41" s="1008">
        <v>534.17806664452041</v>
      </c>
      <c r="L41" s="1009">
        <v>13.437686694525468</v>
      </c>
      <c r="M41" s="1008">
        <v>441.87793125981364</v>
      </c>
      <c r="N41" s="1009">
        <v>12.408529956706587</v>
      </c>
      <c r="O41" s="1008">
        <v>568.26453318327901</v>
      </c>
      <c r="P41" s="1007">
        <v>13.721139320247943</v>
      </c>
    </row>
    <row r="42" spans="1:16">
      <c r="A42" s="4209"/>
      <c r="B42" s="1015" t="s">
        <v>366</v>
      </c>
      <c r="C42" s="990">
        <v>131.66999999999999</v>
      </c>
      <c r="D42" s="993">
        <v>6.16</v>
      </c>
      <c r="E42" s="990">
        <v>128.22</v>
      </c>
      <c r="F42" s="991">
        <v>6.51</v>
      </c>
      <c r="G42" s="994">
        <v>134.43</v>
      </c>
      <c r="H42" s="995">
        <v>5.89</v>
      </c>
      <c r="I42" s="990">
        <v>114.24</v>
      </c>
      <c r="J42" s="995">
        <v>6.4</v>
      </c>
      <c r="K42" s="990">
        <v>535.96</v>
      </c>
      <c r="L42" s="991">
        <v>12.881213142375742</v>
      </c>
      <c r="M42" s="990">
        <v>446.4</v>
      </c>
      <c r="N42" s="991">
        <v>13.558890867463731</v>
      </c>
      <c r="O42" s="990">
        <v>569.03</v>
      </c>
      <c r="P42" s="989">
        <v>12.679207920792066</v>
      </c>
    </row>
    <row r="43" spans="1:16">
      <c r="A43" s="4209"/>
      <c r="B43" s="1015" t="s">
        <v>365</v>
      </c>
      <c r="C43" s="990">
        <v>132.56</v>
      </c>
      <c r="D43" s="993">
        <v>6.21</v>
      </c>
      <c r="E43" s="990">
        <v>130.27000000000001</v>
      </c>
      <c r="F43" s="991">
        <v>7.04</v>
      </c>
      <c r="G43" s="994">
        <v>134.38999999999999</v>
      </c>
      <c r="H43" s="995">
        <v>5.55</v>
      </c>
      <c r="I43" s="990">
        <v>115.61</v>
      </c>
      <c r="J43" s="995">
        <v>7.29</v>
      </c>
      <c r="K43" s="990">
        <v>537.51</v>
      </c>
      <c r="L43" s="991">
        <v>12.074645537948285</v>
      </c>
      <c r="M43" s="990">
        <v>446.4</v>
      </c>
      <c r="N43" s="991">
        <v>13.558890867463731</v>
      </c>
      <c r="O43" s="990">
        <v>571.20000000000005</v>
      </c>
      <c r="P43" s="989">
        <v>11.671554252199414</v>
      </c>
    </row>
    <row r="44" spans="1:16">
      <c r="A44" s="4209"/>
      <c r="B44" s="1015" t="s">
        <v>364</v>
      </c>
      <c r="C44" s="990">
        <v>132.82</v>
      </c>
      <c r="D44" s="993">
        <v>5.76</v>
      </c>
      <c r="E44" s="990">
        <v>130.38</v>
      </c>
      <c r="F44" s="991">
        <v>7.96</v>
      </c>
      <c r="G44" s="994">
        <v>134.76</v>
      </c>
      <c r="H44" s="995">
        <v>4.07</v>
      </c>
      <c r="I44" s="990">
        <v>114.5</v>
      </c>
      <c r="J44" s="995">
        <v>7.57</v>
      </c>
      <c r="K44" s="990">
        <v>537.9</v>
      </c>
      <c r="L44" s="991">
        <v>10.451745379876783</v>
      </c>
      <c r="M44" s="990">
        <v>446.4</v>
      </c>
      <c r="N44" s="991">
        <v>13.558890867463731</v>
      </c>
      <c r="O44" s="990">
        <v>571.70000000000005</v>
      </c>
      <c r="P44" s="989">
        <v>9.6050613496932584</v>
      </c>
    </row>
    <row r="45" spans="1:16">
      <c r="A45" s="4209"/>
      <c r="B45" s="1015" t="s">
        <v>363</v>
      </c>
      <c r="C45" s="990">
        <v>132.51</v>
      </c>
      <c r="D45" s="993">
        <v>6.55</v>
      </c>
      <c r="E45" s="990">
        <v>129.63999999999999</v>
      </c>
      <c r="F45" s="991">
        <v>9.76</v>
      </c>
      <c r="G45" s="994">
        <v>134.81</v>
      </c>
      <c r="H45" s="995">
        <v>4.0999999999999996</v>
      </c>
      <c r="I45" s="990">
        <v>114.38</v>
      </c>
      <c r="J45" s="995">
        <v>8.98</v>
      </c>
      <c r="K45" s="990">
        <v>537.97298541466432</v>
      </c>
      <c r="L45" s="991">
        <v>10.037427984181704</v>
      </c>
      <c r="M45" s="990">
        <v>446.41839022926877</v>
      </c>
      <c r="N45" s="991">
        <v>13.563569124718583</v>
      </c>
      <c r="O45" s="990">
        <v>571.78412374343486</v>
      </c>
      <c r="P45" s="989">
        <v>9.056670559495501</v>
      </c>
    </row>
    <row r="46" spans="1:16">
      <c r="A46" s="4209"/>
      <c r="B46" s="1015" t="s">
        <v>362</v>
      </c>
      <c r="C46" s="990">
        <v>132.38</v>
      </c>
      <c r="D46" s="993">
        <v>6.82</v>
      </c>
      <c r="E46" s="990">
        <v>129.15</v>
      </c>
      <c r="F46" s="991">
        <v>10.210000000000001</v>
      </c>
      <c r="G46" s="994">
        <v>134.96</v>
      </c>
      <c r="H46" s="995">
        <v>4.25</v>
      </c>
      <c r="I46" s="990">
        <v>112.84</v>
      </c>
      <c r="J46" s="995">
        <v>7.88</v>
      </c>
      <c r="K46" s="990">
        <v>537.97</v>
      </c>
      <c r="L46" s="991">
        <v>10.039999999999999</v>
      </c>
      <c r="M46" s="990">
        <v>446.42</v>
      </c>
      <c r="N46" s="991">
        <v>13.56</v>
      </c>
      <c r="O46" s="990">
        <v>571.78</v>
      </c>
      <c r="P46" s="989">
        <v>9.06</v>
      </c>
    </row>
    <row r="47" spans="1:16">
      <c r="A47" s="4209"/>
      <c r="B47" s="1015" t="s">
        <v>361</v>
      </c>
      <c r="C47" s="990">
        <v>132.76</v>
      </c>
      <c r="D47" s="993">
        <v>6.87</v>
      </c>
      <c r="E47" s="990">
        <v>128.37</v>
      </c>
      <c r="F47" s="991">
        <v>9.7899999999999991</v>
      </c>
      <c r="G47" s="994">
        <v>136.31</v>
      </c>
      <c r="H47" s="995">
        <v>4.6500000000000004</v>
      </c>
      <c r="I47" s="990">
        <v>111.69</v>
      </c>
      <c r="J47" s="995">
        <v>7.13</v>
      </c>
      <c r="K47" s="990">
        <v>537.97298541466432</v>
      </c>
      <c r="L47" s="991">
        <v>7.51</v>
      </c>
      <c r="M47" s="990">
        <v>446.41839022926877</v>
      </c>
      <c r="N47" s="991">
        <v>13.55</v>
      </c>
      <c r="O47" s="990">
        <v>571.78412374343486</v>
      </c>
      <c r="P47" s="989">
        <v>5.89</v>
      </c>
    </row>
    <row r="48" spans="1:16">
      <c r="A48" s="4209"/>
      <c r="B48" s="1015" t="s">
        <v>360</v>
      </c>
      <c r="C48" s="994">
        <v>132.4</v>
      </c>
      <c r="D48" s="993">
        <v>6.7</v>
      </c>
      <c r="E48" s="990">
        <v>127.52</v>
      </c>
      <c r="F48" s="991">
        <v>9.33</v>
      </c>
      <c r="G48" s="994">
        <v>136.35</v>
      </c>
      <c r="H48" s="995">
        <v>4.6900000000000004</v>
      </c>
      <c r="I48" s="994">
        <v>111.72</v>
      </c>
      <c r="J48" s="995">
        <v>6.57</v>
      </c>
      <c r="K48" s="994">
        <v>537.97</v>
      </c>
      <c r="L48" s="1006">
        <v>7.51</v>
      </c>
      <c r="M48" s="994">
        <v>446.42</v>
      </c>
      <c r="N48" s="1006">
        <v>13.55</v>
      </c>
      <c r="O48" s="994">
        <v>571.78</v>
      </c>
      <c r="P48" s="1005">
        <v>5.89</v>
      </c>
    </row>
    <row r="49" spans="1:16">
      <c r="A49" s="4209"/>
      <c r="B49" s="1015" t="s">
        <v>359</v>
      </c>
      <c r="C49" s="994">
        <v>133.22</v>
      </c>
      <c r="D49" s="993">
        <v>6.74</v>
      </c>
      <c r="E49" s="990">
        <v>129.66999999999999</v>
      </c>
      <c r="F49" s="991">
        <v>9.68</v>
      </c>
      <c r="G49" s="994">
        <v>136.07</v>
      </c>
      <c r="H49" s="995">
        <v>4.4800000000000004</v>
      </c>
      <c r="I49" s="994">
        <v>113</v>
      </c>
      <c r="J49" s="995">
        <v>7.77</v>
      </c>
      <c r="K49" s="994">
        <v>537.97</v>
      </c>
      <c r="L49" s="1006">
        <v>7.49</v>
      </c>
      <c r="M49" s="994">
        <v>446.42</v>
      </c>
      <c r="N49" s="1006">
        <v>13.55</v>
      </c>
      <c r="O49" s="994">
        <v>571.78</v>
      </c>
      <c r="P49" s="1005">
        <v>5.86</v>
      </c>
    </row>
    <row r="50" spans="1:16">
      <c r="A50" s="4209"/>
      <c r="B50" s="1015" t="s">
        <v>358</v>
      </c>
      <c r="C50" s="994">
        <v>133.66999999999999</v>
      </c>
      <c r="D50" s="993">
        <v>5.83</v>
      </c>
      <c r="E50" s="990">
        <v>130.44</v>
      </c>
      <c r="F50" s="991">
        <v>8.66</v>
      </c>
      <c r="G50" s="994">
        <v>136.25</v>
      </c>
      <c r="H50" s="995">
        <v>3.67</v>
      </c>
      <c r="I50" s="994">
        <v>112.38</v>
      </c>
      <c r="J50" s="995">
        <v>5.16</v>
      </c>
      <c r="K50" s="994">
        <v>537.97</v>
      </c>
      <c r="L50" s="1006">
        <v>7.49</v>
      </c>
      <c r="M50" s="994">
        <v>446.4</v>
      </c>
      <c r="N50" s="1006">
        <v>13.56</v>
      </c>
      <c r="O50" s="994">
        <v>571.79999999999995</v>
      </c>
      <c r="P50" s="1005">
        <v>5.85</v>
      </c>
    </row>
    <row r="51" spans="1:16">
      <c r="A51" s="4209"/>
      <c r="B51" s="1015" t="s">
        <v>357</v>
      </c>
      <c r="C51" s="994">
        <v>133.54</v>
      </c>
      <c r="D51" s="993">
        <v>4.54</v>
      </c>
      <c r="E51" s="990">
        <v>129.72</v>
      </c>
      <c r="F51" s="991">
        <v>5.41</v>
      </c>
      <c r="G51" s="994">
        <v>136.61000000000001</v>
      </c>
      <c r="H51" s="995">
        <v>3.87</v>
      </c>
      <c r="I51" s="994">
        <v>112.21762</v>
      </c>
      <c r="J51" s="995">
        <v>3.9638499999999999</v>
      </c>
      <c r="K51" s="994">
        <v>537.97298541466432</v>
      </c>
      <c r="L51" s="1006">
        <v>7.4816847347169499</v>
      </c>
      <c r="M51" s="994">
        <v>446.41839022926877</v>
      </c>
      <c r="N51" s="1006">
        <v>13.553397265065527</v>
      </c>
      <c r="O51" s="994">
        <v>571.78412374343486</v>
      </c>
      <c r="P51" s="1005">
        <v>5.849795330701042</v>
      </c>
    </row>
    <row r="52" spans="1:16">
      <c r="A52" s="4209"/>
      <c r="B52" s="1014" t="s">
        <v>368</v>
      </c>
      <c r="C52" s="969">
        <v>134.69</v>
      </c>
      <c r="D52" s="973">
        <v>4.78</v>
      </c>
      <c r="E52" s="969">
        <v>131.94</v>
      </c>
      <c r="F52" s="970">
        <v>5.73</v>
      </c>
      <c r="G52" s="972">
        <v>136.88</v>
      </c>
      <c r="H52" s="971">
        <v>4.04</v>
      </c>
      <c r="I52" s="969">
        <v>115.496</v>
      </c>
      <c r="J52" s="971">
        <v>5.5999470000000002</v>
      </c>
      <c r="K52" s="969">
        <v>537.97298541466432</v>
      </c>
      <c r="L52" s="970">
        <v>7.4816847347169499</v>
      </c>
      <c r="M52" s="969">
        <v>446.41839022926877</v>
      </c>
      <c r="N52" s="970">
        <v>13.553397265065527</v>
      </c>
      <c r="O52" s="969">
        <v>571.78412374343486</v>
      </c>
      <c r="P52" s="968">
        <v>5.85</v>
      </c>
    </row>
    <row r="53" spans="1:16">
      <c r="A53" s="4208" t="s">
        <v>61</v>
      </c>
      <c r="B53" s="1013" t="s">
        <v>367</v>
      </c>
      <c r="C53" s="1008">
        <v>136.47999999999999</v>
      </c>
      <c r="D53" s="1012">
        <v>3.49</v>
      </c>
      <c r="E53" s="1008">
        <v>135.58000000000001</v>
      </c>
      <c r="F53" s="1009">
        <v>5.38</v>
      </c>
      <c r="G53" s="1011">
        <v>137.19</v>
      </c>
      <c r="H53" s="1010">
        <v>2.04</v>
      </c>
      <c r="I53" s="1008">
        <v>122.57</v>
      </c>
      <c r="J53" s="1010">
        <v>7.33</v>
      </c>
      <c r="K53" s="1008">
        <v>541.34728401056225</v>
      </c>
      <c r="L53" s="1009">
        <v>1.3421025335382524</v>
      </c>
      <c r="M53" s="1008">
        <v>446.41839022926877</v>
      </c>
      <c r="N53" s="1009">
        <v>1.0275369391067102</v>
      </c>
      <c r="O53" s="1008">
        <v>576.40455178108789</v>
      </c>
      <c r="P53" s="1007">
        <v>1.4324347416528838</v>
      </c>
    </row>
    <row r="54" spans="1:16">
      <c r="A54" s="4209"/>
      <c r="B54" s="1003" t="s">
        <v>366</v>
      </c>
      <c r="C54" s="994">
        <v>137.62</v>
      </c>
      <c r="D54" s="993">
        <v>4.5199999999999996</v>
      </c>
      <c r="E54" s="990">
        <v>137.08000000000001</v>
      </c>
      <c r="F54" s="991">
        <v>6.91</v>
      </c>
      <c r="G54" s="994">
        <v>138.04</v>
      </c>
      <c r="H54" s="995">
        <v>2.68</v>
      </c>
      <c r="I54" s="994">
        <v>124.29</v>
      </c>
      <c r="J54" s="995">
        <v>8.8000000000000007</v>
      </c>
      <c r="K54" s="994">
        <v>542.48265449449218</v>
      </c>
      <c r="L54" s="1006">
        <v>1.2007517511612775</v>
      </c>
      <c r="M54" s="994">
        <v>446.41839022926877</v>
      </c>
      <c r="N54" s="1006">
        <v>0.01</v>
      </c>
      <c r="O54" s="994">
        <v>577.95921491121237</v>
      </c>
      <c r="P54" s="1005">
        <v>1.55</v>
      </c>
    </row>
    <row r="55" spans="1:16">
      <c r="A55" s="4209"/>
      <c r="B55" s="1003" t="s">
        <v>365</v>
      </c>
      <c r="C55" s="994">
        <v>137.58000000000001</v>
      </c>
      <c r="D55" s="993">
        <v>3.79</v>
      </c>
      <c r="E55" s="1004">
        <v>137.43</v>
      </c>
      <c r="F55" s="991">
        <v>5.5</v>
      </c>
      <c r="G55" s="994">
        <v>137.69999999999999</v>
      </c>
      <c r="H55" s="995">
        <v>2.46</v>
      </c>
      <c r="I55" s="994">
        <v>125.15913</v>
      </c>
      <c r="J55" s="995">
        <v>8.2551520000000007</v>
      </c>
      <c r="K55" s="994">
        <v>542.48265449449218</v>
      </c>
      <c r="L55" s="1006">
        <v>0.92431934846359809</v>
      </c>
      <c r="M55" s="994">
        <v>446.41839022926877</v>
      </c>
      <c r="N55" s="1006">
        <v>0</v>
      </c>
      <c r="O55" s="994">
        <v>577.95921491121237</v>
      </c>
      <c r="P55" s="1005">
        <v>1.191121288256852</v>
      </c>
    </row>
    <row r="56" spans="1:16">
      <c r="A56" s="4209"/>
      <c r="B56" s="1003" t="s">
        <v>364</v>
      </c>
      <c r="C56" s="994">
        <v>138.19</v>
      </c>
      <c r="D56" s="993">
        <v>4.05</v>
      </c>
      <c r="E56" s="1004">
        <v>137.85</v>
      </c>
      <c r="F56" s="991">
        <v>5.73</v>
      </c>
      <c r="G56" s="994">
        <v>138.46</v>
      </c>
      <c r="H56" s="995">
        <v>2.75</v>
      </c>
      <c r="I56" s="994">
        <v>125.28</v>
      </c>
      <c r="J56" s="995">
        <v>9.41</v>
      </c>
      <c r="K56" s="994">
        <v>542.48</v>
      </c>
      <c r="L56" s="1006">
        <v>0.85</v>
      </c>
      <c r="M56" s="994">
        <v>446.42</v>
      </c>
      <c r="N56" s="1006">
        <v>0</v>
      </c>
      <c r="O56" s="994">
        <v>577.96</v>
      </c>
      <c r="P56" s="1005">
        <v>1.1000000000000001</v>
      </c>
    </row>
    <row r="57" spans="1:16">
      <c r="A57" s="4209"/>
      <c r="B57" s="1003" t="s">
        <v>363</v>
      </c>
      <c r="C57" s="994">
        <v>136.38999999999999</v>
      </c>
      <c r="D57" s="993">
        <v>2.93</v>
      </c>
      <c r="E57" s="1004">
        <v>136.41999999999999</v>
      </c>
      <c r="F57" s="991">
        <v>5.23</v>
      </c>
      <c r="G57" s="994">
        <v>136.37</v>
      </c>
      <c r="H57" s="995">
        <v>1.1599999999999999</v>
      </c>
      <c r="I57" s="994">
        <v>122.91</v>
      </c>
      <c r="J57" s="995">
        <v>7.46</v>
      </c>
      <c r="K57" s="994">
        <v>543.29999999999995</v>
      </c>
      <c r="L57" s="1006">
        <v>0.99</v>
      </c>
      <c r="M57" s="994">
        <v>446.42</v>
      </c>
      <c r="N57" s="1006">
        <v>0</v>
      </c>
      <c r="O57" s="994">
        <v>579.08000000000004</v>
      </c>
      <c r="P57" s="1005">
        <v>1.28</v>
      </c>
    </row>
    <row r="58" spans="1:16">
      <c r="A58" s="4209"/>
      <c r="B58" s="1003" t="s">
        <v>362</v>
      </c>
      <c r="C58" s="990">
        <v>137.1</v>
      </c>
      <c r="D58" s="993">
        <v>3.56</v>
      </c>
      <c r="E58" s="1004">
        <v>134.66</v>
      </c>
      <c r="F58" s="991">
        <v>4.2699999999999996</v>
      </c>
      <c r="G58" s="994">
        <v>139</v>
      </c>
      <c r="H58" s="995">
        <v>2.99</v>
      </c>
      <c r="I58" s="990">
        <v>119.81252000000001</v>
      </c>
      <c r="J58" s="995">
        <v>6.1791387000000002</v>
      </c>
      <c r="K58" s="990">
        <v>547.23</v>
      </c>
      <c r="L58" s="991">
        <v>1.72</v>
      </c>
      <c r="M58" s="990">
        <v>446.42</v>
      </c>
      <c r="N58" s="991">
        <v>0</v>
      </c>
      <c r="O58" s="990">
        <v>584.46</v>
      </c>
      <c r="P58" s="989">
        <v>2.2200000000000002</v>
      </c>
    </row>
    <row r="59" spans="1:16">
      <c r="A59" s="4209"/>
      <c r="B59" s="1003" t="s">
        <v>361</v>
      </c>
      <c r="C59" s="990">
        <v>136.34</v>
      </c>
      <c r="D59" s="993">
        <v>2.7</v>
      </c>
      <c r="E59" s="1004">
        <v>132.25</v>
      </c>
      <c r="F59" s="991">
        <v>3.02</v>
      </c>
      <c r="G59" s="994">
        <v>139.63999999999999</v>
      </c>
      <c r="H59" s="995">
        <v>2.44</v>
      </c>
      <c r="I59" s="990">
        <v>118.53216999999999</v>
      </c>
      <c r="J59" s="995">
        <v>6.1231255999999998</v>
      </c>
      <c r="K59" s="990">
        <v>547.46884747454749</v>
      </c>
      <c r="L59" s="991">
        <v>1.77</v>
      </c>
      <c r="M59" s="990">
        <v>446.41839022926877</v>
      </c>
      <c r="N59" s="991">
        <v>0</v>
      </c>
      <c r="O59" s="990">
        <v>584.7868103925972</v>
      </c>
      <c r="P59" s="989">
        <v>2.2740552088145591</v>
      </c>
    </row>
    <row r="60" spans="1:16">
      <c r="A60" s="4209"/>
      <c r="B60" s="996" t="s">
        <v>360</v>
      </c>
      <c r="C60" s="992">
        <v>136.41</v>
      </c>
      <c r="D60" s="991">
        <v>3.03</v>
      </c>
      <c r="E60" s="990">
        <v>132.37</v>
      </c>
      <c r="F60" s="991">
        <v>3.8</v>
      </c>
      <c r="G60" s="990">
        <v>139.66</v>
      </c>
      <c r="H60" s="995">
        <v>2.42</v>
      </c>
      <c r="I60" s="994">
        <v>118.75336</v>
      </c>
      <c r="J60" s="993">
        <v>6.2994669999999999</v>
      </c>
      <c r="K60" s="992">
        <v>548.12420031680244</v>
      </c>
      <c r="L60" s="991">
        <v>1.8869376673837479</v>
      </c>
      <c r="M60" s="990">
        <v>446.41839022926877</v>
      </c>
      <c r="N60" s="991">
        <v>0</v>
      </c>
      <c r="O60" s="990">
        <v>585.68418522794559</v>
      </c>
      <c r="P60" s="989">
        <v>2.4309981525034061</v>
      </c>
    </row>
    <row r="61" spans="1:16">
      <c r="A61" s="4209"/>
      <c r="B61" s="996" t="s">
        <v>359</v>
      </c>
      <c r="C61" s="992">
        <v>137.35</v>
      </c>
      <c r="D61" s="991">
        <v>3.1</v>
      </c>
      <c r="E61" s="990">
        <v>134.19</v>
      </c>
      <c r="F61" s="991">
        <v>3.49</v>
      </c>
      <c r="G61" s="990">
        <v>139.87</v>
      </c>
      <c r="H61" s="995">
        <v>2.79</v>
      </c>
      <c r="I61" s="994">
        <v>119.9481</v>
      </c>
      <c r="J61" s="993">
        <v>6.1449594000000003</v>
      </c>
      <c r="K61" s="992">
        <v>548.12420031680244</v>
      </c>
      <c r="L61" s="991">
        <v>1.89</v>
      </c>
      <c r="M61" s="990">
        <v>446.41839022926877</v>
      </c>
      <c r="N61" s="991">
        <v>0</v>
      </c>
      <c r="O61" s="990">
        <v>585.68418522794559</v>
      </c>
      <c r="P61" s="989">
        <v>2.4300000000000002</v>
      </c>
    </row>
    <row r="62" spans="1:16">
      <c r="A62" s="4209"/>
      <c r="B62" s="996" t="s">
        <v>358</v>
      </c>
      <c r="C62" s="992">
        <v>138.54</v>
      </c>
      <c r="D62" s="991">
        <v>3.65</v>
      </c>
      <c r="E62" s="990">
        <v>136.59</v>
      </c>
      <c r="F62" s="991">
        <v>4.72</v>
      </c>
      <c r="G62" s="990">
        <v>140.09</v>
      </c>
      <c r="H62" s="995">
        <v>2.81</v>
      </c>
      <c r="I62" s="994">
        <v>121.43</v>
      </c>
      <c r="J62" s="993">
        <v>8.0500000000000007</v>
      </c>
      <c r="K62" s="992">
        <v>548.12</v>
      </c>
      <c r="L62" s="991">
        <v>1.89</v>
      </c>
      <c r="M62" s="990">
        <v>446.42</v>
      </c>
      <c r="N62" s="991">
        <v>0</v>
      </c>
      <c r="O62" s="990">
        <v>585.67999999999995</v>
      </c>
      <c r="P62" s="989">
        <v>2.4300000000000002</v>
      </c>
    </row>
    <row r="63" spans="1:16">
      <c r="A63" s="4209"/>
      <c r="B63" s="996" t="s">
        <v>357</v>
      </c>
      <c r="C63" s="992">
        <v>139.13999999999999</v>
      </c>
      <c r="D63" s="991">
        <v>4.1900000000000004</v>
      </c>
      <c r="E63" s="990">
        <v>137.79</v>
      </c>
      <c r="F63" s="991">
        <v>6.22</v>
      </c>
      <c r="G63" s="990">
        <v>140.19999999999999</v>
      </c>
      <c r="H63" s="995">
        <v>2.63</v>
      </c>
      <c r="I63" s="994">
        <v>122.31238999999999</v>
      </c>
      <c r="J63" s="993">
        <v>9</v>
      </c>
      <c r="K63" s="992">
        <v>548.23374531680236</v>
      </c>
      <c r="L63" s="991">
        <v>1.98</v>
      </c>
      <c r="M63" s="990">
        <v>446.41839022926877</v>
      </c>
      <c r="N63" s="991">
        <v>0</v>
      </c>
      <c r="O63" s="990">
        <v>585.83418522794557</v>
      </c>
      <c r="P63" s="989">
        <v>2.56</v>
      </c>
    </row>
    <row r="64" spans="1:16">
      <c r="A64" s="4215"/>
      <c r="B64" s="1014" t="s">
        <v>368</v>
      </c>
      <c r="C64" s="969">
        <v>140.33000000000001</v>
      </c>
      <c r="D64" s="973">
        <v>4.1900000000000004</v>
      </c>
      <c r="E64" s="969">
        <v>139.6</v>
      </c>
      <c r="F64" s="970">
        <v>5.81</v>
      </c>
      <c r="G64" s="972">
        <v>140.9</v>
      </c>
      <c r="H64" s="971">
        <v>2.94</v>
      </c>
      <c r="I64" s="969">
        <v>124.98284</v>
      </c>
      <c r="J64" s="971">
        <v>8.2100000000000009</v>
      </c>
      <c r="K64" s="969">
        <v>552.42455828685763</v>
      </c>
      <c r="L64" s="970">
        <v>2.76</v>
      </c>
      <c r="M64" s="969">
        <v>446.41839022926877</v>
      </c>
      <c r="N64" s="970">
        <v>0</v>
      </c>
      <c r="O64" s="969">
        <v>591.5726666329233</v>
      </c>
      <c r="P64" s="968">
        <v>3.56</v>
      </c>
    </row>
    <row r="65" spans="1:16">
      <c r="A65" s="4208" t="s">
        <v>150</v>
      </c>
      <c r="B65" s="1013" t="s">
        <v>367</v>
      </c>
      <c r="C65" s="1008">
        <v>142.41999999999999</v>
      </c>
      <c r="D65" s="1012">
        <v>4.3499999999999996</v>
      </c>
      <c r="E65" s="1008">
        <v>140.81</v>
      </c>
      <c r="F65" s="1009">
        <v>3.86</v>
      </c>
      <c r="G65" s="1011">
        <v>143.68</v>
      </c>
      <c r="H65" s="1010">
        <v>4.74</v>
      </c>
      <c r="I65" s="1008">
        <v>127.78</v>
      </c>
      <c r="J65" s="1010">
        <v>4.25</v>
      </c>
      <c r="K65" s="1008">
        <v>568.70000000000005</v>
      </c>
      <c r="L65" s="1009">
        <v>5.05</v>
      </c>
      <c r="M65" s="1008">
        <v>488.57</v>
      </c>
      <c r="N65" s="1009">
        <v>9.44</v>
      </c>
      <c r="O65" s="1008">
        <v>598.29</v>
      </c>
      <c r="P65" s="1007">
        <v>3.8</v>
      </c>
    </row>
    <row r="66" spans="1:16">
      <c r="A66" s="4209"/>
      <c r="B66" s="1003" t="s">
        <v>366</v>
      </c>
      <c r="C66" s="994">
        <v>142.4</v>
      </c>
      <c r="D66" s="993">
        <v>3.49</v>
      </c>
      <c r="E66" s="990">
        <v>140.6</v>
      </c>
      <c r="F66" s="991">
        <v>2.57</v>
      </c>
      <c r="G66" s="994">
        <v>143.87</v>
      </c>
      <c r="H66" s="995">
        <v>4.22</v>
      </c>
      <c r="I66" s="994">
        <v>128.15</v>
      </c>
      <c r="J66" s="995">
        <v>3.11</v>
      </c>
      <c r="K66" s="994">
        <v>568.70000000000005</v>
      </c>
      <c r="L66" s="1006">
        <v>4.84</v>
      </c>
      <c r="M66" s="994">
        <v>488.57</v>
      </c>
      <c r="N66" s="1006">
        <v>9.44</v>
      </c>
      <c r="O66" s="994">
        <v>598.32000000000005</v>
      </c>
      <c r="P66" s="1005">
        <v>3.52</v>
      </c>
    </row>
    <row r="67" spans="1:16">
      <c r="A67" s="4209"/>
      <c r="B67" s="1003" t="s">
        <v>365</v>
      </c>
      <c r="C67" s="994">
        <v>143.41999999999999</v>
      </c>
      <c r="D67" s="993">
        <v>4.24</v>
      </c>
      <c r="E67" s="1004">
        <v>142.43</v>
      </c>
      <c r="F67" s="991">
        <v>3.63</v>
      </c>
      <c r="G67" s="994">
        <v>144.19</v>
      </c>
      <c r="H67" s="995">
        <v>4.72</v>
      </c>
      <c r="I67" s="994">
        <v>129.95624000000001</v>
      </c>
      <c r="J67" s="995">
        <v>3.83</v>
      </c>
      <c r="K67" s="994">
        <v>569.17565848277206</v>
      </c>
      <c r="L67" s="1006">
        <v>4.92</v>
      </c>
      <c r="M67" s="994">
        <v>488.56571319353856</v>
      </c>
      <c r="N67" s="1006">
        <v>9.44</v>
      </c>
      <c r="O67" s="994">
        <v>598.94493445772241</v>
      </c>
      <c r="P67" s="1005">
        <v>3.63</v>
      </c>
    </row>
    <row r="68" spans="1:16">
      <c r="A68" s="4209"/>
      <c r="B68" s="1003" t="s">
        <v>364</v>
      </c>
      <c r="C68" s="998">
        <v>146.54</v>
      </c>
      <c r="D68" s="1001">
        <v>6.04</v>
      </c>
      <c r="E68" s="1000">
        <v>145.35</v>
      </c>
      <c r="F68" s="999">
        <v>5.44</v>
      </c>
      <c r="G68" s="998">
        <v>147.47999999999999</v>
      </c>
      <c r="H68" s="997">
        <v>6.51</v>
      </c>
      <c r="I68" s="994">
        <v>133.64684</v>
      </c>
      <c r="J68" s="995">
        <v>6.68</v>
      </c>
      <c r="K68" s="994">
        <v>569.7643061383427</v>
      </c>
      <c r="L68" s="1006">
        <v>5.03</v>
      </c>
      <c r="M68" s="994">
        <v>488.56571319353856</v>
      </c>
      <c r="N68" s="1006">
        <v>9.4412156592885879</v>
      </c>
      <c r="O68" s="994">
        <v>599.75096986176277</v>
      </c>
      <c r="P68" s="1005">
        <v>3.7704658716961887</v>
      </c>
    </row>
    <row r="69" spans="1:16">
      <c r="A69" s="4209"/>
      <c r="B69" s="1003" t="s">
        <v>363</v>
      </c>
      <c r="C69" s="994">
        <v>146.09</v>
      </c>
      <c r="D69" s="993">
        <v>7.11</v>
      </c>
      <c r="E69" s="1004">
        <v>144.16</v>
      </c>
      <c r="F69" s="991">
        <v>5.67</v>
      </c>
      <c r="G69" s="994">
        <v>147.62</v>
      </c>
      <c r="H69" s="995">
        <v>8.25</v>
      </c>
      <c r="I69" s="994">
        <v>131.78209000000001</v>
      </c>
      <c r="J69" s="995">
        <v>7.2209596999999999</v>
      </c>
      <c r="K69" s="994">
        <v>578.79493234286156</v>
      </c>
      <c r="L69" s="1006">
        <v>6.53</v>
      </c>
      <c r="M69" s="994">
        <v>488.56571319353856</v>
      </c>
      <c r="N69" s="1006">
        <v>9.44</v>
      </c>
      <c r="O69" s="994">
        <v>612.1166089203947</v>
      </c>
      <c r="P69" s="1005">
        <v>5.71</v>
      </c>
    </row>
    <row r="70" spans="1:16">
      <c r="A70" s="4209"/>
      <c r="B70" s="1003" t="s">
        <v>362</v>
      </c>
      <c r="C70" s="990">
        <v>144.84</v>
      </c>
      <c r="D70" s="993">
        <v>5.65</v>
      </c>
      <c r="E70" s="1004">
        <v>141.30000000000001</v>
      </c>
      <c r="F70" s="991">
        <v>4.92</v>
      </c>
      <c r="G70" s="994">
        <v>147.66999999999999</v>
      </c>
      <c r="H70" s="995">
        <v>6.23</v>
      </c>
      <c r="I70" s="990">
        <v>129.5</v>
      </c>
      <c r="J70" s="995">
        <v>8.08</v>
      </c>
      <c r="K70" s="990">
        <v>578.79</v>
      </c>
      <c r="L70" s="991">
        <v>5.77</v>
      </c>
      <c r="M70" s="990">
        <v>488.57</v>
      </c>
      <c r="N70" s="991">
        <v>9.44</v>
      </c>
      <c r="O70" s="990">
        <v>612.12</v>
      </c>
      <c r="P70" s="989">
        <v>4.7300000000000004</v>
      </c>
    </row>
    <row r="71" spans="1:16">
      <c r="A71" s="4209"/>
      <c r="B71" s="1003" t="s">
        <v>361</v>
      </c>
      <c r="C71" s="1002">
        <v>144.85</v>
      </c>
      <c r="D71" s="1001">
        <v>6.24</v>
      </c>
      <c r="E71" s="1000">
        <v>140.08000000000001</v>
      </c>
      <c r="F71" s="999">
        <v>5.93</v>
      </c>
      <c r="G71" s="998">
        <v>148.69999999999999</v>
      </c>
      <c r="H71" s="997">
        <v>6.49</v>
      </c>
      <c r="I71" s="990">
        <v>130.79031000000001</v>
      </c>
      <c r="J71" s="995">
        <v>10.341620000000001</v>
      </c>
      <c r="K71" s="990">
        <v>578.79493234286156</v>
      </c>
      <c r="L71" s="991">
        <v>5.7219849152732678</v>
      </c>
      <c r="M71" s="990">
        <v>488.56571319353856</v>
      </c>
      <c r="N71" s="991">
        <v>9.4412156592885879</v>
      </c>
      <c r="O71" s="990">
        <v>612.1</v>
      </c>
      <c r="P71" s="989">
        <v>4.6734635669107689</v>
      </c>
    </row>
    <row r="72" spans="1:16">
      <c r="A72" s="4209"/>
      <c r="B72" s="996" t="s">
        <v>360</v>
      </c>
      <c r="C72" s="992">
        <v>146.15</v>
      </c>
      <c r="D72" s="991">
        <v>7.14</v>
      </c>
      <c r="E72" s="990">
        <v>142.32</v>
      </c>
      <c r="F72" s="991">
        <v>7.51</v>
      </c>
      <c r="G72" s="990">
        <v>149.21</v>
      </c>
      <c r="H72" s="995">
        <v>6.84</v>
      </c>
      <c r="I72" s="994">
        <v>134.30000000000001</v>
      </c>
      <c r="J72" s="993">
        <v>13.13</v>
      </c>
      <c r="K72" s="992">
        <v>587.90038005643794</v>
      </c>
      <c r="L72" s="991">
        <v>7.26</v>
      </c>
      <c r="M72" s="990">
        <v>488.6</v>
      </c>
      <c r="N72" s="991">
        <v>9.44</v>
      </c>
      <c r="O72" s="990">
        <v>624.58000000000004</v>
      </c>
      <c r="P72" s="989">
        <v>6.64</v>
      </c>
    </row>
    <row r="73" spans="1:16">
      <c r="A73" s="4209"/>
      <c r="B73" s="996" t="s">
        <v>359</v>
      </c>
      <c r="C73" s="992">
        <v>147.34</v>
      </c>
      <c r="D73" s="991">
        <v>7.28</v>
      </c>
      <c r="E73" s="990">
        <v>144.12</v>
      </c>
      <c r="F73" s="991">
        <v>7.4</v>
      </c>
      <c r="G73" s="990">
        <v>149.91</v>
      </c>
      <c r="H73" s="995">
        <v>7.18</v>
      </c>
      <c r="I73" s="994">
        <v>137.24484000000001</v>
      </c>
      <c r="J73" s="993">
        <v>14.420197999999999</v>
      </c>
      <c r="K73" s="992">
        <v>594.84610572452118</v>
      </c>
      <c r="L73" s="991">
        <v>8.5239632515248474</v>
      </c>
      <c r="M73" s="990">
        <v>488.56571319353861</v>
      </c>
      <c r="N73" s="991">
        <v>9.4412156592886163</v>
      </c>
      <c r="O73" s="990">
        <v>634.09548524746515</v>
      </c>
      <c r="P73" s="989">
        <v>8.2657686925041531</v>
      </c>
    </row>
    <row r="74" spans="1:16">
      <c r="A74" s="4209"/>
      <c r="B74" s="996" t="s">
        <v>358</v>
      </c>
      <c r="C74" s="992">
        <v>149.44</v>
      </c>
      <c r="D74" s="991">
        <v>7.87</v>
      </c>
      <c r="E74" s="990">
        <v>146.33000000000001</v>
      </c>
      <c r="F74" s="991">
        <v>7.13</v>
      </c>
      <c r="G74" s="990">
        <v>151.93</v>
      </c>
      <c r="H74" s="995">
        <v>8.4499999999999993</v>
      </c>
      <c r="I74" s="994">
        <v>140.93</v>
      </c>
      <c r="J74" s="993">
        <v>16.059999999999999</v>
      </c>
      <c r="K74" s="992">
        <v>594.84610572452118</v>
      </c>
      <c r="L74" s="991">
        <v>8.5239632515248474</v>
      </c>
      <c r="M74" s="990">
        <v>488.57</v>
      </c>
      <c r="N74" s="991">
        <v>9.4412156592886163</v>
      </c>
      <c r="O74" s="990">
        <v>634.1</v>
      </c>
      <c r="P74" s="989">
        <v>8.27</v>
      </c>
    </row>
    <row r="75" spans="1:16">
      <c r="A75" s="4209"/>
      <c r="B75" s="996" t="s">
        <v>357</v>
      </c>
      <c r="C75" s="992">
        <v>151.04</v>
      </c>
      <c r="D75" s="991">
        <v>8.56</v>
      </c>
      <c r="E75" s="990">
        <v>148.03</v>
      </c>
      <c r="F75" s="991">
        <v>7.43</v>
      </c>
      <c r="G75" s="990">
        <v>153.44999999999999</v>
      </c>
      <c r="H75" s="995">
        <v>9.44</v>
      </c>
      <c r="I75" s="994">
        <v>140.37593000000001</v>
      </c>
      <c r="J75" s="993">
        <v>14.768359999999999</v>
      </c>
      <c r="K75" s="992">
        <v>594.85045274833067</v>
      </c>
      <c r="L75" s="991">
        <v>8.5</v>
      </c>
      <c r="M75" s="990">
        <v>488.56571319353861</v>
      </c>
      <c r="N75" s="991">
        <v>9.4412156592886163</v>
      </c>
      <c r="O75" s="990">
        <v>634.10143762841744</v>
      </c>
      <c r="P75" s="989">
        <v>8.2390638200280648</v>
      </c>
    </row>
    <row r="76" spans="1:16">
      <c r="A76" s="4209"/>
      <c r="B76" s="974" t="s">
        <v>368</v>
      </c>
      <c r="C76" s="969">
        <v>151.66999999999999</v>
      </c>
      <c r="D76" s="973">
        <v>8.08</v>
      </c>
      <c r="E76" s="969">
        <v>149.22</v>
      </c>
      <c r="F76" s="970">
        <v>6.89</v>
      </c>
      <c r="G76" s="972">
        <v>153.62</v>
      </c>
      <c r="H76" s="971">
        <v>9.0299999999999994</v>
      </c>
      <c r="I76" s="969">
        <v>140.91</v>
      </c>
      <c r="J76" s="971">
        <v>12.74</v>
      </c>
      <c r="K76" s="969">
        <v>602.63</v>
      </c>
      <c r="L76" s="970">
        <v>9.09</v>
      </c>
      <c r="M76" s="969">
        <v>488.57</v>
      </c>
      <c r="N76" s="970">
        <v>9.44</v>
      </c>
      <c r="O76" s="969">
        <v>644.75</v>
      </c>
      <c r="P76" s="968">
        <v>8.99</v>
      </c>
    </row>
    <row r="77" spans="1:16">
      <c r="A77" s="4208" t="s">
        <v>173</v>
      </c>
      <c r="B77" s="1013" t="s">
        <v>367</v>
      </c>
      <c r="C77" s="1008">
        <v>154.19</v>
      </c>
      <c r="D77" s="1012">
        <v>8.26</v>
      </c>
      <c r="E77" s="1008">
        <v>150.82</v>
      </c>
      <c r="F77" s="1009">
        <v>7.11</v>
      </c>
      <c r="G77" s="1011">
        <v>156.87</v>
      </c>
      <c r="H77" s="1010">
        <v>9.18</v>
      </c>
      <c r="I77" s="1008">
        <v>143.85</v>
      </c>
      <c r="J77" s="1010">
        <v>12.58</v>
      </c>
      <c r="K77" s="1008">
        <v>634.48</v>
      </c>
      <c r="L77" s="1009">
        <v>11.57</v>
      </c>
      <c r="M77" s="1008">
        <v>549.12</v>
      </c>
      <c r="N77" s="1009">
        <v>12.39</v>
      </c>
      <c r="O77" s="1008">
        <v>666</v>
      </c>
      <c r="P77" s="1007">
        <v>11.32</v>
      </c>
    </row>
    <row r="78" spans="1:16">
      <c r="A78" s="4209"/>
      <c r="B78" s="1003" t="s">
        <v>366</v>
      </c>
      <c r="C78" s="994">
        <v>154.72999999999999</v>
      </c>
      <c r="D78" s="993">
        <v>8.64</v>
      </c>
      <c r="E78" s="990">
        <v>152.09</v>
      </c>
      <c r="F78" s="991">
        <v>8.17</v>
      </c>
      <c r="G78" s="994">
        <v>156.84</v>
      </c>
      <c r="H78" s="995">
        <v>9.02</v>
      </c>
      <c r="I78" s="994">
        <v>146.1</v>
      </c>
      <c r="J78" s="995">
        <v>14</v>
      </c>
      <c r="K78" s="994">
        <v>635.13</v>
      </c>
      <c r="L78" s="1006">
        <v>11.68</v>
      </c>
      <c r="M78" s="994">
        <v>549.12</v>
      </c>
      <c r="N78" s="1006">
        <v>12.39</v>
      </c>
      <c r="O78" s="994">
        <v>666.89</v>
      </c>
      <c r="P78" s="1005">
        <v>11.46</v>
      </c>
    </row>
    <row r="79" spans="1:16">
      <c r="A79" s="4209"/>
      <c r="B79" s="1003" t="s">
        <v>365</v>
      </c>
      <c r="C79" s="994">
        <v>155.6</v>
      </c>
      <c r="D79" s="993">
        <v>8.5</v>
      </c>
      <c r="E79" s="1004">
        <v>153.88999999999999</v>
      </c>
      <c r="F79" s="991">
        <v>8.0500000000000007</v>
      </c>
      <c r="G79" s="994">
        <v>156.96</v>
      </c>
      <c r="H79" s="995">
        <v>8.85</v>
      </c>
      <c r="I79" s="994">
        <v>147.80000000000001</v>
      </c>
      <c r="J79" s="995">
        <v>13.73</v>
      </c>
      <c r="K79" s="994">
        <v>635.13</v>
      </c>
      <c r="L79" s="1006">
        <v>11.59</v>
      </c>
      <c r="M79" s="994">
        <v>549.12</v>
      </c>
      <c r="N79" s="1006">
        <v>12.39</v>
      </c>
      <c r="O79" s="994">
        <v>666.88865589141017</v>
      </c>
      <c r="P79" s="1005">
        <v>11.34</v>
      </c>
    </row>
    <row r="80" spans="1:16">
      <c r="A80" s="4209"/>
      <c r="B80" s="1003" t="s">
        <v>364</v>
      </c>
      <c r="C80" s="998">
        <v>158.38</v>
      </c>
      <c r="D80" s="1001">
        <v>8.08</v>
      </c>
      <c r="E80" s="1000">
        <v>156.08000000000001</v>
      </c>
      <c r="F80" s="999">
        <v>7.38</v>
      </c>
      <c r="G80" s="998">
        <v>160.21</v>
      </c>
      <c r="H80" s="997">
        <v>8.6300000000000008</v>
      </c>
      <c r="I80" s="994">
        <v>147.03</v>
      </c>
      <c r="J80" s="995">
        <v>10.02</v>
      </c>
      <c r="K80" s="994">
        <v>635.13</v>
      </c>
      <c r="L80" s="1006">
        <v>11.47</v>
      </c>
      <c r="M80" s="994">
        <v>549.12</v>
      </c>
      <c r="N80" s="1006">
        <v>12.39</v>
      </c>
      <c r="O80" s="994">
        <v>666.88865589141017</v>
      </c>
      <c r="P80" s="1005">
        <v>11.19</v>
      </c>
    </row>
    <row r="81" spans="1:16">
      <c r="A81" s="4209"/>
      <c r="B81" s="1003" t="s">
        <v>363</v>
      </c>
      <c r="C81" s="994">
        <v>156.87</v>
      </c>
      <c r="D81" s="993">
        <v>7.38</v>
      </c>
      <c r="E81" s="1004">
        <v>152.59</v>
      </c>
      <c r="F81" s="991">
        <v>5.85</v>
      </c>
      <c r="G81" s="994">
        <v>160.30000000000001</v>
      </c>
      <c r="H81" s="995">
        <v>8.59</v>
      </c>
      <c r="I81" s="994">
        <v>143.84</v>
      </c>
      <c r="J81" s="995">
        <v>9.15</v>
      </c>
      <c r="K81" s="994">
        <v>635.13</v>
      </c>
      <c r="L81" s="1006">
        <v>9.73</v>
      </c>
      <c r="M81" s="994">
        <v>549.12</v>
      </c>
      <c r="N81" s="1006">
        <v>12.39</v>
      </c>
      <c r="O81" s="994">
        <v>666.89</v>
      </c>
      <c r="P81" s="1005">
        <v>8.9499999999999993</v>
      </c>
    </row>
    <row r="82" spans="1:16">
      <c r="A82" s="4209"/>
      <c r="B82" s="1003" t="s">
        <v>362</v>
      </c>
      <c r="C82" s="990">
        <v>155.36000000000001</v>
      </c>
      <c r="D82" s="993">
        <v>7.26</v>
      </c>
      <c r="E82" s="1004">
        <v>149.24</v>
      </c>
      <c r="F82" s="991">
        <v>5.62</v>
      </c>
      <c r="G82" s="994">
        <v>160.30000000000001</v>
      </c>
      <c r="H82" s="995">
        <v>8.57</v>
      </c>
      <c r="I82" s="990">
        <v>142.21</v>
      </c>
      <c r="J82" s="995">
        <v>9.82</v>
      </c>
      <c r="K82" s="990">
        <v>638.23</v>
      </c>
      <c r="L82" s="991">
        <v>10.27</v>
      </c>
      <c r="M82" s="990">
        <v>549.12</v>
      </c>
      <c r="N82" s="991">
        <v>12.39</v>
      </c>
      <c r="O82" s="990">
        <v>671.14</v>
      </c>
      <c r="P82" s="989">
        <v>9.64</v>
      </c>
    </row>
    <row r="83" spans="1:16">
      <c r="A83" s="4209"/>
      <c r="B83" s="1003" t="s">
        <v>361</v>
      </c>
      <c r="C83" s="1002">
        <v>156.26</v>
      </c>
      <c r="D83" s="1001">
        <v>7.88</v>
      </c>
      <c r="E83" s="1000">
        <v>148.76</v>
      </c>
      <c r="F83" s="999">
        <v>6.19</v>
      </c>
      <c r="G83" s="998">
        <v>162.41</v>
      </c>
      <c r="H83" s="997">
        <v>9.2200000000000006</v>
      </c>
      <c r="I83" s="990">
        <v>143.44</v>
      </c>
      <c r="J83" s="995">
        <v>9.67</v>
      </c>
      <c r="K83" s="990">
        <v>638.23</v>
      </c>
      <c r="L83" s="991">
        <v>10.27</v>
      </c>
      <c r="M83" s="990">
        <v>549.12</v>
      </c>
      <c r="N83" s="991">
        <v>12.39</v>
      </c>
      <c r="O83" s="990">
        <v>671.14</v>
      </c>
      <c r="P83" s="989">
        <v>9.64</v>
      </c>
    </row>
    <row r="84" spans="1:16">
      <c r="A84" s="4209"/>
      <c r="B84" s="996" t="s">
        <v>360</v>
      </c>
      <c r="C84" s="992">
        <v>157.02000000000001</v>
      </c>
      <c r="D84" s="991">
        <v>7.44</v>
      </c>
      <c r="E84" s="990">
        <v>150.34</v>
      </c>
      <c r="F84" s="991">
        <v>5.64</v>
      </c>
      <c r="G84" s="990">
        <v>162.44999999999999</v>
      </c>
      <c r="H84" s="995">
        <v>8.8699999999999992</v>
      </c>
      <c r="I84" s="994">
        <v>143.88</v>
      </c>
      <c r="J84" s="993">
        <v>7.0949999999999998</v>
      </c>
      <c r="K84" s="992">
        <v>638.23</v>
      </c>
      <c r="L84" s="991">
        <v>8.56</v>
      </c>
      <c r="M84" s="990">
        <v>549.12</v>
      </c>
      <c r="N84" s="991">
        <v>12.39</v>
      </c>
      <c r="O84" s="990">
        <v>671.14</v>
      </c>
      <c r="P84" s="989">
        <v>7.45</v>
      </c>
    </row>
    <row r="85" spans="1:16">
      <c r="A85" s="4209"/>
      <c r="B85" s="996" t="s">
        <v>359</v>
      </c>
      <c r="C85" s="992">
        <v>158.77000000000001</v>
      </c>
      <c r="D85" s="991">
        <v>7.76</v>
      </c>
      <c r="E85" s="990">
        <v>154.11000000000001</v>
      </c>
      <c r="F85" s="991">
        <v>6.93</v>
      </c>
      <c r="G85" s="990">
        <v>162.53</v>
      </c>
      <c r="H85" s="995">
        <v>8.42</v>
      </c>
      <c r="I85" s="994">
        <v>144.91999999999999</v>
      </c>
      <c r="J85" s="993">
        <v>5.59</v>
      </c>
      <c r="K85" s="992">
        <v>639.55999999999995</v>
      </c>
      <c r="L85" s="991">
        <v>7.52</v>
      </c>
      <c r="M85" s="990">
        <v>549.12</v>
      </c>
      <c r="N85" s="991">
        <v>12.39</v>
      </c>
      <c r="O85" s="990">
        <v>672.96</v>
      </c>
      <c r="P85" s="989">
        <v>6.13</v>
      </c>
    </row>
    <row r="86" spans="1:16">
      <c r="A86" s="4209"/>
      <c r="B86" s="996" t="s">
        <v>358</v>
      </c>
      <c r="C86" s="992">
        <v>160.51</v>
      </c>
      <c r="D86" s="991">
        <v>7.41</v>
      </c>
      <c r="E86" s="990">
        <v>154.43</v>
      </c>
      <c r="F86" s="991">
        <v>5.54</v>
      </c>
      <c r="G86" s="990">
        <v>165.43</v>
      </c>
      <c r="H86" s="995">
        <v>8.89</v>
      </c>
      <c r="I86" s="994">
        <v>145.6</v>
      </c>
      <c r="J86" s="993">
        <v>3.31</v>
      </c>
      <c r="K86" s="992">
        <v>640.29999999999995</v>
      </c>
      <c r="L86" s="991">
        <v>7.64</v>
      </c>
      <c r="M86" s="990">
        <v>549.12</v>
      </c>
      <c r="N86" s="991">
        <v>12.39</v>
      </c>
      <c r="O86" s="990">
        <v>673.97</v>
      </c>
      <c r="P86" s="989">
        <v>6.29</v>
      </c>
    </row>
    <row r="87" spans="1:16">
      <c r="A87" s="4209"/>
      <c r="B87" s="996" t="s">
        <v>357</v>
      </c>
      <c r="C87" s="992">
        <v>161.36000000000001</v>
      </c>
      <c r="D87" s="991">
        <v>6.83</v>
      </c>
      <c r="E87" s="990">
        <v>156.4</v>
      </c>
      <c r="F87" s="991">
        <v>5.66</v>
      </c>
      <c r="G87" s="990">
        <v>165.35</v>
      </c>
      <c r="H87" s="995">
        <v>7.76</v>
      </c>
      <c r="I87" s="994">
        <v>144.72</v>
      </c>
      <c r="J87" s="993">
        <v>3.1</v>
      </c>
      <c r="K87" s="992">
        <v>655.14</v>
      </c>
      <c r="L87" s="991">
        <v>10.14</v>
      </c>
      <c r="M87" s="990">
        <v>549.12</v>
      </c>
      <c r="N87" s="991">
        <v>12.39</v>
      </c>
      <c r="O87" s="990">
        <v>694.3</v>
      </c>
      <c r="P87" s="989">
        <v>9.49</v>
      </c>
    </row>
    <row r="88" spans="1:16">
      <c r="A88" s="4209"/>
      <c r="B88" s="974" t="s">
        <v>368</v>
      </c>
      <c r="C88" s="969">
        <v>162.94999999999999</v>
      </c>
      <c r="D88" s="973">
        <v>7.44</v>
      </c>
      <c r="E88" s="969">
        <v>160.24</v>
      </c>
      <c r="F88" s="970">
        <v>7.38</v>
      </c>
      <c r="G88" s="972">
        <v>165.11</v>
      </c>
      <c r="H88" s="971">
        <v>7.48</v>
      </c>
      <c r="I88" s="969">
        <v>147.91999999999999</v>
      </c>
      <c r="J88" s="971">
        <v>4.9800000000000004</v>
      </c>
      <c r="K88" s="969">
        <v>655.14</v>
      </c>
      <c r="L88" s="970">
        <v>8.7100000000000009</v>
      </c>
      <c r="M88" s="969">
        <v>549.12</v>
      </c>
      <c r="N88" s="970">
        <v>12.39</v>
      </c>
      <c r="O88" s="969">
        <v>694.3</v>
      </c>
      <c r="P88" s="968">
        <v>7.68</v>
      </c>
    </row>
    <row r="89" spans="1:16">
      <c r="A89" s="4208" t="s">
        <v>838</v>
      </c>
      <c r="B89" s="988" t="s">
        <v>367</v>
      </c>
      <c r="C89" s="983">
        <v>165.79</v>
      </c>
      <c r="D89" s="987">
        <v>7.52</v>
      </c>
      <c r="E89" s="983">
        <v>164.33</v>
      </c>
      <c r="F89" s="984">
        <v>8.9499999999999993</v>
      </c>
      <c r="G89" s="986">
        <v>166.94</v>
      </c>
      <c r="H89" s="985">
        <v>6.42</v>
      </c>
      <c r="I89" s="983">
        <v>150.1</v>
      </c>
      <c r="J89" s="985">
        <v>4.34</v>
      </c>
      <c r="K89" s="983">
        <v>668.49</v>
      </c>
      <c r="L89" s="984">
        <v>5.36</v>
      </c>
      <c r="M89" s="983">
        <v>554.89</v>
      </c>
      <c r="N89" s="984">
        <v>1.05</v>
      </c>
      <c r="O89" s="983">
        <v>710.45</v>
      </c>
      <c r="P89" s="982">
        <v>6.67</v>
      </c>
    </row>
    <row r="90" spans="1:16">
      <c r="A90" s="4209"/>
      <c r="B90" s="981" t="s">
        <v>366</v>
      </c>
      <c r="C90" s="976">
        <v>167.41</v>
      </c>
      <c r="D90" s="980">
        <v>8.19</v>
      </c>
      <c r="E90" s="976">
        <v>166.9</v>
      </c>
      <c r="F90" s="977">
        <v>9.74</v>
      </c>
      <c r="G90" s="979">
        <v>167.81</v>
      </c>
      <c r="H90" s="978">
        <v>6.99</v>
      </c>
      <c r="I90" s="976">
        <v>153.09</v>
      </c>
      <c r="J90" s="978">
        <v>4.78</v>
      </c>
      <c r="K90" s="976">
        <v>668.49</v>
      </c>
      <c r="L90" s="977">
        <v>5.25</v>
      </c>
      <c r="M90" s="976">
        <v>554.89</v>
      </c>
      <c r="N90" s="977">
        <v>1.05</v>
      </c>
      <c r="O90" s="976">
        <v>710.45</v>
      </c>
      <c r="P90" s="975">
        <v>6.53</v>
      </c>
    </row>
    <row r="91" spans="1:16">
      <c r="A91" s="4209"/>
      <c r="B91" s="981" t="s">
        <v>365</v>
      </c>
      <c r="C91" s="976">
        <v>167.27</v>
      </c>
      <c r="D91" s="980">
        <v>7.5</v>
      </c>
      <c r="E91" s="976">
        <v>166.79</v>
      </c>
      <c r="F91" s="977">
        <v>8.3800000000000008</v>
      </c>
      <c r="G91" s="979">
        <v>167.64</v>
      </c>
      <c r="H91" s="978">
        <v>6.81</v>
      </c>
      <c r="I91" s="976">
        <v>151.9</v>
      </c>
      <c r="J91" s="978">
        <v>2.78</v>
      </c>
      <c r="K91" s="976">
        <v>671.01</v>
      </c>
      <c r="L91" s="977">
        <v>5.65</v>
      </c>
      <c r="M91" s="976">
        <v>554.89</v>
      </c>
      <c r="N91" s="977">
        <v>1.05</v>
      </c>
      <c r="O91" s="976">
        <v>713.9</v>
      </c>
      <c r="P91" s="975">
        <v>7.05</v>
      </c>
    </row>
    <row r="92" spans="1:16">
      <c r="A92" s="4209"/>
      <c r="B92" s="981" t="s">
        <v>364</v>
      </c>
      <c r="C92" s="976">
        <v>166.91</v>
      </c>
      <c r="D92" s="980">
        <v>5.38</v>
      </c>
      <c r="E92" s="976">
        <v>165.46</v>
      </c>
      <c r="F92" s="977">
        <v>6.01</v>
      </c>
      <c r="G92" s="979">
        <v>168.04</v>
      </c>
      <c r="H92" s="978">
        <v>4.8899999999999997</v>
      </c>
      <c r="I92" s="976">
        <v>150.11000000000001</v>
      </c>
      <c r="J92" s="978">
        <v>2.09</v>
      </c>
      <c r="K92" s="976">
        <v>671.01</v>
      </c>
      <c r="L92" s="977">
        <v>5.65</v>
      </c>
      <c r="M92" s="976">
        <v>554.89</v>
      </c>
      <c r="N92" s="977">
        <v>1.05</v>
      </c>
      <c r="O92" s="976">
        <v>713.9</v>
      </c>
      <c r="P92" s="975">
        <v>7.05</v>
      </c>
    </row>
    <row r="93" spans="1:16">
      <c r="A93" s="4209"/>
      <c r="B93" s="981" t="s">
        <v>363</v>
      </c>
      <c r="C93" s="976">
        <v>164.63</v>
      </c>
      <c r="D93" s="980">
        <v>4.95</v>
      </c>
      <c r="E93" s="976">
        <v>160.37</v>
      </c>
      <c r="F93" s="977">
        <v>5.0999999999999996</v>
      </c>
      <c r="G93" s="979">
        <v>168.05</v>
      </c>
      <c r="H93" s="978">
        <v>4.84</v>
      </c>
      <c r="I93" s="976">
        <v>147.62</v>
      </c>
      <c r="J93" s="978">
        <v>2.63</v>
      </c>
      <c r="K93" s="976">
        <v>671.01</v>
      </c>
      <c r="L93" s="977">
        <v>5.65</v>
      </c>
      <c r="M93" s="976">
        <v>554.89</v>
      </c>
      <c r="N93" s="977">
        <v>1.05</v>
      </c>
      <c r="O93" s="976">
        <v>713.9</v>
      </c>
      <c r="P93" s="975">
        <v>7.05</v>
      </c>
    </row>
    <row r="94" spans="1:16">
      <c r="A94" s="4209"/>
      <c r="B94" s="981" t="s">
        <v>362</v>
      </c>
      <c r="C94" s="976">
        <v>163.52000000000001</v>
      </c>
      <c r="D94" s="980">
        <v>5.26</v>
      </c>
      <c r="E94" s="976">
        <v>157.86000000000001</v>
      </c>
      <c r="F94" s="977">
        <v>5.77</v>
      </c>
      <c r="G94" s="979">
        <v>168.1</v>
      </c>
      <c r="H94" s="978">
        <v>4.8499999999999996</v>
      </c>
      <c r="I94" s="976">
        <v>147</v>
      </c>
      <c r="J94" s="978">
        <v>3.36</v>
      </c>
      <c r="K94" s="976">
        <v>673.7</v>
      </c>
      <c r="L94" s="977">
        <v>5.56</v>
      </c>
      <c r="M94" s="976">
        <v>554.89</v>
      </c>
      <c r="N94" s="977">
        <v>1.05</v>
      </c>
      <c r="O94" s="976">
        <v>717.58</v>
      </c>
      <c r="P94" s="975">
        <v>6.92</v>
      </c>
    </row>
    <row r="95" spans="1:16">
      <c r="A95" s="4209"/>
      <c r="B95" s="981" t="s">
        <v>361</v>
      </c>
      <c r="C95" s="976">
        <v>164.1</v>
      </c>
      <c r="D95" s="980">
        <v>5.01</v>
      </c>
      <c r="E95" s="976">
        <v>158.44</v>
      </c>
      <c r="F95" s="977">
        <v>6.51</v>
      </c>
      <c r="G95" s="979">
        <v>168.66</v>
      </c>
      <c r="H95" s="978">
        <v>3.85</v>
      </c>
      <c r="I95" s="976">
        <v>147.47999999999999</v>
      </c>
      <c r="J95" s="978">
        <v>2.82</v>
      </c>
      <c r="K95" s="976">
        <v>673.7</v>
      </c>
      <c r="L95" s="977">
        <v>5.56</v>
      </c>
      <c r="M95" s="976">
        <v>554.89</v>
      </c>
      <c r="N95" s="977">
        <v>1.05</v>
      </c>
      <c r="O95" s="976">
        <v>717.58</v>
      </c>
      <c r="P95" s="975">
        <v>6.92</v>
      </c>
    </row>
    <row r="96" spans="1:16">
      <c r="A96" s="4209"/>
      <c r="B96" s="981" t="s">
        <v>360</v>
      </c>
      <c r="C96" s="976">
        <v>164.58</v>
      </c>
      <c r="D96" s="980">
        <v>4.82</v>
      </c>
      <c r="E96" s="976">
        <v>159.26</v>
      </c>
      <c r="F96" s="977">
        <v>5.94</v>
      </c>
      <c r="G96" s="979">
        <v>168.86</v>
      </c>
      <c r="H96" s="978">
        <v>3.95</v>
      </c>
      <c r="I96" s="976">
        <v>149.18</v>
      </c>
      <c r="J96" s="978">
        <v>3.69</v>
      </c>
      <c r="K96" s="976">
        <v>673.7</v>
      </c>
      <c r="L96" s="977">
        <v>5.56</v>
      </c>
      <c r="M96" s="976">
        <v>554.89</v>
      </c>
      <c r="N96" s="977">
        <v>1.05</v>
      </c>
      <c r="O96" s="976">
        <v>717.58</v>
      </c>
      <c r="P96" s="975">
        <v>6.92</v>
      </c>
    </row>
    <row r="97" spans="1:16">
      <c r="A97" s="4209"/>
      <c r="B97" s="981" t="s">
        <v>359</v>
      </c>
      <c r="C97" s="976">
        <v>166.09</v>
      </c>
      <c r="D97" s="980">
        <v>4.6100000000000003</v>
      </c>
      <c r="E97" s="976">
        <v>162.13999999999999</v>
      </c>
      <c r="F97" s="977">
        <v>5.21</v>
      </c>
      <c r="G97" s="979">
        <v>169.25</v>
      </c>
      <c r="H97" s="978">
        <v>4.1399999999999997</v>
      </c>
      <c r="I97" s="976">
        <v>152.07703000000001</v>
      </c>
      <c r="J97" s="978">
        <v>4.9373449999999997</v>
      </c>
      <c r="K97" s="976">
        <v>673.70487794246787</v>
      </c>
      <c r="L97" s="977">
        <v>5.3390983609672276</v>
      </c>
      <c r="M97" s="976">
        <v>554.89464867411755</v>
      </c>
      <c r="N97" s="977">
        <v>1.0510791162695767</v>
      </c>
      <c r="O97" s="976">
        <v>717.5815297755147</v>
      </c>
      <c r="P97" s="975">
        <v>6.6312672226762004</v>
      </c>
    </row>
    <row r="98" spans="1:16">
      <c r="A98" s="4209"/>
      <c r="B98" s="981" t="s">
        <v>358</v>
      </c>
      <c r="C98" s="976">
        <v>167.58</v>
      </c>
      <c r="D98" s="980">
        <v>4.4000000000000004</v>
      </c>
      <c r="E98" s="976">
        <v>164.12</v>
      </c>
      <c r="F98" s="977">
        <v>6.27</v>
      </c>
      <c r="G98" s="979">
        <v>170.33</v>
      </c>
      <c r="H98" s="978">
        <v>2.96</v>
      </c>
      <c r="I98" s="976">
        <v>153.86165</v>
      </c>
      <c r="J98" s="978">
        <v>5.6776485000000001</v>
      </c>
      <c r="K98" s="976">
        <v>673.74913854852832</v>
      </c>
      <c r="L98" s="977">
        <v>5.2239586638232822</v>
      </c>
      <c r="M98" s="976">
        <v>554.89464867411755</v>
      </c>
      <c r="N98" s="977">
        <v>1.0510791162695767</v>
      </c>
      <c r="O98" s="976">
        <v>717.64213583612059</v>
      </c>
      <c r="P98" s="975">
        <v>6.4795354953018318</v>
      </c>
    </row>
    <row r="99" spans="1:16">
      <c r="A99" s="4209"/>
      <c r="B99" s="981" t="s">
        <v>357</v>
      </c>
      <c r="C99" s="976">
        <v>168.09</v>
      </c>
      <c r="D99" s="980">
        <v>4.17</v>
      </c>
      <c r="E99" s="976">
        <v>165.42</v>
      </c>
      <c r="F99" s="977">
        <v>5.76</v>
      </c>
      <c r="G99" s="979">
        <v>170.21</v>
      </c>
      <c r="H99" s="978">
        <v>2.94</v>
      </c>
      <c r="I99" s="976">
        <v>152.65</v>
      </c>
      <c r="J99" s="978">
        <v>5.48</v>
      </c>
      <c r="K99" s="976">
        <v>673.75</v>
      </c>
      <c r="L99" s="977">
        <v>2.84</v>
      </c>
      <c r="M99" s="976">
        <v>554.89</v>
      </c>
      <c r="N99" s="977">
        <v>1.05</v>
      </c>
      <c r="O99" s="976">
        <v>717.64</v>
      </c>
      <c r="P99" s="975">
        <v>3.36</v>
      </c>
    </row>
    <row r="100" spans="1:16" ht="14.4" thickBot="1">
      <c r="A100" s="4210"/>
      <c r="B100" s="2272" t="s">
        <v>368</v>
      </c>
      <c r="C100" s="2273">
        <v>168.77</v>
      </c>
      <c r="D100" s="2274">
        <v>3.57</v>
      </c>
      <c r="E100" s="2273">
        <v>166.81</v>
      </c>
      <c r="F100" s="2275">
        <v>4.0999999999999996</v>
      </c>
      <c r="G100" s="2276">
        <v>170.32</v>
      </c>
      <c r="H100" s="2277">
        <v>3.15</v>
      </c>
      <c r="I100" s="2273">
        <v>154.43961999999999</v>
      </c>
      <c r="J100" s="2277">
        <v>4.4086027000000003</v>
      </c>
      <c r="K100" s="2273">
        <v>678.458486253243</v>
      </c>
      <c r="L100" s="2275">
        <v>3.5589516638701002</v>
      </c>
      <c r="M100" s="2273">
        <v>554.89464867411755</v>
      </c>
      <c r="N100" s="2275">
        <v>1.0510791162695767</v>
      </c>
      <c r="O100" s="2273">
        <v>724.09064700237377</v>
      </c>
      <c r="P100" s="2278">
        <v>4.291456477536542</v>
      </c>
    </row>
    <row r="101" spans="1:16" ht="14.4" thickTop="1">
      <c r="A101" s="4211" t="s">
        <v>837</v>
      </c>
      <c r="B101" s="4211"/>
      <c r="C101" s="967"/>
      <c r="D101" s="967"/>
      <c r="E101" s="967"/>
      <c r="F101" s="967"/>
      <c r="G101" s="967"/>
      <c r="H101" s="967"/>
      <c r="I101" s="967"/>
      <c r="J101" s="967"/>
      <c r="K101" s="967"/>
      <c r="L101" s="967"/>
      <c r="M101" s="967"/>
      <c r="N101" s="967"/>
      <c r="O101" s="967"/>
      <c r="P101" s="967"/>
    </row>
    <row r="102" spans="1:16">
      <c r="C102" s="966"/>
    </row>
  </sheetData>
  <mergeCells count="16">
    <mergeCell ref="A1:P1"/>
    <mergeCell ref="A2:P2"/>
    <mergeCell ref="A3:A4"/>
    <mergeCell ref="B3:B4"/>
    <mergeCell ref="C3:H3"/>
    <mergeCell ref="I3:J3"/>
    <mergeCell ref="K3:P3"/>
    <mergeCell ref="A77:A88"/>
    <mergeCell ref="A89:A100"/>
    <mergeCell ref="A101:B101"/>
    <mergeCell ref="A5:A16"/>
    <mergeCell ref="A17:A28"/>
    <mergeCell ref="A29:A40"/>
    <mergeCell ref="A41:A52"/>
    <mergeCell ref="A53:A64"/>
    <mergeCell ref="A65:A76"/>
  </mergeCells>
  <printOptions horizontalCentered="1"/>
  <pageMargins left="0" right="0" top="0.5" bottom="0.5" header="0.3" footer="0.3"/>
  <pageSetup paperSize="9" scale="8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2"/>
  <sheetViews>
    <sheetView showGridLines="0" view="pageBreakPreview" zoomScaleSheetLayoutView="100" workbookViewId="0">
      <pane ySplit="5" topLeftCell="A90" activePane="bottomLeft" state="frozen"/>
      <selection activeCell="N50" sqref="N50"/>
      <selection pane="bottomLeft" activeCell="J288" sqref="J288"/>
    </sheetView>
  </sheetViews>
  <sheetFormatPr defaultColWidth="9.109375" defaultRowHeight="14.4"/>
  <cols>
    <col min="1" max="1" width="3.33203125" style="1034" customWidth="1"/>
    <col min="2" max="2" width="18.109375" style="643" bestFit="1" customWidth="1"/>
    <col min="3" max="3" width="8" style="643" bestFit="1" customWidth="1"/>
    <col min="4" max="4" width="9.33203125" style="643" bestFit="1" customWidth="1"/>
    <col min="5" max="5" width="8.44140625" style="643" bestFit="1" customWidth="1"/>
    <col min="6" max="6" width="7" style="643" bestFit="1" customWidth="1"/>
    <col min="7" max="7" width="9.33203125" style="643" bestFit="1" customWidth="1"/>
    <col min="8" max="8" width="8.44140625" style="643" bestFit="1" customWidth="1"/>
    <col min="9" max="16" width="9.109375" style="643"/>
    <col min="17" max="22" width="8.88671875" customWidth="1"/>
    <col min="23" max="16384" width="9.109375" style="643"/>
  </cols>
  <sheetData>
    <row r="1" spans="1:9">
      <c r="A1" s="1064"/>
      <c r="B1" s="4199" t="s">
        <v>892</v>
      </c>
      <c r="C1" s="4199"/>
      <c r="D1" s="4199"/>
      <c r="E1" s="4199"/>
      <c r="F1" s="4199"/>
      <c r="G1" s="4199"/>
      <c r="H1" s="4199"/>
      <c r="I1" s="1059"/>
    </row>
    <row r="2" spans="1:9">
      <c r="A2" s="1064"/>
      <c r="B2" s="4201" t="s">
        <v>883</v>
      </c>
      <c r="C2" s="4201"/>
      <c r="D2" s="4201"/>
      <c r="E2" s="4201"/>
      <c r="F2" s="4201"/>
      <c r="G2" s="4201"/>
      <c r="H2" s="4201"/>
      <c r="I2" s="1059"/>
    </row>
    <row r="3" spans="1:9" ht="15" thickBot="1">
      <c r="A3" s="1064"/>
      <c r="B3" s="4226" t="s">
        <v>836</v>
      </c>
      <c r="C3" s="4226"/>
      <c r="D3" s="4226"/>
      <c r="E3" s="4226"/>
      <c r="F3" s="4226"/>
      <c r="G3" s="4226"/>
      <c r="H3" s="4226"/>
      <c r="I3" s="1059"/>
    </row>
    <row r="4" spans="1:9" ht="15" thickTop="1">
      <c r="A4" s="1087"/>
      <c r="B4" s="4227" t="s">
        <v>882</v>
      </c>
      <c r="C4" s="4206" t="s">
        <v>741</v>
      </c>
      <c r="D4" s="4206"/>
      <c r="E4" s="4206"/>
      <c r="F4" s="4206" t="s">
        <v>776</v>
      </c>
      <c r="G4" s="4206"/>
      <c r="H4" s="4207"/>
      <c r="I4" s="1083"/>
    </row>
    <row r="5" spans="1:9" ht="34.200000000000003">
      <c r="A5" s="1087"/>
      <c r="B5" s="4228"/>
      <c r="C5" s="1086" t="s">
        <v>881</v>
      </c>
      <c r="D5" s="1085" t="s">
        <v>880</v>
      </c>
      <c r="E5" s="1085" t="s">
        <v>879</v>
      </c>
      <c r="F5" s="1086" t="s">
        <v>881</v>
      </c>
      <c r="G5" s="1085" t="s">
        <v>880</v>
      </c>
      <c r="H5" s="1084" t="s">
        <v>879</v>
      </c>
      <c r="I5" s="1083"/>
    </row>
    <row r="6" spans="1:9">
      <c r="A6" s="1064"/>
      <c r="B6" s="1053" t="s">
        <v>878</v>
      </c>
      <c r="C6" s="1052">
        <v>40.106279630275303</v>
      </c>
      <c r="D6" s="1052">
        <v>32.9871179946512</v>
      </c>
      <c r="E6" s="1052">
        <v>47.431348011297075</v>
      </c>
      <c r="F6" s="1051">
        <v>4.7493403693931402</v>
      </c>
      <c r="G6" s="1051">
        <v>4.4734614919598696</v>
      </c>
      <c r="H6" s="1050">
        <v>4.9753778230599437</v>
      </c>
      <c r="I6" s="1059"/>
    </row>
    <row r="7" spans="1:9">
      <c r="A7" s="1064"/>
      <c r="B7" s="1074" t="s">
        <v>856</v>
      </c>
      <c r="C7" s="1073">
        <v>41.414780743677461</v>
      </c>
      <c r="D7" s="1073">
        <v>33.966814067850301</v>
      </c>
      <c r="E7" s="1073">
        <v>49.099910142168191</v>
      </c>
      <c r="F7" s="1072">
        <v>4.2402826855123692</v>
      </c>
      <c r="G7" s="1072">
        <v>4.483007953723785</v>
      </c>
      <c r="H7" s="1071">
        <v>3.9917412250516122</v>
      </c>
      <c r="I7" s="1059"/>
    </row>
    <row r="8" spans="1:9">
      <c r="A8" s="1064"/>
      <c r="B8" s="1070" t="s">
        <v>855</v>
      </c>
      <c r="C8" s="1069">
        <v>40.898983134283412</v>
      </c>
      <c r="D8" s="1069">
        <v>33.570468415599493</v>
      </c>
      <c r="E8" s="1069">
        <v>48.411402131726639</v>
      </c>
      <c r="F8" s="950">
        <v>3.2707028531663553</v>
      </c>
      <c r="G8" s="950">
        <v>2.526315789473685</v>
      </c>
      <c r="H8" s="949">
        <v>4.0605643496214583</v>
      </c>
      <c r="I8" s="1059"/>
    </row>
    <row r="9" spans="1:9">
      <c r="A9" s="1064"/>
      <c r="B9" s="1070" t="s">
        <v>854</v>
      </c>
      <c r="C9" s="1069">
        <v>40.662016750631118</v>
      </c>
      <c r="D9" s="1069">
        <v>33.597714741819466</v>
      </c>
      <c r="E9" s="1069">
        <v>47.917149515262061</v>
      </c>
      <c r="F9" s="950">
        <v>2.9778393351800503</v>
      </c>
      <c r="G9" s="950">
        <v>2.1602787456445895</v>
      </c>
      <c r="H9" s="949">
        <v>3.8461538461538396</v>
      </c>
      <c r="I9" s="1059"/>
    </row>
    <row r="10" spans="1:9">
      <c r="A10" s="1064"/>
      <c r="B10" s="1070" t="s">
        <v>853</v>
      </c>
      <c r="C10" s="1069">
        <v>40.008410134129498</v>
      </c>
      <c r="D10" s="1069">
        <v>32.490588999667892</v>
      </c>
      <c r="E10" s="1069">
        <v>47.990577493499643</v>
      </c>
      <c r="F10" s="950">
        <v>2.2099447513812152</v>
      </c>
      <c r="G10" s="950">
        <v>1.1173184357541999</v>
      </c>
      <c r="H10" s="949">
        <v>3.4059945504087068</v>
      </c>
      <c r="I10" s="1059"/>
    </row>
    <row r="11" spans="1:9">
      <c r="A11" s="1064"/>
      <c r="B11" s="1070" t="s">
        <v>852</v>
      </c>
      <c r="C11" s="1069">
        <v>39.745926186194545</v>
      </c>
      <c r="D11" s="1069">
        <v>31.863010378259126</v>
      </c>
      <c r="E11" s="1069">
        <v>48.130100417164364</v>
      </c>
      <c r="F11" s="950">
        <v>2.7253668763102894</v>
      </c>
      <c r="G11" s="950">
        <v>1.7155110793423773</v>
      </c>
      <c r="H11" s="949">
        <v>3.7440435670524295</v>
      </c>
      <c r="I11" s="1059"/>
    </row>
    <row r="12" spans="1:9">
      <c r="A12" s="1064"/>
      <c r="B12" s="1070" t="s">
        <v>851</v>
      </c>
      <c r="C12" s="1069">
        <v>39.772392606476039</v>
      </c>
      <c r="D12" s="1069">
        <v>32.518932741590419</v>
      </c>
      <c r="E12" s="1069">
        <v>47.260972596870332</v>
      </c>
      <c r="F12" s="950">
        <v>3.2693674484719537</v>
      </c>
      <c r="G12" s="950">
        <v>2.6568265682656715</v>
      </c>
      <c r="H12" s="949">
        <v>3.809523809523796</v>
      </c>
      <c r="I12" s="1059"/>
    </row>
    <row r="13" spans="1:9">
      <c r="A13" s="1064"/>
      <c r="B13" s="1070" t="s">
        <v>850</v>
      </c>
      <c r="C13" s="1069">
        <v>40.140634743877634</v>
      </c>
      <c r="D13" s="1069">
        <v>33.192679912307582</v>
      </c>
      <c r="E13" s="1069">
        <v>47.260992859473014</v>
      </c>
      <c r="F13" s="950">
        <v>4.5911047345767599</v>
      </c>
      <c r="G13" s="950">
        <v>5.2154195011337805</v>
      </c>
      <c r="H13" s="949">
        <v>3.7889039242219269</v>
      </c>
      <c r="I13" s="1059"/>
    </row>
    <row r="14" spans="1:9">
      <c r="A14" s="1064"/>
      <c r="B14" s="1070" t="s">
        <v>849</v>
      </c>
      <c r="C14" s="1069">
        <v>39.546350358645164</v>
      </c>
      <c r="D14" s="1069">
        <v>33.509368736956318</v>
      </c>
      <c r="E14" s="1069">
        <v>45.472041922866218</v>
      </c>
      <c r="F14" s="950">
        <v>5.2367288378765835</v>
      </c>
      <c r="G14" s="950">
        <v>6.8233510235026671</v>
      </c>
      <c r="H14" s="949">
        <v>3.6461850101283062</v>
      </c>
      <c r="I14" s="1059"/>
    </row>
    <row r="15" spans="1:9">
      <c r="A15" s="1064"/>
      <c r="B15" s="1070" t="s">
        <v>848</v>
      </c>
      <c r="C15" s="1069">
        <v>40.392135655684754</v>
      </c>
      <c r="D15" s="1069">
        <v>33.610553656475751</v>
      </c>
      <c r="E15" s="1069">
        <v>47.247093923141527</v>
      </c>
      <c r="F15" s="950">
        <v>8.1370449678801009</v>
      </c>
      <c r="G15" s="950">
        <v>7.8828828828828961</v>
      </c>
      <c r="H15" s="949">
        <v>8.3727211343686605</v>
      </c>
      <c r="I15" s="1059"/>
    </row>
    <row r="16" spans="1:9">
      <c r="A16" s="1064"/>
      <c r="B16" s="1070" t="s">
        <v>847</v>
      </c>
      <c r="C16" s="1069">
        <v>40.105552830402274</v>
      </c>
      <c r="D16" s="1069">
        <v>33.083192563882754</v>
      </c>
      <c r="E16" s="1069">
        <v>47.344727810147724</v>
      </c>
      <c r="F16" s="950">
        <v>7.71954674220963</v>
      </c>
      <c r="G16" s="950">
        <v>8.2962962962962905</v>
      </c>
      <c r="H16" s="949">
        <v>7.0033670033669893</v>
      </c>
      <c r="I16" s="1059"/>
    </row>
    <row r="17" spans="1:9">
      <c r="A17" s="1064"/>
      <c r="B17" s="1070" t="s">
        <v>725</v>
      </c>
      <c r="C17" s="1069">
        <v>39.613073621161668</v>
      </c>
      <c r="D17" s="1069">
        <v>32.288967898521136</v>
      </c>
      <c r="E17" s="1069">
        <v>47.353736713707832</v>
      </c>
      <c r="F17" s="950">
        <v>6.582633053221258</v>
      </c>
      <c r="G17" s="950">
        <v>6.1638868745467619</v>
      </c>
      <c r="H17" s="949">
        <v>7.1380471380471278</v>
      </c>
      <c r="I17" s="1059"/>
    </row>
    <row r="18" spans="1:9">
      <c r="A18" s="1064"/>
      <c r="B18" s="1078" t="s">
        <v>724</v>
      </c>
      <c r="C18" s="1077">
        <v>39.152653709432833</v>
      </c>
      <c r="D18" s="1077">
        <v>32.387728631701933</v>
      </c>
      <c r="E18" s="1077">
        <v>46.156809349703273</v>
      </c>
      <c r="F18" s="1076">
        <v>6.0899653979239048</v>
      </c>
      <c r="G18" s="1076">
        <v>5.2482269503546064</v>
      </c>
      <c r="H18" s="1075">
        <v>6.8594485541358523</v>
      </c>
      <c r="I18" s="1059"/>
    </row>
    <row r="19" spans="1:9">
      <c r="A19" s="1064"/>
      <c r="B19" s="1053" t="s">
        <v>877</v>
      </c>
      <c r="C19" s="1052">
        <v>41.695714053910059</v>
      </c>
      <c r="D19" s="1052">
        <v>34.08083507664027</v>
      </c>
      <c r="E19" s="1052">
        <v>49.653813309572563</v>
      </c>
      <c r="F19" s="1051">
        <v>3.9630562552476931</v>
      </c>
      <c r="G19" s="1051">
        <v>3.3155884735562893</v>
      </c>
      <c r="H19" s="1050">
        <v>4.6856465005931085</v>
      </c>
      <c r="I19" s="1059"/>
    </row>
    <row r="20" spans="1:9">
      <c r="A20" s="1064"/>
      <c r="B20" s="1074" t="s">
        <v>856</v>
      </c>
      <c r="C20" s="1073">
        <v>43.63292317423943</v>
      </c>
      <c r="D20" s="1073">
        <v>35.400672558279126</v>
      </c>
      <c r="E20" s="1073">
        <v>52.28439923068732</v>
      </c>
      <c r="F20" s="1072">
        <v>5.3559322033898411</v>
      </c>
      <c r="G20" s="1072">
        <v>4.2214532871972352</v>
      </c>
      <c r="H20" s="1071">
        <v>6.4857710125744603</v>
      </c>
      <c r="I20" s="1059"/>
    </row>
    <row r="21" spans="1:9">
      <c r="A21" s="1064"/>
      <c r="B21" s="1070" t="s">
        <v>855</v>
      </c>
      <c r="C21" s="1069">
        <v>43.021095258335706</v>
      </c>
      <c r="D21" s="1069">
        <v>34.88016752220296</v>
      </c>
      <c r="E21" s="1069">
        <v>51.581177754414043</v>
      </c>
      <c r="F21" s="950">
        <v>5.1886792452830122</v>
      </c>
      <c r="G21" s="950">
        <v>3.9014373716632633</v>
      </c>
      <c r="H21" s="949">
        <v>6.547619047619051</v>
      </c>
      <c r="I21" s="1059"/>
    </row>
    <row r="22" spans="1:9">
      <c r="A22" s="1064"/>
      <c r="B22" s="1070" t="s">
        <v>854</v>
      </c>
      <c r="C22" s="1069">
        <v>42.958991518303741</v>
      </c>
      <c r="D22" s="1069">
        <v>35.22484981806209</v>
      </c>
      <c r="E22" s="1069">
        <v>51.054563549023449</v>
      </c>
      <c r="F22" s="950">
        <v>5.6489576328177691</v>
      </c>
      <c r="G22" s="950">
        <v>4.8431105047748986</v>
      </c>
      <c r="H22" s="949">
        <v>6.547619047619051</v>
      </c>
      <c r="I22" s="1059"/>
    </row>
    <row r="23" spans="1:9">
      <c r="A23" s="1064"/>
      <c r="B23" s="1070" t="s">
        <v>853</v>
      </c>
      <c r="C23" s="1069">
        <v>42.333217759617874</v>
      </c>
      <c r="D23" s="1069">
        <v>34.218292599694365</v>
      </c>
      <c r="E23" s="1069">
        <v>50.993922790343156</v>
      </c>
      <c r="F23" s="950">
        <v>5.810810810810807</v>
      </c>
      <c r="G23" s="950">
        <v>5.3176795580110507</v>
      </c>
      <c r="H23" s="949">
        <v>6.2582345191040929</v>
      </c>
      <c r="I23" s="1059"/>
    </row>
    <row r="24" spans="1:9">
      <c r="A24" s="1064"/>
      <c r="B24" s="1070" t="s">
        <v>852</v>
      </c>
      <c r="C24" s="1069">
        <v>41.692660909645738</v>
      </c>
      <c r="D24" s="1069">
        <v>33.116900330787203</v>
      </c>
      <c r="E24" s="1069">
        <v>51.003993781069944</v>
      </c>
      <c r="F24" s="950">
        <v>4.8979591836734642</v>
      </c>
      <c r="G24" s="950">
        <v>3.9353478566408882</v>
      </c>
      <c r="H24" s="949">
        <v>5.9711286089238769</v>
      </c>
      <c r="I24" s="1059"/>
    </row>
    <row r="25" spans="1:9">
      <c r="A25" s="1064"/>
      <c r="B25" s="1070" t="s">
        <v>851</v>
      </c>
      <c r="C25" s="1069">
        <v>41.743215470420111</v>
      </c>
      <c r="D25" s="1069">
        <v>33.851452016751971</v>
      </c>
      <c r="E25" s="1069">
        <v>50.048300658699262</v>
      </c>
      <c r="F25" s="950">
        <v>4.9552649690295993</v>
      </c>
      <c r="G25" s="950">
        <v>4.0977713874910364</v>
      </c>
      <c r="H25" s="949">
        <v>5.8977719528178199</v>
      </c>
      <c r="I25" s="1059"/>
    </row>
    <row r="26" spans="1:9">
      <c r="A26" s="1064"/>
      <c r="B26" s="1070" t="s">
        <v>850</v>
      </c>
      <c r="C26" s="1069">
        <v>42.040290003775212</v>
      </c>
      <c r="D26" s="1069">
        <v>34.50414055726678</v>
      </c>
      <c r="E26" s="1069">
        <v>49.941359416041038</v>
      </c>
      <c r="F26" s="950">
        <v>4.732510288065825</v>
      </c>
      <c r="G26" s="950">
        <v>3.9511494252873547</v>
      </c>
      <c r="H26" s="949">
        <v>5.6714471968709148</v>
      </c>
      <c r="I26" s="1059"/>
    </row>
    <row r="27" spans="1:9">
      <c r="A27" s="1064"/>
      <c r="B27" s="1070" t="s">
        <v>849</v>
      </c>
      <c r="C27" s="1069">
        <v>41.271613172999956</v>
      </c>
      <c r="D27" s="1069">
        <v>34.555767988423021</v>
      </c>
      <c r="E27" s="1069">
        <v>48.049269595712275</v>
      </c>
      <c r="F27" s="950">
        <v>4.3626448534424043</v>
      </c>
      <c r="G27" s="950">
        <v>3.1227821149751378</v>
      </c>
      <c r="H27" s="949">
        <v>5.6677524429967292</v>
      </c>
      <c r="I27" s="1059"/>
    </row>
    <row r="28" spans="1:9">
      <c r="A28" s="1064"/>
      <c r="B28" s="1070" t="s">
        <v>848</v>
      </c>
      <c r="C28" s="1069">
        <v>41.085332414481087</v>
      </c>
      <c r="D28" s="1069">
        <v>34.429162502103601</v>
      </c>
      <c r="E28" s="1069">
        <v>47.776964770372793</v>
      </c>
      <c r="F28" s="950">
        <v>1.7161716171617059</v>
      </c>
      <c r="G28" s="950">
        <v>2.4356297842727912</v>
      </c>
      <c r="H28" s="949">
        <v>1.1214953271028207</v>
      </c>
      <c r="I28" s="1059"/>
    </row>
    <row r="29" spans="1:9">
      <c r="A29" s="1064"/>
      <c r="B29" s="1070" t="s">
        <v>847</v>
      </c>
      <c r="C29" s="1069">
        <v>40.632909303073589</v>
      </c>
      <c r="D29" s="1069">
        <v>33.286846139732354</v>
      </c>
      <c r="E29" s="1069">
        <v>48.387557116902087</v>
      </c>
      <c r="F29" s="950">
        <v>1.3149243918474554</v>
      </c>
      <c r="G29" s="950">
        <v>0.61559507523941193</v>
      </c>
      <c r="H29" s="949">
        <v>2.2026431718061588</v>
      </c>
      <c r="I29" s="1059"/>
    </row>
    <row r="30" spans="1:9">
      <c r="A30" s="1064"/>
      <c r="B30" s="1070" t="s">
        <v>725</v>
      </c>
      <c r="C30" s="1069">
        <v>40.341827554836037</v>
      </c>
      <c r="D30" s="1069">
        <v>32.796227659768249</v>
      </c>
      <c r="E30" s="1069">
        <v>48.365689962503033</v>
      </c>
      <c r="F30" s="950">
        <v>1.8396846254927794</v>
      </c>
      <c r="G30" s="950">
        <v>1.5710382513661045</v>
      </c>
      <c r="H30" s="949">
        <v>2.1370207416719182</v>
      </c>
      <c r="I30" s="1059"/>
    </row>
    <row r="31" spans="1:9">
      <c r="A31" s="1064"/>
      <c r="B31" s="1078" t="s">
        <v>724</v>
      </c>
      <c r="C31" s="1077">
        <v>39.94438850914409</v>
      </c>
      <c r="D31" s="1077">
        <v>32.998803063499537</v>
      </c>
      <c r="E31" s="1077">
        <v>47.202520743564293</v>
      </c>
      <c r="F31" s="1076">
        <v>2.0221787345074915</v>
      </c>
      <c r="G31" s="1076">
        <v>1.8867924528301927</v>
      </c>
      <c r="H31" s="1075">
        <v>2.2655758338577812</v>
      </c>
      <c r="I31" s="1059"/>
    </row>
    <row r="32" spans="1:9">
      <c r="A32" s="1064"/>
      <c r="B32" s="1053" t="s">
        <v>876</v>
      </c>
      <c r="C32" s="1052">
        <v>43.588218600695498</v>
      </c>
      <c r="D32" s="1052">
        <v>35.432234193652945</v>
      </c>
      <c r="E32" s="1052">
        <v>52.206195781009768</v>
      </c>
      <c r="F32" s="1051">
        <v>4.5388467129704679</v>
      </c>
      <c r="G32" s="1051">
        <v>3.9652758330999802</v>
      </c>
      <c r="H32" s="1050">
        <v>5.1403553953128949</v>
      </c>
      <c r="I32" s="1059"/>
    </row>
    <row r="33" spans="1:9">
      <c r="A33" s="1064"/>
      <c r="B33" s="1074" t="s">
        <v>856</v>
      </c>
      <c r="C33" s="1073">
        <v>44.67179988622928</v>
      </c>
      <c r="D33" s="1073">
        <v>36.387918420088241</v>
      </c>
      <c r="E33" s="1073">
        <v>53.324232031523664</v>
      </c>
      <c r="F33" s="1072">
        <v>2.3809523809523796</v>
      </c>
      <c r="G33" s="1072">
        <v>2.7888446215139595</v>
      </c>
      <c r="H33" s="1071">
        <v>1.988812927284016</v>
      </c>
      <c r="I33" s="1059"/>
    </row>
    <row r="34" spans="1:9">
      <c r="A34" s="1064"/>
      <c r="B34" s="1070" t="s">
        <v>855</v>
      </c>
      <c r="C34" s="1069">
        <v>44.151050935283713</v>
      </c>
      <c r="D34" s="1069">
        <v>36.029025343730297</v>
      </c>
      <c r="E34" s="1069">
        <v>52.573733400248472</v>
      </c>
      <c r="F34" s="950">
        <v>2.626521460602163</v>
      </c>
      <c r="G34" s="950">
        <v>3.2938076416337339</v>
      </c>
      <c r="H34" s="949">
        <v>1.9242706393544466</v>
      </c>
      <c r="I34" s="1059"/>
    </row>
    <row r="35" spans="1:9">
      <c r="A35" s="1064"/>
      <c r="B35" s="1070" t="s">
        <v>854</v>
      </c>
      <c r="C35" s="1069">
        <v>44.080133825295668</v>
      </c>
      <c r="D35" s="1069">
        <v>35.981123022190076</v>
      </c>
      <c r="E35" s="1069">
        <v>52.607424481593121</v>
      </c>
      <c r="F35" s="950">
        <v>2.6098026734563859</v>
      </c>
      <c r="G35" s="950">
        <v>2.1470396877033124</v>
      </c>
      <c r="H35" s="949">
        <v>3.0415890751086323</v>
      </c>
      <c r="I35" s="1059"/>
    </row>
    <row r="36" spans="1:9">
      <c r="A36" s="1064"/>
      <c r="B36" s="1070" t="s">
        <v>853</v>
      </c>
      <c r="C36" s="1069">
        <v>43.468588780838942</v>
      </c>
      <c r="D36" s="1069">
        <v>34.981173776673607</v>
      </c>
      <c r="E36" s="1069">
        <v>52.701086896524252</v>
      </c>
      <c r="F36" s="950">
        <v>2.6819923371647718</v>
      </c>
      <c r="G36" s="950">
        <v>2.2295081967213264</v>
      </c>
      <c r="H36" s="949">
        <v>3.3477991320520601</v>
      </c>
      <c r="I36" s="1059"/>
    </row>
    <row r="37" spans="1:9">
      <c r="A37" s="1064"/>
      <c r="B37" s="1070" t="s">
        <v>852</v>
      </c>
      <c r="C37" s="1069">
        <v>42.990483917965392</v>
      </c>
      <c r="D37" s="1069">
        <v>34.124489548005066</v>
      </c>
      <c r="E37" s="1069">
        <v>52.64621801850123</v>
      </c>
      <c r="F37" s="950">
        <v>3.1128404669260874</v>
      </c>
      <c r="G37" s="950">
        <v>3.0425963488843735</v>
      </c>
      <c r="H37" s="949">
        <v>3.2198142414860484</v>
      </c>
      <c r="I37" s="1059"/>
    </row>
    <row r="38" spans="1:9">
      <c r="A38" s="1064"/>
      <c r="B38" s="1070" t="s">
        <v>851</v>
      </c>
      <c r="C38" s="1069">
        <v>43.659293044846038</v>
      </c>
      <c r="D38" s="1069">
        <v>34.996949951588775</v>
      </c>
      <c r="E38" s="1069">
        <v>52.897568414758013</v>
      </c>
      <c r="F38" s="950">
        <v>4.5901639344262435</v>
      </c>
      <c r="G38" s="950">
        <v>3.3839779005524662</v>
      </c>
      <c r="H38" s="949">
        <v>5.6930693069306955</v>
      </c>
      <c r="I38" s="1059"/>
    </row>
    <row r="39" spans="1:9">
      <c r="A39" s="1064"/>
      <c r="B39" s="1070" t="s">
        <v>850</v>
      </c>
      <c r="C39" s="1069">
        <v>44.435507254182475</v>
      </c>
      <c r="D39" s="1069">
        <v>35.910978864224347</v>
      </c>
      <c r="E39" s="1069">
        <v>53.638415573341675</v>
      </c>
      <c r="F39" s="950">
        <v>5.6974459724951032</v>
      </c>
      <c r="G39" s="950">
        <v>4.0774015203869993</v>
      </c>
      <c r="H39" s="949">
        <v>7.402837754472543</v>
      </c>
      <c r="I39" s="1059"/>
    </row>
    <row r="40" spans="1:9">
      <c r="A40" s="1064"/>
      <c r="B40" s="1070" t="s">
        <v>849</v>
      </c>
      <c r="C40" s="1069">
        <v>43.643849312576606</v>
      </c>
      <c r="D40" s="1069">
        <v>36.196711066657393</v>
      </c>
      <c r="E40" s="1069">
        <v>51.307832296360942</v>
      </c>
      <c r="F40" s="950">
        <v>5.7478772044415649</v>
      </c>
      <c r="G40" s="950">
        <v>4.7487955953200185</v>
      </c>
      <c r="H40" s="949">
        <v>6.7817509247842338</v>
      </c>
      <c r="I40" s="1059"/>
    </row>
    <row r="41" spans="1:9">
      <c r="A41" s="1064"/>
      <c r="B41" s="1070" t="s">
        <v>848</v>
      </c>
      <c r="C41" s="1069">
        <v>43.484859562503502</v>
      </c>
      <c r="D41" s="1069">
        <v>36.089768062039091</v>
      </c>
      <c r="E41" s="1069">
        <v>51.044501449392378</v>
      </c>
      <c r="F41" s="950">
        <v>5.8403634003893643</v>
      </c>
      <c r="G41" s="950">
        <v>4.8233695652174049</v>
      </c>
      <c r="H41" s="949">
        <v>6.8391866913123778</v>
      </c>
      <c r="I41" s="1059"/>
    </row>
    <row r="42" spans="1:9">
      <c r="A42" s="1064"/>
      <c r="B42" s="1070" t="s">
        <v>847</v>
      </c>
      <c r="C42" s="1069">
        <v>43.243323764163399</v>
      </c>
      <c r="D42" s="1069">
        <v>35.232868909731081</v>
      </c>
      <c r="E42" s="1069">
        <v>51.784200715885746</v>
      </c>
      <c r="F42" s="950">
        <v>6.4243997404282993</v>
      </c>
      <c r="G42" s="950">
        <v>5.8463630183548645</v>
      </c>
      <c r="H42" s="949">
        <v>7.0197044334975516</v>
      </c>
      <c r="I42" s="1059"/>
    </row>
    <row r="43" spans="1:9">
      <c r="A43" s="1064"/>
      <c r="B43" s="1070" t="s">
        <v>725</v>
      </c>
      <c r="C43" s="1069">
        <v>42.840412365532394</v>
      </c>
      <c r="D43" s="1069">
        <v>34.538554013649787</v>
      </c>
      <c r="E43" s="1069">
        <v>51.758709263270944</v>
      </c>
      <c r="F43" s="950">
        <v>6.1935483870967829</v>
      </c>
      <c r="G43" s="950">
        <v>5.3127101546738515</v>
      </c>
      <c r="H43" s="949">
        <v>7.0153846153846189</v>
      </c>
      <c r="I43" s="1059"/>
    </row>
    <row r="44" spans="1:9">
      <c r="A44" s="1064"/>
      <c r="B44" s="1078" t="s">
        <v>724</v>
      </c>
      <c r="C44" s="1077">
        <v>42.600530940821294</v>
      </c>
      <c r="D44" s="1077">
        <v>34.984794076864723</v>
      </c>
      <c r="E44" s="1077">
        <v>50.659177402554093</v>
      </c>
      <c r="F44" s="1076">
        <v>6.6496163682864449</v>
      </c>
      <c r="G44" s="1076">
        <v>6.0185185185185333</v>
      </c>
      <c r="H44" s="1075">
        <v>7.3230769230769255</v>
      </c>
      <c r="I44" s="1059"/>
    </row>
    <row r="45" spans="1:9">
      <c r="A45" s="1064"/>
      <c r="B45" s="1053" t="s">
        <v>875</v>
      </c>
      <c r="C45" s="1052">
        <v>47.058932751739768</v>
      </c>
      <c r="D45" s="1052">
        <v>38.198021369572956</v>
      </c>
      <c r="E45" s="1052">
        <v>56.433739092919303</v>
      </c>
      <c r="F45" s="1051">
        <v>7.9625051503914079</v>
      </c>
      <c r="G45" s="1051">
        <v>7.8058503474653946</v>
      </c>
      <c r="H45" s="1050">
        <v>8.0977808259442838</v>
      </c>
      <c r="I45" s="1059"/>
    </row>
    <row r="46" spans="1:9">
      <c r="A46" s="1064"/>
      <c r="B46" s="1074" t="s">
        <v>856</v>
      </c>
      <c r="C46" s="1073">
        <v>47.928818591261397</v>
      </c>
      <c r="D46" s="1073">
        <v>38.785513938890503</v>
      </c>
      <c r="E46" s="1073">
        <v>57.58104707378812</v>
      </c>
      <c r="F46" s="1072">
        <v>7.2910119421747197</v>
      </c>
      <c r="G46" s="1072">
        <v>6.5891472868216994</v>
      </c>
      <c r="H46" s="1071">
        <v>7.9829372333942672</v>
      </c>
      <c r="I46" s="1059"/>
    </row>
    <row r="47" spans="1:9">
      <c r="A47" s="1064"/>
      <c r="B47" s="1070" t="s">
        <v>855</v>
      </c>
      <c r="C47" s="1069">
        <v>47.761396908148768</v>
      </c>
      <c r="D47" s="1069">
        <v>38.602464878161456</v>
      </c>
      <c r="E47" s="1069">
        <v>57.472475239643778</v>
      </c>
      <c r="F47" s="950">
        <v>8.1772784019975404</v>
      </c>
      <c r="G47" s="950">
        <v>7.1428571428571388</v>
      </c>
      <c r="H47" s="949">
        <v>9.3179049939098491</v>
      </c>
      <c r="I47" s="1059"/>
    </row>
    <row r="48" spans="1:9">
      <c r="A48" s="1064"/>
      <c r="B48" s="1070" t="s">
        <v>854</v>
      </c>
      <c r="C48" s="1069">
        <v>47.525595345829259</v>
      </c>
      <c r="D48" s="1069">
        <v>38.685371285707291</v>
      </c>
      <c r="E48" s="1069">
        <v>56.949096134319355</v>
      </c>
      <c r="F48" s="950">
        <v>7.8163771712158763</v>
      </c>
      <c r="G48" s="950">
        <v>7.5159235668789961</v>
      </c>
      <c r="H48" s="949">
        <v>8.2530120481927582</v>
      </c>
      <c r="I48" s="1059"/>
    </row>
    <row r="49" spans="1:9">
      <c r="A49" s="1064"/>
      <c r="B49" s="1070" t="s">
        <v>853</v>
      </c>
      <c r="C49" s="1069">
        <v>47.172060696975514</v>
      </c>
      <c r="D49" s="1069">
        <v>37.987821534480943</v>
      </c>
      <c r="E49" s="1069">
        <v>57.063838784623826</v>
      </c>
      <c r="F49" s="950">
        <v>8.5199004975124382</v>
      </c>
      <c r="G49" s="950">
        <v>8.5952533675432932</v>
      </c>
      <c r="H49" s="949">
        <v>8.2783443311337663</v>
      </c>
      <c r="I49" s="1059"/>
    </row>
    <row r="50" spans="1:9">
      <c r="A50" s="1064"/>
      <c r="B50" s="1070" t="s">
        <v>852</v>
      </c>
      <c r="C50" s="1069">
        <v>46.775800760338598</v>
      </c>
      <c r="D50" s="1069">
        <v>37.303991028252646</v>
      </c>
      <c r="E50" s="1069">
        <v>57.004427698549897</v>
      </c>
      <c r="F50" s="950">
        <v>8.8050314465408945</v>
      </c>
      <c r="G50" s="950">
        <v>9.317585301837255</v>
      </c>
      <c r="H50" s="949">
        <v>8.2783443311337663</v>
      </c>
      <c r="I50" s="1059"/>
    </row>
    <row r="51" spans="1:9">
      <c r="A51" s="1064"/>
      <c r="B51" s="1070" t="s">
        <v>851</v>
      </c>
      <c r="C51" s="1069">
        <v>46.697644317661343</v>
      </c>
      <c r="D51" s="1069">
        <v>37.87238126554282</v>
      </c>
      <c r="E51" s="1069">
        <v>55.963627315453571</v>
      </c>
      <c r="F51" s="950">
        <v>6.9592476489028172</v>
      </c>
      <c r="G51" s="950">
        <v>8.2164328657314769</v>
      </c>
      <c r="H51" s="949">
        <v>5.7962529274004453</v>
      </c>
      <c r="I51" s="1059"/>
    </row>
    <row r="52" spans="1:9">
      <c r="A52" s="1064"/>
      <c r="B52" s="1070" t="s">
        <v>850</v>
      </c>
      <c r="C52" s="1069">
        <v>47.023442810161356</v>
      </c>
      <c r="D52" s="1069">
        <v>38.462361171612145</v>
      </c>
      <c r="E52" s="1069">
        <v>56.01069231664038</v>
      </c>
      <c r="F52" s="950">
        <v>5.8240396530359249</v>
      </c>
      <c r="G52" s="950">
        <v>7.1049136786188711</v>
      </c>
      <c r="H52" s="949">
        <v>4.4227455485353175</v>
      </c>
      <c r="I52" s="1059"/>
    </row>
    <row r="53" spans="1:9">
      <c r="A53" s="1064"/>
      <c r="B53" s="1070" t="s">
        <v>849</v>
      </c>
      <c r="C53" s="1069">
        <v>46.986545269372421</v>
      </c>
      <c r="D53" s="1069">
        <v>38.455978043648223</v>
      </c>
      <c r="E53" s="1069">
        <v>55.958688239168083</v>
      </c>
      <c r="F53" s="950">
        <v>7.6590487955528204</v>
      </c>
      <c r="G53" s="950">
        <v>6.2417871222076258</v>
      </c>
      <c r="H53" s="949">
        <v>9.0646651270207741</v>
      </c>
      <c r="I53" s="1059"/>
    </row>
    <row r="54" spans="1:9">
      <c r="A54" s="1064"/>
      <c r="B54" s="1070" t="s">
        <v>848</v>
      </c>
      <c r="C54" s="1069">
        <v>46.924181367517654</v>
      </c>
      <c r="D54" s="1069">
        <v>38.568979236003209</v>
      </c>
      <c r="E54" s="1069">
        <v>55.636713438783019</v>
      </c>
      <c r="F54" s="950">
        <v>7.9092581238504209</v>
      </c>
      <c r="G54" s="950">
        <v>6.8697342838626128</v>
      </c>
      <c r="H54" s="949">
        <v>8.9965397923875514</v>
      </c>
      <c r="I54" s="1059"/>
    </row>
    <row r="55" spans="1:9">
      <c r="A55" s="1064"/>
      <c r="B55" s="1070" t="s">
        <v>847</v>
      </c>
      <c r="C55" s="1069">
        <v>47.198496635908448</v>
      </c>
      <c r="D55" s="1069">
        <v>38.423436861106381</v>
      </c>
      <c r="E55" s="1069">
        <v>56.521622862979989</v>
      </c>
      <c r="F55" s="950">
        <v>9.1463414634146432</v>
      </c>
      <c r="G55" s="950">
        <v>9.055876685934507</v>
      </c>
      <c r="H55" s="949">
        <v>9.1484464902186176</v>
      </c>
      <c r="I55" s="1059"/>
    </row>
    <row r="56" spans="1:9">
      <c r="A56" s="1064"/>
      <c r="B56" s="1070" t="s">
        <v>725</v>
      </c>
      <c r="C56" s="1069">
        <v>46.744450603769927</v>
      </c>
      <c r="D56" s="1069">
        <v>37.692381411742943</v>
      </c>
      <c r="E56" s="1069">
        <v>56.401786523786598</v>
      </c>
      <c r="F56" s="950">
        <v>9.1130012150668449</v>
      </c>
      <c r="G56" s="950">
        <v>9.1315453384419101</v>
      </c>
      <c r="H56" s="949">
        <v>8.9706728004600222</v>
      </c>
      <c r="I56" s="1059"/>
    </row>
    <row r="57" spans="1:9">
      <c r="A57" s="1064"/>
      <c r="B57" s="1078" t="s">
        <v>724</v>
      </c>
      <c r="C57" s="1077">
        <v>46.125027118968916</v>
      </c>
      <c r="D57" s="1077">
        <v>37.734624010135335</v>
      </c>
      <c r="E57" s="1077">
        <v>55.07440095044182</v>
      </c>
      <c r="F57" s="1076">
        <v>8.2733812949640253</v>
      </c>
      <c r="G57" s="1076">
        <v>7.8602620087336277</v>
      </c>
      <c r="H57" s="1075">
        <v>8.7155963302752326</v>
      </c>
      <c r="I57" s="1059"/>
    </row>
    <row r="58" spans="1:9">
      <c r="A58" s="1064"/>
      <c r="B58" s="1053" t="s">
        <v>874</v>
      </c>
      <c r="C58" s="1052">
        <v>49.835409784092413</v>
      </c>
      <c r="D58" s="1052">
        <v>40.871882865443062</v>
      </c>
      <c r="E58" s="1052">
        <v>59.198992308472356</v>
      </c>
      <c r="F58" s="1051">
        <v>5.9000000000000199</v>
      </c>
      <c r="G58" s="1051">
        <v>7</v>
      </c>
      <c r="H58" s="1050">
        <v>4.9000000000000199</v>
      </c>
      <c r="I58" s="1059"/>
    </row>
    <row r="59" spans="1:9">
      <c r="A59" s="1064"/>
      <c r="B59" s="1074" t="s">
        <v>856</v>
      </c>
      <c r="C59" s="1073">
        <v>50.085610422009388</v>
      </c>
      <c r="D59" s="1073">
        <v>40.76352728292818</v>
      </c>
      <c r="E59" s="1073">
        <v>59.884275467360801</v>
      </c>
      <c r="F59" s="1072">
        <v>4.5000000000000142</v>
      </c>
      <c r="G59" s="1072">
        <v>5.0999999999999943</v>
      </c>
      <c r="H59" s="1071">
        <v>4</v>
      </c>
      <c r="I59" s="1059"/>
    </row>
    <row r="60" spans="1:9">
      <c r="A60" s="1064"/>
      <c r="B60" s="1070" t="s">
        <v>855</v>
      </c>
      <c r="C60" s="1069">
        <v>50.388267641197046</v>
      </c>
      <c r="D60" s="1069">
        <v>41.34317356085333</v>
      </c>
      <c r="E60" s="1069">
        <v>59.828832923926612</v>
      </c>
      <c r="F60" s="950">
        <v>5.5</v>
      </c>
      <c r="G60" s="950">
        <v>7.0999999999999943</v>
      </c>
      <c r="H60" s="949">
        <v>4.0999999999999943</v>
      </c>
      <c r="I60" s="1059"/>
    </row>
    <row r="61" spans="1:9">
      <c r="A61" s="1064"/>
      <c r="B61" s="1070" t="s">
        <v>854</v>
      </c>
      <c r="C61" s="1069">
        <v>50.614751873454729</v>
      </c>
      <c r="D61" s="1069">
        <v>42.244339318904096</v>
      </c>
      <c r="E61" s="1069">
        <v>59.283995400959974</v>
      </c>
      <c r="F61" s="950">
        <v>6.5</v>
      </c>
      <c r="G61" s="950">
        <v>9.1999999999999886</v>
      </c>
      <c r="H61" s="949">
        <v>4.0999999999999943</v>
      </c>
      <c r="I61" s="1059"/>
    </row>
    <row r="62" spans="1:9">
      <c r="A62" s="1064"/>
      <c r="B62" s="1070" t="s">
        <v>853</v>
      </c>
      <c r="C62" s="1069">
        <v>50.191065574548702</v>
      </c>
      <c r="D62" s="1069">
        <v>41.216708227612237</v>
      </c>
      <c r="E62" s="1069">
        <v>59.688759995270836</v>
      </c>
      <c r="F62" s="950">
        <v>6.4000000000000057</v>
      </c>
      <c r="G62" s="950">
        <v>8.5</v>
      </c>
      <c r="H62" s="949">
        <v>4.6000000000000085</v>
      </c>
      <c r="I62" s="1059"/>
    </row>
    <row r="63" spans="1:9">
      <c r="A63" s="1064"/>
      <c r="B63" s="1070" t="s">
        <v>852</v>
      </c>
      <c r="C63" s="1069">
        <v>49.488790907657361</v>
      </c>
      <c r="D63" s="1069">
        <v>39.915207210220743</v>
      </c>
      <c r="E63" s="1069">
        <v>59.683620109084472</v>
      </c>
      <c r="F63" s="950">
        <v>5.7999999999999829</v>
      </c>
      <c r="G63" s="950">
        <v>6.9999999999999858</v>
      </c>
      <c r="H63" s="949">
        <v>4.6999999999999886</v>
      </c>
      <c r="I63" s="1059"/>
    </row>
    <row r="64" spans="1:9">
      <c r="A64" s="1064"/>
      <c r="B64" s="1070" t="s">
        <v>851</v>
      </c>
      <c r="C64" s="1069">
        <v>48.845730970619485</v>
      </c>
      <c r="D64" s="1069">
        <v>39.614468646191888</v>
      </c>
      <c r="E64" s="1069">
        <v>58.59390239447805</v>
      </c>
      <c r="F64" s="950">
        <v>4.6000000000000085</v>
      </c>
      <c r="G64" s="950">
        <v>4.6000000000000085</v>
      </c>
      <c r="H64" s="949">
        <v>4.6999999999999886</v>
      </c>
      <c r="I64" s="1059"/>
    </row>
    <row r="65" spans="1:9">
      <c r="A65" s="1064"/>
      <c r="B65" s="1070" t="s">
        <v>850</v>
      </c>
      <c r="C65" s="1069">
        <v>49.421632827341782</v>
      </c>
      <c r="D65" s="1069">
        <v>40.308509832057325</v>
      </c>
      <c r="E65" s="1069">
        <v>59.035251987720116</v>
      </c>
      <c r="F65" s="950">
        <v>5.0999999999999943</v>
      </c>
      <c r="G65" s="950">
        <v>4.8000000000000114</v>
      </c>
      <c r="H65" s="949">
        <v>5.4000000000000341</v>
      </c>
      <c r="I65" s="1059"/>
    </row>
    <row r="66" spans="1:9">
      <c r="A66" s="1064"/>
      <c r="B66" s="1070" t="s">
        <v>849</v>
      </c>
      <c r="C66" s="1069">
        <v>49.523812824985313</v>
      </c>
      <c r="D66" s="1069">
        <v>40.532550606080079</v>
      </c>
      <c r="E66" s="1069">
        <v>58.980439706511198</v>
      </c>
      <c r="F66" s="950">
        <v>5.4000000000000057</v>
      </c>
      <c r="G66" s="950">
        <v>5.4000000000000057</v>
      </c>
      <c r="H66" s="949">
        <v>5.4000000000000341</v>
      </c>
      <c r="I66" s="1059"/>
    </row>
    <row r="67" spans="1:9">
      <c r="A67" s="1064"/>
      <c r="B67" s="1070" t="s">
        <v>848</v>
      </c>
      <c r="C67" s="1069">
        <v>49.551929425162477</v>
      </c>
      <c r="D67" s="1069">
        <v>40.883061990620938</v>
      </c>
      <c r="E67" s="1069">
        <v>58.64107836873351</v>
      </c>
      <c r="F67" s="950">
        <v>5.5999999999999801</v>
      </c>
      <c r="G67" s="950">
        <v>6</v>
      </c>
      <c r="H67" s="949">
        <v>5.4000000000000057</v>
      </c>
      <c r="I67" s="1059"/>
    </row>
    <row r="68" spans="1:9">
      <c r="A68" s="1064"/>
      <c r="B68" s="1070" t="s">
        <v>847</v>
      </c>
      <c r="C68" s="1069">
        <v>50.313590183825802</v>
      </c>
      <c r="D68" s="1069">
        <v>41.420392411580444</v>
      </c>
      <c r="E68" s="1069">
        <v>59.686815205640912</v>
      </c>
      <c r="F68" s="950">
        <v>6.5999999999999801</v>
      </c>
      <c r="G68" s="950">
        <v>7.8000000000000114</v>
      </c>
      <c r="H68" s="949">
        <v>5.6000000000000085</v>
      </c>
      <c r="I68" s="1059"/>
    </row>
    <row r="69" spans="1:9">
      <c r="A69" s="1064"/>
      <c r="B69" s="1070" t="s">
        <v>725</v>
      </c>
      <c r="C69" s="1069">
        <v>49.876321525230054</v>
      </c>
      <c r="D69" s="1069">
        <v>40.745390424938606</v>
      </c>
      <c r="E69" s="1069">
        <v>59.560268070755988</v>
      </c>
      <c r="F69" s="950">
        <v>6.6999999999999886</v>
      </c>
      <c r="G69" s="950">
        <v>8.0999999999999801</v>
      </c>
      <c r="H69" s="949">
        <v>5.6000000000000085</v>
      </c>
      <c r="I69" s="1059"/>
    </row>
    <row r="70" spans="1:9">
      <c r="A70" s="1064"/>
      <c r="B70" s="1078" t="s">
        <v>724</v>
      </c>
      <c r="C70" s="1077">
        <v>49.81502072410548</v>
      </c>
      <c r="D70" s="1077">
        <v>41.809864784622491</v>
      </c>
      <c r="E70" s="1077">
        <v>58.158549340652876</v>
      </c>
      <c r="F70" s="1076">
        <v>8</v>
      </c>
      <c r="G70" s="1076">
        <v>10.799999999999983</v>
      </c>
      <c r="H70" s="1075">
        <v>5.6000000000000085</v>
      </c>
      <c r="I70" s="1059"/>
    </row>
    <row r="71" spans="1:9">
      <c r="A71" s="1064"/>
      <c r="B71" s="1053" t="s">
        <v>873</v>
      </c>
      <c r="C71" s="1052">
        <v>53.17659400946593</v>
      </c>
      <c r="D71" s="1052">
        <v>44.691685002400355</v>
      </c>
      <c r="E71" s="1052">
        <v>61.625643089467886</v>
      </c>
      <c r="F71" s="1051">
        <v>6.7044381491973439</v>
      </c>
      <c r="G71" s="1051">
        <v>9.3457943925233593</v>
      </c>
      <c r="H71" s="1050">
        <v>4.0991420400381458</v>
      </c>
      <c r="I71" s="1059"/>
    </row>
    <row r="72" spans="1:9">
      <c r="A72" s="1064"/>
      <c r="B72" s="1074" t="s">
        <v>856</v>
      </c>
      <c r="C72" s="1073">
        <v>52.904640465464261</v>
      </c>
      <c r="D72" s="1073">
        <v>44.522126041753538</v>
      </c>
      <c r="E72" s="1073">
        <v>61.439226500913385</v>
      </c>
      <c r="F72" s="1072">
        <v>5.6459330143540711</v>
      </c>
      <c r="G72" s="1072">
        <v>9.2293054234062737</v>
      </c>
      <c r="H72" s="1071">
        <v>2.5961538461538538</v>
      </c>
      <c r="I72" s="1059"/>
    </row>
    <row r="73" spans="1:9">
      <c r="A73" s="1064"/>
      <c r="B73" s="1070" t="s">
        <v>855</v>
      </c>
      <c r="C73" s="1069">
        <v>53.436598713122891</v>
      </c>
      <c r="D73" s="1069">
        <v>45.531293378673311</v>
      </c>
      <c r="E73" s="1069">
        <v>61.396910325229634</v>
      </c>
      <c r="F73" s="950">
        <v>6.0663507109004655</v>
      </c>
      <c r="G73" s="950">
        <v>10.17740429505136</v>
      </c>
      <c r="H73" s="949">
        <v>2.5936599423631179</v>
      </c>
      <c r="I73" s="1059"/>
    </row>
    <row r="74" spans="1:9">
      <c r="A74" s="1064"/>
      <c r="B74" s="1070" t="s">
        <v>854</v>
      </c>
      <c r="C74" s="1069">
        <v>53.361072750532337</v>
      </c>
      <c r="D74" s="1069">
        <v>45.93631574034692</v>
      </c>
      <c r="E74" s="1069">
        <v>60.831292945998264</v>
      </c>
      <c r="F74" s="950">
        <v>5.4460093896713744</v>
      </c>
      <c r="G74" s="950">
        <v>8.7912087912087884</v>
      </c>
      <c r="H74" s="949">
        <v>2.689721421709919</v>
      </c>
      <c r="I74" s="1059"/>
    </row>
    <row r="75" spans="1:9">
      <c r="A75" s="1064"/>
      <c r="B75" s="1070" t="s">
        <v>853</v>
      </c>
      <c r="C75" s="1069">
        <v>52.858296321579537</v>
      </c>
      <c r="D75" s="1069">
        <v>44.50229011221878</v>
      </c>
      <c r="E75" s="1069">
        <v>61.498846551788276</v>
      </c>
      <c r="F75" s="950">
        <v>5.2631578947368354</v>
      </c>
      <c r="G75" s="950">
        <v>7.9262672811059929</v>
      </c>
      <c r="H75" s="949">
        <v>3.0592734225621427</v>
      </c>
      <c r="I75" s="1059"/>
    </row>
    <row r="76" spans="1:9">
      <c r="A76" s="1064"/>
      <c r="B76" s="1070" t="s">
        <v>852</v>
      </c>
      <c r="C76" s="1069">
        <v>51.780453455083283</v>
      </c>
      <c r="D76" s="1069">
        <v>42.534742418775956</v>
      </c>
      <c r="E76" s="1069">
        <v>61.465055120682166</v>
      </c>
      <c r="F76" s="950">
        <v>4.631379962192824</v>
      </c>
      <c r="G76" s="950">
        <v>6.6355140186915804</v>
      </c>
      <c r="H76" s="949">
        <v>2.9608404966570987</v>
      </c>
      <c r="I76" s="1059"/>
    </row>
    <row r="77" spans="1:9">
      <c r="A77" s="1064"/>
      <c r="B77" s="1070" t="s">
        <v>851</v>
      </c>
      <c r="C77" s="1069">
        <v>51.15707989663678</v>
      </c>
      <c r="D77" s="1069">
        <v>42.236583692696115</v>
      </c>
      <c r="E77" s="1069">
        <v>60.412318358677254</v>
      </c>
      <c r="F77" s="950">
        <v>4.7801147227533534</v>
      </c>
      <c r="G77" s="950">
        <v>6.5965583173996265</v>
      </c>
      <c r="H77" s="949">
        <v>3.151862464183381</v>
      </c>
      <c r="I77" s="1059"/>
    </row>
    <row r="78" spans="1:9">
      <c r="A78" s="1064"/>
      <c r="B78" s="1070" t="s">
        <v>850</v>
      </c>
      <c r="C78" s="1069">
        <v>52.027970465389345</v>
      </c>
      <c r="D78" s="1069">
        <v>43.102900388735094</v>
      </c>
      <c r="E78" s="1069">
        <v>61.273102597321618</v>
      </c>
      <c r="F78" s="950">
        <v>5.2331113225499593</v>
      </c>
      <c r="G78" s="950">
        <v>6.9656488549618274</v>
      </c>
      <c r="H78" s="949">
        <v>3.7950664136622265</v>
      </c>
      <c r="I78" s="1059"/>
    </row>
    <row r="79" spans="1:9">
      <c r="A79" s="1064"/>
      <c r="B79" s="1070" t="s">
        <v>849</v>
      </c>
      <c r="C79" s="1069">
        <v>52.522123096052113</v>
      </c>
      <c r="D79" s="1069">
        <v>43.975995172019289</v>
      </c>
      <c r="E79" s="1069">
        <v>61.285644774975907</v>
      </c>
      <c r="F79" s="950">
        <v>5.9772296015180331</v>
      </c>
      <c r="G79" s="950">
        <v>8.4440227703984618</v>
      </c>
      <c r="H79" s="949">
        <v>3.9848197343453506</v>
      </c>
      <c r="I79" s="1059"/>
    </row>
    <row r="80" spans="1:9">
      <c r="A80" s="1064"/>
      <c r="B80" s="1070" t="s">
        <v>848</v>
      </c>
      <c r="C80" s="1069">
        <v>53.475388235294119</v>
      </c>
      <c r="D80" s="1069">
        <v>45.719691479481796</v>
      </c>
      <c r="E80" s="1069">
        <v>60.998771510753087</v>
      </c>
      <c r="F80" s="950">
        <v>7.9545454545454533</v>
      </c>
      <c r="G80" s="950">
        <v>11.79245283018868</v>
      </c>
      <c r="H80" s="949">
        <v>4.0796963946869056</v>
      </c>
      <c r="I80" s="1059"/>
    </row>
    <row r="81" spans="1:9">
      <c r="A81" s="1064"/>
      <c r="B81" s="1070" t="s">
        <v>847</v>
      </c>
      <c r="C81" s="1069">
        <v>54.473532152842502</v>
      </c>
      <c r="D81" s="1069">
        <v>46.425997457346703</v>
      </c>
      <c r="E81" s="1069">
        <v>62.258707323470077</v>
      </c>
      <c r="F81" s="950">
        <v>8.2551594746716859</v>
      </c>
      <c r="G81" s="950">
        <v>12.152133580705012</v>
      </c>
      <c r="H81" s="949">
        <v>4.2613636363636402</v>
      </c>
      <c r="I81" s="1059"/>
    </row>
    <row r="82" spans="1:9">
      <c r="A82" s="1064"/>
      <c r="B82" s="1070" t="s">
        <v>725</v>
      </c>
      <c r="C82" s="1069">
        <v>54.912933025404165</v>
      </c>
      <c r="D82" s="1069">
        <v>45.556135089265631</v>
      </c>
      <c r="E82" s="1069">
        <v>63.5873938290026</v>
      </c>
      <c r="F82" s="950">
        <v>10.121836925960622</v>
      </c>
      <c r="G82" s="950">
        <v>11.840888066605018</v>
      </c>
      <c r="H82" s="949">
        <v>6.7234848484848584</v>
      </c>
      <c r="I82" s="1059"/>
    </row>
    <row r="83" spans="1:9">
      <c r="A83" s="1064"/>
      <c r="B83" s="1078" t="s">
        <v>846</v>
      </c>
      <c r="C83" s="1077">
        <v>55.14264108352144</v>
      </c>
      <c r="D83" s="1077">
        <v>46.601654735365983</v>
      </c>
      <c r="E83" s="1077">
        <v>63.403966597599677</v>
      </c>
      <c r="F83" s="1076">
        <v>10.648148148148138</v>
      </c>
      <c r="G83" s="1076">
        <v>11.462093862815891</v>
      </c>
      <c r="H83" s="1075">
        <v>8.9962121212121389</v>
      </c>
      <c r="I83" s="1059"/>
    </row>
    <row r="84" spans="1:9">
      <c r="A84" s="1064"/>
      <c r="B84" s="1053" t="s">
        <v>872</v>
      </c>
      <c r="C84" s="1052">
        <v>59.867197773444531</v>
      </c>
      <c r="D84" s="1052">
        <v>52.44588334042367</v>
      </c>
      <c r="E84" s="1052">
        <v>67.156149520573976</v>
      </c>
      <c r="F84" s="1051">
        <v>12.630639531789086</v>
      </c>
      <c r="G84" s="1051">
        <v>17.115386301821857</v>
      </c>
      <c r="H84" s="1050">
        <v>8.8837703542190951</v>
      </c>
      <c r="I84" s="1059"/>
    </row>
    <row r="85" spans="1:9">
      <c r="A85" s="1064"/>
      <c r="B85" s="1074" t="s">
        <v>856</v>
      </c>
      <c r="C85" s="1073">
        <v>59.174529523121414</v>
      </c>
      <c r="D85" s="1073">
        <v>50.116085869681086</v>
      </c>
      <c r="E85" s="1073">
        <v>68.320417905160681</v>
      </c>
      <c r="F85" s="1072">
        <v>11.820652173913032</v>
      </c>
      <c r="G85" s="1072">
        <v>12.534843205574916</v>
      </c>
      <c r="H85" s="1071">
        <v>11.152764761012165</v>
      </c>
      <c r="I85" s="1059"/>
    </row>
    <row r="86" spans="1:9">
      <c r="A86" s="1064"/>
      <c r="B86" s="1070" t="s">
        <v>855</v>
      </c>
      <c r="C86" s="1069">
        <v>60.112612748505647</v>
      </c>
      <c r="D86" s="1069">
        <v>51.888173574524991</v>
      </c>
      <c r="E86" s="1069">
        <v>68.275844689966277</v>
      </c>
      <c r="F86" s="950">
        <v>12.439678284182293</v>
      </c>
      <c r="G86" s="950">
        <v>13.847457627118658</v>
      </c>
      <c r="H86" s="949">
        <v>11.17977528089888</v>
      </c>
      <c r="I86" s="1059"/>
    </row>
    <row r="87" spans="1:9">
      <c r="A87" s="1064"/>
      <c r="B87" s="1070" t="s">
        <v>854</v>
      </c>
      <c r="C87" s="1069">
        <v>60.447759725393219</v>
      </c>
      <c r="D87" s="1069">
        <v>53.079948051497787</v>
      </c>
      <c r="E87" s="1069">
        <v>67.701432567168737</v>
      </c>
      <c r="F87" s="950">
        <v>13.232413178984871</v>
      </c>
      <c r="G87" s="950">
        <v>15.488215488215488</v>
      </c>
      <c r="H87" s="949">
        <v>10.729653882132823</v>
      </c>
      <c r="I87" s="1059"/>
    </row>
    <row r="88" spans="1:9">
      <c r="A88" s="1064"/>
      <c r="B88" s="1070" t="s">
        <v>853</v>
      </c>
      <c r="C88" s="1069">
        <v>60.11383356441533</v>
      </c>
      <c r="D88" s="1069">
        <v>52.091420745927543</v>
      </c>
      <c r="E88" s="1069">
        <v>68.120779515777443</v>
      </c>
      <c r="F88" s="950">
        <v>13.741071428571445</v>
      </c>
      <c r="G88" s="950">
        <v>17.028181041844576</v>
      </c>
      <c r="H88" s="949">
        <v>10.705009276437849</v>
      </c>
      <c r="I88" s="1059"/>
    </row>
    <row r="89" spans="1:9">
      <c r="A89" s="1064"/>
      <c r="B89" s="1070" t="s">
        <v>852</v>
      </c>
      <c r="C89" s="1069">
        <v>58.73381317013142</v>
      </c>
      <c r="D89" s="1069">
        <v>49.788487839014209</v>
      </c>
      <c r="E89" s="1069">
        <v>67.738885080644636</v>
      </c>
      <c r="F89" s="950">
        <v>13.396567299006307</v>
      </c>
      <c r="G89" s="950">
        <v>16.993865030674854</v>
      </c>
      <c r="H89" s="949">
        <v>10.185528756957325</v>
      </c>
      <c r="I89" s="1059"/>
    </row>
    <row r="90" spans="1:9">
      <c r="A90" s="1064"/>
      <c r="B90" s="1070" t="s">
        <v>851</v>
      </c>
      <c r="C90" s="1069">
        <v>58.203156349484246</v>
      </c>
      <c r="D90" s="1069">
        <v>49.986531987145234</v>
      </c>
      <c r="E90" s="1069">
        <v>66.332839250582083</v>
      </c>
      <c r="F90" s="950">
        <v>13.768248175182492</v>
      </c>
      <c r="G90" s="950">
        <v>18.367713004484301</v>
      </c>
      <c r="H90" s="949">
        <v>9.7129629629629619</v>
      </c>
      <c r="I90" s="1059"/>
    </row>
    <row r="91" spans="1:9">
      <c r="A91" s="1064"/>
      <c r="B91" s="1070" t="s">
        <v>850</v>
      </c>
      <c r="C91" s="1069">
        <v>58.896497286629497</v>
      </c>
      <c r="D91" s="1069">
        <v>51.118084853280671</v>
      </c>
      <c r="E91" s="1069">
        <v>66.549049226290464</v>
      </c>
      <c r="F91" s="950">
        <v>13.236889692585891</v>
      </c>
      <c r="G91" s="950">
        <v>18.545941123996428</v>
      </c>
      <c r="H91" s="949">
        <v>8.564899451553913</v>
      </c>
      <c r="I91" s="1059"/>
    </row>
    <row r="92" spans="1:9">
      <c r="A92" s="1064"/>
      <c r="B92" s="1070" t="s">
        <v>849</v>
      </c>
      <c r="C92" s="1069">
        <v>59.25625850423323</v>
      </c>
      <c r="D92" s="1069">
        <v>51.919073966064154</v>
      </c>
      <c r="E92" s="1069">
        <v>66.401926486003489</v>
      </c>
      <c r="F92" s="950">
        <v>12.855863921217534</v>
      </c>
      <c r="G92" s="950">
        <v>18.057742782152246</v>
      </c>
      <c r="H92" s="949">
        <v>8.2299270072992812</v>
      </c>
      <c r="I92" s="1059"/>
    </row>
    <row r="93" spans="1:9">
      <c r="A93" s="1064"/>
      <c r="B93" s="1070" t="s">
        <v>848</v>
      </c>
      <c r="C93" s="1069">
        <v>59.667956492844127</v>
      </c>
      <c r="D93" s="1069">
        <v>53.015932308730669</v>
      </c>
      <c r="E93" s="1069">
        <v>66.083317240756656</v>
      </c>
      <c r="F93" s="950">
        <v>11.578947368421041</v>
      </c>
      <c r="G93" s="950">
        <v>13.974683544303801</v>
      </c>
      <c r="H93" s="949">
        <v>8.2224247948951614</v>
      </c>
      <c r="I93" s="1059"/>
    </row>
    <row r="94" spans="1:9">
      <c r="A94" s="1064"/>
      <c r="B94" s="1070" t="s">
        <v>847</v>
      </c>
      <c r="C94" s="1069">
        <v>61.248957783472846</v>
      </c>
      <c r="D94" s="1069">
        <v>54.774433527320134</v>
      </c>
      <c r="E94" s="1069">
        <v>67.49278774162741</v>
      </c>
      <c r="F94" s="950">
        <v>12.435008665511262</v>
      </c>
      <c r="G94" s="950">
        <v>17.940446650124059</v>
      </c>
      <c r="H94" s="949">
        <v>8.3560399636694029</v>
      </c>
      <c r="I94" s="1059"/>
    </row>
    <row r="95" spans="1:9">
      <c r="A95" s="1064"/>
      <c r="B95" s="1070" t="s">
        <v>725</v>
      </c>
      <c r="C95" s="1069">
        <v>61.488982043976272</v>
      </c>
      <c r="D95" s="1069">
        <v>55.337581539045104</v>
      </c>
      <c r="E95" s="1069">
        <v>67.353279906911411</v>
      </c>
      <c r="F95" s="950">
        <v>11.97446808510638</v>
      </c>
      <c r="G95" s="950">
        <v>21.455748552522749</v>
      </c>
      <c r="H95" s="949">
        <v>5.8651286601597121</v>
      </c>
      <c r="I95" s="1059"/>
    </row>
    <row r="96" spans="1:9">
      <c r="A96" s="1064"/>
      <c r="B96" s="1078" t="s">
        <v>846</v>
      </c>
      <c r="C96" s="1077">
        <v>61.256539495157668</v>
      </c>
      <c r="D96" s="1077">
        <v>56.47860897701289</v>
      </c>
      <c r="E96" s="1077">
        <v>65.777389736020041</v>
      </c>
      <c r="F96" s="1076">
        <v>11.087866108786599</v>
      </c>
      <c r="G96" s="1076">
        <v>21.149797570850211</v>
      </c>
      <c r="H96" s="1075">
        <v>3.7011294526498659</v>
      </c>
      <c r="I96" s="1059"/>
    </row>
    <row r="97" spans="1:9">
      <c r="A97" s="1064"/>
      <c r="B97" s="1053" t="s">
        <v>871</v>
      </c>
      <c r="C97" s="1052">
        <v>65.600152255925224</v>
      </c>
      <c r="D97" s="1052">
        <v>60.397438122189776</v>
      </c>
      <c r="E97" s="1052">
        <v>70.439652573463675</v>
      </c>
      <c r="F97" s="1051">
        <v>9.6000000000000085</v>
      </c>
      <c r="G97" s="1051">
        <v>15.452698136243754</v>
      </c>
      <c r="H97" s="1050">
        <v>5.0045618527696689</v>
      </c>
      <c r="I97" s="1059"/>
    </row>
    <row r="98" spans="1:9">
      <c r="A98" s="1064"/>
      <c r="B98" s="1074" t="s">
        <v>856</v>
      </c>
      <c r="C98" s="1073">
        <v>65.170815108505039</v>
      </c>
      <c r="D98" s="1073">
        <v>59.685355452041769</v>
      </c>
      <c r="E98" s="1073">
        <v>70.219290066389689</v>
      </c>
      <c r="F98" s="1072">
        <v>10.076954232482777</v>
      </c>
      <c r="G98" s="1072">
        <v>19.181051164950858</v>
      </c>
      <c r="H98" s="1071">
        <v>2.8583473861720137</v>
      </c>
      <c r="I98" s="1059"/>
    </row>
    <row r="99" spans="1:9">
      <c r="A99" s="1064"/>
      <c r="B99" s="1070" t="s">
        <v>855</v>
      </c>
      <c r="C99" s="1069">
        <v>65.633188192560183</v>
      </c>
      <c r="D99" s="1069">
        <v>60.69502845349907</v>
      </c>
      <c r="E99" s="1069">
        <v>70.147567219116539</v>
      </c>
      <c r="F99" s="950">
        <v>9.1320934668574125</v>
      </c>
      <c r="G99" s="950">
        <v>17.090963227631391</v>
      </c>
      <c r="H99" s="949">
        <v>2.8212902139127465</v>
      </c>
      <c r="I99" s="1059"/>
    </row>
    <row r="100" spans="1:9">
      <c r="A100" s="1064"/>
      <c r="B100" s="1070" t="s">
        <v>854</v>
      </c>
      <c r="C100" s="1069">
        <v>65.652159575817166</v>
      </c>
      <c r="D100" s="1069">
        <v>61.391321379318349</v>
      </c>
      <c r="E100" s="1069">
        <v>69.566799696805859</v>
      </c>
      <c r="F100" s="950">
        <v>8.5325574079899269</v>
      </c>
      <c r="G100" s="950">
        <v>15.721574344023352</v>
      </c>
      <c r="H100" s="949">
        <v>3.2778575652614705</v>
      </c>
      <c r="I100" s="1059"/>
    </row>
    <row r="101" spans="1:9">
      <c r="A101" s="1064"/>
      <c r="B101" s="1070" t="s">
        <v>853</v>
      </c>
      <c r="C101" s="1069">
        <v>65.61261166621145</v>
      </c>
      <c r="D101" s="1069">
        <v>60.742255894371205</v>
      </c>
      <c r="E101" s="1069">
        <v>70.188848081431431</v>
      </c>
      <c r="F101" s="950">
        <v>9.0666457335740489</v>
      </c>
      <c r="G101" s="950">
        <v>16.637478108581448</v>
      </c>
      <c r="H101" s="949">
        <v>3.1171442936148708</v>
      </c>
      <c r="I101" s="1059"/>
    </row>
    <row r="102" spans="1:9">
      <c r="A102" s="1064"/>
      <c r="B102" s="1070" t="s">
        <v>852</v>
      </c>
      <c r="C102" s="1069">
        <v>64.796952534670666</v>
      </c>
      <c r="D102" s="1069">
        <v>58.792027197513427</v>
      </c>
      <c r="E102" s="1069">
        <v>70.449668125760056</v>
      </c>
      <c r="F102" s="950">
        <v>10.24456305265673</v>
      </c>
      <c r="G102" s="950">
        <v>18.113716383249653</v>
      </c>
      <c r="H102" s="949">
        <v>4.0747600606162706</v>
      </c>
      <c r="I102" s="1059"/>
    </row>
    <row r="103" spans="1:9">
      <c r="A103" s="1064"/>
      <c r="B103" s="1070" t="s">
        <v>851</v>
      </c>
      <c r="C103" s="1069">
        <v>64.441363765326727</v>
      </c>
      <c r="D103" s="1069">
        <v>59.113638875468311</v>
      </c>
      <c r="E103" s="1069">
        <v>69.334919142229211</v>
      </c>
      <c r="F103" s="950">
        <v>10.650413024300278</v>
      </c>
      <c r="G103" s="950">
        <v>18.267919381724511</v>
      </c>
      <c r="H103" s="949">
        <v>4.6164233268630284</v>
      </c>
      <c r="I103" s="1059"/>
    </row>
    <row r="104" spans="1:9">
      <c r="A104" s="1064"/>
      <c r="B104" s="1070" t="s">
        <v>850</v>
      </c>
      <c r="C104" s="1069">
        <v>65.34611737217034</v>
      </c>
      <c r="D104" s="1069">
        <v>60.058748126303811</v>
      </c>
      <c r="E104" s="1069">
        <v>70.270123664980332</v>
      </c>
      <c r="F104" s="950">
        <v>10.891089108910904</v>
      </c>
      <c r="G104" s="950">
        <v>17.473098051019662</v>
      </c>
      <c r="H104" s="949">
        <v>5.6411551738654566</v>
      </c>
      <c r="I104" s="1059"/>
    </row>
    <row r="105" spans="1:9">
      <c r="A105" s="1064"/>
      <c r="B105" s="1070" t="s">
        <v>849</v>
      </c>
      <c r="C105" s="1069">
        <v>65.159144177918805</v>
      </c>
      <c r="D105" s="1069">
        <v>59.624387191837215</v>
      </c>
      <c r="E105" s="1069">
        <v>70.303043724381297</v>
      </c>
      <c r="F105" s="950">
        <v>9.9079803268284934</v>
      </c>
      <c r="G105" s="950">
        <v>14.843634207796057</v>
      </c>
      <c r="H105" s="949">
        <v>5.98549991569719</v>
      </c>
      <c r="I105" s="1059"/>
    </row>
    <row r="106" spans="1:9">
      <c r="A106" s="1064"/>
      <c r="B106" s="1070" t="s">
        <v>848</v>
      </c>
      <c r="C106" s="1069">
        <v>65.498441464058246</v>
      </c>
      <c r="D106" s="1069">
        <v>60.462174026609596</v>
      </c>
      <c r="E106" s="1069">
        <v>70.147647754905194</v>
      </c>
      <c r="F106" s="950">
        <v>9.7484276729559554</v>
      </c>
      <c r="G106" s="950">
        <v>16.059529098178587</v>
      </c>
      <c r="H106" s="949">
        <v>6.25</v>
      </c>
      <c r="I106" s="1059"/>
    </row>
    <row r="107" spans="1:9">
      <c r="A107" s="1064"/>
      <c r="B107" s="1070" t="s">
        <v>847</v>
      </c>
      <c r="C107" s="1069">
        <v>66.682698510538245</v>
      </c>
      <c r="D107" s="1069">
        <v>60.946418070884128</v>
      </c>
      <c r="E107" s="1069">
        <v>72.09368069230338</v>
      </c>
      <c r="F107" s="950">
        <v>8.8092485549132959</v>
      </c>
      <c r="G107" s="950">
        <v>11.256048811277083</v>
      </c>
      <c r="H107" s="949">
        <v>6.9237217099748563</v>
      </c>
      <c r="I107" s="1059"/>
    </row>
    <row r="108" spans="1:9">
      <c r="A108" s="1064"/>
      <c r="B108" s="1070" t="s">
        <v>725</v>
      </c>
      <c r="C108" s="1069">
        <v>66.559486693739743</v>
      </c>
      <c r="D108" s="1069">
        <v>60.755968313665065</v>
      </c>
      <c r="E108" s="1069">
        <v>72.027722578863049</v>
      </c>
      <c r="F108" s="950">
        <v>8.1781561146158026</v>
      </c>
      <c r="G108" s="950">
        <v>9.7861618087714533</v>
      </c>
      <c r="H108" s="949">
        <v>7.0488643030760016</v>
      </c>
      <c r="I108" s="1059"/>
    </row>
    <row r="109" spans="1:9">
      <c r="A109" s="1064"/>
      <c r="B109" s="1078" t="s">
        <v>846</v>
      </c>
      <c r="C109" s="1077">
        <v>66.785600675453409</v>
      </c>
      <c r="D109" s="1077">
        <v>62.682363623442548</v>
      </c>
      <c r="E109" s="1077">
        <v>70.594536578489894</v>
      </c>
      <c r="F109" s="1076">
        <v>8.9566854990583664</v>
      </c>
      <c r="G109" s="1076">
        <v>11.001203047720892</v>
      </c>
      <c r="H109" s="1075">
        <v>7.4396782841823068</v>
      </c>
      <c r="I109" s="1059"/>
    </row>
    <row r="110" spans="1:9">
      <c r="A110" s="1064"/>
      <c r="B110" s="1053" t="s">
        <v>870</v>
      </c>
      <c r="C110" s="1052">
        <v>71.87114720286749</v>
      </c>
      <c r="D110" s="1052">
        <v>69.31190135931385</v>
      </c>
      <c r="E110" s="1052">
        <v>74.288433579600763</v>
      </c>
      <c r="F110" s="1051">
        <v>9.6430494983031849</v>
      </c>
      <c r="G110" s="1051">
        <v>14.700000000000003</v>
      </c>
      <c r="H110" s="1050">
        <v>5.4000000000000057</v>
      </c>
      <c r="I110" s="1059"/>
    </row>
    <row r="111" spans="1:9">
      <c r="A111" s="1064"/>
      <c r="B111" s="1074" t="s">
        <v>856</v>
      </c>
      <c r="C111" s="1073">
        <v>71.36313612313613</v>
      </c>
      <c r="D111" s="1073">
        <v>67.189980552314282</v>
      </c>
      <c r="E111" s="1073">
        <v>75.139335260115601</v>
      </c>
      <c r="F111" s="1072">
        <v>9.537125616307307</v>
      </c>
      <c r="G111" s="1072">
        <v>12.541404169643442</v>
      </c>
      <c r="H111" s="1071">
        <v>6.9841790310681233</v>
      </c>
      <c r="I111" s="1059"/>
    </row>
    <row r="112" spans="1:9">
      <c r="A112" s="1064"/>
      <c r="B112" s="1070" t="s">
        <v>855</v>
      </c>
      <c r="C112" s="1069">
        <v>71.2606599713056</v>
      </c>
      <c r="D112" s="1069">
        <v>68.114467102731822</v>
      </c>
      <c r="E112" s="1069">
        <v>74.130311778291002</v>
      </c>
      <c r="F112" s="950">
        <v>8.6301070570242473</v>
      </c>
      <c r="G112" s="950">
        <v>12.186904005085822</v>
      </c>
      <c r="H112" s="949">
        <v>5.618805799000711</v>
      </c>
      <c r="I112" s="1059"/>
    </row>
    <row r="113" spans="1:9">
      <c r="A113" s="1064"/>
      <c r="B113" s="1070" t="s">
        <v>854</v>
      </c>
      <c r="C113" s="1069">
        <v>71.400246796392977</v>
      </c>
      <c r="D113" s="1069">
        <v>69.422243491577333</v>
      </c>
      <c r="E113" s="1069">
        <v>73.372711670480555</v>
      </c>
      <c r="F113" s="950">
        <v>8.9</v>
      </c>
      <c r="G113" s="950">
        <v>13.056622787680297</v>
      </c>
      <c r="H113" s="949">
        <v>5.439672801635993</v>
      </c>
      <c r="I113" s="1059"/>
    </row>
    <row r="114" spans="1:9">
      <c r="A114" s="1064"/>
      <c r="B114" s="1070" t="s">
        <v>853</v>
      </c>
      <c r="C114" s="1069">
        <v>71.1131123648331</v>
      </c>
      <c r="D114" s="1069">
        <v>68.786791744840528</v>
      </c>
      <c r="E114" s="1069">
        <v>73.368986834573562</v>
      </c>
      <c r="F114" s="950">
        <v>8.4</v>
      </c>
      <c r="G114" s="950">
        <v>13.3</v>
      </c>
      <c r="H114" s="949">
        <v>4.5</v>
      </c>
      <c r="I114" s="1059"/>
    </row>
    <row r="115" spans="1:9">
      <c r="A115" s="1064"/>
      <c r="B115" s="1070" t="s">
        <v>852</v>
      </c>
      <c r="C115" s="1069">
        <v>70.932241054613925</v>
      </c>
      <c r="D115" s="1069">
        <v>67.717108433734936</v>
      </c>
      <c r="E115" s="1069">
        <v>73.988970251716253</v>
      </c>
      <c r="F115" s="950">
        <v>9.6</v>
      </c>
      <c r="G115" s="950">
        <v>15.2</v>
      </c>
      <c r="H115" s="949">
        <v>5</v>
      </c>
      <c r="I115" s="1059"/>
    </row>
    <row r="116" spans="1:9">
      <c r="A116" s="1064"/>
      <c r="B116" s="1070" t="s">
        <v>851</v>
      </c>
      <c r="C116" s="1069">
        <v>71.694545454545448</v>
      </c>
      <c r="D116" s="1069">
        <v>69.491799455888057</v>
      </c>
      <c r="E116" s="1069">
        <v>73.63086614173227</v>
      </c>
      <c r="F116" s="950">
        <v>11.3</v>
      </c>
      <c r="G116" s="950">
        <v>17.600000000000001</v>
      </c>
      <c r="H116" s="949">
        <v>6.2</v>
      </c>
      <c r="I116" s="1059"/>
    </row>
    <row r="117" spans="1:9">
      <c r="A117" s="1064"/>
      <c r="B117" s="1070" t="s">
        <v>850</v>
      </c>
      <c r="C117" s="1069">
        <v>71.949380362249755</v>
      </c>
      <c r="D117" s="1069">
        <v>70.006077348066299</v>
      </c>
      <c r="E117" s="1069">
        <v>73.74163575042158</v>
      </c>
      <c r="F117" s="950">
        <v>10.199999999999999</v>
      </c>
      <c r="G117" s="950">
        <v>16.600000000000001</v>
      </c>
      <c r="H117" s="949">
        <v>5</v>
      </c>
      <c r="I117" s="1059"/>
    </row>
    <row r="118" spans="1:9">
      <c r="A118" s="1064"/>
      <c r="B118" s="1070" t="s">
        <v>849</v>
      </c>
      <c r="C118" s="1069">
        <v>72.059003322259144</v>
      </c>
      <c r="D118" s="1069">
        <v>69.940031286664066</v>
      </c>
      <c r="E118" s="1069">
        <v>74.062179775280896</v>
      </c>
      <c r="F118" s="950">
        <v>10.7</v>
      </c>
      <c r="G118" s="950">
        <v>17.3</v>
      </c>
      <c r="H118" s="949">
        <v>5.3</v>
      </c>
      <c r="I118" s="1059"/>
    </row>
    <row r="119" spans="1:9">
      <c r="A119" s="1064"/>
      <c r="B119" s="1070" t="s">
        <v>848</v>
      </c>
      <c r="C119" s="1069">
        <v>72.426315294117657</v>
      </c>
      <c r="D119" s="1069">
        <v>70.892256568778976</v>
      </c>
      <c r="E119" s="1069">
        <v>73.870927374301687</v>
      </c>
      <c r="F119" s="950">
        <v>10.601719197707737</v>
      </c>
      <c r="G119" s="950">
        <v>17.25677830940991</v>
      </c>
      <c r="H119" s="949">
        <v>5.2798477881718782</v>
      </c>
      <c r="I119" s="1059"/>
    </row>
    <row r="120" spans="1:9">
      <c r="A120" s="1064"/>
      <c r="B120" s="1070" t="s">
        <v>847</v>
      </c>
      <c r="C120" s="1069">
        <v>72.930335507921725</v>
      </c>
      <c r="D120" s="1069">
        <v>70.68113851992409</v>
      </c>
      <c r="E120" s="1069">
        <v>75.13704963747908</v>
      </c>
      <c r="F120" s="950">
        <v>9.5</v>
      </c>
      <c r="G120" s="950">
        <v>15.985879979828539</v>
      </c>
      <c r="H120" s="949">
        <v>4.1862652869238133</v>
      </c>
      <c r="I120" s="1059"/>
    </row>
    <row r="121" spans="1:9">
      <c r="A121" s="1064"/>
      <c r="B121" s="1070" t="s">
        <v>725</v>
      </c>
      <c r="C121" s="1069">
        <v>72.344868360277147</v>
      </c>
      <c r="D121" s="1069">
        <v>69.414966442953016</v>
      </c>
      <c r="E121" s="1069">
        <v>75.148545961002782</v>
      </c>
      <c r="F121" s="950">
        <v>8.7613293051359591</v>
      </c>
      <c r="G121" s="950">
        <v>14.260901929160724</v>
      </c>
      <c r="H121" s="949">
        <v>4.2906357657375338</v>
      </c>
      <c r="I121" s="1059"/>
    </row>
    <row r="122" spans="1:9">
      <c r="A122" s="1064"/>
      <c r="B122" s="1078" t="s">
        <v>846</v>
      </c>
      <c r="C122" s="1077">
        <v>73.185128668171544</v>
      </c>
      <c r="D122" s="1077">
        <v>70.314321663019697</v>
      </c>
      <c r="E122" s="1077">
        <v>75.997606093579975</v>
      </c>
      <c r="F122" s="1076">
        <v>9.6</v>
      </c>
      <c r="G122" s="1076">
        <v>12.174855491329481</v>
      </c>
      <c r="H122" s="1075">
        <v>7.6107298814722242</v>
      </c>
      <c r="I122" s="1059"/>
    </row>
    <row r="123" spans="1:9">
      <c r="A123" s="1064"/>
      <c r="B123" s="1053" t="s">
        <v>869</v>
      </c>
      <c r="C123" s="1052">
        <v>77.847239504565508</v>
      </c>
      <c r="D123" s="1052">
        <v>74.5561713765115</v>
      </c>
      <c r="E123" s="1052">
        <v>80.902467801290896</v>
      </c>
      <c r="F123" s="1051">
        <v>8.3042709975642168</v>
      </c>
      <c r="G123" s="1051">
        <v>7.6999999999999886</v>
      </c>
      <c r="H123" s="1050">
        <v>9.0000000000000142</v>
      </c>
      <c r="I123" s="1059"/>
    </row>
    <row r="124" spans="1:9">
      <c r="A124" s="1064"/>
      <c r="B124" s="1074" t="s">
        <v>856</v>
      </c>
      <c r="C124" s="1073">
        <v>76.826801346801346</v>
      </c>
      <c r="D124" s="1073">
        <v>73.819805523142733</v>
      </c>
      <c r="E124" s="1073">
        <v>79.51526589595376</v>
      </c>
      <c r="F124" s="1072">
        <v>7.6923076923077076</v>
      </c>
      <c r="G124" s="1072">
        <v>9.879963065558627</v>
      </c>
      <c r="H124" s="1071">
        <v>5.8156463106275424</v>
      </c>
      <c r="I124" s="1059"/>
    </row>
    <row r="125" spans="1:9">
      <c r="A125" s="1064"/>
      <c r="B125" s="1070" t="s">
        <v>855</v>
      </c>
      <c r="C125" s="1069">
        <v>77.326413199426113</v>
      </c>
      <c r="D125" s="1069">
        <v>74.983801462100814</v>
      </c>
      <c r="E125" s="1069">
        <v>79.474590069284076</v>
      </c>
      <c r="F125" s="950">
        <v>8.5411638508983856</v>
      </c>
      <c r="G125" s="950">
        <v>10.103700345667832</v>
      </c>
      <c r="H125" s="949">
        <v>7.2508724311748836</v>
      </c>
      <c r="I125" s="1059"/>
    </row>
    <row r="126" spans="1:9">
      <c r="A126" s="1064"/>
      <c r="B126" s="1070" t="s">
        <v>854</v>
      </c>
      <c r="C126" s="1069">
        <v>77.770175605125772</v>
      </c>
      <c r="D126" s="1069">
        <v>76.113078101071977</v>
      </c>
      <c r="E126" s="1069">
        <v>79.349542334096114</v>
      </c>
      <c r="F126" s="950">
        <v>8.9214380825565911</v>
      </c>
      <c r="G126" s="950">
        <v>9.6378830083565532</v>
      </c>
      <c r="H126" s="949">
        <v>8.1458494957331169</v>
      </c>
      <c r="I126" s="1059"/>
    </row>
    <row r="127" spans="1:9">
      <c r="A127" s="1064"/>
      <c r="B127" s="1070" t="s">
        <v>853</v>
      </c>
      <c r="C127" s="1069">
        <v>77.106055477197941</v>
      </c>
      <c r="D127" s="1069">
        <v>74.563362101313317</v>
      </c>
      <c r="E127" s="1069">
        <v>79.644716657126494</v>
      </c>
      <c r="F127" s="950">
        <v>8.4273390842733988</v>
      </c>
      <c r="G127" s="950">
        <v>8.3977900552486062</v>
      </c>
      <c r="H127" s="949">
        <v>8.301008533747094</v>
      </c>
      <c r="I127" s="1059"/>
    </row>
    <row r="128" spans="1:9">
      <c r="A128" s="1064"/>
      <c r="B128" s="1070" t="s">
        <v>852</v>
      </c>
      <c r="C128" s="1069">
        <v>76.266195856873821</v>
      </c>
      <c r="D128" s="1069">
        <v>72.490120481927704</v>
      </c>
      <c r="E128" s="1069">
        <v>79.746201372997703</v>
      </c>
      <c r="F128" s="950">
        <v>7.5197889182058191</v>
      </c>
      <c r="G128" s="950">
        <v>7.0484581497797478</v>
      </c>
      <c r="H128" s="949">
        <v>7.7812018489984638</v>
      </c>
      <c r="I128" s="1059"/>
    </row>
    <row r="129" spans="1:9">
      <c r="A129" s="1064"/>
      <c r="B129" s="1070" t="s">
        <v>851</v>
      </c>
      <c r="C129" s="1069">
        <v>76.548863636363635</v>
      </c>
      <c r="D129" s="1069">
        <v>72.294193548387085</v>
      </c>
      <c r="E129" s="1069">
        <v>80.28897637795275</v>
      </c>
      <c r="F129" s="950">
        <v>6.7708333333333428</v>
      </c>
      <c r="G129" s="950">
        <v>4.0326975476839095</v>
      </c>
      <c r="H129" s="949">
        <v>9.0425531914893611</v>
      </c>
      <c r="I129" s="1059"/>
    </row>
    <row r="130" spans="1:9">
      <c r="A130" s="1064"/>
      <c r="B130" s="1070" t="s">
        <v>850</v>
      </c>
      <c r="C130" s="1069">
        <v>77.028160152526212</v>
      </c>
      <c r="D130" s="1069">
        <v>72.852478295185477</v>
      </c>
      <c r="E130" s="1069">
        <v>80.852636312535139</v>
      </c>
      <c r="F130" s="950">
        <v>7.058823529411768</v>
      </c>
      <c r="G130" s="950">
        <v>4.0659340659340728</v>
      </c>
      <c r="H130" s="949">
        <v>9.6431283219438342</v>
      </c>
      <c r="I130" s="1059"/>
    </row>
    <row r="131" spans="1:9">
      <c r="A131" s="1064"/>
      <c r="B131" s="1070" t="s">
        <v>849</v>
      </c>
      <c r="C131" s="1069">
        <v>77.135567157095394</v>
      </c>
      <c r="D131" s="1069">
        <v>72.902287837309359</v>
      </c>
      <c r="E131" s="1069">
        <v>81.054455056179776</v>
      </c>
      <c r="F131" s="950">
        <v>7.0450097847357824</v>
      </c>
      <c r="G131" s="950">
        <v>4.2354235423542264</v>
      </c>
      <c r="H131" s="949">
        <v>9.4410876132930497</v>
      </c>
      <c r="I131" s="1059"/>
    </row>
    <row r="132" spans="1:9">
      <c r="A132" s="1064"/>
      <c r="B132" s="1070" t="s">
        <v>848</v>
      </c>
      <c r="C132" s="1069">
        <v>77.867670588235299</v>
      </c>
      <c r="D132" s="1069">
        <v>74.170734157650685</v>
      </c>
      <c r="E132" s="1069">
        <v>81.269145251396637</v>
      </c>
      <c r="F132" s="950">
        <v>7.512953367875653</v>
      </c>
      <c r="G132" s="950">
        <v>4.6245919477693178</v>
      </c>
      <c r="H132" s="949">
        <v>10.015060240963834</v>
      </c>
      <c r="I132" s="1059"/>
    </row>
    <row r="133" spans="1:9">
      <c r="A133" s="1064"/>
      <c r="B133" s="1070" t="s">
        <v>847</v>
      </c>
      <c r="C133" s="1069">
        <v>79.302889095992541</v>
      </c>
      <c r="D133" s="1069">
        <v>75.713328273244784</v>
      </c>
      <c r="E133" s="1069">
        <v>82.712944785276079</v>
      </c>
      <c r="F133" s="950">
        <v>8.7378640776698973</v>
      </c>
      <c r="G133" s="950">
        <v>7.1195652173912976</v>
      </c>
      <c r="H133" s="949">
        <v>10.082768999247563</v>
      </c>
      <c r="I133" s="1059"/>
    </row>
    <row r="134" spans="1:9">
      <c r="A134" s="1064"/>
      <c r="B134" s="1070" t="s">
        <v>725</v>
      </c>
      <c r="C134" s="1069">
        <v>79.541967667436481</v>
      </c>
      <c r="D134" s="1069">
        <v>76.31124161073825</v>
      </c>
      <c r="E134" s="1069">
        <v>82.595699164345405</v>
      </c>
      <c r="F134" s="950">
        <v>9.9483204134366758</v>
      </c>
      <c r="G134" s="950">
        <v>9.9348534201954379</v>
      </c>
      <c r="H134" s="949">
        <v>9.9099099099099135</v>
      </c>
      <c r="I134" s="1059"/>
    </row>
    <row r="135" spans="1:9">
      <c r="A135" s="1064"/>
      <c r="B135" s="1078" t="s">
        <v>846</v>
      </c>
      <c r="C135" s="1077">
        <v>81.583422121896163</v>
      </c>
      <c r="D135" s="1077">
        <v>78.655419401896424</v>
      </c>
      <c r="E135" s="1077">
        <v>84.478498367791076</v>
      </c>
      <c r="F135" s="1076">
        <v>11.47540983606558</v>
      </c>
      <c r="G135" s="1076">
        <v>11.862587224906051</v>
      </c>
      <c r="H135" s="1075">
        <v>11.159420289855078</v>
      </c>
      <c r="I135" s="1059"/>
    </row>
    <row r="136" spans="1:9">
      <c r="A136" s="1064"/>
      <c r="B136" s="1053" t="s">
        <v>868</v>
      </c>
      <c r="C136" s="1052">
        <v>85.506080809911097</v>
      </c>
      <c r="D136" s="1052">
        <v>81.743765730886125</v>
      </c>
      <c r="E136" s="1052">
        <v>89.05244028862667</v>
      </c>
      <c r="F136" s="1051">
        <v>9.8999999999999915</v>
      </c>
      <c r="G136" s="1051">
        <v>9.6000000000000085</v>
      </c>
      <c r="H136" s="1050">
        <v>10.000000000000014</v>
      </c>
      <c r="I136" s="1059"/>
    </row>
    <row r="137" spans="1:9">
      <c r="A137" s="1064"/>
      <c r="B137" s="1074" t="s">
        <v>856</v>
      </c>
      <c r="C137" s="1073">
        <v>85.93291005291006</v>
      </c>
      <c r="D137" s="1073">
        <v>82.814655775962663</v>
      </c>
      <c r="E137" s="1073">
        <v>88.72775144508671</v>
      </c>
      <c r="F137" s="1072">
        <v>11.852776044915785</v>
      </c>
      <c r="G137" s="1072">
        <v>12.184873949579838</v>
      </c>
      <c r="H137" s="1071">
        <v>11.585807385952208</v>
      </c>
      <c r="I137" s="1059"/>
    </row>
    <row r="138" spans="1:9">
      <c r="A138" s="1064"/>
      <c r="B138" s="1070" t="s">
        <v>855</v>
      </c>
      <c r="C138" s="1069">
        <v>86.019067431850786</v>
      </c>
      <c r="D138" s="1069">
        <v>82.779338207002695</v>
      </c>
      <c r="E138" s="1069">
        <v>88.956374133949197</v>
      </c>
      <c r="F138" s="950">
        <v>11.241507103150084</v>
      </c>
      <c r="G138" s="950">
        <v>10.396294390118371</v>
      </c>
      <c r="H138" s="949">
        <v>11.930585683297195</v>
      </c>
      <c r="I138" s="1059"/>
    </row>
    <row r="139" spans="1:9">
      <c r="A139" s="1064"/>
      <c r="B139" s="1070" t="s">
        <v>854</v>
      </c>
      <c r="C139" s="1069">
        <v>85.946502135738015</v>
      </c>
      <c r="D139" s="1069">
        <v>83.074640122511497</v>
      </c>
      <c r="E139" s="1069">
        <v>88.741704805491992</v>
      </c>
      <c r="F139" s="950">
        <v>10.51344743276286</v>
      </c>
      <c r="G139" s="950">
        <v>9.1463414634146432</v>
      </c>
      <c r="H139" s="949">
        <v>11.83644189383071</v>
      </c>
      <c r="I139" s="1059"/>
    </row>
    <row r="140" spans="1:9">
      <c r="A140" s="1064"/>
      <c r="B140" s="1070" t="s">
        <v>853</v>
      </c>
      <c r="C140" s="1069">
        <v>85.175293841090749</v>
      </c>
      <c r="D140" s="1069">
        <v>81.214018761726081</v>
      </c>
      <c r="E140" s="1069">
        <v>89.001259301659999</v>
      </c>
      <c r="F140" s="950">
        <v>10.465116279069761</v>
      </c>
      <c r="G140" s="950">
        <v>8.9194699286442329</v>
      </c>
      <c r="H140" s="949">
        <v>11.747851002865332</v>
      </c>
      <c r="I140" s="1059"/>
    </row>
    <row r="141" spans="1:9">
      <c r="A141" s="1064"/>
      <c r="B141" s="1070" t="s">
        <v>852</v>
      </c>
      <c r="C141" s="1069">
        <v>84.173549905838044</v>
      </c>
      <c r="D141" s="1069">
        <v>78.829277108433729</v>
      </c>
      <c r="E141" s="1069">
        <v>89.151578947368421</v>
      </c>
      <c r="F141" s="950">
        <v>10.368098159509202</v>
      </c>
      <c r="G141" s="950">
        <v>8.7448559670781947</v>
      </c>
      <c r="H141" s="949">
        <v>11.794138670478915</v>
      </c>
      <c r="I141" s="1059"/>
    </row>
    <row r="142" spans="1:9">
      <c r="A142" s="1064"/>
      <c r="B142" s="1070" t="s">
        <v>851</v>
      </c>
      <c r="C142" s="1069">
        <v>84.063721590909083</v>
      </c>
      <c r="D142" s="1069">
        <v>79.224438398756305</v>
      </c>
      <c r="E142" s="1069">
        <v>88.457750281214842</v>
      </c>
      <c r="F142" s="950">
        <v>9.8170731707317032</v>
      </c>
      <c r="G142" s="950">
        <v>9.5861707700366452</v>
      </c>
      <c r="H142" s="949">
        <v>10.174216027874564</v>
      </c>
      <c r="I142" s="1059"/>
    </row>
    <row r="143" spans="1:9">
      <c r="A143" s="1064"/>
      <c r="B143" s="1070" t="s">
        <v>850</v>
      </c>
      <c r="C143" s="1069">
        <v>84.787407054337464</v>
      </c>
      <c r="D143" s="1069">
        <v>80.622383583267563</v>
      </c>
      <c r="E143" s="1069">
        <v>88.579550309162443</v>
      </c>
      <c r="F143" s="950">
        <v>10.073260073260087</v>
      </c>
      <c r="G143" s="950">
        <v>10.665258711721208</v>
      </c>
      <c r="H143" s="949">
        <v>9.5567867036010909</v>
      </c>
      <c r="I143" s="1059"/>
    </row>
    <row r="144" spans="1:9">
      <c r="A144" s="1064"/>
      <c r="B144" s="1070" t="s">
        <v>849</v>
      </c>
      <c r="C144" s="1069">
        <v>85.032444233507377</v>
      </c>
      <c r="D144" s="1069">
        <v>81.135052796245603</v>
      </c>
      <c r="E144" s="1069">
        <v>88.550174157303374</v>
      </c>
      <c r="F144" s="950">
        <v>10.237659963436926</v>
      </c>
      <c r="G144" s="950">
        <v>11.292875989445903</v>
      </c>
      <c r="H144" s="949">
        <v>9.247757073844042</v>
      </c>
      <c r="I144" s="1059"/>
    </row>
    <row r="145" spans="1:9">
      <c r="A145" s="1064"/>
      <c r="B145" s="1070" t="s">
        <v>848</v>
      </c>
      <c r="C145" s="1069">
        <v>85.232263529411767</v>
      </c>
      <c r="D145" s="1069">
        <v>81.807658423493024</v>
      </c>
      <c r="E145" s="1069">
        <v>88.333608938547485</v>
      </c>
      <c r="F145" s="950">
        <v>9.4578313253011999</v>
      </c>
      <c r="G145" s="950">
        <v>10.296411856474251</v>
      </c>
      <c r="H145" s="949">
        <v>8.6926762491444265</v>
      </c>
      <c r="I145" s="1059"/>
    </row>
    <row r="146" spans="1:9">
      <c r="A146" s="1064"/>
      <c r="B146" s="1070" t="s">
        <v>847</v>
      </c>
      <c r="C146" s="1069">
        <v>86.194687791239502</v>
      </c>
      <c r="D146" s="1069">
        <v>82.32047817836812</v>
      </c>
      <c r="E146" s="1069">
        <v>89.836547685443392</v>
      </c>
      <c r="F146" s="950">
        <v>8.6904761904761756</v>
      </c>
      <c r="G146" s="950">
        <v>8.7265347539320146</v>
      </c>
      <c r="H146" s="949">
        <v>8.612440191387563</v>
      </c>
      <c r="I146" s="1059"/>
    </row>
    <row r="147" spans="1:9">
      <c r="A147" s="1064"/>
      <c r="B147" s="1070" t="s">
        <v>725</v>
      </c>
      <c r="C147" s="1069">
        <v>86.084785219399535</v>
      </c>
      <c r="D147" s="1069">
        <v>82.227718120805363</v>
      </c>
      <c r="E147" s="1069">
        <v>89.704345403899708</v>
      </c>
      <c r="F147" s="950">
        <v>8.2256169212690793</v>
      </c>
      <c r="G147" s="950">
        <v>7.7</v>
      </c>
      <c r="H147" s="949">
        <v>8.6065573770491852</v>
      </c>
      <c r="I147" s="1059"/>
    </row>
    <row r="148" spans="1:9">
      <c r="A148" s="1064"/>
      <c r="B148" s="1078" t="s">
        <v>846</v>
      </c>
      <c r="C148" s="1077">
        <v>87.905214446952584</v>
      </c>
      <c r="D148" s="1077">
        <v>85.260361050328228</v>
      </c>
      <c r="E148" s="1077">
        <v>90.591349292709452</v>
      </c>
      <c r="F148" s="1076">
        <v>7.8</v>
      </c>
      <c r="G148" s="1076">
        <v>8.4</v>
      </c>
      <c r="H148" s="1075">
        <v>7.2</v>
      </c>
      <c r="I148" s="1059"/>
    </row>
    <row r="149" spans="1:9">
      <c r="A149" s="1064"/>
      <c r="B149" s="1053" t="s">
        <v>867</v>
      </c>
      <c r="C149" s="1052">
        <v>93.270804713948195</v>
      </c>
      <c r="D149" s="1052">
        <v>91.216875030540223</v>
      </c>
      <c r="E149" s="1052">
        <v>95.090850371569019</v>
      </c>
      <c r="F149" s="1051">
        <v>9.1</v>
      </c>
      <c r="G149" s="1051">
        <v>11.58</v>
      </c>
      <c r="H149" s="1050">
        <v>6.79</v>
      </c>
      <c r="I149" s="1059"/>
    </row>
    <row r="150" spans="1:9">
      <c r="A150" s="1064"/>
      <c r="B150" s="1074" t="s">
        <v>856</v>
      </c>
      <c r="C150" s="1073">
        <v>92.690601250601247</v>
      </c>
      <c r="D150" s="1073">
        <v>90.142357059509919</v>
      </c>
      <c r="E150" s="1073">
        <v>94.888601156069385</v>
      </c>
      <c r="F150" s="1072">
        <v>7.9</v>
      </c>
      <c r="G150" s="1072">
        <v>8.9</v>
      </c>
      <c r="H150" s="1071">
        <v>7</v>
      </c>
      <c r="I150" s="1059"/>
    </row>
    <row r="151" spans="1:9">
      <c r="A151" s="1064"/>
      <c r="B151" s="1070" t="s">
        <v>855</v>
      </c>
      <c r="C151" s="1069">
        <v>92.849010043041616</v>
      </c>
      <c r="D151" s="1069">
        <v>90.497691419776842</v>
      </c>
      <c r="E151" s="1069">
        <v>94.932771362586607</v>
      </c>
      <c r="F151" s="950">
        <v>8</v>
      </c>
      <c r="G151" s="950">
        <v>9.4</v>
      </c>
      <c r="H151" s="949">
        <v>6.8</v>
      </c>
      <c r="I151" s="1059"/>
    </row>
    <row r="152" spans="1:9">
      <c r="A152" s="1064"/>
      <c r="B152" s="1070" t="s">
        <v>854</v>
      </c>
      <c r="C152" s="1069">
        <v>93.172093023255826</v>
      </c>
      <c r="D152" s="1069">
        <v>91.351163859111793</v>
      </c>
      <c r="E152" s="1069">
        <v>94.832379862700222</v>
      </c>
      <c r="F152" s="950">
        <v>8.4</v>
      </c>
      <c r="G152" s="950">
        <v>10</v>
      </c>
      <c r="H152" s="949">
        <v>6.9</v>
      </c>
      <c r="I152" s="1059"/>
    </row>
    <row r="153" spans="1:9">
      <c r="A153" s="1064"/>
      <c r="B153" s="1070" t="s">
        <v>853</v>
      </c>
      <c r="C153" s="1069">
        <v>93.669228960977904</v>
      </c>
      <c r="D153" s="1069">
        <v>92.159099437148228</v>
      </c>
      <c r="E153" s="1069">
        <v>95.105832856325122</v>
      </c>
      <c r="F153" s="950">
        <v>10</v>
      </c>
      <c r="G153" s="950">
        <v>13.5</v>
      </c>
      <c r="H153" s="949">
        <v>6.9</v>
      </c>
      <c r="I153" s="1059"/>
    </row>
    <row r="154" spans="1:9">
      <c r="A154" s="1064"/>
      <c r="B154" s="1070" t="s">
        <v>852</v>
      </c>
      <c r="C154" s="1069">
        <v>92.82952919020714</v>
      </c>
      <c r="D154" s="1069">
        <v>90.202469879518077</v>
      </c>
      <c r="E154" s="1069">
        <v>95.136819221967968</v>
      </c>
      <c r="F154" s="950">
        <v>10.3</v>
      </c>
      <c r="G154" s="950">
        <v>14.5</v>
      </c>
      <c r="H154" s="949">
        <v>6.7</v>
      </c>
      <c r="I154" s="1059"/>
    </row>
    <row r="155" spans="1:9">
      <c r="A155" s="1064"/>
      <c r="B155" s="1070" t="s">
        <v>851</v>
      </c>
      <c r="C155" s="1069">
        <v>92.232045454545457</v>
      </c>
      <c r="D155" s="1069">
        <v>89.449389817333838</v>
      </c>
      <c r="E155" s="1069">
        <v>94.612305961754771</v>
      </c>
      <c r="F155" s="950">
        <v>9.6999999999999993</v>
      </c>
      <c r="G155" s="950">
        <v>12.9</v>
      </c>
      <c r="H155" s="949">
        <v>6.9</v>
      </c>
      <c r="I155" s="1059"/>
    </row>
    <row r="156" spans="1:9">
      <c r="A156" s="1064"/>
      <c r="B156" s="1070" t="s">
        <v>850</v>
      </c>
      <c r="C156" s="1069">
        <v>92.217473784556717</v>
      </c>
      <c r="D156" s="1069">
        <v>89.315445935280181</v>
      </c>
      <c r="E156" s="1069">
        <v>94.738684654300158</v>
      </c>
      <c r="F156" s="950">
        <v>8.8000000000000007</v>
      </c>
      <c r="G156" s="950">
        <v>10.8</v>
      </c>
      <c r="H156" s="949">
        <v>6.9</v>
      </c>
      <c r="I156" s="1059"/>
    </row>
    <row r="157" spans="1:9">
      <c r="A157" s="1064"/>
      <c r="B157" s="1070" t="s">
        <v>849</v>
      </c>
      <c r="C157" s="1069">
        <v>92.553279544375911</v>
      </c>
      <c r="D157" s="1069">
        <v>89.86793899100509</v>
      </c>
      <c r="E157" s="1069">
        <v>94.871191011235936</v>
      </c>
      <c r="F157" s="950">
        <v>8.9</v>
      </c>
      <c r="G157" s="950">
        <v>10.8</v>
      </c>
      <c r="H157" s="949">
        <v>7.1</v>
      </c>
      <c r="I157" s="1059"/>
    </row>
    <row r="158" spans="1:9">
      <c r="A158" s="1064"/>
      <c r="B158" s="1070" t="s">
        <v>848</v>
      </c>
      <c r="C158" s="1069">
        <v>93.300480000000007</v>
      </c>
      <c r="D158" s="1069">
        <v>91.835942812982978</v>
      </c>
      <c r="E158" s="1069">
        <v>94.508061452513957</v>
      </c>
      <c r="F158" s="950">
        <v>9.4</v>
      </c>
      <c r="G158" s="950">
        <v>12.3</v>
      </c>
      <c r="H158" s="949">
        <v>7</v>
      </c>
      <c r="I158" s="1059"/>
    </row>
    <row r="159" spans="1:9">
      <c r="A159" s="1064"/>
      <c r="B159" s="1070" t="s">
        <v>847</v>
      </c>
      <c r="C159" s="1069">
        <v>94.597017707362539</v>
      </c>
      <c r="D159" s="1069">
        <v>92.922648956356724</v>
      </c>
      <c r="E159" s="1069">
        <v>96.168639152258777</v>
      </c>
      <c r="F159" s="950">
        <v>9.6999999999999993</v>
      </c>
      <c r="G159" s="950">
        <v>12.9</v>
      </c>
      <c r="H159" s="949">
        <v>7</v>
      </c>
      <c r="I159" s="1059"/>
    </row>
    <row r="160" spans="1:9">
      <c r="A160" s="1064"/>
      <c r="B160" s="1070" t="s">
        <v>725</v>
      </c>
      <c r="C160" s="1069">
        <v>94.216572748267893</v>
      </c>
      <c r="D160" s="1069">
        <v>92.289496644295298</v>
      </c>
      <c r="E160" s="1069">
        <v>96.023142061281334</v>
      </c>
      <c r="F160" s="950">
        <v>9.5</v>
      </c>
      <c r="G160" s="950">
        <v>12.2</v>
      </c>
      <c r="H160" s="949">
        <v>7</v>
      </c>
      <c r="I160" s="1059"/>
    </row>
    <row r="161" spans="1:9">
      <c r="A161" s="1064"/>
      <c r="B161" s="1078" t="s">
        <v>846</v>
      </c>
      <c r="C161" s="1077">
        <v>95.01146275395034</v>
      </c>
      <c r="D161" s="1077">
        <v>94.73373450036469</v>
      </c>
      <c r="E161" s="1077">
        <v>95.382502720348199</v>
      </c>
      <c r="F161" s="1076">
        <v>8.1</v>
      </c>
      <c r="G161" s="1076">
        <v>11.1</v>
      </c>
      <c r="H161" s="1075">
        <v>5.3</v>
      </c>
      <c r="I161" s="1059"/>
    </row>
    <row r="162" spans="1:9">
      <c r="A162" s="1064"/>
      <c r="B162" s="1053" t="s">
        <v>866</v>
      </c>
      <c r="C162" s="1052">
        <v>100.000232097447</v>
      </c>
      <c r="D162" s="1052">
        <v>100.002419945542</v>
      </c>
      <c r="E162" s="1052">
        <v>100.00058567265299</v>
      </c>
      <c r="F162" s="1051">
        <v>7.21</v>
      </c>
      <c r="G162" s="1051">
        <v>9.6300000000000008</v>
      </c>
      <c r="H162" s="1050">
        <v>5.16</v>
      </c>
      <c r="I162" s="1059"/>
    </row>
    <row r="163" spans="1:9">
      <c r="A163" s="1064"/>
      <c r="B163" s="1074" t="s">
        <v>856</v>
      </c>
      <c r="C163" s="1073">
        <v>99.64</v>
      </c>
      <c r="D163" s="1073">
        <v>99.68</v>
      </c>
      <c r="E163" s="1073">
        <v>99.61</v>
      </c>
      <c r="F163" s="1072">
        <v>7.5</v>
      </c>
      <c r="G163" s="1072">
        <v>10.6</v>
      </c>
      <c r="H163" s="1071">
        <v>5</v>
      </c>
      <c r="I163" s="1059"/>
    </row>
    <row r="164" spans="1:9">
      <c r="A164" s="1064"/>
      <c r="B164" s="1070" t="s">
        <v>855</v>
      </c>
      <c r="C164" s="1069">
        <v>99.87</v>
      </c>
      <c r="D164" s="1069">
        <v>100.3</v>
      </c>
      <c r="E164" s="1069">
        <v>99.53</v>
      </c>
      <c r="F164" s="950">
        <v>7.6</v>
      </c>
      <c r="G164" s="950">
        <v>10.8</v>
      </c>
      <c r="H164" s="949">
        <v>4.8</v>
      </c>
      <c r="I164" s="1059"/>
    </row>
    <row r="165" spans="1:9">
      <c r="A165" s="1064"/>
      <c r="B165" s="1070" t="s">
        <v>854</v>
      </c>
      <c r="C165" s="1069">
        <v>100.16</v>
      </c>
      <c r="D165" s="1069">
        <v>101.02</v>
      </c>
      <c r="E165" s="1069">
        <v>99.5</v>
      </c>
      <c r="F165" s="950">
        <v>7.5</v>
      </c>
      <c r="G165" s="950">
        <v>10.6</v>
      </c>
      <c r="H165" s="949">
        <v>4.9000000000000004</v>
      </c>
      <c r="I165" s="1059"/>
    </row>
    <row r="166" spans="1:9">
      <c r="A166" s="1064"/>
      <c r="B166" s="1070" t="s">
        <v>853</v>
      </c>
      <c r="C166" s="1069">
        <v>100.37</v>
      </c>
      <c r="D166" s="1069">
        <v>101.28</v>
      </c>
      <c r="E166" s="1069">
        <v>99.67</v>
      </c>
      <c r="F166" s="950">
        <v>7.2</v>
      </c>
      <c r="G166" s="950">
        <v>9.9</v>
      </c>
      <c r="H166" s="949">
        <v>4.8</v>
      </c>
      <c r="I166" s="1059"/>
    </row>
    <row r="167" spans="1:9">
      <c r="A167" s="1064"/>
      <c r="B167" s="1070" t="s">
        <v>852</v>
      </c>
      <c r="C167" s="1082">
        <v>99.38</v>
      </c>
      <c r="D167" s="1069">
        <v>99.04</v>
      </c>
      <c r="E167" s="1069">
        <v>99.64</v>
      </c>
      <c r="F167" s="950">
        <v>7</v>
      </c>
      <c r="G167" s="950">
        <v>9.8000000000000007</v>
      </c>
      <c r="H167" s="949">
        <v>4.8</v>
      </c>
      <c r="I167" s="1059"/>
    </row>
    <row r="168" spans="1:9">
      <c r="A168" s="1064"/>
      <c r="B168" s="1070" t="s">
        <v>851</v>
      </c>
      <c r="C168" s="1069">
        <v>98.58</v>
      </c>
      <c r="D168" s="1069">
        <v>97.44</v>
      </c>
      <c r="E168" s="1069">
        <v>99.48</v>
      </c>
      <c r="F168" s="950">
        <v>6.8</v>
      </c>
      <c r="G168" s="950">
        <v>9</v>
      </c>
      <c r="H168" s="949">
        <v>5.0999999999999996</v>
      </c>
      <c r="I168" s="1059"/>
    </row>
    <row r="169" spans="1:9">
      <c r="A169" s="1064"/>
      <c r="B169" s="1070" t="s">
        <v>850</v>
      </c>
      <c r="C169" s="1069">
        <v>98.66</v>
      </c>
      <c r="D169" s="1069">
        <v>97.47</v>
      </c>
      <c r="E169" s="1069">
        <v>99.61</v>
      </c>
      <c r="F169" s="950">
        <v>7</v>
      </c>
      <c r="G169" s="950">
        <v>9.1</v>
      </c>
      <c r="H169" s="949">
        <v>5.2</v>
      </c>
      <c r="I169" s="1059"/>
    </row>
    <row r="170" spans="1:9">
      <c r="A170" s="1064"/>
      <c r="B170" s="1070" t="s">
        <v>849</v>
      </c>
      <c r="C170" s="1069">
        <v>99.04</v>
      </c>
      <c r="D170" s="1069">
        <v>98.37</v>
      </c>
      <c r="E170" s="1069">
        <v>99.57</v>
      </c>
      <c r="F170" s="950">
        <v>7</v>
      </c>
      <c r="G170" s="950">
        <v>9.5</v>
      </c>
      <c r="H170" s="949">
        <v>4.9000000000000004</v>
      </c>
      <c r="I170" s="1059"/>
    </row>
    <row r="171" spans="1:9">
      <c r="A171" s="1064"/>
      <c r="B171" s="1070" t="s">
        <v>848</v>
      </c>
      <c r="C171" s="1069">
        <v>99.68</v>
      </c>
      <c r="D171" s="1069">
        <v>99.82</v>
      </c>
      <c r="E171" s="1069">
        <v>99.57</v>
      </c>
      <c r="F171" s="950">
        <v>6.9</v>
      </c>
      <c r="G171" s="950">
        <v>8.6999999999999993</v>
      </c>
      <c r="H171" s="949">
        <v>5.3</v>
      </c>
      <c r="I171" s="1059"/>
    </row>
    <row r="172" spans="1:9">
      <c r="A172" s="1064"/>
      <c r="B172" s="1070" t="s">
        <v>847</v>
      </c>
      <c r="C172" s="1069">
        <v>101.3</v>
      </c>
      <c r="D172" s="1069">
        <v>101.22</v>
      </c>
      <c r="E172" s="1069">
        <v>101.37</v>
      </c>
      <c r="F172" s="950">
        <v>7.1</v>
      </c>
      <c r="G172" s="950">
        <v>8.9</v>
      </c>
      <c r="H172" s="949">
        <v>5.4</v>
      </c>
      <c r="I172" s="1059"/>
    </row>
    <row r="173" spans="1:9">
      <c r="A173" s="1064"/>
      <c r="B173" s="1070" t="s">
        <v>725</v>
      </c>
      <c r="C173" s="1081">
        <v>101.18</v>
      </c>
      <c r="D173" s="1069">
        <v>101.07</v>
      </c>
      <c r="E173" s="1069">
        <v>101.27</v>
      </c>
      <c r="F173" s="1080">
        <v>7.4</v>
      </c>
      <c r="G173" s="950">
        <v>9.5</v>
      </c>
      <c r="H173" s="949">
        <v>5.5</v>
      </c>
      <c r="I173" s="1059"/>
    </row>
    <row r="174" spans="1:9">
      <c r="A174" s="1064"/>
      <c r="B174" s="1078" t="s">
        <v>846</v>
      </c>
      <c r="C174" s="1077">
        <v>102.21</v>
      </c>
      <c r="D174" s="1077">
        <v>103.49</v>
      </c>
      <c r="E174" s="1077">
        <v>101.22</v>
      </c>
      <c r="F174" s="1076">
        <v>7.6</v>
      </c>
      <c r="G174" s="1076">
        <v>9.1999999999999993</v>
      </c>
      <c r="H174" s="1075">
        <v>6.1</v>
      </c>
      <c r="I174" s="1059"/>
    </row>
    <row r="175" spans="1:9">
      <c r="A175" s="1064"/>
      <c r="B175" s="1053" t="s">
        <v>865</v>
      </c>
      <c r="C175" s="1052">
        <v>109.92</v>
      </c>
      <c r="D175" s="1052">
        <v>110.91</v>
      </c>
      <c r="E175" s="1052">
        <v>109.16</v>
      </c>
      <c r="F175" s="1051">
        <v>9.92</v>
      </c>
      <c r="G175" s="1051">
        <v>10.91</v>
      </c>
      <c r="H175" s="1050">
        <v>9.16</v>
      </c>
      <c r="I175" s="1059"/>
    </row>
    <row r="176" spans="1:9">
      <c r="A176" s="1064"/>
      <c r="B176" s="1074" t="s">
        <v>856</v>
      </c>
      <c r="C176" s="1073">
        <v>106.52</v>
      </c>
      <c r="D176" s="1079">
        <v>106.94</v>
      </c>
      <c r="E176" s="1073">
        <v>106.2</v>
      </c>
      <c r="F176" s="1072">
        <v>6.91</v>
      </c>
      <c r="G176" s="1072">
        <v>7.28</v>
      </c>
      <c r="H176" s="1071">
        <v>6.62</v>
      </c>
      <c r="I176" s="1059"/>
    </row>
    <row r="177" spans="1:21">
      <c r="A177" s="1064"/>
      <c r="B177" s="1070" t="s">
        <v>855</v>
      </c>
      <c r="C177" s="1069">
        <v>107.05</v>
      </c>
      <c r="D177" s="1069">
        <v>108.32</v>
      </c>
      <c r="E177" s="1069">
        <v>106.07</v>
      </c>
      <c r="F177" s="950">
        <v>7.2</v>
      </c>
      <c r="G177" s="950">
        <v>8</v>
      </c>
      <c r="H177" s="949">
        <v>6.57</v>
      </c>
      <c r="I177" s="1059"/>
    </row>
    <row r="178" spans="1:21">
      <c r="A178" s="1064"/>
      <c r="B178" s="1070" t="s">
        <v>854</v>
      </c>
      <c r="C178" s="1069">
        <v>108.37</v>
      </c>
      <c r="D178" s="1069">
        <v>110.78</v>
      </c>
      <c r="E178" s="1069">
        <v>106.51</v>
      </c>
      <c r="F178" s="950">
        <v>8.19</v>
      </c>
      <c r="G178" s="950">
        <v>9.67</v>
      </c>
      <c r="H178" s="949">
        <v>7.05</v>
      </c>
      <c r="I178" s="1059"/>
    </row>
    <row r="179" spans="1:21">
      <c r="A179" s="1064"/>
      <c r="B179" s="1070" t="s">
        <v>853</v>
      </c>
      <c r="C179" s="1069">
        <v>110.85</v>
      </c>
      <c r="D179" s="1069">
        <v>113.54</v>
      </c>
      <c r="E179" s="1069">
        <v>108.8</v>
      </c>
      <c r="F179" s="950">
        <v>10.44</v>
      </c>
      <c r="G179" s="950">
        <v>12.11</v>
      </c>
      <c r="H179" s="949">
        <v>9.16</v>
      </c>
      <c r="I179" s="1059"/>
    </row>
    <row r="180" spans="1:21">
      <c r="A180" s="1064"/>
      <c r="B180" s="1070" t="s">
        <v>852</v>
      </c>
      <c r="C180" s="1069">
        <v>110.88</v>
      </c>
      <c r="D180" s="1069">
        <v>113.74</v>
      </c>
      <c r="E180" s="1069">
        <v>108.7</v>
      </c>
      <c r="F180" s="950">
        <v>11.58</v>
      </c>
      <c r="G180" s="950">
        <v>14.84</v>
      </c>
      <c r="H180" s="949">
        <v>9.09</v>
      </c>
      <c r="I180" s="1059"/>
    </row>
    <row r="181" spans="1:21">
      <c r="A181" s="1064"/>
      <c r="B181" s="1070" t="s">
        <v>851</v>
      </c>
      <c r="C181" s="1069">
        <v>110.46</v>
      </c>
      <c r="D181" s="1069">
        <v>112.22</v>
      </c>
      <c r="E181" s="1069">
        <v>109.13</v>
      </c>
      <c r="F181" s="950">
        <v>12.06</v>
      </c>
      <c r="G181" s="950">
        <v>15.17</v>
      </c>
      <c r="H181" s="949">
        <v>9.6999999999999993</v>
      </c>
      <c r="I181" s="1059"/>
    </row>
    <row r="182" spans="1:21">
      <c r="A182" s="1064"/>
      <c r="B182" s="1070" t="s">
        <v>850</v>
      </c>
      <c r="C182" s="1069">
        <v>109.8</v>
      </c>
      <c r="D182" s="1069">
        <v>109.98</v>
      </c>
      <c r="E182" s="1069">
        <v>109.65</v>
      </c>
      <c r="F182" s="950">
        <v>11.28</v>
      </c>
      <c r="G182" s="950">
        <v>12.84</v>
      </c>
      <c r="H182" s="949">
        <v>10.08</v>
      </c>
      <c r="I182" s="1059"/>
    </row>
    <row r="183" spans="1:21">
      <c r="A183" s="1064"/>
      <c r="B183" s="1070" t="s">
        <v>849</v>
      </c>
      <c r="C183" s="1069">
        <v>109.18</v>
      </c>
      <c r="D183" s="1069">
        <v>108.54</v>
      </c>
      <c r="E183" s="1069">
        <v>109.68</v>
      </c>
      <c r="F183" s="950">
        <v>10.24</v>
      </c>
      <c r="G183" s="950">
        <v>10.34</v>
      </c>
      <c r="H183" s="949">
        <v>10.16</v>
      </c>
      <c r="I183" s="1059"/>
    </row>
    <row r="184" spans="1:21">
      <c r="A184" s="1064"/>
      <c r="B184" s="1070" t="s">
        <v>848</v>
      </c>
      <c r="C184" s="1069">
        <v>109.35</v>
      </c>
      <c r="D184" s="1069">
        <v>109.09</v>
      </c>
      <c r="E184" s="1069">
        <v>109.56</v>
      </c>
      <c r="F184" s="950">
        <v>9.7100000000000009</v>
      </c>
      <c r="G184" s="950">
        <v>9.2799999999999994</v>
      </c>
      <c r="H184" s="949">
        <v>10.039999999999999</v>
      </c>
      <c r="I184" s="1059"/>
    </row>
    <row r="185" spans="1:21">
      <c r="A185" s="1064"/>
      <c r="B185" s="1070" t="s">
        <v>847</v>
      </c>
      <c r="C185" s="1069">
        <v>111.48</v>
      </c>
      <c r="D185" s="1069">
        <v>110.91</v>
      </c>
      <c r="E185" s="1069">
        <v>111.93</v>
      </c>
      <c r="F185" s="950">
        <v>10.039999999999999</v>
      </c>
      <c r="G185" s="950">
        <v>9.57</v>
      </c>
      <c r="H185" s="949">
        <v>10.42</v>
      </c>
      <c r="I185" s="1059"/>
    </row>
    <row r="186" spans="1:21">
      <c r="A186" s="1064"/>
      <c r="B186" s="1070" t="s">
        <v>725</v>
      </c>
      <c r="C186" s="1069">
        <v>112.44</v>
      </c>
      <c r="D186" s="1069">
        <v>113.08</v>
      </c>
      <c r="E186" s="1069">
        <v>111.93</v>
      </c>
      <c r="F186" s="950">
        <v>11.12</v>
      </c>
      <c r="G186" s="950">
        <v>11.89</v>
      </c>
      <c r="H186" s="949">
        <v>10.53</v>
      </c>
      <c r="I186" s="1059"/>
    </row>
    <row r="187" spans="1:21">
      <c r="A187" s="1064"/>
      <c r="B187" s="1078" t="s">
        <v>846</v>
      </c>
      <c r="C187" s="1077">
        <v>112.88</v>
      </c>
      <c r="D187" s="1077">
        <v>114.01</v>
      </c>
      <c r="E187" s="1077">
        <v>112.01</v>
      </c>
      <c r="F187" s="1076">
        <v>10.44</v>
      </c>
      <c r="G187" s="1076">
        <v>10.17</v>
      </c>
      <c r="H187" s="1075">
        <v>10.66</v>
      </c>
      <c r="I187" s="1059"/>
    </row>
    <row r="188" spans="1:21">
      <c r="A188" s="1064"/>
      <c r="B188" s="1053" t="s">
        <v>864</v>
      </c>
      <c r="C188" s="1052">
        <v>114.83</v>
      </c>
      <c r="D188" s="1052">
        <v>113.03</v>
      </c>
      <c r="E188" s="1052">
        <v>116.27</v>
      </c>
      <c r="F188" s="1051">
        <v>4.47</v>
      </c>
      <c r="G188" s="1051">
        <v>1.91</v>
      </c>
      <c r="H188" s="1050">
        <v>6.51</v>
      </c>
      <c r="I188" s="1059"/>
      <c r="J188" s="771"/>
      <c r="K188" s="771"/>
      <c r="L188" s="771"/>
      <c r="M188" s="771"/>
      <c r="N188" s="771"/>
      <c r="O188" s="771"/>
    </row>
    <row r="189" spans="1:21">
      <c r="A189" s="1064"/>
      <c r="B189" s="1074" t="s">
        <v>856</v>
      </c>
      <c r="C189" s="1073">
        <v>115.7</v>
      </c>
      <c r="D189" s="1073">
        <v>116.91</v>
      </c>
      <c r="E189" s="1073">
        <v>114.75</v>
      </c>
      <c r="F189" s="1072">
        <v>8.61</v>
      </c>
      <c r="G189" s="1072">
        <v>9.32</v>
      </c>
      <c r="H189" s="1071">
        <v>8.06</v>
      </c>
      <c r="I189" s="1059"/>
      <c r="J189" s="1041"/>
      <c r="K189" s="771"/>
      <c r="L189" s="1041"/>
      <c r="M189" s="771"/>
      <c r="N189" s="1041"/>
      <c r="O189" s="771"/>
      <c r="P189" s="1048"/>
      <c r="Q189" s="270"/>
      <c r="R189" s="1047"/>
      <c r="S189" s="270"/>
      <c r="T189" s="1047"/>
      <c r="U189" s="270"/>
    </row>
    <row r="190" spans="1:21">
      <c r="A190" s="1064"/>
      <c r="B190" s="1070" t="s">
        <v>855</v>
      </c>
      <c r="C190" s="1069">
        <v>115.5</v>
      </c>
      <c r="D190" s="1069">
        <v>116.61</v>
      </c>
      <c r="E190" s="1069">
        <v>114.63</v>
      </c>
      <c r="F190" s="950">
        <v>7.9</v>
      </c>
      <c r="G190" s="950">
        <v>7.65</v>
      </c>
      <c r="H190" s="949">
        <v>8.07</v>
      </c>
      <c r="I190" s="1059"/>
      <c r="J190" s="1041"/>
      <c r="K190" s="771"/>
      <c r="L190" s="1041"/>
      <c r="M190" s="771"/>
      <c r="N190" s="1041"/>
      <c r="O190" s="771"/>
      <c r="P190" s="1048"/>
      <c r="Q190" s="270"/>
      <c r="R190" s="1047"/>
      <c r="S190" s="270"/>
      <c r="T190" s="1047"/>
      <c r="U190" s="270"/>
    </row>
    <row r="191" spans="1:21">
      <c r="A191" s="1064"/>
      <c r="B191" s="1070" t="s">
        <v>854</v>
      </c>
      <c r="C191" s="1069">
        <v>115.66</v>
      </c>
      <c r="D191" s="1069">
        <v>117.07</v>
      </c>
      <c r="E191" s="1069">
        <v>114.57</v>
      </c>
      <c r="F191" s="950">
        <v>6.73</v>
      </c>
      <c r="G191" s="950">
        <v>5.67</v>
      </c>
      <c r="H191" s="949">
        <v>7.56</v>
      </c>
      <c r="I191" s="1059"/>
      <c r="J191" s="1041"/>
      <c r="K191" s="771"/>
      <c r="L191" s="1041"/>
      <c r="M191" s="771"/>
      <c r="N191" s="1041"/>
      <c r="O191" s="771"/>
      <c r="P191" s="1048"/>
      <c r="Q191" s="270"/>
      <c r="R191" s="1047"/>
      <c r="S191" s="270"/>
      <c r="T191" s="1047"/>
      <c r="U191" s="270"/>
    </row>
    <row r="192" spans="1:21">
      <c r="A192" s="1064"/>
      <c r="B192" s="1070" t="s">
        <v>853</v>
      </c>
      <c r="C192" s="1069">
        <v>116.12</v>
      </c>
      <c r="D192" s="1069">
        <v>116.5</v>
      </c>
      <c r="E192" s="1069">
        <v>115.83</v>
      </c>
      <c r="F192" s="950">
        <v>4.75</v>
      </c>
      <c r="G192" s="950">
        <v>2.61</v>
      </c>
      <c r="H192" s="949">
        <v>6.46</v>
      </c>
      <c r="I192" s="1059"/>
      <c r="J192" s="1041"/>
      <c r="K192" s="771"/>
      <c r="L192" s="1041"/>
      <c r="M192" s="771"/>
      <c r="N192" s="1041"/>
      <c r="O192" s="771"/>
      <c r="P192" s="1048"/>
      <c r="Q192" s="270"/>
      <c r="R192" s="1047"/>
      <c r="S192" s="270"/>
      <c r="T192" s="1047"/>
      <c r="U192" s="270"/>
    </row>
    <row r="193" spans="1:21">
      <c r="A193" s="1064"/>
      <c r="B193" s="1070" t="s">
        <v>852</v>
      </c>
      <c r="C193" s="1069">
        <v>115.13</v>
      </c>
      <c r="D193" s="1069">
        <v>114.4</v>
      </c>
      <c r="E193" s="1069">
        <v>115.7</v>
      </c>
      <c r="F193" s="950">
        <v>3.8</v>
      </c>
      <c r="G193" s="950">
        <v>0.57999999999999996</v>
      </c>
      <c r="H193" s="949">
        <v>6.45</v>
      </c>
      <c r="I193" s="1059"/>
      <c r="J193" s="1041"/>
      <c r="K193" s="771"/>
      <c r="L193" s="1041"/>
      <c r="M193" s="771"/>
      <c r="N193" s="1041"/>
      <c r="O193" s="771"/>
      <c r="P193" s="1048"/>
      <c r="Q193" s="270"/>
      <c r="R193" s="1047"/>
      <c r="S193" s="270"/>
      <c r="T193" s="1047"/>
      <c r="U193" s="270"/>
    </row>
    <row r="194" spans="1:21">
      <c r="A194" s="1064"/>
      <c r="B194" s="1070" t="s">
        <v>851</v>
      </c>
      <c r="C194" s="1069">
        <v>113.94</v>
      </c>
      <c r="D194" s="1069">
        <v>111.47</v>
      </c>
      <c r="E194" s="1069">
        <v>115.91</v>
      </c>
      <c r="F194" s="950">
        <v>3.2</v>
      </c>
      <c r="G194" s="950">
        <v>-0.67</v>
      </c>
      <c r="H194" s="949">
        <v>6.21</v>
      </c>
      <c r="I194" s="1059"/>
      <c r="J194" s="1041"/>
      <c r="K194" s="771"/>
      <c r="L194" s="1041"/>
      <c r="M194" s="771"/>
      <c r="N194" s="1041"/>
      <c r="O194" s="771"/>
      <c r="P194" s="1048"/>
      <c r="Q194" s="270"/>
      <c r="R194" s="1047"/>
      <c r="S194" s="270"/>
      <c r="T194" s="1047"/>
      <c r="U194" s="270"/>
    </row>
    <row r="195" spans="1:21">
      <c r="A195" s="1064"/>
      <c r="B195" s="1070" t="s">
        <v>850</v>
      </c>
      <c r="C195" s="1069">
        <v>113.38</v>
      </c>
      <c r="D195" s="1069">
        <v>109.74</v>
      </c>
      <c r="E195" s="1069">
        <v>116.32</v>
      </c>
      <c r="F195" s="950">
        <v>3.26</v>
      </c>
      <c r="G195" s="950">
        <v>-0.22</v>
      </c>
      <c r="H195" s="949">
        <v>6.08</v>
      </c>
      <c r="I195" s="1059"/>
      <c r="J195" s="1041"/>
      <c r="K195" s="771"/>
      <c r="L195" s="1041"/>
      <c r="M195" s="771"/>
      <c r="N195" s="1041"/>
      <c r="O195" s="771"/>
      <c r="P195" s="1048"/>
      <c r="Q195" s="270"/>
      <c r="R195" s="1047"/>
      <c r="S195" s="270"/>
      <c r="T195" s="1047"/>
      <c r="U195" s="270"/>
    </row>
    <row r="196" spans="1:21">
      <c r="A196" s="1064"/>
      <c r="B196" s="1070" t="s">
        <v>849</v>
      </c>
      <c r="C196" s="1069">
        <v>112.39</v>
      </c>
      <c r="D196" s="1069">
        <v>108.16</v>
      </c>
      <c r="E196" s="1069">
        <v>115.81</v>
      </c>
      <c r="F196" s="950">
        <v>2.9</v>
      </c>
      <c r="G196" s="950">
        <v>-0.35</v>
      </c>
      <c r="H196" s="949">
        <v>5.58</v>
      </c>
      <c r="I196" s="1059"/>
      <c r="J196" s="1041"/>
      <c r="K196" s="771"/>
      <c r="L196" s="1041"/>
      <c r="M196" s="771"/>
      <c r="N196" s="1041"/>
      <c r="O196" s="771"/>
      <c r="P196" s="1048"/>
      <c r="Q196" s="270"/>
      <c r="R196" s="1047"/>
      <c r="S196" s="270"/>
      <c r="T196" s="1047"/>
      <c r="U196" s="270"/>
    </row>
    <row r="197" spans="1:21">
      <c r="A197" s="1064"/>
      <c r="B197" s="1070" t="s">
        <v>848</v>
      </c>
      <c r="C197" s="1069">
        <v>113.47</v>
      </c>
      <c r="D197" s="1069">
        <v>109.86</v>
      </c>
      <c r="E197" s="1069">
        <v>116.44</v>
      </c>
      <c r="F197" s="950">
        <v>3.8</v>
      </c>
      <c r="G197" s="950">
        <v>0.71</v>
      </c>
      <c r="H197" s="949">
        <v>6.27</v>
      </c>
      <c r="I197" s="1059"/>
      <c r="J197" s="1041"/>
      <c r="K197" s="771"/>
      <c r="L197" s="1041"/>
      <c r="M197" s="771"/>
      <c r="N197" s="1041"/>
      <c r="O197" s="771"/>
      <c r="P197" s="1048"/>
      <c r="Q197" s="270"/>
      <c r="R197" s="1047"/>
      <c r="S197" s="270"/>
      <c r="T197" s="1047"/>
      <c r="U197" s="270"/>
    </row>
    <row r="198" spans="1:21">
      <c r="A198" s="1064"/>
      <c r="B198" s="1070" t="s">
        <v>847</v>
      </c>
      <c r="C198" s="1069">
        <v>115.22</v>
      </c>
      <c r="D198" s="1069">
        <v>111.1</v>
      </c>
      <c r="E198" s="1069">
        <v>118.61</v>
      </c>
      <c r="F198" s="950">
        <v>3.36</v>
      </c>
      <c r="G198" s="950">
        <v>0.18</v>
      </c>
      <c r="H198" s="949">
        <v>5.97</v>
      </c>
      <c r="I198" s="1059"/>
      <c r="J198" s="1041"/>
      <c r="K198" s="771"/>
      <c r="L198" s="1041"/>
      <c r="M198" s="771"/>
      <c r="N198" s="1041"/>
      <c r="O198" s="771"/>
      <c r="P198" s="1048"/>
      <c r="Q198" s="270"/>
      <c r="R198" s="1047"/>
      <c r="S198" s="270"/>
      <c r="T198" s="1047"/>
      <c r="U198" s="270"/>
    </row>
    <row r="199" spans="1:21">
      <c r="A199" s="1064"/>
      <c r="B199" s="1070" t="s">
        <v>725</v>
      </c>
      <c r="C199" s="1069">
        <v>115.57</v>
      </c>
      <c r="D199" s="1069">
        <v>111.97</v>
      </c>
      <c r="E199" s="1069">
        <v>118.46</v>
      </c>
      <c r="F199" s="950">
        <v>2.78</v>
      </c>
      <c r="G199" s="950">
        <v>-0.98</v>
      </c>
      <c r="H199" s="949">
        <v>5.83</v>
      </c>
      <c r="I199" s="1059"/>
      <c r="J199" s="1041"/>
      <c r="K199" s="771"/>
      <c r="L199" s="1041"/>
      <c r="M199" s="771"/>
      <c r="N199" s="1041"/>
      <c r="O199" s="771"/>
      <c r="P199" s="1048"/>
      <c r="Q199" s="270"/>
      <c r="R199" s="1047"/>
      <c r="S199" s="270"/>
      <c r="T199" s="1047"/>
      <c r="U199" s="270"/>
    </row>
    <row r="200" spans="1:21">
      <c r="A200" s="1064"/>
      <c r="B200" s="1078" t="s">
        <v>846</v>
      </c>
      <c r="C200" s="1077">
        <v>115.94</v>
      </c>
      <c r="D200" s="1077">
        <v>113.01</v>
      </c>
      <c r="E200" s="1077">
        <v>118.29</v>
      </c>
      <c r="F200" s="1076">
        <v>2.71</v>
      </c>
      <c r="G200" s="1076">
        <v>-0.87</v>
      </c>
      <c r="H200" s="1075">
        <v>5.6</v>
      </c>
      <c r="I200" s="1059"/>
      <c r="J200" s="1041"/>
      <c r="K200" s="771"/>
      <c r="L200" s="1041"/>
      <c r="M200" s="771"/>
      <c r="N200" s="1041"/>
      <c r="O200" s="771"/>
      <c r="P200" s="1048"/>
      <c r="Q200" s="270"/>
      <c r="R200" s="1047"/>
      <c r="S200" s="270"/>
      <c r="T200" s="1047"/>
      <c r="U200" s="270"/>
    </row>
    <row r="201" spans="1:21">
      <c r="A201" s="1064"/>
      <c r="B201" s="1046" t="s">
        <v>863</v>
      </c>
      <c r="C201" s="1045">
        <v>119.59</v>
      </c>
      <c r="D201" s="1045">
        <v>116.13</v>
      </c>
      <c r="E201" s="1045">
        <v>122.38</v>
      </c>
      <c r="F201" s="1044">
        <v>4.1500000000000004</v>
      </c>
      <c r="G201" s="1044">
        <v>2.74</v>
      </c>
      <c r="H201" s="1050">
        <v>5.26</v>
      </c>
      <c r="I201" s="1059"/>
      <c r="J201" s="1041"/>
      <c r="K201" s="771"/>
      <c r="L201" s="1041"/>
      <c r="M201" s="771"/>
      <c r="N201" s="1041"/>
      <c r="O201" s="771"/>
      <c r="P201" s="1048"/>
      <c r="Q201" s="270"/>
      <c r="R201" s="1047"/>
      <c r="S201" s="270"/>
      <c r="T201" s="1047"/>
      <c r="U201" s="270"/>
    </row>
    <row r="202" spans="1:21">
      <c r="A202" s="1064"/>
      <c r="B202" s="1074" t="s">
        <v>856</v>
      </c>
      <c r="C202" s="1073">
        <v>118.34</v>
      </c>
      <c r="D202" s="1073">
        <v>115.73</v>
      </c>
      <c r="E202" s="1073">
        <v>120.43</v>
      </c>
      <c r="F202" s="1072">
        <v>2.29</v>
      </c>
      <c r="G202" s="1072">
        <v>-1.01</v>
      </c>
      <c r="H202" s="1071">
        <v>4.9400000000000004</v>
      </c>
      <c r="I202" s="1059"/>
      <c r="J202" s="1041"/>
      <c r="K202" s="771"/>
      <c r="L202" s="1041"/>
      <c r="M202" s="771"/>
      <c r="N202" s="1041"/>
      <c r="O202" s="771"/>
      <c r="P202" s="1048"/>
      <c r="Q202" s="270"/>
      <c r="R202" s="1047"/>
      <c r="S202" s="270"/>
      <c r="T202" s="1047"/>
      <c r="U202" s="270"/>
    </row>
    <row r="203" spans="1:21">
      <c r="A203" s="1064"/>
      <c r="B203" s="1070" t="s">
        <v>855</v>
      </c>
      <c r="C203" s="1069">
        <v>119.41</v>
      </c>
      <c r="D203" s="1069">
        <v>118.7</v>
      </c>
      <c r="E203" s="1069">
        <v>119.98</v>
      </c>
      <c r="F203" s="950">
        <v>3.39</v>
      </c>
      <c r="G203" s="950">
        <v>1.79</v>
      </c>
      <c r="H203" s="949">
        <v>4.66</v>
      </c>
      <c r="I203" s="1059"/>
      <c r="J203" s="1041"/>
      <c r="K203" s="771"/>
      <c r="L203" s="1041"/>
      <c r="M203" s="771"/>
      <c r="N203" s="1041"/>
      <c r="O203" s="771"/>
      <c r="P203" s="1048"/>
      <c r="Q203" s="270"/>
      <c r="R203" s="1047"/>
      <c r="S203" s="270"/>
      <c r="T203" s="1047"/>
      <c r="U203" s="270"/>
    </row>
    <row r="204" spans="1:21">
      <c r="A204" s="1064"/>
      <c r="B204" s="1070" t="s">
        <v>854</v>
      </c>
      <c r="C204" s="1069">
        <v>119.24</v>
      </c>
      <c r="D204" s="1069">
        <v>117.67</v>
      </c>
      <c r="E204" s="1069">
        <v>120.48</v>
      </c>
      <c r="F204" s="950">
        <v>3.1</v>
      </c>
      <c r="G204" s="950">
        <v>0.52</v>
      </c>
      <c r="H204" s="949">
        <v>5.16</v>
      </c>
      <c r="I204" s="1059"/>
      <c r="J204" s="1041"/>
      <c r="K204" s="771"/>
      <c r="L204" s="1041"/>
      <c r="M204" s="771"/>
      <c r="N204" s="1041"/>
      <c r="O204" s="771"/>
      <c r="P204" s="1048"/>
      <c r="Q204" s="270"/>
      <c r="R204" s="1047"/>
      <c r="S204" s="270"/>
      <c r="T204" s="1047"/>
      <c r="U204" s="270"/>
    </row>
    <row r="205" spans="1:21">
      <c r="A205" s="1064"/>
      <c r="B205" s="1070" t="s">
        <v>853</v>
      </c>
      <c r="C205" s="1069">
        <v>120.59</v>
      </c>
      <c r="D205" s="1069">
        <v>119.19</v>
      </c>
      <c r="E205" s="1069">
        <v>121.7</v>
      </c>
      <c r="F205" s="950">
        <v>3.85</v>
      </c>
      <c r="G205" s="950">
        <v>2.2999999999999998</v>
      </c>
      <c r="H205" s="949">
        <v>5.07</v>
      </c>
      <c r="I205" s="1059"/>
      <c r="J205" s="1041"/>
      <c r="K205" s="771"/>
      <c r="L205" s="1041"/>
      <c r="M205" s="771"/>
      <c r="N205" s="1041"/>
      <c r="O205" s="771"/>
      <c r="P205" s="1048"/>
      <c r="Q205" s="270"/>
      <c r="R205" s="1047"/>
      <c r="S205" s="270"/>
      <c r="T205" s="1047"/>
      <c r="U205" s="270"/>
    </row>
    <row r="206" spans="1:21">
      <c r="A206" s="1064"/>
      <c r="B206" s="1070" t="s">
        <v>852</v>
      </c>
      <c r="C206" s="1069">
        <v>119.92</v>
      </c>
      <c r="D206" s="1069">
        <v>117.57</v>
      </c>
      <c r="E206" s="1069">
        <v>121.79</v>
      </c>
      <c r="F206" s="950">
        <v>4.1605142013376337</v>
      </c>
      <c r="G206" s="950">
        <v>2.7709790209789986</v>
      </c>
      <c r="H206" s="949">
        <v>5.263612791702684</v>
      </c>
      <c r="I206" s="1059"/>
      <c r="J206" s="1041"/>
      <c r="K206" s="771"/>
      <c r="L206" s="1041"/>
      <c r="M206" s="771"/>
      <c r="N206" s="1041"/>
      <c r="O206" s="771"/>
      <c r="P206" s="1048"/>
      <c r="Q206" s="270"/>
      <c r="R206" s="1047"/>
      <c r="S206" s="270"/>
      <c r="T206" s="1047"/>
      <c r="U206" s="270"/>
    </row>
    <row r="207" spans="1:21">
      <c r="A207" s="1064"/>
      <c r="B207" s="1070" t="s">
        <v>851</v>
      </c>
      <c r="C207" s="1069">
        <v>118.5</v>
      </c>
      <c r="D207" s="1069">
        <v>114.16</v>
      </c>
      <c r="E207" s="1069">
        <v>122.01</v>
      </c>
      <c r="F207" s="950">
        <v>4</v>
      </c>
      <c r="G207" s="950">
        <v>2.41</v>
      </c>
      <c r="H207" s="949">
        <v>5.26</v>
      </c>
      <c r="I207" s="1059"/>
      <c r="J207" s="1041"/>
      <c r="K207" s="771"/>
      <c r="L207" s="1041"/>
      <c r="M207" s="771"/>
      <c r="N207" s="1041"/>
      <c r="O207" s="771"/>
      <c r="P207" s="1048"/>
      <c r="Q207" s="270"/>
      <c r="R207" s="1047"/>
      <c r="S207" s="270"/>
      <c r="T207" s="1047"/>
      <c r="U207" s="270"/>
    </row>
    <row r="208" spans="1:21">
      <c r="A208" s="1064"/>
      <c r="B208" s="1070" t="s">
        <v>850</v>
      </c>
      <c r="C208" s="1069">
        <v>119.04</v>
      </c>
      <c r="D208" s="1069">
        <v>114.09</v>
      </c>
      <c r="E208" s="1069">
        <v>123.07</v>
      </c>
      <c r="F208" s="950">
        <v>4.99</v>
      </c>
      <c r="G208" s="950">
        <v>3.96</v>
      </c>
      <c r="H208" s="949">
        <v>5.81</v>
      </c>
      <c r="I208" s="1059"/>
      <c r="J208" s="1041"/>
      <c r="K208" s="771"/>
      <c r="L208" s="1041"/>
      <c r="M208" s="771"/>
      <c r="N208" s="1041"/>
      <c r="O208" s="771"/>
      <c r="P208" s="1048"/>
      <c r="Q208" s="270"/>
      <c r="R208" s="1047"/>
      <c r="S208" s="270"/>
      <c r="T208" s="1047"/>
      <c r="U208" s="270"/>
    </row>
    <row r="209" spans="1:21">
      <c r="A209" s="1064"/>
      <c r="B209" s="1070" t="s">
        <v>849</v>
      </c>
      <c r="C209" s="1069">
        <v>119.09</v>
      </c>
      <c r="D209" s="1069">
        <v>114.19</v>
      </c>
      <c r="E209" s="1069">
        <v>123.08</v>
      </c>
      <c r="F209" s="950">
        <v>5.96</v>
      </c>
      <c r="G209" s="950">
        <v>5.57</v>
      </c>
      <c r="H209" s="949">
        <v>6.27</v>
      </c>
      <c r="I209" s="1059"/>
      <c r="J209" s="1041"/>
      <c r="K209" s="771"/>
      <c r="L209" s="1041"/>
      <c r="M209" s="771"/>
      <c r="N209" s="1041"/>
      <c r="O209" s="771"/>
      <c r="P209" s="1048"/>
      <c r="Q209" s="270"/>
      <c r="R209" s="1047"/>
      <c r="S209" s="270"/>
      <c r="T209" s="1047"/>
      <c r="U209" s="270"/>
    </row>
    <row r="210" spans="1:21">
      <c r="A210" s="1064"/>
      <c r="B210" s="1070" t="s">
        <v>848</v>
      </c>
      <c r="C210" s="1069">
        <v>119.51</v>
      </c>
      <c r="D210" s="1069">
        <v>114.99</v>
      </c>
      <c r="E210" s="1069">
        <v>123.17</v>
      </c>
      <c r="F210" s="950">
        <v>5.33</v>
      </c>
      <c r="G210" s="950">
        <v>4.67</v>
      </c>
      <c r="H210" s="949">
        <v>5.78</v>
      </c>
      <c r="I210" s="1059"/>
      <c r="J210" s="1041"/>
      <c r="K210" s="771"/>
      <c r="L210" s="1041"/>
      <c r="M210" s="771"/>
      <c r="N210" s="1041"/>
      <c r="O210" s="771"/>
      <c r="P210" s="1048"/>
      <c r="Q210" s="270"/>
      <c r="R210" s="1047"/>
      <c r="S210" s="270"/>
      <c r="T210" s="1047"/>
      <c r="U210" s="270"/>
    </row>
    <row r="211" spans="1:21">
      <c r="A211" s="1064"/>
      <c r="B211" s="1070" t="s">
        <v>847</v>
      </c>
      <c r="C211" s="1069">
        <v>120</v>
      </c>
      <c r="D211" s="1069">
        <v>114.7</v>
      </c>
      <c r="E211" s="1069">
        <v>124.33</v>
      </c>
      <c r="F211" s="950">
        <v>4.1100000000000003</v>
      </c>
      <c r="G211" s="950">
        <v>3.21</v>
      </c>
      <c r="H211" s="949">
        <v>4.7699999999999996</v>
      </c>
      <c r="I211" s="1059"/>
      <c r="J211" s="1041"/>
      <c r="K211" s="771"/>
      <c r="L211" s="1041"/>
      <c r="M211" s="771"/>
      <c r="N211" s="1041"/>
      <c r="O211" s="771"/>
      <c r="P211" s="1048"/>
      <c r="Q211" s="270"/>
      <c r="R211" s="1047"/>
      <c r="S211" s="270"/>
      <c r="T211" s="1047"/>
      <c r="U211" s="270"/>
    </row>
    <row r="212" spans="1:21">
      <c r="A212" s="1064"/>
      <c r="B212" s="1070" t="s">
        <v>725</v>
      </c>
      <c r="C212" s="1069">
        <v>120.32</v>
      </c>
      <c r="D212" s="1069">
        <v>115.29</v>
      </c>
      <c r="E212" s="1069">
        <v>124.41</v>
      </c>
      <c r="F212" s="950">
        <v>4.12</v>
      </c>
      <c r="G212" s="950">
        <v>2.97</v>
      </c>
      <c r="H212" s="949">
        <v>5.0199999999999996</v>
      </c>
      <c r="I212" s="1059"/>
      <c r="J212" s="1041"/>
      <c r="K212" s="771"/>
      <c r="L212" s="1041"/>
      <c r="M212" s="771"/>
      <c r="N212" s="1041"/>
      <c r="O212" s="771"/>
      <c r="P212" s="1048"/>
      <c r="Q212" s="270"/>
      <c r="R212" s="1047"/>
      <c r="S212" s="270"/>
      <c r="T212" s="1047"/>
      <c r="U212" s="270"/>
    </row>
    <row r="213" spans="1:21">
      <c r="A213" s="1064"/>
      <c r="B213" s="1078" t="s">
        <v>846</v>
      </c>
      <c r="C213" s="1077">
        <v>121.25</v>
      </c>
      <c r="D213" s="1077">
        <v>117.42</v>
      </c>
      <c r="E213" s="1077">
        <v>124.33</v>
      </c>
      <c r="F213" s="1076">
        <v>4.58</v>
      </c>
      <c r="G213" s="1076">
        <v>3.91</v>
      </c>
      <c r="H213" s="1075">
        <v>5.0999999999999996</v>
      </c>
      <c r="I213" s="1059"/>
      <c r="J213" s="1041"/>
      <c r="K213" s="771"/>
      <c r="L213" s="1041"/>
      <c r="M213" s="771"/>
      <c r="N213" s="1041"/>
      <c r="O213" s="771"/>
      <c r="P213" s="1048"/>
      <c r="Q213" s="270"/>
      <c r="R213" s="1047"/>
      <c r="S213" s="270"/>
      <c r="T213" s="1047"/>
      <c r="U213" s="270"/>
    </row>
    <row r="214" spans="1:21">
      <c r="A214" s="1064"/>
      <c r="B214" s="1046" t="s">
        <v>862</v>
      </c>
      <c r="C214" s="1045">
        <v>125.14</v>
      </c>
      <c r="D214" s="1045">
        <v>119.72</v>
      </c>
      <c r="E214" s="1045">
        <v>129.55000000000001</v>
      </c>
      <c r="F214" s="1044">
        <v>4.6399999999999997</v>
      </c>
      <c r="G214" s="1044">
        <v>3.09</v>
      </c>
      <c r="H214" s="1043">
        <v>5.86</v>
      </c>
      <c r="I214" s="1059"/>
      <c r="J214" s="1041"/>
      <c r="K214" s="771"/>
      <c r="L214" s="1041"/>
      <c r="M214" s="771"/>
      <c r="N214" s="1041"/>
      <c r="O214" s="771"/>
      <c r="P214" s="1048"/>
      <c r="Q214" s="270"/>
      <c r="R214" s="1047"/>
      <c r="S214" s="270"/>
      <c r="T214" s="1047"/>
      <c r="U214" s="270"/>
    </row>
    <row r="215" spans="1:21">
      <c r="A215" s="1064"/>
      <c r="B215" s="1074" t="s">
        <v>856</v>
      </c>
      <c r="C215" s="1073">
        <v>123.3</v>
      </c>
      <c r="D215" s="1073">
        <v>119.11</v>
      </c>
      <c r="E215" s="1073">
        <v>126.69</v>
      </c>
      <c r="F215" s="1072">
        <v>4.1900000000000004</v>
      </c>
      <c r="G215" s="1072">
        <v>2.92</v>
      </c>
      <c r="H215" s="1071">
        <v>5.2</v>
      </c>
      <c r="I215" s="1059"/>
      <c r="J215" s="1041"/>
      <c r="K215" s="771"/>
      <c r="L215" s="1041"/>
      <c r="M215" s="771"/>
      <c r="N215" s="1041"/>
      <c r="O215" s="771"/>
      <c r="P215" s="1048"/>
      <c r="Q215" s="270"/>
      <c r="R215" s="1047"/>
      <c r="S215" s="270"/>
      <c r="T215" s="1047"/>
      <c r="U215" s="270"/>
    </row>
    <row r="216" spans="1:21">
      <c r="A216" s="1064"/>
      <c r="B216" s="1070" t="s">
        <v>855</v>
      </c>
      <c r="C216" s="1069">
        <v>124.03</v>
      </c>
      <c r="D216" s="1069">
        <v>120.38</v>
      </c>
      <c r="E216" s="1069">
        <v>126.96</v>
      </c>
      <c r="F216" s="950">
        <v>3.86</v>
      </c>
      <c r="G216" s="950">
        <v>1.42</v>
      </c>
      <c r="H216" s="949">
        <v>5.81</v>
      </c>
      <c r="I216" s="1059"/>
      <c r="J216" s="1041"/>
      <c r="K216" s="771"/>
      <c r="L216" s="1041"/>
      <c r="M216" s="771"/>
      <c r="N216" s="1041"/>
      <c r="O216" s="771"/>
      <c r="P216" s="1048"/>
      <c r="Q216" s="270"/>
      <c r="R216" s="1047"/>
      <c r="S216" s="270"/>
      <c r="T216" s="1047"/>
      <c r="U216" s="270"/>
    </row>
    <row r="217" spans="1:21">
      <c r="A217" s="1064"/>
      <c r="B217" s="1070" t="s">
        <v>854</v>
      </c>
      <c r="C217" s="1069">
        <v>124.82</v>
      </c>
      <c r="D217" s="1069">
        <v>121.7</v>
      </c>
      <c r="E217" s="1069">
        <v>127.32</v>
      </c>
      <c r="F217" s="950">
        <v>4.68</v>
      </c>
      <c r="G217" s="950">
        <v>3.42</v>
      </c>
      <c r="H217" s="949">
        <v>5.68</v>
      </c>
      <c r="I217" s="1059"/>
      <c r="J217" s="1041"/>
      <c r="K217" s="771"/>
      <c r="L217" s="1041"/>
      <c r="M217" s="771"/>
      <c r="N217" s="1041"/>
      <c r="O217" s="771"/>
      <c r="P217" s="1048"/>
      <c r="Q217" s="270"/>
      <c r="R217" s="1047"/>
      <c r="S217" s="270"/>
      <c r="T217" s="1047"/>
      <c r="U217" s="270"/>
    </row>
    <row r="218" spans="1:21">
      <c r="A218" s="1064"/>
      <c r="B218" s="1070" t="s">
        <v>853</v>
      </c>
      <c r="C218" s="1069">
        <v>125.59</v>
      </c>
      <c r="D218" s="1069">
        <v>120.77</v>
      </c>
      <c r="E218" s="1069">
        <v>129.49</v>
      </c>
      <c r="F218" s="950">
        <v>4.1500000000000004</v>
      </c>
      <c r="G218" s="950">
        <v>1.33</v>
      </c>
      <c r="H218" s="949">
        <v>6.41</v>
      </c>
      <c r="I218" s="1059"/>
      <c r="J218" s="1041"/>
      <c r="K218" s="771"/>
      <c r="L218" s="1041"/>
      <c r="M218" s="771"/>
      <c r="N218" s="1041"/>
      <c r="O218" s="771"/>
      <c r="P218" s="1048"/>
      <c r="Q218" s="270"/>
      <c r="R218" s="1047"/>
      <c r="S218" s="270"/>
      <c r="T218" s="1047"/>
      <c r="U218" s="270"/>
    </row>
    <row r="219" spans="1:21">
      <c r="A219" s="1064"/>
      <c r="B219" s="1070" t="s">
        <v>852</v>
      </c>
      <c r="C219" s="1069">
        <v>124.37</v>
      </c>
      <c r="D219" s="1069">
        <v>118.11</v>
      </c>
      <c r="E219" s="1069">
        <v>129.5</v>
      </c>
      <c r="F219" s="950">
        <v>3.710807204803217</v>
      </c>
      <c r="G219" s="950">
        <v>0.45930084205154742</v>
      </c>
      <c r="H219" s="949">
        <v>6.3305690122341645</v>
      </c>
      <c r="I219" s="1059"/>
      <c r="J219" s="1041"/>
      <c r="K219" s="771"/>
      <c r="L219" s="1041"/>
      <c r="M219" s="771"/>
      <c r="N219" s="1041"/>
      <c r="O219" s="771"/>
      <c r="P219" s="1048"/>
      <c r="Q219" s="270"/>
      <c r="R219" s="1047"/>
      <c r="S219" s="270"/>
      <c r="T219" s="1047"/>
      <c r="U219" s="270"/>
    </row>
    <row r="220" spans="1:21">
      <c r="A220" s="1064"/>
      <c r="B220" s="1070" t="s">
        <v>851</v>
      </c>
      <c r="C220" s="1069">
        <v>123.92</v>
      </c>
      <c r="D220" s="1069">
        <v>117.18</v>
      </c>
      <c r="E220" s="1069">
        <v>129.46</v>
      </c>
      <c r="F220" s="950">
        <v>4.58</v>
      </c>
      <c r="G220" s="950">
        <v>2.65</v>
      </c>
      <c r="H220" s="949">
        <v>6.11</v>
      </c>
      <c r="I220" s="1059"/>
      <c r="J220" s="1041"/>
      <c r="K220" s="771"/>
      <c r="L220" s="1041"/>
      <c r="M220" s="771"/>
      <c r="N220" s="1041"/>
      <c r="O220" s="771"/>
      <c r="P220" s="1048"/>
      <c r="Q220" s="270"/>
      <c r="R220" s="1047"/>
      <c r="S220" s="270"/>
      <c r="T220" s="1047"/>
      <c r="U220" s="270"/>
    </row>
    <row r="221" spans="1:21">
      <c r="A221" s="1064"/>
      <c r="B221" s="1070" t="s">
        <v>850</v>
      </c>
      <c r="C221" s="1069">
        <v>124.22</v>
      </c>
      <c r="D221" s="1069">
        <v>116.92</v>
      </c>
      <c r="E221" s="1069">
        <v>130.26</v>
      </c>
      <c r="F221" s="950">
        <v>4.3499999999999996</v>
      </c>
      <c r="G221" s="950">
        <v>2.48</v>
      </c>
      <c r="H221" s="949">
        <v>5.84</v>
      </c>
      <c r="I221" s="1059"/>
      <c r="J221" s="1041"/>
      <c r="K221" s="771"/>
      <c r="L221" s="1041"/>
      <c r="M221" s="771"/>
      <c r="N221" s="1041"/>
      <c r="O221" s="771"/>
      <c r="P221" s="1048"/>
      <c r="Q221" s="270"/>
      <c r="R221" s="1047"/>
      <c r="S221" s="270"/>
      <c r="T221" s="1047"/>
      <c r="U221" s="270"/>
    </row>
    <row r="222" spans="1:21">
      <c r="A222" s="1064"/>
      <c r="B222" s="1070" t="s">
        <v>849</v>
      </c>
      <c r="C222" s="1069">
        <v>124.09</v>
      </c>
      <c r="D222" s="1069">
        <v>116.64</v>
      </c>
      <c r="E222" s="1069">
        <v>130.25</v>
      </c>
      <c r="F222" s="950">
        <v>4.2</v>
      </c>
      <c r="G222" s="950">
        <v>2.15</v>
      </c>
      <c r="H222" s="949">
        <v>5.83</v>
      </c>
      <c r="I222" s="1059"/>
      <c r="J222" s="1041"/>
      <c r="K222" s="771"/>
      <c r="L222" s="1041"/>
      <c r="M222" s="771"/>
      <c r="N222" s="1041"/>
      <c r="O222" s="771"/>
      <c r="P222" s="1048"/>
      <c r="Q222" s="270"/>
      <c r="R222" s="1047"/>
      <c r="S222" s="270"/>
      <c r="T222" s="1047"/>
      <c r="U222" s="270"/>
    </row>
    <row r="223" spans="1:21">
      <c r="A223" s="1064"/>
      <c r="B223" s="1070" t="s">
        <v>848</v>
      </c>
      <c r="C223" s="1069">
        <v>124.81</v>
      </c>
      <c r="D223" s="1069">
        <v>118.22</v>
      </c>
      <c r="E223" s="1069">
        <v>130.22999999999999</v>
      </c>
      <c r="F223" s="950">
        <v>4.4400000000000004</v>
      </c>
      <c r="G223" s="950">
        <v>2.81</v>
      </c>
      <c r="H223" s="949">
        <v>5.73</v>
      </c>
      <c r="I223" s="1059"/>
      <c r="J223" s="1041"/>
      <c r="K223" s="771"/>
      <c r="L223" s="1041"/>
      <c r="M223" s="771"/>
      <c r="N223" s="1041"/>
      <c r="O223" s="771"/>
      <c r="P223" s="1048"/>
      <c r="Q223" s="270"/>
      <c r="R223" s="1047"/>
      <c r="S223" s="270"/>
      <c r="T223" s="1047"/>
      <c r="U223" s="270"/>
    </row>
    <row r="224" spans="1:21">
      <c r="A224" s="1064"/>
      <c r="B224" s="1070" t="s">
        <v>847</v>
      </c>
      <c r="C224" s="1069">
        <v>126.3</v>
      </c>
      <c r="D224" s="1069">
        <v>120.04</v>
      </c>
      <c r="E224" s="1069">
        <v>131.43</v>
      </c>
      <c r="F224" s="950">
        <v>5.29</v>
      </c>
      <c r="G224" s="950">
        <v>4.68</v>
      </c>
      <c r="H224" s="949">
        <v>5.77</v>
      </c>
      <c r="I224" s="1059"/>
      <c r="J224" s="1041"/>
      <c r="K224" s="771"/>
      <c r="L224" s="1041"/>
      <c r="M224" s="771"/>
      <c r="N224" s="1041"/>
      <c r="O224" s="771"/>
      <c r="P224" s="1048"/>
      <c r="Q224" s="270"/>
      <c r="R224" s="1047"/>
      <c r="S224" s="270"/>
      <c r="T224" s="1047"/>
      <c r="U224" s="270"/>
    </row>
    <row r="225" spans="1:21">
      <c r="A225" s="1064"/>
      <c r="B225" s="1070" t="s">
        <v>725</v>
      </c>
      <c r="C225" s="1069">
        <v>127.74</v>
      </c>
      <c r="D225" s="1069">
        <v>123.06</v>
      </c>
      <c r="E225" s="1069">
        <v>131.52000000000001</v>
      </c>
      <c r="F225" s="950">
        <v>6.16</v>
      </c>
      <c r="G225" s="950">
        <v>6.74</v>
      </c>
      <c r="H225" s="949">
        <v>5.71</v>
      </c>
      <c r="I225" s="1059"/>
      <c r="J225" s="1041"/>
      <c r="K225" s="771"/>
      <c r="L225" s="1041"/>
      <c r="M225" s="771"/>
      <c r="N225" s="1041"/>
      <c r="O225" s="771"/>
      <c r="P225" s="1048"/>
      <c r="Q225" s="270"/>
      <c r="R225" s="1047"/>
      <c r="S225" s="270"/>
      <c r="T225" s="1047"/>
      <c r="U225" s="270"/>
    </row>
    <row r="226" spans="1:21">
      <c r="A226" s="1064"/>
      <c r="B226" s="1070" t="s">
        <v>846</v>
      </c>
      <c r="C226" s="1069">
        <v>128.55000000000001</v>
      </c>
      <c r="D226" s="1069">
        <v>124.79</v>
      </c>
      <c r="E226" s="1069">
        <v>131.57</v>
      </c>
      <c r="F226" s="950">
        <v>6.02</v>
      </c>
      <c r="G226" s="950">
        <v>6.27</v>
      </c>
      <c r="H226" s="949">
        <v>5.83</v>
      </c>
      <c r="I226" s="1059"/>
      <c r="J226" s="1041"/>
      <c r="K226" s="771"/>
      <c r="L226" s="1041"/>
      <c r="M226" s="771"/>
      <c r="N226" s="1041"/>
      <c r="O226" s="771"/>
      <c r="P226" s="1048"/>
      <c r="Q226" s="270"/>
      <c r="R226" s="1047"/>
      <c r="S226" s="270"/>
      <c r="T226" s="1047"/>
      <c r="U226" s="270"/>
    </row>
    <row r="227" spans="1:21">
      <c r="A227" s="1064"/>
      <c r="B227" s="1053" t="s">
        <v>861</v>
      </c>
      <c r="C227" s="1052">
        <v>132.84</v>
      </c>
      <c r="D227" s="1052">
        <v>129.49</v>
      </c>
      <c r="E227" s="1052">
        <v>135.52000000000001</v>
      </c>
      <c r="F227" s="1051">
        <v>6.15</v>
      </c>
      <c r="G227" s="1051">
        <v>8.16</v>
      </c>
      <c r="H227" s="1050">
        <v>4.6100000000000003</v>
      </c>
      <c r="I227" s="1059"/>
      <c r="J227" s="1041"/>
      <c r="K227" s="771"/>
      <c r="L227" s="1041"/>
      <c r="M227" s="771"/>
      <c r="N227" s="1041"/>
      <c r="O227" s="771"/>
      <c r="P227" s="1048"/>
      <c r="Q227" s="270"/>
      <c r="R227" s="1047"/>
      <c r="S227" s="270"/>
      <c r="T227" s="1047"/>
      <c r="U227" s="270"/>
    </row>
    <row r="228" spans="1:21">
      <c r="A228" s="1064"/>
      <c r="B228" s="1068" t="s">
        <v>856</v>
      </c>
      <c r="C228" s="1067">
        <v>131.87</v>
      </c>
      <c r="D228" s="1067">
        <v>128.66</v>
      </c>
      <c r="E228" s="1067">
        <v>134.44</v>
      </c>
      <c r="F228" s="1066">
        <v>6.95</v>
      </c>
      <c r="G228" s="1066">
        <v>8.02</v>
      </c>
      <c r="H228" s="1065">
        <v>6.12</v>
      </c>
      <c r="I228" s="1059"/>
      <c r="J228" s="1041"/>
      <c r="K228" s="771"/>
      <c r="L228" s="1041"/>
      <c r="M228" s="771"/>
      <c r="N228" s="1041"/>
      <c r="O228" s="771"/>
      <c r="P228" s="1048"/>
      <c r="Q228" s="270"/>
      <c r="R228" s="1047"/>
      <c r="S228" s="270"/>
      <c r="T228" s="1047"/>
      <c r="U228" s="270"/>
    </row>
    <row r="229" spans="1:21">
      <c r="A229" s="1064"/>
      <c r="B229" s="1063" t="s">
        <v>855</v>
      </c>
      <c r="C229" s="1062">
        <v>131.66999999999999</v>
      </c>
      <c r="D229" s="1062">
        <v>128.22</v>
      </c>
      <c r="E229" s="1062">
        <v>134.43</v>
      </c>
      <c r="F229" s="1061">
        <v>6.16</v>
      </c>
      <c r="G229" s="1061">
        <v>6.51</v>
      </c>
      <c r="H229" s="1060">
        <v>5.89</v>
      </c>
      <c r="I229" s="1059"/>
      <c r="J229" s="1041"/>
      <c r="K229" s="771"/>
      <c r="L229" s="1041"/>
      <c r="M229" s="771"/>
      <c r="N229" s="1041"/>
      <c r="O229" s="771"/>
      <c r="P229" s="1048"/>
      <c r="Q229" s="270"/>
      <c r="R229" s="1047"/>
      <c r="S229" s="270"/>
      <c r="T229" s="1047"/>
      <c r="U229" s="270"/>
    </row>
    <row r="230" spans="1:21">
      <c r="A230" s="1064"/>
      <c r="B230" s="1063" t="s">
        <v>854</v>
      </c>
      <c r="C230" s="1062">
        <v>132.56</v>
      </c>
      <c r="D230" s="1062">
        <v>130.27000000000001</v>
      </c>
      <c r="E230" s="1062">
        <v>134.38999999999999</v>
      </c>
      <c r="F230" s="1061">
        <v>6.21</v>
      </c>
      <c r="G230" s="1061">
        <v>7.04</v>
      </c>
      <c r="H230" s="1060">
        <v>5.55</v>
      </c>
      <c r="I230" s="1059"/>
      <c r="J230" s="1041"/>
      <c r="K230" s="771"/>
      <c r="L230" s="1041"/>
      <c r="M230" s="771"/>
      <c r="N230" s="1041"/>
      <c r="O230" s="771"/>
      <c r="P230" s="1048"/>
      <c r="Q230" s="270"/>
      <c r="R230" s="1047"/>
      <c r="S230" s="270"/>
      <c r="T230" s="1047"/>
      <c r="U230" s="270"/>
    </row>
    <row r="231" spans="1:21">
      <c r="A231" s="1058"/>
      <c r="B231" s="1057" t="s">
        <v>853</v>
      </c>
      <c r="C231" s="1056">
        <v>132.82</v>
      </c>
      <c r="D231" s="1056">
        <v>130.38</v>
      </c>
      <c r="E231" s="1056">
        <v>134.76</v>
      </c>
      <c r="F231" s="1055">
        <v>5.76</v>
      </c>
      <c r="G231" s="1055">
        <v>7.96</v>
      </c>
      <c r="H231" s="1054">
        <v>4.07</v>
      </c>
      <c r="I231" s="738"/>
      <c r="J231" s="1041"/>
      <c r="K231" s="771"/>
      <c r="L231" s="1041"/>
      <c r="M231" s="771"/>
      <c r="N231" s="1041"/>
      <c r="O231" s="771"/>
      <c r="P231" s="1048"/>
      <c r="Q231" s="270"/>
      <c r="R231" s="1047"/>
      <c r="S231" s="270"/>
      <c r="T231" s="1047"/>
      <c r="U231" s="270"/>
    </row>
    <row r="232" spans="1:21">
      <c r="B232" s="649" t="s">
        <v>852</v>
      </c>
      <c r="C232" s="1036">
        <v>132.51</v>
      </c>
      <c r="D232" s="1036">
        <v>129.63999999999999</v>
      </c>
      <c r="E232" s="1036">
        <v>134.81</v>
      </c>
      <c r="F232" s="648">
        <v>6.55</v>
      </c>
      <c r="G232" s="648">
        <v>9.76</v>
      </c>
      <c r="H232" s="647">
        <v>4.0999999999999996</v>
      </c>
      <c r="J232" s="1041"/>
      <c r="K232" s="771"/>
      <c r="L232" s="1041"/>
      <c r="M232" s="771"/>
      <c r="N232" s="1041"/>
      <c r="O232" s="771"/>
      <c r="P232" s="1048"/>
      <c r="Q232" s="270"/>
      <c r="R232" s="1047"/>
      <c r="S232" s="270"/>
      <c r="T232" s="1047"/>
      <c r="U232" s="270"/>
    </row>
    <row r="233" spans="1:21">
      <c r="B233" s="649" t="s">
        <v>851</v>
      </c>
      <c r="C233" s="1036">
        <v>132.38</v>
      </c>
      <c r="D233" s="1036">
        <v>129.15</v>
      </c>
      <c r="E233" s="1036">
        <v>134.96</v>
      </c>
      <c r="F233" s="648">
        <v>6.82</v>
      </c>
      <c r="G233" s="648">
        <v>10.210000000000001</v>
      </c>
      <c r="H233" s="647">
        <v>4.25</v>
      </c>
      <c r="J233" s="1041"/>
      <c r="K233" s="771"/>
      <c r="L233" s="1041"/>
      <c r="M233" s="771"/>
      <c r="N233" s="1041"/>
      <c r="O233" s="771"/>
      <c r="P233" s="1048"/>
      <c r="Q233" s="270"/>
      <c r="R233" s="1047"/>
      <c r="S233" s="270"/>
      <c r="T233" s="1047"/>
      <c r="U233" s="270"/>
    </row>
    <row r="234" spans="1:21">
      <c r="B234" s="649" t="s">
        <v>850</v>
      </c>
      <c r="C234" s="1036">
        <v>132.76</v>
      </c>
      <c r="D234" s="1036">
        <v>128.37</v>
      </c>
      <c r="E234" s="1036">
        <v>136.31</v>
      </c>
      <c r="F234" s="648">
        <v>6.87</v>
      </c>
      <c r="G234" s="648">
        <v>9.7899999999999991</v>
      </c>
      <c r="H234" s="647">
        <v>4.6500000000000004</v>
      </c>
      <c r="J234" s="1041"/>
      <c r="K234" s="771"/>
      <c r="L234" s="1041"/>
      <c r="M234" s="771"/>
      <c r="N234" s="1041"/>
      <c r="O234" s="771"/>
      <c r="P234" s="1048"/>
      <c r="Q234" s="270"/>
      <c r="R234" s="1047"/>
      <c r="S234" s="270"/>
      <c r="T234" s="1047"/>
      <c r="U234" s="270"/>
    </row>
    <row r="235" spans="1:21">
      <c r="B235" s="649" t="s">
        <v>849</v>
      </c>
      <c r="C235" s="1036">
        <v>132.4</v>
      </c>
      <c r="D235" s="1036">
        <v>127.52</v>
      </c>
      <c r="E235" s="1036">
        <v>136.35</v>
      </c>
      <c r="F235" s="648">
        <v>6.7</v>
      </c>
      <c r="G235" s="648">
        <v>9.33</v>
      </c>
      <c r="H235" s="647">
        <v>4.6900000000000004</v>
      </c>
      <c r="J235" s="1041"/>
      <c r="K235" s="771"/>
      <c r="L235" s="1041"/>
      <c r="M235" s="771"/>
      <c r="N235" s="1041"/>
      <c r="O235" s="771"/>
      <c r="P235" s="1048"/>
      <c r="Q235" s="270"/>
      <c r="R235" s="1047"/>
      <c r="S235" s="270"/>
      <c r="T235" s="1047"/>
      <c r="U235" s="270"/>
    </row>
    <row r="236" spans="1:21">
      <c r="B236" s="649" t="s">
        <v>848</v>
      </c>
      <c r="C236" s="1036">
        <v>133.22</v>
      </c>
      <c r="D236" s="1036">
        <v>129.66999999999999</v>
      </c>
      <c r="E236" s="1036">
        <v>136.07</v>
      </c>
      <c r="F236" s="648">
        <v>6.74</v>
      </c>
      <c r="G236" s="648">
        <v>9.68</v>
      </c>
      <c r="H236" s="647">
        <v>4.4800000000000004</v>
      </c>
      <c r="J236" s="1041"/>
      <c r="K236" s="771"/>
      <c r="L236" s="1041"/>
      <c r="M236" s="771"/>
      <c r="N236" s="1041"/>
      <c r="O236" s="771"/>
      <c r="P236" s="1048"/>
      <c r="Q236" s="270"/>
      <c r="R236" s="1047"/>
      <c r="S236" s="270"/>
      <c r="T236" s="1047"/>
      <c r="U236" s="270"/>
    </row>
    <row r="237" spans="1:21">
      <c r="B237" s="649" t="s">
        <v>847</v>
      </c>
      <c r="C237" s="1036">
        <v>133.66999999999999</v>
      </c>
      <c r="D237" s="1036">
        <v>130.44</v>
      </c>
      <c r="E237" s="1036">
        <v>136.25</v>
      </c>
      <c r="F237" s="648">
        <v>5.83</v>
      </c>
      <c r="G237" s="648">
        <v>8.66</v>
      </c>
      <c r="H237" s="647">
        <v>3.67</v>
      </c>
      <c r="J237" s="1041"/>
      <c r="K237" s="771"/>
      <c r="L237" s="1041"/>
      <c r="M237" s="771"/>
      <c r="N237" s="1041"/>
      <c r="O237" s="771"/>
      <c r="P237" s="1048"/>
      <c r="Q237" s="270"/>
      <c r="R237" s="1047"/>
      <c r="S237" s="270"/>
      <c r="T237" s="1047"/>
      <c r="U237" s="270"/>
    </row>
    <row r="238" spans="1:21">
      <c r="B238" s="649" t="s">
        <v>725</v>
      </c>
      <c r="C238" s="1036">
        <v>133.54</v>
      </c>
      <c r="D238" s="1036">
        <v>129.72</v>
      </c>
      <c r="E238" s="1036">
        <v>136.61000000000001</v>
      </c>
      <c r="F238" s="648">
        <v>4.54</v>
      </c>
      <c r="G238" s="648">
        <v>5.41</v>
      </c>
      <c r="H238" s="647">
        <v>3.87</v>
      </c>
      <c r="J238" s="1041"/>
      <c r="K238" s="771"/>
      <c r="L238" s="1041"/>
      <c r="M238" s="771"/>
      <c r="N238" s="1041"/>
      <c r="O238" s="771"/>
      <c r="P238" s="1048"/>
      <c r="Q238" s="270"/>
      <c r="R238" s="1047"/>
      <c r="S238" s="270"/>
      <c r="T238" s="1047"/>
      <c r="U238" s="270"/>
    </row>
    <row r="239" spans="1:21">
      <c r="B239" s="649" t="s">
        <v>846</v>
      </c>
      <c r="C239" s="1036">
        <v>134.69</v>
      </c>
      <c r="D239" s="1036">
        <v>131.94</v>
      </c>
      <c r="E239" s="1036">
        <v>136.88</v>
      </c>
      <c r="F239" s="648">
        <v>4.78</v>
      </c>
      <c r="G239" s="648">
        <v>5.73</v>
      </c>
      <c r="H239" s="647">
        <v>4.04</v>
      </c>
      <c r="J239" s="1041"/>
      <c r="K239" s="771"/>
      <c r="L239" s="1041"/>
      <c r="M239" s="771"/>
      <c r="N239" s="1041"/>
      <c r="O239" s="771"/>
      <c r="P239" s="1048"/>
      <c r="Q239" s="270"/>
      <c r="R239" s="1047"/>
      <c r="S239" s="270"/>
      <c r="T239" s="1047"/>
      <c r="U239" s="270"/>
    </row>
    <row r="240" spans="1:21">
      <c r="B240" s="1053" t="s">
        <v>860</v>
      </c>
      <c r="C240" s="1052">
        <v>137.62</v>
      </c>
      <c r="D240" s="1052">
        <v>135.97</v>
      </c>
      <c r="E240" s="1052">
        <v>138.91999999999999</v>
      </c>
      <c r="F240" s="1051">
        <v>3.6</v>
      </c>
      <c r="G240" s="1051">
        <v>5</v>
      </c>
      <c r="H240" s="1050">
        <v>2.5099999999999998</v>
      </c>
      <c r="J240" s="1041"/>
      <c r="K240" s="771"/>
      <c r="L240" s="1041"/>
      <c r="M240" s="771"/>
      <c r="N240" s="1041"/>
      <c r="O240" s="771"/>
      <c r="P240" s="1048"/>
      <c r="Q240" s="270"/>
      <c r="R240" s="1047"/>
      <c r="S240" s="270"/>
      <c r="T240" s="1047"/>
      <c r="U240" s="270"/>
    </row>
    <row r="241" spans="2:21">
      <c r="B241" s="663" t="s">
        <v>856</v>
      </c>
      <c r="C241" s="1042">
        <v>136.47999999999999</v>
      </c>
      <c r="D241" s="1042">
        <v>135.58000000000001</v>
      </c>
      <c r="E241" s="1042">
        <v>137.19</v>
      </c>
      <c r="F241" s="662">
        <v>3.49</v>
      </c>
      <c r="G241" s="662">
        <v>5.38</v>
      </c>
      <c r="H241" s="661">
        <v>2.04</v>
      </c>
      <c r="J241" s="1041"/>
      <c r="K241" s="771"/>
      <c r="L241" s="1041"/>
      <c r="M241" s="771"/>
      <c r="N241" s="1041"/>
      <c r="O241" s="771"/>
      <c r="P241" s="1048"/>
      <c r="Q241" s="270"/>
      <c r="R241" s="1047"/>
      <c r="S241" s="270"/>
      <c r="T241" s="1047"/>
      <c r="U241" s="270"/>
    </row>
    <row r="242" spans="2:21">
      <c r="B242" s="649" t="s">
        <v>855</v>
      </c>
      <c r="C242" s="1036">
        <v>137.62</v>
      </c>
      <c r="D242" s="1036">
        <v>137.08000000000001</v>
      </c>
      <c r="E242" s="1036">
        <v>138.04</v>
      </c>
      <c r="F242" s="648">
        <v>4.5199999999999996</v>
      </c>
      <c r="G242" s="648">
        <v>6.91</v>
      </c>
      <c r="H242" s="647">
        <v>2.68</v>
      </c>
      <c r="J242" s="1041"/>
      <c r="K242" s="771"/>
      <c r="L242" s="1041"/>
      <c r="M242" s="771"/>
      <c r="N242" s="1041"/>
      <c r="O242" s="771"/>
      <c r="P242" s="1048"/>
      <c r="Q242" s="270"/>
      <c r="R242" s="1047"/>
      <c r="S242" s="270"/>
      <c r="T242" s="1047"/>
      <c r="U242" s="270"/>
    </row>
    <row r="243" spans="2:21">
      <c r="B243" s="649" t="s">
        <v>854</v>
      </c>
      <c r="C243" s="1036">
        <v>137.58000000000001</v>
      </c>
      <c r="D243" s="1036">
        <v>137.43</v>
      </c>
      <c r="E243" s="1036">
        <v>137.69999999999999</v>
      </c>
      <c r="F243" s="648">
        <v>3.79</v>
      </c>
      <c r="G243" s="648">
        <v>5.5</v>
      </c>
      <c r="H243" s="647">
        <v>2.46</v>
      </c>
      <c r="J243" s="1041"/>
      <c r="K243" s="771"/>
      <c r="L243" s="1041"/>
      <c r="M243" s="771"/>
      <c r="N243" s="1041"/>
      <c r="O243" s="771"/>
      <c r="P243" s="1048"/>
      <c r="Q243" s="270"/>
      <c r="R243" s="1047"/>
      <c r="S243" s="270"/>
      <c r="T243" s="1047"/>
      <c r="U243" s="270"/>
    </row>
    <row r="244" spans="2:21">
      <c r="B244" s="649" t="s">
        <v>853</v>
      </c>
      <c r="C244" s="1036">
        <v>138.19</v>
      </c>
      <c r="D244" s="1036">
        <v>137.85</v>
      </c>
      <c r="E244" s="1036">
        <v>138.46</v>
      </c>
      <c r="F244" s="648">
        <v>4.05</v>
      </c>
      <c r="G244" s="648">
        <v>5.73</v>
      </c>
      <c r="H244" s="647">
        <v>2.75</v>
      </c>
      <c r="J244" s="1041"/>
      <c r="K244" s="771"/>
      <c r="L244" s="1041"/>
      <c r="M244" s="771"/>
      <c r="N244" s="1041"/>
      <c r="O244" s="771"/>
      <c r="P244" s="1048"/>
      <c r="Q244" s="270"/>
      <c r="R244" s="1047"/>
      <c r="S244" s="270"/>
      <c r="T244" s="1047"/>
      <c r="U244" s="270"/>
    </row>
    <row r="245" spans="2:21">
      <c r="B245" s="649" t="s">
        <v>852</v>
      </c>
      <c r="C245" s="1036">
        <v>136.38999999999999</v>
      </c>
      <c r="D245" s="1036">
        <v>136.41999999999999</v>
      </c>
      <c r="E245" s="1036">
        <v>136.37</v>
      </c>
      <c r="F245" s="648">
        <v>2.93</v>
      </c>
      <c r="G245" s="648">
        <v>5.23</v>
      </c>
      <c r="H245" s="647">
        <v>1.1599999999999999</v>
      </c>
      <c r="J245" s="1041"/>
      <c r="K245" s="771"/>
      <c r="L245" s="1041"/>
      <c r="M245" s="771"/>
      <c r="N245" s="1041"/>
      <c r="O245" s="771"/>
      <c r="P245" s="1048"/>
      <c r="Q245" s="270"/>
      <c r="R245" s="1047"/>
      <c r="S245" s="270"/>
      <c r="T245" s="1047"/>
      <c r="U245" s="270"/>
    </row>
    <row r="246" spans="2:21">
      <c r="B246" s="649" t="s">
        <v>851</v>
      </c>
      <c r="C246" s="1036">
        <v>137.1</v>
      </c>
      <c r="D246" s="1036">
        <v>134.66</v>
      </c>
      <c r="E246" s="1036">
        <v>139</v>
      </c>
      <c r="F246" s="648">
        <v>3.56</v>
      </c>
      <c r="G246" s="648">
        <v>4.2699999999999996</v>
      </c>
      <c r="H246" s="647">
        <v>2.99</v>
      </c>
      <c r="J246" s="1041"/>
      <c r="K246" s="771"/>
      <c r="L246" s="1041"/>
      <c r="M246" s="771"/>
      <c r="N246" s="1041"/>
      <c r="O246" s="771"/>
      <c r="P246" s="1048"/>
      <c r="Q246" s="270"/>
      <c r="R246" s="1047"/>
      <c r="S246" s="270"/>
      <c r="T246" s="1047"/>
      <c r="U246" s="270"/>
    </row>
    <row r="247" spans="2:21">
      <c r="B247" s="649" t="s">
        <v>850</v>
      </c>
      <c r="C247" s="1036">
        <v>136.34</v>
      </c>
      <c r="D247" s="1036">
        <v>132.25</v>
      </c>
      <c r="E247" s="1036">
        <v>139.63999999999999</v>
      </c>
      <c r="F247" s="648">
        <v>2.7</v>
      </c>
      <c r="G247" s="648">
        <v>3.02</v>
      </c>
      <c r="H247" s="647">
        <v>2.44</v>
      </c>
      <c r="J247" s="1041"/>
      <c r="K247" s="771"/>
      <c r="L247" s="1041"/>
      <c r="M247" s="771"/>
      <c r="N247" s="1041"/>
      <c r="O247" s="771"/>
      <c r="P247" s="1048"/>
      <c r="Q247" s="270"/>
      <c r="R247" s="1047"/>
      <c r="S247" s="270"/>
      <c r="T247" s="1047"/>
      <c r="U247" s="270"/>
    </row>
    <row r="248" spans="2:21">
      <c r="B248" s="649" t="s">
        <v>849</v>
      </c>
      <c r="C248" s="1036">
        <v>136.41</v>
      </c>
      <c r="D248" s="1036">
        <v>132.37</v>
      </c>
      <c r="E248" s="1036">
        <v>139.66</v>
      </c>
      <c r="F248" s="648">
        <v>3.03</v>
      </c>
      <c r="G248" s="648">
        <v>3.8</v>
      </c>
      <c r="H248" s="647">
        <v>2.42</v>
      </c>
      <c r="J248" s="1041"/>
      <c r="K248" s="771"/>
      <c r="L248" s="1041"/>
      <c r="M248" s="771"/>
      <c r="N248" s="1041"/>
      <c r="O248" s="771"/>
      <c r="P248" s="1048"/>
      <c r="Q248" s="270"/>
      <c r="R248" s="1047"/>
      <c r="S248" s="270"/>
      <c r="T248" s="1047"/>
      <c r="U248" s="270"/>
    </row>
    <row r="249" spans="2:21">
      <c r="B249" s="649" t="s">
        <v>848</v>
      </c>
      <c r="C249" s="1036">
        <v>137.35</v>
      </c>
      <c r="D249" s="1036">
        <v>134.19</v>
      </c>
      <c r="E249" s="1036">
        <v>139.87</v>
      </c>
      <c r="F249" s="648">
        <v>3.1</v>
      </c>
      <c r="G249" s="648">
        <v>3.49</v>
      </c>
      <c r="H249" s="647">
        <v>2.79</v>
      </c>
      <c r="J249" s="1041"/>
      <c r="K249" s="771"/>
      <c r="L249" s="1041"/>
      <c r="M249" s="771"/>
      <c r="N249" s="1041"/>
      <c r="O249" s="771"/>
      <c r="P249" s="1048"/>
      <c r="Q249" s="270"/>
      <c r="R249" s="1047"/>
      <c r="S249" s="270"/>
      <c r="T249" s="1047"/>
      <c r="U249" s="270"/>
    </row>
    <row r="250" spans="2:21">
      <c r="B250" s="649" t="s">
        <v>847</v>
      </c>
      <c r="C250" s="1036">
        <v>138.54</v>
      </c>
      <c r="D250" s="1036">
        <v>136.59</v>
      </c>
      <c r="E250" s="1036">
        <v>140.09</v>
      </c>
      <c r="F250" s="648">
        <v>3.65</v>
      </c>
      <c r="G250" s="648">
        <v>4.72</v>
      </c>
      <c r="H250" s="647">
        <v>2.81</v>
      </c>
      <c r="J250" s="1041"/>
      <c r="K250" s="771"/>
      <c r="L250" s="1041"/>
      <c r="M250" s="771"/>
      <c r="N250" s="1041"/>
      <c r="O250" s="771"/>
      <c r="P250" s="1048"/>
      <c r="Q250" s="270"/>
      <c r="R250" s="1047"/>
      <c r="S250" s="270"/>
      <c r="T250" s="1047"/>
      <c r="U250" s="270"/>
    </row>
    <row r="251" spans="2:21">
      <c r="B251" s="649" t="s">
        <v>725</v>
      </c>
      <c r="C251" s="1036">
        <v>139.13999999999999</v>
      </c>
      <c r="D251" s="1036">
        <v>137.79</v>
      </c>
      <c r="E251" s="1036">
        <v>140.19999999999999</v>
      </c>
      <c r="F251" s="648">
        <v>4.1900000000000004</v>
      </c>
      <c r="G251" s="648">
        <v>6.22</v>
      </c>
      <c r="H251" s="647">
        <v>2.63</v>
      </c>
      <c r="J251" s="1041"/>
      <c r="K251" s="771"/>
      <c r="L251" s="1041"/>
      <c r="M251" s="771"/>
      <c r="N251" s="1041"/>
      <c r="O251" s="771"/>
      <c r="P251" s="1048"/>
      <c r="Q251" s="270"/>
      <c r="R251" s="1047"/>
      <c r="S251" s="270"/>
      <c r="T251" s="1047"/>
      <c r="U251" s="270"/>
    </row>
    <row r="252" spans="2:21">
      <c r="B252" s="649" t="s">
        <v>846</v>
      </c>
      <c r="C252" s="1036">
        <v>140.33000000000001</v>
      </c>
      <c r="D252" s="1036">
        <v>139.6</v>
      </c>
      <c r="E252" s="1036">
        <v>140.9</v>
      </c>
      <c r="F252" s="648">
        <v>4.1900000000000004</v>
      </c>
      <c r="G252" s="648">
        <v>5.81</v>
      </c>
      <c r="H252" s="647">
        <v>2.94</v>
      </c>
      <c r="J252" s="1041"/>
      <c r="K252" s="771"/>
      <c r="L252" s="1041"/>
      <c r="M252" s="771"/>
      <c r="N252" s="1041"/>
      <c r="O252" s="771"/>
      <c r="P252" s="1048"/>
      <c r="Q252" s="270"/>
      <c r="R252" s="1047"/>
      <c r="S252" s="270"/>
      <c r="T252" s="1047"/>
      <c r="U252" s="270"/>
    </row>
    <row r="253" spans="2:21">
      <c r="B253" s="1053" t="s">
        <v>859</v>
      </c>
      <c r="C253" s="1052">
        <v>146.32</v>
      </c>
      <c r="D253" s="1052">
        <v>143.69999999999999</v>
      </c>
      <c r="E253" s="1052">
        <v>148.41</v>
      </c>
      <c r="F253" s="1051">
        <v>6.32</v>
      </c>
      <c r="G253" s="1051">
        <v>5.69</v>
      </c>
      <c r="H253" s="1050">
        <v>6.83</v>
      </c>
      <c r="J253" s="1041"/>
      <c r="K253" s="771"/>
      <c r="L253" s="1041"/>
      <c r="M253" s="771"/>
      <c r="N253" s="1041"/>
      <c r="O253" s="771"/>
      <c r="P253" s="1048"/>
      <c r="Q253" s="270"/>
      <c r="R253" s="1047"/>
      <c r="S253" s="270"/>
      <c r="T253" s="1047"/>
      <c r="U253" s="270"/>
    </row>
    <row r="254" spans="2:21">
      <c r="B254" s="663" t="s">
        <v>856</v>
      </c>
      <c r="C254" s="1042">
        <v>142.41999999999999</v>
      </c>
      <c r="D254" s="1042">
        <v>140.81</v>
      </c>
      <c r="E254" s="1042">
        <v>143.68</v>
      </c>
      <c r="F254" s="662">
        <v>4.3499999999999996</v>
      </c>
      <c r="G254" s="662">
        <v>3.86</v>
      </c>
      <c r="H254" s="661">
        <v>4.74</v>
      </c>
      <c r="J254" s="1041"/>
      <c r="K254" s="771"/>
      <c r="L254" s="1041"/>
      <c r="M254" s="771"/>
      <c r="N254" s="1041"/>
      <c r="O254" s="771"/>
      <c r="P254" s="1048"/>
      <c r="Q254" s="270"/>
      <c r="R254" s="1047"/>
      <c r="S254" s="270"/>
      <c r="T254" s="1047"/>
      <c r="U254" s="270"/>
    </row>
    <row r="255" spans="2:21">
      <c r="B255" s="649" t="s">
        <v>855</v>
      </c>
      <c r="C255" s="1036">
        <v>142.4</v>
      </c>
      <c r="D255" s="1036">
        <v>140.6</v>
      </c>
      <c r="E255" s="1036">
        <v>143.87</v>
      </c>
      <c r="F255" s="648">
        <v>3.49</v>
      </c>
      <c r="G255" s="648">
        <v>2.57</v>
      </c>
      <c r="H255" s="647">
        <v>4.22</v>
      </c>
      <c r="J255" s="1041"/>
      <c r="K255" s="771"/>
      <c r="L255" s="1041"/>
      <c r="M255" s="771"/>
      <c r="N255" s="1041"/>
      <c r="O255" s="771"/>
      <c r="P255" s="1048"/>
      <c r="Q255" s="270"/>
      <c r="R255" s="1047"/>
      <c r="S255" s="270"/>
      <c r="T255" s="1047"/>
      <c r="U255" s="270"/>
    </row>
    <row r="256" spans="2:21">
      <c r="B256" s="649" t="s">
        <v>854</v>
      </c>
      <c r="C256" s="1036">
        <v>143.41999999999999</v>
      </c>
      <c r="D256" s="1036">
        <v>142.43</v>
      </c>
      <c r="E256" s="1036">
        <v>144.19</v>
      </c>
      <c r="F256" s="648">
        <v>4.24</v>
      </c>
      <c r="G256" s="648">
        <v>3.63</v>
      </c>
      <c r="H256" s="647">
        <v>4.72</v>
      </c>
      <c r="J256" s="1041"/>
      <c r="K256" s="771"/>
      <c r="L256" s="1041"/>
      <c r="M256" s="771"/>
      <c r="N256" s="1041"/>
      <c r="O256" s="771"/>
      <c r="P256" s="1048"/>
      <c r="Q256" s="270"/>
      <c r="R256" s="1047"/>
      <c r="S256" s="270"/>
      <c r="T256" s="1047"/>
      <c r="U256" s="270"/>
    </row>
    <row r="257" spans="2:21">
      <c r="B257" s="1040" t="s">
        <v>853</v>
      </c>
      <c r="C257" s="1039">
        <v>146.54</v>
      </c>
      <c r="D257" s="1039">
        <v>145.35</v>
      </c>
      <c r="E257" s="1039">
        <v>147.47999999999999</v>
      </c>
      <c r="F257" s="1038">
        <v>6.04</v>
      </c>
      <c r="G257" s="1038">
        <v>5.44</v>
      </c>
      <c r="H257" s="1037">
        <v>6.51</v>
      </c>
      <c r="J257" s="1041"/>
      <c r="K257" s="771"/>
      <c r="L257" s="1041"/>
      <c r="M257" s="771"/>
      <c r="N257" s="1041"/>
      <c r="O257" s="771"/>
      <c r="P257" s="1048"/>
      <c r="Q257" s="270"/>
      <c r="R257" s="1047"/>
      <c r="S257" s="270"/>
      <c r="T257" s="1047"/>
      <c r="U257" s="270"/>
    </row>
    <row r="258" spans="2:21">
      <c r="B258" s="649" t="s">
        <v>852</v>
      </c>
      <c r="C258" s="1036">
        <v>146.09</v>
      </c>
      <c r="D258" s="1036">
        <v>144.16</v>
      </c>
      <c r="E258" s="1036">
        <v>147.62</v>
      </c>
      <c r="F258" s="648">
        <v>7.11</v>
      </c>
      <c r="G258" s="648">
        <v>5.67</v>
      </c>
      <c r="H258" s="647">
        <v>8.25</v>
      </c>
      <c r="J258" s="1041"/>
      <c r="K258" s="771"/>
      <c r="L258" s="1041"/>
      <c r="M258" s="771"/>
      <c r="N258" s="1041"/>
      <c r="O258" s="771"/>
      <c r="P258" s="1048"/>
      <c r="Q258" s="270"/>
      <c r="R258" s="1047"/>
      <c r="S258" s="270"/>
      <c r="T258" s="1047"/>
      <c r="U258" s="270"/>
    </row>
    <row r="259" spans="2:21">
      <c r="B259" s="649" t="s">
        <v>851</v>
      </c>
      <c r="C259" s="1036">
        <v>144.84</v>
      </c>
      <c r="D259" s="1036">
        <v>141.30000000000001</v>
      </c>
      <c r="E259" s="1036">
        <v>147.66999999999999</v>
      </c>
      <c r="F259" s="648">
        <v>5.65</v>
      </c>
      <c r="G259" s="648">
        <v>4.92</v>
      </c>
      <c r="H259" s="647">
        <v>6.23</v>
      </c>
      <c r="J259" s="1041"/>
      <c r="K259" s="771"/>
      <c r="L259" s="1041"/>
      <c r="M259" s="771"/>
      <c r="N259" s="1041"/>
      <c r="O259" s="771"/>
      <c r="P259" s="1048"/>
      <c r="Q259" s="270"/>
      <c r="R259" s="1047"/>
      <c r="S259" s="270"/>
      <c r="T259" s="1047"/>
      <c r="U259" s="270"/>
    </row>
    <row r="260" spans="2:21">
      <c r="B260" s="1040" t="s">
        <v>850</v>
      </c>
      <c r="C260" s="1039">
        <v>144.85</v>
      </c>
      <c r="D260" s="1039">
        <v>140.08000000000001</v>
      </c>
      <c r="E260" s="1039">
        <v>148.69999999999999</v>
      </c>
      <c r="F260" s="1038">
        <v>6.24</v>
      </c>
      <c r="G260" s="1038">
        <v>5.93</v>
      </c>
      <c r="H260" s="1037">
        <v>6.49</v>
      </c>
      <c r="J260" s="1041"/>
      <c r="K260" s="771"/>
      <c r="L260" s="1041"/>
      <c r="M260" s="771"/>
      <c r="N260" s="1041"/>
      <c r="O260" s="771"/>
      <c r="P260" s="1048"/>
      <c r="Q260" s="270"/>
      <c r="R260" s="1047"/>
      <c r="S260" s="270"/>
      <c r="T260" s="1047"/>
      <c r="U260" s="270"/>
    </row>
    <row r="261" spans="2:21">
      <c r="B261" s="649" t="s">
        <v>849</v>
      </c>
      <c r="C261" s="1036">
        <v>146.15</v>
      </c>
      <c r="D261" s="1036">
        <v>142.32</v>
      </c>
      <c r="E261" s="1036">
        <v>149.21</v>
      </c>
      <c r="F261" s="648">
        <v>7.14</v>
      </c>
      <c r="G261" s="648">
        <v>7.51</v>
      </c>
      <c r="H261" s="647">
        <v>6.84</v>
      </c>
      <c r="J261" s="1041"/>
      <c r="K261" s="771"/>
      <c r="L261" s="1041"/>
      <c r="M261" s="771"/>
      <c r="N261" s="1041"/>
      <c r="O261" s="771"/>
      <c r="P261" s="1048"/>
      <c r="Q261" s="270"/>
      <c r="R261" s="1047"/>
      <c r="S261" s="270"/>
      <c r="T261" s="1047"/>
      <c r="U261" s="270"/>
    </row>
    <row r="262" spans="2:21">
      <c r="B262" s="649" t="s">
        <v>848</v>
      </c>
      <c r="C262" s="1036">
        <v>147.34</v>
      </c>
      <c r="D262" s="1036">
        <v>144.12</v>
      </c>
      <c r="E262" s="1036">
        <v>149.91</v>
      </c>
      <c r="F262" s="648">
        <v>7.28</v>
      </c>
      <c r="G262" s="648">
        <v>7.4</v>
      </c>
      <c r="H262" s="647">
        <v>7.18</v>
      </c>
      <c r="J262" s="1041"/>
      <c r="K262" s="771"/>
      <c r="L262" s="1041"/>
      <c r="M262" s="771"/>
      <c r="N262" s="1041"/>
      <c r="O262" s="771"/>
      <c r="P262" s="1048"/>
      <c r="Q262" s="270"/>
      <c r="R262" s="1047"/>
      <c r="S262" s="270"/>
      <c r="T262" s="1047"/>
      <c r="U262" s="270"/>
    </row>
    <row r="263" spans="2:21">
      <c r="B263" s="649" t="s">
        <v>847</v>
      </c>
      <c r="C263" s="1036">
        <v>149.44</v>
      </c>
      <c r="D263" s="1036">
        <v>146.33000000000001</v>
      </c>
      <c r="E263" s="1036">
        <v>151.93</v>
      </c>
      <c r="F263" s="648">
        <v>7.87</v>
      </c>
      <c r="G263" s="648">
        <v>7.13</v>
      </c>
      <c r="H263" s="647">
        <v>8.4499999999999993</v>
      </c>
      <c r="J263" s="1041"/>
      <c r="K263" s="771"/>
      <c r="L263" s="1041"/>
      <c r="M263" s="771"/>
      <c r="N263" s="1041"/>
      <c r="O263" s="771"/>
      <c r="P263" s="1048"/>
      <c r="Q263" s="270"/>
      <c r="R263" s="1047"/>
      <c r="S263" s="270"/>
      <c r="T263" s="1047"/>
      <c r="U263" s="270"/>
    </row>
    <row r="264" spans="2:21">
      <c r="B264" s="649" t="s">
        <v>725</v>
      </c>
      <c r="C264" s="1036">
        <v>151.04</v>
      </c>
      <c r="D264" s="1036">
        <v>148.03</v>
      </c>
      <c r="E264" s="1036">
        <v>153.44999999999999</v>
      </c>
      <c r="F264" s="648">
        <v>8.56</v>
      </c>
      <c r="G264" s="648">
        <v>7.43</v>
      </c>
      <c r="H264" s="647">
        <v>9.44</v>
      </c>
      <c r="J264" s="1041"/>
      <c r="K264" s="771"/>
      <c r="L264" s="1041"/>
      <c r="M264" s="771"/>
      <c r="N264" s="1041"/>
      <c r="O264" s="771"/>
      <c r="P264" s="1048"/>
      <c r="Q264" s="270"/>
      <c r="R264" s="1047"/>
      <c r="S264" s="270"/>
      <c r="T264" s="1047"/>
      <c r="U264" s="270"/>
    </row>
    <row r="265" spans="2:21">
      <c r="B265" s="649" t="s">
        <v>846</v>
      </c>
      <c r="C265" s="1036">
        <v>151.66999999999999</v>
      </c>
      <c r="D265" s="1036">
        <v>149.22</v>
      </c>
      <c r="E265" s="1036">
        <v>153.62</v>
      </c>
      <c r="F265" s="648">
        <v>8.08</v>
      </c>
      <c r="G265" s="648">
        <v>6.89</v>
      </c>
      <c r="H265" s="647">
        <v>9.0299999999999994</v>
      </c>
      <c r="J265" s="1041"/>
      <c r="K265" s="771"/>
      <c r="L265" s="1041"/>
      <c r="M265" s="771"/>
      <c r="N265" s="1041"/>
      <c r="O265" s="771"/>
      <c r="P265" s="1048"/>
      <c r="Q265" s="270"/>
      <c r="R265" s="1047"/>
      <c r="S265" s="270"/>
      <c r="T265" s="1047"/>
      <c r="U265" s="270"/>
    </row>
    <row r="266" spans="2:21">
      <c r="B266" s="1053" t="s">
        <v>858</v>
      </c>
      <c r="C266" s="1052">
        <v>157.63999999999999</v>
      </c>
      <c r="D266" s="1052">
        <v>153.22</v>
      </c>
      <c r="E266" s="1052">
        <v>161.19999999999999</v>
      </c>
      <c r="F266" s="1051">
        <v>7.74</v>
      </c>
      <c r="G266" s="1051">
        <v>6.62</v>
      </c>
      <c r="H266" s="1050">
        <v>8.6199999999999992</v>
      </c>
      <c r="J266" s="1041"/>
      <c r="K266" s="771"/>
      <c r="L266" s="1041"/>
      <c r="M266" s="771"/>
      <c r="N266" s="1041"/>
      <c r="O266" s="771"/>
      <c r="P266" s="1048"/>
      <c r="Q266" s="270"/>
      <c r="R266" s="1047"/>
      <c r="S266" s="270"/>
      <c r="T266" s="1047"/>
      <c r="U266" s="270"/>
    </row>
    <row r="267" spans="2:21">
      <c r="B267" s="663" t="s">
        <v>856</v>
      </c>
      <c r="C267" s="1042">
        <v>154.19</v>
      </c>
      <c r="D267" s="1042">
        <v>150.82</v>
      </c>
      <c r="E267" s="1042">
        <v>156.87</v>
      </c>
      <c r="F267" s="662">
        <v>8.26</v>
      </c>
      <c r="G267" s="662">
        <v>7.11</v>
      </c>
      <c r="H267" s="661">
        <v>9.18</v>
      </c>
      <c r="J267" s="1041"/>
      <c r="K267" s="771"/>
      <c r="L267" s="1041"/>
      <c r="M267" s="771"/>
      <c r="N267" s="1041"/>
      <c r="O267" s="771"/>
      <c r="P267" s="1048"/>
      <c r="Q267" s="270"/>
      <c r="R267" s="1047"/>
      <c r="S267" s="270"/>
      <c r="T267" s="1047"/>
      <c r="U267" s="270"/>
    </row>
    <row r="268" spans="2:21">
      <c r="B268" s="649" t="s">
        <v>855</v>
      </c>
      <c r="C268" s="1036">
        <v>154.72999999999999</v>
      </c>
      <c r="D268" s="1036">
        <v>152.09</v>
      </c>
      <c r="E268" s="1036">
        <v>156.84</v>
      </c>
      <c r="F268" s="648">
        <v>8.64</v>
      </c>
      <c r="G268" s="648">
        <v>8.17</v>
      </c>
      <c r="H268" s="647">
        <v>9.02</v>
      </c>
      <c r="J268" s="1041"/>
      <c r="K268" s="771"/>
      <c r="L268" s="1041"/>
      <c r="M268" s="771"/>
      <c r="N268" s="1041"/>
      <c r="O268" s="771"/>
      <c r="P268" s="1048"/>
      <c r="Q268" s="270"/>
      <c r="R268" s="1047"/>
      <c r="S268" s="270"/>
      <c r="T268" s="1047"/>
      <c r="U268" s="270"/>
    </row>
    <row r="269" spans="2:21">
      <c r="B269" s="649" t="s">
        <v>854</v>
      </c>
      <c r="C269" s="1036">
        <v>155.6</v>
      </c>
      <c r="D269" s="1036">
        <v>153.88999999999999</v>
      </c>
      <c r="E269" s="1036">
        <v>156.96</v>
      </c>
      <c r="F269" s="648">
        <v>8.5</v>
      </c>
      <c r="G269" s="648">
        <v>8.0500000000000007</v>
      </c>
      <c r="H269" s="647">
        <v>8.85</v>
      </c>
      <c r="J269" s="1041"/>
      <c r="K269" s="771"/>
      <c r="L269" s="1041"/>
      <c r="M269" s="771"/>
      <c r="N269" s="1041"/>
      <c r="O269" s="771"/>
      <c r="P269" s="1048"/>
      <c r="Q269" s="270"/>
      <c r="R269" s="1047"/>
      <c r="S269" s="270"/>
      <c r="T269" s="1047"/>
      <c r="U269" s="270"/>
    </row>
    <row r="270" spans="2:21">
      <c r="B270" s="1040" t="s">
        <v>853</v>
      </c>
      <c r="C270" s="1039">
        <v>158.38</v>
      </c>
      <c r="D270" s="1039">
        <v>156.08000000000001</v>
      </c>
      <c r="E270" s="1039">
        <v>160.21</v>
      </c>
      <c r="F270" s="1038">
        <v>8.08</v>
      </c>
      <c r="G270" s="1038">
        <v>7.38</v>
      </c>
      <c r="H270" s="1037">
        <v>8.6300000000000008</v>
      </c>
      <c r="J270" s="1041"/>
      <c r="K270" s="771"/>
      <c r="L270" s="1041"/>
      <c r="M270" s="771"/>
      <c r="N270" s="1041"/>
      <c r="O270" s="771"/>
      <c r="P270" s="1048"/>
      <c r="Q270" s="270"/>
      <c r="R270" s="1047"/>
      <c r="S270" s="270"/>
      <c r="T270" s="1047"/>
      <c r="U270" s="270"/>
    </row>
    <row r="271" spans="2:21">
      <c r="B271" s="649" t="s">
        <v>852</v>
      </c>
      <c r="C271" s="1036">
        <v>156.87</v>
      </c>
      <c r="D271" s="1036">
        <v>152.59</v>
      </c>
      <c r="E271" s="1036">
        <v>160.30000000000001</v>
      </c>
      <c r="F271" s="648">
        <v>7.38</v>
      </c>
      <c r="G271" s="648">
        <v>5.85</v>
      </c>
      <c r="H271" s="647">
        <v>8.59</v>
      </c>
      <c r="J271" s="1041"/>
      <c r="K271" s="771"/>
      <c r="L271" s="1041"/>
      <c r="M271" s="771"/>
      <c r="N271" s="1041"/>
      <c r="O271" s="771"/>
      <c r="P271" s="1048"/>
      <c r="Q271" s="270"/>
      <c r="R271" s="1047"/>
      <c r="S271" s="270"/>
      <c r="T271" s="1047"/>
      <c r="U271" s="270"/>
    </row>
    <row r="272" spans="2:21">
      <c r="B272" s="649" t="s">
        <v>851</v>
      </c>
      <c r="C272" s="1036">
        <v>155.36000000000001</v>
      </c>
      <c r="D272" s="1036">
        <v>149.24</v>
      </c>
      <c r="E272" s="1036">
        <v>160.30000000000001</v>
      </c>
      <c r="F272" s="648">
        <v>7.26</v>
      </c>
      <c r="G272" s="648">
        <v>5.62</v>
      </c>
      <c r="H272" s="647">
        <v>8.57</v>
      </c>
      <c r="J272" s="1041"/>
      <c r="K272" s="771"/>
      <c r="L272" s="1041"/>
      <c r="M272" s="771"/>
      <c r="N272" s="1041"/>
      <c r="O272" s="771"/>
      <c r="P272" s="1048"/>
      <c r="Q272" s="270"/>
      <c r="R272" s="1047"/>
      <c r="S272" s="270"/>
      <c r="T272" s="1047"/>
      <c r="U272" s="270"/>
    </row>
    <row r="273" spans="2:21">
      <c r="B273" s="1040" t="s">
        <v>850</v>
      </c>
      <c r="C273" s="1039">
        <v>156.26</v>
      </c>
      <c r="D273" s="1039">
        <v>148.76</v>
      </c>
      <c r="E273" s="1039">
        <v>162.41</v>
      </c>
      <c r="F273" s="1038">
        <v>7.88</v>
      </c>
      <c r="G273" s="1038">
        <v>6.19</v>
      </c>
      <c r="H273" s="1037">
        <v>9.2200000000000006</v>
      </c>
      <c r="J273" s="1041"/>
      <c r="K273" s="771"/>
      <c r="L273" s="1041"/>
      <c r="M273" s="771"/>
      <c r="N273" s="1041"/>
      <c r="O273" s="771"/>
      <c r="P273" s="1048"/>
      <c r="Q273" s="270"/>
      <c r="R273" s="1047"/>
      <c r="S273" s="270"/>
      <c r="T273" s="1047"/>
      <c r="U273" s="270"/>
    </row>
    <row r="274" spans="2:21">
      <c r="B274" s="649" t="s">
        <v>849</v>
      </c>
      <c r="C274" s="1036">
        <v>157.02000000000001</v>
      </c>
      <c r="D274" s="1036">
        <v>150.34</v>
      </c>
      <c r="E274" s="1036">
        <v>162.44999999999999</v>
      </c>
      <c r="F274" s="648">
        <v>7.44</v>
      </c>
      <c r="G274" s="648">
        <v>5.64</v>
      </c>
      <c r="H274" s="647">
        <v>8.8699999999999992</v>
      </c>
      <c r="J274" s="1041"/>
      <c r="K274" s="771"/>
      <c r="L274" s="1041"/>
      <c r="M274" s="771"/>
      <c r="N274" s="1041"/>
      <c r="O274" s="771"/>
      <c r="P274" s="1048"/>
      <c r="Q274" s="270"/>
      <c r="R274" s="1047"/>
      <c r="S274" s="270"/>
      <c r="T274" s="1047"/>
      <c r="U274" s="270"/>
    </row>
    <row r="275" spans="2:21">
      <c r="B275" s="649" t="s">
        <v>848</v>
      </c>
      <c r="C275" s="1036">
        <v>158.77000000000001</v>
      </c>
      <c r="D275" s="1036">
        <v>154.11000000000001</v>
      </c>
      <c r="E275" s="1036">
        <v>162.53</v>
      </c>
      <c r="F275" s="648">
        <v>7.76</v>
      </c>
      <c r="G275" s="648">
        <v>6.93</v>
      </c>
      <c r="H275" s="647">
        <v>8.42</v>
      </c>
      <c r="J275" s="1041"/>
      <c r="K275" s="771"/>
      <c r="L275" s="1041"/>
      <c r="M275" s="771"/>
      <c r="N275" s="1041"/>
      <c r="O275" s="771"/>
      <c r="P275" s="1048"/>
      <c r="Q275" s="270"/>
      <c r="R275" s="1047"/>
      <c r="S275" s="270"/>
      <c r="T275" s="1047"/>
      <c r="U275" s="270"/>
    </row>
    <row r="276" spans="2:21">
      <c r="B276" s="649" t="s">
        <v>847</v>
      </c>
      <c r="C276" s="1036">
        <v>160.51</v>
      </c>
      <c r="D276" s="1036">
        <v>154.43</v>
      </c>
      <c r="E276" s="1036">
        <v>165.43</v>
      </c>
      <c r="F276" s="648">
        <v>7.41</v>
      </c>
      <c r="G276" s="648">
        <v>5.54</v>
      </c>
      <c r="H276" s="647">
        <v>8.89</v>
      </c>
      <c r="J276" s="1041"/>
      <c r="K276" s="771"/>
      <c r="L276" s="1041"/>
      <c r="M276" s="771"/>
      <c r="N276" s="1041"/>
      <c r="O276" s="771"/>
      <c r="P276" s="1048"/>
      <c r="Q276" s="270"/>
      <c r="R276" s="1047"/>
      <c r="S276" s="270"/>
      <c r="T276" s="1047"/>
      <c r="U276" s="270"/>
    </row>
    <row r="277" spans="2:21">
      <c r="B277" s="649" t="s">
        <v>725</v>
      </c>
      <c r="C277" s="1036">
        <v>161.36000000000001</v>
      </c>
      <c r="D277" s="1036">
        <v>156.4</v>
      </c>
      <c r="E277" s="1036">
        <v>165.35</v>
      </c>
      <c r="F277" s="648">
        <v>6.83</v>
      </c>
      <c r="G277" s="648">
        <v>5.66</v>
      </c>
      <c r="H277" s="647">
        <v>7.76</v>
      </c>
      <c r="J277" s="1041"/>
      <c r="K277" s="771"/>
      <c r="L277" s="1041"/>
      <c r="M277" s="771"/>
      <c r="N277" s="1041"/>
      <c r="O277" s="771"/>
      <c r="P277" s="1048"/>
      <c r="Q277" s="270"/>
      <c r="R277" s="1047"/>
      <c r="S277" s="270"/>
      <c r="T277" s="1047"/>
      <c r="U277" s="270"/>
    </row>
    <row r="278" spans="2:21">
      <c r="B278" s="660" t="s">
        <v>846</v>
      </c>
      <c r="C278" s="1049">
        <v>162.94999999999999</v>
      </c>
      <c r="D278" s="1049">
        <v>160.24</v>
      </c>
      <c r="E278" s="1049">
        <v>165.11</v>
      </c>
      <c r="F278" s="659">
        <v>7.44</v>
      </c>
      <c r="G278" s="659">
        <v>7.38</v>
      </c>
      <c r="H278" s="658">
        <v>7.48</v>
      </c>
      <c r="J278" s="1041"/>
      <c r="K278" s="771"/>
      <c r="L278" s="1041"/>
      <c r="M278" s="771"/>
      <c r="N278" s="1041"/>
      <c r="O278" s="771"/>
      <c r="P278" s="1048"/>
      <c r="Q278" s="270"/>
      <c r="R278" s="1047"/>
      <c r="S278" s="270"/>
      <c r="T278" s="1047"/>
      <c r="U278" s="270"/>
    </row>
    <row r="279" spans="2:21">
      <c r="B279" s="1100" t="s">
        <v>857</v>
      </c>
      <c r="C279" s="1101">
        <v>166.22</v>
      </c>
      <c r="D279" s="1101">
        <v>163.13</v>
      </c>
      <c r="E279" s="1101">
        <v>168.68</v>
      </c>
      <c r="F279" s="1102">
        <v>5.44</v>
      </c>
      <c r="G279" s="1102">
        <v>6.47</v>
      </c>
      <c r="H279" s="1103">
        <v>4.6399999999999997</v>
      </c>
      <c r="J279" s="1041"/>
      <c r="K279" s="771"/>
      <c r="L279" s="1041"/>
      <c r="M279" s="771"/>
      <c r="N279" s="1041"/>
      <c r="O279" s="771"/>
    </row>
    <row r="280" spans="2:21">
      <c r="B280" s="663" t="s">
        <v>856</v>
      </c>
      <c r="C280" s="1042">
        <v>165.79</v>
      </c>
      <c r="D280" s="1042">
        <v>164.33</v>
      </c>
      <c r="E280" s="1042">
        <v>166.94</v>
      </c>
      <c r="F280" s="662">
        <v>7.52</v>
      </c>
      <c r="G280" s="662">
        <v>8.9499999999999993</v>
      </c>
      <c r="H280" s="661">
        <v>6.42</v>
      </c>
      <c r="J280" s="1041"/>
      <c r="K280" s="771"/>
      <c r="L280" s="1041"/>
      <c r="M280" s="771"/>
      <c r="N280" s="1041"/>
      <c r="O280" s="771"/>
    </row>
    <row r="281" spans="2:21">
      <c r="B281" s="649" t="s">
        <v>855</v>
      </c>
      <c r="C281" s="1036">
        <v>167.41</v>
      </c>
      <c r="D281" s="1036">
        <v>166.9</v>
      </c>
      <c r="E281" s="1036">
        <v>167.81</v>
      </c>
      <c r="F281" s="648">
        <v>8.19</v>
      </c>
      <c r="G281" s="648">
        <v>9.74</v>
      </c>
      <c r="H281" s="647">
        <v>6.99</v>
      </c>
      <c r="J281" s="1041"/>
      <c r="K281" s="771"/>
      <c r="L281" s="1041"/>
      <c r="M281" s="771"/>
      <c r="N281" s="1041"/>
      <c r="O281" s="771"/>
    </row>
    <row r="282" spans="2:21">
      <c r="B282" s="649" t="s">
        <v>854</v>
      </c>
      <c r="C282" s="1036">
        <v>167.27</v>
      </c>
      <c r="D282" s="1036">
        <v>166.79</v>
      </c>
      <c r="E282" s="1036">
        <v>167.64</v>
      </c>
      <c r="F282" s="648">
        <v>7.5</v>
      </c>
      <c r="G282" s="648">
        <v>8.3800000000000008</v>
      </c>
      <c r="H282" s="647">
        <v>6.81</v>
      </c>
      <c r="J282" s="1041"/>
      <c r="K282" s="771"/>
      <c r="L282" s="1041"/>
      <c r="M282" s="771"/>
      <c r="N282" s="1041"/>
      <c r="O282" s="771"/>
    </row>
    <row r="283" spans="2:21">
      <c r="B283" s="1040" t="s">
        <v>853</v>
      </c>
      <c r="C283" s="1039">
        <v>166.91</v>
      </c>
      <c r="D283" s="1039">
        <v>165.46</v>
      </c>
      <c r="E283" s="1039">
        <v>168.04</v>
      </c>
      <c r="F283" s="1038">
        <v>5.38</v>
      </c>
      <c r="G283" s="1038">
        <v>6.01</v>
      </c>
      <c r="H283" s="1037">
        <v>4.8899999999999997</v>
      </c>
      <c r="J283" s="1041"/>
      <c r="K283" s="771"/>
      <c r="L283" s="1041"/>
      <c r="M283" s="771"/>
      <c r="N283" s="1041"/>
      <c r="O283" s="771"/>
    </row>
    <row r="284" spans="2:21">
      <c r="B284" s="649" t="s">
        <v>852</v>
      </c>
      <c r="C284" s="1036">
        <v>164.63</v>
      </c>
      <c r="D284" s="1036">
        <v>160.37</v>
      </c>
      <c r="E284" s="1036">
        <v>168.05</v>
      </c>
      <c r="F284" s="648">
        <v>4.95</v>
      </c>
      <c r="G284" s="648">
        <v>5.0999999999999996</v>
      </c>
      <c r="H284" s="647">
        <v>4.84</v>
      </c>
    </row>
    <row r="285" spans="2:21">
      <c r="B285" s="649" t="s">
        <v>851</v>
      </c>
      <c r="C285" s="1036">
        <v>163.52000000000001</v>
      </c>
      <c r="D285" s="1036">
        <v>157.86000000000001</v>
      </c>
      <c r="E285" s="1036">
        <v>168.1</v>
      </c>
      <c r="F285" s="648">
        <v>5.26</v>
      </c>
      <c r="G285" s="648">
        <v>5.77</v>
      </c>
      <c r="H285" s="647">
        <v>4.8499999999999996</v>
      </c>
    </row>
    <row r="286" spans="2:21">
      <c r="B286" s="1040" t="s">
        <v>850</v>
      </c>
      <c r="C286" s="1039">
        <v>164.1</v>
      </c>
      <c r="D286" s="1039">
        <v>158.44</v>
      </c>
      <c r="E286" s="1039">
        <v>168.66</v>
      </c>
      <c r="F286" s="1038">
        <v>5.01</v>
      </c>
      <c r="G286" s="1038">
        <v>6.51</v>
      </c>
      <c r="H286" s="1037">
        <v>3.85</v>
      </c>
    </row>
    <row r="287" spans="2:21">
      <c r="B287" s="649" t="s">
        <v>849</v>
      </c>
      <c r="C287" s="1036">
        <v>164.58</v>
      </c>
      <c r="D287" s="1036">
        <v>159.26</v>
      </c>
      <c r="E287" s="1036">
        <v>168.86</v>
      </c>
      <c r="F287" s="648">
        <v>4.82</v>
      </c>
      <c r="G287" s="648">
        <v>5.94</v>
      </c>
      <c r="H287" s="647">
        <v>3.95</v>
      </c>
    </row>
    <row r="288" spans="2:21">
      <c r="B288" s="649" t="s">
        <v>848</v>
      </c>
      <c r="C288" s="1036">
        <v>166.09</v>
      </c>
      <c r="D288" s="1036">
        <v>162.13999999999999</v>
      </c>
      <c r="E288" s="1036">
        <v>169.25</v>
      </c>
      <c r="F288" s="648">
        <v>4.6100000000000003</v>
      </c>
      <c r="G288" s="648">
        <v>5.21</v>
      </c>
      <c r="H288" s="647">
        <v>4.1399999999999997</v>
      </c>
    </row>
    <row r="289" spans="2:8">
      <c r="B289" s="649" t="s">
        <v>847</v>
      </c>
      <c r="C289" s="1036">
        <v>167.58</v>
      </c>
      <c r="D289" s="1036">
        <v>164.12</v>
      </c>
      <c r="E289" s="1036">
        <v>170.33</v>
      </c>
      <c r="F289" s="648">
        <v>4.4000000000000004</v>
      </c>
      <c r="G289" s="648">
        <v>6.27</v>
      </c>
      <c r="H289" s="647">
        <v>2.96</v>
      </c>
    </row>
    <row r="290" spans="2:8">
      <c r="B290" s="649" t="s">
        <v>725</v>
      </c>
      <c r="C290" s="1036">
        <v>168.09</v>
      </c>
      <c r="D290" s="1036">
        <v>165.42</v>
      </c>
      <c r="E290" s="1036">
        <v>170.21</v>
      </c>
      <c r="F290" s="648">
        <v>4.17</v>
      </c>
      <c r="G290" s="648">
        <v>5.76</v>
      </c>
      <c r="H290" s="647">
        <v>2.94</v>
      </c>
    </row>
    <row r="291" spans="2:8" ht="15" thickBot="1">
      <c r="B291" s="646" t="s">
        <v>846</v>
      </c>
      <c r="C291" s="1035">
        <v>168.77</v>
      </c>
      <c r="D291" s="1035">
        <v>166.81</v>
      </c>
      <c r="E291" s="1035">
        <v>170.32</v>
      </c>
      <c r="F291" s="645">
        <v>3.57</v>
      </c>
      <c r="G291" s="645">
        <v>4.0999999999999996</v>
      </c>
      <c r="H291" s="644">
        <v>3.15</v>
      </c>
    </row>
    <row r="292" spans="2:8" ht="15" thickTop="1"/>
  </sheetData>
  <mergeCells count="6">
    <mergeCell ref="B1:H1"/>
    <mergeCell ref="B2:H2"/>
    <mergeCell ref="B3:H3"/>
    <mergeCell ref="B4:B5"/>
    <mergeCell ref="C4:E4"/>
    <mergeCell ref="F4:H4"/>
  </mergeCells>
  <printOptions horizontalCentered="1"/>
  <pageMargins left="0.2" right="0.2" top="0.75" bottom="0.75" header="0.3" footer="0.3"/>
  <pageSetup paperSize="9" scale="95" orientation="portrait" r:id="rId1"/>
  <rowBreaks count="5" manualBreakCount="5">
    <brk id="44" min="1" max="7" man="1"/>
    <brk id="96" min="1" max="7" man="1"/>
    <brk id="148" min="1" max="7" man="1"/>
    <brk id="200" min="1" max="7" man="1"/>
    <brk id="252" min="1" max="7"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4"/>
  <sheetViews>
    <sheetView showGridLines="0" zoomScale="80" zoomScaleNormal="80" workbookViewId="0">
      <pane xSplit="3" ySplit="4" topLeftCell="D5" activePane="bottomRight" state="frozen"/>
      <selection activeCell="P54" sqref="P54"/>
      <selection pane="topRight" activeCell="P54" sqref="P54"/>
      <selection pane="bottomLeft" activeCell="P54" sqref="P54"/>
      <selection pane="bottomRight" activeCell="N53" sqref="N53"/>
    </sheetView>
  </sheetViews>
  <sheetFormatPr defaultColWidth="9.44140625" defaultRowHeight="15.6"/>
  <cols>
    <col min="1" max="1" width="4.44140625" style="3149" customWidth="1"/>
    <col min="2" max="2" width="13.44140625" style="3150" bestFit="1" customWidth="1"/>
    <col min="3" max="3" width="12" style="3150" customWidth="1"/>
    <col min="4" max="4" width="18.44140625" style="3149" customWidth="1"/>
    <col min="5" max="7" width="14.109375" style="3149" customWidth="1"/>
    <col min="8" max="8" width="16.44140625" style="3149" customWidth="1"/>
    <col min="9" max="9" width="11" style="3149" customWidth="1"/>
    <col min="10" max="10" width="12.44140625" style="3149" customWidth="1"/>
    <col min="11" max="11" width="13.44140625" style="3149" customWidth="1"/>
    <col min="12" max="233" width="9.44140625" style="3149"/>
    <col min="234" max="234" width="4.44140625" style="3149" customWidth="1"/>
    <col min="235" max="235" width="13.44140625" style="3149" bestFit="1" customWidth="1"/>
    <col min="236" max="236" width="14.44140625" style="3149" bestFit="1" customWidth="1"/>
    <col min="237" max="237" width="19.109375" style="3149" bestFit="1" customWidth="1"/>
    <col min="238" max="240" width="14.109375" style="3149" customWidth="1"/>
    <col min="241" max="241" width="19.109375" style="3149" bestFit="1" customWidth="1"/>
    <col min="242" max="244" width="14.109375" style="3149" customWidth="1"/>
    <col min="245" max="489" width="9.44140625" style="3149"/>
    <col min="490" max="490" width="4.44140625" style="3149" customWidth="1"/>
    <col min="491" max="491" width="13.44140625" style="3149" bestFit="1" customWidth="1"/>
    <col min="492" max="492" width="14.44140625" style="3149" bestFit="1" customWidth="1"/>
    <col min="493" max="493" width="19.109375" style="3149" bestFit="1" customWidth="1"/>
    <col min="494" max="496" width="14.109375" style="3149" customWidth="1"/>
    <col min="497" max="497" width="19.109375" style="3149" bestFit="1" customWidth="1"/>
    <col min="498" max="500" width="14.109375" style="3149" customWidth="1"/>
    <col min="501" max="745" width="9.44140625" style="3149"/>
    <col min="746" max="746" width="4.44140625" style="3149" customWidth="1"/>
    <col min="747" max="747" width="13.44140625" style="3149" bestFit="1" customWidth="1"/>
    <col min="748" max="748" width="14.44140625" style="3149" bestFit="1" customWidth="1"/>
    <col min="749" max="749" width="19.109375" style="3149" bestFit="1" customWidth="1"/>
    <col min="750" max="752" width="14.109375" style="3149" customWidth="1"/>
    <col min="753" max="753" width="19.109375" style="3149" bestFit="1" customWidth="1"/>
    <col min="754" max="756" width="14.109375" style="3149" customWidth="1"/>
    <col min="757" max="1001" width="9.44140625" style="3149"/>
    <col min="1002" max="1002" width="4.44140625" style="3149" customWidth="1"/>
    <col min="1003" max="1003" width="13.44140625" style="3149" bestFit="1" customWidth="1"/>
    <col min="1004" max="1004" width="14.44140625" style="3149" bestFit="1" customWidth="1"/>
    <col min="1005" max="1005" width="19.109375" style="3149" bestFit="1" customWidth="1"/>
    <col min="1006" max="1008" width="14.109375" style="3149" customWidth="1"/>
    <col min="1009" max="1009" width="19.109375" style="3149" bestFit="1" customWidth="1"/>
    <col min="1010" max="1012" width="14.109375" style="3149" customWidth="1"/>
    <col min="1013" max="1257" width="9.44140625" style="3149"/>
    <col min="1258" max="1258" width="4.44140625" style="3149" customWidth="1"/>
    <col min="1259" max="1259" width="13.44140625" style="3149" bestFit="1" customWidth="1"/>
    <col min="1260" max="1260" width="14.44140625" style="3149" bestFit="1" customWidth="1"/>
    <col min="1261" max="1261" width="19.109375" style="3149" bestFit="1" customWidth="1"/>
    <col min="1262" max="1264" width="14.109375" style="3149" customWidth="1"/>
    <col min="1265" max="1265" width="19.109375" style="3149" bestFit="1" customWidth="1"/>
    <col min="1266" max="1268" width="14.109375" style="3149" customWidth="1"/>
    <col min="1269" max="1513" width="9.44140625" style="3149"/>
    <col min="1514" max="1514" width="4.44140625" style="3149" customWidth="1"/>
    <col min="1515" max="1515" width="13.44140625" style="3149" bestFit="1" customWidth="1"/>
    <col min="1516" max="1516" width="14.44140625" style="3149" bestFit="1" customWidth="1"/>
    <col min="1517" max="1517" width="19.109375" style="3149" bestFit="1" customWidth="1"/>
    <col min="1518" max="1520" width="14.109375" style="3149" customWidth="1"/>
    <col min="1521" max="1521" width="19.109375" style="3149" bestFit="1" customWidth="1"/>
    <col min="1522" max="1524" width="14.109375" style="3149" customWidth="1"/>
    <col min="1525" max="1769" width="9.44140625" style="3149"/>
    <col min="1770" max="1770" width="4.44140625" style="3149" customWidth="1"/>
    <col min="1771" max="1771" width="13.44140625" style="3149" bestFit="1" customWidth="1"/>
    <col min="1772" max="1772" width="14.44140625" style="3149" bestFit="1" customWidth="1"/>
    <col min="1773" max="1773" width="19.109375" style="3149" bestFit="1" customWidth="1"/>
    <col min="1774" max="1776" width="14.109375" style="3149" customWidth="1"/>
    <col min="1777" max="1777" width="19.109375" style="3149" bestFit="1" customWidth="1"/>
    <col min="1778" max="1780" width="14.109375" style="3149" customWidth="1"/>
    <col min="1781" max="2025" width="9.44140625" style="3149"/>
    <col min="2026" max="2026" width="4.44140625" style="3149" customWidth="1"/>
    <col min="2027" max="2027" width="13.44140625" style="3149" bestFit="1" customWidth="1"/>
    <col min="2028" max="2028" width="14.44140625" style="3149" bestFit="1" customWidth="1"/>
    <col min="2029" max="2029" width="19.109375" style="3149" bestFit="1" customWidth="1"/>
    <col min="2030" max="2032" width="14.109375" style="3149" customWidth="1"/>
    <col min="2033" max="2033" width="19.109375" style="3149" bestFit="1" customWidth="1"/>
    <col min="2034" max="2036" width="14.109375" style="3149" customWidth="1"/>
    <col min="2037" max="2281" width="9.44140625" style="3149"/>
    <col min="2282" max="2282" width="4.44140625" style="3149" customWidth="1"/>
    <col min="2283" max="2283" width="13.44140625" style="3149" bestFit="1" customWidth="1"/>
    <col min="2284" max="2284" width="14.44140625" style="3149" bestFit="1" customWidth="1"/>
    <col min="2285" max="2285" width="19.109375" style="3149" bestFit="1" customWidth="1"/>
    <col min="2286" max="2288" width="14.109375" style="3149" customWidth="1"/>
    <col min="2289" max="2289" width="19.109375" style="3149" bestFit="1" customWidth="1"/>
    <col min="2290" max="2292" width="14.109375" style="3149" customWidth="1"/>
    <col min="2293" max="2537" width="9.44140625" style="3149"/>
    <col min="2538" max="2538" width="4.44140625" style="3149" customWidth="1"/>
    <col min="2539" max="2539" width="13.44140625" style="3149" bestFit="1" customWidth="1"/>
    <col min="2540" max="2540" width="14.44140625" style="3149" bestFit="1" customWidth="1"/>
    <col min="2541" max="2541" width="19.109375" style="3149" bestFit="1" customWidth="1"/>
    <col min="2542" max="2544" width="14.109375" style="3149" customWidth="1"/>
    <col min="2545" max="2545" width="19.109375" style="3149" bestFit="1" customWidth="1"/>
    <col min="2546" max="2548" width="14.109375" style="3149" customWidth="1"/>
    <col min="2549" max="2793" width="9.44140625" style="3149"/>
    <col min="2794" max="2794" width="4.44140625" style="3149" customWidth="1"/>
    <col min="2795" max="2795" width="13.44140625" style="3149" bestFit="1" customWidth="1"/>
    <col min="2796" max="2796" width="14.44140625" style="3149" bestFit="1" customWidth="1"/>
    <col min="2797" max="2797" width="19.109375" style="3149" bestFit="1" customWidth="1"/>
    <col min="2798" max="2800" width="14.109375" style="3149" customWidth="1"/>
    <col min="2801" max="2801" width="19.109375" style="3149" bestFit="1" customWidth="1"/>
    <col min="2802" max="2804" width="14.109375" style="3149" customWidth="1"/>
    <col min="2805" max="3049" width="9.44140625" style="3149"/>
    <col min="3050" max="3050" width="4.44140625" style="3149" customWidth="1"/>
    <col min="3051" max="3051" width="13.44140625" style="3149" bestFit="1" customWidth="1"/>
    <col min="3052" max="3052" width="14.44140625" style="3149" bestFit="1" customWidth="1"/>
    <col min="3053" max="3053" width="19.109375" style="3149" bestFit="1" customWidth="1"/>
    <col min="3054" max="3056" width="14.109375" style="3149" customWidth="1"/>
    <col min="3057" max="3057" width="19.109375" style="3149" bestFit="1" customWidth="1"/>
    <col min="3058" max="3060" width="14.109375" style="3149" customWidth="1"/>
    <col min="3061" max="3305" width="9.44140625" style="3149"/>
    <col min="3306" max="3306" width="4.44140625" style="3149" customWidth="1"/>
    <col min="3307" max="3307" width="13.44140625" style="3149" bestFit="1" customWidth="1"/>
    <col min="3308" max="3308" width="14.44140625" style="3149" bestFit="1" customWidth="1"/>
    <col min="3309" max="3309" width="19.109375" style="3149" bestFit="1" customWidth="1"/>
    <col min="3310" max="3312" width="14.109375" style="3149" customWidth="1"/>
    <col min="3313" max="3313" width="19.109375" style="3149" bestFit="1" customWidth="1"/>
    <col min="3314" max="3316" width="14.109375" style="3149" customWidth="1"/>
    <col min="3317" max="3561" width="9.44140625" style="3149"/>
    <col min="3562" max="3562" width="4.44140625" style="3149" customWidth="1"/>
    <col min="3563" max="3563" width="13.44140625" style="3149" bestFit="1" customWidth="1"/>
    <col min="3564" max="3564" width="14.44140625" style="3149" bestFit="1" customWidth="1"/>
    <col min="3565" max="3565" width="19.109375" style="3149" bestFit="1" customWidth="1"/>
    <col min="3566" max="3568" width="14.109375" style="3149" customWidth="1"/>
    <col min="3569" max="3569" width="19.109375" style="3149" bestFit="1" customWidth="1"/>
    <col min="3570" max="3572" width="14.109375" style="3149" customWidth="1"/>
    <col min="3573" max="3817" width="9.44140625" style="3149"/>
    <col min="3818" max="3818" width="4.44140625" style="3149" customWidth="1"/>
    <col min="3819" max="3819" width="13.44140625" style="3149" bestFit="1" customWidth="1"/>
    <col min="3820" max="3820" width="14.44140625" style="3149" bestFit="1" customWidth="1"/>
    <col min="3821" max="3821" width="19.109375" style="3149" bestFit="1" customWidth="1"/>
    <col min="3822" max="3824" width="14.109375" style="3149" customWidth="1"/>
    <col min="3825" max="3825" width="19.109375" style="3149" bestFit="1" customWidth="1"/>
    <col min="3826" max="3828" width="14.109375" style="3149" customWidth="1"/>
    <col min="3829" max="4073" width="9.44140625" style="3149"/>
    <col min="4074" max="4074" width="4.44140625" style="3149" customWidth="1"/>
    <col min="4075" max="4075" width="13.44140625" style="3149" bestFit="1" customWidth="1"/>
    <col min="4076" max="4076" width="14.44140625" style="3149" bestFit="1" customWidth="1"/>
    <col min="4077" max="4077" width="19.109375" style="3149" bestFit="1" customWidth="1"/>
    <col min="4078" max="4080" width="14.109375" style="3149" customWidth="1"/>
    <col min="4081" max="4081" width="19.109375" style="3149" bestFit="1" customWidth="1"/>
    <col min="4082" max="4084" width="14.109375" style="3149" customWidth="1"/>
    <col min="4085" max="4329" width="9.44140625" style="3149"/>
    <col min="4330" max="4330" width="4.44140625" style="3149" customWidth="1"/>
    <col min="4331" max="4331" width="13.44140625" style="3149" bestFit="1" customWidth="1"/>
    <col min="4332" max="4332" width="14.44140625" style="3149" bestFit="1" customWidth="1"/>
    <col min="4333" max="4333" width="19.109375" style="3149" bestFit="1" customWidth="1"/>
    <col min="4334" max="4336" width="14.109375" style="3149" customWidth="1"/>
    <col min="4337" max="4337" width="19.109375" style="3149" bestFit="1" customWidth="1"/>
    <col min="4338" max="4340" width="14.109375" style="3149" customWidth="1"/>
    <col min="4341" max="4585" width="9.44140625" style="3149"/>
    <col min="4586" max="4586" width="4.44140625" style="3149" customWidth="1"/>
    <col min="4587" max="4587" width="13.44140625" style="3149" bestFit="1" customWidth="1"/>
    <col min="4588" max="4588" width="14.44140625" style="3149" bestFit="1" customWidth="1"/>
    <col min="4589" max="4589" width="19.109375" style="3149" bestFit="1" customWidth="1"/>
    <col min="4590" max="4592" width="14.109375" style="3149" customWidth="1"/>
    <col min="4593" max="4593" width="19.109375" style="3149" bestFit="1" customWidth="1"/>
    <col min="4594" max="4596" width="14.109375" style="3149" customWidth="1"/>
    <col min="4597" max="4841" width="9.44140625" style="3149"/>
    <col min="4842" max="4842" width="4.44140625" style="3149" customWidth="1"/>
    <col min="4843" max="4843" width="13.44140625" style="3149" bestFit="1" customWidth="1"/>
    <col min="4844" max="4844" width="14.44140625" style="3149" bestFit="1" customWidth="1"/>
    <col min="4845" max="4845" width="19.109375" style="3149" bestFit="1" customWidth="1"/>
    <col min="4846" max="4848" width="14.109375" style="3149" customWidth="1"/>
    <col min="4849" max="4849" width="19.109375" style="3149" bestFit="1" customWidth="1"/>
    <col min="4850" max="4852" width="14.109375" style="3149" customWidth="1"/>
    <col min="4853" max="5097" width="9.44140625" style="3149"/>
    <col min="5098" max="5098" width="4.44140625" style="3149" customWidth="1"/>
    <col min="5099" max="5099" width="13.44140625" style="3149" bestFit="1" customWidth="1"/>
    <col min="5100" max="5100" width="14.44140625" style="3149" bestFit="1" customWidth="1"/>
    <col min="5101" max="5101" width="19.109375" style="3149" bestFit="1" customWidth="1"/>
    <col min="5102" max="5104" width="14.109375" style="3149" customWidth="1"/>
    <col min="5105" max="5105" width="19.109375" style="3149" bestFit="1" customWidth="1"/>
    <col min="5106" max="5108" width="14.109375" style="3149" customWidth="1"/>
    <col min="5109" max="5353" width="9.44140625" style="3149"/>
    <col min="5354" max="5354" width="4.44140625" style="3149" customWidth="1"/>
    <col min="5355" max="5355" width="13.44140625" style="3149" bestFit="1" customWidth="1"/>
    <col min="5356" max="5356" width="14.44140625" style="3149" bestFit="1" customWidth="1"/>
    <col min="5357" max="5357" width="19.109375" style="3149" bestFit="1" customWidth="1"/>
    <col min="5358" max="5360" width="14.109375" style="3149" customWidth="1"/>
    <col min="5361" max="5361" width="19.109375" style="3149" bestFit="1" customWidth="1"/>
    <col min="5362" max="5364" width="14.109375" style="3149" customWidth="1"/>
    <col min="5365" max="5609" width="9.44140625" style="3149"/>
    <col min="5610" max="5610" width="4.44140625" style="3149" customWidth="1"/>
    <col min="5611" max="5611" width="13.44140625" style="3149" bestFit="1" customWidth="1"/>
    <col min="5612" max="5612" width="14.44140625" style="3149" bestFit="1" customWidth="1"/>
    <col min="5613" max="5613" width="19.109375" style="3149" bestFit="1" customWidth="1"/>
    <col min="5614" max="5616" width="14.109375" style="3149" customWidth="1"/>
    <col min="5617" max="5617" width="19.109375" style="3149" bestFit="1" customWidth="1"/>
    <col min="5618" max="5620" width="14.109375" style="3149" customWidth="1"/>
    <col min="5621" max="5865" width="9.44140625" style="3149"/>
    <col min="5866" max="5866" width="4.44140625" style="3149" customWidth="1"/>
    <col min="5867" max="5867" width="13.44140625" style="3149" bestFit="1" customWidth="1"/>
    <col min="5868" max="5868" width="14.44140625" style="3149" bestFit="1" customWidth="1"/>
    <col min="5869" max="5869" width="19.109375" style="3149" bestFit="1" customWidth="1"/>
    <col min="5870" max="5872" width="14.109375" style="3149" customWidth="1"/>
    <col min="5873" max="5873" width="19.109375" style="3149" bestFit="1" customWidth="1"/>
    <col min="5874" max="5876" width="14.109375" style="3149" customWidth="1"/>
    <col min="5877" max="6121" width="9.44140625" style="3149"/>
    <col min="6122" max="6122" width="4.44140625" style="3149" customWidth="1"/>
    <col min="6123" max="6123" width="13.44140625" style="3149" bestFit="1" customWidth="1"/>
    <col min="6124" max="6124" width="14.44140625" style="3149" bestFit="1" customWidth="1"/>
    <col min="6125" max="6125" width="19.109375" style="3149" bestFit="1" customWidth="1"/>
    <col min="6126" max="6128" width="14.109375" style="3149" customWidth="1"/>
    <col min="6129" max="6129" width="19.109375" style="3149" bestFit="1" customWidth="1"/>
    <col min="6130" max="6132" width="14.109375" style="3149" customWidth="1"/>
    <col min="6133" max="6377" width="9.44140625" style="3149"/>
    <col min="6378" max="6378" width="4.44140625" style="3149" customWidth="1"/>
    <col min="6379" max="6379" width="13.44140625" style="3149" bestFit="1" customWidth="1"/>
    <col min="6380" max="6380" width="14.44140625" style="3149" bestFit="1" customWidth="1"/>
    <col min="6381" max="6381" width="19.109375" style="3149" bestFit="1" customWidth="1"/>
    <col min="6382" max="6384" width="14.109375" style="3149" customWidth="1"/>
    <col min="6385" max="6385" width="19.109375" style="3149" bestFit="1" customWidth="1"/>
    <col min="6386" max="6388" width="14.109375" style="3149" customWidth="1"/>
    <col min="6389" max="6633" width="9.44140625" style="3149"/>
    <col min="6634" max="6634" width="4.44140625" style="3149" customWidth="1"/>
    <col min="6635" max="6635" width="13.44140625" style="3149" bestFit="1" customWidth="1"/>
    <col min="6636" max="6636" width="14.44140625" style="3149" bestFit="1" customWidth="1"/>
    <col min="6637" max="6637" width="19.109375" style="3149" bestFit="1" customWidth="1"/>
    <col min="6638" max="6640" width="14.109375" style="3149" customWidth="1"/>
    <col min="6641" max="6641" width="19.109375" style="3149" bestFit="1" customWidth="1"/>
    <col min="6642" max="6644" width="14.109375" style="3149" customWidth="1"/>
    <col min="6645" max="6889" width="9.44140625" style="3149"/>
    <col min="6890" max="6890" width="4.44140625" style="3149" customWidth="1"/>
    <col min="6891" max="6891" width="13.44140625" style="3149" bestFit="1" customWidth="1"/>
    <col min="6892" max="6892" width="14.44140625" style="3149" bestFit="1" customWidth="1"/>
    <col min="6893" max="6893" width="19.109375" style="3149" bestFit="1" customWidth="1"/>
    <col min="6894" max="6896" width="14.109375" style="3149" customWidth="1"/>
    <col min="6897" max="6897" width="19.109375" style="3149" bestFit="1" customWidth="1"/>
    <col min="6898" max="6900" width="14.109375" style="3149" customWidth="1"/>
    <col min="6901" max="7145" width="9.44140625" style="3149"/>
    <col min="7146" max="7146" width="4.44140625" style="3149" customWidth="1"/>
    <col min="7147" max="7147" width="13.44140625" style="3149" bestFit="1" customWidth="1"/>
    <col min="7148" max="7148" width="14.44140625" style="3149" bestFit="1" customWidth="1"/>
    <col min="7149" max="7149" width="19.109375" style="3149" bestFit="1" customWidth="1"/>
    <col min="7150" max="7152" width="14.109375" style="3149" customWidth="1"/>
    <col min="7153" max="7153" width="19.109375" style="3149" bestFit="1" customWidth="1"/>
    <col min="7154" max="7156" width="14.109375" style="3149" customWidth="1"/>
    <col min="7157" max="7401" width="9.44140625" style="3149"/>
    <col min="7402" max="7402" width="4.44140625" style="3149" customWidth="1"/>
    <col min="7403" max="7403" width="13.44140625" style="3149" bestFit="1" customWidth="1"/>
    <col min="7404" max="7404" width="14.44140625" style="3149" bestFit="1" customWidth="1"/>
    <col min="7405" max="7405" width="19.109375" style="3149" bestFit="1" customWidth="1"/>
    <col min="7406" max="7408" width="14.109375" style="3149" customWidth="1"/>
    <col min="7409" max="7409" width="19.109375" style="3149" bestFit="1" customWidth="1"/>
    <col min="7410" max="7412" width="14.109375" style="3149" customWidth="1"/>
    <col min="7413" max="7657" width="9.44140625" style="3149"/>
    <col min="7658" max="7658" width="4.44140625" style="3149" customWidth="1"/>
    <col min="7659" max="7659" width="13.44140625" style="3149" bestFit="1" customWidth="1"/>
    <col min="7660" max="7660" width="14.44140625" style="3149" bestFit="1" customWidth="1"/>
    <col min="7661" max="7661" width="19.109375" style="3149" bestFit="1" customWidth="1"/>
    <col min="7662" max="7664" width="14.109375" style="3149" customWidth="1"/>
    <col min="7665" max="7665" width="19.109375" style="3149" bestFit="1" customWidth="1"/>
    <col min="7666" max="7668" width="14.109375" style="3149" customWidth="1"/>
    <col min="7669" max="7913" width="9.44140625" style="3149"/>
    <col min="7914" max="7914" width="4.44140625" style="3149" customWidth="1"/>
    <col min="7915" max="7915" width="13.44140625" style="3149" bestFit="1" customWidth="1"/>
    <col min="7916" max="7916" width="14.44140625" style="3149" bestFit="1" customWidth="1"/>
    <col min="7917" max="7917" width="19.109375" style="3149" bestFit="1" customWidth="1"/>
    <col min="7918" max="7920" width="14.109375" style="3149" customWidth="1"/>
    <col min="7921" max="7921" width="19.109375" style="3149" bestFit="1" customWidth="1"/>
    <col min="7922" max="7924" width="14.109375" style="3149" customWidth="1"/>
    <col min="7925" max="8169" width="9.44140625" style="3149"/>
    <col min="8170" max="8170" width="4.44140625" style="3149" customWidth="1"/>
    <col min="8171" max="8171" width="13.44140625" style="3149" bestFit="1" customWidth="1"/>
    <col min="8172" max="8172" width="14.44140625" style="3149" bestFit="1" customWidth="1"/>
    <col min="8173" max="8173" width="19.109375" style="3149" bestFit="1" customWidth="1"/>
    <col min="8174" max="8176" width="14.109375" style="3149" customWidth="1"/>
    <col min="8177" max="8177" width="19.109375" style="3149" bestFit="1" customWidth="1"/>
    <col min="8178" max="8180" width="14.109375" style="3149" customWidth="1"/>
    <col min="8181" max="8425" width="9.44140625" style="3149"/>
    <col min="8426" max="8426" width="4.44140625" style="3149" customWidth="1"/>
    <col min="8427" max="8427" width="13.44140625" style="3149" bestFit="1" customWidth="1"/>
    <col min="8428" max="8428" width="14.44140625" style="3149" bestFit="1" customWidth="1"/>
    <col min="8429" max="8429" width="19.109375" style="3149" bestFit="1" customWidth="1"/>
    <col min="8430" max="8432" width="14.109375" style="3149" customWidth="1"/>
    <col min="8433" max="8433" width="19.109375" style="3149" bestFit="1" customWidth="1"/>
    <col min="8434" max="8436" width="14.109375" style="3149" customWidth="1"/>
    <col min="8437" max="8681" width="9.44140625" style="3149"/>
    <col min="8682" max="8682" width="4.44140625" style="3149" customWidth="1"/>
    <col min="8683" max="8683" width="13.44140625" style="3149" bestFit="1" customWidth="1"/>
    <col min="8684" max="8684" width="14.44140625" style="3149" bestFit="1" customWidth="1"/>
    <col min="8685" max="8685" width="19.109375" style="3149" bestFit="1" customWidth="1"/>
    <col min="8686" max="8688" width="14.109375" style="3149" customWidth="1"/>
    <col min="8689" max="8689" width="19.109375" style="3149" bestFit="1" customWidth="1"/>
    <col min="8690" max="8692" width="14.109375" style="3149" customWidth="1"/>
    <col min="8693" max="8937" width="9.44140625" style="3149"/>
    <col min="8938" max="8938" width="4.44140625" style="3149" customWidth="1"/>
    <col min="8939" max="8939" width="13.44140625" style="3149" bestFit="1" customWidth="1"/>
    <col min="8940" max="8940" width="14.44140625" style="3149" bestFit="1" customWidth="1"/>
    <col min="8941" max="8941" width="19.109375" style="3149" bestFit="1" customWidth="1"/>
    <col min="8942" max="8944" width="14.109375" style="3149" customWidth="1"/>
    <col min="8945" max="8945" width="19.109375" style="3149" bestFit="1" customWidth="1"/>
    <col min="8946" max="8948" width="14.109375" style="3149" customWidth="1"/>
    <col min="8949" max="9193" width="9.44140625" style="3149"/>
    <col min="9194" max="9194" width="4.44140625" style="3149" customWidth="1"/>
    <col min="9195" max="9195" width="13.44140625" style="3149" bestFit="1" customWidth="1"/>
    <col min="9196" max="9196" width="14.44140625" style="3149" bestFit="1" customWidth="1"/>
    <col min="9197" max="9197" width="19.109375" style="3149" bestFit="1" customWidth="1"/>
    <col min="9198" max="9200" width="14.109375" style="3149" customWidth="1"/>
    <col min="9201" max="9201" width="19.109375" style="3149" bestFit="1" customWidth="1"/>
    <col min="9202" max="9204" width="14.109375" style="3149" customWidth="1"/>
    <col min="9205" max="9449" width="9.44140625" style="3149"/>
    <col min="9450" max="9450" width="4.44140625" style="3149" customWidth="1"/>
    <col min="9451" max="9451" width="13.44140625" style="3149" bestFit="1" customWidth="1"/>
    <col min="9452" max="9452" width="14.44140625" style="3149" bestFit="1" customWidth="1"/>
    <col min="9453" max="9453" width="19.109375" style="3149" bestFit="1" customWidth="1"/>
    <col min="9454" max="9456" width="14.109375" style="3149" customWidth="1"/>
    <col min="9457" max="9457" width="19.109375" style="3149" bestFit="1" customWidth="1"/>
    <col min="9458" max="9460" width="14.109375" style="3149" customWidth="1"/>
    <col min="9461" max="9705" width="9.44140625" style="3149"/>
    <col min="9706" max="9706" width="4.44140625" style="3149" customWidth="1"/>
    <col min="9707" max="9707" width="13.44140625" style="3149" bestFit="1" customWidth="1"/>
    <col min="9708" max="9708" width="14.44140625" style="3149" bestFit="1" customWidth="1"/>
    <col min="9709" max="9709" width="19.109375" style="3149" bestFit="1" customWidth="1"/>
    <col min="9710" max="9712" width="14.109375" style="3149" customWidth="1"/>
    <col min="9713" max="9713" width="19.109375" style="3149" bestFit="1" customWidth="1"/>
    <col min="9714" max="9716" width="14.109375" style="3149" customWidth="1"/>
    <col min="9717" max="9961" width="9.44140625" style="3149"/>
    <col min="9962" max="9962" width="4.44140625" style="3149" customWidth="1"/>
    <col min="9963" max="9963" width="13.44140625" style="3149" bestFit="1" customWidth="1"/>
    <col min="9964" max="9964" width="14.44140625" style="3149" bestFit="1" customWidth="1"/>
    <col min="9965" max="9965" width="19.109375" style="3149" bestFit="1" customWidth="1"/>
    <col min="9966" max="9968" width="14.109375" style="3149" customWidth="1"/>
    <col min="9969" max="9969" width="19.109375" style="3149" bestFit="1" customWidth="1"/>
    <col min="9970" max="9972" width="14.109375" style="3149" customWidth="1"/>
    <col min="9973" max="10217" width="9.44140625" style="3149"/>
    <col min="10218" max="10218" width="4.44140625" style="3149" customWidth="1"/>
    <col min="10219" max="10219" width="13.44140625" style="3149" bestFit="1" customWidth="1"/>
    <col min="10220" max="10220" width="14.44140625" style="3149" bestFit="1" customWidth="1"/>
    <col min="10221" max="10221" width="19.109375" style="3149" bestFit="1" customWidth="1"/>
    <col min="10222" max="10224" width="14.109375" style="3149" customWidth="1"/>
    <col min="10225" max="10225" width="19.109375" style="3149" bestFit="1" customWidth="1"/>
    <col min="10226" max="10228" width="14.109375" style="3149" customWidth="1"/>
    <col min="10229" max="10473" width="9.44140625" style="3149"/>
    <col min="10474" max="10474" width="4.44140625" style="3149" customWidth="1"/>
    <col min="10475" max="10475" width="13.44140625" style="3149" bestFit="1" customWidth="1"/>
    <col min="10476" max="10476" width="14.44140625" style="3149" bestFit="1" customWidth="1"/>
    <col min="10477" max="10477" width="19.109375" style="3149" bestFit="1" customWidth="1"/>
    <col min="10478" max="10480" width="14.109375" style="3149" customWidth="1"/>
    <col min="10481" max="10481" width="19.109375" style="3149" bestFit="1" customWidth="1"/>
    <col min="10482" max="10484" width="14.109375" style="3149" customWidth="1"/>
    <col min="10485" max="10729" width="9.44140625" style="3149"/>
    <col min="10730" max="10730" width="4.44140625" style="3149" customWidth="1"/>
    <col min="10731" max="10731" width="13.44140625" style="3149" bestFit="1" customWidth="1"/>
    <col min="10732" max="10732" width="14.44140625" style="3149" bestFit="1" customWidth="1"/>
    <col min="10733" max="10733" width="19.109375" style="3149" bestFit="1" customWidth="1"/>
    <col min="10734" max="10736" width="14.109375" style="3149" customWidth="1"/>
    <col min="10737" max="10737" width="19.109375" style="3149" bestFit="1" customWidth="1"/>
    <col min="10738" max="10740" width="14.109375" style="3149" customWidth="1"/>
    <col min="10741" max="10985" width="9.44140625" style="3149"/>
    <col min="10986" max="10986" width="4.44140625" style="3149" customWidth="1"/>
    <col min="10987" max="10987" width="13.44140625" style="3149" bestFit="1" customWidth="1"/>
    <col min="10988" max="10988" width="14.44140625" style="3149" bestFit="1" customWidth="1"/>
    <col min="10989" max="10989" width="19.109375" style="3149" bestFit="1" customWidth="1"/>
    <col min="10990" max="10992" width="14.109375" style="3149" customWidth="1"/>
    <col min="10993" max="10993" width="19.109375" style="3149" bestFit="1" customWidth="1"/>
    <col min="10994" max="10996" width="14.109375" style="3149" customWidth="1"/>
    <col min="10997" max="11241" width="9.44140625" style="3149"/>
    <col min="11242" max="11242" width="4.44140625" style="3149" customWidth="1"/>
    <col min="11243" max="11243" width="13.44140625" style="3149" bestFit="1" customWidth="1"/>
    <col min="11244" max="11244" width="14.44140625" style="3149" bestFit="1" customWidth="1"/>
    <col min="11245" max="11245" width="19.109375" style="3149" bestFit="1" customWidth="1"/>
    <col min="11246" max="11248" width="14.109375" style="3149" customWidth="1"/>
    <col min="11249" max="11249" width="19.109375" style="3149" bestFit="1" customWidth="1"/>
    <col min="11250" max="11252" width="14.109375" style="3149" customWidth="1"/>
    <col min="11253" max="11497" width="9.44140625" style="3149"/>
    <col min="11498" max="11498" width="4.44140625" style="3149" customWidth="1"/>
    <col min="11499" max="11499" width="13.44140625" style="3149" bestFit="1" customWidth="1"/>
    <col min="11500" max="11500" width="14.44140625" style="3149" bestFit="1" customWidth="1"/>
    <col min="11501" max="11501" width="19.109375" style="3149" bestFit="1" customWidth="1"/>
    <col min="11502" max="11504" width="14.109375" style="3149" customWidth="1"/>
    <col min="11505" max="11505" width="19.109375" style="3149" bestFit="1" customWidth="1"/>
    <col min="11506" max="11508" width="14.109375" style="3149" customWidth="1"/>
    <col min="11509" max="11753" width="9.44140625" style="3149"/>
    <col min="11754" max="11754" width="4.44140625" style="3149" customWidth="1"/>
    <col min="11755" max="11755" width="13.44140625" style="3149" bestFit="1" customWidth="1"/>
    <col min="11756" max="11756" width="14.44140625" style="3149" bestFit="1" customWidth="1"/>
    <col min="11757" max="11757" width="19.109375" style="3149" bestFit="1" customWidth="1"/>
    <col min="11758" max="11760" width="14.109375" style="3149" customWidth="1"/>
    <col min="11761" max="11761" width="19.109375" style="3149" bestFit="1" customWidth="1"/>
    <col min="11762" max="11764" width="14.109375" style="3149" customWidth="1"/>
    <col min="11765" max="12009" width="9.44140625" style="3149"/>
    <col min="12010" max="12010" width="4.44140625" style="3149" customWidth="1"/>
    <col min="12011" max="12011" width="13.44140625" style="3149" bestFit="1" customWidth="1"/>
    <col min="12012" max="12012" width="14.44140625" style="3149" bestFit="1" customWidth="1"/>
    <col min="12013" max="12013" width="19.109375" style="3149" bestFit="1" customWidth="1"/>
    <col min="12014" max="12016" width="14.109375" style="3149" customWidth="1"/>
    <col min="12017" max="12017" width="19.109375" style="3149" bestFit="1" customWidth="1"/>
    <col min="12018" max="12020" width="14.109375" style="3149" customWidth="1"/>
    <col min="12021" max="12265" width="9.44140625" style="3149"/>
    <col min="12266" max="12266" width="4.44140625" style="3149" customWidth="1"/>
    <col min="12267" max="12267" width="13.44140625" style="3149" bestFit="1" customWidth="1"/>
    <col min="12268" max="12268" width="14.44140625" style="3149" bestFit="1" customWidth="1"/>
    <col min="12269" max="12269" width="19.109375" style="3149" bestFit="1" customWidth="1"/>
    <col min="12270" max="12272" width="14.109375" style="3149" customWidth="1"/>
    <col min="12273" max="12273" width="19.109375" style="3149" bestFit="1" customWidth="1"/>
    <col min="12274" max="12276" width="14.109375" style="3149" customWidth="1"/>
    <col min="12277" max="12521" width="9.44140625" style="3149"/>
    <col min="12522" max="12522" width="4.44140625" style="3149" customWidth="1"/>
    <col min="12523" max="12523" width="13.44140625" style="3149" bestFit="1" customWidth="1"/>
    <col min="12524" max="12524" width="14.44140625" style="3149" bestFit="1" customWidth="1"/>
    <col min="12525" max="12525" width="19.109375" style="3149" bestFit="1" customWidth="1"/>
    <col min="12526" max="12528" width="14.109375" style="3149" customWidth="1"/>
    <col min="12529" max="12529" width="19.109375" style="3149" bestFit="1" customWidth="1"/>
    <col min="12530" max="12532" width="14.109375" style="3149" customWidth="1"/>
    <col min="12533" max="12777" width="9.44140625" style="3149"/>
    <col min="12778" max="12778" width="4.44140625" style="3149" customWidth="1"/>
    <col min="12779" max="12779" width="13.44140625" style="3149" bestFit="1" customWidth="1"/>
    <col min="12780" max="12780" width="14.44140625" style="3149" bestFit="1" customWidth="1"/>
    <col min="12781" max="12781" width="19.109375" style="3149" bestFit="1" customWidth="1"/>
    <col min="12782" max="12784" width="14.109375" style="3149" customWidth="1"/>
    <col min="12785" max="12785" width="19.109375" style="3149" bestFit="1" customWidth="1"/>
    <col min="12786" max="12788" width="14.109375" style="3149" customWidth="1"/>
    <col min="12789" max="13033" width="9.44140625" style="3149"/>
    <col min="13034" max="13034" width="4.44140625" style="3149" customWidth="1"/>
    <col min="13035" max="13035" width="13.44140625" style="3149" bestFit="1" customWidth="1"/>
    <col min="13036" max="13036" width="14.44140625" style="3149" bestFit="1" customWidth="1"/>
    <col min="13037" max="13037" width="19.109375" style="3149" bestFit="1" customWidth="1"/>
    <col min="13038" max="13040" width="14.109375" style="3149" customWidth="1"/>
    <col min="13041" max="13041" width="19.109375" style="3149" bestFit="1" customWidth="1"/>
    <col min="13042" max="13044" width="14.109375" style="3149" customWidth="1"/>
    <col min="13045" max="13289" width="9.44140625" style="3149"/>
    <col min="13290" max="13290" width="4.44140625" style="3149" customWidth="1"/>
    <col min="13291" max="13291" width="13.44140625" style="3149" bestFit="1" customWidth="1"/>
    <col min="13292" max="13292" width="14.44140625" style="3149" bestFit="1" customWidth="1"/>
    <col min="13293" max="13293" width="19.109375" style="3149" bestFit="1" customWidth="1"/>
    <col min="13294" max="13296" width="14.109375" style="3149" customWidth="1"/>
    <col min="13297" max="13297" width="19.109375" style="3149" bestFit="1" customWidth="1"/>
    <col min="13298" max="13300" width="14.109375" style="3149" customWidth="1"/>
    <col min="13301" max="13545" width="9.44140625" style="3149"/>
    <col min="13546" max="13546" width="4.44140625" style="3149" customWidth="1"/>
    <col min="13547" max="13547" width="13.44140625" style="3149" bestFit="1" customWidth="1"/>
    <col min="13548" max="13548" width="14.44140625" style="3149" bestFit="1" customWidth="1"/>
    <col min="13549" max="13549" width="19.109375" style="3149" bestFit="1" customWidth="1"/>
    <col min="13550" max="13552" width="14.109375" style="3149" customWidth="1"/>
    <col min="13553" max="13553" width="19.109375" style="3149" bestFit="1" customWidth="1"/>
    <col min="13554" max="13556" width="14.109375" style="3149" customWidth="1"/>
    <col min="13557" max="13801" width="9.44140625" style="3149"/>
    <col min="13802" max="13802" width="4.44140625" style="3149" customWidth="1"/>
    <col min="13803" max="13803" width="13.44140625" style="3149" bestFit="1" customWidth="1"/>
    <col min="13804" max="13804" width="14.44140625" style="3149" bestFit="1" customWidth="1"/>
    <col min="13805" max="13805" width="19.109375" style="3149" bestFit="1" customWidth="1"/>
    <col min="13806" max="13808" width="14.109375" style="3149" customWidth="1"/>
    <col min="13809" max="13809" width="19.109375" style="3149" bestFit="1" customWidth="1"/>
    <col min="13810" max="13812" width="14.109375" style="3149" customWidth="1"/>
    <col min="13813" max="14057" width="9.44140625" style="3149"/>
    <col min="14058" max="14058" width="4.44140625" style="3149" customWidth="1"/>
    <col min="14059" max="14059" width="13.44140625" style="3149" bestFit="1" customWidth="1"/>
    <col min="14060" max="14060" width="14.44140625" style="3149" bestFit="1" customWidth="1"/>
    <col min="14061" max="14061" width="19.109375" style="3149" bestFit="1" customWidth="1"/>
    <col min="14062" max="14064" width="14.109375" style="3149" customWidth="1"/>
    <col min="14065" max="14065" width="19.109375" style="3149" bestFit="1" customWidth="1"/>
    <col min="14066" max="14068" width="14.109375" style="3149" customWidth="1"/>
    <col min="14069" max="14313" width="9.44140625" style="3149"/>
    <col min="14314" max="14314" width="4.44140625" style="3149" customWidth="1"/>
    <col min="14315" max="14315" width="13.44140625" style="3149" bestFit="1" customWidth="1"/>
    <col min="14316" max="14316" width="14.44140625" style="3149" bestFit="1" customWidth="1"/>
    <col min="14317" max="14317" width="19.109375" style="3149" bestFit="1" customWidth="1"/>
    <col min="14318" max="14320" width="14.109375" style="3149" customWidth="1"/>
    <col min="14321" max="14321" width="19.109375" style="3149" bestFit="1" customWidth="1"/>
    <col min="14322" max="14324" width="14.109375" style="3149" customWidth="1"/>
    <col min="14325" max="14569" width="9.44140625" style="3149"/>
    <col min="14570" max="14570" width="4.44140625" style="3149" customWidth="1"/>
    <col min="14571" max="14571" width="13.44140625" style="3149" bestFit="1" customWidth="1"/>
    <col min="14572" max="14572" width="14.44140625" style="3149" bestFit="1" customWidth="1"/>
    <col min="14573" max="14573" width="19.109375" style="3149" bestFit="1" customWidth="1"/>
    <col min="14574" max="14576" width="14.109375" style="3149" customWidth="1"/>
    <col min="14577" max="14577" width="19.109375" style="3149" bestFit="1" customWidth="1"/>
    <col min="14578" max="14580" width="14.109375" style="3149" customWidth="1"/>
    <col min="14581" max="14825" width="9.44140625" style="3149"/>
    <col min="14826" max="14826" width="4.44140625" style="3149" customWidth="1"/>
    <col min="14827" max="14827" width="13.44140625" style="3149" bestFit="1" customWidth="1"/>
    <col min="14828" max="14828" width="14.44140625" style="3149" bestFit="1" customWidth="1"/>
    <col min="14829" max="14829" width="19.109375" style="3149" bestFit="1" customWidth="1"/>
    <col min="14830" max="14832" width="14.109375" style="3149" customWidth="1"/>
    <col min="14833" max="14833" width="19.109375" style="3149" bestFit="1" customWidth="1"/>
    <col min="14834" max="14836" width="14.109375" style="3149" customWidth="1"/>
    <col min="14837" max="15081" width="9.44140625" style="3149"/>
    <col min="15082" max="15082" width="4.44140625" style="3149" customWidth="1"/>
    <col min="15083" max="15083" width="13.44140625" style="3149" bestFit="1" customWidth="1"/>
    <col min="15084" max="15084" width="14.44140625" style="3149" bestFit="1" customWidth="1"/>
    <col min="15085" max="15085" width="19.109375" style="3149" bestFit="1" customWidth="1"/>
    <col min="15086" max="15088" width="14.109375" style="3149" customWidth="1"/>
    <col min="15089" max="15089" width="19.109375" style="3149" bestFit="1" customWidth="1"/>
    <col min="15090" max="15092" width="14.109375" style="3149" customWidth="1"/>
    <col min="15093" max="15337" width="9.44140625" style="3149"/>
    <col min="15338" max="15338" width="4.44140625" style="3149" customWidth="1"/>
    <col min="15339" max="15339" width="13.44140625" style="3149" bestFit="1" customWidth="1"/>
    <col min="15340" max="15340" width="14.44140625" style="3149" bestFit="1" customWidth="1"/>
    <col min="15341" max="15341" width="19.109375" style="3149" bestFit="1" customWidth="1"/>
    <col min="15342" max="15344" width="14.109375" style="3149" customWidth="1"/>
    <col min="15345" max="15345" width="19.109375" style="3149" bestFit="1" customWidth="1"/>
    <col min="15346" max="15348" width="14.109375" style="3149" customWidth="1"/>
    <col min="15349" max="15593" width="9.44140625" style="3149"/>
    <col min="15594" max="15594" width="4.44140625" style="3149" customWidth="1"/>
    <col min="15595" max="15595" width="13.44140625" style="3149" bestFit="1" customWidth="1"/>
    <col min="15596" max="15596" width="14.44140625" style="3149" bestFit="1" customWidth="1"/>
    <col min="15597" max="15597" width="19.109375" style="3149" bestFit="1" customWidth="1"/>
    <col min="15598" max="15600" width="14.109375" style="3149" customWidth="1"/>
    <col min="15601" max="15601" width="19.109375" style="3149" bestFit="1" customWidth="1"/>
    <col min="15602" max="15604" width="14.109375" style="3149" customWidth="1"/>
    <col min="15605" max="15849" width="9.44140625" style="3149"/>
    <col min="15850" max="15850" width="4.44140625" style="3149" customWidth="1"/>
    <col min="15851" max="15851" width="13.44140625" style="3149" bestFit="1" customWidth="1"/>
    <col min="15852" max="15852" width="14.44140625" style="3149" bestFit="1" customWidth="1"/>
    <col min="15853" max="15853" width="19.109375" style="3149" bestFit="1" customWidth="1"/>
    <col min="15854" max="15856" width="14.109375" style="3149" customWidth="1"/>
    <col min="15857" max="15857" width="19.109375" style="3149" bestFit="1" customWidth="1"/>
    <col min="15858" max="15860" width="14.109375" style="3149" customWidth="1"/>
    <col min="15861" max="16105" width="9.44140625" style="3149"/>
    <col min="16106" max="16106" width="4.44140625" style="3149" customWidth="1"/>
    <col min="16107" max="16107" width="13.44140625" style="3149" bestFit="1" customWidth="1"/>
    <col min="16108" max="16108" width="14.44140625" style="3149" bestFit="1" customWidth="1"/>
    <col min="16109" max="16109" width="19.109375" style="3149" bestFit="1" customWidth="1"/>
    <col min="16110" max="16112" width="14.109375" style="3149" customWidth="1"/>
    <col min="16113" max="16113" width="19.109375" style="3149" bestFit="1" customWidth="1"/>
    <col min="16114" max="16116" width="14.109375" style="3149" customWidth="1"/>
    <col min="16117" max="16384" width="9.44140625" style="3149"/>
  </cols>
  <sheetData>
    <row r="1" spans="2:11">
      <c r="B1" s="4229" t="s">
        <v>2263</v>
      </c>
      <c r="C1" s="4229"/>
      <c r="D1" s="4229"/>
      <c r="E1" s="4229"/>
      <c r="F1" s="4229"/>
      <c r="G1" s="4229"/>
      <c r="H1" s="4229"/>
      <c r="I1" s="4229"/>
      <c r="J1" s="4229"/>
      <c r="K1" s="4229"/>
    </row>
    <row r="2" spans="2:11" ht="16.2" thickBot="1">
      <c r="B2" s="4230" t="s">
        <v>2237</v>
      </c>
      <c r="C2" s="4230"/>
      <c r="D2" s="4230"/>
      <c r="E2" s="4230"/>
      <c r="F2" s="4230"/>
      <c r="G2" s="4230"/>
      <c r="H2" s="4230"/>
      <c r="I2" s="4230"/>
      <c r="J2" s="4230"/>
      <c r="K2" s="4230"/>
    </row>
    <row r="3" spans="2:11" s="3172" customFormat="1" ht="20.25" customHeight="1" thickTop="1">
      <c r="B3" s="4231" t="s">
        <v>336</v>
      </c>
      <c r="C3" s="4194" t="s">
        <v>335</v>
      </c>
      <c r="D3" s="4233" t="s">
        <v>354</v>
      </c>
      <c r="E3" s="4233"/>
      <c r="F3" s="4233"/>
      <c r="G3" s="4233"/>
      <c r="H3" s="4233" t="s">
        <v>2236</v>
      </c>
      <c r="I3" s="4233"/>
      <c r="J3" s="4233"/>
      <c r="K3" s="4234"/>
    </row>
    <row r="4" spans="2:11" s="3172" customFormat="1" ht="47.1" customHeight="1">
      <c r="B4" s="4232"/>
      <c r="C4" s="4195"/>
      <c r="D4" s="3174" t="s">
        <v>2234</v>
      </c>
      <c r="E4" s="3174" t="s">
        <v>2233</v>
      </c>
      <c r="F4" s="3174" t="s">
        <v>2235</v>
      </c>
      <c r="G4" s="3174" t="s">
        <v>1997</v>
      </c>
      <c r="H4" s="3174" t="s">
        <v>2234</v>
      </c>
      <c r="I4" s="3174" t="s">
        <v>2233</v>
      </c>
      <c r="J4" s="3174" t="s">
        <v>2232</v>
      </c>
      <c r="K4" s="3173" t="s">
        <v>1997</v>
      </c>
    </row>
    <row r="5" spans="2:11" ht="21.75" customHeight="1">
      <c r="B5" s="3171" t="s">
        <v>323</v>
      </c>
      <c r="C5" s="3170" t="s">
        <v>322</v>
      </c>
      <c r="D5" s="3169">
        <v>-644.19999999999982</v>
      </c>
      <c r="E5" s="3169">
        <v>-120.3</v>
      </c>
      <c r="F5" s="3169">
        <v>422.4</v>
      </c>
      <c r="G5" s="3169"/>
      <c r="H5" s="3168">
        <v>-3.8875143322672128</v>
      </c>
      <c r="I5" s="3168">
        <v>-0.7259670508720053</v>
      </c>
      <c r="J5" s="3168">
        <v>2.5490314404682879</v>
      </c>
      <c r="K5" s="3167"/>
    </row>
    <row r="6" spans="2:11" ht="21.75" customHeight="1">
      <c r="B6" s="3164" t="s">
        <v>321</v>
      </c>
      <c r="C6" s="3163" t="s">
        <v>320</v>
      </c>
      <c r="D6" s="3162">
        <v>-528.59999999999991</v>
      </c>
      <c r="E6" s="3162">
        <v>60</v>
      </c>
      <c r="F6" s="3162">
        <v>358.2</v>
      </c>
      <c r="G6" s="3162"/>
      <c r="H6" s="3161">
        <v>-3.038978958261469</v>
      </c>
      <c r="I6" s="3161">
        <v>0.34494653328734048</v>
      </c>
      <c r="J6" s="3161">
        <v>2.0593308037254223</v>
      </c>
      <c r="K6" s="3165"/>
    </row>
    <row r="7" spans="2:11" ht="21.75" customHeight="1">
      <c r="B7" s="3164" t="s">
        <v>319</v>
      </c>
      <c r="C7" s="3163" t="s">
        <v>318</v>
      </c>
      <c r="D7" s="3162">
        <v>-363.20000000000027</v>
      </c>
      <c r="E7" s="3162">
        <v>254.7</v>
      </c>
      <c r="F7" s="3162">
        <v>310.8</v>
      </c>
      <c r="G7" s="3162"/>
      <c r="H7" s="3161">
        <v>-2.1018518518518534</v>
      </c>
      <c r="I7" s="3161">
        <v>1.4739583333333299</v>
      </c>
      <c r="J7" s="3161">
        <v>1.7986111111111112</v>
      </c>
      <c r="K7" s="3165"/>
    </row>
    <row r="8" spans="2:11" ht="21.75" customHeight="1">
      <c r="B8" s="3164" t="s">
        <v>317</v>
      </c>
      <c r="C8" s="3163" t="s">
        <v>316</v>
      </c>
      <c r="D8" s="3162">
        <v>-879</v>
      </c>
      <c r="E8" s="3162">
        <v>-291.5</v>
      </c>
      <c r="F8" s="3162">
        <v>10.8</v>
      </c>
      <c r="G8" s="3162"/>
      <c r="H8" s="3161">
        <v>-4.454692884654369</v>
      </c>
      <c r="I8" s="3161">
        <v>-1.4772957632272452</v>
      </c>
      <c r="J8" s="3161">
        <v>5.4733427934319887E-2</v>
      </c>
      <c r="K8" s="3165"/>
    </row>
    <row r="9" spans="2:11" ht="21.75" customHeight="1">
      <c r="B9" s="3164" t="s">
        <v>315</v>
      </c>
      <c r="C9" s="3163" t="s">
        <v>314</v>
      </c>
      <c r="D9" s="3162">
        <v>-830.20000000000027</v>
      </c>
      <c r="E9" s="3162">
        <v>39.4</v>
      </c>
      <c r="F9" s="3162">
        <v>583.4</v>
      </c>
      <c r="G9" s="3162"/>
      <c r="H9" s="3161">
        <v>-3.7371145622327266</v>
      </c>
      <c r="I9" s="3161">
        <v>0.17735764123340086</v>
      </c>
      <c r="J9" s="3161">
        <v>2.6261534998874634</v>
      </c>
      <c r="K9" s="3165"/>
    </row>
    <row r="10" spans="2:11" ht="21.75" customHeight="1">
      <c r="B10" s="3164" t="s">
        <v>313</v>
      </c>
      <c r="C10" s="3163" t="s">
        <v>312</v>
      </c>
      <c r="D10" s="3162">
        <v>-1529.8000000000002</v>
      </c>
      <c r="E10" s="3162">
        <v>-341.6</v>
      </c>
      <c r="F10" s="3162">
        <v>26.400000000000091</v>
      </c>
      <c r="G10" s="3162"/>
      <c r="H10" s="3161">
        <v>-6.5513254250353317</v>
      </c>
      <c r="I10" s="3161">
        <v>-1.4628923814825918</v>
      </c>
      <c r="J10" s="3161">
        <v>0.11305725664853793</v>
      </c>
      <c r="K10" s="3165"/>
    </row>
    <row r="11" spans="2:11" ht="21.75" customHeight="1">
      <c r="B11" s="3164" t="s">
        <v>2231</v>
      </c>
      <c r="C11" s="3163" t="s">
        <v>310</v>
      </c>
      <c r="D11" s="3162">
        <v>-1713.1999999999998</v>
      </c>
      <c r="E11" s="3162">
        <v>-295.7</v>
      </c>
      <c r="F11" s="3162">
        <v>194</v>
      </c>
      <c r="G11" s="3162"/>
      <c r="H11" s="3161">
        <v>-6.273849196176803</v>
      </c>
      <c r="I11" s="3161">
        <v>-1.0828725235287655</v>
      </c>
      <c r="J11" s="3161">
        <v>0.71044054638004905</v>
      </c>
      <c r="K11" s="3165"/>
    </row>
    <row r="12" spans="2:11" ht="21.75" customHeight="1">
      <c r="B12" s="3164" t="s">
        <v>309</v>
      </c>
      <c r="C12" s="3163" t="s">
        <v>308</v>
      </c>
      <c r="D12" s="3162">
        <v>-2074</v>
      </c>
      <c r="E12" s="3162">
        <v>-392.3</v>
      </c>
      <c r="F12" s="3162">
        <v>501.5</v>
      </c>
      <c r="G12" s="3162"/>
      <c r="H12" s="3161">
        <v>-6.6929133858267722</v>
      </c>
      <c r="I12" s="3161">
        <v>-1.2659739253904738</v>
      </c>
      <c r="J12" s="3161">
        <v>1.6183684006712278</v>
      </c>
      <c r="K12" s="3165"/>
    </row>
    <row r="13" spans="2:11" ht="21.75" customHeight="1">
      <c r="B13" s="3164" t="s">
        <v>307</v>
      </c>
      <c r="C13" s="3163" t="s">
        <v>306</v>
      </c>
      <c r="D13" s="3162">
        <v>-3562.0999999999995</v>
      </c>
      <c r="E13" s="3162">
        <v>-1671.4</v>
      </c>
      <c r="F13" s="3162">
        <v>-675</v>
      </c>
      <c r="G13" s="3162"/>
      <c r="H13" s="3161">
        <v>-10.550931548236129</v>
      </c>
      <c r="I13" s="3161">
        <v>-4.9506827404401532</v>
      </c>
      <c r="J13" s="3161">
        <v>-1.9993483605343445</v>
      </c>
      <c r="K13" s="3165"/>
    </row>
    <row r="14" spans="2:11" ht="21.75" customHeight="1">
      <c r="B14" s="3164" t="s">
        <v>305</v>
      </c>
      <c r="C14" s="3163" t="s">
        <v>304</v>
      </c>
      <c r="D14" s="3162">
        <v>-3416.8</v>
      </c>
      <c r="E14" s="3162">
        <v>-1343.4</v>
      </c>
      <c r="F14" s="3162">
        <v>-126</v>
      </c>
      <c r="G14" s="3162"/>
      <c r="H14" s="3161">
        <v>-8.6742828128966742</v>
      </c>
      <c r="I14" s="3161">
        <v>-3.4105102817974111</v>
      </c>
      <c r="J14" s="3161">
        <v>-0.31987814166031991</v>
      </c>
      <c r="K14" s="3165"/>
    </row>
    <row r="15" spans="2:11" ht="21.75" customHeight="1">
      <c r="B15" s="3164" t="s">
        <v>303</v>
      </c>
      <c r="C15" s="3163" t="s">
        <v>302</v>
      </c>
      <c r="D15" s="3162">
        <v>-3942.7</v>
      </c>
      <c r="E15" s="3162">
        <v>-1849</v>
      </c>
      <c r="F15" s="3162">
        <v>-866</v>
      </c>
      <c r="G15" s="3162"/>
      <c r="H15" s="3161">
        <v>-8.4630905617446928</v>
      </c>
      <c r="I15" s="3161">
        <v>-3.9689183677850042</v>
      </c>
      <c r="J15" s="3161">
        <v>-1.8588876725266705</v>
      </c>
      <c r="K15" s="3165"/>
    </row>
    <row r="16" spans="2:11" ht="21.75" customHeight="1">
      <c r="B16" s="3164" t="s">
        <v>301</v>
      </c>
      <c r="C16" s="3163" t="s">
        <v>300</v>
      </c>
      <c r="D16" s="3162">
        <v>-4711.7999999999993</v>
      </c>
      <c r="E16" s="3162">
        <v>-2470.9</v>
      </c>
      <c r="F16" s="3162">
        <v>563</v>
      </c>
      <c r="G16" s="3162"/>
      <c r="H16" s="3161">
        <v>-8.4540854774464407</v>
      </c>
      <c r="I16" s="3161">
        <v>-4.4333799834930208</v>
      </c>
      <c r="J16" s="3161">
        <v>1.0101553809164963</v>
      </c>
      <c r="K16" s="3165"/>
    </row>
    <row r="17" spans="2:11" ht="21.75" customHeight="1">
      <c r="B17" s="3164" t="s">
        <v>299</v>
      </c>
      <c r="C17" s="3163" t="s">
        <v>298</v>
      </c>
      <c r="D17" s="3162">
        <v>-5596.699999999998</v>
      </c>
      <c r="E17" s="3162">
        <v>-2904.4</v>
      </c>
      <c r="F17" s="3162">
        <v>376.5</v>
      </c>
      <c r="G17" s="3162"/>
      <c r="H17" s="3161">
        <v>-8.7634661154954241</v>
      </c>
      <c r="I17" s="3161">
        <v>-4.5477890517349371</v>
      </c>
      <c r="J17" s="3161">
        <v>0.58953400977076287</v>
      </c>
      <c r="K17" s="3165"/>
    </row>
    <row r="18" spans="2:11" ht="21.75" customHeight="1">
      <c r="B18" s="3164" t="s">
        <v>297</v>
      </c>
      <c r="C18" s="3163" t="s">
        <v>296</v>
      </c>
      <c r="D18" s="3162">
        <v>-7553.7999999999993</v>
      </c>
      <c r="E18" s="3162">
        <v>-4575.1000000000004</v>
      </c>
      <c r="F18" s="3162">
        <v>2273</v>
      </c>
      <c r="G18" s="3162"/>
      <c r="H18" s="3161">
        <v>-9.8221205107533862</v>
      </c>
      <c r="I18" s="3161">
        <v>-5.9489506670480852</v>
      </c>
      <c r="J18" s="3161">
        <v>2.9555561334616285</v>
      </c>
      <c r="K18" s="3165"/>
    </row>
    <row r="19" spans="2:11" ht="21.75" customHeight="1">
      <c r="B19" s="3164" t="s">
        <v>2230</v>
      </c>
      <c r="C19" s="3163" t="s">
        <v>294</v>
      </c>
      <c r="D19" s="3162">
        <v>-9096.2000000000007</v>
      </c>
      <c r="E19" s="3162">
        <v>-6334.8</v>
      </c>
      <c r="F19" s="3162">
        <v>75.900000000000006</v>
      </c>
      <c r="G19" s="3162"/>
      <c r="H19" s="3161">
        <v>-10.189537358575111</v>
      </c>
      <c r="I19" s="3161">
        <v>-7.0962249355886646</v>
      </c>
      <c r="J19" s="3161">
        <v>8.5022964041671339E-2</v>
      </c>
      <c r="K19" s="3165"/>
    </row>
    <row r="20" spans="2:11" ht="21.75" customHeight="1">
      <c r="B20" s="3164" t="s">
        <v>293</v>
      </c>
      <c r="C20" s="3163" t="s">
        <v>292</v>
      </c>
      <c r="D20" s="3162">
        <v>-10433.699999999999</v>
      </c>
      <c r="E20" s="3162">
        <v>-7643.6</v>
      </c>
      <c r="F20" s="3162">
        <v>2649.6</v>
      </c>
      <c r="G20" s="3162"/>
      <c r="H20" s="3161">
        <v>-10.08905778602924</v>
      </c>
      <c r="I20" s="3161">
        <v>-7.3911193625744565</v>
      </c>
      <c r="J20" s="3161">
        <v>2.5620793687630536</v>
      </c>
      <c r="K20" s="3165"/>
    </row>
    <row r="21" spans="2:11" ht="21.75" customHeight="1">
      <c r="B21" s="3164" t="s">
        <v>291</v>
      </c>
      <c r="C21" s="3163" t="s">
        <v>290</v>
      </c>
      <c r="D21" s="3162">
        <v>-13160.900000000001</v>
      </c>
      <c r="E21" s="3162">
        <v>-9499.7000000000007</v>
      </c>
      <c r="F21" s="3162">
        <v>4132.2</v>
      </c>
      <c r="G21" s="3162"/>
      <c r="H21" s="3161">
        <v>-10.933704411398191</v>
      </c>
      <c r="I21" s="3161">
        <v>-7.8920827448699855</v>
      </c>
      <c r="J21" s="3161">
        <v>3.4329151782005485</v>
      </c>
      <c r="K21" s="3165"/>
    </row>
    <row r="22" spans="2:11" ht="21.75" customHeight="1">
      <c r="B22" s="3164" t="s">
        <v>289</v>
      </c>
      <c r="C22" s="3163" t="s">
        <v>288</v>
      </c>
      <c r="D22" s="3162">
        <v>-14368.3</v>
      </c>
      <c r="E22" s="3162">
        <v>-10074.000000000004</v>
      </c>
      <c r="F22" s="3162">
        <v>3394.4</v>
      </c>
      <c r="G22" s="3162"/>
      <c r="H22" s="3161">
        <v>-9.6117388134085235</v>
      </c>
      <c r="I22" s="3161">
        <v>-6.7390475425956806</v>
      </c>
      <c r="J22" s="3161">
        <v>2.2706991243385715</v>
      </c>
      <c r="K22" s="3165"/>
    </row>
    <row r="23" spans="2:11" ht="21.75" customHeight="1">
      <c r="B23" s="3164" t="s">
        <v>287</v>
      </c>
      <c r="C23" s="3163" t="s">
        <v>286</v>
      </c>
      <c r="D23" s="3162">
        <v>-16909.100000000006</v>
      </c>
      <c r="E23" s="3162">
        <v>-9971.8000000000011</v>
      </c>
      <c r="F23" s="3162">
        <v>7740.2</v>
      </c>
      <c r="G23" s="3162"/>
      <c r="H23" s="3161">
        <v>-9.8610284941157289</v>
      </c>
      <c r="I23" s="3161">
        <v>-5.8153422676324107</v>
      </c>
      <c r="J23" s="3161">
        <v>4.513920477740065</v>
      </c>
      <c r="K23" s="3165"/>
    </row>
    <row r="24" spans="2:11" ht="21.75" customHeight="1">
      <c r="B24" s="3164" t="s">
        <v>285</v>
      </c>
      <c r="C24" s="3163" t="s">
        <v>284</v>
      </c>
      <c r="D24" s="3162">
        <v>-14836.199999999997</v>
      </c>
      <c r="E24" s="3162">
        <v>-8027.2000000000007</v>
      </c>
      <c r="F24" s="3162">
        <v>6283.3</v>
      </c>
      <c r="G24" s="3162"/>
      <c r="H24" s="3161">
        <v>-7.4452005299289397</v>
      </c>
      <c r="I24" s="3161">
        <v>-4.0282628768718141</v>
      </c>
      <c r="J24" s="3161">
        <v>3.153127383676583</v>
      </c>
      <c r="K24" s="3165"/>
    </row>
    <row r="25" spans="2:11" ht="21.75" customHeight="1">
      <c r="B25" s="3164" t="s">
        <v>283</v>
      </c>
      <c r="C25" s="3163" t="s">
        <v>282</v>
      </c>
      <c r="D25" s="3162">
        <v>-22494.899999999994</v>
      </c>
      <c r="E25" s="3162">
        <v>-11786.099999999989</v>
      </c>
      <c r="F25" s="3162">
        <v>-313.89999999999998</v>
      </c>
      <c r="G25" s="3162"/>
      <c r="H25" s="3161">
        <v>-10.263442454659517</v>
      </c>
      <c r="I25" s="3161">
        <v>-5.3774837458651712</v>
      </c>
      <c r="J25" s="3161">
        <v>-0.14321888901562677</v>
      </c>
      <c r="K25" s="3165"/>
    </row>
    <row r="26" spans="2:11" ht="21.75" customHeight="1">
      <c r="B26" s="3164" t="s">
        <v>281</v>
      </c>
      <c r="C26" s="3163" t="s">
        <v>280</v>
      </c>
      <c r="D26" s="3162">
        <v>-33735.400000000009</v>
      </c>
      <c r="E26" s="3162">
        <v>-21542.200000000008</v>
      </c>
      <c r="F26" s="3162">
        <v>-1080.5</v>
      </c>
      <c r="G26" s="3162"/>
      <c r="H26" s="3161">
        <v>-13.553088830233861</v>
      </c>
      <c r="I26" s="3161">
        <v>-8.6545098086480046</v>
      </c>
      <c r="J26" s="3161">
        <v>-0.43408741206767021</v>
      </c>
      <c r="K26" s="3165"/>
    </row>
    <row r="27" spans="2:11" ht="21.75" customHeight="1">
      <c r="B27" s="3164" t="s">
        <v>279</v>
      </c>
      <c r="C27" s="3163" t="s">
        <v>278</v>
      </c>
      <c r="D27" s="3162">
        <v>-31638.099999999991</v>
      </c>
      <c r="E27" s="3162">
        <v>-16507.999999999982</v>
      </c>
      <c r="F27" s="3162">
        <v>3202.1</v>
      </c>
      <c r="G27" s="3162"/>
      <c r="H27" s="3161">
        <v>-11.278657317129683</v>
      </c>
      <c r="I27" s="3161">
        <v>-5.8849322491292675</v>
      </c>
      <c r="J27" s="3161">
        <v>1.1415157229789707</v>
      </c>
      <c r="K27" s="3165"/>
    </row>
    <row r="28" spans="2:11" ht="21.75" customHeight="1">
      <c r="B28" s="3164" t="s">
        <v>277</v>
      </c>
      <c r="C28" s="3163" t="s">
        <v>276</v>
      </c>
      <c r="D28" s="3162">
        <v>-32486.100000000006</v>
      </c>
      <c r="E28" s="3162">
        <v>-15188.2</v>
      </c>
      <c r="F28" s="3162">
        <v>10965.9</v>
      </c>
      <c r="G28" s="3162"/>
      <c r="H28" s="3161">
        <v>-10.798284831059185</v>
      </c>
      <c r="I28" s="3161">
        <v>-5.0485133540527514</v>
      </c>
      <c r="J28" s="3161">
        <v>3.6450331566088852</v>
      </c>
      <c r="K28" s="3165"/>
    </row>
    <row r="29" spans="2:11" ht="21.75" customHeight="1">
      <c r="B29" s="3164" t="s">
        <v>275</v>
      </c>
      <c r="C29" s="3163" t="s">
        <v>274</v>
      </c>
      <c r="D29" s="3162">
        <v>-21801</v>
      </c>
      <c r="E29" s="3162">
        <v>235.09999999999127</v>
      </c>
      <c r="F29" s="3162">
        <v>9840</v>
      </c>
      <c r="G29" s="3162"/>
      <c r="H29" s="3161">
        <v>-6.3738904676700692</v>
      </c>
      <c r="I29" s="3161">
        <v>6.8735454747450936E-2</v>
      </c>
      <c r="J29" s="3161">
        <v>2.8768901519138335</v>
      </c>
      <c r="K29" s="3165"/>
    </row>
    <row r="30" spans="2:11" ht="21.75" customHeight="1">
      <c r="B30" s="3164" t="s">
        <v>273</v>
      </c>
      <c r="C30" s="3163" t="s">
        <v>272</v>
      </c>
      <c r="D30" s="3162">
        <v>-32333.999999999985</v>
      </c>
      <c r="E30" s="3162">
        <v>-8965.7999999999975</v>
      </c>
      <c r="F30" s="3162">
        <v>14434.099999999999</v>
      </c>
      <c r="G30" s="3162"/>
      <c r="H30" s="3161">
        <v>-8.5204275233999454</v>
      </c>
      <c r="I30" s="3161">
        <v>-2.3626043511257264</v>
      </c>
      <c r="J30" s="3161">
        <v>3.8035721814655532</v>
      </c>
      <c r="K30" s="3165"/>
    </row>
    <row r="31" spans="2:11" ht="21.75" customHeight="1">
      <c r="B31" s="3164" t="s">
        <v>271</v>
      </c>
      <c r="C31" s="3163" t="s">
        <v>270</v>
      </c>
      <c r="D31" s="3162">
        <v>-47147.199999999997</v>
      </c>
      <c r="E31" s="3162">
        <v>20148.499999999993</v>
      </c>
      <c r="F31" s="3162">
        <v>5221.3999999999996</v>
      </c>
      <c r="G31" s="3162">
        <v>47216.1</v>
      </c>
      <c r="H31" s="3161">
        <v>-10.678407950733716</v>
      </c>
      <c r="I31" s="3161">
        <v>4.5634502705432816</v>
      </c>
      <c r="J31" s="3161">
        <v>1.1825991633429138</v>
      </c>
      <c r="K31" s="3165">
        <v>10.694013168176228</v>
      </c>
    </row>
    <row r="32" spans="2:11" ht="21.75" customHeight="1">
      <c r="B32" s="3164" t="s">
        <v>269</v>
      </c>
      <c r="C32" s="3163" t="s">
        <v>268</v>
      </c>
      <c r="D32" s="3162">
        <v>-49420.100000000006</v>
      </c>
      <c r="E32" s="3162">
        <v>18161.100000000009</v>
      </c>
      <c r="F32" s="3162">
        <v>-3342.9000000000005</v>
      </c>
      <c r="G32" s="3162">
        <v>47536.3</v>
      </c>
      <c r="H32" s="3161">
        <v>-10.756524748445402</v>
      </c>
      <c r="I32" s="3161">
        <v>3.9528516050957379</v>
      </c>
      <c r="J32" s="3161">
        <v>-0.72759841808450687</v>
      </c>
      <c r="K32" s="3165">
        <v>10.346506530733954</v>
      </c>
    </row>
    <row r="33" spans="2:11" ht="21.75" customHeight="1">
      <c r="B33" s="3164" t="s">
        <v>267</v>
      </c>
      <c r="C33" s="3163" t="s">
        <v>266</v>
      </c>
      <c r="D33" s="3162">
        <v>-63242.600000000006</v>
      </c>
      <c r="E33" s="3162">
        <v>11614.7</v>
      </c>
      <c r="F33" s="3162">
        <v>4363.5</v>
      </c>
      <c r="G33" s="3162">
        <v>54203.3</v>
      </c>
      <c r="H33" s="3161">
        <v>-12.848154626587924</v>
      </c>
      <c r="I33" s="3161">
        <v>2.3596035194857699</v>
      </c>
      <c r="J33" s="3161">
        <v>0.88647403353303633</v>
      </c>
      <c r="K33" s="3165">
        <v>11.011760738352521</v>
      </c>
    </row>
    <row r="34" spans="2:11" ht="21.75" customHeight="1">
      <c r="B34" s="3164" t="s">
        <v>265</v>
      </c>
      <c r="C34" s="3163" t="s">
        <v>264</v>
      </c>
      <c r="D34" s="3162">
        <v>-68606.699999999983</v>
      </c>
      <c r="E34" s="3162">
        <v>14598</v>
      </c>
      <c r="F34" s="3162">
        <v>16005.2</v>
      </c>
      <c r="G34" s="3162">
        <v>58587.6</v>
      </c>
      <c r="H34" s="3161">
        <v>-12.781896193565331</v>
      </c>
      <c r="I34" s="3161">
        <v>2.7197069766315356</v>
      </c>
      <c r="J34" s="3161">
        <v>2.9818779354968523</v>
      </c>
      <c r="K34" s="3165">
        <v>10.915269520762964</v>
      </c>
    </row>
    <row r="35" spans="2:11" ht="21.75" customHeight="1">
      <c r="B35" s="3164" t="s">
        <v>263</v>
      </c>
      <c r="C35" s="3163" t="s">
        <v>262</v>
      </c>
      <c r="D35" s="3162">
        <v>-87796.300000000017</v>
      </c>
      <c r="E35" s="3162">
        <v>11544.6</v>
      </c>
      <c r="F35" s="3162">
        <v>5742.1</v>
      </c>
      <c r="G35" s="3162">
        <v>65541.2</v>
      </c>
      <c r="H35" s="3161">
        <v>-14.89557389398248</v>
      </c>
      <c r="I35" s="3161">
        <v>1.9586638887569305</v>
      </c>
      <c r="J35" s="3161">
        <v>0.97420819392886482</v>
      </c>
      <c r="K35" s="3165">
        <v>11.119760032031923</v>
      </c>
    </row>
    <row r="36" spans="2:11" ht="21.75" customHeight="1">
      <c r="B36" s="3164" t="s">
        <v>261</v>
      </c>
      <c r="C36" s="3163" t="s">
        <v>260</v>
      </c>
      <c r="D36" s="3162">
        <v>-116876.69999999998</v>
      </c>
      <c r="E36" s="3162">
        <v>14224.5</v>
      </c>
      <c r="F36" s="3162">
        <v>25597.8</v>
      </c>
      <c r="G36" s="3162">
        <v>97688.5</v>
      </c>
      <c r="H36" s="3161">
        <v>-17.868759975782925</v>
      </c>
      <c r="I36" s="3161">
        <v>2.174720678078045</v>
      </c>
      <c r="J36" s="3161">
        <v>3.9135340414992568</v>
      </c>
      <c r="K36" s="3165">
        <v>14.935161233113789</v>
      </c>
    </row>
    <row r="37" spans="2:11" ht="21.75" customHeight="1">
      <c r="B37" s="3164" t="s">
        <v>259</v>
      </c>
      <c r="C37" s="3163" t="s">
        <v>258</v>
      </c>
      <c r="D37" s="3162">
        <v>-137326</v>
      </c>
      <c r="E37" s="3162">
        <v>-902.20000000001164</v>
      </c>
      <c r="F37" s="3162">
        <v>5904.2999999999993</v>
      </c>
      <c r="G37" s="3162">
        <v>100144.8</v>
      </c>
      <c r="H37" s="3161">
        <v>-18.867946133860194</v>
      </c>
      <c r="I37" s="3161">
        <v>-0.12395803418121031</v>
      </c>
      <c r="J37" s="3161">
        <v>0.81122303393494843</v>
      </c>
      <c r="K37" s="3165">
        <v>13.759424231290524</v>
      </c>
    </row>
    <row r="38" spans="2:11" ht="21.75" customHeight="1">
      <c r="B38" s="3164" t="s">
        <v>257</v>
      </c>
      <c r="C38" s="3163" t="s">
        <v>256</v>
      </c>
      <c r="D38" s="3162">
        <v>-167083.69999999995</v>
      </c>
      <c r="E38" s="3162">
        <v>23679.600000000006</v>
      </c>
      <c r="F38" s="3162">
        <v>29674.699999999997</v>
      </c>
      <c r="G38" s="3162">
        <v>142682.70000000001</v>
      </c>
      <c r="H38" s="3161">
        <v>-20.484524006315571</v>
      </c>
      <c r="I38" s="3161">
        <v>2.9031278015746027</v>
      </c>
      <c r="J38" s="3161">
        <v>3.6381293000466997</v>
      </c>
      <c r="K38" s="3165">
        <v>17.49295229538204</v>
      </c>
    </row>
    <row r="39" spans="2:11" ht="21.75" customHeight="1">
      <c r="B39" s="3164" t="s">
        <v>255</v>
      </c>
      <c r="C39" s="3163" t="s">
        <v>254</v>
      </c>
      <c r="D39" s="3162">
        <v>-219798.99999999997</v>
      </c>
      <c r="E39" s="3162">
        <v>41437.299999999988</v>
      </c>
      <c r="F39" s="3162">
        <v>44758.399999999994</v>
      </c>
      <c r="G39" s="3162">
        <v>209698.5</v>
      </c>
      <c r="H39" s="3161">
        <v>-22.240750037615424</v>
      </c>
      <c r="I39" s="3161">
        <v>4.1929063896272574</v>
      </c>
      <c r="J39" s="3161">
        <v>4.5289577590598968</v>
      </c>
      <c r="K39" s="3165">
        <v>21.218713104986371</v>
      </c>
    </row>
    <row r="40" spans="2:11" ht="21.75" customHeight="1">
      <c r="B40" s="3164" t="s">
        <v>253</v>
      </c>
      <c r="C40" s="3163" t="s">
        <v>252</v>
      </c>
      <c r="D40" s="3162">
        <v>-319900.3</v>
      </c>
      <c r="E40" s="3162">
        <v>-28135.199999999983</v>
      </c>
      <c r="F40" s="3162">
        <v>-3325.7</v>
      </c>
      <c r="G40" s="3162">
        <v>231725.3</v>
      </c>
      <c r="H40" s="3161">
        <v>-26.81986816351991</v>
      </c>
      <c r="I40" s="3161">
        <v>-2.35880477371939</v>
      </c>
      <c r="J40" s="3161">
        <v>-0.27882073118224071</v>
      </c>
      <c r="K40" s="3165">
        <v>19.427434097911444</v>
      </c>
    </row>
    <row r="41" spans="2:11" ht="21.75" customHeight="1">
      <c r="B41" s="3164" t="s">
        <v>342</v>
      </c>
      <c r="C41" s="3163" t="s">
        <v>250</v>
      </c>
      <c r="D41" s="3162">
        <v>-328344.5</v>
      </c>
      <c r="E41" s="3162">
        <v>-12936.399999999994</v>
      </c>
      <c r="F41" s="3162">
        <v>4089.6999999999971</v>
      </c>
      <c r="G41" s="3162">
        <v>253551.59999999998</v>
      </c>
      <c r="H41" s="3161">
        <v>-21.011614253855036</v>
      </c>
      <c r="I41" s="3161">
        <v>-0.82783371316885213</v>
      </c>
      <c r="J41" s="3161">
        <v>0.26171048643723555</v>
      </c>
      <c r="K41" s="3165">
        <v>16.225423031747905</v>
      </c>
    </row>
    <row r="42" spans="2:11" ht="21.75" customHeight="1">
      <c r="B42" s="3164" t="s">
        <v>249</v>
      </c>
      <c r="C42" s="3163" t="s">
        <v>248</v>
      </c>
      <c r="D42" s="3162">
        <v>-359084.3</v>
      </c>
      <c r="E42" s="3162">
        <v>75979.200000000012</v>
      </c>
      <c r="F42" s="3162">
        <v>131626.6</v>
      </c>
      <c r="G42" s="3162">
        <v>359554.4</v>
      </c>
      <c r="H42" s="3161">
        <v>-20.421323484820704</v>
      </c>
      <c r="I42" s="3161">
        <v>4.3209792834659977</v>
      </c>
      <c r="J42" s="3161">
        <v>7.4856778138367535</v>
      </c>
      <c r="K42" s="3165">
        <v>20.448058332794325</v>
      </c>
    </row>
    <row r="43" spans="2:11" ht="21.75" customHeight="1">
      <c r="B43" s="3164" t="s">
        <v>247</v>
      </c>
      <c r="C43" s="3163" t="s">
        <v>246</v>
      </c>
      <c r="D43" s="3162">
        <v>-453718.70000000007</v>
      </c>
      <c r="E43" s="3162">
        <v>57060.739999999991</v>
      </c>
      <c r="F43" s="3162">
        <v>68939.62</v>
      </c>
      <c r="G43" s="3162">
        <v>434581.7</v>
      </c>
      <c r="H43" s="3161">
        <v>-23.276042992207795</v>
      </c>
      <c r="I43" s="3161">
        <v>2.9272503809236663</v>
      </c>
      <c r="J43" s="3161">
        <v>3.5366440902402041</v>
      </c>
      <c r="K43" s="3165">
        <v>22.294303348807862</v>
      </c>
    </row>
    <row r="44" spans="2:11" ht="21.75" customHeight="1">
      <c r="B44" s="3164" t="s">
        <v>245</v>
      </c>
      <c r="C44" s="3163" t="s">
        <v>244</v>
      </c>
      <c r="D44" s="3162">
        <v>-574530.5</v>
      </c>
      <c r="E44" s="3162">
        <v>89721.500000000058</v>
      </c>
      <c r="F44" s="3162">
        <v>127127.13000000002</v>
      </c>
      <c r="G44" s="3162">
        <v>543294.10000000009</v>
      </c>
      <c r="H44" s="3161">
        <v>-25.734557374962765</v>
      </c>
      <c r="I44" s="3161">
        <v>4.0188346650312265</v>
      </c>
      <c r="J44" s="3161">
        <v>5.6943198331495903</v>
      </c>
      <c r="K44" s="3165">
        <v>24.335406367336041</v>
      </c>
    </row>
    <row r="45" spans="2:11" ht="21.75" customHeight="1">
      <c r="B45" s="3164" t="s">
        <v>243</v>
      </c>
      <c r="C45" s="3163" t="s">
        <v>242</v>
      </c>
      <c r="D45" s="3162">
        <v>-635879.20000000007</v>
      </c>
      <c r="E45" s="3162">
        <v>108319.79999999999</v>
      </c>
      <c r="F45" s="3162">
        <v>145035.95000000001</v>
      </c>
      <c r="G45" s="3162">
        <v>617278.80000000005</v>
      </c>
      <c r="H45" s="3161">
        <v>-26.236553202967151</v>
      </c>
      <c r="I45" s="3161">
        <v>4.4693051693383907</v>
      </c>
      <c r="J45" s="3161">
        <v>5.9842237621829479</v>
      </c>
      <c r="K45" s="3165">
        <v>25.469095509435942</v>
      </c>
    </row>
    <row r="46" spans="2:11" ht="21.75" customHeight="1">
      <c r="B46" s="3164" t="s">
        <v>241</v>
      </c>
      <c r="C46" s="3163" t="s">
        <v>240</v>
      </c>
      <c r="D46" s="3162">
        <v>-671772.38038956898</v>
      </c>
      <c r="E46" s="3162">
        <v>140418.61221132224</v>
      </c>
      <c r="F46" s="3162">
        <v>188912.3</v>
      </c>
      <c r="G46" s="3162">
        <v>665064.34822111635</v>
      </c>
      <c r="H46" s="3161">
        <v>-25.756321933115153</v>
      </c>
      <c r="I46" s="3161">
        <v>5.3837685011978627</v>
      </c>
      <c r="J46" s="3161">
        <v>7.2430575563460335</v>
      </c>
      <c r="K46" s="3165">
        <v>25.499130299293942</v>
      </c>
    </row>
    <row r="47" spans="2:11" ht="21.75" customHeight="1">
      <c r="B47" s="3164" t="s">
        <v>58</v>
      </c>
      <c r="C47" s="3163" t="s">
        <v>239</v>
      </c>
      <c r="D47" s="3162">
        <v>-892926.9</v>
      </c>
      <c r="E47" s="3162">
        <v>-10130.6</v>
      </c>
      <c r="F47" s="3162">
        <v>82106.100000000006</v>
      </c>
      <c r="G47" s="3162">
        <v>695452.4</v>
      </c>
      <c r="H47" s="3161">
        <v>-29.018032085421805</v>
      </c>
      <c r="I47" s="3161">
        <v>-0.32922076358610558</v>
      </c>
      <c r="J47" s="3161">
        <v>2.6682558720191443</v>
      </c>
      <c r="K47" s="3165">
        <v>22.600573526325164</v>
      </c>
    </row>
    <row r="48" spans="2:11" ht="21.75" customHeight="1">
      <c r="B48" s="3164" t="s">
        <v>238</v>
      </c>
      <c r="C48" s="3163" t="s">
        <v>237</v>
      </c>
      <c r="D48" s="3162">
        <v>-1134107.9443190622</v>
      </c>
      <c r="E48" s="3162">
        <v>-246822.22110370582</v>
      </c>
      <c r="F48" s="3162">
        <v>960.19000000003098</v>
      </c>
      <c r="G48" s="3162">
        <v>755058.58393590851</v>
      </c>
      <c r="H48" s="3166">
        <v>-32.816104902214157</v>
      </c>
      <c r="I48" s="3161">
        <v>-7.1419514698840532</v>
      </c>
      <c r="J48" s="3161">
        <v>2.7783683135186036E-2</v>
      </c>
      <c r="K48" s="3165">
        <v>21.848080530495917</v>
      </c>
    </row>
    <row r="49" spans="2:12" ht="21.75" customHeight="1">
      <c r="B49" s="3164" t="s">
        <v>59</v>
      </c>
      <c r="C49" s="3163" t="s">
        <v>236</v>
      </c>
      <c r="D49" s="3162">
        <v>-1299546.5055090443</v>
      </c>
      <c r="E49" s="3162">
        <v>-266970.39985171054</v>
      </c>
      <c r="F49" s="3162">
        <v>-67400.493227382001</v>
      </c>
      <c r="G49" s="3162">
        <v>879367.14949666336</v>
      </c>
      <c r="H49" s="3161">
        <v>-33.67633955527517</v>
      </c>
      <c r="I49" s="3161">
        <v>-6.9182486340433753</v>
      </c>
      <c r="J49" s="3161">
        <v>-1.7466107495931731</v>
      </c>
      <c r="K49" s="3165">
        <v>22.787846833233594</v>
      </c>
    </row>
    <row r="50" spans="2:12" ht="21.75" customHeight="1">
      <c r="B50" s="3164" t="s">
        <v>60</v>
      </c>
      <c r="C50" s="3163" t="s">
        <v>235</v>
      </c>
      <c r="D50" s="3162">
        <v>-1061937.9808374112</v>
      </c>
      <c r="E50" s="3162">
        <v>-33763.120085891453</v>
      </c>
      <c r="F50" s="3162">
        <v>282409.53906808869</v>
      </c>
      <c r="G50" s="3162">
        <v>875026.9567769951</v>
      </c>
      <c r="H50" s="3161">
        <v>-27.308277414964728</v>
      </c>
      <c r="I50" s="3161">
        <v>-0.86823587284562609</v>
      </c>
      <c r="J50" s="3161">
        <v>7.2623054986903748</v>
      </c>
      <c r="K50" s="3165">
        <v>22.501764992335335</v>
      </c>
    </row>
    <row r="51" spans="2:12" ht="21.75" customHeight="1">
      <c r="B51" s="3164" t="s">
        <v>61</v>
      </c>
      <c r="C51" s="3163" t="s">
        <v>234</v>
      </c>
      <c r="D51" s="3162">
        <v>-1428309.4626212099</v>
      </c>
      <c r="E51" s="3162">
        <v>-333671.93453037995</v>
      </c>
      <c r="F51" s="3162">
        <v>1226.7149713200979</v>
      </c>
      <c r="G51" s="3162">
        <v>961054.57727377792</v>
      </c>
      <c r="H51" s="3161">
        <v>-32.815461822091827</v>
      </c>
      <c r="I51" s="3161">
        <v>-7.6661248246515736</v>
      </c>
      <c r="J51" s="3161">
        <v>2.8183821056584919E-2</v>
      </c>
      <c r="K51" s="3165">
        <v>22.080263846741762</v>
      </c>
      <c r="L51" s="3155"/>
    </row>
    <row r="52" spans="2:12" ht="21.75" customHeight="1">
      <c r="B52" s="3164" t="s">
        <v>2229</v>
      </c>
      <c r="C52" s="3163" t="s">
        <v>2228</v>
      </c>
      <c r="D52" s="3162">
        <v>-1770092.8833312273</v>
      </c>
      <c r="E52" s="3162">
        <v>-623376.5267471734</v>
      </c>
      <c r="F52" s="3162">
        <v>-252362.75099644499</v>
      </c>
      <c r="G52" s="3162">
        <v>1007306.8741835592</v>
      </c>
      <c r="H52" s="3161">
        <v>-35.568619748115573</v>
      </c>
      <c r="I52" s="3161">
        <v>-12.526259411903499</v>
      </c>
      <c r="J52" s="3161">
        <v>-5.0710303472257179</v>
      </c>
      <c r="K52" s="3165">
        <v>20.241036792414203</v>
      </c>
      <c r="L52" s="3155"/>
    </row>
    <row r="53" spans="2:12" ht="21.75" customHeight="1">
      <c r="B53" s="3164" t="s">
        <v>490</v>
      </c>
      <c r="C53" s="3163" t="s">
        <v>2227</v>
      </c>
      <c r="D53" s="3162">
        <v>-1479048.4205060818</v>
      </c>
      <c r="E53" s="3162">
        <v>-46566.314768402604</v>
      </c>
      <c r="F53" s="3162">
        <v>285823.2460484</v>
      </c>
      <c r="G53" s="3162">
        <v>1240686.4144137052</v>
      </c>
      <c r="H53" s="3161">
        <v>-27.653375297115641</v>
      </c>
      <c r="I53" s="3161">
        <v>-0.87063801336107838</v>
      </c>
      <c r="J53" s="3161">
        <v>5.3439612808022527</v>
      </c>
      <c r="K53" s="3165">
        <v>23.196784208102844</v>
      </c>
      <c r="L53" s="3155"/>
    </row>
    <row r="54" spans="2:12" ht="21.75" customHeight="1" thickBot="1">
      <c r="B54" s="3160" t="s">
        <v>2226</v>
      </c>
      <c r="C54" s="3159" t="s">
        <v>2225</v>
      </c>
      <c r="D54" s="3158">
        <v>-1443603.7614488308</v>
      </c>
      <c r="E54" s="3158">
        <v>221339.16046924214</v>
      </c>
      <c r="F54" s="3158">
        <v>502491.08047462907</v>
      </c>
      <c r="G54" s="3158">
        <v>1445315.0904247544</v>
      </c>
      <c r="H54" s="3157">
        <v>-25.304875405477173</v>
      </c>
      <c r="I54" s="3157">
        <v>3.8798457219353955</v>
      </c>
      <c r="J54" s="3157">
        <v>8.8081470299111562</v>
      </c>
      <c r="K54" s="3156">
        <v>25.334873225980264</v>
      </c>
      <c r="L54" s="3155"/>
    </row>
    <row r="55" spans="2:12" ht="16.2" thickTop="1">
      <c r="B55" s="3154" t="s">
        <v>2224</v>
      </c>
      <c r="C55" s="3154"/>
    </row>
    <row r="56" spans="2:12">
      <c r="B56" s="3153" t="s">
        <v>2223</v>
      </c>
      <c r="H56" s="3151"/>
      <c r="I56" s="3151"/>
      <c r="J56" s="3151"/>
      <c r="K56" s="3151"/>
    </row>
    <row r="57" spans="2:12">
      <c r="H57" s="3151"/>
      <c r="I57" s="3151"/>
      <c r="J57" s="3151"/>
      <c r="K57" s="3151"/>
    </row>
    <row r="58" spans="2:12">
      <c r="H58" s="3151"/>
      <c r="I58" s="3151"/>
      <c r="J58" s="3151"/>
      <c r="K58" s="3151"/>
    </row>
    <row r="59" spans="2:12">
      <c r="D59" s="3151"/>
      <c r="E59" s="3151"/>
      <c r="F59" s="3151"/>
      <c r="G59" s="3151"/>
      <c r="H59" s="3151"/>
      <c r="I59" s="3151"/>
      <c r="J59" s="3151"/>
      <c r="K59" s="3151"/>
    </row>
    <row r="60" spans="2:12">
      <c r="D60" s="3151"/>
      <c r="E60" s="3151"/>
      <c r="F60" s="3151"/>
      <c r="G60" s="3151"/>
      <c r="H60" s="3151"/>
      <c r="I60" s="3151"/>
      <c r="K60" s="3151"/>
      <c r="L60" s="3152"/>
    </row>
    <row r="61" spans="2:12">
      <c r="D61" s="3151"/>
      <c r="E61" s="3151"/>
      <c r="F61" s="3151"/>
      <c r="G61" s="3151"/>
      <c r="H61" s="3151"/>
      <c r="I61" s="3151"/>
      <c r="J61" s="3151"/>
      <c r="K61" s="3151"/>
      <c r="L61" s="3152"/>
    </row>
    <row r="62" spans="2:12">
      <c r="L62" s="3152"/>
    </row>
    <row r="63" spans="2:12">
      <c r="L63" s="3152"/>
    </row>
    <row r="64" spans="2:12">
      <c r="L64" s="3152"/>
    </row>
    <row r="65" spans="6:12">
      <c r="L65" s="3152"/>
    </row>
    <row r="66" spans="6:12">
      <c r="L66" s="3152"/>
    </row>
    <row r="67" spans="6:12">
      <c r="L67" s="3152"/>
    </row>
    <row r="68" spans="6:12">
      <c r="L68" s="3152"/>
    </row>
    <row r="69" spans="6:12">
      <c r="L69" s="3152"/>
    </row>
    <row r="74" spans="6:12">
      <c r="F74" s="3151"/>
    </row>
    <row r="75" spans="6:12">
      <c r="F75" s="3151"/>
    </row>
    <row r="76" spans="6:12">
      <c r="F76" s="3151"/>
    </row>
    <row r="77" spans="6:12">
      <c r="F77" s="3151"/>
    </row>
    <row r="78" spans="6:12">
      <c r="F78" s="3151"/>
    </row>
    <row r="79" spans="6:12">
      <c r="F79" s="3151"/>
    </row>
    <row r="80" spans="6:12">
      <c r="F80" s="3151"/>
    </row>
    <row r="81" spans="6:6">
      <c r="F81" s="3151"/>
    </row>
    <row r="82" spans="6:6">
      <c r="F82" s="3151"/>
    </row>
    <row r="83" spans="6:6">
      <c r="F83" s="3151"/>
    </row>
    <row r="84" spans="6:6">
      <c r="F84" s="3151"/>
    </row>
    <row r="85" spans="6:6">
      <c r="F85" s="3151"/>
    </row>
    <row r="86" spans="6:6">
      <c r="F86" s="3151"/>
    </row>
    <row r="87" spans="6:6">
      <c r="F87" s="3151"/>
    </row>
    <row r="88" spans="6:6">
      <c r="F88" s="3151"/>
    </row>
    <row r="89" spans="6:6">
      <c r="F89" s="3151"/>
    </row>
    <row r="90" spans="6:6">
      <c r="F90" s="3151"/>
    </row>
    <row r="91" spans="6:6">
      <c r="F91" s="3151"/>
    </row>
    <row r="92" spans="6:6">
      <c r="F92" s="3151"/>
    </row>
    <row r="93" spans="6:6">
      <c r="F93" s="3151"/>
    </row>
    <row r="94" spans="6:6">
      <c r="F94" s="3151"/>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38"/>
  <sheetViews>
    <sheetView showGridLines="0" workbookViewId="0">
      <pane xSplit="3" ySplit="5" topLeftCell="D6" activePane="bottomRight" state="frozen"/>
      <selection activeCell="P54" sqref="P54"/>
      <selection pane="topRight" activeCell="P54" sqref="P54"/>
      <selection pane="bottomLeft" activeCell="P54" sqref="P54"/>
      <selection pane="bottomRight" activeCell="K101" sqref="K101"/>
    </sheetView>
  </sheetViews>
  <sheetFormatPr defaultColWidth="15.44140625" defaultRowHeight="15" customHeight="1"/>
  <cols>
    <col min="1" max="1" width="6.109375" style="3175" customWidth="1"/>
    <col min="2" max="2" width="12" style="3175" customWidth="1"/>
    <col min="3" max="3" width="14.77734375" style="3175" customWidth="1"/>
    <col min="4" max="4" width="13.88671875" style="3175" bestFit="1" customWidth="1"/>
    <col min="5" max="5" width="15.44140625" style="3175"/>
    <col min="6" max="6" width="12.44140625" style="3175" customWidth="1"/>
    <col min="7" max="7" width="13.44140625" style="3175" customWidth="1"/>
    <col min="8" max="8" width="12" style="3175" bestFit="1" customWidth="1"/>
    <col min="9" max="9" width="13.88671875" style="3175" customWidth="1"/>
    <col min="10" max="10" width="13.109375" style="3175" customWidth="1"/>
    <col min="11" max="11" width="12.44140625" style="3175" bestFit="1" customWidth="1"/>
    <col min="12" max="12" width="15" style="3175" bestFit="1" customWidth="1"/>
    <col min="13" max="13" width="12.77734375" style="3175" bestFit="1" customWidth="1"/>
    <col min="14" max="17" width="9.44140625" style="3175" customWidth="1"/>
    <col min="18" max="18" width="12.77734375" style="3175" bestFit="1" customWidth="1"/>
    <col min="19" max="27" width="9.44140625" style="3175" customWidth="1"/>
    <col min="28" max="16384" width="15.44140625" style="3175"/>
  </cols>
  <sheetData>
    <row r="1" spans="2:27" ht="15.6">
      <c r="B1" s="4238" t="s">
        <v>2258</v>
      </c>
      <c r="C1" s="4239"/>
      <c r="D1" s="4239"/>
      <c r="E1" s="4239"/>
      <c r="F1" s="4239"/>
      <c r="G1" s="4239"/>
      <c r="H1" s="4239"/>
      <c r="I1" s="4239"/>
      <c r="J1" s="4239"/>
    </row>
    <row r="2" spans="2:27" ht="15.6">
      <c r="B2" s="4238" t="s">
        <v>187</v>
      </c>
      <c r="C2" s="4239"/>
      <c r="D2" s="4239"/>
      <c r="E2" s="4239"/>
      <c r="F2" s="4239"/>
      <c r="G2" s="4239"/>
      <c r="H2" s="4239"/>
      <c r="I2" s="4239"/>
      <c r="J2" s="4239"/>
    </row>
    <row r="3" spans="2:27" ht="16.2" thickBot="1">
      <c r="B3" s="4240" t="s">
        <v>77</v>
      </c>
      <c r="C3" s="4241"/>
      <c r="D3" s="4241"/>
      <c r="E3" s="4241"/>
      <c r="F3" s="4241"/>
      <c r="G3" s="4241"/>
      <c r="H3" s="4241"/>
      <c r="I3" s="4241"/>
      <c r="J3" s="4241"/>
    </row>
    <row r="4" spans="2:27" thickTop="1">
      <c r="B4" s="4242" t="s">
        <v>336</v>
      </c>
      <c r="C4" s="4243" t="s">
        <v>2248</v>
      </c>
      <c r="D4" s="4243" t="s">
        <v>2247</v>
      </c>
      <c r="E4" s="4243" t="s">
        <v>2011</v>
      </c>
      <c r="F4" s="4243" t="s">
        <v>2246</v>
      </c>
      <c r="G4" s="4245" t="s">
        <v>1997</v>
      </c>
      <c r="H4" s="4246"/>
      <c r="I4" s="4243" t="s">
        <v>2245</v>
      </c>
      <c r="J4" s="4247" t="s">
        <v>2244</v>
      </c>
      <c r="L4" s="3225"/>
      <c r="M4" s="3225"/>
      <c r="N4" s="3225"/>
      <c r="O4" s="3225"/>
      <c r="P4" s="3225"/>
      <c r="Q4" s="3225"/>
      <c r="R4" s="3225"/>
      <c r="S4" s="3225"/>
      <c r="T4" s="3225"/>
      <c r="U4" s="3225"/>
      <c r="V4" s="3225"/>
      <c r="W4" s="3225"/>
      <c r="X4" s="3225"/>
      <c r="Y4" s="3225"/>
      <c r="Z4" s="3225"/>
      <c r="AA4" s="3225"/>
    </row>
    <row r="5" spans="2:27" ht="42" customHeight="1">
      <c r="B5" s="4237"/>
      <c r="C5" s="4244"/>
      <c r="D5" s="4244"/>
      <c r="E5" s="4244"/>
      <c r="F5" s="4244"/>
      <c r="G5" s="3226" t="s">
        <v>353</v>
      </c>
      <c r="H5" s="3226" t="s">
        <v>2243</v>
      </c>
      <c r="I5" s="4244"/>
      <c r="J5" s="4248"/>
      <c r="L5" s="3225"/>
      <c r="M5" s="3225"/>
      <c r="N5" s="3225"/>
      <c r="O5" s="3225"/>
      <c r="P5" s="3225"/>
      <c r="Q5" s="3225"/>
      <c r="R5" s="3225"/>
      <c r="S5" s="3225"/>
      <c r="T5" s="3225"/>
      <c r="U5" s="3225"/>
      <c r="V5" s="3225"/>
      <c r="W5" s="3225"/>
      <c r="X5" s="3225"/>
      <c r="Y5" s="3225"/>
      <c r="Z5" s="3225"/>
      <c r="AA5" s="3225"/>
    </row>
    <row r="6" spans="2:27" ht="14.4">
      <c r="B6" s="4235" t="s">
        <v>58</v>
      </c>
      <c r="C6" s="3217" t="s">
        <v>367</v>
      </c>
      <c r="D6" s="3216">
        <v>-2315.2593572907354</v>
      </c>
      <c r="E6" s="3216">
        <v>-61585.96818663981</v>
      </c>
      <c r="F6" s="3216">
        <v>-3209.9787642016827</v>
      </c>
      <c r="G6" s="3216">
        <v>51940.195430542029</v>
      </c>
      <c r="H6" s="3216">
        <v>-2.5007406639422514</v>
      </c>
      <c r="I6" s="3216">
        <v>1233.2069999999999</v>
      </c>
      <c r="J6" s="3215">
        <v>-2111.4400000000082</v>
      </c>
      <c r="L6" s="3224"/>
    </row>
    <row r="7" spans="2:27" ht="14.4">
      <c r="B7" s="4236"/>
      <c r="C7" s="3214" t="s">
        <v>366</v>
      </c>
      <c r="D7" s="3218">
        <v>-11116.381814462555</v>
      </c>
      <c r="E7" s="3218">
        <v>-131661.92973273239</v>
      </c>
      <c r="F7" s="3218">
        <v>-5314.7781990221611</v>
      </c>
      <c r="G7" s="3218">
        <v>114739.77702329913</v>
      </c>
      <c r="H7" s="3218">
        <v>6.5677367020399098</v>
      </c>
      <c r="I7" s="3218">
        <v>2193.337</v>
      </c>
      <c r="J7" s="3183">
        <v>-3497.2000000000353</v>
      </c>
      <c r="L7" s="3224"/>
    </row>
    <row r="8" spans="2:27" ht="14.4">
      <c r="B8" s="4236"/>
      <c r="C8" s="3212" t="s">
        <v>365</v>
      </c>
      <c r="D8" s="3218">
        <v>-1974.5554188921815</v>
      </c>
      <c r="E8" s="3218">
        <v>-195649.16813926279</v>
      </c>
      <c r="F8" s="3218">
        <v>-2401.5327664531706</v>
      </c>
      <c r="G8" s="3218">
        <v>171796.87120966386</v>
      </c>
      <c r="H8" s="3218">
        <v>3.2302221350921592</v>
      </c>
      <c r="I8" s="3218">
        <v>5020.91</v>
      </c>
      <c r="J8" s="3183">
        <v>19695.419999999944</v>
      </c>
      <c r="L8" s="3224"/>
    </row>
    <row r="9" spans="2:27" ht="14.4">
      <c r="B9" s="4236"/>
      <c r="C9" s="3212" t="s">
        <v>364</v>
      </c>
      <c r="D9" s="3218">
        <v>1858.1977170610044</v>
      </c>
      <c r="E9" s="3218">
        <v>-268342.24414765352</v>
      </c>
      <c r="F9" s="3218">
        <v>1090.7430938449688</v>
      </c>
      <c r="G9" s="3218">
        <v>232137.78040203292</v>
      </c>
      <c r="H9" s="3218">
        <v>7.7766115933313467</v>
      </c>
      <c r="I9" s="3218">
        <v>5710.741</v>
      </c>
      <c r="J9" s="3183">
        <v>21977.259999999995</v>
      </c>
      <c r="L9" s="3224"/>
    </row>
    <row r="10" spans="2:27" ht="14.4">
      <c r="B10" s="4236"/>
      <c r="C10" s="3212" t="s">
        <v>363</v>
      </c>
      <c r="D10" s="3218">
        <v>3485.9658238825505</v>
      </c>
      <c r="E10" s="3218">
        <v>-341407.16889575805</v>
      </c>
      <c r="F10" s="3218">
        <v>3593.0914362064141</v>
      </c>
      <c r="G10" s="3218">
        <v>287664.17140263785</v>
      </c>
      <c r="H10" s="3218">
        <v>6.0039427185485543</v>
      </c>
      <c r="I10" s="3218">
        <v>6838.0779999999995</v>
      </c>
      <c r="J10" s="3183">
        <v>28779.329999999973</v>
      </c>
      <c r="L10" s="3224"/>
    </row>
    <row r="11" spans="2:27" ht="14.4">
      <c r="B11" s="4236"/>
      <c r="C11" s="3212" t="s">
        <v>362</v>
      </c>
      <c r="D11" s="3218">
        <v>-1078.5637366355513</v>
      </c>
      <c r="E11" s="3218">
        <v>-416851.66007222672</v>
      </c>
      <c r="F11" s="3218">
        <v>4285.2454684600052</v>
      </c>
      <c r="G11" s="3218">
        <v>342233.46462058183</v>
      </c>
      <c r="H11" s="3218">
        <v>5.7279561993502561</v>
      </c>
      <c r="I11" s="3218">
        <v>7393.1219999999994</v>
      </c>
      <c r="J11" s="3183">
        <v>44998.810000000012</v>
      </c>
      <c r="L11" s="3224"/>
    </row>
    <row r="12" spans="2:27" ht="14.4">
      <c r="B12" s="4236"/>
      <c r="C12" s="3212" t="s">
        <v>361</v>
      </c>
      <c r="D12" s="3218">
        <v>-10657.172930667468</v>
      </c>
      <c r="E12" s="3218">
        <v>-501371.32974980655</v>
      </c>
      <c r="F12" s="3218">
        <v>4585.3050184969543</v>
      </c>
      <c r="G12" s="3218">
        <v>394567.09979330411</v>
      </c>
      <c r="H12" s="3218">
        <v>5.1741969052068821</v>
      </c>
      <c r="I12" s="3218">
        <v>7600.0259999999998</v>
      </c>
      <c r="J12" s="3183">
        <v>36947.459999999948</v>
      </c>
      <c r="L12" s="3224"/>
    </row>
    <row r="13" spans="2:27" ht="14.4">
      <c r="B13" s="4236"/>
      <c r="C13" s="3212" t="s">
        <v>360</v>
      </c>
      <c r="D13" s="3218">
        <v>-6306.9307570507517</v>
      </c>
      <c r="E13" s="3218">
        <v>-566185.35754425905</v>
      </c>
      <c r="F13" s="3218">
        <v>3728.9688407823778</v>
      </c>
      <c r="G13" s="3218">
        <v>449991.58091562742</v>
      </c>
      <c r="H13" s="3218">
        <v>5.2924683860766635</v>
      </c>
      <c r="I13" s="3218">
        <v>8353.98</v>
      </c>
      <c r="J13" s="3183">
        <v>50020.880326887403</v>
      </c>
      <c r="L13" s="3223"/>
      <c r="M13" s="3176"/>
    </row>
    <row r="14" spans="2:27" ht="14.4">
      <c r="B14" s="4236"/>
      <c r="C14" s="3212" t="s">
        <v>359</v>
      </c>
      <c r="D14" s="3218">
        <v>-10335.489942339365</v>
      </c>
      <c r="E14" s="3218">
        <v>-655189.87568075943</v>
      </c>
      <c r="F14" s="3218">
        <v>6422.1624525296647</v>
      </c>
      <c r="G14" s="3218">
        <v>511931.52801913524</v>
      </c>
      <c r="H14" s="3218">
        <v>6.2791625367195163</v>
      </c>
      <c r="I14" s="3218">
        <v>11069.053</v>
      </c>
      <c r="J14" s="3183">
        <v>50603.310509389201</v>
      </c>
      <c r="L14" s="3223"/>
      <c r="M14" s="3176"/>
    </row>
    <row r="15" spans="2:27" ht="14.4">
      <c r="B15" s="4236"/>
      <c r="C15" s="3212" t="s">
        <v>358</v>
      </c>
      <c r="D15" s="3218">
        <v>-7565.030522427056</v>
      </c>
      <c r="E15" s="3218">
        <v>-730514.41133907181</v>
      </c>
      <c r="F15" s="3218">
        <v>7764.478823718222</v>
      </c>
      <c r="G15" s="3218">
        <v>566971.84008661122</v>
      </c>
      <c r="H15" s="3218">
        <v>5.2142933918451337</v>
      </c>
      <c r="I15" s="3218">
        <v>11607.731</v>
      </c>
      <c r="J15" s="3183">
        <v>53806.91</v>
      </c>
      <c r="L15" s="3223"/>
      <c r="M15" s="3176"/>
    </row>
    <row r="16" spans="2:27" ht="14.4">
      <c r="B16" s="4236"/>
      <c r="C16" s="3222" t="s">
        <v>357</v>
      </c>
      <c r="D16" s="3221">
        <v>-2993.9464514718275</v>
      </c>
      <c r="E16" s="3221">
        <v>-810797.83130878396</v>
      </c>
      <c r="F16" s="3221">
        <v>6008.3330603680988</v>
      </c>
      <c r="G16" s="3221">
        <v>633419.73226518265</v>
      </c>
      <c r="H16" s="3221">
        <v>5.7549913607479519</v>
      </c>
      <c r="I16" s="3221">
        <v>12270.48</v>
      </c>
      <c r="J16" s="3220">
        <v>74229.554076237895</v>
      </c>
      <c r="L16" s="3223"/>
      <c r="M16" s="3176"/>
    </row>
    <row r="17" spans="2:14" ht="14.4">
      <c r="B17" s="4237"/>
      <c r="C17" s="3181" t="s">
        <v>368</v>
      </c>
      <c r="D17" s="3179">
        <v>-10130.609031744534</v>
      </c>
      <c r="E17" s="3179">
        <v>-895818.27083488437</v>
      </c>
      <c r="F17" s="3179">
        <v>2891.333075273993</v>
      </c>
      <c r="G17" s="3179">
        <v>695452.39585422631</v>
      </c>
      <c r="H17" s="3219">
        <v>4.5692213326405353</v>
      </c>
      <c r="I17" s="3179">
        <v>13503.939999999999</v>
      </c>
      <c r="J17" s="3178">
        <v>82106.12</v>
      </c>
      <c r="L17" s="3223"/>
      <c r="M17" s="3176"/>
    </row>
    <row r="18" spans="2:14" ht="14.4">
      <c r="B18" s="4235" t="s">
        <v>238</v>
      </c>
      <c r="C18" s="3217" t="s">
        <v>367</v>
      </c>
      <c r="D18" s="3216">
        <v>-5982.0573334691653</v>
      </c>
      <c r="E18" s="3216">
        <v>-69190.363328178719</v>
      </c>
      <c r="F18" s="3216">
        <v>-2335.4143447941374</v>
      </c>
      <c r="G18" s="3216">
        <v>55552.818990492262</v>
      </c>
      <c r="H18" s="3216">
        <v>6.9553522662063827</v>
      </c>
      <c r="I18" s="3216">
        <v>4605.5389999999998</v>
      </c>
      <c r="J18" s="3215">
        <v>-3286.4400000000387</v>
      </c>
      <c r="L18" s="3200"/>
    </row>
    <row r="19" spans="2:14" ht="14.4">
      <c r="B19" s="4236"/>
      <c r="C19" s="3214" t="s">
        <v>366</v>
      </c>
      <c r="D19" s="3218">
        <v>-19735.265651982903</v>
      </c>
      <c r="E19" s="3218">
        <v>-148835.49275575718</v>
      </c>
      <c r="F19" s="3218">
        <v>-6700.8979040640106</v>
      </c>
      <c r="G19" s="3218">
        <v>115551.71009822453</v>
      </c>
      <c r="H19" s="3218">
        <v>0.70762999196043452</v>
      </c>
      <c r="I19" s="3218">
        <v>5103.9650000000001</v>
      </c>
      <c r="J19" s="3183">
        <v>-5873.8399999999674</v>
      </c>
      <c r="L19" s="3200"/>
    </row>
    <row r="20" spans="2:14" ht="14.4">
      <c r="B20" s="4236"/>
      <c r="C20" s="3212" t="s">
        <v>365</v>
      </c>
      <c r="D20" s="3218">
        <v>-25522.932125530337</v>
      </c>
      <c r="E20" s="3218">
        <v>-233408.28386576672</v>
      </c>
      <c r="F20" s="3218">
        <v>-6133.1787491136456</v>
      </c>
      <c r="G20" s="3218">
        <v>176323.72447282408</v>
      </c>
      <c r="H20" s="3218">
        <v>2.6350033218216051</v>
      </c>
      <c r="I20" s="3218">
        <v>6069.1809999999996</v>
      </c>
      <c r="J20" s="3183">
        <v>4273.980000000025</v>
      </c>
      <c r="L20" s="3200"/>
    </row>
    <row r="21" spans="2:14" ht="15.75" customHeight="1">
      <c r="B21" s="4236"/>
      <c r="C21" s="3212" t="s">
        <v>364</v>
      </c>
      <c r="D21" s="3218">
        <v>-48981.29207395867</v>
      </c>
      <c r="E21" s="3218">
        <v>-321306.71991733147</v>
      </c>
      <c r="F21" s="3218">
        <v>-3009.3800059910682</v>
      </c>
      <c r="G21" s="3218">
        <v>228949.71812943125</v>
      </c>
      <c r="H21" s="3218">
        <v>-1.3733491666373165</v>
      </c>
      <c r="I21" s="3218">
        <v>10165.281999999999</v>
      </c>
      <c r="J21" s="3183">
        <v>2399.5699999999342</v>
      </c>
      <c r="L21" s="3200"/>
    </row>
    <row r="22" spans="2:14" ht="15.75" customHeight="1">
      <c r="B22" s="4236"/>
      <c r="C22" s="3212" t="s">
        <v>363</v>
      </c>
      <c r="D22" s="3218">
        <v>-64114.67377928202</v>
      </c>
      <c r="E22" s="3218">
        <v>-406613.10529501364</v>
      </c>
      <c r="F22" s="3218">
        <v>-4540.2185011751699</v>
      </c>
      <c r="G22" s="3218">
        <v>285480.70672293782</v>
      </c>
      <c r="H22" s="3218">
        <v>-0.75903254446098023</v>
      </c>
      <c r="I22" s="3218">
        <v>11123.351999999999</v>
      </c>
      <c r="J22" s="3183">
        <v>-5477.349999999984</v>
      </c>
      <c r="L22" s="3200"/>
    </row>
    <row r="23" spans="2:14" ht="15.75" customHeight="1">
      <c r="B23" s="4236"/>
      <c r="C23" s="3212" t="s">
        <v>362</v>
      </c>
      <c r="D23" s="3218">
        <v>-98225.2</v>
      </c>
      <c r="E23" s="3218">
        <v>-499248.3</v>
      </c>
      <c r="F23" s="3218">
        <v>-1417.7405290758688</v>
      </c>
      <c r="G23" s="3218">
        <v>340543.4731385489</v>
      </c>
      <c r="H23" s="3218">
        <v>-0.49381245750077518</v>
      </c>
      <c r="I23" s="3218">
        <v>14334.936999999998</v>
      </c>
      <c r="J23" s="3183">
        <v>-6664.4899999999907</v>
      </c>
      <c r="L23" s="3200"/>
    </row>
    <row r="24" spans="2:14" ht="15.75" customHeight="1">
      <c r="B24" s="4236"/>
      <c r="C24" s="3212" t="s">
        <v>361</v>
      </c>
      <c r="D24" s="3218">
        <v>-141874.9</v>
      </c>
      <c r="E24" s="3218">
        <v>-596481.19999999995</v>
      </c>
      <c r="F24" s="3218">
        <v>-3189.3</v>
      </c>
      <c r="G24" s="3218">
        <v>401349.033517932</v>
      </c>
      <c r="H24" s="3218">
        <v>1.7188289971922677</v>
      </c>
      <c r="I24" s="3218">
        <v>14338</v>
      </c>
      <c r="J24" s="3183">
        <v>-18275.610000000022</v>
      </c>
      <c r="L24" s="3200"/>
    </row>
    <row r="25" spans="2:14" ht="15.75" customHeight="1">
      <c r="B25" s="4236"/>
      <c r="C25" s="3212" t="s">
        <v>360</v>
      </c>
      <c r="D25" s="3218">
        <v>-154039.64786734909</v>
      </c>
      <c r="E25" s="3218">
        <v>-693987.8049473149</v>
      </c>
      <c r="F25" s="3218">
        <v>-2657.1996135666559</v>
      </c>
      <c r="G25" s="3218">
        <v>471855.43143093208</v>
      </c>
      <c r="H25" s="3218">
        <v>4.8587243500904709</v>
      </c>
      <c r="I25" s="3218">
        <v>14240.768999999998</v>
      </c>
      <c r="J25" s="3183">
        <v>-24729.899999999998</v>
      </c>
      <c r="L25" s="3200"/>
    </row>
    <row r="26" spans="2:14" ht="15.75" customHeight="1">
      <c r="B26" s="4236"/>
      <c r="C26" s="3212" t="s">
        <v>359</v>
      </c>
      <c r="D26" s="3218">
        <v>-171928.95500418893</v>
      </c>
      <c r="E26" s="3218">
        <v>-794466.7560013542</v>
      </c>
      <c r="F26" s="3218">
        <v>-3345.2440827359096</v>
      </c>
      <c r="G26" s="3218">
        <v>540376.91450879152</v>
      </c>
      <c r="H26" s="3218">
        <v>5.5564826412865642</v>
      </c>
      <c r="I26" s="3218">
        <v>14401.643999999998</v>
      </c>
      <c r="J26" s="3183">
        <v>-14602.400000000032</v>
      </c>
      <c r="L26" s="3200"/>
    </row>
    <row r="27" spans="2:14" ht="15.75" customHeight="1">
      <c r="B27" s="4236"/>
      <c r="C27" s="3212" t="s">
        <v>358</v>
      </c>
      <c r="D27" s="3218">
        <v>-191621.51995434111</v>
      </c>
      <c r="E27" s="3218">
        <v>-895562.60460538743</v>
      </c>
      <c r="F27" s="3218">
        <v>-986.3973565348133</v>
      </c>
      <c r="G27" s="3218">
        <v>606680.00475067063</v>
      </c>
      <c r="H27" s="3218">
        <v>7.0035514740897087</v>
      </c>
      <c r="I27" s="3218">
        <v>15506.418999999998</v>
      </c>
      <c r="J27" s="3183">
        <v>-18932.26999999995</v>
      </c>
      <c r="L27" s="3200"/>
    </row>
    <row r="28" spans="2:14" ht="15.75" customHeight="1">
      <c r="B28" s="4236"/>
      <c r="C28" s="3222" t="s">
        <v>357</v>
      </c>
      <c r="D28" s="3221">
        <v>-209940.9807684765</v>
      </c>
      <c r="E28" s="3221">
        <v>-1007215.327804452</v>
      </c>
      <c r="F28" s="3221">
        <v>859.440503011283</v>
      </c>
      <c r="G28" s="3221">
        <v>679731.01968370634</v>
      </c>
      <c r="H28" s="3221">
        <v>7.3113111353366067</v>
      </c>
      <c r="I28" s="3221">
        <v>15868.231999999998</v>
      </c>
      <c r="J28" s="3220">
        <v>-4336.599999999964</v>
      </c>
      <c r="L28" s="3200"/>
    </row>
    <row r="29" spans="2:14" ht="15.75" customHeight="1">
      <c r="B29" s="4237"/>
      <c r="C29" s="3181" t="s">
        <v>368</v>
      </c>
      <c r="D29" s="3179">
        <v>-246822.22110370582</v>
      </c>
      <c r="E29" s="3179">
        <v>-1135798.6895514196</v>
      </c>
      <c r="F29" s="3179">
        <v>1690.745232357498</v>
      </c>
      <c r="G29" s="3179">
        <v>755058.58393590851</v>
      </c>
      <c r="H29" s="3219">
        <v>8.5708509219337508</v>
      </c>
      <c r="I29" s="3179">
        <v>17504.643999999997</v>
      </c>
      <c r="J29" s="3178">
        <v>960.19000000003143</v>
      </c>
      <c r="L29" s="3200"/>
    </row>
    <row r="30" spans="2:14" ht="15.75" customHeight="1">
      <c r="B30" s="4235" t="s">
        <v>59</v>
      </c>
      <c r="C30" s="3217" t="s">
        <v>367</v>
      </c>
      <c r="D30" s="3216">
        <v>-25995.382865992156</v>
      </c>
      <c r="E30" s="3216">
        <v>-110642.45775681367</v>
      </c>
      <c r="F30" s="3216">
        <v>-3988.6566652051242</v>
      </c>
      <c r="G30" s="3216">
        <v>73954.194243408827</v>
      </c>
      <c r="H30" s="3216">
        <v>33.124107088185603</v>
      </c>
      <c r="I30" s="3216">
        <v>295.72699999999998</v>
      </c>
      <c r="J30" s="3215">
        <v>-24774.019791311915</v>
      </c>
      <c r="L30" s="3200"/>
    </row>
    <row r="31" spans="2:14" ht="15.75" customHeight="1">
      <c r="B31" s="4236"/>
      <c r="C31" s="3214" t="s">
        <v>366</v>
      </c>
      <c r="D31" s="3218">
        <v>-35993.480733919161</v>
      </c>
      <c r="E31" s="3218">
        <v>-212875.12601917083</v>
      </c>
      <c r="F31" s="3218">
        <v>-11782.18469136014</v>
      </c>
      <c r="G31" s="3218">
        <v>154201.87417424697</v>
      </c>
      <c r="H31" s="3218">
        <v>33.448370468224084</v>
      </c>
      <c r="I31" s="3218">
        <v>1231.664</v>
      </c>
      <c r="J31" s="3183">
        <v>-25446.854645658175</v>
      </c>
      <c r="L31" s="3200"/>
    </row>
    <row r="32" spans="2:14" ht="15.75" customHeight="1">
      <c r="B32" s="4236"/>
      <c r="C32" s="3212" t="s">
        <v>365</v>
      </c>
      <c r="D32" s="3218">
        <v>-82387.61765132891</v>
      </c>
      <c r="E32" s="3218">
        <v>-340169.50580327993</v>
      </c>
      <c r="F32" s="3218">
        <v>-18520.483057606987</v>
      </c>
      <c r="G32" s="3218">
        <v>242171.67088878807</v>
      </c>
      <c r="H32" s="3218">
        <v>37.3449157864816</v>
      </c>
      <c r="I32" s="3218">
        <v>1541.6210000000001</v>
      </c>
      <c r="J32" s="3183">
        <v>-35421.046524928541</v>
      </c>
      <c r="L32" s="3200"/>
      <c r="N32" s="3202"/>
    </row>
    <row r="33" spans="2:18" ht="15.75" customHeight="1">
      <c r="B33" s="4236"/>
      <c r="C33" s="3212" t="s">
        <v>364</v>
      </c>
      <c r="D33" s="3218">
        <v>-89070.978575705085</v>
      </c>
      <c r="E33" s="3218">
        <v>-440379.80059045536</v>
      </c>
      <c r="F33" s="3218">
        <v>-11873.850686648475</v>
      </c>
      <c r="G33" s="3218">
        <v>312258.88571769884</v>
      </c>
      <c r="H33" s="3218">
        <v>36.387538831199052</v>
      </c>
      <c r="I33" s="3218">
        <v>4235.2299999999996</v>
      </c>
      <c r="J33" s="3183">
        <v>-57484.266331256571</v>
      </c>
      <c r="L33" s="3200"/>
    </row>
    <row r="34" spans="2:18" ht="15.75" customHeight="1">
      <c r="B34" s="4236"/>
      <c r="C34" s="3212" t="s">
        <v>363</v>
      </c>
      <c r="D34" s="3218">
        <v>-117261.07805572409</v>
      </c>
      <c r="E34" s="3218">
        <v>-551981.88845274039</v>
      </c>
      <c r="F34" s="3218">
        <v>-5705.7956984120538</v>
      </c>
      <c r="G34" s="3218">
        <v>376582.39368609863</v>
      </c>
      <c r="H34" s="3218">
        <v>31.911679079446877</v>
      </c>
      <c r="I34" s="3218">
        <v>6358.5579999999991</v>
      </c>
      <c r="J34" s="3183">
        <v>-85324.40609186847</v>
      </c>
      <c r="L34" s="3200"/>
      <c r="N34" s="3202"/>
    </row>
    <row r="35" spans="2:18" ht="15.75" customHeight="1">
      <c r="B35" s="4236"/>
      <c r="C35" s="3212" t="s">
        <v>362</v>
      </c>
      <c r="D35" s="3218">
        <v>-149134.98432938458</v>
      </c>
      <c r="E35" s="3218">
        <v>-660372.4263089801</v>
      </c>
      <c r="F35" s="3218">
        <v>-6657.82278665989</v>
      </c>
      <c r="G35" s="3218">
        <v>443355.72660648299</v>
      </c>
      <c r="H35" s="3218">
        <v>30.190639838252096</v>
      </c>
      <c r="I35" s="3218">
        <v>4358.9199999999992</v>
      </c>
      <c r="J35" s="3183">
        <v>-63676.98190647822</v>
      </c>
      <c r="L35" s="3200"/>
      <c r="N35" s="3202"/>
    </row>
    <row r="36" spans="2:18" ht="15.75" customHeight="1">
      <c r="B36" s="4236"/>
      <c r="C36" s="3212" t="s">
        <v>361</v>
      </c>
      <c r="D36" s="3218">
        <v>-163546.66116985551</v>
      </c>
      <c r="E36" s="3218">
        <v>-759023.31139162416</v>
      </c>
      <c r="F36" s="3218">
        <v>-8096.3402848441037</v>
      </c>
      <c r="G36" s="3218">
        <v>515555.45796883886</v>
      </c>
      <c r="H36" s="3218">
        <v>28.455637092198003</v>
      </c>
      <c r="I36" s="3218">
        <v>5146.329999999999</v>
      </c>
      <c r="J36" s="3183">
        <v>-49323.832477639393</v>
      </c>
      <c r="L36" s="3200"/>
      <c r="N36" s="3202"/>
    </row>
    <row r="37" spans="2:18" ht="15.75" customHeight="1">
      <c r="B37" s="4236"/>
      <c r="C37" s="3212" t="s">
        <v>360</v>
      </c>
      <c r="D37" s="3218">
        <v>-188522.22383302986</v>
      </c>
      <c r="E37" s="3218">
        <v>-863610.70517363655</v>
      </c>
      <c r="F37" s="3218">
        <v>-9616.7806196676102</v>
      </c>
      <c r="G37" s="3218">
        <v>582192.17720205418</v>
      </c>
      <c r="H37" s="3218">
        <v>23.383591333582565</v>
      </c>
      <c r="I37" s="3218">
        <v>6659.0360000000001</v>
      </c>
      <c r="J37" s="3183">
        <v>-58985.434877219326</v>
      </c>
      <c r="L37" s="3200"/>
      <c r="N37" s="3202"/>
    </row>
    <row r="38" spans="2:18" ht="15.75" customHeight="1">
      <c r="B38" s="4236"/>
      <c r="C38" s="3212" t="s">
        <v>359</v>
      </c>
      <c r="D38" s="3218">
        <v>-203420.19093190483</v>
      </c>
      <c r="E38" s="3218">
        <v>-965663.50320992572</v>
      </c>
      <c r="F38" s="3218">
        <v>-8264.5667280194175</v>
      </c>
      <c r="G38" s="3218">
        <v>653188.81693352072</v>
      </c>
      <c r="H38" s="3218">
        <v>20.876521441941385</v>
      </c>
      <c r="I38" s="3218">
        <v>7096.6809999999987</v>
      </c>
      <c r="J38" s="3183">
        <v>-64678.278681046271</v>
      </c>
      <c r="L38" s="3200"/>
      <c r="N38" s="3202"/>
    </row>
    <row r="39" spans="2:18" ht="15.75" customHeight="1">
      <c r="B39" s="4236"/>
      <c r="C39" s="3212" t="s">
        <v>358</v>
      </c>
      <c r="D39" s="3218">
        <v>-222617.0288779682</v>
      </c>
      <c r="E39" s="3218">
        <v>-1071112.113072129</v>
      </c>
      <c r="F39" s="3218">
        <v>-7545.3319587210426</v>
      </c>
      <c r="G39" s="3218">
        <v>725389.89970214246</v>
      </c>
      <c r="H39" s="3218">
        <v>19.567134901744197</v>
      </c>
      <c r="I39" s="3218">
        <v>9469.5669999999991</v>
      </c>
      <c r="J39" s="3183">
        <v>-68204.782623355975</v>
      </c>
      <c r="L39" s="3200"/>
      <c r="N39" s="3202"/>
    </row>
    <row r="40" spans="2:18" ht="15.75" customHeight="1">
      <c r="B40" s="4236"/>
      <c r="C40" s="3222" t="s">
        <v>357</v>
      </c>
      <c r="D40" s="3221">
        <v>-250314.57797533576</v>
      </c>
      <c r="E40" s="3221">
        <v>-1180242.9159784522</v>
      </c>
      <c r="F40" s="3221">
        <v>-8688.1142614710261</v>
      </c>
      <c r="G40" s="3221">
        <v>799112.2846021424</v>
      </c>
      <c r="H40" s="3221">
        <v>17.563015584309618</v>
      </c>
      <c r="I40" s="3221">
        <v>11804.866999999998</v>
      </c>
      <c r="J40" s="3220">
        <v>-90827.818372733891</v>
      </c>
      <c r="L40" s="3200"/>
      <c r="N40" s="3202"/>
    </row>
    <row r="41" spans="2:18" ht="15.75" customHeight="1">
      <c r="B41" s="4237"/>
      <c r="C41" s="3181" t="s">
        <v>368</v>
      </c>
      <c r="D41" s="3179">
        <v>-266970.39985171054</v>
      </c>
      <c r="E41" s="3179">
        <v>-1285189.4945013123</v>
      </c>
      <c r="F41" s="3179">
        <v>-14357.011007732013</v>
      </c>
      <c r="G41" s="3179">
        <v>879367.14949666336</v>
      </c>
      <c r="H41" s="3219">
        <v>16.463433196503672</v>
      </c>
      <c r="I41" s="3179">
        <v>13065.175999999998</v>
      </c>
      <c r="J41" s="3178">
        <v>-67400.493227382001</v>
      </c>
      <c r="L41" s="3200"/>
      <c r="N41" s="3202"/>
    </row>
    <row r="42" spans="2:18" ht="15.75" customHeight="1">
      <c r="B42" s="4235" t="s">
        <v>60</v>
      </c>
      <c r="C42" s="3217" t="s">
        <v>367</v>
      </c>
      <c r="D42" s="3216">
        <v>-9358.1859276878677</v>
      </c>
      <c r="E42" s="3216">
        <v>-94104.16759634926</v>
      </c>
      <c r="F42" s="3216">
        <v>-3407.0659861510503</v>
      </c>
      <c r="G42" s="3216">
        <v>75401.47187661966</v>
      </c>
      <c r="H42" s="3218">
        <v>1.9569919570042726</v>
      </c>
      <c r="I42" s="3216">
        <v>1441.3029999999999</v>
      </c>
      <c r="J42" s="3215">
        <v>6045.1583336193617</v>
      </c>
      <c r="L42" s="3200"/>
      <c r="N42" s="3202"/>
    </row>
    <row r="43" spans="2:18" ht="15.75" customHeight="1">
      <c r="B43" s="4236"/>
      <c r="C43" s="3214" t="s">
        <v>366</v>
      </c>
      <c r="D43" s="3218">
        <v>-22704.981625348708</v>
      </c>
      <c r="E43" s="3218">
        <v>-203769.65671318179</v>
      </c>
      <c r="F43" s="3218">
        <v>-5801.2003034902191</v>
      </c>
      <c r="G43" s="3218">
        <v>153351.40777246573</v>
      </c>
      <c r="H43" s="3218">
        <v>-0.55152792813674134</v>
      </c>
      <c r="I43" s="3218">
        <v>1980.7349999999999</v>
      </c>
      <c r="J43" s="3183">
        <v>8831.0051892678584</v>
      </c>
      <c r="L43" s="3200"/>
      <c r="N43" s="3202"/>
    </row>
    <row r="44" spans="2:18" ht="15.75" customHeight="1">
      <c r="B44" s="4236"/>
      <c r="C44" s="3212" t="s">
        <v>365</v>
      </c>
      <c r="D44" s="3218">
        <v>-22488.832028677789</v>
      </c>
      <c r="E44" s="3218">
        <v>-296389.27307577466</v>
      </c>
      <c r="F44" s="3218">
        <v>-6049.3363430625523</v>
      </c>
      <c r="G44" s="3218">
        <v>229861.95649337707</v>
      </c>
      <c r="H44" s="3218">
        <v>-5.0830530054293384</v>
      </c>
      <c r="I44" s="3218">
        <v>3992.3130000000001</v>
      </c>
      <c r="J44" s="3183">
        <v>14428.280267694401</v>
      </c>
      <c r="L44" s="3200"/>
      <c r="N44" s="3202"/>
    </row>
    <row r="45" spans="2:18" ht="15.75" customHeight="1">
      <c r="B45" s="4236"/>
      <c r="C45" s="3212" t="s">
        <v>364</v>
      </c>
      <c r="D45" s="3218">
        <v>-34138.867630886671</v>
      </c>
      <c r="E45" s="3218">
        <v>-398348.07942227478</v>
      </c>
      <c r="F45" s="3218">
        <v>-2487.683878248994</v>
      </c>
      <c r="G45" s="3218">
        <v>303660.2052850927</v>
      </c>
      <c r="H45" s="3218">
        <v>-2.753702400763669</v>
      </c>
      <c r="I45" s="3218">
        <v>4920.8640000000005</v>
      </c>
      <c r="J45" s="3183">
        <v>27285.420586800486</v>
      </c>
      <c r="L45" s="3200"/>
      <c r="M45" s="3176"/>
      <c r="N45" s="3176"/>
      <c r="O45" s="3176"/>
      <c r="P45" s="3176"/>
      <c r="Q45" s="3176"/>
      <c r="R45" s="3176"/>
    </row>
    <row r="46" spans="2:18" ht="15.75" customHeight="1">
      <c r="B46" s="4236"/>
      <c r="C46" s="3212" t="s">
        <v>363</v>
      </c>
      <c r="D46" s="3218">
        <v>-65127.06858237047</v>
      </c>
      <c r="E46" s="3218">
        <v>-513401.7412961779</v>
      </c>
      <c r="F46" s="3218">
        <v>-3013.821373909188</v>
      </c>
      <c r="G46" s="3218">
        <v>375679.89160928212</v>
      </c>
      <c r="H46" s="3218">
        <v>-0.23965594035944005</v>
      </c>
      <c r="I46" s="3218">
        <v>6567.4350000000004</v>
      </c>
      <c r="J46" s="3183">
        <v>23297.142427527539</v>
      </c>
      <c r="L46" s="3200"/>
      <c r="M46" s="3176"/>
      <c r="N46" s="3176"/>
      <c r="O46" s="3176"/>
      <c r="P46" s="3176"/>
      <c r="Q46" s="3176"/>
      <c r="R46" s="3176"/>
    </row>
    <row r="47" spans="2:18" ht="15.75" customHeight="1">
      <c r="B47" s="4236"/>
      <c r="C47" s="3212" t="s">
        <v>362</v>
      </c>
      <c r="D47" s="3211">
        <v>-79652.558660976123</v>
      </c>
      <c r="E47" s="3211">
        <v>-614617.17863325286</v>
      </c>
      <c r="F47" s="3211">
        <v>-3732.9947800649097</v>
      </c>
      <c r="G47" s="3211">
        <v>445953.40666409594</v>
      </c>
      <c r="H47" s="3218">
        <v>0.58591327498935808</v>
      </c>
      <c r="I47" s="3211">
        <v>12203.794</v>
      </c>
      <c r="J47" s="3207">
        <v>26648.361972289782</v>
      </c>
      <c r="L47" s="3200"/>
      <c r="N47" s="3202"/>
    </row>
    <row r="48" spans="2:18" ht="15.75" customHeight="1">
      <c r="B48" s="4236"/>
      <c r="C48" s="3212" t="s">
        <v>361</v>
      </c>
      <c r="D48" s="3218">
        <v>-106003.36244525318</v>
      </c>
      <c r="E48" s="3218">
        <v>-713717.5586629149</v>
      </c>
      <c r="F48" s="3218">
        <v>-3076.2476450667164</v>
      </c>
      <c r="G48" s="3218">
        <v>511939.44661565125</v>
      </c>
      <c r="H48" s="3218">
        <v>-0.70138164523246838</v>
      </c>
      <c r="I48" s="3218">
        <v>14382.212</v>
      </c>
      <c r="J48" s="3183">
        <v>21613.161410672838</v>
      </c>
      <c r="L48" s="3200"/>
      <c r="N48" s="3202"/>
    </row>
    <row r="49" spans="2:27" ht="15.75" customHeight="1">
      <c r="B49" s="4236"/>
      <c r="C49" s="3212" t="s">
        <v>360</v>
      </c>
      <c r="D49" s="3218">
        <v>-119695.23759581847</v>
      </c>
      <c r="E49" s="3218">
        <v>-821185.42087442742</v>
      </c>
      <c r="F49" s="3218">
        <v>-4221.4251331990235</v>
      </c>
      <c r="G49" s="3218">
        <v>591192.28628658294</v>
      </c>
      <c r="H49" s="3218">
        <v>1.5459000373007736</v>
      </c>
      <c r="I49" s="3218">
        <v>15612.554</v>
      </c>
      <c r="J49" s="3183">
        <v>37840.711910512393</v>
      </c>
      <c r="L49" s="3200"/>
      <c r="N49" s="3202"/>
    </row>
    <row r="50" spans="2:27" ht="15.75" customHeight="1">
      <c r="B50" s="4236"/>
      <c r="C50" s="3212" t="s">
        <v>359</v>
      </c>
      <c r="D50" s="3218">
        <v>-126087.97976958135</v>
      </c>
      <c r="E50" s="3218">
        <v>-874099.13190366654</v>
      </c>
      <c r="F50" s="3218">
        <v>-1084.3332236530841</v>
      </c>
      <c r="G50" s="3218">
        <v>625709.09474924055</v>
      </c>
      <c r="H50" s="3218">
        <v>-4.2070105108791171</v>
      </c>
      <c r="I50" s="3218">
        <v>16478.671999999999</v>
      </c>
      <c r="J50" s="3183">
        <v>36610.561024159651</v>
      </c>
      <c r="L50" s="3200"/>
      <c r="N50" s="3202"/>
    </row>
    <row r="51" spans="2:27" ht="15.75" customHeight="1">
      <c r="B51" s="4236"/>
      <c r="C51" s="3212" t="s">
        <v>358</v>
      </c>
      <c r="D51" s="3218">
        <v>-96184.565491877845</v>
      </c>
      <c r="E51" s="3218">
        <v>-911636.92920355848</v>
      </c>
      <c r="F51" s="3218">
        <v>788.1562932204688</v>
      </c>
      <c r="G51" s="3218">
        <v>679680.93931259937</v>
      </c>
      <c r="H51" s="3218">
        <v>-6.3012954010404574</v>
      </c>
      <c r="I51" s="3218">
        <v>17425.197</v>
      </c>
      <c r="J51" s="3183">
        <v>120899.35802712855</v>
      </c>
      <c r="L51" s="3200"/>
      <c r="N51" s="3202"/>
    </row>
    <row r="52" spans="2:27" ht="15.75" customHeight="1">
      <c r="B52" s="4236"/>
      <c r="C52" s="3214" t="s">
        <v>357</v>
      </c>
      <c r="D52" s="3211">
        <v>-62591.279670751188</v>
      </c>
      <c r="E52" s="3211">
        <v>-977882.34028090502</v>
      </c>
      <c r="F52" s="3211">
        <v>-1230.4982876474387</v>
      </c>
      <c r="G52" s="3211">
        <v>773658.50348589476</v>
      </c>
      <c r="H52" s="3211">
        <v>-3.185257141794589</v>
      </c>
      <c r="I52" s="3211">
        <v>18717.105</v>
      </c>
      <c r="J52" s="3207">
        <v>179372.18197103875</v>
      </c>
      <c r="L52" s="3200"/>
      <c r="N52" s="3202"/>
    </row>
    <row r="53" spans="2:27" ht="15.75" customHeight="1">
      <c r="B53" s="4236"/>
      <c r="C53" s="3181" t="s">
        <v>368</v>
      </c>
      <c r="D53" s="3179">
        <v>-33763.120085891453</v>
      </c>
      <c r="E53" s="3179">
        <v>-1060973.3249700537</v>
      </c>
      <c r="F53" s="3179">
        <v>-964.6558673575928</v>
      </c>
      <c r="G53" s="3179">
        <v>875026.9567769951</v>
      </c>
      <c r="H53" s="3180">
        <v>-0.49355866001504767</v>
      </c>
      <c r="I53" s="3179">
        <v>19478.723999999998</v>
      </c>
      <c r="J53" s="3178">
        <v>282409.53906808869</v>
      </c>
      <c r="K53" s="3203"/>
      <c r="L53" s="3200"/>
      <c r="N53" s="3202"/>
    </row>
    <row r="54" spans="2:27" ht="15.75" customHeight="1">
      <c r="B54" s="4249" t="s">
        <v>2242</v>
      </c>
      <c r="C54" s="3217" t="s">
        <v>367</v>
      </c>
      <c r="D54" s="3216">
        <v>24889.856049603171</v>
      </c>
      <c r="E54" s="3216">
        <v>-73273.811585446703</v>
      </c>
      <c r="F54" s="3216">
        <v>-3091.5754388004798</v>
      </c>
      <c r="G54" s="3216">
        <v>92742.760052281141</v>
      </c>
      <c r="H54" s="3216">
        <v>22.998606982151813</v>
      </c>
      <c r="I54" s="3216">
        <v>1393.5509999999999</v>
      </c>
      <c r="J54" s="3215">
        <v>51464.946372824459</v>
      </c>
      <c r="K54" s="3203"/>
      <c r="L54" s="3200"/>
      <c r="N54" s="3202"/>
      <c r="T54" s="3210"/>
      <c r="U54" s="3210"/>
      <c r="V54" s="3210"/>
      <c r="W54" s="3210"/>
      <c r="X54" s="3210"/>
      <c r="Y54" s="3210"/>
      <c r="Z54" s="3210"/>
      <c r="AA54" s="3210"/>
    </row>
    <row r="55" spans="2:27" ht="15.75" customHeight="1">
      <c r="B55" s="4250"/>
      <c r="C55" s="3214" t="s">
        <v>366</v>
      </c>
      <c r="D55" s="3211">
        <v>25158.398151383648</v>
      </c>
      <c r="E55" s="3211">
        <v>-152606.6489998929</v>
      </c>
      <c r="F55" s="3211">
        <v>-6520.4614861571645</v>
      </c>
      <c r="G55" s="3211">
        <v>165770.46622422652</v>
      </c>
      <c r="H55" s="3211">
        <v>8.0984313298170019</v>
      </c>
      <c r="I55" s="3211">
        <v>2441.5450000000001</v>
      </c>
      <c r="J55" s="3207">
        <v>67626.048292446445</v>
      </c>
      <c r="K55" s="3203"/>
      <c r="L55" s="3200"/>
      <c r="N55" s="3202"/>
      <c r="T55" s="3210"/>
      <c r="U55" s="3210"/>
      <c r="V55" s="3210"/>
      <c r="W55" s="3210"/>
      <c r="X55" s="3210"/>
      <c r="Y55" s="3210"/>
      <c r="Z55" s="3210"/>
      <c r="AA55" s="3210"/>
    </row>
    <row r="56" spans="2:27" ht="15.75" customHeight="1">
      <c r="B56" s="4250"/>
      <c r="C56" s="3212" t="s">
        <v>365</v>
      </c>
      <c r="D56" s="3211">
        <v>33380.329272449133</v>
      </c>
      <c r="E56" s="3211">
        <v>-251573.25275651069</v>
      </c>
      <c r="F56" s="3211">
        <v>-11942.857281447643</v>
      </c>
      <c r="G56" s="3211">
        <v>258940.99545218711</v>
      </c>
      <c r="H56" s="3211">
        <v>12.650653201782823</v>
      </c>
      <c r="I56" s="3211">
        <v>2922.0059999999999</v>
      </c>
      <c r="J56" s="3207">
        <v>101086.449607609</v>
      </c>
      <c r="K56" s="3203"/>
      <c r="L56" s="3200"/>
      <c r="N56" s="3202"/>
      <c r="T56" s="3210"/>
      <c r="U56" s="3210"/>
      <c r="V56" s="3210"/>
      <c r="W56" s="3210"/>
      <c r="X56" s="3210"/>
      <c r="Y56" s="3210"/>
      <c r="Z56" s="3210"/>
      <c r="AA56" s="3210"/>
    </row>
    <row r="57" spans="2:27" ht="15.75" customHeight="1">
      <c r="B57" s="4250"/>
      <c r="C57" s="3212" t="s">
        <v>364</v>
      </c>
      <c r="D57" s="3211">
        <v>19011.97710239928</v>
      </c>
      <c r="E57" s="3211">
        <v>-348950.9846212854</v>
      </c>
      <c r="F57" s="3211">
        <v>-17508.948744550034</v>
      </c>
      <c r="G57" s="3211">
        <v>337818.0018646681</v>
      </c>
      <c r="H57" s="3211">
        <v>11.248690472136836</v>
      </c>
      <c r="I57" s="3211">
        <v>3745.0219999999999</v>
      </c>
      <c r="J57" s="3207">
        <v>110647.47663496299</v>
      </c>
      <c r="K57" s="3203"/>
      <c r="L57" s="3200"/>
      <c r="N57" s="3202"/>
      <c r="T57" s="3210"/>
      <c r="U57" s="3210"/>
      <c r="V57" s="3210"/>
      <c r="W57" s="3210"/>
      <c r="X57" s="3210"/>
      <c r="Y57" s="3210"/>
      <c r="Z57" s="3210"/>
      <c r="AA57" s="3210"/>
    </row>
    <row r="58" spans="2:27" ht="15.75" customHeight="1">
      <c r="B58" s="4250"/>
      <c r="C58" s="3212" t="s">
        <v>363</v>
      </c>
      <c r="D58" s="3211">
        <v>-22996.521377316269</v>
      </c>
      <c r="E58" s="3211">
        <v>-459211.21521453571</v>
      </c>
      <c r="F58" s="3211">
        <v>-23552.973012629434</v>
      </c>
      <c r="G58" s="3211">
        <v>416961.62300003867</v>
      </c>
      <c r="H58" s="3211">
        <v>10.988538996303454</v>
      </c>
      <c r="I58" s="3211">
        <v>4500.8220000000001</v>
      </c>
      <c r="J58" s="3207">
        <v>106480.94575561699</v>
      </c>
      <c r="K58" s="3203"/>
      <c r="L58" s="3200"/>
      <c r="M58" s="3200"/>
      <c r="N58" s="3200"/>
      <c r="O58" s="3200"/>
      <c r="P58" s="3200"/>
      <c r="Q58" s="3200"/>
      <c r="R58" s="3200"/>
      <c r="T58" s="3210"/>
      <c r="U58" s="3210"/>
      <c r="V58" s="3210"/>
      <c r="W58" s="3210"/>
      <c r="X58" s="3210"/>
      <c r="Y58" s="3210"/>
      <c r="Z58" s="3210"/>
      <c r="AA58" s="3210"/>
    </row>
    <row r="59" spans="2:27" ht="15.75" customHeight="1">
      <c r="B59" s="4250"/>
      <c r="C59" s="3212" t="s">
        <v>362</v>
      </c>
      <c r="D59" s="3211">
        <v>-51680.635889681522</v>
      </c>
      <c r="E59" s="3211">
        <v>-581726.06633864541</v>
      </c>
      <c r="F59" s="3211">
        <v>-28523.092496202677</v>
      </c>
      <c r="G59" s="3211">
        <v>495471.41065841983</v>
      </c>
      <c r="H59" s="3211">
        <v>11.10385149084021</v>
      </c>
      <c r="I59" s="3211">
        <v>7659.1750000000002</v>
      </c>
      <c r="J59" s="3207">
        <v>124917.34759098101</v>
      </c>
      <c r="K59" s="3203"/>
      <c r="L59" s="3200"/>
      <c r="N59" s="3202"/>
      <c r="T59" s="3210"/>
      <c r="U59" s="3210"/>
      <c r="V59" s="3210"/>
      <c r="W59" s="3210"/>
      <c r="X59" s="3210"/>
      <c r="Y59" s="3210"/>
      <c r="Z59" s="3210"/>
      <c r="AA59" s="3210"/>
    </row>
    <row r="60" spans="2:27" ht="15.75" customHeight="1">
      <c r="B60" s="4250"/>
      <c r="C60" s="3212" t="s">
        <v>361</v>
      </c>
      <c r="D60" s="3211">
        <v>-104388.65424481279</v>
      </c>
      <c r="E60" s="3211">
        <v>-711321.69397850707</v>
      </c>
      <c r="F60" s="3211">
        <v>-35369.418030056419</v>
      </c>
      <c r="G60" s="3211">
        <v>567890.37445000559</v>
      </c>
      <c r="H60" s="3211">
        <v>10.929208171832983</v>
      </c>
      <c r="I60" s="3211">
        <v>9017.4920000000002</v>
      </c>
      <c r="J60" s="3207">
        <v>97364.09537399112</v>
      </c>
      <c r="K60" s="3203"/>
      <c r="L60" s="3213"/>
      <c r="M60" s="3202"/>
      <c r="N60" s="3202"/>
      <c r="T60" s="3210"/>
      <c r="U60" s="3210"/>
      <c r="V60" s="3210"/>
      <c r="W60" s="3210"/>
      <c r="X60" s="3210"/>
      <c r="Y60" s="3210"/>
      <c r="Z60" s="3210"/>
      <c r="AA60" s="3210"/>
    </row>
    <row r="61" spans="2:27" ht="15.75" customHeight="1">
      <c r="B61" s="4250"/>
      <c r="C61" s="3212" t="s">
        <v>360</v>
      </c>
      <c r="D61" s="3211">
        <v>-151419.1837722765</v>
      </c>
      <c r="E61" s="3211">
        <v>-836548.62409712491</v>
      </c>
      <c r="F61" s="3211">
        <v>-43359.108483455406</v>
      </c>
      <c r="G61" s="3211">
        <v>642332.38225323311</v>
      </c>
      <c r="H61" s="3211">
        <v>8.6503320751820212</v>
      </c>
      <c r="I61" s="3211">
        <v>10183.576000000001</v>
      </c>
      <c r="J61" s="3207">
        <v>68009.658141918568</v>
      </c>
      <c r="K61" s="3203"/>
      <c r="L61" s="3200"/>
      <c r="M61" s="3202"/>
      <c r="N61" s="3202"/>
      <c r="T61" s="3210"/>
      <c r="U61" s="3210"/>
      <c r="V61" s="3210"/>
      <c r="W61" s="3210"/>
      <c r="X61" s="3210"/>
      <c r="Y61" s="3210"/>
      <c r="Z61" s="3210"/>
      <c r="AA61" s="3210"/>
    </row>
    <row r="62" spans="2:27" ht="15.75" customHeight="1">
      <c r="B62" s="4250"/>
      <c r="C62" s="3212" t="s">
        <v>359</v>
      </c>
      <c r="D62" s="3211">
        <v>-210513.39115335734</v>
      </c>
      <c r="E62" s="3211">
        <v>-986805.92703812069</v>
      </c>
      <c r="F62" s="3211">
        <v>-53257.999905284276</v>
      </c>
      <c r="G62" s="3211">
        <v>729219.25123890839</v>
      </c>
      <c r="H62" s="3211">
        <v>16.542856314267041</v>
      </c>
      <c r="I62" s="3211">
        <v>12353.384000000002</v>
      </c>
      <c r="J62" s="3207">
        <v>42536.733906800298</v>
      </c>
      <c r="K62" s="3203"/>
      <c r="L62" s="3200"/>
      <c r="M62" s="3202"/>
      <c r="N62" s="3202"/>
      <c r="T62" s="3210"/>
      <c r="U62" s="3210"/>
      <c r="V62" s="3210"/>
      <c r="W62" s="3210"/>
      <c r="X62" s="3210"/>
      <c r="Y62" s="3210"/>
      <c r="Z62" s="3210"/>
      <c r="AA62" s="3210"/>
    </row>
    <row r="63" spans="2:27" ht="15.75" customHeight="1">
      <c r="B63" s="4250"/>
      <c r="C63" s="3212" t="s">
        <v>1957</v>
      </c>
      <c r="D63" s="3211">
        <v>-251288.85798388848</v>
      </c>
      <c r="E63" s="3211">
        <v>-1112622.8144599404</v>
      </c>
      <c r="F63" s="3211">
        <v>-59966.662679788991</v>
      </c>
      <c r="G63" s="3211">
        <v>810257.55451925122</v>
      </c>
      <c r="H63" s="3211">
        <v>19.211457561059685</v>
      </c>
      <c r="I63" s="3211">
        <v>14083.174000000003</v>
      </c>
      <c r="J63" s="3207">
        <v>7754.0460489597626</v>
      </c>
      <c r="K63" s="3203"/>
      <c r="L63" s="3200"/>
      <c r="M63" s="3202"/>
      <c r="N63" s="3202"/>
      <c r="T63" s="3210"/>
      <c r="U63" s="3210"/>
      <c r="V63" s="3210"/>
      <c r="W63" s="3210"/>
      <c r="X63" s="3210"/>
      <c r="Y63" s="3210"/>
      <c r="Z63" s="3210"/>
      <c r="AA63" s="3210"/>
    </row>
    <row r="64" spans="2:27" ht="15.75" customHeight="1">
      <c r="B64" s="4250"/>
      <c r="C64" s="3212" t="s">
        <v>357</v>
      </c>
      <c r="D64" s="3211">
        <v>-298107.16586232593</v>
      </c>
      <c r="E64" s="3211">
        <v>-1224893.3817563837</v>
      </c>
      <c r="F64" s="3211">
        <v>-63888.264965140872</v>
      </c>
      <c r="G64" s="3211">
        <v>871302.5267751863</v>
      </c>
      <c r="H64" s="3211">
        <v>12.621075429189244</v>
      </c>
      <c r="I64" s="3211">
        <v>16201.348000000002</v>
      </c>
      <c r="J64" s="3207">
        <v>-15147.420894667814</v>
      </c>
      <c r="K64" s="3203"/>
      <c r="L64" s="3200"/>
      <c r="M64" s="3202"/>
      <c r="N64" s="3202"/>
      <c r="T64" s="3210"/>
      <c r="U64" s="3210"/>
      <c r="V64" s="3210"/>
      <c r="W64" s="3210"/>
      <c r="X64" s="3210"/>
      <c r="Y64" s="3210"/>
      <c r="Z64" s="3210"/>
      <c r="AA64" s="3210"/>
    </row>
    <row r="65" spans="1:27" ht="15.75" customHeight="1">
      <c r="B65" s="4252"/>
      <c r="C65" s="3181" t="s">
        <v>368</v>
      </c>
      <c r="D65" s="3179">
        <v>-333671.93453037995</v>
      </c>
      <c r="E65" s="3179">
        <v>-1355456.9390056308</v>
      </c>
      <c r="F65" s="3179">
        <v>-72852.523615579019</v>
      </c>
      <c r="G65" s="3179">
        <v>961054.57727377792</v>
      </c>
      <c r="H65" s="3180">
        <v>9.8314251727341215</v>
      </c>
      <c r="I65" s="3179">
        <v>19512.715000000004</v>
      </c>
      <c r="J65" s="3178">
        <v>1226.7149713200979</v>
      </c>
      <c r="K65" s="3203"/>
      <c r="L65" s="3200"/>
      <c r="M65" s="3202"/>
      <c r="N65" s="3202"/>
      <c r="T65" s="3210"/>
      <c r="U65" s="3210"/>
      <c r="V65" s="3210"/>
      <c r="W65" s="3210"/>
      <c r="X65" s="3210"/>
      <c r="Y65" s="3210"/>
      <c r="Z65" s="3210"/>
      <c r="AA65" s="3210"/>
    </row>
    <row r="66" spans="1:27" ht="15.75" customHeight="1">
      <c r="B66" s="4249" t="s">
        <v>2241</v>
      </c>
      <c r="C66" s="3209" t="s">
        <v>367</v>
      </c>
      <c r="D66" s="3197">
        <v>-47294.735027649105</v>
      </c>
      <c r="E66" s="3196">
        <v>-124551.18334614908</v>
      </c>
      <c r="F66" s="3196">
        <v>-10128.617705476336</v>
      </c>
      <c r="G66" s="3196">
        <v>76625.352295124845</v>
      </c>
      <c r="H66" s="3196">
        <v>-17.378615590123214</v>
      </c>
      <c r="I66" s="3196">
        <v>480.572</v>
      </c>
      <c r="J66" s="3195">
        <v>-38745.256853721738</v>
      </c>
      <c r="K66" s="3203"/>
      <c r="L66" s="3200"/>
      <c r="N66" s="3202"/>
      <c r="S66" s="2511"/>
      <c r="T66" s="2511"/>
      <c r="U66" s="2511"/>
      <c r="V66" s="2511"/>
      <c r="W66" s="2511"/>
      <c r="X66" s="2511"/>
      <c r="Y66" s="2511"/>
    </row>
    <row r="67" spans="1:27" ht="15.75" customHeight="1">
      <c r="B67" s="4250"/>
      <c r="C67" s="3194" t="s">
        <v>366</v>
      </c>
      <c r="D67" s="3205">
        <v>-106077.09281391307</v>
      </c>
      <c r="E67" s="3206">
        <v>-259418.91881477137</v>
      </c>
      <c r="F67" s="3206">
        <v>-17520.044375288991</v>
      </c>
      <c r="G67" s="3206">
        <v>156156.3009639245</v>
      </c>
      <c r="H67" s="3206">
        <v>-5.7996852390446847</v>
      </c>
      <c r="I67" s="3208">
        <v>3043.145</v>
      </c>
      <c r="J67" s="3207">
        <v>-94804.534405662067</v>
      </c>
      <c r="K67" s="3203"/>
      <c r="L67" s="3200"/>
      <c r="N67" s="3202"/>
      <c r="S67" s="2511"/>
      <c r="T67" s="2511"/>
      <c r="U67" s="2511"/>
      <c r="V67" s="2511"/>
      <c r="W67" s="2511"/>
      <c r="X67" s="2511"/>
      <c r="Y67" s="2511"/>
    </row>
    <row r="68" spans="1:27" ht="15.75" customHeight="1">
      <c r="B68" s="4250"/>
      <c r="C68" s="3186" t="s">
        <v>365</v>
      </c>
      <c r="D68" s="3205">
        <v>-149809.42583647376</v>
      </c>
      <c r="E68" s="3205">
        <v>-396296.96928444225</v>
      </c>
      <c r="F68" s="3206">
        <v>-23335.448190522256</v>
      </c>
      <c r="G68" s="3206">
        <v>240641.12645575567</v>
      </c>
      <c r="H68" s="3205">
        <v>-7.0671965111103745</v>
      </c>
      <c r="I68" s="3205">
        <v>5070.7340000000004</v>
      </c>
      <c r="J68" s="3204">
        <v>-87707.282175992208</v>
      </c>
      <c r="K68" s="3203"/>
      <c r="L68" s="3200"/>
      <c r="N68" s="3202"/>
      <c r="S68" s="2511"/>
      <c r="T68" s="2511"/>
      <c r="U68" s="2511"/>
      <c r="V68" s="2511"/>
      <c r="W68" s="2511"/>
      <c r="X68" s="2511"/>
      <c r="Y68" s="2511"/>
    </row>
    <row r="69" spans="1:27" ht="15.75" customHeight="1">
      <c r="B69" s="4250"/>
      <c r="C69" s="3186" t="s">
        <v>364</v>
      </c>
      <c r="D69" s="3205">
        <v>-220906.70716283226</v>
      </c>
      <c r="E69" s="3205">
        <v>-544251.50536036468</v>
      </c>
      <c r="F69" s="3206">
        <v>-30786.822466178302</v>
      </c>
      <c r="G69" s="3206">
        <v>314011.57512667205</v>
      </c>
      <c r="H69" s="3205">
        <v>-7.0471160822072028</v>
      </c>
      <c r="I69" s="3205">
        <v>6628.723</v>
      </c>
      <c r="J69" s="3204">
        <v>-150375.77134407821</v>
      </c>
      <c r="K69" s="3203"/>
      <c r="L69" s="3200"/>
      <c r="N69" s="3202"/>
      <c r="S69" s="2511"/>
      <c r="T69" s="2511"/>
      <c r="U69" s="2511"/>
      <c r="V69" s="2511"/>
      <c r="W69" s="2511"/>
      <c r="X69" s="2511"/>
      <c r="Y69" s="2511"/>
    </row>
    <row r="70" spans="1:27" ht="15.75" customHeight="1">
      <c r="B70" s="4250"/>
      <c r="C70" s="3186" t="s">
        <v>363</v>
      </c>
      <c r="D70" s="3205">
        <v>-298506.16202994908</v>
      </c>
      <c r="E70" s="3205">
        <v>-705389.06874232821</v>
      </c>
      <c r="F70" s="3206">
        <v>-38130.93557687111</v>
      </c>
      <c r="G70" s="3206">
        <v>390510.10762716323</v>
      </c>
      <c r="H70" s="3205">
        <v>-6.3438728923196326</v>
      </c>
      <c r="I70" s="3205">
        <v>7065.3860000000004</v>
      </c>
      <c r="J70" s="3204">
        <v>-195008.8863984911</v>
      </c>
      <c r="K70" s="3203"/>
      <c r="L70" s="3200"/>
      <c r="M70" s="3200"/>
      <c r="N70" s="3200"/>
      <c r="O70" s="3200"/>
      <c r="P70" s="3200"/>
      <c r="Q70" s="3200"/>
      <c r="R70" s="3200"/>
      <c r="S70" s="2511"/>
      <c r="T70" s="2511"/>
      <c r="U70" s="2511"/>
      <c r="V70" s="2511"/>
      <c r="W70" s="2511"/>
      <c r="X70" s="2511"/>
      <c r="Y70" s="2511"/>
    </row>
    <row r="71" spans="1:27" ht="15.75" customHeight="1">
      <c r="B71" s="4250"/>
      <c r="C71" s="3186" t="s">
        <v>362</v>
      </c>
      <c r="D71" s="3205">
        <v>-352158.53236890002</v>
      </c>
      <c r="E71" s="3205">
        <v>-846072.38618984236</v>
      </c>
      <c r="F71" s="3206">
        <v>-46233.034066650711</v>
      </c>
      <c r="G71" s="3206">
        <v>470719.57781708101</v>
      </c>
      <c r="H71" s="3205">
        <v>-4.9956127253531575</v>
      </c>
      <c r="I71" s="3205">
        <v>11344.237000000001</v>
      </c>
      <c r="J71" s="3204">
        <v>-249255.77845143992</v>
      </c>
      <c r="K71" s="3203"/>
      <c r="L71" s="3200"/>
      <c r="N71" s="3202"/>
      <c r="S71" s="2511"/>
      <c r="T71" s="2511"/>
      <c r="U71" s="2511"/>
      <c r="V71" s="2511"/>
      <c r="W71" s="2511"/>
      <c r="X71" s="2511"/>
      <c r="Y71" s="2511"/>
    </row>
    <row r="72" spans="1:27" ht="15.75" customHeight="1">
      <c r="B72" s="4250"/>
      <c r="C72" s="3186" t="s">
        <v>361</v>
      </c>
      <c r="D72" s="3205">
        <v>-411341.76163609116</v>
      </c>
      <c r="E72" s="3205">
        <v>-978174.25051972736</v>
      </c>
      <c r="F72" s="3206">
        <v>-55087.717809643713</v>
      </c>
      <c r="G72" s="3206">
        <v>542856.32486595679</v>
      </c>
      <c r="H72" s="3205">
        <v>-4.4082539008156196</v>
      </c>
      <c r="I72" s="3205">
        <v>16285.238000000001</v>
      </c>
      <c r="J72" s="3204">
        <v>-253624.36397894076</v>
      </c>
      <c r="K72" s="3203"/>
      <c r="L72" s="3200"/>
      <c r="N72" s="3202"/>
      <c r="S72" s="2511"/>
      <c r="T72" s="2511"/>
      <c r="U72" s="2511"/>
      <c r="V72" s="2511"/>
      <c r="W72" s="2511"/>
      <c r="X72" s="2511"/>
      <c r="Y72" s="2511"/>
    </row>
    <row r="73" spans="1:27" ht="15.75" customHeight="1">
      <c r="B73" s="4250"/>
      <c r="C73" s="3186" t="s">
        <v>360</v>
      </c>
      <c r="D73" s="3205">
        <v>-460714.9802260967</v>
      </c>
      <c r="E73" s="3205">
        <v>-1119445.7018155521</v>
      </c>
      <c r="F73" s="3206">
        <v>-66248.812228270443</v>
      </c>
      <c r="G73" s="3206">
        <v>633926.26142047765</v>
      </c>
      <c r="H73" s="3205">
        <v>-1.308687069966439</v>
      </c>
      <c r="I73" s="3205">
        <v>16295.612000000001</v>
      </c>
      <c r="J73" s="3204">
        <v>-264365.36660281563</v>
      </c>
      <c r="L73" s="3200"/>
      <c r="N73" s="3202"/>
      <c r="S73" s="2511"/>
      <c r="T73" s="2511"/>
      <c r="U73" s="2511"/>
      <c r="V73" s="2511"/>
      <c r="W73" s="2511"/>
      <c r="X73" s="2511"/>
      <c r="Y73" s="2511"/>
    </row>
    <row r="74" spans="1:27" ht="15.75" customHeight="1">
      <c r="B74" s="4250"/>
      <c r="C74" s="3186" t="s">
        <v>359</v>
      </c>
      <c r="D74" s="3205">
        <v>-510578.31620872114</v>
      </c>
      <c r="E74" s="3205">
        <v>-1262325.6628625535</v>
      </c>
      <c r="F74" s="3206">
        <v>-79279.581217442057</v>
      </c>
      <c r="G74" s="3206">
        <v>727479.31386299245</v>
      </c>
      <c r="H74" s="3205">
        <v>13.255898964812118</v>
      </c>
      <c r="I74" s="3205">
        <v>16511.34</v>
      </c>
      <c r="J74" s="3204">
        <v>-270392.99890583789</v>
      </c>
      <c r="K74" s="3203"/>
      <c r="L74" s="3200"/>
      <c r="N74" s="3202"/>
      <c r="S74" s="2511"/>
      <c r="T74" s="2511"/>
      <c r="U74" s="2511"/>
      <c r="V74" s="2511"/>
      <c r="W74" s="2511"/>
      <c r="X74" s="2511"/>
      <c r="Y74" s="2511"/>
    </row>
    <row r="75" spans="1:27" ht="15.75" customHeight="1">
      <c r="B75" s="4250"/>
      <c r="C75" s="3186" t="s">
        <v>358</v>
      </c>
      <c r="D75" s="3205">
        <v>-545060.900379361</v>
      </c>
      <c r="E75" s="3205">
        <v>-1385122.2005629113</v>
      </c>
      <c r="F75" s="3206">
        <v>-88178.536572973229</v>
      </c>
      <c r="G75" s="3206">
        <v>814530.07455094869</v>
      </c>
      <c r="H75" s="3205">
        <v>26.80819106358371</v>
      </c>
      <c r="I75" s="3205">
        <v>16646.841</v>
      </c>
      <c r="J75" s="3204">
        <v>-292244.47076990525</v>
      </c>
      <c r="K75" s="3203"/>
      <c r="L75" s="3200"/>
      <c r="N75" s="3202"/>
      <c r="S75" s="2511"/>
      <c r="T75" s="2511"/>
      <c r="U75" s="2511"/>
      <c r="V75" s="2511"/>
      <c r="W75" s="2511"/>
      <c r="X75" s="2511"/>
      <c r="Y75" s="2511"/>
    </row>
    <row r="76" spans="1:27" ht="15.75" customHeight="1">
      <c r="B76" s="4250"/>
      <c r="C76" s="3186" t="s">
        <v>357</v>
      </c>
      <c r="D76" s="3205">
        <v>-592140.38233329623</v>
      </c>
      <c r="E76" s="3205">
        <v>-1525635.6094255487</v>
      </c>
      <c r="F76" s="3206">
        <v>-99501.957602589275</v>
      </c>
      <c r="G76" s="3206">
        <v>906917.27177253959</v>
      </c>
      <c r="H76" s="3205">
        <v>41.191273681574494</v>
      </c>
      <c r="I76" s="3205">
        <v>17350.054</v>
      </c>
      <c r="J76" s="3204">
        <v>-272677.00103355339</v>
      </c>
      <c r="K76" s="3203"/>
      <c r="L76" s="3200"/>
      <c r="N76" s="3202"/>
    </row>
    <row r="77" spans="1:27" s="3198" customFormat="1" ht="15.75" customHeight="1">
      <c r="B77" s="4251"/>
      <c r="C77" s="3181" t="s">
        <v>368</v>
      </c>
      <c r="D77" s="3179">
        <v>-623376.5267471734</v>
      </c>
      <c r="E77" s="3179">
        <v>-1661975.3903993983</v>
      </c>
      <c r="F77" s="3179">
        <v>-108117.49293182897</v>
      </c>
      <c r="G77" s="3179">
        <v>1007306.8741835592</v>
      </c>
      <c r="H77" s="3180">
        <v>15.117239118414538</v>
      </c>
      <c r="I77" s="3179">
        <v>18560.309000000001</v>
      </c>
      <c r="J77" s="3178">
        <v>-252362.75099644452</v>
      </c>
      <c r="K77" s="3201"/>
      <c r="L77" s="3200"/>
      <c r="N77" s="3199"/>
    </row>
    <row r="78" spans="1:27" ht="15.75" customHeight="1">
      <c r="A78" s="3191"/>
      <c r="B78" s="4249" t="s">
        <v>2240</v>
      </c>
      <c r="C78" s="3193" t="s">
        <v>367</v>
      </c>
      <c r="D78" s="3197">
        <v>-15127.888052045717</v>
      </c>
      <c r="E78" s="3196">
        <v>-109099.09873675971</v>
      </c>
      <c r="F78" s="3196">
        <v>-10707.277630416778</v>
      </c>
      <c r="G78" s="3196">
        <v>92207.197586784969</v>
      </c>
      <c r="H78" s="3196">
        <v>20.335104276775361</v>
      </c>
      <c r="I78" s="3196">
        <v>-1397.7260000000001</v>
      </c>
      <c r="J78" s="3195">
        <v>-19759.411405293467</v>
      </c>
      <c r="S78" s="2511"/>
      <c r="T78" s="2511"/>
      <c r="U78" s="2511"/>
      <c r="V78" s="2511"/>
      <c r="W78" s="2511"/>
      <c r="X78" s="2511"/>
      <c r="Y78" s="2511"/>
      <c r="Z78" s="2511"/>
      <c r="AA78" s="2511"/>
    </row>
    <row r="79" spans="1:27" ht="15.75" customHeight="1">
      <c r="A79" s="3191"/>
      <c r="B79" s="4250"/>
      <c r="C79" s="3186" t="s">
        <v>366</v>
      </c>
      <c r="D79" s="3185">
        <v>-36839.633232116874</v>
      </c>
      <c r="E79" s="3184">
        <v>-229849.25958818005</v>
      </c>
      <c r="F79" s="3184">
        <v>-19262.04178012464</v>
      </c>
      <c r="G79" s="3184">
        <v>187039.90792458598</v>
      </c>
      <c r="H79" s="3192">
        <v>19.777368425111618</v>
      </c>
      <c r="I79" s="3185">
        <v>-809.68200000000013</v>
      </c>
      <c r="J79" s="3183">
        <v>-20807.410858617335</v>
      </c>
      <c r="S79" s="2511"/>
      <c r="T79" s="2511"/>
      <c r="U79" s="2511"/>
      <c r="V79" s="2511"/>
      <c r="W79" s="2511"/>
      <c r="X79" s="2511"/>
      <c r="Y79" s="2511"/>
      <c r="Z79" s="2511"/>
      <c r="AA79" s="2511"/>
    </row>
    <row r="80" spans="1:27" ht="15.75" customHeight="1">
      <c r="A80" s="3191"/>
      <c r="B80" s="4250"/>
      <c r="C80" s="3186" t="s">
        <v>365</v>
      </c>
      <c r="D80" s="3185">
        <v>-35237.888412459113</v>
      </c>
      <c r="E80" s="3184">
        <v>-335986.25187055365</v>
      </c>
      <c r="F80" s="3184">
        <v>-23742.900007394572</v>
      </c>
      <c r="G80" s="3184">
        <v>281052.26956264162</v>
      </c>
      <c r="H80" s="3192">
        <v>16.793115832723604</v>
      </c>
      <c r="I80" s="3185">
        <v>79.569999999999823</v>
      </c>
      <c r="J80" s="3183">
        <v>12429.808255038142</v>
      </c>
      <c r="S80" s="2511"/>
      <c r="T80" s="2511"/>
      <c r="U80" s="2511"/>
      <c r="V80" s="2511"/>
      <c r="W80" s="2511"/>
      <c r="X80" s="2511"/>
      <c r="Y80" s="2511"/>
      <c r="Z80" s="2511"/>
      <c r="AA80" s="2511"/>
    </row>
    <row r="81" spans="1:27" ht="15.75" customHeight="1">
      <c r="A81" s="3191"/>
      <c r="B81" s="4250"/>
      <c r="C81" s="3186" t="s">
        <v>364</v>
      </c>
      <c r="D81" s="3185">
        <v>-37787.595668729628</v>
      </c>
      <c r="E81" s="3184">
        <v>-447129.19046742702</v>
      </c>
      <c r="F81" s="3184">
        <v>-26775.595877483975</v>
      </c>
      <c r="G81" s="3184">
        <v>378045.17932805128</v>
      </c>
      <c r="H81" s="3192">
        <v>20.39211585609484</v>
      </c>
      <c r="I81" s="3185">
        <v>429.15099999999984</v>
      </c>
      <c r="J81" s="3183">
        <v>20033.568717826369</v>
      </c>
      <c r="S81" s="2511"/>
      <c r="T81" s="2511"/>
      <c r="U81" s="2511"/>
      <c r="V81" s="2511"/>
      <c r="W81" s="2511"/>
      <c r="X81" s="2511"/>
      <c r="Y81" s="2511"/>
      <c r="Z81" s="2511"/>
      <c r="AA81" s="2511"/>
    </row>
    <row r="82" spans="1:27" ht="15.75" customHeight="1">
      <c r="A82" s="3191"/>
      <c r="B82" s="4250"/>
      <c r="C82" s="3194" t="s">
        <v>363</v>
      </c>
      <c r="D82" s="3185">
        <v>-41206.168757637148</v>
      </c>
      <c r="E82" s="3184">
        <v>-560869.34527195338</v>
      </c>
      <c r="F82" s="3184">
        <v>-30956.004495884597</v>
      </c>
      <c r="G82" s="3184">
        <v>480505.95411202009</v>
      </c>
      <c r="H82" s="3192">
        <v>23.04571500893897</v>
      </c>
      <c r="I82" s="3185">
        <v>604.9079999999999</v>
      </c>
      <c r="J82" s="3183">
        <v>45865.472752625756</v>
      </c>
      <c r="S82" s="2511"/>
      <c r="T82" s="2511"/>
      <c r="U82" s="2511"/>
      <c r="V82" s="2511"/>
      <c r="W82" s="2511"/>
      <c r="X82" s="2511"/>
      <c r="Y82" s="2511"/>
      <c r="Z82" s="2511"/>
      <c r="AA82" s="2511"/>
    </row>
    <row r="83" spans="1:27" ht="15.75" customHeight="1">
      <c r="A83" s="3191"/>
      <c r="B83" s="4250"/>
      <c r="C83" s="3194" t="s">
        <v>362</v>
      </c>
      <c r="D83" s="3185">
        <v>-35567.248420914402</v>
      </c>
      <c r="E83" s="3184">
        <v>-672537.3180943483</v>
      </c>
      <c r="F83" s="3184">
        <v>-36215.010195978743</v>
      </c>
      <c r="G83" s="3184">
        <v>585078.9860389122</v>
      </c>
      <c r="H83" s="3192">
        <v>24.294593556563449</v>
      </c>
      <c r="I83" s="3185">
        <v>749.38199999999983</v>
      </c>
      <c r="J83" s="3183">
        <v>92146.985449012209</v>
      </c>
      <c r="S83" s="2511"/>
      <c r="T83" s="2511"/>
      <c r="U83" s="2511"/>
      <c r="V83" s="2511"/>
      <c r="W83" s="2511"/>
      <c r="X83" s="2511"/>
      <c r="Y83" s="2511"/>
      <c r="Z83" s="2511"/>
      <c r="AA83" s="2511"/>
    </row>
    <row r="84" spans="1:27" ht="15.75" customHeight="1">
      <c r="A84" s="3191"/>
      <c r="B84" s="4250"/>
      <c r="C84" s="3194" t="s">
        <v>361</v>
      </c>
      <c r="D84" s="3185">
        <v>-40158.773494884605</v>
      </c>
      <c r="E84" s="3184">
        <v>-784918.10373937478</v>
      </c>
      <c r="F84" s="3184">
        <v>-44364.992742757546</v>
      </c>
      <c r="G84" s="3184">
        <v>689881.01702861418</v>
      </c>
      <c r="H84" s="3192">
        <v>27.083536734873825</v>
      </c>
      <c r="I84" s="3185">
        <v>1035.2849999999999</v>
      </c>
      <c r="J84" s="3183">
        <v>128545.44458134341</v>
      </c>
      <c r="S84" s="2511"/>
      <c r="T84" s="2511"/>
      <c r="U84" s="2511"/>
      <c r="V84" s="2511"/>
      <c r="W84" s="2511"/>
      <c r="X84" s="2511"/>
      <c r="Y84" s="2511"/>
      <c r="Z84" s="2511"/>
      <c r="AA84" s="2511"/>
    </row>
    <row r="85" spans="1:27" ht="15.75" customHeight="1">
      <c r="A85" s="3191"/>
      <c r="B85" s="4250"/>
      <c r="C85" s="3194" t="s">
        <v>360</v>
      </c>
      <c r="D85" s="3185">
        <v>-55281.270709506702</v>
      </c>
      <c r="E85" s="3184">
        <v>-910060.53507135669</v>
      </c>
      <c r="F85" s="3184">
        <v>-55910.164978603279</v>
      </c>
      <c r="G85" s="3184">
        <v>794325.29297316005</v>
      </c>
      <c r="H85" s="3192">
        <v>25.302474643228436</v>
      </c>
      <c r="I85" s="3185">
        <v>1169.0349999999999</v>
      </c>
      <c r="J85" s="3183">
        <v>142009.92078172747</v>
      </c>
      <c r="S85" s="2511"/>
      <c r="T85" s="2511"/>
      <c r="U85" s="2511"/>
      <c r="V85" s="2511"/>
      <c r="W85" s="2511"/>
      <c r="X85" s="2511"/>
      <c r="Y85" s="2511"/>
      <c r="Z85" s="2511"/>
      <c r="AA85" s="2511"/>
    </row>
    <row r="86" spans="1:27" ht="15.75" customHeight="1">
      <c r="A86" s="3191"/>
      <c r="B86" s="4250"/>
      <c r="C86" s="3194" t="s">
        <v>359</v>
      </c>
      <c r="D86" s="3185">
        <v>-60425.698811511509</v>
      </c>
      <c r="E86" s="3184">
        <v>-1038126.8292438816</v>
      </c>
      <c r="F86" s="3184">
        <v>-63911.826656457735</v>
      </c>
      <c r="G86" s="3184">
        <v>903395.30344822921</v>
      </c>
      <c r="H86" s="3192">
        <v>24.181579631605498</v>
      </c>
      <c r="I86" s="3185">
        <v>2621.002</v>
      </c>
      <c r="J86" s="3183">
        <v>174278.75638199557</v>
      </c>
      <c r="S86" s="2511"/>
      <c r="T86" s="2511"/>
      <c r="U86" s="2511"/>
      <c r="V86" s="2511"/>
      <c r="W86" s="2511"/>
      <c r="X86" s="2511"/>
      <c r="Y86" s="2511"/>
      <c r="Z86" s="2511"/>
      <c r="AA86" s="2511"/>
    </row>
    <row r="87" spans="1:27" ht="15.75" customHeight="1">
      <c r="A87" s="3191"/>
      <c r="B87" s="4250"/>
      <c r="C87" s="3194" t="s">
        <v>358</v>
      </c>
      <c r="D87" s="3185">
        <v>-63743.812418607995</v>
      </c>
      <c r="E87" s="3184">
        <v>-1158029.5970852613</v>
      </c>
      <c r="F87" s="3184">
        <v>-65878.642768758174</v>
      </c>
      <c r="G87" s="3184">
        <v>1005183.8369425595</v>
      </c>
      <c r="H87" s="3192">
        <v>23.406595821120348</v>
      </c>
      <c r="I87" s="3185">
        <v>4355.5640000000003</v>
      </c>
      <c r="J87" s="3183">
        <v>209492.93825121329</v>
      </c>
      <c r="S87" s="2511"/>
      <c r="T87" s="2511"/>
      <c r="U87" s="2511"/>
      <c r="V87" s="2511"/>
      <c r="W87" s="2511"/>
      <c r="X87" s="2511"/>
      <c r="Y87" s="2511"/>
      <c r="Z87" s="2511"/>
      <c r="AA87" s="2511"/>
    </row>
    <row r="88" spans="1:27" ht="15.75" customHeight="1">
      <c r="A88" s="3191"/>
      <c r="B88" s="4250"/>
      <c r="C88" s="3194" t="s">
        <v>357</v>
      </c>
      <c r="D88" s="3185">
        <v>-79525.219710109523</v>
      </c>
      <c r="E88" s="3184">
        <v>-1286858.585069085</v>
      </c>
      <c r="F88" s="3184">
        <v>-77149.301241471025</v>
      </c>
      <c r="G88" s="3184">
        <v>1112526.1349212527</v>
      </c>
      <c r="H88" s="3192">
        <v>22.67118176576983</v>
      </c>
      <c r="I88" s="3185">
        <v>4647.4610000000002</v>
      </c>
      <c r="J88" s="3183">
        <v>224899.87012818959</v>
      </c>
      <c r="S88" s="2511"/>
      <c r="T88" s="2511"/>
      <c r="U88" s="2511"/>
      <c r="V88" s="2511"/>
      <c r="W88" s="2511"/>
      <c r="X88" s="2511"/>
      <c r="Y88" s="2511"/>
      <c r="Z88" s="2511"/>
      <c r="AA88" s="2511"/>
    </row>
    <row r="89" spans="1:27" ht="15.75" customHeight="1">
      <c r="A89" s="3191"/>
      <c r="B89" s="4251"/>
      <c r="C89" s="3181" t="s">
        <v>368</v>
      </c>
      <c r="D89" s="3179">
        <v>-46566.314768402604</v>
      </c>
      <c r="E89" s="3179">
        <v>-1399162.5231316942</v>
      </c>
      <c r="F89" s="3179">
        <v>-79885.897374387627</v>
      </c>
      <c r="G89" s="3179">
        <v>1240686.4144137052</v>
      </c>
      <c r="H89" s="3180">
        <v>23.168663513718645</v>
      </c>
      <c r="I89" s="3179">
        <v>6170.5290000000005</v>
      </c>
      <c r="J89" s="3178">
        <v>285823.24604839983</v>
      </c>
    </row>
    <row r="90" spans="1:27" ht="15.75" customHeight="1">
      <c r="A90" s="3191"/>
      <c r="B90" s="4249" t="s">
        <v>838</v>
      </c>
      <c r="C90" s="3193" t="s">
        <v>367</v>
      </c>
      <c r="D90" s="3185">
        <v>12984.984445091963</v>
      </c>
      <c r="E90" s="3184">
        <v>-109837.58728477199</v>
      </c>
      <c r="F90" s="3184">
        <v>-11271.24831773105</v>
      </c>
      <c r="G90" s="3184">
        <v>116019.12383583808</v>
      </c>
      <c r="H90" s="3192">
        <v>25.824368240496032</v>
      </c>
      <c r="I90" s="3185">
        <v>2646.181</v>
      </c>
      <c r="J90" s="3183">
        <v>32900.677202289793</v>
      </c>
      <c r="L90" s="2511"/>
      <c r="M90" s="2511"/>
      <c r="N90" s="2511"/>
      <c r="O90" s="2511"/>
      <c r="P90" s="2511"/>
      <c r="Q90" s="2511"/>
      <c r="R90" s="2511"/>
      <c r="S90" s="2511"/>
      <c r="T90" s="2511"/>
      <c r="U90" s="2511"/>
      <c r="V90" s="2511"/>
      <c r="W90" s="2511"/>
      <c r="X90" s="2511"/>
      <c r="Y90" s="2511"/>
    </row>
    <row r="91" spans="1:27" ht="15.75" customHeight="1">
      <c r="A91" s="3191"/>
      <c r="B91" s="4250"/>
      <c r="C91" s="3186" t="s">
        <v>366</v>
      </c>
      <c r="D91" s="3185">
        <v>23497.059615212609</v>
      </c>
      <c r="E91" s="3184">
        <v>-220181.27738352577</v>
      </c>
      <c r="F91" s="3184">
        <v>-25340.212899217779</v>
      </c>
      <c r="G91" s="3184">
        <v>228371.28611817816</v>
      </c>
      <c r="H91" s="3192">
        <v>22.097625395675923</v>
      </c>
      <c r="I91" s="3185">
        <v>2998.0659999999998</v>
      </c>
      <c r="J91" s="3183">
        <v>53606.396399472113</v>
      </c>
      <c r="L91" s="2511"/>
      <c r="M91" s="2511"/>
      <c r="N91" s="2511"/>
      <c r="O91" s="2511"/>
      <c r="P91" s="2511"/>
      <c r="Q91" s="2511"/>
      <c r="R91" s="2511"/>
      <c r="S91" s="2511"/>
      <c r="T91" s="2511"/>
      <c r="U91" s="2511"/>
      <c r="V91" s="2511"/>
      <c r="W91" s="2511"/>
      <c r="X91" s="2511"/>
      <c r="Y91" s="2511"/>
    </row>
    <row r="92" spans="1:27" ht="15.75" customHeight="1">
      <c r="A92" s="3191"/>
      <c r="B92" s="4250"/>
      <c r="C92" s="3186" t="s">
        <v>365</v>
      </c>
      <c r="D92" s="3185">
        <v>59093.275871746649</v>
      </c>
      <c r="E92" s="3184">
        <v>-344700.23261389363</v>
      </c>
      <c r="F92" s="3184">
        <v>-29563.1364629737</v>
      </c>
      <c r="G92" s="3184">
        <v>365339.22706369532</v>
      </c>
      <c r="H92" s="3184">
        <v>29.989780061985094</v>
      </c>
      <c r="I92" s="3189">
        <v>3370.9559999999997</v>
      </c>
      <c r="J92" s="3183">
        <v>99065.68138311198</v>
      </c>
      <c r="S92" s="2511"/>
      <c r="T92" s="2511"/>
      <c r="U92" s="2511"/>
      <c r="V92" s="2511"/>
      <c r="W92" s="2511"/>
      <c r="X92" s="2511"/>
      <c r="Y92" s="2511"/>
    </row>
    <row r="93" spans="1:27" ht="15.75" customHeight="1">
      <c r="A93" s="3191"/>
      <c r="B93" s="4250"/>
      <c r="C93" s="3186" t="s">
        <v>364</v>
      </c>
      <c r="D93" s="3185">
        <v>96380.109922639676</v>
      </c>
      <c r="E93" s="3184">
        <v>-432763.79866076709</v>
      </c>
      <c r="F93" s="3184">
        <v>-28204.764065607204</v>
      </c>
      <c r="G93" s="3184">
        <v>477964.54581940785</v>
      </c>
      <c r="H93" s="3184">
        <v>26.430535807639764</v>
      </c>
      <c r="I93" s="3189">
        <v>3641.0109999999995</v>
      </c>
      <c r="J93" s="3183">
        <v>147109.85024651411</v>
      </c>
      <c r="S93" s="2511"/>
      <c r="T93" s="2511"/>
      <c r="U93" s="2511"/>
      <c r="V93" s="2511"/>
      <c r="W93" s="2511"/>
      <c r="X93" s="2511"/>
      <c r="Y93" s="2511"/>
    </row>
    <row r="94" spans="1:27" ht="15.75" customHeight="1">
      <c r="A94" s="3191"/>
      <c r="B94" s="4250"/>
      <c r="C94" s="3186" t="s">
        <v>363</v>
      </c>
      <c r="D94" s="3185">
        <v>140231.76866546064</v>
      </c>
      <c r="E94" s="3184">
        <v>-544523.40932827035</v>
      </c>
      <c r="F94" s="3184">
        <v>-26928.117390891552</v>
      </c>
      <c r="G94" s="3184">
        <v>613253.54766884469</v>
      </c>
      <c r="H94" s="3184">
        <v>27.626628228185758</v>
      </c>
      <c r="I94" s="3189">
        <v>3924.6139999999996</v>
      </c>
      <c r="J94" s="3183">
        <v>210588.36939132778</v>
      </c>
      <c r="S94" s="2511"/>
      <c r="T94" s="2511"/>
      <c r="U94" s="2511"/>
      <c r="V94" s="2511"/>
      <c r="W94" s="2511"/>
      <c r="X94" s="2511"/>
      <c r="Y94" s="2511"/>
    </row>
    <row r="95" spans="1:27" s="3187" customFormat="1" ht="14.4">
      <c r="A95" s="3188"/>
      <c r="B95" s="4250"/>
      <c r="C95" s="3186" t="s">
        <v>362</v>
      </c>
      <c r="D95" s="3185">
        <v>161615.49327472202</v>
      </c>
      <c r="E95" s="3184">
        <v>-655458.81258098059</v>
      </c>
      <c r="F95" s="3184">
        <v>-36054.987906200477</v>
      </c>
      <c r="G95" s="3184">
        <v>733224.59630466963</v>
      </c>
      <c r="H95" s="3184">
        <v>25.320617181746563</v>
      </c>
      <c r="I95" s="3189">
        <v>4529.4669999999996</v>
      </c>
      <c r="J95" s="3190">
        <v>273520.61733686342</v>
      </c>
      <c r="S95" s="2511"/>
      <c r="T95" s="2511"/>
      <c r="U95" s="2511"/>
      <c r="V95" s="2511"/>
      <c r="W95" s="2511"/>
      <c r="X95" s="2511"/>
      <c r="Y95" s="2511"/>
    </row>
    <row r="96" spans="1:27" s="3187" customFormat="1" ht="14.4">
      <c r="A96" s="3188"/>
      <c r="B96" s="3371"/>
      <c r="C96" s="3186" t="s">
        <v>361</v>
      </c>
      <c r="D96" s="3185">
        <v>161690.85091933177</v>
      </c>
      <c r="E96" s="3184">
        <v>-772078.16900424543</v>
      </c>
      <c r="F96" s="3184">
        <v>-37256.176393037109</v>
      </c>
      <c r="G96" s="3184">
        <v>838999.91995674395</v>
      </c>
      <c r="H96" s="3184">
        <v>21.615162505905673</v>
      </c>
      <c r="I96" s="3189">
        <v>5182.5739999999996</v>
      </c>
      <c r="J96" s="3183">
        <v>297722.73185375764</v>
      </c>
      <c r="S96" s="2511"/>
      <c r="T96" s="2511"/>
      <c r="U96" s="2511"/>
      <c r="V96" s="2511"/>
      <c r="W96" s="2511"/>
      <c r="X96" s="2511"/>
      <c r="Y96" s="2511"/>
    </row>
    <row r="97" spans="1:25" s="3187" customFormat="1" ht="14.4">
      <c r="A97" s="3188"/>
      <c r="B97" s="3371"/>
      <c r="C97" s="3186" t="s">
        <v>360</v>
      </c>
      <c r="D97" s="3185">
        <v>166865.30830992199</v>
      </c>
      <c r="E97" s="3184">
        <v>-888863.18080407835</v>
      </c>
      <c r="F97" s="3184">
        <v>-44820.05420534435</v>
      </c>
      <c r="G97" s="3184">
        <v>961222.00859424111</v>
      </c>
      <c r="H97" s="3184">
        <v>21.011129457603772</v>
      </c>
      <c r="I97" s="3184">
        <v>5625.6129999999994</v>
      </c>
      <c r="J97" s="3183">
        <v>327554.2283169931</v>
      </c>
      <c r="S97" s="2511"/>
      <c r="T97" s="2511"/>
      <c r="U97" s="2511"/>
      <c r="V97" s="2511"/>
      <c r="W97" s="2511"/>
      <c r="X97" s="2511"/>
      <c r="Y97" s="2511"/>
    </row>
    <row r="98" spans="1:25" s="3187" customFormat="1" ht="14.4">
      <c r="A98" s="3188"/>
      <c r="B98" s="3371"/>
      <c r="C98" s="3186" t="s">
        <v>359</v>
      </c>
      <c r="D98" s="3185">
        <v>179481.2050010676</v>
      </c>
      <c r="E98" s="3184">
        <v>-1010740.7844270085</v>
      </c>
      <c r="F98" s="3184">
        <v>-52232.646147735242</v>
      </c>
      <c r="G98" s="3184">
        <v>1082615.3097871898</v>
      </c>
      <c r="H98" s="3184">
        <v>19.838492147887422</v>
      </c>
      <c r="I98" s="3184">
        <v>6481.6350000000002</v>
      </c>
      <c r="J98" s="3183">
        <v>365163.78185031179</v>
      </c>
      <c r="S98" s="2511"/>
      <c r="T98" s="2511"/>
      <c r="U98" s="2511"/>
      <c r="V98" s="2511"/>
      <c r="W98" s="2511"/>
      <c r="X98" s="2511"/>
      <c r="Y98" s="2511"/>
    </row>
    <row r="99" spans="1:25" s="3187" customFormat="1" ht="14.4">
      <c r="A99" s="3188"/>
      <c r="B99" s="3371"/>
      <c r="C99" s="3186" t="s">
        <v>358</v>
      </c>
      <c r="D99" s="3185">
        <v>193252.69737276225</v>
      </c>
      <c r="E99" s="3184">
        <v>-1132507.8571408817</v>
      </c>
      <c r="F99" s="3184">
        <v>-51918.313096069789</v>
      </c>
      <c r="G99" s="3184">
        <v>1198602.9374706531</v>
      </c>
      <c r="H99" s="3184">
        <v>19.24216182349403</v>
      </c>
      <c r="I99" s="3184">
        <v>6977.8689999999997</v>
      </c>
      <c r="J99" s="3183">
        <v>392639.19555106387</v>
      </c>
      <c r="S99" s="2511"/>
      <c r="T99" s="2511"/>
      <c r="U99" s="2511"/>
      <c r="V99" s="2511"/>
      <c r="W99" s="2511"/>
      <c r="X99" s="2511"/>
      <c r="Y99" s="2511"/>
    </row>
    <row r="100" spans="1:25" ht="15.75" customHeight="1">
      <c r="B100" s="3424"/>
      <c r="C100" s="3186" t="s">
        <v>357</v>
      </c>
      <c r="D100" s="3185">
        <v>200392.9434489999</v>
      </c>
      <c r="E100" s="3184">
        <v>-1265834.2380820615</v>
      </c>
      <c r="F100" s="3184">
        <v>-58064.169181878126</v>
      </c>
      <c r="G100" s="3184">
        <v>1327508.0349166128</v>
      </c>
      <c r="H100" s="3184">
        <v>19.323761774870761</v>
      </c>
      <c r="I100" s="3184">
        <v>8162.1819999999998</v>
      </c>
      <c r="J100" s="3183">
        <v>425670.88960043481</v>
      </c>
      <c r="L100" s="3182"/>
      <c r="M100" s="3182"/>
      <c r="N100" s="3182"/>
      <c r="O100" s="3182"/>
      <c r="P100" s="3182"/>
      <c r="Q100" s="3182"/>
      <c r="R100" s="3182"/>
      <c r="S100" s="2511"/>
      <c r="T100" s="2511"/>
      <c r="U100" s="2511"/>
      <c r="V100" s="2511"/>
      <c r="W100" s="2511"/>
      <c r="X100" s="2511"/>
      <c r="Y100" s="2511"/>
    </row>
    <row r="101" spans="1:25" ht="15.75" customHeight="1" thickBot="1">
      <c r="A101" s="3191"/>
      <c r="B101" s="3425"/>
      <c r="C101" s="3426" t="s">
        <v>368</v>
      </c>
      <c r="D101" s="3427">
        <v>221339.16046924214</v>
      </c>
      <c r="E101" s="3427">
        <v>-1387747.2549162495</v>
      </c>
      <c r="F101" s="3427">
        <v>-55856.506532581232</v>
      </c>
      <c r="G101" s="3427">
        <v>1445315.0904247544</v>
      </c>
      <c r="H101" s="3428">
        <v>16.493182615185464</v>
      </c>
      <c r="I101" s="3427">
        <v>8400.744999999999</v>
      </c>
      <c r="J101" s="3429">
        <v>502491.08047462907</v>
      </c>
    </row>
    <row r="102" spans="1:25" ht="15.75" customHeight="1" thickTop="1">
      <c r="B102" s="3177" t="s">
        <v>2239</v>
      </c>
    </row>
    <row r="103" spans="1:25" ht="15.75" customHeight="1">
      <c r="D103" s="3176"/>
      <c r="E103" s="3176"/>
      <c r="F103" s="3176"/>
      <c r="G103" s="3176"/>
      <c r="H103" s="3176"/>
      <c r="I103" s="3176"/>
      <c r="J103" s="3176"/>
    </row>
    <row r="104" spans="1:25" ht="15.75" customHeight="1"/>
    <row r="105" spans="1:25" ht="15.75" customHeight="1">
      <c r="D105" s="3176"/>
      <c r="E105" s="3176"/>
      <c r="F105" s="3176"/>
      <c r="G105" s="3176"/>
      <c r="H105" s="3176"/>
      <c r="I105" s="3176"/>
    </row>
    <row r="106" spans="1:25" ht="15.75" customHeight="1"/>
    <row r="107" spans="1:25" ht="15.75" customHeight="1"/>
    <row r="108" spans="1:25" ht="15.75" customHeight="1"/>
    <row r="109" spans="1:25" ht="15.75" customHeight="1"/>
    <row r="110" spans="1:25" ht="15.75" customHeight="1"/>
    <row r="111" spans="1:25" ht="15.75" customHeight="1"/>
    <row r="112" spans="1:2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9">
    <mergeCell ref="B90:B95"/>
    <mergeCell ref="B30:B41"/>
    <mergeCell ref="B66:B77"/>
    <mergeCell ref="B42:B53"/>
    <mergeCell ref="B54:B65"/>
    <mergeCell ref="B78:B89"/>
    <mergeCell ref="B18:B29"/>
    <mergeCell ref="B6:B17"/>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view="pageBreakPreview" zoomScale="85" zoomScaleNormal="85" zoomScaleSheetLayoutView="85" workbookViewId="0">
      <selection activeCell="O15" sqref="O15"/>
    </sheetView>
  </sheetViews>
  <sheetFormatPr defaultRowHeight="15.6"/>
  <cols>
    <col min="1" max="1" width="62" style="1106" customWidth="1"/>
    <col min="2" max="9" width="9.33203125" style="1106" bestFit="1" customWidth="1"/>
    <col min="10" max="10" width="11" style="1106" bestFit="1" customWidth="1"/>
    <col min="11" max="11" width="10.6640625" style="1106" bestFit="1" customWidth="1"/>
    <col min="12" max="12" width="10.33203125" style="1106" bestFit="1" customWidth="1"/>
    <col min="13" max="13" width="10.33203125" style="1106" customWidth="1"/>
    <col min="14" max="14" width="10.33203125" style="1106" bestFit="1" customWidth="1"/>
    <col min="15" max="251" width="8.88671875" style="1106"/>
    <col min="252" max="252" width="44" style="1106" bestFit="1" customWidth="1"/>
    <col min="253" max="261" width="6.5546875" style="1106" bestFit="1" customWidth="1"/>
    <col min="262" max="507" width="8.88671875" style="1106"/>
    <col min="508" max="508" width="44" style="1106" bestFit="1" customWidth="1"/>
    <col min="509" max="517" width="6.5546875" style="1106" bestFit="1" customWidth="1"/>
    <col min="518" max="763" width="8.88671875" style="1106"/>
    <col min="764" max="764" width="44" style="1106" bestFit="1" customWidth="1"/>
    <col min="765" max="773" width="6.5546875" style="1106" bestFit="1" customWidth="1"/>
    <col min="774" max="1019" width="8.88671875" style="1106"/>
    <col min="1020" max="1020" width="44" style="1106" bestFit="1" customWidth="1"/>
    <col min="1021" max="1029" width="6.5546875" style="1106" bestFit="1" customWidth="1"/>
    <col min="1030" max="1275" width="8.88671875" style="1106"/>
    <col min="1276" max="1276" width="44" style="1106" bestFit="1" customWidth="1"/>
    <col min="1277" max="1285" width="6.5546875" style="1106" bestFit="1" customWidth="1"/>
    <col min="1286" max="1531" width="8.88671875" style="1106"/>
    <col min="1532" max="1532" width="44" style="1106" bestFit="1" customWidth="1"/>
    <col min="1533" max="1541" width="6.5546875" style="1106" bestFit="1" customWidth="1"/>
    <col min="1542" max="1787" width="8.88671875" style="1106"/>
    <col min="1788" max="1788" width="44" style="1106" bestFit="1" customWidth="1"/>
    <col min="1789" max="1797" width="6.5546875" style="1106" bestFit="1" customWidth="1"/>
    <col min="1798" max="2043" width="8.88671875" style="1106"/>
    <col min="2044" max="2044" width="44" style="1106" bestFit="1" customWidth="1"/>
    <col min="2045" max="2053" width="6.5546875" style="1106" bestFit="1" customWidth="1"/>
    <col min="2054" max="2299" width="8.88671875" style="1106"/>
    <col min="2300" max="2300" width="44" style="1106" bestFit="1" customWidth="1"/>
    <col min="2301" max="2309" width="6.5546875" style="1106" bestFit="1" customWidth="1"/>
    <col min="2310" max="2555" width="8.88671875" style="1106"/>
    <col min="2556" max="2556" width="44" style="1106" bestFit="1" customWidth="1"/>
    <col min="2557" max="2565" width="6.5546875" style="1106" bestFit="1" customWidth="1"/>
    <col min="2566" max="2811" width="8.88671875" style="1106"/>
    <col min="2812" max="2812" width="44" style="1106" bestFit="1" customWidth="1"/>
    <col min="2813" max="2821" width="6.5546875" style="1106" bestFit="1" customWidth="1"/>
    <col min="2822" max="3067" width="8.88671875" style="1106"/>
    <col min="3068" max="3068" width="44" style="1106" bestFit="1" customWidth="1"/>
    <col min="3069" max="3077" width="6.5546875" style="1106" bestFit="1" customWidth="1"/>
    <col min="3078" max="3323" width="8.88671875" style="1106"/>
    <col min="3324" max="3324" width="44" style="1106" bestFit="1" customWidth="1"/>
    <col min="3325" max="3333" width="6.5546875" style="1106" bestFit="1" customWidth="1"/>
    <col min="3334" max="3579" width="8.88671875" style="1106"/>
    <col min="3580" max="3580" width="44" style="1106" bestFit="1" customWidth="1"/>
    <col min="3581" max="3589" width="6.5546875" style="1106" bestFit="1" customWidth="1"/>
    <col min="3590" max="3835" width="8.88671875" style="1106"/>
    <col min="3836" max="3836" width="44" style="1106" bestFit="1" customWidth="1"/>
    <col min="3837" max="3845" width="6.5546875" style="1106" bestFit="1" customWidth="1"/>
    <col min="3846" max="4091" width="8.88671875" style="1106"/>
    <col min="4092" max="4092" width="44" style="1106" bestFit="1" customWidth="1"/>
    <col min="4093" max="4101" width="6.5546875" style="1106" bestFit="1" customWidth="1"/>
    <col min="4102" max="4347" width="8.88671875" style="1106"/>
    <col min="4348" max="4348" width="44" style="1106" bestFit="1" customWidth="1"/>
    <col min="4349" max="4357" width="6.5546875" style="1106" bestFit="1" customWidth="1"/>
    <col min="4358" max="4603" width="8.88671875" style="1106"/>
    <col min="4604" max="4604" width="44" style="1106" bestFit="1" customWidth="1"/>
    <col min="4605" max="4613" width="6.5546875" style="1106" bestFit="1" customWidth="1"/>
    <col min="4614" max="4859" width="8.88671875" style="1106"/>
    <col min="4860" max="4860" width="44" style="1106" bestFit="1" customWidth="1"/>
    <col min="4861" max="4869" width="6.5546875" style="1106" bestFit="1" customWidth="1"/>
    <col min="4870" max="5115" width="8.88671875" style="1106"/>
    <col min="5116" max="5116" width="44" style="1106" bestFit="1" customWidth="1"/>
    <col min="5117" max="5125" width="6.5546875" style="1106" bestFit="1" customWidth="1"/>
    <col min="5126" max="5371" width="8.88671875" style="1106"/>
    <col min="5372" max="5372" width="44" style="1106" bestFit="1" customWidth="1"/>
    <col min="5373" max="5381" width="6.5546875" style="1106" bestFit="1" customWidth="1"/>
    <col min="5382" max="5627" width="8.88671875" style="1106"/>
    <col min="5628" max="5628" width="44" style="1106" bestFit="1" customWidth="1"/>
    <col min="5629" max="5637" width="6.5546875" style="1106" bestFit="1" customWidth="1"/>
    <col min="5638" max="5883" width="8.88671875" style="1106"/>
    <col min="5884" max="5884" width="44" style="1106" bestFit="1" customWidth="1"/>
    <col min="5885" max="5893" width="6.5546875" style="1106" bestFit="1" customWidth="1"/>
    <col min="5894" max="6139" width="8.88671875" style="1106"/>
    <col min="6140" max="6140" width="44" style="1106" bestFit="1" customWidth="1"/>
    <col min="6141" max="6149" width="6.5546875" style="1106" bestFit="1" customWidth="1"/>
    <col min="6150" max="6395" width="8.88671875" style="1106"/>
    <col min="6396" max="6396" width="44" style="1106" bestFit="1" customWidth="1"/>
    <col min="6397" max="6405" width="6.5546875" style="1106" bestFit="1" customWidth="1"/>
    <col min="6406" max="6651" width="8.88671875" style="1106"/>
    <col min="6652" max="6652" width="44" style="1106" bestFit="1" customWidth="1"/>
    <col min="6653" max="6661" width="6.5546875" style="1106" bestFit="1" customWidth="1"/>
    <col min="6662" max="6907" width="8.88671875" style="1106"/>
    <col min="6908" max="6908" width="44" style="1106" bestFit="1" customWidth="1"/>
    <col min="6909" max="6917" width="6.5546875" style="1106" bestFit="1" customWidth="1"/>
    <col min="6918" max="7163" width="8.88671875" style="1106"/>
    <col min="7164" max="7164" width="44" style="1106" bestFit="1" customWidth="1"/>
    <col min="7165" max="7173" width="6.5546875" style="1106" bestFit="1" customWidth="1"/>
    <col min="7174" max="7419" width="8.88671875" style="1106"/>
    <col min="7420" max="7420" width="44" style="1106" bestFit="1" customWidth="1"/>
    <col min="7421" max="7429" width="6.5546875" style="1106" bestFit="1" customWidth="1"/>
    <col min="7430" max="7675" width="8.88671875" style="1106"/>
    <col min="7676" max="7676" width="44" style="1106" bestFit="1" customWidth="1"/>
    <col min="7677" max="7685" width="6.5546875" style="1106" bestFit="1" customWidth="1"/>
    <col min="7686" max="7931" width="8.88671875" style="1106"/>
    <col min="7932" max="7932" width="44" style="1106" bestFit="1" customWidth="1"/>
    <col min="7933" max="7941" width="6.5546875" style="1106" bestFit="1" customWidth="1"/>
    <col min="7942" max="8187" width="8.88671875" style="1106"/>
    <col min="8188" max="8188" width="44" style="1106" bestFit="1" customWidth="1"/>
    <col min="8189" max="8197" width="6.5546875" style="1106" bestFit="1" customWidth="1"/>
    <col min="8198" max="8443" width="8.88671875" style="1106"/>
    <col min="8444" max="8444" width="44" style="1106" bestFit="1" customWidth="1"/>
    <col min="8445" max="8453" width="6.5546875" style="1106" bestFit="1" customWidth="1"/>
    <col min="8454" max="8699" width="8.88671875" style="1106"/>
    <col min="8700" max="8700" width="44" style="1106" bestFit="1" customWidth="1"/>
    <col min="8701" max="8709" width="6.5546875" style="1106" bestFit="1" customWidth="1"/>
    <col min="8710" max="8955" width="8.88671875" style="1106"/>
    <col min="8956" max="8956" width="44" style="1106" bestFit="1" customWidth="1"/>
    <col min="8957" max="8965" width="6.5546875" style="1106" bestFit="1" customWidth="1"/>
    <col min="8966" max="9211" width="8.88671875" style="1106"/>
    <col min="9212" max="9212" width="44" style="1106" bestFit="1" customWidth="1"/>
    <col min="9213" max="9221" width="6.5546875" style="1106" bestFit="1" customWidth="1"/>
    <col min="9222" max="9467" width="8.88671875" style="1106"/>
    <col min="9468" max="9468" width="44" style="1106" bestFit="1" customWidth="1"/>
    <col min="9469" max="9477" width="6.5546875" style="1106" bestFit="1" customWidth="1"/>
    <col min="9478" max="9723" width="8.88671875" style="1106"/>
    <col min="9724" max="9724" width="44" style="1106" bestFit="1" customWidth="1"/>
    <col min="9725" max="9733" width="6.5546875" style="1106" bestFit="1" customWidth="1"/>
    <col min="9734" max="9979" width="8.88671875" style="1106"/>
    <col min="9980" max="9980" width="44" style="1106" bestFit="1" customWidth="1"/>
    <col min="9981" max="9989" width="6.5546875" style="1106" bestFit="1" customWidth="1"/>
    <col min="9990" max="10235" width="8.88671875" style="1106"/>
    <col min="10236" max="10236" width="44" style="1106" bestFit="1" customWidth="1"/>
    <col min="10237" max="10245" width="6.5546875" style="1106" bestFit="1" customWidth="1"/>
    <col min="10246" max="10491" width="8.88671875" style="1106"/>
    <col min="10492" max="10492" width="44" style="1106" bestFit="1" customWidth="1"/>
    <col min="10493" max="10501" width="6.5546875" style="1106" bestFit="1" customWidth="1"/>
    <col min="10502" max="10747" width="8.88671875" style="1106"/>
    <col min="10748" max="10748" width="44" style="1106" bestFit="1" customWidth="1"/>
    <col min="10749" max="10757" width="6.5546875" style="1106" bestFit="1" customWidth="1"/>
    <col min="10758" max="11003" width="8.88671875" style="1106"/>
    <col min="11004" max="11004" width="44" style="1106" bestFit="1" customWidth="1"/>
    <col min="11005" max="11013" width="6.5546875" style="1106" bestFit="1" customWidth="1"/>
    <col min="11014" max="11259" width="8.88671875" style="1106"/>
    <col min="11260" max="11260" width="44" style="1106" bestFit="1" customWidth="1"/>
    <col min="11261" max="11269" width="6.5546875" style="1106" bestFit="1" customWidth="1"/>
    <col min="11270" max="11515" width="8.88671875" style="1106"/>
    <col min="11516" max="11516" width="44" style="1106" bestFit="1" customWidth="1"/>
    <col min="11517" max="11525" width="6.5546875" style="1106" bestFit="1" customWidth="1"/>
    <col min="11526" max="11771" width="8.88671875" style="1106"/>
    <col min="11772" max="11772" width="44" style="1106" bestFit="1" customWidth="1"/>
    <col min="11773" max="11781" width="6.5546875" style="1106" bestFit="1" customWidth="1"/>
    <col min="11782" max="12027" width="8.88671875" style="1106"/>
    <col min="12028" max="12028" width="44" style="1106" bestFit="1" customWidth="1"/>
    <col min="12029" max="12037" width="6.5546875" style="1106" bestFit="1" customWidth="1"/>
    <col min="12038" max="12283" width="8.88671875" style="1106"/>
    <col min="12284" max="12284" width="44" style="1106" bestFit="1" customWidth="1"/>
    <col min="12285" max="12293" width="6.5546875" style="1106" bestFit="1" customWidth="1"/>
    <col min="12294" max="12539" width="8.88671875" style="1106"/>
    <col min="12540" max="12540" width="44" style="1106" bestFit="1" customWidth="1"/>
    <col min="12541" max="12549" width="6.5546875" style="1106" bestFit="1" customWidth="1"/>
    <col min="12550" max="12795" width="8.88671875" style="1106"/>
    <col min="12796" max="12796" width="44" style="1106" bestFit="1" customWidth="1"/>
    <col min="12797" max="12805" width="6.5546875" style="1106" bestFit="1" customWidth="1"/>
    <col min="12806" max="13051" width="8.88671875" style="1106"/>
    <col min="13052" max="13052" width="44" style="1106" bestFit="1" customWidth="1"/>
    <col min="13053" max="13061" width="6.5546875" style="1106" bestFit="1" customWidth="1"/>
    <col min="13062" max="13307" width="8.88671875" style="1106"/>
    <col min="13308" max="13308" width="44" style="1106" bestFit="1" customWidth="1"/>
    <col min="13309" max="13317" width="6.5546875" style="1106" bestFit="1" customWidth="1"/>
    <col min="13318" max="13563" width="8.88671875" style="1106"/>
    <col min="13564" max="13564" width="44" style="1106" bestFit="1" customWidth="1"/>
    <col min="13565" max="13573" width="6.5546875" style="1106" bestFit="1" customWidth="1"/>
    <col min="13574" max="13819" width="8.88671875" style="1106"/>
    <col min="13820" max="13820" width="44" style="1106" bestFit="1" customWidth="1"/>
    <col min="13821" max="13829" width="6.5546875" style="1106" bestFit="1" customWidth="1"/>
    <col min="13830" max="14075" width="8.88671875" style="1106"/>
    <col min="14076" max="14076" width="44" style="1106" bestFit="1" customWidth="1"/>
    <col min="14077" max="14085" width="6.5546875" style="1106" bestFit="1" customWidth="1"/>
    <col min="14086" max="14331" width="8.88671875" style="1106"/>
    <col min="14332" max="14332" width="44" style="1106" bestFit="1" customWidth="1"/>
    <col min="14333" max="14341" width="6.5546875" style="1106" bestFit="1" customWidth="1"/>
    <col min="14342" max="14587" width="8.88671875" style="1106"/>
    <col min="14588" max="14588" width="44" style="1106" bestFit="1" customWidth="1"/>
    <col min="14589" max="14597" width="6.5546875" style="1106" bestFit="1" customWidth="1"/>
    <col min="14598" max="14843" width="8.88671875" style="1106"/>
    <col min="14844" max="14844" width="44" style="1106" bestFit="1" customWidth="1"/>
    <col min="14845" max="14853" width="6.5546875" style="1106" bestFit="1" customWidth="1"/>
    <col min="14854" max="15099" width="8.88671875" style="1106"/>
    <col min="15100" max="15100" width="44" style="1106" bestFit="1" customWidth="1"/>
    <col min="15101" max="15109" width="6.5546875" style="1106" bestFit="1" customWidth="1"/>
    <col min="15110" max="15355" width="8.88671875" style="1106"/>
    <col min="15356" max="15356" width="44" style="1106" bestFit="1" customWidth="1"/>
    <col min="15357" max="15365" width="6.5546875" style="1106" bestFit="1" customWidth="1"/>
    <col min="15366" max="15611" width="8.88671875" style="1106"/>
    <col min="15612" max="15612" width="44" style="1106" bestFit="1" customWidth="1"/>
    <col min="15613" max="15621" width="6.5546875" style="1106" bestFit="1" customWidth="1"/>
    <col min="15622" max="15867" width="8.88671875" style="1106"/>
    <col min="15868" max="15868" width="44" style="1106" bestFit="1" customWidth="1"/>
    <col min="15869" max="15877" width="6.5546875" style="1106" bestFit="1" customWidth="1"/>
    <col min="15878" max="16123" width="8.88671875" style="1106"/>
    <col min="16124" max="16124" width="44" style="1106" bestFit="1" customWidth="1"/>
    <col min="16125" max="16133" width="6.5546875" style="1106" bestFit="1" customWidth="1"/>
    <col min="16134" max="16384" width="8.88671875" style="1106"/>
  </cols>
  <sheetData>
    <row r="1" spans="1:14" ht="17.399999999999999">
      <c r="A1" s="3485" t="s">
        <v>926</v>
      </c>
      <c r="B1" s="3485"/>
      <c r="C1" s="3485"/>
      <c r="D1" s="3485"/>
      <c r="E1" s="3485"/>
      <c r="F1" s="3485"/>
      <c r="G1" s="3485"/>
      <c r="H1" s="3485"/>
      <c r="I1" s="3485"/>
      <c r="J1" s="3485"/>
      <c r="K1" s="3485"/>
      <c r="L1" s="3485"/>
      <c r="M1" s="3485"/>
      <c r="N1" s="3485"/>
    </row>
    <row r="2" spans="1:14" ht="23.25" customHeight="1" thickBot="1">
      <c r="A2" s="3486" t="s">
        <v>411</v>
      </c>
      <c r="B2" s="3486"/>
      <c r="C2" s="3486"/>
      <c r="D2" s="3486"/>
      <c r="E2" s="3486"/>
      <c r="F2" s="3486"/>
      <c r="G2" s="3486"/>
      <c r="H2" s="3486"/>
      <c r="I2" s="3486"/>
      <c r="J2" s="3486"/>
      <c r="K2" s="3486"/>
      <c r="L2" s="3486"/>
      <c r="M2" s="3486"/>
      <c r="N2" s="3486"/>
    </row>
    <row r="3" spans="1:14" ht="16.2" thickTop="1">
      <c r="A3" s="3483" t="s">
        <v>56</v>
      </c>
      <c r="B3" s="1132" t="s">
        <v>248</v>
      </c>
      <c r="C3" s="1131" t="s">
        <v>246</v>
      </c>
      <c r="D3" s="1131" t="s">
        <v>244</v>
      </c>
      <c r="E3" s="1131" t="s">
        <v>242</v>
      </c>
      <c r="F3" s="1131" t="s">
        <v>240</v>
      </c>
      <c r="G3" s="1131" t="s">
        <v>239</v>
      </c>
      <c r="H3" s="1131" t="s">
        <v>237</v>
      </c>
      <c r="I3" s="1131" t="s">
        <v>236</v>
      </c>
      <c r="J3" s="1131" t="s">
        <v>235</v>
      </c>
      <c r="K3" s="1131" t="s">
        <v>234</v>
      </c>
      <c r="L3" s="1131" t="s">
        <v>224</v>
      </c>
      <c r="M3" s="1131" t="s">
        <v>925</v>
      </c>
      <c r="N3" s="2126" t="s">
        <v>924</v>
      </c>
    </row>
    <row r="4" spans="1:14">
      <c r="A4" s="3484"/>
      <c r="B4" s="1130" t="s">
        <v>249</v>
      </c>
      <c r="C4" s="1130" t="s">
        <v>247</v>
      </c>
      <c r="D4" s="1130" t="s">
        <v>245</v>
      </c>
      <c r="E4" s="1130" t="s">
        <v>243</v>
      </c>
      <c r="F4" s="1130" t="s">
        <v>241</v>
      </c>
      <c r="G4" s="1130" t="s">
        <v>58</v>
      </c>
      <c r="H4" s="1129" t="s">
        <v>238</v>
      </c>
      <c r="I4" s="1129" t="s">
        <v>59</v>
      </c>
      <c r="J4" s="1129" t="s">
        <v>60</v>
      </c>
      <c r="K4" s="1129" t="s">
        <v>61</v>
      </c>
      <c r="L4" s="1130" t="s">
        <v>150</v>
      </c>
      <c r="M4" s="1130" t="s">
        <v>923</v>
      </c>
      <c r="N4" s="2127" t="s">
        <v>922</v>
      </c>
    </row>
    <row r="5" spans="1:14">
      <c r="A5" s="1128" t="s">
        <v>921</v>
      </c>
      <c r="B5" s="1127">
        <v>65483.66615642549</v>
      </c>
      <c r="C5" s="1127">
        <v>71626.582249989107</v>
      </c>
      <c r="D5" s="1127">
        <v>80941.143080086098</v>
      </c>
      <c r="E5" s="1127">
        <v>86699.588058498921</v>
      </c>
      <c r="F5" s="1127">
        <v>94397.569754315788</v>
      </c>
      <c r="G5" s="1127">
        <v>110357.49383129569</v>
      </c>
      <c r="H5" s="1127">
        <v>122815.3373711876</v>
      </c>
      <c r="I5" s="1127">
        <v>135888.76608730218</v>
      </c>
      <c r="J5" s="1127">
        <v>135691.55579472575</v>
      </c>
      <c r="K5" s="1127">
        <v>150495.36753256831</v>
      </c>
      <c r="L5" s="1127">
        <v>170506.03192276656</v>
      </c>
      <c r="M5" s="1127">
        <v>181569.07752813489</v>
      </c>
      <c r="N5" s="2128">
        <v>191888.2505136808</v>
      </c>
    </row>
    <row r="6" spans="1:14">
      <c r="A6" s="1122" t="s">
        <v>920</v>
      </c>
      <c r="B6" s="1111">
        <v>11.270718202561408</v>
      </c>
      <c r="C6" s="1111">
        <v>9.3808371676833069</v>
      </c>
      <c r="D6" s="1111">
        <v>13.004335174876234</v>
      </c>
      <c r="E6" s="1111">
        <v>7.1143608297145109</v>
      </c>
      <c r="F6" s="1111">
        <v>8.8789138082441621</v>
      </c>
      <c r="G6" s="1111">
        <v>16.907134493523582</v>
      </c>
      <c r="H6" s="1111">
        <v>11.288624911087874</v>
      </c>
      <c r="I6" s="1111">
        <v>10.644785086249003</v>
      </c>
      <c r="J6" s="1111">
        <v>-0.14512626632413123</v>
      </c>
      <c r="K6" s="1111">
        <v>10.909899036191891</v>
      </c>
      <c r="L6" s="1111">
        <v>13.296531792493738</v>
      </c>
      <c r="M6" s="1111">
        <v>6.4883602536592448</v>
      </c>
      <c r="N6" s="2129">
        <v>5.6833317247794648</v>
      </c>
    </row>
    <row r="7" spans="1:14">
      <c r="A7" s="1119" t="s">
        <v>919</v>
      </c>
      <c r="B7" s="1125">
        <v>65941.409255485516</v>
      </c>
      <c r="C7" s="1125">
        <v>72107.162509117436</v>
      </c>
      <c r="D7" s="1125">
        <v>82128.569737860424</v>
      </c>
      <c r="E7" s="1125">
        <v>87924.527613264756</v>
      </c>
      <c r="F7" s="1125">
        <v>95628.282319949431</v>
      </c>
      <c r="G7" s="1125">
        <v>111469.08870086043</v>
      </c>
      <c r="H7" s="1125">
        <v>123619.00694727984</v>
      </c>
      <c r="I7" s="1125">
        <v>137294.35605484259</v>
      </c>
      <c r="J7" s="1125">
        <v>137295.0504858144</v>
      </c>
      <c r="K7" s="1125">
        <v>151300.49642201301</v>
      </c>
      <c r="L7" s="1125">
        <v>171494.12784767599</v>
      </c>
      <c r="M7" s="1125">
        <v>183686.29689520379</v>
      </c>
      <c r="N7" s="2130">
        <v>194829.0753748524</v>
      </c>
    </row>
    <row r="8" spans="1:14">
      <c r="A8" s="1122" t="s">
        <v>918</v>
      </c>
      <c r="B8" s="1111">
        <v>11.508621787668785</v>
      </c>
      <c r="C8" s="1111">
        <v>9.3503510514055392</v>
      </c>
      <c r="D8" s="1111">
        <v>13.897935905432213</v>
      </c>
      <c r="E8" s="1111">
        <v>7.0571761981293282</v>
      </c>
      <c r="F8" s="1111">
        <v>8.7617811727912489</v>
      </c>
      <c r="G8" s="1111">
        <v>16.564980564966589</v>
      </c>
      <c r="H8" s="1111">
        <v>10.899809434187665</v>
      </c>
      <c r="I8" s="1111">
        <v>11.062497139614557</v>
      </c>
      <c r="J8" s="1111">
        <v>5.0579717314221204E-4</v>
      </c>
      <c r="K8" s="1111">
        <v>10.200983856767422</v>
      </c>
      <c r="L8" s="1111">
        <v>13.346705333562259</v>
      </c>
      <c r="M8" s="1111">
        <v>7.1093798957111192</v>
      </c>
      <c r="N8" s="2129">
        <v>6.0662001836782391</v>
      </c>
    </row>
    <row r="9" spans="1:14">
      <c r="A9" s="1119" t="s">
        <v>917</v>
      </c>
      <c r="B9" s="1125">
        <v>81685.833100622374</v>
      </c>
      <c r="C9" s="1125">
        <v>90395.105730101044</v>
      </c>
      <c r="D9" s="1125">
        <v>105023.87870235658</v>
      </c>
      <c r="E9" s="1125">
        <v>113321.44077711394</v>
      </c>
      <c r="F9" s="1125">
        <v>123793.0630798707</v>
      </c>
      <c r="G9" s="1125">
        <v>142017.74804634729</v>
      </c>
      <c r="H9" s="1125">
        <v>154347.13552630018</v>
      </c>
      <c r="I9" s="1125">
        <v>172324.82001745401</v>
      </c>
      <c r="J9" s="1125">
        <v>171568.45951599895</v>
      </c>
      <c r="K9" s="1125">
        <v>188343.95467887016</v>
      </c>
      <c r="L9" s="1125">
        <v>209794.64619338716</v>
      </c>
      <c r="M9" s="1125">
        <v>229463.87473966362</v>
      </c>
      <c r="N9" s="2130">
        <v>246647.47848200033</v>
      </c>
    </row>
    <row r="10" spans="1:14">
      <c r="A10" s="1122" t="s">
        <v>916</v>
      </c>
      <c r="B10" s="1111">
        <v>15.448157188580971</v>
      </c>
      <c r="C10" s="1111">
        <v>10.661913209295912</v>
      </c>
      <c r="D10" s="1111">
        <v>16.183147145082923</v>
      </c>
      <c r="E10" s="1111">
        <v>7.9006433368101936</v>
      </c>
      <c r="F10" s="1111">
        <v>9.2406363976194505</v>
      </c>
      <c r="G10" s="1111">
        <v>14.721895163639429</v>
      </c>
      <c r="H10" s="1111">
        <v>8.6815821610755357</v>
      </c>
      <c r="I10" s="1111">
        <v>11.647566007527562</v>
      </c>
      <c r="J10" s="1111">
        <v>-0.43891559055651269</v>
      </c>
      <c r="K10" s="1111">
        <v>9.7777267512895438</v>
      </c>
      <c r="L10" s="1111">
        <v>11.389105400856014</v>
      </c>
      <c r="M10" s="1111">
        <v>9.3754673454085697</v>
      </c>
      <c r="N10" s="2129">
        <v>7.4885878057416351</v>
      </c>
    </row>
    <row r="11" spans="1:14">
      <c r="A11" s="1119" t="s">
        <v>915</v>
      </c>
      <c r="B11" s="1125">
        <v>60778.696105369832</v>
      </c>
      <c r="C11" s="1125">
        <v>62083.116171814996</v>
      </c>
      <c r="D11" s="1125">
        <v>64938.561467708161</v>
      </c>
      <c r="E11" s="1125">
        <v>66621.167505695092</v>
      </c>
      <c r="F11" s="1125">
        <v>67695.918720207934</v>
      </c>
      <c r="G11" s="1125">
        <v>73102.093239186244</v>
      </c>
      <c r="H11" s="1126">
        <v>77958.550237287011</v>
      </c>
      <c r="I11" s="1125">
        <v>82391.936599076274</v>
      </c>
      <c r="J11" s="1125">
        <v>79707.841698563585</v>
      </c>
      <c r="K11" s="1125">
        <v>82804.085003693312</v>
      </c>
      <c r="L11" s="1125">
        <v>86671.400044987968</v>
      </c>
      <c r="M11" s="1125">
        <v>87552.957428812369</v>
      </c>
      <c r="N11" s="2130">
        <v>90105.381723684288</v>
      </c>
    </row>
    <row r="12" spans="1:14">
      <c r="A12" s="1122" t="s">
        <v>914</v>
      </c>
      <c r="B12" s="1111">
        <v>3.2759703909174682</v>
      </c>
      <c r="C12" s="1111">
        <v>2.1461797472320527</v>
      </c>
      <c r="D12" s="1111">
        <v>4.5993910614775224</v>
      </c>
      <c r="E12" s="1111">
        <v>2.5910737779795689</v>
      </c>
      <c r="F12" s="1111">
        <v>1.6132278294597093</v>
      </c>
      <c r="G12" s="1111">
        <v>7.9859681664450344</v>
      </c>
      <c r="H12" s="1111">
        <v>6.6433897894150471</v>
      </c>
      <c r="I12" s="1111">
        <v>5.6868507024503483</v>
      </c>
      <c r="J12" s="1111">
        <v>-3.2577155135625029</v>
      </c>
      <c r="K12" s="1111">
        <v>3.8844902071730845</v>
      </c>
      <c r="L12" s="1111">
        <v>4.6704399198688833</v>
      </c>
      <c r="M12" s="1111">
        <v>1.0171260454623066</v>
      </c>
      <c r="N12" s="2129">
        <v>2.9152919214033925</v>
      </c>
    </row>
    <row r="13" spans="1:14">
      <c r="A13" s="1119" t="s">
        <v>913</v>
      </c>
      <c r="B13" s="1125">
        <v>61408.522239215687</v>
      </c>
      <c r="C13" s="1125">
        <v>63027.670665437574</v>
      </c>
      <c r="D13" s="1125">
        <v>66707.77115569236</v>
      </c>
      <c r="E13" s="1125">
        <v>68374.08564671826</v>
      </c>
      <c r="F13" s="1125">
        <v>69450.242260600469</v>
      </c>
      <c r="G13" s="1125">
        <v>75656.531344055664</v>
      </c>
      <c r="H13" s="1126">
        <v>81398.811234401539</v>
      </c>
      <c r="I13" s="1125">
        <v>86639.219518078098</v>
      </c>
      <c r="J13" s="1125">
        <v>82418.464391962669</v>
      </c>
      <c r="K13" s="1125">
        <v>87584.700681126269</v>
      </c>
      <c r="L13" s="1125">
        <v>91226.625696391056</v>
      </c>
      <c r="M13" s="1125">
        <v>89783.589896894613</v>
      </c>
      <c r="N13" s="2130">
        <v>92525.760874860644</v>
      </c>
    </row>
    <row r="14" spans="1:14">
      <c r="A14" s="1122" t="s">
        <v>912</v>
      </c>
      <c r="B14" s="1111">
        <v>3.8433930700793271</v>
      </c>
      <c r="C14" s="1111">
        <v>2.6366835858946853</v>
      </c>
      <c r="D14" s="1111">
        <v>5.8388648214360233</v>
      </c>
      <c r="E14" s="1111">
        <v>2.4979315935122628</v>
      </c>
      <c r="F14" s="1111">
        <v>1.5739246875528217</v>
      </c>
      <c r="G14" s="1111">
        <v>8.9363102005708317</v>
      </c>
      <c r="H14" s="1111">
        <v>7.5899328033323137</v>
      </c>
      <c r="I14" s="1111">
        <v>6.4379420340500104</v>
      </c>
      <c r="J14" s="1111">
        <v>-4.8716449081523967</v>
      </c>
      <c r="K14" s="1111">
        <v>6.2682996186318229</v>
      </c>
      <c r="L14" s="1111">
        <v>4.1581748718010862</v>
      </c>
      <c r="M14" s="1111">
        <v>-1.5818142877485932</v>
      </c>
      <c r="N14" s="2129">
        <v>3.0542006408020397</v>
      </c>
    </row>
    <row r="15" spans="1:14">
      <c r="A15" s="1119" t="s">
        <v>911</v>
      </c>
      <c r="B15" s="1125">
        <v>76070.656590815022</v>
      </c>
      <c r="C15" s="1125">
        <v>79012.857467575741</v>
      </c>
      <c r="D15" s="1125">
        <v>85304.16259191648</v>
      </c>
      <c r="E15" s="1125">
        <v>88123.87291273837</v>
      </c>
      <c r="F15" s="1125">
        <v>89904.973847734393</v>
      </c>
      <c r="G15" s="1125">
        <v>96390.5808480673</v>
      </c>
      <c r="H15" s="1126">
        <v>101632.21384421867</v>
      </c>
      <c r="I15" s="1125">
        <v>108745.09585770324</v>
      </c>
      <c r="J15" s="1125">
        <v>102992.85313904498</v>
      </c>
      <c r="K15" s="1125">
        <v>109028.38580011699</v>
      </c>
      <c r="L15" s="1125">
        <v>111600.65887731375</v>
      </c>
      <c r="M15" s="1125">
        <v>112159.10372199512</v>
      </c>
      <c r="N15" s="2130">
        <v>117134.70163785706</v>
      </c>
    </row>
    <row r="16" spans="1:14">
      <c r="A16" s="1122" t="s">
        <v>910</v>
      </c>
      <c r="B16" s="1111">
        <v>7.512120354050265</v>
      </c>
      <c r="C16" s="1111">
        <v>3.8677211537516394</v>
      </c>
      <c r="D16" s="1111">
        <v>7.9623814730690912</v>
      </c>
      <c r="E16" s="1111">
        <v>3.3054779921010433</v>
      </c>
      <c r="F16" s="1111">
        <v>2.0211332935397608</v>
      </c>
      <c r="G16" s="1111">
        <v>7.213846712549091</v>
      </c>
      <c r="H16" s="1111">
        <v>5.4379099597016989</v>
      </c>
      <c r="I16" s="1111">
        <v>6.9986490940629933</v>
      </c>
      <c r="J16" s="1111">
        <v>-5.2896571319273793</v>
      </c>
      <c r="K16" s="1111">
        <v>5.860147065664612</v>
      </c>
      <c r="L16" s="1111">
        <v>2.3592691557522829</v>
      </c>
      <c r="M16" s="1111">
        <v>0.50039565205013115</v>
      </c>
      <c r="N16" s="2129">
        <v>4.4361962165770974</v>
      </c>
    </row>
    <row r="17" spans="1:14">
      <c r="A17" s="1124" t="s">
        <v>909</v>
      </c>
      <c r="B17" s="1123"/>
      <c r="C17" s="1123"/>
      <c r="D17" s="1123"/>
      <c r="E17" s="1123"/>
      <c r="F17" s="1123"/>
      <c r="G17" s="1123"/>
      <c r="H17" s="1123"/>
      <c r="I17" s="1123"/>
      <c r="J17" s="1123"/>
      <c r="K17" s="1123"/>
      <c r="L17" s="1123"/>
      <c r="M17" s="1123"/>
      <c r="N17" s="2131"/>
    </row>
    <row r="18" spans="1:14">
      <c r="A18" s="1122" t="s">
        <v>908</v>
      </c>
      <c r="B18" s="1121">
        <v>808.24075729974686</v>
      </c>
      <c r="C18" s="1121">
        <v>814.30857492029463</v>
      </c>
      <c r="D18" s="1121">
        <v>824.14418321467178</v>
      </c>
      <c r="E18" s="1121">
        <v>871.44022573624409</v>
      </c>
      <c r="F18" s="1121">
        <v>887.61231550837601</v>
      </c>
      <c r="G18" s="1121">
        <v>1039.0254684258448</v>
      </c>
      <c r="H18" s="1121">
        <v>1176.6964139648421</v>
      </c>
      <c r="I18" s="1121">
        <v>1203.8356299454758</v>
      </c>
      <c r="J18" s="1121">
        <v>1166.6287676641368</v>
      </c>
      <c r="K18" s="1121">
        <v>1276.8097796850977</v>
      </c>
      <c r="L18" s="1121">
        <v>1411.0033568553085</v>
      </c>
      <c r="M18" s="1121">
        <v>1388.6736331023701</v>
      </c>
      <c r="N18" s="2132">
        <v>1433.9280415011269</v>
      </c>
    </row>
    <row r="19" spans="1:14">
      <c r="A19" s="1122" t="s">
        <v>907</v>
      </c>
      <c r="B19" s="1121">
        <v>813.89051166977936</v>
      </c>
      <c r="C19" s="1121">
        <v>819.772197693468</v>
      </c>
      <c r="D19" s="1121">
        <v>836.23458292684882</v>
      </c>
      <c r="E19" s="1121">
        <v>883.75241344119775</v>
      </c>
      <c r="F19" s="1121">
        <v>899.18460103384518</v>
      </c>
      <c r="G19" s="1121">
        <v>1049.491231465144</v>
      </c>
      <c r="H19" s="1121">
        <v>1184.3963896229493</v>
      </c>
      <c r="I19" s="1121">
        <v>1216.2877209662447</v>
      </c>
      <c r="J19" s="1121">
        <v>1180.4150569027295</v>
      </c>
      <c r="K19" s="1121">
        <v>1283.6405310683754</v>
      </c>
      <c r="L19" s="1121">
        <v>1419.1802327770577</v>
      </c>
      <c r="M19" s="1121">
        <v>1404.8665154508894</v>
      </c>
      <c r="N19" s="2132">
        <v>1455.9040156542551</v>
      </c>
    </row>
    <row r="20" spans="1:14">
      <c r="A20" s="1122" t="s">
        <v>906</v>
      </c>
      <c r="B20" s="1121">
        <v>1008.2181325675435</v>
      </c>
      <c r="C20" s="1121">
        <v>1027.6842397692253</v>
      </c>
      <c r="D20" s="1121">
        <v>1069.3550330213395</v>
      </c>
      <c r="E20" s="1121">
        <v>1139.023427250115</v>
      </c>
      <c r="F20" s="1121">
        <v>1164.0156377985022</v>
      </c>
      <c r="G20" s="1121">
        <v>1337.1095343485756</v>
      </c>
      <c r="H20" s="1121">
        <v>1478.803256718902</v>
      </c>
      <c r="I20" s="1121">
        <v>1526.6218410407457</v>
      </c>
      <c r="J20" s="1121">
        <v>1475.0858984768465</v>
      </c>
      <c r="K20" s="1121">
        <v>1597.918973994377</v>
      </c>
      <c r="L20" s="1121">
        <v>1736.1318346979565</v>
      </c>
      <c r="M20" s="1121">
        <v>1754.9818335729531</v>
      </c>
      <c r="N20" s="2132">
        <v>1843.1286689732501</v>
      </c>
    </row>
    <row r="21" spans="1:14">
      <c r="A21" s="1119" t="s">
        <v>905</v>
      </c>
      <c r="B21" s="1117">
        <v>90.879366254167991</v>
      </c>
      <c r="C21" s="1117">
        <v>91.821033122669562</v>
      </c>
      <c r="D21" s="1117">
        <v>90.6352827686773</v>
      </c>
      <c r="E21" s="1117">
        <v>92.374730113554421</v>
      </c>
      <c r="F21" s="1117">
        <v>96.35714107591329</v>
      </c>
      <c r="G21" s="1117">
        <v>87.015244852165026</v>
      </c>
      <c r="H21" s="1117">
        <v>85.208387889269673</v>
      </c>
      <c r="I21" s="1117">
        <v>84.696592714350388</v>
      </c>
      <c r="J21" s="1117">
        <v>94.280642527993621</v>
      </c>
      <c r="K21" s="1117">
        <v>93.627152856212774</v>
      </c>
      <c r="L21" s="1117">
        <v>93.416287942202075</v>
      </c>
      <c r="M21" s="1117">
        <v>92.592334924087083</v>
      </c>
      <c r="N21" s="2133">
        <v>92.384420154251487</v>
      </c>
    </row>
    <row r="22" spans="1:14">
      <c r="A22" s="1119" t="s">
        <v>904</v>
      </c>
      <c r="B22" s="1117">
        <v>9.1206337458320093</v>
      </c>
      <c r="C22" s="1117">
        <v>8.1789668773304403</v>
      </c>
      <c r="D22" s="1117">
        <v>9.3647172313226967</v>
      </c>
      <c r="E22" s="1117">
        <v>7.6252698864455848</v>
      </c>
      <c r="F22" s="1117">
        <v>3.6428589240867102</v>
      </c>
      <c r="G22" s="1117">
        <v>12.984755147834971</v>
      </c>
      <c r="H22" s="1117">
        <v>14.791612110730329</v>
      </c>
      <c r="I22" s="1117">
        <v>15.303407285649618</v>
      </c>
      <c r="J22" s="1117">
        <v>5.7193574720063856</v>
      </c>
      <c r="K22" s="1117">
        <v>6.3728471437872249</v>
      </c>
      <c r="L22" s="1117">
        <v>6.5837120577979285</v>
      </c>
      <c r="M22" s="1117">
        <v>7.407665075912921</v>
      </c>
      <c r="N22" s="2133">
        <v>7.6155798457485098</v>
      </c>
    </row>
    <row r="23" spans="1:14">
      <c r="A23" s="1119" t="s">
        <v>903</v>
      </c>
      <c r="B23" s="1117">
        <v>33.862936514118708</v>
      </c>
      <c r="C23" s="1117">
        <v>34.382260250461897</v>
      </c>
      <c r="D23" s="1117">
        <v>39.118109271316683</v>
      </c>
      <c r="E23" s="1117">
        <v>38.331128258751122</v>
      </c>
      <c r="F23" s="1117">
        <v>34.782954375761172</v>
      </c>
      <c r="G23" s="1117">
        <v>41.673567403259007</v>
      </c>
      <c r="H23" s="1117">
        <v>40.465765543060442</v>
      </c>
      <c r="I23" s="1117">
        <v>42.116553787210599</v>
      </c>
      <c r="J23" s="1117">
        <v>32.159399014125491</v>
      </c>
      <c r="K23" s="1117">
        <v>31.522184141227456</v>
      </c>
      <c r="L23" s="1117">
        <v>29.626072394009984</v>
      </c>
      <c r="M23" s="1117">
        <v>33.785943725319626</v>
      </c>
      <c r="N23" s="2133">
        <v>36.152620452315212</v>
      </c>
    </row>
    <row r="24" spans="1:14">
      <c r="A24" s="1119" t="s">
        <v>902</v>
      </c>
      <c r="B24" s="1117">
        <v>8.7502912874275296</v>
      </c>
      <c r="C24" s="1117">
        <v>9.2946586775927589</v>
      </c>
      <c r="D24" s="1117">
        <v>10.12404211802917</v>
      </c>
      <c r="E24" s="1117">
        <v>10.214588592812282</v>
      </c>
      <c r="F24" s="1117">
        <v>8.1795780408428573</v>
      </c>
      <c r="G24" s="1117">
        <v>7.8121886549244737</v>
      </c>
      <c r="H24" s="1117">
        <v>7.8156410217119356</v>
      </c>
      <c r="I24" s="1117">
        <v>7.779936474545182</v>
      </c>
      <c r="J24" s="1117">
        <v>6.8052983546169079</v>
      </c>
      <c r="K24" s="1117">
        <v>5.1191714849333838</v>
      </c>
      <c r="L24" s="1117">
        <v>6.7023908658843574</v>
      </c>
      <c r="M24" s="1117">
        <v>6.9550444828006457</v>
      </c>
      <c r="N24" s="2133">
        <v>7.9420805079153016</v>
      </c>
    </row>
    <row r="25" spans="1:14">
      <c r="A25" s="1119" t="s">
        <v>901</v>
      </c>
      <c r="B25" s="1117">
        <v>29.171614772248226</v>
      </c>
      <c r="C25" s="1117">
        <v>32.570717059981511</v>
      </c>
      <c r="D25" s="1117">
        <v>35.858599492991935</v>
      </c>
      <c r="E25" s="1117">
        <v>36.451141795779428</v>
      </c>
      <c r="F25" s="1117">
        <v>33.935908083508764</v>
      </c>
      <c r="G25" s="1117">
        <v>36.830221967445162</v>
      </c>
      <c r="H25" s="1117">
        <v>40.631745923926104</v>
      </c>
      <c r="I25" s="1117">
        <v>41.469590113086852</v>
      </c>
      <c r="J25" s="1117">
        <v>34.113575769581608</v>
      </c>
      <c r="K25" s="1117">
        <v>37.934633307025152</v>
      </c>
      <c r="L25" s="1117">
        <v>42.271010613999913</v>
      </c>
      <c r="M25" s="1117">
        <v>34.682450228448211</v>
      </c>
      <c r="N25" s="2133">
        <v>33.696323419169268</v>
      </c>
    </row>
    <row r="26" spans="1:14">
      <c r="A26" s="1120" t="s">
        <v>900</v>
      </c>
      <c r="B26" s="1117">
        <v>23.990407398608966</v>
      </c>
      <c r="C26" s="1117">
        <v>24.730231440515833</v>
      </c>
      <c r="D26" s="1117">
        <v>25.252084690178545</v>
      </c>
      <c r="E26" s="1117">
        <v>27.55380746091506</v>
      </c>
      <c r="F26" s="1117">
        <v>28.705221690157178</v>
      </c>
      <c r="G26" s="1117">
        <v>30.575436397733398</v>
      </c>
      <c r="H26" s="1117">
        <v>32.432880032553818</v>
      </c>
      <c r="I26" s="1117">
        <v>33.815125682479859</v>
      </c>
      <c r="J26" s="1117">
        <v>30.469220522020336</v>
      </c>
      <c r="K26" s="1117">
        <v>29.335839459859258</v>
      </c>
      <c r="L26" s="1117">
        <v>28.980074990812462</v>
      </c>
      <c r="M26" s="1117">
        <v>25.077096584219994</v>
      </c>
      <c r="N26" s="2133">
        <v>24.451248223855888</v>
      </c>
    </row>
    <row r="27" spans="1:14">
      <c r="A27" s="1119" t="s">
        <v>899</v>
      </c>
      <c r="B27" s="1117">
        <v>4.3209792834659879</v>
      </c>
      <c r="C27" s="1117">
        <v>2.9272349907427047</v>
      </c>
      <c r="D27" s="1117">
        <v>4.0188346650312292</v>
      </c>
      <c r="E27" s="1117">
        <v>4.4693051693383836</v>
      </c>
      <c r="F27" s="1117">
        <v>5.3837654090085643</v>
      </c>
      <c r="G27" s="1117">
        <v>-0.32922105709664873</v>
      </c>
      <c r="H27" s="1117">
        <v>-7.1419514698840763</v>
      </c>
      <c r="I27" s="1117">
        <v>-6.87650713698069</v>
      </c>
      <c r="J27" s="1117">
        <v>-0.86823587284560522</v>
      </c>
      <c r="K27" s="1117">
        <v>-7.666124824651531</v>
      </c>
      <c r="L27" s="1117">
        <v>-12.526259411903487</v>
      </c>
      <c r="M27" s="1117">
        <v>-1.3491270962408646</v>
      </c>
      <c r="N27" s="2133">
        <v>2.7827976953127327</v>
      </c>
    </row>
    <row r="28" spans="1:14">
      <c r="A28" s="1119" t="s">
        <v>898</v>
      </c>
      <c r="B28" s="1117">
        <v>20.448058332794325</v>
      </c>
      <c r="C28" s="1117">
        <v>22.294303348807862</v>
      </c>
      <c r="D28" s="1117">
        <v>24.335406367336041</v>
      </c>
      <c r="E28" s="1117">
        <v>25.469095509435942</v>
      </c>
      <c r="F28" s="1117">
        <v>25.499130299293938</v>
      </c>
      <c r="G28" s="1117">
        <v>22.600573391597234</v>
      </c>
      <c r="H28" s="1118">
        <v>21.84808053049592</v>
      </c>
      <c r="I28" s="1117">
        <v>22.785365588777768</v>
      </c>
      <c r="J28" s="1117">
        <v>22.501764992335335</v>
      </c>
      <c r="K28" s="1117">
        <v>22.080263846741762</v>
      </c>
      <c r="L28" s="1117">
        <v>20.241036792414203</v>
      </c>
      <c r="M28" s="1117">
        <v>22.82047694740416</v>
      </c>
      <c r="N28" s="2133">
        <v>22.964144456189363</v>
      </c>
    </row>
    <row r="29" spans="1:14">
      <c r="A29" s="1116" t="s">
        <v>897</v>
      </c>
      <c r="B29" s="1111">
        <v>8.0246761262882416</v>
      </c>
      <c r="C29" s="1111">
        <v>8.886098433948149</v>
      </c>
      <c r="D29" s="1111">
        <v>9.4681615206698364</v>
      </c>
      <c r="E29" s="1111">
        <v>9.8435289047072239</v>
      </c>
      <c r="F29" s="1111">
        <v>10.280539382189497</v>
      </c>
      <c r="G29" s="1111">
        <v>11.639977394384053</v>
      </c>
      <c r="H29" s="1111">
        <v>12.938795922575377</v>
      </c>
      <c r="I29" s="1111">
        <v>13.445092393459197</v>
      </c>
      <c r="J29" s="1111">
        <v>11.896861554951158</v>
      </c>
      <c r="K29" s="1111">
        <v>14.704697788294569</v>
      </c>
      <c r="L29" s="1111">
        <v>14.530105947093347</v>
      </c>
      <c r="M29" s="1111">
        <v>11.438610280127143</v>
      </c>
      <c r="N29" s="2129">
        <v>11.512381008767418</v>
      </c>
    </row>
    <row r="30" spans="1:14">
      <c r="A30" s="1115" t="s">
        <v>896</v>
      </c>
      <c r="B30" s="1113">
        <v>12.040536281132939</v>
      </c>
      <c r="C30" s="1113">
        <v>13.294222025694774</v>
      </c>
      <c r="D30" s="1113">
        <v>13.994960531943548</v>
      </c>
      <c r="E30" s="1113">
        <v>14.686304567783756</v>
      </c>
      <c r="F30" s="1113">
        <v>16.143749756759266</v>
      </c>
      <c r="G30" s="1113">
        <v>17.792024176844766</v>
      </c>
      <c r="H30" s="1114">
        <v>19.082784093702283</v>
      </c>
      <c r="I30" s="1113">
        <v>18.892035252808771</v>
      </c>
      <c r="J30" s="1113">
        <v>18.002283388672446</v>
      </c>
      <c r="K30" s="1113">
        <v>19.990731887162617</v>
      </c>
      <c r="L30" s="1113">
        <v>19.779334472674293</v>
      </c>
      <c r="M30" s="1113">
        <v>16.184259497750453</v>
      </c>
      <c r="N30" s="2134">
        <v>16.706641288785047</v>
      </c>
    </row>
    <row r="31" spans="1:14">
      <c r="A31" s="1112" t="s">
        <v>895</v>
      </c>
      <c r="B31" s="1111">
        <v>81.02</v>
      </c>
      <c r="C31" s="1111">
        <v>87.96</v>
      </c>
      <c r="D31" s="1111">
        <v>98.212357411012235</v>
      </c>
      <c r="E31" s="1111">
        <v>99.49</v>
      </c>
      <c r="F31" s="1111">
        <v>106.35</v>
      </c>
      <c r="G31" s="1111">
        <v>106.21250121856076</v>
      </c>
      <c r="H31" s="1111">
        <v>104.37300217255284</v>
      </c>
      <c r="I31" s="1111">
        <v>112.87983401310099</v>
      </c>
      <c r="J31" s="1111">
        <v>116.310826164875</v>
      </c>
      <c r="K31" s="1111">
        <v>117.86827601656161</v>
      </c>
      <c r="L31" s="1111">
        <v>120.84027376290014</v>
      </c>
      <c r="M31" s="1111">
        <v>130.75</v>
      </c>
      <c r="N31" s="2129">
        <v>133.82</v>
      </c>
    </row>
    <row r="32" spans="1:14" ht="16.2" thickBot="1">
      <c r="A32" s="1110" t="s">
        <v>894</v>
      </c>
      <c r="B32" s="1109">
        <v>26.852179804000002</v>
      </c>
      <c r="C32" s="1109">
        <v>27.214684231354003</v>
      </c>
      <c r="D32" s="1109">
        <v>27.582082468477285</v>
      </c>
      <c r="E32" s="1109">
        <v>27.95444058180173</v>
      </c>
      <c r="F32" s="1109">
        <v>27.629783738205028</v>
      </c>
      <c r="G32" s="1109">
        <v>27.883425152921749</v>
      </c>
      <c r="H32" s="1109">
        <v>28.139394995825569</v>
      </c>
      <c r="I32" s="1109">
        <v>28.397714641887248</v>
      </c>
      <c r="J32" s="1109">
        <v>28.658405662299771</v>
      </c>
      <c r="K32" s="1109">
        <v>28.921489826279682</v>
      </c>
      <c r="L32" s="1109">
        <v>29.18698910288493</v>
      </c>
      <c r="M32" s="1109">
        <v>29.457260621977646</v>
      </c>
      <c r="N32" s="2135">
        <v>29.730034855337159</v>
      </c>
    </row>
    <row r="33" spans="1:1" ht="16.2" thickTop="1">
      <c r="A33" s="1108" t="s">
        <v>893</v>
      </c>
    </row>
    <row r="34" spans="1:1">
      <c r="A34" s="1107" t="s">
        <v>539</v>
      </c>
    </row>
    <row r="35" spans="1:1">
      <c r="A35" s="1107"/>
    </row>
  </sheetData>
  <mergeCells count="3">
    <mergeCell ref="A1:N1"/>
    <mergeCell ref="A2:N2"/>
    <mergeCell ref="A3:A4"/>
  </mergeCells>
  <printOptions horizontalCentered="1"/>
  <pageMargins left="0.55118110236220474" right="0.55118110236220474" top="0.70866141732283461" bottom="0.70866141732283461" header="0" footer="0"/>
  <pageSetup paperSize="9" scale="7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showGridLines="0" zoomScale="90" zoomScaleNormal="90" workbookViewId="0">
      <pane ySplit="4" topLeftCell="A5" activePane="bottomLeft" state="frozen"/>
      <selection activeCell="P54" sqref="P54"/>
      <selection pane="bottomLeft" activeCell="L57" sqref="L57"/>
    </sheetView>
  </sheetViews>
  <sheetFormatPr defaultColWidth="10.109375" defaultRowHeight="15.6"/>
  <cols>
    <col min="1" max="1" width="4" style="3149" customWidth="1"/>
    <col min="2" max="3" width="13.44140625" style="3149" customWidth="1"/>
    <col min="4" max="7" width="15.44140625" style="3149" customWidth="1"/>
    <col min="8" max="8" width="10.88671875" style="3149" customWidth="1"/>
    <col min="9" max="9" width="13.77734375" style="3149" bestFit="1" customWidth="1"/>
    <col min="10" max="10" width="13.77734375" style="3149" customWidth="1"/>
    <col min="11" max="11" width="11.44140625" style="3149" customWidth="1"/>
    <col min="12" max="15" width="12.109375" style="3149" customWidth="1"/>
    <col min="16" max="216" width="10.109375" style="3149"/>
    <col min="217" max="217" width="4" style="3149" customWidth="1"/>
    <col min="218" max="219" width="13.44140625" style="3149" customWidth="1"/>
    <col min="220" max="223" width="15.44140625" style="3149" customWidth="1"/>
    <col min="224" max="225" width="8.44140625" style="3149" bestFit="1" customWidth="1"/>
    <col min="226" max="226" width="10.109375" style="3149" customWidth="1"/>
    <col min="227" max="227" width="6.77734375" style="3149" customWidth="1"/>
    <col min="228" max="231" width="12.109375" style="3149" customWidth="1"/>
    <col min="232" max="472" width="10.109375" style="3149"/>
    <col min="473" max="473" width="4" style="3149" customWidth="1"/>
    <col min="474" max="475" width="13.44140625" style="3149" customWidth="1"/>
    <col min="476" max="479" width="15.44140625" style="3149" customWidth="1"/>
    <col min="480" max="481" width="8.44140625" style="3149" bestFit="1" customWidth="1"/>
    <col min="482" max="482" width="10.109375" style="3149" customWidth="1"/>
    <col min="483" max="483" width="6.77734375" style="3149" customWidth="1"/>
    <col min="484" max="487" width="12.109375" style="3149" customWidth="1"/>
    <col min="488" max="728" width="10.109375" style="3149"/>
    <col min="729" max="729" width="4" style="3149" customWidth="1"/>
    <col min="730" max="731" width="13.44140625" style="3149" customWidth="1"/>
    <col min="732" max="735" width="15.44140625" style="3149" customWidth="1"/>
    <col min="736" max="737" width="8.44140625" style="3149" bestFit="1" customWidth="1"/>
    <col min="738" max="738" width="10.109375" style="3149" customWidth="1"/>
    <col min="739" max="739" width="6.77734375" style="3149" customWidth="1"/>
    <col min="740" max="743" width="12.109375" style="3149" customWidth="1"/>
    <col min="744" max="984" width="10.109375" style="3149"/>
    <col min="985" max="985" width="4" style="3149" customWidth="1"/>
    <col min="986" max="987" width="13.44140625" style="3149" customWidth="1"/>
    <col min="988" max="991" width="15.44140625" style="3149" customWidth="1"/>
    <col min="992" max="993" width="8.44140625" style="3149" bestFit="1" customWidth="1"/>
    <col min="994" max="994" width="10.109375" style="3149" customWidth="1"/>
    <col min="995" max="995" width="6.77734375" style="3149" customWidth="1"/>
    <col min="996" max="999" width="12.109375" style="3149" customWidth="1"/>
    <col min="1000" max="1240" width="10.109375" style="3149"/>
    <col min="1241" max="1241" width="4" style="3149" customWidth="1"/>
    <col min="1242" max="1243" width="13.44140625" style="3149" customWidth="1"/>
    <col min="1244" max="1247" width="15.44140625" style="3149" customWidth="1"/>
    <col min="1248" max="1249" width="8.44140625" style="3149" bestFit="1" customWidth="1"/>
    <col min="1250" max="1250" width="10.109375" style="3149" customWidth="1"/>
    <col min="1251" max="1251" width="6.77734375" style="3149" customWidth="1"/>
    <col min="1252" max="1255" width="12.109375" style="3149" customWidth="1"/>
    <col min="1256" max="1496" width="10.109375" style="3149"/>
    <col min="1497" max="1497" width="4" style="3149" customWidth="1"/>
    <col min="1498" max="1499" width="13.44140625" style="3149" customWidth="1"/>
    <col min="1500" max="1503" width="15.44140625" style="3149" customWidth="1"/>
    <col min="1504" max="1505" width="8.44140625" style="3149" bestFit="1" customWidth="1"/>
    <col min="1506" max="1506" width="10.109375" style="3149" customWidth="1"/>
    <col min="1507" max="1507" width="6.77734375" style="3149" customWidth="1"/>
    <col min="1508" max="1511" width="12.109375" style="3149" customWidth="1"/>
    <col min="1512" max="1752" width="10.109375" style="3149"/>
    <col min="1753" max="1753" width="4" style="3149" customWidth="1"/>
    <col min="1754" max="1755" width="13.44140625" style="3149" customWidth="1"/>
    <col min="1756" max="1759" width="15.44140625" style="3149" customWidth="1"/>
    <col min="1760" max="1761" width="8.44140625" style="3149" bestFit="1" customWidth="1"/>
    <col min="1762" max="1762" width="10.109375" style="3149" customWidth="1"/>
    <col min="1763" max="1763" width="6.77734375" style="3149" customWidth="1"/>
    <col min="1764" max="1767" width="12.109375" style="3149" customWidth="1"/>
    <col min="1768" max="2008" width="10.109375" style="3149"/>
    <col min="2009" max="2009" width="4" style="3149" customWidth="1"/>
    <col min="2010" max="2011" width="13.44140625" style="3149" customWidth="1"/>
    <col min="2012" max="2015" width="15.44140625" style="3149" customWidth="1"/>
    <col min="2016" max="2017" width="8.44140625" style="3149" bestFit="1" customWidth="1"/>
    <col min="2018" max="2018" width="10.109375" style="3149" customWidth="1"/>
    <col min="2019" max="2019" width="6.77734375" style="3149" customWidth="1"/>
    <col min="2020" max="2023" width="12.109375" style="3149" customWidth="1"/>
    <col min="2024" max="2264" width="10.109375" style="3149"/>
    <col min="2265" max="2265" width="4" style="3149" customWidth="1"/>
    <col min="2266" max="2267" width="13.44140625" style="3149" customWidth="1"/>
    <col min="2268" max="2271" width="15.44140625" style="3149" customWidth="1"/>
    <col min="2272" max="2273" width="8.44140625" style="3149" bestFit="1" customWidth="1"/>
    <col min="2274" max="2274" width="10.109375" style="3149" customWidth="1"/>
    <col min="2275" max="2275" width="6.77734375" style="3149" customWidth="1"/>
    <col min="2276" max="2279" width="12.109375" style="3149" customWidth="1"/>
    <col min="2280" max="2520" width="10.109375" style="3149"/>
    <col min="2521" max="2521" width="4" style="3149" customWidth="1"/>
    <col min="2522" max="2523" width="13.44140625" style="3149" customWidth="1"/>
    <col min="2524" max="2527" width="15.44140625" style="3149" customWidth="1"/>
    <col min="2528" max="2529" width="8.44140625" style="3149" bestFit="1" customWidth="1"/>
    <col min="2530" max="2530" width="10.109375" style="3149" customWidth="1"/>
    <col min="2531" max="2531" width="6.77734375" style="3149" customWidth="1"/>
    <col min="2532" max="2535" width="12.109375" style="3149" customWidth="1"/>
    <col min="2536" max="2776" width="10.109375" style="3149"/>
    <col min="2777" max="2777" width="4" style="3149" customWidth="1"/>
    <col min="2778" max="2779" width="13.44140625" style="3149" customWidth="1"/>
    <col min="2780" max="2783" width="15.44140625" style="3149" customWidth="1"/>
    <col min="2784" max="2785" width="8.44140625" style="3149" bestFit="1" customWidth="1"/>
    <col min="2786" max="2786" width="10.109375" style="3149" customWidth="1"/>
    <col min="2787" max="2787" width="6.77734375" style="3149" customWidth="1"/>
    <col min="2788" max="2791" width="12.109375" style="3149" customWidth="1"/>
    <col min="2792" max="3032" width="10.109375" style="3149"/>
    <col min="3033" max="3033" width="4" style="3149" customWidth="1"/>
    <col min="3034" max="3035" width="13.44140625" style="3149" customWidth="1"/>
    <col min="3036" max="3039" width="15.44140625" style="3149" customWidth="1"/>
    <col min="3040" max="3041" width="8.44140625" style="3149" bestFit="1" customWidth="1"/>
    <col min="3042" max="3042" width="10.109375" style="3149" customWidth="1"/>
    <col min="3043" max="3043" width="6.77734375" style="3149" customWidth="1"/>
    <col min="3044" max="3047" width="12.109375" style="3149" customWidth="1"/>
    <col min="3048" max="3288" width="10.109375" style="3149"/>
    <col min="3289" max="3289" width="4" style="3149" customWidth="1"/>
    <col min="3290" max="3291" width="13.44140625" style="3149" customWidth="1"/>
    <col min="3292" max="3295" width="15.44140625" style="3149" customWidth="1"/>
    <col min="3296" max="3297" width="8.44140625" style="3149" bestFit="1" customWidth="1"/>
    <col min="3298" max="3298" width="10.109375" style="3149" customWidth="1"/>
    <col min="3299" max="3299" width="6.77734375" style="3149" customWidth="1"/>
    <col min="3300" max="3303" width="12.109375" style="3149" customWidth="1"/>
    <col min="3304" max="3544" width="10.109375" style="3149"/>
    <col min="3545" max="3545" width="4" style="3149" customWidth="1"/>
    <col min="3546" max="3547" width="13.44140625" style="3149" customWidth="1"/>
    <col min="3548" max="3551" width="15.44140625" style="3149" customWidth="1"/>
    <col min="3552" max="3553" width="8.44140625" style="3149" bestFit="1" customWidth="1"/>
    <col min="3554" max="3554" width="10.109375" style="3149" customWidth="1"/>
    <col min="3555" max="3555" width="6.77734375" style="3149" customWidth="1"/>
    <col min="3556" max="3559" width="12.109375" style="3149" customWidth="1"/>
    <col min="3560" max="3800" width="10.109375" style="3149"/>
    <col min="3801" max="3801" width="4" style="3149" customWidth="1"/>
    <col min="3802" max="3803" width="13.44140625" style="3149" customWidth="1"/>
    <col min="3804" max="3807" width="15.44140625" style="3149" customWidth="1"/>
    <col min="3808" max="3809" width="8.44140625" style="3149" bestFit="1" customWidth="1"/>
    <col min="3810" max="3810" width="10.109375" style="3149" customWidth="1"/>
    <col min="3811" max="3811" width="6.77734375" style="3149" customWidth="1"/>
    <col min="3812" max="3815" width="12.109375" style="3149" customWidth="1"/>
    <col min="3816" max="4056" width="10.109375" style="3149"/>
    <col min="4057" max="4057" width="4" style="3149" customWidth="1"/>
    <col min="4058" max="4059" width="13.44140625" style="3149" customWidth="1"/>
    <col min="4060" max="4063" width="15.44140625" style="3149" customWidth="1"/>
    <col min="4064" max="4065" width="8.44140625" style="3149" bestFit="1" customWidth="1"/>
    <col min="4066" max="4066" width="10.109375" style="3149" customWidth="1"/>
    <col min="4067" max="4067" width="6.77734375" style="3149" customWidth="1"/>
    <col min="4068" max="4071" width="12.109375" style="3149" customWidth="1"/>
    <col min="4072" max="4312" width="10.109375" style="3149"/>
    <col min="4313" max="4313" width="4" style="3149" customWidth="1"/>
    <col min="4314" max="4315" width="13.44140625" style="3149" customWidth="1"/>
    <col min="4316" max="4319" width="15.44140625" style="3149" customWidth="1"/>
    <col min="4320" max="4321" width="8.44140625" style="3149" bestFit="1" customWidth="1"/>
    <col min="4322" max="4322" width="10.109375" style="3149" customWidth="1"/>
    <col min="4323" max="4323" width="6.77734375" style="3149" customWidth="1"/>
    <col min="4324" max="4327" width="12.109375" style="3149" customWidth="1"/>
    <col min="4328" max="4568" width="10.109375" style="3149"/>
    <col min="4569" max="4569" width="4" style="3149" customWidth="1"/>
    <col min="4570" max="4571" width="13.44140625" style="3149" customWidth="1"/>
    <col min="4572" max="4575" width="15.44140625" style="3149" customWidth="1"/>
    <col min="4576" max="4577" width="8.44140625" style="3149" bestFit="1" customWidth="1"/>
    <col min="4578" max="4578" width="10.109375" style="3149" customWidth="1"/>
    <col min="4579" max="4579" width="6.77734375" style="3149" customWidth="1"/>
    <col min="4580" max="4583" width="12.109375" style="3149" customWidth="1"/>
    <col min="4584" max="4824" width="10.109375" style="3149"/>
    <col min="4825" max="4825" width="4" style="3149" customWidth="1"/>
    <col min="4826" max="4827" width="13.44140625" style="3149" customWidth="1"/>
    <col min="4828" max="4831" width="15.44140625" style="3149" customWidth="1"/>
    <col min="4832" max="4833" width="8.44140625" style="3149" bestFit="1" customWidth="1"/>
    <col min="4834" max="4834" width="10.109375" style="3149" customWidth="1"/>
    <col min="4835" max="4835" width="6.77734375" style="3149" customWidth="1"/>
    <col min="4836" max="4839" width="12.109375" style="3149" customWidth="1"/>
    <col min="4840" max="5080" width="10.109375" style="3149"/>
    <col min="5081" max="5081" width="4" style="3149" customWidth="1"/>
    <col min="5082" max="5083" width="13.44140625" style="3149" customWidth="1"/>
    <col min="5084" max="5087" width="15.44140625" style="3149" customWidth="1"/>
    <col min="5088" max="5089" width="8.44140625" style="3149" bestFit="1" customWidth="1"/>
    <col min="5090" max="5090" width="10.109375" style="3149" customWidth="1"/>
    <col min="5091" max="5091" width="6.77734375" style="3149" customWidth="1"/>
    <col min="5092" max="5095" width="12.109375" style="3149" customWidth="1"/>
    <col min="5096" max="5336" width="10.109375" style="3149"/>
    <col min="5337" max="5337" width="4" style="3149" customWidth="1"/>
    <col min="5338" max="5339" width="13.44140625" style="3149" customWidth="1"/>
    <col min="5340" max="5343" width="15.44140625" style="3149" customWidth="1"/>
    <col min="5344" max="5345" width="8.44140625" style="3149" bestFit="1" customWidth="1"/>
    <col min="5346" max="5346" width="10.109375" style="3149" customWidth="1"/>
    <col min="5347" max="5347" width="6.77734375" style="3149" customWidth="1"/>
    <col min="5348" max="5351" width="12.109375" style="3149" customWidth="1"/>
    <col min="5352" max="5592" width="10.109375" style="3149"/>
    <col min="5593" max="5593" width="4" style="3149" customWidth="1"/>
    <col min="5594" max="5595" width="13.44140625" style="3149" customWidth="1"/>
    <col min="5596" max="5599" width="15.44140625" style="3149" customWidth="1"/>
    <col min="5600" max="5601" width="8.44140625" style="3149" bestFit="1" customWidth="1"/>
    <col min="5602" max="5602" width="10.109375" style="3149" customWidth="1"/>
    <col min="5603" max="5603" width="6.77734375" style="3149" customWidth="1"/>
    <col min="5604" max="5607" width="12.109375" style="3149" customWidth="1"/>
    <col min="5608" max="5848" width="10.109375" style="3149"/>
    <col min="5849" max="5849" width="4" style="3149" customWidth="1"/>
    <col min="5850" max="5851" width="13.44140625" style="3149" customWidth="1"/>
    <col min="5852" max="5855" width="15.44140625" style="3149" customWidth="1"/>
    <col min="5856" max="5857" width="8.44140625" style="3149" bestFit="1" customWidth="1"/>
    <col min="5858" max="5858" width="10.109375" style="3149" customWidth="1"/>
    <col min="5859" max="5859" width="6.77734375" style="3149" customWidth="1"/>
    <col min="5860" max="5863" width="12.109375" style="3149" customWidth="1"/>
    <col min="5864" max="6104" width="10.109375" style="3149"/>
    <col min="6105" max="6105" width="4" style="3149" customWidth="1"/>
    <col min="6106" max="6107" width="13.44140625" style="3149" customWidth="1"/>
    <col min="6108" max="6111" width="15.44140625" style="3149" customWidth="1"/>
    <col min="6112" max="6113" width="8.44140625" style="3149" bestFit="1" customWidth="1"/>
    <col min="6114" max="6114" width="10.109375" style="3149" customWidth="1"/>
    <col min="6115" max="6115" width="6.77734375" style="3149" customWidth="1"/>
    <col min="6116" max="6119" width="12.109375" style="3149" customWidth="1"/>
    <col min="6120" max="6360" width="10.109375" style="3149"/>
    <col min="6361" max="6361" width="4" style="3149" customWidth="1"/>
    <col min="6362" max="6363" width="13.44140625" style="3149" customWidth="1"/>
    <col min="6364" max="6367" width="15.44140625" style="3149" customWidth="1"/>
    <col min="6368" max="6369" width="8.44140625" style="3149" bestFit="1" customWidth="1"/>
    <col min="6370" max="6370" width="10.109375" style="3149" customWidth="1"/>
    <col min="6371" max="6371" width="6.77734375" style="3149" customWidth="1"/>
    <col min="6372" max="6375" width="12.109375" style="3149" customWidth="1"/>
    <col min="6376" max="6616" width="10.109375" style="3149"/>
    <col min="6617" max="6617" width="4" style="3149" customWidth="1"/>
    <col min="6618" max="6619" width="13.44140625" style="3149" customWidth="1"/>
    <col min="6620" max="6623" width="15.44140625" style="3149" customWidth="1"/>
    <col min="6624" max="6625" width="8.44140625" style="3149" bestFit="1" customWidth="1"/>
    <col min="6626" max="6626" width="10.109375" style="3149" customWidth="1"/>
    <col min="6627" max="6627" width="6.77734375" style="3149" customWidth="1"/>
    <col min="6628" max="6631" width="12.109375" style="3149" customWidth="1"/>
    <col min="6632" max="6872" width="10.109375" style="3149"/>
    <col min="6873" max="6873" width="4" style="3149" customWidth="1"/>
    <col min="6874" max="6875" width="13.44140625" style="3149" customWidth="1"/>
    <col min="6876" max="6879" width="15.44140625" style="3149" customWidth="1"/>
    <col min="6880" max="6881" width="8.44140625" style="3149" bestFit="1" customWidth="1"/>
    <col min="6882" max="6882" width="10.109375" style="3149" customWidth="1"/>
    <col min="6883" max="6883" width="6.77734375" style="3149" customWidth="1"/>
    <col min="6884" max="6887" width="12.109375" style="3149" customWidth="1"/>
    <col min="6888" max="7128" width="10.109375" style="3149"/>
    <col min="7129" max="7129" width="4" style="3149" customWidth="1"/>
    <col min="7130" max="7131" width="13.44140625" style="3149" customWidth="1"/>
    <col min="7132" max="7135" width="15.44140625" style="3149" customWidth="1"/>
    <col min="7136" max="7137" width="8.44140625" style="3149" bestFit="1" customWidth="1"/>
    <col min="7138" max="7138" width="10.109375" style="3149" customWidth="1"/>
    <col min="7139" max="7139" width="6.77734375" style="3149" customWidth="1"/>
    <col min="7140" max="7143" width="12.109375" style="3149" customWidth="1"/>
    <col min="7144" max="7384" width="10.109375" style="3149"/>
    <col min="7385" max="7385" width="4" style="3149" customWidth="1"/>
    <col min="7386" max="7387" width="13.44140625" style="3149" customWidth="1"/>
    <col min="7388" max="7391" width="15.44140625" style="3149" customWidth="1"/>
    <col min="7392" max="7393" width="8.44140625" style="3149" bestFit="1" customWidth="1"/>
    <col min="7394" max="7394" width="10.109375" style="3149" customWidth="1"/>
    <col min="7395" max="7395" width="6.77734375" style="3149" customWidth="1"/>
    <col min="7396" max="7399" width="12.109375" style="3149" customWidth="1"/>
    <col min="7400" max="7640" width="10.109375" style="3149"/>
    <col min="7641" max="7641" width="4" style="3149" customWidth="1"/>
    <col min="7642" max="7643" width="13.44140625" style="3149" customWidth="1"/>
    <col min="7644" max="7647" width="15.44140625" style="3149" customWidth="1"/>
    <col min="7648" max="7649" width="8.44140625" style="3149" bestFit="1" customWidth="1"/>
    <col min="7650" max="7650" width="10.109375" style="3149" customWidth="1"/>
    <col min="7651" max="7651" width="6.77734375" style="3149" customWidth="1"/>
    <col min="7652" max="7655" width="12.109375" style="3149" customWidth="1"/>
    <col min="7656" max="7896" width="10.109375" style="3149"/>
    <col min="7897" max="7897" width="4" style="3149" customWidth="1"/>
    <col min="7898" max="7899" width="13.44140625" style="3149" customWidth="1"/>
    <col min="7900" max="7903" width="15.44140625" style="3149" customWidth="1"/>
    <col min="7904" max="7905" width="8.44140625" style="3149" bestFit="1" customWidth="1"/>
    <col min="7906" max="7906" width="10.109375" style="3149" customWidth="1"/>
    <col min="7907" max="7907" width="6.77734375" style="3149" customWidth="1"/>
    <col min="7908" max="7911" width="12.109375" style="3149" customWidth="1"/>
    <col min="7912" max="8152" width="10.109375" style="3149"/>
    <col min="8153" max="8153" width="4" style="3149" customWidth="1"/>
    <col min="8154" max="8155" width="13.44140625" style="3149" customWidth="1"/>
    <col min="8156" max="8159" width="15.44140625" style="3149" customWidth="1"/>
    <col min="8160" max="8161" width="8.44140625" style="3149" bestFit="1" customWidth="1"/>
    <col min="8162" max="8162" width="10.109375" style="3149" customWidth="1"/>
    <col min="8163" max="8163" width="6.77734375" style="3149" customWidth="1"/>
    <col min="8164" max="8167" width="12.109375" style="3149" customWidth="1"/>
    <col min="8168" max="8408" width="10.109375" style="3149"/>
    <col min="8409" max="8409" width="4" style="3149" customWidth="1"/>
    <col min="8410" max="8411" width="13.44140625" style="3149" customWidth="1"/>
    <col min="8412" max="8415" width="15.44140625" style="3149" customWidth="1"/>
    <col min="8416" max="8417" width="8.44140625" style="3149" bestFit="1" customWidth="1"/>
    <col min="8418" max="8418" width="10.109375" style="3149" customWidth="1"/>
    <col min="8419" max="8419" width="6.77734375" style="3149" customWidth="1"/>
    <col min="8420" max="8423" width="12.109375" style="3149" customWidth="1"/>
    <col min="8424" max="8664" width="10.109375" style="3149"/>
    <col min="8665" max="8665" width="4" style="3149" customWidth="1"/>
    <col min="8666" max="8667" width="13.44140625" style="3149" customWidth="1"/>
    <col min="8668" max="8671" width="15.44140625" style="3149" customWidth="1"/>
    <col min="8672" max="8673" width="8.44140625" style="3149" bestFit="1" customWidth="1"/>
    <col min="8674" max="8674" width="10.109375" style="3149" customWidth="1"/>
    <col min="8675" max="8675" width="6.77734375" style="3149" customWidth="1"/>
    <col min="8676" max="8679" width="12.109375" style="3149" customWidth="1"/>
    <col min="8680" max="8920" width="10.109375" style="3149"/>
    <col min="8921" max="8921" width="4" style="3149" customWidth="1"/>
    <col min="8922" max="8923" width="13.44140625" style="3149" customWidth="1"/>
    <col min="8924" max="8927" width="15.44140625" style="3149" customWidth="1"/>
    <col min="8928" max="8929" width="8.44140625" style="3149" bestFit="1" customWidth="1"/>
    <col min="8930" max="8930" width="10.109375" style="3149" customWidth="1"/>
    <col min="8931" max="8931" width="6.77734375" style="3149" customWidth="1"/>
    <col min="8932" max="8935" width="12.109375" style="3149" customWidth="1"/>
    <col min="8936" max="9176" width="10.109375" style="3149"/>
    <col min="9177" max="9177" width="4" style="3149" customWidth="1"/>
    <col min="9178" max="9179" width="13.44140625" style="3149" customWidth="1"/>
    <col min="9180" max="9183" width="15.44140625" style="3149" customWidth="1"/>
    <col min="9184" max="9185" width="8.44140625" style="3149" bestFit="1" customWidth="1"/>
    <col min="9186" max="9186" width="10.109375" style="3149" customWidth="1"/>
    <col min="9187" max="9187" width="6.77734375" style="3149" customWidth="1"/>
    <col min="9188" max="9191" width="12.109375" style="3149" customWidth="1"/>
    <col min="9192" max="9432" width="10.109375" style="3149"/>
    <col min="9433" max="9433" width="4" style="3149" customWidth="1"/>
    <col min="9434" max="9435" width="13.44140625" style="3149" customWidth="1"/>
    <col min="9436" max="9439" width="15.44140625" style="3149" customWidth="1"/>
    <col min="9440" max="9441" width="8.44140625" style="3149" bestFit="1" customWidth="1"/>
    <col min="9442" max="9442" width="10.109375" style="3149" customWidth="1"/>
    <col min="9443" max="9443" width="6.77734375" style="3149" customWidth="1"/>
    <col min="9444" max="9447" width="12.109375" style="3149" customWidth="1"/>
    <col min="9448" max="9688" width="10.109375" style="3149"/>
    <col min="9689" max="9689" width="4" style="3149" customWidth="1"/>
    <col min="9690" max="9691" width="13.44140625" style="3149" customWidth="1"/>
    <col min="9692" max="9695" width="15.44140625" style="3149" customWidth="1"/>
    <col min="9696" max="9697" width="8.44140625" style="3149" bestFit="1" customWidth="1"/>
    <col min="9698" max="9698" width="10.109375" style="3149" customWidth="1"/>
    <col min="9699" max="9699" width="6.77734375" style="3149" customWidth="1"/>
    <col min="9700" max="9703" width="12.109375" style="3149" customWidth="1"/>
    <col min="9704" max="9944" width="10.109375" style="3149"/>
    <col min="9945" max="9945" width="4" style="3149" customWidth="1"/>
    <col min="9946" max="9947" width="13.44140625" style="3149" customWidth="1"/>
    <col min="9948" max="9951" width="15.44140625" style="3149" customWidth="1"/>
    <col min="9952" max="9953" width="8.44140625" style="3149" bestFit="1" customWidth="1"/>
    <col min="9954" max="9954" width="10.109375" style="3149" customWidth="1"/>
    <col min="9955" max="9955" width="6.77734375" style="3149" customWidth="1"/>
    <col min="9956" max="9959" width="12.109375" style="3149" customWidth="1"/>
    <col min="9960" max="10200" width="10.109375" style="3149"/>
    <col min="10201" max="10201" width="4" style="3149" customWidth="1"/>
    <col min="10202" max="10203" width="13.44140625" style="3149" customWidth="1"/>
    <col min="10204" max="10207" width="15.44140625" style="3149" customWidth="1"/>
    <col min="10208" max="10209" width="8.44140625" style="3149" bestFit="1" customWidth="1"/>
    <col min="10210" max="10210" width="10.109375" style="3149" customWidth="1"/>
    <col min="10211" max="10211" width="6.77734375" style="3149" customWidth="1"/>
    <col min="10212" max="10215" width="12.109375" style="3149" customWidth="1"/>
    <col min="10216" max="10456" width="10.109375" style="3149"/>
    <col min="10457" max="10457" width="4" style="3149" customWidth="1"/>
    <col min="10458" max="10459" width="13.44140625" style="3149" customWidth="1"/>
    <col min="10460" max="10463" width="15.44140625" style="3149" customWidth="1"/>
    <col min="10464" max="10465" width="8.44140625" style="3149" bestFit="1" customWidth="1"/>
    <col min="10466" max="10466" width="10.109375" style="3149" customWidth="1"/>
    <col min="10467" max="10467" width="6.77734375" style="3149" customWidth="1"/>
    <col min="10468" max="10471" width="12.109375" style="3149" customWidth="1"/>
    <col min="10472" max="10712" width="10.109375" style="3149"/>
    <col min="10713" max="10713" width="4" style="3149" customWidth="1"/>
    <col min="10714" max="10715" width="13.44140625" style="3149" customWidth="1"/>
    <col min="10716" max="10719" width="15.44140625" style="3149" customWidth="1"/>
    <col min="10720" max="10721" width="8.44140625" style="3149" bestFit="1" customWidth="1"/>
    <col min="10722" max="10722" width="10.109375" style="3149" customWidth="1"/>
    <col min="10723" max="10723" width="6.77734375" style="3149" customWidth="1"/>
    <col min="10724" max="10727" width="12.109375" style="3149" customWidth="1"/>
    <col min="10728" max="10968" width="10.109375" style="3149"/>
    <col min="10969" max="10969" width="4" style="3149" customWidth="1"/>
    <col min="10970" max="10971" width="13.44140625" style="3149" customWidth="1"/>
    <col min="10972" max="10975" width="15.44140625" style="3149" customWidth="1"/>
    <col min="10976" max="10977" width="8.44140625" style="3149" bestFit="1" customWidth="1"/>
    <col min="10978" max="10978" width="10.109375" style="3149" customWidth="1"/>
    <col min="10979" max="10979" width="6.77734375" style="3149" customWidth="1"/>
    <col min="10980" max="10983" width="12.109375" style="3149" customWidth="1"/>
    <col min="10984" max="11224" width="10.109375" style="3149"/>
    <col min="11225" max="11225" width="4" style="3149" customWidth="1"/>
    <col min="11226" max="11227" width="13.44140625" style="3149" customWidth="1"/>
    <col min="11228" max="11231" width="15.44140625" style="3149" customWidth="1"/>
    <col min="11232" max="11233" width="8.44140625" style="3149" bestFit="1" customWidth="1"/>
    <col min="11234" max="11234" width="10.109375" style="3149" customWidth="1"/>
    <col min="11235" max="11235" width="6.77734375" style="3149" customWidth="1"/>
    <col min="11236" max="11239" width="12.109375" style="3149" customWidth="1"/>
    <col min="11240" max="11480" width="10.109375" style="3149"/>
    <col min="11481" max="11481" width="4" style="3149" customWidth="1"/>
    <col min="11482" max="11483" width="13.44140625" style="3149" customWidth="1"/>
    <col min="11484" max="11487" width="15.44140625" style="3149" customWidth="1"/>
    <col min="11488" max="11489" width="8.44140625" style="3149" bestFit="1" customWidth="1"/>
    <col min="11490" max="11490" width="10.109375" style="3149" customWidth="1"/>
    <col min="11491" max="11491" width="6.77734375" style="3149" customWidth="1"/>
    <col min="11492" max="11495" width="12.109375" style="3149" customWidth="1"/>
    <col min="11496" max="11736" width="10.109375" style="3149"/>
    <col min="11737" max="11737" width="4" style="3149" customWidth="1"/>
    <col min="11738" max="11739" width="13.44140625" style="3149" customWidth="1"/>
    <col min="11740" max="11743" width="15.44140625" style="3149" customWidth="1"/>
    <col min="11744" max="11745" width="8.44140625" style="3149" bestFit="1" customWidth="1"/>
    <col min="11746" max="11746" width="10.109375" style="3149" customWidth="1"/>
    <col min="11747" max="11747" width="6.77734375" style="3149" customWidth="1"/>
    <col min="11748" max="11751" width="12.109375" style="3149" customWidth="1"/>
    <col min="11752" max="11992" width="10.109375" style="3149"/>
    <col min="11993" max="11993" width="4" style="3149" customWidth="1"/>
    <col min="11994" max="11995" width="13.44140625" style="3149" customWidth="1"/>
    <col min="11996" max="11999" width="15.44140625" style="3149" customWidth="1"/>
    <col min="12000" max="12001" width="8.44140625" style="3149" bestFit="1" customWidth="1"/>
    <col min="12002" max="12002" width="10.109375" style="3149" customWidth="1"/>
    <col min="12003" max="12003" width="6.77734375" style="3149" customWidth="1"/>
    <col min="12004" max="12007" width="12.109375" style="3149" customWidth="1"/>
    <col min="12008" max="12248" width="10.109375" style="3149"/>
    <col min="12249" max="12249" width="4" style="3149" customWidth="1"/>
    <col min="12250" max="12251" width="13.44140625" style="3149" customWidth="1"/>
    <col min="12252" max="12255" width="15.44140625" style="3149" customWidth="1"/>
    <col min="12256" max="12257" width="8.44140625" style="3149" bestFit="1" customWidth="1"/>
    <col min="12258" max="12258" width="10.109375" style="3149" customWidth="1"/>
    <col min="12259" max="12259" width="6.77734375" style="3149" customWidth="1"/>
    <col min="12260" max="12263" width="12.109375" style="3149" customWidth="1"/>
    <col min="12264" max="12504" width="10.109375" style="3149"/>
    <col min="12505" max="12505" width="4" style="3149" customWidth="1"/>
    <col min="12506" max="12507" width="13.44140625" style="3149" customWidth="1"/>
    <col min="12508" max="12511" width="15.44140625" style="3149" customWidth="1"/>
    <col min="12512" max="12513" width="8.44140625" style="3149" bestFit="1" customWidth="1"/>
    <col min="12514" max="12514" width="10.109375" style="3149" customWidth="1"/>
    <col min="12515" max="12515" width="6.77734375" style="3149" customWidth="1"/>
    <col min="12516" max="12519" width="12.109375" style="3149" customWidth="1"/>
    <col min="12520" max="12760" width="10.109375" style="3149"/>
    <col min="12761" max="12761" width="4" style="3149" customWidth="1"/>
    <col min="12762" max="12763" width="13.44140625" style="3149" customWidth="1"/>
    <col min="12764" max="12767" width="15.44140625" style="3149" customWidth="1"/>
    <col min="12768" max="12769" width="8.44140625" style="3149" bestFit="1" customWidth="1"/>
    <col min="12770" max="12770" width="10.109375" style="3149" customWidth="1"/>
    <col min="12771" max="12771" width="6.77734375" style="3149" customWidth="1"/>
    <col min="12772" max="12775" width="12.109375" style="3149" customWidth="1"/>
    <col min="12776" max="13016" width="10.109375" style="3149"/>
    <col min="13017" max="13017" width="4" style="3149" customWidth="1"/>
    <col min="13018" max="13019" width="13.44140625" style="3149" customWidth="1"/>
    <col min="13020" max="13023" width="15.44140625" style="3149" customWidth="1"/>
    <col min="13024" max="13025" width="8.44140625" style="3149" bestFit="1" customWidth="1"/>
    <col min="13026" max="13026" width="10.109375" style="3149" customWidth="1"/>
    <col min="13027" max="13027" width="6.77734375" style="3149" customWidth="1"/>
    <col min="13028" max="13031" width="12.109375" style="3149" customWidth="1"/>
    <col min="13032" max="13272" width="10.109375" style="3149"/>
    <col min="13273" max="13273" width="4" style="3149" customWidth="1"/>
    <col min="13274" max="13275" width="13.44140625" style="3149" customWidth="1"/>
    <col min="13276" max="13279" width="15.44140625" style="3149" customWidth="1"/>
    <col min="13280" max="13281" width="8.44140625" style="3149" bestFit="1" customWidth="1"/>
    <col min="13282" max="13282" width="10.109375" style="3149" customWidth="1"/>
    <col min="13283" max="13283" width="6.77734375" style="3149" customWidth="1"/>
    <col min="13284" max="13287" width="12.109375" style="3149" customWidth="1"/>
    <col min="13288" max="13528" width="10.109375" style="3149"/>
    <col min="13529" max="13529" width="4" style="3149" customWidth="1"/>
    <col min="13530" max="13531" width="13.44140625" style="3149" customWidth="1"/>
    <col min="13532" max="13535" width="15.44140625" style="3149" customWidth="1"/>
    <col min="13536" max="13537" width="8.44140625" style="3149" bestFit="1" customWidth="1"/>
    <col min="13538" max="13538" width="10.109375" style="3149" customWidth="1"/>
    <col min="13539" max="13539" width="6.77734375" style="3149" customWidth="1"/>
    <col min="13540" max="13543" width="12.109375" style="3149" customWidth="1"/>
    <col min="13544" max="13784" width="10.109375" style="3149"/>
    <col min="13785" max="13785" width="4" style="3149" customWidth="1"/>
    <col min="13786" max="13787" width="13.44140625" style="3149" customWidth="1"/>
    <col min="13788" max="13791" width="15.44140625" style="3149" customWidth="1"/>
    <col min="13792" max="13793" width="8.44140625" style="3149" bestFit="1" customWidth="1"/>
    <col min="13794" max="13794" width="10.109375" style="3149" customWidth="1"/>
    <col min="13795" max="13795" width="6.77734375" style="3149" customWidth="1"/>
    <col min="13796" max="13799" width="12.109375" style="3149" customWidth="1"/>
    <col min="13800" max="14040" width="10.109375" style="3149"/>
    <col min="14041" max="14041" width="4" style="3149" customWidth="1"/>
    <col min="14042" max="14043" width="13.44140625" style="3149" customWidth="1"/>
    <col min="14044" max="14047" width="15.44140625" style="3149" customWidth="1"/>
    <col min="14048" max="14049" width="8.44140625" style="3149" bestFit="1" customWidth="1"/>
    <col min="14050" max="14050" width="10.109375" style="3149" customWidth="1"/>
    <col min="14051" max="14051" width="6.77734375" style="3149" customWidth="1"/>
    <col min="14052" max="14055" width="12.109375" style="3149" customWidth="1"/>
    <col min="14056" max="14296" width="10.109375" style="3149"/>
    <col min="14297" max="14297" width="4" style="3149" customWidth="1"/>
    <col min="14298" max="14299" width="13.44140625" style="3149" customWidth="1"/>
    <col min="14300" max="14303" width="15.44140625" style="3149" customWidth="1"/>
    <col min="14304" max="14305" width="8.44140625" style="3149" bestFit="1" customWidth="1"/>
    <col min="14306" max="14306" width="10.109375" style="3149" customWidth="1"/>
    <col min="14307" max="14307" width="6.77734375" style="3149" customWidth="1"/>
    <col min="14308" max="14311" width="12.109375" style="3149" customWidth="1"/>
    <col min="14312" max="14552" width="10.109375" style="3149"/>
    <col min="14553" max="14553" width="4" style="3149" customWidth="1"/>
    <col min="14554" max="14555" width="13.44140625" style="3149" customWidth="1"/>
    <col min="14556" max="14559" width="15.44140625" style="3149" customWidth="1"/>
    <col min="14560" max="14561" width="8.44140625" style="3149" bestFit="1" customWidth="1"/>
    <col min="14562" max="14562" width="10.109375" style="3149" customWidth="1"/>
    <col min="14563" max="14563" width="6.77734375" style="3149" customWidth="1"/>
    <col min="14564" max="14567" width="12.109375" style="3149" customWidth="1"/>
    <col min="14568" max="14808" width="10.109375" style="3149"/>
    <col min="14809" max="14809" width="4" style="3149" customWidth="1"/>
    <col min="14810" max="14811" width="13.44140625" style="3149" customWidth="1"/>
    <col min="14812" max="14815" width="15.44140625" style="3149" customWidth="1"/>
    <col min="14816" max="14817" width="8.44140625" style="3149" bestFit="1" customWidth="1"/>
    <col min="14818" max="14818" width="10.109375" style="3149" customWidth="1"/>
    <col min="14819" max="14819" width="6.77734375" style="3149" customWidth="1"/>
    <col min="14820" max="14823" width="12.109375" style="3149" customWidth="1"/>
    <col min="14824" max="15064" width="10.109375" style="3149"/>
    <col min="15065" max="15065" width="4" style="3149" customWidth="1"/>
    <col min="15066" max="15067" width="13.44140625" style="3149" customWidth="1"/>
    <col min="15068" max="15071" width="15.44140625" style="3149" customWidth="1"/>
    <col min="15072" max="15073" width="8.44140625" style="3149" bestFit="1" customWidth="1"/>
    <col min="15074" max="15074" width="10.109375" style="3149" customWidth="1"/>
    <col min="15075" max="15075" width="6.77734375" style="3149" customWidth="1"/>
    <col min="15076" max="15079" width="12.109375" style="3149" customWidth="1"/>
    <col min="15080" max="15320" width="10.109375" style="3149"/>
    <col min="15321" max="15321" width="4" style="3149" customWidth="1"/>
    <col min="15322" max="15323" width="13.44140625" style="3149" customWidth="1"/>
    <col min="15324" max="15327" width="15.44140625" style="3149" customWidth="1"/>
    <col min="15328" max="15329" width="8.44140625" style="3149" bestFit="1" customWidth="1"/>
    <col min="15330" max="15330" width="10.109375" style="3149" customWidth="1"/>
    <col min="15331" max="15331" width="6.77734375" style="3149" customWidth="1"/>
    <col min="15332" max="15335" width="12.109375" style="3149" customWidth="1"/>
    <col min="15336" max="15576" width="10.109375" style="3149"/>
    <col min="15577" max="15577" width="4" style="3149" customWidth="1"/>
    <col min="15578" max="15579" width="13.44140625" style="3149" customWidth="1"/>
    <col min="15580" max="15583" width="15.44140625" style="3149" customWidth="1"/>
    <col min="15584" max="15585" width="8.44140625" style="3149" bestFit="1" customWidth="1"/>
    <col min="15586" max="15586" width="10.109375" style="3149" customWidth="1"/>
    <col min="15587" max="15587" width="6.77734375" style="3149" customWidth="1"/>
    <col min="15588" max="15591" width="12.109375" style="3149" customWidth="1"/>
    <col min="15592" max="15832" width="10.109375" style="3149"/>
    <col min="15833" max="15833" width="4" style="3149" customWidth="1"/>
    <col min="15834" max="15835" width="13.44140625" style="3149" customWidth="1"/>
    <col min="15836" max="15839" width="15.44140625" style="3149" customWidth="1"/>
    <col min="15840" max="15841" width="8.44140625" style="3149" bestFit="1" customWidth="1"/>
    <col min="15842" max="15842" width="10.109375" style="3149" customWidth="1"/>
    <col min="15843" max="15843" width="6.77734375" style="3149" customWidth="1"/>
    <col min="15844" max="15847" width="12.109375" style="3149" customWidth="1"/>
    <col min="15848" max="16088" width="10.109375" style="3149"/>
    <col min="16089" max="16089" width="4" style="3149" customWidth="1"/>
    <col min="16090" max="16091" width="13.44140625" style="3149" customWidth="1"/>
    <col min="16092" max="16095" width="15.44140625" style="3149" customWidth="1"/>
    <col min="16096" max="16097" width="8.44140625" style="3149" bestFit="1" customWidth="1"/>
    <col min="16098" max="16098" width="10.109375" style="3149" customWidth="1"/>
    <col min="16099" max="16099" width="6.77734375" style="3149" customWidth="1"/>
    <col min="16100" max="16103" width="12.109375" style="3149" customWidth="1"/>
    <col min="16104" max="16384" width="10.109375" style="3149"/>
  </cols>
  <sheetData>
    <row r="1" spans="2:15">
      <c r="B1" s="4229" t="s">
        <v>2249</v>
      </c>
      <c r="C1" s="4229"/>
      <c r="D1" s="4229"/>
      <c r="E1" s="4229"/>
      <c r="F1" s="4229"/>
      <c r="G1" s="4229"/>
      <c r="H1" s="4229"/>
      <c r="I1" s="4229"/>
      <c r="J1" s="4229"/>
      <c r="K1" s="4229"/>
      <c r="L1" s="4229"/>
      <c r="M1" s="4229"/>
      <c r="N1" s="4229"/>
      <c r="O1" s="4229"/>
    </row>
    <row r="2" spans="2:15" ht="22.5" customHeight="1" thickBot="1">
      <c r="B2" s="4230" t="s">
        <v>186</v>
      </c>
      <c r="C2" s="4230"/>
      <c r="D2" s="4230"/>
      <c r="E2" s="4230"/>
      <c r="F2" s="4230"/>
      <c r="G2" s="4230"/>
      <c r="H2" s="4230"/>
      <c r="I2" s="4230"/>
      <c r="J2" s="4230"/>
      <c r="K2" s="4230"/>
      <c r="L2" s="4230"/>
      <c r="M2" s="4230"/>
      <c r="N2" s="4230"/>
      <c r="O2" s="4230"/>
    </row>
    <row r="3" spans="2:15" s="3172" customFormat="1" ht="16.5" customHeight="1" thickTop="1">
      <c r="B3" s="4231" t="s">
        <v>336</v>
      </c>
      <c r="C3" s="4194" t="s">
        <v>335</v>
      </c>
      <c r="D3" s="4233" t="s">
        <v>354</v>
      </c>
      <c r="E3" s="4233"/>
      <c r="F3" s="4233"/>
      <c r="G3" s="4233"/>
      <c r="H3" s="4253" t="s">
        <v>2257</v>
      </c>
      <c r="I3" s="4254"/>
      <c r="J3" s="4254"/>
      <c r="K3" s="4255"/>
      <c r="L3" s="4233" t="s">
        <v>2256</v>
      </c>
      <c r="M3" s="4233"/>
      <c r="N3" s="4233"/>
      <c r="O3" s="4234"/>
    </row>
    <row r="4" spans="2:15" s="3172" customFormat="1" ht="31.2">
      <c r="B4" s="4232"/>
      <c r="C4" s="4195"/>
      <c r="D4" s="3242" t="s">
        <v>206</v>
      </c>
      <c r="E4" s="3242" t="s">
        <v>205</v>
      </c>
      <c r="F4" s="3174" t="s">
        <v>2255</v>
      </c>
      <c r="G4" s="3174" t="s">
        <v>2252</v>
      </c>
      <c r="H4" s="3174" t="s">
        <v>2254</v>
      </c>
      <c r="I4" s="3174" t="s">
        <v>205</v>
      </c>
      <c r="J4" s="3174" t="s">
        <v>2253</v>
      </c>
      <c r="K4" s="3174" t="s">
        <v>2252</v>
      </c>
      <c r="L4" s="3242" t="s">
        <v>206</v>
      </c>
      <c r="M4" s="3242" t="s">
        <v>205</v>
      </c>
      <c r="N4" s="3174" t="s">
        <v>2253</v>
      </c>
      <c r="O4" s="3173" t="s">
        <v>2252</v>
      </c>
    </row>
    <row r="5" spans="2:15" ht="21" customHeight="1">
      <c r="B5" s="3171" t="s">
        <v>323</v>
      </c>
      <c r="C5" s="3170" t="s">
        <v>322</v>
      </c>
      <c r="D5" s="3241">
        <v>889.6</v>
      </c>
      <c r="E5" s="3241">
        <v>1814.6</v>
      </c>
      <c r="F5" s="3241">
        <v>-924.99999999999989</v>
      </c>
      <c r="G5" s="3241">
        <v>2704.2</v>
      </c>
      <c r="H5" s="3241" t="s">
        <v>62</v>
      </c>
      <c r="I5" s="3241" t="s">
        <v>62</v>
      </c>
      <c r="J5" s="3241" t="s">
        <v>62</v>
      </c>
      <c r="K5" s="3241"/>
      <c r="L5" s="3241">
        <v>5.3684147003801801</v>
      </c>
      <c r="M5" s="3241">
        <v>10.950455615231428</v>
      </c>
      <c r="N5" s="3241">
        <v>-5.5820409148512455</v>
      </c>
      <c r="O5" s="3240">
        <v>16.318870315611608</v>
      </c>
    </row>
    <row r="6" spans="2:15" ht="21" customHeight="1">
      <c r="B6" s="3164" t="s">
        <v>321</v>
      </c>
      <c r="C6" s="3163" t="s">
        <v>320</v>
      </c>
      <c r="D6" s="3238">
        <v>1185.8</v>
      </c>
      <c r="E6" s="3238">
        <v>1981.7</v>
      </c>
      <c r="F6" s="3238">
        <v>-795.90000000000009</v>
      </c>
      <c r="G6" s="3238">
        <v>3167.5</v>
      </c>
      <c r="H6" s="3238">
        <v>33.295863309352512</v>
      </c>
      <c r="I6" s="3238">
        <v>9.2086410228149589</v>
      </c>
      <c r="J6" s="3238">
        <v>13.956756756756736</v>
      </c>
      <c r="K6" s="3238">
        <v>17.132608534871679</v>
      </c>
      <c r="L6" s="3238">
        <v>6.8172933195354721</v>
      </c>
      <c r="M6" s="3238">
        <v>11.393009083592045</v>
      </c>
      <c r="N6" s="3238">
        <v>-4.5757157640565715</v>
      </c>
      <c r="O6" s="3239">
        <v>18.210302403127514</v>
      </c>
    </row>
    <row r="7" spans="2:15" ht="21" customHeight="1">
      <c r="B7" s="3164" t="s">
        <v>319</v>
      </c>
      <c r="C7" s="3163" t="s">
        <v>318</v>
      </c>
      <c r="D7" s="3238">
        <v>1164.7</v>
      </c>
      <c r="E7" s="3238">
        <v>2008</v>
      </c>
      <c r="F7" s="3238">
        <v>-843.3</v>
      </c>
      <c r="G7" s="3238">
        <v>3172.7</v>
      </c>
      <c r="H7" s="3238">
        <v>-1.7793894417270906</v>
      </c>
      <c r="I7" s="3238">
        <v>1.3271433617600934</v>
      </c>
      <c r="J7" s="3238">
        <v>-5.95552205050884</v>
      </c>
      <c r="K7" s="3238">
        <v>0.16416732438830195</v>
      </c>
      <c r="L7" s="3238">
        <v>6.7401620370370372</v>
      </c>
      <c r="M7" s="3238">
        <v>11.62037037037037</v>
      </c>
      <c r="N7" s="3238">
        <v>-4.880208333333333</v>
      </c>
      <c r="O7" s="3239">
        <v>18.360532407407408</v>
      </c>
    </row>
    <row r="8" spans="2:15" ht="21" customHeight="1">
      <c r="B8" s="3164" t="s">
        <v>317</v>
      </c>
      <c r="C8" s="3163" t="s">
        <v>316</v>
      </c>
      <c r="D8" s="3238">
        <v>1046.2</v>
      </c>
      <c r="E8" s="3238">
        <v>2469.6</v>
      </c>
      <c r="F8" s="3238">
        <v>-1423.3999999999999</v>
      </c>
      <c r="G8" s="3238">
        <v>3515.8</v>
      </c>
      <c r="H8" s="3238">
        <v>-10.174293809564688</v>
      </c>
      <c r="I8" s="3238">
        <v>22.988047808764932</v>
      </c>
      <c r="J8" s="3238">
        <v>-68.7892802087039</v>
      </c>
      <c r="K8" s="3238">
        <v>10.814133072777139</v>
      </c>
      <c r="L8" s="3238">
        <v>5.3020474356375438</v>
      </c>
      <c r="M8" s="3238">
        <v>12.515710520981147</v>
      </c>
      <c r="N8" s="3238">
        <v>-7.2136630853436037</v>
      </c>
      <c r="O8" s="3239">
        <v>17.817757956618692</v>
      </c>
    </row>
    <row r="9" spans="2:15" ht="21" customHeight="1">
      <c r="B9" s="3164" t="s">
        <v>315</v>
      </c>
      <c r="C9" s="3163" t="s">
        <v>314</v>
      </c>
      <c r="D9" s="3238">
        <v>1296.8</v>
      </c>
      <c r="E9" s="3238">
        <v>2884.7</v>
      </c>
      <c r="F9" s="3238">
        <v>-1587.8999999999999</v>
      </c>
      <c r="G9" s="3238">
        <v>4181.5</v>
      </c>
      <c r="H9" s="3238">
        <v>23.953354999044137</v>
      </c>
      <c r="I9" s="3238">
        <v>16.808390022675738</v>
      </c>
      <c r="J9" s="3238">
        <v>-11.556835745398343</v>
      </c>
      <c r="K9" s="3238">
        <v>18.934524148131288</v>
      </c>
      <c r="L9" s="3238">
        <v>5.8374971865856402</v>
      </c>
      <c r="M9" s="3238">
        <v>12.985370245329729</v>
      </c>
      <c r="N9" s="3238">
        <v>-7.1478730587440902</v>
      </c>
      <c r="O9" s="3239">
        <v>18.822867431915373</v>
      </c>
    </row>
    <row r="10" spans="2:15" ht="21" customHeight="1">
      <c r="B10" s="3164" t="s">
        <v>313</v>
      </c>
      <c r="C10" s="3163" t="s">
        <v>312</v>
      </c>
      <c r="D10" s="3238">
        <v>1150.5</v>
      </c>
      <c r="E10" s="3238">
        <v>3480.1</v>
      </c>
      <c r="F10" s="3238">
        <v>-2329.6</v>
      </c>
      <c r="G10" s="3238">
        <v>4630.6000000000004</v>
      </c>
      <c r="H10" s="3238">
        <v>-11.28161628624305</v>
      </c>
      <c r="I10" s="3238">
        <v>20.639927895448395</v>
      </c>
      <c r="J10" s="3238">
        <v>-46.709490522073182</v>
      </c>
      <c r="K10" s="3238">
        <v>10.740165012555309</v>
      </c>
      <c r="L10" s="3238">
        <v>4.9269838550811533</v>
      </c>
      <c r="M10" s="3238">
        <v>14.90343025994604</v>
      </c>
      <c r="N10" s="3238">
        <v>-9.9764464048648875</v>
      </c>
      <c r="O10" s="3239">
        <v>19.830414115027196</v>
      </c>
    </row>
    <row r="11" spans="2:15" ht="21" customHeight="1">
      <c r="B11" s="3164" t="s">
        <v>2231</v>
      </c>
      <c r="C11" s="3163" t="s">
        <v>310</v>
      </c>
      <c r="D11" s="3238">
        <v>1608.7</v>
      </c>
      <c r="E11" s="3238">
        <v>4428.2</v>
      </c>
      <c r="F11" s="3238">
        <v>-2819.5</v>
      </c>
      <c r="G11" s="3238">
        <v>6036.9</v>
      </c>
      <c r="H11" s="3238">
        <v>39.826162538026949</v>
      </c>
      <c r="I11" s="3238">
        <v>27.243470015229448</v>
      </c>
      <c r="J11" s="3238">
        <v>-21.02936126373627</v>
      </c>
      <c r="K11" s="3238">
        <v>30.369714507839149</v>
      </c>
      <c r="L11" s="3238">
        <v>5.8911634379463145</v>
      </c>
      <c r="M11" s="3238">
        <v>16.21635478082543</v>
      </c>
      <c r="N11" s="3238">
        <v>-10.325191342879116</v>
      </c>
      <c r="O11" s="3239">
        <v>22.107518218771745</v>
      </c>
    </row>
    <row r="12" spans="2:15" ht="21" customHeight="1">
      <c r="B12" s="3164" t="s">
        <v>309</v>
      </c>
      <c r="C12" s="3163" t="s">
        <v>308</v>
      </c>
      <c r="D12" s="3238">
        <v>1491.5</v>
      </c>
      <c r="E12" s="3238">
        <v>4930.3</v>
      </c>
      <c r="F12" s="3238">
        <v>-3438.8</v>
      </c>
      <c r="G12" s="3238">
        <v>6421.8</v>
      </c>
      <c r="H12" s="3238">
        <v>-7.2853857151737458</v>
      </c>
      <c r="I12" s="3238">
        <v>11.338692922632234</v>
      </c>
      <c r="J12" s="3238">
        <v>-21.964887391381456</v>
      </c>
      <c r="K12" s="3238">
        <v>6.3757888982756157</v>
      </c>
      <c r="L12" s="3238">
        <v>4.8131534787659742</v>
      </c>
      <c r="M12" s="3238">
        <v>15.91035239447528</v>
      </c>
      <c r="N12" s="3238">
        <v>-11.097198915709306</v>
      </c>
      <c r="O12" s="3239">
        <v>20.723505873241255</v>
      </c>
    </row>
    <row r="13" spans="2:15" ht="21" customHeight="1">
      <c r="B13" s="3164" t="s">
        <v>307</v>
      </c>
      <c r="C13" s="3163" t="s">
        <v>306</v>
      </c>
      <c r="D13" s="3238">
        <v>1132</v>
      </c>
      <c r="E13" s="3238">
        <v>6314</v>
      </c>
      <c r="F13" s="3238">
        <v>-5182</v>
      </c>
      <c r="G13" s="3238">
        <v>7446</v>
      </c>
      <c r="H13" s="3238">
        <v>-24.103251759973176</v>
      </c>
      <c r="I13" s="3238">
        <v>28.065229296391692</v>
      </c>
      <c r="J13" s="3238">
        <v>-50.692101896010236</v>
      </c>
      <c r="K13" s="3238">
        <v>15.948799402036812</v>
      </c>
      <c r="L13" s="3238">
        <v>3.3529812505553744</v>
      </c>
      <c r="M13" s="3238">
        <v>18.702052664316817</v>
      </c>
      <c r="N13" s="3238">
        <v>-15.349071413761441</v>
      </c>
      <c r="O13" s="3239">
        <v>22.05503391487219</v>
      </c>
    </row>
    <row r="14" spans="2:15" ht="21" customHeight="1">
      <c r="B14" s="3164" t="s">
        <v>305</v>
      </c>
      <c r="C14" s="3163" t="s">
        <v>304</v>
      </c>
      <c r="D14" s="3238">
        <v>1703.9</v>
      </c>
      <c r="E14" s="3238">
        <v>6514.3</v>
      </c>
      <c r="F14" s="3238">
        <v>-4810.3999999999996</v>
      </c>
      <c r="G14" s="3238">
        <v>8218.2000000000007</v>
      </c>
      <c r="H14" s="3238">
        <v>50.521201413427576</v>
      </c>
      <c r="I14" s="3238">
        <v>3.1723154893886516</v>
      </c>
      <c r="J14" s="3238">
        <v>7.1709764569664296</v>
      </c>
      <c r="K14" s="3238">
        <v>10.37066881547139</v>
      </c>
      <c r="L14" s="3238">
        <v>4.3257171871033258</v>
      </c>
      <c r="M14" s="3238">
        <v>16.53795379537954</v>
      </c>
      <c r="N14" s="3238">
        <v>-12.212236608276211</v>
      </c>
      <c r="O14" s="3239">
        <v>20.863670982482866</v>
      </c>
    </row>
    <row r="15" spans="2:15" ht="21" customHeight="1">
      <c r="B15" s="3164" t="s">
        <v>303</v>
      </c>
      <c r="C15" s="3163" t="s">
        <v>302</v>
      </c>
      <c r="D15" s="3238">
        <v>2740.6</v>
      </c>
      <c r="E15" s="3238">
        <v>7742.1</v>
      </c>
      <c r="F15" s="3238">
        <v>-5001.5</v>
      </c>
      <c r="G15" s="3238">
        <v>10482.700000000001</v>
      </c>
      <c r="H15" s="3238">
        <v>60.842772463172707</v>
      </c>
      <c r="I15" s="3238">
        <v>18.847765684724365</v>
      </c>
      <c r="J15" s="3238">
        <v>-3.9726426076833605</v>
      </c>
      <c r="K15" s="3238">
        <v>27.554695675452038</v>
      </c>
      <c r="L15" s="3238">
        <v>5.8827569922939871</v>
      </c>
      <c r="M15" s="3238">
        <v>16.618584583682143</v>
      </c>
      <c r="N15" s="3238">
        <v>-10.735827591388155</v>
      </c>
      <c r="O15" s="3239">
        <v>22.501341575976134</v>
      </c>
    </row>
    <row r="16" spans="2:15" ht="21" customHeight="1">
      <c r="B16" s="3164" t="s">
        <v>301</v>
      </c>
      <c r="C16" s="3163" t="s">
        <v>300</v>
      </c>
      <c r="D16" s="3238">
        <v>3078</v>
      </c>
      <c r="E16" s="3238">
        <v>9341.2000000000007</v>
      </c>
      <c r="F16" s="3238">
        <v>-6263.2000000000007</v>
      </c>
      <c r="G16" s="3238">
        <v>12419.2</v>
      </c>
      <c r="H16" s="3238">
        <v>12.311172735897259</v>
      </c>
      <c r="I16" s="3238">
        <v>20.654602756358088</v>
      </c>
      <c r="J16" s="3238">
        <v>-25.226432070378902</v>
      </c>
      <c r="K16" s="3238">
        <v>18.47329409407881</v>
      </c>
      <c r="L16" s="3238">
        <v>5.5226612121864571</v>
      </c>
      <c r="M16" s="3238">
        <v>16.760325833423046</v>
      </c>
      <c r="N16" s="3238">
        <v>-11.23766462123659</v>
      </c>
      <c r="O16" s="3239">
        <v>22.282987045609502</v>
      </c>
    </row>
    <row r="17" spans="2:15" ht="21" customHeight="1">
      <c r="B17" s="3164" t="s">
        <v>299</v>
      </c>
      <c r="C17" s="3163" t="s">
        <v>298</v>
      </c>
      <c r="D17" s="3238">
        <v>2991.4</v>
      </c>
      <c r="E17" s="3238">
        <v>10905.2</v>
      </c>
      <c r="F17" s="3238">
        <v>-7913.8000000000011</v>
      </c>
      <c r="G17" s="3238">
        <v>13896.6</v>
      </c>
      <c r="H17" s="3238">
        <v>-2.8135152696556247</v>
      </c>
      <c r="I17" s="3238">
        <v>16.743030873977631</v>
      </c>
      <c r="J17" s="3238">
        <v>-26.353940477711081</v>
      </c>
      <c r="K17" s="3238">
        <v>11.896096366915728</v>
      </c>
      <c r="L17" s="3238">
        <v>4.6840160340724042</v>
      </c>
      <c r="M17" s="3238">
        <v>17.075660779155708</v>
      </c>
      <c r="N17" s="3238">
        <v>-12.391644745083303</v>
      </c>
      <c r="O17" s="3239">
        <v>21.759676813228111</v>
      </c>
    </row>
    <row r="18" spans="2:15" ht="21" customHeight="1">
      <c r="B18" s="3164" t="s">
        <v>297</v>
      </c>
      <c r="C18" s="3163" t="s">
        <v>296</v>
      </c>
      <c r="D18" s="3238">
        <v>4114.5</v>
      </c>
      <c r="E18" s="3238">
        <v>13869.6</v>
      </c>
      <c r="F18" s="3238">
        <v>-9755.1</v>
      </c>
      <c r="G18" s="3238">
        <v>17984.099999999999</v>
      </c>
      <c r="H18" s="3238">
        <v>37.544293641773066</v>
      </c>
      <c r="I18" s="3238">
        <v>27.183362065803479</v>
      </c>
      <c r="J18" s="3238">
        <v>-23.266951401349527</v>
      </c>
      <c r="K18" s="3238">
        <v>29.413669530676543</v>
      </c>
      <c r="L18" s="3238">
        <v>5.3500377083712589</v>
      </c>
      <c r="M18" s="3238">
        <v>18.034483655371492</v>
      </c>
      <c r="N18" s="3238">
        <v>-12.684445947000233</v>
      </c>
      <c r="O18" s="3239">
        <v>23.384521363742749</v>
      </c>
    </row>
    <row r="19" spans="2:15" ht="21" customHeight="1">
      <c r="B19" s="3164" t="s">
        <v>2230</v>
      </c>
      <c r="C19" s="3163" t="s">
        <v>294</v>
      </c>
      <c r="D19" s="3238">
        <v>4195.3</v>
      </c>
      <c r="E19" s="3238">
        <v>16263.7</v>
      </c>
      <c r="F19" s="3238">
        <v>-12068.400000000001</v>
      </c>
      <c r="G19" s="3238">
        <v>20459</v>
      </c>
      <c r="H19" s="3238">
        <v>1.9637866083363775</v>
      </c>
      <c r="I19" s="3238">
        <v>17.261492761146684</v>
      </c>
      <c r="J19" s="3238">
        <v>-23.713749730909996</v>
      </c>
      <c r="K19" s="3238">
        <v>13.761600524908118</v>
      </c>
      <c r="L19" s="3238">
        <v>4.6995631231096668</v>
      </c>
      <c r="M19" s="3238">
        <v>18.218550464881819</v>
      </c>
      <c r="N19" s="3238">
        <v>-13.518987341772155</v>
      </c>
      <c r="O19" s="3239">
        <v>22.918113587991488</v>
      </c>
    </row>
    <row r="20" spans="2:15" ht="21" customHeight="1">
      <c r="B20" s="3164" t="s">
        <v>293</v>
      </c>
      <c r="C20" s="3163" t="s">
        <v>292</v>
      </c>
      <c r="D20" s="3238">
        <v>5156.2</v>
      </c>
      <c r="E20" s="3238">
        <v>18324.900000000001</v>
      </c>
      <c r="F20" s="3238">
        <v>-13168.7</v>
      </c>
      <c r="G20" s="3238">
        <v>23481.100000000002</v>
      </c>
      <c r="H20" s="3238">
        <v>22.904202321645656</v>
      </c>
      <c r="I20" s="3238">
        <v>12.673622853348249</v>
      </c>
      <c r="J20" s="3238">
        <v>-9.1171986344502916</v>
      </c>
      <c r="K20" s="3238">
        <v>14.771494207928072</v>
      </c>
      <c r="L20" s="3238">
        <v>4.9858822619323897</v>
      </c>
      <c r="M20" s="3238">
        <v>17.7195985147366</v>
      </c>
      <c r="N20" s="3238">
        <v>-12.733716252804209</v>
      </c>
      <c r="O20" s="3239">
        <v>22.705480776668992</v>
      </c>
    </row>
    <row r="21" spans="2:15" ht="21" customHeight="1">
      <c r="B21" s="3164" t="s">
        <v>291</v>
      </c>
      <c r="C21" s="3163" t="s">
        <v>290</v>
      </c>
      <c r="D21" s="3238">
        <v>7387.5</v>
      </c>
      <c r="E21" s="3238">
        <v>23226.5</v>
      </c>
      <c r="F21" s="3238">
        <v>-15839</v>
      </c>
      <c r="G21" s="3238">
        <v>30614</v>
      </c>
      <c r="H21" s="3238">
        <v>43.274116597494299</v>
      </c>
      <c r="I21" s="3238">
        <v>26.748304219941161</v>
      </c>
      <c r="J21" s="3238">
        <v>-20.27762801187664</v>
      </c>
      <c r="K21" s="3238">
        <v>30.377196979698567</v>
      </c>
      <c r="L21" s="3238">
        <v>6.1373265763894658</v>
      </c>
      <c r="M21" s="3238">
        <v>19.295920910525879</v>
      </c>
      <c r="N21" s="3238">
        <v>-13.158594334136412</v>
      </c>
      <c r="O21" s="3239">
        <v>25.433247486915345</v>
      </c>
    </row>
    <row r="22" spans="2:15" ht="21" customHeight="1">
      <c r="B22" s="3164" t="s">
        <v>289</v>
      </c>
      <c r="C22" s="3163" t="s">
        <v>288</v>
      </c>
      <c r="D22" s="3238">
        <v>13706.5</v>
      </c>
      <c r="E22" s="3238">
        <v>31940</v>
      </c>
      <c r="F22" s="3238">
        <v>-18233.5</v>
      </c>
      <c r="G22" s="3238">
        <v>45646.5</v>
      </c>
      <c r="H22" s="3238">
        <v>85.536379018612536</v>
      </c>
      <c r="I22" s="3238">
        <v>37.515338083654427</v>
      </c>
      <c r="J22" s="3238">
        <v>-15.117747332533622</v>
      </c>
      <c r="K22" s="3238">
        <v>49.103351407852614</v>
      </c>
      <c r="L22" s="3238">
        <v>9.1690247312475321</v>
      </c>
      <c r="M22" s="3238">
        <v>21.366406443369655</v>
      </c>
      <c r="N22" s="3238">
        <v>-12.197381712122123</v>
      </c>
      <c r="O22" s="3239">
        <v>30.535431174617187</v>
      </c>
    </row>
    <row r="23" spans="2:15" ht="21" customHeight="1">
      <c r="B23" s="3164" t="s">
        <v>287</v>
      </c>
      <c r="C23" s="3163" t="s">
        <v>286</v>
      </c>
      <c r="D23" s="3238">
        <v>17266.5</v>
      </c>
      <c r="E23" s="3238">
        <v>39205.599999999999</v>
      </c>
      <c r="F23" s="3238">
        <v>-21939.1</v>
      </c>
      <c r="G23" s="3238">
        <v>56472.1</v>
      </c>
      <c r="H23" s="3238">
        <v>25.973078466421057</v>
      </c>
      <c r="I23" s="3238">
        <v>22.747651847213518</v>
      </c>
      <c r="J23" s="3238">
        <v>-20.323031782159205</v>
      </c>
      <c r="K23" s="3238">
        <v>23.716166628328565</v>
      </c>
      <c r="L23" s="3238">
        <v>10.069456594002588</v>
      </c>
      <c r="M23" s="3238">
        <v>22.863874406615579</v>
      </c>
      <c r="N23" s="3238">
        <v>-12.794417812612991</v>
      </c>
      <c r="O23" s="3239">
        <v>32.933331000618168</v>
      </c>
    </row>
    <row r="24" spans="2:15" ht="21" customHeight="1">
      <c r="B24" s="3164" t="s">
        <v>285</v>
      </c>
      <c r="C24" s="3163" t="s">
        <v>284</v>
      </c>
      <c r="D24" s="3238">
        <v>19293.400000000001</v>
      </c>
      <c r="E24" s="3238">
        <v>51570.8</v>
      </c>
      <c r="F24" s="3238">
        <v>-32277.4</v>
      </c>
      <c r="G24" s="3238">
        <v>70864.200000000012</v>
      </c>
      <c r="H24" s="3238">
        <v>11.73891639880695</v>
      </c>
      <c r="I24" s="3238">
        <v>31.539371926459495</v>
      </c>
      <c r="J24" s="3238">
        <v>-47.122716975628002</v>
      </c>
      <c r="K24" s="3238">
        <v>25.48532815319426</v>
      </c>
      <c r="L24" s="3238">
        <v>9.681942269862299</v>
      </c>
      <c r="M24" s="3238">
        <v>25.87960175037135</v>
      </c>
      <c r="N24" s="3238">
        <v>-16.197659480509053</v>
      </c>
      <c r="O24" s="3239">
        <v>35.561544020233654</v>
      </c>
    </row>
    <row r="25" spans="2:15" ht="21" customHeight="1">
      <c r="B25" s="3164" t="s">
        <v>283</v>
      </c>
      <c r="C25" s="3163" t="s">
        <v>282</v>
      </c>
      <c r="D25" s="3238">
        <v>17639.2</v>
      </c>
      <c r="E25" s="3238">
        <v>63679.5</v>
      </c>
      <c r="F25" s="3238">
        <v>-46040.3</v>
      </c>
      <c r="G25" s="3238">
        <v>81318.7</v>
      </c>
      <c r="H25" s="3238">
        <v>-8.57391646884426</v>
      </c>
      <c r="I25" s="3238">
        <v>23.479759864109155</v>
      </c>
      <c r="J25" s="3238">
        <v>-42.639431924504457</v>
      </c>
      <c r="K25" s="3238">
        <v>14.752865339621394</v>
      </c>
      <c r="L25" s="3238">
        <v>8.0479981749743352</v>
      </c>
      <c r="M25" s="3238">
        <v>29.05418044941257</v>
      </c>
      <c r="N25" s="3238">
        <v>-21.006182274438235</v>
      </c>
      <c r="O25" s="3239">
        <v>37.102178624386909</v>
      </c>
    </row>
    <row r="26" spans="2:15" ht="21" customHeight="1">
      <c r="B26" s="3164" t="s">
        <v>281</v>
      </c>
      <c r="C26" s="3163" t="s">
        <v>280</v>
      </c>
      <c r="D26" s="3238">
        <v>19881.099999999999</v>
      </c>
      <c r="E26" s="3238">
        <v>74454.5</v>
      </c>
      <c r="F26" s="3238">
        <v>-54573.4</v>
      </c>
      <c r="G26" s="3238">
        <v>94335.6</v>
      </c>
      <c r="H26" s="3238">
        <v>12.709760079822203</v>
      </c>
      <c r="I26" s="3238">
        <v>16.920673058048521</v>
      </c>
      <c r="J26" s="3238">
        <v>-18.533980013162378</v>
      </c>
      <c r="K26" s="3238">
        <v>16.007265241574203</v>
      </c>
      <c r="L26" s="3238">
        <v>7.9871682073656247</v>
      </c>
      <c r="M26" s="3238">
        <v>29.911856753162752</v>
      </c>
      <c r="N26" s="3238">
        <v>-21.924688545797128</v>
      </c>
      <c r="O26" s="3239">
        <v>37.899024960528379</v>
      </c>
    </row>
    <row r="27" spans="2:15" ht="21" customHeight="1">
      <c r="B27" s="3164" t="s">
        <v>279</v>
      </c>
      <c r="C27" s="3163" t="s">
        <v>278</v>
      </c>
      <c r="D27" s="3238">
        <v>22636.5</v>
      </c>
      <c r="E27" s="3238">
        <v>93553.4</v>
      </c>
      <c r="F27" s="3238">
        <v>-70916.899999999994</v>
      </c>
      <c r="G27" s="3238">
        <v>116189.9</v>
      </c>
      <c r="H27" s="3238">
        <v>13.859394097912102</v>
      </c>
      <c r="I27" s="3238">
        <v>25.651773902181844</v>
      </c>
      <c r="J27" s="3238">
        <v>-29.947740107818081</v>
      </c>
      <c r="K27" s="3238">
        <v>23.166545821513807</v>
      </c>
      <c r="L27" s="3238">
        <v>8.069679480095397</v>
      </c>
      <c r="M27" s="3238">
        <v>33.350825095450119</v>
      </c>
      <c r="N27" s="3238">
        <v>-25.28114561535472</v>
      </c>
      <c r="O27" s="3239">
        <v>41.420504575545515</v>
      </c>
    </row>
    <row r="28" spans="2:15" ht="21" customHeight="1">
      <c r="B28" s="3164" t="s">
        <v>277</v>
      </c>
      <c r="C28" s="3163" t="s">
        <v>276</v>
      </c>
      <c r="D28" s="3238">
        <v>27513.5</v>
      </c>
      <c r="E28" s="3238">
        <v>89002</v>
      </c>
      <c r="F28" s="3238">
        <v>-61488.5</v>
      </c>
      <c r="G28" s="3238">
        <v>116515.5</v>
      </c>
      <c r="H28" s="3238">
        <v>21.544850131424909</v>
      </c>
      <c r="I28" s="3238">
        <v>-4.8650289567241742</v>
      </c>
      <c r="J28" s="3238">
        <v>13.29499738426242</v>
      </c>
      <c r="K28" s="3238">
        <v>0.28023089786634614</v>
      </c>
      <c r="L28" s="3238">
        <v>9.145407103325633</v>
      </c>
      <c r="M28" s="3238">
        <v>29.584005052435643</v>
      </c>
      <c r="N28" s="3238">
        <v>-20.438597949110008</v>
      </c>
      <c r="O28" s="3239">
        <v>38.729412155761274</v>
      </c>
    </row>
    <row r="29" spans="2:15" ht="21" customHeight="1">
      <c r="B29" s="3164" t="s">
        <v>275</v>
      </c>
      <c r="C29" s="3163" t="s">
        <v>274</v>
      </c>
      <c r="D29" s="3238">
        <v>35676.300000000003</v>
      </c>
      <c r="E29" s="3238">
        <v>87525.3</v>
      </c>
      <c r="F29" s="3238">
        <v>-51849</v>
      </c>
      <c r="G29" s="3238">
        <v>123201.60000000001</v>
      </c>
      <c r="H29" s="3238">
        <v>29.668344630817614</v>
      </c>
      <c r="I29" s="3238">
        <v>-1.6591761982876676</v>
      </c>
      <c r="J29" s="3238">
        <v>15.676915195524366</v>
      </c>
      <c r="K29" s="3238">
        <v>5.7383781556960258</v>
      </c>
      <c r="L29" s="3238">
        <v>10.430568712065398</v>
      </c>
      <c r="M29" s="3238">
        <v>25.589499350945516</v>
      </c>
      <c r="N29" s="3238">
        <v>-15.158930638880118</v>
      </c>
      <c r="O29" s="3239">
        <v>36.02006806301091</v>
      </c>
    </row>
    <row r="30" spans="2:15" ht="21" customHeight="1">
      <c r="B30" s="3164" t="s">
        <v>273</v>
      </c>
      <c r="C30" s="3163" t="s">
        <v>272</v>
      </c>
      <c r="D30" s="3238">
        <v>49822.7</v>
      </c>
      <c r="E30" s="3238">
        <v>108504.9</v>
      </c>
      <c r="F30" s="3238">
        <v>-58682.2</v>
      </c>
      <c r="G30" s="3238">
        <v>158327.59999999998</v>
      </c>
      <c r="H30" s="3238">
        <v>39.652093967143429</v>
      </c>
      <c r="I30" s="3238">
        <v>23.969755030831081</v>
      </c>
      <c r="J30" s="3238">
        <v>-13.179039132866588</v>
      </c>
      <c r="K30" s="3238">
        <v>28.51099336372252</v>
      </c>
      <c r="L30" s="3238">
        <v>13.128926342861961</v>
      </c>
      <c r="M30" s="3238">
        <v>28.592445610928408</v>
      </c>
      <c r="N30" s="3238">
        <v>-15.463519268066447</v>
      </c>
      <c r="O30" s="3239">
        <v>41.721371953790367</v>
      </c>
    </row>
    <row r="31" spans="2:15" ht="21" customHeight="1">
      <c r="B31" s="3164" t="s">
        <v>271</v>
      </c>
      <c r="C31" s="3163" t="s">
        <v>270</v>
      </c>
      <c r="D31" s="3238">
        <v>55654.1</v>
      </c>
      <c r="E31" s="3238">
        <v>115687.2</v>
      </c>
      <c r="F31" s="3238">
        <v>-60033.1</v>
      </c>
      <c r="G31" s="3238">
        <v>171341.3</v>
      </c>
      <c r="H31" s="3238">
        <v>11.704303460069411</v>
      </c>
      <c r="I31" s="3238">
        <v>6.6193323988133415</v>
      </c>
      <c r="J31" s="3238">
        <v>-2.3020609315942511</v>
      </c>
      <c r="K31" s="3238">
        <v>8.2194765789413964</v>
      </c>
      <c r="L31" s="3238">
        <v>12.605142700540634</v>
      </c>
      <c r="M31" s="3238">
        <v>26.202088698334613</v>
      </c>
      <c r="N31" s="3238">
        <v>-13.596945997793981</v>
      </c>
      <c r="O31" s="3239">
        <v>38.807231398875238</v>
      </c>
    </row>
    <row r="32" spans="2:15" ht="21" customHeight="1">
      <c r="B32" s="3164" t="s">
        <v>269</v>
      </c>
      <c r="C32" s="3163" t="s">
        <v>268</v>
      </c>
      <c r="D32" s="3238">
        <v>46944.800000000003</v>
      </c>
      <c r="E32" s="3238">
        <v>107389</v>
      </c>
      <c r="F32" s="3238">
        <v>-60444.2</v>
      </c>
      <c r="G32" s="3238">
        <v>154333.79999999999</v>
      </c>
      <c r="H32" s="3238">
        <v>-15.64898183601926</v>
      </c>
      <c r="I32" s="3238">
        <v>-7.1729629552794023</v>
      </c>
      <c r="J32" s="3238">
        <v>-0.68478889146154132</v>
      </c>
      <c r="K32" s="3238">
        <v>-9.9260948761331917</v>
      </c>
      <c r="L32" s="3238">
        <v>10.21776368341666</v>
      </c>
      <c r="M32" s="3238">
        <v>23.373737329766694</v>
      </c>
      <c r="N32" s="3238">
        <v>-13.155973646350036</v>
      </c>
      <c r="O32" s="3239">
        <v>33.591501013183347</v>
      </c>
    </row>
    <row r="33" spans="2:15" ht="21" customHeight="1">
      <c r="B33" s="3164" t="s">
        <v>267</v>
      </c>
      <c r="C33" s="3163" t="s">
        <v>266</v>
      </c>
      <c r="D33" s="3238">
        <v>49930.6</v>
      </c>
      <c r="E33" s="3238">
        <v>124352.1</v>
      </c>
      <c r="F33" s="3238">
        <v>-74421.5</v>
      </c>
      <c r="G33" s="3238">
        <v>174282.7</v>
      </c>
      <c r="H33" s="3238">
        <v>6.3602358514681043</v>
      </c>
      <c r="I33" s="3238">
        <v>15.795938131465988</v>
      </c>
      <c r="J33" s="3238">
        <v>-23.124303076225683</v>
      </c>
      <c r="K33" s="3238">
        <v>12.925814047214558</v>
      </c>
      <c r="L33" s="3238">
        <v>10.143733328457573</v>
      </c>
      <c r="M33" s="3238">
        <v>25.262955807334365</v>
      </c>
      <c r="N33" s="3238">
        <v>-15.119222478876788</v>
      </c>
      <c r="O33" s="3239">
        <v>35.406689135791936</v>
      </c>
    </row>
    <row r="34" spans="2:15" ht="21" customHeight="1">
      <c r="B34" s="3164" t="s">
        <v>265</v>
      </c>
      <c r="C34" s="3163" t="s">
        <v>264</v>
      </c>
      <c r="D34" s="3238">
        <v>53910.7</v>
      </c>
      <c r="E34" s="3238">
        <v>136277.1</v>
      </c>
      <c r="F34" s="3238">
        <v>-82366.400000000009</v>
      </c>
      <c r="G34" s="3238">
        <v>190187.8</v>
      </c>
      <c r="H34" s="3238">
        <v>7.9712641145910652</v>
      </c>
      <c r="I34" s="3238">
        <v>9.5897053608262439</v>
      </c>
      <c r="J34" s="3238">
        <v>-10.675544029615109</v>
      </c>
      <c r="K34" s="3238">
        <v>9.1260348847016672</v>
      </c>
      <c r="L34" s="3238">
        <v>10.043931148451138</v>
      </c>
      <c r="M34" s="3238">
        <v>25.389353310392753</v>
      </c>
      <c r="N34" s="3238">
        <v>-15.345422161941617</v>
      </c>
      <c r="O34" s="3239">
        <v>35.433284458843886</v>
      </c>
    </row>
    <row r="35" spans="2:15" ht="21" customHeight="1">
      <c r="B35" s="3164" t="s">
        <v>263</v>
      </c>
      <c r="C35" s="3163" t="s">
        <v>262</v>
      </c>
      <c r="D35" s="3238">
        <v>58705.7</v>
      </c>
      <c r="E35" s="3238">
        <v>149473.60000000001</v>
      </c>
      <c r="F35" s="3238">
        <v>-90767.900000000009</v>
      </c>
      <c r="G35" s="3238">
        <v>208179.3</v>
      </c>
      <c r="H35" s="3238">
        <v>8.8943382297020861</v>
      </c>
      <c r="I35" s="3238">
        <v>9.6835785322699053</v>
      </c>
      <c r="J35" s="3238">
        <v>-10.20015443190427</v>
      </c>
      <c r="K35" s="3238">
        <v>9.4598602013378468</v>
      </c>
      <c r="L35" s="3238">
        <v>9.9600449261297701</v>
      </c>
      <c r="M35" s="3238">
        <v>25.359782291504075</v>
      </c>
      <c r="N35" s="3238">
        <v>-15.399737365374309</v>
      </c>
      <c r="O35" s="3239">
        <v>35.319827217633843</v>
      </c>
    </row>
    <row r="36" spans="2:15" ht="21" customHeight="1">
      <c r="B36" s="3164" t="s">
        <v>261</v>
      </c>
      <c r="C36" s="3163" t="s">
        <v>260</v>
      </c>
      <c r="D36" s="3238">
        <v>60234.1</v>
      </c>
      <c r="E36" s="3238">
        <v>173780.3</v>
      </c>
      <c r="F36" s="3238">
        <v>-113546.19999999998</v>
      </c>
      <c r="G36" s="3238">
        <v>234014.4</v>
      </c>
      <c r="H36" s="3238">
        <v>2.6034950609566039</v>
      </c>
      <c r="I36" s="3238">
        <v>16.261533809314813</v>
      </c>
      <c r="J36" s="3238">
        <v>-25.095105207898357</v>
      </c>
      <c r="K36" s="3238">
        <v>12.410023474956461</v>
      </c>
      <c r="L36" s="3238">
        <v>9.2089242360308461</v>
      </c>
      <c r="M36" s="3238">
        <v>26.568498847242861</v>
      </c>
      <c r="N36" s="3238">
        <v>-17.359574611212015</v>
      </c>
      <c r="O36" s="3239">
        <v>35.77742308327371</v>
      </c>
    </row>
    <row r="37" spans="2:15" ht="21" customHeight="1">
      <c r="B37" s="3164" t="s">
        <v>259</v>
      </c>
      <c r="C37" s="3163" t="s">
        <v>258</v>
      </c>
      <c r="D37" s="3238">
        <v>59383.1</v>
      </c>
      <c r="E37" s="3238">
        <v>194694.6</v>
      </c>
      <c r="F37" s="3238">
        <v>-135311.5</v>
      </c>
      <c r="G37" s="3238">
        <v>254077.7</v>
      </c>
      <c r="H37" s="3238">
        <v>-1.4128209768221041</v>
      </c>
      <c r="I37" s="3238">
        <v>12.034908444743181</v>
      </c>
      <c r="J37" s="3238">
        <v>-19.168673192057526</v>
      </c>
      <c r="K37" s="3238">
        <v>8.5735322270766403</v>
      </c>
      <c r="L37" s="3238">
        <v>8.15895847881416</v>
      </c>
      <c r="M37" s="3238">
        <v>26.750121793057811</v>
      </c>
      <c r="N37" s="3238">
        <v>-18.591163314243651</v>
      </c>
      <c r="O37" s="3239">
        <v>34.909080271871971</v>
      </c>
    </row>
    <row r="38" spans="2:15" ht="21" customHeight="1">
      <c r="B38" s="3164" t="s">
        <v>257</v>
      </c>
      <c r="C38" s="3163" t="s">
        <v>256</v>
      </c>
      <c r="D38" s="3238">
        <v>59266.5</v>
      </c>
      <c r="E38" s="3238">
        <v>221937.7</v>
      </c>
      <c r="F38" s="3238">
        <v>-162671.20000000001</v>
      </c>
      <c r="G38" s="3238">
        <v>281204.2</v>
      </c>
      <c r="H38" s="3238">
        <v>-0.19635216079994677</v>
      </c>
      <c r="I38" s="3238">
        <v>13.99273528901162</v>
      </c>
      <c r="J38" s="3238">
        <v>-20.219789153176198</v>
      </c>
      <c r="K38" s="3238">
        <v>10.676458421970921</v>
      </c>
      <c r="L38" s="3238">
        <v>7.2660950291398994</v>
      </c>
      <c r="M38" s="3238">
        <v>27.209644887900286</v>
      </c>
      <c r="N38" s="3238">
        <v>-19.943549858760388</v>
      </c>
      <c r="O38" s="3239">
        <v>34.47573991704018</v>
      </c>
    </row>
    <row r="39" spans="2:15" ht="21" customHeight="1">
      <c r="B39" s="3164" t="s">
        <v>255</v>
      </c>
      <c r="C39" s="3163" t="s">
        <v>254</v>
      </c>
      <c r="D39" s="3238">
        <v>67697.5</v>
      </c>
      <c r="E39" s="3238">
        <v>284469.59999999998</v>
      </c>
      <c r="F39" s="3238">
        <v>-216772.09999999998</v>
      </c>
      <c r="G39" s="3238">
        <v>352167.1</v>
      </c>
      <c r="H39" s="3238">
        <v>14.22557431263867</v>
      </c>
      <c r="I39" s="3238">
        <v>28.175429411046423</v>
      </c>
      <c r="J39" s="3238">
        <v>-33.257823142633711</v>
      </c>
      <c r="K39" s="3238">
        <v>25.235362771964276</v>
      </c>
      <c r="L39" s="3238">
        <v>6.8500911090199246</v>
      </c>
      <c r="M39" s="3238">
        <v>28.784558923836983</v>
      </c>
      <c r="N39" s="3238">
        <v>-21.934467814817062</v>
      </c>
      <c r="O39" s="3239">
        <v>35.634650032856911</v>
      </c>
    </row>
    <row r="40" spans="2:15" ht="21" customHeight="1">
      <c r="B40" s="3164" t="s">
        <v>253</v>
      </c>
      <c r="C40" s="3163" t="s">
        <v>252</v>
      </c>
      <c r="D40" s="3238">
        <v>60824</v>
      </c>
      <c r="E40" s="3238">
        <v>374335.2</v>
      </c>
      <c r="F40" s="3238">
        <v>-313511.2</v>
      </c>
      <c r="G40" s="3238">
        <v>435159.2</v>
      </c>
      <c r="H40" s="3238">
        <v>-10.153255290077183</v>
      </c>
      <c r="I40" s="3238">
        <v>31.590581207974452</v>
      </c>
      <c r="J40" s="3238">
        <v>-44.627099151597484</v>
      </c>
      <c r="K40" s="3238">
        <v>23.566113927166967</v>
      </c>
      <c r="L40" s="3238">
        <v>5.0993752152715555</v>
      </c>
      <c r="M40" s="3238">
        <v>31.383592678609112</v>
      </c>
      <c r="N40" s="3238">
        <v>-26.284217463337562</v>
      </c>
      <c r="O40" s="3239">
        <v>36.482967893880669</v>
      </c>
    </row>
    <row r="41" spans="2:15" ht="21" customHeight="1">
      <c r="B41" s="3164" t="s">
        <v>342</v>
      </c>
      <c r="C41" s="3163" t="s">
        <v>250</v>
      </c>
      <c r="D41" s="3238">
        <v>64338.5</v>
      </c>
      <c r="E41" s="3238">
        <v>396175.5</v>
      </c>
      <c r="F41" s="3238">
        <v>-331837</v>
      </c>
      <c r="G41" s="3238">
        <v>460514</v>
      </c>
      <c r="H41" s="3238">
        <v>5.7781467841641501</v>
      </c>
      <c r="I41" s="3238">
        <v>5.834423265565178</v>
      </c>
      <c r="J41" s="3238">
        <v>-5.8453414104504038</v>
      </c>
      <c r="K41" s="3238">
        <v>5.8265572691557566</v>
      </c>
      <c r="L41" s="3161">
        <v>4.1171871119255909</v>
      </c>
      <c r="M41" s="3161">
        <v>25.35229547876741</v>
      </c>
      <c r="N41" s="3161">
        <v>-21.235108366841821</v>
      </c>
      <c r="O41" s="3165">
        <v>29.469482590693001</v>
      </c>
    </row>
    <row r="42" spans="2:15" ht="21" customHeight="1">
      <c r="B42" s="3164" t="s">
        <v>249</v>
      </c>
      <c r="C42" s="3163" t="s">
        <v>248</v>
      </c>
      <c r="D42" s="3238">
        <v>74261</v>
      </c>
      <c r="E42" s="3238">
        <v>461667.7</v>
      </c>
      <c r="F42" s="3238">
        <v>-387406.7</v>
      </c>
      <c r="G42" s="3238">
        <v>535928.69999999995</v>
      </c>
      <c r="H42" s="3238">
        <v>15.422336548101057</v>
      </c>
      <c r="I42" s="3238">
        <v>16.531108056909119</v>
      </c>
      <c r="J42" s="3238">
        <v>-16.746083167338185</v>
      </c>
      <c r="K42" s="3238">
        <v>16.376201374985328</v>
      </c>
      <c r="L42" s="3161">
        <v>4.2232642956160165</v>
      </c>
      <c r="M42" s="3161">
        <v>26.255298391472863</v>
      </c>
      <c r="N42" s="3161">
        <v>-22.032034095856847</v>
      </c>
      <c r="O42" s="3165">
        <v>30.478562687088878</v>
      </c>
    </row>
    <row r="43" spans="2:15" ht="21" customHeight="1">
      <c r="B43" s="3164" t="s">
        <v>247</v>
      </c>
      <c r="C43" s="3163" t="s">
        <v>246</v>
      </c>
      <c r="D43" s="3238">
        <v>76917.060129999998</v>
      </c>
      <c r="E43" s="3238">
        <v>556740.28343000007</v>
      </c>
      <c r="F43" s="3238">
        <v>-479822.76278699993</v>
      </c>
      <c r="G43" s="3238">
        <v>633657.34356000007</v>
      </c>
      <c r="H43" s="3238">
        <v>3.5766554853826449</v>
      </c>
      <c r="I43" s="3238">
        <v>20.593293277827328</v>
      </c>
      <c r="J43" s="3238">
        <v>-23.855050206152839</v>
      </c>
      <c r="K43" s="3238">
        <v>18.235381602067619</v>
      </c>
      <c r="L43" s="3161">
        <v>3.9458915808850548</v>
      </c>
      <c r="M43" s="3161">
        <v>28.561112364578833</v>
      </c>
      <c r="N43" s="3161">
        <v>-24.61519715909909</v>
      </c>
      <c r="O43" s="3165">
        <v>32.507003945463886</v>
      </c>
    </row>
    <row r="44" spans="2:15" ht="21" customHeight="1">
      <c r="B44" s="3164" t="s">
        <v>245</v>
      </c>
      <c r="C44" s="3163" t="s">
        <v>244</v>
      </c>
      <c r="D44" s="3238">
        <v>91991.399911999993</v>
      </c>
      <c r="E44" s="3238">
        <v>714365.80780700012</v>
      </c>
      <c r="F44" s="3238">
        <v>-622374.40789500019</v>
      </c>
      <c r="G44" s="3238">
        <v>806357.20771900006</v>
      </c>
      <c r="H44" s="3238">
        <v>19.598174652700422</v>
      </c>
      <c r="I44" s="3238">
        <v>28.312218294298901</v>
      </c>
      <c r="J44" s="3238">
        <v>-29.709229357941265</v>
      </c>
      <c r="K44" s="3238">
        <v>27.254456357870225</v>
      </c>
      <c r="L44" s="3161">
        <v>4.120508761568809</v>
      </c>
      <c r="M44" s="3161">
        <v>31.998106049584603</v>
      </c>
      <c r="N44" s="3161">
        <v>-27.877597288015799</v>
      </c>
      <c r="O44" s="3165">
        <v>36.118614811153414</v>
      </c>
    </row>
    <row r="45" spans="2:15" ht="21" customHeight="1">
      <c r="B45" s="3164" t="s">
        <v>243</v>
      </c>
      <c r="C45" s="3163" t="s">
        <v>242</v>
      </c>
      <c r="D45" s="3238">
        <v>85319.115036000003</v>
      </c>
      <c r="E45" s="3238">
        <v>774684.19497900002</v>
      </c>
      <c r="F45" s="3238">
        <v>-689365.07994299999</v>
      </c>
      <c r="G45" s="3238">
        <v>860003.31001500005</v>
      </c>
      <c r="H45" s="3238">
        <v>-7.2531615807377392</v>
      </c>
      <c r="I45" s="3238">
        <v>8.4436274122873698</v>
      </c>
      <c r="J45" s="3238">
        <v>-10.763725371449029</v>
      </c>
      <c r="K45" s="3238">
        <v>6.6528954888060809</v>
      </c>
      <c r="L45" s="3161">
        <v>3.5202904905083989</v>
      </c>
      <c r="M45" s="3161">
        <v>31.963686022540617</v>
      </c>
      <c r="N45" s="3161">
        <v>-28.443395532032216</v>
      </c>
      <c r="O45" s="3165">
        <v>35.483976513049015</v>
      </c>
    </row>
    <row r="46" spans="2:15" ht="21" customHeight="1">
      <c r="B46" s="3164" t="s">
        <v>241</v>
      </c>
      <c r="C46" s="3163" t="s">
        <v>240</v>
      </c>
      <c r="D46" s="3238">
        <v>70117.147080399998</v>
      </c>
      <c r="E46" s="3238">
        <v>773599.14336941182</v>
      </c>
      <c r="F46" s="3238">
        <v>-703481.97256541182</v>
      </c>
      <c r="G46" s="3238">
        <v>843716.29044981184</v>
      </c>
      <c r="H46" s="3238">
        <v>-17.817775007611829</v>
      </c>
      <c r="I46" s="3238">
        <v>-0.14006373392160754</v>
      </c>
      <c r="J46" s="3238">
        <v>-2.0478108092709144</v>
      </c>
      <c r="K46" s="3238">
        <v>-1.8938321952393551</v>
      </c>
      <c r="L46" s="3161">
        <v>2.6883507955284935</v>
      </c>
      <c r="M46" s="3161">
        <v>29.660446254503476</v>
      </c>
      <c r="N46" s="3161">
        <v>-26.972094549392068</v>
      </c>
      <c r="O46" s="3165">
        <v>32.348797050031969</v>
      </c>
    </row>
    <row r="47" spans="2:15" ht="21" customHeight="1">
      <c r="B47" s="3164" t="s">
        <v>58</v>
      </c>
      <c r="C47" s="3163" t="s">
        <v>239</v>
      </c>
      <c r="D47" s="3238">
        <v>73049.054353914995</v>
      </c>
      <c r="E47" s="3238">
        <v>990113.20391418773</v>
      </c>
      <c r="F47" s="3238">
        <v>-917064.14603750303</v>
      </c>
      <c r="G47" s="3238">
        <v>1063162.2582681028</v>
      </c>
      <c r="H47" s="3238">
        <v>4.1814411960502582</v>
      </c>
      <c r="I47" s="3238">
        <v>27.987887835778707</v>
      </c>
      <c r="J47" s="3238">
        <v>-30.360717374634888</v>
      </c>
      <c r="K47" s="3238">
        <v>26.009450131785101</v>
      </c>
      <c r="L47" s="3161">
        <v>2.3739231095531186</v>
      </c>
      <c r="M47" s="3161">
        <v>32.176359251111911</v>
      </c>
      <c r="N47" s="3161">
        <v>-29.802436027077029</v>
      </c>
      <c r="O47" s="3165">
        <v>34.55028236066503</v>
      </c>
    </row>
    <row r="48" spans="2:15" ht="21" customHeight="1">
      <c r="B48" s="3164" t="s">
        <v>238</v>
      </c>
      <c r="C48" s="3163" t="s">
        <v>237</v>
      </c>
      <c r="D48" s="3238">
        <v>81359.796000000002</v>
      </c>
      <c r="E48" s="3238">
        <v>1245103.223</v>
      </c>
      <c r="F48" s="3238">
        <v>-1163743.4269999999</v>
      </c>
      <c r="G48" s="3238">
        <v>1326463.0190000001</v>
      </c>
      <c r="H48" s="3238">
        <v>11.376932555239307</v>
      </c>
      <c r="I48" s="3238">
        <v>25.753622724933578</v>
      </c>
      <c r="J48" s="3238">
        <v>-26.89880332017789</v>
      </c>
      <c r="K48" s="3238">
        <v>24.765811491541825</v>
      </c>
      <c r="L48" s="3161">
        <v>2.3541953071863939</v>
      </c>
      <c r="M48" s="3161">
        <v>36.027820971297096</v>
      </c>
      <c r="N48" s="3161">
        <v>-33.673625664110702</v>
      </c>
      <c r="O48" s="3165">
        <v>38.382016278483498</v>
      </c>
    </row>
    <row r="49" spans="2:16" ht="21" customHeight="1">
      <c r="B49" s="3164" t="s">
        <v>59</v>
      </c>
      <c r="C49" s="3163" t="s">
        <v>236</v>
      </c>
      <c r="D49" s="3238">
        <v>97109.52102</v>
      </c>
      <c r="E49" s="3238">
        <v>1418535.3429599998</v>
      </c>
      <c r="F49" s="3238">
        <v>-1321425.8219399999</v>
      </c>
      <c r="G49" s="3238">
        <v>1515644.8639799999</v>
      </c>
      <c r="H49" s="3238">
        <v>19.35814437032171</v>
      </c>
      <c r="I49" s="3238">
        <v>13.929128431982747</v>
      </c>
      <c r="J49" s="3238">
        <v>-13.549584150733942</v>
      </c>
      <c r="K49" s="3238">
        <v>14.262121972605385</v>
      </c>
      <c r="L49" s="3161">
        <v>2.516488013361744</v>
      </c>
      <c r="M49" s="3161">
        <v>36.759806346420284</v>
      </c>
      <c r="N49" s="3161">
        <v>-34.243318333058539</v>
      </c>
      <c r="O49" s="3165">
        <v>39.276294359782028</v>
      </c>
    </row>
    <row r="50" spans="2:16" ht="21" customHeight="1">
      <c r="B50" s="3164" t="s">
        <v>60</v>
      </c>
      <c r="C50" s="3163" t="s">
        <v>235</v>
      </c>
      <c r="D50" s="3238">
        <v>97709.105197809986</v>
      </c>
      <c r="E50" s="3238">
        <v>1196799.0528586246</v>
      </c>
      <c r="F50" s="3238">
        <v>-1099089.9476608145</v>
      </c>
      <c r="G50" s="3238">
        <v>1294508.1580564347</v>
      </c>
      <c r="H50" s="3238">
        <v>0.61743986194144895</v>
      </c>
      <c r="I50" s="3238">
        <v>-15.631354636444028</v>
      </c>
      <c r="J50" s="3238">
        <v>16.825452521638457</v>
      </c>
      <c r="K50" s="3238">
        <v>-14.590271361151142</v>
      </c>
      <c r="L50" s="3161">
        <v>2.5126395315531087</v>
      </c>
      <c r="M50" s="3161">
        <v>30.776298743602652</v>
      </c>
      <c r="N50" s="3161">
        <v>-28.263659212049539</v>
      </c>
      <c r="O50" s="3165">
        <v>33.288938275155765</v>
      </c>
    </row>
    <row r="51" spans="2:16" ht="21" customHeight="1">
      <c r="B51" s="3164" t="s">
        <v>61</v>
      </c>
      <c r="C51" s="3163" t="s">
        <v>234</v>
      </c>
      <c r="D51" s="3238">
        <v>141124.0806005694</v>
      </c>
      <c r="E51" s="3238">
        <v>1539837.0708099494</v>
      </c>
      <c r="F51" s="3238">
        <v>-1398712.9902093799</v>
      </c>
      <c r="G51" s="3238">
        <v>1680961.1514105189</v>
      </c>
      <c r="H51" s="3238">
        <v>44.432886080439204</v>
      </c>
      <c r="I51" s="3238">
        <v>28.662958675640525</v>
      </c>
      <c r="J51" s="3238">
        <v>-27.261012002361689</v>
      </c>
      <c r="K51" s="3238">
        <v>29.853268281777524</v>
      </c>
      <c r="L51" s="3161">
        <v>3.2423308815912799</v>
      </c>
      <c r="M51" s="3161">
        <v>35.377812674203618</v>
      </c>
      <c r="N51" s="3161">
        <v>-32.135481792612339</v>
      </c>
      <c r="O51" s="3165">
        <v>38.620143555794897</v>
      </c>
    </row>
    <row r="52" spans="2:16" ht="21" customHeight="1">
      <c r="B52" s="3164" t="s">
        <v>2229</v>
      </c>
      <c r="C52" s="3163" t="s">
        <v>2228</v>
      </c>
      <c r="D52" s="3238">
        <v>200030.96201839999</v>
      </c>
      <c r="E52" s="3238">
        <v>1920448.3528256002</v>
      </c>
      <c r="F52" s="3238">
        <v>-1720417.3908072</v>
      </c>
      <c r="G52" s="3238">
        <v>2120479.3148440002</v>
      </c>
      <c r="H52" s="3238">
        <v>41.741197771734868</v>
      </c>
      <c r="I52" s="3238">
        <v>24.717633361535885</v>
      </c>
      <c r="J52" s="3238">
        <v>-23.000029471501708</v>
      </c>
      <c r="K52" s="3238">
        <v>26.146836452582988</v>
      </c>
      <c r="L52" s="3161">
        <v>4.0194643416070175</v>
      </c>
      <c r="M52" s="3161">
        <v>38.589894265320673</v>
      </c>
      <c r="N52" s="3161">
        <v>-34.570429923713654</v>
      </c>
      <c r="O52" s="3430">
        <v>42.609358606927692</v>
      </c>
      <c r="P52" s="3152"/>
    </row>
    <row r="53" spans="2:16" ht="18">
      <c r="B53" s="3164" t="s">
        <v>2251</v>
      </c>
      <c r="C53" s="3163" t="s">
        <v>2250</v>
      </c>
      <c r="D53" s="3238">
        <v>157140.6956762</v>
      </c>
      <c r="E53" s="3238">
        <v>1611731.7722593001</v>
      </c>
      <c r="F53" s="3238">
        <v>-1454591.0765831999</v>
      </c>
      <c r="G53" s="3238">
        <v>1768872.4679355</v>
      </c>
      <c r="H53" s="3238">
        <v>-21.441813761938867</v>
      </c>
      <c r="I53" s="3238">
        <v>-16.075234729019307</v>
      </c>
      <c r="J53" s="3238">
        <v>-15.45126872376461</v>
      </c>
      <c r="K53" s="3238">
        <v>-16.581479689386512</v>
      </c>
      <c r="L53" s="3161">
        <v>2.9380178307461482</v>
      </c>
      <c r="M53" s="3161">
        <v>30.134120667477138</v>
      </c>
      <c r="N53" s="3161">
        <v>-27.196102836732855</v>
      </c>
      <c r="O53" s="3165">
        <v>33.072138498223289</v>
      </c>
    </row>
    <row r="54" spans="2:16" ht="18.600000000000001" thickBot="1">
      <c r="B54" s="3160" t="s">
        <v>2226</v>
      </c>
      <c r="C54" s="3237" t="s">
        <v>2225</v>
      </c>
      <c r="D54" s="3236">
        <v>152380.60562029999</v>
      </c>
      <c r="E54" s="3236">
        <v>1592985.5310723002</v>
      </c>
      <c r="F54" s="3236">
        <v>-1440604.925452</v>
      </c>
      <c r="G54" s="3236">
        <v>1745366.1366927</v>
      </c>
      <c r="H54" s="3236">
        <v>-3.0291898832550235</v>
      </c>
      <c r="I54" s="3236">
        <v>-1.1631117230332833</v>
      </c>
      <c r="J54" s="3157">
        <v>-0.96151773212118652</v>
      </c>
      <c r="K54" s="3157">
        <v>-1.3288878462919929</v>
      </c>
      <c r="L54" s="3157">
        <v>2.6710738378534788</v>
      </c>
      <c r="M54" s="3157">
        <v>27.923382761247584</v>
      </c>
      <c r="N54" s="3157">
        <v>-25.2523089233941</v>
      </c>
      <c r="O54" s="3431">
        <v>30.594456599102809</v>
      </c>
    </row>
    <row r="55" spans="2:16" ht="16.2" thickTop="1">
      <c r="B55" s="3235" t="s">
        <v>2224</v>
      </c>
      <c r="C55" s="3235"/>
      <c r="D55" s="3235"/>
      <c r="E55" s="3235"/>
    </row>
    <row r="56" spans="2:16">
      <c r="B56" s="3153" t="s">
        <v>2223</v>
      </c>
      <c r="D56" s="3151"/>
      <c r="E56" s="3151"/>
      <c r="F56" s="3151"/>
      <c r="G56" s="3151"/>
      <c r="H56" s="3151"/>
      <c r="K56" s="3234"/>
      <c r="L56" s="3151"/>
      <c r="M56" s="3151"/>
      <c r="N56" s="3151"/>
      <c r="O56" s="3151"/>
    </row>
    <row r="57" spans="2:16">
      <c r="D57" s="3151"/>
      <c r="E57" s="3151"/>
      <c r="F57" s="3151"/>
      <c r="G57" s="3151"/>
      <c r="H57" s="3229"/>
      <c r="I57" s="3152"/>
      <c r="J57" s="3233"/>
      <c r="K57" s="3233"/>
      <c r="L57" s="3232"/>
      <c r="M57" s="3232"/>
      <c r="N57" s="3229"/>
      <c r="O57" s="3229"/>
      <c r="P57" s="3152"/>
    </row>
    <row r="58" spans="2:16">
      <c r="D58" s="3151"/>
      <c r="E58" s="3151"/>
      <c r="F58" s="3151"/>
      <c r="G58" s="3151"/>
      <c r="H58" s="3230"/>
      <c r="I58" s="3229"/>
      <c r="J58" s="3229"/>
      <c r="K58" s="3229"/>
      <c r="L58" s="3229"/>
      <c r="M58" s="3229"/>
      <c r="N58" s="3229"/>
      <c r="O58" s="3229"/>
      <c r="P58" s="3229"/>
    </row>
    <row r="59" spans="2:16">
      <c r="D59" s="3231"/>
      <c r="E59" s="3231"/>
      <c r="F59" s="3231"/>
      <c r="G59" s="3231"/>
      <c r="H59" s="3230"/>
      <c r="I59" s="3152"/>
      <c r="J59" s="3229"/>
      <c r="K59" s="3229"/>
      <c r="L59" s="3229"/>
      <c r="M59" s="3229"/>
      <c r="N59" s="3229"/>
      <c r="O59" s="3229"/>
      <c r="P59" s="3229"/>
    </row>
    <row r="60" spans="2:16">
      <c r="D60" s="3231"/>
      <c r="E60" s="3231"/>
      <c r="F60" s="3231"/>
      <c r="G60" s="3231"/>
      <c r="H60" s="3230"/>
      <c r="I60" s="3229"/>
      <c r="J60" s="3229"/>
      <c r="K60" s="3229"/>
      <c r="L60" s="3229"/>
      <c r="M60" s="3229"/>
      <c r="N60" s="3229"/>
      <c r="O60" s="3229"/>
      <c r="P60" s="3229"/>
    </row>
    <row r="61" spans="2:16">
      <c r="D61" s="3231"/>
      <c r="E61" s="3231"/>
      <c r="F61" s="3231"/>
      <c r="G61" s="3231"/>
      <c r="H61" s="3230"/>
      <c r="I61" s="3229"/>
      <c r="J61" s="3229"/>
      <c r="K61" s="3229"/>
      <c r="L61" s="3229"/>
      <c r="M61" s="3229"/>
      <c r="N61" s="3229"/>
      <c r="O61" s="3229"/>
      <c r="P61" s="3229"/>
    </row>
    <row r="62" spans="2:16">
      <c r="D62" s="3151"/>
      <c r="E62" s="3151"/>
      <c r="F62" s="3151"/>
      <c r="G62" s="3151"/>
      <c r="H62" s="3229"/>
      <c r="I62" s="3229"/>
      <c r="J62" s="3229"/>
      <c r="K62" s="3152"/>
      <c r="L62" s="3228"/>
      <c r="M62" s="3228"/>
      <c r="N62" s="3228"/>
      <c r="O62" s="3228"/>
      <c r="P62" s="3152"/>
    </row>
    <row r="63" spans="2:16">
      <c r="D63" s="3151"/>
      <c r="E63" s="3151"/>
      <c r="F63" s="3151"/>
      <c r="G63" s="3151"/>
      <c r="H63" s="3152"/>
      <c r="I63" s="3152"/>
      <c r="J63" s="3152"/>
      <c r="K63" s="3152"/>
      <c r="L63" s="3152"/>
      <c r="M63" s="3152"/>
      <c r="N63" s="3152"/>
      <c r="O63" s="3152"/>
      <c r="P63" s="3152"/>
    </row>
    <row r="65" spans="12:15">
      <c r="L65" s="3227"/>
      <c r="M65" s="3227"/>
      <c r="N65" s="3227"/>
      <c r="O65" s="3227"/>
    </row>
    <row r="66" spans="12:15">
      <c r="L66" s="3227"/>
      <c r="M66" s="3227"/>
      <c r="N66" s="3227"/>
      <c r="O66" s="3227"/>
    </row>
    <row r="67" spans="12:15">
      <c r="L67" s="3227"/>
      <c r="M67" s="3227"/>
      <c r="N67" s="3227"/>
      <c r="O67" s="3227"/>
    </row>
    <row r="68" spans="12:15">
      <c r="L68" s="3227"/>
      <c r="M68" s="3227"/>
      <c r="N68" s="3227"/>
      <c r="O68" s="3227"/>
    </row>
    <row r="69" spans="12:15">
      <c r="L69" s="3227"/>
      <c r="M69" s="3227"/>
      <c r="N69" s="3227"/>
      <c r="O69" s="3227"/>
    </row>
    <row r="70" spans="12:15">
      <c r="L70" s="3227"/>
      <c r="M70" s="3227"/>
      <c r="N70" s="3227"/>
      <c r="O70" s="3227"/>
    </row>
    <row r="71" spans="12:15">
      <c r="L71" s="3227"/>
      <c r="M71" s="3227"/>
      <c r="N71" s="3227"/>
      <c r="O71" s="3227"/>
    </row>
    <row r="72" spans="12:15">
      <c r="L72" s="3227"/>
      <c r="M72" s="3227"/>
      <c r="N72" s="3227"/>
      <c r="O72" s="3227"/>
    </row>
    <row r="73" spans="12:15">
      <c r="L73" s="3151"/>
    </row>
    <row r="74" spans="12:15">
      <c r="L74" s="3151"/>
    </row>
    <row r="75" spans="12:15">
      <c r="L75" s="3151"/>
    </row>
    <row r="76" spans="12:15">
      <c r="L76" s="315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32"/>
  <sheetViews>
    <sheetView showGridLines="0" workbookViewId="0">
      <selection activeCell="K11" sqref="K11"/>
    </sheetView>
  </sheetViews>
  <sheetFormatPr defaultColWidth="16.44140625" defaultRowHeight="15" customHeight="1"/>
  <cols>
    <col min="1" max="1" width="3.44140625" style="3243" customWidth="1"/>
    <col min="2" max="2" width="12.109375" style="3243" customWidth="1"/>
    <col min="3" max="3" width="14.88671875" style="3243" customWidth="1"/>
    <col min="4" max="4" width="15.21875" style="3243" customWidth="1"/>
    <col min="5" max="5" width="13.77734375" style="3243" bestFit="1" customWidth="1"/>
    <col min="6" max="6" width="13.44140625" style="3243" bestFit="1" customWidth="1"/>
    <col min="7" max="8" width="13.77734375" style="3243" bestFit="1" customWidth="1"/>
    <col min="9" max="12" width="19.44140625" style="3243" customWidth="1"/>
    <col min="13" max="14" width="16.44140625" style="3243"/>
    <col min="15" max="19" width="4.21875" style="3243" bestFit="1" customWidth="1"/>
    <col min="20" max="16384" width="16.44140625" style="3243"/>
  </cols>
  <sheetData>
    <row r="1" spans="1:12" ht="15.6">
      <c r="A1" s="3244"/>
      <c r="B1" s="4238" t="s">
        <v>2238</v>
      </c>
      <c r="C1" s="4256"/>
      <c r="D1" s="4256"/>
      <c r="E1" s="4256"/>
      <c r="F1" s="4256"/>
      <c r="G1" s="4256"/>
      <c r="H1" s="4256"/>
      <c r="I1" s="3245"/>
      <c r="J1" s="3245"/>
      <c r="K1" s="3245"/>
      <c r="L1" s="3245"/>
    </row>
    <row r="2" spans="1:12" ht="15.6">
      <c r="A2" s="3244"/>
      <c r="B2" s="4238" t="s">
        <v>185</v>
      </c>
      <c r="C2" s="4256"/>
      <c r="D2" s="4256"/>
      <c r="E2" s="4256"/>
      <c r="F2" s="4256"/>
      <c r="G2" s="4256"/>
      <c r="H2" s="4256"/>
      <c r="I2" s="3245"/>
      <c r="J2" s="3245"/>
      <c r="K2" s="3245"/>
      <c r="L2" s="3245"/>
    </row>
    <row r="3" spans="1:12" ht="16.2" thickBot="1">
      <c r="A3" s="3244"/>
      <c r="B3" s="4257" t="s">
        <v>77</v>
      </c>
      <c r="C3" s="4258"/>
      <c r="D3" s="4258"/>
      <c r="E3" s="4258"/>
      <c r="F3" s="4258"/>
      <c r="G3" s="4258"/>
      <c r="H3" s="4258"/>
      <c r="I3" s="3245"/>
      <c r="J3" s="3245"/>
      <c r="K3" s="3245"/>
      <c r="L3" s="3245"/>
    </row>
    <row r="4" spans="1:12" ht="28.5" customHeight="1" thickTop="1">
      <c r="A4" s="3225"/>
      <c r="B4" s="4242" t="s">
        <v>336</v>
      </c>
      <c r="C4" s="4243" t="s">
        <v>2248</v>
      </c>
      <c r="D4" s="4245" t="s">
        <v>2262</v>
      </c>
      <c r="E4" s="4246"/>
      <c r="F4" s="4245" t="s">
        <v>2261</v>
      </c>
      <c r="G4" s="4246"/>
      <c r="H4" s="4247" t="s">
        <v>2260</v>
      </c>
      <c r="I4" s="3324"/>
      <c r="J4" s="3324"/>
      <c r="K4" s="3324"/>
      <c r="L4" s="3324"/>
    </row>
    <row r="5" spans="1:12" ht="23.25" customHeight="1">
      <c r="A5" s="3225"/>
      <c r="B5" s="4237"/>
      <c r="C5" s="4244"/>
      <c r="D5" s="3327" t="s">
        <v>353</v>
      </c>
      <c r="E5" s="3325" t="s">
        <v>2243</v>
      </c>
      <c r="F5" s="3326" t="s">
        <v>353</v>
      </c>
      <c r="G5" s="3325" t="s">
        <v>2243</v>
      </c>
      <c r="H5" s="4248"/>
      <c r="I5" s="3324"/>
      <c r="J5" s="3324"/>
      <c r="K5" s="3324"/>
      <c r="L5" s="3324"/>
    </row>
    <row r="6" spans="1:12" ht="13.8">
      <c r="A6" s="3244"/>
      <c r="B6" s="4235" t="s">
        <v>58</v>
      </c>
      <c r="C6" s="3290" t="s">
        <v>367</v>
      </c>
      <c r="D6" s="3314">
        <v>6956.5613880000001</v>
      </c>
      <c r="E6" s="3313">
        <v>7.6780930282997844</v>
      </c>
      <c r="F6" s="3312">
        <v>70721.437892000002</v>
      </c>
      <c r="G6" s="3323">
        <v>13.011989263516128</v>
      </c>
      <c r="H6" s="3322">
        <v>-63764.876504</v>
      </c>
      <c r="I6" s="3245"/>
      <c r="J6" s="3245"/>
      <c r="K6" s="3245"/>
      <c r="L6" s="3245"/>
    </row>
    <row r="7" spans="1:12" ht="13.8">
      <c r="A7" s="3244"/>
      <c r="B7" s="4236"/>
      <c r="C7" s="3285" t="s">
        <v>366</v>
      </c>
      <c r="D7" s="3310">
        <v>13181.344448</v>
      </c>
      <c r="E7" s="3309">
        <v>7.7039205859327069</v>
      </c>
      <c r="F7" s="3308">
        <v>149019.02941199997</v>
      </c>
      <c r="G7" s="3321">
        <v>43.359152578320533</v>
      </c>
      <c r="H7" s="3320">
        <v>-135837.68496399999</v>
      </c>
      <c r="I7" s="3245"/>
      <c r="J7" s="3245"/>
      <c r="K7" s="3245"/>
      <c r="L7" s="3245"/>
    </row>
    <row r="8" spans="1:12" ht="13.8">
      <c r="A8" s="3244"/>
      <c r="B8" s="4236"/>
      <c r="C8" s="3285" t="s">
        <v>365</v>
      </c>
      <c r="D8" s="3310">
        <v>18930.993199</v>
      </c>
      <c r="E8" s="3309">
        <v>12.623744135485708</v>
      </c>
      <c r="F8" s="3308">
        <v>220676.07997099997</v>
      </c>
      <c r="G8" s="3321">
        <v>69.118509101523841</v>
      </c>
      <c r="H8" s="3320">
        <v>-201745.08677199998</v>
      </c>
      <c r="I8" s="3245"/>
      <c r="J8" s="3245"/>
      <c r="K8" s="3245"/>
      <c r="L8" s="3245"/>
    </row>
    <row r="9" spans="1:12" ht="13.8">
      <c r="A9" s="3244"/>
      <c r="B9" s="4236"/>
      <c r="C9" s="3285" t="s">
        <v>364</v>
      </c>
      <c r="D9" s="3310">
        <v>24521.863553000003</v>
      </c>
      <c r="E9" s="3309">
        <v>17.009783308076948</v>
      </c>
      <c r="F9" s="3308">
        <v>301656.25111299998</v>
      </c>
      <c r="G9" s="3321">
        <v>87.371819347957626</v>
      </c>
      <c r="H9" s="3320">
        <v>-277134.38755999994</v>
      </c>
      <c r="I9" s="3245"/>
      <c r="J9" s="3245"/>
      <c r="K9" s="3245"/>
      <c r="L9" s="3245"/>
    </row>
    <row r="10" spans="1:12" ht="13.8">
      <c r="A10" s="3244"/>
      <c r="B10" s="4236"/>
      <c r="C10" s="3285" t="s">
        <v>363</v>
      </c>
      <c r="D10" s="3310">
        <v>30633.200252000002</v>
      </c>
      <c r="E10" s="3309">
        <v>17.056899209476327</v>
      </c>
      <c r="F10" s="3308">
        <v>382640.93699299998</v>
      </c>
      <c r="G10" s="3321">
        <v>78.948273100375985</v>
      </c>
      <c r="H10" s="3320">
        <v>-352007.73674099997</v>
      </c>
      <c r="I10" s="3245"/>
      <c r="J10" s="3245"/>
      <c r="K10" s="3245"/>
      <c r="L10" s="3245"/>
    </row>
    <row r="11" spans="1:12" ht="13.8">
      <c r="A11" s="3244"/>
      <c r="B11" s="4236"/>
      <c r="C11" s="3285" t="s">
        <v>362</v>
      </c>
      <c r="D11" s="3310">
        <v>36274.383178000004</v>
      </c>
      <c r="E11" s="3309">
        <v>14.820821266588553</v>
      </c>
      <c r="F11" s="3308">
        <v>464608.37160999997</v>
      </c>
      <c r="G11" s="3321">
        <v>67.250320747158298</v>
      </c>
      <c r="H11" s="3320">
        <v>-428333.98843199998</v>
      </c>
      <c r="I11" s="3245"/>
      <c r="J11" s="3245"/>
      <c r="K11" s="3245"/>
      <c r="L11" s="3245"/>
    </row>
    <row r="12" spans="1:12" ht="13.8">
      <c r="A12" s="3244"/>
      <c r="B12" s="4236"/>
      <c r="C12" s="3285" t="s">
        <v>361</v>
      </c>
      <c r="D12" s="3310">
        <v>42179.923189000008</v>
      </c>
      <c r="E12" s="3309">
        <v>15.24276728963541</v>
      </c>
      <c r="F12" s="3308">
        <v>556158.33382099995</v>
      </c>
      <c r="G12" s="3321">
        <v>60.81920943851847</v>
      </c>
      <c r="H12" s="3320">
        <v>-513978.41063199996</v>
      </c>
      <c r="I12" s="3245"/>
      <c r="J12" s="3245"/>
      <c r="K12" s="3245"/>
      <c r="L12" s="3245"/>
    </row>
    <row r="13" spans="1:12" ht="13.8">
      <c r="A13" s="3244"/>
      <c r="B13" s="4236"/>
      <c r="C13" s="3285" t="s">
        <v>360</v>
      </c>
      <c r="D13" s="3310">
        <v>48217.725309000001</v>
      </c>
      <c r="E13" s="3309">
        <v>12.841146926852204</v>
      </c>
      <c r="F13" s="3308">
        <v>628560.63969999994</v>
      </c>
      <c r="G13" s="3321">
        <v>44.231083639929295</v>
      </c>
      <c r="H13" s="3320">
        <v>-580342.91439099994</v>
      </c>
      <c r="I13" s="3245"/>
      <c r="J13" s="3245"/>
      <c r="K13" s="3245"/>
      <c r="L13" s="3245"/>
    </row>
    <row r="14" spans="1:12" ht="13.8">
      <c r="A14" s="3244"/>
      <c r="B14" s="4236"/>
      <c r="C14" s="3285" t="s">
        <v>359</v>
      </c>
      <c r="D14" s="3310">
        <v>55215.856756000008</v>
      </c>
      <c r="E14" s="3309">
        <v>12.14052601327505</v>
      </c>
      <c r="F14" s="3308">
        <v>726412.13858800009</v>
      </c>
      <c r="G14" s="3321">
        <v>39.70235679361187</v>
      </c>
      <c r="H14" s="3320">
        <v>-671196.28183200012</v>
      </c>
      <c r="I14" s="3245"/>
      <c r="J14" s="3245"/>
      <c r="K14" s="3245"/>
      <c r="L14" s="3245"/>
    </row>
    <row r="15" spans="1:12" ht="13.8">
      <c r="A15" s="3244"/>
      <c r="B15" s="4236"/>
      <c r="C15" s="3285" t="s">
        <v>358</v>
      </c>
      <c r="D15" s="3310">
        <v>61024.678390000001</v>
      </c>
      <c r="E15" s="3309">
        <v>9.7529441844966982</v>
      </c>
      <c r="F15" s="3308">
        <v>808677.74355899997</v>
      </c>
      <c r="G15" s="3321">
        <v>34.924033023023583</v>
      </c>
      <c r="H15" s="3320">
        <v>-747653.06516899995</v>
      </c>
      <c r="I15" s="3245"/>
      <c r="J15" s="3245"/>
      <c r="K15" s="3245"/>
      <c r="L15" s="3245"/>
    </row>
    <row r="16" spans="1:12" ht="13.8">
      <c r="A16" s="3244"/>
      <c r="B16" s="4236"/>
      <c r="C16" s="3306" t="s">
        <v>357</v>
      </c>
      <c r="D16" s="3305">
        <v>67312.178245999996</v>
      </c>
      <c r="E16" s="3284">
        <v>8.2973813315476548</v>
      </c>
      <c r="F16" s="3301">
        <v>896571.39463200001</v>
      </c>
      <c r="G16" s="3319">
        <v>30.933522349044267</v>
      </c>
      <c r="H16" s="3318">
        <v>-829259.21638600004</v>
      </c>
      <c r="I16" s="3245"/>
      <c r="J16" s="3245"/>
      <c r="K16" s="3245"/>
      <c r="L16" s="3245"/>
    </row>
    <row r="17" spans="1:12" ht="13.8">
      <c r="A17" s="3244"/>
      <c r="B17" s="4237"/>
      <c r="C17" s="3298" t="s">
        <v>368</v>
      </c>
      <c r="D17" s="3297">
        <v>73049.066227999996</v>
      </c>
      <c r="E17" s="3317">
        <v>4.1814823144941755</v>
      </c>
      <c r="F17" s="3296">
        <v>990113.20393199997</v>
      </c>
      <c r="G17" s="3316">
        <v>27.987859559187228</v>
      </c>
      <c r="H17" s="3315">
        <v>-917064.13770399999</v>
      </c>
      <c r="I17" s="3245"/>
      <c r="J17" s="3245"/>
      <c r="K17" s="3245"/>
      <c r="L17" s="3245"/>
    </row>
    <row r="18" spans="1:12" ht="13.8">
      <c r="A18" s="3244"/>
      <c r="B18" s="4235" t="s">
        <v>238</v>
      </c>
      <c r="C18" s="3290" t="s">
        <v>367</v>
      </c>
      <c r="D18" s="3314">
        <v>6707.7948500000002</v>
      </c>
      <c r="E18" s="3313">
        <v>-3.5759986022565644</v>
      </c>
      <c r="F18" s="3312">
        <v>78159.994871000003</v>
      </c>
      <c r="G18" s="3272">
        <v>10.518107663986635</v>
      </c>
      <c r="H18" s="3311">
        <v>-71452.200020999997</v>
      </c>
      <c r="I18" s="3246"/>
      <c r="J18" s="3245"/>
      <c r="K18" s="3245"/>
      <c r="L18" s="3245"/>
    </row>
    <row r="19" spans="1:12" ht="13.8">
      <c r="A19" s="3244"/>
      <c r="B19" s="4236"/>
      <c r="C19" s="3285" t="s">
        <v>366</v>
      </c>
      <c r="D19" s="3310">
        <v>13606.211077</v>
      </c>
      <c r="E19" s="3309">
        <v>3.2232419892833084</v>
      </c>
      <c r="F19" s="3308">
        <v>167738.64950100001</v>
      </c>
      <c r="G19" s="3254">
        <v>12.561899082864789</v>
      </c>
      <c r="H19" s="3307">
        <v>-154132.43842399999</v>
      </c>
      <c r="I19" s="3246"/>
      <c r="J19" s="3245"/>
      <c r="K19" s="3245"/>
      <c r="L19" s="3245"/>
    </row>
    <row r="20" spans="1:12" ht="13.8">
      <c r="A20" s="3244"/>
      <c r="B20" s="4236"/>
      <c r="C20" s="3285" t="s">
        <v>365</v>
      </c>
      <c r="D20" s="3310">
        <v>20455.135542</v>
      </c>
      <c r="E20" s="3309">
        <v>8.0510426842291078</v>
      </c>
      <c r="F20" s="3308">
        <v>260205.32957900001</v>
      </c>
      <c r="G20" s="3254">
        <v>17.912793091663925</v>
      </c>
      <c r="H20" s="3307">
        <v>-239750.19403700001</v>
      </c>
      <c r="I20" s="3246"/>
      <c r="J20" s="3245"/>
      <c r="K20" s="3245"/>
      <c r="L20" s="3245"/>
    </row>
    <row r="21" spans="1:12" ht="15.75" customHeight="1">
      <c r="A21" s="3244"/>
      <c r="B21" s="4236"/>
      <c r="C21" s="3285" t="s">
        <v>364</v>
      </c>
      <c r="D21" s="3310">
        <v>26377.589656</v>
      </c>
      <c r="E21" s="3309">
        <v>7.567638972418016</v>
      </c>
      <c r="F21" s="3308">
        <v>356225.98027</v>
      </c>
      <c r="G21" s="3254">
        <v>18.090037569471182</v>
      </c>
      <c r="H21" s="3307">
        <v>-329848.39061399997</v>
      </c>
      <c r="I21" s="3246"/>
      <c r="J21" s="3245"/>
      <c r="K21" s="3245"/>
      <c r="L21" s="3245"/>
    </row>
    <row r="22" spans="1:12" ht="15.75" customHeight="1">
      <c r="A22" s="3244"/>
      <c r="B22" s="4236"/>
      <c r="C22" s="3285" t="s">
        <v>363</v>
      </c>
      <c r="D22" s="3310">
        <v>33281.258924599999</v>
      </c>
      <c r="E22" s="3309">
        <v>8.6444075408905672</v>
      </c>
      <c r="F22" s="3308">
        <v>452145.51485100004</v>
      </c>
      <c r="G22" s="3254">
        <v>18.164438547585821</v>
      </c>
      <c r="H22" s="3307">
        <v>-418864.25592640007</v>
      </c>
      <c r="I22" s="3246"/>
      <c r="J22" s="3245"/>
      <c r="K22" s="3245"/>
      <c r="L22" s="3245"/>
    </row>
    <row r="23" spans="1:12" ht="15.75" customHeight="1">
      <c r="A23" s="3244"/>
      <c r="B23" s="4236"/>
      <c r="C23" s="3285" t="s">
        <v>362</v>
      </c>
      <c r="D23" s="3310">
        <v>40725.370224600003</v>
      </c>
      <c r="E23" s="3309">
        <v>12.270331447839675</v>
      </c>
      <c r="F23" s="3308">
        <v>554720.61485100002</v>
      </c>
      <c r="G23" s="3254">
        <v>19.395311997658485</v>
      </c>
      <c r="H23" s="3307">
        <v>-513995.2446264</v>
      </c>
      <c r="I23" s="3246"/>
      <c r="J23" s="3245"/>
      <c r="K23" s="3245"/>
      <c r="L23" s="3245"/>
    </row>
    <row r="24" spans="1:12" ht="15.75" customHeight="1">
      <c r="A24" s="3244"/>
      <c r="B24" s="4236"/>
      <c r="C24" s="3285" t="s">
        <v>361</v>
      </c>
      <c r="D24" s="3310">
        <v>47180.470224600002</v>
      </c>
      <c r="E24" s="3309">
        <v>11.855277718722999</v>
      </c>
      <c r="F24" s="3308">
        <v>661225.01485100004</v>
      </c>
      <c r="G24" s="3254">
        <v>18.891505285582198</v>
      </c>
      <c r="H24" s="3307">
        <v>-614044.54462639999</v>
      </c>
      <c r="I24" s="3246"/>
      <c r="J24" s="3245"/>
      <c r="K24" s="3245"/>
      <c r="L24" s="3245"/>
    </row>
    <row r="25" spans="1:12" ht="15.75" customHeight="1">
      <c r="A25" s="3244"/>
      <c r="B25" s="4236"/>
      <c r="C25" s="3285" t="s">
        <v>360</v>
      </c>
      <c r="D25" s="3310">
        <v>52982.170224599999</v>
      </c>
      <c r="E25" s="3309">
        <v>9.8811067611907806</v>
      </c>
      <c r="F25" s="3308">
        <v>766533.31396599999</v>
      </c>
      <c r="G25" s="3254">
        <v>21.950574940844493</v>
      </c>
      <c r="H25" s="3307">
        <v>-713551.14374139998</v>
      </c>
      <c r="I25" s="3246"/>
      <c r="J25" s="3245"/>
      <c r="K25" s="3245"/>
      <c r="L25" s="3245"/>
    </row>
    <row r="26" spans="1:12" ht="15.75" customHeight="1">
      <c r="A26" s="3244"/>
      <c r="B26" s="4236"/>
      <c r="C26" s="3285" t="s">
        <v>359</v>
      </c>
      <c r="D26" s="3310">
        <v>59300.956825599998</v>
      </c>
      <c r="E26" s="3309">
        <v>7.3984183341610192</v>
      </c>
      <c r="F26" s="3308">
        <v>875468.55605200003</v>
      </c>
      <c r="G26" s="3254">
        <v>20.519538364782257</v>
      </c>
      <c r="H26" s="3307">
        <v>-816167.59922640002</v>
      </c>
      <c r="I26" s="3246"/>
      <c r="J26" s="3245"/>
      <c r="K26" s="3245"/>
      <c r="L26" s="3245"/>
    </row>
    <row r="27" spans="1:12" ht="15.75" customHeight="1">
      <c r="A27" s="3244"/>
      <c r="B27" s="4236"/>
      <c r="C27" s="3285" t="s">
        <v>358</v>
      </c>
      <c r="D27" s="3310">
        <v>66062.405810600001</v>
      </c>
      <c r="E27" s="3309">
        <v>8.2552297750831301</v>
      </c>
      <c r="F27" s="3308">
        <v>985000.92606600001</v>
      </c>
      <c r="G27" s="3254">
        <v>21.803887136920537</v>
      </c>
      <c r="H27" s="3307">
        <v>-918938.52025539998</v>
      </c>
      <c r="I27" s="3246"/>
      <c r="J27" s="3245"/>
      <c r="K27" s="3245"/>
      <c r="L27" s="3245"/>
    </row>
    <row r="28" spans="1:12" ht="15.75" customHeight="1">
      <c r="A28" s="3244"/>
      <c r="B28" s="4236"/>
      <c r="C28" s="3306" t="s">
        <v>357</v>
      </c>
      <c r="D28" s="3305">
        <v>73575.425259070005</v>
      </c>
      <c r="E28" s="3284">
        <v>9.304775415498014</v>
      </c>
      <c r="F28" s="3301">
        <v>1107872.262814</v>
      </c>
      <c r="G28" s="3300">
        <v>23.56765668045086</v>
      </c>
      <c r="H28" s="3304">
        <v>-1034296.83755493</v>
      </c>
      <c r="I28" s="3246"/>
      <c r="J28" s="3245"/>
      <c r="K28" s="3245"/>
      <c r="L28" s="3245"/>
    </row>
    <row r="29" spans="1:12" ht="15.75" customHeight="1">
      <c r="A29" s="3244"/>
      <c r="B29" s="4237"/>
      <c r="C29" s="3298" t="s">
        <v>368</v>
      </c>
      <c r="D29" s="3297">
        <v>81359.796000000002</v>
      </c>
      <c r="E29" s="3279">
        <v>11.376914450980991</v>
      </c>
      <c r="F29" s="3296">
        <v>1245103.223</v>
      </c>
      <c r="G29" s="3295">
        <v>25.753622722671267</v>
      </c>
      <c r="H29" s="3294">
        <v>-1163743.4269999999</v>
      </c>
      <c r="I29" s="3246"/>
      <c r="J29" s="3245"/>
      <c r="K29" s="3245"/>
      <c r="L29" s="3245"/>
    </row>
    <row r="30" spans="1:12" ht="15.75" customHeight="1">
      <c r="A30" s="3244"/>
      <c r="B30" s="4235" t="s">
        <v>59</v>
      </c>
      <c r="C30" s="3290" t="s">
        <v>367</v>
      </c>
      <c r="D30" s="3274">
        <v>6921.506249</v>
      </c>
      <c r="E30" s="3256">
        <v>3.1860157291482949</v>
      </c>
      <c r="F30" s="3273">
        <v>120610.15279400001</v>
      </c>
      <c r="G30" s="3272">
        <v>54.311873987533296</v>
      </c>
      <c r="H30" s="3271">
        <v>-113688.64654500001</v>
      </c>
      <c r="I30" s="3246"/>
      <c r="J30" s="3245"/>
      <c r="K30" s="3245"/>
      <c r="L30" s="3245"/>
    </row>
    <row r="31" spans="1:12" ht="15.75" customHeight="1">
      <c r="A31" s="3244"/>
      <c r="B31" s="4236"/>
      <c r="C31" s="3285" t="s">
        <v>366</v>
      </c>
      <c r="D31" s="3257">
        <v>14698.989408000001</v>
      </c>
      <c r="E31" s="3256">
        <v>8.0314668412519339</v>
      </c>
      <c r="F31" s="3255">
        <v>232346.61163700002</v>
      </c>
      <c r="G31" s="3254">
        <v>38.517039649597784</v>
      </c>
      <c r="H31" s="3253">
        <v>-217647.62222900003</v>
      </c>
      <c r="I31" s="3246"/>
      <c r="J31" s="3245"/>
      <c r="K31" s="3245"/>
      <c r="L31" s="3245"/>
    </row>
    <row r="32" spans="1:12" ht="15.75" customHeight="1">
      <c r="A32" s="3244"/>
      <c r="B32" s="4236"/>
      <c r="C32" s="3285" t="s">
        <v>365</v>
      </c>
      <c r="D32" s="3257">
        <v>23744.930089000001</v>
      </c>
      <c r="E32" s="3256">
        <v>16.082976034283192</v>
      </c>
      <c r="F32" s="3255">
        <v>373587.26042600005</v>
      </c>
      <c r="G32" s="3254">
        <v>43.574023264798868</v>
      </c>
      <c r="H32" s="3253">
        <v>-349842.33033700008</v>
      </c>
      <c r="I32" s="3246"/>
      <c r="J32" s="3245"/>
      <c r="K32" s="3245"/>
      <c r="L32" s="3245"/>
    </row>
    <row r="33" spans="1:12" ht="15.75" customHeight="1">
      <c r="A33" s="3244"/>
      <c r="B33" s="4236"/>
      <c r="C33" s="3285" t="s">
        <v>364</v>
      </c>
      <c r="D33" s="3257">
        <v>29281.706559999999</v>
      </c>
      <c r="E33" s="3256">
        <v>11.009788770974428</v>
      </c>
      <c r="F33" s="3255">
        <v>483757.83370700007</v>
      </c>
      <c r="G33" s="3254">
        <v>35.800828827908006</v>
      </c>
      <c r="H33" s="3253">
        <v>-454476.12714700005</v>
      </c>
      <c r="I33" s="3246"/>
      <c r="J33" s="3245"/>
      <c r="K33" s="3245"/>
      <c r="L33" s="3245"/>
    </row>
    <row r="34" spans="1:12" ht="15.75" customHeight="1">
      <c r="A34" s="3244"/>
      <c r="B34" s="4236"/>
      <c r="C34" s="3285" t="s">
        <v>363</v>
      </c>
      <c r="D34" s="3257">
        <v>37501.859534999996</v>
      </c>
      <c r="E34" s="3256">
        <v>12.681613456876528</v>
      </c>
      <c r="F34" s="3255">
        <v>606996.59660900012</v>
      </c>
      <c r="G34" s="3254">
        <v>34.248063216778711</v>
      </c>
      <c r="H34" s="3253">
        <v>-569494.73707400006</v>
      </c>
      <c r="I34" s="3246"/>
      <c r="J34" s="3245"/>
      <c r="K34" s="3245"/>
      <c r="L34" s="3245"/>
    </row>
    <row r="35" spans="1:12" ht="15.75" customHeight="1">
      <c r="A35" s="3244"/>
      <c r="B35" s="4236"/>
      <c r="C35" s="3285" t="s">
        <v>362</v>
      </c>
      <c r="D35" s="3257">
        <v>45412.419134999996</v>
      </c>
      <c r="E35" s="3256">
        <v>11.508916639802091</v>
      </c>
      <c r="F35" s="3255">
        <v>723937.52233100007</v>
      </c>
      <c r="G35" s="3254">
        <v>30.50488893863308</v>
      </c>
      <c r="H35" s="3253">
        <v>-678525.1031960001</v>
      </c>
      <c r="I35" s="3246"/>
      <c r="J35" s="3245"/>
      <c r="K35" s="3245"/>
      <c r="L35" s="3245"/>
    </row>
    <row r="36" spans="1:12" ht="15.75" customHeight="1">
      <c r="A36" s="3244"/>
      <c r="B36" s="4236"/>
      <c r="C36" s="3286" t="s">
        <v>361</v>
      </c>
      <c r="D36" s="3257">
        <v>53078.791338770003</v>
      </c>
      <c r="E36" s="3256">
        <v>12.501615787403919</v>
      </c>
      <c r="F36" s="3255">
        <v>833268.4</v>
      </c>
      <c r="G36" s="3254">
        <v>26.018886352593306</v>
      </c>
      <c r="H36" s="3253">
        <v>-780189.60866122996</v>
      </c>
      <c r="I36" s="3246"/>
      <c r="J36" s="3245"/>
      <c r="K36" s="3245"/>
      <c r="L36" s="3245"/>
    </row>
    <row r="37" spans="1:12" ht="15.75" customHeight="1">
      <c r="A37" s="3244"/>
      <c r="B37" s="4236"/>
      <c r="C37" s="3286" t="s">
        <v>360</v>
      </c>
      <c r="D37" s="3257">
        <v>61224.37424877</v>
      </c>
      <c r="E37" s="3256">
        <v>15.556561743752596</v>
      </c>
      <c r="F37" s="3255">
        <v>949106.64957100002</v>
      </c>
      <c r="G37" s="3254">
        <v>23.818056212113724</v>
      </c>
      <c r="H37" s="3253">
        <v>-887882.27532223018</v>
      </c>
      <c r="I37" s="3246"/>
      <c r="J37" s="3245"/>
      <c r="K37" s="3245"/>
      <c r="L37" s="3245"/>
    </row>
    <row r="38" spans="1:12" ht="15.75" customHeight="1">
      <c r="A38" s="3244"/>
      <c r="B38" s="4236"/>
      <c r="C38" s="3286" t="s">
        <v>359</v>
      </c>
      <c r="D38" s="3257">
        <v>69822.272605769991</v>
      </c>
      <c r="E38" s="3256">
        <v>17.742236117896802</v>
      </c>
      <c r="F38" s="3255">
        <v>1061633.6791409999</v>
      </c>
      <c r="G38" s="3254">
        <v>21.264627016249136</v>
      </c>
      <c r="H38" s="3253">
        <v>-991811.40653522999</v>
      </c>
      <c r="I38" s="3246"/>
      <c r="J38" s="3245"/>
      <c r="K38" s="3245"/>
      <c r="L38" s="3245"/>
    </row>
    <row r="39" spans="1:12" ht="15.75" customHeight="1">
      <c r="A39" s="3244"/>
      <c r="B39" s="4236"/>
      <c r="C39" s="3286" t="s">
        <v>358</v>
      </c>
      <c r="D39" s="3257">
        <v>78533.808181769986</v>
      </c>
      <c r="E39" s="3256">
        <v>18.878214043438433</v>
      </c>
      <c r="F39" s="3255">
        <v>1178136.400935</v>
      </c>
      <c r="G39" s="3254">
        <v>19.607643988758937</v>
      </c>
      <c r="H39" s="3253">
        <v>-1099602.5927532301</v>
      </c>
      <c r="I39" s="3246"/>
      <c r="J39" s="3245"/>
      <c r="K39" s="3245"/>
      <c r="L39" s="3245"/>
    </row>
    <row r="40" spans="1:12" ht="15.75" customHeight="1">
      <c r="A40" s="3244"/>
      <c r="B40" s="4236"/>
      <c r="C40" s="3303" t="s">
        <v>357</v>
      </c>
      <c r="D40" s="3302">
        <v>87834.833606</v>
      </c>
      <c r="E40" s="3284">
        <v>19.380667249588424</v>
      </c>
      <c r="F40" s="3301">
        <v>1299799.5763250003</v>
      </c>
      <c r="G40" s="3300">
        <v>17.323931643482492</v>
      </c>
      <c r="H40" s="3299">
        <v>-1211964.7427190002</v>
      </c>
      <c r="I40" s="3246"/>
      <c r="J40" s="3245"/>
      <c r="K40" s="3245"/>
      <c r="L40" s="3245"/>
    </row>
    <row r="41" spans="1:12" ht="15.75" customHeight="1">
      <c r="A41" s="3244"/>
      <c r="B41" s="4237"/>
      <c r="C41" s="3298" t="s">
        <v>368</v>
      </c>
      <c r="D41" s="3297">
        <v>97109.52102</v>
      </c>
      <c r="E41" s="3279">
        <v>19.358117638348048</v>
      </c>
      <c r="F41" s="3296">
        <v>1418535.3429599998</v>
      </c>
      <c r="G41" s="3295">
        <v>13.929135894622924</v>
      </c>
      <c r="H41" s="3294">
        <v>-1321425.8219399997</v>
      </c>
      <c r="I41" s="3246"/>
      <c r="J41" s="3245"/>
      <c r="K41" s="3245"/>
      <c r="L41" s="3245"/>
    </row>
    <row r="42" spans="1:12" ht="15.75" customHeight="1">
      <c r="A42" s="3244"/>
      <c r="B42" s="4235" t="s">
        <v>60</v>
      </c>
      <c r="C42" s="3290" t="s">
        <v>367</v>
      </c>
      <c r="D42" s="3274">
        <v>8836.5300000000007</v>
      </c>
      <c r="E42" s="3256">
        <v>27.667731301646636</v>
      </c>
      <c r="F42" s="3273">
        <v>106725.32</v>
      </c>
      <c r="G42" s="3288">
        <v>-11.51215919418911</v>
      </c>
      <c r="H42" s="3271">
        <v>-97888.790000000008</v>
      </c>
      <c r="I42" s="3246"/>
      <c r="J42" s="3245"/>
      <c r="K42" s="3245"/>
      <c r="L42" s="3245"/>
    </row>
    <row r="43" spans="1:12" ht="15.75" customHeight="1">
      <c r="A43" s="3244"/>
      <c r="B43" s="4236"/>
      <c r="C43" s="3285" t="s">
        <v>366</v>
      </c>
      <c r="D43" s="3257">
        <v>18501.298459720001</v>
      </c>
      <c r="E43" s="3256">
        <v>25.867826325873633</v>
      </c>
      <c r="F43" s="3255">
        <v>229503.69641600002</v>
      </c>
      <c r="G43" s="3283">
        <v>-1.2235664643311162</v>
      </c>
      <c r="H43" s="3253">
        <v>-211002.39795628001</v>
      </c>
      <c r="I43" s="3246"/>
      <c r="J43" s="3245"/>
      <c r="K43" s="3245"/>
      <c r="L43" s="3245"/>
    </row>
    <row r="44" spans="1:12" ht="15.75" customHeight="1">
      <c r="A44" s="3244"/>
      <c r="B44" s="4236"/>
      <c r="C44" s="3285" t="s">
        <v>365</v>
      </c>
      <c r="D44" s="3257">
        <v>27166.770089999998</v>
      </c>
      <c r="E44" s="3256">
        <v>14.410823650246019</v>
      </c>
      <c r="F44" s="3255">
        <v>334948.11687329999</v>
      </c>
      <c r="G44" s="3265">
        <v>-10.342735860061181</v>
      </c>
      <c r="H44" s="3253">
        <v>-307781.34678329999</v>
      </c>
      <c r="I44" s="3246"/>
      <c r="J44" s="3245"/>
      <c r="K44" s="3245"/>
      <c r="L44" s="3245"/>
    </row>
    <row r="45" spans="1:12" ht="15.75" customHeight="1">
      <c r="A45" s="3244"/>
      <c r="B45" s="4236"/>
      <c r="C45" s="3285" t="s">
        <v>364</v>
      </c>
      <c r="D45" s="3257">
        <v>36279.072230999998</v>
      </c>
      <c r="E45" s="3256">
        <v>23.89671400012827</v>
      </c>
      <c r="F45" s="3255">
        <v>450292.63199720002</v>
      </c>
      <c r="G45" s="3283">
        <v>-6.9164633396438742</v>
      </c>
      <c r="H45" s="3253">
        <v>-414013.55976620002</v>
      </c>
      <c r="I45" s="3246"/>
      <c r="J45" s="3245"/>
      <c r="K45" s="3245"/>
      <c r="L45" s="3245"/>
    </row>
    <row r="46" spans="1:12" ht="15.75" customHeight="1">
      <c r="A46" s="3244"/>
      <c r="B46" s="4236"/>
      <c r="C46" s="3285" t="s">
        <v>363</v>
      </c>
      <c r="D46" s="3257">
        <v>47616.834903999996</v>
      </c>
      <c r="E46" s="3256">
        <v>26.971930177381797</v>
      </c>
      <c r="F46" s="3255">
        <v>581257.11849099991</v>
      </c>
      <c r="G46" s="3283">
        <v>-4.2404649814833162</v>
      </c>
      <c r="H46" s="3253">
        <v>-533640.28358699987</v>
      </c>
      <c r="I46" s="3246"/>
      <c r="J46" s="3245"/>
      <c r="K46" s="3245"/>
      <c r="L46" s="3245"/>
    </row>
    <row r="47" spans="1:12" ht="15.75" customHeight="1">
      <c r="A47" s="3244"/>
      <c r="B47" s="4236"/>
      <c r="C47" s="3285" t="s">
        <v>362</v>
      </c>
      <c r="D47" s="3257">
        <v>57279.747586900005</v>
      </c>
      <c r="E47" s="3256">
        <v>26.132340782642171</v>
      </c>
      <c r="F47" s="3255">
        <v>694693.72041449999</v>
      </c>
      <c r="G47" s="3265">
        <v>-4.0395474172741253</v>
      </c>
      <c r="H47" s="3253">
        <v>-637413.97282759997</v>
      </c>
      <c r="I47" s="3246"/>
      <c r="J47" s="3245"/>
      <c r="K47" s="3245"/>
      <c r="L47" s="3245"/>
    </row>
    <row r="48" spans="1:12" ht="15.75" customHeight="1">
      <c r="A48" s="3244"/>
      <c r="B48" s="4236"/>
      <c r="C48" s="3286" t="s">
        <v>361</v>
      </c>
      <c r="D48" s="3257">
        <v>64971.226449999995</v>
      </c>
      <c r="E48" s="3256">
        <v>22.405248520690169</v>
      </c>
      <c r="F48" s="3255">
        <v>803602.81568199978</v>
      </c>
      <c r="G48" s="3283">
        <v>-3.5601475248551617</v>
      </c>
      <c r="H48" s="3253">
        <v>-738631.58923199994</v>
      </c>
      <c r="I48" s="3246"/>
      <c r="J48" s="3245"/>
      <c r="K48" s="3245"/>
      <c r="L48" s="3245"/>
    </row>
    <row r="49" spans="1:12" ht="15.75" customHeight="1">
      <c r="A49" s="3244"/>
      <c r="B49" s="4236"/>
      <c r="C49" s="3286" t="s">
        <v>360</v>
      </c>
      <c r="D49" s="3257">
        <v>74907.945997000003</v>
      </c>
      <c r="E49" s="3256">
        <v>22.349876035694894</v>
      </c>
      <c r="F49" s="3255">
        <v>924242.63694437477</v>
      </c>
      <c r="G49" s="3283">
        <v>-2.6197279976769572</v>
      </c>
      <c r="H49" s="3253">
        <v>-849334.69094737468</v>
      </c>
      <c r="I49" s="3246"/>
      <c r="J49" s="3245"/>
      <c r="K49" s="3245"/>
      <c r="L49" s="3245"/>
    </row>
    <row r="50" spans="1:12" ht="15.75" customHeight="1">
      <c r="A50" s="3244"/>
      <c r="B50" s="4236"/>
      <c r="C50" s="3286" t="s">
        <v>359</v>
      </c>
      <c r="D50" s="3257">
        <v>78818.661185999998</v>
      </c>
      <c r="E50" s="3256">
        <v>12.884697453240101</v>
      </c>
      <c r="F50" s="3255">
        <v>982534.8440503747</v>
      </c>
      <c r="G50" s="3283">
        <v>-7.4506712291405925</v>
      </c>
      <c r="H50" s="3253">
        <v>-903716.18286437471</v>
      </c>
      <c r="I50" s="3246"/>
      <c r="J50" s="3245"/>
      <c r="K50" s="3245"/>
      <c r="L50" s="3245"/>
    </row>
    <row r="51" spans="1:12" ht="15.75" customHeight="1">
      <c r="A51" s="3244"/>
      <c r="B51" s="4236"/>
      <c r="C51" s="3286" t="s">
        <v>358</v>
      </c>
      <c r="D51" s="3257">
        <v>82064.768876999995</v>
      </c>
      <c r="E51" s="3293">
        <v>4.4961027320328695</v>
      </c>
      <c r="F51" s="3255">
        <v>1025137.7864453748</v>
      </c>
      <c r="G51" s="3283">
        <v>-12.986494124806047</v>
      </c>
      <c r="H51" s="3253">
        <v>-943073.01756837475</v>
      </c>
      <c r="I51" s="3246"/>
      <c r="J51" s="3245"/>
      <c r="K51" s="3245"/>
      <c r="L51" s="3245"/>
    </row>
    <row r="52" spans="1:12" ht="15.75" customHeight="1">
      <c r="A52" s="3244"/>
      <c r="B52" s="4236"/>
      <c r="C52" s="3285" t="s">
        <v>357</v>
      </c>
      <c r="D52" s="3257">
        <v>88003.109507000001</v>
      </c>
      <c r="E52" s="3292">
        <v>0.19158219363724083</v>
      </c>
      <c r="F52" s="3255">
        <v>1100813.4239009998</v>
      </c>
      <c r="G52" s="3283">
        <v>-15.308969083397518</v>
      </c>
      <c r="H52" s="3253">
        <v>-1012810.3143939999</v>
      </c>
      <c r="I52" s="3246"/>
      <c r="J52" s="3245"/>
      <c r="K52" s="3245"/>
      <c r="L52" s="3245"/>
    </row>
    <row r="53" spans="1:12" ht="15.75" customHeight="1">
      <c r="A53" s="3244"/>
      <c r="B53" s="4236"/>
      <c r="C53" s="3281" t="s">
        <v>368</v>
      </c>
      <c r="D53" s="3280">
        <v>97709.105197809986</v>
      </c>
      <c r="E53" s="3279">
        <v>0.61743088783901001</v>
      </c>
      <c r="F53" s="3278">
        <v>1196799.0528582497</v>
      </c>
      <c r="G53" s="3291">
        <v>-15.631354636470462</v>
      </c>
      <c r="H53" s="3276">
        <v>-1099089.9476604399</v>
      </c>
      <c r="I53" s="3246"/>
      <c r="J53" s="3245"/>
      <c r="K53" s="3245"/>
      <c r="L53" s="3245"/>
    </row>
    <row r="54" spans="1:12" ht="15.75" customHeight="1">
      <c r="A54" s="3244"/>
      <c r="B54" s="4261" t="s">
        <v>61</v>
      </c>
      <c r="C54" s="3290" t="s">
        <v>367</v>
      </c>
      <c r="D54" s="3274">
        <v>9620.0488740000001</v>
      </c>
      <c r="E54" s="3256">
        <v>8.8599736769931816</v>
      </c>
      <c r="F54" s="3289">
        <v>85807.989392000003</v>
      </c>
      <c r="G54" s="3288">
        <v>-19.599218841145316</v>
      </c>
      <c r="H54" s="3271">
        <v>-76187.940518000003</v>
      </c>
      <c r="I54" s="3246"/>
      <c r="J54" s="3245"/>
      <c r="K54" s="3245"/>
      <c r="L54" s="3245"/>
    </row>
    <row r="55" spans="1:12" ht="15.75" customHeight="1">
      <c r="A55" s="3244"/>
      <c r="B55" s="4262"/>
      <c r="C55" s="3285" t="s">
        <v>366</v>
      </c>
      <c r="D55" s="3257">
        <v>20443.062110540002</v>
      </c>
      <c r="E55" s="3256">
        <v>10.495283101602304</v>
      </c>
      <c r="F55" s="3255">
        <v>178846.26816216001</v>
      </c>
      <c r="G55" s="3283">
        <v>-22.072597977689213</v>
      </c>
      <c r="H55" s="3253">
        <v>-158403.20562337994</v>
      </c>
      <c r="I55" s="3246"/>
      <c r="J55" s="3245"/>
      <c r="K55" s="3245"/>
      <c r="L55" s="3245"/>
    </row>
    <row r="56" spans="1:12" ht="15.75" customHeight="1">
      <c r="A56" s="3244"/>
      <c r="B56" s="4262"/>
      <c r="C56" s="3285" t="s">
        <v>365</v>
      </c>
      <c r="D56" s="3257">
        <v>31046.092904099998</v>
      </c>
      <c r="E56" s="3256">
        <v>14.2796615175389</v>
      </c>
      <c r="F56" s="3268">
        <v>292269.86098890001</v>
      </c>
      <c r="G56" s="3265">
        <v>-12.741751254730527</v>
      </c>
      <c r="H56" s="3253">
        <v>-261223.76808480002</v>
      </c>
      <c r="I56" s="3246"/>
      <c r="J56" s="3245"/>
      <c r="K56" s="3245"/>
      <c r="L56" s="3245"/>
    </row>
    <row r="57" spans="1:12" ht="15.75" customHeight="1">
      <c r="A57" s="3244"/>
      <c r="B57" s="4262"/>
      <c r="C57" s="3285" t="s">
        <v>364</v>
      </c>
      <c r="D57" s="3257">
        <v>40200.064497569401</v>
      </c>
      <c r="E57" s="3256">
        <v>10.807862564960979</v>
      </c>
      <c r="F57" s="3268">
        <v>402490.17834894935</v>
      </c>
      <c r="G57" s="3283">
        <v>-10.617108344135762</v>
      </c>
      <c r="H57" s="3253">
        <v>-362290.11385137995</v>
      </c>
      <c r="I57" s="3246"/>
      <c r="J57" s="3245"/>
      <c r="K57" s="3245"/>
      <c r="L57" s="3245"/>
    </row>
    <row r="58" spans="1:12" ht="15.75" customHeight="1">
      <c r="A58" s="3244"/>
      <c r="B58" s="4262"/>
      <c r="C58" s="3285" t="s">
        <v>363</v>
      </c>
      <c r="D58" s="3257">
        <v>50055.608453599998</v>
      </c>
      <c r="E58" s="3256">
        <v>5.1216617771427053</v>
      </c>
      <c r="F58" s="3268">
        <v>525498.14369439997</v>
      </c>
      <c r="G58" s="3265">
        <v>-9.591848859115915</v>
      </c>
      <c r="H58" s="3253">
        <v>-475442.5352408</v>
      </c>
      <c r="I58" s="3287"/>
      <c r="J58" s="3245"/>
      <c r="K58" s="3245"/>
      <c r="L58" s="3245"/>
    </row>
    <row r="59" spans="1:12" ht="15.75" customHeight="1">
      <c r="A59" s="3244"/>
      <c r="B59" s="4262"/>
      <c r="C59" s="3285" t="s">
        <v>362</v>
      </c>
      <c r="D59" s="3257">
        <v>60799.213620499999</v>
      </c>
      <c r="E59" s="3256">
        <v>6.1443462687410744</v>
      </c>
      <c r="F59" s="3268">
        <v>661245.39587040001</v>
      </c>
      <c r="G59" s="3265">
        <v>-4.8148304153580845</v>
      </c>
      <c r="H59" s="3253">
        <v>-600446.18224989995</v>
      </c>
      <c r="I59" s="3287"/>
      <c r="J59" s="3245"/>
      <c r="K59" s="3245"/>
      <c r="L59" s="3245"/>
    </row>
    <row r="60" spans="1:12" ht="15.75" customHeight="1">
      <c r="A60" s="3244"/>
      <c r="B60" s="4262"/>
      <c r="C60" s="3286" t="s">
        <v>361</v>
      </c>
      <c r="D60" s="3257">
        <v>69917.0798316</v>
      </c>
      <c r="E60" s="3256">
        <v>7.6123743951015843</v>
      </c>
      <c r="F60" s="3268">
        <v>803643.1939361</v>
      </c>
      <c r="G60" s="3283">
        <v>5.0249256127621322E-3</v>
      </c>
      <c r="H60" s="3253">
        <v>-733726.11410450004</v>
      </c>
      <c r="I60" s="3287"/>
      <c r="J60" s="3245"/>
      <c r="K60" s="3245"/>
      <c r="L60" s="3245"/>
    </row>
    <row r="61" spans="1:12" ht="15.75" customHeight="1">
      <c r="A61" s="3244"/>
      <c r="B61" s="4262"/>
      <c r="C61" s="3286" t="s">
        <v>360</v>
      </c>
      <c r="D61" s="3257">
        <v>80778.861468300005</v>
      </c>
      <c r="E61" s="3256">
        <v>7.837506416845863</v>
      </c>
      <c r="F61" s="3268">
        <v>943988.25264930003</v>
      </c>
      <c r="G61" s="3283">
        <v>2.1364106048191056</v>
      </c>
      <c r="H61" s="3253">
        <v>-863209.39118100004</v>
      </c>
      <c r="I61" s="3246"/>
      <c r="J61" s="3245"/>
      <c r="K61" s="3245"/>
      <c r="L61" s="3245"/>
    </row>
    <row r="62" spans="1:12" ht="15.75" customHeight="1">
      <c r="A62" s="3244"/>
      <c r="B62" s="4262"/>
      <c r="C62" s="3286" t="s">
        <v>359</v>
      </c>
      <c r="D62" s="3257">
        <v>94767.109729569391</v>
      </c>
      <c r="E62" s="3256">
        <v>20.234356056789004</v>
      </c>
      <c r="F62" s="3268">
        <v>1111395.4588419495</v>
      </c>
      <c r="G62" s="3283">
        <v>13.115119079173132</v>
      </c>
      <c r="H62" s="3253">
        <v>-1016628.3491123801</v>
      </c>
      <c r="I62" s="3246"/>
      <c r="J62" s="3245"/>
      <c r="K62" s="3245"/>
      <c r="L62" s="3245"/>
    </row>
    <row r="63" spans="1:12" ht="15.75" customHeight="1">
      <c r="A63" s="3244"/>
      <c r="B63" s="4262"/>
      <c r="C63" s="3286" t="s">
        <v>358</v>
      </c>
      <c r="D63" s="3257">
        <v>108479.75610556938</v>
      </c>
      <c r="E63" s="3256">
        <v>32.187974925221084</v>
      </c>
      <c r="F63" s="3268">
        <v>1254110.1815669495</v>
      </c>
      <c r="G63" s="3283">
        <v>22.335767752306502</v>
      </c>
      <c r="H63" s="3253">
        <v>-1145630.42546138</v>
      </c>
      <c r="I63" s="3246"/>
      <c r="J63" s="3245"/>
      <c r="K63" s="3245"/>
      <c r="L63" s="3245"/>
    </row>
    <row r="64" spans="1:12" ht="15.75" customHeight="1">
      <c r="A64" s="3244"/>
      <c r="B64" s="4263"/>
      <c r="C64" s="3285" t="s">
        <v>357</v>
      </c>
      <c r="D64" s="3257">
        <v>121253.95927956939</v>
      </c>
      <c r="E64" s="3284">
        <v>37.783721460347408</v>
      </c>
      <c r="F64" s="3255">
        <v>1383364.9266439495</v>
      </c>
      <c r="G64" s="3283">
        <v>25.667519727517462</v>
      </c>
      <c r="H64" s="3253">
        <v>-1262110.9673643801</v>
      </c>
      <c r="I64" s="3246"/>
      <c r="J64" s="3245"/>
      <c r="K64" s="3245"/>
      <c r="L64" s="3245"/>
    </row>
    <row r="65" spans="1:19" ht="15.75" customHeight="1">
      <c r="A65" s="3244"/>
      <c r="B65" s="3282"/>
      <c r="C65" s="3281" t="s">
        <v>368</v>
      </c>
      <c r="D65" s="3280">
        <v>141124.07999999999</v>
      </c>
      <c r="E65" s="3279">
        <v>44.432885465788814</v>
      </c>
      <c r="F65" s="3278">
        <v>1539837.06</v>
      </c>
      <c r="G65" s="3277">
        <v>28.662957772442354</v>
      </c>
      <c r="H65" s="3276">
        <v>-1398712.98</v>
      </c>
      <c r="I65" s="3246"/>
      <c r="J65" s="3245"/>
      <c r="K65" s="3245"/>
      <c r="L65" s="3245"/>
    </row>
    <row r="66" spans="1:19" ht="15.75" customHeight="1">
      <c r="A66" s="3244"/>
      <c r="B66" s="4249" t="s">
        <v>150</v>
      </c>
      <c r="C66" s="3275" t="s">
        <v>367</v>
      </c>
      <c r="D66" s="3274">
        <v>20765.12</v>
      </c>
      <c r="E66" s="3256">
        <v>115.85254162400007</v>
      </c>
      <c r="F66" s="3273">
        <v>150731.72</v>
      </c>
      <c r="G66" s="3272">
        <v>75.6616383486232</v>
      </c>
      <c r="H66" s="3271">
        <v>-129966.6</v>
      </c>
      <c r="I66" s="3245"/>
      <c r="J66" s="3245"/>
      <c r="K66" s="3245"/>
      <c r="L66" s="3245"/>
    </row>
    <row r="67" spans="1:19" ht="15.75" customHeight="1">
      <c r="A67" s="3244"/>
      <c r="B67" s="4250"/>
      <c r="C67" s="3258" t="s">
        <v>366</v>
      </c>
      <c r="D67" s="3257">
        <v>44039.591081140003</v>
      </c>
      <c r="E67" s="3256">
        <v>115.42560915291715</v>
      </c>
      <c r="F67" s="3255">
        <v>314517.10973870003</v>
      </c>
      <c r="G67" s="3254">
        <v>75.858916694603423</v>
      </c>
      <c r="H67" s="3253">
        <v>-270477.51865756005</v>
      </c>
      <c r="I67" s="3245"/>
      <c r="J67" s="3245"/>
      <c r="K67" s="3245"/>
      <c r="L67" s="3245"/>
    </row>
    <row r="68" spans="1:19" ht="15.75" customHeight="1">
      <c r="A68" s="3244"/>
      <c r="B68" s="4250"/>
      <c r="C68" s="3258" t="s">
        <v>365</v>
      </c>
      <c r="D68" s="3257">
        <v>65052.834116599995</v>
      </c>
      <c r="E68" s="3256">
        <v>109.53629919727841</v>
      </c>
      <c r="F68" s="3268">
        <v>478523.22052219999</v>
      </c>
      <c r="G68" s="3265">
        <v>63.726502247993899</v>
      </c>
      <c r="H68" s="3253">
        <v>-413470.3864056</v>
      </c>
      <c r="I68" s="3245"/>
      <c r="J68" s="3245"/>
      <c r="K68" s="3245"/>
      <c r="L68" s="3245"/>
    </row>
    <row r="69" spans="1:19" ht="15.75" customHeight="1">
      <c r="A69" s="3244"/>
      <c r="B69" s="4250"/>
      <c r="C69" s="3258" t="s">
        <v>364</v>
      </c>
      <c r="D69" s="3257">
        <v>82124.294951699994</v>
      </c>
      <c r="E69" s="3256">
        <v>104.28896318363994</v>
      </c>
      <c r="F69" s="3268">
        <v>650294.3141943001</v>
      </c>
      <c r="G69" s="3265">
        <v>61.567747114806636</v>
      </c>
      <c r="H69" s="3253">
        <v>-568170.01924260007</v>
      </c>
      <c r="I69" s="3245"/>
      <c r="J69" s="3245"/>
      <c r="K69" s="3245"/>
      <c r="L69" s="3245"/>
    </row>
    <row r="70" spans="1:19" ht="15.75" customHeight="1">
      <c r="A70" s="3244"/>
      <c r="B70" s="4250"/>
      <c r="C70" s="3258" t="s">
        <v>363</v>
      </c>
      <c r="D70" s="3257">
        <v>102920.5721476</v>
      </c>
      <c r="E70" s="3256">
        <v>105.61246846695349</v>
      </c>
      <c r="F70" s="3268">
        <v>838408.24375050003</v>
      </c>
      <c r="G70" s="3270">
        <v>59.545424434091032</v>
      </c>
      <c r="H70" s="3253">
        <v>-735487.67160290002</v>
      </c>
      <c r="I70" s="3245"/>
      <c r="J70" s="3245"/>
      <c r="K70" s="3245"/>
      <c r="L70" s="3245"/>
    </row>
    <row r="71" spans="1:19" ht="15.75" customHeight="1">
      <c r="A71" s="3244"/>
      <c r="B71" s="4250"/>
      <c r="C71" s="3258" t="s">
        <v>362</v>
      </c>
      <c r="D71" s="3257">
        <v>118850.96065060001</v>
      </c>
      <c r="E71" s="3256">
        <v>95.481082029203066</v>
      </c>
      <c r="F71" s="3268">
        <v>999342.70935889997</v>
      </c>
      <c r="G71" s="3265">
        <v>51.130384513825014</v>
      </c>
      <c r="H71" s="3253">
        <v>-880491.74870829994</v>
      </c>
      <c r="I71" s="3245"/>
      <c r="J71" s="3245"/>
      <c r="K71" s="3245"/>
      <c r="L71" s="3245"/>
    </row>
    <row r="72" spans="1:19" ht="15.75" customHeight="1">
      <c r="A72" s="3244"/>
      <c r="B72" s="4250"/>
      <c r="C72" s="3269" t="s">
        <v>361</v>
      </c>
      <c r="D72" s="3257">
        <v>131656.01132650001</v>
      </c>
      <c r="E72" s="3256">
        <v>88.303075076365303</v>
      </c>
      <c r="F72" s="3268">
        <v>1147464.4378248001</v>
      </c>
      <c r="G72" s="3265">
        <v>42.782822835184533</v>
      </c>
      <c r="H72" s="3253">
        <v>-1015808.4264983002</v>
      </c>
      <c r="I72" s="3245"/>
      <c r="J72" s="3245"/>
      <c r="K72" s="3245"/>
      <c r="L72" s="3245"/>
    </row>
    <row r="73" spans="1:19" ht="15.75" customHeight="1">
      <c r="A73" s="3244"/>
      <c r="B73" s="4250"/>
      <c r="C73" s="3269" t="s">
        <v>360</v>
      </c>
      <c r="D73" s="3257">
        <v>147746.06641699999</v>
      </c>
      <c r="E73" s="3256">
        <v>82.90189256378649</v>
      </c>
      <c r="F73" s="3268">
        <v>1308734.8583983001</v>
      </c>
      <c r="G73" s="3265">
        <v>38.63889245711902</v>
      </c>
      <c r="H73" s="3253">
        <v>-1160988.7919813001</v>
      </c>
      <c r="I73" s="3245"/>
      <c r="J73" s="3245"/>
      <c r="K73" s="3245"/>
      <c r="L73" s="3245"/>
    </row>
    <row r="74" spans="1:19" ht="15.75" customHeight="1">
      <c r="A74" s="3244"/>
      <c r="B74" s="4250"/>
      <c r="C74" s="3269" t="s">
        <v>359</v>
      </c>
      <c r="D74" s="3257">
        <v>160572.90991470002</v>
      </c>
      <c r="E74" s="3256">
        <v>69.439492790494725</v>
      </c>
      <c r="F74" s="3268">
        <v>1466662.0036813</v>
      </c>
      <c r="G74" s="3265">
        <v>31.965808523267224</v>
      </c>
      <c r="H74" s="3253">
        <v>-1306089.0937665999</v>
      </c>
      <c r="I74" s="3245"/>
      <c r="J74" s="3245"/>
      <c r="K74" s="3245"/>
      <c r="L74" s="3245"/>
    </row>
    <row r="75" spans="1:19" ht="15.75" customHeight="1">
      <c r="A75" s="3244"/>
      <c r="B75" s="4250"/>
      <c r="C75" s="3194" t="s">
        <v>358</v>
      </c>
      <c r="D75" s="3266">
        <v>173348.2122372</v>
      </c>
      <c r="E75" s="3267">
        <v>59.797752716401888</v>
      </c>
      <c r="F75" s="3266">
        <v>1604652.5204139999</v>
      </c>
      <c r="G75" s="3265">
        <v>27.951478545438313</v>
      </c>
      <c r="H75" s="3432">
        <v>-1431304.3081767999</v>
      </c>
      <c r="I75" s="3245"/>
      <c r="J75" s="3245"/>
      <c r="K75" s="3245"/>
      <c r="L75" s="3245"/>
    </row>
    <row r="76" spans="1:19" ht="15.75" customHeight="1">
      <c r="A76" s="3244"/>
      <c r="B76" s="4250"/>
      <c r="C76" s="3194" t="s">
        <v>357</v>
      </c>
      <c r="D76" s="3266">
        <v>185837.01842470001</v>
      </c>
      <c r="E76" s="3267">
        <v>53.262639600717002</v>
      </c>
      <c r="F76" s="3266">
        <v>1763223.0990131001</v>
      </c>
      <c r="G76" s="3265">
        <v>27.458999757950942</v>
      </c>
      <c r="H76" s="3432">
        <v>-1577386.0805884001</v>
      </c>
      <c r="I76" s="3245"/>
      <c r="J76" s="3245"/>
      <c r="K76" s="3245"/>
      <c r="L76" s="3245"/>
    </row>
    <row r="77" spans="1:19" ht="15.75" customHeight="1">
      <c r="A77" s="3244"/>
      <c r="B77" s="4260"/>
      <c r="C77" s="3251" t="s">
        <v>368</v>
      </c>
      <c r="D77" s="3249">
        <v>200030.96201839999</v>
      </c>
      <c r="E77" s="3250">
        <v>41.741197771734868</v>
      </c>
      <c r="F77" s="3249">
        <v>1920448.3528256002</v>
      </c>
      <c r="G77" s="3248">
        <v>24.717633361535885</v>
      </c>
      <c r="H77" s="3433">
        <v>-1720417.3908072002</v>
      </c>
      <c r="I77" s="3245"/>
      <c r="J77" s="3245"/>
      <c r="K77" s="3245"/>
      <c r="L77" s="3245"/>
      <c r="O77" s="3252"/>
      <c r="P77" s="3252"/>
      <c r="Q77" s="3252"/>
      <c r="R77" s="3252"/>
      <c r="S77" s="3252"/>
    </row>
    <row r="78" spans="1:19" ht="15.75" customHeight="1">
      <c r="A78" s="3244"/>
      <c r="B78" s="4249" t="s">
        <v>173</v>
      </c>
      <c r="C78" s="3264" t="s">
        <v>367</v>
      </c>
      <c r="D78" s="3263">
        <v>14809.7003972</v>
      </c>
      <c r="E78" s="3262">
        <v>-28.679919031529792</v>
      </c>
      <c r="F78" s="3261">
        <v>131286.06575879999</v>
      </c>
      <c r="G78" s="3260">
        <v>-12.900837488751545</v>
      </c>
      <c r="H78" s="3259">
        <v>-116476.36536159999</v>
      </c>
      <c r="I78" s="3245"/>
      <c r="J78" s="3245"/>
      <c r="K78" s="3245"/>
      <c r="L78" s="3245"/>
      <c r="O78" s="3252"/>
      <c r="P78" s="3252"/>
      <c r="Q78" s="3252"/>
      <c r="R78" s="3252"/>
      <c r="S78" s="3252"/>
    </row>
    <row r="79" spans="1:19" ht="15.75" customHeight="1">
      <c r="A79" s="3244"/>
      <c r="B79" s="4250"/>
      <c r="C79" s="3258" t="s">
        <v>366</v>
      </c>
      <c r="D79" s="3257">
        <v>28680.4372506</v>
      </c>
      <c r="E79" s="3256">
        <v>-34.875786657999932</v>
      </c>
      <c r="F79" s="3255">
        <v>273599.65247229999</v>
      </c>
      <c r="G79" s="3254">
        <v>-13.009612513733881</v>
      </c>
      <c r="H79" s="3253">
        <v>-244919.2152217</v>
      </c>
      <c r="I79" s="3245"/>
      <c r="J79" s="3245"/>
      <c r="K79" s="3246"/>
      <c r="L79" s="3245"/>
      <c r="M79" s="3246"/>
      <c r="O79" s="3252"/>
      <c r="P79" s="3252"/>
      <c r="Q79" s="3252"/>
      <c r="R79" s="3252"/>
      <c r="S79" s="3252"/>
    </row>
    <row r="80" spans="1:19" ht="15.75" customHeight="1">
      <c r="A80" s="3244"/>
      <c r="B80" s="4250"/>
      <c r="C80" s="3258" t="s">
        <v>365</v>
      </c>
      <c r="D80" s="3257">
        <v>41820.192633699997</v>
      </c>
      <c r="E80" s="3256">
        <v>-35.713496265601684</v>
      </c>
      <c r="F80" s="3255">
        <v>400998.30212159996</v>
      </c>
      <c r="G80" s="3254">
        <v>-16.200868646666532</v>
      </c>
      <c r="H80" s="3253">
        <v>-359178.10948789999</v>
      </c>
      <c r="I80" s="3245"/>
      <c r="J80" s="3245"/>
      <c r="K80" s="3246"/>
      <c r="L80" s="3245"/>
      <c r="M80" s="3246"/>
      <c r="O80" s="3252"/>
      <c r="P80" s="3252"/>
      <c r="Q80" s="3252"/>
      <c r="R80" s="3252"/>
      <c r="S80" s="3252"/>
    </row>
    <row r="81" spans="1:19" ht="15.75" customHeight="1">
      <c r="A81" s="3244"/>
      <c r="B81" s="4250"/>
      <c r="C81" s="3258" t="s">
        <v>364</v>
      </c>
      <c r="D81" s="3257">
        <v>54774.316361699995</v>
      </c>
      <c r="E81" s="3256">
        <v>-33.303151772670226</v>
      </c>
      <c r="F81" s="3255">
        <v>532691.38189009996</v>
      </c>
      <c r="G81" s="3254">
        <v>-18.084570284134728</v>
      </c>
      <c r="H81" s="3253">
        <v>-477917.06552839995</v>
      </c>
      <c r="I81" s="3245"/>
      <c r="J81" s="3245"/>
      <c r="K81" s="3246"/>
      <c r="L81" s="3245"/>
      <c r="M81" s="3246"/>
      <c r="O81" s="3252"/>
      <c r="P81" s="3252"/>
      <c r="Q81" s="3252"/>
      <c r="R81" s="3252"/>
      <c r="S81" s="3252"/>
    </row>
    <row r="82" spans="1:19" ht="15.75" customHeight="1">
      <c r="A82" s="3244"/>
      <c r="B82" s="4250"/>
      <c r="C82" s="3258" t="s">
        <v>363</v>
      </c>
      <c r="D82" s="3257">
        <v>67304.502195699999</v>
      </c>
      <c r="E82" s="3256">
        <v>-34.605394440309212</v>
      </c>
      <c r="F82" s="3255">
        <v>664746.4509995</v>
      </c>
      <c r="G82" s="3254">
        <v>-20.713273521041341</v>
      </c>
      <c r="H82" s="3253">
        <v>-597441.94880380004</v>
      </c>
      <c r="I82" s="3245"/>
      <c r="J82" s="3245"/>
      <c r="K82" s="3246"/>
      <c r="L82" s="3245"/>
      <c r="M82" s="3246"/>
      <c r="O82" s="3252"/>
      <c r="P82" s="3252"/>
      <c r="Q82" s="3252"/>
      <c r="R82" s="3252"/>
      <c r="S82" s="3252"/>
    </row>
    <row r="83" spans="1:19" ht="15.75" customHeight="1">
      <c r="A83" s="3244"/>
      <c r="B83" s="4250"/>
      <c r="C83" s="3258" t="s">
        <v>362</v>
      </c>
      <c r="D83" s="3257">
        <v>80807.42094180001</v>
      </c>
      <c r="E83" s="3256">
        <v>-32.009450744484113</v>
      </c>
      <c r="F83" s="3255">
        <v>792666.29047130002</v>
      </c>
      <c r="G83" s="3254">
        <v>-20.681235471281656</v>
      </c>
      <c r="H83" s="3253">
        <v>-711858.86952950002</v>
      </c>
      <c r="I83" s="3245"/>
      <c r="J83" s="3245"/>
      <c r="K83" s="3246"/>
      <c r="L83" s="3245"/>
      <c r="M83" s="3246"/>
      <c r="O83" s="3252"/>
      <c r="P83" s="3252"/>
      <c r="Q83" s="3252"/>
      <c r="R83" s="3252"/>
      <c r="S83" s="3252"/>
    </row>
    <row r="84" spans="1:19" ht="15.75" customHeight="1">
      <c r="A84" s="3244"/>
      <c r="B84" s="4250"/>
      <c r="C84" s="3258" t="s">
        <v>361</v>
      </c>
      <c r="D84" s="3257">
        <v>93432.338532499998</v>
      </c>
      <c r="E84" s="3256">
        <v>-29.032987106989982</v>
      </c>
      <c r="F84" s="3255">
        <v>919165.34905730002</v>
      </c>
      <c r="G84" s="3254">
        <v>-19.895962022167513</v>
      </c>
      <c r="H84" s="3253">
        <v>-825733.01052480005</v>
      </c>
      <c r="I84" s="3245"/>
      <c r="J84" s="3245"/>
      <c r="K84" s="3246"/>
      <c r="L84" s="3245"/>
      <c r="M84" s="3246"/>
      <c r="O84" s="3252"/>
      <c r="P84" s="3252"/>
      <c r="Q84" s="3252"/>
      <c r="R84" s="3252"/>
      <c r="S84" s="3252"/>
    </row>
    <row r="85" spans="1:19" ht="15.75" customHeight="1">
      <c r="A85" s="3244"/>
      <c r="B85" s="4250"/>
      <c r="C85" s="3258" t="s">
        <v>360</v>
      </c>
      <c r="D85" s="3257">
        <v>104796.19320960001</v>
      </c>
      <c r="E85" s="3256">
        <v>-29.070062065935364</v>
      </c>
      <c r="F85" s="3255">
        <v>1058385.5312369</v>
      </c>
      <c r="G85" s="3254">
        <v>-19.129109731805492</v>
      </c>
      <c r="H85" s="3253">
        <v>-953589.33802729996</v>
      </c>
      <c r="I85" s="3245"/>
      <c r="J85" s="3245"/>
      <c r="K85" s="3246"/>
      <c r="L85" s="3245"/>
      <c r="M85" s="3246"/>
      <c r="O85" s="3252"/>
      <c r="P85" s="3252"/>
      <c r="Q85" s="3252"/>
      <c r="R85" s="3252"/>
      <c r="S85" s="3252"/>
    </row>
    <row r="86" spans="1:19" ht="15.75" customHeight="1">
      <c r="A86" s="3244"/>
      <c r="B86" s="4250"/>
      <c r="C86" s="3258" t="s">
        <v>359</v>
      </c>
      <c r="D86" s="3257">
        <v>118279.9624795</v>
      </c>
      <c r="E86" s="3256">
        <v>-26.33878121637516</v>
      </c>
      <c r="F86" s="3255">
        <v>1201508.9930066001</v>
      </c>
      <c r="G86" s="3254">
        <v>-18.078671841853801</v>
      </c>
      <c r="H86" s="3253">
        <v>-1083229.0305271</v>
      </c>
      <c r="I86" s="3245"/>
      <c r="J86" s="3245"/>
      <c r="K86" s="3246"/>
      <c r="L86" s="3245"/>
      <c r="M86" s="3246"/>
      <c r="O86" s="3252"/>
      <c r="P86" s="3252"/>
      <c r="Q86" s="3252"/>
      <c r="R86" s="3252"/>
      <c r="S86" s="3252"/>
    </row>
    <row r="87" spans="1:19" ht="15.75" customHeight="1">
      <c r="A87" s="3244"/>
      <c r="B87" s="4250"/>
      <c r="C87" s="3258" t="s">
        <v>358</v>
      </c>
      <c r="D87" s="3257">
        <v>130900.0374366</v>
      </c>
      <c r="E87" s="3256">
        <v>-24.487229636101638</v>
      </c>
      <c r="F87" s="3255">
        <v>1335322.46444</v>
      </c>
      <c r="G87" s="3254">
        <v>-16.78432262110633</v>
      </c>
      <c r="H87" s="3253">
        <v>-1204422.4270033999</v>
      </c>
      <c r="I87" s="3245"/>
      <c r="J87" s="3245"/>
      <c r="K87" s="3246"/>
      <c r="L87" s="3245"/>
      <c r="M87" s="3246"/>
      <c r="O87" s="3252"/>
      <c r="P87" s="3252"/>
      <c r="Q87" s="3252"/>
      <c r="R87" s="3252"/>
      <c r="S87" s="3252"/>
    </row>
    <row r="88" spans="1:19" ht="15.75" customHeight="1">
      <c r="A88" s="3244"/>
      <c r="B88" s="4250"/>
      <c r="C88" s="3258" t="s">
        <v>357</v>
      </c>
      <c r="D88" s="3257">
        <v>143586.54456450001</v>
      </c>
      <c r="E88" s="3256">
        <v>-22.735230159388088</v>
      </c>
      <c r="F88" s="3255">
        <v>1480981.1288123</v>
      </c>
      <c r="G88" s="3254">
        <v>-16.007161564454019</v>
      </c>
      <c r="H88" s="3253">
        <v>-1337394.5842478001</v>
      </c>
      <c r="I88" s="3245"/>
      <c r="J88" s="3245"/>
      <c r="K88" s="3246"/>
      <c r="L88" s="3245"/>
      <c r="M88" s="3246"/>
      <c r="O88" s="3252"/>
      <c r="P88" s="3252"/>
      <c r="Q88" s="3252"/>
      <c r="R88" s="3252"/>
      <c r="S88" s="3252"/>
    </row>
    <row r="89" spans="1:19" ht="15.75" customHeight="1">
      <c r="A89" s="3244"/>
      <c r="B89" s="4260"/>
      <c r="C89" s="3251" t="s">
        <v>368</v>
      </c>
      <c r="D89" s="3249">
        <v>157140.6956762</v>
      </c>
      <c r="E89" s="3250">
        <v>-21.441813761938867</v>
      </c>
      <c r="F89" s="3249">
        <v>1611731.7722593001</v>
      </c>
      <c r="G89" s="3248">
        <v>-16.075234729019307</v>
      </c>
      <c r="H89" s="3433">
        <v>-1454591.0765831</v>
      </c>
      <c r="I89" s="3245"/>
      <c r="J89" s="3246"/>
      <c r="K89" s="3246"/>
      <c r="L89" s="3246"/>
      <c r="M89" s="3246"/>
      <c r="N89" s="3246"/>
    </row>
    <row r="90" spans="1:19" ht="15.75" customHeight="1">
      <c r="A90" s="3244"/>
      <c r="B90" s="4249" t="s">
        <v>180</v>
      </c>
      <c r="C90" s="3264" t="s">
        <v>367</v>
      </c>
      <c r="D90" s="3263">
        <v>13528.6559182</v>
      </c>
      <c r="E90" s="3262">
        <v>-8.6500364264100895</v>
      </c>
      <c r="F90" s="3261">
        <v>129238.9713658</v>
      </c>
      <c r="G90" s="3260">
        <v>-1.5592625014454575</v>
      </c>
      <c r="H90" s="3259">
        <v>-115710.31544759999</v>
      </c>
      <c r="I90" s="3245"/>
      <c r="J90" s="3245"/>
      <c r="K90" s="3245"/>
      <c r="L90" s="3245"/>
      <c r="O90" s="3252"/>
      <c r="P90" s="3252"/>
      <c r="Q90" s="3252"/>
      <c r="R90" s="3252"/>
      <c r="S90" s="3252"/>
    </row>
    <row r="91" spans="1:19" ht="15.75" customHeight="1">
      <c r="A91" s="3244"/>
      <c r="B91" s="4250"/>
      <c r="C91" s="3258" t="s">
        <v>366</v>
      </c>
      <c r="D91" s="3257">
        <v>26447.033095700001</v>
      </c>
      <c r="E91" s="3256">
        <v>-7.7872039933884807</v>
      </c>
      <c r="F91" s="3255">
        <v>259749.89865120003</v>
      </c>
      <c r="G91" s="3254">
        <v>-5.0620509550910908</v>
      </c>
      <c r="H91" s="3253">
        <v>-233302.86555550003</v>
      </c>
      <c r="I91" s="3245"/>
      <c r="J91" s="3245"/>
      <c r="K91" s="3246"/>
      <c r="L91" s="3245"/>
      <c r="M91" s="3246"/>
      <c r="O91" s="3252"/>
      <c r="P91" s="3252"/>
      <c r="Q91" s="3252"/>
      <c r="R91" s="3252"/>
      <c r="S91" s="3252"/>
    </row>
    <row r="92" spans="1:19" ht="15.75" customHeight="1">
      <c r="A92" s="3244"/>
      <c r="B92" s="4250"/>
      <c r="C92" s="3258" t="s">
        <v>365</v>
      </c>
      <c r="D92" s="3257">
        <v>40874.8911792</v>
      </c>
      <c r="E92" s="3256">
        <v>-2.2603947877041675</v>
      </c>
      <c r="F92" s="3255">
        <v>407758.97566350002</v>
      </c>
      <c r="G92" s="3254">
        <v>1.6859606402647387</v>
      </c>
      <c r="H92" s="3253">
        <v>-366884.08448429999</v>
      </c>
      <c r="I92" s="3245"/>
      <c r="J92" s="3245"/>
      <c r="K92" s="3246"/>
      <c r="L92" s="3245"/>
      <c r="M92" s="3246"/>
      <c r="O92" s="3252"/>
      <c r="P92" s="3252"/>
      <c r="Q92" s="3252"/>
      <c r="R92" s="3252"/>
      <c r="S92" s="3252"/>
    </row>
    <row r="93" spans="1:19" ht="15.75" customHeight="1">
      <c r="A93" s="3244"/>
      <c r="B93" s="4250"/>
      <c r="C93" s="3258" t="s">
        <v>364</v>
      </c>
      <c r="D93" s="3257">
        <v>50565.380953800006</v>
      </c>
      <c r="E93" s="3256">
        <v>-7.6841404648603113</v>
      </c>
      <c r="F93" s="3255">
        <v>512503.47463990003</v>
      </c>
      <c r="G93" s="3254">
        <v>-3.7897942291780673</v>
      </c>
      <c r="H93" s="3253">
        <v>-461938.09368610004</v>
      </c>
      <c r="I93" s="3245"/>
      <c r="J93" s="3245"/>
      <c r="K93" s="3246"/>
      <c r="L93" s="3245"/>
      <c r="M93" s="3246"/>
      <c r="O93" s="3252"/>
      <c r="P93" s="3252"/>
      <c r="Q93" s="3252"/>
      <c r="R93" s="3252"/>
      <c r="S93" s="3252"/>
    </row>
    <row r="94" spans="1:19" ht="15.75" customHeight="1">
      <c r="A94" s="3244"/>
      <c r="B94" s="4250"/>
      <c r="C94" s="3258" t="s">
        <v>363</v>
      </c>
      <c r="D94" s="3257">
        <v>63207.4346974</v>
      </c>
      <c r="E94" s="3256">
        <v>-6.0873602279785555</v>
      </c>
      <c r="F94" s="3255">
        <v>642208.96519340004</v>
      </c>
      <c r="G94" s="3254">
        <v>-3.390388285971746</v>
      </c>
      <c r="H94" s="3253">
        <v>-579001.53049600008</v>
      </c>
      <c r="I94" s="3245"/>
      <c r="J94" s="3245"/>
      <c r="K94" s="3246"/>
      <c r="L94" s="3245"/>
      <c r="M94" s="3246"/>
      <c r="O94" s="3252"/>
      <c r="P94" s="3252"/>
      <c r="Q94" s="3252"/>
      <c r="R94" s="3252"/>
      <c r="S94" s="3252"/>
    </row>
    <row r="95" spans="1:19" ht="15.75" customHeight="1">
      <c r="A95" s="3244"/>
      <c r="B95" s="4250"/>
      <c r="C95" s="3258" t="s">
        <v>362</v>
      </c>
      <c r="D95" s="3257">
        <v>74968.078861999995</v>
      </c>
      <c r="E95" s="3256">
        <v>-7.2262448321493755</v>
      </c>
      <c r="F95" s="3255">
        <v>768166.57224150002</v>
      </c>
      <c r="G95" s="3254">
        <v>-3.0907985522171111</v>
      </c>
      <c r="H95" s="3253">
        <v>-693198.4933795</v>
      </c>
      <c r="I95" s="3245"/>
      <c r="J95" s="3245"/>
      <c r="K95" s="3246"/>
      <c r="L95" s="3245"/>
      <c r="M95" s="3246"/>
      <c r="O95" s="3252"/>
      <c r="P95" s="3252"/>
      <c r="Q95" s="3252"/>
      <c r="R95" s="3252"/>
      <c r="S95" s="3252"/>
    </row>
    <row r="96" spans="1:19" ht="15.75" customHeight="1">
      <c r="A96" s="3244"/>
      <c r="B96" s="4250"/>
      <c r="C96" s="3258" t="s">
        <v>361</v>
      </c>
      <c r="D96" s="3257">
        <v>86830.911982000005</v>
      </c>
      <c r="E96" s="3256">
        <v>-7.065462188130633</v>
      </c>
      <c r="F96" s="3255">
        <v>897943.90100790001</v>
      </c>
      <c r="G96" s="3254">
        <v>-2.3087737229394945</v>
      </c>
      <c r="H96" s="3253">
        <v>-811112.98902590002</v>
      </c>
      <c r="I96" s="3245"/>
      <c r="J96" s="3245"/>
      <c r="K96" s="3246"/>
      <c r="L96" s="3245"/>
      <c r="M96" s="3246"/>
      <c r="O96" s="3252"/>
      <c r="P96" s="3252"/>
      <c r="Q96" s="3252"/>
      <c r="R96" s="3252"/>
      <c r="S96" s="3252"/>
    </row>
    <row r="97" spans="1:19" ht="15.75" customHeight="1">
      <c r="A97" s="3244"/>
      <c r="B97" s="4250"/>
      <c r="C97" s="3258" t="s">
        <v>360</v>
      </c>
      <c r="D97" s="3257">
        <v>100617.44479749999</v>
      </c>
      <c r="E97" s="3256">
        <v>-3.9875001983537883</v>
      </c>
      <c r="F97" s="3255">
        <v>1030222.701352</v>
      </c>
      <c r="G97" s="3254">
        <v>-2.6609235532525699</v>
      </c>
      <c r="H97" s="3253">
        <v>-929605.25655449997</v>
      </c>
      <c r="I97" s="3245"/>
      <c r="J97" s="3245"/>
      <c r="K97" s="3246"/>
      <c r="L97" s="3245"/>
      <c r="M97" s="3246"/>
      <c r="O97" s="3252"/>
      <c r="P97" s="3252"/>
      <c r="Q97" s="3252"/>
      <c r="R97" s="3252"/>
      <c r="S97" s="3252"/>
    </row>
    <row r="98" spans="1:19" ht="15.75" customHeight="1">
      <c r="A98" s="3244"/>
      <c r="B98" s="4250"/>
      <c r="C98" s="3258" t="s">
        <v>359</v>
      </c>
      <c r="D98" s="3257">
        <v>113946.007184</v>
      </c>
      <c r="E98" s="3256">
        <v>-3.6641500425324769</v>
      </c>
      <c r="F98" s="3255">
        <v>1167369.809905</v>
      </c>
      <c r="G98" s="3254">
        <v>-2.8413589328342592</v>
      </c>
      <c r="H98" s="3253">
        <v>-1053423.802721</v>
      </c>
      <c r="I98" s="3245"/>
      <c r="J98" s="3245"/>
      <c r="K98" s="3246"/>
      <c r="L98" s="3245"/>
      <c r="M98" s="3246"/>
      <c r="O98" s="3252"/>
      <c r="P98" s="3252"/>
      <c r="Q98" s="3252"/>
      <c r="R98" s="3252"/>
      <c r="S98" s="3252"/>
    </row>
    <row r="99" spans="1:19" ht="15.75" customHeight="1">
      <c r="A99" s="3244"/>
      <c r="B99" s="4250"/>
      <c r="C99" s="3258" t="s">
        <v>358</v>
      </c>
      <c r="D99" s="3257">
        <v>126172.9095754</v>
      </c>
      <c r="E99" s="3256">
        <v>-3.6112501980677725</v>
      </c>
      <c r="F99" s="3255">
        <v>1303357.0413531999</v>
      </c>
      <c r="G99" s="3254">
        <v>-2.3938354920289284</v>
      </c>
      <c r="H99" s="3253">
        <v>-1177184.1317777999</v>
      </c>
      <c r="I99" s="3245"/>
      <c r="J99" s="3245"/>
      <c r="K99" s="3246"/>
      <c r="L99" s="3245"/>
      <c r="M99" s="3246"/>
      <c r="O99" s="3252"/>
      <c r="P99" s="3252"/>
      <c r="Q99" s="3252"/>
      <c r="R99" s="3252"/>
      <c r="S99" s="3252"/>
    </row>
    <row r="100" spans="1:19" ht="15.75" customHeight="1">
      <c r="A100" s="3244"/>
      <c r="B100" s="4250"/>
      <c r="C100" s="3258" t="s">
        <v>357</v>
      </c>
      <c r="D100" s="3257">
        <v>139261.69461189999</v>
      </c>
      <c r="E100" s="3256">
        <v>-3.0120161786171162</v>
      </c>
      <c r="F100" s="3255">
        <v>1453704.1942393999</v>
      </c>
      <c r="G100" s="3254">
        <v>-1.8418151347259548</v>
      </c>
      <c r="H100" s="3253">
        <v>-1314442.4996274998</v>
      </c>
      <c r="I100" s="3245"/>
      <c r="J100" s="3245"/>
      <c r="K100" s="3246"/>
      <c r="L100" s="3245"/>
      <c r="M100" s="3246"/>
      <c r="O100" s="3252"/>
      <c r="P100" s="3252"/>
      <c r="Q100" s="3252"/>
      <c r="R100" s="3252"/>
      <c r="S100" s="3252"/>
    </row>
    <row r="101" spans="1:19" ht="15.75" customHeight="1" thickBot="1">
      <c r="A101" s="3244"/>
      <c r="B101" s="4259"/>
      <c r="C101" s="3434" t="s">
        <v>368</v>
      </c>
      <c r="D101" s="3435">
        <v>152380.60562029999</v>
      </c>
      <c r="E101" s="3436">
        <v>-3.0291898832550235</v>
      </c>
      <c r="F101" s="3435">
        <v>1592985.5310723002</v>
      </c>
      <c r="G101" s="3437">
        <v>-1.1631117230332833</v>
      </c>
      <c r="H101" s="3438">
        <v>-1440604.9254520002</v>
      </c>
      <c r="I101" s="3245"/>
      <c r="J101" s="3246"/>
      <c r="K101" s="3246"/>
      <c r="L101" s="3246"/>
      <c r="M101" s="3246"/>
      <c r="N101" s="3246"/>
    </row>
    <row r="102" spans="1:19" ht="15.75" customHeight="1" thickTop="1">
      <c r="A102" s="3244"/>
      <c r="B102" s="3247" t="s">
        <v>2259</v>
      </c>
      <c r="C102" s="3244"/>
      <c r="D102" s="3244"/>
      <c r="E102" s="3244"/>
      <c r="F102" s="3244"/>
      <c r="G102" s="3244"/>
      <c r="H102" s="3244"/>
      <c r="I102" s="3245"/>
      <c r="J102" s="3246"/>
      <c r="K102" s="3246"/>
      <c r="L102" s="3246"/>
      <c r="M102" s="3246"/>
      <c r="N102" s="3246"/>
    </row>
    <row r="103" spans="1:19" ht="15.75" customHeight="1">
      <c r="A103" s="3244"/>
      <c r="B103" s="3244"/>
      <c r="C103" s="3244"/>
      <c r="D103" s="3244"/>
      <c r="E103" s="3244"/>
      <c r="F103" s="3244"/>
      <c r="G103" s="3244"/>
      <c r="H103" s="3244"/>
      <c r="I103" s="3245"/>
      <c r="J103" s="3246"/>
      <c r="K103" s="3246"/>
      <c r="L103" s="3246"/>
      <c r="M103" s="3246"/>
      <c r="N103" s="3246"/>
    </row>
    <row r="104" spans="1:19" ht="15.75" customHeight="1">
      <c r="A104" s="3244"/>
      <c r="B104" s="3244"/>
      <c r="C104" s="3244"/>
      <c r="D104" s="3244"/>
      <c r="E104" s="3244"/>
      <c r="F104" s="3244"/>
      <c r="G104" s="3244"/>
      <c r="H104" s="3244"/>
      <c r="I104" s="3245"/>
      <c r="J104" s="3245"/>
      <c r="K104" s="3245"/>
      <c r="L104" s="3245"/>
    </row>
    <row r="105" spans="1:19" ht="15.75" customHeight="1">
      <c r="A105" s="3244"/>
      <c r="B105" s="3244"/>
      <c r="C105" s="3244"/>
      <c r="D105" s="3244"/>
      <c r="E105" s="3244"/>
      <c r="F105" s="3244"/>
      <c r="G105" s="3244"/>
      <c r="H105" s="3244"/>
      <c r="I105" s="3245"/>
      <c r="J105" s="3245"/>
      <c r="K105" s="3245"/>
      <c r="L105" s="3245"/>
    </row>
    <row r="106" spans="1:19" ht="15.75" customHeight="1">
      <c r="A106" s="3244"/>
      <c r="B106" s="3244"/>
      <c r="C106" s="3244"/>
      <c r="D106" s="3244"/>
      <c r="E106" s="3244"/>
      <c r="F106" s="3244"/>
      <c r="G106" s="3244"/>
      <c r="H106" s="3244"/>
      <c r="I106" s="3245"/>
      <c r="J106" s="3245"/>
      <c r="K106" s="3245"/>
      <c r="L106" s="3245"/>
    </row>
    <row r="107" spans="1:19" ht="15.75" customHeight="1">
      <c r="A107" s="3244"/>
      <c r="B107" s="3244"/>
      <c r="C107" s="3244"/>
      <c r="D107" s="3244"/>
      <c r="E107" s="3244"/>
      <c r="F107" s="3244"/>
      <c r="G107" s="3244"/>
      <c r="H107" s="3244"/>
      <c r="I107" s="3245"/>
      <c r="J107" s="3245"/>
      <c r="K107" s="3245"/>
      <c r="L107" s="3245"/>
    </row>
    <row r="108" spans="1:19" ht="15.75" customHeight="1">
      <c r="A108" s="3244"/>
      <c r="B108" s="3244"/>
      <c r="C108" s="3244"/>
      <c r="D108" s="3244"/>
      <c r="E108" s="3244"/>
      <c r="F108" s="3244"/>
      <c r="G108" s="3244"/>
      <c r="H108" s="3244"/>
      <c r="I108" s="3245"/>
      <c r="J108" s="3245"/>
      <c r="K108" s="3245"/>
      <c r="L108" s="3245"/>
    </row>
    <row r="109" spans="1:19" ht="15.75" customHeight="1">
      <c r="A109" s="3244"/>
      <c r="B109" s="3244"/>
      <c r="C109" s="3244"/>
      <c r="D109" s="3244"/>
      <c r="E109" s="3244"/>
      <c r="F109" s="3244"/>
      <c r="G109" s="3244"/>
      <c r="H109" s="3244"/>
      <c r="I109" s="3245"/>
      <c r="J109" s="3245"/>
      <c r="K109" s="3245"/>
      <c r="L109" s="3245"/>
    </row>
    <row r="110" spans="1:19" ht="15.75" customHeight="1">
      <c r="A110" s="3244"/>
      <c r="B110" s="3244"/>
      <c r="C110" s="3244"/>
      <c r="D110" s="3244"/>
      <c r="E110" s="3244"/>
      <c r="F110" s="3244"/>
      <c r="G110" s="3244"/>
      <c r="H110" s="3244"/>
      <c r="I110" s="3245"/>
      <c r="J110" s="3245"/>
      <c r="K110" s="3245"/>
      <c r="L110" s="3245"/>
    </row>
    <row r="111" spans="1:19" ht="15.75" customHeight="1">
      <c r="A111" s="3244"/>
      <c r="B111" s="3244"/>
      <c r="C111" s="3244"/>
      <c r="D111" s="3244"/>
      <c r="E111" s="3244"/>
      <c r="F111" s="3244"/>
      <c r="G111" s="3244"/>
      <c r="H111" s="3244"/>
      <c r="I111" s="3245"/>
      <c r="J111" s="3245"/>
      <c r="K111" s="3245"/>
      <c r="L111" s="3245"/>
    </row>
    <row r="112" spans="1:19" ht="15.75" customHeight="1">
      <c r="A112" s="3244"/>
      <c r="B112" s="3244"/>
      <c r="C112" s="3244"/>
      <c r="D112" s="3244"/>
      <c r="E112" s="3244"/>
      <c r="F112" s="3244"/>
      <c r="G112" s="3244"/>
      <c r="H112" s="3244"/>
      <c r="I112" s="3245"/>
      <c r="J112" s="3245"/>
      <c r="K112" s="3245"/>
      <c r="L112" s="3245"/>
    </row>
    <row r="113" spans="1:12" ht="15.75" customHeight="1">
      <c r="A113" s="3244"/>
      <c r="B113" s="3244"/>
      <c r="C113" s="3244"/>
      <c r="D113" s="3244"/>
      <c r="E113" s="3244"/>
      <c r="F113" s="3244"/>
      <c r="G113" s="3244"/>
      <c r="H113" s="3244"/>
      <c r="I113" s="3245"/>
      <c r="J113" s="3245"/>
      <c r="K113" s="3245"/>
      <c r="L113" s="3245"/>
    </row>
    <row r="114" spans="1:12" ht="15.75" customHeight="1">
      <c r="A114" s="3244"/>
      <c r="B114" s="3244"/>
      <c r="C114" s="3244"/>
      <c r="D114" s="3244"/>
      <c r="E114" s="3244"/>
      <c r="F114" s="3244"/>
      <c r="G114" s="3244"/>
      <c r="H114" s="3244"/>
      <c r="I114" s="3245"/>
      <c r="J114" s="3245"/>
      <c r="K114" s="3245"/>
      <c r="L114" s="3245"/>
    </row>
    <row r="115" spans="1:12" ht="15.75" customHeight="1">
      <c r="A115" s="3244"/>
      <c r="B115" s="3244"/>
      <c r="C115" s="3244"/>
      <c r="D115" s="3244"/>
      <c r="E115" s="3244"/>
      <c r="F115" s="3244"/>
      <c r="G115" s="3244"/>
      <c r="H115" s="3244"/>
      <c r="I115" s="3245"/>
      <c r="J115" s="3245"/>
      <c r="K115" s="3245"/>
      <c r="L115" s="3245"/>
    </row>
    <row r="116" spans="1:12" ht="15.75" customHeight="1">
      <c r="A116" s="3244"/>
      <c r="B116" s="3244"/>
      <c r="C116" s="3244"/>
      <c r="D116" s="3244"/>
      <c r="E116" s="3244"/>
      <c r="F116" s="3244"/>
      <c r="G116" s="3244"/>
      <c r="H116" s="3244"/>
      <c r="I116" s="3245"/>
      <c r="J116" s="3245"/>
      <c r="K116" s="3245"/>
      <c r="L116" s="3245"/>
    </row>
    <row r="117" spans="1:12" ht="15.75" customHeight="1">
      <c r="A117" s="3244"/>
      <c r="B117" s="3244"/>
      <c r="C117" s="3244"/>
      <c r="D117" s="3244"/>
      <c r="E117" s="3244"/>
      <c r="F117" s="3244"/>
      <c r="G117" s="3244"/>
      <c r="H117" s="3244"/>
      <c r="I117" s="3245"/>
      <c r="J117" s="3245"/>
      <c r="K117" s="3245"/>
      <c r="L117" s="3245"/>
    </row>
    <row r="118" spans="1:12" ht="15.75" customHeight="1">
      <c r="A118" s="3244"/>
      <c r="B118" s="3244"/>
      <c r="C118" s="3244"/>
      <c r="D118" s="3244"/>
      <c r="E118" s="3244"/>
      <c r="F118" s="3244"/>
      <c r="G118" s="3244"/>
      <c r="H118" s="3244"/>
      <c r="I118" s="3245"/>
      <c r="J118" s="3245"/>
      <c r="K118" s="3245"/>
      <c r="L118" s="3245"/>
    </row>
    <row r="119" spans="1:12" ht="15.75" customHeight="1">
      <c r="A119" s="3244"/>
      <c r="B119" s="3244"/>
      <c r="C119" s="3244"/>
      <c r="D119" s="3244"/>
      <c r="E119" s="3244"/>
      <c r="F119" s="3244"/>
      <c r="G119" s="3244"/>
      <c r="H119" s="3244"/>
      <c r="I119" s="3245"/>
      <c r="J119" s="3245"/>
      <c r="K119" s="3245"/>
      <c r="L119" s="3245"/>
    </row>
    <row r="120" spans="1:12" ht="15.75" customHeight="1">
      <c r="A120" s="3244"/>
      <c r="B120" s="3244"/>
      <c r="C120" s="3244"/>
      <c r="D120" s="3244"/>
      <c r="E120" s="3244"/>
      <c r="F120" s="3244"/>
      <c r="G120" s="3244"/>
      <c r="H120" s="3244"/>
      <c r="I120" s="3245"/>
      <c r="J120" s="3245"/>
      <c r="K120" s="3245"/>
      <c r="L120" s="3245"/>
    </row>
    <row r="121" spans="1:12" ht="15.75" customHeight="1">
      <c r="A121" s="3244"/>
      <c r="B121" s="3244"/>
      <c r="C121" s="3244"/>
      <c r="D121" s="3244"/>
      <c r="E121" s="3244"/>
      <c r="F121" s="3244"/>
      <c r="G121" s="3244"/>
      <c r="H121" s="3244"/>
      <c r="I121" s="3245"/>
      <c r="J121" s="3245"/>
      <c r="K121" s="3245"/>
      <c r="L121" s="3245"/>
    </row>
    <row r="122" spans="1:12" ht="15.75" customHeight="1">
      <c r="A122" s="3244"/>
      <c r="B122" s="3244"/>
      <c r="C122" s="3244"/>
      <c r="D122" s="3244"/>
      <c r="E122" s="3244"/>
      <c r="F122" s="3244"/>
      <c r="G122" s="3244"/>
      <c r="H122" s="3244"/>
      <c r="I122" s="3245"/>
      <c r="J122" s="3245"/>
      <c r="K122" s="3245"/>
      <c r="L122" s="3245"/>
    </row>
    <row r="123" spans="1:12" ht="15.75" customHeight="1">
      <c r="A123" s="3244"/>
      <c r="B123" s="3244"/>
      <c r="C123" s="3244"/>
      <c r="D123" s="3244"/>
      <c r="E123" s="3244"/>
      <c r="F123" s="3244"/>
      <c r="G123" s="3244"/>
      <c r="H123" s="3244"/>
      <c r="I123" s="3245"/>
      <c r="J123" s="3245"/>
      <c r="K123" s="3245"/>
      <c r="L123" s="3245"/>
    </row>
    <row r="124" spans="1:12" ht="15.75" customHeight="1">
      <c r="A124" s="3244"/>
      <c r="B124" s="3244"/>
      <c r="C124" s="3244"/>
      <c r="D124" s="3244"/>
      <c r="E124" s="3244"/>
      <c r="F124" s="3244"/>
      <c r="G124" s="3244"/>
      <c r="H124" s="3244"/>
      <c r="I124" s="3245"/>
      <c r="J124" s="3245"/>
      <c r="K124" s="3245"/>
      <c r="L124" s="3245"/>
    </row>
    <row r="125" spans="1:12" ht="15.75" customHeight="1">
      <c r="A125" s="3244"/>
      <c r="B125" s="3244"/>
      <c r="C125" s="3244"/>
      <c r="D125" s="3244"/>
      <c r="E125" s="3244"/>
      <c r="F125" s="3244"/>
      <c r="G125" s="3244"/>
      <c r="H125" s="3244"/>
      <c r="I125" s="3245"/>
      <c r="J125" s="3245"/>
      <c r="K125" s="3245"/>
      <c r="L125" s="3245"/>
    </row>
    <row r="126" spans="1:12" ht="15.75" customHeight="1">
      <c r="A126" s="3244"/>
      <c r="B126" s="3244"/>
      <c r="C126" s="3244"/>
      <c r="D126" s="3244"/>
      <c r="E126" s="3244"/>
      <c r="F126" s="3244"/>
      <c r="G126" s="3244"/>
      <c r="H126" s="3244"/>
      <c r="I126" s="3245"/>
      <c r="J126" s="3245"/>
      <c r="K126" s="3245"/>
      <c r="L126" s="3245"/>
    </row>
    <row r="127" spans="1:12" ht="15.75" customHeight="1">
      <c r="A127" s="3244"/>
      <c r="B127" s="3244"/>
      <c r="C127" s="3244"/>
      <c r="D127" s="3244"/>
      <c r="E127" s="3244"/>
      <c r="F127" s="3244"/>
      <c r="G127" s="3244"/>
      <c r="H127" s="3244"/>
      <c r="I127" s="3245"/>
      <c r="J127" s="3245"/>
      <c r="K127" s="3245"/>
      <c r="L127" s="3245"/>
    </row>
    <row r="128" spans="1:12" ht="15.75" customHeight="1">
      <c r="A128" s="3244"/>
      <c r="B128" s="3244"/>
      <c r="C128" s="3244"/>
      <c r="D128" s="3244"/>
      <c r="E128" s="3244"/>
      <c r="F128" s="3244"/>
      <c r="G128" s="3244"/>
      <c r="H128" s="3244"/>
      <c r="I128" s="3245"/>
      <c r="J128" s="3245"/>
      <c r="K128" s="3245"/>
      <c r="L128" s="3245"/>
    </row>
    <row r="129" spans="1:12" ht="15.75" customHeight="1">
      <c r="A129" s="3244"/>
      <c r="B129" s="3244"/>
      <c r="C129" s="3244"/>
      <c r="D129" s="3244"/>
      <c r="E129" s="3244"/>
      <c r="F129" s="3244"/>
      <c r="G129" s="3244"/>
      <c r="H129" s="3244"/>
      <c r="I129" s="3245"/>
      <c r="J129" s="3245"/>
      <c r="K129" s="3245"/>
      <c r="L129" s="3245"/>
    </row>
    <row r="130" spans="1:12" ht="15.75" customHeight="1">
      <c r="A130" s="3244"/>
      <c r="B130" s="3244"/>
      <c r="C130" s="3244"/>
      <c r="D130" s="3244"/>
      <c r="E130" s="3244"/>
      <c r="F130" s="3244"/>
      <c r="G130" s="3244"/>
      <c r="H130" s="3244"/>
      <c r="I130" s="3245"/>
      <c r="J130" s="3245"/>
      <c r="K130" s="3245"/>
      <c r="L130" s="3245"/>
    </row>
    <row r="131" spans="1:12" ht="15.75" customHeight="1">
      <c r="A131" s="3244"/>
      <c r="B131" s="3244"/>
      <c r="C131" s="3244"/>
      <c r="D131" s="3244"/>
      <c r="E131" s="3244"/>
      <c r="F131" s="3244"/>
      <c r="G131" s="3244"/>
      <c r="H131" s="3244"/>
      <c r="I131" s="3245"/>
      <c r="J131" s="3245"/>
      <c r="K131" s="3245"/>
      <c r="L131" s="3245"/>
    </row>
    <row r="132" spans="1:12" ht="15.75" customHeight="1">
      <c r="A132" s="3244"/>
      <c r="B132" s="3244"/>
      <c r="C132" s="3244"/>
      <c r="D132" s="3244"/>
      <c r="E132" s="3244"/>
      <c r="F132" s="3244"/>
      <c r="G132" s="3244"/>
      <c r="H132" s="3244"/>
      <c r="I132" s="3245"/>
      <c r="J132" s="3245"/>
      <c r="K132" s="3245"/>
      <c r="L132" s="3245"/>
    </row>
    <row r="133" spans="1:12" ht="15.75" customHeight="1">
      <c r="A133" s="3244"/>
      <c r="B133" s="3244"/>
      <c r="C133" s="3244"/>
      <c r="D133" s="3244"/>
      <c r="E133" s="3244"/>
      <c r="F133" s="3244"/>
      <c r="G133" s="3244"/>
      <c r="H133" s="3244"/>
      <c r="I133" s="3245"/>
      <c r="J133" s="3245"/>
      <c r="K133" s="3245"/>
      <c r="L133" s="3245"/>
    </row>
    <row r="134" spans="1:12" ht="15.75" customHeight="1">
      <c r="A134" s="3244"/>
      <c r="B134" s="3244"/>
      <c r="C134" s="3244"/>
      <c r="D134" s="3244"/>
      <c r="E134" s="3244"/>
      <c r="F134" s="3244"/>
      <c r="G134" s="3244"/>
      <c r="H134" s="3244"/>
      <c r="I134" s="3245"/>
      <c r="J134" s="3245"/>
      <c r="K134" s="3245"/>
      <c r="L134" s="3245"/>
    </row>
    <row r="135" spans="1:12" ht="15.75" customHeight="1">
      <c r="A135" s="3244"/>
      <c r="B135" s="3244"/>
      <c r="C135" s="3244"/>
      <c r="D135" s="3244"/>
      <c r="E135" s="3244"/>
      <c r="F135" s="3244"/>
      <c r="G135" s="3244"/>
      <c r="H135" s="3244"/>
      <c r="I135" s="3245"/>
      <c r="J135" s="3245"/>
      <c r="K135" s="3245"/>
      <c r="L135" s="3245"/>
    </row>
    <row r="136" spans="1:12" ht="15.75" customHeight="1">
      <c r="A136" s="3244"/>
      <c r="B136" s="3244"/>
      <c r="C136" s="3244"/>
      <c r="D136" s="3244"/>
      <c r="E136" s="3244"/>
      <c r="F136" s="3244"/>
      <c r="G136" s="3244"/>
      <c r="H136" s="3244"/>
      <c r="I136" s="3245"/>
      <c r="J136" s="3245"/>
      <c r="K136" s="3245"/>
      <c r="L136" s="3245"/>
    </row>
    <row r="137" spans="1:12" ht="15.75" customHeight="1">
      <c r="A137" s="3244"/>
      <c r="B137" s="3244"/>
      <c r="C137" s="3244"/>
      <c r="D137" s="3244"/>
      <c r="E137" s="3244"/>
      <c r="F137" s="3244"/>
      <c r="G137" s="3244"/>
      <c r="H137" s="3244"/>
      <c r="I137" s="3245"/>
      <c r="J137" s="3245"/>
      <c r="K137" s="3245"/>
      <c r="L137" s="3245"/>
    </row>
    <row r="138" spans="1:12" ht="15.75" customHeight="1">
      <c r="A138" s="3244"/>
      <c r="B138" s="3244"/>
      <c r="C138" s="3244"/>
      <c r="D138" s="3244"/>
      <c r="E138" s="3244"/>
      <c r="F138" s="3244"/>
      <c r="G138" s="3244"/>
      <c r="H138" s="3244"/>
      <c r="I138" s="3245"/>
      <c r="J138" s="3245"/>
      <c r="K138" s="3245"/>
      <c r="L138" s="3245"/>
    </row>
    <row r="139" spans="1:12" ht="15.75" customHeight="1">
      <c r="A139" s="3244"/>
      <c r="B139" s="3244"/>
      <c r="C139" s="3244"/>
      <c r="D139" s="3244"/>
      <c r="E139" s="3244"/>
      <c r="F139" s="3244"/>
      <c r="G139" s="3244"/>
      <c r="H139" s="3244"/>
      <c r="I139" s="3245"/>
      <c r="J139" s="3245"/>
      <c r="K139" s="3245"/>
      <c r="L139" s="3245"/>
    </row>
    <row r="140" spans="1:12" ht="15.75" customHeight="1">
      <c r="A140" s="3244"/>
      <c r="B140" s="3244"/>
      <c r="C140" s="3244"/>
      <c r="D140" s="3244"/>
      <c r="E140" s="3244"/>
      <c r="F140" s="3244"/>
      <c r="G140" s="3244"/>
      <c r="H140" s="3244"/>
      <c r="I140" s="3245"/>
      <c r="J140" s="3245"/>
      <c r="K140" s="3245"/>
      <c r="L140" s="3245"/>
    </row>
    <row r="141" spans="1:12" ht="15.75" customHeight="1">
      <c r="A141" s="3244"/>
      <c r="B141" s="3244"/>
      <c r="C141" s="3244"/>
      <c r="D141" s="3244"/>
      <c r="E141" s="3244"/>
      <c r="F141" s="3244"/>
      <c r="G141" s="3244"/>
      <c r="H141" s="3244"/>
      <c r="I141" s="3245"/>
      <c r="J141" s="3245"/>
      <c r="K141" s="3245"/>
      <c r="L141" s="3245"/>
    </row>
    <row r="142" spans="1:12" ht="15.75" customHeight="1">
      <c r="A142" s="3244"/>
      <c r="B142" s="3244"/>
      <c r="C142" s="3244"/>
      <c r="D142" s="3244"/>
      <c r="E142" s="3244"/>
      <c r="F142" s="3244"/>
      <c r="G142" s="3244"/>
      <c r="H142" s="3244"/>
      <c r="I142" s="3245"/>
      <c r="J142" s="3245"/>
      <c r="K142" s="3245"/>
      <c r="L142" s="3245"/>
    </row>
    <row r="143" spans="1:12" ht="15.75" customHeight="1">
      <c r="A143" s="3244"/>
      <c r="B143" s="3244"/>
      <c r="C143" s="3244"/>
      <c r="D143" s="3244"/>
      <c r="E143" s="3244"/>
      <c r="F143" s="3244"/>
      <c r="G143" s="3244"/>
      <c r="H143" s="3244"/>
      <c r="I143" s="3245"/>
      <c r="J143" s="3245"/>
      <c r="K143" s="3245"/>
      <c r="L143" s="3245"/>
    </row>
    <row r="144" spans="1:12" ht="15.75" customHeight="1">
      <c r="A144" s="3244"/>
      <c r="B144" s="3244"/>
      <c r="C144" s="3244"/>
      <c r="D144" s="3244"/>
      <c r="E144" s="3244"/>
      <c r="F144" s="3244"/>
      <c r="G144" s="3244"/>
      <c r="H144" s="3244"/>
      <c r="I144" s="3245"/>
      <c r="J144" s="3245"/>
      <c r="K144" s="3245"/>
      <c r="L144" s="3245"/>
    </row>
    <row r="145" spans="1:12" ht="15.75" customHeight="1">
      <c r="A145" s="3244"/>
      <c r="B145" s="3244"/>
      <c r="C145" s="3244"/>
      <c r="D145" s="3244"/>
      <c r="E145" s="3244"/>
      <c r="F145" s="3244"/>
      <c r="G145" s="3244"/>
      <c r="H145" s="3244"/>
      <c r="I145" s="3245"/>
      <c r="J145" s="3245"/>
      <c r="K145" s="3245"/>
      <c r="L145" s="3245"/>
    </row>
    <row r="146" spans="1:12" ht="15.75" customHeight="1">
      <c r="A146" s="3244"/>
      <c r="B146" s="3244"/>
      <c r="C146" s="3244"/>
      <c r="D146" s="3244"/>
      <c r="E146" s="3244"/>
      <c r="F146" s="3244"/>
      <c r="G146" s="3244"/>
      <c r="H146" s="3244"/>
      <c r="I146" s="3245"/>
      <c r="J146" s="3245"/>
      <c r="K146" s="3245"/>
      <c r="L146" s="3245"/>
    </row>
    <row r="147" spans="1:12" ht="15.75" customHeight="1">
      <c r="A147" s="3244"/>
      <c r="B147" s="3244"/>
      <c r="C147" s="3244"/>
      <c r="D147" s="3244"/>
      <c r="E147" s="3244"/>
      <c r="F147" s="3244"/>
      <c r="G147" s="3244"/>
      <c r="H147" s="3244"/>
      <c r="I147" s="3245"/>
      <c r="J147" s="3245"/>
      <c r="K147" s="3245"/>
      <c r="L147" s="3245"/>
    </row>
    <row r="148" spans="1:12" ht="15.75" customHeight="1">
      <c r="A148" s="3244"/>
      <c r="B148" s="3244"/>
      <c r="C148" s="3244"/>
      <c r="D148" s="3244"/>
      <c r="E148" s="3244"/>
      <c r="F148" s="3244"/>
      <c r="G148" s="3244"/>
      <c r="H148" s="3244"/>
      <c r="I148" s="3245"/>
      <c r="J148" s="3245"/>
      <c r="K148" s="3245"/>
      <c r="L148" s="3245"/>
    </row>
    <row r="149" spans="1:12" ht="15.75" customHeight="1">
      <c r="A149" s="3244"/>
      <c r="B149" s="3244"/>
      <c r="C149" s="3244"/>
      <c r="D149" s="3244"/>
      <c r="E149" s="3244"/>
      <c r="F149" s="3244"/>
      <c r="G149" s="3244"/>
      <c r="H149" s="3244"/>
      <c r="I149" s="3245"/>
      <c r="J149" s="3245"/>
      <c r="K149" s="3245"/>
      <c r="L149" s="3245"/>
    </row>
    <row r="150" spans="1:12" ht="15.75" customHeight="1">
      <c r="A150" s="3244"/>
      <c r="B150" s="3244"/>
      <c r="C150" s="3244"/>
      <c r="D150" s="3244"/>
      <c r="E150" s="3244"/>
      <c r="F150" s="3244"/>
      <c r="G150" s="3244"/>
      <c r="H150" s="3244"/>
      <c r="I150" s="3245"/>
      <c r="J150" s="3245"/>
      <c r="K150" s="3245"/>
      <c r="L150" s="3245"/>
    </row>
    <row r="151" spans="1:12" ht="15.75" customHeight="1">
      <c r="A151" s="3244"/>
      <c r="B151" s="3244"/>
      <c r="C151" s="3244"/>
      <c r="D151" s="3244"/>
      <c r="E151" s="3244"/>
      <c r="F151" s="3244"/>
      <c r="G151" s="3244"/>
      <c r="H151" s="3244"/>
      <c r="I151" s="3245"/>
      <c r="J151" s="3245"/>
      <c r="K151" s="3245"/>
      <c r="L151" s="3245"/>
    </row>
    <row r="152" spans="1:12" ht="15.75" customHeight="1">
      <c r="A152" s="3244"/>
      <c r="B152" s="3244"/>
      <c r="C152" s="3244"/>
      <c r="D152" s="3244"/>
      <c r="E152" s="3244"/>
      <c r="F152" s="3244"/>
      <c r="G152" s="3244"/>
      <c r="H152" s="3244"/>
      <c r="I152" s="3245"/>
      <c r="J152" s="3245"/>
      <c r="K152" s="3245"/>
      <c r="L152" s="3245"/>
    </row>
    <row r="153" spans="1:12" ht="15.75" customHeight="1">
      <c r="A153" s="3244"/>
      <c r="B153" s="3244"/>
      <c r="C153" s="3244"/>
      <c r="D153" s="3244"/>
      <c r="E153" s="3244"/>
      <c r="F153" s="3244"/>
      <c r="G153" s="3244"/>
      <c r="H153" s="3244"/>
      <c r="I153" s="3245"/>
      <c r="J153" s="3245"/>
      <c r="K153" s="3245"/>
      <c r="L153" s="3245"/>
    </row>
    <row r="154" spans="1:12" ht="15.75" customHeight="1">
      <c r="A154" s="3244"/>
      <c r="B154" s="3244"/>
      <c r="C154" s="3244"/>
      <c r="D154" s="3244"/>
      <c r="E154" s="3244"/>
      <c r="F154" s="3244"/>
      <c r="G154" s="3244"/>
      <c r="H154" s="3244"/>
      <c r="I154" s="3245"/>
      <c r="J154" s="3245"/>
      <c r="K154" s="3245"/>
      <c r="L154" s="3245"/>
    </row>
    <row r="155" spans="1:12" ht="15.75" customHeight="1">
      <c r="A155" s="3244"/>
      <c r="B155" s="3244"/>
      <c r="C155" s="3244"/>
      <c r="D155" s="3244"/>
      <c r="E155" s="3244"/>
      <c r="F155" s="3244"/>
      <c r="G155" s="3244"/>
      <c r="H155" s="3244"/>
      <c r="I155" s="3245"/>
      <c r="J155" s="3245"/>
      <c r="K155" s="3245"/>
      <c r="L155" s="3245"/>
    </row>
    <row r="156" spans="1:12" ht="15.75" customHeight="1">
      <c r="A156" s="3244"/>
      <c r="B156" s="3244"/>
      <c r="C156" s="3244"/>
      <c r="D156" s="3244"/>
      <c r="E156" s="3244"/>
      <c r="F156" s="3244"/>
      <c r="G156" s="3244"/>
      <c r="H156" s="3244"/>
      <c r="I156" s="3245"/>
      <c r="J156" s="3245"/>
      <c r="K156" s="3245"/>
      <c r="L156" s="3245"/>
    </row>
    <row r="157" spans="1:12" ht="15.75" customHeight="1">
      <c r="A157" s="3244"/>
      <c r="B157" s="3244"/>
      <c r="C157" s="3244"/>
      <c r="D157" s="3244"/>
      <c r="E157" s="3244"/>
      <c r="F157" s="3244"/>
      <c r="G157" s="3244"/>
      <c r="H157" s="3244"/>
      <c r="I157" s="3245"/>
      <c r="J157" s="3245"/>
      <c r="K157" s="3245"/>
      <c r="L157" s="3245"/>
    </row>
    <row r="158" spans="1:12" ht="15.75" customHeight="1">
      <c r="A158" s="3244"/>
      <c r="B158" s="3244"/>
      <c r="C158" s="3244"/>
      <c r="D158" s="3244"/>
      <c r="E158" s="3244"/>
      <c r="F158" s="3244"/>
      <c r="G158" s="3244"/>
      <c r="H158" s="3244"/>
      <c r="I158" s="3245"/>
      <c r="J158" s="3245"/>
      <c r="K158" s="3245"/>
      <c r="L158" s="3245"/>
    </row>
    <row r="159" spans="1:12" ht="15.75" customHeight="1">
      <c r="A159" s="3244"/>
      <c r="B159" s="3244"/>
      <c r="C159" s="3244"/>
      <c r="D159" s="3244"/>
      <c r="E159" s="3244"/>
      <c r="F159" s="3244"/>
      <c r="G159" s="3244"/>
      <c r="H159" s="3244"/>
      <c r="I159" s="3245"/>
      <c r="J159" s="3245"/>
      <c r="K159" s="3245"/>
      <c r="L159" s="3245"/>
    </row>
    <row r="160" spans="1:12" ht="15.75" customHeight="1">
      <c r="A160" s="3244"/>
      <c r="B160" s="3244"/>
      <c r="C160" s="3244"/>
      <c r="D160" s="3244"/>
      <c r="E160" s="3244"/>
      <c r="F160" s="3244"/>
      <c r="G160" s="3244"/>
      <c r="H160" s="3244"/>
      <c r="I160" s="3245"/>
      <c r="J160" s="3245"/>
      <c r="K160" s="3245"/>
      <c r="L160" s="3245"/>
    </row>
    <row r="161" spans="1:12" ht="15.75" customHeight="1">
      <c r="A161" s="3244"/>
      <c r="B161" s="3244"/>
      <c r="C161" s="3244"/>
      <c r="D161" s="3244"/>
      <c r="E161" s="3244"/>
      <c r="F161" s="3244"/>
      <c r="G161" s="3244"/>
      <c r="H161" s="3244"/>
      <c r="I161" s="3245"/>
      <c r="J161" s="3245"/>
      <c r="K161" s="3245"/>
      <c r="L161" s="3245"/>
    </row>
    <row r="162" spans="1:12" ht="15.75" customHeight="1">
      <c r="A162" s="3244"/>
      <c r="B162" s="3244"/>
      <c r="C162" s="3244"/>
      <c r="D162" s="3244"/>
      <c r="E162" s="3244"/>
      <c r="F162" s="3244"/>
      <c r="G162" s="3244"/>
      <c r="H162" s="3244"/>
      <c r="I162" s="3245"/>
      <c r="J162" s="3245"/>
      <c r="K162" s="3245"/>
      <c r="L162" s="3245"/>
    </row>
    <row r="163" spans="1:12" ht="15.75" customHeight="1">
      <c r="A163" s="3244"/>
      <c r="B163" s="3244"/>
      <c r="C163" s="3244"/>
      <c r="D163" s="3244"/>
      <c r="E163" s="3244"/>
      <c r="F163" s="3244"/>
      <c r="G163" s="3244"/>
      <c r="H163" s="3244"/>
      <c r="I163" s="3245"/>
      <c r="J163" s="3245"/>
      <c r="K163" s="3245"/>
      <c r="L163" s="3245"/>
    </row>
    <row r="164" spans="1:12" ht="15.75" customHeight="1">
      <c r="A164" s="3244"/>
      <c r="B164" s="3244"/>
      <c r="C164" s="3244"/>
      <c r="D164" s="3244"/>
      <c r="E164" s="3244"/>
      <c r="F164" s="3244"/>
      <c r="G164" s="3244"/>
      <c r="H164" s="3244"/>
      <c r="I164" s="3245"/>
      <c r="J164" s="3245"/>
      <c r="K164" s="3245"/>
      <c r="L164" s="3245"/>
    </row>
    <row r="165" spans="1:12" ht="15.75" customHeight="1">
      <c r="A165" s="3244"/>
      <c r="B165" s="3244"/>
      <c r="C165" s="3244"/>
      <c r="D165" s="3244"/>
      <c r="E165" s="3244"/>
      <c r="F165" s="3244"/>
      <c r="G165" s="3244"/>
      <c r="H165" s="3244"/>
      <c r="I165" s="3245"/>
      <c r="J165" s="3245"/>
      <c r="K165" s="3245"/>
      <c r="L165" s="3245"/>
    </row>
    <row r="166" spans="1:12" ht="15.75" customHeight="1">
      <c r="A166" s="3244"/>
      <c r="B166" s="3244"/>
      <c r="C166" s="3244"/>
      <c r="D166" s="3244"/>
      <c r="E166" s="3244"/>
      <c r="F166" s="3244"/>
      <c r="G166" s="3244"/>
      <c r="H166" s="3244"/>
      <c r="I166" s="3245"/>
      <c r="J166" s="3245"/>
      <c r="K166" s="3245"/>
      <c r="L166" s="3245"/>
    </row>
    <row r="167" spans="1:12" ht="15.75" customHeight="1">
      <c r="A167" s="3244"/>
      <c r="B167" s="3244"/>
      <c r="C167" s="3244"/>
      <c r="D167" s="3244"/>
      <c r="E167" s="3244"/>
      <c r="F167" s="3244"/>
      <c r="G167" s="3244"/>
      <c r="H167" s="3244"/>
      <c r="I167" s="3245"/>
      <c r="J167" s="3245"/>
      <c r="K167" s="3245"/>
      <c r="L167" s="3245"/>
    </row>
    <row r="168" spans="1:12" ht="15.75" customHeight="1">
      <c r="A168" s="3244"/>
      <c r="B168" s="3244"/>
      <c r="C168" s="3244"/>
      <c r="D168" s="3244"/>
      <c r="E168" s="3244"/>
      <c r="F168" s="3244"/>
      <c r="G168" s="3244"/>
      <c r="H168" s="3244"/>
      <c r="I168" s="3245"/>
      <c r="J168" s="3245"/>
      <c r="K168" s="3245"/>
      <c r="L168" s="3245"/>
    </row>
    <row r="169" spans="1:12" ht="15.75" customHeight="1">
      <c r="A169" s="3244"/>
      <c r="B169" s="3244"/>
      <c r="C169" s="3244"/>
      <c r="D169" s="3244"/>
      <c r="E169" s="3244"/>
      <c r="F169" s="3244"/>
      <c r="G169" s="3244"/>
      <c r="H169" s="3244"/>
      <c r="I169" s="3245"/>
      <c r="J169" s="3245"/>
      <c r="K169" s="3245"/>
      <c r="L169" s="3245"/>
    </row>
    <row r="170" spans="1:12" ht="15.75" customHeight="1">
      <c r="A170" s="3244"/>
      <c r="B170" s="3244"/>
      <c r="C170" s="3244"/>
      <c r="D170" s="3244"/>
      <c r="E170" s="3244"/>
      <c r="F170" s="3244"/>
      <c r="G170" s="3244"/>
      <c r="H170" s="3244"/>
      <c r="I170" s="3245"/>
      <c r="J170" s="3245"/>
      <c r="K170" s="3245"/>
      <c r="L170" s="3245"/>
    </row>
    <row r="171" spans="1:12" ht="15.75" customHeight="1">
      <c r="A171" s="3244"/>
      <c r="B171" s="3244"/>
      <c r="C171" s="3244"/>
      <c r="D171" s="3244"/>
      <c r="E171" s="3244"/>
      <c r="F171" s="3244"/>
      <c r="G171" s="3244"/>
      <c r="H171" s="3244"/>
      <c r="I171" s="3245"/>
      <c r="J171" s="3245"/>
      <c r="K171" s="3245"/>
      <c r="L171" s="3245"/>
    </row>
    <row r="172" spans="1:12" ht="15.75" customHeight="1">
      <c r="A172" s="3244"/>
      <c r="B172" s="3244"/>
      <c r="C172" s="3244"/>
      <c r="D172" s="3244"/>
      <c r="E172" s="3244"/>
      <c r="F172" s="3244"/>
      <c r="G172" s="3244"/>
      <c r="H172" s="3244"/>
      <c r="I172" s="3245"/>
      <c r="J172" s="3245"/>
      <c r="K172" s="3245"/>
      <c r="L172" s="3245"/>
    </row>
    <row r="173" spans="1:12" ht="15.75" customHeight="1">
      <c r="A173" s="3244"/>
      <c r="B173" s="3244"/>
      <c r="C173" s="3244"/>
      <c r="D173" s="3244"/>
      <c r="E173" s="3244"/>
      <c r="F173" s="3244"/>
      <c r="G173" s="3244"/>
      <c r="H173" s="3244"/>
      <c r="I173" s="3245"/>
      <c r="J173" s="3245"/>
      <c r="K173" s="3245"/>
      <c r="L173" s="3245"/>
    </row>
    <row r="174" spans="1:12" ht="15.75" customHeight="1">
      <c r="A174" s="3244"/>
      <c r="B174" s="3244"/>
      <c r="C174" s="3244"/>
      <c r="D174" s="3244"/>
      <c r="E174" s="3244"/>
      <c r="F174" s="3244"/>
      <c r="G174" s="3244"/>
      <c r="H174" s="3244"/>
      <c r="I174" s="3245"/>
      <c r="J174" s="3245"/>
      <c r="K174" s="3245"/>
      <c r="L174" s="3245"/>
    </row>
    <row r="175" spans="1:12" ht="15.75" customHeight="1">
      <c r="A175" s="3244"/>
      <c r="B175" s="3244"/>
      <c r="C175" s="3244"/>
      <c r="D175" s="3244"/>
      <c r="E175" s="3244"/>
      <c r="F175" s="3244"/>
      <c r="G175" s="3244"/>
      <c r="H175" s="3244"/>
      <c r="I175" s="3245"/>
      <c r="J175" s="3245"/>
      <c r="K175" s="3245"/>
      <c r="L175" s="3245"/>
    </row>
    <row r="176" spans="1:12" ht="15.75" customHeight="1">
      <c r="A176" s="3244"/>
      <c r="B176" s="3244"/>
      <c r="C176" s="3244"/>
      <c r="D176" s="3244"/>
      <c r="E176" s="3244"/>
      <c r="F176" s="3244"/>
      <c r="G176" s="3244"/>
      <c r="H176" s="3244"/>
      <c r="I176" s="3245"/>
      <c r="J176" s="3245"/>
      <c r="K176" s="3245"/>
      <c r="L176" s="3245"/>
    </row>
    <row r="177" spans="1:12" ht="15.75" customHeight="1">
      <c r="A177" s="3244"/>
      <c r="B177" s="3244"/>
      <c r="C177" s="3244"/>
      <c r="D177" s="3244"/>
      <c r="E177" s="3244"/>
      <c r="F177" s="3244"/>
      <c r="G177" s="3244"/>
      <c r="H177" s="3244"/>
      <c r="I177" s="3245"/>
      <c r="J177" s="3245"/>
      <c r="K177" s="3245"/>
      <c r="L177" s="3245"/>
    </row>
    <row r="178" spans="1:12" ht="15.75" customHeight="1">
      <c r="A178" s="3244"/>
      <c r="B178" s="3244"/>
      <c r="C178" s="3244"/>
      <c r="D178" s="3244"/>
      <c r="E178" s="3244"/>
      <c r="F178" s="3244"/>
      <c r="G178" s="3244"/>
      <c r="H178" s="3244"/>
      <c r="I178" s="3245"/>
      <c r="J178" s="3245"/>
      <c r="K178" s="3245"/>
      <c r="L178" s="3245"/>
    </row>
    <row r="179" spans="1:12" ht="15.75" customHeight="1">
      <c r="A179" s="3244"/>
      <c r="B179" s="3244"/>
      <c r="C179" s="3244"/>
      <c r="D179" s="3244"/>
      <c r="E179" s="3244"/>
      <c r="F179" s="3244"/>
      <c r="G179" s="3244"/>
      <c r="H179" s="3244"/>
      <c r="I179" s="3245"/>
      <c r="J179" s="3245"/>
      <c r="K179" s="3245"/>
      <c r="L179" s="3245"/>
    </row>
    <row r="180" spans="1:12" ht="15.75" customHeight="1">
      <c r="A180" s="3244"/>
      <c r="B180" s="3244"/>
      <c r="C180" s="3244"/>
      <c r="D180" s="3244"/>
      <c r="E180" s="3244"/>
      <c r="F180" s="3244"/>
      <c r="G180" s="3244"/>
      <c r="H180" s="3244"/>
      <c r="I180" s="3245"/>
      <c r="J180" s="3245"/>
      <c r="K180" s="3245"/>
      <c r="L180" s="3245"/>
    </row>
    <row r="181" spans="1:12" ht="15.75" customHeight="1">
      <c r="A181" s="3244"/>
      <c r="B181" s="3244"/>
      <c r="C181" s="3244"/>
      <c r="D181" s="3244"/>
      <c r="E181" s="3244"/>
      <c r="F181" s="3244"/>
      <c r="G181" s="3244"/>
      <c r="H181" s="3244"/>
      <c r="I181" s="3245"/>
      <c r="J181" s="3245"/>
      <c r="K181" s="3245"/>
      <c r="L181" s="3245"/>
    </row>
    <row r="182" spans="1:12" ht="15.75" customHeight="1">
      <c r="A182" s="3244"/>
      <c r="B182" s="3244"/>
      <c r="C182" s="3244"/>
      <c r="D182" s="3244"/>
      <c r="E182" s="3244"/>
      <c r="F182" s="3244"/>
      <c r="G182" s="3244"/>
      <c r="H182" s="3244"/>
      <c r="I182" s="3245"/>
      <c r="J182" s="3245"/>
      <c r="K182" s="3245"/>
      <c r="L182" s="3245"/>
    </row>
    <row r="183" spans="1:12" ht="15.75" customHeight="1">
      <c r="A183" s="3244"/>
      <c r="B183" s="3244"/>
      <c r="C183" s="3244"/>
      <c r="D183" s="3244"/>
      <c r="E183" s="3244"/>
      <c r="F183" s="3244"/>
      <c r="G183" s="3244"/>
      <c r="H183" s="3244"/>
      <c r="I183" s="3245"/>
      <c r="J183" s="3245"/>
      <c r="K183" s="3245"/>
      <c r="L183" s="3245"/>
    </row>
    <row r="184" spans="1:12" ht="15.75" customHeight="1">
      <c r="A184" s="3244"/>
      <c r="B184" s="3244"/>
      <c r="C184" s="3244"/>
      <c r="D184" s="3244"/>
      <c r="E184" s="3244"/>
      <c r="F184" s="3244"/>
      <c r="G184" s="3244"/>
      <c r="H184" s="3244"/>
      <c r="I184" s="3245"/>
      <c r="J184" s="3245"/>
      <c r="K184" s="3245"/>
      <c r="L184" s="3245"/>
    </row>
    <row r="185" spans="1:12" ht="15.75" customHeight="1">
      <c r="A185" s="3244"/>
      <c r="B185" s="3244"/>
      <c r="C185" s="3244"/>
      <c r="D185" s="3244"/>
      <c r="E185" s="3244"/>
      <c r="F185" s="3244"/>
      <c r="G185" s="3244"/>
      <c r="H185" s="3244"/>
      <c r="I185" s="3245"/>
      <c r="J185" s="3245"/>
      <c r="K185" s="3245"/>
      <c r="L185" s="3245"/>
    </row>
    <row r="186" spans="1:12" ht="15.75" customHeight="1">
      <c r="A186" s="3244"/>
      <c r="B186" s="3244"/>
      <c r="C186" s="3244"/>
      <c r="D186" s="3244"/>
      <c r="E186" s="3244"/>
      <c r="F186" s="3244"/>
      <c r="G186" s="3244"/>
      <c r="H186" s="3244"/>
      <c r="I186" s="3245"/>
      <c r="J186" s="3245"/>
      <c r="K186" s="3245"/>
      <c r="L186" s="3245"/>
    </row>
    <row r="187" spans="1:12" ht="15.75" customHeight="1">
      <c r="A187" s="3244"/>
      <c r="B187" s="3244"/>
      <c r="C187" s="3244"/>
      <c r="D187" s="3244"/>
      <c r="E187" s="3244"/>
      <c r="F187" s="3244"/>
      <c r="G187" s="3244"/>
      <c r="H187" s="3244"/>
      <c r="I187" s="3245"/>
      <c r="J187" s="3245"/>
      <c r="K187" s="3245"/>
      <c r="L187" s="3245"/>
    </row>
    <row r="188" spans="1:12" ht="15.75" customHeight="1">
      <c r="A188" s="3244"/>
      <c r="B188" s="3244"/>
      <c r="C188" s="3244"/>
      <c r="D188" s="3244"/>
      <c r="E188" s="3244"/>
      <c r="F188" s="3244"/>
      <c r="G188" s="3244"/>
      <c r="H188" s="3244"/>
      <c r="I188" s="3245"/>
      <c r="J188" s="3245"/>
      <c r="K188" s="3245"/>
      <c r="L188" s="3245"/>
    </row>
    <row r="189" spans="1:12" ht="15.75" customHeight="1">
      <c r="A189" s="3244"/>
      <c r="B189" s="3244"/>
      <c r="C189" s="3244"/>
      <c r="D189" s="3244"/>
      <c r="E189" s="3244"/>
      <c r="F189" s="3244"/>
      <c r="G189" s="3244"/>
      <c r="H189" s="3244"/>
      <c r="I189" s="3245"/>
      <c r="J189" s="3245"/>
      <c r="K189" s="3245"/>
      <c r="L189" s="3245"/>
    </row>
    <row r="190" spans="1:12" ht="15.75" customHeight="1">
      <c r="A190" s="3244"/>
      <c r="B190" s="3244"/>
      <c r="C190" s="3244"/>
      <c r="D190" s="3244"/>
      <c r="E190" s="3244"/>
      <c r="F190" s="3244"/>
      <c r="G190" s="3244"/>
      <c r="H190" s="3244"/>
      <c r="I190" s="3245"/>
      <c r="J190" s="3245"/>
      <c r="K190" s="3245"/>
      <c r="L190" s="3245"/>
    </row>
    <row r="191" spans="1:12" ht="15.75" customHeight="1">
      <c r="A191" s="3244"/>
      <c r="B191" s="3244"/>
      <c r="C191" s="3244"/>
      <c r="D191" s="3244"/>
      <c r="E191" s="3244"/>
      <c r="F191" s="3244"/>
      <c r="G191" s="3244"/>
      <c r="H191" s="3244"/>
      <c r="I191" s="3245"/>
      <c r="J191" s="3245"/>
      <c r="K191" s="3245"/>
      <c r="L191" s="3245"/>
    </row>
    <row r="192" spans="1:12" ht="15.75" customHeight="1">
      <c r="A192" s="3244"/>
      <c r="B192" s="3244"/>
      <c r="C192" s="3244"/>
      <c r="D192" s="3244"/>
      <c r="E192" s="3244"/>
      <c r="F192" s="3244"/>
      <c r="G192" s="3244"/>
      <c r="H192" s="3244"/>
      <c r="I192" s="3245"/>
      <c r="J192" s="3245"/>
      <c r="K192" s="3245"/>
      <c r="L192" s="3245"/>
    </row>
    <row r="193" spans="1:12" ht="15.75" customHeight="1">
      <c r="A193" s="3244"/>
      <c r="B193" s="3244"/>
      <c r="C193" s="3244"/>
      <c r="D193" s="3244"/>
      <c r="E193" s="3244"/>
      <c r="F193" s="3244"/>
      <c r="G193" s="3244"/>
      <c r="H193" s="3244"/>
      <c r="I193" s="3245"/>
      <c r="J193" s="3245"/>
      <c r="K193" s="3245"/>
      <c r="L193" s="3245"/>
    </row>
    <row r="194" spans="1:12" ht="15.75" customHeight="1">
      <c r="A194" s="3244"/>
      <c r="B194" s="3244"/>
      <c r="C194" s="3244"/>
      <c r="D194" s="3244"/>
      <c r="E194" s="3244"/>
      <c r="F194" s="3244"/>
      <c r="G194" s="3244"/>
      <c r="H194" s="3244"/>
      <c r="I194" s="3245"/>
      <c r="J194" s="3245"/>
      <c r="K194" s="3245"/>
      <c r="L194" s="3245"/>
    </row>
    <row r="195" spans="1:12" ht="15.75" customHeight="1">
      <c r="A195" s="3244"/>
      <c r="B195" s="3244"/>
      <c r="C195" s="3244"/>
      <c r="D195" s="3244"/>
      <c r="E195" s="3244"/>
      <c r="F195" s="3244"/>
      <c r="G195" s="3244"/>
      <c r="H195" s="3244"/>
      <c r="I195" s="3245"/>
      <c r="J195" s="3245"/>
      <c r="K195" s="3245"/>
      <c r="L195" s="3245"/>
    </row>
    <row r="196" spans="1:12" ht="15.75" customHeight="1">
      <c r="A196" s="3244"/>
      <c r="B196" s="3244"/>
      <c r="C196" s="3244"/>
      <c r="D196" s="3244"/>
      <c r="E196" s="3244"/>
      <c r="F196" s="3244"/>
      <c r="G196" s="3244"/>
      <c r="H196" s="3244"/>
      <c r="I196" s="3245"/>
      <c r="J196" s="3245"/>
      <c r="K196" s="3245"/>
      <c r="L196" s="3245"/>
    </row>
    <row r="197" spans="1:12" ht="15.75" customHeight="1">
      <c r="A197" s="3244"/>
      <c r="B197" s="3244"/>
      <c r="C197" s="3244"/>
      <c r="D197" s="3244"/>
      <c r="E197" s="3244"/>
      <c r="F197" s="3244"/>
      <c r="G197" s="3244"/>
      <c r="H197" s="3244"/>
      <c r="I197" s="3245"/>
      <c r="J197" s="3245"/>
      <c r="K197" s="3245"/>
      <c r="L197" s="3245"/>
    </row>
    <row r="198" spans="1:12" ht="15.75" customHeight="1">
      <c r="A198" s="3244"/>
      <c r="B198" s="3244"/>
      <c r="C198" s="3244"/>
      <c r="D198" s="3244"/>
      <c r="E198" s="3244"/>
      <c r="F198" s="3244"/>
      <c r="G198" s="3244"/>
      <c r="H198" s="3244"/>
      <c r="I198" s="3245"/>
      <c r="J198" s="3245"/>
      <c r="K198" s="3245"/>
      <c r="L198" s="3245"/>
    </row>
    <row r="199" spans="1:12" ht="15.75" customHeight="1">
      <c r="A199" s="3244"/>
      <c r="B199" s="3244"/>
      <c r="C199" s="3244"/>
      <c r="D199" s="3244"/>
      <c r="E199" s="3244"/>
      <c r="F199" s="3244"/>
      <c r="G199" s="3244"/>
      <c r="H199" s="3244"/>
      <c r="I199" s="3245"/>
      <c r="J199" s="3245"/>
      <c r="K199" s="3245"/>
      <c r="L199" s="3245"/>
    </row>
    <row r="200" spans="1:12" ht="15.75" customHeight="1">
      <c r="A200" s="3244"/>
      <c r="B200" s="3244"/>
      <c r="C200" s="3244"/>
      <c r="D200" s="3244"/>
      <c r="E200" s="3244"/>
      <c r="F200" s="3244"/>
      <c r="G200" s="3244"/>
      <c r="H200" s="3244"/>
      <c r="I200" s="3245"/>
      <c r="J200" s="3245"/>
      <c r="K200" s="3245"/>
      <c r="L200" s="3245"/>
    </row>
    <row r="201" spans="1:12" ht="15.75" customHeight="1">
      <c r="A201" s="3244"/>
      <c r="B201" s="3244"/>
      <c r="C201" s="3244"/>
      <c r="D201" s="3244"/>
      <c r="E201" s="3244"/>
      <c r="F201" s="3244"/>
      <c r="G201" s="3244"/>
      <c r="H201" s="3244"/>
      <c r="I201" s="3245"/>
      <c r="J201" s="3245"/>
      <c r="K201" s="3245"/>
      <c r="L201" s="3245"/>
    </row>
    <row r="202" spans="1:12" ht="15.75" customHeight="1">
      <c r="A202" s="3244"/>
      <c r="B202" s="3244"/>
      <c r="C202" s="3244"/>
      <c r="D202" s="3244"/>
      <c r="E202" s="3244"/>
      <c r="F202" s="3244"/>
      <c r="G202" s="3244"/>
      <c r="H202" s="3244"/>
      <c r="I202" s="3245"/>
      <c r="J202" s="3245"/>
      <c r="K202" s="3245"/>
      <c r="L202" s="3245"/>
    </row>
    <row r="203" spans="1:12" ht="15.75" customHeight="1">
      <c r="A203" s="3244"/>
      <c r="B203" s="3244"/>
      <c r="C203" s="3244"/>
      <c r="D203" s="3244"/>
      <c r="E203" s="3244"/>
      <c r="F203" s="3244"/>
      <c r="G203" s="3244"/>
      <c r="H203" s="3244"/>
      <c r="I203" s="3245"/>
      <c r="J203" s="3245"/>
      <c r="K203" s="3245"/>
      <c r="L203" s="3245"/>
    </row>
    <row r="204" spans="1:12" ht="15.75" customHeight="1">
      <c r="A204" s="3244"/>
      <c r="B204" s="3244"/>
      <c r="C204" s="3244"/>
      <c r="D204" s="3244"/>
      <c r="E204" s="3244"/>
      <c r="F204" s="3244"/>
      <c r="G204" s="3244"/>
      <c r="H204" s="3244"/>
      <c r="I204" s="3245"/>
      <c r="J204" s="3245"/>
      <c r="K204" s="3245"/>
      <c r="L204" s="3245"/>
    </row>
    <row r="205" spans="1:12" ht="15.75" customHeight="1">
      <c r="A205" s="3244"/>
      <c r="B205" s="3244"/>
      <c r="C205" s="3244"/>
      <c r="D205" s="3244"/>
      <c r="E205" s="3244"/>
      <c r="F205" s="3244"/>
      <c r="G205" s="3244"/>
      <c r="H205" s="3244"/>
      <c r="I205" s="3245"/>
      <c r="J205" s="3245"/>
      <c r="K205" s="3245"/>
      <c r="L205" s="3245"/>
    </row>
    <row r="206" spans="1:12" ht="15.75" customHeight="1">
      <c r="A206" s="3244"/>
      <c r="B206" s="3244"/>
      <c r="C206" s="3244"/>
      <c r="D206" s="3244"/>
      <c r="E206" s="3244"/>
      <c r="F206" s="3244"/>
      <c r="G206" s="3244"/>
      <c r="H206" s="3244"/>
      <c r="I206" s="3245"/>
      <c r="J206" s="3245"/>
      <c r="K206" s="3245"/>
      <c r="L206" s="3245"/>
    </row>
    <row r="207" spans="1:12" ht="15.75" customHeight="1">
      <c r="A207" s="3244"/>
      <c r="B207" s="3244"/>
      <c r="C207" s="3244"/>
      <c r="D207" s="3244"/>
      <c r="E207" s="3244"/>
      <c r="F207" s="3244"/>
      <c r="G207" s="3244"/>
      <c r="H207" s="3244"/>
      <c r="I207" s="3245"/>
      <c r="J207" s="3245"/>
      <c r="K207" s="3245"/>
      <c r="L207" s="3245"/>
    </row>
    <row r="208" spans="1:12" ht="15.75" customHeight="1">
      <c r="A208" s="3244"/>
      <c r="B208" s="3244"/>
      <c r="C208" s="3244"/>
      <c r="D208" s="3244"/>
      <c r="E208" s="3244"/>
      <c r="F208" s="3244"/>
      <c r="G208" s="3244"/>
      <c r="H208" s="3244"/>
      <c r="I208" s="3245"/>
      <c r="J208" s="3245"/>
      <c r="K208" s="3245"/>
      <c r="L208" s="3245"/>
    </row>
    <row r="209" spans="1:12" ht="15.75" customHeight="1">
      <c r="A209" s="3244"/>
      <c r="B209" s="3244"/>
      <c r="C209" s="3244"/>
      <c r="D209" s="3244"/>
      <c r="E209" s="3244"/>
      <c r="F209" s="3244"/>
      <c r="G209" s="3244"/>
      <c r="H209" s="3244"/>
      <c r="I209" s="3245"/>
      <c r="J209" s="3245"/>
      <c r="K209" s="3245"/>
      <c r="L209" s="3245"/>
    </row>
    <row r="210" spans="1:12" ht="15.75" customHeight="1">
      <c r="A210" s="3244"/>
      <c r="B210" s="3244"/>
      <c r="C210" s="3244"/>
      <c r="D210" s="3244"/>
      <c r="E210" s="3244"/>
      <c r="F210" s="3244"/>
      <c r="G210" s="3244"/>
      <c r="H210" s="3244"/>
      <c r="I210" s="3245"/>
      <c r="J210" s="3245"/>
      <c r="K210" s="3245"/>
      <c r="L210" s="3245"/>
    </row>
    <row r="211" spans="1:12" ht="15.75" customHeight="1">
      <c r="A211" s="3244"/>
      <c r="B211" s="3244"/>
      <c r="C211" s="3244"/>
      <c r="D211" s="3244"/>
      <c r="E211" s="3244"/>
      <c r="F211" s="3244"/>
      <c r="G211" s="3244"/>
      <c r="H211" s="3244"/>
      <c r="I211" s="3245"/>
      <c r="J211" s="3245"/>
      <c r="K211" s="3245"/>
      <c r="L211" s="3245"/>
    </row>
    <row r="212" spans="1:12" ht="15.75" customHeight="1">
      <c r="A212" s="3244"/>
      <c r="B212" s="3244"/>
      <c r="C212" s="3244"/>
      <c r="D212" s="3244"/>
      <c r="E212" s="3244"/>
      <c r="F212" s="3244"/>
      <c r="G212" s="3244"/>
      <c r="H212" s="3244"/>
      <c r="I212" s="3245"/>
      <c r="J212" s="3245"/>
      <c r="K212" s="3245"/>
      <c r="L212" s="3245"/>
    </row>
    <row r="213" spans="1:12" ht="15.75" customHeight="1">
      <c r="A213" s="3244"/>
      <c r="B213" s="3244"/>
      <c r="C213" s="3244"/>
      <c r="D213" s="3244"/>
      <c r="E213" s="3244"/>
      <c r="F213" s="3244"/>
      <c r="G213" s="3244"/>
      <c r="H213" s="3244"/>
      <c r="I213" s="3245"/>
      <c r="J213" s="3245"/>
      <c r="K213" s="3245"/>
      <c r="L213" s="3245"/>
    </row>
    <row r="214" spans="1:12" ht="15.75" customHeight="1">
      <c r="A214" s="3244"/>
      <c r="B214" s="3244"/>
      <c r="C214" s="3244"/>
      <c r="D214" s="3244"/>
      <c r="E214" s="3244"/>
      <c r="F214" s="3244"/>
      <c r="G214" s="3244"/>
      <c r="H214" s="3244"/>
      <c r="I214" s="3245"/>
      <c r="J214" s="3245"/>
      <c r="K214" s="3245"/>
      <c r="L214" s="3245"/>
    </row>
    <row r="215" spans="1:12" ht="15.75" customHeight="1">
      <c r="A215" s="3244"/>
      <c r="B215" s="3244"/>
      <c r="C215" s="3244"/>
      <c r="D215" s="3244"/>
      <c r="E215" s="3244"/>
      <c r="F215" s="3244"/>
      <c r="G215" s="3244"/>
      <c r="H215" s="3244"/>
      <c r="I215" s="3245"/>
      <c r="J215" s="3245"/>
      <c r="K215" s="3245"/>
      <c r="L215" s="3245"/>
    </row>
    <row r="216" spans="1:12" ht="15.75" customHeight="1">
      <c r="A216" s="3244"/>
      <c r="B216" s="3244"/>
      <c r="C216" s="3244"/>
      <c r="D216" s="3244"/>
      <c r="E216" s="3244"/>
      <c r="F216" s="3244"/>
      <c r="G216" s="3244"/>
      <c r="H216" s="3244"/>
      <c r="I216" s="3245"/>
      <c r="J216" s="3245"/>
      <c r="K216" s="3245"/>
      <c r="L216" s="3245"/>
    </row>
    <row r="217" spans="1:12" ht="15.75" customHeight="1">
      <c r="A217" s="3244"/>
      <c r="B217" s="3244"/>
      <c r="C217" s="3244"/>
      <c r="D217" s="3244"/>
      <c r="E217" s="3244"/>
      <c r="F217" s="3244"/>
      <c r="G217" s="3244"/>
      <c r="H217" s="3244"/>
      <c r="I217" s="3245"/>
      <c r="J217" s="3245"/>
      <c r="K217" s="3245"/>
      <c r="L217" s="3245"/>
    </row>
    <row r="218" spans="1:12" ht="15.75" customHeight="1">
      <c r="A218" s="3244"/>
      <c r="B218" s="3244"/>
      <c r="C218" s="3244"/>
      <c r="D218" s="3244"/>
      <c r="E218" s="3244"/>
      <c r="F218" s="3244"/>
      <c r="G218" s="3244"/>
      <c r="H218" s="3244"/>
      <c r="I218" s="3245"/>
      <c r="J218" s="3245"/>
      <c r="K218" s="3245"/>
      <c r="L218" s="3245"/>
    </row>
    <row r="219" spans="1:12" ht="15.75" customHeight="1">
      <c r="A219" s="3244"/>
      <c r="B219" s="3244"/>
      <c r="C219" s="3244"/>
      <c r="D219" s="3244"/>
      <c r="E219" s="3244"/>
      <c r="F219" s="3244"/>
      <c r="G219" s="3244"/>
      <c r="H219" s="3244"/>
      <c r="I219" s="3245"/>
      <c r="J219" s="3245"/>
      <c r="K219" s="3245"/>
      <c r="L219" s="3245"/>
    </row>
    <row r="220" spans="1:12" ht="15.75" customHeight="1">
      <c r="A220" s="3244"/>
      <c r="B220" s="3244"/>
      <c r="C220" s="3244"/>
      <c r="D220" s="3244"/>
      <c r="E220" s="3244"/>
      <c r="F220" s="3244"/>
      <c r="G220" s="3244"/>
      <c r="H220" s="3244"/>
      <c r="I220" s="3245"/>
      <c r="J220" s="3245"/>
      <c r="K220" s="3245"/>
      <c r="L220" s="3245"/>
    </row>
    <row r="221" spans="1:12" ht="15.75" customHeight="1">
      <c r="A221" s="3244"/>
      <c r="B221" s="3244"/>
      <c r="C221" s="3244"/>
      <c r="D221" s="3244"/>
      <c r="E221" s="3244"/>
      <c r="F221" s="3244"/>
      <c r="G221" s="3244"/>
      <c r="H221" s="3244"/>
      <c r="I221" s="3245"/>
      <c r="J221" s="3245"/>
      <c r="K221" s="3245"/>
      <c r="L221" s="3245"/>
    </row>
    <row r="222" spans="1:12" ht="15.75" customHeight="1">
      <c r="A222" s="3244"/>
      <c r="B222" s="3244"/>
      <c r="C222" s="3244"/>
      <c r="D222" s="3244"/>
      <c r="E222" s="3244"/>
      <c r="F222" s="3244"/>
      <c r="G222" s="3244"/>
      <c r="H222" s="3244"/>
      <c r="I222" s="3245"/>
      <c r="J222" s="3245"/>
      <c r="K222" s="3245"/>
      <c r="L222" s="3245"/>
    </row>
    <row r="223" spans="1:12" ht="15.75" customHeight="1">
      <c r="A223" s="3244"/>
      <c r="B223" s="3244"/>
      <c r="C223" s="3244"/>
      <c r="D223" s="3244"/>
      <c r="E223" s="3244"/>
      <c r="F223" s="3244"/>
      <c r="G223" s="3244"/>
      <c r="H223" s="3244"/>
      <c r="I223" s="3245"/>
      <c r="J223" s="3245"/>
      <c r="K223" s="3245"/>
      <c r="L223" s="3245"/>
    </row>
    <row r="224" spans="1:12" ht="15.75" customHeight="1">
      <c r="A224" s="3244"/>
      <c r="B224" s="3244"/>
      <c r="C224" s="3244"/>
      <c r="D224" s="3244"/>
      <c r="E224" s="3244"/>
      <c r="F224" s="3244"/>
      <c r="G224" s="3244"/>
      <c r="H224" s="3244"/>
      <c r="I224" s="3245"/>
      <c r="J224" s="3245"/>
      <c r="K224" s="3245"/>
      <c r="L224" s="3245"/>
    </row>
    <row r="225" spans="1:12" ht="15.75" customHeight="1">
      <c r="A225" s="3244"/>
      <c r="B225" s="3244"/>
      <c r="C225" s="3244"/>
      <c r="D225" s="3244"/>
      <c r="E225" s="3244"/>
      <c r="F225" s="3244"/>
      <c r="G225" s="3244"/>
      <c r="H225" s="3244"/>
      <c r="I225" s="3245"/>
      <c r="J225" s="3245"/>
      <c r="K225" s="3245"/>
      <c r="L225" s="3245"/>
    </row>
    <row r="226" spans="1:12" ht="15.75" customHeight="1">
      <c r="A226" s="3244"/>
      <c r="B226" s="3244"/>
      <c r="C226" s="3244"/>
      <c r="D226" s="3244"/>
      <c r="E226" s="3244"/>
      <c r="F226" s="3244"/>
      <c r="G226" s="3244"/>
      <c r="H226" s="3244"/>
      <c r="I226" s="3245"/>
      <c r="J226" s="3245"/>
      <c r="K226" s="3245"/>
      <c r="L226" s="3245"/>
    </row>
    <row r="227" spans="1:12" ht="15.75" customHeight="1">
      <c r="A227" s="3244"/>
      <c r="B227" s="3244"/>
      <c r="C227" s="3244"/>
      <c r="D227" s="3244"/>
      <c r="E227" s="3244"/>
      <c r="F227" s="3244"/>
      <c r="G227" s="3244"/>
      <c r="H227" s="3244"/>
      <c r="I227" s="3245"/>
      <c r="J227" s="3245"/>
      <c r="K227" s="3245"/>
      <c r="L227" s="3245"/>
    </row>
    <row r="228" spans="1:12" ht="15.75" customHeight="1">
      <c r="A228" s="3244"/>
      <c r="B228" s="3244"/>
      <c r="C228" s="3244"/>
      <c r="D228" s="3244"/>
      <c r="E228" s="3244"/>
      <c r="F228" s="3244"/>
      <c r="G228" s="3244"/>
      <c r="H228" s="3244"/>
      <c r="I228" s="3245"/>
      <c r="J228" s="3245"/>
      <c r="K228" s="3245"/>
      <c r="L228" s="3245"/>
    </row>
    <row r="229" spans="1:12" ht="15.75" customHeight="1">
      <c r="A229" s="3244"/>
      <c r="B229" s="3244"/>
      <c r="C229" s="3244"/>
      <c r="D229" s="3244"/>
      <c r="E229" s="3244"/>
      <c r="F229" s="3244"/>
      <c r="G229" s="3244"/>
      <c r="H229" s="3244"/>
      <c r="I229" s="3245"/>
      <c r="J229" s="3245"/>
      <c r="K229" s="3245"/>
      <c r="L229" s="3245"/>
    </row>
    <row r="230" spans="1:12" ht="15.75" customHeight="1">
      <c r="A230" s="3244"/>
      <c r="B230" s="3244"/>
      <c r="C230" s="3244"/>
      <c r="D230" s="3244"/>
      <c r="E230" s="3244"/>
      <c r="F230" s="3244"/>
      <c r="G230" s="3244"/>
      <c r="H230" s="3244"/>
      <c r="I230" s="3245"/>
      <c r="J230" s="3245"/>
      <c r="K230" s="3245"/>
      <c r="L230" s="3245"/>
    </row>
    <row r="231" spans="1:12" ht="15.75" customHeight="1">
      <c r="A231" s="3244"/>
      <c r="B231" s="3244"/>
      <c r="C231" s="3244"/>
      <c r="D231" s="3244"/>
      <c r="E231" s="3244"/>
      <c r="F231" s="3244"/>
      <c r="G231" s="3244"/>
      <c r="H231" s="3244"/>
      <c r="I231" s="3245"/>
      <c r="J231" s="3245"/>
      <c r="K231" s="3245"/>
      <c r="L231" s="3245"/>
    </row>
    <row r="232" spans="1:12" ht="15.75" customHeight="1">
      <c r="A232" s="3244"/>
      <c r="B232" s="3244"/>
      <c r="C232" s="3244"/>
      <c r="D232" s="3244"/>
      <c r="E232" s="3244"/>
      <c r="F232" s="3244"/>
      <c r="G232" s="3244"/>
      <c r="H232" s="3244"/>
      <c r="I232" s="3245"/>
      <c r="J232" s="3245"/>
      <c r="K232" s="3245"/>
      <c r="L232" s="3245"/>
    </row>
    <row r="233" spans="1:12" ht="15.75" customHeight="1">
      <c r="A233" s="3244"/>
      <c r="B233" s="3244"/>
      <c r="C233" s="3244"/>
      <c r="D233" s="3244"/>
      <c r="E233" s="3244"/>
      <c r="F233" s="3244"/>
      <c r="G233" s="3244"/>
      <c r="H233" s="3244"/>
      <c r="I233" s="3245"/>
      <c r="J233" s="3245"/>
      <c r="K233" s="3245"/>
      <c r="L233" s="3245"/>
    </row>
    <row r="234" spans="1:12" ht="15.75" customHeight="1">
      <c r="A234" s="3244"/>
      <c r="B234" s="3244"/>
      <c r="C234" s="3244"/>
      <c r="D234" s="3244"/>
      <c r="E234" s="3244"/>
      <c r="F234" s="3244"/>
      <c r="G234" s="3244"/>
      <c r="H234" s="3244"/>
      <c r="I234" s="3245"/>
      <c r="J234" s="3245"/>
      <c r="K234" s="3245"/>
      <c r="L234" s="3245"/>
    </row>
    <row r="235" spans="1:12" ht="15.75" customHeight="1">
      <c r="A235" s="3244"/>
      <c r="B235" s="3244"/>
      <c r="C235" s="3244"/>
      <c r="D235" s="3244"/>
      <c r="E235" s="3244"/>
      <c r="F235" s="3244"/>
      <c r="G235" s="3244"/>
      <c r="H235" s="3244"/>
      <c r="I235" s="3245"/>
      <c r="J235" s="3245"/>
      <c r="K235" s="3245"/>
      <c r="L235" s="3245"/>
    </row>
    <row r="236" spans="1:12" ht="15.75" customHeight="1">
      <c r="A236" s="3244"/>
      <c r="B236" s="3244"/>
      <c r="C236" s="3244"/>
      <c r="D236" s="3244"/>
      <c r="E236" s="3244"/>
      <c r="F236" s="3244"/>
      <c r="G236" s="3244"/>
      <c r="H236" s="3244"/>
      <c r="I236" s="3245"/>
      <c r="J236" s="3245"/>
      <c r="K236" s="3245"/>
      <c r="L236" s="3245"/>
    </row>
    <row r="237" spans="1:12" ht="15.75" customHeight="1">
      <c r="A237" s="3244"/>
      <c r="B237" s="3244"/>
      <c r="C237" s="3244"/>
      <c r="D237" s="3244"/>
      <c r="E237" s="3244"/>
      <c r="F237" s="3244"/>
      <c r="G237" s="3244"/>
      <c r="H237" s="3244"/>
      <c r="I237" s="3245"/>
      <c r="J237" s="3245"/>
      <c r="K237" s="3245"/>
      <c r="L237" s="3245"/>
    </row>
    <row r="238" spans="1:12" ht="15.75" customHeight="1">
      <c r="A238" s="3244"/>
      <c r="B238" s="3244"/>
      <c r="C238" s="3244"/>
      <c r="D238" s="3244"/>
      <c r="E238" s="3244"/>
      <c r="F238" s="3244"/>
      <c r="G238" s="3244"/>
      <c r="H238" s="3244"/>
      <c r="I238" s="3245"/>
      <c r="J238" s="3245"/>
      <c r="K238" s="3245"/>
      <c r="L238" s="3245"/>
    </row>
    <row r="239" spans="1:12" ht="15.75" customHeight="1">
      <c r="A239" s="3244"/>
      <c r="B239" s="3244"/>
      <c r="C239" s="3244"/>
      <c r="D239" s="3244"/>
      <c r="E239" s="3244"/>
      <c r="F239" s="3244"/>
      <c r="G239" s="3244"/>
      <c r="H239" s="3244"/>
      <c r="I239" s="3245"/>
      <c r="J239" s="3245"/>
      <c r="K239" s="3245"/>
      <c r="L239" s="3245"/>
    </row>
    <row r="240" spans="1:12" ht="15.75" customHeight="1">
      <c r="A240" s="3244"/>
      <c r="B240" s="3244"/>
      <c r="C240" s="3244"/>
      <c r="D240" s="3244"/>
      <c r="E240" s="3244"/>
      <c r="F240" s="3244"/>
      <c r="G240" s="3244"/>
      <c r="H240" s="3244"/>
      <c r="I240" s="3245"/>
      <c r="J240" s="3245"/>
      <c r="K240" s="3245"/>
      <c r="L240" s="3245"/>
    </row>
    <row r="241" spans="1:12" ht="15.75" customHeight="1">
      <c r="A241" s="3244"/>
      <c r="B241" s="3244"/>
      <c r="C241" s="3244"/>
      <c r="D241" s="3244"/>
      <c r="E241" s="3244"/>
      <c r="F241" s="3244"/>
      <c r="G241" s="3244"/>
      <c r="H241" s="3244"/>
      <c r="I241" s="3245"/>
      <c r="J241" s="3245"/>
      <c r="K241" s="3245"/>
      <c r="L241" s="3245"/>
    </row>
    <row r="242" spans="1:12" ht="15.75" customHeight="1">
      <c r="A242" s="3244"/>
      <c r="B242" s="3244"/>
      <c r="C242" s="3244"/>
      <c r="D242" s="3244"/>
      <c r="E242" s="3244"/>
      <c r="F242" s="3244"/>
      <c r="G242" s="3244"/>
      <c r="H242" s="3244"/>
      <c r="I242" s="3245"/>
      <c r="J242" s="3245"/>
      <c r="K242" s="3245"/>
      <c r="L242" s="3245"/>
    </row>
    <row r="243" spans="1:12" ht="15.75" customHeight="1">
      <c r="A243" s="3244"/>
      <c r="B243" s="3244"/>
      <c r="C243" s="3244"/>
      <c r="D243" s="3244"/>
      <c r="E243" s="3244"/>
      <c r="F243" s="3244"/>
      <c r="G243" s="3244"/>
      <c r="H243" s="3244"/>
      <c r="I243" s="3245"/>
      <c r="J243" s="3245"/>
      <c r="K243" s="3245"/>
      <c r="L243" s="3245"/>
    </row>
    <row r="244" spans="1:12" ht="15.75" customHeight="1">
      <c r="A244" s="3244"/>
      <c r="B244" s="3244"/>
      <c r="C244" s="3244"/>
      <c r="D244" s="3244"/>
      <c r="E244" s="3244"/>
      <c r="F244" s="3244"/>
      <c r="G244" s="3244"/>
      <c r="H244" s="3244"/>
      <c r="I244" s="3245"/>
      <c r="J244" s="3245"/>
      <c r="K244" s="3245"/>
      <c r="L244" s="3245"/>
    </row>
    <row r="245" spans="1:12" ht="15.75" customHeight="1">
      <c r="A245" s="3244"/>
      <c r="B245" s="3244"/>
      <c r="C245" s="3244"/>
      <c r="D245" s="3244"/>
      <c r="E245" s="3244"/>
      <c r="F245" s="3244"/>
      <c r="G245" s="3244"/>
      <c r="H245" s="3244"/>
      <c r="I245" s="3245"/>
      <c r="J245" s="3245"/>
      <c r="K245" s="3245"/>
      <c r="L245" s="3245"/>
    </row>
    <row r="246" spans="1:12" ht="15.75" customHeight="1">
      <c r="A246" s="3244"/>
      <c r="B246" s="3244"/>
      <c r="C246" s="3244"/>
      <c r="D246" s="3244"/>
      <c r="E246" s="3244"/>
      <c r="F246" s="3244"/>
      <c r="G246" s="3244"/>
      <c r="H246" s="3244"/>
      <c r="I246" s="3245"/>
      <c r="J246" s="3245"/>
      <c r="K246" s="3245"/>
      <c r="L246" s="3245"/>
    </row>
    <row r="247" spans="1:12" ht="15.75" customHeight="1">
      <c r="A247" s="3244"/>
      <c r="B247" s="3244"/>
      <c r="C247" s="3244"/>
      <c r="D247" s="3244"/>
      <c r="E247" s="3244"/>
      <c r="F247" s="3244"/>
      <c r="G247" s="3244"/>
      <c r="H247" s="3244"/>
      <c r="I247" s="3245"/>
      <c r="J247" s="3245"/>
      <c r="K247" s="3245"/>
      <c r="L247" s="3245"/>
    </row>
    <row r="248" spans="1:12" ht="15.75" customHeight="1">
      <c r="A248" s="3244"/>
      <c r="B248" s="3244"/>
      <c r="C248" s="3244"/>
      <c r="D248" s="3244"/>
      <c r="E248" s="3244"/>
      <c r="F248" s="3244"/>
      <c r="G248" s="3244"/>
      <c r="H248" s="3244"/>
      <c r="I248" s="3245"/>
      <c r="J248" s="3245"/>
      <c r="K248" s="3245"/>
      <c r="L248" s="3245"/>
    </row>
    <row r="249" spans="1:12" ht="15.75" customHeight="1">
      <c r="A249" s="3244"/>
      <c r="B249" s="3244"/>
      <c r="C249" s="3244"/>
      <c r="D249" s="3244"/>
      <c r="E249" s="3244"/>
      <c r="F249" s="3244"/>
      <c r="G249" s="3244"/>
      <c r="H249" s="3244"/>
      <c r="I249" s="3245"/>
      <c r="J249" s="3245"/>
      <c r="K249" s="3245"/>
      <c r="L249" s="3245"/>
    </row>
    <row r="250" spans="1:12" ht="15.75" customHeight="1">
      <c r="A250" s="3244"/>
      <c r="B250" s="3244"/>
      <c r="C250" s="3244"/>
      <c r="D250" s="3244"/>
      <c r="E250" s="3244"/>
      <c r="F250" s="3244"/>
      <c r="G250" s="3244"/>
      <c r="H250" s="3244"/>
      <c r="I250" s="3245"/>
      <c r="J250" s="3245"/>
      <c r="K250" s="3245"/>
      <c r="L250" s="3245"/>
    </row>
    <row r="251" spans="1:12" ht="15.75" customHeight="1">
      <c r="A251" s="3244"/>
      <c r="B251" s="3244"/>
      <c r="C251" s="3244"/>
      <c r="D251" s="3244"/>
      <c r="E251" s="3244"/>
      <c r="F251" s="3244"/>
      <c r="G251" s="3244"/>
      <c r="H251" s="3244"/>
      <c r="I251" s="3245"/>
      <c r="J251" s="3245"/>
      <c r="K251" s="3245"/>
      <c r="L251" s="3245"/>
    </row>
    <row r="252" spans="1:12" ht="15.75" customHeight="1">
      <c r="A252" s="3244"/>
      <c r="B252" s="3244"/>
      <c r="C252" s="3244"/>
      <c r="D252" s="3244"/>
      <c r="E252" s="3244"/>
      <c r="F252" s="3244"/>
      <c r="G252" s="3244"/>
      <c r="H252" s="3244"/>
      <c r="I252" s="3245"/>
      <c r="J252" s="3245"/>
      <c r="K252" s="3245"/>
      <c r="L252" s="3245"/>
    </row>
    <row r="253" spans="1:12" ht="15.75" customHeight="1">
      <c r="A253" s="3244"/>
      <c r="B253" s="3244"/>
      <c r="C253" s="3244"/>
      <c r="D253" s="3244"/>
      <c r="E253" s="3244"/>
      <c r="F253" s="3244"/>
      <c r="G253" s="3244"/>
      <c r="H253" s="3244"/>
      <c r="I253" s="3245"/>
      <c r="J253" s="3245"/>
      <c r="K253" s="3245"/>
      <c r="L253" s="3245"/>
    </row>
    <row r="254" spans="1:12" ht="15.75" customHeight="1">
      <c r="A254" s="3244"/>
      <c r="B254" s="3244"/>
      <c r="C254" s="3244"/>
      <c r="D254" s="3244"/>
      <c r="E254" s="3244"/>
      <c r="F254" s="3244"/>
      <c r="G254" s="3244"/>
      <c r="H254" s="3244"/>
      <c r="I254" s="3245"/>
      <c r="J254" s="3245"/>
      <c r="K254" s="3245"/>
      <c r="L254" s="3245"/>
    </row>
    <row r="255" spans="1:12" ht="15.75" customHeight="1">
      <c r="A255" s="3244"/>
      <c r="B255" s="3244"/>
      <c r="C255" s="3244"/>
      <c r="D255" s="3244"/>
      <c r="E255" s="3244"/>
      <c r="F255" s="3244"/>
      <c r="G255" s="3244"/>
      <c r="H255" s="3244"/>
      <c r="I255" s="3245"/>
      <c r="J255" s="3245"/>
      <c r="K255" s="3245"/>
      <c r="L255" s="3245"/>
    </row>
    <row r="256" spans="1:12" ht="15.75" customHeight="1">
      <c r="A256" s="3244"/>
      <c r="B256" s="3244"/>
      <c r="C256" s="3244"/>
      <c r="D256" s="3244"/>
      <c r="E256" s="3244"/>
      <c r="F256" s="3244"/>
      <c r="G256" s="3244"/>
      <c r="H256" s="3244"/>
      <c r="I256" s="3245"/>
      <c r="J256" s="3245"/>
      <c r="K256" s="3245"/>
      <c r="L256" s="3245"/>
    </row>
    <row r="257" spans="1:12" ht="15.75" customHeight="1">
      <c r="A257" s="3244"/>
      <c r="B257" s="3244"/>
      <c r="C257" s="3244"/>
      <c r="D257" s="3244"/>
      <c r="E257" s="3244"/>
      <c r="F257" s="3244"/>
      <c r="G257" s="3244"/>
      <c r="H257" s="3244"/>
      <c r="I257" s="3245"/>
      <c r="J257" s="3245"/>
      <c r="K257" s="3245"/>
      <c r="L257" s="3245"/>
    </row>
    <row r="258" spans="1:12" ht="15.75" customHeight="1">
      <c r="A258" s="3244"/>
      <c r="B258" s="3244"/>
      <c r="C258" s="3244"/>
      <c r="D258" s="3244"/>
      <c r="E258" s="3244"/>
      <c r="F258" s="3244"/>
      <c r="G258" s="3244"/>
      <c r="H258" s="3244"/>
      <c r="I258" s="3245"/>
      <c r="J258" s="3245"/>
      <c r="K258" s="3245"/>
      <c r="L258" s="3245"/>
    </row>
    <row r="259" spans="1:12" ht="15.75" customHeight="1">
      <c r="A259" s="3244"/>
      <c r="B259" s="3244"/>
      <c r="C259" s="3244"/>
      <c r="D259" s="3244"/>
      <c r="E259" s="3244"/>
      <c r="F259" s="3244"/>
      <c r="G259" s="3244"/>
      <c r="H259" s="3244"/>
      <c r="I259" s="3245"/>
      <c r="J259" s="3245"/>
      <c r="K259" s="3245"/>
      <c r="L259" s="3245"/>
    </row>
    <row r="260" spans="1:12" ht="15.75" customHeight="1">
      <c r="A260" s="3244"/>
      <c r="B260" s="3244"/>
      <c r="C260" s="3244"/>
      <c r="D260" s="3244"/>
      <c r="E260" s="3244"/>
      <c r="F260" s="3244"/>
      <c r="G260" s="3244"/>
      <c r="H260" s="3244"/>
      <c r="I260" s="3245"/>
      <c r="J260" s="3245"/>
      <c r="K260" s="3245"/>
      <c r="L260" s="3245"/>
    </row>
    <row r="261" spans="1:12" ht="15.75" customHeight="1">
      <c r="A261" s="3244"/>
      <c r="B261" s="3244"/>
      <c r="C261" s="3244"/>
      <c r="D261" s="3244"/>
      <c r="E261" s="3244"/>
      <c r="F261" s="3244"/>
      <c r="G261" s="3244"/>
      <c r="H261" s="3244"/>
      <c r="I261" s="3245"/>
      <c r="J261" s="3245"/>
      <c r="K261" s="3245"/>
      <c r="L261" s="3245"/>
    </row>
    <row r="262" spans="1:12" ht="15.75" customHeight="1">
      <c r="A262" s="3244"/>
      <c r="B262" s="3244"/>
      <c r="C262" s="3244"/>
      <c r="D262" s="3244"/>
      <c r="E262" s="3244"/>
      <c r="F262" s="3244"/>
      <c r="G262" s="3244"/>
      <c r="H262" s="3244"/>
      <c r="I262" s="3245"/>
      <c r="J262" s="3245"/>
      <c r="K262" s="3245"/>
      <c r="L262" s="3245"/>
    </row>
    <row r="263" spans="1:12" ht="15.75" customHeight="1">
      <c r="A263" s="3244"/>
      <c r="B263" s="3244"/>
      <c r="C263" s="3244"/>
      <c r="D263" s="3244"/>
      <c r="E263" s="3244"/>
      <c r="F263" s="3244"/>
      <c r="G263" s="3244"/>
      <c r="H263" s="3244"/>
      <c r="I263" s="3245"/>
      <c r="J263" s="3245"/>
      <c r="K263" s="3245"/>
      <c r="L263" s="3245"/>
    </row>
    <row r="264" spans="1:12" ht="15.75" customHeight="1">
      <c r="A264" s="3244"/>
      <c r="B264" s="3244"/>
      <c r="C264" s="3244"/>
      <c r="D264" s="3244"/>
      <c r="E264" s="3244"/>
      <c r="F264" s="3244"/>
      <c r="G264" s="3244"/>
      <c r="H264" s="3244"/>
      <c r="I264" s="3245"/>
      <c r="J264" s="3245"/>
      <c r="K264" s="3245"/>
      <c r="L264" s="3245"/>
    </row>
    <row r="265" spans="1:12" ht="15.75" customHeight="1">
      <c r="A265" s="3244"/>
      <c r="B265" s="3244"/>
      <c r="C265" s="3244"/>
      <c r="D265" s="3244"/>
      <c r="E265" s="3244"/>
      <c r="F265" s="3244"/>
      <c r="G265" s="3244"/>
      <c r="H265" s="3244"/>
      <c r="I265" s="3245"/>
      <c r="J265" s="3245"/>
      <c r="K265" s="3245"/>
      <c r="L265" s="3245"/>
    </row>
    <row r="266" spans="1:12" ht="15.75" customHeight="1">
      <c r="A266" s="3244"/>
      <c r="B266" s="3244"/>
      <c r="C266" s="3244"/>
      <c r="D266" s="3244"/>
      <c r="E266" s="3244"/>
      <c r="F266" s="3244"/>
      <c r="G266" s="3244"/>
      <c r="H266" s="3244"/>
      <c r="I266" s="3245"/>
      <c r="J266" s="3245"/>
      <c r="K266" s="3245"/>
      <c r="L266" s="3245"/>
    </row>
    <row r="267" spans="1:12" ht="15.75" customHeight="1">
      <c r="A267" s="3244"/>
      <c r="B267" s="3244"/>
      <c r="C267" s="3244"/>
      <c r="D267" s="3244"/>
      <c r="E267" s="3244"/>
      <c r="F267" s="3244"/>
      <c r="G267" s="3244"/>
      <c r="H267" s="3244"/>
      <c r="I267" s="3245"/>
      <c r="J267" s="3245"/>
      <c r="K267" s="3245"/>
      <c r="L267" s="3245"/>
    </row>
    <row r="268" spans="1:12" ht="15.75" customHeight="1">
      <c r="A268" s="3244"/>
      <c r="B268" s="3244"/>
      <c r="C268" s="3244"/>
      <c r="D268" s="3244"/>
      <c r="E268" s="3244"/>
      <c r="F268" s="3244"/>
      <c r="G268" s="3244"/>
      <c r="H268" s="3244"/>
      <c r="I268" s="3245"/>
      <c r="J268" s="3245"/>
      <c r="K268" s="3245"/>
      <c r="L268" s="3245"/>
    </row>
    <row r="269" spans="1:12" ht="15.75" customHeight="1">
      <c r="A269" s="3244"/>
      <c r="B269" s="3244"/>
      <c r="C269" s="3244"/>
      <c r="D269" s="3244"/>
      <c r="E269" s="3244"/>
      <c r="F269" s="3244"/>
      <c r="G269" s="3244"/>
      <c r="H269" s="3244"/>
      <c r="I269" s="3245"/>
      <c r="J269" s="3245"/>
      <c r="K269" s="3245"/>
      <c r="L269" s="3245"/>
    </row>
    <row r="270" spans="1:12" ht="15.75" customHeight="1">
      <c r="A270" s="3244"/>
      <c r="B270" s="3244"/>
      <c r="C270" s="3244"/>
      <c r="D270" s="3244"/>
      <c r="E270" s="3244"/>
      <c r="F270" s="3244"/>
      <c r="G270" s="3244"/>
      <c r="H270" s="3244"/>
      <c r="I270" s="3245"/>
      <c r="J270" s="3245"/>
      <c r="K270" s="3245"/>
      <c r="L270" s="3245"/>
    </row>
    <row r="271" spans="1:12" ht="15.75" customHeight="1">
      <c r="A271" s="3244"/>
      <c r="B271" s="3244"/>
      <c r="C271" s="3244"/>
      <c r="D271" s="3244"/>
      <c r="E271" s="3244"/>
      <c r="F271" s="3244"/>
      <c r="G271" s="3244"/>
      <c r="H271" s="3244"/>
      <c r="I271" s="3245"/>
      <c r="J271" s="3245"/>
      <c r="K271" s="3245"/>
      <c r="L271" s="3245"/>
    </row>
    <row r="272" spans="1:12" ht="15.75" customHeight="1">
      <c r="A272" s="3244"/>
      <c r="B272" s="3244"/>
      <c r="C272" s="3244"/>
      <c r="D272" s="3244"/>
      <c r="E272" s="3244"/>
      <c r="F272" s="3244"/>
      <c r="G272" s="3244"/>
      <c r="H272" s="3244"/>
      <c r="I272" s="3245"/>
      <c r="J272" s="3245"/>
      <c r="K272" s="3245"/>
      <c r="L272" s="3245"/>
    </row>
    <row r="273" spans="1:12" ht="15.75" customHeight="1">
      <c r="A273" s="3244"/>
      <c r="B273" s="3244"/>
      <c r="C273" s="3244"/>
      <c r="D273" s="3244"/>
      <c r="E273" s="3244"/>
      <c r="F273" s="3244"/>
      <c r="G273" s="3244"/>
      <c r="H273" s="3244"/>
      <c r="I273" s="3245"/>
      <c r="J273" s="3245"/>
      <c r="K273" s="3245"/>
      <c r="L273" s="3245"/>
    </row>
    <row r="274" spans="1:12" ht="15.75" customHeight="1">
      <c r="A274" s="3244"/>
      <c r="B274" s="3244"/>
      <c r="C274" s="3244"/>
      <c r="D274" s="3244"/>
      <c r="E274" s="3244"/>
      <c r="F274" s="3244"/>
      <c r="G274" s="3244"/>
      <c r="H274" s="3244"/>
      <c r="I274" s="3245"/>
      <c r="J274" s="3245"/>
      <c r="K274" s="3245"/>
      <c r="L274" s="3245"/>
    </row>
    <row r="275" spans="1:12" ht="15.75" customHeight="1">
      <c r="A275" s="3244"/>
      <c r="B275" s="3244"/>
      <c r="C275" s="3244"/>
      <c r="D275" s="3244"/>
      <c r="E275" s="3244"/>
      <c r="F275" s="3244"/>
      <c r="G275" s="3244"/>
      <c r="H275" s="3244"/>
      <c r="I275" s="3245"/>
      <c r="J275" s="3245"/>
      <c r="K275" s="3245"/>
      <c r="L275" s="3245"/>
    </row>
    <row r="276" spans="1:12" ht="15.75" customHeight="1">
      <c r="A276" s="3244"/>
      <c r="B276" s="3244"/>
      <c r="C276" s="3244"/>
      <c r="D276" s="3244"/>
      <c r="E276" s="3244"/>
      <c r="F276" s="3244"/>
      <c r="G276" s="3244"/>
      <c r="H276" s="3244"/>
      <c r="I276" s="3245"/>
      <c r="J276" s="3245"/>
      <c r="K276" s="3245"/>
      <c r="L276" s="3245"/>
    </row>
    <row r="277" spans="1:12" ht="15.75" customHeight="1">
      <c r="A277" s="3244"/>
      <c r="B277" s="3244"/>
      <c r="C277" s="3244"/>
      <c r="D277" s="3244"/>
      <c r="E277" s="3244"/>
      <c r="F277" s="3244"/>
      <c r="G277" s="3244"/>
      <c r="H277" s="3244"/>
      <c r="I277" s="3245"/>
      <c r="J277" s="3245"/>
      <c r="K277" s="3245"/>
      <c r="L277" s="3245"/>
    </row>
    <row r="278" spans="1:12" ht="15.75" customHeight="1">
      <c r="A278" s="3244"/>
      <c r="B278" s="3244"/>
      <c r="C278" s="3244"/>
      <c r="D278" s="3244"/>
      <c r="E278" s="3244"/>
      <c r="F278" s="3244"/>
      <c r="G278" s="3244"/>
      <c r="H278" s="3244"/>
      <c r="I278" s="3245"/>
      <c r="J278" s="3245"/>
      <c r="K278" s="3245"/>
      <c r="L278" s="3245"/>
    </row>
    <row r="279" spans="1:12" ht="15.75" customHeight="1">
      <c r="A279" s="3244"/>
      <c r="B279" s="3244"/>
      <c r="C279" s="3244"/>
      <c r="D279" s="3244"/>
      <c r="E279" s="3244"/>
      <c r="F279" s="3244"/>
      <c r="G279" s="3244"/>
      <c r="H279" s="3244"/>
      <c r="I279" s="3245"/>
      <c r="J279" s="3245"/>
      <c r="K279" s="3245"/>
      <c r="L279" s="3245"/>
    </row>
    <row r="280" spans="1:12" ht="15.75" customHeight="1">
      <c r="A280" s="3244"/>
      <c r="B280" s="3244"/>
      <c r="C280" s="3244"/>
      <c r="D280" s="3244"/>
      <c r="E280" s="3244"/>
      <c r="F280" s="3244"/>
      <c r="G280" s="3244"/>
      <c r="H280" s="3244"/>
      <c r="I280" s="3245"/>
      <c r="J280" s="3245"/>
      <c r="K280" s="3245"/>
      <c r="L280" s="3245"/>
    </row>
    <row r="281" spans="1:12" ht="15.75" customHeight="1">
      <c r="A281" s="3244"/>
      <c r="B281" s="3244"/>
      <c r="C281" s="3244"/>
      <c r="D281" s="3244"/>
      <c r="E281" s="3244"/>
      <c r="F281" s="3244"/>
      <c r="G281" s="3244"/>
      <c r="H281" s="3244"/>
      <c r="I281" s="3245"/>
      <c r="J281" s="3245"/>
      <c r="K281" s="3245"/>
      <c r="L281" s="3245"/>
    </row>
    <row r="282" spans="1:12" ht="15.75" customHeight="1">
      <c r="A282" s="3244"/>
      <c r="B282" s="3244"/>
      <c r="C282" s="3244"/>
      <c r="D282" s="3244"/>
      <c r="E282" s="3244"/>
      <c r="F282" s="3244"/>
      <c r="G282" s="3244"/>
      <c r="H282" s="3244"/>
      <c r="I282" s="3245"/>
      <c r="J282" s="3245"/>
      <c r="K282" s="3245"/>
      <c r="L282" s="3245"/>
    </row>
    <row r="283" spans="1:12" ht="15.75" customHeight="1">
      <c r="A283" s="3244"/>
      <c r="B283" s="3244"/>
      <c r="C283" s="3244"/>
      <c r="D283" s="3244"/>
      <c r="E283" s="3244"/>
      <c r="F283" s="3244"/>
      <c r="G283" s="3244"/>
      <c r="H283" s="3244"/>
      <c r="I283" s="3245"/>
      <c r="J283" s="3245"/>
      <c r="K283" s="3245"/>
      <c r="L283" s="3245"/>
    </row>
    <row r="284" spans="1:12" ht="15.75" customHeight="1">
      <c r="A284" s="3244"/>
      <c r="B284" s="3244"/>
      <c r="C284" s="3244"/>
      <c r="D284" s="3244"/>
      <c r="E284" s="3244"/>
      <c r="F284" s="3244"/>
      <c r="G284" s="3244"/>
      <c r="H284" s="3244"/>
      <c r="I284" s="3245"/>
      <c r="J284" s="3245"/>
      <c r="K284" s="3245"/>
      <c r="L284" s="3245"/>
    </row>
    <row r="285" spans="1:12" ht="15.75" customHeight="1">
      <c r="A285" s="3244"/>
      <c r="B285" s="3244"/>
      <c r="C285" s="3244"/>
      <c r="D285" s="3244"/>
      <c r="E285" s="3244"/>
      <c r="F285" s="3244"/>
      <c r="G285" s="3244"/>
      <c r="H285" s="3244"/>
      <c r="I285" s="3245"/>
      <c r="J285" s="3245"/>
      <c r="K285" s="3245"/>
      <c r="L285" s="3245"/>
    </row>
    <row r="286" spans="1:12" ht="15.75" customHeight="1">
      <c r="A286" s="3244"/>
      <c r="B286" s="3244"/>
      <c r="C286" s="3244"/>
      <c r="D286" s="3244"/>
      <c r="E286" s="3244"/>
      <c r="F286" s="3244"/>
      <c r="G286" s="3244"/>
      <c r="H286" s="3244"/>
      <c r="I286" s="3245"/>
      <c r="J286" s="3245"/>
      <c r="K286" s="3245"/>
      <c r="L286" s="3245"/>
    </row>
    <row r="287" spans="1:12" ht="15.75" customHeight="1">
      <c r="A287" s="3244"/>
      <c r="B287" s="3244"/>
      <c r="C287" s="3244"/>
      <c r="D287" s="3244"/>
      <c r="E287" s="3244"/>
      <c r="F287" s="3244"/>
      <c r="G287" s="3244"/>
      <c r="H287" s="3244"/>
      <c r="I287" s="3245"/>
      <c r="J287" s="3245"/>
      <c r="K287" s="3245"/>
      <c r="L287" s="3245"/>
    </row>
    <row r="288" spans="1:12" ht="15.75" customHeight="1">
      <c r="A288" s="3244"/>
      <c r="B288" s="3244"/>
      <c r="C288" s="3244"/>
      <c r="D288" s="3244"/>
      <c r="E288" s="3244"/>
      <c r="F288" s="3244"/>
      <c r="G288" s="3244"/>
      <c r="H288" s="3244"/>
      <c r="I288" s="3245"/>
      <c r="J288" s="3245"/>
      <c r="K288" s="3245"/>
      <c r="L288" s="3245"/>
    </row>
    <row r="289" spans="1:12" ht="15.75" customHeight="1">
      <c r="A289" s="3244"/>
      <c r="B289" s="3244"/>
      <c r="C289" s="3244"/>
      <c r="D289" s="3244"/>
      <c r="E289" s="3244"/>
      <c r="F289" s="3244"/>
      <c r="G289" s="3244"/>
      <c r="H289" s="3244"/>
      <c r="I289" s="3245"/>
      <c r="J289" s="3245"/>
      <c r="K289" s="3245"/>
      <c r="L289" s="3245"/>
    </row>
    <row r="290" spans="1:12" ht="15.75" customHeight="1">
      <c r="A290" s="3244"/>
      <c r="B290" s="3244"/>
      <c r="C290" s="3244"/>
      <c r="D290" s="3244"/>
      <c r="E290" s="3244"/>
      <c r="F290" s="3244"/>
      <c r="G290" s="3244"/>
      <c r="H290" s="3244"/>
      <c r="I290" s="3245"/>
      <c r="J290" s="3245"/>
      <c r="K290" s="3245"/>
      <c r="L290" s="3245"/>
    </row>
    <row r="291" spans="1:12" ht="15.75" customHeight="1">
      <c r="A291" s="3244"/>
      <c r="B291" s="3244"/>
      <c r="C291" s="3244"/>
      <c r="D291" s="3244"/>
      <c r="E291" s="3244"/>
      <c r="F291" s="3244"/>
      <c r="G291" s="3244"/>
      <c r="H291" s="3244"/>
      <c r="I291" s="3245"/>
      <c r="J291" s="3245"/>
      <c r="K291" s="3245"/>
      <c r="L291" s="3245"/>
    </row>
    <row r="292" spans="1:12" ht="15.75" customHeight="1">
      <c r="A292" s="3244"/>
      <c r="B292" s="3244"/>
      <c r="C292" s="3244"/>
      <c r="D292" s="3244"/>
      <c r="E292" s="3244"/>
      <c r="F292" s="3244"/>
      <c r="G292" s="3244"/>
      <c r="H292" s="3244"/>
      <c r="I292" s="3245"/>
      <c r="J292" s="3245"/>
      <c r="K292" s="3245"/>
      <c r="L292" s="3245"/>
    </row>
    <row r="293" spans="1:12" ht="15.75" customHeight="1">
      <c r="A293" s="3244"/>
      <c r="B293" s="3244"/>
      <c r="C293" s="3244"/>
      <c r="D293" s="3244"/>
      <c r="E293" s="3244"/>
      <c r="F293" s="3244"/>
      <c r="G293" s="3244"/>
      <c r="H293" s="3244"/>
      <c r="I293" s="3245"/>
      <c r="J293" s="3245"/>
      <c r="K293" s="3245"/>
      <c r="L293" s="3245"/>
    </row>
    <row r="294" spans="1:12" ht="15.75" customHeight="1">
      <c r="A294" s="3244"/>
      <c r="B294" s="3244"/>
      <c r="C294" s="3244"/>
      <c r="D294" s="3244"/>
      <c r="E294" s="3244"/>
      <c r="F294" s="3244"/>
      <c r="G294" s="3244"/>
      <c r="H294" s="3244"/>
      <c r="I294" s="3245"/>
      <c r="J294" s="3245"/>
      <c r="K294" s="3245"/>
      <c r="L294" s="3245"/>
    </row>
    <row r="295" spans="1:12" ht="15.75" customHeight="1">
      <c r="A295" s="3244"/>
      <c r="B295" s="3244"/>
      <c r="C295" s="3244"/>
      <c r="D295" s="3244"/>
      <c r="E295" s="3244"/>
      <c r="F295" s="3244"/>
      <c r="G295" s="3244"/>
      <c r="H295" s="3244"/>
      <c r="I295" s="3245"/>
      <c r="J295" s="3245"/>
      <c r="K295" s="3245"/>
      <c r="L295" s="3245"/>
    </row>
    <row r="296" spans="1:12" ht="15.75" customHeight="1">
      <c r="A296" s="3244"/>
      <c r="B296" s="3244"/>
      <c r="C296" s="3244"/>
      <c r="D296" s="3244"/>
      <c r="E296" s="3244"/>
      <c r="F296" s="3244"/>
      <c r="G296" s="3244"/>
      <c r="H296" s="3244"/>
      <c r="I296" s="3245"/>
      <c r="J296" s="3245"/>
      <c r="K296" s="3245"/>
      <c r="L296" s="3245"/>
    </row>
    <row r="297" spans="1:12" ht="15.75" customHeight="1">
      <c r="A297" s="3244"/>
      <c r="B297" s="3244"/>
      <c r="C297" s="3244"/>
      <c r="D297" s="3244"/>
      <c r="E297" s="3244"/>
      <c r="F297" s="3244"/>
      <c r="G297" s="3244"/>
      <c r="H297" s="3244"/>
      <c r="I297" s="3245"/>
      <c r="J297" s="3245"/>
      <c r="K297" s="3245"/>
      <c r="L297" s="3245"/>
    </row>
    <row r="298" spans="1:12" ht="15.75" customHeight="1">
      <c r="A298" s="3244"/>
      <c r="B298" s="3244"/>
      <c r="C298" s="3244"/>
      <c r="D298" s="3244"/>
      <c r="E298" s="3244"/>
      <c r="F298" s="3244"/>
      <c r="G298" s="3244"/>
      <c r="H298" s="3244"/>
      <c r="I298" s="3245"/>
      <c r="J298" s="3245"/>
      <c r="K298" s="3245"/>
      <c r="L298" s="3245"/>
    </row>
    <row r="299" spans="1:12" ht="15.75" customHeight="1">
      <c r="A299" s="3244"/>
      <c r="B299" s="3244"/>
      <c r="C299" s="3244"/>
      <c r="D299" s="3244"/>
      <c r="E299" s="3244"/>
      <c r="F299" s="3244"/>
      <c r="G299" s="3244"/>
      <c r="H299" s="3244"/>
      <c r="I299" s="3245"/>
      <c r="J299" s="3245"/>
      <c r="K299" s="3245"/>
      <c r="L299" s="3245"/>
    </row>
    <row r="300" spans="1:12" ht="15.75" customHeight="1">
      <c r="A300" s="3244"/>
      <c r="B300" s="3244"/>
      <c r="C300" s="3244"/>
      <c r="D300" s="3244"/>
      <c r="E300" s="3244"/>
      <c r="F300" s="3244"/>
      <c r="G300" s="3244"/>
      <c r="H300" s="3244"/>
      <c r="I300" s="3245"/>
      <c r="J300" s="3245"/>
      <c r="K300" s="3245"/>
      <c r="L300" s="3245"/>
    </row>
    <row r="301" spans="1:12" ht="15.75" customHeight="1">
      <c r="A301" s="3244"/>
      <c r="B301" s="3244"/>
      <c r="C301" s="3244"/>
      <c r="D301" s="3244"/>
      <c r="E301" s="3244"/>
      <c r="F301" s="3244"/>
      <c r="G301" s="3244"/>
      <c r="H301" s="3244"/>
      <c r="I301" s="3245"/>
      <c r="J301" s="3245"/>
      <c r="K301" s="3245"/>
      <c r="L301" s="3245"/>
    </row>
    <row r="302" spans="1:12" ht="15.75" customHeight="1">
      <c r="A302" s="3244"/>
      <c r="B302" s="3244"/>
      <c r="C302" s="3244"/>
      <c r="D302" s="3244"/>
      <c r="E302" s="3244"/>
      <c r="F302" s="3244"/>
      <c r="G302" s="3244"/>
      <c r="H302" s="3244"/>
      <c r="I302" s="3245"/>
      <c r="J302" s="3245"/>
      <c r="K302" s="3245"/>
      <c r="L302" s="3245"/>
    </row>
    <row r="303" spans="1:12" ht="15.75" customHeight="1">
      <c r="A303" s="3244"/>
      <c r="B303" s="3244"/>
      <c r="C303" s="3244"/>
      <c r="D303" s="3244"/>
      <c r="E303" s="3244"/>
      <c r="F303" s="3244"/>
      <c r="G303" s="3244"/>
      <c r="H303" s="3244"/>
      <c r="I303" s="3245"/>
      <c r="J303" s="3245"/>
      <c r="K303" s="3245"/>
      <c r="L303" s="3245"/>
    </row>
    <row r="304" spans="1:12" ht="15.75" customHeight="1">
      <c r="A304" s="3244"/>
      <c r="B304" s="3244"/>
      <c r="C304" s="3244"/>
      <c r="D304" s="3244"/>
      <c r="E304" s="3244"/>
      <c r="F304" s="3244"/>
      <c r="G304" s="3244"/>
      <c r="H304" s="3244"/>
      <c r="I304" s="3245"/>
      <c r="J304" s="3245"/>
      <c r="K304" s="3245"/>
      <c r="L304" s="3245"/>
    </row>
    <row r="305" spans="1:12" ht="15.75" customHeight="1">
      <c r="A305" s="3244"/>
      <c r="B305" s="3244"/>
      <c r="C305" s="3244"/>
      <c r="D305" s="3244"/>
      <c r="E305" s="3244"/>
      <c r="F305" s="3244"/>
      <c r="G305" s="3244"/>
      <c r="H305" s="3244"/>
      <c r="I305" s="3245"/>
      <c r="J305" s="3245"/>
      <c r="K305" s="3245"/>
      <c r="L305" s="3245"/>
    </row>
    <row r="306" spans="1:12" ht="15.75" customHeight="1">
      <c r="A306" s="3244"/>
      <c r="B306" s="3244"/>
      <c r="C306" s="3244"/>
      <c r="D306" s="3244"/>
      <c r="E306" s="3244"/>
      <c r="F306" s="3244"/>
      <c r="G306" s="3244"/>
      <c r="H306" s="3244"/>
      <c r="I306" s="3245"/>
      <c r="J306" s="3245"/>
      <c r="K306" s="3245"/>
      <c r="L306" s="3245"/>
    </row>
    <row r="307" spans="1:12" ht="15.75" customHeight="1">
      <c r="A307" s="3244"/>
      <c r="B307" s="3244"/>
      <c r="C307" s="3244"/>
      <c r="D307" s="3244"/>
      <c r="E307" s="3244"/>
      <c r="F307" s="3244"/>
      <c r="G307" s="3244"/>
      <c r="H307" s="3244"/>
      <c r="I307" s="3245"/>
      <c r="J307" s="3245"/>
      <c r="K307" s="3245"/>
      <c r="L307" s="3245"/>
    </row>
    <row r="308" spans="1:12" ht="15.75" customHeight="1">
      <c r="A308" s="3244"/>
      <c r="B308" s="3244"/>
      <c r="C308" s="3244"/>
      <c r="D308" s="3244"/>
      <c r="E308" s="3244"/>
      <c r="F308" s="3244"/>
      <c r="G308" s="3244"/>
      <c r="H308" s="3244"/>
      <c r="I308" s="3245"/>
      <c r="J308" s="3245"/>
      <c r="K308" s="3245"/>
      <c r="L308" s="3245"/>
    </row>
    <row r="309" spans="1:12" ht="15.75" customHeight="1">
      <c r="A309" s="3244"/>
      <c r="B309" s="3244"/>
      <c r="C309" s="3244"/>
      <c r="D309" s="3244"/>
      <c r="E309" s="3244"/>
      <c r="F309" s="3244"/>
      <c r="G309" s="3244"/>
      <c r="H309" s="3244"/>
      <c r="I309" s="3245"/>
      <c r="J309" s="3245"/>
      <c r="K309" s="3245"/>
      <c r="L309" s="3245"/>
    </row>
    <row r="310" spans="1:12" ht="15.75" customHeight="1">
      <c r="A310" s="3244"/>
      <c r="B310" s="3244"/>
      <c r="C310" s="3244"/>
      <c r="D310" s="3244"/>
      <c r="E310" s="3244"/>
      <c r="F310" s="3244"/>
      <c r="G310" s="3244"/>
      <c r="H310" s="3244"/>
      <c r="I310" s="3245"/>
      <c r="J310" s="3245"/>
      <c r="K310" s="3245"/>
      <c r="L310" s="3245"/>
    </row>
    <row r="311" spans="1:12" ht="15.75" customHeight="1">
      <c r="A311" s="3244"/>
      <c r="B311" s="3244"/>
      <c r="C311" s="3244"/>
      <c r="D311" s="3244"/>
      <c r="E311" s="3244"/>
      <c r="F311" s="3244"/>
      <c r="G311" s="3244"/>
      <c r="H311" s="3244"/>
      <c r="I311" s="3245"/>
      <c r="J311" s="3245"/>
      <c r="K311" s="3245"/>
      <c r="L311" s="3245"/>
    </row>
    <row r="312" spans="1:12" ht="15.75" customHeight="1">
      <c r="A312" s="3244"/>
      <c r="B312" s="3244"/>
      <c r="C312" s="3244"/>
      <c r="D312" s="3244"/>
      <c r="E312" s="3244"/>
      <c r="F312" s="3244"/>
      <c r="G312" s="3244"/>
      <c r="H312" s="3244"/>
      <c r="I312" s="3245"/>
      <c r="J312" s="3245"/>
      <c r="K312" s="3245"/>
      <c r="L312" s="3245"/>
    </row>
    <row r="313" spans="1:12" ht="15.75" customHeight="1">
      <c r="A313" s="3244"/>
      <c r="B313" s="3244"/>
      <c r="C313" s="3244"/>
      <c r="D313" s="3244"/>
      <c r="E313" s="3244"/>
      <c r="F313" s="3244"/>
      <c r="G313" s="3244"/>
      <c r="H313" s="3244"/>
      <c r="I313" s="3245"/>
      <c r="J313" s="3245"/>
      <c r="K313" s="3245"/>
      <c r="L313" s="3245"/>
    </row>
    <row r="314" spans="1:12" ht="15.75" customHeight="1">
      <c r="A314" s="3244"/>
      <c r="B314" s="3244"/>
      <c r="C314" s="3244"/>
      <c r="D314" s="3244"/>
      <c r="E314" s="3244"/>
      <c r="F314" s="3244"/>
      <c r="G314" s="3244"/>
      <c r="H314" s="3244"/>
      <c r="I314" s="3245"/>
      <c r="J314" s="3245"/>
      <c r="K314" s="3245"/>
      <c r="L314" s="3245"/>
    </row>
    <row r="315" spans="1:12" ht="15.75" customHeight="1">
      <c r="A315" s="3244"/>
      <c r="B315" s="3244"/>
      <c r="C315" s="3244"/>
      <c r="D315" s="3244"/>
      <c r="E315" s="3244"/>
      <c r="F315" s="3244"/>
      <c r="G315" s="3244"/>
      <c r="H315" s="3244"/>
      <c r="I315" s="3245"/>
      <c r="J315" s="3245"/>
      <c r="K315" s="3245"/>
      <c r="L315" s="3245"/>
    </row>
    <row r="316" spans="1:12" ht="15.75" customHeight="1">
      <c r="A316" s="3244"/>
      <c r="B316" s="3244"/>
      <c r="C316" s="3244"/>
      <c r="D316" s="3244"/>
      <c r="E316" s="3244"/>
      <c r="F316" s="3244"/>
      <c r="G316" s="3244"/>
      <c r="H316" s="3244"/>
      <c r="I316" s="3245"/>
      <c r="J316" s="3245"/>
      <c r="K316" s="3245"/>
      <c r="L316" s="3245"/>
    </row>
    <row r="317" spans="1:12" ht="15.75" customHeight="1">
      <c r="A317" s="3244"/>
      <c r="B317" s="3244"/>
      <c r="C317" s="3244"/>
      <c r="D317" s="3244"/>
      <c r="E317" s="3244"/>
      <c r="F317" s="3244"/>
      <c r="G317" s="3244"/>
      <c r="H317" s="3244"/>
      <c r="I317" s="3245"/>
      <c r="J317" s="3245"/>
      <c r="K317" s="3245"/>
      <c r="L317" s="3245"/>
    </row>
    <row r="318" spans="1:12" ht="15.75" customHeight="1">
      <c r="A318" s="3244"/>
      <c r="B318" s="3244"/>
      <c r="C318" s="3244"/>
      <c r="D318" s="3244"/>
      <c r="E318" s="3244"/>
      <c r="F318" s="3244"/>
      <c r="G318" s="3244"/>
      <c r="H318" s="3244"/>
      <c r="I318" s="3245"/>
      <c r="J318" s="3245"/>
      <c r="K318" s="3245"/>
      <c r="L318" s="3245"/>
    </row>
    <row r="319" spans="1:12" ht="15.75" customHeight="1">
      <c r="A319" s="3244"/>
      <c r="B319" s="3244"/>
      <c r="C319" s="3244"/>
      <c r="D319" s="3244"/>
      <c r="E319" s="3244"/>
      <c r="F319" s="3244"/>
      <c r="G319" s="3244"/>
      <c r="H319" s="3244"/>
      <c r="I319" s="3245"/>
      <c r="J319" s="3245"/>
      <c r="K319" s="3245"/>
      <c r="L319" s="3245"/>
    </row>
    <row r="320" spans="1:12" ht="15.75" customHeight="1">
      <c r="A320" s="3244"/>
      <c r="B320" s="3244"/>
      <c r="C320" s="3244"/>
      <c r="D320" s="3244"/>
      <c r="E320" s="3244"/>
      <c r="F320" s="3244"/>
      <c r="G320" s="3244"/>
      <c r="H320" s="3244"/>
      <c r="I320" s="3245"/>
      <c r="J320" s="3245"/>
      <c r="K320" s="3245"/>
      <c r="L320" s="3245"/>
    </row>
    <row r="321" spans="1:12" ht="15.75" customHeight="1">
      <c r="A321" s="3244"/>
      <c r="B321" s="3244"/>
      <c r="C321" s="3244"/>
      <c r="D321" s="3244"/>
      <c r="E321" s="3244"/>
      <c r="F321" s="3244"/>
      <c r="G321" s="3244"/>
      <c r="H321" s="3244"/>
      <c r="I321" s="3245"/>
      <c r="J321" s="3245"/>
      <c r="K321" s="3245"/>
      <c r="L321" s="3245"/>
    </row>
    <row r="322" spans="1:12" ht="15.75" customHeight="1">
      <c r="A322" s="3244"/>
      <c r="B322" s="3244"/>
      <c r="C322" s="3244"/>
      <c r="D322" s="3244"/>
      <c r="E322" s="3244"/>
      <c r="F322" s="3244"/>
      <c r="G322" s="3244"/>
      <c r="H322" s="3244"/>
      <c r="I322" s="3245"/>
      <c r="J322" s="3245"/>
      <c r="K322" s="3245"/>
      <c r="L322" s="3245"/>
    </row>
    <row r="323" spans="1:12" ht="15.75" customHeight="1">
      <c r="A323" s="3244"/>
      <c r="B323" s="3244"/>
      <c r="C323" s="3244"/>
      <c r="D323" s="3244"/>
      <c r="E323" s="3244"/>
      <c r="F323" s="3244"/>
      <c r="G323" s="3244"/>
      <c r="H323" s="3244"/>
      <c r="I323" s="3245"/>
      <c r="J323" s="3245"/>
      <c r="K323" s="3245"/>
      <c r="L323" s="3245"/>
    </row>
    <row r="324" spans="1:12" ht="15.75" customHeight="1">
      <c r="A324" s="3244"/>
      <c r="B324" s="3244"/>
      <c r="C324" s="3244"/>
      <c r="D324" s="3244"/>
      <c r="E324" s="3244"/>
      <c r="F324" s="3244"/>
      <c r="G324" s="3244"/>
      <c r="H324" s="3244"/>
      <c r="I324" s="3245"/>
      <c r="J324" s="3245"/>
      <c r="K324" s="3245"/>
      <c r="L324" s="3245"/>
    </row>
    <row r="325" spans="1:12" ht="15.75" customHeight="1">
      <c r="A325" s="3244"/>
      <c r="B325" s="3244"/>
      <c r="C325" s="3244"/>
      <c r="D325" s="3244"/>
      <c r="E325" s="3244"/>
      <c r="F325" s="3244"/>
      <c r="G325" s="3244"/>
      <c r="H325" s="3244"/>
      <c r="I325" s="3245"/>
      <c r="J325" s="3245"/>
      <c r="K325" s="3245"/>
      <c r="L325" s="3245"/>
    </row>
    <row r="326" spans="1:12" ht="15.75" customHeight="1">
      <c r="A326" s="3244"/>
      <c r="B326" s="3244"/>
      <c r="C326" s="3244"/>
      <c r="D326" s="3244"/>
      <c r="E326" s="3244"/>
      <c r="F326" s="3244"/>
      <c r="G326" s="3244"/>
      <c r="H326" s="3244"/>
      <c r="I326" s="3245"/>
      <c r="J326" s="3245"/>
      <c r="K326" s="3245"/>
      <c r="L326" s="3245"/>
    </row>
    <row r="327" spans="1:12" ht="15.75" customHeight="1">
      <c r="A327" s="3244"/>
      <c r="B327" s="3244"/>
      <c r="C327" s="3244"/>
      <c r="D327" s="3244"/>
      <c r="E327" s="3244"/>
      <c r="F327" s="3244"/>
      <c r="G327" s="3244"/>
      <c r="H327" s="3244"/>
      <c r="I327" s="3245"/>
      <c r="J327" s="3245"/>
      <c r="K327" s="3245"/>
      <c r="L327" s="3245"/>
    </row>
    <row r="328" spans="1:12" ht="15.75" customHeight="1">
      <c r="A328" s="3244"/>
      <c r="B328" s="3244"/>
      <c r="C328" s="3244"/>
      <c r="D328" s="3244"/>
      <c r="E328" s="3244"/>
      <c r="F328" s="3244"/>
      <c r="G328" s="3244"/>
      <c r="H328" s="3244"/>
      <c r="I328" s="3245"/>
      <c r="J328" s="3245"/>
      <c r="K328" s="3245"/>
      <c r="L328" s="3245"/>
    </row>
    <row r="329" spans="1:12" ht="15.75" customHeight="1">
      <c r="A329" s="3244"/>
      <c r="B329" s="3244"/>
      <c r="C329" s="3244"/>
      <c r="D329" s="3244"/>
      <c r="E329" s="3244"/>
      <c r="F329" s="3244"/>
      <c r="G329" s="3244"/>
      <c r="H329" s="3244"/>
      <c r="I329" s="3245"/>
      <c r="J329" s="3245"/>
      <c r="K329" s="3245"/>
      <c r="L329" s="3245"/>
    </row>
    <row r="330" spans="1:12" ht="15.75" customHeight="1">
      <c r="A330" s="3244"/>
      <c r="B330" s="3244"/>
      <c r="C330" s="3244"/>
      <c r="D330" s="3244"/>
      <c r="E330" s="3244"/>
      <c r="F330" s="3244"/>
      <c r="G330" s="3244"/>
      <c r="H330" s="3244"/>
      <c r="I330" s="3245"/>
      <c r="J330" s="3245"/>
      <c r="K330" s="3245"/>
      <c r="L330" s="3245"/>
    </row>
    <row r="331" spans="1:12" ht="15.75" customHeight="1">
      <c r="A331" s="3244"/>
      <c r="B331" s="3244"/>
      <c r="C331" s="3244"/>
      <c r="D331" s="3244"/>
      <c r="E331" s="3244"/>
      <c r="F331" s="3244"/>
      <c r="G331" s="3244"/>
      <c r="H331" s="3244"/>
      <c r="I331" s="3245"/>
      <c r="J331" s="3245"/>
      <c r="K331" s="3245"/>
      <c r="L331" s="3245"/>
    </row>
    <row r="332" spans="1:12" ht="15.75" customHeight="1">
      <c r="A332" s="3244"/>
      <c r="B332" s="3244"/>
      <c r="C332" s="3244"/>
      <c r="D332" s="3244"/>
      <c r="E332" s="3244"/>
      <c r="F332" s="3244"/>
      <c r="G332" s="3244"/>
      <c r="H332" s="3244"/>
      <c r="I332" s="3245"/>
      <c r="J332" s="3245"/>
      <c r="K332" s="3245"/>
      <c r="L332" s="3245"/>
    </row>
    <row r="333" spans="1:12" ht="15.75" customHeight="1">
      <c r="A333" s="3244"/>
      <c r="B333" s="3244"/>
      <c r="C333" s="3244"/>
      <c r="D333" s="3244"/>
      <c r="E333" s="3244"/>
      <c r="F333" s="3244"/>
      <c r="G333" s="3244"/>
      <c r="H333" s="3244"/>
      <c r="I333" s="3245"/>
      <c r="J333" s="3245"/>
      <c r="K333" s="3245"/>
      <c r="L333" s="3245"/>
    </row>
    <row r="334" spans="1:12" ht="15.75" customHeight="1">
      <c r="A334" s="3244"/>
      <c r="B334" s="3244"/>
      <c r="C334" s="3244"/>
      <c r="D334" s="3244"/>
      <c r="E334" s="3244"/>
      <c r="F334" s="3244"/>
      <c r="G334" s="3244"/>
      <c r="H334" s="3244"/>
      <c r="I334" s="3245"/>
      <c r="J334" s="3245"/>
      <c r="K334" s="3245"/>
      <c r="L334" s="3245"/>
    </row>
    <row r="335" spans="1:12" ht="15.75" customHeight="1">
      <c r="A335" s="3244"/>
      <c r="B335" s="3244"/>
      <c r="C335" s="3244"/>
      <c r="D335" s="3244"/>
      <c r="E335" s="3244"/>
      <c r="F335" s="3244"/>
      <c r="G335" s="3244"/>
      <c r="H335" s="3244"/>
      <c r="I335" s="3245"/>
      <c r="J335" s="3245"/>
      <c r="K335" s="3245"/>
      <c r="L335" s="3245"/>
    </row>
    <row r="336" spans="1:12" ht="15.75" customHeight="1">
      <c r="A336" s="3244"/>
      <c r="B336" s="3244"/>
      <c r="C336" s="3244"/>
      <c r="D336" s="3244"/>
      <c r="E336" s="3244"/>
      <c r="F336" s="3244"/>
      <c r="G336" s="3244"/>
      <c r="H336" s="3244"/>
      <c r="I336" s="3245"/>
      <c r="J336" s="3245"/>
      <c r="K336" s="3245"/>
      <c r="L336" s="3245"/>
    </row>
    <row r="337" spans="1:12" ht="15.75" customHeight="1">
      <c r="A337" s="3244"/>
      <c r="B337" s="3244"/>
      <c r="C337" s="3244"/>
      <c r="D337" s="3244"/>
      <c r="E337" s="3244"/>
      <c r="F337" s="3244"/>
      <c r="G337" s="3244"/>
      <c r="H337" s="3244"/>
      <c r="I337" s="3245"/>
      <c r="J337" s="3245"/>
      <c r="K337" s="3245"/>
      <c r="L337" s="3245"/>
    </row>
    <row r="338" spans="1:12" ht="15.75" customHeight="1">
      <c r="A338" s="3244"/>
      <c r="B338" s="3244"/>
      <c r="C338" s="3244"/>
      <c r="D338" s="3244"/>
      <c r="E338" s="3244"/>
      <c r="F338" s="3244"/>
      <c r="G338" s="3244"/>
      <c r="H338" s="3244"/>
      <c r="I338" s="3245"/>
      <c r="J338" s="3245"/>
      <c r="K338" s="3245"/>
      <c r="L338" s="3245"/>
    </row>
    <row r="339" spans="1:12" ht="15.75" customHeight="1">
      <c r="A339" s="3244"/>
      <c r="B339" s="3244"/>
      <c r="C339" s="3244"/>
      <c r="D339" s="3244"/>
      <c r="E339" s="3244"/>
      <c r="F339" s="3244"/>
      <c r="G339" s="3244"/>
      <c r="H339" s="3244"/>
      <c r="I339" s="3245"/>
      <c r="J339" s="3245"/>
      <c r="K339" s="3245"/>
      <c r="L339" s="3245"/>
    </row>
    <row r="340" spans="1:12" ht="15.75" customHeight="1">
      <c r="A340" s="3244"/>
      <c r="B340" s="3244"/>
      <c r="C340" s="3244"/>
      <c r="D340" s="3244"/>
      <c r="E340" s="3244"/>
      <c r="F340" s="3244"/>
      <c r="G340" s="3244"/>
      <c r="H340" s="3244"/>
      <c r="I340" s="3245"/>
      <c r="J340" s="3245"/>
      <c r="K340" s="3245"/>
      <c r="L340" s="3245"/>
    </row>
    <row r="341" spans="1:12" ht="15.75" customHeight="1">
      <c r="A341" s="3244"/>
      <c r="B341" s="3244"/>
      <c r="C341" s="3244"/>
      <c r="D341" s="3244"/>
      <c r="E341" s="3244"/>
      <c r="F341" s="3244"/>
      <c r="G341" s="3244"/>
      <c r="H341" s="3244"/>
      <c r="I341" s="3245"/>
      <c r="J341" s="3245"/>
      <c r="K341" s="3245"/>
      <c r="L341" s="3245"/>
    </row>
    <row r="342" spans="1:12" ht="15.75" customHeight="1">
      <c r="A342" s="3244"/>
      <c r="B342" s="3244"/>
      <c r="C342" s="3244"/>
      <c r="D342" s="3244"/>
      <c r="E342" s="3244"/>
      <c r="F342" s="3244"/>
      <c r="G342" s="3244"/>
      <c r="H342" s="3244"/>
      <c r="I342" s="3245"/>
      <c r="J342" s="3245"/>
      <c r="K342" s="3245"/>
      <c r="L342" s="3245"/>
    </row>
    <row r="343" spans="1:12" ht="15.75" customHeight="1">
      <c r="A343" s="3244"/>
      <c r="B343" s="3244"/>
      <c r="C343" s="3244"/>
      <c r="D343" s="3244"/>
      <c r="E343" s="3244"/>
      <c r="F343" s="3244"/>
      <c r="G343" s="3244"/>
      <c r="H343" s="3244"/>
      <c r="I343" s="3245"/>
      <c r="J343" s="3245"/>
      <c r="K343" s="3245"/>
      <c r="L343" s="3245"/>
    </row>
    <row r="344" spans="1:12" ht="15.75" customHeight="1">
      <c r="A344" s="3244"/>
      <c r="B344" s="3244"/>
      <c r="C344" s="3244"/>
      <c r="D344" s="3244"/>
      <c r="E344" s="3244"/>
      <c r="F344" s="3244"/>
      <c r="G344" s="3244"/>
      <c r="H344" s="3244"/>
      <c r="I344" s="3245"/>
      <c r="J344" s="3245"/>
      <c r="K344" s="3245"/>
      <c r="L344" s="3245"/>
    </row>
    <row r="345" spans="1:12" ht="15.75" customHeight="1">
      <c r="A345" s="3244"/>
      <c r="B345" s="3244"/>
      <c r="C345" s="3244"/>
      <c r="D345" s="3244"/>
      <c r="E345" s="3244"/>
      <c r="F345" s="3244"/>
      <c r="G345" s="3244"/>
      <c r="H345" s="3244"/>
      <c r="I345" s="3245"/>
      <c r="J345" s="3245"/>
      <c r="K345" s="3245"/>
      <c r="L345" s="3245"/>
    </row>
    <row r="346" spans="1:12" ht="15.75" customHeight="1">
      <c r="A346" s="3244"/>
      <c r="B346" s="3244"/>
      <c r="C346" s="3244"/>
      <c r="D346" s="3244"/>
      <c r="E346" s="3244"/>
      <c r="F346" s="3244"/>
      <c r="G346" s="3244"/>
      <c r="H346" s="3244"/>
      <c r="I346" s="3245"/>
      <c r="J346" s="3245"/>
      <c r="K346" s="3245"/>
      <c r="L346" s="3245"/>
    </row>
    <row r="347" spans="1:12" ht="15.75" customHeight="1">
      <c r="A347" s="3244"/>
      <c r="B347" s="3244"/>
      <c r="C347" s="3244"/>
      <c r="D347" s="3244"/>
      <c r="E347" s="3244"/>
      <c r="F347" s="3244"/>
      <c r="G347" s="3244"/>
      <c r="H347" s="3244"/>
      <c r="I347" s="3245"/>
      <c r="J347" s="3245"/>
      <c r="K347" s="3245"/>
      <c r="L347" s="3245"/>
    </row>
    <row r="348" spans="1:12" ht="15.75" customHeight="1">
      <c r="A348" s="3244"/>
      <c r="B348" s="3244"/>
      <c r="C348" s="3244"/>
      <c r="D348" s="3244"/>
      <c r="E348" s="3244"/>
      <c r="F348" s="3244"/>
      <c r="G348" s="3244"/>
      <c r="H348" s="3244"/>
      <c r="I348" s="3245"/>
      <c r="J348" s="3245"/>
      <c r="K348" s="3245"/>
      <c r="L348" s="3245"/>
    </row>
    <row r="349" spans="1:12" ht="15.75" customHeight="1">
      <c r="A349" s="3244"/>
      <c r="B349" s="3244"/>
      <c r="C349" s="3244"/>
      <c r="D349" s="3244"/>
      <c r="E349" s="3244"/>
      <c r="F349" s="3244"/>
      <c r="G349" s="3244"/>
      <c r="H349" s="3244"/>
      <c r="I349" s="3245"/>
      <c r="J349" s="3245"/>
      <c r="K349" s="3245"/>
      <c r="L349" s="3245"/>
    </row>
    <row r="350" spans="1:12" ht="15.75" customHeight="1">
      <c r="A350" s="3244"/>
      <c r="B350" s="3244"/>
      <c r="C350" s="3244"/>
      <c r="D350" s="3244"/>
      <c r="E350" s="3244"/>
      <c r="F350" s="3244"/>
      <c r="G350" s="3244"/>
      <c r="H350" s="3244"/>
      <c r="I350" s="3245"/>
      <c r="J350" s="3245"/>
      <c r="K350" s="3245"/>
      <c r="L350" s="3245"/>
    </row>
    <row r="351" spans="1:12" ht="15.75" customHeight="1">
      <c r="A351" s="3244"/>
      <c r="B351" s="3244"/>
      <c r="C351" s="3244"/>
      <c r="D351" s="3244"/>
      <c r="E351" s="3244"/>
      <c r="F351" s="3244"/>
      <c r="G351" s="3244"/>
      <c r="H351" s="3244"/>
      <c r="I351" s="3245"/>
      <c r="J351" s="3245"/>
      <c r="K351" s="3245"/>
      <c r="L351" s="3245"/>
    </row>
    <row r="352" spans="1:12" ht="15.75" customHeight="1">
      <c r="A352" s="3244"/>
      <c r="B352" s="3244"/>
      <c r="C352" s="3244"/>
      <c r="D352" s="3244"/>
      <c r="E352" s="3244"/>
      <c r="F352" s="3244"/>
      <c r="G352" s="3244"/>
      <c r="H352" s="3244"/>
      <c r="I352" s="3245"/>
      <c r="J352" s="3245"/>
      <c r="K352" s="3245"/>
      <c r="L352" s="3245"/>
    </row>
    <row r="353" spans="1:12" ht="15.75" customHeight="1">
      <c r="A353" s="3244"/>
      <c r="B353" s="3244"/>
      <c r="C353" s="3244"/>
      <c r="D353" s="3244"/>
      <c r="E353" s="3244"/>
      <c r="F353" s="3244"/>
      <c r="G353" s="3244"/>
      <c r="H353" s="3244"/>
      <c r="I353" s="3245"/>
      <c r="J353" s="3245"/>
      <c r="K353" s="3245"/>
      <c r="L353" s="3245"/>
    </row>
    <row r="354" spans="1:12" ht="15.75" customHeight="1">
      <c r="A354" s="3244"/>
      <c r="B354" s="3244"/>
      <c r="C354" s="3244"/>
      <c r="D354" s="3244"/>
      <c r="E354" s="3244"/>
      <c r="F354" s="3244"/>
      <c r="G354" s="3244"/>
      <c r="H354" s="3244"/>
      <c r="I354" s="3245"/>
      <c r="J354" s="3245"/>
      <c r="K354" s="3245"/>
      <c r="L354" s="3245"/>
    </row>
    <row r="355" spans="1:12" ht="15.75" customHeight="1">
      <c r="A355" s="3244"/>
      <c r="B355" s="3244"/>
      <c r="C355" s="3244"/>
      <c r="D355" s="3244"/>
      <c r="E355" s="3244"/>
      <c r="F355" s="3244"/>
      <c r="G355" s="3244"/>
      <c r="H355" s="3244"/>
      <c r="I355" s="3245"/>
      <c r="J355" s="3245"/>
      <c r="K355" s="3245"/>
      <c r="L355" s="3245"/>
    </row>
    <row r="356" spans="1:12" ht="15.75" customHeight="1">
      <c r="A356" s="3244"/>
      <c r="B356" s="3244"/>
      <c r="C356" s="3244"/>
      <c r="D356" s="3244"/>
      <c r="E356" s="3244"/>
      <c r="F356" s="3244"/>
      <c r="G356" s="3244"/>
      <c r="H356" s="3244"/>
      <c r="I356" s="3245"/>
      <c r="J356" s="3245"/>
      <c r="K356" s="3245"/>
      <c r="L356" s="3245"/>
    </row>
    <row r="357" spans="1:12" ht="15.75" customHeight="1">
      <c r="A357" s="3244"/>
      <c r="B357" s="3244"/>
      <c r="C357" s="3244"/>
      <c r="D357" s="3244"/>
      <c r="E357" s="3244"/>
      <c r="F357" s="3244"/>
      <c r="G357" s="3244"/>
      <c r="H357" s="3244"/>
      <c r="I357" s="3245"/>
      <c r="J357" s="3245"/>
      <c r="K357" s="3245"/>
      <c r="L357" s="3245"/>
    </row>
    <row r="358" spans="1:12" ht="15.75" customHeight="1">
      <c r="A358" s="3244"/>
      <c r="B358" s="3244"/>
      <c r="C358" s="3244"/>
      <c r="D358" s="3244"/>
      <c r="E358" s="3244"/>
      <c r="F358" s="3244"/>
      <c r="G358" s="3244"/>
      <c r="H358" s="3244"/>
      <c r="I358" s="3245"/>
      <c r="J358" s="3245"/>
      <c r="K358" s="3245"/>
      <c r="L358" s="3245"/>
    </row>
    <row r="359" spans="1:12" ht="15.75" customHeight="1">
      <c r="A359" s="3244"/>
      <c r="B359" s="3244"/>
      <c r="C359" s="3244"/>
      <c r="D359" s="3244"/>
      <c r="E359" s="3244"/>
      <c r="F359" s="3244"/>
      <c r="G359" s="3244"/>
      <c r="H359" s="3244"/>
      <c r="I359" s="3245"/>
      <c r="J359" s="3245"/>
      <c r="K359" s="3245"/>
      <c r="L359" s="3245"/>
    </row>
    <row r="360" spans="1:12" ht="15.75" customHeight="1">
      <c r="A360" s="3244"/>
      <c r="B360" s="3244"/>
      <c r="C360" s="3244"/>
      <c r="D360" s="3244"/>
      <c r="E360" s="3244"/>
      <c r="F360" s="3244"/>
      <c r="G360" s="3244"/>
      <c r="H360" s="3244"/>
      <c r="I360" s="3245"/>
      <c r="J360" s="3245"/>
      <c r="K360" s="3245"/>
      <c r="L360" s="3245"/>
    </row>
    <row r="361" spans="1:12" ht="15.75" customHeight="1">
      <c r="A361" s="3244"/>
      <c r="B361" s="3244"/>
      <c r="C361" s="3244"/>
      <c r="D361" s="3244"/>
      <c r="E361" s="3244"/>
      <c r="F361" s="3244"/>
      <c r="G361" s="3244"/>
      <c r="H361" s="3244"/>
      <c r="I361" s="3245"/>
      <c r="J361" s="3245"/>
      <c r="K361" s="3245"/>
      <c r="L361" s="3245"/>
    </row>
    <row r="362" spans="1:12" ht="15.75" customHeight="1">
      <c r="A362" s="3244"/>
      <c r="B362" s="3244"/>
      <c r="C362" s="3244"/>
      <c r="D362" s="3244"/>
      <c r="E362" s="3244"/>
      <c r="F362" s="3244"/>
      <c r="G362" s="3244"/>
      <c r="H362" s="3244"/>
      <c r="I362" s="3245"/>
      <c r="J362" s="3245"/>
      <c r="K362" s="3245"/>
      <c r="L362" s="3245"/>
    </row>
    <row r="363" spans="1:12" ht="15.75" customHeight="1">
      <c r="A363" s="3244"/>
      <c r="B363" s="3244"/>
      <c r="C363" s="3244"/>
      <c r="D363" s="3244"/>
      <c r="E363" s="3244"/>
      <c r="F363" s="3244"/>
      <c r="G363" s="3244"/>
      <c r="H363" s="3244"/>
      <c r="I363" s="3245"/>
      <c r="J363" s="3245"/>
      <c r="K363" s="3245"/>
      <c r="L363" s="3245"/>
    </row>
    <row r="364" spans="1:12" ht="15.75" customHeight="1">
      <c r="A364" s="3244"/>
      <c r="B364" s="3244"/>
      <c r="C364" s="3244"/>
      <c r="D364" s="3244"/>
      <c r="E364" s="3244"/>
      <c r="F364" s="3244"/>
      <c r="G364" s="3244"/>
      <c r="H364" s="3244"/>
      <c r="I364" s="3245"/>
      <c r="J364" s="3245"/>
      <c r="K364" s="3245"/>
      <c r="L364" s="3245"/>
    </row>
    <row r="365" spans="1:12" ht="15.75" customHeight="1">
      <c r="A365" s="3244"/>
      <c r="B365" s="3244"/>
      <c r="C365" s="3244"/>
      <c r="D365" s="3244"/>
      <c r="E365" s="3244"/>
      <c r="F365" s="3244"/>
      <c r="G365" s="3244"/>
      <c r="H365" s="3244"/>
      <c r="I365" s="3245"/>
      <c r="J365" s="3245"/>
      <c r="K365" s="3245"/>
      <c r="L365" s="3245"/>
    </row>
    <row r="366" spans="1:12" ht="15.75" customHeight="1">
      <c r="A366" s="3244"/>
      <c r="B366" s="3244"/>
      <c r="C366" s="3244"/>
      <c r="D366" s="3244"/>
      <c r="E366" s="3244"/>
      <c r="F366" s="3244"/>
      <c r="G366" s="3244"/>
      <c r="H366" s="3244"/>
      <c r="I366" s="3245"/>
      <c r="J366" s="3245"/>
      <c r="K366" s="3245"/>
      <c r="L366" s="3245"/>
    </row>
    <row r="367" spans="1:12" ht="15.75" customHeight="1">
      <c r="A367" s="3244"/>
      <c r="B367" s="3244"/>
      <c r="C367" s="3244"/>
      <c r="D367" s="3244"/>
      <c r="E367" s="3244"/>
      <c r="F367" s="3244"/>
      <c r="G367" s="3244"/>
      <c r="H367" s="3244"/>
      <c r="I367" s="3245"/>
      <c r="J367" s="3245"/>
      <c r="K367" s="3245"/>
      <c r="L367" s="3245"/>
    </row>
    <row r="368" spans="1:12" ht="15.75" customHeight="1">
      <c r="A368" s="3244"/>
      <c r="B368" s="3244"/>
      <c r="C368" s="3244"/>
      <c r="D368" s="3244"/>
      <c r="E368" s="3244"/>
      <c r="F368" s="3244"/>
      <c r="G368" s="3244"/>
      <c r="H368" s="3244"/>
      <c r="I368" s="3245"/>
      <c r="J368" s="3245"/>
      <c r="K368" s="3245"/>
      <c r="L368" s="3245"/>
    </row>
    <row r="369" spans="1:12" ht="15.75" customHeight="1">
      <c r="A369" s="3244"/>
      <c r="B369" s="3244"/>
      <c r="C369" s="3244"/>
      <c r="D369" s="3244"/>
      <c r="E369" s="3244"/>
      <c r="F369" s="3244"/>
      <c r="G369" s="3244"/>
      <c r="H369" s="3244"/>
      <c r="I369" s="3245"/>
      <c r="J369" s="3245"/>
      <c r="K369" s="3245"/>
      <c r="L369" s="3245"/>
    </row>
    <row r="370" spans="1:12" ht="15.75" customHeight="1">
      <c r="A370" s="3244"/>
      <c r="B370" s="3244"/>
      <c r="C370" s="3244"/>
      <c r="D370" s="3244"/>
      <c r="E370" s="3244"/>
      <c r="F370" s="3244"/>
      <c r="G370" s="3244"/>
      <c r="H370" s="3244"/>
      <c r="I370" s="3245"/>
      <c r="J370" s="3245"/>
      <c r="K370" s="3245"/>
      <c r="L370" s="3245"/>
    </row>
    <row r="371" spans="1:12" ht="15.75" customHeight="1">
      <c r="A371" s="3244"/>
      <c r="B371" s="3244"/>
      <c r="C371" s="3244"/>
      <c r="D371" s="3244"/>
      <c r="E371" s="3244"/>
      <c r="F371" s="3244"/>
      <c r="G371" s="3244"/>
      <c r="H371" s="3244"/>
      <c r="I371" s="3245"/>
      <c r="J371" s="3245"/>
      <c r="K371" s="3245"/>
      <c r="L371" s="3245"/>
    </row>
    <row r="372" spans="1:12" ht="15.75" customHeight="1">
      <c r="A372" s="3244"/>
      <c r="B372" s="3244"/>
      <c r="C372" s="3244"/>
      <c r="D372" s="3244"/>
      <c r="E372" s="3244"/>
      <c r="F372" s="3244"/>
      <c r="G372" s="3244"/>
      <c r="H372" s="3244"/>
      <c r="I372" s="3245"/>
      <c r="J372" s="3245"/>
      <c r="K372" s="3245"/>
      <c r="L372" s="3245"/>
    </row>
    <row r="373" spans="1:12" ht="15.75" customHeight="1">
      <c r="A373" s="3244"/>
      <c r="B373" s="3244"/>
      <c r="C373" s="3244"/>
      <c r="D373" s="3244"/>
      <c r="E373" s="3244"/>
      <c r="F373" s="3244"/>
      <c r="G373" s="3244"/>
      <c r="H373" s="3244"/>
      <c r="I373" s="3245"/>
      <c r="J373" s="3245"/>
      <c r="K373" s="3245"/>
      <c r="L373" s="3245"/>
    </row>
    <row r="374" spans="1:12" ht="15.75" customHeight="1">
      <c r="A374" s="3244"/>
      <c r="B374" s="3244"/>
      <c r="C374" s="3244"/>
      <c r="D374" s="3244"/>
      <c r="E374" s="3244"/>
      <c r="F374" s="3244"/>
      <c r="G374" s="3244"/>
      <c r="H374" s="3244"/>
      <c r="I374" s="3245"/>
      <c r="J374" s="3245"/>
      <c r="K374" s="3245"/>
      <c r="L374" s="3245"/>
    </row>
    <row r="375" spans="1:12" ht="15.75" customHeight="1">
      <c r="A375" s="3244"/>
      <c r="B375" s="3244"/>
      <c r="C375" s="3244"/>
      <c r="D375" s="3244"/>
      <c r="E375" s="3244"/>
      <c r="F375" s="3244"/>
      <c r="G375" s="3244"/>
      <c r="H375" s="3244"/>
      <c r="I375" s="3245"/>
      <c r="J375" s="3245"/>
      <c r="K375" s="3245"/>
      <c r="L375" s="3245"/>
    </row>
    <row r="376" spans="1:12" ht="15.75" customHeight="1">
      <c r="A376" s="3244"/>
      <c r="B376" s="3244"/>
      <c r="C376" s="3244"/>
      <c r="D376" s="3244"/>
      <c r="E376" s="3244"/>
      <c r="F376" s="3244"/>
      <c r="G376" s="3244"/>
      <c r="H376" s="3244"/>
      <c r="I376" s="3245"/>
      <c r="J376" s="3245"/>
      <c r="K376" s="3245"/>
      <c r="L376" s="3245"/>
    </row>
    <row r="377" spans="1:12" ht="15.75" customHeight="1">
      <c r="A377" s="3244"/>
      <c r="B377" s="3244"/>
      <c r="C377" s="3244"/>
      <c r="D377" s="3244"/>
      <c r="E377" s="3244"/>
      <c r="F377" s="3244"/>
      <c r="G377" s="3244"/>
      <c r="H377" s="3244"/>
      <c r="I377" s="3245"/>
      <c r="J377" s="3245"/>
      <c r="K377" s="3245"/>
      <c r="L377" s="3245"/>
    </row>
    <row r="378" spans="1:12" ht="15.75" customHeight="1">
      <c r="A378" s="3244"/>
      <c r="B378" s="3244"/>
      <c r="C378" s="3244"/>
      <c r="D378" s="3244"/>
      <c r="E378" s="3244"/>
      <c r="F378" s="3244"/>
      <c r="G378" s="3244"/>
      <c r="H378" s="3244"/>
      <c r="I378" s="3245"/>
      <c r="J378" s="3245"/>
      <c r="K378" s="3245"/>
      <c r="L378" s="3245"/>
    </row>
    <row r="379" spans="1:12" ht="15.75" customHeight="1">
      <c r="A379" s="3244"/>
      <c r="B379" s="3244"/>
      <c r="C379" s="3244"/>
      <c r="D379" s="3244"/>
      <c r="E379" s="3244"/>
      <c r="F379" s="3244"/>
      <c r="G379" s="3244"/>
      <c r="H379" s="3244"/>
      <c r="I379" s="3245"/>
      <c r="J379" s="3245"/>
      <c r="K379" s="3245"/>
      <c r="L379" s="3245"/>
    </row>
    <row r="380" spans="1:12" ht="15.75" customHeight="1">
      <c r="A380" s="3244"/>
      <c r="B380" s="3244"/>
      <c r="C380" s="3244"/>
      <c r="D380" s="3244"/>
      <c r="E380" s="3244"/>
      <c r="F380" s="3244"/>
      <c r="G380" s="3244"/>
      <c r="H380" s="3244"/>
      <c r="I380" s="3245"/>
      <c r="J380" s="3245"/>
      <c r="K380" s="3245"/>
      <c r="L380" s="3245"/>
    </row>
    <row r="381" spans="1:12" ht="15.75" customHeight="1">
      <c r="A381" s="3244"/>
      <c r="B381" s="3244"/>
      <c r="C381" s="3244"/>
      <c r="D381" s="3244"/>
      <c r="E381" s="3244"/>
      <c r="F381" s="3244"/>
      <c r="G381" s="3244"/>
      <c r="H381" s="3244"/>
      <c r="I381" s="3245"/>
      <c r="J381" s="3245"/>
      <c r="K381" s="3245"/>
      <c r="L381" s="3245"/>
    </row>
    <row r="382" spans="1:12" ht="15.75" customHeight="1">
      <c r="A382" s="3244"/>
      <c r="B382" s="3244"/>
      <c r="C382" s="3244"/>
      <c r="D382" s="3244"/>
      <c r="E382" s="3244"/>
      <c r="F382" s="3244"/>
      <c r="G382" s="3244"/>
      <c r="H382" s="3244"/>
      <c r="I382" s="3245"/>
      <c r="J382" s="3245"/>
      <c r="K382" s="3245"/>
      <c r="L382" s="3245"/>
    </row>
    <row r="383" spans="1:12" ht="15.75" customHeight="1">
      <c r="A383" s="3244"/>
      <c r="B383" s="3244"/>
      <c r="C383" s="3244"/>
      <c r="D383" s="3244"/>
      <c r="E383" s="3244"/>
      <c r="F383" s="3244"/>
      <c r="G383" s="3244"/>
      <c r="H383" s="3244"/>
      <c r="I383" s="3245"/>
      <c r="J383" s="3245"/>
      <c r="K383" s="3245"/>
      <c r="L383" s="3245"/>
    </row>
    <row r="384" spans="1:12" ht="15.75" customHeight="1">
      <c r="A384" s="3244"/>
      <c r="B384" s="3244"/>
      <c r="C384" s="3244"/>
      <c r="D384" s="3244"/>
      <c r="E384" s="3244"/>
      <c r="F384" s="3244"/>
      <c r="G384" s="3244"/>
      <c r="H384" s="3244"/>
      <c r="I384" s="3245"/>
      <c r="J384" s="3245"/>
      <c r="K384" s="3245"/>
      <c r="L384" s="3245"/>
    </row>
    <row r="385" spans="1:12" ht="15.75" customHeight="1">
      <c r="A385" s="3244"/>
      <c r="B385" s="3244"/>
      <c r="C385" s="3244"/>
      <c r="D385" s="3244"/>
      <c r="E385" s="3244"/>
      <c r="F385" s="3244"/>
      <c r="G385" s="3244"/>
      <c r="H385" s="3244"/>
      <c r="I385" s="3245"/>
      <c r="J385" s="3245"/>
      <c r="K385" s="3245"/>
      <c r="L385" s="3245"/>
    </row>
    <row r="386" spans="1:12" ht="15.75" customHeight="1">
      <c r="A386" s="3244"/>
      <c r="B386" s="3244"/>
      <c r="C386" s="3244"/>
      <c r="D386" s="3244"/>
      <c r="E386" s="3244"/>
      <c r="F386" s="3244"/>
      <c r="G386" s="3244"/>
      <c r="H386" s="3244"/>
      <c r="I386" s="3245"/>
      <c r="J386" s="3245"/>
      <c r="K386" s="3245"/>
      <c r="L386" s="3245"/>
    </row>
    <row r="387" spans="1:12" ht="15.75" customHeight="1">
      <c r="A387" s="3244"/>
      <c r="B387" s="3244"/>
      <c r="C387" s="3244"/>
      <c r="D387" s="3244"/>
      <c r="E387" s="3244"/>
      <c r="F387" s="3244"/>
      <c r="G387" s="3244"/>
      <c r="H387" s="3244"/>
      <c r="I387" s="3245"/>
      <c r="J387" s="3245"/>
      <c r="K387" s="3245"/>
      <c r="L387" s="3245"/>
    </row>
    <row r="388" spans="1:12" ht="15.75" customHeight="1">
      <c r="A388" s="3244"/>
      <c r="B388" s="3244"/>
      <c r="C388" s="3244"/>
      <c r="D388" s="3244"/>
      <c r="E388" s="3244"/>
      <c r="F388" s="3244"/>
      <c r="G388" s="3244"/>
      <c r="H388" s="3244"/>
      <c r="I388" s="3245"/>
      <c r="J388" s="3245"/>
      <c r="K388" s="3245"/>
      <c r="L388" s="3245"/>
    </row>
    <row r="389" spans="1:12" ht="15.75" customHeight="1">
      <c r="A389" s="3244"/>
      <c r="B389" s="3244"/>
      <c r="C389" s="3244"/>
      <c r="D389" s="3244"/>
      <c r="E389" s="3244"/>
      <c r="F389" s="3244"/>
      <c r="G389" s="3244"/>
      <c r="H389" s="3244"/>
      <c r="I389" s="3245"/>
      <c r="J389" s="3245"/>
      <c r="K389" s="3245"/>
      <c r="L389" s="3245"/>
    </row>
    <row r="390" spans="1:12" ht="15.75" customHeight="1">
      <c r="A390" s="3244"/>
      <c r="B390" s="3244"/>
      <c r="C390" s="3244"/>
      <c r="D390" s="3244"/>
      <c r="E390" s="3244"/>
      <c r="F390" s="3244"/>
      <c r="G390" s="3244"/>
      <c r="H390" s="3244"/>
      <c r="I390" s="3245"/>
      <c r="J390" s="3245"/>
      <c r="K390" s="3245"/>
      <c r="L390" s="3245"/>
    </row>
    <row r="391" spans="1:12" ht="15.75" customHeight="1">
      <c r="A391" s="3244"/>
      <c r="B391" s="3244"/>
      <c r="C391" s="3244"/>
      <c r="D391" s="3244"/>
      <c r="E391" s="3244"/>
      <c r="F391" s="3244"/>
      <c r="G391" s="3244"/>
      <c r="H391" s="3244"/>
      <c r="I391" s="3245"/>
      <c r="J391" s="3245"/>
      <c r="K391" s="3245"/>
      <c r="L391" s="3245"/>
    </row>
    <row r="392" spans="1:12" ht="15.75" customHeight="1">
      <c r="A392" s="3244"/>
      <c r="B392" s="3244"/>
      <c r="C392" s="3244"/>
      <c r="D392" s="3244"/>
      <c r="E392" s="3244"/>
      <c r="F392" s="3244"/>
      <c r="G392" s="3244"/>
      <c r="H392" s="3244"/>
      <c r="I392" s="3245"/>
      <c r="J392" s="3245"/>
      <c r="K392" s="3245"/>
      <c r="L392" s="3245"/>
    </row>
    <row r="393" spans="1:12" ht="15.75" customHeight="1">
      <c r="A393" s="3244"/>
      <c r="B393" s="3244"/>
      <c r="C393" s="3244"/>
      <c r="D393" s="3244"/>
      <c r="E393" s="3244"/>
      <c r="F393" s="3244"/>
      <c r="G393" s="3244"/>
      <c r="H393" s="3244"/>
      <c r="I393" s="3245"/>
      <c r="J393" s="3245"/>
      <c r="K393" s="3245"/>
      <c r="L393" s="3245"/>
    </row>
    <row r="394" spans="1:12" ht="15.75" customHeight="1">
      <c r="A394" s="3244"/>
      <c r="B394" s="3244"/>
      <c r="C394" s="3244"/>
      <c r="D394" s="3244"/>
      <c r="E394" s="3244"/>
      <c r="F394" s="3244"/>
      <c r="G394" s="3244"/>
      <c r="H394" s="3244"/>
      <c r="I394" s="3245"/>
      <c r="J394" s="3245"/>
      <c r="K394" s="3245"/>
      <c r="L394" s="3245"/>
    </row>
    <row r="395" spans="1:12" ht="15.75" customHeight="1">
      <c r="A395" s="3244"/>
      <c r="B395" s="3244"/>
      <c r="C395" s="3244"/>
      <c r="D395" s="3244"/>
      <c r="E395" s="3244"/>
      <c r="F395" s="3244"/>
      <c r="G395" s="3244"/>
      <c r="H395" s="3244"/>
      <c r="I395" s="3245"/>
      <c r="J395" s="3245"/>
      <c r="K395" s="3245"/>
      <c r="L395" s="3245"/>
    </row>
    <row r="396" spans="1:12" ht="15.75" customHeight="1">
      <c r="A396" s="3244"/>
      <c r="B396" s="3244"/>
      <c r="C396" s="3244"/>
      <c r="D396" s="3244"/>
      <c r="E396" s="3244"/>
      <c r="F396" s="3244"/>
      <c r="G396" s="3244"/>
      <c r="H396" s="3244"/>
      <c r="I396" s="3245"/>
      <c r="J396" s="3245"/>
      <c r="K396" s="3245"/>
      <c r="L396" s="3245"/>
    </row>
    <row r="397" spans="1:12" ht="15.75" customHeight="1">
      <c r="A397" s="3244"/>
      <c r="B397" s="3244"/>
      <c r="C397" s="3244"/>
      <c r="D397" s="3244"/>
      <c r="E397" s="3244"/>
      <c r="F397" s="3244"/>
      <c r="G397" s="3244"/>
      <c r="H397" s="3244"/>
      <c r="I397" s="3245"/>
      <c r="J397" s="3245"/>
      <c r="K397" s="3245"/>
      <c r="L397" s="3245"/>
    </row>
    <row r="398" spans="1:12" ht="15.75" customHeight="1">
      <c r="A398" s="3244"/>
      <c r="B398" s="3244"/>
      <c r="C398" s="3244"/>
      <c r="D398" s="3244"/>
      <c r="E398" s="3244"/>
      <c r="F398" s="3244"/>
      <c r="G398" s="3244"/>
      <c r="H398" s="3244"/>
      <c r="I398" s="3245"/>
      <c r="J398" s="3245"/>
      <c r="K398" s="3245"/>
      <c r="L398" s="3245"/>
    </row>
    <row r="399" spans="1:12" ht="15.75" customHeight="1">
      <c r="A399" s="3244"/>
      <c r="B399" s="3244"/>
      <c r="C399" s="3244"/>
      <c r="D399" s="3244"/>
      <c r="E399" s="3244"/>
      <c r="F399" s="3244"/>
      <c r="G399" s="3244"/>
      <c r="H399" s="3244"/>
      <c r="I399" s="3245"/>
      <c r="J399" s="3245"/>
      <c r="K399" s="3245"/>
      <c r="L399" s="3245"/>
    </row>
    <row r="400" spans="1:12" ht="15.75" customHeight="1">
      <c r="A400" s="3244"/>
      <c r="B400" s="3244"/>
      <c r="C400" s="3244"/>
      <c r="D400" s="3244"/>
      <c r="E400" s="3244"/>
      <c r="F400" s="3244"/>
      <c r="G400" s="3244"/>
      <c r="H400" s="3244"/>
      <c r="I400" s="3245"/>
      <c r="J400" s="3245"/>
      <c r="K400" s="3245"/>
      <c r="L400" s="3245"/>
    </row>
    <row r="401" spans="1:12" ht="15.75" customHeight="1">
      <c r="A401" s="3244"/>
      <c r="B401" s="3244"/>
      <c r="C401" s="3244"/>
      <c r="D401" s="3244"/>
      <c r="E401" s="3244"/>
      <c r="F401" s="3244"/>
      <c r="G401" s="3244"/>
      <c r="H401" s="3244"/>
      <c r="I401" s="3245"/>
      <c r="J401" s="3245"/>
      <c r="K401" s="3245"/>
      <c r="L401" s="3245"/>
    </row>
    <row r="402" spans="1:12" ht="15.75" customHeight="1">
      <c r="A402" s="3244"/>
      <c r="B402" s="3244"/>
      <c r="C402" s="3244"/>
      <c r="D402" s="3244"/>
      <c r="E402" s="3244"/>
      <c r="F402" s="3244"/>
      <c r="G402" s="3244"/>
      <c r="H402" s="3244"/>
      <c r="I402" s="3245"/>
      <c r="J402" s="3245"/>
      <c r="K402" s="3245"/>
      <c r="L402" s="3245"/>
    </row>
    <row r="403" spans="1:12" ht="15.75" customHeight="1">
      <c r="A403" s="3244"/>
      <c r="B403" s="3244"/>
      <c r="C403" s="3244"/>
      <c r="D403" s="3244"/>
      <c r="E403" s="3244"/>
      <c r="F403" s="3244"/>
      <c r="G403" s="3244"/>
      <c r="H403" s="3244"/>
      <c r="I403" s="3245"/>
      <c r="J403" s="3245"/>
      <c r="K403" s="3245"/>
      <c r="L403" s="3245"/>
    </row>
    <row r="404" spans="1:12" ht="15.75" customHeight="1">
      <c r="A404" s="3244"/>
      <c r="B404" s="3244"/>
      <c r="C404" s="3244"/>
      <c r="D404" s="3244"/>
      <c r="E404" s="3244"/>
      <c r="F404" s="3244"/>
      <c r="G404" s="3244"/>
      <c r="H404" s="3244"/>
      <c r="I404" s="3245"/>
      <c r="J404" s="3245"/>
      <c r="K404" s="3245"/>
      <c r="L404" s="3245"/>
    </row>
    <row r="405" spans="1:12" ht="15.75" customHeight="1">
      <c r="A405" s="3244"/>
      <c r="B405" s="3244"/>
      <c r="C405" s="3244"/>
      <c r="D405" s="3244"/>
      <c r="E405" s="3244"/>
      <c r="F405" s="3244"/>
      <c r="G405" s="3244"/>
      <c r="H405" s="3244"/>
      <c r="I405" s="3245"/>
      <c r="J405" s="3245"/>
      <c r="K405" s="3245"/>
      <c r="L405" s="3245"/>
    </row>
    <row r="406" spans="1:12" ht="15.75" customHeight="1">
      <c r="A406" s="3244"/>
      <c r="B406" s="3244"/>
      <c r="C406" s="3244"/>
      <c r="D406" s="3244"/>
      <c r="E406" s="3244"/>
      <c r="F406" s="3244"/>
      <c r="G406" s="3244"/>
      <c r="H406" s="3244"/>
      <c r="I406" s="3245"/>
      <c r="J406" s="3245"/>
      <c r="K406" s="3245"/>
      <c r="L406" s="3245"/>
    </row>
    <row r="407" spans="1:12" ht="15.75" customHeight="1">
      <c r="A407" s="3244"/>
      <c r="B407" s="3244"/>
      <c r="C407" s="3244"/>
      <c r="D407" s="3244"/>
      <c r="E407" s="3244"/>
      <c r="F407" s="3244"/>
      <c r="G407" s="3244"/>
      <c r="H407" s="3244"/>
      <c r="I407" s="3245"/>
      <c r="J407" s="3245"/>
      <c r="K407" s="3245"/>
      <c r="L407" s="3245"/>
    </row>
    <row r="408" spans="1:12" ht="15.75" customHeight="1">
      <c r="A408" s="3244"/>
      <c r="B408" s="3244"/>
      <c r="C408" s="3244"/>
      <c r="D408" s="3244"/>
      <c r="E408" s="3244"/>
      <c r="F408" s="3244"/>
      <c r="G408" s="3244"/>
      <c r="H408" s="3244"/>
      <c r="I408" s="3245"/>
      <c r="J408" s="3245"/>
      <c r="K408" s="3245"/>
      <c r="L408" s="3245"/>
    </row>
    <row r="409" spans="1:12" ht="15.75" customHeight="1">
      <c r="A409" s="3244"/>
      <c r="B409" s="3244"/>
      <c r="C409" s="3244"/>
      <c r="D409" s="3244"/>
      <c r="E409" s="3244"/>
      <c r="F409" s="3244"/>
      <c r="G409" s="3244"/>
      <c r="H409" s="3244"/>
      <c r="I409" s="3245"/>
      <c r="J409" s="3245"/>
      <c r="K409" s="3245"/>
      <c r="L409" s="3245"/>
    </row>
    <row r="410" spans="1:12" ht="15.75" customHeight="1">
      <c r="A410" s="3244"/>
      <c r="B410" s="3244"/>
      <c r="C410" s="3244"/>
      <c r="D410" s="3244"/>
      <c r="E410" s="3244"/>
      <c r="F410" s="3244"/>
      <c r="G410" s="3244"/>
      <c r="H410" s="3244"/>
      <c r="I410" s="3245"/>
      <c r="J410" s="3245"/>
      <c r="K410" s="3245"/>
      <c r="L410" s="3245"/>
    </row>
    <row r="411" spans="1:12" ht="15.75" customHeight="1">
      <c r="A411" s="3244"/>
      <c r="B411" s="3244"/>
      <c r="C411" s="3244"/>
      <c r="D411" s="3244"/>
      <c r="E411" s="3244"/>
      <c r="F411" s="3244"/>
      <c r="G411" s="3244"/>
      <c r="H411" s="3244"/>
      <c r="I411" s="3245"/>
      <c r="J411" s="3245"/>
      <c r="K411" s="3245"/>
      <c r="L411" s="3245"/>
    </row>
    <row r="412" spans="1:12" ht="15.75" customHeight="1">
      <c r="A412" s="3244"/>
      <c r="B412" s="3244"/>
      <c r="C412" s="3244"/>
      <c r="D412" s="3244"/>
      <c r="E412" s="3244"/>
      <c r="F412" s="3244"/>
      <c r="G412" s="3244"/>
      <c r="H412" s="3244"/>
      <c r="I412" s="3245"/>
      <c r="J412" s="3245"/>
      <c r="K412" s="3245"/>
      <c r="L412" s="3245"/>
    </row>
    <row r="413" spans="1:12" ht="15.75" customHeight="1">
      <c r="A413" s="3244"/>
      <c r="B413" s="3244"/>
      <c r="C413" s="3244"/>
      <c r="D413" s="3244"/>
      <c r="E413" s="3244"/>
      <c r="F413" s="3244"/>
      <c r="G413" s="3244"/>
      <c r="H413" s="3244"/>
      <c r="I413" s="3245"/>
      <c r="J413" s="3245"/>
      <c r="K413" s="3245"/>
      <c r="L413" s="3245"/>
    </row>
    <row r="414" spans="1:12" ht="15.75" customHeight="1">
      <c r="A414" s="3244"/>
      <c r="B414" s="3244"/>
      <c r="C414" s="3244"/>
      <c r="D414" s="3244"/>
      <c r="E414" s="3244"/>
      <c r="F414" s="3244"/>
      <c r="G414" s="3244"/>
      <c r="H414" s="3244"/>
      <c r="I414" s="3245"/>
      <c r="J414" s="3245"/>
      <c r="K414" s="3245"/>
      <c r="L414" s="3245"/>
    </row>
    <row r="415" spans="1:12" ht="15.75" customHeight="1">
      <c r="A415" s="3244"/>
      <c r="B415" s="3244"/>
      <c r="C415" s="3244"/>
      <c r="D415" s="3244"/>
      <c r="E415" s="3244"/>
      <c r="F415" s="3244"/>
      <c r="G415" s="3244"/>
      <c r="H415" s="3244"/>
      <c r="I415" s="3245"/>
      <c r="J415" s="3245"/>
      <c r="K415" s="3245"/>
      <c r="L415" s="3245"/>
    </row>
    <row r="416" spans="1:12" ht="15.75" customHeight="1">
      <c r="A416" s="3244"/>
      <c r="B416" s="3244"/>
      <c r="C416" s="3244"/>
      <c r="D416" s="3244"/>
      <c r="E416" s="3244"/>
      <c r="F416" s="3244"/>
      <c r="G416" s="3244"/>
      <c r="H416" s="3244"/>
      <c r="I416" s="3245"/>
      <c r="J416" s="3245"/>
      <c r="K416" s="3245"/>
      <c r="L416" s="3245"/>
    </row>
    <row r="417" spans="1:12" ht="15.75" customHeight="1">
      <c r="A417" s="3244"/>
      <c r="B417" s="3244"/>
      <c r="C417" s="3244"/>
      <c r="D417" s="3244"/>
      <c r="E417" s="3244"/>
      <c r="F417" s="3244"/>
      <c r="G417" s="3244"/>
      <c r="H417" s="3244"/>
      <c r="I417" s="3245"/>
      <c r="J417" s="3245"/>
      <c r="K417" s="3245"/>
      <c r="L417" s="3245"/>
    </row>
    <row r="418" spans="1:12" ht="15.75" customHeight="1">
      <c r="A418" s="3244"/>
      <c r="B418" s="3244"/>
      <c r="C418" s="3244"/>
      <c r="D418" s="3244"/>
      <c r="E418" s="3244"/>
      <c r="F418" s="3244"/>
      <c r="G418" s="3244"/>
      <c r="H418" s="3244"/>
      <c r="I418" s="3245"/>
      <c r="J418" s="3245"/>
      <c r="K418" s="3245"/>
      <c r="L418" s="3245"/>
    </row>
    <row r="419" spans="1:12" ht="15.75" customHeight="1">
      <c r="A419" s="3244"/>
      <c r="B419" s="3244"/>
      <c r="C419" s="3244"/>
      <c r="D419" s="3244"/>
      <c r="E419" s="3244"/>
      <c r="F419" s="3244"/>
      <c r="G419" s="3244"/>
      <c r="H419" s="3244"/>
      <c r="I419" s="3245"/>
      <c r="J419" s="3245"/>
      <c r="K419" s="3245"/>
      <c r="L419" s="3245"/>
    </row>
    <row r="420" spans="1:12" ht="15.75" customHeight="1">
      <c r="A420" s="3244"/>
      <c r="B420" s="3244"/>
      <c r="C420" s="3244"/>
      <c r="D420" s="3244"/>
      <c r="E420" s="3244"/>
      <c r="F420" s="3244"/>
      <c r="G420" s="3244"/>
      <c r="H420" s="3244"/>
      <c r="I420" s="3245"/>
      <c r="J420" s="3245"/>
      <c r="K420" s="3245"/>
      <c r="L420" s="3245"/>
    </row>
    <row r="421" spans="1:12" ht="15.75" customHeight="1">
      <c r="A421" s="3244"/>
      <c r="B421" s="3244"/>
      <c r="C421" s="3244"/>
      <c r="D421" s="3244"/>
      <c r="E421" s="3244"/>
      <c r="F421" s="3244"/>
      <c r="G421" s="3244"/>
      <c r="H421" s="3244"/>
      <c r="I421" s="3245"/>
      <c r="J421" s="3245"/>
      <c r="K421" s="3245"/>
      <c r="L421" s="3245"/>
    </row>
    <row r="422" spans="1:12" ht="15.75" customHeight="1">
      <c r="A422" s="3244"/>
      <c r="B422" s="3244"/>
      <c r="C422" s="3244"/>
      <c r="D422" s="3244"/>
      <c r="E422" s="3244"/>
      <c r="F422" s="3244"/>
      <c r="G422" s="3244"/>
      <c r="H422" s="3244"/>
      <c r="I422" s="3245"/>
      <c r="J422" s="3245"/>
      <c r="K422" s="3245"/>
      <c r="L422" s="3245"/>
    </row>
    <row r="423" spans="1:12" ht="15.75" customHeight="1">
      <c r="A423" s="3244"/>
      <c r="B423" s="3244"/>
      <c r="C423" s="3244"/>
      <c r="D423" s="3244"/>
      <c r="E423" s="3244"/>
      <c r="F423" s="3244"/>
      <c r="G423" s="3244"/>
      <c r="H423" s="3244"/>
      <c r="I423" s="3245"/>
      <c r="J423" s="3245"/>
      <c r="K423" s="3245"/>
      <c r="L423" s="3245"/>
    </row>
    <row r="424" spans="1:12" ht="15.75" customHeight="1">
      <c r="A424" s="3244"/>
      <c r="B424" s="3244"/>
      <c r="C424" s="3244"/>
      <c r="D424" s="3244"/>
      <c r="E424" s="3244"/>
      <c r="F424" s="3244"/>
      <c r="G424" s="3244"/>
      <c r="H424" s="3244"/>
      <c r="I424" s="3245"/>
      <c r="J424" s="3245"/>
      <c r="K424" s="3245"/>
      <c r="L424" s="3245"/>
    </row>
    <row r="425" spans="1:12" ht="15.75" customHeight="1">
      <c r="A425" s="3244"/>
      <c r="B425" s="3244"/>
      <c r="C425" s="3244"/>
      <c r="D425" s="3244"/>
      <c r="E425" s="3244"/>
      <c r="F425" s="3244"/>
      <c r="G425" s="3244"/>
      <c r="H425" s="3244"/>
      <c r="I425" s="3245"/>
      <c r="J425" s="3245"/>
      <c r="K425" s="3245"/>
      <c r="L425" s="3245"/>
    </row>
    <row r="426" spans="1:12" ht="15.75" customHeight="1">
      <c r="A426" s="3244"/>
      <c r="B426" s="3244"/>
      <c r="C426" s="3244"/>
      <c r="D426" s="3244"/>
      <c r="E426" s="3244"/>
      <c r="F426" s="3244"/>
      <c r="G426" s="3244"/>
      <c r="H426" s="3244"/>
      <c r="I426" s="3245"/>
      <c r="J426" s="3245"/>
      <c r="K426" s="3245"/>
      <c r="L426" s="3245"/>
    </row>
    <row r="427" spans="1:12" ht="15.75" customHeight="1">
      <c r="A427" s="3244"/>
      <c r="B427" s="3244"/>
      <c r="C427" s="3244"/>
      <c r="D427" s="3244"/>
      <c r="E427" s="3244"/>
      <c r="F427" s="3244"/>
      <c r="G427" s="3244"/>
      <c r="H427" s="3244"/>
      <c r="I427" s="3245"/>
      <c r="J427" s="3245"/>
      <c r="K427" s="3245"/>
      <c r="L427" s="3245"/>
    </row>
    <row r="428" spans="1:12" ht="15.75" customHeight="1">
      <c r="A428" s="3244"/>
      <c r="B428" s="3244"/>
      <c r="C428" s="3244"/>
      <c r="D428" s="3244"/>
      <c r="E428" s="3244"/>
      <c r="F428" s="3244"/>
      <c r="G428" s="3244"/>
      <c r="H428" s="3244"/>
      <c r="I428" s="3245"/>
      <c r="J428" s="3245"/>
      <c r="K428" s="3245"/>
      <c r="L428" s="3245"/>
    </row>
    <row r="429" spans="1:12" ht="15.75" customHeight="1">
      <c r="A429" s="3244"/>
      <c r="B429" s="3244"/>
      <c r="C429" s="3244"/>
      <c r="D429" s="3244"/>
      <c r="E429" s="3244"/>
      <c r="F429" s="3244"/>
      <c r="G429" s="3244"/>
      <c r="H429" s="3244"/>
      <c r="I429" s="3245"/>
      <c r="J429" s="3245"/>
      <c r="K429" s="3245"/>
      <c r="L429" s="3245"/>
    </row>
    <row r="430" spans="1:12" ht="15.75" customHeight="1">
      <c r="A430" s="3244"/>
      <c r="B430" s="3244"/>
      <c r="C430" s="3244"/>
      <c r="D430" s="3244"/>
      <c r="E430" s="3244"/>
      <c r="F430" s="3244"/>
      <c r="G430" s="3244"/>
      <c r="H430" s="3244"/>
      <c r="I430" s="3245"/>
      <c r="J430" s="3245"/>
      <c r="K430" s="3245"/>
      <c r="L430" s="3245"/>
    </row>
    <row r="431" spans="1:12" ht="15.75" customHeight="1">
      <c r="A431" s="3244"/>
      <c r="B431" s="3244"/>
      <c r="C431" s="3244"/>
      <c r="D431" s="3244"/>
      <c r="E431" s="3244"/>
      <c r="F431" s="3244"/>
      <c r="G431" s="3244"/>
      <c r="H431" s="3244"/>
      <c r="I431" s="3245"/>
      <c r="J431" s="3245"/>
      <c r="K431" s="3245"/>
      <c r="L431" s="3245"/>
    </row>
    <row r="432" spans="1:12" ht="15.75" customHeight="1">
      <c r="A432" s="3244"/>
      <c r="B432" s="3244"/>
      <c r="C432" s="3244"/>
      <c r="D432" s="3244"/>
      <c r="E432" s="3244"/>
      <c r="F432" s="3244"/>
      <c r="G432" s="3244"/>
      <c r="H432" s="3244"/>
      <c r="I432" s="3245"/>
      <c r="J432" s="3245"/>
      <c r="K432" s="3245"/>
      <c r="L432" s="3245"/>
    </row>
    <row r="433" spans="1:12" ht="15.75" customHeight="1">
      <c r="A433" s="3244"/>
      <c r="B433" s="3244"/>
      <c r="C433" s="3244"/>
      <c r="D433" s="3244"/>
      <c r="E433" s="3244"/>
      <c r="F433" s="3244"/>
      <c r="G433" s="3244"/>
      <c r="H433" s="3244"/>
      <c r="I433" s="3245"/>
      <c r="J433" s="3245"/>
      <c r="K433" s="3245"/>
      <c r="L433" s="3245"/>
    </row>
    <row r="434" spans="1:12" ht="15.75" customHeight="1">
      <c r="A434" s="3244"/>
      <c r="B434" s="3244"/>
      <c r="C434" s="3244"/>
      <c r="D434" s="3244"/>
      <c r="E434" s="3244"/>
      <c r="F434" s="3244"/>
      <c r="G434" s="3244"/>
      <c r="H434" s="3244"/>
      <c r="I434" s="3245"/>
      <c r="J434" s="3245"/>
      <c r="K434" s="3245"/>
      <c r="L434" s="3245"/>
    </row>
    <row r="435" spans="1:12" ht="15.75" customHeight="1">
      <c r="A435" s="3244"/>
      <c r="B435" s="3244"/>
      <c r="C435" s="3244"/>
      <c r="D435" s="3244"/>
      <c r="E435" s="3244"/>
      <c r="F435" s="3244"/>
      <c r="G435" s="3244"/>
      <c r="H435" s="3244"/>
      <c r="I435" s="3245"/>
      <c r="J435" s="3245"/>
      <c r="K435" s="3245"/>
      <c r="L435" s="3245"/>
    </row>
    <row r="436" spans="1:12" ht="15.75" customHeight="1">
      <c r="A436" s="3244"/>
      <c r="B436" s="3244"/>
      <c r="C436" s="3244"/>
      <c r="D436" s="3244"/>
      <c r="E436" s="3244"/>
      <c r="F436" s="3244"/>
      <c r="G436" s="3244"/>
      <c r="H436" s="3244"/>
      <c r="I436" s="3245"/>
      <c r="J436" s="3245"/>
      <c r="K436" s="3245"/>
      <c r="L436" s="3245"/>
    </row>
    <row r="437" spans="1:12" ht="15.75" customHeight="1">
      <c r="A437" s="3244"/>
      <c r="B437" s="3244"/>
      <c r="C437" s="3244"/>
      <c r="D437" s="3244"/>
      <c r="E437" s="3244"/>
      <c r="F437" s="3244"/>
      <c r="G437" s="3244"/>
      <c r="H437" s="3244"/>
      <c r="I437" s="3245"/>
      <c r="J437" s="3245"/>
      <c r="K437" s="3245"/>
      <c r="L437" s="3245"/>
    </row>
    <row r="438" spans="1:12" ht="15.75" customHeight="1">
      <c r="A438" s="3244"/>
      <c r="B438" s="3244"/>
      <c r="C438" s="3244"/>
      <c r="D438" s="3244"/>
      <c r="E438" s="3244"/>
      <c r="F438" s="3244"/>
      <c r="G438" s="3244"/>
      <c r="H438" s="3244"/>
      <c r="I438" s="3245"/>
      <c r="J438" s="3245"/>
      <c r="K438" s="3245"/>
      <c r="L438" s="3245"/>
    </row>
    <row r="439" spans="1:12" ht="15.75" customHeight="1">
      <c r="A439" s="3244"/>
      <c r="B439" s="3244"/>
      <c r="C439" s="3244"/>
      <c r="D439" s="3244"/>
      <c r="E439" s="3244"/>
      <c r="F439" s="3244"/>
      <c r="G439" s="3244"/>
      <c r="H439" s="3244"/>
      <c r="I439" s="3245"/>
      <c r="J439" s="3245"/>
      <c r="K439" s="3245"/>
      <c r="L439" s="3245"/>
    </row>
    <row r="440" spans="1:12" ht="15.75" customHeight="1">
      <c r="A440" s="3244"/>
      <c r="B440" s="3244"/>
      <c r="C440" s="3244"/>
      <c r="D440" s="3244"/>
      <c r="E440" s="3244"/>
      <c r="F440" s="3244"/>
      <c r="G440" s="3244"/>
      <c r="H440" s="3244"/>
      <c r="I440" s="3245"/>
      <c r="J440" s="3245"/>
      <c r="K440" s="3245"/>
      <c r="L440" s="3245"/>
    </row>
    <row r="441" spans="1:12" ht="15.75" customHeight="1">
      <c r="A441" s="3244"/>
      <c r="B441" s="3244"/>
      <c r="C441" s="3244"/>
      <c r="D441" s="3244"/>
      <c r="E441" s="3244"/>
      <c r="F441" s="3244"/>
      <c r="G441" s="3244"/>
      <c r="H441" s="3244"/>
      <c r="I441" s="3245"/>
      <c r="J441" s="3245"/>
      <c r="K441" s="3245"/>
      <c r="L441" s="3245"/>
    </row>
    <row r="442" spans="1:12" ht="15.75" customHeight="1">
      <c r="A442" s="3244"/>
      <c r="B442" s="3244"/>
      <c r="C442" s="3244"/>
      <c r="D442" s="3244"/>
      <c r="E442" s="3244"/>
      <c r="F442" s="3244"/>
      <c r="G442" s="3244"/>
      <c r="H442" s="3244"/>
      <c r="I442" s="3245"/>
      <c r="J442" s="3245"/>
      <c r="K442" s="3245"/>
      <c r="L442" s="3245"/>
    </row>
    <row r="443" spans="1:12" ht="15.75" customHeight="1">
      <c r="A443" s="3244"/>
      <c r="B443" s="3244"/>
      <c r="C443" s="3244"/>
      <c r="D443" s="3244"/>
      <c r="E443" s="3244"/>
      <c r="F443" s="3244"/>
      <c r="G443" s="3244"/>
      <c r="H443" s="3244"/>
      <c r="I443" s="3245"/>
      <c r="J443" s="3245"/>
      <c r="K443" s="3245"/>
      <c r="L443" s="3245"/>
    </row>
    <row r="444" spans="1:12" ht="15.75" customHeight="1">
      <c r="A444" s="3244"/>
      <c r="B444" s="3244"/>
      <c r="C444" s="3244"/>
      <c r="D444" s="3244"/>
      <c r="E444" s="3244"/>
      <c r="F444" s="3244"/>
      <c r="G444" s="3244"/>
      <c r="H444" s="3244"/>
      <c r="I444" s="3245"/>
      <c r="J444" s="3245"/>
      <c r="K444" s="3245"/>
      <c r="L444" s="3245"/>
    </row>
    <row r="445" spans="1:12" ht="15.75" customHeight="1">
      <c r="A445" s="3244"/>
      <c r="B445" s="3244"/>
      <c r="C445" s="3244"/>
      <c r="D445" s="3244"/>
      <c r="E445" s="3244"/>
      <c r="F445" s="3244"/>
      <c r="G445" s="3244"/>
      <c r="H445" s="3244"/>
      <c r="I445" s="3245"/>
      <c r="J445" s="3245"/>
      <c r="K445" s="3245"/>
      <c r="L445" s="3245"/>
    </row>
    <row r="446" spans="1:12" ht="15.75" customHeight="1">
      <c r="A446" s="3244"/>
      <c r="B446" s="3244"/>
      <c r="C446" s="3244"/>
      <c r="D446" s="3244"/>
      <c r="E446" s="3244"/>
      <c r="F446" s="3244"/>
      <c r="G446" s="3244"/>
      <c r="H446" s="3244"/>
      <c r="I446" s="3245"/>
      <c r="J446" s="3245"/>
      <c r="K446" s="3245"/>
      <c r="L446" s="3245"/>
    </row>
    <row r="447" spans="1:12" ht="15.75" customHeight="1">
      <c r="A447" s="3244"/>
      <c r="B447" s="3244"/>
      <c r="C447" s="3244"/>
      <c r="D447" s="3244"/>
      <c r="E447" s="3244"/>
      <c r="F447" s="3244"/>
      <c r="G447" s="3244"/>
      <c r="H447" s="3244"/>
      <c r="I447" s="3245"/>
      <c r="J447" s="3245"/>
      <c r="K447" s="3245"/>
      <c r="L447" s="3245"/>
    </row>
    <row r="448" spans="1:12" ht="15.75" customHeight="1">
      <c r="A448" s="3244"/>
      <c r="B448" s="3244"/>
      <c r="C448" s="3244"/>
      <c r="D448" s="3244"/>
      <c r="E448" s="3244"/>
      <c r="F448" s="3244"/>
      <c r="G448" s="3244"/>
      <c r="H448" s="3244"/>
      <c r="I448" s="3245"/>
      <c r="J448" s="3245"/>
      <c r="K448" s="3245"/>
      <c r="L448" s="3245"/>
    </row>
    <row r="449" spans="1:12" ht="15.75" customHeight="1">
      <c r="A449" s="3244"/>
      <c r="B449" s="3244"/>
      <c r="C449" s="3244"/>
      <c r="D449" s="3244"/>
      <c r="E449" s="3244"/>
      <c r="F449" s="3244"/>
      <c r="G449" s="3244"/>
      <c r="H449" s="3244"/>
      <c r="I449" s="3245"/>
      <c r="J449" s="3245"/>
      <c r="K449" s="3245"/>
      <c r="L449" s="3245"/>
    </row>
    <row r="450" spans="1:12" ht="15.75" customHeight="1">
      <c r="A450" s="3244"/>
      <c r="B450" s="3244"/>
      <c r="C450" s="3244"/>
      <c r="D450" s="3244"/>
      <c r="E450" s="3244"/>
      <c r="F450" s="3244"/>
      <c r="G450" s="3244"/>
      <c r="H450" s="3244"/>
      <c r="I450" s="3245"/>
      <c r="J450" s="3245"/>
      <c r="K450" s="3245"/>
      <c r="L450" s="3245"/>
    </row>
    <row r="451" spans="1:12" ht="15.75" customHeight="1">
      <c r="A451" s="3244"/>
      <c r="B451" s="3244"/>
      <c r="C451" s="3244"/>
      <c r="D451" s="3244"/>
      <c r="E451" s="3244"/>
      <c r="F451" s="3244"/>
      <c r="G451" s="3244"/>
      <c r="H451" s="3244"/>
      <c r="I451" s="3245"/>
      <c r="J451" s="3245"/>
      <c r="K451" s="3245"/>
      <c r="L451" s="3245"/>
    </row>
    <row r="452" spans="1:12" ht="15.75" customHeight="1">
      <c r="A452" s="3244"/>
      <c r="B452" s="3244"/>
      <c r="C452" s="3244"/>
      <c r="D452" s="3244"/>
      <c r="E452" s="3244"/>
      <c r="F452" s="3244"/>
      <c r="G452" s="3244"/>
      <c r="H452" s="3244"/>
      <c r="I452" s="3245"/>
      <c r="J452" s="3245"/>
      <c r="K452" s="3245"/>
      <c r="L452" s="3245"/>
    </row>
    <row r="453" spans="1:12" ht="15.75" customHeight="1">
      <c r="A453" s="3244"/>
      <c r="B453" s="3244"/>
      <c r="C453" s="3244"/>
      <c r="D453" s="3244"/>
      <c r="E453" s="3244"/>
      <c r="F453" s="3244"/>
      <c r="G453" s="3244"/>
      <c r="H453" s="3244"/>
      <c r="I453" s="3245"/>
      <c r="J453" s="3245"/>
      <c r="K453" s="3245"/>
      <c r="L453" s="3245"/>
    </row>
    <row r="454" spans="1:12" ht="15.75" customHeight="1">
      <c r="A454" s="3244"/>
      <c r="B454" s="3244"/>
      <c r="C454" s="3244"/>
      <c r="D454" s="3244"/>
      <c r="E454" s="3244"/>
      <c r="F454" s="3244"/>
      <c r="G454" s="3244"/>
      <c r="H454" s="3244"/>
      <c r="I454" s="3245"/>
      <c r="J454" s="3245"/>
      <c r="K454" s="3245"/>
      <c r="L454" s="3245"/>
    </row>
    <row r="455" spans="1:12" ht="15.75" customHeight="1">
      <c r="A455" s="3244"/>
      <c r="B455" s="3244"/>
      <c r="C455" s="3244"/>
      <c r="D455" s="3244"/>
      <c r="E455" s="3244"/>
      <c r="F455" s="3244"/>
      <c r="G455" s="3244"/>
      <c r="H455" s="3244"/>
      <c r="I455" s="3245"/>
      <c r="J455" s="3245"/>
      <c r="K455" s="3245"/>
      <c r="L455" s="3245"/>
    </row>
    <row r="456" spans="1:12" ht="15.75" customHeight="1">
      <c r="A456" s="3244"/>
      <c r="B456" s="3244"/>
      <c r="C456" s="3244"/>
      <c r="D456" s="3244"/>
      <c r="E456" s="3244"/>
      <c r="F456" s="3244"/>
      <c r="G456" s="3244"/>
      <c r="H456" s="3244"/>
      <c r="I456" s="3245"/>
      <c r="J456" s="3245"/>
      <c r="K456" s="3245"/>
      <c r="L456" s="3245"/>
    </row>
    <row r="457" spans="1:12" ht="15.75" customHeight="1">
      <c r="A457" s="3244"/>
      <c r="B457" s="3244"/>
      <c r="C457" s="3244"/>
      <c r="D457" s="3244"/>
      <c r="E457" s="3244"/>
      <c r="F457" s="3244"/>
      <c r="G457" s="3244"/>
      <c r="H457" s="3244"/>
      <c r="I457" s="3245"/>
      <c r="J457" s="3245"/>
      <c r="K457" s="3245"/>
      <c r="L457" s="3245"/>
    </row>
    <row r="458" spans="1:12" ht="15.75" customHeight="1">
      <c r="A458" s="3244"/>
      <c r="B458" s="3244"/>
      <c r="C458" s="3244"/>
      <c r="D458" s="3244"/>
      <c r="E458" s="3244"/>
      <c r="F458" s="3244"/>
      <c r="G458" s="3244"/>
      <c r="H458" s="3244"/>
      <c r="I458" s="3245"/>
      <c r="J458" s="3245"/>
      <c r="K458" s="3245"/>
      <c r="L458" s="3245"/>
    </row>
    <row r="459" spans="1:12" ht="15.75" customHeight="1">
      <c r="A459" s="3244"/>
      <c r="B459" s="3244"/>
      <c r="C459" s="3244"/>
      <c r="D459" s="3244"/>
      <c r="E459" s="3244"/>
      <c r="F459" s="3244"/>
      <c r="G459" s="3244"/>
      <c r="H459" s="3244"/>
      <c r="I459" s="3245"/>
      <c r="J459" s="3245"/>
      <c r="K459" s="3245"/>
      <c r="L459" s="3245"/>
    </row>
    <row r="460" spans="1:12" ht="15.75" customHeight="1">
      <c r="A460" s="3244"/>
      <c r="B460" s="3244"/>
      <c r="C460" s="3244"/>
      <c r="D460" s="3244"/>
      <c r="E460" s="3244"/>
      <c r="F460" s="3244"/>
      <c r="G460" s="3244"/>
      <c r="H460" s="3244"/>
      <c r="I460" s="3245"/>
      <c r="J460" s="3245"/>
      <c r="K460" s="3245"/>
      <c r="L460" s="3245"/>
    </row>
    <row r="461" spans="1:12" ht="15.75" customHeight="1">
      <c r="A461" s="3244"/>
      <c r="B461" s="3244"/>
      <c r="C461" s="3244"/>
      <c r="D461" s="3244"/>
      <c r="E461" s="3244"/>
      <c r="F461" s="3244"/>
      <c r="G461" s="3244"/>
      <c r="H461" s="3244"/>
      <c r="I461" s="3245"/>
      <c r="J461" s="3245"/>
      <c r="K461" s="3245"/>
      <c r="L461" s="3245"/>
    </row>
    <row r="462" spans="1:12" ht="15.75" customHeight="1">
      <c r="A462" s="3244"/>
      <c r="B462" s="3244"/>
      <c r="C462" s="3244"/>
      <c r="D462" s="3244"/>
      <c r="E462" s="3244"/>
      <c r="F462" s="3244"/>
      <c r="G462" s="3244"/>
      <c r="H462" s="3244"/>
      <c r="I462" s="3245"/>
      <c r="J462" s="3245"/>
      <c r="K462" s="3245"/>
      <c r="L462" s="3245"/>
    </row>
    <row r="463" spans="1:12" ht="15.75" customHeight="1">
      <c r="A463" s="3244"/>
      <c r="B463" s="3244"/>
      <c r="C463" s="3244"/>
      <c r="D463" s="3244"/>
      <c r="E463" s="3244"/>
      <c r="F463" s="3244"/>
      <c r="G463" s="3244"/>
      <c r="H463" s="3244"/>
      <c r="I463" s="3245"/>
      <c r="J463" s="3245"/>
      <c r="K463" s="3245"/>
      <c r="L463" s="3245"/>
    </row>
    <row r="464" spans="1:12" ht="15.75" customHeight="1">
      <c r="A464" s="3244"/>
      <c r="B464" s="3244"/>
      <c r="C464" s="3244"/>
      <c r="D464" s="3244"/>
      <c r="E464" s="3244"/>
      <c r="F464" s="3244"/>
      <c r="G464" s="3244"/>
      <c r="H464" s="3244"/>
      <c r="I464" s="3245"/>
      <c r="J464" s="3245"/>
      <c r="K464" s="3245"/>
      <c r="L464" s="3245"/>
    </row>
    <row r="465" spans="1:12" ht="15.75" customHeight="1">
      <c r="A465" s="3244"/>
      <c r="B465" s="3244"/>
      <c r="C465" s="3244"/>
      <c r="D465" s="3244"/>
      <c r="E465" s="3244"/>
      <c r="F465" s="3244"/>
      <c r="G465" s="3244"/>
      <c r="H465" s="3244"/>
      <c r="I465" s="3245"/>
      <c r="J465" s="3245"/>
      <c r="K465" s="3245"/>
      <c r="L465" s="3245"/>
    </row>
    <row r="466" spans="1:12" ht="15.75" customHeight="1">
      <c r="A466" s="3244"/>
      <c r="B466" s="3244"/>
      <c r="C466" s="3244"/>
      <c r="D466" s="3244"/>
      <c r="E466" s="3244"/>
      <c r="F466" s="3244"/>
      <c r="G466" s="3244"/>
      <c r="H466" s="3244"/>
      <c r="I466" s="3245"/>
      <c r="J466" s="3245"/>
      <c r="K466" s="3245"/>
      <c r="L466" s="3245"/>
    </row>
    <row r="467" spans="1:12" ht="15.75" customHeight="1">
      <c r="A467" s="3244"/>
      <c r="B467" s="3244"/>
      <c r="C467" s="3244"/>
      <c r="D467" s="3244"/>
      <c r="E467" s="3244"/>
      <c r="F467" s="3244"/>
      <c r="G467" s="3244"/>
      <c r="H467" s="3244"/>
      <c r="I467" s="3245"/>
      <c r="J467" s="3245"/>
      <c r="K467" s="3245"/>
      <c r="L467" s="3245"/>
    </row>
    <row r="468" spans="1:12" ht="15.75" customHeight="1">
      <c r="A468" s="3244"/>
      <c r="B468" s="3244"/>
      <c r="C468" s="3244"/>
      <c r="D468" s="3244"/>
      <c r="E468" s="3244"/>
      <c r="F468" s="3244"/>
      <c r="G468" s="3244"/>
      <c r="H468" s="3244"/>
      <c r="I468" s="3245"/>
      <c r="J468" s="3245"/>
      <c r="K468" s="3245"/>
      <c r="L468" s="3245"/>
    </row>
    <row r="469" spans="1:12" ht="15.75" customHeight="1">
      <c r="A469" s="3244"/>
      <c r="B469" s="3244"/>
      <c r="C469" s="3244"/>
      <c r="D469" s="3244"/>
      <c r="E469" s="3244"/>
      <c r="F469" s="3244"/>
      <c r="G469" s="3244"/>
      <c r="H469" s="3244"/>
      <c r="I469" s="3245"/>
      <c r="J469" s="3245"/>
      <c r="K469" s="3245"/>
      <c r="L469" s="3245"/>
    </row>
    <row r="470" spans="1:12" ht="15.75" customHeight="1">
      <c r="A470" s="3244"/>
      <c r="B470" s="3244"/>
      <c r="C470" s="3244"/>
      <c r="D470" s="3244"/>
      <c r="E470" s="3244"/>
      <c r="F470" s="3244"/>
      <c r="G470" s="3244"/>
      <c r="H470" s="3244"/>
      <c r="I470" s="3245"/>
      <c r="J470" s="3245"/>
      <c r="K470" s="3245"/>
      <c r="L470" s="3245"/>
    </row>
    <row r="471" spans="1:12" ht="15.75" customHeight="1">
      <c r="A471" s="3244"/>
      <c r="B471" s="3244"/>
      <c r="C471" s="3244"/>
      <c r="D471" s="3244"/>
      <c r="E471" s="3244"/>
      <c r="F471" s="3244"/>
      <c r="G471" s="3244"/>
      <c r="H471" s="3244"/>
      <c r="I471" s="3245"/>
      <c r="J471" s="3245"/>
      <c r="K471" s="3245"/>
      <c r="L471" s="3245"/>
    </row>
    <row r="472" spans="1:12" ht="15.75" customHeight="1">
      <c r="A472" s="3244"/>
      <c r="B472" s="3244"/>
      <c r="C472" s="3244"/>
      <c r="D472" s="3244"/>
      <c r="E472" s="3244"/>
      <c r="F472" s="3244"/>
      <c r="G472" s="3244"/>
      <c r="H472" s="3244"/>
      <c r="I472" s="3245"/>
      <c r="J472" s="3245"/>
      <c r="K472" s="3245"/>
      <c r="L472" s="3245"/>
    </row>
    <row r="473" spans="1:12" ht="15.75" customHeight="1">
      <c r="A473" s="3244"/>
      <c r="B473" s="3244"/>
      <c r="C473" s="3244"/>
      <c r="D473" s="3244"/>
      <c r="E473" s="3244"/>
      <c r="F473" s="3244"/>
      <c r="G473" s="3244"/>
      <c r="H473" s="3244"/>
      <c r="I473" s="3245"/>
      <c r="J473" s="3245"/>
      <c r="K473" s="3245"/>
      <c r="L473" s="3245"/>
    </row>
    <row r="474" spans="1:12" ht="15.75" customHeight="1">
      <c r="A474" s="3244"/>
      <c r="B474" s="3244"/>
      <c r="C474" s="3244"/>
      <c r="D474" s="3244"/>
      <c r="E474" s="3244"/>
      <c r="F474" s="3244"/>
      <c r="G474" s="3244"/>
      <c r="H474" s="3244"/>
      <c r="I474" s="3245"/>
      <c r="J474" s="3245"/>
      <c r="K474" s="3245"/>
      <c r="L474" s="3245"/>
    </row>
    <row r="475" spans="1:12" ht="15.75" customHeight="1">
      <c r="A475" s="3244"/>
      <c r="B475" s="3244"/>
      <c r="C475" s="3244"/>
      <c r="D475" s="3244"/>
      <c r="E475" s="3244"/>
      <c r="F475" s="3244"/>
      <c r="G475" s="3244"/>
      <c r="H475" s="3244"/>
      <c r="I475" s="3245"/>
      <c r="J475" s="3245"/>
      <c r="K475" s="3245"/>
      <c r="L475" s="3245"/>
    </row>
    <row r="476" spans="1:12" ht="15.75" customHeight="1">
      <c r="A476" s="3244"/>
      <c r="B476" s="3244"/>
      <c r="C476" s="3244"/>
      <c r="D476" s="3244"/>
      <c r="E476" s="3244"/>
      <c r="F476" s="3244"/>
      <c r="G476" s="3244"/>
      <c r="H476" s="3244"/>
      <c r="I476" s="3245"/>
      <c r="J476" s="3245"/>
      <c r="K476" s="3245"/>
      <c r="L476" s="3245"/>
    </row>
    <row r="477" spans="1:12" ht="15.75" customHeight="1">
      <c r="A477" s="3244"/>
      <c r="B477" s="3244"/>
      <c r="C477" s="3244"/>
      <c r="D477" s="3244"/>
      <c r="E477" s="3244"/>
      <c r="F477" s="3244"/>
      <c r="G477" s="3244"/>
      <c r="H477" s="3244"/>
      <c r="I477" s="3245"/>
      <c r="J477" s="3245"/>
      <c r="K477" s="3245"/>
      <c r="L477" s="3245"/>
    </row>
    <row r="478" spans="1:12" ht="15.75" customHeight="1">
      <c r="A478" s="3244"/>
      <c r="B478" s="3244"/>
      <c r="C478" s="3244"/>
      <c r="D478" s="3244"/>
      <c r="E478" s="3244"/>
      <c r="F478" s="3244"/>
      <c r="G478" s="3244"/>
      <c r="H478" s="3244"/>
      <c r="I478" s="3245"/>
      <c r="J478" s="3245"/>
      <c r="K478" s="3245"/>
      <c r="L478" s="3245"/>
    </row>
    <row r="479" spans="1:12" ht="15.75" customHeight="1">
      <c r="A479" s="3244"/>
      <c r="B479" s="3244"/>
      <c r="C479" s="3244"/>
      <c r="D479" s="3244"/>
      <c r="E479" s="3244"/>
      <c r="F479" s="3244"/>
      <c r="G479" s="3244"/>
      <c r="H479" s="3244"/>
      <c r="I479" s="3245"/>
      <c r="J479" s="3245"/>
      <c r="K479" s="3245"/>
      <c r="L479" s="3245"/>
    </row>
    <row r="480" spans="1:12" ht="15.75" customHeight="1">
      <c r="A480" s="3244"/>
      <c r="B480" s="3244"/>
      <c r="C480" s="3244"/>
      <c r="D480" s="3244"/>
      <c r="E480" s="3244"/>
      <c r="F480" s="3244"/>
      <c r="G480" s="3244"/>
      <c r="H480" s="3244"/>
      <c r="I480" s="3245"/>
      <c r="J480" s="3245"/>
      <c r="K480" s="3245"/>
      <c r="L480" s="3245"/>
    </row>
    <row r="481" spans="1:12" ht="15.75" customHeight="1">
      <c r="A481" s="3244"/>
      <c r="B481" s="3244"/>
      <c r="C481" s="3244"/>
      <c r="D481" s="3244"/>
      <c r="E481" s="3244"/>
      <c r="F481" s="3244"/>
      <c r="G481" s="3244"/>
      <c r="H481" s="3244"/>
      <c r="I481" s="3245"/>
      <c r="J481" s="3245"/>
      <c r="K481" s="3245"/>
      <c r="L481" s="3245"/>
    </row>
    <row r="482" spans="1:12" ht="15.75" customHeight="1">
      <c r="A482" s="3244"/>
      <c r="B482" s="3244"/>
      <c r="C482" s="3244"/>
      <c r="D482" s="3244"/>
      <c r="E482" s="3244"/>
      <c r="F482" s="3244"/>
      <c r="G482" s="3244"/>
      <c r="H482" s="3244"/>
      <c r="I482" s="3245"/>
      <c r="J482" s="3245"/>
      <c r="K482" s="3245"/>
      <c r="L482" s="3245"/>
    </row>
    <row r="483" spans="1:12" ht="15.75" customHeight="1">
      <c r="A483" s="3244"/>
      <c r="B483" s="3244"/>
      <c r="C483" s="3244"/>
      <c r="D483" s="3244"/>
      <c r="E483" s="3244"/>
      <c r="F483" s="3244"/>
      <c r="G483" s="3244"/>
      <c r="H483" s="3244"/>
      <c r="I483" s="3245"/>
      <c r="J483" s="3245"/>
      <c r="K483" s="3245"/>
      <c r="L483" s="3245"/>
    </row>
    <row r="484" spans="1:12" ht="15.75" customHeight="1">
      <c r="A484" s="3244"/>
      <c r="B484" s="3244"/>
      <c r="C484" s="3244"/>
      <c r="D484" s="3244"/>
      <c r="E484" s="3244"/>
      <c r="F484" s="3244"/>
      <c r="G484" s="3244"/>
      <c r="H484" s="3244"/>
      <c r="I484" s="3245"/>
      <c r="J484" s="3245"/>
      <c r="K484" s="3245"/>
      <c r="L484" s="3245"/>
    </row>
    <row r="485" spans="1:12" ht="15.75" customHeight="1">
      <c r="A485" s="3244"/>
      <c r="B485" s="3244"/>
      <c r="C485" s="3244"/>
      <c r="D485" s="3244"/>
      <c r="E485" s="3244"/>
      <c r="F485" s="3244"/>
      <c r="G485" s="3244"/>
      <c r="H485" s="3244"/>
      <c r="I485" s="3245"/>
      <c r="J485" s="3245"/>
      <c r="K485" s="3245"/>
      <c r="L485" s="3245"/>
    </row>
    <row r="486" spans="1:12" ht="15.75" customHeight="1">
      <c r="A486" s="3244"/>
      <c r="B486" s="3244"/>
      <c r="C486" s="3244"/>
      <c r="D486" s="3244"/>
      <c r="E486" s="3244"/>
      <c r="F486" s="3244"/>
      <c r="G486" s="3244"/>
      <c r="H486" s="3244"/>
      <c r="I486" s="3245"/>
      <c r="J486" s="3245"/>
      <c r="K486" s="3245"/>
      <c r="L486" s="3245"/>
    </row>
    <row r="487" spans="1:12" ht="15.75" customHeight="1">
      <c r="A487" s="3244"/>
      <c r="B487" s="3244"/>
      <c r="C487" s="3244"/>
      <c r="D487" s="3244"/>
      <c r="E487" s="3244"/>
      <c r="F487" s="3244"/>
      <c r="G487" s="3244"/>
      <c r="H487" s="3244"/>
      <c r="I487" s="3245"/>
      <c r="J487" s="3245"/>
      <c r="K487" s="3245"/>
      <c r="L487" s="3245"/>
    </row>
    <row r="488" spans="1:12" ht="15.75" customHeight="1">
      <c r="A488" s="3244"/>
      <c r="B488" s="3244"/>
      <c r="C488" s="3244"/>
      <c r="D488" s="3244"/>
      <c r="E488" s="3244"/>
      <c r="F488" s="3244"/>
      <c r="G488" s="3244"/>
      <c r="H488" s="3244"/>
      <c r="I488" s="3245"/>
      <c r="J488" s="3245"/>
      <c r="K488" s="3245"/>
      <c r="L488" s="3245"/>
    </row>
    <row r="489" spans="1:12" ht="15.75" customHeight="1">
      <c r="A489" s="3244"/>
      <c r="B489" s="3244"/>
      <c r="C489" s="3244"/>
      <c r="D489" s="3244"/>
      <c r="E489" s="3244"/>
      <c r="F489" s="3244"/>
      <c r="G489" s="3244"/>
      <c r="H489" s="3244"/>
      <c r="I489" s="3245"/>
      <c r="J489" s="3245"/>
      <c r="K489" s="3245"/>
      <c r="L489" s="3245"/>
    </row>
    <row r="490" spans="1:12" ht="15.75" customHeight="1">
      <c r="A490" s="3244"/>
      <c r="B490" s="3244"/>
      <c r="C490" s="3244"/>
      <c r="D490" s="3244"/>
      <c r="E490" s="3244"/>
      <c r="F490" s="3244"/>
      <c r="G490" s="3244"/>
      <c r="H490" s="3244"/>
      <c r="I490" s="3245"/>
      <c r="J490" s="3245"/>
      <c r="K490" s="3245"/>
      <c r="L490" s="3245"/>
    </row>
    <row r="491" spans="1:12" ht="15.75" customHeight="1">
      <c r="A491" s="3244"/>
      <c r="B491" s="3244"/>
      <c r="C491" s="3244"/>
      <c r="D491" s="3244"/>
      <c r="E491" s="3244"/>
      <c r="F491" s="3244"/>
      <c r="G491" s="3244"/>
      <c r="H491" s="3244"/>
      <c r="I491" s="3245"/>
      <c r="J491" s="3245"/>
      <c r="K491" s="3245"/>
      <c r="L491" s="3245"/>
    </row>
    <row r="492" spans="1:12" ht="15.75" customHeight="1">
      <c r="A492" s="3244"/>
      <c r="B492" s="3244"/>
      <c r="C492" s="3244"/>
      <c r="D492" s="3244"/>
      <c r="E492" s="3244"/>
      <c r="F492" s="3244"/>
      <c r="G492" s="3244"/>
      <c r="H492" s="3244"/>
      <c r="I492" s="3245"/>
      <c r="J492" s="3245"/>
      <c r="K492" s="3245"/>
      <c r="L492" s="3245"/>
    </row>
    <row r="493" spans="1:12" ht="15.75" customHeight="1">
      <c r="A493" s="3244"/>
      <c r="B493" s="3244"/>
      <c r="C493" s="3244"/>
      <c r="D493" s="3244"/>
      <c r="E493" s="3244"/>
      <c r="F493" s="3244"/>
      <c r="G493" s="3244"/>
      <c r="H493" s="3244"/>
      <c r="I493" s="3245"/>
      <c r="J493" s="3245"/>
      <c r="K493" s="3245"/>
      <c r="L493" s="3245"/>
    </row>
    <row r="494" spans="1:12" ht="15.75" customHeight="1">
      <c r="A494" s="3244"/>
      <c r="B494" s="3244"/>
      <c r="C494" s="3244"/>
      <c r="D494" s="3244"/>
      <c r="E494" s="3244"/>
      <c r="F494" s="3244"/>
      <c r="G494" s="3244"/>
      <c r="H494" s="3244"/>
      <c r="I494" s="3245"/>
      <c r="J494" s="3245"/>
      <c r="K494" s="3245"/>
      <c r="L494" s="3245"/>
    </row>
    <row r="495" spans="1:12" ht="15.75" customHeight="1">
      <c r="A495" s="3244"/>
      <c r="B495" s="3244"/>
      <c r="C495" s="3244"/>
      <c r="D495" s="3244"/>
      <c r="E495" s="3244"/>
      <c r="F495" s="3244"/>
      <c r="G495" s="3244"/>
      <c r="H495" s="3244"/>
      <c r="I495" s="3245"/>
      <c r="J495" s="3245"/>
      <c r="K495" s="3245"/>
      <c r="L495" s="3245"/>
    </row>
    <row r="496" spans="1:12" ht="15.75" customHeight="1">
      <c r="A496" s="3244"/>
      <c r="B496" s="3244"/>
      <c r="C496" s="3244"/>
      <c r="D496" s="3244"/>
      <c r="E496" s="3244"/>
      <c r="F496" s="3244"/>
      <c r="G496" s="3244"/>
      <c r="H496" s="3244"/>
      <c r="I496" s="3245"/>
      <c r="J496" s="3245"/>
      <c r="K496" s="3245"/>
      <c r="L496" s="3245"/>
    </row>
    <row r="497" spans="1:12" ht="15.75" customHeight="1">
      <c r="A497" s="3244"/>
      <c r="B497" s="3244"/>
      <c r="C497" s="3244"/>
      <c r="D497" s="3244"/>
      <c r="E497" s="3244"/>
      <c r="F497" s="3244"/>
      <c r="G497" s="3244"/>
      <c r="H497" s="3244"/>
      <c r="I497" s="3245"/>
      <c r="J497" s="3245"/>
      <c r="K497" s="3245"/>
      <c r="L497" s="3245"/>
    </row>
    <row r="498" spans="1:12" ht="15.75" customHeight="1">
      <c r="A498" s="3244"/>
      <c r="B498" s="3244"/>
      <c r="C498" s="3244"/>
      <c r="D498" s="3244"/>
      <c r="E498" s="3244"/>
      <c r="F498" s="3244"/>
      <c r="G498" s="3244"/>
      <c r="H498" s="3244"/>
      <c r="I498" s="3245"/>
      <c r="J498" s="3245"/>
      <c r="K498" s="3245"/>
      <c r="L498" s="3245"/>
    </row>
    <row r="499" spans="1:12" ht="15.75" customHeight="1">
      <c r="A499" s="3244"/>
      <c r="B499" s="3244"/>
      <c r="C499" s="3244"/>
      <c r="D499" s="3244"/>
      <c r="E499" s="3244"/>
      <c r="F499" s="3244"/>
      <c r="G499" s="3244"/>
      <c r="H499" s="3244"/>
      <c r="I499" s="3245"/>
      <c r="J499" s="3245"/>
      <c r="K499" s="3245"/>
      <c r="L499" s="3245"/>
    </row>
    <row r="500" spans="1:12" ht="15.75" customHeight="1">
      <c r="A500" s="3244"/>
      <c r="B500" s="3244"/>
      <c r="C500" s="3244"/>
      <c r="D500" s="3244"/>
      <c r="E500" s="3244"/>
      <c r="F500" s="3244"/>
      <c r="G500" s="3244"/>
      <c r="H500" s="3244"/>
      <c r="I500" s="3245"/>
      <c r="J500" s="3245"/>
      <c r="K500" s="3245"/>
      <c r="L500" s="3245"/>
    </row>
    <row r="501" spans="1:12" ht="15.75" customHeight="1">
      <c r="A501" s="3244"/>
      <c r="B501" s="3244"/>
      <c r="C501" s="3244"/>
      <c r="D501" s="3244"/>
      <c r="E501" s="3244"/>
      <c r="F501" s="3244"/>
      <c r="G501" s="3244"/>
      <c r="H501" s="3244"/>
      <c r="I501" s="3245"/>
      <c r="J501" s="3245"/>
      <c r="K501" s="3245"/>
      <c r="L501" s="3245"/>
    </row>
    <row r="502" spans="1:12" ht="15.75" customHeight="1">
      <c r="A502" s="3244"/>
      <c r="B502" s="3244"/>
      <c r="C502" s="3244"/>
      <c r="D502" s="3244"/>
      <c r="E502" s="3244"/>
      <c r="F502" s="3244"/>
      <c r="G502" s="3244"/>
      <c r="H502" s="3244"/>
      <c r="I502" s="3245"/>
      <c r="J502" s="3245"/>
      <c r="K502" s="3245"/>
      <c r="L502" s="3245"/>
    </row>
    <row r="503" spans="1:12" ht="15.75" customHeight="1">
      <c r="A503" s="3244"/>
      <c r="B503" s="3244"/>
      <c r="C503" s="3244"/>
      <c r="D503" s="3244"/>
      <c r="E503" s="3244"/>
      <c r="F503" s="3244"/>
      <c r="G503" s="3244"/>
      <c r="H503" s="3244"/>
      <c r="I503" s="3245"/>
      <c r="J503" s="3245"/>
      <c r="K503" s="3245"/>
      <c r="L503" s="3245"/>
    </row>
    <row r="504" spans="1:12" ht="15.75" customHeight="1">
      <c r="A504" s="3244"/>
      <c r="B504" s="3244"/>
      <c r="C504" s="3244"/>
      <c r="D504" s="3244"/>
      <c r="E504" s="3244"/>
      <c r="F504" s="3244"/>
      <c r="G504" s="3244"/>
      <c r="H504" s="3244"/>
      <c r="I504" s="3245"/>
      <c r="J504" s="3245"/>
      <c r="K504" s="3245"/>
      <c r="L504" s="3245"/>
    </row>
    <row r="505" spans="1:12" ht="15.75" customHeight="1">
      <c r="A505" s="3244"/>
      <c r="B505" s="3244"/>
      <c r="C505" s="3244"/>
      <c r="D505" s="3244"/>
      <c r="E505" s="3244"/>
      <c r="F505" s="3244"/>
      <c r="G505" s="3244"/>
      <c r="H505" s="3244"/>
      <c r="I505" s="3245"/>
      <c r="J505" s="3245"/>
      <c r="K505" s="3245"/>
      <c r="L505" s="3245"/>
    </row>
    <row r="506" spans="1:12" ht="15.75" customHeight="1">
      <c r="A506" s="3244"/>
      <c r="B506" s="3244"/>
      <c r="C506" s="3244"/>
      <c r="D506" s="3244"/>
      <c r="E506" s="3244"/>
      <c r="F506" s="3244"/>
      <c r="G506" s="3244"/>
      <c r="H506" s="3244"/>
      <c r="I506" s="3245"/>
      <c r="J506" s="3245"/>
      <c r="K506" s="3245"/>
      <c r="L506" s="3245"/>
    </row>
    <row r="507" spans="1:12" ht="15.75" customHeight="1">
      <c r="A507" s="3244"/>
      <c r="B507" s="3244"/>
      <c r="C507" s="3244"/>
      <c r="D507" s="3244"/>
      <c r="E507" s="3244"/>
      <c r="F507" s="3244"/>
      <c r="G507" s="3244"/>
      <c r="H507" s="3244"/>
      <c r="I507" s="3245"/>
      <c r="J507" s="3245"/>
      <c r="K507" s="3245"/>
      <c r="L507" s="3245"/>
    </row>
    <row r="508" spans="1:12" ht="15.75" customHeight="1">
      <c r="A508" s="3244"/>
      <c r="B508" s="3244"/>
      <c r="C508" s="3244"/>
      <c r="D508" s="3244"/>
      <c r="E508" s="3244"/>
      <c r="F508" s="3244"/>
      <c r="G508" s="3244"/>
      <c r="H508" s="3244"/>
      <c r="I508" s="3245"/>
      <c r="J508" s="3245"/>
      <c r="K508" s="3245"/>
      <c r="L508" s="3245"/>
    </row>
    <row r="509" spans="1:12" ht="15.75" customHeight="1">
      <c r="A509" s="3244"/>
      <c r="B509" s="3244"/>
      <c r="C509" s="3244"/>
      <c r="D509" s="3244"/>
      <c r="E509" s="3244"/>
      <c r="F509" s="3244"/>
      <c r="G509" s="3244"/>
      <c r="H509" s="3244"/>
      <c r="I509" s="3245"/>
      <c r="J509" s="3245"/>
      <c r="K509" s="3245"/>
      <c r="L509" s="3245"/>
    </row>
    <row r="510" spans="1:12" ht="15.75" customHeight="1">
      <c r="A510" s="3244"/>
      <c r="B510" s="3244"/>
      <c r="C510" s="3244"/>
      <c r="D510" s="3244"/>
      <c r="E510" s="3244"/>
      <c r="F510" s="3244"/>
      <c r="G510" s="3244"/>
      <c r="H510" s="3244"/>
      <c r="I510" s="3245"/>
      <c r="J510" s="3245"/>
      <c r="K510" s="3245"/>
      <c r="L510" s="3245"/>
    </row>
    <row r="511" spans="1:12" ht="15.75" customHeight="1">
      <c r="A511" s="3244"/>
      <c r="B511" s="3244"/>
      <c r="C511" s="3244"/>
      <c r="D511" s="3244"/>
      <c r="E511" s="3244"/>
      <c r="F511" s="3244"/>
      <c r="G511" s="3244"/>
      <c r="H511" s="3244"/>
      <c r="I511" s="3245"/>
      <c r="J511" s="3245"/>
      <c r="K511" s="3245"/>
      <c r="L511" s="3245"/>
    </row>
    <row r="512" spans="1:12" ht="15.75" customHeight="1">
      <c r="A512" s="3244"/>
      <c r="B512" s="3244"/>
      <c r="C512" s="3244"/>
      <c r="D512" s="3244"/>
      <c r="E512" s="3244"/>
      <c r="F512" s="3244"/>
      <c r="G512" s="3244"/>
      <c r="H512" s="3244"/>
      <c r="I512" s="3245"/>
      <c r="J512" s="3245"/>
      <c r="K512" s="3245"/>
      <c r="L512" s="3245"/>
    </row>
    <row r="513" spans="1:12" ht="15.75" customHeight="1">
      <c r="A513" s="3244"/>
      <c r="B513" s="3244"/>
      <c r="C513" s="3244"/>
      <c r="D513" s="3244"/>
      <c r="E513" s="3244"/>
      <c r="F513" s="3244"/>
      <c r="G513" s="3244"/>
      <c r="H513" s="3244"/>
      <c r="I513" s="3245"/>
      <c r="J513" s="3245"/>
      <c r="K513" s="3245"/>
      <c r="L513" s="3245"/>
    </row>
    <row r="514" spans="1:12" ht="15.75" customHeight="1">
      <c r="A514" s="3244"/>
      <c r="B514" s="3244"/>
      <c r="C514" s="3244"/>
      <c r="D514" s="3244"/>
      <c r="E514" s="3244"/>
      <c r="F514" s="3244"/>
      <c r="G514" s="3244"/>
      <c r="H514" s="3244"/>
      <c r="I514" s="3245"/>
      <c r="J514" s="3245"/>
      <c r="K514" s="3245"/>
      <c r="L514" s="3245"/>
    </row>
    <row r="515" spans="1:12" ht="15.75" customHeight="1">
      <c r="A515" s="3244"/>
      <c r="B515" s="3244"/>
      <c r="C515" s="3244"/>
      <c r="D515" s="3244"/>
      <c r="E515" s="3244"/>
      <c r="F515" s="3244"/>
      <c r="G515" s="3244"/>
      <c r="H515" s="3244"/>
      <c r="I515" s="3245"/>
      <c r="J515" s="3245"/>
      <c r="K515" s="3245"/>
      <c r="L515" s="3245"/>
    </row>
    <row r="516" spans="1:12" ht="15.75" customHeight="1">
      <c r="A516" s="3244"/>
      <c r="B516" s="3244"/>
      <c r="C516" s="3244"/>
      <c r="D516" s="3244"/>
      <c r="E516" s="3244"/>
      <c r="F516" s="3244"/>
      <c r="G516" s="3244"/>
      <c r="H516" s="3244"/>
      <c r="I516" s="3245"/>
      <c r="J516" s="3245"/>
      <c r="K516" s="3245"/>
      <c r="L516" s="3245"/>
    </row>
    <row r="517" spans="1:12" ht="15.75" customHeight="1">
      <c r="A517" s="3244"/>
      <c r="B517" s="3244"/>
      <c r="C517" s="3244"/>
      <c r="D517" s="3244"/>
      <c r="E517" s="3244"/>
      <c r="F517" s="3244"/>
      <c r="G517" s="3244"/>
      <c r="H517" s="3244"/>
      <c r="I517" s="3245"/>
      <c r="J517" s="3245"/>
      <c r="K517" s="3245"/>
      <c r="L517" s="3245"/>
    </row>
    <row r="518" spans="1:12" ht="15.75" customHeight="1">
      <c r="A518" s="3244"/>
      <c r="B518" s="3244"/>
      <c r="C518" s="3244"/>
      <c r="D518" s="3244"/>
      <c r="E518" s="3244"/>
      <c r="F518" s="3244"/>
      <c r="G518" s="3244"/>
      <c r="H518" s="3244"/>
      <c r="I518" s="3245"/>
      <c r="J518" s="3245"/>
      <c r="K518" s="3245"/>
      <c r="L518" s="3245"/>
    </row>
    <row r="519" spans="1:12" ht="15.75" customHeight="1">
      <c r="A519" s="3244"/>
      <c r="B519" s="3244"/>
      <c r="C519" s="3244"/>
      <c r="D519" s="3244"/>
      <c r="E519" s="3244"/>
      <c r="F519" s="3244"/>
      <c r="G519" s="3244"/>
      <c r="H519" s="3244"/>
      <c r="I519" s="3245"/>
      <c r="J519" s="3245"/>
      <c r="K519" s="3245"/>
      <c r="L519" s="3245"/>
    </row>
    <row r="520" spans="1:12" ht="15.75" customHeight="1">
      <c r="A520" s="3244"/>
      <c r="B520" s="3244"/>
      <c r="C520" s="3244"/>
      <c r="D520" s="3244"/>
      <c r="E520" s="3244"/>
      <c r="F520" s="3244"/>
      <c r="G520" s="3244"/>
      <c r="H520" s="3244"/>
      <c r="I520" s="3245"/>
      <c r="J520" s="3245"/>
      <c r="K520" s="3245"/>
      <c r="L520" s="3245"/>
    </row>
    <row r="521" spans="1:12" ht="15.75" customHeight="1">
      <c r="A521" s="3244"/>
      <c r="B521" s="3244"/>
      <c r="C521" s="3244"/>
      <c r="D521" s="3244"/>
      <c r="E521" s="3244"/>
      <c r="F521" s="3244"/>
      <c r="G521" s="3244"/>
      <c r="H521" s="3244"/>
      <c r="I521" s="3245"/>
      <c r="J521" s="3245"/>
      <c r="K521" s="3245"/>
      <c r="L521" s="3245"/>
    </row>
    <row r="522" spans="1:12" ht="15.75" customHeight="1">
      <c r="A522" s="3244"/>
      <c r="B522" s="3244"/>
      <c r="C522" s="3244"/>
      <c r="D522" s="3244"/>
      <c r="E522" s="3244"/>
      <c r="F522" s="3244"/>
      <c r="G522" s="3244"/>
      <c r="H522" s="3244"/>
      <c r="I522" s="3245"/>
      <c r="J522" s="3245"/>
      <c r="K522" s="3245"/>
      <c r="L522" s="3245"/>
    </row>
    <row r="523" spans="1:12" ht="15.75" customHeight="1">
      <c r="A523" s="3244"/>
      <c r="B523" s="3244"/>
      <c r="C523" s="3244"/>
      <c r="D523" s="3244"/>
      <c r="E523" s="3244"/>
      <c r="F523" s="3244"/>
      <c r="G523" s="3244"/>
      <c r="H523" s="3244"/>
      <c r="I523" s="3245"/>
      <c r="J523" s="3245"/>
      <c r="K523" s="3245"/>
      <c r="L523" s="3245"/>
    </row>
    <row r="524" spans="1:12" ht="15.75" customHeight="1">
      <c r="A524" s="3244"/>
      <c r="B524" s="3244"/>
      <c r="C524" s="3244"/>
      <c r="D524" s="3244"/>
      <c r="E524" s="3244"/>
      <c r="F524" s="3244"/>
      <c r="G524" s="3244"/>
      <c r="H524" s="3244"/>
      <c r="I524" s="3245"/>
      <c r="J524" s="3245"/>
      <c r="K524" s="3245"/>
      <c r="L524" s="3245"/>
    </row>
    <row r="525" spans="1:12" ht="15.75" customHeight="1">
      <c r="A525" s="3244"/>
      <c r="B525" s="3244"/>
      <c r="C525" s="3244"/>
      <c r="D525" s="3244"/>
      <c r="E525" s="3244"/>
      <c r="F525" s="3244"/>
      <c r="G525" s="3244"/>
      <c r="H525" s="3244"/>
      <c r="I525" s="3245"/>
      <c r="J525" s="3245"/>
      <c r="K525" s="3245"/>
      <c r="L525" s="3245"/>
    </row>
    <row r="526" spans="1:12" ht="15.75" customHeight="1">
      <c r="A526" s="3244"/>
      <c r="B526" s="3244"/>
      <c r="C526" s="3244"/>
      <c r="D526" s="3244"/>
      <c r="E526" s="3244"/>
      <c r="F526" s="3244"/>
      <c r="G526" s="3244"/>
      <c r="H526" s="3244"/>
      <c r="I526" s="3245"/>
      <c r="J526" s="3245"/>
      <c r="K526" s="3245"/>
      <c r="L526" s="3245"/>
    </row>
    <row r="527" spans="1:12" ht="15.75" customHeight="1">
      <c r="A527" s="3244"/>
      <c r="B527" s="3244"/>
      <c r="C527" s="3244"/>
      <c r="D527" s="3244"/>
      <c r="E527" s="3244"/>
      <c r="F527" s="3244"/>
      <c r="G527" s="3244"/>
      <c r="H527" s="3244"/>
      <c r="I527" s="3245"/>
      <c r="J527" s="3245"/>
      <c r="K527" s="3245"/>
      <c r="L527" s="3245"/>
    </row>
    <row r="528" spans="1:12" ht="15.75" customHeight="1">
      <c r="A528" s="3244"/>
      <c r="B528" s="3244"/>
      <c r="C528" s="3244"/>
      <c r="D528" s="3244"/>
      <c r="E528" s="3244"/>
      <c r="F528" s="3244"/>
      <c r="G528" s="3244"/>
      <c r="H528" s="3244"/>
      <c r="I528" s="3245"/>
      <c r="J528" s="3245"/>
      <c r="K528" s="3245"/>
      <c r="L528" s="3245"/>
    </row>
    <row r="529" spans="1:12" ht="15.75" customHeight="1">
      <c r="A529" s="3244"/>
      <c r="B529" s="3244"/>
      <c r="C529" s="3244"/>
      <c r="D529" s="3244"/>
      <c r="E529" s="3244"/>
      <c r="F529" s="3244"/>
      <c r="G529" s="3244"/>
      <c r="H529" s="3244"/>
      <c r="I529" s="3245"/>
      <c r="J529" s="3245"/>
      <c r="K529" s="3245"/>
      <c r="L529" s="3245"/>
    </row>
    <row r="530" spans="1:12" ht="15.75" customHeight="1">
      <c r="A530" s="3244"/>
      <c r="B530" s="3244"/>
      <c r="C530" s="3244"/>
      <c r="D530" s="3244"/>
      <c r="E530" s="3244"/>
      <c r="F530" s="3244"/>
      <c r="G530" s="3244"/>
      <c r="H530" s="3244"/>
      <c r="I530" s="3245"/>
      <c r="J530" s="3245"/>
      <c r="K530" s="3245"/>
      <c r="L530" s="3245"/>
    </row>
    <row r="531" spans="1:12" ht="15.75" customHeight="1">
      <c r="A531" s="3244"/>
      <c r="B531" s="3244"/>
      <c r="C531" s="3244"/>
      <c r="D531" s="3244"/>
      <c r="E531" s="3244"/>
      <c r="F531" s="3244"/>
      <c r="G531" s="3244"/>
      <c r="H531" s="3244"/>
      <c r="I531" s="3245"/>
      <c r="J531" s="3245"/>
      <c r="K531" s="3245"/>
      <c r="L531" s="3245"/>
    </row>
    <row r="532" spans="1:12" ht="15.75" customHeight="1">
      <c r="A532" s="3244"/>
      <c r="B532" s="3244"/>
      <c r="C532" s="3244"/>
      <c r="D532" s="3244"/>
      <c r="E532" s="3244"/>
      <c r="F532" s="3244"/>
      <c r="G532" s="3244"/>
      <c r="H532" s="3244"/>
      <c r="I532" s="3245"/>
      <c r="J532" s="3245"/>
      <c r="K532" s="3245"/>
      <c r="L532" s="3245"/>
    </row>
    <row r="533" spans="1:12" ht="15.75" customHeight="1">
      <c r="A533" s="3244"/>
      <c r="B533" s="3244"/>
      <c r="C533" s="3244"/>
      <c r="D533" s="3244"/>
      <c r="E533" s="3244"/>
      <c r="F533" s="3244"/>
      <c r="G533" s="3244"/>
      <c r="H533" s="3244"/>
      <c r="I533" s="3245"/>
      <c r="J533" s="3245"/>
      <c r="K533" s="3245"/>
      <c r="L533" s="3245"/>
    </row>
    <row r="534" spans="1:12" ht="15.75" customHeight="1">
      <c r="A534" s="3244"/>
      <c r="B534" s="3244"/>
      <c r="C534" s="3244"/>
      <c r="D534" s="3244"/>
      <c r="E534" s="3244"/>
      <c r="F534" s="3244"/>
      <c r="G534" s="3244"/>
      <c r="H534" s="3244"/>
      <c r="I534" s="3245"/>
      <c r="J534" s="3245"/>
      <c r="K534" s="3245"/>
      <c r="L534" s="3245"/>
    </row>
    <row r="535" spans="1:12" ht="15.75" customHeight="1">
      <c r="A535" s="3244"/>
      <c r="B535" s="3244"/>
      <c r="C535" s="3244"/>
      <c r="D535" s="3244"/>
      <c r="E535" s="3244"/>
      <c r="F535" s="3244"/>
      <c r="G535" s="3244"/>
      <c r="H535" s="3244"/>
      <c r="I535" s="3245"/>
      <c r="J535" s="3245"/>
      <c r="K535" s="3245"/>
      <c r="L535" s="3245"/>
    </row>
    <row r="536" spans="1:12" ht="15.75" customHeight="1">
      <c r="A536" s="3244"/>
      <c r="B536" s="3244"/>
      <c r="C536" s="3244"/>
      <c r="D536" s="3244"/>
      <c r="E536" s="3244"/>
      <c r="F536" s="3244"/>
      <c r="G536" s="3244"/>
      <c r="H536" s="3244"/>
      <c r="I536" s="3245"/>
      <c r="J536" s="3245"/>
      <c r="K536" s="3245"/>
      <c r="L536" s="3245"/>
    </row>
    <row r="537" spans="1:12" ht="15.75" customHeight="1">
      <c r="A537" s="3244"/>
      <c r="B537" s="3244"/>
      <c r="C537" s="3244"/>
      <c r="D537" s="3244"/>
      <c r="E537" s="3244"/>
      <c r="F537" s="3244"/>
      <c r="G537" s="3244"/>
      <c r="H537" s="3244"/>
      <c r="I537" s="3245"/>
      <c r="J537" s="3245"/>
      <c r="K537" s="3245"/>
      <c r="L537" s="3245"/>
    </row>
    <row r="538" spans="1:12" ht="15.75" customHeight="1">
      <c r="A538" s="3244"/>
      <c r="B538" s="3244"/>
      <c r="C538" s="3244"/>
      <c r="D538" s="3244"/>
      <c r="E538" s="3244"/>
      <c r="F538" s="3244"/>
      <c r="G538" s="3244"/>
      <c r="H538" s="3244"/>
      <c r="I538" s="3245"/>
      <c r="J538" s="3245"/>
      <c r="K538" s="3245"/>
      <c r="L538" s="3245"/>
    </row>
    <row r="539" spans="1:12" ht="15.75" customHeight="1">
      <c r="A539" s="3244"/>
      <c r="B539" s="3244"/>
      <c r="C539" s="3244"/>
      <c r="D539" s="3244"/>
      <c r="E539" s="3244"/>
      <c r="F539" s="3244"/>
      <c r="G539" s="3244"/>
      <c r="H539" s="3244"/>
      <c r="I539" s="3245"/>
      <c r="J539" s="3245"/>
      <c r="K539" s="3245"/>
      <c r="L539" s="3245"/>
    </row>
    <row r="540" spans="1:12" ht="15.75" customHeight="1">
      <c r="A540" s="3244"/>
      <c r="B540" s="3244"/>
      <c r="C540" s="3244"/>
      <c r="D540" s="3244"/>
      <c r="E540" s="3244"/>
      <c r="F540" s="3244"/>
      <c r="G540" s="3244"/>
      <c r="H540" s="3244"/>
      <c r="I540" s="3245"/>
      <c r="J540" s="3245"/>
      <c r="K540" s="3245"/>
      <c r="L540" s="3245"/>
    </row>
    <row r="541" spans="1:12" ht="15.75" customHeight="1">
      <c r="A541" s="3244"/>
      <c r="B541" s="3244"/>
      <c r="C541" s="3244"/>
      <c r="D541" s="3244"/>
      <c r="E541" s="3244"/>
      <c r="F541" s="3244"/>
      <c r="G541" s="3244"/>
      <c r="H541" s="3244"/>
      <c r="I541" s="3245"/>
      <c r="J541" s="3245"/>
      <c r="K541" s="3245"/>
      <c r="L541" s="3245"/>
    </row>
    <row r="542" spans="1:12" ht="15.75" customHeight="1">
      <c r="A542" s="3244"/>
      <c r="B542" s="3244"/>
      <c r="C542" s="3244"/>
      <c r="D542" s="3244"/>
      <c r="E542" s="3244"/>
      <c r="F542" s="3244"/>
      <c r="G542" s="3244"/>
      <c r="H542" s="3244"/>
      <c r="I542" s="3245"/>
      <c r="J542" s="3245"/>
      <c r="K542" s="3245"/>
      <c r="L542" s="3245"/>
    </row>
    <row r="543" spans="1:12" ht="15.75" customHeight="1">
      <c r="A543" s="3244"/>
      <c r="B543" s="3244"/>
      <c r="C543" s="3244"/>
      <c r="D543" s="3244"/>
      <c r="E543" s="3244"/>
      <c r="F543" s="3244"/>
      <c r="G543" s="3244"/>
      <c r="H543" s="3244"/>
      <c r="I543" s="3245"/>
      <c r="J543" s="3245"/>
      <c r="K543" s="3245"/>
      <c r="L543" s="3245"/>
    </row>
    <row r="544" spans="1:12" ht="15.75" customHeight="1">
      <c r="A544" s="3244"/>
      <c r="B544" s="3244"/>
      <c r="C544" s="3244"/>
      <c r="D544" s="3244"/>
      <c r="E544" s="3244"/>
      <c r="F544" s="3244"/>
      <c r="G544" s="3244"/>
      <c r="H544" s="3244"/>
      <c r="I544" s="3245"/>
      <c r="J544" s="3245"/>
      <c r="K544" s="3245"/>
      <c r="L544" s="3245"/>
    </row>
    <row r="545" spans="1:12" ht="15.75" customHeight="1">
      <c r="A545" s="3244"/>
      <c r="B545" s="3244"/>
      <c r="C545" s="3244"/>
      <c r="D545" s="3244"/>
      <c r="E545" s="3244"/>
      <c r="F545" s="3244"/>
      <c r="G545" s="3244"/>
      <c r="H545" s="3244"/>
      <c r="I545" s="3245"/>
      <c r="J545" s="3245"/>
      <c r="K545" s="3245"/>
      <c r="L545" s="3245"/>
    </row>
    <row r="546" spans="1:12" ht="15.75" customHeight="1">
      <c r="A546" s="3244"/>
      <c r="B546" s="3244"/>
      <c r="C546" s="3244"/>
      <c r="D546" s="3244"/>
      <c r="E546" s="3244"/>
      <c r="F546" s="3244"/>
      <c r="G546" s="3244"/>
      <c r="H546" s="3244"/>
      <c r="I546" s="3245"/>
      <c r="J546" s="3245"/>
      <c r="K546" s="3245"/>
      <c r="L546" s="3245"/>
    </row>
    <row r="547" spans="1:12" ht="15.75" customHeight="1">
      <c r="A547" s="3244"/>
      <c r="B547" s="3244"/>
      <c r="C547" s="3244"/>
      <c r="D547" s="3244"/>
      <c r="E547" s="3244"/>
      <c r="F547" s="3244"/>
      <c r="G547" s="3244"/>
      <c r="H547" s="3244"/>
      <c r="I547" s="3245"/>
      <c r="J547" s="3245"/>
      <c r="K547" s="3245"/>
      <c r="L547" s="3245"/>
    </row>
    <row r="548" spans="1:12" ht="15.75" customHeight="1">
      <c r="A548" s="3244"/>
      <c r="B548" s="3244"/>
      <c r="C548" s="3244"/>
      <c r="D548" s="3244"/>
      <c r="E548" s="3244"/>
      <c r="F548" s="3244"/>
      <c r="G548" s="3244"/>
      <c r="H548" s="3244"/>
      <c r="I548" s="3245"/>
      <c r="J548" s="3245"/>
      <c r="K548" s="3245"/>
      <c r="L548" s="3245"/>
    </row>
    <row r="549" spans="1:12" ht="15.75" customHeight="1">
      <c r="A549" s="3244"/>
      <c r="B549" s="3244"/>
      <c r="C549" s="3244"/>
      <c r="D549" s="3244"/>
      <c r="E549" s="3244"/>
      <c r="F549" s="3244"/>
      <c r="G549" s="3244"/>
      <c r="H549" s="3244"/>
      <c r="I549" s="3245"/>
      <c r="J549" s="3245"/>
      <c r="K549" s="3245"/>
      <c r="L549" s="3245"/>
    </row>
    <row r="550" spans="1:12" ht="15.75" customHeight="1">
      <c r="A550" s="3244"/>
      <c r="B550" s="3244"/>
      <c r="C550" s="3244"/>
      <c r="D550" s="3244"/>
      <c r="E550" s="3244"/>
      <c r="F550" s="3244"/>
      <c r="G550" s="3244"/>
      <c r="H550" s="3244"/>
      <c r="I550" s="3245"/>
      <c r="J550" s="3245"/>
      <c r="K550" s="3245"/>
      <c r="L550" s="3245"/>
    </row>
    <row r="551" spans="1:12" ht="15.75" customHeight="1">
      <c r="A551" s="3244"/>
      <c r="B551" s="3244"/>
      <c r="C551" s="3244"/>
      <c r="D551" s="3244"/>
      <c r="E551" s="3244"/>
      <c r="F551" s="3244"/>
      <c r="G551" s="3244"/>
      <c r="H551" s="3244"/>
      <c r="I551" s="3245"/>
      <c r="J551" s="3245"/>
      <c r="K551" s="3245"/>
      <c r="L551" s="3245"/>
    </row>
    <row r="552" spans="1:12" ht="15.75" customHeight="1">
      <c r="A552" s="3244"/>
      <c r="B552" s="3244"/>
      <c r="C552" s="3244"/>
      <c r="D552" s="3244"/>
      <c r="E552" s="3244"/>
      <c r="F552" s="3244"/>
      <c r="G552" s="3244"/>
      <c r="H552" s="3244"/>
      <c r="I552" s="3245"/>
      <c r="J552" s="3245"/>
      <c r="K552" s="3245"/>
      <c r="L552" s="3245"/>
    </row>
    <row r="553" spans="1:12" ht="15.75" customHeight="1">
      <c r="A553" s="3244"/>
      <c r="B553" s="3244"/>
      <c r="C553" s="3244"/>
      <c r="D553" s="3244"/>
      <c r="E553" s="3244"/>
      <c r="F553" s="3244"/>
      <c r="G553" s="3244"/>
      <c r="H553" s="3244"/>
      <c r="I553" s="3245"/>
      <c r="J553" s="3245"/>
      <c r="K553" s="3245"/>
      <c r="L553" s="3245"/>
    </row>
    <row r="554" spans="1:12" ht="15.75" customHeight="1">
      <c r="A554" s="3244"/>
      <c r="B554" s="3244"/>
      <c r="C554" s="3244"/>
      <c r="D554" s="3244"/>
      <c r="E554" s="3244"/>
      <c r="F554" s="3244"/>
      <c r="G554" s="3244"/>
      <c r="H554" s="3244"/>
      <c r="I554" s="3245"/>
      <c r="J554" s="3245"/>
      <c r="K554" s="3245"/>
      <c r="L554" s="3245"/>
    </row>
    <row r="555" spans="1:12" ht="15.75" customHeight="1">
      <c r="A555" s="3244"/>
      <c r="B555" s="3244"/>
      <c r="C555" s="3244"/>
      <c r="D555" s="3244"/>
      <c r="E555" s="3244"/>
      <c r="F555" s="3244"/>
      <c r="G555" s="3244"/>
      <c r="H555" s="3244"/>
      <c r="I555" s="3245"/>
      <c r="J555" s="3245"/>
      <c r="K555" s="3245"/>
      <c r="L555" s="3245"/>
    </row>
    <row r="556" spans="1:12" ht="15.75" customHeight="1">
      <c r="A556" s="3244"/>
      <c r="B556" s="3244"/>
      <c r="C556" s="3244"/>
      <c r="D556" s="3244"/>
      <c r="E556" s="3244"/>
      <c r="F556" s="3244"/>
      <c r="G556" s="3244"/>
      <c r="H556" s="3244"/>
      <c r="I556" s="3245"/>
      <c r="J556" s="3245"/>
      <c r="K556" s="3245"/>
      <c r="L556" s="3245"/>
    </row>
    <row r="557" spans="1:12" ht="15.75" customHeight="1">
      <c r="A557" s="3244"/>
      <c r="B557" s="3244"/>
      <c r="C557" s="3244"/>
      <c r="D557" s="3244"/>
      <c r="E557" s="3244"/>
      <c r="F557" s="3244"/>
      <c r="G557" s="3244"/>
      <c r="H557" s="3244"/>
      <c r="I557" s="3245"/>
      <c r="J557" s="3245"/>
      <c r="K557" s="3245"/>
      <c r="L557" s="3245"/>
    </row>
    <row r="558" spans="1:12" ht="15.75" customHeight="1">
      <c r="A558" s="3244"/>
      <c r="B558" s="3244"/>
      <c r="C558" s="3244"/>
      <c r="D558" s="3244"/>
      <c r="E558" s="3244"/>
      <c r="F558" s="3244"/>
      <c r="G558" s="3244"/>
      <c r="H558" s="3244"/>
      <c r="I558" s="3245"/>
      <c r="J558" s="3245"/>
      <c r="K558" s="3245"/>
      <c r="L558" s="3245"/>
    </row>
    <row r="559" spans="1:12" ht="15.75" customHeight="1">
      <c r="A559" s="3244"/>
      <c r="B559" s="3244"/>
      <c r="C559" s="3244"/>
      <c r="D559" s="3244"/>
      <c r="E559" s="3244"/>
      <c r="F559" s="3244"/>
      <c r="G559" s="3244"/>
      <c r="H559" s="3244"/>
      <c r="I559" s="3245"/>
      <c r="J559" s="3245"/>
      <c r="K559" s="3245"/>
      <c r="L559" s="3245"/>
    </row>
    <row r="560" spans="1:12" ht="15.75" customHeight="1">
      <c r="A560" s="3244"/>
      <c r="B560" s="3244"/>
      <c r="C560" s="3244"/>
      <c r="D560" s="3244"/>
      <c r="E560" s="3244"/>
      <c r="F560" s="3244"/>
      <c r="G560" s="3244"/>
      <c r="H560" s="3244"/>
      <c r="I560" s="3245"/>
      <c r="J560" s="3245"/>
      <c r="K560" s="3245"/>
      <c r="L560" s="3245"/>
    </row>
    <row r="561" spans="1:12" ht="15.75" customHeight="1">
      <c r="A561" s="3244"/>
      <c r="B561" s="3244"/>
      <c r="C561" s="3244"/>
      <c r="D561" s="3244"/>
      <c r="E561" s="3244"/>
      <c r="F561" s="3244"/>
      <c r="G561" s="3244"/>
      <c r="H561" s="3244"/>
      <c r="I561" s="3245"/>
      <c r="J561" s="3245"/>
      <c r="K561" s="3245"/>
      <c r="L561" s="3245"/>
    </row>
    <row r="562" spans="1:12" ht="15.75" customHeight="1">
      <c r="A562" s="3244"/>
      <c r="B562" s="3244"/>
      <c r="C562" s="3244"/>
      <c r="D562" s="3244"/>
      <c r="E562" s="3244"/>
      <c r="F562" s="3244"/>
      <c r="G562" s="3244"/>
      <c r="H562" s="3244"/>
      <c r="I562" s="3245"/>
      <c r="J562" s="3245"/>
      <c r="K562" s="3245"/>
      <c r="L562" s="3245"/>
    </row>
    <row r="563" spans="1:12" ht="15.75" customHeight="1">
      <c r="A563" s="3244"/>
      <c r="B563" s="3244"/>
      <c r="C563" s="3244"/>
      <c r="D563" s="3244"/>
      <c r="E563" s="3244"/>
      <c r="F563" s="3244"/>
      <c r="G563" s="3244"/>
      <c r="H563" s="3244"/>
      <c r="I563" s="3245"/>
      <c r="J563" s="3245"/>
      <c r="K563" s="3245"/>
      <c r="L563" s="3245"/>
    </row>
    <row r="564" spans="1:12" ht="15.75" customHeight="1">
      <c r="A564" s="3244"/>
      <c r="B564" s="3244"/>
      <c r="C564" s="3244"/>
      <c r="D564" s="3244"/>
      <c r="E564" s="3244"/>
      <c r="F564" s="3244"/>
      <c r="G564" s="3244"/>
      <c r="H564" s="3244"/>
      <c r="I564" s="3245"/>
      <c r="J564" s="3245"/>
      <c r="K564" s="3245"/>
      <c r="L564" s="3245"/>
    </row>
    <row r="565" spans="1:12" ht="15.75" customHeight="1">
      <c r="A565" s="3244"/>
      <c r="B565" s="3244"/>
      <c r="C565" s="3244"/>
      <c r="D565" s="3244"/>
      <c r="E565" s="3244"/>
      <c r="F565" s="3244"/>
      <c r="G565" s="3244"/>
      <c r="H565" s="3244"/>
      <c r="I565" s="3245"/>
      <c r="J565" s="3245"/>
      <c r="K565" s="3245"/>
      <c r="L565" s="3245"/>
    </row>
    <row r="566" spans="1:12" ht="15.75" customHeight="1">
      <c r="A566" s="3244"/>
      <c r="B566" s="3244"/>
      <c r="C566" s="3244"/>
      <c r="D566" s="3244"/>
      <c r="E566" s="3244"/>
      <c r="F566" s="3244"/>
      <c r="G566" s="3244"/>
      <c r="H566" s="3244"/>
      <c r="I566" s="3245"/>
      <c r="J566" s="3245"/>
      <c r="K566" s="3245"/>
      <c r="L566" s="3245"/>
    </row>
    <row r="567" spans="1:12" ht="15.75" customHeight="1">
      <c r="A567" s="3244"/>
      <c r="B567" s="3244"/>
      <c r="C567" s="3244"/>
      <c r="D567" s="3244"/>
      <c r="E567" s="3244"/>
      <c r="F567" s="3244"/>
      <c r="G567" s="3244"/>
      <c r="H567" s="3244"/>
      <c r="I567" s="3245"/>
      <c r="J567" s="3245"/>
      <c r="K567" s="3245"/>
      <c r="L567" s="3245"/>
    </row>
    <row r="568" spans="1:12" ht="15.75" customHeight="1">
      <c r="A568" s="3244"/>
      <c r="B568" s="3244"/>
      <c r="C568" s="3244"/>
      <c r="D568" s="3244"/>
      <c r="E568" s="3244"/>
      <c r="F568" s="3244"/>
      <c r="G568" s="3244"/>
      <c r="H568" s="3244"/>
      <c r="I568" s="3245"/>
      <c r="J568" s="3245"/>
      <c r="K568" s="3245"/>
      <c r="L568" s="3245"/>
    </row>
    <row r="569" spans="1:12" ht="15.75" customHeight="1">
      <c r="A569" s="3244"/>
      <c r="B569" s="3244"/>
      <c r="C569" s="3244"/>
      <c r="D569" s="3244"/>
      <c r="E569" s="3244"/>
      <c r="F569" s="3244"/>
      <c r="G569" s="3244"/>
      <c r="H569" s="3244"/>
      <c r="I569" s="3245"/>
      <c r="J569" s="3245"/>
      <c r="K569" s="3245"/>
      <c r="L569" s="3245"/>
    </row>
    <row r="570" spans="1:12" ht="15.75" customHeight="1">
      <c r="A570" s="3244"/>
      <c r="B570" s="3244"/>
      <c r="C570" s="3244"/>
      <c r="D570" s="3244"/>
      <c r="E570" s="3244"/>
      <c r="F570" s="3244"/>
      <c r="G570" s="3244"/>
      <c r="H570" s="3244"/>
      <c r="I570" s="3245"/>
      <c r="J570" s="3245"/>
      <c r="K570" s="3245"/>
      <c r="L570" s="3245"/>
    </row>
    <row r="571" spans="1:12" ht="15.75" customHeight="1">
      <c r="A571" s="3244"/>
      <c r="B571" s="3244"/>
      <c r="C571" s="3244"/>
      <c r="D571" s="3244"/>
      <c r="E571" s="3244"/>
      <c r="F571" s="3244"/>
      <c r="G571" s="3244"/>
      <c r="H571" s="3244"/>
      <c r="I571" s="3245"/>
      <c r="J571" s="3245"/>
      <c r="K571" s="3245"/>
      <c r="L571" s="3245"/>
    </row>
    <row r="572" spans="1:12" ht="15.75" customHeight="1">
      <c r="A572" s="3244"/>
      <c r="B572" s="3244"/>
      <c r="C572" s="3244"/>
      <c r="D572" s="3244"/>
      <c r="E572" s="3244"/>
      <c r="F572" s="3244"/>
      <c r="G572" s="3244"/>
      <c r="H572" s="3244"/>
      <c r="I572" s="3245"/>
      <c r="J572" s="3245"/>
      <c r="K572" s="3245"/>
      <c r="L572" s="3245"/>
    </row>
    <row r="573" spans="1:12" ht="15.75" customHeight="1">
      <c r="A573" s="3244"/>
      <c r="B573" s="3244"/>
      <c r="C573" s="3244"/>
      <c r="D573" s="3244"/>
      <c r="E573" s="3244"/>
      <c r="F573" s="3244"/>
      <c r="G573" s="3244"/>
      <c r="H573" s="3244"/>
      <c r="I573" s="3245"/>
      <c r="J573" s="3245"/>
      <c r="K573" s="3245"/>
      <c r="L573" s="3245"/>
    </row>
    <row r="574" spans="1:12" ht="15.75" customHeight="1">
      <c r="A574" s="3244"/>
      <c r="B574" s="3244"/>
      <c r="C574" s="3244"/>
      <c r="D574" s="3244"/>
      <c r="E574" s="3244"/>
      <c r="F574" s="3244"/>
      <c r="G574" s="3244"/>
      <c r="H574" s="3244"/>
      <c r="I574" s="3245"/>
      <c r="J574" s="3245"/>
      <c r="K574" s="3245"/>
      <c r="L574" s="3245"/>
    </row>
    <row r="575" spans="1:12" ht="15.75" customHeight="1">
      <c r="A575" s="3244"/>
      <c r="B575" s="3244"/>
      <c r="C575" s="3244"/>
      <c r="D575" s="3244"/>
      <c r="E575" s="3244"/>
      <c r="F575" s="3244"/>
      <c r="G575" s="3244"/>
      <c r="H575" s="3244"/>
      <c r="I575" s="3245"/>
      <c r="J575" s="3245"/>
      <c r="K575" s="3245"/>
      <c r="L575" s="3245"/>
    </row>
    <row r="576" spans="1:12" ht="15.75" customHeight="1">
      <c r="A576" s="3244"/>
      <c r="B576" s="3244"/>
      <c r="C576" s="3244"/>
      <c r="D576" s="3244"/>
      <c r="E576" s="3244"/>
      <c r="F576" s="3244"/>
      <c r="G576" s="3244"/>
      <c r="H576" s="3244"/>
      <c r="I576" s="3245"/>
      <c r="J576" s="3245"/>
      <c r="K576" s="3245"/>
      <c r="L576" s="3245"/>
    </row>
    <row r="577" spans="1:12" ht="15.75" customHeight="1">
      <c r="A577" s="3244"/>
      <c r="B577" s="3244"/>
      <c r="C577" s="3244"/>
      <c r="D577" s="3244"/>
      <c r="E577" s="3244"/>
      <c r="F577" s="3244"/>
      <c r="G577" s="3244"/>
      <c r="H577" s="3244"/>
      <c r="I577" s="3245"/>
      <c r="J577" s="3245"/>
      <c r="K577" s="3245"/>
      <c r="L577" s="3245"/>
    </row>
    <row r="578" spans="1:12" ht="15.75" customHeight="1">
      <c r="A578" s="3244"/>
      <c r="B578" s="3244"/>
      <c r="C578" s="3244"/>
      <c r="D578" s="3244"/>
      <c r="E578" s="3244"/>
      <c r="F578" s="3244"/>
      <c r="G578" s="3244"/>
      <c r="H578" s="3244"/>
      <c r="I578" s="3245"/>
      <c r="J578" s="3245"/>
      <c r="K578" s="3245"/>
      <c r="L578" s="3245"/>
    </row>
    <row r="579" spans="1:12" ht="15.75" customHeight="1">
      <c r="A579" s="3244"/>
      <c r="B579" s="3244"/>
      <c r="C579" s="3244"/>
      <c r="D579" s="3244"/>
      <c r="E579" s="3244"/>
      <c r="F579" s="3244"/>
      <c r="G579" s="3244"/>
      <c r="H579" s="3244"/>
      <c r="I579" s="3245"/>
      <c r="J579" s="3245"/>
      <c r="K579" s="3245"/>
      <c r="L579" s="3245"/>
    </row>
    <row r="580" spans="1:12" ht="15.75" customHeight="1">
      <c r="A580" s="3244"/>
      <c r="B580" s="3244"/>
      <c r="C580" s="3244"/>
      <c r="D580" s="3244"/>
      <c r="E580" s="3244"/>
      <c r="F580" s="3244"/>
      <c r="G580" s="3244"/>
      <c r="H580" s="3244"/>
      <c r="I580" s="3245"/>
      <c r="J580" s="3245"/>
      <c r="K580" s="3245"/>
      <c r="L580" s="3245"/>
    </row>
    <row r="581" spans="1:12" ht="15.75" customHeight="1">
      <c r="A581" s="3244"/>
      <c r="B581" s="3244"/>
      <c r="C581" s="3244"/>
      <c r="D581" s="3244"/>
      <c r="E581" s="3244"/>
      <c r="F581" s="3244"/>
      <c r="G581" s="3244"/>
      <c r="H581" s="3244"/>
      <c r="I581" s="3245"/>
      <c r="J581" s="3245"/>
      <c r="K581" s="3245"/>
      <c r="L581" s="3245"/>
    </row>
    <row r="582" spans="1:12" ht="15.75" customHeight="1">
      <c r="A582" s="3244"/>
      <c r="B582" s="3244"/>
      <c r="C582" s="3244"/>
      <c r="D582" s="3244"/>
      <c r="E582" s="3244"/>
      <c r="F582" s="3244"/>
      <c r="G582" s="3244"/>
      <c r="H582" s="3244"/>
      <c r="I582" s="3245"/>
      <c r="J582" s="3245"/>
      <c r="K582" s="3245"/>
      <c r="L582" s="3245"/>
    </row>
    <row r="583" spans="1:12" ht="15.75" customHeight="1">
      <c r="A583" s="3244"/>
      <c r="B583" s="3244"/>
      <c r="C583" s="3244"/>
      <c r="D583" s="3244"/>
      <c r="E583" s="3244"/>
      <c r="F583" s="3244"/>
      <c r="G583" s="3244"/>
      <c r="H583" s="3244"/>
      <c r="I583" s="3245"/>
      <c r="J583" s="3245"/>
      <c r="K583" s="3245"/>
      <c r="L583" s="3245"/>
    </row>
    <row r="584" spans="1:12" ht="15.75" customHeight="1">
      <c r="A584" s="3244"/>
      <c r="B584" s="3244"/>
      <c r="C584" s="3244"/>
      <c r="D584" s="3244"/>
      <c r="E584" s="3244"/>
      <c r="F584" s="3244"/>
      <c r="G584" s="3244"/>
      <c r="H584" s="3244"/>
      <c r="I584" s="3245"/>
      <c r="J584" s="3245"/>
      <c r="K584" s="3245"/>
      <c r="L584" s="3245"/>
    </row>
    <row r="585" spans="1:12" ht="15.75" customHeight="1">
      <c r="A585" s="3244"/>
      <c r="B585" s="3244"/>
      <c r="C585" s="3244"/>
      <c r="D585" s="3244"/>
      <c r="E585" s="3244"/>
      <c r="F585" s="3244"/>
      <c r="G585" s="3244"/>
      <c r="H585" s="3244"/>
      <c r="I585" s="3245"/>
      <c r="J585" s="3245"/>
      <c r="K585" s="3245"/>
      <c r="L585" s="3245"/>
    </row>
    <row r="586" spans="1:12" ht="15.75" customHeight="1">
      <c r="A586" s="3244"/>
      <c r="B586" s="3244"/>
      <c r="C586" s="3244"/>
      <c r="D586" s="3244"/>
      <c r="E586" s="3244"/>
      <c r="F586" s="3244"/>
      <c r="G586" s="3244"/>
      <c r="H586" s="3244"/>
      <c r="I586" s="3245"/>
      <c r="J586" s="3245"/>
      <c r="K586" s="3245"/>
      <c r="L586" s="3245"/>
    </row>
    <row r="587" spans="1:12" ht="15.75" customHeight="1">
      <c r="A587" s="3244"/>
      <c r="B587" s="3244"/>
      <c r="C587" s="3244"/>
      <c r="D587" s="3244"/>
      <c r="E587" s="3244"/>
      <c r="F587" s="3244"/>
      <c r="G587" s="3244"/>
      <c r="H587" s="3244"/>
      <c r="I587" s="3245"/>
      <c r="J587" s="3245"/>
      <c r="K587" s="3245"/>
      <c r="L587" s="3245"/>
    </row>
    <row r="588" spans="1:12" ht="15.75" customHeight="1">
      <c r="A588" s="3244"/>
      <c r="B588" s="3244"/>
      <c r="C588" s="3244"/>
      <c r="D588" s="3244"/>
      <c r="E588" s="3244"/>
      <c r="F588" s="3244"/>
      <c r="G588" s="3244"/>
      <c r="H588" s="3244"/>
      <c r="I588" s="3245"/>
      <c r="J588" s="3245"/>
      <c r="K588" s="3245"/>
      <c r="L588" s="3245"/>
    </row>
    <row r="589" spans="1:12" ht="15.75" customHeight="1">
      <c r="A589" s="3244"/>
      <c r="B589" s="3244"/>
      <c r="C589" s="3244"/>
      <c r="D589" s="3244"/>
      <c r="E589" s="3244"/>
      <c r="F589" s="3244"/>
      <c r="G589" s="3244"/>
      <c r="H589" s="3244"/>
      <c r="I589" s="3245"/>
      <c r="J589" s="3245"/>
      <c r="K589" s="3245"/>
      <c r="L589" s="3245"/>
    </row>
    <row r="590" spans="1:12" ht="15.75" customHeight="1">
      <c r="A590" s="3244"/>
      <c r="B590" s="3244"/>
      <c r="C590" s="3244"/>
      <c r="D590" s="3244"/>
      <c r="E590" s="3244"/>
      <c r="F590" s="3244"/>
      <c r="G590" s="3244"/>
      <c r="H590" s="3244"/>
      <c r="I590" s="3245"/>
      <c r="J590" s="3245"/>
      <c r="K590" s="3245"/>
      <c r="L590" s="3245"/>
    </row>
    <row r="591" spans="1:12" ht="15.75" customHeight="1">
      <c r="A591" s="3244"/>
      <c r="B591" s="3244"/>
      <c r="C591" s="3244"/>
      <c r="D591" s="3244"/>
      <c r="E591" s="3244"/>
      <c r="F591" s="3244"/>
      <c r="G591" s="3244"/>
      <c r="H591" s="3244"/>
      <c r="I591" s="3245"/>
      <c r="J591" s="3245"/>
      <c r="K591" s="3245"/>
      <c r="L591" s="3245"/>
    </row>
    <row r="592" spans="1:12" ht="15.75" customHeight="1">
      <c r="A592" s="3244"/>
      <c r="B592" s="3244"/>
      <c r="C592" s="3244"/>
      <c r="D592" s="3244"/>
      <c r="E592" s="3244"/>
      <c r="F592" s="3244"/>
      <c r="G592" s="3244"/>
      <c r="H592" s="3244"/>
      <c r="I592" s="3245"/>
      <c r="J592" s="3245"/>
      <c r="K592" s="3245"/>
      <c r="L592" s="3245"/>
    </row>
    <row r="593" spans="1:12" ht="15.75" customHeight="1">
      <c r="A593" s="3244"/>
      <c r="B593" s="3244"/>
      <c r="C593" s="3244"/>
      <c r="D593" s="3244"/>
      <c r="E593" s="3244"/>
      <c r="F593" s="3244"/>
      <c r="G593" s="3244"/>
      <c r="H593" s="3244"/>
      <c r="I593" s="3245"/>
      <c r="J593" s="3245"/>
      <c r="K593" s="3245"/>
      <c r="L593" s="3245"/>
    </row>
    <row r="594" spans="1:12" ht="15.75" customHeight="1">
      <c r="A594" s="3244"/>
      <c r="B594" s="3244"/>
      <c r="C594" s="3244"/>
      <c r="D594" s="3244"/>
      <c r="E594" s="3244"/>
      <c r="F594" s="3244"/>
      <c r="G594" s="3244"/>
      <c r="H594" s="3244"/>
      <c r="I594" s="3245"/>
      <c r="J594" s="3245"/>
      <c r="K594" s="3245"/>
      <c r="L594" s="3245"/>
    </row>
    <row r="595" spans="1:12" ht="15.75" customHeight="1">
      <c r="A595" s="3244"/>
      <c r="B595" s="3244"/>
      <c r="C595" s="3244"/>
      <c r="D595" s="3244"/>
      <c r="E595" s="3244"/>
      <c r="F595" s="3244"/>
      <c r="G595" s="3244"/>
      <c r="H595" s="3244"/>
      <c r="I595" s="3245"/>
      <c r="J595" s="3245"/>
      <c r="K595" s="3245"/>
      <c r="L595" s="3245"/>
    </row>
    <row r="596" spans="1:12" ht="15.75" customHeight="1">
      <c r="A596" s="3244"/>
      <c r="B596" s="3244"/>
      <c r="C596" s="3244"/>
      <c r="D596" s="3244"/>
      <c r="E596" s="3244"/>
      <c r="F596" s="3244"/>
      <c r="G596" s="3244"/>
      <c r="H596" s="3244"/>
      <c r="I596" s="3245"/>
      <c r="J596" s="3245"/>
      <c r="K596" s="3245"/>
      <c r="L596" s="3245"/>
    </row>
    <row r="597" spans="1:12" ht="15.75" customHeight="1">
      <c r="A597" s="3244"/>
      <c r="B597" s="3244"/>
      <c r="C597" s="3244"/>
      <c r="D597" s="3244"/>
      <c r="E597" s="3244"/>
      <c r="F597" s="3244"/>
      <c r="G597" s="3244"/>
      <c r="H597" s="3244"/>
      <c r="I597" s="3245"/>
      <c r="J597" s="3245"/>
      <c r="K597" s="3245"/>
      <c r="L597" s="3245"/>
    </row>
    <row r="598" spans="1:12" ht="15.75" customHeight="1">
      <c r="A598" s="3244"/>
      <c r="B598" s="3244"/>
      <c r="C598" s="3244"/>
      <c r="D598" s="3244"/>
      <c r="E598" s="3244"/>
      <c r="F598" s="3244"/>
      <c r="G598" s="3244"/>
      <c r="H598" s="3244"/>
      <c r="I598" s="3245"/>
      <c r="J598" s="3245"/>
      <c r="K598" s="3245"/>
      <c r="L598" s="3245"/>
    </row>
    <row r="599" spans="1:12" ht="15.75" customHeight="1">
      <c r="A599" s="3244"/>
      <c r="B599" s="3244"/>
      <c r="C599" s="3244"/>
      <c r="D599" s="3244"/>
      <c r="E599" s="3244"/>
      <c r="F599" s="3244"/>
      <c r="G599" s="3244"/>
      <c r="H599" s="3244"/>
      <c r="I599" s="3245"/>
      <c r="J599" s="3245"/>
      <c r="K599" s="3245"/>
      <c r="L599" s="3245"/>
    </row>
    <row r="600" spans="1:12" ht="15.75" customHeight="1">
      <c r="A600" s="3244"/>
      <c r="B600" s="3244"/>
      <c r="C600" s="3244"/>
      <c r="D600" s="3244"/>
      <c r="E600" s="3244"/>
      <c r="F600" s="3244"/>
      <c r="G600" s="3244"/>
      <c r="H600" s="3244"/>
      <c r="I600" s="3245"/>
      <c r="J600" s="3245"/>
      <c r="K600" s="3245"/>
      <c r="L600" s="3245"/>
    </row>
    <row r="601" spans="1:12" ht="15.75" customHeight="1">
      <c r="A601" s="3244"/>
      <c r="B601" s="3244"/>
      <c r="C601" s="3244"/>
      <c r="D601" s="3244"/>
      <c r="E601" s="3244"/>
      <c r="F601" s="3244"/>
      <c r="G601" s="3244"/>
      <c r="H601" s="3244"/>
      <c r="I601" s="3245"/>
      <c r="J601" s="3245"/>
      <c r="K601" s="3245"/>
      <c r="L601" s="3245"/>
    </row>
    <row r="602" spans="1:12" ht="15.75" customHeight="1">
      <c r="A602" s="3244"/>
      <c r="B602" s="3244"/>
      <c r="C602" s="3244"/>
      <c r="D602" s="3244"/>
      <c r="E602" s="3244"/>
      <c r="F602" s="3244"/>
      <c r="G602" s="3244"/>
      <c r="H602" s="3244"/>
      <c r="I602" s="3245"/>
      <c r="J602" s="3245"/>
      <c r="K602" s="3245"/>
      <c r="L602" s="3245"/>
    </row>
    <row r="603" spans="1:12" ht="15.75" customHeight="1">
      <c r="A603" s="3244"/>
      <c r="B603" s="3244"/>
      <c r="C603" s="3244"/>
      <c r="D603" s="3244"/>
      <c r="E603" s="3244"/>
      <c r="F603" s="3244"/>
      <c r="G603" s="3244"/>
      <c r="H603" s="3244"/>
      <c r="I603" s="3245"/>
      <c r="J603" s="3245"/>
      <c r="K603" s="3245"/>
      <c r="L603" s="3245"/>
    </row>
    <row r="604" spans="1:12" ht="15.75" customHeight="1">
      <c r="A604" s="3244"/>
      <c r="B604" s="3244"/>
      <c r="C604" s="3244"/>
      <c r="D604" s="3244"/>
      <c r="E604" s="3244"/>
      <c r="F604" s="3244"/>
      <c r="G604" s="3244"/>
      <c r="H604" s="3244"/>
      <c r="I604" s="3245"/>
      <c r="J604" s="3245"/>
      <c r="K604" s="3245"/>
      <c r="L604" s="3245"/>
    </row>
    <row r="605" spans="1:12" ht="15.75" customHeight="1">
      <c r="A605" s="3244"/>
      <c r="B605" s="3244"/>
      <c r="C605" s="3244"/>
      <c r="D605" s="3244"/>
      <c r="E605" s="3244"/>
      <c r="F605" s="3244"/>
      <c r="G605" s="3244"/>
      <c r="H605" s="3244"/>
      <c r="I605" s="3245"/>
      <c r="J605" s="3245"/>
      <c r="K605" s="3245"/>
      <c r="L605" s="3245"/>
    </row>
    <row r="606" spans="1:12" ht="15.75" customHeight="1">
      <c r="A606" s="3244"/>
      <c r="B606" s="3244"/>
      <c r="C606" s="3244"/>
      <c r="D606" s="3244"/>
      <c r="E606" s="3244"/>
      <c r="F606" s="3244"/>
      <c r="G606" s="3244"/>
      <c r="H606" s="3244"/>
      <c r="I606" s="3245"/>
      <c r="J606" s="3245"/>
      <c r="K606" s="3245"/>
      <c r="L606" s="3245"/>
    </row>
    <row r="607" spans="1:12" ht="15.75" customHeight="1">
      <c r="A607" s="3244"/>
      <c r="B607" s="3244"/>
      <c r="C607" s="3244"/>
      <c r="D607" s="3244"/>
      <c r="E607" s="3244"/>
      <c r="F607" s="3244"/>
      <c r="G607" s="3244"/>
      <c r="H607" s="3244"/>
      <c r="I607" s="3245"/>
      <c r="J607" s="3245"/>
      <c r="K607" s="3245"/>
      <c r="L607" s="3245"/>
    </row>
    <row r="608" spans="1:12" ht="15.75" customHeight="1">
      <c r="A608" s="3244"/>
      <c r="B608" s="3244"/>
      <c r="C608" s="3244"/>
      <c r="D608" s="3244"/>
      <c r="E608" s="3244"/>
      <c r="F608" s="3244"/>
      <c r="G608" s="3244"/>
      <c r="H608" s="3244"/>
      <c r="I608" s="3245"/>
      <c r="J608" s="3245"/>
      <c r="K608" s="3245"/>
      <c r="L608" s="3245"/>
    </row>
    <row r="609" spans="1:12" ht="15.75" customHeight="1">
      <c r="A609" s="3244"/>
      <c r="B609" s="3244"/>
      <c r="C609" s="3244"/>
      <c r="D609" s="3244"/>
      <c r="E609" s="3244"/>
      <c r="F609" s="3244"/>
      <c r="G609" s="3244"/>
      <c r="H609" s="3244"/>
      <c r="I609" s="3245"/>
      <c r="J609" s="3245"/>
      <c r="K609" s="3245"/>
      <c r="L609" s="3245"/>
    </row>
    <row r="610" spans="1:12" ht="15.75" customHeight="1">
      <c r="A610" s="3244"/>
      <c r="B610" s="3244"/>
      <c r="C610" s="3244"/>
      <c r="D610" s="3244"/>
      <c r="E610" s="3244"/>
      <c r="F610" s="3244"/>
      <c r="G610" s="3244"/>
      <c r="H610" s="3244"/>
      <c r="I610" s="3245"/>
      <c r="J610" s="3245"/>
      <c r="K610" s="3245"/>
      <c r="L610" s="3245"/>
    </row>
    <row r="611" spans="1:12" ht="15.75" customHeight="1">
      <c r="A611" s="3244"/>
      <c r="B611" s="3244"/>
      <c r="C611" s="3244"/>
      <c r="D611" s="3244"/>
      <c r="E611" s="3244"/>
      <c r="F611" s="3244"/>
      <c r="G611" s="3244"/>
      <c r="H611" s="3244"/>
      <c r="I611" s="3245"/>
      <c r="J611" s="3245"/>
      <c r="K611" s="3245"/>
      <c r="L611" s="3245"/>
    </row>
    <row r="612" spans="1:12" ht="15.75" customHeight="1">
      <c r="A612" s="3244"/>
      <c r="B612" s="3244"/>
      <c r="C612" s="3244"/>
      <c r="D612" s="3244"/>
      <c r="E612" s="3244"/>
      <c r="F612" s="3244"/>
      <c r="G612" s="3244"/>
      <c r="H612" s="3244"/>
      <c r="I612" s="3245"/>
      <c r="J612" s="3245"/>
      <c r="K612" s="3245"/>
      <c r="L612" s="3245"/>
    </row>
    <row r="613" spans="1:12" ht="15.75" customHeight="1">
      <c r="A613" s="3244"/>
      <c r="B613" s="3244"/>
      <c r="C613" s="3244"/>
      <c r="D613" s="3244"/>
      <c r="E613" s="3244"/>
      <c r="F613" s="3244"/>
      <c r="G613" s="3244"/>
      <c r="H613" s="3244"/>
      <c r="I613" s="3245"/>
      <c r="J613" s="3245"/>
      <c r="K613" s="3245"/>
      <c r="L613" s="3245"/>
    </row>
    <row r="614" spans="1:12" ht="15.75" customHeight="1">
      <c r="A614" s="3244"/>
      <c r="B614" s="3244"/>
      <c r="C614" s="3244"/>
      <c r="D614" s="3244"/>
      <c r="E614" s="3244"/>
      <c r="F614" s="3244"/>
      <c r="G614" s="3244"/>
      <c r="H614" s="3244"/>
      <c r="I614" s="3245"/>
      <c r="J614" s="3245"/>
      <c r="K614" s="3245"/>
      <c r="L614" s="3245"/>
    </row>
    <row r="615" spans="1:12" ht="15.75" customHeight="1">
      <c r="A615" s="3244"/>
      <c r="B615" s="3244"/>
      <c r="C615" s="3244"/>
      <c r="D615" s="3244"/>
      <c r="E615" s="3244"/>
      <c r="F615" s="3244"/>
      <c r="G615" s="3244"/>
      <c r="H615" s="3244"/>
      <c r="I615" s="3245"/>
      <c r="J615" s="3245"/>
      <c r="K615" s="3245"/>
      <c r="L615" s="3245"/>
    </row>
    <row r="616" spans="1:12" ht="15.75" customHeight="1">
      <c r="A616" s="3244"/>
      <c r="B616" s="3244"/>
      <c r="C616" s="3244"/>
      <c r="D616" s="3244"/>
      <c r="E616" s="3244"/>
      <c r="F616" s="3244"/>
      <c r="G616" s="3244"/>
      <c r="H616" s="3244"/>
      <c r="I616" s="3245"/>
      <c r="J616" s="3245"/>
      <c r="K616" s="3245"/>
      <c r="L616" s="3245"/>
    </row>
    <row r="617" spans="1:12" ht="15.75" customHeight="1">
      <c r="A617" s="3244"/>
      <c r="B617" s="3244"/>
      <c r="C617" s="3244"/>
      <c r="D617" s="3244"/>
      <c r="E617" s="3244"/>
      <c r="F617" s="3244"/>
      <c r="G617" s="3244"/>
      <c r="H617" s="3244"/>
      <c r="I617" s="3245"/>
      <c r="J617" s="3245"/>
      <c r="K617" s="3245"/>
      <c r="L617" s="3245"/>
    </row>
    <row r="618" spans="1:12" ht="15.75" customHeight="1">
      <c r="A618" s="3244"/>
      <c r="B618" s="3244"/>
      <c r="C618" s="3244"/>
      <c r="D618" s="3244"/>
      <c r="E618" s="3244"/>
      <c r="F618" s="3244"/>
      <c r="G618" s="3244"/>
      <c r="H618" s="3244"/>
      <c r="I618" s="3245"/>
      <c r="J618" s="3245"/>
      <c r="K618" s="3245"/>
      <c r="L618" s="3245"/>
    </row>
    <row r="619" spans="1:12" ht="15.75" customHeight="1">
      <c r="A619" s="3244"/>
      <c r="B619" s="3244"/>
      <c r="C619" s="3244"/>
      <c r="D619" s="3244"/>
      <c r="E619" s="3244"/>
      <c r="F619" s="3244"/>
      <c r="G619" s="3244"/>
      <c r="H619" s="3244"/>
      <c r="I619" s="3245"/>
      <c r="J619" s="3245"/>
      <c r="K619" s="3245"/>
      <c r="L619" s="3245"/>
    </row>
    <row r="620" spans="1:12" ht="15.75" customHeight="1">
      <c r="A620" s="3244"/>
      <c r="B620" s="3244"/>
      <c r="C620" s="3244"/>
      <c r="D620" s="3244"/>
      <c r="E620" s="3244"/>
      <c r="F620" s="3244"/>
      <c r="G620" s="3244"/>
      <c r="H620" s="3244"/>
      <c r="I620" s="3245"/>
      <c r="J620" s="3245"/>
      <c r="K620" s="3245"/>
      <c r="L620" s="3245"/>
    </row>
    <row r="621" spans="1:12" ht="15.75" customHeight="1">
      <c r="A621" s="3244"/>
      <c r="B621" s="3244"/>
      <c r="C621" s="3244"/>
      <c r="D621" s="3244"/>
      <c r="E621" s="3244"/>
      <c r="F621" s="3244"/>
      <c r="G621" s="3244"/>
      <c r="H621" s="3244"/>
      <c r="I621" s="3245"/>
      <c r="J621" s="3245"/>
      <c r="K621" s="3245"/>
      <c r="L621" s="3245"/>
    </row>
    <row r="622" spans="1:12" ht="15.75" customHeight="1">
      <c r="A622" s="3244"/>
      <c r="B622" s="3244"/>
      <c r="C622" s="3244"/>
      <c r="D622" s="3244"/>
      <c r="E622" s="3244"/>
      <c r="F622" s="3244"/>
      <c r="G622" s="3244"/>
      <c r="H622" s="3244"/>
      <c r="I622" s="3245"/>
      <c r="J622" s="3245"/>
      <c r="K622" s="3245"/>
      <c r="L622" s="3245"/>
    </row>
    <row r="623" spans="1:12" ht="15.75" customHeight="1">
      <c r="A623" s="3244"/>
      <c r="B623" s="3244"/>
      <c r="C623" s="3244"/>
      <c r="D623" s="3244"/>
      <c r="E623" s="3244"/>
      <c r="F623" s="3244"/>
      <c r="G623" s="3244"/>
      <c r="H623" s="3244"/>
      <c r="I623" s="3245"/>
      <c r="J623" s="3245"/>
      <c r="K623" s="3245"/>
      <c r="L623" s="3245"/>
    </row>
    <row r="624" spans="1:12" ht="15.75" customHeight="1">
      <c r="A624" s="3244"/>
      <c r="B624" s="3244"/>
      <c r="C624" s="3244"/>
      <c r="D624" s="3244"/>
      <c r="E624" s="3244"/>
      <c r="F624" s="3244"/>
      <c r="G624" s="3244"/>
      <c r="H624" s="3244"/>
      <c r="I624" s="3245"/>
      <c r="J624" s="3245"/>
      <c r="K624" s="3245"/>
      <c r="L624" s="3245"/>
    </row>
    <row r="625" spans="1:12" ht="15.75" customHeight="1">
      <c r="A625" s="3244"/>
      <c r="B625" s="3244"/>
      <c r="C625" s="3244"/>
      <c r="D625" s="3244"/>
      <c r="E625" s="3244"/>
      <c r="F625" s="3244"/>
      <c r="G625" s="3244"/>
      <c r="H625" s="3244"/>
      <c r="I625" s="3245"/>
      <c r="J625" s="3245"/>
      <c r="K625" s="3245"/>
      <c r="L625" s="3245"/>
    </row>
    <row r="626" spans="1:12" ht="15.75" customHeight="1">
      <c r="A626" s="3244"/>
      <c r="B626" s="3244"/>
      <c r="C626" s="3244"/>
      <c r="D626" s="3244"/>
      <c r="E626" s="3244"/>
      <c r="F626" s="3244"/>
      <c r="G626" s="3244"/>
      <c r="H626" s="3244"/>
      <c r="I626" s="3245"/>
      <c r="J626" s="3245"/>
      <c r="K626" s="3245"/>
      <c r="L626" s="3245"/>
    </row>
    <row r="627" spans="1:12" ht="15.75" customHeight="1">
      <c r="A627" s="3244"/>
      <c r="B627" s="3244"/>
      <c r="C627" s="3244"/>
      <c r="D627" s="3244"/>
      <c r="E627" s="3244"/>
      <c r="F627" s="3244"/>
      <c r="G627" s="3244"/>
      <c r="H627" s="3244"/>
      <c r="I627" s="3245"/>
      <c r="J627" s="3245"/>
      <c r="K627" s="3245"/>
      <c r="L627" s="3245"/>
    </row>
    <row r="628" spans="1:12" ht="15.75" customHeight="1">
      <c r="A628" s="3244"/>
      <c r="B628" s="3244"/>
      <c r="C628" s="3244"/>
      <c r="D628" s="3244"/>
      <c r="E628" s="3244"/>
      <c r="F628" s="3244"/>
      <c r="G628" s="3244"/>
      <c r="H628" s="3244"/>
      <c r="I628" s="3245"/>
      <c r="J628" s="3245"/>
      <c r="K628" s="3245"/>
      <c r="L628" s="3245"/>
    </row>
    <row r="629" spans="1:12" ht="15.75" customHeight="1">
      <c r="A629" s="3244"/>
      <c r="B629" s="3244"/>
      <c r="C629" s="3244"/>
      <c r="D629" s="3244"/>
      <c r="E629" s="3244"/>
      <c r="F629" s="3244"/>
      <c r="G629" s="3244"/>
      <c r="H629" s="3244"/>
      <c r="I629" s="3245"/>
      <c r="J629" s="3245"/>
      <c r="K629" s="3245"/>
      <c r="L629" s="3245"/>
    </row>
    <row r="630" spans="1:12" ht="15.75" customHeight="1">
      <c r="A630" s="3244"/>
      <c r="B630" s="3244"/>
      <c r="C630" s="3244"/>
      <c r="D630" s="3244"/>
      <c r="E630" s="3244"/>
      <c r="F630" s="3244"/>
      <c r="G630" s="3244"/>
      <c r="H630" s="3244"/>
      <c r="I630" s="3245"/>
      <c r="J630" s="3245"/>
      <c r="K630" s="3245"/>
      <c r="L630" s="3245"/>
    </row>
    <row r="631" spans="1:12" ht="15.75" customHeight="1">
      <c r="A631" s="3244"/>
      <c r="B631" s="3244"/>
      <c r="C631" s="3244"/>
      <c r="D631" s="3244"/>
      <c r="E631" s="3244"/>
      <c r="F631" s="3244"/>
      <c r="G631" s="3244"/>
      <c r="H631" s="3244"/>
      <c r="I631" s="3245"/>
      <c r="J631" s="3245"/>
      <c r="K631" s="3245"/>
      <c r="L631" s="3245"/>
    </row>
    <row r="632" spans="1:12" ht="15.75" customHeight="1">
      <c r="A632" s="3244"/>
      <c r="B632" s="3244"/>
      <c r="C632" s="3244"/>
      <c r="D632" s="3244"/>
      <c r="E632" s="3244"/>
      <c r="F632" s="3244"/>
      <c r="G632" s="3244"/>
      <c r="H632" s="3244"/>
      <c r="I632" s="3245"/>
      <c r="J632" s="3245"/>
      <c r="K632" s="3245"/>
      <c r="L632" s="3245"/>
    </row>
    <row r="633" spans="1:12" ht="15.75" customHeight="1">
      <c r="A633" s="3244"/>
      <c r="B633" s="3244"/>
      <c r="C633" s="3244"/>
      <c r="D633" s="3244"/>
      <c r="E633" s="3244"/>
      <c r="F633" s="3244"/>
      <c r="G633" s="3244"/>
      <c r="H633" s="3244"/>
      <c r="I633" s="3245"/>
      <c r="J633" s="3245"/>
      <c r="K633" s="3245"/>
      <c r="L633" s="3245"/>
    </row>
    <row r="634" spans="1:12" ht="15.75" customHeight="1">
      <c r="A634" s="3244"/>
      <c r="B634" s="3244"/>
      <c r="C634" s="3244"/>
      <c r="D634" s="3244"/>
      <c r="E634" s="3244"/>
      <c r="F634" s="3244"/>
      <c r="G634" s="3244"/>
      <c r="H634" s="3244"/>
      <c r="I634" s="3245"/>
      <c r="J634" s="3245"/>
      <c r="K634" s="3245"/>
      <c r="L634" s="3245"/>
    </row>
    <row r="635" spans="1:12" ht="15.75" customHeight="1">
      <c r="A635" s="3244"/>
      <c r="B635" s="3244"/>
      <c r="C635" s="3244"/>
      <c r="D635" s="3244"/>
      <c r="E635" s="3244"/>
      <c r="F635" s="3244"/>
      <c r="G635" s="3244"/>
      <c r="H635" s="3244"/>
      <c r="I635" s="3245"/>
      <c r="J635" s="3245"/>
      <c r="K635" s="3245"/>
      <c r="L635" s="3245"/>
    </row>
    <row r="636" spans="1:12" ht="15.75" customHeight="1">
      <c r="A636" s="3244"/>
      <c r="B636" s="3244"/>
      <c r="C636" s="3244"/>
      <c r="D636" s="3244"/>
      <c r="E636" s="3244"/>
      <c r="F636" s="3244"/>
      <c r="G636" s="3244"/>
      <c r="H636" s="3244"/>
      <c r="I636" s="3245"/>
      <c r="J636" s="3245"/>
      <c r="K636" s="3245"/>
      <c r="L636" s="3245"/>
    </row>
    <row r="637" spans="1:12" ht="15.75" customHeight="1">
      <c r="A637" s="3244"/>
      <c r="B637" s="3244"/>
      <c r="C637" s="3244"/>
      <c r="D637" s="3244"/>
      <c r="E637" s="3244"/>
      <c r="F637" s="3244"/>
      <c r="G637" s="3244"/>
      <c r="H637" s="3244"/>
      <c r="I637" s="3245"/>
      <c r="J637" s="3245"/>
      <c r="K637" s="3245"/>
      <c r="L637" s="3245"/>
    </row>
    <row r="638" spans="1:12" ht="15.75" customHeight="1">
      <c r="A638" s="3244"/>
      <c r="B638" s="3244"/>
      <c r="C638" s="3244"/>
      <c r="D638" s="3244"/>
      <c r="E638" s="3244"/>
      <c r="F638" s="3244"/>
      <c r="G638" s="3244"/>
      <c r="H638" s="3244"/>
      <c r="I638" s="3245"/>
      <c r="J638" s="3245"/>
      <c r="K638" s="3245"/>
      <c r="L638" s="3245"/>
    </row>
    <row r="639" spans="1:12" ht="15.75" customHeight="1">
      <c r="A639" s="3244"/>
      <c r="B639" s="3244"/>
      <c r="C639" s="3244"/>
      <c r="D639" s="3244"/>
      <c r="E639" s="3244"/>
      <c r="F639" s="3244"/>
      <c r="G639" s="3244"/>
      <c r="H639" s="3244"/>
      <c r="I639" s="3245"/>
      <c r="J639" s="3245"/>
      <c r="K639" s="3245"/>
      <c r="L639" s="3245"/>
    </row>
    <row r="640" spans="1:12" ht="15.75" customHeight="1">
      <c r="A640" s="3244"/>
      <c r="B640" s="3244"/>
      <c r="C640" s="3244"/>
      <c r="D640" s="3244"/>
      <c r="E640" s="3244"/>
      <c r="F640" s="3244"/>
      <c r="G640" s="3244"/>
      <c r="H640" s="3244"/>
      <c r="I640" s="3245"/>
      <c r="J640" s="3245"/>
      <c r="K640" s="3245"/>
      <c r="L640" s="3245"/>
    </row>
    <row r="641" spans="1:12" ht="15.75" customHeight="1">
      <c r="A641" s="3244"/>
      <c r="B641" s="3244"/>
      <c r="C641" s="3244"/>
      <c r="D641" s="3244"/>
      <c r="E641" s="3244"/>
      <c r="F641" s="3244"/>
      <c r="G641" s="3244"/>
      <c r="H641" s="3244"/>
      <c r="I641" s="3245"/>
      <c r="J641" s="3245"/>
      <c r="K641" s="3245"/>
      <c r="L641" s="3245"/>
    </row>
    <row r="642" spans="1:12" ht="15.75" customHeight="1">
      <c r="A642" s="3244"/>
      <c r="B642" s="3244"/>
      <c r="C642" s="3244"/>
      <c r="D642" s="3244"/>
      <c r="E642" s="3244"/>
      <c r="F642" s="3244"/>
      <c r="G642" s="3244"/>
      <c r="H642" s="3244"/>
      <c r="I642" s="3245"/>
      <c r="J642" s="3245"/>
      <c r="K642" s="3245"/>
      <c r="L642" s="3245"/>
    </row>
    <row r="643" spans="1:12" ht="15.75" customHeight="1">
      <c r="A643" s="3244"/>
      <c r="B643" s="3244"/>
      <c r="C643" s="3244"/>
      <c r="D643" s="3244"/>
      <c r="E643" s="3244"/>
      <c r="F643" s="3244"/>
      <c r="G643" s="3244"/>
      <c r="H643" s="3244"/>
      <c r="I643" s="3245"/>
      <c r="J643" s="3245"/>
      <c r="K643" s="3245"/>
      <c r="L643" s="3245"/>
    </row>
    <row r="644" spans="1:12" ht="15.75" customHeight="1">
      <c r="A644" s="3244"/>
      <c r="B644" s="3244"/>
      <c r="C644" s="3244"/>
      <c r="D644" s="3244"/>
      <c r="E644" s="3244"/>
      <c r="F644" s="3244"/>
      <c r="G644" s="3244"/>
      <c r="H644" s="3244"/>
      <c r="I644" s="3245"/>
      <c r="J644" s="3245"/>
      <c r="K644" s="3245"/>
      <c r="L644" s="3245"/>
    </row>
    <row r="645" spans="1:12" ht="15.75" customHeight="1">
      <c r="A645" s="3244"/>
      <c r="B645" s="3244"/>
      <c r="C645" s="3244"/>
      <c r="D645" s="3244"/>
      <c r="E645" s="3244"/>
      <c r="F645" s="3244"/>
      <c r="G645" s="3244"/>
      <c r="H645" s="3244"/>
      <c r="I645" s="3245"/>
      <c r="J645" s="3245"/>
      <c r="K645" s="3245"/>
      <c r="L645" s="3245"/>
    </row>
    <row r="646" spans="1:12" ht="15.75" customHeight="1">
      <c r="A646" s="3244"/>
      <c r="B646" s="3244"/>
      <c r="C646" s="3244"/>
      <c r="D646" s="3244"/>
      <c r="E646" s="3244"/>
      <c r="F646" s="3244"/>
      <c r="G646" s="3244"/>
      <c r="H646" s="3244"/>
      <c r="I646" s="3245"/>
      <c r="J646" s="3245"/>
      <c r="K646" s="3245"/>
      <c r="L646" s="3245"/>
    </row>
    <row r="647" spans="1:12" ht="15.75" customHeight="1">
      <c r="A647" s="3244"/>
      <c r="B647" s="3244"/>
      <c r="C647" s="3244"/>
      <c r="D647" s="3244"/>
      <c r="E647" s="3244"/>
      <c r="F647" s="3244"/>
      <c r="G647" s="3244"/>
      <c r="H647" s="3244"/>
      <c r="I647" s="3245"/>
      <c r="J647" s="3245"/>
      <c r="K647" s="3245"/>
      <c r="L647" s="3245"/>
    </row>
    <row r="648" spans="1:12" ht="15.75" customHeight="1">
      <c r="A648" s="3244"/>
      <c r="B648" s="3244"/>
      <c r="C648" s="3244"/>
      <c r="D648" s="3244"/>
      <c r="E648" s="3244"/>
      <c r="F648" s="3244"/>
      <c r="G648" s="3244"/>
      <c r="H648" s="3244"/>
      <c r="I648" s="3245"/>
      <c r="J648" s="3245"/>
      <c r="K648" s="3245"/>
      <c r="L648" s="3245"/>
    </row>
    <row r="649" spans="1:12" ht="15.75" customHeight="1">
      <c r="A649" s="3244"/>
      <c r="B649" s="3244"/>
      <c r="C649" s="3244"/>
      <c r="D649" s="3244"/>
      <c r="E649" s="3244"/>
      <c r="F649" s="3244"/>
      <c r="G649" s="3244"/>
      <c r="H649" s="3244"/>
      <c r="I649" s="3245"/>
      <c r="J649" s="3245"/>
      <c r="K649" s="3245"/>
      <c r="L649" s="3245"/>
    </row>
    <row r="650" spans="1:12" ht="15.75" customHeight="1">
      <c r="A650" s="3244"/>
      <c r="B650" s="3244"/>
      <c r="C650" s="3244"/>
      <c r="D650" s="3244"/>
      <c r="E650" s="3244"/>
      <c r="F650" s="3244"/>
      <c r="G650" s="3244"/>
      <c r="H650" s="3244"/>
      <c r="I650" s="3245"/>
      <c r="J650" s="3245"/>
      <c r="K650" s="3245"/>
      <c r="L650" s="3245"/>
    </row>
    <row r="651" spans="1:12" ht="15.75" customHeight="1">
      <c r="A651" s="3244"/>
      <c r="B651" s="3244"/>
      <c r="C651" s="3244"/>
      <c r="D651" s="3244"/>
      <c r="E651" s="3244"/>
      <c r="F651" s="3244"/>
      <c r="G651" s="3244"/>
      <c r="H651" s="3244"/>
      <c r="I651" s="3245"/>
      <c r="J651" s="3245"/>
      <c r="K651" s="3245"/>
      <c r="L651" s="3245"/>
    </row>
    <row r="652" spans="1:12" ht="15.75" customHeight="1">
      <c r="A652" s="3244"/>
      <c r="B652" s="3244"/>
      <c r="C652" s="3244"/>
      <c r="D652" s="3244"/>
      <c r="E652" s="3244"/>
      <c r="F652" s="3244"/>
      <c r="G652" s="3244"/>
      <c r="H652" s="3244"/>
      <c r="I652" s="3245"/>
      <c r="J652" s="3245"/>
      <c r="K652" s="3245"/>
      <c r="L652" s="3245"/>
    </row>
    <row r="653" spans="1:12" ht="15.75" customHeight="1">
      <c r="A653" s="3244"/>
      <c r="B653" s="3244"/>
      <c r="C653" s="3244"/>
      <c r="D653" s="3244"/>
      <c r="E653" s="3244"/>
      <c r="F653" s="3244"/>
      <c r="G653" s="3244"/>
      <c r="H653" s="3244"/>
      <c r="I653" s="3245"/>
      <c r="J653" s="3245"/>
      <c r="K653" s="3245"/>
      <c r="L653" s="3245"/>
    </row>
    <row r="654" spans="1:12" ht="15.75" customHeight="1">
      <c r="A654" s="3244"/>
      <c r="B654" s="3244"/>
      <c r="C654" s="3244"/>
      <c r="D654" s="3244"/>
      <c r="E654" s="3244"/>
      <c r="F654" s="3244"/>
      <c r="G654" s="3244"/>
      <c r="H654" s="3244"/>
      <c r="I654" s="3245"/>
      <c r="J654" s="3245"/>
      <c r="K654" s="3245"/>
      <c r="L654" s="3245"/>
    </row>
    <row r="655" spans="1:12" ht="15.75" customHeight="1">
      <c r="A655" s="3244"/>
      <c r="B655" s="3244"/>
      <c r="C655" s="3244"/>
      <c r="D655" s="3244"/>
      <c r="E655" s="3244"/>
      <c r="F655" s="3244"/>
      <c r="G655" s="3244"/>
      <c r="H655" s="3244"/>
      <c r="I655" s="3245"/>
      <c r="J655" s="3245"/>
      <c r="K655" s="3245"/>
      <c r="L655" s="3245"/>
    </row>
    <row r="656" spans="1:12" ht="15.75" customHeight="1">
      <c r="A656" s="3244"/>
      <c r="B656" s="3244"/>
      <c r="C656" s="3244"/>
      <c r="D656" s="3244"/>
      <c r="E656" s="3244"/>
      <c r="F656" s="3244"/>
      <c r="G656" s="3244"/>
      <c r="H656" s="3244"/>
      <c r="I656" s="3245"/>
      <c r="J656" s="3245"/>
      <c r="K656" s="3245"/>
      <c r="L656" s="3245"/>
    </row>
    <row r="657" spans="1:12" ht="15.75" customHeight="1">
      <c r="A657" s="3244"/>
      <c r="B657" s="3244"/>
      <c r="C657" s="3244"/>
      <c r="D657" s="3244"/>
      <c r="E657" s="3244"/>
      <c r="F657" s="3244"/>
      <c r="G657" s="3244"/>
      <c r="H657" s="3244"/>
      <c r="I657" s="3245"/>
      <c r="J657" s="3245"/>
      <c r="K657" s="3245"/>
      <c r="L657" s="3245"/>
    </row>
    <row r="658" spans="1:12" ht="15.75" customHeight="1">
      <c r="A658" s="3244"/>
      <c r="B658" s="3244"/>
      <c r="C658" s="3244"/>
      <c r="D658" s="3244"/>
      <c r="E658" s="3244"/>
      <c r="F658" s="3244"/>
      <c r="G658" s="3244"/>
      <c r="H658" s="3244"/>
      <c r="I658" s="3245"/>
      <c r="J658" s="3245"/>
      <c r="K658" s="3245"/>
      <c r="L658" s="3245"/>
    </row>
    <row r="659" spans="1:12" ht="15.75" customHeight="1">
      <c r="A659" s="3244"/>
      <c r="B659" s="3244"/>
      <c r="C659" s="3244"/>
      <c r="D659" s="3244"/>
      <c r="E659" s="3244"/>
      <c r="F659" s="3244"/>
      <c r="G659" s="3244"/>
      <c r="H659" s="3244"/>
      <c r="I659" s="3245"/>
      <c r="J659" s="3245"/>
      <c r="K659" s="3245"/>
      <c r="L659" s="3245"/>
    </row>
    <row r="660" spans="1:12" ht="15.75" customHeight="1">
      <c r="A660" s="3244"/>
      <c r="B660" s="3244"/>
      <c r="C660" s="3244"/>
      <c r="D660" s="3244"/>
      <c r="E660" s="3244"/>
      <c r="F660" s="3244"/>
      <c r="G660" s="3244"/>
      <c r="H660" s="3244"/>
      <c r="I660" s="3245"/>
      <c r="J660" s="3245"/>
      <c r="K660" s="3245"/>
      <c r="L660" s="3245"/>
    </row>
    <row r="661" spans="1:12" ht="15.75" customHeight="1">
      <c r="A661" s="3244"/>
      <c r="B661" s="3244"/>
      <c r="C661" s="3244"/>
      <c r="D661" s="3244"/>
      <c r="E661" s="3244"/>
      <c r="F661" s="3244"/>
      <c r="G661" s="3244"/>
      <c r="H661" s="3244"/>
      <c r="I661" s="3245"/>
      <c r="J661" s="3245"/>
      <c r="K661" s="3245"/>
      <c r="L661" s="3245"/>
    </row>
    <row r="662" spans="1:12" ht="15.75" customHeight="1">
      <c r="A662" s="3244"/>
      <c r="B662" s="3244"/>
      <c r="C662" s="3244"/>
      <c r="D662" s="3244"/>
      <c r="E662" s="3244"/>
      <c r="F662" s="3244"/>
      <c r="G662" s="3244"/>
      <c r="H662" s="3244"/>
      <c r="I662" s="3245"/>
      <c r="J662" s="3245"/>
      <c r="K662" s="3245"/>
      <c r="L662" s="3245"/>
    </row>
    <row r="663" spans="1:12" ht="15.75" customHeight="1">
      <c r="A663" s="3244"/>
      <c r="B663" s="3244"/>
      <c r="C663" s="3244"/>
      <c r="D663" s="3244"/>
      <c r="E663" s="3244"/>
      <c r="F663" s="3244"/>
      <c r="G663" s="3244"/>
      <c r="H663" s="3244"/>
      <c r="I663" s="3245"/>
      <c r="J663" s="3245"/>
      <c r="K663" s="3245"/>
      <c r="L663" s="3245"/>
    </row>
    <row r="664" spans="1:12" ht="15.75" customHeight="1">
      <c r="A664" s="3244"/>
      <c r="B664" s="3244"/>
      <c r="C664" s="3244"/>
      <c r="D664" s="3244"/>
      <c r="E664" s="3244"/>
      <c r="F664" s="3244"/>
      <c r="G664" s="3244"/>
      <c r="H664" s="3244"/>
      <c r="I664" s="3245"/>
      <c r="J664" s="3245"/>
      <c r="K664" s="3245"/>
      <c r="L664" s="3245"/>
    </row>
    <row r="665" spans="1:12" ht="15.75" customHeight="1">
      <c r="A665" s="3244"/>
      <c r="B665" s="3244"/>
      <c r="C665" s="3244"/>
      <c r="D665" s="3244"/>
      <c r="E665" s="3244"/>
      <c r="F665" s="3244"/>
      <c r="G665" s="3244"/>
      <c r="H665" s="3244"/>
      <c r="I665" s="3245"/>
      <c r="J665" s="3245"/>
      <c r="K665" s="3245"/>
      <c r="L665" s="3245"/>
    </row>
    <row r="666" spans="1:12" ht="15.75" customHeight="1">
      <c r="A666" s="3244"/>
      <c r="B666" s="3244"/>
      <c r="C666" s="3244"/>
      <c r="D666" s="3244"/>
      <c r="E666" s="3244"/>
      <c r="F666" s="3244"/>
      <c r="G666" s="3244"/>
      <c r="H666" s="3244"/>
      <c r="I666" s="3245"/>
      <c r="J666" s="3245"/>
      <c r="K666" s="3245"/>
      <c r="L666" s="3245"/>
    </row>
    <row r="667" spans="1:12" ht="15.75" customHeight="1">
      <c r="A667" s="3244"/>
      <c r="B667" s="3244"/>
      <c r="C667" s="3244"/>
      <c r="D667" s="3244"/>
      <c r="E667" s="3244"/>
      <c r="F667" s="3244"/>
      <c r="G667" s="3244"/>
      <c r="H667" s="3244"/>
      <c r="I667" s="3245"/>
      <c r="J667" s="3245"/>
      <c r="K667" s="3245"/>
      <c r="L667" s="3245"/>
    </row>
    <row r="668" spans="1:12" ht="15.75" customHeight="1">
      <c r="A668" s="3244"/>
      <c r="B668" s="3244"/>
      <c r="C668" s="3244"/>
      <c r="D668" s="3244"/>
      <c r="E668" s="3244"/>
      <c r="F668" s="3244"/>
      <c r="G668" s="3244"/>
      <c r="H668" s="3244"/>
      <c r="I668" s="3245"/>
      <c r="J668" s="3245"/>
      <c r="K668" s="3245"/>
      <c r="L668" s="3245"/>
    </row>
    <row r="669" spans="1:12" ht="15.75" customHeight="1">
      <c r="A669" s="3244"/>
      <c r="B669" s="3244"/>
      <c r="C669" s="3244"/>
      <c r="D669" s="3244"/>
      <c r="E669" s="3244"/>
      <c r="F669" s="3244"/>
      <c r="G669" s="3244"/>
      <c r="H669" s="3244"/>
      <c r="I669" s="3245"/>
      <c r="J669" s="3245"/>
      <c r="K669" s="3245"/>
      <c r="L669" s="3245"/>
    </row>
    <row r="670" spans="1:12" ht="15.75" customHeight="1">
      <c r="A670" s="3244"/>
      <c r="B670" s="3244"/>
      <c r="C670" s="3244"/>
      <c r="D670" s="3244"/>
      <c r="E670" s="3244"/>
      <c r="F670" s="3244"/>
      <c r="G670" s="3244"/>
      <c r="H670" s="3244"/>
      <c r="I670" s="3245"/>
      <c r="J670" s="3245"/>
      <c r="K670" s="3245"/>
      <c r="L670" s="3245"/>
    </row>
    <row r="671" spans="1:12" ht="15.75" customHeight="1">
      <c r="A671" s="3244"/>
      <c r="B671" s="3244"/>
      <c r="C671" s="3244"/>
      <c r="D671" s="3244"/>
      <c r="E671" s="3244"/>
      <c r="F671" s="3244"/>
      <c r="G671" s="3244"/>
      <c r="H671" s="3244"/>
      <c r="I671" s="3245"/>
      <c r="J671" s="3245"/>
      <c r="K671" s="3245"/>
      <c r="L671" s="3245"/>
    </row>
    <row r="672" spans="1:12" ht="15.75" customHeight="1">
      <c r="A672" s="3244"/>
      <c r="B672" s="3244"/>
      <c r="C672" s="3244"/>
      <c r="D672" s="3244"/>
      <c r="E672" s="3244"/>
      <c r="F672" s="3244"/>
      <c r="G672" s="3244"/>
      <c r="H672" s="3244"/>
      <c r="I672" s="3245"/>
      <c r="J672" s="3245"/>
      <c r="K672" s="3245"/>
      <c r="L672" s="3245"/>
    </row>
    <row r="673" spans="1:12" ht="15.75" customHeight="1">
      <c r="A673" s="3244"/>
      <c r="B673" s="3244"/>
      <c r="C673" s="3244"/>
      <c r="D673" s="3244"/>
      <c r="E673" s="3244"/>
      <c r="F673" s="3244"/>
      <c r="G673" s="3244"/>
      <c r="H673" s="3244"/>
      <c r="I673" s="3245"/>
      <c r="J673" s="3245"/>
      <c r="K673" s="3245"/>
      <c r="L673" s="3245"/>
    </row>
    <row r="674" spans="1:12" ht="15.75" customHeight="1">
      <c r="A674" s="3244"/>
      <c r="B674" s="3244"/>
      <c r="C674" s="3244"/>
      <c r="D674" s="3244"/>
      <c r="E674" s="3244"/>
      <c r="F674" s="3244"/>
      <c r="G674" s="3244"/>
      <c r="H674" s="3244"/>
      <c r="I674" s="3245"/>
      <c r="J674" s="3245"/>
      <c r="K674" s="3245"/>
      <c r="L674" s="3245"/>
    </row>
    <row r="675" spans="1:12" ht="15.75" customHeight="1">
      <c r="A675" s="3244"/>
      <c r="B675" s="3244"/>
      <c r="C675" s="3244"/>
      <c r="D675" s="3244"/>
      <c r="E675" s="3244"/>
      <c r="F675" s="3244"/>
      <c r="G675" s="3244"/>
      <c r="H675" s="3244"/>
      <c r="I675" s="3245"/>
      <c r="J675" s="3245"/>
      <c r="K675" s="3245"/>
      <c r="L675" s="3245"/>
    </row>
    <row r="676" spans="1:12" ht="15.75" customHeight="1">
      <c r="A676" s="3244"/>
      <c r="B676" s="3244"/>
      <c r="C676" s="3244"/>
      <c r="D676" s="3244"/>
      <c r="E676" s="3244"/>
      <c r="F676" s="3244"/>
      <c r="G676" s="3244"/>
      <c r="H676" s="3244"/>
      <c r="I676" s="3245"/>
      <c r="J676" s="3245"/>
      <c r="K676" s="3245"/>
      <c r="L676" s="3245"/>
    </row>
    <row r="677" spans="1:12" ht="15.75" customHeight="1">
      <c r="A677" s="3244"/>
      <c r="B677" s="3244"/>
      <c r="C677" s="3244"/>
      <c r="D677" s="3244"/>
      <c r="E677" s="3244"/>
      <c r="F677" s="3244"/>
      <c r="G677" s="3244"/>
      <c r="H677" s="3244"/>
      <c r="I677" s="3245"/>
      <c r="J677" s="3245"/>
      <c r="K677" s="3245"/>
      <c r="L677" s="3245"/>
    </row>
    <row r="678" spans="1:12" ht="15.75" customHeight="1">
      <c r="A678" s="3244"/>
      <c r="B678" s="3244"/>
      <c r="C678" s="3244"/>
      <c r="D678" s="3244"/>
      <c r="E678" s="3244"/>
      <c r="F678" s="3244"/>
      <c r="G678" s="3244"/>
      <c r="H678" s="3244"/>
      <c r="I678" s="3245"/>
      <c r="J678" s="3245"/>
      <c r="K678" s="3245"/>
      <c r="L678" s="3245"/>
    </row>
    <row r="679" spans="1:12" ht="15.75" customHeight="1">
      <c r="A679" s="3244"/>
      <c r="B679" s="3244"/>
      <c r="C679" s="3244"/>
      <c r="D679" s="3244"/>
      <c r="E679" s="3244"/>
      <c r="F679" s="3244"/>
      <c r="G679" s="3244"/>
      <c r="H679" s="3244"/>
      <c r="I679" s="3245"/>
      <c r="J679" s="3245"/>
      <c r="K679" s="3245"/>
      <c r="L679" s="3245"/>
    </row>
    <row r="680" spans="1:12" ht="15.75" customHeight="1">
      <c r="A680" s="3244"/>
      <c r="B680" s="3244"/>
      <c r="C680" s="3244"/>
      <c r="D680" s="3244"/>
      <c r="E680" s="3244"/>
      <c r="F680" s="3244"/>
      <c r="G680" s="3244"/>
      <c r="H680" s="3244"/>
      <c r="I680" s="3245"/>
      <c r="J680" s="3245"/>
      <c r="K680" s="3245"/>
      <c r="L680" s="3245"/>
    </row>
    <row r="681" spans="1:12" ht="15.75" customHeight="1">
      <c r="A681" s="3244"/>
      <c r="B681" s="3244"/>
      <c r="C681" s="3244"/>
      <c r="D681" s="3244"/>
      <c r="E681" s="3244"/>
      <c r="F681" s="3244"/>
      <c r="G681" s="3244"/>
      <c r="H681" s="3244"/>
      <c r="I681" s="3245"/>
      <c r="J681" s="3245"/>
      <c r="K681" s="3245"/>
      <c r="L681" s="3245"/>
    </row>
    <row r="682" spans="1:12" ht="15.75" customHeight="1">
      <c r="A682" s="3244"/>
      <c r="B682" s="3244"/>
      <c r="C682" s="3244"/>
      <c r="D682" s="3244"/>
      <c r="E682" s="3244"/>
      <c r="F682" s="3244"/>
      <c r="G682" s="3244"/>
      <c r="H682" s="3244"/>
      <c r="I682" s="3245"/>
      <c r="J682" s="3245"/>
      <c r="K682" s="3245"/>
      <c r="L682" s="3245"/>
    </row>
    <row r="683" spans="1:12" ht="15.75" customHeight="1">
      <c r="A683" s="3244"/>
      <c r="B683" s="3244"/>
      <c r="C683" s="3244"/>
      <c r="D683" s="3244"/>
      <c r="E683" s="3244"/>
      <c r="F683" s="3244"/>
      <c r="G683" s="3244"/>
      <c r="H683" s="3244"/>
      <c r="I683" s="3245"/>
      <c r="J683" s="3245"/>
      <c r="K683" s="3245"/>
      <c r="L683" s="3245"/>
    </row>
    <row r="684" spans="1:12" ht="15.75" customHeight="1">
      <c r="A684" s="3244"/>
      <c r="B684" s="3244"/>
      <c r="C684" s="3244"/>
      <c r="D684" s="3244"/>
      <c r="E684" s="3244"/>
      <c r="F684" s="3244"/>
      <c r="G684" s="3244"/>
      <c r="H684" s="3244"/>
      <c r="I684" s="3245"/>
      <c r="J684" s="3245"/>
      <c r="K684" s="3245"/>
      <c r="L684" s="3245"/>
    </row>
    <row r="685" spans="1:12" ht="15.75" customHeight="1">
      <c r="A685" s="3244"/>
      <c r="B685" s="3244"/>
      <c r="C685" s="3244"/>
      <c r="D685" s="3244"/>
      <c r="E685" s="3244"/>
      <c r="F685" s="3244"/>
      <c r="G685" s="3244"/>
      <c r="H685" s="3244"/>
      <c r="I685" s="3245"/>
      <c r="J685" s="3245"/>
      <c r="K685" s="3245"/>
      <c r="L685" s="3245"/>
    </row>
    <row r="686" spans="1:12" ht="15.75" customHeight="1">
      <c r="A686" s="3244"/>
      <c r="B686" s="3244"/>
      <c r="C686" s="3244"/>
      <c r="D686" s="3244"/>
      <c r="E686" s="3244"/>
      <c r="F686" s="3244"/>
      <c r="G686" s="3244"/>
      <c r="H686" s="3244"/>
      <c r="I686" s="3245"/>
      <c r="J686" s="3245"/>
      <c r="K686" s="3245"/>
      <c r="L686" s="3245"/>
    </row>
    <row r="687" spans="1:12" ht="15.75" customHeight="1">
      <c r="A687" s="3244"/>
      <c r="B687" s="3244"/>
      <c r="C687" s="3244"/>
      <c r="D687" s="3244"/>
      <c r="E687" s="3244"/>
      <c r="F687" s="3244"/>
      <c r="G687" s="3244"/>
      <c r="H687" s="3244"/>
      <c r="I687" s="3245"/>
      <c r="J687" s="3245"/>
      <c r="K687" s="3245"/>
      <c r="L687" s="3245"/>
    </row>
    <row r="688" spans="1:12" ht="15.75" customHeight="1">
      <c r="A688" s="3244"/>
      <c r="B688" s="3244"/>
      <c r="C688" s="3244"/>
      <c r="D688" s="3244"/>
      <c r="E688" s="3244"/>
      <c r="F688" s="3244"/>
      <c r="G688" s="3244"/>
      <c r="H688" s="3244"/>
      <c r="I688" s="3245"/>
      <c r="J688" s="3245"/>
      <c r="K688" s="3245"/>
      <c r="L688" s="3245"/>
    </row>
    <row r="689" spans="1:12" ht="15.75" customHeight="1">
      <c r="A689" s="3244"/>
      <c r="B689" s="3244"/>
      <c r="C689" s="3244"/>
      <c r="D689" s="3244"/>
      <c r="E689" s="3244"/>
      <c r="F689" s="3244"/>
      <c r="G689" s="3244"/>
      <c r="H689" s="3244"/>
      <c r="I689" s="3245"/>
      <c r="J689" s="3245"/>
      <c r="K689" s="3245"/>
      <c r="L689" s="3245"/>
    </row>
    <row r="690" spans="1:12" ht="15.75" customHeight="1">
      <c r="A690" s="3244"/>
      <c r="B690" s="3244"/>
      <c r="C690" s="3244"/>
      <c r="D690" s="3244"/>
      <c r="E690" s="3244"/>
      <c r="F690" s="3244"/>
      <c r="G690" s="3244"/>
      <c r="H690" s="3244"/>
      <c r="I690" s="3245"/>
      <c r="J690" s="3245"/>
      <c r="K690" s="3245"/>
      <c r="L690" s="3245"/>
    </row>
    <row r="691" spans="1:12" ht="15.75" customHeight="1">
      <c r="A691" s="3244"/>
      <c r="B691" s="3244"/>
      <c r="C691" s="3244"/>
      <c r="D691" s="3244"/>
      <c r="E691" s="3244"/>
      <c r="F691" s="3244"/>
      <c r="G691" s="3244"/>
      <c r="H691" s="3244"/>
      <c r="I691" s="3245"/>
      <c r="J691" s="3245"/>
      <c r="K691" s="3245"/>
      <c r="L691" s="3245"/>
    </row>
    <row r="692" spans="1:12" ht="15.75" customHeight="1">
      <c r="A692" s="3244"/>
      <c r="B692" s="3244"/>
      <c r="C692" s="3244"/>
      <c r="D692" s="3244"/>
      <c r="E692" s="3244"/>
      <c r="F692" s="3244"/>
      <c r="G692" s="3244"/>
      <c r="H692" s="3244"/>
      <c r="I692" s="3245"/>
      <c r="J692" s="3245"/>
      <c r="K692" s="3245"/>
      <c r="L692" s="3245"/>
    </row>
    <row r="693" spans="1:12" ht="15.75" customHeight="1">
      <c r="A693" s="3244"/>
      <c r="B693" s="3244"/>
      <c r="C693" s="3244"/>
      <c r="D693" s="3244"/>
      <c r="E693" s="3244"/>
      <c r="F693" s="3244"/>
      <c r="G693" s="3244"/>
      <c r="H693" s="3244"/>
      <c r="I693" s="3245"/>
      <c r="J693" s="3245"/>
      <c r="K693" s="3245"/>
      <c r="L693" s="3245"/>
    </row>
    <row r="694" spans="1:12" ht="15.75" customHeight="1">
      <c r="A694" s="3244"/>
      <c r="B694" s="3244"/>
      <c r="C694" s="3244"/>
      <c r="D694" s="3244"/>
      <c r="E694" s="3244"/>
      <c r="F694" s="3244"/>
      <c r="G694" s="3244"/>
      <c r="H694" s="3244"/>
      <c r="I694" s="3245"/>
      <c r="J694" s="3245"/>
      <c r="K694" s="3245"/>
      <c r="L694" s="3245"/>
    </row>
    <row r="695" spans="1:12" ht="15.75" customHeight="1">
      <c r="A695" s="3244"/>
      <c r="B695" s="3244"/>
      <c r="C695" s="3244"/>
      <c r="D695" s="3244"/>
      <c r="E695" s="3244"/>
      <c r="F695" s="3244"/>
      <c r="G695" s="3244"/>
      <c r="H695" s="3244"/>
      <c r="I695" s="3245"/>
      <c r="J695" s="3245"/>
      <c r="K695" s="3245"/>
      <c r="L695" s="3245"/>
    </row>
    <row r="696" spans="1:12" ht="15.75" customHeight="1">
      <c r="A696" s="3244"/>
      <c r="B696" s="3244"/>
      <c r="C696" s="3244"/>
      <c r="D696" s="3244"/>
      <c r="E696" s="3244"/>
      <c r="F696" s="3244"/>
      <c r="G696" s="3244"/>
      <c r="H696" s="3244"/>
      <c r="I696" s="3245"/>
      <c r="J696" s="3245"/>
      <c r="K696" s="3245"/>
      <c r="L696" s="3245"/>
    </row>
    <row r="697" spans="1:12" ht="15.75" customHeight="1">
      <c r="A697" s="3244"/>
      <c r="B697" s="3244"/>
      <c r="C697" s="3244"/>
      <c r="D697" s="3244"/>
      <c r="E697" s="3244"/>
      <c r="F697" s="3244"/>
      <c r="G697" s="3244"/>
      <c r="H697" s="3244"/>
      <c r="I697" s="3245"/>
      <c r="J697" s="3245"/>
      <c r="K697" s="3245"/>
      <c r="L697" s="3245"/>
    </row>
    <row r="698" spans="1:12" ht="15.75" customHeight="1">
      <c r="A698" s="3244"/>
      <c r="B698" s="3244"/>
      <c r="C698" s="3244"/>
      <c r="D698" s="3244"/>
      <c r="E698" s="3244"/>
      <c r="F698" s="3244"/>
      <c r="G698" s="3244"/>
      <c r="H698" s="3244"/>
      <c r="I698" s="3245"/>
      <c r="J698" s="3245"/>
      <c r="K698" s="3245"/>
      <c r="L698" s="3245"/>
    </row>
    <row r="699" spans="1:12" ht="15.75" customHeight="1">
      <c r="A699" s="3244"/>
      <c r="B699" s="3244"/>
      <c r="C699" s="3244"/>
      <c r="D699" s="3244"/>
      <c r="E699" s="3244"/>
      <c r="F699" s="3244"/>
      <c r="G699" s="3244"/>
      <c r="H699" s="3244"/>
      <c r="I699" s="3245"/>
      <c r="J699" s="3245"/>
      <c r="K699" s="3245"/>
      <c r="L699" s="3245"/>
    </row>
    <row r="700" spans="1:12" ht="15.75" customHeight="1">
      <c r="A700" s="3244"/>
      <c r="B700" s="3244"/>
      <c r="C700" s="3244"/>
      <c r="D700" s="3244"/>
      <c r="E700" s="3244"/>
      <c r="F700" s="3244"/>
      <c r="G700" s="3244"/>
      <c r="H700" s="3244"/>
      <c r="I700" s="3245"/>
      <c r="J700" s="3245"/>
      <c r="K700" s="3245"/>
      <c r="L700" s="3245"/>
    </row>
    <row r="701" spans="1:12" ht="15.75" customHeight="1">
      <c r="A701" s="3244"/>
      <c r="B701" s="3244"/>
      <c r="C701" s="3244"/>
      <c r="D701" s="3244"/>
      <c r="E701" s="3244"/>
      <c r="F701" s="3244"/>
      <c r="G701" s="3244"/>
      <c r="H701" s="3244"/>
      <c r="I701" s="3245"/>
      <c r="J701" s="3245"/>
      <c r="K701" s="3245"/>
      <c r="L701" s="3245"/>
    </row>
    <row r="702" spans="1:12" ht="15.75" customHeight="1">
      <c r="A702" s="3244"/>
      <c r="B702" s="3244"/>
      <c r="C702" s="3244"/>
      <c r="D702" s="3244"/>
      <c r="E702" s="3244"/>
      <c r="F702" s="3244"/>
      <c r="G702" s="3244"/>
      <c r="H702" s="3244"/>
      <c r="I702" s="3245"/>
      <c r="J702" s="3245"/>
      <c r="K702" s="3245"/>
      <c r="L702" s="3245"/>
    </row>
    <row r="703" spans="1:12" ht="15.75" customHeight="1">
      <c r="A703" s="3244"/>
      <c r="B703" s="3244"/>
      <c r="C703" s="3244"/>
      <c r="D703" s="3244"/>
      <c r="E703" s="3244"/>
      <c r="F703" s="3244"/>
      <c r="G703" s="3244"/>
      <c r="H703" s="3244"/>
      <c r="I703" s="3245"/>
      <c r="J703" s="3245"/>
      <c r="K703" s="3245"/>
      <c r="L703" s="3245"/>
    </row>
    <row r="704" spans="1:12" ht="15.75" customHeight="1">
      <c r="A704" s="3244"/>
      <c r="B704" s="3244"/>
      <c r="C704" s="3244"/>
      <c r="D704" s="3244"/>
      <c r="E704" s="3244"/>
      <c r="F704" s="3244"/>
      <c r="G704" s="3244"/>
      <c r="H704" s="3244"/>
      <c r="I704" s="3245"/>
      <c r="J704" s="3245"/>
      <c r="K704" s="3245"/>
      <c r="L704" s="3245"/>
    </row>
    <row r="705" spans="1:12" ht="15.75" customHeight="1">
      <c r="A705" s="3244"/>
      <c r="B705" s="3244"/>
      <c r="C705" s="3244"/>
      <c r="D705" s="3244"/>
      <c r="E705" s="3244"/>
      <c r="F705" s="3244"/>
      <c r="G705" s="3244"/>
      <c r="H705" s="3244"/>
      <c r="I705" s="3245"/>
      <c r="J705" s="3245"/>
      <c r="K705" s="3245"/>
      <c r="L705" s="3245"/>
    </row>
    <row r="706" spans="1:12" ht="15.75" customHeight="1">
      <c r="A706" s="3244"/>
      <c r="B706" s="3244"/>
      <c r="C706" s="3244"/>
      <c r="D706" s="3244"/>
      <c r="E706" s="3244"/>
      <c r="F706" s="3244"/>
      <c r="G706" s="3244"/>
      <c r="H706" s="3244"/>
      <c r="I706" s="3245"/>
      <c r="J706" s="3245"/>
      <c r="K706" s="3245"/>
      <c r="L706" s="3245"/>
    </row>
    <row r="707" spans="1:12" ht="15.75" customHeight="1">
      <c r="A707" s="3244"/>
      <c r="B707" s="3244"/>
      <c r="C707" s="3244"/>
      <c r="D707" s="3244"/>
      <c r="E707" s="3244"/>
      <c r="F707" s="3244"/>
      <c r="G707" s="3244"/>
      <c r="H707" s="3244"/>
      <c r="I707" s="3245"/>
      <c r="J707" s="3245"/>
      <c r="K707" s="3245"/>
      <c r="L707" s="3245"/>
    </row>
    <row r="708" spans="1:12" ht="15.75" customHeight="1">
      <c r="A708" s="3244"/>
      <c r="B708" s="3244"/>
      <c r="C708" s="3244"/>
      <c r="D708" s="3244"/>
      <c r="E708" s="3244"/>
      <c r="F708" s="3244"/>
      <c r="G708" s="3244"/>
      <c r="H708" s="3244"/>
      <c r="I708" s="3245"/>
      <c r="J708" s="3245"/>
      <c r="K708" s="3245"/>
      <c r="L708" s="3245"/>
    </row>
    <row r="709" spans="1:12" ht="15.75" customHeight="1">
      <c r="A709" s="3244"/>
      <c r="B709" s="3244"/>
      <c r="C709" s="3244"/>
      <c r="D709" s="3244"/>
      <c r="E709" s="3244"/>
      <c r="F709" s="3244"/>
      <c r="G709" s="3244"/>
      <c r="H709" s="3244"/>
      <c r="I709" s="3245"/>
      <c r="J709" s="3245"/>
      <c r="K709" s="3245"/>
      <c r="L709" s="3245"/>
    </row>
    <row r="710" spans="1:12" ht="15.75" customHeight="1">
      <c r="A710" s="3244"/>
      <c r="B710" s="3244"/>
      <c r="C710" s="3244"/>
      <c r="D710" s="3244"/>
      <c r="E710" s="3244"/>
      <c r="F710" s="3244"/>
      <c r="G710" s="3244"/>
      <c r="H710" s="3244"/>
      <c r="I710" s="3245"/>
      <c r="J710" s="3245"/>
      <c r="K710" s="3245"/>
      <c r="L710" s="3245"/>
    </row>
    <row r="711" spans="1:12" ht="15.75" customHeight="1">
      <c r="A711" s="3244"/>
      <c r="B711" s="3244"/>
      <c r="C711" s="3244"/>
      <c r="D711" s="3244"/>
      <c r="E711" s="3244"/>
      <c r="F711" s="3244"/>
      <c r="G711" s="3244"/>
      <c r="H711" s="3244"/>
      <c r="I711" s="3245"/>
      <c r="J711" s="3245"/>
      <c r="K711" s="3245"/>
      <c r="L711" s="3245"/>
    </row>
    <row r="712" spans="1:12" ht="15.75" customHeight="1">
      <c r="A712" s="3244"/>
      <c r="B712" s="3244"/>
      <c r="C712" s="3244"/>
      <c r="D712" s="3244"/>
      <c r="E712" s="3244"/>
      <c r="F712" s="3244"/>
      <c r="G712" s="3244"/>
      <c r="H712" s="3244"/>
      <c r="I712" s="3245"/>
      <c r="J712" s="3245"/>
      <c r="K712" s="3245"/>
      <c r="L712" s="3245"/>
    </row>
    <row r="713" spans="1:12" ht="15.75" customHeight="1">
      <c r="A713" s="3244"/>
      <c r="B713" s="3244"/>
      <c r="C713" s="3244"/>
      <c r="D713" s="3244"/>
      <c r="E713" s="3244"/>
      <c r="F713" s="3244"/>
      <c r="G713" s="3244"/>
      <c r="H713" s="3244"/>
      <c r="I713" s="3245"/>
      <c r="J713" s="3245"/>
      <c r="K713" s="3245"/>
      <c r="L713" s="3245"/>
    </row>
    <row r="714" spans="1:12" ht="15.75" customHeight="1">
      <c r="A714" s="3244"/>
      <c r="B714" s="3244"/>
      <c r="C714" s="3244"/>
      <c r="D714" s="3244"/>
      <c r="E714" s="3244"/>
      <c r="F714" s="3244"/>
      <c r="G714" s="3244"/>
      <c r="H714" s="3244"/>
      <c r="I714" s="3245"/>
      <c r="J714" s="3245"/>
      <c r="K714" s="3245"/>
      <c r="L714" s="3245"/>
    </row>
    <row r="715" spans="1:12" ht="15.75" customHeight="1">
      <c r="A715" s="3244"/>
      <c r="B715" s="3244"/>
      <c r="C715" s="3244"/>
      <c r="D715" s="3244"/>
      <c r="E715" s="3244"/>
      <c r="F715" s="3244"/>
      <c r="G715" s="3244"/>
      <c r="H715" s="3244"/>
      <c r="I715" s="3245"/>
      <c r="J715" s="3245"/>
      <c r="K715" s="3245"/>
      <c r="L715" s="3245"/>
    </row>
    <row r="716" spans="1:12" ht="15.75" customHeight="1">
      <c r="A716" s="3244"/>
      <c r="B716" s="3244"/>
      <c r="C716" s="3244"/>
      <c r="D716" s="3244"/>
      <c r="E716" s="3244"/>
      <c r="F716" s="3244"/>
      <c r="G716" s="3244"/>
      <c r="H716" s="3244"/>
      <c r="I716" s="3245"/>
      <c r="J716" s="3245"/>
      <c r="K716" s="3245"/>
      <c r="L716" s="3245"/>
    </row>
    <row r="717" spans="1:12" ht="15.75" customHeight="1">
      <c r="A717" s="3244"/>
      <c r="B717" s="3244"/>
      <c r="C717" s="3244"/>
      <c r="D717" s="3244"/>
      <c r="E717" s="3244"/>
      <c r="F717" s="3244"/>
      <c r="G717" s="3244"/>
      <c r="H717" s="3244"/>
      <c r="I717" s="3245"/>
      <c r="J717" s="3245"/>
      <c r="K717" s="3245"/>
      <c r="L717" s="3245"/>
    </row>
    <row r="718" spans="1:12" ht="15.75" customHeight="1">
      <c r="A718" s="3244"/>
      <c r="B718" s="3244"/>
      <c r="C718" s="3244"/>
      <c r="D718" s="3244"/>
      <c r="E718" s="3244"/>
      <c r="F718" s="3244"/>
      <c r="G718" s="3244"/>
      <c r="H718" s="3244"/>
      <c r="I718" s="3245"/>
      <c r="J718" s="3245"/>
      <c r="K718" s="3245"/>
      <c r="L718" s="3245"/>
    </row>
    <row r="719" spans="1:12" ht="15.75" customHeight="1">
      <c r="A719" s="3244"/>
      <c r="B719" s="3244"/>
      <c r="C719" s="3244"/>
      <c r="D719" s="3244"/>
      <c r="E719" s="3244"/>
      <c r="F719" s="3244"/>
      <c r="G719" s="3244"/>
      <c r="H719" s="3244"/>
      <c r="I719" s="3245"/>
      <c r="J719" s="3245"/>
      <c r="K719" s="3245"/>
      <c r="L719" s="3245"/>
    </row>
    <row r="720" spans="1:12" ht="15.75" customHeight="1">
      <c r="A720" s="3244"/>
      <c r="B720" s="3244"/>
      <c r="C720" s="3244"/>
      <c r="D720" s="3244"/>
      <c r="E720" s="3244"/>
      <c r="F720" s="3244"/>
      <c r="G720" s="3244"/>
      <c r="H720" s="3244"/>
      <c r="I720" s="3245"/>
      <c r="J720" s="3245"/>
      <c r="K720" s="3245"/>
      <c r="L720" s="3245"/>
    </row>
    <row r="721" spans="1:12" ht="15.75" customHeight="1">
      <c r="A721" s="3244"/>
      <c r="B721" s="3244"/>
      <c r="C721" s="3244"/>
      <c r="D721" s="3244"/>
      <c r="E721" s="3244"/>
      <c r="F721" s="3244"/>
      <c r="G721" s="3244"/>
      <c r="H721" s="3244"/>
      <c r="I721" s="3245"/>
      <c r="J721" s="3245"/>
      <c r="K721" s="3245"/>
      <c r="L721" s="3245"/>
    </row>
    <row r="722" spans="1:12" ht="15.75" customHeight="1">
      <c r="A722" s="3244"/>
      <c r="B722" s="3244"/>
      <c r="C722" s="3244"/>
      <c r="D722" s="3244"/>
      <c r="E722" s="3244"/>
      <c r="F722" s="3244"/>
      <c r="G722" s="3244"/>
      <c r="H722" s="3244"/>
      <c r="I722" s="3245"/>
      <c r="J722" s="3245"/>
      <c r="K722" s="3245"/>
      <c r="L722" s="3245"/>
    </row>
    <row r="723" spans="1:12" ht="15.75" customHeight="1">
      <c r="A723" s="3244"/>
      <c r="B723" s="3244"/>
      <c r="C723" s="3244"/>
      <c r="D723" s="3244"/>
      <c r="E723" s="3244"/>
      <c r="F723" s="3244"/>
      <c r="G723" s="3244"/>
      <c r="H723" s="3244"/>
      <c r="I723" s="3245"/>
      <c r="J723" s="3245"/>
      <c r="K723" s="3245"/>
      <c r="L723" s="3245"/>
    </row>
    <row r="724" spans="1:12" ht="15.75" customHeight="1">
      <c r="A724" s="3244"/>
      <c r="B724" s="3244"/>
      <c r="C724" s="3244"/>
      <c r="D724" s="3244"/>
      <c r="E724" s="3244"/>
      <c r="F724" s="3244"/>
      <c r="G724" s="3244"/>
      <c r="H724" s="3244"/>
      <c r="I724" s="3245"/>
      <c r="J724" s="3245"/>
      <c r="K724" s="3245"/>
      <c r="L724" s="3245"/>
    </row>
    <row r="725" spans="1:12" ht="15.75" customHeight="1">
      <c r="A725" s="3244"/>
      <c r="B725" s="3244"/>
      <c r="C725" s="3244"/>
      <c r="D725" s="3244"/>
      <c r="E725" s="3244"/>
      <c r="F725" s="3244"/>
      <c r="G725" s="3244"/>
      <c r="H725" s="3244"/>
      <c r="I725" s="3245"/>
      <c r="J725" s="3245"/>
      <c r="K725" s="3245"/>
      <c r="L725" s="3245"/>
    </row>
    <row r="726" spans="1:12" ht="15.75" customHeight="1">
      <c r="A726" s="3244"/>
      <c r="B726" s="3244"/>
      <c r="C726" s="3244"/>
      <c r="D726" s="3244"/>
      <c r="E726" s="3244"/>
      <c r="F726" s="3244"/>
      <c r="G726" s="3244"/>
      <c r="H726" s="3244"/>
      <c r="I726" s="3245"/>
      <c r="J726" s="3245"/>
      <c r="K726" s="3245"/>
      <c r="L726" s="3245"/>
    </row>
    <row r="727" spans="1:12" ht="15.75" customHeight="1">
      <c r="A727" s="3244"/>
      <c r="B727" s="3244"/>
      <c r="C727" s="3244"/>
      <c r="D727" s="3244"/>
      <c r="E727" s="3244"/>
      <c r="F727" s="3244"/>
      <c r="G727" s="3244"/>
      <c r="H727" s="3244"/>
      <c r="I727" s="3245"/>
      <c r="J727" s="3245"/>
      <c r="K727" s="3245"/>
      <c r="L727" s="3245"/>
    </row>
    <row r="728" spans="1:12" ht="15.75" customHeight="1">
      <c r="A728" s="3244"/>
      <c r="B728" s="3244"/>
      <c r="C728" s="3244"/>
      <c r="D728" s="3244"/>
      <c r="E728" s="3244"/>
      <c r="F728" s="3244"/>
      <c r="G728" s="3244"/>
      <c r="H728" s="3244"/>
      <c r="I728" s="3245"/>
      <c r="J728" s="3245"/>
      <c r="K728" s="3245"/>
      <c r="L728" s="3245"/>
    </row>
    <row r="729" spans="1:12" ht="15.75" customHeight="1">
      <c r="A729" s="3244"/>
      <c r="B729" s="3244"/>
      <c r="C729" s="3244"/>
      <c r="D729" s="3244"/>
      <c r="E729" s="3244"/>
      <c r="F729" s="3244"/>
      <c r="G729" s="3244"/>
      <c r="H729" s="3244"/>
      <c r="I729" s="3245"/>
      <c r="J729" s="3245"/>
      <c r="K729" s="3245"/>
      <c r="L729" s="3245"/>
    </row>
    <row r="730" spans="1:12" ht="15.75" customHeight="1">
      <c r="A730" s="3244"/>
      <c r="B730" s="3244"/>
      <c r="C730" s="3244"/>
      <c r="D730" s="3244"/>
      <c r="E730" s="3244"/>
      <c r="F730" s="3244"/>
      <c r="G730" s="3244"/>
      <c r="H730" s="3244"/>
      <c r="I730" s="3245"/>
      <c r="J730" s="3245"/>
      <c r="K730" s="3245"/>
      <c r="L730" s="3245"/>
    </row>
    <row r="731" spans="1:12" ht="15.75" customHeight="1">
      <c r="A731" s="3244"/>
      <c r="B731" s="3244"/>
      <c r="C731" s="3244"/>
      <c r="D731" s="3244"/>
      <c r="E731" s="3244"/>
      <c r="F731" s="3244"/>
      <c r="G731" s="3244"/>
      <c r="H731" s="3244"/>
      <c r="I731" s="3245"/>
      <c r="J731" s="3245"/>
      <c r="K731" s="3245"/>
      <c r="L731" s="3245"/>
    </row>
    <row r="732" spans="1:12" ht="15.75" customHeight="1">
      <c r="A732" s="3244"/>
      <c r="B732" s="3244"/>
      <c r="C732" s="3244"/>
      <c r="D732" s="3244"/>
      <c r="E732" s="3244"/>
      <c r="F732" s="3244"/>
      <c r="G732" s="3244"/>
      <c r="H732" s="3244"/>
      <c r="I732" s="3245"/>
      <c r="J732" s="3245"/>
      <c r="K732" s="3245"/>
      <c r="L732" s="3245"/>
    </row>
    <row r="733" spans="1:12" ht="15.75" customHeight="1">
      <c r="A733" s="3244"/>
      <c r="B733" s="3244"/>
      <c r="C733" s="3244"/>
      <c r="D733" s="3244"/>
      <c r="E733" s="3244"/>
      <c r="F733" s="3244"/>
      <c r="G733" s="3244"/>
      <c r="H733" s="3244"/>
      <c r="I733" s="3245"/>
      <c r="J733" s="3245"/>
      <c r="K733" s="3245"/>
      <c r="L733" s="3245"/>
    </row>
    <row r="734" spans="1:12" ht="15.75" customHeight="1">
      <c r="A734" s="3244"/>
      <c r="B734" s="3244"/>
      <c r="C734" s="3244"/>
      <c r="D734" s="3244"/>
      <c r="E734" s="3244"/>
      <c r="F734" s="3244"/>
      <c r="G734" s="3244"/>
      <c r="H734" s="3244"/>
      <c r="I734" s="3245"/>
      <c r="J734" s="3245"/>
      <c r="K734" s="3245"/>
      <c r="L734" s="3245"/>
    </row>
    <row r="735" spans="1:12" ht="15.75" customHeight="1">
      <c r="A735" s="3244"/>
      <c r="B735" s="3244"/>
      <c r="C735" s="3244"/>
      <c r="D735" s="3244"/>
      <c r="E735" s="3244"/>
      <c r="F735" s="3244"/>
      <c r="G735" s="3244"/>
      <c r="H735" s="3244"/>
      <c r="I735" s="3245"/>
      <c r="J735" s="3245"/>
      <c r="K735" s="3245"/>
      <c r="L735" s="3245"/>
    </row>
    <row r="736" spans="1:12" ht="15.75" customHeight="1">
      <c r="A736" s="3244"/>
      <c r="B736" s="3244"/>
      <c r="C736" s="3244"/>
      <c r="D736" s="3244"/>
      <c r="E736" s="3244"/>
      <c r="F736" s="3244"/>
      <c r="G736" s="3244"/>
      <c r="H736" s="3244"/>
      <c r="I736" s="3245"/>
      <c r="J736" s="3245"/>
      <c r="K736" s="3245"/>
      <c r="L736" s="3245"/>
    </row>
    <row r="737" spans="1:12" ht="15.75" customHeight="1">
      <c r="A737" s="3244"/>
      <c r="B737" s="3244"/>
      <c r="C737" s="3244"/>
      <c r="D737" s="3244"/>
      <c r="E737" s="3244"/>
      <c r="F737" s="3244"/>
      <c r="G737" s="3244"/>
      <c r="H737" s="3244"/>
      <c r="I737" s="3245"/>
      <c r="J737" s="3245"/>
      <c r="K737" s="3245"/>
      <c r="L737" s="3245"/>
    </row>
    <row r="738" spans="1:12" ht="15.75" customHeight="1">
      <c r="A738" s="3244"/>
      <c r="B738" s="3244"/>
      <c r="C738" s="3244"/>
      <c r="D738" s="3244"/>
      <c r="E738" s="3244"/>
      <c r="F738" s="3244"/>
      <c r="G738" s="3244"/>
      <c r="H738" s="3244"/>
      <c r="I738" s="3245"/>
      <c r="J738" s="3245"/>
      <c r="K738" s="3245"/>
      <c r="L738" s="3245"/>
    </row>
    <row r="739" spans="1:12" ht="15.75" customHeight="1">
      <c r="A739" s="3244"/>
      <c r="B739" s="3244"/>
      <c r="C739" s="3244"/>
      <c r="D739" s="3244"/>
      <c r="E739" s="3244"/>
      <c r="F739" s="3244"/>
      <c r="G739" s="3244"/>
      <c r="H739" s="3244"/>
      <c r="I739" s="3245"/>
      <c r="J739" s="3245"/>
      <c r="K739" s="3245"/>
      <c r="L739" s="3245"/>
    </row>
    <row r="740" spans="1:12" ht="15.75" customHeight="1">
      <c r="A740" s="3244"/>
      <c r="B740" s="3244"/>
      <c r="C740" s="3244"/>
      <c r="D740" s="3244"/>
      <c r="E740" s="3244"/>
      <c r="F740" s="3244"/>
      <c r="G740" s="3244"/>
      <c r="H740" s="3244"/>
      <c r="I740" s="3245"/>
      <c r="J740" s="3245"/>
      <c r="K740" s="3245"/>
      <c r="L740" s="3245"/>
    </row>
    <row r="741" spans="1:12" ht="15.75" customHeight="1">
      <c r="A741" s="3244"/>
      <c r="B741" s="3244"/>
      <c r="C741" s="3244"/>
      <c r="D741" s="3244"/>
      <c r="E741" s="3244"/>
      <c r="F741" s="3244"/>
      <c r="G741" s="3244"/>
      <c r="H741" s="3244"/>
      <c r="I741" s="3245"/>
      <c r="J741" s="3245"/>
      <c r="K741" s="3245"/>
      <c r="L741" s="3245"/>
    </row>
    <row r="742" spans="1:12" ht="15.75" customHeight="1">
      <c r="A742" s="3244"/>
      <c r="B742" s="3244"/>
      <c r="C742" s="3244"/>
      <c r="D742" s="3244"/>
      <c r="E742" s="3244"/>
      <c r="F742" s="3244"/>
      <c r="G742" s="3244"/>
      <c r="H742" s="3244"/>
      <c r="I742" s="3245"/>
      <c r="J742" s="3245"/>
      <c r="K742" s="3245"/>
      <c r="L742" s="3245"/>
    </row>
    <row r="743" spans="1:12" ht="15.75" customHeight="1">
      <c r="A743" s="3244"/>
      <c r="B743" s="3244"/>
      <c r="C743" s="3244"/>
      <c r="D743" s="3244"/>
      <c r="E743" s="3244"/>
      <c r="F743" s="3244"/>
      <c r="G743" s="3244"/>
      <c r="H743" s="3244"/>
      <c r="I743" s="3245"/>
      <c r="J743" s="3245"/>
      <c r="K743" s="3245"/>
      <c r="L743" s="3245"/>
    </row>
    <row r="744" spans="1:12" ht="15.75" customHeight="1">
      <c r="A744" s="3244"/>
      <c r="B744" s="3244"/>
      <c r="C744" s="3244"/>
      <c r="D744" s="3244"/>
      <c r="E744" s="3244"/>
      <c r="F744" s="3244"/>
      <c r="G744" s="3244"/>
      <c r="H744" s="3244"/>
      <c r="I744" s="3245"/>
      <c r="J744" s="3245"/>
      <c r="K744" s="3245"/>
      <c r="L744" s="3245"/>
    </row>
    <row r="745" spans="1:12" ht="15.75" customHeight="1">
      <c r="A745" s="3244"/>
      <c r="B745" s="3244"/>
      <c r="C745" s="3244"/>
      <c r="D745" s="3244"/>
      <c r="E745" s="3244"/>
      <c r="F745" s="3244"/>
      <c r="G745" s="3244"/>
      <c r="H745" s="3244"/>
      <c r="I745" s="3245"/>
      <c r="J745" s="3245"/>
      <c r="K745" s="3245"/>
      <c r="L745" s="3245"/>
    </row>
    <row r="746" spans="1:12" ht="15.75" customHeight="1">
      <c r="A746" s="3244"/>
      <c r="B746" s="3244"/>
      <c r="C746" s="3244"/>
      <c r="D746" s="3244"/>
      <c r="E746" s="3244"/>
      <c r="F746" s="3244"/>
      <c r="G746" s="3244"/>
      <c r="H746" s="3244"/>
      <c r="I746" s="3245"/>
      <c r="J746" s="3245"/>
      <c r="K746" s="3245"/>
      <c r="L746" s="3245"/>
    </row>
    <row r="747" spans="1:12" ht="15.75" customHeight="1">
      <c r="A747" s="3244"/>
      <c r="B747" s="3244"/>
      <c r="C747" s="3244"/>
      <c r="D747" s="3244"/>
      <c r="E747" s="3244"/>
      <c r="F747" s="3244"/>
      <c r="G747" s="3244"/>
      <c r="H747" s="3244"/>
      <c r="I747" s="3245"/>
      <c r="J747" s="3245"/>
      <c r="K747" s="3245"/>
      <c r="L747" s="3245"/>
    </row>
    <row r="748" spans="1:12" ht="15.75" customHeight="1">
      <c r="A748" s="3244"/>
      <c r="B748" s="3244"/>
      <c r="C748" s="3244"/>
      <c r="D748" s="3244"/>
      <c r="E748" s="3244"/>
      <c r="F748" s="3244"/>
      <c r="G748" s="3244"/>
      <c r="H748" s="3244"/>
      <c r="I748" s="3245"/>
      <c r="J748" s="3245"/>
      <c r="K748" s="3245"/>
      <c r="L748" s="3245"/>
    </row>
    <row r="749" spans="1:12" ht="15.75" customHeight="1">
      <c r="A749" s="3244"/>
      <c r="B749" s="3244"/>
      <c r="C749" s="3244"/>
      <c r="D749" s="3244"/>
      <c r="E749" s="3244"/>
      <c r="F749" s="3244"/>
      <c r="G749" s="3244"/>
      <c r="H749" s="3244"/>
      <c r="I749" s="3245"/>
      <c r="J749" s="3245"/>
      <c r="K749" s="3245"/>
      <c r="L749" s="3245"/>
    </row>
    <row r="750" spans="1:12" ht="15.75" customHeight="1">
      <c r="A750" s="3244"/>
      <c r="B750" s="3244"/>
      <c r="C750" s="3244"/>
      <c r="D750" s="3244"/>
      <c r="E750" s="3244"/>
      <c r="F750" s="3244"/>
      <c r="G750" s="3244"/>
      <c r="H750" s="3244"/>
      <c r="I750" s="3245"/>
      <c r="J750" s="3245"/>
      <c r="K750" s="3245"/>
      <c r="L750" s="3245"/>
    </row>
    <row r="751" spans="1:12" ht="15.75" customHeight="1">
      <c r="A751" s="3244"/>
      <c r="B751" s="3244"/>
      <c r="C751" s="3244"/>
      <c r="D751" s="3244"/>
      <c r="E751" s="3244"/>
      <c r="F751" s="3244"/>
      <c r="G751" s="3244"/>
      <c r="H751" s="3244"/>
      <c r="I751" s="3245"/>
      <c r="J751" s="3245"/>
      <c r="K751" s="3245"/>
      <c r="L751" s="3245"/>
    </row>
    <row r="752" spans="1:12" ht="15.75" customHeight="1">
      <c r="A752" s="3244"/>
      <c r="B752" s="3244"/>
      <c r="C752" s="3244"/>
      <c r="D752" s="3244"/>
      <c r="E752" s="3244"/>
      <c r="F752" s="3244"/>
      <c r="G752" s="3244"/>
      <c r="H752" s="3244"/>
      <c r="I752" s="3245"/>
      <c r="J752" s="3245"/>
      <c r="K752" s="3245"/>
      <c r="L752" s="3245"/>
    </row>
    <row r="753" spans="1:12" ht="15.75" customHeight="1">
      <c r="A753" s="3244"/>
      <c r="B753" s="3244"/>
      <c r="C753" s="3244"/>
      <c r="D753" s="3244"/>
      <c r="E753" s="3244"/>
      <c r="F753" s="3244"/>
      <c r="G753" s="3244"/>
      <c r="H753" s="3244"/>
      <c r="I753" s="3245"/>
      <c r="J753" s="3245"/>
      <c r="K753" s="3245"/>
      <c r="L753" s="3245"/>
    </row>
    <row r="754" spans="1:12" ht="15.75" customHeight="1">
      <c r="A754" s="3244"/>
      <c r="B754" s="3244"/>
      <c r="C754" s="3244"/>
      <c r="D754" s="3244"/>
      <c r="E754" s="3244"/>
      <c r="F754" s="3244"/>
      <c r="G754" s="3244"/>
      <c r="H754" s="3244"/>
      <c r="I754" s="3245"/>
      <c r="J754" s="3245"/>
      <c r="K754" s="3245"/>
      <c r="L754" s="3245"/>
    </row>
    <row r="755" spans="1:12" ht="15.75" customHeight="1">
      <c r="A755" s="3244"/>
      <c r="B755" s="3244"/>
      <c r="C755" s="3244"/>
      <c r="D755" s="3244"/>
      <c r="E755" s="3244"/>
      <c r="F755" s="3244"/>
      <c r="G755" s="3244"/>
      <c r="H755" s="3244"/>
      <c r="I755" s="3245"/>
      <c r="J755" s="3245"/>
      <c r="K755" s="3245"/>
      <c r="L755" s="3245"/>
    </row>
    <row r="756" spans="1:12" ht="15.75" customHeight="1">
      <c r="A756" s="3244"/>
      <c r="B756" s="3244"/>
      <c r="C756" s="3244"/>
      <c r="D756" s="3244"/>
      <c r="E756" s="3244"/>
      <c r="F756" s="3244"/>
      <c r="G756" s="3244"/>
      <c r="H756" s="3244"/>
      <c r="I756" s="3245"/>
      <c r="J756" s="3245"/>
      <c r="K756" s="3245"/>
      <c r="L756" s="3245"/>
    </row>
    <row r="757" spans="1:12" ht="15.75" customHeight="1">
      <c r="A757" s="3244"/>
      <c r="B757" s="3244"/>
      <c r="C757" s="3244"/>
      <c r="D757" s="3244"/>
      <c r="E757" s="3244"/>
      <c r="F757" s="3244"/>
      <c r="G757" s="3244"/>
      <c r="H757" s="3244"/>
      <c r="I757" s="3245"/>
      <c r="J757" s="3245"/>
      <c r="K757" s="3245"/>
      <c r="L757" s="3245"/>
    </row>
    <row r="758" spans="1:12" ht="15.75" customHeight="1">
      <c r="A758" s="3244"/>
      <c r="B758" s="3244"/>
      <c r="C758" s="3244"/>
      <c r="D758" s="3244"/>
      <c r="E758" s="3244"/>
      <c r="F758" s="3244"/>
      <c r="G758" s="3244"/>
      <c r="H758" s="3244"/>
      <c r="I758" s="3245"/>
      <c r="J758" s="3245"/>
      <c r="K758" s="3245"/>
      <c r="L758" s="3245"/>
    </row>
    <row r="759" spans="1:12" ht="15.75" customHeight="1">
      <c r="A759" s="3244"/>
      <c r="B759" s="3244"/>
      <c r="C759" s="3244"/>
      <c r="D759" s="3244"/>
      <c r="E759" s="3244"/>
      <c r="F759" s="3244"/>
      <c r="G759" s="3244"/>
      <c r="H759" s="3244"/>
      <c r="I759" s="3245"/>
      <c r="J759" s="3245"/>
      <c r="K759" s="3245"/>
      <c r="L759" s="3245"/>
    </row>
    <row r="760" spans="1:12" ht="15.75" customHeight="1">
      <c r="A760" s="3244"/>
      <c r="B760" s="3244"/>
      <c r="C760" s="3244"/>
      <c r="D760" s="3244"/>
      <c r="E760" s="3244"/>
      <c r="F760" s="3244"/>
      <c r="G760" s="3244"/>
      <c r="H760" s="3244"/>
      <c r="I760" s="3245"/>
      <c r="J760" s="3245"/>
      <c r="K760" s="3245"/>
      <c r="L760" s="3245"/>
    </row>
    <row r="761" spans="1:12" ht="15.75" customHeight="1">
      <c r="A761" s="3244"/>
      <c r="B761" s="3244"/>
      <c r="C761" s="3244"/>
      <c r="D761" s="3244"/>
      <c r="E761" s="3244"/>
      <c r="F761" s="3244"/>
      <c r="G761" s="3244"/>
      <c r="H761" s="3244"/>
      <c r="I761" s="3245"/>
      <c r="J761" s="3245"/>
      <c r="K761" s="3245"/>
      <c r="L761" s="3245"/>
    </row>
    <row r="762" spans="1:12" ht="15.75" customHeight="1">
      <c r="A762" s="3244"/>
      <c r="B762" s="3244"/>
      <c r="C762" s="3244"/>
      <c r="D762" s="3244"/>
      <c r="E762" s="3244"/>
      <c r="F762" s="3244"/>
      <c r="G762" s="3244"/>
      <c r="H762" s="3244"/>
      <c r="I762" s="3245"/>
      <c r="J762" s="3245"/>
      <c r="K762" s="3245"/>
      <c r="L762" s="3245"/>
    </row>
    <row r="763" spans="1:12" ht="15.75" customHeight="1">
      <c r="A763" s="3244"/>
      <c r="B763" s="3244"/>
      <c r="C763" s="3244"/>
      <c r="D763" s="3244"/>
      <c r="E763" s="3244"/>
      <c r="F763" s="3244"/>
      <c r="G763" s="3244"/>
      <c r="H763" s="3244"/>
      <c r="I763" s="3245"/>
      <c r="J763" s="3245"/>
      <c r="K763" s="3245"/>
      <c r="L763" s="3245"/>
    </row>
    <row r="764" spans="1:12" ht="15.75" customHeight="1">
      <c r="A764" s="3244"/>
      <c r="B764" s="3244"/>
      <c r="C764" s="3244"/>
      <c r="D764" s="3244"/>
      <c r="E764" s="3244"/>
      <c r="F764" s="3244"/>
      <c r="G764" s="3244"/>
      <c r="H764" s="3244"/>
      <c r="I764" s="3245"/>
      <c r="J764" s="3245"/>
      <c r="K764" s="3245"/>
      <c r="L764" s="3245"/>
    </row>
    <row r="765" spans="1:12" ht="15.75" customHeight="1">
      <c r="A765" s="3244"/>
      <c r="B765" s="3244"/>
      <c r="C765" s="3244"/>
      <c r="D765" s="3244"/>
      <c r="E765" s="3244"/>
      <c r="F765" s="3244"/>
      <c r="G765" s="3244"/>
      <c r="H765" s="3244"/>
      <c r="I765" s="3245"/>
      <c r="J765" s="3245"/>
      <c r="K765" s="3245"/>
      <c r="L765" s="3245"/>
    </row>
    <row r="766" spans="1:12" ht="15.75" customHeight="1">
      <c r="A766" s="3244"/>
      <c r="B766" s="3244"/>
      <c r="C766" s="3244"/>
      <c r="D766" s="3244"/>
      <c r="E766" s="3244"/>
      <c r="F766" s="3244"/>
      <c r="G766" s="3244"/>
      <c r="H766" s="3244"/>
      <c r="I766" s="3245"/>
      <c r="J766" s="3245"/>
      <c r="K766" s="3245"/>
      <c r="L766" s="3245"/>
    </row>
    <row r="767" spans="1:12" ht="15.75" customHeight="1">
      <c r="A767" s="3244"/>
      <c r="B767" s="3244"/>
      <c r="C767" s="3244"/>
      <c r="D767" s="3244"/>
      <c r="E767" s="3244"/>
      <c r="F767" s="3244"/>
      <c r="G767" s="3244"/>
      <c r="H767" s="3244"/>
      <c r="I767" s="3245"/>
      <c r="J767" s="3245"/>
      <c r="K767" s="3245"/>
      <c r="L767" s="3245"/>
    </row>
    <row r="768" spans="1:12" ht="15.75" customHeight="1">
      <c r="A768" s="3244"/>
      <c r="B768" s="3244"/>
      <c r="C768" s="3244"/>
      <c r="D768" s="3244"/>
      <c r="E768" s="3244"/>
      <c r="F768" s="3244"/>
      <c r="G768" s="3244"/>
      <c r="H768" s="3244"/>
      <c r="I768" s="3245"/>
      <c r="J768" s="3245"/>
      <c r="K768" s="3245"/>
      <c r="L768" s="3245"/>
    </row>
    <row r="769" spans="1:12" ht="15.75" customHeight="1">
      <c r="A769" s="3244"/>
      <c r="B769" s="3244"/>
      <c r="C769" s="3244"/>
      <c r="D769" s="3244"/>
      <c r="E769" s="3244"/>
      <c r="F769" s="3244"/>
      <c r="G769" s="3244"/>
      <c r="H769" s="3244"/>
      <c r="I769" s="3245"/>
      <c r="J769" s="3245"/>
      <c r="K769" s="3245"/>
      <c r="L769" s="3245"/>
    </row>
    <row r="770" spans="1:12" ht="15.75" customHeight="1">
      <c r="A770" s="3244"/>
      <c r="B770" s="3244"/>
      <c r="C770" s="3244"/>
      <c r="D770" s="3244"/>
      <c r="E770" s="3244"/>
      <c r="F770" s="3244"/>
      <c r="G770" s="3244"/>
      <c r="H770" s="3244"/>
      <c r="I770" s="3245"/>
      <c r="J770" s="3245"/>
      <c r="K770" s="3245"/>
      <c r="L770" s="3245"/>
    </row>
    <row r="771" spans="1:12" ht="15.75" customHeight="1">
      <c r="A771" s="3244"/>
      <c r="B771" s="3244"/>
      <c r="C771" s="3244"/>
      <c r="D771" s="3244"/>
      <c r="E771" s="3244"/>
      <c r="F771" s="3244"/>
      <c r="G771" s="3244"/>
      <c r="H771" s="3244"/>
      <c r="I771" s="3245"/>
      <c r="J771" s="3245"/>
      <c r="K771" s="3245"/>
      <c r="L771" s="3245"/>
    </row>
    <row r="772" spans="1:12" ht="15.75" customHeight="1">
      <c r="A772" s="3244"/>
      <c r="B772" s="3244"/>
      <c r="C772" s="3244"/>
      <c r="D772" s="3244"/>
      <c r="E772" s="3244"/>
      <c r="F772" s="3244"/>
      <c r="G772" s="3244"/>
      <c r="H772" s="3244"/>
      <c r="I772" s="3245"/>
      <c r="J772" s="3245"/>
      <c r="K772" s="3245"/>
      <c r="L772" s="3245"/>
    </row>
    <row r="773" spans="1:12" ht="15.75" customHeight="1">
      <c r="A773" s="3244"/>
      <c r="B773" s="3244"/>
      <c r="C773" s="3244"/>
      <c r="D773" s="3244"/>
      <c r="E773" s="3244"/>
      <c r="F773" s="3244"/>
      <c r="G773" s="3244"/>
      <c r="H773" s="3244"/>
      <c r="I773" s="3245"/>
      <c r="J773" s="3245"/>
      <c r="K773" s="3245"/>
      <c r="L773" s="3245"/>
    </row>
    <row r="774" spans="1:12" ht="15.75" customHeight="1">
      <c r="A774" s="3244"/>
      <c r="B774" s="3244"/>
      <c r="C774" s="3244"/>
      <c r="D774" s="3244"/>
      <c r="E774" s="3244"/>
      <c r="F774" s="3244"/>
      <c r="G774" s="3244"/>
      <c r="H774" s="3244"/>
      <c r="I774" s="3245"/>
      <c r="J774" s="3245"/>
      <c r="K774" s="3245"/>
      <c r="L774" s="3245"/>
    </row>
    <row r="775" spans="1:12" ht="15.75" customHeight="1">
      <c r="A775" s="3244"/>
      <c r="B775" s="3244"/>
      <c r="C775" s="3244"/>
      <c r="D775" s="3244"/>
      <c r="E775" s="3244"/>
      <c r="F775" s="3244"/>
      <c r="G775" s="3244"/>
      <c r="H775" s="3244"/>
      <c r="I775" s="3245"/>
      <c r="J775" s="3245"/>
      <c r="K775" s="3245"/>
      <c r="L775" s="3245"/>
    </row>
    <row r="776" spans="1:12" ht="15.75" customHeight="1">
      <c r="A776" s="3244"/>
      <c r="B776" s="3244"/>
      <c r="C776" s="3244"/>
      <c r="D776" s="3244"/>
      <c r="E776" s="3244"/>
      <c r="F776" s="3244"/>
      <c r="G776" s="3244"/>
      <c r="H776" s="3244"/>
      <c r="I776" s="3245"/>
      <c r="J776" s="3245"/>
      <c r="K776" s="3245"/>
      <c r="L776" s="3245"/>
    </row>
    <row r="777" spans="1:12" ht="15.75" customHeight="1">
      <c r="A777" s="3244"/>
      <c r="B777" s="3244"/>
      <c r="C777" s="3244"/>
      <c r="D777" s="3244"/>
      <c r="E777" s="3244"/>
      <c r="F777" s="3244"/>
      <c r="G777" s="3244"/>
      <c r="H777" s="3244"/>
      <c r="I777" s="3245"/>
      <c r="J777" s="3245"/>
      <c r="K777" s="3245"/>
      <c r="L777" s="3245"/>
    </row>
    <row r="778" spans="1:12" ht="15.75" customHeight="1">
      <c r="A778" s="3244"/>
      <c r="B778" s="3244"/>
      <c r="C778" s="3244"/>
      <c r="D778" s="3244"/>
      <c r="E778" s="3244"/>
      <c r="F778" s="3244"/>
      <c r="G778" s="3244"/>
      <c r="H778" s="3244"/>
      <c r="I778" s="3245"/>
      <c r="J778" s="3245"/>
      <c r="K778" s="3245"/>
      <c r="L778" s="3245"/>
    </row>
    <row r="779" spans="1:12" ht="15.75" customHeight="1">
      <c r="A779" s="3244"/>
      <c r="B779" s="3244"/>
      <c r="C779" s="3244"/>
      <c r="D779" s="3244"/>
      <c r="E779" s="3244"/>
      <c r="F779" s="3244"/>
      <c r="G779" s="3244"/>
      <c r="H779" s="3244"/>
      <c r="I779" s="3245"/>
      <c r="J779" s="3245"/>
      <c r="K779" s="3245"/>
      <c r="L779" s="3245"/>
    </row>
    <row r="780" spans="1:12" ht="15.75" customHeight="1">
      <c r="A780" s="3244"/>
      <c r="B780" s="3244"/>
      <c r="C780" s="3244"/>
      <c r="D780" s="3244"/>
      <c r="E780" s="3244"/>
      <c r="F780" s="3244"/>
      <c r="G780" s="3244"/>
      <c r="H780" s="3244"/>
      <c r="I780" s="3245"/>
      <c r="J780" s="3245"/>
      <c r="K780" s="3245"/>
      <c r="L780" s="3245"/>
    </row>
    <row r="781" spans="1:12" ht="15.75" customHeight="1">
      <c r="A781" s="3244"/>
      <c r="B781" s="3244"/>
      <c r="C781" s="3244"/>
      <c r="D781" s="3244"/>
      <c r="E781" s="3244"/>
      <c r="F781" s="3244"/>
      <c r="G781" s="3244"/>
      <c r="H781" s="3244"/>
      <c r="I781" s="3245"/>
      <c r="J781" s="3245"/>
      <c r="K781" s="3245"/>
      <c r="L781" s="3245"/>
    </row>
    <row r="782" spans="1:12" ht="15.75" customHeight="1">
      <c r="A782" s="3244"/>
      <c r="B782" s="3244"/>
      <c r="C782" s="3244"/>
      <c r="D782" s="3244"/>
      <c r="E782" s="3244"/>
      <c r="F782" s="3244"/>
      <c r="G782" s="3244"/>
      <c r="H782" s="3244"/>
      <c r="I782" s="3245"/>
      <c r="J782" s="3245"/>
      <c r="K782" s="3245"/>
      <c r="L782" s="3245"/>
    </row>
    <row r="783" spans="1:12" ht="15.75" customHeight="1">
      <c r="A783" s="3244"/>
      <c r="B783" s="3244"/>
      <c r="C783" s="3244"/>
      <c r="D783" s="3244"/>
      <c r="E783" s="3244"/>
      <c r="F783" s="3244"/>
      <c r="G783" s="3244"/>
      <c r="H783" s="3244"/>
      <c r="I783" s="3245"/>
      <c r="J783" s="3245"/>
      <c r="K783" s="3245"/>
      <c r="L783" s="3245"/>
    </row>
    <row r="784" spans="1:12" ht="15.75" customHeight="1">
      <c r="A784" s="3244"/>
      <c r="B784" s="3244"/>
      <c r="C784" s="3244"/>
      <c r="D784" s="3244"/>
      <c r="E784" s="3244"/>
      <c r="F784" s="3244"/>
      <c r="G784" s="3244"/>
      <c r="H784" s="3244"/>
      <c r="I784" s="3245"/>
      <c r="J784" s="3245"/>
      <c r="K784" s="3245"/>
      <c r="L784" s="3245"/>
    </row>
    <row r="785" spans="1:12" ht="15.75" customHeight="1">
      <c r="A785" s="3244"/>
      <c r="B785" s="3244"/>
      <c r="C785" s="3244"/>
      <c r="D785" s="3244"/>
      <c r="E785" s="3244"/>
      <c r="F785" s="3244"/>
      <c r="G785" s="3244"/>
      <c r="H785" s="3244"/>
      <c r="I785" s="3245"/>
      <c r="J785" s="3245"/>
      <c r="K785" s="3245"/>
      <c r="L785" s="3245"/>
    </row>
    <row r="786" spans="1:12" ht="15.75" customHeight="1">
      <c r="A786" s="3244"/>
      <c r="B786" s="3244"/>
      <c r="C786" s="3244"/>
      <c r="D786" s="3244"/>
      <c r="E786" s="3244"/>
      <c r="F786" s="3244"/>
      <c r="G786" s="3244"/>
      <c r="H786" s="3244"/>
      <c r="I786" s="3245"/>
      <c r="J786" s="3245"/>
      <c r="K786" s="3245"/>
      <c r="L786" s="3245"/>
    </row>
    <row r="787" spans="1:12" ht="15.75" customHeight="1">
      <c r="A787" s="3244"/>
      <c r="B787" s="3244"/>
      <c r="C787" s="3244"/>
      <c r="D787" s="3244"/>
      <c r="E787" s="3244"/>
      <c r="F787" s="3244"/>
      <c r="G787" s="3244"/>
      <c r="H787" s="3244"/>
      <c r="I787" s="3245"/>
      <c r="J787" s="3245"/>
      <c r="K787" s="3245"/>
      <c r="L787" s="3245"/>
    </row>
    <row r="788" spans="1:12" ht="15.75" customHeight="1">
      <c r="A788" s="3244"/>
      <c r="B788" s="3244"/>
      <c r="C788" s="3244"/>
      <c r="D788" s="3244"/>
      <c r="E788" s="3244"/>
      <c r="F788" s="3244"/>
      <c r="G788" s="3244"/>
      <c r="H788" s="3244"/>
      <c r="I788" s="3245"/>
      <c r="J788" s="3245"/>
      <c r="K788" s="3245"/>
      <c r="L788" s="3245"/>
    </row>
    <row r="789" spans="1:12" ht="15.75" customHeight="1">
      <c r="A789" s="3244"/>
      <c r="B789" s="3244"/>
      <c r="C789" s="3244"/>
      <c r="D789" s="3244"/>
      <c r="E789" s="3244"/>
      <c r="F789" s="3244"/>
      <c r="G789" s="3244"/>
      <c r="H789" s="3244"/>
      <c r="I789" s="3245"/>
      <c r="J789" s="3245"/>
      <c r="K789" s="3245"/>
      <c r="L789" s="3245"/>
    </row>
    <row r="790" spans="1:12" ht="15.75" customHeight="1">
      <c r="A790" s="3244"/>
      <c r="B790" s="3244"/>
      <c r="C790" s="3244"/>
      <c r="D790" s="3244"/>
      <c r="E790" s="3244"/>
      <c r="F790" s="3244"/>
      <c r="G790" s="3244"/>
      <c r="H790" s="3244"/>
      <c r="I790" s="3245"/>
      <c r="J790" s="3245"/>
      <c r="K790" s="3245"/>
      <c r="L790" s="3245"/>
    </row>
    <row r="791" spans="1:12" ht="15.75" customHeight="1">
      <c r="A791" s="3244"/>
      <c r="B791" s="3244"/>
      <c r="C791" s="3244"/>
      <c r="D791" s="3244"/>
      <c r="E791" s="3244"/>
      <c r="F791" s="3244"/>
      <c r="G791" s="3244"/>
      <c r="H791" s="3244"/>
      <c r="I791" s="3245"/>
      <c r="J791" s="3245"/>
      <c r="K791" s="3245"/>
      <c r="L791" s="3245"/>
    </row>
    <row r="792" spans="1:12" ht="15.75" customHeight="1">
      <c r="A792" s="3244"/>
      <c r="B792" s="3244"/>
      <c r="C792" s="3244"/>
      <c r="D792" s="3244"/>
      <c r="E792" s="3244"/>
      <c r="F792" s="3244"/>
      <c r="G792" s="3244"/>
      <c r="H792" s="3244"/>
      <c r="I792" s="3245"/>
      <c r="J792" s="3245"/>
      <c r="K792" s="3245"/>
      <c r="L792" s="3245"/>
    </row>
    <row r="793" spans="1:12" ht="15.75" customHeight="1">
      <c r="A793" s="3244"/>
      <c r="B793" s="3244"/>
      <c r="C793" s="3244"/>
      <c r="D793" s="3244"/>
      <c r="E793" s="3244"/>
      <c r="F793" s="3244"/>
      <c r="G793" s="3244"/>
      <c r="H793" s="3244"/>
      <c r="I793" s="3245"/>
      <c r="J793" s="3245"/>
      <c r="K793" s="3245"/>
      <c r="L793" s="3245"/>
    </row>
    <row r="794" spans="1:12" ht="15.75" customHeight="1">
      <c r="A794" s="3244"/>
      <c r="B794" s="3244"/>
      <c r="C794" s="3244"/>
      <c r="D794" s="3244"/>
      <c r="E794" s="3244"/>
      <c r="F794" s="3244"/>
      <c r="G794" s="3244"/>
      <c r="H794" s="3244"/>
      <c r="I794" s="3245"/>
      <c r="J794" s="3245"/>
      <c r="K794" s="3245"/>
      <c r="L794" s="3245"/>
    </row>
    <row r="795" spans="1:12" ht="15.75" customHeight="1">
      <c r="A795" s="3244"/>
      <c r="B795" s="3244"/>
      <c r="C795" s="3244"/>
      <c r="D795" s="3244"/>
      <c r="E795" s="3244"/>
      <c r="F795" s="3244"/>
      <c r="G795" s="3244"/>
      <c r="H795" s="3244"/>
      <c r="I795" s="3245"/>
      <c r="J795" s="3245"/>
      <c r="K795" s="3245"/>
      <c r="L795" s="3245"/>
    </row>
    <row r="796" spans="1:12" ht="15.75" customHeight="1">
      <c r="A796" s="3244"/>
      <c r="B796" s="3244"/>
      <c r="C796" s="3244"/>
      <c r="D796" s="3244"/>
      <c r="E796" s="3244"/>
      <c r="F796" s="3244"/>
      <c r="G796" s="3244"/>
      <c r="H796" s="3244"/>
      <c r="I796" s="3245"/>
      <c r="J796" s="3245"/>
      <c r="K796" s="3245"/>
      <c r="L796" s="3245"/>
    </row>
    <row r="797" spans="1:12" ht="15.75" customHeight="1">
      <c r="A797" s="3244"/>
      <c r="B797" s="3244"/>
      <c r="C797" s="3244"/>
      <c r="D797" s="3244"/>
      <c r="E797" s="3244"/>
      <c r="F797" s="3244"/>
      <c r="G797" s="3244"/>
      <c r="H797" s="3244"/>
      <c r="I797" s="3245"/>
      <c r="J797" s="3245"/>
      <c r="K797" s="3245"/>
      <c r="L797" s="3245"/>
    </row>
    <row r="798" spans="1:12" ht="15.75" customHeight="1">
      <c r="A798" s="3244"/>
      <c r="B798" s="3244"/>
      <c r="C798" s="3244"/>
      <c r="D798" s="3244"/>
      <c r="E798" s="3244"/>
      <c r="F798" s="3244"/>
      <c r="G798" s="3244"/>
      <c r="H798" s="3244"/>
      <c r="I798" s="3245"/>
      <c r="J798" s="3245"/>
      <c r="K798" s="3245"/>
      <c r="L798" s="3245"/>
    </row>
    <row r="799" spans="1:12" ht="15.75" customHeight="1">
      <c r="A799" s="3244"/>
      <c r="B799" s="3244"/>
      <c r="C799" s="3244"/>
      <c r="D799" s="3244"/>
      <c r="E799" s="3244"/>
      <c r="F799" s="3244"/>
      <c r="G799" s="3244"/>
      <c r="H799" s="3244"/>
      <c r="I799" s="3245"/>
      <c r="J799" s="3245"/>
      <c r="K799" s="3245"/>
      <c r="L799" s="3245"/>
    </row>
    <row r="800" spans="1:12" ht="15.75" customHeight="1">
      <c r="A800" s="3244"/>
      <c r="B800" s="3244"/>
      <c r="C800" s="3244"/>
      <c r="D800" s="3244"/>
      <c r="E800" s="3244"/>
      <c r="F800" s="3244"/>
      <c r="G800" s="3244"/>
      <c r="H800" s="3244"/>
      <c r="I800" s="3245"/>
      <c r="J800" s="3245"/>
      <c r="K800" s="3245"/>
      <c r="L800" s="3245"/>
    </row>
    <row r="801" spans="1:12" ht="15.75" customHeight="1">
      <c r="A801" s="3244"/>
      <c r="B801" s="3244"/>
      <c r="C801" s="3244"/>
      <c r="D801" s="3244"/>
      <c r="E801" s="3244"/>
      <c r="F801" s="3244"/>
      <c r="G801" s="3244"/>
      <c r="H801" s="3244"/>
      <c r="I801" s="3245"/>
      <c r="J801" s="3245"/>
      <c r="K801" s="3245"/>
      <c r="L801" s="3245"/>
    </row>
    <row r="802" spans="1:12" ht="15.75" customHeight="1">
      <c r="A802" s="3244"/>
      <c r="B802" s="3244"/>
      <c r="C802" s="3244"/>
      <c r="D802" s="3244"/>
      <c r="E802" s="3244"/>
      <c r="F802" s="3244"/>
      <c r="G802" s="3244"/>
      <c r="H802" s="3244"/>
      <c r="I802" s="3245"/>
      <c r="J802" s="3245"/>
      <c r="K802" s="3245"/>
      <c r="L802" s="3245"/>
    </row>
    <row r="803" spans="1:12" ht="15.75" customHeight="1">
      <c r="A803" s="3244"/>
      <c r="B803" s="3244"/>
      <c r="C803" s="3244"/>
      <c r="D803" s="3244"/>
      <c r="E803" s="3244"/>
      <c r="F803" s="3244"/>
      <c r="G803" s="3244"/>
      <c r="H803" s="3244"/>
      <c r="I803" s="3245"/>
      <c r="J803" s="3245"/>
      <c r="K803" s="3245"/>
      <c r="L803" s="3245"/>
    </row>
    <row r="804" spans="1:12" ht="15.75" customHeight="1">
      <c r="A804" s="3244"/>
      <c r="B804" s="3244"/>
      <c r="C804" s="3244"/>
      <c r="D804" s="3244"/>
      <c r="E804" s="3244"/>
      <c r="F804" s="3244"/>
      <c r="G804" s="3244"/>
      <c r="H804" s="3244"/>
      <c r="I804" s="3245"/>
      <c r="J804" s="3245"/>
      <c r="K804" s="3245"/>
      <c r="L804" s="3245"/>
    </row>
    <row r="805" spans="1:12" ht="15.75" customHeight="1">
      <c r="A805" s="3244"/>
      <c r="B805" s="3244"/>
      <c r="C805" s="3244"/>
      <c r="D805" s="3244"/>
      <c r="E805" s="3244"/>
      <c r="F805" s="3244"/>
      <c r="G805" s="3244"/>
      <c r="H805" s="3244"/>
      <c r="I805" s="3245"/>
      <c r="J805" s="3245"/>
      <c r="K805" s="3245"/>
      <c r="L805" s="3245"/>
    </row>
    <row r="806" spans="1:12" ht="15.75" customHeight="1">
      <c r="A806" s="3244"/>
      <c r="B806" s="3244"/>
      <c r="C806" s="3244"/>
      <c r="D806" s="3244"/>
      <c r="E806" s="3244"/>
      <c r="F806" s="3244"/>
      <c r="G806" s="3244"/>
      <c r="H806" s="3244"/>
      <c r="I806" s="3245"/>
      <c r="J806" s="3245"/>
      <c r="K806" s="3245"/>
      <c r="L806" s="3245"/>
    </row>
    <row r="807" spans="1:12" ht="15.75" customHeight="1">
      <c r="A807" s="3244"/>
      <c r="B807" s="3244"/>
      <c r="C807" s="3244"/>
      <c r="D807" s="3244"/>
      <c r="E807" s="3244"/>
      <c r="F807" s="3244"/>
      <c r="G807" s="3244"/>
      <c r="H807" s="3244"/>
      <c r="I807" s="3245"/>
      <c r="J807" s="3245"/>
      <c r="K807" s="3245"/>
      <c r="L807" s="3245"/>
    </row>
    <row r="808" spans="1:12" ht="15.75" customHeight="1">
      <c r="A808" s="3244"/>
      <c r="B808" s="3244"/>
      <c r="C808" s="3244"/>
      <c r="D808" s="3244"/>
      <c r="E808" s="3244"/>
      <c r="F808" s="3244"/>
      <c r="G808" s="3244"/>
      <c r="H808" s="3244"/>
      <c r="I808" s="3245"/>
      <c r="J808" s="3245"/>
      <c r="K808" s="3245"/>
      <c r="L808" s="3245"/>
    </row>
    <row r="809" spans="1:12" ht="15.75" customHeight="1">
      <c r="A809" s="3244"/>
      <c r="B809" s="3244"/>
      <c r="C809" s="3244"/>
      <c r="D809" s="3244"/>
      <c r="E809" s="3244"/>
      <c r="F809" s="3244"/>
      <c r="G809" s="3244"/>
      <c r="H809" s="3244"/>
      <c r="I809" s="3245"/>
      <c r="J809" s="3245"/>
      <c r="K809" s="3245"/>
      <c r="L809" s="3245"/>
    </row>
    <row r="810" spans="1:12" ht="15.75" customHeight="1">
      <c r="A810" s="3244"/>
      <c r="B810" s="3244"/>
      <c r="C810" s="3244"/>
      <c r="D810" s="3244"/>
      <c r="E810" s="3244"/>
      <c r="F810" s="3244"/>
      <c r="G810" s="3244"/>
      <c r="H810" s="3244"/>
      <c r="I810" s="3245"/>
      <c r="J810" s="3245"/>
      <c r="K810" s="3245"/>
      <c r="L810" s="3245"/>
    </row>
    <row r="811" spans="1:12" ht="15.75" customHeight="1">
      <c r="A811" s="3244"/>
      <c r="B811" s="3244"/>
      <c r="C811" s="3244"/>
      <c r="D811" s="3244"/>
      <c r="E811" s="3244"/>
      <c r="F811" s="3244"/>
      <c r="G811" s="3244"/>
      <c r="H811" s="3244"/>
      <c r="I811" s="3245"/>
      <c r="J811" s="3245"/>
      <c r="K811" s="3245"/>
      <c r="L811" s="3245"/>
    </row>
    <row r="812" spans="1:12" ht="15.75" customHeight="1">
      <c r="A812" s="3244"/>
      <c r="B812" s="3244"/>
      <c r="C812" s="3244"/>
      <c r="D812" s="3244"/>
      <c r="E812" s="3244"/>
      <c r="F812" s="3244"/>
      <c r="G812" s="3244"/>
      <c r="H812" s="3244"/>
      <c r="I812" s="3245"/>
      <c r="J812" s="3245"/>
      <c r="K812" s="3245"/>
      <c r="L812" s="3245"/>
    </row>
    <row r="813" spans="1:12" ht="15.75" customHeight="1">
      <c r="A813" s="3244"/>
      <c r="B813" s="3244"/>
      <c r="C813" s="3244"/>
      <c r="D813" s="3244"/>
      <c r="E813" s="3244"/>
      <c r="F813" s="3244"/>
      <c r="G813" s="3244"/>
      <c r="H813" s="3244"/>
      <c r="I813" s="3245"/>
      <c r="J813" s="3245"/>
      <c r="K813" s="3245"/>
      <c r="L813" s="3245"/>
    </row>
    <row r="814" spans="1:12" ht="15.75" customHeight="1">
      <c r="A814" s="3244"/>
      <c r="B814" s="3244"/>
      <c r="C814" s="3244"/>
      <c r="D814" s="3244"/>
      <c r="E814" s="3244"/>
      <c r="F814" s="3244"/>
      <c r="G814" s="3244"/>
      <c r="H814" s="3244"/>
      <c r="I814" s="3245"/>
      <c r="J814" s="3245"/>
      <c r="K814" s="3245"/>
      <c r="L814" s="3245"/>
    </row>
    <row r="815" spans="1:12" ht="15.75" customHeight="1">
      <c r="A815" s="3244"/>
      <c r="B815" s="3244"/>
      <c r="C815" s="3244"/>
      <c r="D815" s="3244"/>
      <c r="E815" s="3244"/>
      <c r="F815" s="3244"/>
      <c r="G815" s="3244"/>
      <c r="H815" s="3244"/>
      <c r="I815" s="3245"/>
      <c r="J815" s="3245"/>
      <c r="K815" s="3245"/>
      <c r="L815" s="3245"/>
    </row>
    <row r="816" spans="1:12" ht="15.75" customHeight="1">
      <c r="A816" s="3244"/>
      <c r="B816" s="3244"/>
      <c r="C816" s="3244"/>
      <c r="D816" s="3244"/>
      <c r="E816" s="3244"/>
      <c r="F816" s="3244"/>
      <c r="G816" s="3244"/>
      <c r="H816" s="3244"/>
      <c r="I816" s="3245"/>
      <c r="J816" s="3245"/>
      <c r="K816" s="3245"/>
      <c r="L816" s="3245"/>
    </row>
    <row r="817" spans="1:12" ht="15.75" customHeight="1">
      <c r="A817" s="3244"/>
      <c r="B817" s="3244"/>
      <c r="C817" s="3244"/>
      <c r="D817" s="3244"/>
      <c r="E817" s="3244"/>
      <c r="F817" s="3244"/>
      <c r="G817" s="3244"/>
      <c r="H817" s="3244"/>
      <c r="I817" s="3245"/>
      <c r="J817" s="3245"/>
      <c r="K817" s="3245"/>
      <c r="L817" s="3245"/>
    </row>
    <row r="818" spans="1:12" ht="15.75" customHeight="1">
      <c r="A818" s="3244"/>
      <c r="B818" s="3244"/>
      <c r="C818" s="3244"/>
      <c r="D818" s="3244"/>
      <c r="E818" s="3244"/>
      <c r="F818" s="3244"/>
      <c r="G818" s="3244"/>
      <c r="H818" s="3244"/>
      <c r="I818" s="3245"/>
      <c r="J818" s="3245"/>
      <c r="K818" s="3245"/>
      <c r="L818" s="3245"/>
    </row>
    <row r="819" spans="1:12" ht="15.75" customHeight="1">
      <c r="A819" s="3244"/>
      <c r="B819" s="3244"/>
      <c r="C819" s="3244"/>
      <c r="D819" s="3244"/>
      <c r="E819" s="3244"/>
      <c r="F819" s="3244"/>
      <c r="G819" s="3244"/>
      <c r="H819" s="3244"/>
      <c r="I819" s="3245"/>
      <c r="J819" s="3245"/>
      <c r="K819" s="3245"/>
      <c r="L819" s="3245"/>
    </row>
    <row r="820" spans="1:12" ht="15.75" customHeight="1">
      <c r="A820" s="3244"/>
      <c r="B820" s="3244"/>
      <c r="C820" s="3244"/>
      <c r="D820" s="3244"/>
      <c r="E820" s="3244"/>
      <c r="F820" s="3244"/>
      <c r="G820" s="3244"/>
      <c r="H820" s="3244"/>
      <c r="I820" s="3245"/>
      <c r="J820" s="3245"/>
      <c r="K820" s="3245"/>
      <c r="L820" s="3245"/>
    </row>
    <row r="821" spans="1:12" ht="15.75" customHeight="1">
      <c r="A821" s="3244"/>
      <c r="B821" s="3244"/>
      <c r="C821" s="3244"/>
      <c r="D821" s="3244"/>
      <c r="E821" s="3244"/>
      <c r="F821" s="3244"/>
      <c r="G821" s="3244"/>
      <c r="H821" s="3244"/>
      <c r="I821" s="3245"/>
      <c r="J821" s="3245"/>
      <c r="K821" s="3245"/>
      <c r="L821" s="3245"/>
    </row>
    <row r="822" spans="1:12" ht="15.75" customHeight="1">
      <c r="A822" s="3244"/>
      <c r="B822" s="3244"/>
      <c r="C822" s="3244"/>
      <c r="D822" s="3244"/>
      <c r="E822" s="3244"/>
      <c r="F822" s="3244"/>
      <c r="G822" s="3244"/>
      <c r="H822" s="3244"/>
      <c r="I822" s="3245"/>
      <c r="J822" s="3245"/>
      <c r="K822" s="3245"/>
      <c r="L822" s="3245"/>
    </row>
    <row r="823" spans="1:12" ht="15.75" customHeight="1">
      <c r="A823" s="3244"/>
      <c r="B823" s="3244"/>
      <c r="C823" s="3244"/>
      <c r="D823" s="3244"/>
      <c r="E823" s="3244"/>
      <c r="F823" s="3244"/>
      <c r="G823" s="3244"/>
      <c r="H823" s="3244"/>
      <c r="I823" s="3245"/>
      <c r="J823" s="3245"/>
      <c r="K823" s="3245"/>
      <c r="L823" s="3245"/>
    </row>
    <row r="824" spans="1:12" ht="15.75" customHeight="1">
      <c r="A824" s="3244"/>
      <c r="B824" s="3244"/>
      <c r="C824" s="3244"/>
      <c r="D824" s="3244"/>
      <c r="E824" s="3244"/>
      <c r="F824" s="3244"/>
      <c r="G824" s="3244"/>
      <c r="H824" s="3244"/>
      <c r="I824" s="3245"/>
      <c r="J824" s="3245"/>
      <c r="K824" s="3245"/>
      <c r="L824" s="3245"/>
    </row>
    <row r="825" spans="1:12" ht="15.75" customHeight="1">
      <c r="A825" s="3244"/>
      <c r="B825" s="3244"/>
      <c r="C825" s="3244"/>
      <c r="D825" s="3244"/>
      <c r="E825" s="3244"/>
      <c r="F825" s="3244"/>
      <c r="G825" s="3244"/>
      <c r="H825" s="3244"/>
      <c r="I825" s="3245"/>
      <c r="J825" s="3245"/>
      <c r="K825" s="3245"/>
      <c r="L825" s="3245"/>
    </row>
    <row r="826" spans="1:12" ht="15.75" customHeight="1">
      <c r="A826" s="3244"/>
      <c r="B826" s="3244"/>
      <c r="C826" s="3244"/>
      <c r="D826" s="3244"/>
      <c r="E826" s="3244"/>
      <c r="F826" s="3244"/>
      <c r="G826" s="3244"/>
      <c r="H826" s="3244"/>
      <c r="I826" s="3245"/>
      <c r="J826" s="3245"/>
      <c r="K826" s="3245"/>
      <c r="L826" s="3245"/>
    </row>
    <row r="827" spans="1:12" ht="15.75" customHeight="1">
      <c r="A827" s="3244"/>
      <c r="B827" s="3244"/>
      <c r="C827" s="3244"/>
      <c r="D827" s="3244"/>
      <c r="E827" s="3244"/>
      <c r="F827" s="3244"/>
      <c r="G827" s="3244"/>
      <c r="H827" s="3244"/>
      <c r="I827" s="3245"/>
      <c r="J827" s="3245"/>
      <c r="K827" s="3245"/>
      <c r="L827" s="3245"/>
    </row>
    <row r="828" spans="1:12" ht="15.75" customHeight="1">
      <c r="A828" s="3244"/>
      <c r="B828" s="3244"/>
      <c r="C828" s="3244"/>
      <c r="D828" s="3244"/>
      <c r="E828" s="3244"/>
      <c r="F828" s="3244"/>
      <c r="G828" s="3244"/>
      <c r="H828" s="3244"/>
      <c r="I828" s="3245"/>
      <c r="J828" s="3245"/>
      <c r="K828" s="3245"/>
      <c r="L828" s="3245"/>
    </row>
    <row r="829" spans="1:12" ht="15.75" customHeight="1">
      <c r="A829" s="3244"/>
      <c r="B829" s="3244"/>
      <c r="C829" s="3244"/>
      <c r="D829" s="3244"/>
      <c r="E829" s="3244"/>
      <c r="F829" s="3244"/>
      <c r="G829" s="3244"/>
      <c r="H829" s="3244"/>
      <c r="I829" s="3245"/>
      <c r="J829" s="3245"/>
      <c r="K829" s="3245"/>
      <c r="L829" s="3245"/>
    </row>
    <row r="830" spans="1:12" ht="15.75" customHeight="1">
      <c r="A830" s="3244"/>
      <c r="B830" s="3244"/>
      <c r="C830" s="3244"/>
      <c r="D830" s="3244"/>
      <c r="E830" s="3244"/>
      <c r="F830" s="3244"/>
      <c r="G830" s="3244"/>
      <c r="H830" s="3244"/>
      <c r="I830" s="3245"/>
      <c r="J830" s="3245"/>
      <c r="K830" s="3245"/>
      <c r="L830" s="3245"/>
    </row>
    <row r="831" spans="1:12" ht="15.75" customHeight="1">
      <c r="A831" s="3244"/>
      <c r="B831" s="3244"/>
      <c r="C831" s="3244"/>
      <c r="D831" s="3244"/>
      <c r="E831" s="3244"/>
      <c r="F831" s="3244"/>
      <c r="G831" s="3244"/>
      <c r="H831" s="3244"/>
      <c r="I831" s="3245"/>
      <c r="J831" s="3245"/>
      <c r="K831" s="3245"/>
      <c r="L831" s="3245"/>
    </row>
    <row r="832" spans="1:12" ht="15.75" customHeight="1">
      <c r="A832" s="3244"/>
      <c r="B832" s="3244"/>
      <c r="C832" s="3244"/>
      <c r="D832" s="3244"/>
      <c r="E832" s="3244"/>
      <c r="F832" s="3244"/>
      <c r="G832" s="3244"/>
      <c r="H832" s="3244"/>
      <c r="I832" s="3245"/>
      <c r="J832" s="3245"/>
      <c r="K832" s="3245"/>
      <c r="L832" s="3245"/>
    </row>
    <row r="833" spans="1:12" ht="15.75" customHeight="1">
      <c r="A833" s="3244"/>
      <c r="B833" s="3244"/>
      <c r="C833" s="3244"/>
      <c r="D833" s="3244"/>
      <c r="E833" s="3244"/>
      <c r="F833" s="3244"/>
      <c r="G833" s="3244"/>
      <c r="H833" s="3244"/>
      <c r="I833" s="3245"/>
      <c r="J833" s="3245"/>
      <c r="K833" s="3245"/>
      <c r="L833" s="3245"/>
    </row>
    <row r="834" spans="1:12" ht="15.75" customHeight="1">
      <c r="A834" s="3244"/>
      <c r="B834" s="3244"/>
      <c r="C834" s="3244"/>
      <c r="D834" s="3244"/>
      <c r="E834" s="3244"/>
      <c r="F834" s="3244"/>
      <c r="G834" s="3244"/>
      <c r="H834" s="3244"/>
      <c r="I834" s="3245"/>
      <c r="J834" s="3245"/>
      <c r="K834" s="3245"/>
      <c r="L834" s="3245"/>
    </row>
    <row r="835" spans="1:12" ht="15.75" customHeight="1">
      <c r="A835" s="3244"/>
      <c r="B835" s="3244"/>
      <c r="C835" s="3244"/>
      <c r="D835" s="3244"/>
      <c r="E835" s="3244"/>
      <c r="F835" s="3244"/>
      <c r="G835" s="3244"/>
      <c r="H835" s="3244"/>
      <c r="I835" s="3245"/>
      <c r="J835" s="3245"/>
      <c r="K835" s="3245"/>
      <c r="L835" s="3245"/>
    </row>
    <row r="836" spans="1:12" ht="15.75" customHeight="1">
      <c r="A836" s="3244"/>
      <c r="B836" s="3244"/>
      <c r="C836" s="3244"/>
      <c r="D836" s="3244"/>
      <c r="E836" s="3244"/>
      <c r="F836" s="3244"/>
      <c r="G836" s="3244"/>
      <c r="H836" s="3244"/>
      <c r="I836" s="3245"/>
      <c r="J836" s="3245"/>
      <c r="K836" s="3245"/>
      <c r="L836" s="3245"/>
    </row>
    <row r="837" spans="1:12" ht="15.75" customHeight="1">
      <c r="A837" s="3244"/>
      <c r="B837" s="3244"/>
      <c r="C837" s="3244"/>
      <c r="D837" s="3244"/>
      <c r="E837" s="3244"/>
      <c r="F837" s="3244"/>
      <c r="G837" s="3244"/>
      <c r="H837" s="3244"/>
      <c r="I837" s="3245"/>
      <c r="J837" s="3245"/>
      <c r="K837" s="3245"/>
      <c r="L837" s="3245"/>
    </row>
    <row r="838" spans="1:12" ht="15.75" customHeight="1">
      <c r="A838" s="3244"/>
      <c r="B838" s="3244"/>
      <c r="C838" s="3244"/>
      <c r="D838" s="3244"/>
      <c r="E838" s="3244"/>
      <c r="F838" s="3244"/>
      <c r="G838" s="3244"/>
      <c r="H838" s="3244"/>
      <c r="I838" s="3245"/>
      <c r="J838" s="3245"/>
      <c r="K838" s="3245"/>
      <c r="L838" s="3245"/>
    </row>
    <row r="839" spans="1:12" ht="15.75" customHeight="1">
      <c r="A839" s="3244"/>
      <c r="B839" s="3244"/>
      <c r="C839" s="3244"/>
      <c r="D839" s="3244"/>
      <c r="E839" s="3244"/>
      <c r="F839" s="3244"/>
      <c r="G839" s="3244"/>
      <c r="H839" s="3244"/>
      <c r="I839" s="3245"/>
      <c r="J839" s="3245"/>
      <c r="K839" s="3245"/>
      <c r="L839" s="3245"/>
    </row>
    <row r="840" spans="1:12" ht="15.75" customHeight="1">
      <c r="A840" s="3244"/>
      <c r="B840" s="3244"/>
      <c r="C840" s="3244"/>
      <c r="D840" s="3244"/>
      <c r="E840" s="3244"/>
      <c r="F840" s="3244"/>
      <c r="G840" s="3244"/>
      <c r="H840" s="3244"/>
      <c r="I840" s="3245"/>
      <c r="J840" s="3245"/>
      <c r="K840" s="3245"/>
      <c r="L840" s="3245"/>
    </row>
    <row r="841" spans="1:12" ht="15.75" customHeight="1">
      <c r="A841" s="3244"/>
      <c r="B841" s="3244"/>
      <c r="C841" s="3244"/>
      <c r="D841" s="3244"/>
      <c r="E841" s="3244"/>
      <c r="F841" s="3244"/>
      <c r="G841" s="3244"/>
      <c r="H841" s="3244"/>
      <c r="I841" s="3245"/>
      <c r="J841" s="3245"/>
      <c r="K841" s="3245"/>
      <c r="L841" s="3245"/>
    </row>
    <row r="842" spans="1:12" ht="15.75" customHeight="1">
      <c r="A842" s="3244"/>
      <c r="B842" s="3244"/>
      <c r="C842" s="3244"/>
      <c r="D842" s="3244"/>
      <c r="E842" s="3244"/>
      <c r="F842" s="3244"/>
      <c r="G842" s="3244"/>
      <c r="H842" s="3244"/>
      <c r="I842" s="3245"/>
      <c r="J842" s="3245"/>
      <c r="K842" s="3245"/>
      <c r="L842" s="3245"/>
    </row>
    <row r="843" spans="1:12" ht="15.75" customHeight="1">
      <c r="A843" s="3244"/>
      <c r="B843" s="3244"/>
      <c r="C843" s="3244"/>
      <c r="D843" s="3244"/>
      <c r="E843" s="3244"/>
      <c r="F843" s="3244"/>
      <c r="G843" s="3244"/>
      <c r="H843" s="3244"/>
      <c r="I843" s="3245"/>
      <c r="J843" s="3245"/>
      <c r="K843" s="3245"/>
      <c r="L843" s="3245"/>
    </row>
    <row r="844" spans="1:12" ht="15.75" customHeight="1">
      <c r="A844" s="3244"/>
      <c r="B844" s="3244"/>
      <c r="C844" s="3244"/>
      <c r="D844" s="3244"/>
      <c r="E844" s="3244"/>
      <c r="F844" s="3244"/>
      <c r="G844" s="3244"/>
      <c r="H844" s="3244"/>
      <c r="I844" s="3245"/>
      <c r="J844" s="3245"/>
      <c r="K844" s="3245"/>
      <c r="L844" s="3245"/>
    </row>
    <row r="845" spans="1:12" ht="15.75" customHeight="1">
      <c r="A845" s="3244"/>
      <c r="B845" s="3244"/>
      <c r="C845" s="3244"/>
      <c r="D845" s="3244"/>
      <c r="E845" s="3244"/>
      <c r="F845" s="3244"/>
      <c r="G845" s="3244"/>
      <c r="H845" s="3244"/>
      <c r="I845" s="3245"/>
      <c r="J845" s="3245"/>
      <c r="K845" s="3245"/>
      <c r="L845" s="3245"/>
    </row>
    <row r="846" spans="1:12" ht="15.75" customHeight="1">
      <c r="A846" s="3244"/>
      <c r="B846" s="3244"/>
      <c r="C846" s="3244"/>
      <c r="D846" s="3244"/>
      <c r="E846" s="3244"/>
      <c r="F846" s="3244"/>
      <c r="G846" s="3244"/>
      <c r="H846" s="3244"/>
      <c r="I846" s="3245"/>
      <c r="J846" s="3245"/>
      <c r="K846" s="3245"/>
      <c r="L846" s="3245"/>
    </row>
    <row r="847" spans="1:12" ht="15.75" customHeight="1">
      <c r="A847" s="3244"/>
      <c r="B847" s="3244"/>
      <c r="C847" s="3244"/>
      <c r="D847" s="3244"/>
      <c r="E847" s="3244"/>
      <c r="F847" s="3244"/>
      <c r="G847" s="3244"/>
      <c r="H847" s="3244"/>
      <c r="I847" s="3245"/>
      <c r="J847" s="3245"/>
      <c r="K847" s="3245"/>
      <c r="L847" s="3245"/>
    </row>
    <row r="848" spans="1:12" ht="15.75" customHeight="1">
      <c r="A848" s="3244"/>
      <c r="B848" s="3244"/>
      <c r="C848" s="3244"/>
      <c r="D848" s="3244"/>
      <c r="E848" s="3244"/>
      <c r="F848" s="3244"/>
      <c r="G848" s="3244"/>
      <c r="H848" s="3244"/>
      <c r="I848" s="3245"/>
      <c r="J848" s="3245"/>
      <c r="K848" s="3245"/>
      <c r="L848" s="3245"/>
    </row>
    <row r="849" spans="1:12" ht="15.75" customHeight="1">
      <c r="A849" s="3244"/>
      <c r="B849" s="3244"/>
      <c r="C849" s="3244"/>
      <c r="D849" s="3244"/>
      <c r="E849" s="3244"/>
      <c r="F849" s="3244"/>
      <c r="G849" s="3244"/>
      <c r="H849" s="3244"/>
      <c r="I849" s="3245"/>
      <c r="J849" s="3245"/>
      <c r="K849" s="3245"/>
      <c r="L849" s="3245"/>
    </row>
    <row r="850" spans="1:12" ht="15.75" customHeight="1">
      <c r="A850" s="3244"/>
      <c r="B850" s="3244"/>
      <c r="C850" s="3244"/>
      <c r="D850" s="3244"/>
      <c r="E850" s="3244"/>
      <c r="F850" s="3244"/>
      <c r="G850" s="3244"/>
      <c r="H850" s="3244"/>
      <c r="I850" s="3245"/>
      <c r="J850" s="3245"/>
      <c r="K850" s="3245"/>
      <c r="L850" s="3245"/>
    </row>
    <row r="851" spans="1:12" ht="15.75" customHeight="1">
      <c r="A851" s="3244"/>
      <c r="B851" s="3244"/>
      <c r="C851" s="3244"/>
      <c r="D851" s="3244"/>
      <c r="E851" s="3244"/>
      <c r="F851" s="3244"/>
      <c r="G851" s="3244"/>
      <c r="H851" s="3244"/>
      <c r="I851" s="3245"/>
      <c r="J851" s="3245"/>
      <c r="K851" s="3245"/>
      <c r="L851" s="3245"/>
    </row>
    <row r="852" spans="1:12" ht="15.75" customHeight="1">
      <c r="A852" s="3244"/>
      <c r="B852" s="3244"/>
      <c r="C852" s="3244"/>
      <c r="D852" s="3244"/>
      <c r="E852" s="3244"/>
      <c r="F852" s="3244"/>
      <c r="G852" s="3244"/>
      <c r="H852" s="3244"/>
      <c r="I852" s="3245"/>
      <c r="J852" s="3245"/>
      <c r="K852" s="3245"/>
      <c r="L852" s="3245"/>
    </row>
    <row r="853" spans="1:12" ht="15.75" customHeight="1">
      <c r="A853" s="3244"/>
      <c r="B853" s="3244"/>
      <c r="C853" s="3244"/>
      <c r="D853" s="3244"/>
      <c r="E853" s="3244"/>
      <c r="F853" s="3244"/>
      <c r="G853" s="3244"/>
      <c r="H853" s="3244"/>
      <c r="I853" s="3245"/>
      <c r="J853" s="3245"/>
      <c r="K853" s="3245"/>
      <c r="L853" s="3245"/>
    </row>
    <row r="854" spans="1:12" ht="15.75" customHeight="1">
      <c r="A854" s="3244"/>
      <c r="B854" s="3244"/>
      <c r="C854" s="3244"/>
      <c r="D854" s="3244"/>
      <c r="E854" s="3244"/>
      <c r="F854" s="3244"/>
      <c r="G854" s="3244"/>
      <c r="H854" s="3244"/>
      <c r="I854" s="3245"/>
      <c r="J854" s="3245"/>
      <c r="K854" s="3245"/>
      <c r="L854" s="3245"/>
    </row>
    <row r="855" spans="1:12" ht="15.75" customHeight="1">
      <c r="A855" s="3244"/>
      <c r="B855" s="3244"/>
      <c r="C855" s="3244"/>
      <c r="D855" s="3244"/>
      <c r="E855" s="3244"/>
      <c r="F855" s="3244"/>
      <c r="G855" s="3244"/>
      <c r="H855" s="3244"/>
      <c r="I855" s="3245"/>
      <c r="J855" s="3245"/>
      <c r="K855" s="3245"/>
      <c r="L855" s="3245"/>
    </row>
    <row r="856" spans="1:12" ht="15.75" customHeight="1">
      <c r="A856" s="3244"/>
      <c r="B856" s="3244"/>
      <c r="C856" s="3244"/>
      <c r="D856" s="3244"/>
      <c r="E856" s="3244"/>
      <c r="F856" s="3244"/>
      <c r="G856" s="3244"/>
      <c r="H856" s="3244"/>
      <c r="I856" s="3245"/>
      <c r="J856" s="3245"/>
      <c r="K856" s="3245"/>
      <c r="L856" s="3245"/>
    </row>
    <row r="857" spans="1:12" ht="15.75" customHeight="1">
      <c r="A857" s="3244"/>
      <c r="B857" s="3244"/>
      <c r="C857" s="3244"/>
      <c r="D857" s="3244"/>
      <c r="E857" s="3244"/>
      <c r="F857" s="3244"/>
      <c r="G857" s="3244"/>
      <c r="H857" s="3244"/>
      <c r="I857" s="3245"/>
      <c r="J857" s="3245"/>
      <c r="K857" s="3245"/>
      <c r="L857" s="3245"/>
    </row>
    <row r="858" spans="1:12" ht="15.75" customHeight="1">
      <c r="A858" s="3244"/>
      <c r="B858" s="3244"/>
      <c r="C858" s="3244"/>
      <c r="D858" s="3244"/>
      <c r="E858" s="3244"/>
      <c r="F858" s="3244"/>
      <c r="G858" s="3244"/>
      <c r="H858" s="3244"/>
      <c r="I858" s="3245"/>
      <c r="J858" s="3245"/>
      <c r="K858" s="3245"/>
      <c r="L858" s="3245"/>
    </row>
    <row r="859" spans="1:12" ht="15.75" customHeight="1">
      <c r="A859" s="3244"/>
      <c r="B859" s="3244"/>
      <c r="C859" s="3244"/>
      <c r="D859" s="3244"/>
      <c r="E859" s="3244"/>
      <c r="F859" s="3244"/>
      <c r="G859" s="3244"/>
      <c r="H859" s="3244"/>
      <c r="I859" s="3245"/>
      <c r="J859" s="3245"/>
      <c r="K859" s="3245"/>
      <c r="L859" s="3245"/>
    </row>
    <row r="860" spans="1:12" ht="15.75" customHeight="1">
      <c r="A860" s="3244"/>
      <c r="B860" s="3244"/>
      <c r="C860" s="3244"/>
      <c r="D860" s="3244"/>
      <c r="E860" s="3244"/>
      <c r="F860" s="3244"/>
      <c r="G860" s="3244"/>
      <c r="H860" s="3244"/>
      <c r="I860" s="3245"/>
      <c r="J860" s="3245"/>
      <c r="K860" s="3245"/>
      <c r="L860" s="3245"/>
    </row>
    <row r="861" spans="1:12" ht="15.75" customHeight="1">
      <c r="A861" s="3244"/>
      <c r="B861" s="3244"/>
      <c r="C861" s="3244"/>
      <c r="D861" s="3244"/>
      <c r="E861" s="3244"/>
      <c r="F861" s="3244"/>
      <c r="G861" s="3244"/>
      <c r="H861" s="3244"/>
      <c r="I861" s="3245"/>
      <c r="J861" s="3245"/>
      <c r="K861" s="3245"/>
      <c r="L861" s="3245"/>
    </row>
    <row r="862" spans="1:12" ht="15.75" customHeight="1">
      <c r="A862" s="3244"/>
      <c r="B862" s="3244"/>
      <c r="C862" s="3244"/>
      <c r="D862" s="3244"/>
      <c r="E862" s="3244"/>
      <c r="F862" s="3244"/>
      <c r="G862" s="3244"/>
      <c r="H862" s="3244"/>
      <c r="I862" s="3245"/>
      <c r="J862" s="3245"/>
      <c r="K862" s="3245"/>
      <c r="L862" s="3245"/>
    </row>
    <row r="863" spans="1:12" ht="15.75" customHeight="1">
      <c r="A863" s="3244"/>
      <c r="B863" s="3244"/>
      <c r="C863" s="3244"/>
      <c r="D863" s="3244"/>
      <c r="E863" s="3244"/>
      <c r="F863" s="3244"/>
      <c r="G863" s="3244"/>
      <c r="H863" s="3244"/>
      <c r="I863" s="3245"/>
      <c r="J863" s="3245"/>
      <c r="K863" s="3245"/>
      <c r="L863" s="3245"/>
    </row>
    <row r="864" spans="1:12" ht="15.75" customHeight="1">
      <c r="A864" s="3244"/>
      <c r="B864" s="3244"/>
      <c r="C864" s="3244"/>
      <c r="D864" s="3244"/>
      <c r="E864" s="3244"/>
      <c r="F864" s="3244"/>
      <c r="G864" s="3244"/>
      <c r="H864" s="3244"/>
      <c r="I864" s="3245"/>
      <c r="J864" s="3245"/>
      <c r="K864" s="3245"/>
      <c r="L864" s="3245"/>
    </row>
    <row r="865" spans="1:12" ht="15.75" customHeight="1">
      <c r="A865" s="3244"/>
      <c r="B865" s="3244"/>
      <c r="C865" s="3244"/>
      <c r="D865" s="3244"/>
      <c r="E865" s="3244"/>
      <c r="F865" s="3244"/>
      <c r="G865" s="3244"/>
      <c r="H865" s="3244"/>
      <c r="I865" s="3245"/>
      <c r="J865" s="3245"/>
      <c r="K865" s="3245"/>
      <c r="L865" s="3245"/>
    </row>
    <row r="866" spans="1:12" ht="15.75" customHeight="1">
      <c r="A866" s="3244"/>
      <c r="B866" s="3244"/>
      <c r="C866" s="3244"/>
      <c r="D866" s="3244"/>
      <c r="E866" s="3244"/>
      <c r="F866" s="3244"/>
      <c r="G866" s="3244"/>
      <c r="H866" s="3244"/>
      <c r="I866" s="3245"/>
      <c r="J866" s="3245"/>
      <c r="K866" s="3245"/>
      <c r="L866" s="3245"/>
    </row>
    <row r="867" spans="1:12" ht="15.75" customHeight="1">
      <c r="A867" s="3244"/>
      <c r="B867" s="3244"/>
      <c r="C867" s="3244"/>
      <c r="D867" s="3244"/>
      <c r="E867" s="3244"/>
      <c r="F867" s="3244"/>
      <c r="G867" s="3244"/>
      <c r="H867" s="3244"/>
      <c r="I867" s="3245"/>
      <c r="J867" s="3245"/>
      <c r="K867" s="3245"/>
      <c r="L867" s="3245"/>
    </row>
    <row r="868" spans="1:12" ht="15.75" customHeight="1">
      <c r="A868" s="3244"/>
      <c r="B868" s="3244"/>
      <c r="C868" s="3244"/>
      <c r="D868" s="3244"/>
      <c r="E868" s="3244"/>
      <c r="F868" s="3244"/>
      <c r="G868" s="3244"/>
      <c r="H868" s="3244"/>
      <c r="I868" s="3245"/>
      <c r="J868" s="3245"/>
      <c r="K868" s="3245"/>
      <c r="L868" s="3245"/>
    </row>
    <row r="869" spans="1:12" ht="15.75" customHeight="1">
      <c r="A869" s="3244"/>
      <c r="B869" s="3244"/>
      <c r="C869" s="3244"/>
      <c r="D869" s="3244"/>
      <c r="E869" s="3244"/>
      <c r="F869" s="3244"/>
      <c r="G869" s="3244"/>
      <c r="H869" s="3244"/>
      <c r="I869" s="3245"/>
      <c r="J869" s="3245"/>
      <c r="K869" s="3245"/>
      <c r="L869" s="3245"/>
    </row>
    <row r="870" spans="1:12" ht="15.75" customHeight="1">
      <c r="A870" s="3244"/>
      <c r="B870" s="3244"/>
      <c r="C870" s="3244"/>
      <c r="D870" s="3244"/>
      <c r="E870" s="3244"/>
      <c r="F870" s="3244"/>
      <c r="G870" s="3244"/>
      <c r="H870" s="3244"/>
      <c r="I870" s="3245"/>
      <c r="J870" s="3245"/>
      <c r="K870" s="3245"/>
      <c r="L870" s="3245"/>
    </row>
    <row r="871" spans="1:12" ht="15.75" customHeight="1">
      <c r="A871" s="3244"/>
      <c r="B871" s="3244"/>
      <c r="C871" s="3244"/>
      <c r="D871" s="3244"/>
      <c r="E871" s="3244"/>
      <c r="F871" s="3244"/>
      <c r="G871" s="3244"/>
      <c r="H871" s="3244"/>
      <c r="I871" s="3245"/>
      <c r="J871" s="3245"/>
      <c r="K871" s="3245"/>
      <c r="L871" s="3245"/>
    </row>
    <row r="872" spans="1:12" ht="15.75" customHeight="1">
      <c r="A872" s="3244"/>
      <c r="B872" s="3244"/>
      <c r="C872" s="3244"/>
      <c r="D872" s="3244"/>
      <c r="E872" s="3244"/>
      <c r="F872" s="3244"/>
      <c r="G872" s="3244"/>
      <c r="H872" s="3244"/>
      <c r="I872" s="3245"/>
      <c r="J872" s="3245"/>
      <c r="K872" s="3245"/>
      <c r="L872" s="3245"/>
    </row>
    <row r="873" spans="1:12" ht="15.75" customHeight="1">
      <c r="A873" s="3244"/>
      <c r="B873" s="3244"/>
      <c r="C873" s="3244"/>
      <c r="D873" s="3244"/>
      <c r="E873" s="3244"/>
      <c r="F873" s="3244"/>
      <c r="G873" s="3244"/>
      <c r="H873" s="3244"/>
      <c r="I873" s="3245"/>
      <c r="J873" s="3245"/>
      <c r="K873" s="3245"/>
      <c r="L873" s="3245"/>
    </row>
    <row r="874" spans="1:12" ht="15.75" customHeight="1">
      <c r="A874" s="3244"/>
      <c r="B874" s="3244"/>
      <c r="C874" s="3244"/>
      <c r="D874" s="3244"/>
      <c r="E874" s="3244"/>
      <c r="F874" s="3244"/>
      <c r="G874" s="3244"/>
      <c r="H874" s="3244"/>
      <c r="I874" s="3245"/>
      <c r="J874" s="3245"/>
      <c r="K874" s="3245"/>
      <c r="L874" s="3245"/>
    </row>
    <row r="875" spans="1:12" ht="15.75" customHeight="1">
      <c r="A875" s="3244"/>
      <c r="B875" s="3244"/>
      <c r="C875" s="3244"/>
      <c r="D875" s="3244"/>
      <c r="E875" s="3244"/>
      <c r="F875" s="3244"/>
      <c r="G875" s="3244"/>
      <c r="H875" s="3244"/>
      <c r="I875" s="3245"/>
      <c r="J875" s="3245"/>
      <c r="K875" s="3245"/>
      <c r="L875" s="3245"/>
    </row>
    <row r="876" spans="1:12" ht="15.75" customHeight="1">
      <c r="A876" s="3244"/>
      <c r="B876" s="3244"/>
      <c r="C876" s="3244"/>
      <c r="D876" s="3244"/>
      <c r="E876" s="3244"/>
      <c r="F876" s="3244"/>
      <c r="G876" s="3244"/>
      <c r="H876" s="3244"/>
      <c r="I876" s="3245"/>
      <c r="J876" s="3245"/>
      <c r="K876" s="3245"/>
      <c r="L876" s="3245"/>
    </row>
    <row r="877" spans="1:12" ht="15.75" customHeight="1">
      <c r="A877" s="3244"/>
      <c r="B877" s="3244"/>
      <c r="C877" s="3244"/>
      <c r="D877" s="3244"/>
      <c r="E877" s="3244"/>
      <c r="F877" s="3244"/>
      <c r="G877" s="3244"/>
      <c r="H877" s="3244"/>
      <c r="I877" s="3245"/>
      <c r="J877" s="3245"/>
      <c r="K877" s="3245"/>
      <c r="L877" s="3245"/>
    </row>
    <row r="878" spans="1:12" ht="15.75" customHeight="1">
      <c r="A878" s="3244"/>
      <c r="B878" s="3244"/>
      <c r="C878" s="3244"/>
      <c r="D878" s="3244"/>
      <c r="E878" s="3244"/>
      <c r="F878" s="3244"/>
      <c r="G878" s="3244"/>
      <c r="H878" s="3244"/>
      <c r="I878" s="3245"/>
      <c r="J878" s="3245"/>
      <c r="K878" s="3245"/>
      <c r="L878" s="3245"/>
    </row>
    <row r="879" spans="1:12" ht="15.75" customHeight="1">
      <c r="A879" s="3244"/>
      <c r="B879" s="3244"/>
      <c r="C879" s="3244"/>
      <c r="D879" s="3244"/>
      <c r="E879" s="3244"/>
      <c r="F879" s="3244"/>
      <c r="G879" s="3244"/>
      <c r="H879" s="3244"/>
      <c r="I879" s="3245"/>
      <c r="J879" s="3245"/>
      <c r="K879" s="3245"/>
      <c r="L879" s="3245"/>
    </row>
    <row r="880" spans="1:12" ht="15.75" customHeight="1">
      <c r="A880" s="3244"/>
      <c r="B880" s="3244"/>
      <c r="C880" s="3244"/>
      <c r="D880" s="3244"/>
      <c r="E880" s="3244"/>
      <c r="F880" s="3244"/>
      <c r="G880" s="3244"/>
      <c r="H880" s="3244"/>
      <c r="I880" s="3245"/>
      <c r="J880" s="3245"/>
      <c r="K880" s="3245"/>
      <c r="L880" s="3245"/>
    </row>
    <row r="881" spans="1:12" ht="15.75" customHeight="1">
      <c r="A881" s="3244"/>
      <c r="B881" s="3244"/>
      <c r="C881" s="3244"/>
      <c r="D881" s="3244"/>
      <c r="E881" s="3244"/>
      <c r="F881" s="3244"/>
      <c r="G881" s="3244"/>
      <c r="H881" s="3244"/>
      <c r="I881" s="3245"/>
      <c r="J881" s="3245"/>
      <c r="K881" s="3245"/>
      <c r="L881" s="3245"/>
    </row>
    <row r="882" spans="1:12" ht="15.75" customHeight="1">
      <c r="A882" s="3244"/>
      <c r="B882" s="3244"/>
      <c r="C882" s="3244"/>
      <c r="D882" s="3244"/>
      <c r="E882" s="3244"/>
      <c r="F882" s="3244"/>
      <c r="G882" s="3244"/>
      <c r="H882" s="3244"/>
      <c r="I882" s="3245"/>
      <c r="J882" s="3245"/>
      <c r="K882" s="3245"/>
      <c r="L882" s="3245"/>
    </row>
    <row r="883" spans="1:12" ht="15.75" customHeight="1">
      <c r="A883" s="3244"/>
      <c r="B883" s="3244"/>
      <c r="C883" s="3244"/>
      <c r="D883" s="3244"/>
      <c r="E883" s="3244"/>
      <c r="F883" s="3244"/>
      <c r="G883" s="3244"/>
      <c r="H883" s="3244"/>
      <c r="I883" s="3245"/>
      <c r="J883" s="3245"/>
      <c r="K883" s="3245"/>
      <c r="L883" s="3245"/>
    </row>
    <row r="884" spans="1:12" ht="15.75" customHeight="1">
      <c r="A884" s="3244"/>
      <c r="B884" s="3244"/>
      <c r="C884" s="3244"/>
      <c r="D884" s="3244"/>
      <c r="E884" s="3244"/>
      <c r="F884" s="3244"/>
      <c r="G884" s="3244"/>
      <c r="H884" s="3244"/>
      <c r="I884" s="3245"/>
      <c r="J884" s="3245"/>
      <c r="K884" s="3245"/>
      <c r="L884" s="3245"/>
    </row>
    <row r="885" spans="1:12" ht="15.75" customHeight="1">
      <c r="A885" s="3244"/>
      <c r="B885" s="3244"/>
      <c r="C885" s="3244"/>
      <c r="D885" s="3244"/>
      <c r="E885" s="3244"/>
      <c r="F885" s="3244"/>
      <c r="G885" s="3244"/>
      <c r="H885" s="3244"/>
      <c r="I885" s="3245"/>
      <c r="J885" s="3245"/>
      <c r="K885" s="3245"/>
      <c r="L885" s="3245"/>
    </row>
    <row r="886" spans="1:12" ht="15.75" customHeight="1">
      <c r="A886" s="3244"/>
      <c r="B886" s="3244"/>
      <c r="C886" s="3244"/>
      <c r="D886" s="3244"/>
      <c r="E886" s="3244"/>
      <c r="F886" s="3244"/>
      <c r="G886" s="3244"/>
      <c r="H886" s="3244"/>
      <c r="I886" s="3245"/>
      <c r="J886" s="3245"/>
      <c r="K886" s="3245"/>
      <c r="L886" s="3245"/>
    </row>
    <row r="887" spans="1:12" ht="15.75" customHeight="1">
      <c r="A887" s="3244"/>
      <c r="B887" s="3244"/>
      <c r="C887" s="3244"/>
      <c r="D887" s="3244"/>
      <c r="E887" s="3244"/>
      <c r="F887" s="3244"/>
      <c r="G887" s="3244"/>
      <c r="H887" s="3244"/>
      <c r="I887" s="3245"/>
      <c r="J887" s="3245"/>
      <c r="K887" s="3245"/>
      <c r="L887" s="3245"/>
    </row>
    <row r="888" spans="1:12" ht="15.75" customHeight="1">
      <c r="A888" s="3244"/>
      <c r="B888" s="3244"/>
      <c r="C888" s="3244"/>
      <c r="D888" s="3244"/>
      <c r="E888" s="3244"/>
      <c r="F888" s="3244"/>
      <c r="G888" s="3244"/>
      <c r="H888" s="3244"/>
      <c r="I888" s="3245"/>
      <c r="J888" s="3245"/>
      <c r="K888" s="3245"/>
      <c r="L888" s="3245"/>
    </row>
    <row r="889" spans="1:12" ht="15.75" customHeight="1">
      <c r="A889" s="3244"/>
      <c r="B889" s="3244"/>
      <c r="C889" s="3244"/>
      <c r="D889" s="3244"/>
      <c r="E889" s="3244"/>
      <c r="F889" s="3244"/>
      <c r="G889" s="3244"/>
      <c r="H889" s="3244"/>
      <c r="I889" s="3245"/>
      <c r="J889" s="3245"/>
      <c r="K889" s="3245"/>
      <c r="L889" s="3245"/>
    </row>
    <row r="890" spans="1:12" ht="15.75" customHeight="1">
      <c r="A890" s="3244"/>
      <c r="B890" s="3244"/>
      <c r="C890" s="3244"/>
      <c r="D890" s="3244"/>
      <c r="E890" s="3244"/>
      <c r="F890" s="3244"/>
      <c r="G890" s="3244"/>
      <c r="H890" s="3244"/>
      <c r="I890" s="3245"/>
      <c r="J890" s="3245"/>
      <c r="K890" s="3245"/>
      <c r="L890" s="3245"/>
    </row>
    <row r="891" spans="1:12" ht="15.75" customHeight="1">
      <c r="A891" s="3244"/>
      <c r="B891" s="3244"/>
      <c r="C891" s="3244"/>
      <c r="D891" s="3244"/>
      <c r="E891" s="3244"/>
      <c r="F891" s="3244"/>
      <c r="G891" s="3244"/>
      <c r="H891" s="3244"/>
      <c r="I891" s="3245"/>
      <c r="J891" s="3245"/>
      <c r="K891" s="3245"/>
      <c r="L891" s="3245"/>
    </row>
    <row r="892" spans="1:12" ht="15.75" customHeight="1">
      <c r="A892" s="3244"/>
      <c r="B892" s="3244"/>
      <c r="C892" s="3244"/>
      <c r="D892" s="3244"/>
      <c r="E892" s="3244"/>
      <c r="F892" s="3244"/>
      <c r="G892" s="3244"/>
      <c r="H892" s="3244"/>
      <c r="I892" s="3245"/>
      <c r="J892" s="3245"/>
      <c r="K892" s="3245"/>
      <c r="L892" s="3245"/>
    </row>
    <row r="893" spans="1:12" ht="15.75" customHeight="1">
      <c r="A893" s="3244"/>
      <c r="B893" s="3244"/>
      <c r="C893" s="3244"/>
      <c r="D893" s="3244"/>
      <c r="E893" s="3244"/>
      <c r="F893" s="3244"/>
      <c r="G893" s="3244"/>
      <c r="H893" s="3244"/>
      <c r="I893" s="3245"/>
      <c r="J893" s="3245"/>
      <c r="K893" s="3245"/>
      <c r="L893" s="3245"/>
    </row>
    <row r="894" spans="1:12" ht="15.75" customHeight="1">
      <c r="A894" s="3244"/>
      <c r="B894" s="3244"/>
      <c r="C894" s="3244"/>
      <c r="D894" s="3244"/>
      <c r="E894" s="3244"/>
      <c r="F894" s="3244"/>
      <c r="G894" s="3244"/>
      <c r="H894" s="3244"/>
      <c r="I894" s="3245"/>
      <c r="J894" s="3245"/>
      <c r="K894" s="3245"/>
      <c r="L894" s="3245"/>
    </row>
    <row r="895" spans="1:12" ht="15.75" customHeight="1">
      <c r="A895" s="3244"/>
      <c r="B895" s="3244"/>
      <c r="C895" s="3244"/>
      <c r="D895" s="3244"/>
      <c r="E895" s="3244"/>
      <c r="F895" s="3244"/>
      <c r="G895" s="3244"/>
      <c r="H895" s="3244"/>
      <c r="I895" s="3245"/>
      <c r="J895" s="3245"/>
      <c r="K895" s="3245"/>
      <c r="L895" s="3245"/>
    </row>
    <row r="896" spans="1:12" ht="15.75" customHeight="1">
      <c r="A896" s="3244"/>
      <c r="B896" s="3244"/>
      <c r="C896" s="3244"/>
      <c r="D896" s="3244"/>
      <c r="E896" s="3244"/>
      <c r="F896" s="3244"/>
      <c r="G896" s="3244"/>
      <c r="H896" s="3244"/>
      <c r="I896" s="3245"/>
      <c r="J896" s="3245"/>
      <c r="K896" s="3245"/>
      <c r="L896" s="3245"/>
    </row>
    <row r="897" spans="1:12" ht="15.75" customHeight="1">
      <c r="A897" s="3244"/>
      <c r="B897" s="3244"/>
      <c r="C897" s="3244"/>
      <c r="D897" s="3244"/>
      <c r="E897" s="3244"/>
      <c r="F897" s="3244"/>
      <c r="G897" s="3244"/>
      <c r="H897" s="3244"/>
      <c r="I897" s="3245"/>
      <c r="J897" s="3245"/>
      <c r="K897" s="3245"/>
      <c r="L897" s="3245"/>
    </row>
    <row r="898" spans="1:12" ht="15.75" customHeight="1">
      <c r="A898" s="3244"/>
      <c r="B898" s="3244"/>
      <c r="C898" s="3244"/>
      <c r="D898" s="3244"/>
      <c r="E898" s="3244"/>
      <c r="F898" s="3244"/>
      <c r="G898" s="3244"/>
      <c r="H898" s="3244"/>
      <c r="I898" s="3245"/>
      <c r="J898" s="3245"/>
      <c r="K898" s="3245"/>
      <c r="L898" s="3245"/>
    </row>
    <row r="899" spans="1:12" ht="15.75" customHeight="1">
      <c r="A899" s="3244"/>
      <c r="B899" s="3244"/>
      <c r="C899" s="3244"/>
      <c r="D899" s="3244"/>
      <c r="E899" s="3244"/>
      <c r="F899" s="3244"/>
      <c r="G899" s="3244"/>
      <c r="H899" s="3244"/>
      <c r="I899" s="3245"/>
      <c r="J899" s="3245"/>
      <c r="K899" s="3245"/>
      <c r="L899" s="3245"/>
    </row>
    <row r="900" spans="1:12" ht="15.75" customHeight="1">
      <c r="A900" s="3244"/>
      <c r="B900" s="3244"/>
      <c r="C900" s="3244"/>
      <c r="D900" s="3244"/>
      <c r="E900" s="3244"/>
      <c r="F900" s="3244"/>
      <c r="G900" s="3244"/>
      <c r="H900" s="3244"/>
      <c r="I900" s="3245"/>
      <c r="J900" s="3245"/>
      <c r="K900" s="3245"/>
      <c r="L900" s="3245"/>
    </row>
    <row r="901" spans="1:12" ht="15.75" customHeight="1">
      <c r="A901" s="3244"/>
      <c r="B901" s="3244"/>
      <c r="C901" s="3244"/>
      <c r="D901" s="3244"/>
      <c r="E901" s="3244"/>
      <c r="F901" s="3244"/>
      <c r="G901" s="3244"/>
      <c r="H901" s="3244"/>
      <c r="I901" s="3245"/>
      <c r="J901" s="3245"/>
      <c r="K901" s="3245"/>
      <c r="L901" s="3245"/>
    </row>
    <row r="902" spans="1:12" ht="15.75" customHeight="1">
      <c r="A902" s="3244"/>
      <c r="B902" s="3244"/>
      <c r="C902" s="3244"/>
      <c r="D902" s="3244"/>
      <c r="E902" s="3244"/>
      <c r="F902" s="3244"/>
      <c r="G902" s="3244"/>
      <c r="H902" s="3244"/>
      <c r="I902" s="3245"/>
      <c r="J902" s="3245"/>
      <c r="K902" s="3245"/>
      <c r="L902" s="3245"/>
    </row>
    <row r="903" spans="1:12" ht="15.75" customHeight="1">
      <c r="A903" s="3244"/>
      <c r="B903" s="3244"/>
      <c r="C903" s="3244"/>
      <c r="D903" s="3244"/>
      <c r="E903" s="3244"/>
      <c r="F903" s="3244"/>
      <c r="G903" s="3244"/>
      <c r="H903" s="3244"/>
      <c r="I903" s="3245"/>
      <c r="J903" s="3245"/>
      <c r="K903" s="3245"/>
      <c r="L903" s="3245"/>
    </row>
    <row r="904" spans="1:12" ht="15.75" customHeight="1">
      <c r="A904" s="3244"/>
      <c r="B904" s="3244"/>
      <c r="C904" s="3244"/>
      <c r="D904" s="3244"/>
      <c r="E904" s="3244"/>
      <c r="F904" s="3244"/>
      <c r="G904" s="3244"/>
      <c r="H904" s="3244"/>
      <c r="I904" s="3245"/>
      <c r="J904" s="3245"/>
      <c r="K904" s="3245"/>
      <c r="L904" s="3245"/>
    </row>
    <row r="905" spans="1:12" ht="15.75" customHeight="1">
      <c r="A905" s="3244"/>
      <c r="B905" s="3244"/>
      <c r="C905" s="3244"/>
      <c r="D905" s="3244"/>
      <c r="E905" s="3244"/>
      <c r="F905" s="3244"/>
      <c r="G905" s="3244"/>
      <c r="H905" s="3244"/>
      <c r="I905" s="3245"/>
      <c r="J905" s="3245"/>
      <c r="K905" s="3245"/>
      <c r="L905" s="3245"/>
    </row>
    <row r="906" spans="1:12" ht="15.75" customHeight="1">
      <c r="A906" s="3244"/>
      <c r="B906" s="3244"/>
      <c r="C906" s="3244"/>
      <c r="D906" s="3244"/>
      <c r="E906" s="3244"/>
      <c r="F906" s="3244"/>
      <c r="G906" s="3244"/>
      <c r="H906" s="3244"/>
      <c r="I906" s="3245"/>
      <c r="J906" s="3245"/>
      <c r="K906" s="3245"/>
      <c r="L906" s="3245"/>
    </row>
    <row r="907" spans="1:12" ht="15.75" customHeight="1">
      <c r="A907" s="3244"/>
      <c r="B907" s="3244"/>
      <c r="C907" s="3244"/>
      <c r="D907" s="3244"/>
      <c r="E907" s="3244"/>
      <c r="F907" s="3244"/>
      <c r="G907" s="3244"/>
      <c r="H907" s="3244"/>
      <c r="I907" s="3245"/>
      <c r="J907" s="3245"/>
      <c r="K907" s="3245"/>
      <c r="L907" s="3245"/>
    </row>
    <row r="908" spans="1:12" ht="15.75" customHeight="1">
      <c r="A908" s="3244"/>
      <c r="B908" s="3244"/>
      <c r="C908" s="3244"/>
      <c r="D908" s="3244"/>
      <c r="E908" s="3244"/>
      <c r="F908" s="3244"/>
      <c r="G908" s="3244"/>
      <c r="H908" s="3244"/>
      <c r="I908" s="3245"/>
      <c r="J908" s="3245"/>
      <c r="K908" s="3245"/>
      <c r="L908" s="3245"/>
    </row>
    <row r="909" spans="1:12" ht="15.75" customHeight="1">
      <c r="A909" s="3244"/>
      <c r="B909" s="3244"/>
      <c r="C909" s="3244"/>
      <c r="D909" s="3244"/>
      <c r="E909" s="3244"/>
      <c r="F909" s="3244"/>
      <c r="G909" s="3244"/>
      <c r="H909" s="3244"/>
      <c r="I909" s="3245"/>
      <c r="J909" s="3245"/>
      <c r="K909" s="3245"/>
      <c r="L909" s="3245"/>
    </row>
    <row r="910" spans="1:12" ht="15.75" customHeight="1">
      <c r="A910" s="3244"/>
      <c r="B910" s="3244"/>
      <c r="C910" s="3244"/>
      <c r="D910" s="3244"/>
      <c r="E910" s="3244"/>
      <c r="F910" s="3244"/>
      <c r="G910" s="3244"/>
      <c r="H910" s="3244"/>
      <c r="I910" s="3245"/>
      <c r="J910" s="3245"/>
      <c r="K910" s="3245"/>
      <c r="L910" s="3245"/>
    </row>
    <row r="911" spans="1:12" ht="15.75" customHeight="1">
      <c r="A911" s="3244"/>
      <c r="B911" s="3244"/>
      <c r="C911" s="3244"/>
      <c r="D911" s="3244"/>
      <c r="E911" s="3244"/>
      <c r="F911" s="3244"/>
      <c r="G911" s="3244"/>
      <c r="H911" s="3244"/>
      <c r="I911" s="3245"/>
      <c r="J911" s="3245"/>
      <c r="K911" s="3245"/>
      <c r="L911" s="3245"/>
    </row>
    <row r="912" spans="1:12" ht="15.75" customHeight="1">
      <c r="A912" s="3244"/>
      <c r="B912" s="3244"/>
      <c r="C912" s="3244"/>
      <c r="D912" s="3244"/>
      <c r="E912" s="3244"/>
      <c r="F912" s="3244"/>
      <c r="G912" s="3244"/>
      <c r="H912" s="3244"/>
      <c r="I912" s="3245"/>
      <c r="J912" s="3245"/>
      <c r="K912" s="3245"/>
      <c r="L912" s="3245"/>
    </row>
    <row r="913" spans="1:12" ht="15.75" customHeight="1">
      <c r="A913" s="3244"/>
      <c r="B913" s="3244"/>
      <c r="C913" s="3244"/>
      <c r="D913" s="3244"/>
      <c r="E913" s="3244"/>
      <c r="F913" s="3244"/>
      <c r="G913" s="3244"/>
      <c r="H913" s="3244"/>
      <c r="I913" s="3245"/>
      <c r="J913" s="3245"/>
      <c r="K913" s="3245"/>
      <c r="L913" s="3245"/>
    </row>
    <row r="914" spans="1:12" ht="15.75" customHeight="1">
      <c r="A914" s="3244"/>
      <c r="B914" s="3244"/>
      <c r="C914" s="3244"/>
      <c r="D914" s="3244"/>
      <c r="E914" s="3244"/>
      <c r="F914" s="3244"/>
      <c r="G914" s="3244"/>
      <c r="H914" s="3244"/>
      <c r="I914" s="3245"/>
      <c r="J914" s="3245"/>
      <c r="K914" s="3245"/>
      <c r="L914" s="3245"/>
    </row>
    <row r="915" spans="1:12" ht="15.75" customHeight="1">
      <c r="A915" s="3244"/>
      <c r="B915" s="3244"/>
      <c r="C915" s="3244"/>
      <c r="D915" s="3244"/>
      <c r="E915" s="3244"/>
      <c r="F915" s="3244"/>
      <c r="G915" s="3244"/>
      <c r="H915" s="3244"/>
      <c r="I915" s="3245"/>
      <c r="J915" s="3245"/>
      <c r="K915" s="3245"/>
      <c r="L915" s="3245"/>
    </row>
    <row r="916" spans="1:12" ht="15.75" customHeight="1">
      <c r="A916" s="3244"/>
      <c r="B916" s="3244"/>
      <c r="C916" s="3244"/>
      <c r="D916" s="3244"/>
      <c r="E916" s="3244"/>
      <c r="F916" s="3244"/>
      <c r="G916" s="3244"/>
      <c r="H916" s="3244"/>
      <c r="I916" s="3245"/>
      <c r="J916" s="3245"/>
      <c r="K916" s="3245"/>
      <c r="L916" s="3245"/>
    </row>
    <row r="917" spans="1:12" ht="15.75" customHeight="1">
      <c r="A917" s="3244"/>
      <c r="B917" s="3244"/>
      <c r="C917" s="3244"/>
      <c r="D917" s="3244"/>
      <c r="E917" s="3244"/>
      <c r="F917" s="3244"/>
      <c r="G917" s="3244"/>
      <c r="H917" s="3244"/>
      <c r="I917" s="3245"/>
      <c r="J917" s="3245"/>
      <c r="K917" s="3245"/>
      <c r="L917" s="3245"/>
    </row>
    <row r="918" spans="1:12" ht="15.75" customHeight="1">
      <c r="A918" s="3244"/>
      <c r="B918" s="3244"/>
      <c r="C918" s="3244"/>
      <c r="D918" s="3244"/>
      <c r="E918" s="3244"/>
      <c r="F918" s="3244"/>
      <c r="G918" s="3244"/>
      <c r="H918" s="3244"/>
      <c r="I918" s="3245"/>
      <c r="J918" s="3245"/>
      <c r="K918" s="3245"/>
      <c r="L918" s="3245"/>
    </row>
    <row r="919" spans="1:12" ht="15.75" customHeight="1">
      <c r="A919" s="3244"/>
      <c r="B919" s="3244"/>
      <c r="C919" s="3244"/>
      <c r="D919" s="3244"/>
      <c r="E919" s="3244"/>
      <c r="F919" s="3244"/>
      <c r="G919" s="3244"/>
      <c r="H919" s="3244"/>
      <c r="I919" s="3245"/>
      <c r="J919" s="3245"/>
      <c r="K919" s="3245"/>
      <c r="L919" s="3245"/>
    </row>
    <row r="920" spans="1:12" ht="15.75" customHeight="1">
      <c r="A920" s="3244"/>
      <c r="B920" s="3244"/>
      <c r="C920" s="3244"/>
      <c r="D920" s="3244"/>
      <c r="E920" s="3244"/>
      <c r="F920" s="3244"/>
      <c r="G920" s="3244"/>
      <c r="H920" s="3244"/>
      <c r="I920" s="3245"/>
      <c r="J920" s="3245"/>
      <c r="K920" s="3245"/>
      <c r="L920" s="3245"/>
    </row>
    <row r="921" spans="1:12" ht="15.75" customHeight="1">
      <c r="A921" s="3244"/>
      <c r="B921" s="3244"/>
      <c r="C921" s="3244"/>
      <c r="D921" s="3244"/>
      <c r="E921" s="3244"/>
      <c r="F921" s="3244"/>
      <c r="G921" s="3244"/>
      <c r="H921" s="3244"/>
      <c r="I921" s="3245"/>
      <c r="J921" s="3245"/>
      <c r="K921" s="3245"/>
      <c r="L921" s="3245"/>
    </row>
    <row r="922" spans="1:12" ht="15.75" customHeight="1">
      <c r="A922" s="3244"/>
      <c r="B922" s="3244"/>
      <c r="C922" s="3244"/>
      <c r="D922" s="3244"/>
      <c r="E922" s="3244"/>
      <c r="F922" s="3244"/>
      <c r="G922" s="3244"/>
      <c r="H922" s="3244"/>
      <c r="I922" s="3245"/>
      <c r="J922" s="3245"/>
      <c r="K922" s="3245"/>
      <c r="L922" s="3245"/>
    </row>
    <row r="923" spans="1:12" ht="15.75" customHeight="1">
      <c r="A923" s="3244"/>
      <c r="B923" s="3244"/>
      <c r="C923" s="3244"/>
      <c r="D923" s="3244"/>
      <c r="E923" s="3244"/>
      <c r="F923" s="3244"/>
      <c r="G923" s="3244"/>
      <c r="H923" s="3244"/>
      <c r="I923" s="3245"/>
      <c r="J923" s="3245"/>
      <c r="K923" s="3245"/>
      <c r="L923" s="3245"/>
    </row>
    <row r="924" spans="1:12" ht="15.75" customHeight="1">
      <c r="A924" s="3244"/>
      <c r="B924" s="3244"/>
      <c r="C924" s="3244"/>
      <c r="D924" s="3244"/>
      <c r="E924" s="3244"/>
      <c r="F924" s="3244"/>
      <c r="G924" s="3244"/>
      <c r="H924" s="3244"/>
      <c r="I924" s="3245"/>
      <c r="J924" s="3245"/>
      <c r="K924" s="3245"/>
      <c r="L924" s="3245"/>
    </row>
    <row r="925" spans="1:12" ht="15.75" customHeight="1">
      <c r="A925" s="3244"/>
      <c r="B925" s="3244"/>
      <c r="C925" s="3244"/>
      <c r="D925" s="3244"/>
      <c r="E925" s="3244"/>
      <c r="F925" s="3244"/>
      <c r="G925" s="3244"/>
      <c r="H925" s="3244"/>
      <c r="I925" s="3245"/>
      <c r="J925" s="3245"/>
      <c r="K925" s="3245"/>
      <c r="L925" s="3245"/>
    </row>
    <row r="926" spans="1:12" ht="15.75" customHeight="1">
      <c r="A926" s="3244"/>
      <c r="B926" s="3244"/>
      <c r="C926" s="3244"/>
      <c r="D926" s="3244"/>
      <c r="E926" s="3244"/>
      <c r="F926" s="3244"/>
      <c r="G926" s="3244"/>
      <c r="H926" s="3244"/>
      <c r="I926" s="3245"/>
      <c r="J926" s="3245"/>
      <c r="K926" s="3245"/>
      <c r="L926" s="3245"/>
    </row>
    <row r="927" spans="1:12" ht="15.75" customHeight="1">
      <c r="A927" s="3244"/>
      <c r="B927" s="3244"/>
      <c r="C927" s="3244"/>
      <c r="D927" s="3244"/>
      <c r="E927" s="3244"/>
      <c r="F927" s="3244"/>
      <c r="G927" s="3244"/>
      <c r="H927" s="3244"/>
      <c r="I927" s="3245"/>
      <c r="J927" s="3245"/>
      <c r="K927" s="3245"/>
      <c r="L927" s="3245"/>
    </row>
    <row r="928" spans="1:12" ht="15.75" customHeight="1">
      <c r="A928" s="3244"/>
      <c r="B928" s="3244"/>
      <c r="C928" s="3244"/>
      <c r="D928" s="3244"/>
      <c r="E928" s="3244"/>
      <c r="F928" s="3244"/>
      <c r="G928" s="3244"/>
      <c r="H928" s="3244"/>
      <c r="I928" s="3245"/>
      <c r="J928" s="3245"/>
      <c r="K928" s="3245"/>
      <c r="L928" s="3245"/>
    </row>
    <row r="929" spans="1:12" ht="15.75" customHeight="1">
      <c r="A929" s="3244"/>
      <c r="B929" s="3244"/>
      <c r="C929" s="3244"/>
      <c r="D929" s="3244"/>
      <c r="E929" s="3244"/>
      <c r="F929" s="3244"/>
      <c r="G929" s="3244"/>
      <c r="H929" s="3244"/>
      <c r="I929" s="3245"/>
      <c r="J929" s="3245"/>
      <c r="K929" s="3245"/>
      <c r="L929" s="3245"/>
    </row>
    <row r="930" spans="1:12" ht="15.75" customHeight="1">
      <c r="A930" s="3244"/>
      <c r="B930" s="3244"/>
      <c r="C930" s="3244"/>
      <c r="D930" s="3244"/>
      <c r="E930" s="3244"/>
      <c r="F930" s="3244"/>
      <c r="G930" s="3244"/>
      <c r="H930" s="3244"/>
      <c r="I930" s="3245"/>
      <c r="J930" s="3245"/>
      <c r="K930" s="3245"/>
      <c r="L930" s="3245"/>
    </row>
    <row r="931" spans="1:12" ht="15.75" customHeight="1">
      <c r="A931" s="3244"/>
      <c r="B931" s="3244"/>
      <c r="C931" s="3244"/>
      <c r="D931" s="3244"/>
      <c r="E931" s="3244"/>
      <c r="F931" s="3244"/>
      <c r="G931" s="3244"/>
      <c r="H931" s="3244"/>
      <c r="I931" s="3245"/>
      <c r="J931" s="3245"/>
      <c r="K931" s="3245"/>
      <c r="L931" s="3245"/>
    </row>
    <row r="932" spans="1:12" ht="15.75" customHeight="1">
      <c r="A932" s="3244"/>
      <c r="B932" s="3244"/>
      <c r="C932" s="3244"/>
      <c r="D932" s="3244"/>
      <c r="E932" s="3244"/>
      <c r="F932" s="3244"/>
      <c r="G932" s="3244"/>
      <c r="H932" s="3244"/>
      <c r="I932" s="3245"/>
      <c r="J932" s="3245"/>
      <c r="K932" s="3245"/>
      <c r="L932" s="3245"/>
    </row>
    <row r="933" spans="1:12" ht="15.75" customHeight="1">
      <c r="A933" s="3244"/>
      <c r="B933" s="3244"/>
      <c r="C933" s="3244"/>
      <c r="D933" s="3244"/>
      <c r="E933" s="3244"/>
      <c r="F933" s="3244"/>
      <c r="G933" s="3244"/>
      <c r="H933" s="3244"/>
      <c r="I933" s="3245"/>
      <c r="J933" s="3245"/>
      <c r="K933" s="3245"/>
      <c r="L933" s="3245"/>
    </row>
    <row r="934" spans="1:12" ht="15.75" customHeight="1">
      <c r="A934" s="3244"/>
      <c r="B934" s="3244"/>
      <c r="C934" s="3244"/>
      <c r="D934" s="3244"/>
      <c r="E934" s="3244"/>
      <c r="F934" s="3244"/>
      <c r="G934" s="3244"/>
      <c r="H934" s="3244"/>
      <c r="I934" s="3245"/>
      <c r="J934" s="3245"/>
      <c r="K934" s="3245"/>
      <c r="L934" s="3245"/>
    </row>
    <row r="935" spans="1:12" ht="15.75" customHeight="1">
      <c r="A935" s="3244"/>
      <c r="B935" s="3244"/>
      <c r="C935" s="3244"/>
      <c r="D935" s="3244"/>
      <c r="E935" s="3244"/>
      <c r="F935" s="3244"/>
      <c r="G935" s="3244"/>
      <c r="H935" s="3244"/>
      <c r="I935" s="3245"/>
      <c r="J935" s="3245"/>
      <c r="K935" s="3245"/>
      <c r="L935" s="3245"/>
    </row>
    <row r="936" spans="1:12" ht="15.75" customHeight="1">
      <c r="A936" s="3244"/>
      <c r="B936" s="3244"/>
      <c r="C936" s="3244"/>
      <c r="D936" s="3244"/>
      <c r="E936" s="3244"/>
      <c r="F936" s="3244"/>
      <c r="G936" s="3244"/>
      <c r="H936" s="3244"/>
      <c r="I936" s="3245"/>
      <c r="J936" s="3245"/>
      <c r="K936" s="3245"/>
      <c r="L936" s="3245"/>
    </row>
    <row r="937" spans="1:12" ht="15.75" customHeight="1">
      <c r="A937" s="3244"/>
      <c r="B937" s="3244"/>
      <c r="C937" s="3244"/>
      <c r="D937" s="3244"/>
      <c r="E937" s="3244"/>
      <c r="F937" s="3244"/>
      <c r="G937" s="3244"/>
      <c r="H937" s="3244"/>
      <c r="I937" s="3245"/>
      <c r="J937" s="3245"/>
      <c r="K937" s="3245"/>
      <c r="L937" s="3245"/>
    </row>
    <row r="938" spans="1:12" ht="15.75" customHeight="1">
      <c r="A938" s="3244"/>
      <c r="B938" s="3244"/>
      <c r="C938" s="3244"/>
      <c r="D938" s="3244"/>
      <c r="E938" s="3244"/>
      <c r="F938" s="3244"/>
      <c r="G938" s="3244"/>
      <c r="H938" s="3244"/>
      <c r="I938" s="3245"/>
      <c r="J938" s="3245"/>
      <c r="K938" s="3245"/>
      <c r="L938" s="3245"/>
    </row>
    <row r="939" spans="1:12" ht="15.75" customHeight="1">
      <c r="A939" s="3244"/>
      <c r="B939" s="3244"/>
      <c r="C939" s="3244"/>
      <c r="D939" s="3244"/>
      <c r="E939" s="3244"/>
      <c r="F939" s="3244"/>
      <c r="G939" s="3244"/>
      <c r="H939" s="3244"/>
      <c r="I939" s="3245"/>
      <c r="J939" s="3245"/>
      <c r="K939" s="3245"/>
      <c r="L939" s="3245"/>
    </row>
    <row r="940" spans="1:12" ht="15.75" customHeight="1">
      <c r="A940" s="3244"/>
      <c r="B940" s="3244"/>
      <c r="C940" s="3244"/>
      <c r="D940" s="3244"/>
      <c r="E940" s="3244"/>
      <c r="F940" s="3244"/>
      <c r="G940" s="3244"/>
      <c r="H940" s="3244"/>
      <c r="I940" s="3245"/>
      <c r="J940" s="3245"/>
      <c r="K940" s="3245"/>
      <c r="L940" s="3245"/>
    </row>
    <row r="941" spans="1:12" ht="15.75" customHeight="1">
      <c r="A941" s="3244"/>
      <c r="B941" s="3244"/>
      <c r="C941" s="3244"/>
      <c r="D941" s="3244"/>
      <c r="E941" s="3244"/>
      <c r="F941" s="3244"/>
      <c r="G941" s="3244"/>
      <c r="H941" s="3244"/>
      <c r="I941" s="3245"/>
      <c r="J941" s="3245"/>
      <c r="K941" s="3245"/>
      <c r="L941" s="3245"/>
    </row>
    <row r="942" spans="1:12" ht="15.75" customHeight="1">
      <c r="A942" s="3244"/>
      <c r="B942" s="3244"/>
      <c r="C942" s="3244"/>
      <c r="D942" s="3244"/>
      <c r="E942" s="3244"/>
      <c r="F942" s="3244"/>
      <c r="G942" s="3244"/>
      <c r="H942" s="3244"/>
      <c r="I942" s="3245"/>
      <c r="J942" s="3245"/>
      <c r="K942" s="3245"/>
      <c r="L942" s="3245"/>
    </row>
    <row r="943" spans="1:12" ht="15.75" customHeight="1">
      <c r="A943" s="3244"/>
      <c r="B943" s="3244"/>
      <c r="C943" s="3244"/>
      <c r="D943" s="3244"/>
      <c r="E943" s="3244"/>
      <c r="F943" s="3244"/>
      <c r="G943" s="3244"/>
      <c r="H943" s="3244"/>
      <c r="I943" s="3245"/>
      <c r="J943" s="3245"/>
      <c r="K943" s="3245"/>
      <c r="L943" s="3245"/>
    </row>
    <row r="944" spans="1:12" ht="15.75" customHeight="1">
      <c r="A944" s="3244"/>
      <c r="B944" s="3244"/>
      <c r="C944" s="3244"/>
      <c r="D944" s="3244"/>
      <c r="E944" s="3244"/>
      <c r="F944" s="3244"/>
      <c r="G944" s="3244"/>
      <c r="H944" s="3244"/>
      <c r="I944" s="3245"/>
      <c r="J944" s="3245"/>
      <c r="K944" s="3245"/>
      <c r="L944" s="3245"/>
    </row>
    <row r="945" spans="1:12" ht="15.75" customHeight="1">
      <c r="A945" s="3244"/>
      <c r="B945" s="3244"/>
      <c r="C945" s="3244"/>
      <c r="D945" s="3244"/>
      <c r="E945" s="3244"/>
      <c r="F945" s="3244"/>
      <c r="G945" s="3244"/>
      <c r="H945" s="3244"/>
      <c r="I945" s="3245"/>
      <c r="J945" s="3245"/>
      <c r="K945" s="3245"/>
      <c r="L945" s="3245"/>
    </row>
    <row r="946" spans="1:12" ht="15.75" customHeight="1">
      <c r="A946" s="3244"/>
      <c r="B946" s="3244"/>
      <c r="C946" s="3244"/>
      <c r="D946" s="3244"/>
      <c r="E946" s="3244"/>
      <c r="F946" s="3244"/>
      <c r="G946" s="3244"/>
      <c r="H946" s="3244"/>
      <c r="I946" s="3245"/>
      <c r="J946" s="3245"/>
      <c r="K946" s="3245"/>
      <c r="L946" s="3245"/>
    </row>
    <row r="947" spans="1:12" ht="15.75" customHeight="1">
      <c r="A947" s="3244"/>
      <c r="B947" s="3244"/>
      <c r="C947" s="3244"/>
      <c r="D947" s="3244"/>
      <c r="E947" s="3244"/>
      <c r="F947" s="3244"/>
      <c r="G947" s="3244"/>
      <c r="H947" s="3244"/>
      <c r="I947" s="3245"/>
      <c r="J947" s="3245"/>
      <c r="K947" s="3245"/>
      <c r="L947" s="3245"/>
    </row>
    <row r="948" spans="1:12" ht="15.75" customHeight="1">
      <c r="A948" s="3244"/>
      <c r="B948" s="3244"/>
      <c r="C948" s="3244"/>
      <c r="D948" s="3244"/>
      <c r="E948" s="3244"/>
      <c r="F948" s="3244"/>
      <c r="G948" s="3244"/>
      <c r="H948" s="3244"/>
      <c r="I948" s="3245"/>
      <c r="J948" s="3245"/>
      <c r="K948" s="3245"/>
      <c r="L948" s="3245"/>
    </row>
    <row r="949" spans="1:12" ht="15.75" customHeight="1">
      <c r="A949" s="3244"/>
      <c r="B949" s="3244"/>
      <c r="C949" s="3244"/>
      <c r="D949" s="3244"/>
      <c r="E949" s="3244"/>
      <c r="F949" s="3244"/>
      <c r="G949" s="3244"/>
      <c r="H949" s="3244"/>
      <c r="I949" s="3245"/>
      <c r="J949" s="3245"/>
      <c r="K949" s="3245"/>
      <c r="L949" s="3245"/>
    </row>
    <row r="950" spans="1:12" ht="15.75" customHeight="1">
      <c r="A950" s="3244"/>
      <c r="B950" s="3244"/>
      <c r="C950" s="3244"/>
      <c r="D950" s="3244"/>
      <c r="E950" s="3244"/>
      <c r="F950" s="3244"/>
      <c r="G950" s="3244"/>
      <c r="H950" s="3244"/>
      <c r="I950" s="3245"/>
      <c r="J950" s="3245"/>
      <c r="K950" s="3245"/>
      <c r="L950" s="3245"/>
    </row>
    <row r="951" spans="1:12" ht="15.75" customHeight="1">
      <c r="A951" s="3244"/>
      <c r="B951" s="3244"/>
      <c r="C951" s="3244"/>
      <c r="D951" s="3244"/>
      <c r="E951" s="3244"/>
      <c r="F951" s="3244"/>
      <c r="G951" s="3244"/>
      <c r="H951" s="3244"/>
      <c r="I951" s="3245"/>
      <c r="J951" s="3245"/>
      <c r="K951" s="3245"/>
      <c r="L951" s="3245"/>
    </row>
    <row r="952" spans="1:12" ht="15.75" customHeight="1">
      <c r="A952" s="3244"/>
      <c r="B952" s="3244"/>
      <c r="C952" s="3244"/>
      <c r="D952" s="3244"/>
      <c r="E952" s="3244"/>
      <c r="F952" s="3244"/>
      <c r="G952" s="3244"/>
      <c r="H952" s="3244"/>
      <c r="I952" s="3245"/>
      <c r="J952" s="3245"/>
      <c r="K952" s="3245"/>
      <c r="L952" s="3245"/>
    </row>
    <row r="953" spans="1:12" ht="15.75" customHeight="1">
      <c r="A953" s="3244"/>
      <c r="B953" s="3244"/>
      <c r="C953" s="3244"/>
      <c r="D953" s="3244"/>
      <c r="E953" s="3244"/>
      <c r="F953" s="3244"/>
      <c r="G953" s="3244"/>
      <c r="H953" s="3244"/>
      <c r="I953" s="3245"/>
      <c r="J953" s="3245"/>
      <c r="K953" s="3245"/>
      <c r="L953" s="3245"/>
    </row>
    <row r="954" spans="1:12" ht="15.75" customHeight="1">
      <c r="A954" s="3244"/>
      <c r="B954" s="3244"/>
      <c r="C954" s="3244"/>
      <c r="D954" s="3244"/>
      <c r="E954" s="3244"/>
      <c r="F954" s="3244"/>
      <c r="G954" s="3244"/>
      <c r="H954" s="3244"/>
      <c r="I954" s="3245"/>
      <c r="J954" s="3245"/>
      <c r="K954" s="3245"/>
      <c r="L954" s="3245"/>
    </row>
    <row r="955" spans="1:12" ht="15.75" customHeight="1">
      <c r="A955" s="3244"/>
      <c r="B955" s="3244"/>
      <c r="C955" s="3244"/>
      <c r="D955" s="3244"/>
      <c r="E955" s="3244"/>
      <c r="F955" s="3244"/>
      <c r="G955" s="3244"/>
      <c r="H955" s="3244"/>
      <c r="I955" s="3245"/>
      <c r="J955" s="3245"/>
      <c r="K955" s="3245"/>
      <c r="L955" s="3245"/>
    </row>
    <row r="956" spans="1:12" ht="15.75" customHeight="1">
      <c r="A956" s="3244"/>
      <c r="B956" s="3244"/>
      <c r="C956" s="3244"/>
      <c r="D956" s="3244"/>
      <c r="E956" s="3244"/>
      <c r="F956" s="3244"/>
      <c r="G956" s="3244"/>
      <c r="H956" s="3244"/>
      <c r="I956" s="3245"/>
      <c r="J956" s="3245"/>
      <c r="K956" s="3245"/>
      <c r="L956" s="3245"/>
    </row>
    <row r="957" spans="1:12" ht="15.75" customHeight="1">
      <c r="A957" s="3244"/>
      <c r="B957" s="3244"/>
      <c r="C957" s="3244"/>
      <c r="D957" s="3244"/>
      <c r="E957" s="3244"/>
      <c r="F957" s="3244"/>
      <c r="G957" s="3244"/>
      <c r="H957" s="3244"/>
      <c r="I957" s="3245"/>
      <c r="J957" s="3245"/>
      <c r="K957" s="3245"/>
      <c r="L957" s="3245"/>
    </row>
    <row r="958" spans="1:12" ht="15.75" customHeight="1">
      <c r="A958" s="3244"/>
      <c r="B958" s="3244"/>
      <c r="C958" s="3244"/>
      <c r="D958" s="3244"/>
      <c r="E958" s="3244"/>
      <c r="F958" s="3244"/>
      <c r="G958" s="3244"/>
      <c r="H958" s="3244"/>
      <c r="I958" s="3245"/>
      <c r="J958" s="3245"/>
      <c r="K958" s="3245"/>
      <c r="L958" s="3245"/>
    </row>
    <row r="959" spans="1:12" ht="15.75" customHeight="1">
      <c r="A959" s="3244"/>
      <c r="B959" s="3244"/>
      <c r="C959" s="3244"/>
      <c r="D959" s="3244"/>
      <c r="E959" s="3244"/>
      <c r="F959" s="3244"/>
      <c r="G959" s="3244"/>
      <c r="H959" s="3244"/>
      <c r="I959" s="3245"/>
      <c r="J959" s="3245"/>
      <c r="K959" s="3245"/>
      <c r="L959" s="3245"/>
    </row>
    <row r="960" spans="1:12" ht="15.75" customHeight="1">
      <c r="A960" s="3244"/>
      <c r="B960" s="3244"/>
      <c r="C960" s="3244"/>
      <c r="D960" s="3244"/>
      <c r="E960" s="3244"/>
      <c r="F960" s="3244"/>
      <c r="G960" s="3244"/>
      <c r="H960" s="3244"/>
      <c r="I960" s="3245"/>
      <c r="J960" s="3245"/>
      <c r="K960" s="3245"/>
      <c r="L960" s="3245"/>
    </row>
    <row r="961" spans="1:12" ht="15.75" customHeight="1">
      <c r="A961" s="3244"/>
      <c r="B961" s="3244"/>
      <c r="C961" s="3244"/>
      <c r="D961" s="3244"/>
      <c r="E961" s="3244"/>
      <c r="F961" s="3244"/>
      <c r="G961" s="3244"/>
      <c r="H961" s="3244"/>
      <c r="I961" s="3245"/>
      <c r="J961" s="3245"/>
      <c r="K961" s="3245"/>
      <c r="L961" s="3245"/>
    </row>
    <row r="962" spans="1:12" ht="15.75" customHeight="1">
      <c r="A962" s="3244"/>
      <c r="B962" s="3244"/>
      <c r="C962" s="3244"/>
      <c r="D962" s="3244"/>
      <c r="E962" s="3244"/>
      <c r="F962" s="3244"/>
      <c r="G962" s="3244"/>
      <c r="H962" s="3244"/>
      <c r="I962" s="3245"/>
      <c r="J962" s="3245"/>
      <c r="K962" s="3245"/>
      <c r="L962" s="3245"/>
    </row>
    <row r="963" spans="1:12" ht="15.75" customHeight="1">
      <c r="A963" s="3244"/>
      <c r="B963" s="3244"/>
      <c r="C963" s="3244"/>
      <c r="D963" s="3244"/>
      <c r="E963" s="3244"/>
      <c r="F963" s="3244"/>
      <c r="G963" s="3244"/>
      <c r="H963" s="3244"/>
      <c r="I963" s="3245"/>
      <c r="J963" s="3245"/>
      <c r="K963" s="3245"/>
      <c r="L963" s="3245"/>
    </row>
    <row r="964" spans="1:12" ht="15.75" customHeight="1">
      <c r="A964" s="3244"/>
      <c r="B964" s="3244"/>
      <c r="C964" s="3244"/>
      <c r="D964" s="3244"/>
      <c r="E964" s="3244"/>
      <c r="F964" s="3244"/>
      <c r="G964" s="3244"/>
      <c r="H964" s="3244"/>
      <c r="I964" s="3245"/>
      <c r="J964" s="3245"/>
      <c r="K964" s="3245"/>
      <c r="L964" s="3245"/>
    </row>
    <row r="965" spans="1:12" ht="15.75" customHeight="1">
      <c r="A965" s="3244"/>
      <c r="B965" s="3244"/>
      <c r="C965" s="3244"/>
      <c r="D965" s="3244"/>
      <c r="E965" s="3244"/>
      <c r="F965" s="3244"/>
      <c r="G965" s="3244"/>
      <c r="H965" s="3244"/>
      <c r="I965" s="3245"/>
      <c r="J965" s="3245"/>
      <c r="K965" s="3245"/>
      <c r="L965" s="3245"/>
    </row>
    <row r="966" spans="1:12" ht="15.75" customHeight="1">
      <c r="A966" s="3244"/>
      <c r="B966" s="3244"/>
      <c r="C966" s="3244"/>
      <c r="D966" s="3244"/>
      <c r="E966" s="3244"/>
      <c r="F966" s="3244"/>
      <c r="G966" s="3244"/>
      <c r="H966" s="3244"/>
      <c r="I966" s="3245"/>
      <c r="J966" s="3245"/>
      <c r="K966" s="3245"/>
      <c r="L966" s="3245"/>
    </row>
    <row r="967" spans="1:12" ht="15.75" customHeight="1">
      <c r="A967" s="3244"/>
      <c r="B967" s="3244"/>
      <c r="C967" s="3244"/>
      <c r="D967" s="3244"/>
      <c r="E967" s="3244"/>
      <c r="F967" s="3244"/>
      <c r="G967" s="3244"/>
      <c r="H967" s="3244"/>
      <c r="I967" s="3245"/>
      <c r="J967" s="3245"/>
      <c r="K967" s="3245"/>
      <c r="L967" s="3245"/>
    </row>
    <row r="968" spans="1:12" ht="15.75" customHeight="1">
      <c r="A968" s="3244"/>
      <c r="B968" s="3244"/>
      <c r="C968" s="3244"/>
      <c r="D968" s="3244"/>
      <c r="E968" s="3244"/>
      <c r="F968" s="3244"/>
      <c r="G968" s="3244"/>
      <c r="H968" s="3244"/>
      <c r="I968" s="3245"/>
      <c r="J968" s="3245"/>
      <c r="K968" s="3245"/>
      <c r="L968" s="3245"/>
    </row>
    <row r="969" spans="1:12" ht="15.75" customHeight="1">
      <c r="A969" s="3244"/>
      <c r="B969" s="3244"/>
      <c r="C969" s="3244"/>
      <c r="D969" s="3244"/>
      <c r="E969" s="3244"/>
      <c r="F969" s="3244"/>
      <c r="G969" s="3244"/>
      <c r="H969" s="3244"/>
      <c r="I969" s="3245"/>
      <c r="J969" s="3245"/>
      <c r="K969" s="3245"/>
      <c r="L969" s="3245"/>
    </row>
    <row r="970" spans="1:12" ht="15.75" customHeight="1">
      <c r="A970" s="3244"/>
      <c r="B970" s="3244"/>
      <c r="C970" s="3244"/>
      <c r="D970" s="3244"/>
      <c r="E970" s="3244"/>
      <c r="F970" s="3244"/>
      <c r="G970" s="3244"/>
      <c r="H970" s="3244"/>
      <c r="I970" s="3245"/>
      <c r="J970" s="3245"/>
      <c r="K970" s="3245"/>
      <c r="L970" s="3245"/>
    </row>
    <row r="971" spans="1:12" ht="15.75" customHeight="1">
      <c r="A971" s="3244"/>
      <c r="B971" s="3244"/>
      <c r="C971" s="3244"/>
      <c r="D971" s="3244"/>
      <c r="E971" s="3244"/>
      <c r="F971" s="3244"/>
      <c r="G971" s="3244"/>
      <c r="H971" s="3244"/>
      <c r="I971" s="3245"/>
      <c r="J971" s="3245"/>
      <c r="K971" s="3245"/>
      <c r="L971" s="3245"/>
    </row>
    <row r="972" spans="1:12" ht="15.75" customHeight="1">
      <c r="A972" s="3244"/>
      <c r="B972" s="3244"/>
      <c r="C972" s="3244"/>
      <c r="D972" s="3244"/>
      <c r="E972" s="3244"/>
      <c r="F972" s="3244"/>
      <c r="G972" s="3244"/>
      <c r="H972" s="3244"/>
      <c r="I972" s="3245"/>
      <c r="J972" s="3245"/>
      <c r="K972" s="3245"/>
      <c r="L972" s="3245"/>
    </row>
    <row r="973" spans="1:12" ht="15.75" customHeight="1">
      <c r="A973" s="3244"/>
      <c r="B973" s="3244"/>
      <c r="C973" s="3244"/>
      <c r="D973" s="3244"/>
      <c r="E973" s="3244"/>
      <c r="F973" s="3244"/>
      <c r="G973" s="3244"/>
      <c r="H973" s="3244"/>
      <c r="I973" s="3245"/>
      <c r="J973" s="3245"/>
      <c r="K973" s="3245"/>
      <c r="L973" s="3245"/>
    </row>
    <row r="974" spans="1:12" ht="15.75" customHeight="1">
      <c r="A974" s="3244"/>
      <c r="B974" s="3244"/>
      <c r="C974" s="3244"/>
      <c r="D974" s="3244"/>
      <c r="E974" s="3244"/>
      <c r="F974" s="3244"/>
      <c r="G974" s="3244"/>
      <c r="H974" s="3244"/>
      <c r="I974" s="3245"/>
      <c r="J974" s="3245"/>
      <c r="K974" s="3245"/>
      <c r="L974" s="3245"/>
    </row>
    <row r="975" spans="1:12" ht="15.75" customHeight="1">
      <c r="A975" s="3244"/>
      <c r="B975" s="3244"/>
      <c r="C975" s="3244"/>
      <c r="D975" s="3244"/>
      <c r="E975" s="3244"/>
      <c r="F975" s="3244"/>
      <c r="G975" s="3244"/>
      <c r="H975" s="3244"/>
      <c r="I975" s="3245"/>
      <c r="J975" s="3245"/>
      <c r="K975" s="3245"/>
      <c r="L975" s="3245"/>
    </row>
    <row r="976" spans="1:12" ht="15.75" customHeight="1">
      <c r="A976" s="3244"/>
      <c r="B976" s="3244"/>
      <c r="C976" s="3244"/>
      <c r="D976" s="3244"/>
      <c r="E976" s="3244"/>
      <c r="F976" s="3244"/>
      <c r="G976" s="3244"/>
      <c r="H976" s="3244"/>
      <c r="I976" s="3245"/>
      <c r="J976" s="3245"/>
      <c r="K976" s="3245"/>
      <c r="L976" s="3245"/>
    </row>
    <row r="977" spans="1:12" ht="15.75" customHeight="1">
      <c r="A977" s="3244"/>
      <c r="B977" s="3244"/>
      <c r="C977" s="3244"/>
      <c r="D977" s="3244"/>
      <c r="E977" s="3244"/>
      <c r="F977" s="3244"/>
      <c r="G977" s="3244"/>
      <c r="H977" s="3244"/>
      <c r="I977" s="3245"/>
      <c r="J977" s="3245"/>
      <c r="K977" s="3245"/>
      <c r="L977" s="3245"/>
    </row>
    <row r="978" spans="1:12" ht="15.75" customHeight="1">
      <c r="A978" s="3244"/>
      <c r="B978" s="3244"/>
      <c r="C978" s="3244"/>
      <c r="D978" s="3244"/>
      <c r="E978" s="3244"/>
      <c r="F978" s="3244"/>
      <c r="G978" s="3244"/>
      <c r="H978" s="3244"/>
      <c r="I978" s="3245"/>
      <c r="J978" s="3245"/>
      <c r="K978" s="3245"/>
      <c r="L978" s="3245"/>
    </row>
    <row r="979" spans="1:12" ht="15.75" customHeight="1">
      <c r="A979" s="3244"/>
      <c r="B979" s="3244"/>
      <c r="C979" s="3244"/>
      <c r="D979" s="3244"/>
      <c r="E979" s="3244"/>
      <c r="F979" s="3244"/>
      <c r="G979" s="3244"/>
      <c r="H979" s="3244"/>
      <c r="I979" s="3245"/>
      <c r="J979" s="3245"/>
      <c r="K979" s="3245"/>
      <c r="L979" s="3245"/>
    </row>
    <row r="980" spans="1:12" ht="15.75" customHeight="1">
      <c r="A980" s="3244"/>
      <c r="B980" s="3244"/>
      <c r="C980" s="3244"/>
      <c r="D980" s="3244"/>
      <c r="E980" s="3244"/>
      <c r="F980" s="3244"/>
      <c r="G980" s="3244"/>
      <c r="H980" s="3244"/>
      <c r="I980" s="3245"/>
      <c r="J980" s="3245"/>
      <c r="K980" s="3245"/>
      <c r="L980" s="3245"/>
    </row>
    <row r="981" spans="1:12" ht="15.75" customHeight="1">
      <c r="A981" s="3244"/>
      <c r="B981" s="3244"/>
      <c r="C981" s="3244"/>
      <c r="D981" s="3244"/>
      <c r="E981" s="3244"/>
      <c r="F981" s="3244"/>
      <c r="G981" s="3244"/>
      <c r="H981" s="3244"/>
      <c r="I981" s="3245"/>
      <c r="J981" s="3245"/>
      <c r="K981" s="3245"/>
      <c r="L981" s="3245"/>
    </row>
    <row r="982" spans="1:12" ht="15.75" customHeight="1">
      <c r="A982" s="3244"/>
      <c r="B982" s="3244"/>
      <c r="C982" s="3244"/>
      <c r="D982" s="3244"/>
      <c r="E982" s="3244"/>
      <c r="F982" s="3244"/>
      <c r="G982" s="3244"/>
      <c r="H982" s="3244"/>
      <c r="I982" s="3245"/>
      <c r="J982" s="3245"/>
      <c r="K982" s="3245"/>
      <c r="L982" s="3245"/>
    </row>
    <row r="983" spans="1:12" ht="15.75" customHeight="1">
      <c r="A983" s="3244"/>
      <c r="B983" s="3244"/>
      <c r="C983" s="3244"/>
      <c r="D983" s="3244"/>
      <c r="E983" s="3244"/>
      <c r="F983" s="3244"/>
      <c r="G983" s="3244"/>
      <c r="H983" s="3244"/>
      <c r="I983" s="3245"/>
      <c r="J983" s="3245"/>
      <c r="K983" s="3245"/>
      <c r="L983" s="3245"/>
    </row>
    <row r="984" spans="1:12" ht="15.75" customHeight="1">
      <c r="A984" s="3244"/>
      <c r="B984" s="3244"/>
      <c r="C984" s="3244"/>
      <c r="D984" s="3244"/>
      <c r="E984" s="3244"/>
      <c r="F984" s="3244"/>
      <c r="G984" s="3244"/>
      <c r="H984" s="3244"/>
      <c r="I984" s="3245"/>
      <c r="J984" s="3245"/>
      <c r="K984" s="3245"/>
      <c r="L984" s="3245"/>
    </row>
    <row r="985" spans="1:12" ht="15.75" customHeight="1">
      <c r="A985" s="3244"/>
      <c r="B985" s="3244"/>
      <c r="C985" s="3244"/>
      <c r="D985" s="3244"/>
      <c r="E985" s="3244"/>
      <c r="F985" s="3244"/>
      <c r="G985" s="3244"/>
      <c r="H985" s="3244"/>
      <c r="I985" s="3245"/>
      <c r="J985" s="3245"/>
      <c r="K985" s="3245"/>
      <c r="L985" s="3245"/>
    </row>
    <row r="986" spans="1:12" ht="15.75" customHeight="1">
      <c r="A986" s="3244"/>
      <c r="B986" s="3244"/>
      <c r="C986" s="3244"/>
      <c r="D986" s="3244"/>
      <c r="E986" s="3244"/>
      <c r="F986" s="3244"/>
      <c r="G986" s="3244"/>
      <c r="H986" s="3244"/>
      <c r="I986" s="3245"/>
      <c r="J986" s="3245"/>
      <c r="K986" s="3245"/>
      <c r="L986" s="3245"/>
    </row>
    <row r="987" spans="1:12" ht="15.75" customHeight="1">
      <c r="A987" s="3244"/>
      <c r="B987" s="3244"/>
      <c r="C987" s="3244"/>
      <c r="D987" s="3244"/>
      <c r="E987" s="3244"/>
      <c r="F987" s="3244"/>
      <c r="G987" s="3244"/>
      <c r="H987" s="3244"/>
      <c r="I987" s="3245"/>
      <c r="J987" s="3245"/>
      <c r="K987" s="3245"/>
      <c r="L987" s="3245"/>
    </row>
    <row r="988" spans="1:12" ht="15.75" customHeight="1">
      <c r="A988" s="3244"/>
      <c r="B988" s="3244"/>
      <c r="C988" s="3244"/>
      <c r="D988" s="3244"/>
      <c r="E988" s="3244"/>
      <c r="F988" s="3244"/>
      <c r="G988" s="3244"/>
      <c r="H988" s="3244"/>
      <c r="I988" s="3245"/>
      <c r="J988" s="3245"/>
      <c r="K988" s="3245"/>
      <c r="L988" s="3245"/>
    </row>
    <row r="989" spans="1:12" ht="15.75" customHeight="1">
      <c r="A989" s="3244"/>
      <c r="B989" s="3244"/>
      <c r="C989" s="3244"/>
      <c r="D989" s="3244"/>
      <c r="E989" s="3244"/>
      <c r="F989" s="3244"/>
      <c r="G989" s="3244"/>
      <c r="H989" s="3244"/>
      <c r="I989" s="3245"/>
      <c r="J989" s="3245"/>
      <c r="K989" s="3245"/>
      <c r="L989" s="3245"/>
    </row>
    <row r="990" spans="1:12" ht="15.75" customHeight="1">
      <c r="A990" s="3244"/>
      <c r="B990" s="3244"/>
      <c r="C990" s="3244"/>
      <c r="D990" s="3244"/>
      <c r="E990" s="3244"/>
      <c r="F990" s="3244"/>
      <c r="G990" s="3244"/>
      <c r="H990" s="3244"/>
      <c r="I990" s="3245"/>
      <c r="J990" s="3245"/>
      <c r="K990" s="3245"/>
      <c r="L990" s="3245"/>
    </row>
    <row r="991" spans="1:12" ht="15.75" customHeight="1">
      <c r="A991" s="3244"/>
      <c r="B991" s="3244"/>
      <c r="C991" s="3244"/>
      <c r="D991" s="3244"/>
      <c r="E991" s="3244"/>
      <c r="F991" s="3244"/>
      <c r="G991" s="3244"/>
      <c r="H991" s="3244"/>
      <c r="I991" s="3245"/>
      <c r="J991" s="3245"/>
      <c r="K991" s="3245"/>
      <c r="L991" s="3245"/>
    </row>
    <row r="992" spans="1:12" ht="15.75" customHeight="1">
      <c r="A992" s="3244"/>
      <c r="B992" s="3244"/>
      <c r="C992" s="3244"/>
      <c r="D992" s="3244"/>
      <c r="E992" s="3244"/>
      <c r="F992" s="3244"/>
      <c r="G992" s="3244"/>
      <c r="H992" s="3244"/>
      <c r="I992" s="3245"/>
      <c r="J992" s="3245"/>
      <c r="K992" s="3245"/>
      <c r="L992" s="3245"/>
    </row>
    <row r="993" spans="1:12" ht="15.75" customHeight="1">
      <c r="A993" s="3244"/>
      <c r="B993" s="3244"/>
      <c r="C993" s="3244"/>
      <c r="D993" s="3244"/>
      <c r="E993" s="3244"/>
      <c r="F993" s="3244"/>
      <c r="G993" s="3244"/>
      <c r="H993" s="3244"/>
      <c r="I993" s="3245"/>
      <c r="J993" s="3245"/>
      <c r="K993" s="3245"/>
      <c r="L993" s="3245"/>
    </row>
    <row r="994" spans="1:12" ht="15.75" customHeight="1">
      <c r="A994" s="3244"/>
      <c r="B994" s="3244"/>
      <c r="C994" s="3244"/>
      <c r="D994" s="3244"/>
      <c r="E994" s="3244"/>
      <c r="F994" s="3244"/>
      <c r="G994" s="3244"/>
      <c r="H994" s="3244"/>
      <c r="I994" s="3245"/>
      <c r="J994" s="3245"/>
      <c r="K994" s="3245"/>
      <c r="L994" s="3245"/>
    </row>
    <row r="995" spans="1:12" ht="15.75" customHeight="1">
      <c r="A995" s="3244"/>
      <c r="B995" s="3244"/>
      <c r="C995" s="3244"/>
      <c r="D995" s="3244"/>
      <c r="E995" s="3244"/>
      <c r="F995" s="3244"/>
      <c r="G995" s="3244"/>
      <c r="H995" s="3244"/>
      <c r="I995" s="3245"/>
      <c r="J995" s="3245"/>
      <c r="K995" s="3245"/>
      <c r="L995" s="3245"/>
    </row>
    <row r="996" spans="1:12" ht="15.75" customHeight="1">
      <c r="A996" s="3244"/>
      <c r="B996" s="3244"/>
      <c r="C996" s="3244"/>
      <c r="D996" s="3244"/>
      <c r="E996" s="3244"/>
      <c r="F996" s="3244"/>
      <c r="G996" s="3244"/>
      <c r="H996" s="3244"/>
      <c r="I996" s="3245"/>
      <c r="J996" s="3245"/>
      <c r="K996" s="3245"/>
      <c r="L996" s="3245"/>
    </row>
    <row r="997" spans="1:12" ht="15.75" customHeight="1">
      <c r="A997" s="3244"/>
      <c r="B997" s="3244"/>
      <c r="C997" s="3244"/>
      <c r="D997" s="3244"/>
      <c r="E997" s="3244"/>
      <c r="F997" s="3244"/>
      <c r="G997" s="3244"/>
      <c r="H997" s="3244"/>
      <c r="I997" s="3245"/>
      <c r="J997" s="3245"/>
      <c r="K997" s="3245"/>
      <c r="L997" s="3245"/>
    </row>
    <row r="998" spans="1:12" ht="15.75" customHeight="1">
      <c r="A998" s="3244"/>
      <c r="B998" s="3244"/>
      <c r="C998" s="3244"/>
      <c r="D998" s="3244"/>
      <c r="E998" s="3244"/>
      <c r="F998" s="3244"/>
      <c r="G998" s="3244"/>
      <c r="H998" s="3244"/>
      <c r="I998" s="3245"/>
      <c r="J998" s="3245"/>
      <c r="K998" s="3245"/>
      <c r="L998" s="3245"/>
    </row>
    <row r="999" spans="1:12" ht="15.75" customHeight="1">
      <c r="A999" s="3244"/>
      <c r="B999" s="3244"/>
      <c r="C999" s="3244"/>
      <c r="D999" s="3244"/>
      <c r="E999" s="3244"/>
      <c r="F999" s="3244"/>
      <c r="G999" s="3244"/>
      <c r="H999" s="3244"/>
      <c r="I999" s="3245"/>
      <c r="J999" s="3245"/>
      <c r="K999" s="3245"/>
      <c r="L999" s="3245"/>
    </row>
    <row r="1000" spans="1:12" ht="15.75" customHeight="1">
      <c r="A1000" s="3244"/>
      <c r="B1000" s="3244"/>
      <c r="C1000" s="3244"/>
      <c r="D1000" s="3244"/>
      <c r="E1000" s="3244"/>
      <c r="F1000" s="3244"/>
      <c r="G1000" s="3244"/>
      <c r="H1000" s="3244"/>
      <c r="I1000" s="3245"/>
      <c r="J1000" s="3245"/>
      <c r="K1000" s="3245"/>
      <c r="L1000" s="3245"/>
    </row>
    <row r="1001" spans="1:12" ht="15.75" customHeight="1">
      <c r="A1001" s="3244"/>
      <c r="B1001" s="3244"/>
      <c r="C1001" s="3244"/>
      <c r="D1001" s="3244"/>
      <c r="E1001" s="3244"/>
      <c r="F1001" s="3244"/>
      <c r="G1001" s="3244"/>
      <c r="H1001" s="3244"/>
      <c r="I1001" s="3245"/>
      <c r="J1001" s="3245"/>
      <c r="K1001" s="3245"/>
      <c r="L1001" s="3245"/>
    </row>
    <row r="1002" spans="1:12" ht="15.75" customHeight="1">
      <c r="A1002" s="3244"/>
      <c r="B1002" s="3244"/>
      <c r="C1002" s="3244"/>
      <c r="D1002" s="3244"/>
      <c r="E1002" s="3244"/>
      <c r="F1002" s="3244"/>
      <c r="G1002" s="3244"/>
      <c r="H1002" s="3244"/>
      <c r="I1002" s="3245"/>
      <c r="J1002" s="3245"/>
      <c r="K1002" s="3245"/>
      <c r="L1002" s="3245"/>
    </row>
    <row r="1003" spans="1:12" ht="15.75" customHeight="1">
      <c r="A1003" s="3244"/>
      <c r="B1003" s="3244"/>
      <c r="C1003" s="3244"/>
      <c r="D1003" s="3244"/>
      <c r="E1003" s="3244"/>
      <c r="F1003" s="3244"/>
      <c r="G1003" s="3244"/>
      <c r="H1003" s="3244"/>
      <c r="I1003" s="3245"/>
      <c r="J1003" s="3245"/>
      <c r="K1003" s="3245"/>
      <c r="L1003" s="3245"/>
    </row>
    <row r="1004" spans="1:12" ht="15.75" customHeight="1">
      <c r="A1004" s="3244"/>
      <c r="B1004" s="3244"/>
      <c r="C1004" s="3244"/>
      <c r="D1004" s="3244"/>
      <c r="E1004" s="3244"/>
      <c r="F1004" s="3244"/>
      <c r="G1004" s="3244"/>
      <c r="H1004" s="3244"/>
      <c r="I1004" s="3245"/>
      <c r="J1004" s="3245"/>
      <c r="K1004" s="3245"/>
      <c r="L1004" s="3245"/>
    </row>
    <row r="1005" spans="1:12" ht="15.75" customHeight="1">
      <c r="A1005" s="3244"/>
      <c r="B1005" s="3244"/>
      <c r="C1005" s="3244"/>
      <c r="D1005" s="3244"/>
      <c r="E1005" s="3244"/>
      <c r="F1005" s="3244"/>
      <c r="G1005" s="3244"/>
      <c r="H1005" s="3244"/>
      <c r="I1005" s="3245"/>
      <c r="J1005" s="3245"/>
      <c r="K1005" s="3245"/>
      <c r="L1005" s="3245"/>
    </row>
    <row r="1006" spans="1:12" ht="15.75" customHeight="1">
      <c r="A1006" s="3244"/>
      <c r="B1006" s="3244"/>
      <c r="C1006" s="3244"/>
      <c r="D1006" s="3244"/>
      <c r="E1006" s="3244"/>
      <c r="F1006" s="3244"/>
      <c r="G1006" s="3244"/>
      <c r="H1006" s="3244"/>
      <c r="I1006" s="3245"/>
      <c r="J1006" s="3245"/>
      <c r="K1006" s="3245"/>
      <c r="L1006" s="3245"/>
    </row>
    <row r="1007" spans="1:12" ht="15.75" customHeight="1">
      <c r="A1007" s="3244"/>
      <c r="B1007" s="3244"/>
      <c r="C1007" s="3244"/>
      <c r="D1007" s="3244"/>
      <c r="E1007" s="3244"/>
      <c r="F1007" s="3244"/>
      <c r="G1007" s="3244"/>
      <c r="H1007" s="3244"/>
      <c r="I1007" s="3245"/>
      <c r="J1007" s="3245"/>
      <c r="K1007" s="3245"/>
      <c r="L1007" s="3245"/>
    </row>
    <row r="1008" spans="1:12" ht="15.75" customHeight="1">
      <c r="A1008" s="3244"/>
      <c r="B1008" s="3244"/>
      <c r="C1008" s="3244"/>
      <c r="D1008" s="3244"/>
      <c r="E1008" s="3244"/>
      <c r="F1008" s="3244"/>
      <c r="G1008" s="3244"/>
      <c r="H1008" s="3244"/>
      <c r="I1008" s="3245"/>
      <c r="J1008" s="3245"/>
      <c r="K1008" s="3245"/>
      <c r="L1008" s="3245"/>
    </row>
    <row r="1009" spans="1:12" ht="15.75" customHeight="1">
      <c r="A1009" s="3244"/>
      <c r="B1009" s="3244"/>
      <c r="C1009" s="3244"/>
      <c r="D1009" s="3244"/>
      <c r="E1009" s="3244"/>
      <c r="F1009" s="3244"/>
      <c r="G1009" s="3244"/>
      <c r="H1009" s="3244"/>
      <c r="I1009" s="3245"/>
      <c r="J1009" s="3245"/>
      <c r="K1009" s="3245"/>
      <c r="L1009" s="3245"/>
    </row>
    <row r="1010" spans="1:12" ht="15.75" customHeight="1">
      <c r="A1010" s="3244"/>
      <c r="B1010" s="3244"/>
      <c r="C1010" s="3244"/>
      <c r="D1010" s="3244"/>
      <c r="E1010" s="3244"/>
      <c r="F1010" s="3244"/>
      <c r="G1010" s="3244"/>
      <c r="H1010" s="3244"/>
      <c r="I1010" s="3245"/>
      <c r="J1010" s="3245"/>
      <c r="K1010" s="3245"/>
      <c r="L1010" s="3245"/>
    </row>
    <row r="1011" spans="1:12" ht="15.75" customHeight="1">
      <c r="A1011" s="3244"/>
      <c r="B1011" s="3244"/>
      <c r="C1011" s="3244"/>
      <c r="D1011" s="3244"/>
      <c r="E1011" s="3244"/>
      <c r="F1011" s="3244"/>
      <c r="G1011" s="3244"/>
      <c r="H1011" s="3244"/>
      <c r="I1011" s="3245"/>
      <c r="J1011" s="3245"/>
      <c r="K1011" s="3245"/>
      <c r="L1011" s="3245"/>
    </row>
    <row r="1012" spans="1:12" ht="15.75" customHeight="1">
      <c r="A1012" s="3244"/>
      <c r="B1012" s="3244"/>
      <c r="C1012" s="3244"/>
      <c r="D1012" s="3244"/>
      <c r="E1012" s="3244"/>
      <c r="F1012" s="3244"/>
      <c r="G1012" s="3244"/>
      <c r="H1012" s="3244"/>
      <c r="I1012" s="3245"/>
      <c r="J1012" s="3245"/>
      <c r="K1012" s="3245"/>
      <c r="L1012" s="3245"/>
    </row>
    <row r="1013" spans="1:12" ht="15.75" customHeight="1">
      <c r="A1013" s="3244"/>
      <c r="B1013" s="3244"/>
      <c r="C1013" s="3244"/>
      <c r="D1013" s="3244"/>
      <c r="E1013" s="3244"/>
      <c r="F1013" s="3244"/>
      <c r="G1013" s="3244"/>
      <c r="H1013" s="3244"/>
      <c r="I1013" s="3245"/>
      <c r="J1013" s="3245"/>
      <c r="K1013" s="3245"/>
      <c r="L1013" s="3245"/>
    </row>
    <row r="1014" spans="1:12" ht="15.75" customHeight="1">
      <c r="A1014" s="3244"/>
      <c r="B1014" s="3244"/>
      <c r="C1014" s="3244"/>
      <c r="D1014" s="3244"/>
      <c r="E1014" s="3244"/>
      <c r="F1014" s="3244"/>
      <c r="G1014" s="3244"/>
      <c r="H1014" s="3244"/>
      <c r="I1014" s="3245"/>
      <c r="J1014" s="3245"/>
      <c r="K1014" s="3245"/>
      <c r="L1014" s="3245"/>
    </row>
    <row r="1015" spans="1:12" ht="15.75" customHeight="1">
      <c r="A1015" s="3244"/>
      <c r="B1015" s="3244"/>
      <c r="C1015" s="3244"/>
      <c r="D1015" s="3244"/>
      <c r="E1015" s="3244"/>
      <c r="F1015" s="3244"/>
      <c r="G1015" s="3244"/>
      <c r="H1015" s="3244"/>
      <c r="I1015" s="3245"/>
      <c r="J1015" s="3245"/>
      <c r="K1015" s="3245"/>
      <c r="L1015" s="3245"/>
    </row>
    <row r="1016" spans="1:12" ht="15.75" customHeight="1">
      <c r="A1016" s="3244"/>
      <c r="B1016" s="3244"/>
      <c r="C1016" s="3244"/>
      <c r="D1016" s="3244"/>
      <c r="E1016" s="3244"/>
      <c r="F1016" s="3244"/>
      <c r="G1016" s="3244"/>
      <c r="H1016" s="3244"/>
      <c r="I1016" s="3245"/>
      <c r="J1016" s="3245"/>
      <c r="K1016" s="3245"/>
      <c r="L1016" s="3245"/>
    </row>
    <row r="1017" spans="1:12" ht="15.75" customHeight="1">
      <c r="A1017" s="3244"/>
      <c r="B1017" s="3244"/>
      <c r="C1017" s="3244"/>
      <c r="D1017" s="3244"/>
      <c r="E1017" s="3244"/>
      <c r="F1017" s="3244"/>
      <c r="G1017" s="3244"/>
      <c r="H1017" s="3244"/>
      <c r="I1017" s="3245"/>
      <c r="J1017" s="3245"/>
      <c r="K1017" s="3245"/>
      <c r="L1017" s="3245"/>
    </row>
    <row r="1018" spans="1:12" ht="15.75" customHeight="1">
      <c r="A1018" s="3244"/>
      <c r="B1018" s="3244"/>
      <c r="C1018" s="3244"/>
      <c r="D1018" s="3244"/>
      <c r="E1018" s="3244"/>
      <c r="F1018" s="3244"/>
      <c r="G1018" s="3244"/>
      <c r="H1018" s="3244"/>
      <c r="I1018" s="3245"/>
      <c r="J1018" s="3245"/>
      <c r="K1018" s="3245"/>
      <c r="L1018" s="3245"/>
    </row>
    <row r="1019" spans="1:12" ht="15.75" customHeight="1">
      <c r="A1019" s="3244"/>
      <c r="B1019" s="3244"/>
      <c r="C1019" s="3244"/>
      <c r="D1019" s="3244"/>
      <c r="E1019" s="3244"/>
      <c r="F1019" s="3244"/>
      <c r="G1019" s="3244"/>
      <c r="H1019" s="3244"/>
      <c r="I1019" s="3245"/>
      <c r="J1019" s="3245"/>
      <c r="K1019" s="3245"/>
      <c r="L1019" s="3245"/>
    </row>
    <row r="1020" spans="1:12" ht="15.75" customHeight="1">
      <c r="A1020" s="3244"/>
      <c r="B1020" s="3244"/>
      <c r="C1020" s="3244"/>
      <c r="D1020" s="3244"/>
      <c r="E1020" s="3244"/>
      <c r="F1020" s="3244"/>
      <c r="G1020" s="3244"/>
      <c r="H1020" s="3244"/>
      <c r="I1020" s="3245"/>
      <c r="J1020" s="3245"/>
      <c r="K1020" s="3245"/>
      <c r="L1020" s="3245"/>
    </row>
    <row r="1021" spans="1:12" ht="15.75" customHeight="1">
      <c r="A1021" s="3244"/>
      <c r="B1021" s="3244"/>
      <c r="C1021" s="3244"/>
      <c r="D1021" s="3244"/>
      <c r="E1021" s="3244"/>
      <c r="F1021" s="3244"/>
      <c r="G1021" s="3244"/>
      <c r="H1021" s="3244"/>
      <c r="I1021" s="3245"/>
      <c r="J1021" s="3245"/>
      <c r="K1021" s="3245"/>
      <c r="L1021" s="3245"/>
    </row>
    <row r="1022" spans="1:12" ht="15.75" customHeight="1">
      <c r="A1022" s="3244"/>
      <c r="B1022" s="3244"/>
      <c r="C1022" s="3244"/>
      <c r="D1022" s="3244"/>
      <c r="E1022" s="3244"/>
      <c r="F1022" s="3244"/>
      <c r="G1022" s="3244"/>
      <c r="H1022" s="3244"/>
      <c r="I1022" s="3245"/>
      <c r="J1022" s="3245"/>
      <c r="K1022" s="3245"/>
      <c r="L1022" s="3245"/>
    </row>
    <row r="1023" spans="1:12" ht="15.75" customHeight="1">
      <c r="A1023" s="3244"/>
      <c r="B1023" s="3244"/>
      <c r="C1023" s="3244"/>
      <c r="D1023" s="3244"/>
      <c r="E1023" s="3244"/>
      <c r="F1023" s="3244"/>
      <c r="G1023" s="3244"/>
      <c r="H1023" s="3244"/>
      <c r="I1023" s="3245"/>
      <c r="J1023" s="3245"/>
      <c r="K1023" s="3245"/>
      <c r="L1023" s="3245"/>
    </row>
    <row r="1024" spans="1:12" ht="15.75" customHeight="1">
      <c r="A1024" s="3244"/>
      <c r="B1024" s="3244"/>
      <c r="C1024" s="3244"/>
      <c r="D1024" s="3244"/>
      <c r="E1024" s="3244"/>
      <c r="F1024" s="3244"/>
      <c r="G1024" s="3244"/>
      <c r="H1024" s="3244"/>
      <c r="I1024" s="3245"/>
      <c r="J1024" s="3245"/>
      <c r="K1024" s="3245"/>
      <c r="L1024" s="3245"/>
    </row>
    <row r="1025" spans="1:12" ht="15.75" customHeight="1">
      <c r="A1025" s="3244"/>
      <c r="B1025" s="3244"/>
      <c r="C1025" s="3244"/>
      <c r="D1025" s="3244"/>
      <c r="E1025" s="3244"/>
      <c r="F1025" s="3244"/>
      <c r="G1025" s="3244"/>
      <c r="H1025" s="3244"/>
      <c r="I1025" s="3245"/>
      <c r="J1025" s="3245"/>
      <c r="K1025" s="3245"/>
      <c r="L1025" s="3245"/>
    </row>
    <row r="1026" spans="1:12" ht="15.75" customHeight="1">
      <c r="A1026" s="3244"/>
      <c r="B1026" s="3244"/>
      <c r="C1026" s="3244"/>
      <c r="D1026" s="3244"/>
      <c r="E1026" s="3244"/>
      <c r="F1026" s="3244"/>
      <c r="G1026" s="3244"/>
      <c r="H1026" s="3244"/>
      <c r="I1026" s="3245"/>
      <c r="J1026" s="3245"/>
      <c r="K1026" s="3245"/>
      <c r="L1026" s="3245"/>
    </row>
    <row r="1027" spans="1:12" ht="15.75" customHeight="1">
      <c r="A1027" s="3244"/>
      <c r="B1027" s="3244"/>
      <c r="C1027" s="3244"/>
      <c r="D1027" s="3244"/>
      <c r="E1027" s="3244"/>
      <c r="F1027" s="3244"/>
      <c r="G1027" s="3244"/>
      <c r="H1027" s="3244"/>
      <c r="I1027" s="3245"/>
      <c r="J1027" s="3245"/>
      <c r="K1027" s="3245"/>
      <c r="L1027" s="3245"/>
    </row>
    <row r="1028" spans="1:12" ht="15.75" customHeight="1">
      <c r="A1028" s="3244"/>
      <c r="B1028" s="3244"/>
      <c r="C1028" s="3244"/>
      <c r="D1028" s="3244"/>
      <c r="E1028" s="3244"/>
      <c r="F1028" s="3244"/>
      <c r="G1028" s="3244"/>
      <c r="H1028" s="3244"/>
      <c r="I1028" s="3245"/>
      <c r="J1028" s="3245"/>
      <c r="K1028" s="3245"/>
      <c r="L1028" s="3245"/>
    </row>
    <row r="1029" spans="1:12" ht="15.75" customHeight="1">
      <c r="A1029" s="3244"/>
      <c r="B1029" s="3244"/>
      <c r="C1029" s="3244"/>
      <c r="D1029" s="3244"/>
      <c r="E1029" s="3244"/>
      <c r="F1029" s="3244"/>
      <c r="G1029" s="3244"/>
      <c r="H1029" s="3244"/>
      <c r="I1029" s="3245"/>
      <c r="J1029" s="3245"/>
      <c r="K1029" s="3245"/>
      <c r="L1029" s="3245"/>
    </row>
    <row r="1030" spans="1:12" ht="15.75" customHeight="1">
      <c r="A1030" s="3244"/>
      <c r="B1030" s="3244"/>
      <c r="C1030" s="3244"/>
      <c r="D1030" s="3244"/>
      <c r="E1030" s="3244"/>
      <c r="F1030" s="3244"/>
      <c r="G1030" s="3244"/>
      <c r="H1030" s="3244"/>
      <c r="I1030" s="3245"/>
      <c r="J1030" s="3245"/>
      <c r="K1030" s="3245"/>
      <c r="L1030" s="3245"/>
    </row>
    <row r="1031" spans="1:12" ht="15" customHeight="1">
      <c r="B1031" s="3244"/>
      <c r="C1031" s="3244"/>
      <c r="D1031" s="3244"/>
      <c r="E1031" s="3244"/>
      <c r="F1031" s="3244"/>
      <c r="G1031" s="3244"/>
      <c r="H1031" s="3244"/>
    </row>
    <row r="1032" spans="1:12" ht="15" customHeight="1">
      <c r="C1032" s="3244"/>
      <c r="D1032" s="3244"/>
      <c r="E1032" s="3244"/>
      <c r="F1032" s="3244"/>
      <c r="G1032" s="3244"/>
      <c r="H1032" s="3244"/>
    </row>
  </sheetData>
  <mergeCells count="16">
    <mergeCell ref="B90:B101"/>
    <mergeCell ref="B66:B77"/>
    <mergeCell ref="B30:B41"/>
    <mergeCell ref="B42:B53"/>
    <mergeCell ref="B54:B64"/>
    <mergeCell ref="B78:B89"/>
    <mergeCell ref="B6:B17"/>
    <mergeCell ref="B18:B29"/>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5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36"/>
  <sheetViews>
    <sheetView showGridLines="0" workbookViewId="0">
      <pane xSplit="3" ySplit="5" topLeftCell="D84" activePane="bottomRight" state="frozen"/>
      <selection activeCell="P54" sqref="P54"/>
      <selection pane="topRight" activeCell="P54" sqref="P54"/>
      <selection pane="bottomLeft" activeCell="P54" sqref="P54"/>
      <selection pane="bottomRight"/>
    </sheetView>
  </sheetViews>
  <sheetFormatPr defaultColWidth="11.88671875" defaultRowHeight="15" customHeight="1"/>
  <cols>
    <col min="1" max="1" width="4" style="3175" customWidth="1"/>
    <col min="2" max="2" width="10.77734375" style="3175" customWidth="1"/>
    <col min="3" max="3" width="14.88671875" style="3175" customWidth="1"/>
    <col min="4" max="4" width="21.88671875" style="3175" customWidth="1"/>
    <col min="5" max="5" width="23.44140625" style="3175" customWidth="1"/>
    <col min="6" max="6" width="16.44140625" style="3175" customWidth="1"/>
    <col min="7" max="7" width="21" style="3175" customWidth="1"/>
    <col min="8" max="8" width="5.109375" style="3175" customWidth="1"/>
    <col min="9" max="23" width="10.44140625" style="3175" customWidth="1"/>
    <col min="24" max="16384" width="11.88671875" style="3175"/>
  </cols>
  <sheetData>
    <row r="1" spans="1:23" ht="18">
      <c r="A1" s="3244"/>
      <c r="B1" s="4238" t="s">
        <v>2269</v>
      </c>
      <c r="C1" s="4239"/>
      <c r="D1" s="4239"/>
      <c r="E1" s="4239"/>
      <c r="F1" s="4239"/>
      <c r="G1" s="4239"/>
      <c r="H1" s="3368"/>
      <c r="I1" s="3244"/>
      <c r="J1" s="3244"/>
      <c r="K1" s="3244"/>
      <c r="L1" s="3244"/>
      <c r="M1" s="3244"/>
      <c r="N1" s="3244"/>
      <c r="O1" s="3244"/>
      <c r="P1" s="3244"/>
      <c r="Q1" s="3244"/>
      <c r="R1" s="3244"/>
      <c r="S1" s="3244"/>
      <c r="T1" s="3244"/>
      <c r="U1" s="3244"/>
      <c r="V1" s="3244"/>
      <c r="W1" s="3244"/>
    </row>
    <row r="2" spans="1:23" ht="15.6">
      <c r="A2" s="3244"/>
      <c r="B2" s="4238" t="s">
        <v>505</v>
      </c>
      <c r="C2" s="4238"/>
      <c r="D2" s="4238"/>
      <c r="E2" s="4238"/>
      <c r="F2" s="4238"/>
      <c r="G2" s="4238"/>
      <c r="I2" s="3244"/>
      <c r="J2" s="3244"/>
      <c r="K2" s="3244"/>
      <c r="L2" s="3244"/>
      <c r="M2" s="3244"/>
      <c r="N2" s="3244"/>
      <c r="O2" s="3244"/>
      <c r="P2" s="3244"/>
      <c r="Q2" s="3244"/>
      <c r="R2" s="3244"/>
      <c r="S2" s="3244"/>
      <c r="T2" s="3244"/>
      <c r="U2" s="3244"/>
      <c r="V2" s="3244"/>
      <c r="W2" s="3244"/>
    </row>
    <row r="3" spans="1:23" ht="16.2" thickBot="1">
      <c r="A3" s="3244"/>
      <c r="B3" s="4240"/>
      <c r="C3" s="4241"/>
      <c r="D3" s="4241"/>
      <c r="E3" s="4241"/>
      <c r="F3" s="4241"/>
      <c r="G3" s="4241"/>
      <c r="H3" s="3328"/>
      <c r="I3" s="3244"/>
      <c r="J3" s="3244"/>
      <c r="K3" s="3244"/>
      <c r="L3" s="3244"/>
      <c r="M3" s="3244"/>
      <c r="N3" s="3244"/>
      <c r="O3" s="3244"/>
      <c r="P3" s="3244"/>
      <c r="Q3" s="3244"/>
      <c r="R3" s="3244"/>
      <c r="S3" s="3244"/>
      <c r="T3" s="3244"/>
      <c r="U3" s="3244"/>
      <c r="V3" s="3244"/>
      <c r="W3" s="3244"/>
    </row>
    <row r="4" spans="1:23" ht="27.75" customHeight="1" thickTop="1">
      <c r="A4" s="3244"/>
      <c r="B4" s="4265" t="s">
        <v>336</v>
      </c>
      <c r="C4" s="4266" t="s">
        <v>90</v>
      </c>
      <c r="D4" s="4266" t="s">
        <v>2268</v>
      </c>
      <c r="E4" s="4266" t="s">
        <v>2267</v>
      </c>
      <c r="F4" s="4267" t="s">
        <v>2266</v>
      </c>
      <c r="G4" s="4268"/>
      <c r="H4" s="3328"/>
      <c r="I4" s="3244"/>
      <c r="J4" s="3244"/>
      <c r="K4" s="3244"/>
      <c r="L4" s="3244"/>
      <c r="M4" s="3244"/>
      <c r="N4" s="3244"/>
      <c r="O4" s="3244"/>
      <c r="P4" s="3244"/>
      <c r="Q4" s="3244"/>
      <c r="R4" s="3244"/>
      <c r="S4" s="3244"/>
      <c r="T4" s="3244"/>
      <c r="U4" s="3244"/>
      <c r="V4" s="3244"/>
      <c r="W4" s="3244"/>
    </row>
    <row r="5" spans="1:23" ht="36" customHeight="1">
      <c r="A5" s="3225"/>
      <c r="B5" s="4237"/>
      <c r="C5" s="4244"/>
      <c r="D5" s="4244"/>
      <c r="E5" s="4244"/>
      <c r="F5" s="3367" t="s">
        <v>2188</v>
      </c>
      <c r="G5" s="3366" t="s">
        <v>2265</v>
      </c>
      <c r="H5" s="3365"/>
      <c r="I5" s="3225"/>
      <c r="J5" s="3225"/>
      <c r="K5" s="3225"/>
      <c r="L5" s="3225"/>
      <c r="M5" s="3225"/>
      <c r="N5" s="3225"/>
      <c r="O5" s="3225"/>
      <c r="P5" s="3225"/>
      <c r="Q5" s="3225"/>
      <c r="R5" s="3225"/>
      <c r="S5" s="3225"/>
      <c r="T5" s="3225"/>
      <c r="U5" s="3225"/>
      <c r="V5" s="3225"/>
      <c r="W5" s="3225"/>
    </row>
    <row r="6" spans="1:23" ht="14.4">
      <c r="A6" s="3244"/>
      <c r="B6" s="4235" t="s">
        <v>58</v>
      </c>
      <c r="C6" s="3212" t="s">
        <v>367</v>
      </c>
      <c r="D6" s="3340">
        <v>1041.9670567600333</v>
      </c>
      <c r="E6" s="3340">
        <v>9763.5593774365916</v>
      </c>
      <c r="F6" s="3254">
        <v>15.06492518278775</v>
      </c>
      <c r="G6" s="3339">
        <v>12.717709870329365</v>
      </c>
      <c r="H6" s="3328"/>
      <c r="I6" s="3244"/>
      <c r="J6" s="3358"/>
      <c r="K6" s="3358"/>
      <c r="L6" s="771"/>
      <c r="M6" s="771"/>
      <c r="N6" s="3244"/>
      <c r="O6" s="3244"/>
      <c r="P6" s="3244"/>
      <c r="Q6" s="3244"/>
      <c r="R6" s="3244"/>
      <c r="S6" s="3244"/>
      <c r="T6" s="3244"/>
      <c r="U6" s="3244"/>
      <c r="V6" s="3244"/>
      <c r="W6" s="3244"/>
    </row>
    <row r="7" spans="1:23" ht="14.4">
      <c r="A7" s="3244"/>
      <c r="B7" s="4236"/>
      <c r="C7" s="3212" t="s">
        <v>366</v>
      </c>
      <c r="D7" s="3340">
        <v>1032.7036000000001</v>
      </c>
      <c r="E7" s="3340">
        <v>9664.9845577912965</v>
      </c>
      <c r="F7" s="3254">
        <v>14.143485966128065</v>
      </c>
      <c r="G7" s="3339">
        <v>12.012749033644187</v>
      </c>
      <c r="H7" s="3328"/>
      <c r="I7" s="3349"/>
      <c r="J7" s="3358"/>
      <c r="K7" s="3358"/>
      <c r="L7" s="771"/>
      <c r="M7" s="771"/>
      <c r="N7" s="3244"/>
      <c r="O7" s="3244"/>
      <c r="P7" s="3244"/>
      <c r="Q7" s="3244"/>
      <c r="R7" s="3244"/>
      <c r="S7" s="3244"/>
      <c r="T7" s="3244"/>
      <c r="U7" s="3244"/>
      <c r="V7" s="3244"/>
      <c r="W7" s="3244"/>
    </row>
    <row r="8" spans="1:23" ht="14.4">
      <c r="A8" s="3244"/>
      <c r="B8" s="4236"/>
      <c r="C8" s="3212" t="s">
        <v>365</v>
      </c>
      <c r="D8" s="3340">
        <v>1054.6091550086007</v>
      </c>
      <c r="E8" s="3340">
        <v>9903.3632736275795</v>
      </c>
      <c r="F8" s="3254">
        <v>14.626797370480839</v>
      </c>
      <c r="G8" s="3339">
        <v>12.497145980573077</v>
      </c>
      <c r="H8" s="3328"/>
      <c r="I8" s="3349"/>
      <c r="J8" s="3358"/>
      <c r="K8" s="3358"/>
      <c r="L8" s="771"/>
      <c r="M8" s="771"/>
      <c r="N8" s="3244"/>
      <c r="O8" s="3244"/>
      <c r="P8" s="3244"/>
      <c r="Q8" s="3244"/>
      <c r="R8" s="3244"/>
      <c r="S8" s="3244"/>
      <c r="T8" s="3244"/>
      <c r="U8" s="3244"/>
      <c r="V8" s="3244"/>
      <c r="W8" s="3244"/>
    </row>
    <row r="9" spans="1:23" ht="14.4">
      <c r="A9" s="3244"/>
      <c r="B9" s="4236"/>
      <c r="C9" s="3212" t="s">
        <v>364</v>
      </c>
      <c r="D9" s="3340">
        <v>1061.2766998164675</v>
      </c>
      <c r="E9" s="3340">
        <v>9889.8210774062736</v>
      </c>
      <c r="F9" s="3254">
        <v>14.361168375188411</v>
      </c>
      <c r="G9" s="3339">
        <v>12.38697512211111</v>
      </c>
      <c r="H9" s="3328"/>
      <c r="I9" s="3349"/>
      <c r="J9" s="3358"/>
      <c r="K9" s="3358"/>
      <c r="L9" s="771"/>
      <c r="M9" s="771"/>
      <c r="N9" s="3244"/>
      <c r="O9" s="3244"/>
      <c r="P9" s="3244"/>
      <c r="Q9" s="3244"/>
      <c r="R9" s="3244"/>
      <c r="S9" s="3244"/>
      <c r="T9" s="3244"/>
      <c r="U9" s="3244"/>
      <c r="V9" s="3244"/>
      <c r="W9" s="3244"/>
    </row>
    <row r="10" spans="1:23" ht="14.4">
      <c r="A10" s="3244"/>
      <c r="B10" s="4236"/>
      <c r="C10" s="3212" t="s">
        <v>363</v>
      </c>
      <c r="D10" s="3340">
        <v>1076.84058511803</v>
      </c>
      <c r="E10" s="3340">
        <v>9998.5198246799446</v>
      </c>
      <c r="F10" s="3254">
        <v>14.332111065389258</v>
      </c>
      <c r="G10" s="3339">
        <v>12.420501464821481</v>
      </c>
      <c r="H10" s="3328"/>
      <c r="I10" s="3349"/>
      <c r="J10" s="3358"/>
      <c r="K10" s="3358"/>
      <c r="L10" s="771"/>
      <c r="M10" s="771"/>
      <c r="N10" s="3244"/>
      <c r="O10" s="3244"/>
      <c r="P10" s="3244"/>
      <c r="Q10" s="3244"/>
      <c r="R10" s="3244"/>
      <c r="S10" s="3244"/>
      <c r="T10" s="3244"/>
      <c r="U10" s="3244"/>
      <c r="V10" s="3244"/>
      <c r="W10" s="3244"/>
    </row>
    <row r="11" spans="1:23" ht="14.4">
      <c r="A11" s="3244"/>
      <c r="B11" s="4236"/>
      <c r="C11" s="3212" t="s">
        <v>362</v>
      </c>
      <c r="D11" s="3340">
        <v>1088.7819086287927</v>
      </c>
      <c r="E11" s="3340">
        <v>10031.158177895639</v>
      </c>
      <c r="F11" s="3254">
        <v>14.28167301703772</v>
      </c>
      <c r="G11" s="3339">
        <v>12.409031975277177</v>
      </c>
      <c r="H11" s="3328"/>
      <c r="I11" s="3349"/>
      <c r="J11" s="3358"/>
      <c r="K11" s="3358"/>
      <c r="L11" s="771"/>
      <c r="M11" s="771"/>
      <c r="N11" s="3244"/>
      <c r="O11" s="3244"/>
      <c r="P11" s="3244"/>
      <c r="Q11" s="3244"/>
      <c r="R11" s="3244"/>
      <c r="S11" s="3244"/>
      <c r="T11" s="3244"/>
      <c r="U11" s="3244"/>
      <c r="V11" s="3244"/>
      <c r="W11" s="3244"/>
    </row>
    <row r="12" spans="1:23" ht="14.4">
      <c r="A12" s="3244"/>
      <c r="B12" s="4236"/>
      <c r="C12" s="3212" t="s">
        <v>361</v>
      </c>
      <c r="D12" s="3340">
        <v>1077.3944708432789</v>
      </c>
      <c r="E12" s="3340">
        <v>10104.046430116092</v>
      </c>
      <c r="F12" s="3254">
        <v>13.748597060753244</v>
      </c>
      <c r="G12" s="3339">
        <v>11.959928840616064</v>
      </c>
      <c r="H12" s="3328"/>
      <c r="I12" s="3349"/>
      <c r="J12" s="3358"/>
      <c r="K12" s="3358"/>
      <c r="L12" s="771"/>
      <c r="M12" s="771"/>
      <c r="N12" s="3244"/>
      <c r="O12" s="3244"/>
      <c r="P12" s="3244"/>
      <c r="Q12" s="3244"/>
      <c r="R12" s="3244"/>
      <c r="S12" s="3244"/>
      <c r="T12" s="3244"/>
      <c r="U12" s="3244"/>
      <c r="V12" s="3244"/>
      <c r="W12" s="3244"/>
    </row>
    <row r="13" spans="1:23" ht="14.4">
      <c r="A13" s="3244"/>
      <c r="B13" s="4236"/>
      <c r="C13" s="3212" t="s">
        <v>360</v>
      </c>
      <c r="D13" s="3340">
        <v>1074.1967418914064</v>
      </c>
      <c r="E13" s="3340">
        <v>10108.898817600513</v>
      </c>
      <c r="F13" s="3254">
        <v>13.853724296671151</v>
      </c>
      <c r="G13" s="3339">
        <v>11.968760188197264</v>
      </c>
      <c r="H13" s="3328"/>
      <c r="I13" s="3349"/>
      <c r="J13" s="3364"/>
      <c r="K13" s="3358"/>
      <c r="L13" s="771"/>
      <c r="M13" s="771"/>
      <c r="N13" s="3244"/>
      <c r="O13" s="3244"/>
      <c r="P13" s="3244"/>
      <c r="Q13" s="3244"/>
      <c r="R13" s="3244"/>
      <c r="S13" s="3244"/>
      <c r="T13" s="3244"/>
      <c r="U13" s="3244"/>
      <c r="V13" s="3244"/>
      <c r="W13" s="3244"/>
    </row>
    <row r="14" spans="1:23" ht="14.4">
      <c r="A14" s="3244"/>
      <c r="B14" s="4236"/>
      <c r="C14" s="3212" t="s">
        <v>359</v>
      </c>
      <c r="D14" s="3340">
        <v>1057.3004245120676</v>
      </c>
      <c r="E14" s="3340">
        <v>10255.096261028784</v>
      </c>
      <c r="F14" s="3254">
        <v>13.26474347076293</v>
      </c>
      <c r="G14" s="3339">
        <v>11.45285314497314</v>
      </c>
      <c r="H14" s="3328"/>
      <c r="I14" s="3349"/>
      <c r="J14" s="3358"/>
      <c r="K14" s="3358"/>
      <c r="L14" s="771"/>
      <c r="M14" s="771"/>
      <c r="N14" s="3244"/>
      <c r="O14" s="3244"/>
      <c r="P14" s="3244"/>
      <c r="Q14" s="3244"/>
      <c r="R14" s="3244"/>
      <c r="S14" s="3244"/>
      <c r="T14" s="3244"/>
      <c r="U14" s="3244"/>
      <c r="V14" s="3244"/>
      <c r="W14" s="3244"/>
    </row>
    <row r="15" spans="1:23" ht="14.4">
      <c r="A15" s="3244"/>
      <c r="B15" s="4236"/>
      <c r="C15" s="3212" t="s">
        <v>358</v>
      </c>
      <c r="D15" s="3340">
        <v>1058.2066359244009</v>
      </c>
      <c r="E15" s="3340">
        <v>10312.899677657158</v>
      </c>
      <c r="F15" s="3254">
        <v>13.239001587924598</v>
      </c>
      <c r="G15" s="3339">
        <v>11.436319390604282</v>
      </c>
      <c r="H15" s="3328"/>
      <c r="I15" s="3349"/>
      <c r="J15" s="3358"/>
      <c r="K15" s="3358"/>
      <c r="L15" s="771"/>
      <c r="M15" s="771"/>
      <c r="N15" s="3244"/>
      <c r="O15" s="3244"/>
      <c r="P15" s="3244"/>
      <c r="Q15" s="3244"/>
      <c r="R15" s="3244"/>
      <c r="S15" s="3244"/>
      <c r="T15" s="3244"/>
      <c r="U15" s="3244"/>
      <c r="V15" s="3244"/>
      <c r="W15" s="3244"/>
    </row>
    <row r="16" spans="1:23" ht="14.4">
      <c r="A16" s="3244"/>
      <c r="B16" s="4236"/>
      <c r="C16" s="3222" t="s">
        <v>357</v>
      </c>
      <c r="D16" s="3363">
        <v>1070.1826878141871</v>
      </c>
      <c r="E16" s="3363">
        <v>10413.376353159359</v>
      </c>
      <c r="F16" s="3300">
        <v>13.27830739612633</v>
      </c>
      <c r="G16" s="3362">
        <v>11.467156360819313</v>
      </c>
      <c r="H16" s="3328"/>
      <c r="I16" s="3349"/>
      <c r="J16" s="3358"/>
      <c r="K16" s="3358"/>
      <c r="L16" s="771"/>
      <c r="M16" s="771"/>
      <c r="N16" s="3244"/>
      <c r="O16" s="3244"/>
      <c r="P16" s="3244"/>
      <c r="Q16" s="3244"/>
      <c r="R16" s="3244"/>
      <c r="S16" s="3244"/>
      <c r="T16" s="3244"/>
      <c r="U16" s="3244"/>
      <c r="V16" s="3244"/>
      <c r="W16" s="3244"/>
    </row>
    <row r="17" spans="1:23" ht="14.4">
      <c r="A17" s="3244"/>
      <c r="B17" s="4237"/>
      <c r="C17" s="3361" t="s">
        <v>368</v>
      </c>
      <c r="D17" s="3360">
        <v>1079.432117189476</v>
      </c>
      <c r="E17" s="3360">
        <v>10494.187509133541</v>
      </c>
      <c r="F17" s="3295">
        <v>13.245300022019331</v>
      </c>
      <c r="G17" s="3359">
        <v>11.4294218613691</v>
      </c>
      <c r="H17" s="3328"/>
      <c r="I17" s="3349"/>
      <c r="J17" s="3358"/>
      <c r="K17" s="3358"/>
      <c r="L17" s="771"/>
      <c r="M17" s="771"/>
      <c r="N17" s="3244"/>
      <c r="O17" s="3244"/>
      <c r="P17" s="3244"/>
      <c r="Q17" s="3244"/>
      <c r="R17" s="3244"/>
      <c r="S17" s="3244"/>
      <c r="T17" s="3244"/>
      <c r="U17" s="3244"/>
      <c r="V17" s="3244"/>
      <c r="W17" s="3244"/>
    </row>
    <row r="18" spans="1:23" ht="14.4">
      <c r="A18" s="3244"/>
      <c r="B18" s="4235" t="s">
        <v>238</v>
      </c>
      <c r="C18" s="3217" t="s">
        <v>367</v>
      </c>
      <c r="D18" s="3340">
        <v>1078.7508409525187</v>
      </c>
      <c r="E18" s="3348">
        <v>10546.004897375295</v>
      </c>
      <c r="F18" s="3272">
        <v>14.191009069774573</v>
      </c>
      <c r="G18" s="3347">
        <v>12.005061774716985</v>
      </c>
      <c r="H18" s="3328"/>
      <c r="I18" s="3349"/>
      <c r="J18" s="3364"/>
      <c r="K18" s="3358"/>
      <c r="L18" s="771"/>
      <c r="M18" s="771"/>
      <c r="N18" s="3244"/>
      <c r="O18" s="3244"/>
      <c r="P18" s="3244"/>
      <c r="Q18" s="3244"/>
      <c r="R18" s="3244"/>
      <c r="S18" s="3244"/>
      <c r="T18" s="3244"/>
      <c r="U18" s="3244"/>
      <c r="V18" s="3244"/>
      <c r="W18" s="3244"/>
    </row>
    <row r="19" spans="1:23" ht="14.4">
      <c r="A19" s="3244"/>
      <c r="B19" s="4236"/>
      <c r="C19" s="3212" t="s">
        <v>366</v>
      </c>
      <c r="D19" s="3340">
        <v>1079.8778102458152</v>
      </c>
      <c r="E19" s="3340">
        <v>10564.251714398506</v>
      </c>
      <c r="F19" s="3254">
        <v>13.333487388499249</v>
      </c>
      <c r="G19" s="3339">
        <v>11.351732336291235</v>
      </c>
      <c r="H19" s="3328"/>
      <c r="I19" s="3349"/>
      <c r="J19" s="3364"/>
      <c r="K19" s="3358"/>
      <c r="L19" s="771"/>
      <c r="M19" s="771"/>
      <c r="N19" s="3244"/>
      <c r="O19" s="3244"/>
      <c r="P19" s="3244"/>
      <c r="Q19" s="3244"/>
      <c r="R19" s="3244"/>
      <c r="S19" s="3244"/>
      <c r="T19" s="3244"/>
      <c r="U19" s="3244"/>
      <c r="V19" s="3244"/>
      <c r="W19" s="3244"/>
    </row>
    <row r="20" spans="1:23" ht="14.4">
      <c r="A20" s="3244"/>
      <c r="B20" s="4236"/>
      <c r="C20" s="3212" t="s">
        <v>365</v>
      </c>
      <c r="D20" s="3340">
        <v>1099.7265480454967</v>
      </c>
      <c r="E20" s="3340">
        <v>10646.979843600509</v>
      </c>
      <c r="F20" s="3254">
        <v>13.036855440393678</v>
      </c>
      <c r="G20" s="3339">
        <v>11.161280497363727</v>
      </c>
      <c r="H20" s="3328"/>
      <c r="I20" s="3349"/>
      <c r="J20" s="3364"/>
      <c r="K20" s="3358"/>
      <c r="L20" s="771"/>
      <c r="M20" s="771"/>
      <c r="N20" s="3244"/>
      <c r="O20" s="3244"/>
      <c r="P20" s="3244"/>
      <c r="Q20" s="3244"/>
      <c r="R20" s="3244"/>
      <c r="S20" s="3244"/>
      <c r="T20" s="3244"/>
      <c r="U20" s="3244"/>
      <c r="V20" s="3244"/>
      <c r="W20" s="3244"/>
    </row>
    <row r="21" spans="1:23" ht="15.75" customHeight="1">
      <c r="A21" s="3244"/>
      <c r="B21" s="4236"/>
      <c r="C21" s="3212" t="s">
        <v>364</v>
      </c>
      <c r="D21" s="3340">
        <v>1105.432337855071</v>
      </c>
      <c r="E21" s="3340">
        <v>10625.070529172155</v>
      </c>
      <c r="F21" s="3254">
        <v>13.457270403363259</v>
      </c>
      <c r="G21" s="3339">
        <v>11.56818202405943</v>
      </c>
      <c r="H21" s="3328"/>
      <c r="I21" s="3349"/>
      <c r="J21" s="3364"/>
      <c r="K21" s="3358"/>
      <c r="L21" s="771"/>
      <c r="M21" s="771"/>
      <c r="N21" s="3244"/>
      <c r="O21" s="3244"/>
      <c r="P21" s="3244"/>
      <c r="Q21" s="3244"/>
      <c r="R21" s="3244"/>
      <c r="S21" s="3244"/>
      <c r="T21" s="3244"/>
      <c r="U21" s="3244"/>
      <c r="V21" s="3244"/>
      <c r="W21" s="3244"/>
    </row>
    <row r="22" spans="1:23" ht="15.75" customHeight="1">
      <c r="A22" s="3244"/>
      <c r="B22" s="4236"/>
      <c r="C22" s="3212" t="s">
        <v>363</v>
      </c>
      <c r="D22" s="3340">
        <v>1089.1498000000001</v>
      </c>
      <c r="E22" s="3340">
        <v>10610.324403312226</v>
      </c>
      <c r="F22" s="3254">
        <v>12.855985083914783</v>
      </c>
      <c r="G22" s="3339">
        <v>11.084228345628112</v>
      </c>
      <c r="H22" s="3328"/>
      <c r="I22" s="3349"/>
      <c r="J22" s="3364"/>
      <c r="K22" s="3358"/>
      <c r="L22" s="771"/>
      <c r="M22" s="771"/>
      <c r="N22" s="3244"/>
      <c r="O22" s="3244"/>
      <c r="P22" s="3244"/>
      <c r="Q22" s="3244"/>
      <c r="R22" s="3244"/>
      <c r="S22" s="3244"/>
      <c r="T22" s="3244"/>
      <c r="U22" s="3244"/>
      <c r="V22" s="3244"/>
      <c r="W22" s="3244"/>
    </row>
    <row r="23" spans="1:23" ht="15.75" customHeight="1">
      <c r="A23" s="3244"/>
      <c r="B23" s="4236"/>
      <c r="C23" s="3212" t="s">
        <v>362</v>
      </c>
      <c r="D23" s="3340">
        <v>1067.3429214396274</v>
      </c>
      <c r="E23" s="3340">
        <v>10513.622157600743</v>
      </c>
      <c r="F23" s="3254">
        <v>11.750982564586272</v>
      </c>
      <c r="G23" s="3339">
        <v>10.192455722561689</v>
      </c>
      <c r="H23" s="3328"/>
      <c r="I23" s="3349"/>
      <c r="J23" s="3358"/>
      <c r="K23" s="3358"/>
      <c r="L23" s="771"/>
      <c r="M23" s="771"/>
      <c r="N23" s="3244"/>
      <c r="O23" s="3244"/>
      <c r="P23" s="3244"/>
      <c r="Q23" s="3244"/>
      <c r="R23" s="3244"/>
      <c r="S23" s="3244"/>
      <c r="T23" s="3244"/>
      <c r="U23" s="3244"/>
      <c r="V23" s="3244"/>
      <c r="W23" s="3244"/>
    </row>
    <row r="24" spans="1:23" ht="15.75" customHeight="1">
      <c r="A24" s="3244"/>
      <c r="B24" s="4236"/>
      <c r="C24" s="3212" t="s">
        <v>361</v>
      </c>
      <c r="D24" s="3340">
        <v>1049.1986263619674</v>
      </c>
      <c r="E24" s="3340">
        <v>10212.172730795866</v>
      </c>
      <c r="F24" s="3254">
        <v>11.30252070138658</v>
      </c>
      <c r="G24" s="3339">
        <v>9.8245682543574091</v>
      </c>
      <c r="H24" s="3328"/>
      <c r="I24" s="3349"/>
      <c r="J24" s="3358"/>
      <c r="K24" s="3358"/>
      <c r="L24" s="771"/>
      <c r="M24" s="771"/>
      <c r="N24" s="3244"/>
      <c r="O24" s="3244"/>
      <c r="P24" s="3244"/>
      <c r="Q24" s="3244"/>
      <c r="R24" s="3244"/>
      <c r="S24" s="3244"/>
      <c r="T24" s="3244"/>
      <c r="U24" s="3244"/>
      <c r="V24" s="3244"/>
      <c r="W24" s="3244"/>
    </row>
    <row r="25" spans="1:23" ht="15.75" customHeight="1">
      <c r="A25" s="3244"/>
      <c r="B25" s="4236"/>
      <c r="C25" s="3212" t="s">
        <v>360</v>
      </c>
      <c r="D25" s="3340">
        <v>1049.220651892193</v>
      </c>
      <c r="E25" s="3340">
        <v>10134.460078162785</v>
      </c>
      <c r="F25" s="3254">
        <v>11.115454204461409</v>
      </c>
      <c r="G25" s="3339">
        <v>9.6740079486490416</v>
      </c>
      <c r="H25" s="3328"/>
      <c r="I25" s="3349"/>
      <c r="J25" s="3358"/>
      <c r="K25" s="3358"/>
      <c r="L25" s="771"/>
      <c r="M25" s="771"/>
      <c r="N25" s="3244"/>
      <c r="O25" s="3244"/>
      <c r="P25" s="3244"/>
      <c r="Q25" s="3244"/>
      <c r="R25" s="3244"/>
      <c r="S25" s="3244"/>
      <c r="T25" s="3244"/>
      <c r="U25" s="3244"/>
      <c r="V25" s="3244"/>
      <c r="W25" s="3244"/>
    </row>
    <row r="26" spans="1:23" ht="15.75" customHeight="1">
      <c r="A26" s="3244"/>
      <c r="B26" s="4236"/>
      <c r="C26" s="3212" t="s">
        <v>359</v>
      </c>
      <c r="D26" s="3340">
        <v>1064.3745758102878</v>
      </c>
      <c r="E26" s="3340">
        <v>10222.575641666232</v>
      </c>
      <c r="F26" s="3254">
        <v>11.100108206847052</v>
      </c>
      <c r="G26" s="3339">
        <v>9.6625142183875514</v>
      </c>
      <c r="H26" s="3328"/>
      <c r="I26" s="3349"/>
      <c r="J26" s="3358"/>
      <c r="K26" s="3358"/>
      <c r="L26" s="771"/>
      <c r="M26" s="771"/>
      <c r="N26" s="3244"/>
      <c r="O26" s="3244"/>
      <c r="P26" s="3244"/>
      <c r="Q26" s="3244"/>
      <c r="R26" s="3244"/>
      <c r="S26" s="3244"/>
      <c r="T26" s="3244"/>
      <c r="U26" s="3244"/>
      <c r="V26" s="3244"/>
      <c r="W26" s="3244"/>
    </row>
    <row r="27" spans="1:23" ht="15.75" customHeight="1">
      <c r="A27" s="3244"/>
      <c r="B27" s="4236"/>
      <c r="C27" s="3212" t="s">
        <v>358</v>
      </c>
      <c r="D27" s="3340">
        <v>1072.8500734180386</v>
      </c>
      <c r="E27" s="3340">
        <v>9986.5035224614967</v>
      </c>
      <c r="F27" s="3254">
        <v>11.035812806232997</v>
      </c>
      <c r="G27" s="3339">
        <v>9.6259648589548714</v>
      </c>
      <c r="H27" s="3328"/>
      <c r="I27" s="3349"/>
      <c r="J27" s="3358"/>
      <c r="K27" s="3358"/>
      <c r="L27" s="771"/>
      <c r="M27" s="771"/>
      <c r="N27" s="3244"/>
      <c r="O27" s="3244"/>
      <c r="P27" s="3244"/>
      <c r="Q27" s="3244"/>
      <c r="R27" s="3244"/>
      <c r="S27" s="3244"/>
      <c r="T27" s="3244"/>
      <c r="U27" s="3244"/>
      <c r="V27" s="3244"/>
      <c r="W27" s="3244"/>
    </row>
    <row r="28" spans="1:23" ht="15.75" customHeight="1">
      <c r="A28" s="3244"/>
      <c r="B28" s="4236"/>
      <c r="C28" s="3222" t="s">
        <v>357</v>
      </c>
      <c r="D28" s="3363">
        <v>1094.0037480703663</v>
      </c>
      <c r="E28" s="3363">
        <v>10135.295053459016</v>
      </c>
      <c r="F28" s="3300">
        <v>11.0133049939905</v>
      </c>
      <c r="G28" s="3362">
        <v>9.6154429115388087</v>
      </c>
      <c r="H28" s="3328"/>
      <c r="I28" s="3349"/>
      <c r="J28" s="3358"/>
      <c r="K28" s="3358"/>
      <c r="L28" s="771"/>
      <c r="M28" s="771"/>
      <c r="N28" s="3244"/>
      <c r="O28" s="3244"/>
      <c r="P28" s="3244"/>
      <c r="Q28" s="3244"/>
      <c r="R28" s="3244"/>
      <c r="S28" s="3244"/>
      <c r="T28" s="3244"/>
      <c r="U28" s="3244"/>
      <c r="V28" s="3244"/>
      <c r="W28" s="3244"/>
    </row>
    <row r="29" spans="1:23" ht="15.75" customHeight="1">
      <c r="A29" s="3244"/>
      <c r="B29" s="4237"/>
      <c r="C29" s="3361" t="s">
        <v>368</v>
      </c>
      <c r="D29" s="3360">
        <v>1102.5852126730799</v>
      </c>
      <c r="E29" s="3360">
        <v>10084.005969206877</v>
      </c>
      <c r="F29" s="3295">
        <v>10.763297108546904</v>
      </c>
      <c r="G29" s="3359">
        <v>9.4223788956975909</v>
      </c>
      <c r="H29" s="3328"/>
      <c r="I29" s="3349"/>
      <c r="J29" s="3358"/>
      <c r="K29" s="3358"/>
      <c r="L29" s="771"/>
      <c r="M29" s="771"/>
      <c r="N29" s="3244"/>
      <c r="O29" s="3244"/>
      <c r="P29" s="3244"/>
      <c r="Q29" s="3244"/>
      <c r="R29" s="3244"/>
      <c r="S29" s="3244"/>
      <c r="T29" s="3244"/>
      <c r="U29" s="3244"/>
      <c r="V29" s="3244"/>
      <c r="W29" s="3244"/>
    </row>
    <row r="30" spans="1:23" ht="15.75" customHeight="1">
      <c r="A30" s="3244"/>
      <c r="B30" s="4235" t="s">
        <v>59</v>
      </c>
      <c r="C30" s="3217" t="s">
        <v>367</v>
      </c>
      <c r="D30" s="3348">
        <v>1092.8721606509157</v>
      </c>
      <c r="E30" s="3348">
        <v>9798.0290537109158</v>
      </c>
      <c r="F30" s="3272">
        <v>9.2265560853511577</v>
      </c>
      <c r="G30" s="3347">
        <v>7.9843672809056061</v>
      </c>
      <c r="H30" s="3328"/>
      <c r="I30" s="3349"/>
      <c r="J30" s="3358"/>
      <c r="K30" s="3358"/>
      <c r="L30" s="771"/>
      <c r="M30" s="771"/>
      <c r="N30" s="3244"/>
      <c r="O30" s="3244"/>
      <c r="P30" s="3244"/>
      <c r="Q30" s="3244"/>
      <c r="R30" s="3244"/>
      <c r="S30" s="3244"/>
      <c r="T30" s="3244"/>
      <c r="U30" s="3244"/>
      <c r="V30" s="3244"/>
      <c r="W30" s="3244"/>
    </row>
    <row r="31" spans="1:23" ht="15.75" customHeight="1">
      <c r="A31" s="3244"/>
      <c r="B31" s="4236"/>
      <c r="C31" s="3212" t="s">
        <v>366</v>
      </c>
      <c r="D31" s="3340">
        <v>1117.4587574488337</v>
      </c>
      <c r="E31" s="3340">
        <v>9745.8464804538107</v>
      </c>
      <c r="F31" s="3254">
        <v>9.7349449722170007</v>
      </c>
      <c r="G31" s="3339">
        <v>8.3423385946043727</v>
      </c>
      <c r="H31" s="3328"/>
      <c r="I31" s="3349"/>
      <c r="J31" s="3358"/>
      <c r="K31" s="3358"/>
      <c r="L31" s="771"/>
      <c r="M31" s="771"/>
      <c r="N31" s="3244"/>
      <c r="O31" s="3244"/>
      <c r="P31" s="3244"/>
      <c r="Q31" s="3244"/>
      <c r="R31" s="3244"/>
      <c r="S31" s="3244"/>
      <c r="T31" s="3244"/>
      <c r="U31" s="3244"/>
      <c r="V31" s="3244"/>
      <c r="W31" s="3244"/>
    </row>
    <row r="32" spans="1:23" ht="15.75" customHeight="1">
      <c r="A32" s="3244"/>
      <c r="B32" s="4236"/>
      <c r="C32" s="3212" t="s">
        <v>365</v>
      </c>
      <c r="D32" s="3340">
        <v>1120.9191561417736</v>
      </c>
      <c r="E32" s="3340">
        <v>9560.8655697865361</v>
      </c>
      <c r="F32" s="3254">
        <v>9.195113285585121</v>
      </c>
      <c r="G32" s="3339">
        <v>7.8809441395411941</v>
      </c>
      <c r="H32" s="3328"/>
      <c r="I32" s="3349"/>
      <c r="J32" s="3358"/>
      <c r="K32" s="3358"/>
      <c r="L32" s="771"/>
      <c r="M32" s="771"/>
      <c r="N32" s="3244"/>
      <c r="O32" s="3244"/>
      <c r="P32" s="3244"/>
      <c r="Q32" s="3244"/>
      <c r="R32" s="3244"/>
      <c r="S32" s="3244"/>
      <c r="T32" s="3244"/>
      <c r="U32" s="3244"/>
      <c r="V32" s="3244"/>
      <c r="W32" s="3244"/>
    </row>
    <row r="33" spans="1:23" ht="15.75" customHeight="1">
      <c r="A33" s="3244"/>
      <c r="B33" s="4236"/>
      <c r="C33" s="3212" t="s">
        <v>364</v>
      </c>
      <c r="D33" s="3340">
        <v>1082.7596524957348</v>
      </c>
      <c r="E33" s="3340">
        <v>9425.1362508333477</v>
      </c>
      <c r="F33" s="3254">
        <v>9.1513717849156055</v>
      </c>
      <c r="G33" s="3339">
        <v>7.8983437150970817</v>
      </c>
      <c r="H33" s="3328"/>
      <c r="I33" s="3349"/>
      <c r="J33" s="3364"/>
      <c r="K33" s="3358"/>
      <c r="L33" s="771"/>
      <c r="M33" s="771"/>
      <c r="N33" s="3244"/>
      <c r="O33" s="3244"/>
      <c r="P33" s="3244"/>
      <c r="Q33" s="3244"/>
      <c r="R33" s="3244"/>
      <c r="S33" s="3244"/>
      <c r="T33" s="3244"/>
      <c r="U33" s="3244"/>
      <c r="V33" s="3244"/>
      <c r="W33" s="3244"/>
    </row>
    <row r="34" spans="1:23" ht="15.75" customHeight="1">
      <c r="A34" s="3244"/>
      <c r="B34" s="4236"/>
      <c r="C34" s="3212" t="s">
        <v>363</v>
      </c>
      <c r="D34" s="3340">
        <v>1065.8025028684408</v>
      </c>
      <c r="E34" s="3340">
        <v>9288.8487014118873</v>
      </c>
      <c r="F34" s="3254">
        <v>8.9651063201243701</v>
      </c>
      <c r="G34" s="3339">
        <v>7.7942756306232841</v>
      </c>
      <c r="H34" s="3328"/>
      <c r="I34" s="3349"/>
      <c r="J34" s="3358"/>
      <c r="K34" s="3358"/>
      <c r="L34" s="771"/>
      <c r="M34" s="771"/>
      <c r="N34" s="3244"/>
      <c r="O34" s="3244"/>
      <c r="P34" s="3244"/>
      <c r="Q34" s="3244"/>
      <c r="R34" s="3244"/>
      <c r="S34" s="3244"/>
      <c r="T34" s="3244"/>
      <c r="U34" s="3244"/>
      <c r="V34" s="3244"/>
      <c r="W34" s="3244"/>
    </row>
    <row r="35" spans="1:23" ht="15.75" customHeight="1">
      <c r="A35" s="3244"/>
      <c r="B35" s="4236"/>
      <c r="C35" s="3212" t="s">
        <v>362</v>
      </c>
      <c r="D35" s="3340">
        <v>1058.2013853280353</v>
      </c>
      <c r="E35" s="3340">
        <v>9407.9070530586359</v>
      </c>
      <c r="F35" s="3254">
        <v>8.9188529759963053</v>
      </c>
      <c r="G35" s="3339">
        <v>7.7779372855780915</v>
      </c>
      <c r="H35" s="3328"/>
      <c r="I35" s="3349"/>
      <c r="J35" s="3358"/>
      <c r="K35" s="3358"/>
      <c r="L35" s="771"/>
      <c r="M35" s="771"/>
      <c r="N35" s="3244"/>
      <c r="O35" s="3244"/>
      <c r="P35" s="3244"/>
      <c r="Q35" s="3244"/>
      <c r="R35" s="3244"/>
      <c r="S35" s="3244"/>
      <c r="T35" s="3244"/>
      <c r="U35" s="3244"/>
      <c r="V35" s="3244"/>
      <c r="W35" s="3244"/>
    </row>
    <row r="36" spans="1:23" ht="15.75" customHeight="1">
      <c r="A36" s="3244"/>
      <c r="B36" s="4236"/>
      <c r="C36" s="3212" t="s">
        <v>361</v>
      </c>
      <c r="D36" s="3340">
        <v>1078.3585542621715</v>
      </c>
      <c r="E36" s="3340">
        <v>9494.2644326657119</v>
      </c>
      <c r="F36" s="3254">
        <v>9.2124154032994632</v>
      </c>
      <c r="G36" s="3339">
        <v>8.0221199186128942</v>
      </c>
      <c r="H36" s="3328"/>
      <c r="I36" s="3349"/>
      <c r="J36" s="3358"/>
      <c r="K36" s="3358"/>
      <c r="L36" s="771"/>
      <c r="M36" s="771"/>
      <c r="N36" s="3244"/>
      <c r="O36" s="3244"/>
      <c r="P36" s="3244"/>
      <c r="Q36" s="3244"/>
      <c r="R36" s="3244"/>
      <c r="S36" s="3244"/>
      <c r="T36" s="3244"/>
      <c r="U36" s="3244"/>
      <c r="V36" s="3244"/>
      <c r="W36" s="3244"/>
    </row>
    <row r="37" spans="1:23" ht="15.75" customHeight="1">
      <c r="A37" s="3244"/>
      <c r="B37" s="4236"/>
      <c r="C37" s="3212" t="s">
        <v>360</v>
      </c>
      <c r="D37" s="3340">
        <v>1061.710350558863</v>
      </c>
      <c r="E37" s="3340">
        <v>9568.4061874446943</v>
      </c>
      <c r="F37" s="3254">
        <v>9.099310052343565</v>
      </c>
      <c r="G37" s="3339">
        <v>7.9353185125433319</v>
      </c>
      <c r="H37" s="3328"/>
      <c r="I37" s="3349"/>
      <c r="J37" s="3358"/>
      <c r="K37" s="3358"/>
      <c r="L37" s="771"/>
      <c r="M37" s="771"/>
      <c r="N37" s="3244"/>
      <c r="O37" s="3244"/>
      <c r="P37" s="3244"/>
      <c r="Q37" s="3244"/>
      <c r="R37" s="3244"/>
      <c r="S37" s="3244"/>
      <c r="T37" s="3244"/>
      <c r="U37" s="3244"/>
      <c r="V37" s="3244"/>
      <c r="W37" s="3244"/>
    </row>
    <row r="38" spans="1:23" ht="15.75" customHeight="1">
      <c r="A38" s="3244"/>
      <c r="B38" s="4236"/>
      <c r="C38" s="3212" t="s">
        <v>359</v>
      </c>
      <c r="D38" s="3340">
        <v>1050.8542049559001</v>
      </c>
      <c r="E38" s="3340">
        <v>9522.919845545086</v>
      </c>
      <c r="F38" s="3254">
        <v>9.0440628912677479</v>
      </c>
      <c r="G38" s="3339">
        <v>7.9076146818598323</v>
      </c>
      <c r="H38" s="3328"/>
      <c r="I38" s="3349"/>
      <c r="J38" s="3358"/>
      <c r="K38" s="3358"/>
      <c r="L38" s="771"/>
      <c r="M38" s="771"/>
      <c r="N38" s="3244"/>
      <c r="O38" s="3244"/>
      <c r="P38" s="3244"/>
      <c r="Q38" s="3244"/>
      <c r="R38" s="3244"/>
      <c r="S38" s="3244"/>
      <c r="T38" s="3244"/>
      <c r="U38" s="3244"/>
      <c r="V38" s="3244"/>
      <c r="W38" s="3244"/>
    </row>
    <row r="39" spans="1:23" ht="15.75" customHeight="1">
      <c r="A39" s="3244"/>
      <c r="B39" s="4236"/>
      <c r="C39" s="3212" t="s">
        <v>358</v>
      </c>
      <c r="D39" s="3340">
        <v>1060.6960553269951</v>
      </c>
      <c r="E39" s="3340">
        <v>9423.3835761104747</v>
      </c>
      <c r="F39" s="3254">
        <v>9.1348984907704214</v>
      </c>
      <c r="G39" s="3339">
        <v>7.9892325937409359</v>
      </c>
      <c r="H39" s="3328"/>
      <c r="I39" s="3349"/>
      <c r="J39" s="3358"/>
      <c r="K39" s="3358"/>
      <c r="L39" s="771"/>
      <c r="M39" s="771"/>
      <c r="N39" s="3244"/>
      <c r="O39" s="3244"/>
      <c r="P39" s="3244"/>
      <c r="Q39" s="3244"/>
      <c r="R39" s="3244"/>
      <c r="S39" s="3244"/>
      <c r="T39" s="3244"/>
      <c r="U39" s="3244"/>
      <c r="V39" s="3244"/>
      <c r="W39" s="3244"/>
    </row>
    <row r="40" spans="1:23" ht="15.75" customHeight="1">
      <c r="A40" s="3244"/>
      <c r="B40" s="4236"/>
      <c r="C40" s="3222" t="s">
        <v>357</v>
      </c>
      <c r="D40" s="3363">
        <v>1030.8802569614227</v>
      </c>
      <c r="E40" s="3363">
        <v>9254.6930331396234</v>
      </c>
      <c r="F40" s="3300">
        <v>8.8497637795075068</v>
      </c>
      <c r="G40" s="3362">
        <v>7.7489661330769062</v>
      </c>
      <c r="H40" s="3328"/>
      <c r="I40" s="3349"/>
      <c r="J40" s="3358"/>
      <c r="K40" s="3358"/>
      <c r="L40" s="771"/>
      <c r="M40" s="771"/>
      <c r="N40" s="3244"/>
      <c r="O40" s="3244"/>
      <c r="P40" s="3244"/>
      <c r="Q40" s="3244"/>
      <c r="R40" s="3244"/>
      <c r="S40" s="3244"/>
      <c r="T40" s="3244"/>
      <c r="U40" s="3244"/>
      <c r="V40" s="3244"/>
      <c r="W40" s="3244"/>
    </row>
    <row r="41" spans="1:23" ht="15.75" customHeight="1">
      <c r="A41" s="3244"/>
      <c r="B41" s="4237"/>
      <c r="C41" s="3361" t="s">
        <v>368</v>
      </c>
      <c r="D41" s="3360">
        <v>1038.9188615432033</v>
      </c>
      <c r="E41" s="3360">
        <v>9499.9895898244631</v>
      </c>
      <c r="F41" s="3295">
        <v>8.9133906196853783</v>
      </c>
      <c r="G41" s="3359">
        <v>7.7905075284597807</v>
      </c>
      <c r="H41" s="3328"/>
      <c r="I41" s="3349"/>
      <c r="J41" s="3358"/>
      <c r="K41" s="3358"/>
      <c r="L41" s="771"/>
      <c r="M41" s="771"/>
      <c r="N41" s="3244"/>
      <c r="O41" s="3244"/>
      <c r="P41" s="3244"/>
      <c r="Q41" s="3244"/>
      <c r="R41" s="3244"/>
      <c r="S41" s="3244"/>
      <c r="T41" s="3244"/>
      <c r="U41" s="3244"/>
      <c r="V41" s="3244"/>
      <c r="W41" s="3244"/>
    </row>
    <row r="42" spans="1:23" ht="15.75" customHeight="1">
      <c r="A42" s="3244"/>
      <c r="B42" s="4235" t="s">
        <v>60</v>
      </c>
      <c r="C42" s="3217" t="s">
        <v>367</v>
      </c>
      <c r="D42" s="3348">
        <v>1064.6443285751468</v>
      </c>
      <c r="E42" s="3348">
        <v>9375.9958483060036</v>
      </c>
      <c r="F42" s="3272">
        <v>10.225170187738309</v>
      </c>
      <c r="G42" s="3347">
        <v>8.8256606999649616</v>
      </c>
      <c r="H42" s="3328"/>
      <c r="I42" s="3349"/>
      <c r="J42" s="3358"/>
      <c r="K42" s="3358"/>
      <c r="L42" s="771"/>
      <c r="M42" s="771"/>
      <c r="N42" s="3244"/>
      <c r="O42" s="3244"/>
      <c r="P42" s="3244"/>
      <c r="Q42" s="3244"/>
      <c r="R42" s="3244"/>
      <c r="S42" s="3244"/>
      <c r="T42" s="3244"/>
      <c r="U42" s="3244"/>
      <c r="V42" s="3244"/>
      <c r="W42" s="3244"/>
    </row>
    <row r="43" spans="1:23" ht="15.75" customHeight="1">
      <c r="A43" s="3244"/>
      <c r="B43" s="4236"/>
      <c r="C43" s="3212" t="s">
        <v>366</v>
      </c>
      <c r="D43" s="3340">
        <v>1078.93649604599</v>
      </c>
      <c r="E43" s="3340">
        <v>9442.8189746716998</v>
      </c>
      <c r="F43" s="3254">
        <v>9.5970724504286835</v>
      </c>
      <c r="G43" s="3339">
        <v>8.3548112253267508</v>
      </c>
      <c r="H43" s="3328"/>
      <c r="I43" s="3349"/>
      <c r="J43" s="3358"/>
      <c r="K43" s="3358"/>
      <c r="L43" s="771"/>
      <c r="M43" s="771"/>
      <c r="N43" s="3244"/>
      <c r="O43" s="3244"/>
      <c r="P43" s="3244"/>
      <c r="Q43" s="3244"/>
      <c r="R43" s="3244"/>
      <c r="S43" s="3244"/>
      <c r="T43" s="3244"/>
      <c r="U43" s="3244"/>
      <c r="V43" s="3244"/>
      <c r="W43" s="3244"/>
    </row>
    <row r="44" spans="1:23" ht="15.75" customHeight="1">
      <c r="A44" s="3244"/>
      <c r="B44" s="4236"/>
      <c r="C44" s="3212" t="s">
        <v>365</v>
      </c>
      <c r="D44" s="3340">
        <v>1087.7253021773859</v>
      </c>
      <c r="E44" s="3340">
        <v>9541.450019099877</v>
      </c>
      <c r="F44" s="3254">
        <v>9.8143157978590825</v>
      </c>
      <c r="G44" s="3339">
        <v>8.5325416220234782</v>
      </c>
      <c r="H44" s="3328"/>
      <c r="I44" s="3349"/>
      <c r="J44" s="3358"/>
      <c r="K44" s="3358"/>
      <c r="L44" s="771"/>
      <c r="M44" s="771"/>
      <c r="N44" s="3244"/>
      <c r="O44" s="3244"/>
      <c r="P44" s="3244"/>
      <c r="Q44" s="3244"/>
      <c r="R44" s="3244"/>
      <c r="S44" s="3244"/>
      <c r="T44" s="3244"/>
      <c r="U44" s="3244"/>
      <c r="V44" s="3244"/>
      <c r="W44" s="3244"/>
    </row>
    <row r="45" spans="1:23" ht="15.75" customHeight="1">
      <c r="A45" s="3244"/>
      <c r="B45" s="4236"/>
      <c r="C45" s="3212" t="s">
        <v>364</v>
      </c>
      <c r="D45" s="3340">
        <v>1103.1220635048301</v>
      </c>
      <c r="E45" s="3340">
        <v>9629.2079565714903</v>
      </c>
      <c r="F45" s="3254">
        <v>9.9253170014538128</v>
      </c>
      <c r="G45" s="3339">
        <v>8.6989153069760654</v>
      </c>
      <c r="H45" s="3328"/>
      <c r="I45" s="3349"/>
      <c r="J45" s="3358"/>
      <c r="K45" s="3358"/>
      <c r="L45" s="771"/>
      <c r="M45" s="771"/>
      <c r="N45" s="3244"/>
      <c r="O45" s="3244"/>
      <c r="P45" s="3244"/>
      <c r="Q45" s="3244"/>
      <c r="R45" s="3244"/>
      <c r="S45" s="3244"/>
      <c r="T45" s="3244"/>
      <c r="U45" s="3244"/>
      <c r="V45" s="3244"/>
      <c r="W45" s="3244"/>
    </row>
    <row r="46" spans="1:23" ht="15.75" customHeight="1">
      <c r="A46" s="3244"/>
      <c r="B46" s="4236"/>
      <c r="C46" s="3212" t="s">
        <v>363</v>
      </c>
      <c r="D46" s="3340">
        <v>1088.31298395148</v>
      </c>
      <c r="E46" s="3340">
        <v>9631.0883535529192</v>
      </c>
      <c r="F46" s="3254">
        <v>9.4834569454751723</v>
      </c>
      <c r="G46" s="3339">
        <v>8.3312203836914875</v>
      </c>
      <c r="H46" s="3328"/>
      <c r="I46" s="3349"/>
      <c r="J46" s="3358"/>
      <c r="K46" s="3358"/>
      <c r="L46" s="771"/>
      <c r="M46" s="771"/>
      <c r="N46" s="3244"/>
      <c r="O46" s="3244"/>
      <c r="P46" s="3244"/>
      <c r="Q46" s="3244"/>
      <c r="R46" s="3244"/>
      <c r="S46" s="3244"/>
      <c r="T46" s="3244"/>
      <c r="U46" s="3244"/>
      <c r="V46" s="3244"/>
      <c r="W46" s="3244"/>
    </row>
    <row r="47" spans="1:23" ht="15.75" customHeight="1">
      <c r="A47" s="3244"/>
      <c r="B47" s="4236"/>
      <c r="C47" s="3212" t="s">
        <v>362</v>
      </c>
      <c r="D47" s="3340">
        <v>1095.9751446051259</v>
      </c>
      <c r="E47" s="3340">
        <v>9692.0334683863257</v>
      </c>
      <c r="F47" s="3254">
        <v>9.5922555186707577</v>
      </c>
      <c r="G47" s="3339">
        <v>8.4226413157226911</v>
      </c>
      <c r="H47" s="3328"/>
      <c r="I47" s="3349"/>
      <c r="J47" s="3358"/>
      <c r="K47" s="3358"/>
      <c r="L47" s="771"/>
      <c r="M47" s="771"/>
      <c r="N47" s="3244"/>
      <c r="O47" s="3244"/>
      <c r="P47" s="3244"/>
      <c r="Q47" s="3244"/>
      <c r="R47" s="3244"/>
      <c r="S47" s="3244"/>
      <c r="T47" s="3244"/>
      <c r="U47" s="3244"/>
      <c r="V47" s="3244"/>
      <c r="W47" s="3244"/>
    </row>
    <row r="48" spans="1:23" ht="15.75" customHeight="1">
      <c r="A48" s="3244"/>
      <c r="B48" s="4236"/>
      <c r="C48" s="3212" t="s">
        <v>361</v>
      </c>
      <c r="D48" s="3340">
        <v>1096.6814231247299</v>
      </c>
      <c r="E48" s="3340">
        <v>9640.3078685366472</v>
      </c>
      <c r="F48" s="3254">
        <v>9.6669420401108397</v>
      </c>
      <c r="G48" s="3339">
        <v>8.4880599221713311</v>
      </c>
      <c r="H48" s="3328"/>
      <c r="I48" s="3349"/>
      <c r="J48" s="3358"/>
      <c r="K48" s="3358"/>
      <c r="L48" s="771"/>
      <c r="M48" s="771"/>
      <c r="N48" s="3244"/>
      <c r="O48" s="3244"/>
      <c r="P48" s="3244"/>
      <c r="Q48" s="3244"/>
      <c r="R48" s="3244"/>
      <c r="S48" s="3244"/>
      <c r="T48" s="3244"/>
      <c r="U48" s="3244"/>
      <c r="V48" s="3244"/>
      <c r="W48" s="3244"/>
    </row>
    <row r="49" spans="1:23" ht="15.75" customHeight="1">
      <c r="A49" s="3244"/>
      <c r="B49" s="4236"/>
      <c r="C49" s="3212" t="s">
        <v>360</v>
      </c>
      <c r="D49" s="3340">
        <v>1136.5145496932828</v>
      </c>
      <c r="E49" s="3340">
        <v>9595.6986634015757</v>
      </c>
      <c r="F49" s="3254">
        <v>9.9726690306000734</v>
      </c>
      <c r="G49" s="3339">
        <v>8.7750636224258081</v>
      </c>
      <c r="H49" s="3328"/>
      <c r="I49" s="3349"/>
      <c r="J49" s="3358"/>
      <c r="K49" s="3358"/>
      <c r="L49" s="771"/>
      <c r="M49" s="771"/>
      <c r="N49" s="3244"/>
      <c r="O49" s="3244"/>
      <c r="P49" s="3244"/>
      <c r="Q49" s="3244"/>
      <c r="R49" s="3244"/>
      <c r="S49" s="3244"/>
      <c r="T49" s="3244"/>
      <c r="U49" s="3244"/>
      <c r="V49" s="3244"/>
      <c r="W49" s="3244"/>
    </row>
    <row r="50" spans="1:23" ht="15.75" customHeight="1">
      <c r="A50" s="3244"/>
      <c r="B50" s="4236"/>
      <c r="C50" s="3212" t="s">
        <v>359</v>
      </c>
      <c r="D50" s="3340">
        <v>1155.8953671310901</v>
      </c>
      <c r="E50" s="3340">
        <v>9493.2273910240456</v>
      </c>
      <c r="F50" s="3254">
        <v>10.735564501157816</v>
      </c>
      <c r="G50" s="3339">
        <v>9.453736570694236</v>
      </c>
      <c r="H50" s="3328"/>
      <c r="I50" s="3349"/>
      <c r="J50" s="3358"/>
      <c r="K50" s="3358"/>
      <c r="L50" s="771"/>
      <c r="M50" s="771"/>
      <c r="N50" s="3244"/>
      <c r="O50" s="3244"/>
      <c r="P50" s="3244"/>
      <c r="Q50" s="3244"/>
      <c r="R50" s="3244"/>
      <c r="S50" s="3244"/>
      <c r="T50" s="3244"/>
      <c r="U50" s="3244"/>
      <c r="V50" s="3244"/>
      <c r="W50" s="3244"/>
    </row>
    <row r="51" spans="1:23" ht="15.75" customHeight="1">
      <c r="A51" s="3244"/>
      <c r="B51" s="4236"/>
      <c r="C51" s="3212" t="s">
        <v>358</v>
      </c>
      <c r="D51" s="3340">
        <v>1235.25351106729</v>
      </c>
      <c r="E51" s="3340">
        <v>10250.215841567444</v>
      </c>
      <c r="F51" s="3254">
        <v>12.235469907548779</v>
      </c>
      <c r="G51" s="3339">
        <v>10.76869342751888</v>
      </c>
      <c r="H51" s="3328"/>
      <c r="I51" s="3349"/>
      <c r="J51" s="3358"/>
      <c r="K51" s="3358"/>
      <c r="L51" s="771"/>
      <c r="M51" s="771"/>
      <c r="N51" s="3244"/>
      <c r="O51" s="3244"/>
      <c r="P51" s="3244"/>
      <c r="Q51" s="3244"/>
      <c r="R51" s="3244"/>
      <c r="S51" s="3244"/>
      <c r="T51" s="3244"/>
      <c r="U51" s="3244"/>
      <c r="V51" s="3244"/>
      <c r="W51" s="3244"/>
    </row>
    <row r="52" spans="1:23" ht="15.75" customHeight="1">
      <c r="A52" s="3244"/>
      <c r="B52" s="4236"/>
      <c r="C52" s="3212" t="s">
        <v>357</v>
      </c>
      <c r="D52" s="3340">
        <v>1306.4606000000001</v>
      </c>
      <c r="E52" s="3340">
        <v>10792.7</v>
      </c>
      <c r="F52" s="3254">
        <v>13.286519887289323</v>
      </c>
      <c r="G52" s="3339">
        <v>11.705110078226005</v>
      </c>
      <c r="H52" s="3328"/>
      <c r="I52" s="3349"/>
      <c r="J52" s="3358"/>
      <c r="K52" s="3358"/>
      <c r="L52" s="771"/>
      <c r="M52" s="771"/>
      <c r="N52" s="3244"/>
      <c r="O52" s="3244"/>
      <c r="P52" s="3244"/>
      <c r="Q52" s="3244"/>
      <c r="R52" s="3244"/>
      <c r="S52" s="3244"/>
      <c r="T52" s="3244"/>
      <c r="U52" s="3244"/>
      <c r="V52" s="3244"/>
      <c r="W52" s="3244"/>
    </row>
    <row r="53" spans="1:23" ht="15.75" customHeight="1">
      <c r="A53" s="3244"/>
      <c r="B53" s="4236"/>
      <c r="C53" s="3357" t="s">
        <v>368</v>
      </c>
      <c r="D53" s="3356">
        <v>1401.8362572825597</v>
      </c>
      <c r="E53" s="3356">
        <v>11646.060125301652</v>
      </c>
      <c r="F53" s="3355">
        <v>14.386889847329877</v>
      </c>
      <c r="G53" s="3354">
        <v>12.680793849301457</v>
      </c>
      <c r="H53" s="3328"/>
      <c r="I53" s="3349"/>
      <c r="J53" s="3346"/>
      <c r="K53" s="3346"/>
      <c r="L53" s="771"/>
      <c r="M53" s="771"/>
      <c r="N53" s="3244"/>
      <c r="O53" s="3244"/>
      <c r="P53" s="3244"/>
      <c r="Q53" s="3244"/>
      <c r="R53" s="3244"/>
      <c r="S53" s="3244"/>
      <c r="T53" s="3244"/>
      <c r="U53" s="3244"/>
      <c r="V53" s="3244"/>
      <c r="W53" s="3244"/>
    </row>
    <row r="54" spans="1:23" ht="15.75" customHeight="1">
      <c r="A54" s="3244"/>
      <c r="B54" s="4261" t="s">
        <v>61</v>
      </c>
      <c r="C54" s="3217" t="s">
        <v>367</v>
      </c>
      <c r="D54" s="3348">
        <v>1436.7343993528427</v>
      </c>
      <c r="E54" s="3348">
        <v>12017.853612319888</v>
      </c>
      <c r="F54" s="3272">
        <v>17.279366850354066</v>
      </c>
      <c r="G54" s="3347">
        <v>15.550436962346586</v>
      </c>
      <c r="H54" s="3328"/>
      <c r="I54" s="3349"/>
      <c r="J54" s="3346"/>
      <c r="K54" s="3346"/>
      <c r="L54" s="771"/>
      <c r="M54" s="771"/>
      <c r="N54" s="3244"/>
      <c r="O54" s="3244"/>
      <c r="P54" s="3244"/>
      <c r="Q54" s="3244"/>
      <c r="R54" s="3244"/>
      <c r="S54" s="3244"/>
      <c r="T54" s="3244"/>
      <c r="U54" s="3244"/>
      <c r="V54" s="3244"/>
      <c r="W54" s="3244"/>
    </row>
    <row r="55" spans="1:23" ht="15.75" customHeight="1">
      <c r="A55" s="3244"/>
      <c r="B55" s="4262"/>
      <c r="C55" s="3212" t="s">
        <v>366</v>
      </c>
      <c r="D55" s="3340">
        <v>1433.6678472311007</v>
      </c>
      <c r="E55" s="3340">
        <v>12197.276222827128</v>
      </c>
      <c r="F55" s="3254">
        <v>16.531224106380389</v>
      </c>
      <c r="G55" s="3339">
        <v>14.933659986220134</v>
      </c>
      <c r="H55" s="3328"/>
      <c r="I55" s="3349"/>
      <c r="J55" s="3346"/>
      <c r="K55" s="3346"/>
      <c r="L55" s="771"/>
      <c r="M55" s="771"/>
      <c r="N55" s="3244"/>
      <c r="O55" s="3244"/>
      <c r="P55" s="3244"/>
      <c r="Q55" s="3244"/>
      <c r="R55" s="3244"/>
      <c r="S55" s="3244"/>
      <c r="T55" s="3244"/>
      <c r="U55" s="3244"/>
      <c r="V55" s="3244"/>
      <c r="W55" s="3244"/>
    </row>
    <row r="56" spans="1:23" ht="15.75" customHeight="1">
      <c r="A56" s="3244"/>
      <c r="B56" s="4262"/>
      <c r="C56" s="3212" t="s">
        <v>365</v>
      </c>
      <c r="D56" s="3340">
        <v>1470.2606569218387</v>
      </c>
      <c r="E56" s="3340">
        <v>12553.455062515697</v>
      </c>
      <c r="F56" s="3254">
        <v>15.573045509283839</v>
      </c>
      <c r="G56" s="3339">
        <v>14.070811709983881</v>
      </c>
      <c r="H56" s="3328"/>
      <c r="I56" s="3349"/>
      <c r="J56" s="3346"/>
      <c r="K56" s="3346"/>
      <c r="L56" s="771"/>
      <c r="M56" s="771"/>
      <c r="N56" s="3244"/>
      <c r="O56" s="3244"/>
      <c r="P56" s="3244"/>
      <c r="Q56" s="3244"/>
      <c r="R56" s="3244"/>
      <c r="S56" s="3244"/>
      <c r="T56" s="3244"/>
      <c r="U56" s="3244"/>
      <c r="V56" s="3244"/>
      <c r="W56" s="3244"/>
    </row>
    <row r="57" spans="1:23" ht="15.75" customHeight="1">
      <c r="A57" s="3244"/>
      <c r="B57" s="4262"/>
      <c r="C57" s="3212" t="s">
        <v>364</v>
      </c>
      <c r="D57" s="3340">
        <v>1506.0572639750596</v>
      </c>
      <c r="E57" s="3340">
        <v>12648.503098807923</v>
      </c>
      <c r="F57" s="3254">
        <v>15.448649113910109</v>
      </c>
      <c r="G57" s="3339">
        <v>13.952435288501098</v>
      </c>
      <c r="H57" s="3328"/>
      <c r="I57" s="3349"/>
      <c r="J57" s="3346"/>
      <c r="K57" s="3346"/>
      <c r="L57" s="771"/>
      <c r="M57" s="771"/>
      <c r="N57" s="3244"/>
      <c r="O57" s="3244"/>
      <c r="P57" s="3244"/>
      <c r="Q57" s="3244"/>
      <c r="R57" s="3244"/>
      <c r="S57" s="3244"/>
      <c r="T57" s="3244"/>
      <c r="U57" s="3244"/>
      <c r="V57" s="3244"/>
      <c r="W57" s="3244"/>
    </row>
    <row r="58" spans="1:23" ht="15.75" customHeight="1">
      <c r="A58" s="3244"/>
      <c r="B58" s="4262"/>
      <c r="C58" s="3212" t="s">
        <v>363</v>
      </c>
      <c r="D58" s="3340">
        <v>1474.3376713360965</v>
      </c>
      <c r="E58" s="3340">
        <v>12544.351836434073</v>
      </c>
      <c r="F58" s="3254">
        <v>14.447974881064185</v>
      </c>
      <c r="G58" s="3339">
        <v>13.039891249841128</v>
      </c>
      <c r="H58" s="3328"/>
      <c r="I58" s="3349"/>
      <c r="J58" s="3346"/>
      <c r="K58" s="3346"/>
      <c r="L58" s="771"/>
      <c r="M58" s="771"/>
      <c r="N58" s="3244"/>
      <c r="O58" s="3244"/>
      <c r="P58" s="3244"/>
      <c r="Q58" s="3244"/>
      <c r="R58" s="3244"/>
      <c r="S58" s="3244"/>
      <c r="T58" s="3244"/>
      <c r="U58" s="3244"/>
      <c r="V58" s="3244"/>
      <c r="W58" s="3244"/>
    </row>
    <row r="59" spans="1:23" ht="15.75" customHeight="1">
      <c r="A59" s="3244"/>
      <c r="B59" s="4262"/>
      <c r="C59" s="3212" t="s">
        <v>362</v>
      </c>
      <c r="D59" s="3340">
        <v>1493.7504337513406</v>
      </c>
      <c r="E59" s="3340">
        <v>12775.83333690849</v>
      </c>
      <c r="F59" s="3254">
        <v>13.923348177591215</v>
      </c>
      <c r="G59" s="3339">
        <v>12.618706255537553</v>
      </c>
      <c r="H59" s="3328"/>
      <c r="I59" s="3349"/>
      <c r="J59" s="3346"/>
      <c r="K59" s="3346"/>
      <c r="L59" s="771"/>
      <c r="M59" s="771"/>
      <c r="N59" s="3244"/>
      <c r="O59" s="3244"/>
      <c r="P59" s="3244"/>
      <c r="Q59" s="3244"/>
      <c r="R59" s="3244"/>
      <c r="S59" s="3244"/>
      <c r="T59" s="3244"/>
      <c r="U59" s="3244"/>
      <c r="V59" s="3244"/>
      <c r="W59" s="3244"/>
    </row>
    <row r="60" spans="1:23" ht="15.75" customHeight="1">
      <c r="A60" s="3244"/>
      <c r="B60" s="4262"/>
      <c r="C60" s="3212" t="s">
        <v>361</v>
      </c>
      <c r="D60" s="3340">
        <v>1462.0312274593082</v>
      </c>
      <c r="E60" s="3340">
        <v>12574.449363200381</v>
      </c>
      <c r="F60" s="3254">
        <v>13.076117530750349</v>
      </c>
      <c r="G60" s="3339">
        <v>11.864826671537504</v>
      </c>
      <c r="H60" s="3328"/>
      <c r="I60" s="3349"/>
      <c r="J60" s="3346"/>
      <c r="K60" s="3346"/>
      <c r="L60" s="771"/>
      <c r="M60" s="771"/>
      <c r="N60" s="3244"/>
      <c r="O60" s="3244"/>
      <c r="P60" s="3244"/>
      <c r="Q60" s="3244"/>
      <c r="R60" s="3244"/>
      <c r="S60" s="3244"/>
      <c r="T60" s="3244"/>
      <c r="U60" s="3244"/>
      <c r="V60" s="3244"/>
      <c r="W60" s="3244"/>
    </row>
    <row r="61" spans="1:23" ht="15.75" customHeight="1">
      <c r="A61" s="3244"/>
      <c r="B61" s="4262"/>
      <c r="C61" s="3212" t="s">
        <v>360</v>
      </c>
      <c r="D61" s="3340">
        <v>1436.5434503334864</v>
      </c>
      <c r="E61" s="3340">
        <v>12366.937416782768</v>
      </c>
      <c r="F61" s="3254">
        <v>12.504939365266392</v>
      </c>
      <c r="G61" s="3339">
        <v>11.332896478609502</v>
      </c>
      <c r="H61" s="3328"/>
      <c r="I61" s="3349"/>
      <c r="J61" s="3346"/>
      <c r="K61" s="3346"/>
      <c r="L61" s="771"/>
      <c r="M61" s="771"/>
      <c r="N61" s="3244"/>
      <c r="O61" s="3244"/>
      <c r="P61" s="3244"/>
      <c r="Q61" s="3244"/>
      <c r="R61" s="3244"/>
      <c r="S61" s="3244"/>
      <c r="T61" s="3244"/>
      <c r="U61" s="3244"/>
      <c r="V61" s="3244"/>
      <c r="W61" s="3244"/>
    </row>
    <row r="62" spans="1:23" ht="15.75" customHeight="1">
      <c r="A62" s="3244"/>
      <c r="B62" s="4262"/>
      <c r="C62" s="3212" t="s">
        <v>359</v>
      </c>
      <c r="D62" s="3340">
        <v>1433.2727543640592</v>
      </c>
      <c r="E62" s="3340">
        <v>11963.879418731714</v>
      </c>
      <c r="F62" s="3254">
        <v>11.90451491027523</v>
      </c>
      <c r="G62" s="3339">
        <v>10.788639433881608</v>
      </c>
      <c r="H62" s="3328"/>
      <c r="I62" s="3349"/>
      <c r="J62" s="3346"/>
      <c r="K62" s="3346"/>
      <c r="L62" s="771"/>
      <c r="M62" s="771"/>
      <c r="N62" s="3244"/>
      <c r="O62" s="3244"/>
      <c r="P62" s="3244"/>
      <c r="Q62" s="3244"/>
      <c r="R62" s="3244"/>
      <c r="S62" s="3244"/>
      <c r="T62" s="3244"/>
      <c r="U62" s="3244"/>
      <c r="V62" s="3244"/>
      <c r="W62" s="3244"/>
    </row>
    <row r="63" spans="1:23" ht="15.75" customHeight="1">
      <c r="A63" s="3244"/>
      <c r="B63" s="4262"/>
      <c r="C63" s="3212" t="s">
        <v>358</v>
      </c>
      <c r="D63" s="3340">
        <v>1390.8380405953285</v>
      </c>
      <c r="E63" s="3340">
        <v>11869.244244711797</v>
      </c>
      <c r="F63" s="3254">
        <v>11.367690497244901</v>
      </c>
      <c r="G63" s="3339">
        <v>10.303084905163375</v>
      </c>
      <c r="H63" s="3328"/>
      <c r="I63" s="3349"/>
      <c r="J63" s="3346"/>
      <c r="K63" s="3346"/>
      <c r="L63" s="771"/>
      <c r="M63" s="771"/>
      <c r="N63" s="3244"/>
      <c r="O63" s="3244"/>
      <c r="P63" s="3244"/>
      <c r="Q63" s="3244"/>
      <c r="R63" s="3244"/>
      <c r="S63" s="3244"/>
      <c r="T63" s="3244"/>
      <c r="U63" s="3244"/>
      <c r="V63" s="3244"/>
      <c r="W63" s="3244"/>
    </row>
    <row r="64" spans="1:23" ht="15.75" customHeight="1">
      <c r="A64" s="3244"/>
      <c r="B64" s="4262"/>
      <c r="C64" s="3212" t="s">
        <v>357</v>
      </c>
      <c r="D64" s="3340">
        <v>1365.6482387551437</v>
      </c>
      <c r="E64" s="3340">
        <v>11710.240428358289</v>
      </c>
      <c r="F64" s="3254">
        <v>11.13839983960985</v>
      </c>
      <c r="G64" s="3339">
        <v>10.111641009365167</v>
      </c>
      <c r="H64" s="3328"/>
      <c r="I64" s="3349"/>
      <c r="J64" s="3346"/>
      <c r="K64" s="3346"/>
      <c r="L64" s="771"/>
      <c r="M64" s="771"/>
      <c r="N64" s="3244"/>
      <c r="O64" s="3244"/>
      <c r="P64" s="3244"/>
      <c r="Q64" s="3244"/>
      <c r="R64" s="3244"/>
      <c r="S64" s="3244"/>
      <c r="T64" s="3244"/>
      <c r="U64" s="3244"/>
      <c r="V64" s="3244"/>
      <c r="W64" s="3244"/>
    </row>
    <row r="65" spans="1:23" ht="15.75" customHeight="1">
      <c r="A65" s="3244"/>
      <c r="B65" s="4263"/>
      <c r="C65" s="3353" t="s">
        <v>368</v>
      </c>
      <c r="D65" s="3352">
        <v>1399.0253158889254</v>
      </c>
      <c r="E65" s="3352">
        <v>11752.564817615301</v>
      </c>
      <c r="F65" s="3351">
        <v>11.198163062758612</v>
      </c>
      <c r="G65" s="3350">
        <v>10.167803303004446</v>
      </c>
      <c r="H65" s="3328"/>
      <c r="I65" s="3349"/>
      <c r="J65" s="3346"/>
      <c r="K65" s="3346"/>
      <c r="L65" s="771"/>
      <c r="M65" s="771"/>
      <c r="N65" s="3244"/>
      <c r="O65" s="3244"/>
      <c r="P65" s="3244"/>
      <c r="Q65" s="3244"/>
      <c r="R65" s="3244"/>
      <c r="S65" s="3244"/>
      <c r="T65" s="3244"/>
      <c r="U65" s="3244"/>
      <c r="V65" s="3244"/>
      <c r="W65" s="3244"/>
    </row>
    <row r="66" spans="1:23" ht="15.75" customHeight="1">
      <c r="A66" s="3244"/>
      <c r="B66" s="4261" t="s">
        <v>150</v>
      </c>
      <c r="C66" s="3217" t="s">
        <v>367</v>
      </c>
      <c r="D66" s="3348">
        <v>1353.8182727778992</v>
      </c>
      <c r="E66" s="3348">
        <v>11395.776706884673</v>
      </c>
      <c r="F66" s="3272">
        <v>9.3044026039926049</v>
      </c>
      <c r="G66" s="3347">
        <v>8.3154847419458271</v>
      </c>
      <c r="H66" s="3328"/>
      <c r="I66" s="3244"/>
      <c r="J66" s="3346"/>
      <c r="K66" s="3346"/>
      <c r="L66" s="771"/>
      <c r="M66" s="771"/>
      <c r="N66" s="3244"/>
      <c r="O66" s="3244"/>
      <c r="P66" s="3244"/>
      <c r="Q66" s="3244"/>
      <c r="R66" s="3244"/>
      <c r="S66" s="3244"/>
      <c r="T66" s="3244"/>
      <c r="U66" s="3244"/>
      <c r="V66" s="3244"/>
      <c r="W66" s="3244"/>
    </row>
    <row r="67" spans="1:23" ht="15.75" customHeight="1">
      <c r="A67" s="3244"/>
      <c r="B67" s="4262"/>
      <c r="C67" s="3212" t="s">
        <v>366</v>
      </c>
      <c r="D67" s="3340">
        <v>1306.9547219679962</v>
      </c>
      <c r="E67" s="3340">
        <v>11114.505671978875</v>
      </c>
      <c r="F67" s="3254">
        <v>8.5993160338341337</v>
      </c>
      <c r="G67" s="3339">
        <v>7.7419573184058699</v>
      </c>
      <c r="H67" s="3328"/>
      <c r="I67" s="3244"/>
      <c r="J67" s="3346"/>
      <c r="K67" s="3346"/>
      <c r="L67" s="771"/>
      <c r="M67" s="771"/>
      <c r="N67" s="3244"/>
      <c r="O67" s="3244"/>
      <c r="P67" s="3244"/>
      <c r="Q67" s="3244"/>
      <c r="R67" s="3244"/>
      <c r="S67" s="3244"/>
      <c r="T67" s="3244"/>
      <c r="U67" s="3244"/>
      <c r="V67" s="3244"/>
      <c r="W67" s="3244"/>
    </row>
    <row r="68" spans="1:23" ht="15.75" customHeight="1">
      <c r="A68" s="3244"/>
      <c r="B68" s="4262"/>
      <c r="C68" s="3212" t="s">
        <v>365</v>
      </c>
      <c r="D68" s="3340">
        <v>1319.3219252500717</v>
      </c>
      <c r="E68" s="3340">
        <v>10956.003365305362</v>
      </c>
      <c r="F68" s="3254">
        <v>8.559158229131512</v>
      </c>
      <c r="G68" s="3339">
        <v>7.7502950330675917</v>
      </c>
      <c r="H68" s="3328"/>
      <c r="I68" s="3244"/>
      <c r="J68" s="3346"/>
      <c r="K68" s="3346"/>
      <c r="L68" s="771"/>
      <c r="M68" s="771"/>
      <c r="N68" s="3244"/>
      <c r="O68" s="3244"/>
      <c r="P68" s="3244"/>
      <c r="Q68" s="3244"/>
      <c r="R68" s="3244"/>
      <c r="S68" s="3244"/>
      <c r="T68" s="3244"/>
      <c r="U68" s="3244"/>
      <c r="V68" s="3244"/>
      <c r="W68" s="3244"/>
    </row>
    <row r="69" spans="1:23" ht="15.75" customHeight="1">
      <c r="A69" s="3244"/>
      <c r="B69" s="4262"/>
      <c r="C69" s="3212" t="s">
        <v>364</v>
      </c>
      <c r="D69" s="3340">
        <v>1244.8470104579687</v>
      </c>
      <c r="E69" s="3340">
        <v>10445.099936717308</v>
      </c>
      <c r="F69" s="3254">
        <v>7.9275695433525835</v>
      </c>
      <c r="G69" s="3339">
        <v>7.186059589143043</v>
      </c>
      <c r="H69" s="3328"/>
      <c r="I69" s="3244"/>
      <c r="J69" s="3346"/>
      <c r="K69" s="3346"/>
      <c r="L69" s="771"/>
      <c r="M69" s="771"/>
      <c r="N69" s="3244"/>
      <c r="O69" s="3244"/>
      <c r="P69" s="3244"/>
      <c r="Q69" s="3244"/>
      <c r="R69" s="3244"/>
      <c r="S69" s="3244"/>
      <c r="T69" s="3244"/>
      <c r="U69" s="3244"/>
      <c r="V69" s="3244"/>
      <c r="W69" s="3244"/>
    </row>
    <row r="70" spans="1:23" ht="15.75" customHeight="1">
      <c r="A70" s="3244"/>
      <c r="B70" s="4262"/>
      <c r="C70" s="3212" t="s">
        <v>363</v>
      </c>
      <c r="D70" s="3340">
        <v>1214.0336693107533</v>
      </c>
      <c r="E70" s="3340">
        <v>10001.101155867478</v>
      </c>
      <c r="F70" s="3254">
        <v>7.4895036331954623</v>
      </c>
      <c r="G70" s="3339">
        <v>6.8044576425828653</v>
      </c>
      <c r="H70" s="3328"/>
      <c r="I70" s="3244"/>
      <c r="J70" s="3346"/>
      <c r="K70" s="3346"/>
      <c r="L70" s="771"/>
      <c r="M70" s="771"/>
      <c r="N70" s="3244"/>
      <c r="O70" s="3244"/>
      <c r="P70" s="3244"/>
      <c r="Q70" s="3244"/>
      <c r="R70" s="3244"/>
      <c r="S70" s="3244"/>
      <c r="T70" s="3244"/>
      <c r="U70" s="3244"/>
      <c r="V70" s="3244"/>
      <c r="W70" s="3244"/>
    </row>
    <row r="71" spans="1:23" ht="15.75" customHeight="1">
      <c r="A71" s="3244"/>
      <c r="B71" s="4262"/>
      <c r="C71" s="3212" t="s">
        <v>362</v>
      </c>
      <c r="D71" s="3340">
        <v>1165.7982114111044</v>
      </c>
      <c r="E71" s="3340">
        <v>9861.2604585611934</v>
      </c>
      <c r="F71" s="3254">
        <v>7.226183412929144</v>
      </c>
      <c r="G71" s="3339">
        <v>6.5523266821044261</v>
      </c>
      <c r="H71" s="3328"/>
      <c r="I71" s="3244"/>
      <c r="J71" s="3346"/>
      <c r="K71" s="3346"/>
      <c r="L71" s="771"/>
      <c r="M71" s="771"/>
      <c r="N71" s="3244"/>
      <c r="O71" s="3244"/>
      <c r="P71" s="3244"/>
      <c r="Q71" s="3244"/>
      <c r="R71" s="3244"/>
      <c r="S71" s="3244"/>
      <c r="T71" s="3244"/>
      <c r="U71" s="3244"/>
      <c r="V71" s="3244"/>
      <c r="W71" s="3244"/>
    </row>
    <row r="72" spans="1:23" ht="15.75" customHeight="1">
      <c r="A72" s="3244"/>
      <c r="B72" s="4262"/>
      <c r="C72" s="3212" t="s">
        <v>361</v>
      </c>
      <c r="D72" s="3340">
        <v>1173.018456412748</v>
      </c>
      <c r="E72" s="3340">
        <v>9724.9084431499559</v>
      </c>
      <c r="F72" s="3254">
        <v>7.3731708498369386</v>
      </c>
      <c r="G72" s="3339">
        <v>6.6712413882898858</v>
      </c>
      <c r="H72" s="3328"/>
      <c r="I72" s="3244"/>
      <c r="J72" s="3346"/>
      <c r="K72" s="3346"/>
      <c r="L72" s="771"/>
      <c r="M72" s="771"/>
      <c r="N72" s="3244"/>
      <c r="O72" s="3244"/>
      <c r="P72" s="3244"/>
      <c r="Q72" s="3244"/>
      <c r="R72" s="3244"/>
      <c r="S72" s="3244"/>
      <c r="T72" s="3244"/>
      <c r="U72" s="3244"/>
      <c r="V72" s="3244"/>
      <c r="W72" s="3244"/>
    </row>
    <row r="73" spans="1:23" ht="15.75" customHeight="1">
      <c r="A73" s="3244"/>
      <c r="B73" s="4262"/>
      <c r="C73" s="3212" t="s">
        <v>360</v>
      </c>
      <c r="D73" s="3340">
        <v>1170.9963935819212</v>
      </c>
      <c r="E73" s="3340">
        <v>9555.2541295954397</v>
      </c>
      <c r="F73" s="3254">
        <v>7.3658111969018716</v>
      </c>
      <c r="G73" s="3339">
        <v>6.6411359856477743</v>
      </c>
      <c r="H73" s="3328"/>
      <c r="I73" s="3244"/>
      <c r="J73" s="3346"/>
      <c r="K73" s="3346"/>
      <c r="L73" s="771"/>
      <c r="M73" s="771"/>
      <c r="N73" s="3244"/>
      <c r="O73" s="3244"/>
      <c r="P73" s="3244"/>
      <c r="Q73" s="3244"/>
      <c r="R73" s="3244"/>
      <c r="S73" s="3244"/>
      <c r="T73" s="3244"/>
      <c r="U73" s="3244"/>
      <c r="V73" s="3244"/>
      <c r="W73" s="3244"/>
    </row>
    <row r="74" spans="1:23" ht="15.75" customHeight="1">
      <c r="A74" s="3244"/>
      <c r="B74" s="4262"/>
      <c r="C74" s="3212" t="s">
        <v>359</v>
      </c>
      <c r="D74" s="3340">
        <v>1167.9237555939374</v>
      </c>
      <c r="E74" s="3340">
        <v>9587.2907206857453</v>
      </c>
      <c r="F74" s="3254">
        <v>7.3581542112676157</v>
      </c>
      <c r="G74" s="3339">
        <v>6.5959846217128959</v>
      </c>
      <c r="H74" s="3328"/>
      <c r="I74" s="3244"/>
      <c r="J74" s="3346"/>
      <c r="K74" s="3346"/>
      <c r="L74" s="771"/>
      <c r="M74" s="771"/>
      <c r="N74" s="3244"/>
      <c r="O74" s="3244"/>
      <c r="P74" s="3244"/>
      <c r="Q74" s="3244"/>
      <c r="R74" s="3244"/>
      <c r="S74" s="3244"/>
      <c r="T74" s="3244"/>
      <c r="U74" s="3244"/>
      <c r="V74" s="3244"/>
      <c r="W74" s="3244"/>
    </row>
    <row r="75" spans="1:23" ht="15.75" customHeight="1">
      <c r="A75" s="3244"/>
      <c r="B75" s="4262"/>
      <c r="C75" s="3212" t="s">
        <v>358</v>
      </c>
      <c r="D75" s="3340">
        <v>1146.8788172867182</v>
      </c>
      <c r="E75" s="3340">
        <v>9254.2468916865819</v>
      </c>
      <c r="F75" s="3254">
        <v>7.3267040212647583</v>
      </c>
      <c r="G75" s="3339">
        <v>6.5504875444323192</v>
      </c>
      <c r="H75" s="3328"/>
      <c r="I75" s="3244"/>
      <c r="J75" s="3346"/>
      <c r="K75" s="3346"/>
      <c r="L75" s="771"/>
      <c r="M75" s="771"/>
      <c r="N75" s="3244"/>
      <c r="O75" s="3244"/>
      <c r="P75" s="3244"/>
      <c r="Q75" s="3244"/>
      <c r="R75" s="3244"/>
      <c r="S75" s="3244"/>
      <c r="T75" s="3244"/>
      <c r="U75" s="3244"/>
      <c r="V75" s="3244"/>
      <c r="W75" s="3244"/>
    </row>
    <row r="76" spans="1:23" ht="15.75" customHeight="1">
      <c r="A76" s="3244"/>
      <c r="B76" s="4262"/>
      <c r="C76" s="3212" t="s">
        <v>357</v>
      </c>
      <c r="D76" s="3340">
        <v>1176.8442402401279</v>
      </c>
      <c r="E76" s="3340">
        <v>9425.3102694227764</v>
      </c>
      <c r="F76" s="3254">
        <v>7.5247638940799773</v>
      </c>
      <c r="G76" s="3339">
        <v>6.7120173496722977</v>
      </c>
      <c r="H76" s="3328"/>
      <c r="I76" s="3244"/>
      <c r="J76" s="3346"/>
      <c r="K76" s="3346"/>
      <c r="L76" s="771"/>
      <c r="M76" s="771"/>
      <c r="N76" s="3244"/>
      <c r="O76" s="3244"/>
      <c r="P76" s="3244"/>
      <c r="Q76" s="3244"/>
      <c r="R76" s="3244"/>
      <c r="S76" s="3244"/>
      <c r="T76" s="3244"/>
      <c r="U76" s="3244"/>
      <c r="V76" s="3244"/>
      <c r="W76" s="3244"/>
    </row>
    <row r="77" spans="1:23" s="3187" customFormat="1" ht="15.75" customHeight="1">
      <c r="A77" s="3330"/>
      <c r="B77" s="4269"/>
      <c r="C77" s="3337" t="s">
        <v>368</v>
      </c>
      <c r="D77" s="3336">
        <v>1215.8021562667964</v>
      </c>
      <c r="E77" s="3336">
        <v>9512.5745737172074</v>
      </c>
      <c r="F77" s="3335">
        <v>7.7876127952574947</v>
      </c>
      <c r="G77" s="3334">
        <v>6.9354154381969684</v>
      </c>
      <c r="H77" s="3333"/>
      <c r="I77" s="3330"/>
      <c r="J77" s="3331"/>
      <c r="K77" s="3331"/>
      <c r="L77" s="771"/>
      <c r="M77" s="771"/>
      <c r="N77" s="3330"/>
      <c r="O77" s="3330"/>
      <c r="P77" s="3330"/>
      <c r="Q77" s="3330"/>
      <c r="R77" s="3330"/>
      <c r="S77" s="3330"/>
      <c r="T77" s="3330"/>
      <c r="U77" s="3330"/>
      <c r="V77" s="3330"/>
      <c r="W77" s="3330"/>
    </row>
    <row r="78" spans="1:23" s="3187" customFormat="1" ht="15.75" customHeight="1">
      <c r="A78" s="3345"/>
      <c r="B78" s="4261" t="s">
        <v>173</v>
      </c>
      <c r="C78" s="3344" t="s">
        <v>367</v>
      </c>
      <c r="D78" s="3343">
        <v>1197.8498812557496</v>
      </c>
      <c r="E78" s="3343">
        <v>9397.8493743586187</v>
      </c>
      <c r="F78" s="3260">
        <v>9.4333773063362436</v>
      </c>
      <c r="G78" s="3342">
        <v>8.0107470244088699</v>
      </c>
      <c r="H78" s="3333"/>
      <c r="I78" s="3330"/>
      <c r="J78" s="3331"/>
      <c r="K78" s="3331"/>
      <c r="L78" s="771"/>
      <c r="M78" s="771"/>
      <c r="N78" s="3330"/>
      <c r="O78" s="3330"/>
      <c r="P78" s="3330"/>
      <c r="Q78" s="3330"/>
      <c r="R78" s="3330"/>
      <c r="S78" s="3330"/>
      <c r="T78" s="3330"/>
      <c r="U78" s="3330"/>
      <c r="V78" s="3330"/>
      <c r="W78" s="3330"/>
    </row>
    <row r="79" spans="1:23" s="3187" customFormat="1" ht="15.75" customHeight="1">
      <c r="A79" s="3341"/>
      <c r="B79" s="4262"/>
      <c r="C79" s="3212" t="s">
        <v>366</v>
      </c>
      <c r="D79" s="3340">
        <v>1189.1550933243411</v>
      </c>
      <c r="E79" s="3340">
        <v>9325.2438309625231</v>
      </c>
      <c r="F79" s="3254">
        <v>8.9801478686567791</v>
      </c>
      <c r="G79" s="3339">
        <v>7.7193412993340393</v>
      </c>
      <c r="H79" s="3333"/>
      <c r="I79" s="3330"/>
      <c r="J79" s="3331"/>
      <c r="K79" s="3331"/>
      <c r="L79" s="771"/>
      <c r="M79" s="771"/>
      <c r="N79" s="3330"/>
      <c r="O79" s="3330"/>
      <c r="P79" s="3330"/>
      <c r="Q79" s="3330"/>
      <c r="R79" s="3330"/>
      <c r="S79" s="3330"/>
      <c r="T79" s="3330"/>
      <c r="U79" s="3330"/>
      <c r="V79" s="3330"/>
      <c r="W79" s="3330"/>
    </row>
    <row r="80" spans="1:23" s="3187" customFormat="1" ht="15.75" customHeight="1">
      <c r="A80" s="3341"/>
      <c r="B80" s="4262"/>
      <c r="C80" s="3212" t="s">
        <v>365</v>
      </c>
      <c r="D80" s="3340">
        <v>1246.2199589714548</v>
      </c>
      <c r="E80" s="3340">
        <v>9457.539341059839</v>
      </c>
      <c r="F80" s="3254">
        <v>9.6392558797620396</v>
      </c>
      <c r="G80" s="3339">
        <v>8.2912584572116526</v>
      </c>
      <c r="H80" s="3333"/>
      <c r="I80" s="3330"/>
      <c r="J80" s="3331"/>
      <c r="K80" s="3331"/>
      <c r="L80" s="771"/>
      <c r="M80" s="771"/>
      <c r="N80" s="3330"/>
      <c r="O80" s="3330"/>
      <c r="P80" s="3330"/>
      <c r="Q80" s="3330"/>
      <c r="R80" s="3330"/>
      <c r="S80" s="3330"/>
      <c r="T80" s="3330"/>
      <c r="U80" s="3330"/>
      <c r="V80" s="3330"/>
      <c r="W80" s="3330"/>
    </row>
    <row r="81" spans="1:23" s="3187" customFormat="1" ht="15.75" customHeight="1">
      <c r="A81" s="3341"/>
      <c r="B81" s="4262"/>
      <c r="C81" s="3212" t="s">
        <v>364</v>
      </c>
      <c r="D81" s="3340">
        <v>1246.270701086775</v>
      </c>
      <c r="E81" s="3340">
        <v>9604.428954121262</v>
      </c>
      <c r="F81" s="3254">
        <v>9.6788289661768783</v>
      </c>
      <c r="G81" s="3339">
        <v>8.3452141322366895</v>
      </c>
      <c r="H81" s="3333"/>
      <c r="I81" s="3330"/>
      <c r="J81" s="3331"/>
      <c r="K81" s="3331"/>
      <c r="L81" s="771"/>
      <c r="M81" s="771"/>
      <c r="N81" s="3330"/>
      <c r="O81" s="3330"/>
      <c r="P81" s="3330"/>
      <c r="Q81" s="3330"/>
      <c r="R81" s="3330"/>
      <c r="S81" s="3330"/>
      <c r="T81" s="3330"/>
      <c r="U81" s="3330"/>
      <c r="V81" s="3330"/>
      <c r="W81" s="3330"/>
    </row>
    <row r="82" spans="1:23" s="3187" customFormat="1" ht="15.75" customHeight="1">
      <c r="A82" s="3341"/>
      <c r="B82" s="4262"/>
      <c r="C82" s="3212" t="s">
        <v>363</v>
      </c>
      <c r="D82" s="3340">
        <v>1292.5561506168551</v>
      </c>
      <c r="E82" s="3340">
        <v>9796.5450251391176</v>
      </c>
      <c r="F82" s="3254">
        <v>10.039179765830685</v>
      </c>
      <c r="G82" s="3339">
        <v>8.6582951925871203</v>
      </c>
      <c r="H82" s="3333"/>
      <c r="I82" s="3330"/>
      <c r="J82" s="3331"/>
      <c r="K82" s="3331"/>
      <c r="L82" s="771"/>
      <c r="M82" s="771"/>
      <c r="N82" s="3330"/>
      <c r="O82" s="3330"/>
      <c r="P82" s="3330"/>
      <c r="Q82" s="3330"/>
      <c r="R82" s="3330"/>
      <c r="S82" s="3330"/>
      <c r="T82" s="3330"/>
      <c r="U82" s="3330"/>
      <c r="V82" s="3330"/>
      <c r="W82" s="3330"/>
    </row>
    <row r="83" spans="1:23" s="3187" customFormat="1" ht="15.75" customHeight="1">
      <c r="A83" s="3341"/>
      <c r="B83" s="4262"/>
      <c r="C83" s="3212" t="s">
        <v>362</v>
      </c>
      <c r="D83" s="3340">
        <v>1337.2861818058645</v>
      </c>
      <c r="E83" s="3340">
        <v>10276.540242879155</v>
      </c>
      <c r="F83" s="3254">
        <v>10.413946211711458</v>
      </c>
      <c r="G83" s="3339">
        <v>8.9837246020331509</v>
      </c>
      <c r="H83" s="3333"/>
      <c r="I83" s="3330"/>
      <c r="J83" s="3331"/>
      <c r="K83" s="3331"/>
      <c r="L83" s="771"/>
      <c r="M83" s="771"/>
      <c r="N83" s="3330"/>
      <c r="O83" s="3330"/>
      <c r="P83" s="3330"/>
      <c r="Q83" s="3330"/>
      <c r="R83" s="3330"/>
      <c r="S83" s="3330"/>
      <c r="T83" s="3330"/>
      <c r="U83" s="3330"/>
      <c r="V83" s="3330"/>
      <c r="W83" s="3330"/>
    </row>
    <row r="84" spans="1:23" s="3187" customFormat="1" ht="15.75" customHeight="1">
      <c r="A84" s="3341"/>
      <c r="B84" s="4262"/>
      <c r="C84" s="3212" t="s">
        <v>361</v>
      </c>
      <c r="D84" s="3340">
        <v>1383.3345986689367</v>
      </c>
      <c r="E84" s="3340">
        <v>10479.807565673762</v>
      </c>
      <c r="F84" s="3254">
        <v>10.799695441170876</v>
      </c>
      <c r="G84" s="3339">
        <v>9.2997960614279496</v>
      </c>
      <c r="H84" s="3333"/>
      <c r="I84" s="3330"/>
      <c r="J84" s="3331"/>
      <c r="K84" s="3331"/>
      <c r="L84" s="771"/>
      <c r="M84" s="771"/>
      <c r="N84" s="3330"/>
      <c r="O84" s="3330"/>
      <c r="P84" s="3330"/>
      <c r="Q84" s="3330"/>
      <c r="R84" s="3330"/>
      <c r="S84" s="3330"/>
      <c r="T84" s="3330"/>
      <c r="U84" s="3330"/>
      <c r="V84" s="3330"/>
      <c r="W84" s="3330"/>
    </row>
    <row r="85" spans="1:23" s="3187" customFormat="1" ht="15.75" customHeight="1">
      <c r="A85" s="3341"/>
      <c r="B85" s="4262"/>
      <c r="C85" s="3212" t="s">
        <v>360</v>
      </c>
      <c r="D85" s="3340">
        <v>1401.2070780975046</v>
      </c>
      <c r="E85" s="3340">
        <v>10663.67639343611</v>
      </c>
      <c r="F85" s="3254">
        <v>10.835363250652877</v>
      </c>
      <c r="G85" s="3339">
        <v>9.3008338228878387</v>
      </c>
      <c r="H85" s="3333"/>
      <c r="I85" s="3330"/>
      <c r="J85" s="3331"/>
      <c r="K85" s="3331"/>
      <c r="L85" s="771"/>
      <c r="M85" s="771"/>
      <c r="N85" s="3330"/>
      <c r="O85" s="3330"/>
      <c r="P85" s="3330"/>
      <c r="Q85" s="3330"/>
      <c r="R85" s="3330"/>
      <c r="S85" s="3330"/>
      <c r="T85" s="3330"/>
      <c r="U85" s="3330"/>
      <c r="V85" s="3330"/>
      <c r="W85" s="3330"/>
    </row>
    <row r="86" spans="1:23" s="3187" customFormat="1" ht="15.75" customHeight="1">
      <c r="A86" s="3341"/>
      <c r="B86" s="4262"/>
      <c r="C86" s="3212" t="s">
        <v>359</v>
      </c>
      <c r="D86" s="3340">
        <v>1433.7261739271571</v>
      </c>
      <c r="E86" s="3340">
        <v>10916.97383634476</v>
      </c>
      <c r="F86" s="3254">
        <v>10.957065942014784</v>
      </c>
      <c r="G86" s="3339">
        <v>9.3833473656441519</v>
      </c>
      <c r="H86" s="3333"/>
      <c r="I86" s="3330"/>
      <c r="J86" s="3331"/>
      <c r="K86" s="3331"/>
      <c r="L86" s="771"/>
      <c r="M86" s="771"/>
      <c r="N86" s="3330"/>
      <c r="O86" s="3330"/>
      <c r="P86" s="3330"/>
      <c r="Q86" s="3330"/>
      <c r="R86" s="3330"/>
      <c r="S86" s="3330"/>
      <c r="T86" s="3330"/>
      <c r="U86" s="3330"/>
      <c r="V86" s="3330"/>
      <c r="W86" s="3330"/>
    </row>
    <row r="87" spans="1:23" s="3187" customFormat="1" ht="15.75" customHeight="1">
      <c r="A87" s="3341"/>
      <c r="B87" s="4262"/>
      <c r="C87" s="3212" t="s">
        <v>358</v>
      </c>
      <c r="D87" s="3340">
        <v>1470.3344217610268</v>
      </c>
      <c r="E87" s="3340">
        <v>11183.801793268631</v>
      </c>
      <c r="F87" s="3254">
        <v>11.212647951394676</v>
      </c>
      <c r="G87" s="3339">
        <v>9.6097702273362451</v>
      </c>
      <c r="H87" s="3333"/>
      <c r="I87" s="3330"/>
      <c r="J87" s="3331"/>
      <c r="K87" s="3331"/>
      <c r="L87" s="771"/>
      <c r="M87" s="771"/>
      <c r="N87" s="3338"/>
      <c r="O87" s="3338"/>
      <c r="P87" s="3338"/>
      <c r="Q87" s="3330"/>
      <c r="R87" s="3330"/>
      <c r="S87" s="3330"/>
      <c r="T87" s="3330"/>
      <c r="U87" s="3330"/>
      <c r="V87" s="3330"/>
      <c r="W87" s="3330"/>
    </row>
    <row r="88" spans="1:23" s="3187" customFormat="1" ht="15.75" customHeight="1">
      <c r="A88" s="3341"/>
      <c r="B88" s="4262"/>
      <c r="C88" s="3212" t="s">
        <v>357</v>
      </c>
      <c r="D88" s="3340">
        <v>1480.8749177280101</v>
      </c>
      <c r="E88" s="3340">
        <v>11273.408326187649</v>
      </c>
      <c r="F88" s="3254">
        <v>11.198618358477678</v>
      </c>
      <c r="G88" s="3339">
        <v>9.5659888857026303</v>
      </c>
      <c r="H88" s="3333"/>
      <c r="I88" s="3330"/>
      <c r="J88" s="3331"/>
      <c r="K88" s="3331"/>
      <c r="L88" s="771"/>
      <c r="M88" s="771"/>
      <c r="N88" s="3338"/>
      <c r="O88" s="3338"/>
      <c r="P88" s="3338"/>
      <c r="Q88" s="3330"/>
      <c r="R88" s="3330"/>
      <c r="S88" s="3330"/>
      <c r="T88" s="3330"/>
      <c r="U88" s="3330"/>
      <c r="V88" s="3330"/>
      <c r="W88" s="3330"/>
    </row>
    <row r="89" spans="1:23" s="3187" customFormat="1" ht="15.75" customHeight="1" thickBot="1">
      <c r="A89" s="3330"/>
      <c r="B89" s="4264"/>
      <c r="C89" s="3337" t="s">
        <v>368</v>
      </c>
      <c r="D89" s="3336">
        <v>1539.3624085946531</v>
      </c>
      <c r="E89" s="3336">
        <v>11708.849232483859</v>
      </c>
      <c r="F89" s="3335">
        <v>11.670725876873048</v>
      </c>
      <c r="G89" s="3334">
        <v>9.9578263907245912</v>
      </c>
      <c r="H89" s="3333"/>
      <c r="I89" s="3330"/>
      <c r="J89" s="3331"/>
      <c r="K89" s="3331"/>
      <c r="L89" s="771"/>
      <c r="M89" s="771"/>
      <c r="N89" s="3330"/>
      <c r="O89" s="3330"/>
      <c r="P89" s="3330"/>
      <c r="Q89" s="3330"/>
      <c r="R89" s="3330"/>
      <c r="S89" s="3330"/>
      <c r="T89" s="3330"/>
      <c r="U89" s="3330"/>
      <c r="V89" s="3330"/>
      <c r="W89" s="3330"/>
    </row>
    <row r="90" spans="1:23" s="3187" customFormat="1" ht="15.75" customHeight="1" thickTop="1">
      <c r="A90" s="3345"/>
      <c r="B90" s="4261" t="s">
        <v>180</v>
      </c>
      <c r="C90" s="3344" t="s">
        <v>367</v>
      </c>
      <c r="D90" s="3343">
        <v>1573.1249388610049</v>
      </c>
      <c r="E90" s="3343">
        <v>11852.067647562759</v>
      </c>
      <c r="F90" s="3260">
        <v>12.500481006732134</v>
      </c>
      <c r="G90" s="3342">
        <v>10.283808561788105</v>
      </c>
      <c r="H90" s="3333"/>
      <c r="I90" s="3330"/>
      <c r="J90" s="3331"/>
      <c r="K90" s="3331"/>
      <c r="L90" s="771"/>
      <c r="M90" s="771"/>
      <c r="N90" s="3330"/>
      <c r="O90" s="3330"/>
      <c r="P90" s="3330"/>
      <c r="Q90" s="3330"/>
      <c r="R90" s="3330"/>
      <c r="S90" s="3330"/>
      <c r="T90" s="3330"/>
      <c r="U90" s="3330"/>
      <c r="V90" s="3330"/>
      <c r="W90" s="3330"/>
    </row>
    <row r="91" spans="1:23" s="3187" customFormat="1" ht="15.75" customHeight="1">
      <c r="A91" s="3341"/>
      <c r="B91" s="4262"/>
      <c r="C91" s="3212" t="s">
        <v>366</v>
      </c>
      <c r="D91" s="3340">
        <v>1598.9005915073901</v>
      </c>
      <c r="E91" s="3340">
        <v>12012.776795697895</v>
      </c>
      <c r="F91" s="3254">
        <v>12.638417641925711</v>
      </c>
      <c r="G91" s="3339">
        <v>10.314733038330491</v>
      </c>
      <c r="H91" s="3333"/>
      <c r="I91" s="3330"/>
      <c r="J91" s="3331"/>
      <c r="K91" s="3331"/>
      <c r="L91" s="771"/>
      <c r="M91" s="771"/>
      <c r="N91" s="3330"/>
      <c r="O91" s="3330"/>
      <c r="P91" s="3330"/>
      <c r="Q91" s="3330"/>
      <c r="R91" s="3330"/>
      <c r="S91" s="3330"/>
      <c r="T91" s="3330"/>
      <c r="U91" s="3330"/>
      <c r="V91" s="3330"/>
      <c r="W91" s="3330"/>
    </row>
    <row r="92" spans="1:23" s="3187" customFormat="1" ht="15.75" customHeight="1">
      <c r="A92" s="3341"/>
      <c r="B92" s="4262"/>
      <c r="C92" s="3212" t="s">
        <v>365</v>
      </c>
      <c r="D92" s="3340">
        <v>1643.0939849344907</v>
      </c>
      <c r="E92" s="3340">
        <v>12330.911706825445</v>
      </c>
      <c r="F92" s="3254">
        <v>12.418617960011677</v>
      </c>
      <c r="G92" s="3339">
        <v>10.270258098226792</v>
      </c>
      <c r="H92" s="3333"/>
      <c r="I92" s="3330"/>
      <c r="J92" s="3331"/>
      <c r="K92" s="3331"/>
      <c r="L92" s="771"/>
      <c r="M92" s="771"/>
      <c r="N92" s="3330"/>
      <c r="O92" s="3330"/>
      <c r="P92" s="3330"/>
      <c r="Q92" s="3330"/>
      <c r="R92" s="3330"/>
      <c r="S92" s="3330"/>
      <c r="T92" s="3330"/>
      <c r="U92" s="3330"/>
      <c r="V92" s="3330"/>
      <c r="W92" s="3330"/>
    </row>
    <row r="93" spans="1:23" s="3187" customFormat="1" ht="15.75" customHeight="1">
      <c r="A93" s="3341"/>
      <c r="B93" s="4262"/>
      <c r="C93" s="3212" t="s">
        <v>364</v>
      </c>
      <c r="D93" s="3340">
        <v>1696.7774460153678</v>
      </c>
      <c r="E93" s="3340">
        <v>12753.889401799213</v>
      </c>
      <c r="F93" s="3254">
        <v>13.602103368850235</v>
      </c>
      <c r="G93" s="3339">
        <v>11.308447014575663</v>
      </c>
      <c r="H93" s="3333"/>
      <c r="I93" s="3330"/>
      <c r="J93" s="3331"/>
      <c r="K93" s="3331"/>
      <c r="L93" s="771"/>
      <c r="M93" s="771"/>
      <c r="N93" s="3330"/>
      <c r="O93" s="3330"/>
      <c r="P93" s="3330"/>
      <c r="Q93" s="3330"/>
      <c r="R93" s="3330"/>
      <c r="S93" s="3330"/>
      <c r="T93" s="3330"/>
      <c r="U93" s="3330"/>
      <c r="V93" s="3330"/>
      <c r="W93" s="3330"/>
    </row>
    <row r="94" spans="1:23" s="3187" customFormat="1" ht="15.75" customHeight="1">
      <c r="A94" s="3341"/>
      <c r="B94" s="4262"/>
      <c r="C94" s="3212" t="s">
        <v>363</v>
      </c>
      <c r="D94" s="3340">
        <v>1767.0375564694482</v>
      </c>
      <c r="E94" s="3340">
        <v>13305.003813488805</v>
      </c>
      <c r="F94" s="3254">
        <v>14.119397153390018</v>
      </c>
      <c r="G94" s="3339">
        <v>11.785082773397217</v>
      </c>
      <c r="H94" s="3333"/>
      <c r="I94" s="3330"/>
      <c r="J94" s="3331"/>
      <c r="K94" s="3331"/>
      <c r="L94" s="771"/>
      <c r="M94" s="771"/>
      <c r="N94" s="3330"/>
      <c r="O94" s="3330"/>
      <c r="P94" s="3330"/>
      <c r="Q94" s="3330"/>
      <c r="R94" s="3330"/>
      <c r="S94" s="3330"/>
      <c r="T94" s="3330"/>
      <c r="U94" s="3330"/>
      <c r="V94" s="3330"/>
      <c r="W94" s="3330"/>
    </row>
    <row r="95" spans="1:23" s="3187" customFormat="1" ht="15.75" customHeight="1">
      <c r="A95" s="3341"/>
      <c r="B95" s="4262"/>
      <c r="C95" s="3212" t="s">
        <v>362</v>
      </c>
      <c r="D95" s="3340">
        <v>1816.5721964533177</v>
      </c>
      <c r="E95" s="3340">
        <v>13691.379231634894</v>
      </c>
      <c r="F95" s="3254">
        <v>14.540058525650371</v>
      </c>
      <c r="G95" s="3339">
        <v>12.099227144648937</v>
      </c>
      <c r="H95" s="3333"/>
      <c r="I95" s="3330"/>
      <c r="J95" s="3331"/>
      <c r="K95" s="3331"/>
      <c r="L95" s="771"/>
      <c r="M95" s="771"/>
      <c r="N95" s="3330"/>
      <c r="O95" s="3330"/>
      <c r="P95" s="3330"/>
      <c r="Q95" s="3330"/>
      <c r="R95" s="3330"/>
      <c r="S95" s="3330"/>
      <c r="T95" s="3330"/>
      <c r="U95" s="3330"/>
      <c r="V95" s="3330"/>
      <c r="W95" s="3330"/>
    </row>
    <row r="96" spans="1:23" s="3187" customFormat="1" ht="15.75" customHeight="1">
      <c r="A96" s="3341"/>
      <c r="B96" s="4262"/>
      <c r="C96" s="3212" t="s">
        <v>361</v>
      </c>
      <c r="D96" s="3340">
        <v>1844.9370325569269</v>
      </c>
      <c r="E96" s="3340">
        <v>13886.324195069446</v>
      </c>
      <c r="F96" s="3254">
        <v>14.685839416337696</v>
      </c>
      <c r="G96" s="3339">
        <v>12.275769085956316</v>
      </c>
      <c r="H96" s="3333"/>
      <c r="I96" s="3330"/>
      <c r="J96" s="3331"/>
      <c r="K96" s="3331"/>
      <c r="L96" s="771"/>
      <c r="M96" s="771"/>
      <c r="N96" s="3330"/>
      <c r="O96" s="3330"/>
      <c r="P96" s="3330"/>
      <c r="Q96" s="3330"/>
      <c r="R96" s="3330"/>
      <c r="S96" s="3330"/>
      <c r="T96" s="3330"/>
      <c r="U96" s="3330"/>
      <c r="V96" s="3330"/>
      <c r="W96" s="3330"/>
    </row>
    <row r="97" spans="1:23" s="3187" customFormat="1" ht="15.75" customHeight="1">
      <c r="A97" s="3341"/>
      <c r="B97" s="4262"/>
      <c r="C97" s="3212" t="s">
        <v>360</v>
      </c>
      <c r="D97" s="3340">
        <v>1872.8157000864271</v>
      </c>
      <c r="E97" s="3340">
        <v>14140.861522851308</v>
      </c>
      <c r="F97" s="3254">
        <v>14.812509769950102</v>
      </c>
      <c r="G97" s="3339">
        <v>12.350802271373594</v>
      </c>
      <c r="H97" s="3333"/>
      <c r="I97" s="3330"/>
      <c r="J97" s="3331"/>
      <c r="K97" s="3331"/>
      <c r="L97" s="771"/>
      <c r="M97" s="771"/>
      <c r="N97" s="3330"/>
      <c r="O97" s="3330"/>
      <c r="P97" s="3330"/>
      <c r="Q97" s="3330"/>
      <c r="R97" s="3330"/>
      <c r="S97" s="3330"/>
      <c r="T97" s="3330"/>
      <c r="U97" s="3330"/>
      <c r="V97" s="3330"/>
      <c r="W97" s="3330"/>
    </row>
    <row r="98" spans="1:23" s="3187" customFormat="1" ht="15.75" customHeight="1">
      <c r="A98" s="3341"/>
      <c r="B98" s="4262"/>
      <c r="C98" s="3212" t="s">
        <v>359</v>
      </c>
      <c r="D98" s="3340">
        <v>1911.8591007553555</v>
      </c>
      <c r="E98" s="3340">
        <v>14364.080396358791</v>
      </c>
      <c r="F98" s="3254">
        <v>14.980961931658674</v>
      </c>
      <c r="G98" s="3339">
        <v>12.4635156222962</v>
      </c>
      <c r="H98" s="3333"/>
      <c r="I98" s="3330"/>
      <c r="J98" s="3331"/>
      <c r="K98" s="3331"/>
      <c r="L98" s="771"/>
      <c r="M98" s="771"/>
      <c r="N98" s="3330"/>
      <c r="O98" s="3330"/>
      <c r="P98" s="3330"/>
      <c r="Q98" s="3330"/>
      <c r="R98" s="3330"/>
      <c r="S98" s="3330"/>
      <c r="T98" s="3330"/>
      <c r="U98" s="3330"/>
      <c r="V98" s="3330"/>
      <c r="W98" s="3330"/>
    </row>
    <row r="99" spans="1:23" s="3187" customFormat="1" ht="15.75" customHeight="1">
      <c r="A99" s="3341"/>
      <c r="B99" s="4262"/>
      <c r="C99" s="3212" t="s">
        <v>358</v>
      </c>
      <c r="D99" s="3340">
        <v>1942.3968567662591</v>
      </c>
      <c r="E99" s="3340">
        <v>14537.810469023718</v>
      </c>
      <c r="F99" s="3254">
        <v>15.122474691569513</v>
      </c>
      <c r="G99" s="3339">
        <v>12.617307881223974</v>
      </c>
      <c r="H99" s="3333"/>
      <c r="I99" s="3330"/>
      <c r="J99" s="3331"/>
      <c r="K99" s="3331"/>
      <c r="L99" s="771"/>
      <c r="M99" s="771"/>
      <c r="N99" s="3338"/>
      <c r="O99" s="3338"/>
      <c r="P99" s="3338"/>
      <c r="Q99" s="3330"/>
      <c r="R99" s="3330"/>
      <c r="S99" s="3330"/>
      <c r="T99" s="3330"/>
      <c r="U99" s="3330"/>
      <c r="V99" s="3330"/>
      <c r="W99" s="3330"/>
    </row>
    <row r="100" spans="1:23" s="3187" customFormat="1" ht="15.75" customHeight="1">
      <c r="A100" s="3341"/>
      <c r="B100" s="4262"/>
      <c r="C100" s="3212" t="s">
        <v>357</v>
      </c>
      <c r="D100" s="3340">
        <v>1967.1908718921536</v>
      </c>
      <c r="E100" s="3340">
        <v>14715.670795123828</v>
      </c>
      <c r="F100" s="3254">
        <v>15.098478694078842</v>
      </c>
      <c r="G100" s="3339">
        <v>12.600702802922035</v>
      </c>
      <c r="H100" s="3333"/>
      <c r="I100" s="3330"/>
      <c r="J100" s="3331"/>
      <c r="K100" s="3331"/>
      <c r="L100" s="771"/>
      <c r="M100" s="771"/>
      <c r="N100" s="3338"/>
      <c r="O100" s="3338"/>
      <c r="P100" s="3338"/>
      <c r="Q100" s="3330"/>
      <c r="R100" s="3330"/>
      <c r="S100" s="3330"/>
      <c r="T100" s="3330"/>
      <c r="U100" s="3330"/>
      <c r="V100" s="3330"/>
      <c r="W100" s="3330"/>
    </row>
    <row r="101" spans="1:23" s="3187" customFormat="1" ht="15.75" customHeight="1" thickBot="1">
      <c r="A101" s="3330"/>
      <c r="B101" s="4264"/>
      <c r="C101" s="3337" t="s">
        <v>368</v>
      </c>
      <c r="D101" s="3336">
        <v>2041.1027356271454</v>
      </c>
      <c r="E101" s="3336">
        <v>15270.856917755089</v>
      </c>
      <c r="F101" s="3335">
        <v>15.599653046224983</v>
      </c>
      <c r="G101" s="3334">
        <v>13.037015773118686</v>
      </c>
      <c r="H101" s="3333"/>
      <c r="I101" s="3330"/>
      <c r="J101" s="3332"/>
      <c r="K101" s="3331"/>
      <c r="L101" s="771"/>
      <c r="M101" s="771"/>
      <c r="N101" s="3330"/>
      <c r="O101" s="3330"/>
      <c r="P101" s="3330"/>
      <c r="Q101" s="3330"/>
      <c r="R101" s="3330"/>
      <c r="S101" s="3330"/>
      <c r="T101" s="3330"/>
      <c r="U101" s="3330"/>
      <c r="V101" s="3330"/>
      <c r="W101" s="3330"/>
    </row>
    <row r="102" spans="1:23" ht="15.75" customHeight="1" thickTop="1">
      <c r="A102" s="3244"/>
      <c r="B102" s="3329" t="s">
        <v>2264</v>
      </c>
      <c r="H102" s="3328"/>
      <c r="I102" s="3244"/>
      <c r="J102" s="3244"/>
      <c r="K102" s="3244"/>
      <c r="L102" s="3244"/>
      <c r="M102" s="3244"/>
      <c r="N102" s="3244"/>
      <c r="O102" s="3244"/>
      <c r="P102" s="3244"/>
      <c r="Q102" s="3244"/>
      <c r="R102" s="3244"/>
      <c r="S102" s="3244"/>
      <c r="T102" s="3244"/>
      <c r="U102" s="3244"/>
      <c r="V102" s="3244"/>
      <c r="W102" s="3244"/>
    </row>
    <row r="103" spans="1:23" ht="15.75" customHeight="1">
      <c r="A103" s="3244"/>
      <c r="B103" s="3244"/>
      <c r="C103" s="3244"/>
      <c r="D103" s="3244"/>
      <c r="E103" s="3244"/>
      <c r="F103" s="3244"/>
      <c r="G103" s="3244"/>
      <c r="H103" s="3328"/>
      <c r="I103" s="3244"/>
      <c r="J103" s="3244"/>
      <c r="K103" s="3244"/>
      <c r="L103" s="3244"/>
      <c r="M103" s="3244"/>
      <c r="N103" s="3244"/>
      <c r="O103" s="3244"/>
      <c r="P103" s="3244"/>
      <c r="Q103" s="3244"/>
      <c r="R103" s="3244"/>
      <c r="S103" s="3244"/>
      <c r="T103" s="3244"/>
      <c r="U103" s="3244"/>
      <c r="V103" s="3244"/>
      <c r="W103" s="3244"/>
    </row>
    <row r="104" spans="1:23" ht="15.75" customHeight="1">
      <c r="A104" s="3244"/>
      <c r="B104" s="3244"/>
      <c r="C104" s="3244"/>
      <c r="D104" s="3244"/>
      <c r="E104" s="3244"/>
      <c r="F104" s="3244"/>
      <c r="G104" s="3244"/>
      <c r="H104" s="3328"/>
      <c r="I104" s="3244"/>
      <c r="J104" s="3244"/>
      <c r="K104" s="3244"/>
      <c r="L104" s="3244"/>
      <c r="M104" s="3244"/>
      <c r="N104" s="3244"/>
      <c r="O104" s="3244"/>
      <c r="P104" s="3244"/>
      <c r="Q104" s="3244"/>
      <c r="R104" s="3244"/>
      <c r="S104" s="3244"/>
      <c r="T104" s="3244"/>
      <c r="U104" s="3244"/>
      <c r="V104" s="3244"/>
      <c r="W104" s="3244"/>
    </row>
    <row r="105" spans="1:23" ht="15.75" customHeight="1">
      <c r="A105" s="3244"/>
      <c r="B105" s="3244"/>
      <c r="C105" s="3244"/>
      <c r="D105" s="3244"/>
      <c r="E105" s="3244"/>
      <c r="F105" s="3244"/>
      <c r="G105" s="3244"/>
      <c r="H105" s="3328"/>
      <c r="I105" s="3244"/>
      <c r="J105" s="3244"/>
      <c r="K105" s="3244"/>
      <c r="L105" s="3244"/>
      <c r="M105" s="3244"/>
      <c r="N105" s="3244"/>
      <c r="O105" s="3244"/>
      <c r="P105" s="3244"/>
      <c r="Q105" s="3244"/>
      <c r="R105" s="3244"/>
      <c r="S105" s="3244"/>
      <c r="T105" s="3244"/>
      <c r="U105" s="3244"/>
      <c r="V105" s="3244"/>
      <c r="W105" s="3244"/>
    </row>
    <row r="106" spans="1:23" ht="15.75" customHeight="1">
      <c r="A106" s="3244"/>
      <c r="B106" s="3244"/>
      <c r="C106" s="3244"/>
      <c r="D106" s="3244"/>
      <c r="E106" s="3244"/>
      <c r="F106" s="3244"/>
      <c r="G106" s="3244"/>
      <c r="H106" s="3328"/>
      <c r="I106" s="3244"/>
      <c r="J106" s="3244"/>
      <c r="K106" s="3244"/>
      <c r="L106" s="3244"/>
      <c r="M106" s="3244"/>
      <c r="N106" s="3244"/>
      <c r="O106" s="3244"/>
      <c r="P106" s="3244"/>
      <c r="Q106" s="3244"/>
      <c r="R106" s="3244"/>
      <c r="S106" s="3244"/>
      <c r="T106" s="3244"/>
      <c r="U106" s="3244"/>
      <c r="V106" s="3244"/>
      <c r="W106" s="3244"/>
    </row>
    <row r="107" spans="1:23" ht="15.75" customHeight="1">
      <c r="A107" s="3244"/>
      <c r="B107" s="3244"/>
      <c r="C107" s="3244"/>
      <c r="D107" s="3244"/>
      <c r="E107" s="3244"/>
      <c r="F107" s="3244"/>
      <c r="G107" s="3244"/>
      <c r="H107" s="3328"/>
      <c r="I107" s="3244"/>
      <c r="J107" s="3244"/>
      <c r="K107" s="3244"/>
      <c r="L107" s="3244"/>
      <c r="M107" s="3244"/>
      <c r="N107" s="3244"/>
      <c r="O107" s="3244"/>
      <c r="P107" s="3244"/>
      <c r="Q107" s="3244"/>
      <c r="R107" s="3244"/>
      <c r="S107" s="3244"/>
      <c r="T107" s="3244"/>
      <c r="U107" s="3244"/>
      <c r="V107" s="3244"/>
      <c r="W107" s="3244"/>
    </row>
    <row r="108" spans="1:23" ht="15.75" customHeight="1">
      <c r="A108" s="3244"/>
      <c r="B108" s="3244"/>
      <c r="C108" s="3244"/>
      <c r="D108" s="3244"/>
      <c r="E108" s="3244"/>
      <c r="F108" s="3244"/>
      <c r="G108" s="3244"/>
      <c r="H108" s="3328"/>
      <c r="I108" s="3244"/>
      <c r="J108" s="3244"/>
      <c r="K108" s="3244"/>
      <c r="L108" s="3244"/>
      <c r="M108" s="3244"/>
      <c r="N108" s="3244"/>
      <c r="O108" s="3244"/>
      <c r="P108" s="3244"/>
      <c r="Q108" s="3244"/>
      <c r="R108" s="3244"/>
      <c r="S108" s="3244"/>
      <c r="T108" s="3244"/>
      <c r="U108" s="3244"/>
      <c r="V108" s="3244"/>
      <c r="W108" s="3244"/>
    </row>
    <row r="109" spans="1:23" ht="15.75" customHeight="1">
      <c r="A109" s="3244"/>
      <c r="B109" s="3244"/>
      <c r="C109" s="3244"/>
      <c r="D109" s="3244"/>
      <c r="E109" s="3244"/>
      <c r="F109" s="3244"/>
      <c r="G109" s="3244"/>
      <c r="H109" s="3328"/>
      <c r="I109" s="3244"/>
      <c r="J109" s="3244"/>
      <c r="K109" s="3244"/>
      <c r="L109" s="3244"/>
      <c r="M109" s="3244"/>
      <c r="N109" s="3244"/>
      <c r="O109" s="3244"/>
      <c r="P109" s="3244"/>
      <c r="Q109" s="3244"/>
      <c r="R109" s="3244"/>
      <c r="S109" s="3244"/>
      <c r="T109" s="3244"/>
      <c r="U109" s="3244"/>
      <c r="V109" s="3244"/>
      <c r="W109" s="3244"/>
    </row>
    <row r="110" spans="1:23" ht="15.75" customHeight="1">
      <c r="A110" s="3244"/>
      <c r="B110" s="3244"/>
      <c r="C110" s="3244"/>
      <c r="D110" s="3244"/>
      <c r="E110" s="3244"/>
      <c r="F110" s="3244"/>
      <c r="G110" s="3244"/>
      <c r="H110" s="3328"/>
      <c r="I110" s="3244"/>
      <c r="J110" s="3244"/>
      <c r="K110" s="3244"/>
      <c r="L110" s="3244"/>
      <c r="M110" s="3244"/>
      <c r="N110" s="3244"/>
      <c r="O110" s="3244"/>
      <c r="P110" s="3244"/>
      <c r="Q110" s="3244"/>
      <c r="R110" s="3244"/>
      <c r="S110" s="3244"/>
      <c r="T110" s="3244"/>
      <c r="U110" s="3244"/>
      <c r="V110" s="3244"/>
      <c r="W110" s="3244"/>
    </row>
    <row r="111" spans="1:23" ht="15.75" customHeight="1">
      <c r="A111" s="3244"/>
      <c r="B111" s="3244"/>
      <c r="C111" s="3244"/>
      <c r="D111" s="3244"/>
      <c r="E111" s="3244"/>
      <c r="F111" s="3244"/>
      <c r="G111" s="3244"/>
      <c r="H111" s="3328"/>
      <c r="I111" s="3244"/>
      <c r="J111" s="3244"/>
      <c r="K111" s="3244"/>
      <c r="L111" s="3244"/>
      <c r="M111" s="3244"/>
      <c r="N111" s="3244"/>
      <c r="O111" s="3244"/>
      <c r="P111" s="3244"/>
      <c r="Q111" s="3244"/>
      <c r="R111" s="3244"/>
      <c r="S111" s="3244"/>
      <c r="T111" s="3244"/>
      <c r="U111" s="3244"/>
      <c r="V111" s="3244"/>
      <c r="W111" s="3244"/>
    </row>
    <row r="112" spans="1:23" ht="15.75" customHeight="1">
      <c r="A112" s="3244"/>
      <c r="B112" s="3244"/>
      <c r="C112" s="3244"/>
      <c r="D112" s="3244"/>
      <c r="E112" s="3244"/>
      <c r="F112" s="3244"/>
      <c r="G112" s="3244"/>
      <c r="H112" s="3328"/>
      <c r="I112" s="3244"/>
      <c r="J112" s="3244"/>
      <c r="K112" s="3244"/>
      <c r="L112" s="3244"/>
      <c r="M112" s="3244"/>
      <c r="N112" s="3244"/>
      <c r="O112" s="3244"/>
      <c r="P112" s="3244"/>
      <c r="Q112" s="3244"/>
      <c r="R112" s="3244"/>
      <c r="S112" s="3244"/>
      <c r="T112" s="3244"/>
      <c r="U112" s="3244"/>
      <c r="V112" s="3244"/>
      <c r="W112" s="3244"/>
    </row>
    <row r="113" spans="1:23" ht="15.75" customHeight="1">
      <c r="A113" s="3244"/>
      <c r="B113" s="3244"/>
      <c r="C113" s="3244"/>
      <c r="D113" s="3244"/>
      <c r="E113" s="3244"/>
      <c r="F113" s="3244"/>
      <c r="G113" s="3244"/>
      <c r="H113" s="3328"/>
      <c r="I113" s="3244"/>
      <c r="J113" s="3244"/>
      <c r="K113" s="3244"/>
      <c r="L113" s="3244"/>
      <c r="M113" s="3244"/>
      <c r="N113" s="3244"/>
      <c r="O113" s="3244"/>
      <c r="P113" s="3244"/>
      <c r="Q113" s="3244"/>
      <c r="R113" s="3244"/>
      <c r="S113" s="3244"/>
      <c r="T113" s="3244"/>
      <c r="U113" s="3244"/>
      <c r="V113" s="3244"/>
      <c r="W113" s="3244"/>
    </row>
    <row r="114" spans="1:23" ht="15.75" customHeight="1">
      <c r="A114" s="3244"/>
      <c r="B114" s="3244"/>
      <c r="C114" s="3244"/>
      <c r="D114" s="3244"/>
      <c r="E114" s="3244"/>
      <c r="F114" s="3244"/>
      <c r="G114" s="3244"/>
      <c r="H114" s="3328"/>
      <c r="I114" s="3244"/>
      <c r="J114" s="3244"/>
      <c r="K114" s="3244"/>
      <c r="L114" s="3244"/>
      <c r="M114" s="3244"/>
      <c r="N114" s="3244"/>
      <c r="O114" s="3244"/>
      <c r="P114" s="3244"/>
      <c r="Q114" s="3244"/>
      <c r="R114" s="3244"/>
      <c r="S114" s="3244"/>
      <c r="T114" s="3244"/>
      <c r="U114" s="3244"/>
      <c r="V114" s="3244"/>
      <c r="W114" s="3244"/>
    </row>
    <row r="115" spans="1:23" ht="15.75" customHeight="1">
      <c r="A115" s="3244"/>
      <c r="B115" s="3244"/>
      <c r="C115" s="3244"/>
      <c r="D115" s="3244"/>
      <c r="E115" s="3244"/>
      <c r="F115" s="3244"/>
      <c r="G115" s="3244"/>
      <c r="H115" s="3328"/>
      <c r="I115" s="3244"/>
      <c r="J115" s="3244"/>
      <c r="K115" s="3244"/>
      <c r="L115" s="3244"/>
      <c r="M115" s="3244"/>
      <c r="N115" s="3244"/>
      <c r="O115" s="3244"/>
      <c r="P115" s="3244"/>
      <c r="Q115" s="3244"/>
      <c r="R115" s="3244"/>
      <c r="S115" s="3244"/>
      <c r="T115" s="3244"/>
      <c r="U115" s="3244"/>
      <c r="V115" s="3244"/>
      <c r="W115" s="3244"/>
    </row>
    <row r="116" spans="1:23" ht="15.75" customHeight="1">
      <c r="A116" s="3244"/>
      <c r="B116" s="3244"/>
      <c r="C116" s="3244"/>
      <c r="D116" s="3244"/>
      <c r="E116" s="3244"/>
      <c r="F116" s="3244"/>
      <c r="G116" s="3244"/>
      <c r="H116" s="3328"/>
      <c r="I116" s="3244"/>
      <c r="J116" s="3244"/>
      <c r="K116" s="3244"/>
      <c r="L116" s="3244"/>
      <c r="M116" s="3244"/>
      <c r="N116" s="3244"/>
      <c r="O116" s="3244"/>
      <c r="P116" s="3244"/>
      <c r="Q116" s="3244"/>
      <c r="R116" s="3244"/>
      <c r="S116" s="3244"/>
      <c r="T116" s="3244"/>
      <c r="U116" s="3244"/>
      <c r="V116" s="3244"/>
      <c r="W116" s="3244"/>
    </row>
    <row r="117" spans="1:23" ht="15.75" customHeight="1">
      <c r="A117" s="3244"/>
      <c r="B117" s="3244"/>
      <c r="C117" s="3244"/>
      <c r="D117" s="3244"/>
      <c r="E117" s="3244"/>
      <c r="F117" s="3244"/>
      <c r="G117" s="3244"/>
      <c r="H117" s="3328"/>
      <c r="I117" s="3244"/>
      <c r="J117" s="3244"/>
      <c r="K117" s="3244"/>
      <c r="L117" s="3244"/>
      <c r="M117" s="3244"/>
      <c r="N117" s="3244"/>
      <c r="O117" s="3244"/>
      <c r="P117" s="3244"/>
      <c r="Q117" s="3244"/>
      <c r="R117" s="3244"/>
      <c r="S117" s="3244"/>
      <c r="T117" s="3244"/>
      <c r="U117" s="3244"/>
      <c r="V117" s="3244"/>
      <c r="W117" s="3244"/>
    </row>
    <row r="118" spans="1:23" ht="15.75" customHeight="1">
      <c r="A118" s="3244"/>
      <c r="B118" s="3244"/>
      <c r="C118" s="3244"/>
      <c r="D118" s="3244"/>
      <c r="E118" s="3244"/>
      <c r="F118" s="3244"/>
      <c r="G118" s="3244"/>
      <c r="H118" s="3328"/>
      <c r="I118" s="3244"/>
      <c r="J118" s="3244"/>
      <c r="K118" s="3244"/>
      <c r="L118" s="3244"/>
      <c r="M118" s="3244"/>
      <c r="N118" s="3244"/>
      <c r="O118" s="3244"/>
      <c r="P118" s="3244"/>
      <c r="Q118" s="3244"/>
      <c r="R118" s="3244"/>
      <c r="S118" s="3244"/>
      <c r="T118" s="3244"/>
      <c r="U118" s="3244"/>
      <c r="V118" s="3244"/>
      <c r="W118" s="3244"/>
    </row>
    <row r="119" spans="1:23" ht="15.75" customHeight="1">
      <c r="A119" s="3244"/>
      <c r="B119" s="3244"/>
      <c r="C119" s="3244"/>
      <c r="D119" s="3244"/>
      <c r="E119" s="3244"/>
      <c r="F119" s="3244"/>
      <c r="G119" s="3244"/>
      <c r="H119" s="3328"/>
      <c r="I119" s="3244"/>
      <c r="J119" s="3244"/>
      <c r="K119" s="3244"/>
      <c r="L119" s="3244"/>
      <c r="M119" s="3244"/>
      <c r="N119" s="3244"/>
      <c r="O119" s="3244"/>
      <c r="P119" s="3244"/>
      <c r="Q119" s="3244"/>
      <c r="R119" s="3244"/>
      <c r="S119" s="3244"/>
      <c r="T119" s="3244"/>
      <c r="U119" s="3244"/>
      <c r="V119" s="3244"/>
      <c r="W119" s="3244"/>
    </row>
    <row r="120" spans="1:23" ht="15.75" customHeight="1">
      <c r="A120" s="3244"/>
      <c r="B120" s="3244"/>
      <c r="C120" s="3244"/>
      <c r="D120" s="3244"/>
      <c r="E120" s="3244"/>
      <c r="F120" s="3244"/>
      <c r="G120" s="3244"/>
      <c r="H120" s="3328"/>
      <c r="I120" s="3244"/>
      <c r="J120" s="3244"/>
      <c r="K120" s="3244"/>
      <c r="L120" s="3244"/>
      <c r="M120" s="3244"/>
      <c r="N120" s="3244"/>
      <c r="O120" s="3244"/>
      <c r="P120" s="3244"/>
      <c r="Q120" s="3244"/>
      <c r="R120" s="3244"/>
      <c r="S120" s="3244"/>
      <c r="T120" s="3244"/>
      <c r="U120" s="3244"/>
      <c r="V120" s="3244"/>
      <c r="W120" s="3244"/>
    </row>
    <row r="121" spans="1:23" ht="15.75" customHeight="1">
      <c r="A121" s="3244"/>
      <c r="B121" s="3244"/>
      <c r="C121" s="3244"/>
      <c r="D121" s="3244"/>
      <c r="E121" s="3244"/>
      <c r="F121" s="3244"/>
      <c r="G121" s="3244"/>
      <c r="H121" s="3328"/>
      <c r="I121" s="3244"/>
      <c r="J121" s="3244"/>
      <c r="K121" s="3244"/>
      <c r="L121" s="3244"/>
      <c r="M121" s="3244"/>
      <c r="N121" s="3244"/>
      <c r="O121" s="3244"/>
      <c r="P121" s="3244"/>
      <c r="Q121" s="3244"/>
      <c r="R121" s="3244"/>
      <c r="S121" s="3244"/>
      <c r="T121" s="3244"/>
      <c r="U121" s="3244"/>
      <c r="V121" s="3244"/>
      <c r="W121" s="3244"/>
    </row>
    <row r="122" spans="1:23" ht="15.75" customHeight="1">
      <c r="A122" s="3244"/>
      <c r="B122" s="3244"/>
      <c r="C122" s="3244"/>
      <c r="D122" s="3244"/>
      <c r="E122" s="3244"/>
      <c r="F122" s="3244"/>
      <c r="G122" s="3244"/>
      <c r="H122" s="3328"/>
      <c r="I122" s="3244"/>
      <c r="J122" s="3244"/>
      <c r="K122" s="3244"/>
      <c r="L122" s="3244"/>
      <c r="M122" s="3244"/>
      <c r="N122" s="3244"/>
      <c r="O122" s="3244"/>
      <c r="P122" s="3244"/>
      <c r="Q122" s="3244"/>
      <c r="R122" s="3244"/>
      <c r="S122" s="3244"/>
      <c r="T122" s="3244"/>
      <c r="U122" s="3244"/>
      <c r="V122" s="3244"/>
      <c r="W122" s="3244"/>
    </row>
    <row r="123" spans="1:23" ht="15.75" customHeight="1">
      <c r="A123" s="3244"/>
      <c r="B123" s="3244"/>
      <c r="C123" s="3244"/>
      <c r="D123" s="3244"/>
      <c r="E123" s="3244"/>
      <c r="F123" s="3244"/>
      <c r="G123" s="3244"/>
      <c r="H123" s="3328"/>
      <c r="I123" s="3244"/>
      <c r="J123" s="3244"/>
      <c r="K123" s="3244"/>
      <c r="L123" s="3244"/>
      <c r="M123" s="3244"/>
      <c r="N123" s="3244"/>
      <c r="O123" s="3244"/>
      <c r="P123" s="3244"/>
      <c r="Q123" s="3244"/>
      <c r="R123" s="3244"/>
      <c r="S123" s="3244"/>
      <c r="T123" s="3244"/>
      <c r="U123" s="3244"/>
      <c r="V123" s="3244"/>
      <c r="W123" s="3244"/>
    </row>
    <row r="124" spans="1:23" ht="15.75" customHeight="1">
      <c r="A124" s="3244"/>
      <c r="B124" s="3244"/>
      <c r="C124" s="3244"/>
      <c r="D124" s="3244"/>
      <c r="E124" s="3244"/>
      <c r="F124" s="3244"/>
      <c r="G124" s="3244"/>
      <c r="H124" s="3328"/>
      <c r="I124" s="3244"/>
      <c r="J124" s="3244"/>
      <c r="K124" s="3244"/>
      <c r="L124" s="3244"/>
      <c r="M124" s="3244"/>
      <c r="N124" s="3244"/>
      <c r="O124" s="3244"/>
      <c r="P124" s="3244"/>
      <c r="Q124" s="3244"/>
      <c r="R124" s="3244"/>
      <c r="S124" s="3244"/>
      <c r="T124" s="3244"/>
      <c r="U124" s="3244"/>
      <c r="V124" s="3244"/>
      <c r="W124" s="3244"/>
    </row>
    <row r="125" spans="1:23" ht="15.75" customHeight="1">
      <c r="A125" s="3244"/>
      <c r="B125" s="3244"/>
      <c r="C125" s="3244"/>
      <c r="D125" s="3244"/>
      <c r="E125" s="3244"/>
      <c r="F125" s="3244"/>
      <c r="G125" s="3244"/>
      <c r="H125" s="3328"/>
      <c r="I125" s="3244"/>
      <c r="J125" s="3244"/>
      <c r="K125" s="3244"/>
      <c r="L125" s="3244"/>
      <c r="M125" s="3244"/>
      <c r="N125" s="3244"/>
      <c r="O125" s="3244"/>
      <c r="P125" s="3244"/>
      <c r="Q125" s="3244"/>
      <c r="R125" s="3244"/>
      <c r="S125" s="3244"/>
      <c r="T125" s="3244"/>
      <c r="U125" s="3244"/>
      <c r="V125" s="3244"/>
      <c r="W125" s="3244"/>
    </row>
    <row r="126" spans="1:23" ht="15.75" customHeight="1">
      <c r="A126" s="3244"/>
      <c r="B126" s="3244"/>
      <c r="C126" s="3244"/>
      <c r="D126" s="3244"/>
      <c r="E126" s="3244"/>
      <c r="F126" s="3244"/>
      <c r="G126" s="3244"/>
      <c r="H126" s="3328"/>
      <c r="I126" s="3244"/>
      <c r="J126" s="3244"/>
      <c r="K126" s="3244"/>
      <c r="L126" s="3244"/>
      <c r="M126" s="3244"/>
      <c r="N126" s="3244"/>
      <c r="O126" s="3244"/>
      <c r="P126" s="3244"/>
      <c r="Q126" s="3244"/>
      <c r="R126" s="3244"/>
      <c r="S126" s="3244"/>
      <c r="T126" s="3244"/>
      <c r="U126" s="3244"/>
      <c r="V126" s="3244"/>
      <c r="W126" s="3244"/>
    </row>
    <row r="127" spans="1:23" ht="15.75" customHeight="1">
      <c r="A127" s="3244"/>
      <c r="B127" s="3244"/>
      <c r="C127" s="3244"/>
      <c r="D127" s="3244"/>
      <c r="E127" s="3244"/>
      <c r="F127" s="3244"/>
      <c r="G127" s="3244"/>
      <c r="H127" s="3328"/>
      <c r="I127" s="3244"/>
      <c r="J127" s="3244"/>
      <c r="K127" s="3244"/>
      <c r="L127" s="3244"/>
      <c r="M127" s="3244"/>
      <c r="N127" s="3244"/>
      <c r="O127" s="3244"/>
      <c r="P127" s="3244"/>
      <c r="Q127" s="3244"/>
      <c r="R127" s="3244"/>
      <c r="S127" s="3244"/>
      <c r="T127" s="3244"/>
      <c r="U127" s="3244"/>
      <c r="V127" s="3244"/>
      <c r="W127" s="3244"/>
    </row>
    <row r="128" spans="1:23" ht="15.75" customHeight="1">
      <c r="A128" s="3244"/>
      <c r="B128" s="3244"/>
      <c r="C128" s="3244"/>
      <c r="D128" s="3244"/>
      <c r="E128" s="3244"/>
      <c r="F128" s="3244"/>
      <c r="G128" s="3244"/>
      <c r="H128" s="3328"/>
      <c r="I128" s="3244"/>
      <c r="J128" s="3244"/>
      <c r="K128" s="3244"/>
      <c r="L128" s="3244"/>
      <c r="M128" s="3244"/>
      <c r="N128" s="3244"/>
      <c r="O128" s="3244"/>
      <c r="P128" s="3244"/>
      <c r="Q128" s="3244"/>
      <c r="R128" s="3244"/>
      <c r="S128" s="3244"/>
      <c r="T128" s="3244"/>
      <c r="U128" s="3244"/>
      <c r="V128" s="3244"/>
      <c r="W128" s="3244"/>
    </row>
    <row r="129" spans="1:23" ht="15.75" customHeight="1">
      <c r="A129" s="3244"/>
      <c r="B129" s="3244"/>
      <c r="C129" s="3244"/>
      <c r="D129" s="3244"/>
      <c r="E129" s="3244"/>
      <c r="F129" s="3244"/>
      <c r="G129" s="3244"/>
      <c r="H129" s="3328"/>
      <c r="I129" s="3244"/>
      <c r="J129" s="3244"/>
      <c r="K129" s="3244"/>
      <c r="L129" s="3244"/>
      <c r="M129" s="3244"/>
      <c r="N129" s="3244"/>
      <c r="O129" s="3244"/>
      <c r="P129" s="3244"/>
      <c r="Q129" s="3244"/>
      <c r="R129" s="3244"/>
      <c r="S129" s="3244"/>
      <c r="T129" s="3244"/>
      <c r="U129" s="3244"/>
      <c r="V129" s="3244"/>
      <c r="W129" s="3244"/>
    </row>
    <row r="130" spans="1:23" ht="15.75" customHeight="1">
      <c r="A130" s="3244"/>
      <c r="B130" s="3244"/>
      <c r="C130" s="3244"/>
      <c r="D130" s="3244"/>
      <c r="E130" s="3244"/>
      <c r="F130" s="3244"/>
      <c r="G130" s="3244"/>
      <c r="H130" s="3328"/>
      <c r="I130" s="3244"/>
      <c r="J130" s="3244"/>
      <c r="K130" s="3244"/>
      <c r="L130" s="3244"/>
      <c r="M130" s="3244"/>
      <c r="N130" s="3244"/>
      <c r="O130" s="3244"/>
      <c r="P130" s="3244"/>
      <c r="Q130" s="3244"/>
      <c r="R130" s="3244"/>
      <c r="S130" s="3244"/>
      <c r="T130" s="3244"/>
      <c r="U130" s="3244"/>
      <c r="V130" s="3244"/>
      <c r="W130" s="3244"/>
    </row>
    <row r="131" spans="1:23" ht="15.75" customHeight="1">
      <c r="A131" s="3244"/>
      <c r="B131" s="3244"/>
      <c r="C131" s="3244"/>
      <c r="D131" s="3244"/>
      <c r="E131" s="3244"/>
      <c r="F131" s="3244"/>
      <c r="G131" s="3244"/>
      <c r="H131" s="3328"/>
      <c r="I131" s="3244"/>
      <c r="J131" s="3244"/>
      <c r="K131" s="3244"/>
      <c r="L131" s="3244"/>
      <c r="M131" s="3244"/>
      <c r="N131" s="3244"/>
      <c r="O131" s="3244"/>
      <c r="P131" s="3244"/>
      <c r="Q131" s="3244"/>
      <c r="R131" s="3244"/>
      <c r="S131" s="3244"/>
      <c r="T131" s="3244"/>
      <c r="U131" s="3244"/>
      <c r="V131" s="3244"/>
      <c r="W131" s="3244"/>
    </row>
    <row r="132" spans="1:23" ht="15.75" customHeight="1">
      <c r="A132" s="3244"/>
      <c r="B132" s="3244"/>
      <c r="C132" s="3244"/>
      <c r="D132" s="3244"/>
      <c r="E132" s="3244"/>
      <c r="F132" s="3244"/>
      <c r="G132" s="3244"/>
      <c r="H132" s="3328"/>
      <c r="I132" s="3244"/>
      <c r="J132" s="3244"/>
      <c r="K132" s="3244"/>
      <c r="L132" s="3244"/>
      <c r="M132" s="3244"/>
      <c r="N132" s="3244"/>
      <c r="O132" s="3244"/>
      <c r="P132" s="3244"/>
      <c r="Q132" s="3244"/>
      <c r="R132" s="3244"/>
      <c r="S132" s="3244"/>
      <c r="T132" s="3244"/>
      <c r="U132" s="3244"/>
      <c r="V132" s="3244"/>
      <c r="W132" s="3244"/>
    </row>
    <row r="133" spans="1:23" ht="15.75" customHeight="1">
      <c r="A133" s="3244"/>
      <c r="B133" s="3244"/>
      <c r="C133" s="3244"/>
      <c r="D133" s="3244"/>
      <c r="E133" s="3244"/>
      <c r="F133" s="3244"/>
      <c r="G133" s="3244"/>
      <c r="H133" s="3328"/>
      <c r="I133" s="3244"/>
      <c r="J133" s="3244"/>
      <c r="K133" s="3244"/>
      <c r="L133" s="3244"/>
      <c r="M133" s="3244"/>
      <c r="N133" s="3244"/>
      <c r="O133" s="3244"/>
      <c r="P133" s="3244"/>
      <c r="Q133" s="3244"/>
      <c r="R133" s="3244"/>
      <c r="S133" s="3244"/>
      <c r="T133" s="3244"/>
      <c r="U133" s="3244"/>
      <c r="V133" s="3244"/>
      <c r="W133" s="3244"/>
    </row>
    <row r="134" spans="1:23" ht="15.75" customHeight="1">
      <c r="A134" s="3244"/>
      <c r="B134" s="3244"/>
      <c r="C134" s="3244"/>
      <c r="D134" s="3244"/>
      <c r="E134" s="3244"/>
      <c r="F134" s="3244"/>
      <c r="G134" s="3244"/>
      <c r="H134" s="3328"/>
      <c r="I134" s="3244"/>
      <c r="J134" s="3244"/>
      <c r="K134" s="3244"/>
      <c r="L134" s="3244"/>
      <c r="M134" s="3244"/>
      <c r="N134" s="3244"/>
      <c r="O134" s="3244"/>
      <c r="P134" s="3244"/>
      <c r="Q134" s="3244"/>
      <c r="R134" s="3244"/>
      <c r="S134" s="3244"/>
      <c r="T134" s="3244"/>
      <c r="U134" s="3244"/>
      <c r="V134" s="3244"/>
      <c r="W134" s="3244"/>
    </row>
    <row r="135" spans="1:23" ht="15.75" customHeight="1">
      <c r="A135" s="3244"/>
      <c r="B135" s="3244"/>
      <c r="C135" s="3244"/>
      <c r="D135" s="3244"/>
      <c r="E135" s="3244"/>
      <c r="F135" s="3244"/>
      <c r="G135" s="3244"/>
      <c r="H135" s="3328"/>
      <c r="I135" s="3244"/>
      <c r="J135" s="3244"/>
      <c r="K135" s="3244"/>
      <c r="L135" s="3244"/>
      <c r="M135" s="3244"/>
      <c r="N135" s="3244"/>
      <c r="O135" s="3244"/>
      <c r="P135" s="3244"/>
      <c r="Q135" s="3244"/>
      <c r="R135" s="3244"/>
      <c r="S135" s="3244"/>
      <c r="T135" s="3244"/>
      <c r="U135" s="3244"/>
      <c r="V135" s="3244"/>
      <c r="W135" s="3244"/>
    </row>
    <row r="136" spans="1:23" ht="15.75" customHeight="1">
      <c r="A136" s="3244"/>
      <c r="B136" s="3244"/>
      <c r="C136" s="3244"/>
      <c r="D136" s="3244"/>
      <c r="E136" s="3244"/>
      <c r="F136" s="3244"/>
      <c r="G136" s="3244"/>
      <c r="H136" s="3328"/>
      <c r="I136" s="3244"/>
      <c r="J136" s="3244"/>
      <c r="K136" s="3244"/>
      <c r="L136" s="3244"/>
      <c r="M136" s="3244"/>
      <c r="N136" s="3244"/>
      <c r="O136" s="3244"/>
      <c r="P136" s="3244"/>
      <c r="Q136" s="3244"/>
      <c r="R136" s="3244"/>
      <c r="S136" s="3244"/>
      <c r="T136" s="3244"/>
      <c r="U136" s="3244"/>
      <c r="V136" s="3244"/>
      <c r="W136" s="3244"/>
    </row>
    <row r="137" spans="1:23" ht="15.75" customHeight="1">
      <c r="A137" s="3244"/>
      <c r="B137" s="3244"/>
      <c r="C137" s="3244"/>
      <c r="D137" s="3244"/>
      <c r="E137" s="3244"/>
      <c r="F137" s="3244"/>
      <c r="G137" s="3244"/>
      <c r="H137" s="3328"/>
      <c r="I137" s="3244"/>
      <c r="J137" s="3244"/>
      <c r="K137" s="3244"/>
      <c r="L137" s="3244"/>
      <c r="M137" s="3244"/>
      <c r="N137" s="3244"/>
      <c r="O137" s="3244"/>
      <c r="P137" s="3244"/>
      <c r="Q137" s="3244"/>
      <c r="R137" s="3244"/>
      <c r="S137" s="3244"/>
      <c r="T137" s="3244"/>
      <c r="U137" s="3244"/>
      <c r="V137" s="3244"/>
      <c r="W137" s="3244"/>
    </row>
    <row r="138" spans="1:23" ht="15.75" customHeight="1">
      <c r="A138" s="3244"/>
      <c r="B138" s="3244"/>
      <c r="C138" s="3244"/>
      <c r="D138" s="3244"/>
      <c r="E138" s="3244"/>
      <c r="F138" s="3244"/>
      <c r="G138" s="3244"/>
      <c r="H138" s="3328"/>
      <c r="I138" s="3244"/>
      <c r="J138" s="3244"/>
      <c r="K138" s="3244"/>
      <c r="L138" s="3244"/>
      <c r="M138" s="3244"/>
      <c r="N138" s="3244"/>
      <c r="O138" s="3244"/>
      <c r="P138" s="3244"/>
      <c r="Q138" s="3244"/>
      <c r="R138" s="3244"/>
      <c r="S138" s="3244"/>
      <c r="T138" s="3244"/>
      <c r="U138" s="3244"/>
      <c r="V138" s="3244"/>
      <c r="W138" s="3244"/>
    </row>
    <row r="139" spans="1:23" ht="15.75" customHeight="1">
      <c r="A139" s="3244"/>
      <c r="B139" s="3244"/>
      <c r="C139" s="3244"/>
      <c r="D139" s="3244"/>
      <c r="E139" s="3244"/>
      <c r="F139" s="3244"/>
      <c r="G139" s="3244"/>
      <c r="H139" s="3328"/>
      <c r="I139" s="3244"/>
      <c r="J139" s="3244"/>
      <c r="K139" s="3244"/>
      <c r="L139" s="3244"/>
      <c r="M139" s="3244"/>
      <c r="N139" s="3244"/>
      <c r="O139" s="3244"/>
      <c r="P139" s="3244"/>
      <c r="Q139" s="3244"/>
      <c r="R139" s="3244"/>
      <c r="S139" s="3244"/>
      <c r="T139" s="3244"/>
      <c r="U139" s="3244"/>
      <c r="V139" s="3244"/>
      <c r="W139" s="3244"/>
    </row>
    <row r="140" spans="1:23" ht="15.75" customHeight="1">
      <c r="A140" s="3244"/>
      <c r="B140" s="3244"/>
      <c r="C140" s="3244"/>
      <c r="D140" s="3244"/>
      <c r="E140" s="3244"/>
      <c r="F140" s="3244"/>
      <c r="G140" s="3244"/>
      <c r="H140" s="3328"/>
      <c r="I140" s="3244"/>
      <c r="J140" s="3244"/>
      <c r="K140" s="3244"/>
      <c r="L140" s="3244"/>
      <c r="M140" s="3244"/>
      <c r="N140" s="3244"/>
      <c r="O140" s="3244"/>
      <c r="P140" s="3244"/>
      <c r="Q140" s="3244"/>
      <c r="R140" s="3244"/>
      <c r="S140" s="3244"/>
      <c r="T140" s="3244"/>
      <c r="U140" s="3244"/>
      <c r="V140" s="3244"/>
      <c r="W140" s="3244"/>
    </row>
    <row r="141" spans="1:23" ht="15.75" customHeight="1">
      <c r="A141" s="3244"/>
      <c r="B141" s="3244"/>
      <c r="C141" s="3244"/>
      <c r="D141" s="3244"/>
      <c r="E141" s="3244"/>
      <c r="F141" s="3244"/>
      <c r="G141" s="3244"/>
      <c r="H141" s="3328"/>
      <c r="I141" s="3244"/>
      <c r="J141" s="3244"/>
      <c r="K141" s="3244"/>
      <c r="L141" s="3244"/>
      <c r="M141" s="3244"/>
      <c r="N141" s="3244"/>
      <c r="O141" s="3244"/>
      <c r="P141" s="3244"/>
      <c r="Q141" s="3244"/>
      <c r="R141" s="3244"/>
      <c r="S141" s="3244"/>
      <c r="T141" s="3244"/>
      <c r="U141" s="3244"/>
      <c r="V141" s="3244"/>
      <c r="W141" s="3244"/>
    </row>
    <row r="142" spans="1:23" ht="15.75" customHeight="1">
      <c r="A142" s="3244"/>
      <c r="B142" s="3244"/>
      <c r="C142" s="3244"/>
      <c r="D142" s="3244"/>
      <c r="E142" s="3244"/>
      <c r="F142" s="3244"/>
      <c r="G142" s="3244"/>
      <c r="H142" s="3328"/>
      <c r="I142" s="3244"/>
      <c r="J142" s="3244"/>
      <c r="K142" s="3244"/>
      <c r="L142" s="3244"/>
      <c r="M142" s="3244"/>
      <c r="N142" s="3244"/>
      <c r="O142" s="3244"/>
      <c r="P142" s="3244"/>
      <c r="Q142" s="3244"/>
      <c r="R142" s="3244"/>
      <c r="S142" s="3244"/>
      <c r="T142" s="3244"/>
      <c r="U142" s="3244"/>
      <c r="V142" s="3244"/>
      <c r="W142" s="3244"/>
    </row>
    <row r="143" spans="1:23" ht="15.75" customHeight="1">
      <c r="A143" s="3244"/>
      <c r="B143" s="3244"/>
      <c r="C143" s="3244"/>
      <c r="D143" s="3244"/>
      <c r="E143" s="3244"/>
      <c r="F143" s="3244"/>
      <c r="G143" s="3244"/>
      <c r="H143" s="3328"/>
      <c r="I143" s="3244"/>
      <c r="J143" s="3244"/>
      <c r="K143" s="3244"/>
      <c r="L143" s="3244"/>
      <c r="M143" s="3244"/>
      <c r="N143" s="3244"/>
      <c r="O143" s="3244"/>
      <c r="P143" s="3244"/>
      <c r="Q143" s="3244"/>
      <c r="R143" s="3244"/>
      <c r="S143" s="3244"/>
      <c r="T143" s="3244"/>
      <c r="U143" s="3244"/>
      <c r="V143" s="3244"/>
      <c r="W143" s="3244"/>
    </row>
    <row r="144" spans="1:23" ht="15.75" customHeight="1">
      <c r="A144" s="3244"/>
      <c r="B144" s="3244"/>
      <c r="C144" s="3244"/>
      <c r="D144" s="3244"/>
      <c r="E144" s="3244"/>
      <c r="F144" s="3244"/>
      <c r="G144" s="3244"/>
      <c r="H144" s="3328"/>
      <c r="I144" s="3244"/>
      <c r="J144" s="3244"/>
      <c r="K144" s="3244"/>
      <c r="L144" s="3244"/>
      <c r="M144" s="3244"/>
      <c r="N144" s="3244"/>
      <c r="O144" s="3244"/>
      <c r="P144" s="3244"/>
      <c r="Q144" s="3244"/>
      <c r="R144" s="3244"/>
      <c r="S144" s="3244"/>
      <c r="T144" s="3244"/>
      <c r="U144" s="3244"/>
      <c r="V144" s="3244"/>
      <c r="W144" s="3244"/>
    </row>
    <row r="145" spans="1:23" ht="15.75" customHeight="1">
      <c r="A145" s="3244"/>
      <c r="B145" s="3244"/>
      <c r="C145" s="3244"/>
      <c r="D145" s="3244"/>
      <c r="E145" s="3244"/>
      <c r="F145" s="3244"/>
      <c r="G145" s="3244"/>
      <c r="H145" s="3328"/>
      <c r="I145" s="3244"/>
      <c r="J145" s="3244"/>
      <c r="K145" s="3244"/>
      <c r="L145" s="3244"/>
      <c r="M145" s="3244"/>
      <c r="N145" s="3244"/>
      <c r="O145" s="3244"/>
      <c r="P145" s="3244"/>
      <c r="Q145" s="3244"/>
      <c r="R145" s="3244"/>
      <c r="S145" s="3244"/>
      <c r="T145" s="3244"/>
      <c r="U145" s="3244"/>
      <c r="V145" s="3244"/>
      <c r="W145" s="3244"/>
    </row>
    <row r="146" spans="1:23" ht="15.75" customHeight="1">
      <c r="A146" s="3244"/>
      <c r="B146" s="3244"/>
      <c r="C146" s="3244"/>
      <c r="D146" s="3244"/>
      <c r="E146" s="3244"/>
      <c r="F146" s="3244"/>
      <c r="G146" s="3244"/>
      <c r="H146" s="3328"/>
      <c r="I146" s="3244"/>
      <c r="J146" s="3244"/>
      <c r="K146" s="3244"/>
      <c r="L146" s="3244"/>
      <c r="M146" s="3244"/>
      <c r="N146" s="3244"/>
      <c r="O146" s="3244"/>
      <c r="P146" s="3244"/>
      <c r="Q146" s="3244"/>
      <c r="R146" s="3244"/>
      <c r="S146" s="3244"/>
      <c r="T146" s="3244"/>
      <c r="U146" s="3244"/>
      <c r="V146" s="3244"/>
      <c r="W146" s="3244"/>
    </row>
    <row r="147" spans="1:23" ht="15.75" customHeight="1">
      <c r="A147" s="3244"/>
      <c r="B147" s="3244"/>
      <c r="C147" s="3244"/>
      <c r="D147" s="3244"/>
      <c r="E147" s="3244"/>
      <c r="F147" s="3244"/>
      <c r="G147" s="3244"/>
      <c r="H147" s="3328"/>
      <c r="I147" s="3244"/>
      <c r="J147" s="3244"/>
      <c r="K147" s="3244"/>
      <c r="L147" s="3244"/>
      <c r="M147" s="3244"/>
      <c r="N147" s="3244"/>
      <c r="O147" s="3244"/>
      <c r="P147" s="3244"/>
      <c r="Q147" s="3244"/>
      <c r="R147" s="3244"/>
      <c r="S147" s="3244"/>
      <c r="T147" s="3244"/>
      <c r="U147" s="3244"/>
      <c r="V147" s="3244"/>
      <c r="W147" s="3244"/>
    </row>
    <row r="148" spans="1:23" ht="15.75" customHeight="1">
      <c r="A148" s="3244"/>
      <c r="B148" s="3244"/>
      <c r="C148" s="3244"/>
      <c r="D148" s="3244"/>
      <c r="E148" s="3244"/>
      <c r="F148" s="3244"/>
      <c r="G148" s="3244"/>
      <c r="H148" s="3328"/>
      <c r="I148" s="3244"/>
      <c r="J148" s="3244"/>
      <c r="K148" s="3244"/>
      <c r="L148" s="3244"/>
      <c r="M148" s="3244"/>
      <c r="N148" s="3244"/>
      <c r="O148" s="3244"/>
      <c r="P148" s="3244"/>
      <c r="Q148" s="3244"/>
      <c r="R148" s="3244"/>
      <c r="S148" s="3244"/>
      <c r="T148" s="3244"/>
      <c r="U148" s="3244"/>
      <c r="V148" s="3244"/>
      <c r="W148" s="3244"/>
    </row>
    <row r="149" spans="1:23" ht="15.75" customHeight="1">
      <c r="A149" s="3244"/>
      <c r="B149" s="3244"/>
      <c r="C149" s="3244"/>
      <c r="D149" s="3244"/>
      <c r="E149" s="3244"/>
      <c r="F149" s="3244"/>
      <c r="G149" s="3244"/>
      <c r="H149" s="3328"/>
      <c r="I149" s="3244"/>
      <c r="J149" s="3244"/>
      <c r="K149" s="3244"/>
      <c r="L149" s="3244"/>
      <c r="M149" s="3244"/>
      <c r="N149" s="3244"/>
      <c r="O149" s="3244"/>
      <c r="P149" s="3244"/>
      <c r="Q149" s="3244"/>
      <c r="R149" s="3244"/>
      <c r="S149" s="3244"/>
      <c r="T149" s="3244"/>
      <c r="U149" s="3244"/>
      <c r="V149" s="3244"/>
      <c r="W149" s="3244"/>
    </row>
    <row r="150" spans="1:23" ht="15.75" customHeight="1">
      <c r="A150" s="3244"/>
      <c r="B150" s="3244"/>
      <c r="C150" s="3244"/>
      <c r="D150" s="3244"/>
      <c r="E150" s="3244"/>
      <c r="F150" s="3244"/>
      <c r="G150" s="3244"/>
      <c r="H150" s="3328"/>
      <c r="I150" s="3244"/>
      <c r="J150" s="3244"/>
      <c r="K150" s="3244"/>
      <c r="L150" s="3244"/>
      <c r="M150" s="3244"/>
      <c r="N150" s="3244"/>
      <c r="O150" s="3244"/>
      <c r="P150" s="3244"/>
      <c r="Q150" s="3244"/>
      <c r="R150" s="3244"/>
      <c r="S150" s="3244"/>
      <c r="T150" s="3244"/>
      <c r="U150" s="3244"/>
      <c r="V150" s="3244"/>
      <c r="W150" s="3244"/>
    </row>
    <row r="151" spans="1:23" ht="15.75" customHeight="1">
      <c r="A151" s="3244"/>
      <c r="B151" s="3244"/>
      <c r="C151" s="3244"/>
      <c r="D151" s="3244"/>
      <c r="E151" s="3244"/>
      <c r="F151" s="3244"/>
      <c r="G151" s="3244"/>
      <c r="H151" s="3328"/>
      <c r="I151" s="3244"/>
      <c r="J151" s="3244"/>
      <c r="K151" s="3244"/>
      <c r="L151" s="3244"/>
      <c r="M151" s="3244"/>
      <c r="N151" s="3244"/>
      <c r="O151" s="3244"/>
      <c r="P151" s="3244"/>
      <c r="Q151" s="3244"/>
      <c r="R151" s="3244"/>
      <c r="S151" s="3244"/>
      <c r="T151" s="3244"/>
      <c r="U151" s="3244"/>
      <c r="V151" s="3244"/>
      <c r="W151" s="3244"/>
    </row>
    <row r="152" spans="1:23" ht="15.75" customHeight="1">
      <c r="A152" s="3244"/>
      <c r="B152" s="3244"/>
      <c r="C152" s="3244"/>
      <c r="D152" s="3244"/>
      <c r="E152" s="3244"/>
      <c r="F152" s="3244"/>
      <c r="G152" s="3244"/>
      <c r="H152" s="3328"/>
      <c r="I152" s="3244"/>
      <c r="J152" s="3244"/>
      <c r="K152" s="3244"/>
      <c r="L152" s="3244"/>
      <c r="M152" s="3244"/>
      <c r="N152" s="3244"/>
      <c r="O152" s="3244"/>
      <c r="P152" s="3244"/>
      <c r="Q152" s="3244"/>
      <c r="R152" s="3244"/>
      <c r="S152" s="3244"/>
      <c r="T152" s="3244"/>
      <c r="U152" s="3244"/>
      <c r="V152" s="3244"/>
      <c r="W152" s="3244"/>
    </row>
    <row r="153" spans="1:23" ht="15.75" customHeight="1">
      <c r="A153" s="3244"/>
      <c r="B153" s="3244"/>
      <c r="C153" s="3244"/>
      <c r="D153" s="3244"/>
      <c r="E153" s="3244"/>
      <c r="F153" s="3244"/>
      <c r="G153" s="3244"/>
      <c r="H153" s="3328"/>
      <c r="I153" s="3244"/>
      <c r="J153" s="3244"/>
      <c r="K153" s="3244"/>
      <c r="L153" s="3244"/>
      <c r="M153" s="3244"/>
      <c r="N153" s="3244"/>
      <c r="O153" s="3244"/>
      <c r="P153" s="3244"/>
      <c r="Q153" s="3244"/>
      <c r="R153" s="3244"/>
      <c r="S153" s="3244"/>
      <c r="T153" s="3244"/>
      <c r="U153" s="3244"/>
      <c r="V153" s="3244"/>
      <c r="W153" s="3244"/>
    </row>
    <row r="154" spans="1:23" ht="15.75" customHeight="1">
      <c r="A154" s="3244"/>
      <c r="B154" s="3244"/>
      <c r="C154" s="3244"/>
      <c r="D154" s="3244"/>
      <c r="E154" s="3244"/>
      <c r="F154" s="3244"/>
      <c r="G154" s="3244"/>
      <c r="H154" s="3328"/>
      <c r="I154" s="3244"/>
      <c r="J154" s="3244"/>
      <c r="K154" s="3244"/>
      <c r="L154" s="3244"/>
      <c r="M154" s="3244"/>
      <c r="N154" s="3244"/>
      <c r="O154" s="3244"/>
      <c r="P154" s="3244"/>
      <c r="Q154" s="3244"/>
      <c r="R154" s="3244"/>
      <c r="S154" s="3244"/>
      <c r="T154" s="3244"/>
      <c r="U154" s="3244"/>
      <c r="V154" s="3244"/>
      <c r="W154" s="3244"/>
    </row>
    <row r="155" spans="1:23" ht="15.75" customHeight="1">
      <c r="A155" s="3244"/>
      <c r="B155" s="3244"/>
      <c r="C155" s="3244"/>
      <c r="D155" s="3244"/>
      <c r="E155" s="3244"/>
      <c r="F155" s="3244"/>
      <c r="G155" s="3244"/>
      <c r="H155" s="3328"/>
      <c r="I155" s="3244"/>
      <c r="J155" s="3244"/>
      <c r="K155" s="3244"/>
      <c r="L155" s="3244"/>
      <c r="M155" s="3244"/>
      <c r="N155" s="3244"/>
      <c r="O155" s="3244"/>
      <c r="P155" s="3244"/>
      <c r="Q155" s="3244"/>
      <c r="R155" s="3244"/>
      <c r="S155" s="3244"/>
      <c r="T155" s="3244"/>
      <c r="U155" s="3244"/>
      <c r="V155" s="3244"/>
      <c r="W155" s="3244"/>
    </row>
    <row r="156" spans="1:23" ht="15.75" customHeight="1">
      <c r="A156" s="3244"/>
      <c r="B156" s="3244"/>
      <c r="C156" s="3244"/>
      <c r="D156" s="3244"/>
      <c r="E156" s="3244"/>
      <c r="F156" s="3244"/>
      <c r="G156" s="3244"/>
      <c r="H156" s="3328"/>
      <c r="I156" s="3244"/>
      <c r="J156" s="3244"/>
      <c r="K156" s="3244"/>
      <c r="L156" s="3244"/>
      <c r="M156" s="3244"/>
      <c r="N156" s="3244"/>
      <c r="O156" s="3244"/>
      <c r="P156" s="3244"/>
      <c r="Q156" s="3244"/>
      <c r="R156" s="3244"/>
      <c r="S156" s="3244"/>
      <c r="T156" s="3244"/>
      <c r="U156" s="3244"/>
      <c r="V156" s="3244"/>
      <c r="W156" s="3244"/>
    </row>
    <row r="157" spans="1:23" ht="15.75" customHeight="1">
      <c r="A157" s="3244"/>
      <c r="B157" s="3244"/>
      <c r="C157" s="3244"/>
      <c r="D157" s="3244"/>
      <c r="E157" s="3244"/>
      <c r="F157" s="3244"/>
      <c r="G157" s="3244"/>
      <c r="H157" s="3328"/>
      <c r="I157" s="3244"/>
      <c r="J157" s="3244"/>
      <c r="K157" s="3244"/>
      <c r="L157" s="3244"/>
      <c r="M157" s="3244"/>
      <c r="N157" s="3244"/>
      <c r="O157" s="3244"/>
      <c r="P157" s="3244"/>
      <c r="Q157" s="3244"/>
      <c r="R157" s="3244"/>
      <c r="S157" s="3244"/>
      <c r="T157" s="3244"/>
      <c r="U157" s="3244"/>
      <c r="V157" s="3244"/>
      <c r="W157" s="3244"/>
    </row>
    <row r="158" spans="1:23" ht="15.75" customHeight="1">
      <c r="A158" s="3244"/>
      <c r="B158" s="3244"/>
      <c r="C158" s="3244"/>
      <c r="D158" s="3244"/>
      <c r="E158" s="3244"/>
      <c r="F158" s="3244"/>
      <c r="G158" s="3244"/>
      <c r="H158" s="3328"/>
      <c r="I158" s="3244"/>
      <c r="J158" s="3244"/>
      <c r="K158" s="3244"/>
      <c r="L158" s="3244"/>
      <c r="M158" s="3244"/>
      <c r="N158" s="3244"/>
      <c r="O158" s="3244"/>
      <c r="P158" s="3244"/>
      <c r="Q158" s="3244"/>
      <c r="R158" s="3244"/>
      <c r="S158" s="3244"/>
      <c r="T158" s="3244"/>
      <c r="U158" s="3244"/>
      <c r="V158" s="3244"/>
      <c r="W158" s="3244"/>
    </row>
    <row r="159" spans="1:23" ht="15.75" customHeight="1">
      <c r="A159" s="3244"/>
      <c r="B159" s="3244"/>
      <c r="C159" s="3244"/>
      <c r="D159" s="3244"/>
      <c r="E159" s="3244"/>
      <c r="F159" s="3244"/>
      <c r="G159" s="3244"/>
      <c r="H159" s="3328"/>
      <c r="I159" s="3244"/>
      <c r="J159" s="3244"/>
      <c r="K159" s="3244"/>
      <c r="L159" s="3244"/>
      <c r="M159" s="3244"/>
      <c r="N159" s="3244"/>
      <c r="O159" s="3244"/>
      <c r="P159" s="3244"/>
      <c r="Q159" s="3244"/>
      <c r="R159" s="3244"/>
      <c r="S159" s="3244"/>
      <c r="T159" s="3244"/>
      <c r="U159" s="3244"/>
      <c r="V159" s="3244"/>
      <c r="W159" s="3244"/>
    </row>
    <row r="160" spans="1:23" ht="15.75" customHeight="1">
      <c r="A160" s="3244"/>
      <c r="B160" s="3244"/>
      <c r="C160" s="3244"/>
      <c r="D160" s="3244"/>
      <c r="E160" s="3244"/>
      <c r="F160" s="3244"/>
      <c r="G160" s="3244"/>
      <c r="H160" s="3328"/>
      <c r="I160" s="3244"/>
      <c r="J160" s="3244"/>
      <c r="K160" s="3244"/>
      <c r="L160" s="3244"/>
      <c r="M160" s="3244"/>
      <c r="N160" s="3244"/>
      <c r="O160" s="3244"/>
      <c r="P160" s="3244"/>
      <c r="Q160" s="3244"/>
      <c r="R160" s="3244"/>
      <c r="S160" s="3244"/>
      <c r="T160" s="3244"/>
      <c r="U160" s="3244"/>
      <c r="V160" s="3244"/>
      <c r="W160" s="3244"/>
    </row>
    <row r="161" spans="1:23" ht="15.75" customHeight="1">
      <c r="A161" s="3244"/>
      <c r="B161" s="3244"/>
      <c r="C161" s="3244"/>
      <c r="D161" s="3244"/>
      <c r="E161" s="3244"/>
      <c r="F161" s="3244"/>
      <c r="G161" s="3244"/>
      <c r="H161" s="3328"/>
      <c r="I161" s="3244"/>
      <c r="J161" s="3244"/>
      <c r="K161" s="3244"/>
      <c r="L161" s="3244"/>
      <c r="M161" s="3244"/>
      <c r="N161" s="3244"/>
      <c r="O161" s="3244"/>
      <c r="P161" s="3244"/>
      <c r="Q161" s="3244"/>
      <c r="R161" s="3244"/>
      <c r="S161" s="3244"/>
      <c r="T161" s="3244"/>
      <c r="U161" s="3244"/>
      <c r="V161" s="3244"/>
      <c r="W161" s="3244"/>
    </row>
    <row r="162" spans="1:23" ht="15.75" customHeight="1">
      <c r="A162" s="3244"/>
      <c r="B162" s="3244"/>
      <c r="C162" s="3244"/>
      <c r="D162" s="3244"/>
      <c r="E162" s="3244"/>
      <c r="F162" s="3244"/>
      <c r="G162" s="3244"/>
      <c r="H162" s="3328"/>
      <c r="I162" s="3244"/>
      <c r="J162" s="3244"/>
      <c r="K162" s="3244"/>
      <c r="L162" s="3244"/>
      <c r="M162" s="3244"/>
      <c r="N162" s="3244"/>
      <c r="O162" s="3244"/>
      <c r="P162" s="3244"/>
      <c r="Q162" s="3244"/>
      <c r="R162" s="3244"/>
      <c r="S162" s="3244"/>
      <c r="T162" s="3244"/>
      <c r="U162" s="3244"/>
      <c r="V162" s="3244"/>
      <c r="W162" s="3244"/>
    </row>
    <row r="163" spans="1:23" ht="15.75" customHeight="1">
      <c r="A163" s="3244"/>
      <c r="B163" s="3244"/>
      <c r="C163" s="3244"/>
      <c r="D163" s="3244"/>
      <c r="E163" s="3244"/>
      <c r="F163" s="3244"/>
      <c r="G163" s="3244"/>
      <c r="H163" s="3328"/>
      <c r="I163" s="3244"/>
      <c r="J163" s="3244"/>
      <c r="K163" s="3244"/>
      <c r="L163" s="3244"/>
      <c r="M163" s="3244"/>
      <c r="N163" s="3244"/>
      <c r="O163" s="3244"/>
      <c r="P163" s="3244"/>
      <c r="Q163" s="3244"/>
      <c r="R163" s="3244"/>
      <c r="S163" s="3244"/>
      <c r="T163" s="3244"/>
      <c r="U163" s="3244"/>
      <c r="V163" s="3244"/>
      <c r="W163" s="3244"/>
    </row>
    <row r="164" spans="1:23" ht="15.75" customHeight="1">
      <c r="A164" s="3244"/>
      <c r="B164" s="3244"/>
      <c r="C164" s="3244"/>
      <c r="D164" s="3244"/>
      <c r="E164" s="3244"/>
      <c r="F164" s="3244"/>
      <c r="G164" s="3244"/>
      <c r="H164" s="3328"/>
      <c r="I164" s="3244"/>
      <c r="J164" s="3244"/>
      <c r="K164" s="3244"/>
      <c r="L164" s="3244"/>
      <c r="M164" s="3244"/>
      <c r="N164" s="3244"/>
      <c r="O164" s="3244"/>
      <c r="P164" s="3244"/>
      <c r="Q164" s="3244"/>
      <c r="R164" s="3244"/>
      <c r="S164" s="3244"/>
      <c r="T164" s="3244"/>
      <c r="U164" s="3244"/>
      <c r="V164" s="3244"/>
      <c r="W164" s="3244"/>
    </row>
    <row r="165" spans="1:23" ht="15.75" customHeight="1">
      <c r="A165" s="3244"/>
      <c r="B165" s="3244"/>
      <c r="C165" s="3244"/>
      <c r="D165" s="3244"/>
      <c r="E165" s="3244"/>
      <c r="F165" s="3244"/>
      <c r="G165" s="3244"/>
      <c r="H165" s="3328"/>
      <c r="I165" s="3244"/>
      <c r="J165" s="3244"/>
      <c r="K165" s="3244"/>
      <c r="L165" s="3244"/>
      <c r="M165" s="3244"/>
      <c r="N165" s="3244"/>
      <c r="O165" s="3244"/>
      <c r="P165" s="3244"/>
      <c r="Q165" s="3244"/>
      <c r="R165" s="3244"/>
      <c r="S165" s="3244"/>
      <c r="T165" s="3244"/>
      <c r="U165" s="3244"/>
      <c r="V165" s="3244"/>
      <c r="W165" s="3244"/>
    </row>
    <row r="166" spans="1:23" ht="15.75" customHeight="1">
      <c r="A166" s="3244"/>
      <c r="B166" s="3244"/>
      <c r="C166" s="3244"/>
      <c r="D166" s="3244"/>
      <c r="E166" s="3244"/>
      <c r="F166" s="3244"/>
      <c r="G166" s="3244"/>
      <c r="H166" s="3328"/>
      <c r="I166" s="3244"/>
      <c r="J166" s="3244"/>
      <c r="K166" s="3244"/>
      <c r="L166" s="3244"/>
      <c r="M166" s="3244"/>
      <c r="N166" s="3244"/>
      <c r="O166" s="3244"/>
      <c r="P166" s="3244"/>
      <c r="Q166" s="3244"/>
      <c r="R166" s="3244"/>
      <c r="S166" s="3244"/>
      <c r="T166" s="3244"/>
      <c r="U166" s="3244"/>
      <c r="V166" s="3244"/>
      <c r="W166" s="3244"/>
    </row>
    <row r="167" spans="1:23" ht="15.75" customHeight="1">
      <c r="A167" s="3244"/>
      <c r="B167" s="3244"/>
      <c r="C167" s="3244"/>
      <c r="D167" s="3244"/>
      <c r="E167" s="3244"/>
      <c r="F167" s="3244"/>
      <c r="G167" s="3244"/>
      <c r="H167" s="3328"/>
      <c r="I167" s="3244"/>
      <c r="J167" s="3244"/>
      <c r="K167" s="3244"/>
      <c r="L167" s="3244"/>
      <c r="M167" s="3244"/>
      <c r="N167" s="3244"/>
      <c r="O167" s="3244"/>
      <c r="P167" s="3244"/>
      <c r="Q167" s="3244"/>
      <c r="R167" s="3244"/>
      <c r="S167" s="3244"/>
      <c r="T167" s="3244"/>
      <c r="U167" s="3244"/>
      <c r="V167" s="3244"/>
      <c r="W167" s="3244"/>
    </row>
    <row r="168" spans="1:23" ht="15.75" customHeight="1">
      <c r="A168" s="3244"/>
      <c r="B168" s="3244"/>
      <c r="C168" s="3244"/>
      <c r="D168" s="3244"/>
      <c r="E168" s="3244"/>
      <c r="F168" s="3244"/>
      <c r="G168" s="3244"/>
      <c r="H168" s="3328"/>
      <c r="I168" s="3244"/>
      <c r="J168" s="3244"/>
      <c r="K168" s="3244"/>
      <c r="L168" s="3244"/>
      <c r="M168" s="3244"/>
      <c r="N168" s="3244"/>
      <c r="O168" s="3244"/>
      <c r="P168" s="3244"/>
      <c r="Q168" s="3244"/>
      <c r="R168" s="3244"/>
      <c r="S168" s="3244"/>
      <c r="T168" s="3244"/>
      <c r="U168" s="3244"/>
      <c r="V168" s="3244"/>
      <c r="W168" s="3244"/>
    </row>
    <row r="169" spans="1:23" ht="15.75" customHeight="1">
      <c r="A169" s="3244"/>
      <c r="B169" s="3244"/>
      <c r="C169" s="3244"/>
      <c r="D169" s="3244"/>
      <c r="E169" s="3244"/>
      <c r="F169" s="3244"/>
      <c r="G169" s="3244"/>
      <c r="H169" s="3328"/>
      <c r="I169" s="3244"/>
      <c r="J169" s="3244"/>
      <c r="K169" s="3244"/>
      <c r="L169" s="3244"/>
      <c r="M169" s="3244"/>
      <c r="N169" s="3244"/>
      <c r="O169" s="3244"/>
      <c r="P169" s="3244"/>
      <c r="Q169" s="3244"/>
      <c r="R169" s="3244"/>
      <c r="S169" s="3244"/>
      <c r="T169" s="3244"/>
      <c r="U169" s="3244"/>
      <c r="V169" s="3244"/>
      <c r="W169" s="3244"/>
    </row>
    <row r="170" spans="1:23" ht="15.75" customHeight="1">
      <c r="A170" s="3244"/>
      <c r="B170" s="3244"/>
      <c r="C170" s="3244"/>
      <c r="D170" s="3244"/>
      <c r="E170" s="3244"/>
      <c r="F170" s="3244"/>
      <c r="G170" s="3244"/>
      <c r="H170" s="3328"/>
      <c r="I170" s="3244"/>
      <c r="J170" s="3244"/>
      <c r="K170" s="3244"/>
      <c r="L170" s="3244"/>
      <c r="M170" s="3244"/>
      <c r="N170" s="3244"/>
      <c r="O170" s="3244"/>
      <c r="P170" s="3244"/>
      <c r="Q170" s="3244"/>
      <c r="R170" s="3244"/>
      <c r="S170" s="3244"/>
      <c r="T170" s="3244"/>
      <c r="U170" s="3244"/>
      <c r="V170" s="3244"/>
      <c r="W170" s="3244"/>
    </row>
    <row r="171" spans="1:23" ht="15.75" customHeight="1">
      <c r="A171" s="3244"/>
      <c r="B171" s="3244"/>
      <c r="C171" s="3244"/>
      <c r="D171" s="3244"/>
      <c r="E171" s="3244"/>
      <c r="F171" s="3244"/>
      <c r="G171" s="3244"/>
      <c r="H171" s="3328"/>
      <c r="I171" s="3244"/>
      <c r="J171" s="3244"/>
      <c r="K171" s="3244"/>
      <c r="L171" s="3244"/>
      <c r="M171" s="3244"/>
      <c r="N171" s="3244"/>
      <c r="O171" s="3244"/>
      <c r="P171" s="3244"/>
      <c r="Q171" s="3244"/>
      <c r="R171" s="3244"/>
      <c r="S171" s="3244"/>
      <c r="T171" s="3244"/>
      <c r="U171" s="3244"/>
      <c r="V171" s="3244"/>
      <c r="W171" s="3244"/>
    </row>
    <row r="172" spans="1:23" ht="15.75" customHeight="1">
      <c r="A172" s="3244"/>
      <c r="B172" s="3244"/>
      <c r="C172" s="3244"/>
      <c r="D172" s="3244"/>
      <c r="E172" s="3244"/>
      <c r="F172" s="3244"/>
      <c r="G172" s="3244"/>
      <c r="H172" s="3328"/>
      <c r="I172" s="3244"/>
      <c r="J172" s="3244"/>
      <c r="K172" s="3244"/>
      <c r="L172" s="3244"/>
      <c r="M172" s="3244"/>
      <c r="N172" s="3244"/>
      <c r="O172" s="3244"/>
      <c r="P172" s="3244"/>
      <c r="Q172" s="3244"/>
      <c r="R172" s="3244"/>
      <c r="S172" s="3244"/>
      <c r="T172" s="3244"/>
      <c r="U172" s="3244"/>
      <c r="V172" s="3244"/>
      <c r="W172" s="3244"/>
    </row>
    <row r="173" spans="1:23" ht="15.75" customHeight="1">
      <c r="A173" s="3244"/>
      <c r="B173" s="3244"/>
      <c r="C173" s="3244"/>
      <c r="D173" s="3244"/>
      <c r="E173" s="3244"/>
      <c r="F173" s="3244"/>
      <c r="G173" s="3244"/>
      <c r="H173" s="3328"/>
      <c r="I173" s="3244"/>
      <c r="J173" s="3244"/>
      <c r="K173" s="3244"/>
      <c r="L173" s="3244"/>
      <c r="M173" s="3244"/>
      <c r="N173" s="3244"/>
      <c r="O173" s="3244"/>
      <c r="P173" s="3244"/>
      <c r="Q173" s="3244"/>
      <c r="R173" s="3244"/>
      <c r="S173" s="3244"/>
      <c r="T173" s="3244"/>
      <c r="U173" s="3244"/>
      <c r="V173" s="3244"/>
      <c r="W173" s="3244"/>
    </row>
    <row r="174" spans="1:23" ht="15.75" customHeight="1">
      <c r="A174" s="3244"/>
      <c r="B174" s="3244"/>
      <c r="C174" s="3244"/>
      <c r="D174" s="3244"/>
      <c r="E174" s="3244"/>
      <c r="F174" s="3244"/>
      <c r="G174" s="3244"/>
      <c r="H174" s="3328"/>
      <c r="I174" s="3244"/>
      <c r="J174" s="3244"/>
      <c r="K174" s="3244"/>
      <c r="L174" s="3244"/>
      <c r="M174" s="3244"/>
      <c r="N174" s="3244"/>
      <c r="O174" s="3244"/>
      <c r="P174" s="3244"/>
      <c r="Q174" s="3244"/>
      <c r="R174" s="3244"/>
      <c r="S174" s="3244"/>
      <c r="T174" s="3244"/>
      <c r="U174" s="3244"/>
      <c r="V174" s="3244"/>
      <c r="W174" s="3244"/>
    </row>
    <row r="175" spans="1:23" ht="15.75" customHeight="1">
      <c r="A175" s="3244"/>
      <c r="B175" s="3244"/>
      <c r="C175" s="3244"/>
      <c r="D175" s="3244"/>
      <c r="E175" s="3244"/>
      <c r="F175" s="3244"/>
      <c r="G175" s="3244"/>
      <c r="H175" s="3328"/>
      <c r="I175" s="3244"/>
      <c r="J175" s="3244"/>
      <c r="K175" s="3244"/>
      <c r="L175" s="3244"/>
      <c r="M175" s="3244"/>
      <c r="N175" s="3244"/>
      <c r="O175" s="3244"/>
      <c r="P175" s="3244"/>
      <c r="Q175" s="3244"/>
      <c r="R175" s="3244"/>
      <c r="S175" s="3244"/>
      <c r="T175" s="3244"/>
      <c r="U175" s="3244"/>
      <c r="V175" s="3244"/>
      <c r="W175" s="3244"/>
    </row>
    <row r="176" spans="1:23" ht="15.75" customHeight="1">
      <c r="A176" s="3244"/>
      <c r="B176" s="3244"/>
      <c r="C176" s="3244"/>
      <c r="D176" s="3244"/>
      <c r="E176" s="3244"/>
      <c r="F176" s="3244"/>
      <c r="G176" s="3244"/>
      <c r="H176" s="3328"/>
      <c r="I176" s="3244"/>
      <c r="J176" s="3244"/>
      <c r="K176" s="3244"/>
      <c r="L176" s="3244"/>
      <c r="M176" s="3244"/>
      <c r="N176" s="3244"/>
      <c r="O176" s="3244"/>
      <c r="P176" s="3244"/>
      <c r="Q176" s="3244"/>
      <c r="R176" s="3244"/>
      <c r="S176" s="3244"/>
      <c r="T176" s="3244"/>
      <c r="U176" s="3244"/>
      <c r="V176" s="3244"/>
      <c r="W176" s="3244"/>
    </row>
    <row r="177" spans="1:23" ht="15.75" customHeight="1">
      <c r="A177" s="3244"/>
      <c r="B177" s="3244"/>
      <c r="C177" s="3244"/>
      <c r="D177" s="3244"/>
      <c r="E177" s="3244"/>
      <c r="F177" s="3244"/>
      <c r="G177" s="3244"/>
      <c r="H177" s="3328"/>
      <c r="I177" s="3244"/>
      <c r="J177" s="3244"/>
      <c r="K177" s="3244"/>
      <c r="L177" s="3244"/>
      <c r="M177" s="3244"/>
      <c r="N177" s="3244"/>
      <c r="O177" s="3244"/>
      <c r="P177" s="3244"/>
      <c r="Q177" s="3244"/>
      <c r="R177" s="3244"/>
      <c r="S177" s="3244"/>
      <c r="T177" s="3244"/>
      <c r="U177" s="3244"/>
      <c r="V177" s="3244"/>
      <c r="W177" s="3244"/>
    </row>
    <row r="178" spans="1:23" ht="15.75" customHeight="1">
      <c r="A178" s="3244"/>
      <c r="B178" s="3244"/>
      <c r="C178" s="3244"/>
      <c r="D178" s="3244"/>
      <c r="E178" s="3244"/>
      <c r="F178" s="3244"/>
      <c r="G178" s="3244"/>
      <c r="H178" s="3328"/>
      <c r="I178" s="3244"/>
      <c r="J178" s="3244"/>
      <c r="K178" s="3244"/>
      <c r="L178" s="3244"/>
      <c r="M178" s="3244"/>
      <c r="N178" s="3244"/>
      <c r="O178" s="3244"/>
      <c r="P178" s="3244"/>
      <c r="Q178" s="3244"/>
      <c r="R178" s="3244"/>
      <c r="S178" s="3244"/>
      <c r="T178" s="3244"/>
      <c r="U178" s="3244"/>
      <c r="V178" s="3244"/>
      <c r="W178" s="3244"/>
    </row>
    <row r="179" spans="1:23" ht="15.75" customHeight="1">
      <c r="A179" s="3244"/>
      <c r="B179" s="3244"/>
      <c r="C179" s="3244"/>
      <c r="D179" s="3244"/>
      <c r="E179" s="3244"/>
      <c r="F179" s="3244"/>
      <c r="G179" s="3244"/>
      <c r="H179" s="3328"/>
      <c r="I179" s="3244"/>
      <c r="J179" s="3244"/>
      <c r="K179" s="3244"/>
      <c r="L179" s="3244"/>
      <c r="M179" s="3244"/>
      <c r="N179" s="3244"/>
      <c r="O179" s="3244"/>
      <c r="P179" s="3244"/>
      <c r="Q179" s="3244"/>
      <c r="R179" s="3244"/>
      <c r="S179" s="3244"/>
      <c r="T179" s="3244"/>
      <c r="U179" s="3244"/>
      <c r="V179" s="3244"/>
      <c r="W179" s="3244"/>
    </row>
    <row r="180" spans="1:23" ht="15.75" customHeight="1">
      <c r="A180" s="3244"/>
      <c r="B180" s="3244"/>
      <c r="C180" s="3244"/>
      <c r="D180" s="3244"/>
      <c r="E180" s="3244"/>
      <c r="F180" s="3244"/>
      <c r="G180" s="3244"/>
      <c r="H180" s="3328"/>
      <c r="I180" s="3244"/>
      <c r="J180" s="3244"/>
      <c r="K180" s="3244"/>
      <c r="L180" s="3244"/>
      <c r="M180" s="3244"/>
      <c r="N180" s="3244"/>
      <c r="O180" s="3244"/>
      <c r="P180" s="3244"/>
      <c r="Q180" s="3244"/>
      <c r="R180" s="3244"/>
      <c r="S180" s="3244"/>
      <c r="T180" s="3244"/>
      <c r="U180" s="3244"/>
      <c r="V180" s="3244"/>
      <c r="W180" s="3244"/>
    </row>
    <row r="181" spans="1:23" ht="15.75" customHeight="1">
      <c r="A181" s="3244"/>
      <c r="B181" s="3244"/>
      <c r="C181" s="3244"/>
      <c r="D181" s="3244"/>
      <c r="E181" s="3244"/>
      <c r="F181" s="3244"/>
      <c r="G181" s="3244"/>
      <c r="H181" s="3328"/>
      <c r="I181" s="3244"/>
      <c r="J181" s="3244"/>
      <c r="K181" s="3244"/>
      <c r="L181" s="3244"/>
      <c r="M181" s="3244"/>
      <c r="N181" s="3244"/>
      <c r="O181" s="3244"/>
      <c r="P181" s="3244"/>
      <c r="Q181" s="3244"/>
      <c r="R181" s="3244"/>
      <c r="S181" s="3244"/>
      <c r="T181" s="3244"/>
      <c r="U181" s="3244"/>
      <c r="V181" s="3244"/>
      <c r="W181" s="3244"/>
    </row>
    <row r="182" spans="1:23" ht="15.75" customHeight="1">
      <c r="A182" s="3244"/>
      <c r="B182" s="3244"/>
      <c r="C182" s="3244"/>
      <c r="D182" s="3244"/>
      <c r="E182" s="3244"/>
      <c r="F182" s="3244"/>
      <c r="G182" s="3244"/>
      <c r="H182" s="3328"/>
      <c r="I182" s="3244"/>
      <c r="J182" s="3244"/>
      <c r="K182" s="3244"/>
      <c r="L182" s="3244"/>
      <c r="M182" s="3244"/>
      <c r="N182" s="3244"/>
      <c r="O182" s="3244"/>
      <c r="P182" s="3244"/>
      <c r="Q182" s="3244"/>
      <c r="R182" s="3244"/>
      <c r="S182" s="3244"/>
      <c r="T182" s="3244"/>
      <c r="U182" s="3244"/>
      <c r="V182" s="3244"/>
      <c r="W182" s="3244"/>
    </row>
    <row r="183" spans="1:23" ht="15.75" customHeight="1">
      <c r="A183" s="3244"/>
      <c r="B183" s="3244"/>
      <c r="C183" s="3244"/>
      <c r="D183" s="3244"/>
      <c r="E183" s="3244"/>
      <c r="F183" s="3244"/>
      <c r="G183" s="3244"/>
      <c r="H183" s="3328"/>
      <c r="I183" s="3244"/>
      <c r="J183" s="3244"/>
      <c r="K183" s="3244"/>
      <c r="L183" s="3244"/>
      <c r="M183" s="3244"/>
      <c r="N183" s="3244"/>
      <c r="O183" s="3244"/>
      <c r="P183" s="3244"/>
      <c r="Q183" s="3244"/>
      <c r="R183" s="3244"/>
      <c r="S183" s="3244"/>
      <c r="T183" s="3244"/>
      <c r="U183" s="3244"/>
      <c r="V183" s="3244"/>
      <c r="W183" s="3244"/>
    </row>
    <row r="184" spans="1:23" ht="15.75" customHeight="1">
      <c r="A184" s="3244"/>
      <c r="B184" s="3244"/>
      <c r="C184" s="3244"/>
      <c r="D184" s="3244"/>
      <c r="E184" s="3244"/>
      <c r="F184" s="3244"/>
      <c r="G184" s="3244"/>
      <c r="H184" s="3328"/>
      <c r="I184" s="3244"/>
      <c r="J184" s="3244"/>
      <c r="K184" s="3244"/>
      <c r="L184" s="3244"/>
      <c r="M184" s="3244"/>
      <c r="N184" s="3244"/>
      <c r="O184" s="3244"/>
      <c r="P184" s="3244"/>
      <c r="Q184" s="3244"/>
      <c r="R184" s="3244"/>
      <c r="S184" s="3244"/>
      <c r="T184" s="3244"/>
      <c r="U184" s="3244"/>
      <c r="V184" s="3244"/>
      <c r="W184" s="3244"/>
    </row>
    <row r="185" spans="1:23" ht="15.75" customHeight="1">
      <c r="A185" s="3244"/>
      <c r="B185" s="3244"/>
      <c r="C185" s="3244"/>
      <c r="D185" s="3244"/>
      <c r="E185" s="3244"/>
      <c r="F185" s="3244"/>
      <c r="G185" s="3244"/>
      <c r="H185" s="3328"/>
      <c r="I185" s="3244"/>
      <c r="J185" s="3244"/>
      <c r="K185" s="3244"/>
      <c r="L185" s="3244"/>
      <c r="M185" s="3244"/>
      <c r="N185" s="3244"/>
      <c r="O185" s="3244"/>
      <c r="P185" s="3244"/>
      <c r="Q185" s="3244"/>
      <c r="R185" s="3244"/>
      <c r="S185" s="3244"/>
      <c r="T185" s="3244"/>
      <c r="U185" s="3244"/>
      <c r="V185" s="3244"/>
      <c r="W185" s="3244"/>
    </row>
    <row r="186" spans="1:23" ht="15.75" customHeight="1">
      <c r="A186" s="3244"/>
      <c r="B186" s="3244"/>
      <c r="C186" s="3244"/>
      <c r="D186" s="3244"/>
      <c r="E186" s="3244"/>
      <c r="F186" s="3244"/>
      <c r="G186" s="3244"/>
      <c r="H186" s="3328"/>
      <c r="I186" s="3244"/>
      <c r="J186" s="3244"/>
      <c r="K186" s="3244"/>
      <c r="L186" s="3244"/>
      <c r="M186" s="3244"/>
      <c r="N186" s="3244"/>
      <c r="O186" s="3244"/>
      <c r="P186" s="3244"/>
      <c r="Q186" s="3244"/>
      <c r="R186" s="3244"/>
      <c r="S186" s="3244"/>
      <c r="T186" s="3244"/>
      <c r="U186" s="3244"/>
      <c r="V186" s="3244"/>
      <c r="W186" s="3244"/>
    </row>
    <row r="187" spans="1:23" ht="15.75" customHeight="1">
      <c r="A187" s="3244"/>
      <c r="B187" s="3244"/>
      <c r="C187" s="3244"/>
      <c r="D187" s="3244"/>
      <c r="E187" s="3244"/>
      <c r="F187" s="3244"/>
      <c r="G187" s="3244"/>
      <c r="H187" s="3328"/>
      <c r="I187" s="3244"/>
      <c r="J187" s="3244"/>
      <c r="K187" s="3244"/>
      <c r="L187" s="3244"/>
      <c r="M187" s="3244"/>
      <c r="N187" s="3244"/>
      <c r="O187" s="3244"/>
      <c r="P187" s="3244"/>
      <c r="Q187" s="3244"/>
      <c r="R187" s="3244"/>
      <c r="S187" s="3244"/>
      <c r="T187" s="3244"/>
      <c r="U187" s="3244"/>
      <c r="V187" s="3244"/>
      <c r="W187" s="3244"/>
    </row>
    <row r="188" spans="1:23" ht="15.75" customHeight="1">
      <c r="A188" s="3244"/>
      <c r="B188" s="3244"/>
      <c r="C188" s="3244"/>
      <c r="D188" s="3244"/>
      <c r="E188" s="3244"/>
      <c r="F188" s="3244"/>
      <c r="G188" s="3244"/>
      <c r="H188" s="3328"/>
      <c r="I188" s="3244"/>
      <c r="J188" s="3244"/>
      <c r="K188" s="3244"/>
      <c r="L188" s="3244"/>
      <c r="M188" s="3244"/>
      <c r="N188" s="3244"/>
      <c r="O188" s="3244"/>
      <c r="P188" s="3244"/>
      <c r="Q188" s="3244"/>
      <c r="R188" s="3244"/>
      <c r="S188" s="3244"/>
      <c r="T188" s="3244"/>
      <c r="U188" s="3244"/>
      <c r="V188" s="3244"/>
      <c r="W188" s="3244"/>
    </row>
    <row r="189" spans="1:23" ht="15.75" customHeight="1">
      <c r="A189" s="3244"/>
      <c r="B189" s="3244"/>
      <c r="C189" s="3244"/>
      <c r="D189" s="3244"/>
      <c r="E189" s="3244"/>
      <c r="F189" s="3244"/>
      <c r="G189" s="3244"/>
      <c r="H189" s="3328"/>
      <c r="I189" s="3244"/>
      <c r="J189" s="3244"/>
      <c r="K189" s="3244"/>
      <c r="L189" s="3244"/>
      <c r="M189" s="3244"/>
      <c r="N189" s="3244"/>
      <c r="O189" s="3244"/>
      <c r="P189" s="3244"/>
      <c r="Q189" s="3244"/>
      <c r="R189" s="3244"/>
      <c r="S189" s="3244"/>
      <c r="T189" s="3244"/>
      <c r="U189" s="3244"/>
      <c r="V189" s="3244"/>
      <c r="W189" s="3244"/>
    </row>
    <row r="190" spans="1:23" ht="15.75" customHeight="1">
      <c r="A190" s="3244"/>
      <c r="B190" s="3244"/>
      <c r="C190" s="3244"/>
      <c r="D190" s="3244"/>
      <c r="E190" s="3244"/>
      <c r="F190" s="3244"/>
      <c r="G190" s="3244"/>
      <c r="H190" s="3328"/>
      <c r="I190" s="3244"/>
      <c r="J190" s="3244"/>
      <c r="K190" s="3244"/>
      <c r="L190" s="3244"/>
      <c r="M190" s="3244"/>
      <c r="N190" s="3244"/>
      <c r="O190" s="3244"/>
      <c r="P190" s="3244"/>
      <c r="Q190" s="3244"/>
      <c r="R190" s="3244"/>
      <c r="S190" s="3244"/>
      <c r="T190" s="3244"/>
      <c r="U190" s="3244"/>
      <c r="V190" s="3244"/>
      <c r="W190" s="3244"/>
    </row>
    <row r="191" spans="1:23" ht="15.75" customHeight="1">
      <c r="A191" s="3244"/>
      <c r="B191" s="3244"/>
      <c r="C191" s="3244"/>
      <c r="D191" s="3244"/>
      <c r="E191" s="3244"/>
      <c r="F191" s="3244"/>
      <c r="G191" s="3244"/>
      <c r="H191" s="3328"/>
      <c r="I191" s="3244"/>
      <c r="J191" s="3244"/>
      <c r="K191" s="3244"/>
      <c r="L191" s="3244"/>
      <c r="M191" s="3244"/>
      <c r="N191" s="3244"/>
      <c r="O191" s="3244"/>
      <c r="P191" s="3244"/>
      <c r="Q191" s="3244"/>
      <c r="R191" s="3244"/>
      <c r="S191" s="3244"/>
      <c r="T191" s="3244"/>
      <c r="U191" s="3244"/>
      <c r="V191" s="3244"/>
      <c r="W191" s="3244"/>
    </row>
    <row r="192" spans="1:23" ht="15.75" customHeight="1">
      <c r="A192" s="3244"/>
      <c r="B192" s="3244"/>
      <c r="C192" s="3244"/>
      <c r="D192" s="3244"/>
      <c r="E192" s="3244"/>
      <c r="F192" s="3244"/>
      <c r="G192" s="3244"/>
      <c r="H192" s="3328"/>
      <c r="I192" s="3244"/>
      <c r="J192" s="3244"/>
      <c r="K192" s="3244"/>
      <c r="L192" s="3244"/>
      <c r="M192" s="3244"/>
      <c r="N192" s="3244"/>
      <c r="O192" s="3244"/>
      <c r="P192" s="3244"/>
      <c r="Q192" s="3244"/>
      <c r="R192" s="3244"/>
      <c r="S192" s="3244"/>
      <c r="T192" s="3244"/>
      <c r="U192" s="3244"/>
      <c r="V192" s="3244"/>
      <c r="W192" s="3244"/>
    </row>
    <row r="193" spans="1:23" ht="15.75" customHeight="1">
      <c r="A193" s="3244"/>
      <c r="B193" s="3244"/>
      <c r="C193" s="3244"/>
      <c r="D193" s="3244"/>
      <c r="E193" s="3244"/>
      <c r="F193" s="3244"/>
      <c r="G193" s="3244"/>
      <c r="H193" s="3328"/>
      <c r="I193" s="3244"/>
      <c r="J193" s="3244"/>
      <c r="K193" s="3244"/>
      <c r="L193" s="3244"/>
      <c r="M193" s="3244"/>
      <c r="N193" s="3244"/>
      <c r="O193" s="3244"/>
      <c r="P193" s="3244"/>
      <c r="Q193" s="3244"/>
      <c r="R193" s="3244"/>
      <c r="S193" s="3244"/>
      <c r="T193" s="3244"/>
      <c r="U193" s="3244"/>
      <c r="V193" s="3244"/>
      <c r="W193" s="3244"/>
    </row>
    <row r="194" spans="1:23" ht="15.75" customHeight="1">
      <c r="A194" s="3244"/>
      <c r="B194" s="3244"/>
      <c r="C194" s="3244"/>
      <c r="D194" s="3244"/>
      <c r="E194" s="3244"/>
      <c r="F194" s="3244"/>
      <c r="G194" s="3244"/>
      <c r="H194" s="3328"/>
      <c r="I194" s="3244"/>
      <c r="J194" s="3244"/>
      <c r="K194" s="3244"/>
      <c r="L194" s="3244"/>
      <c r="M194" s="3244"/>
      <c r="N194" s="3244"/>
      <c r="O194" s="3244"/>
      <c r="P194" s="3244"/>
      <c r="Q194" s="3244"/>
      <c r="R194" s="3244"/>
      <c r="S194" s="3244"/>
      <c r="T194" s="3244"/>
      <c r="U194" s="3244"/>
      <c r="V194" s="3244"/>
      <c r="W194" s="3244"/>
    </row>
    <row r="195" spans="1:23" ht="15.75" customHeight="1">
      <c r="A195" s="3244"/>
      <c r="B195" s="3244"/>
      <c r="C195" s="3244"/>
      <c r="D195" s="3244"/>
      <c r="E195" s="3244"/>
      <c r="F195" s="3244"/>
      <c r="G195" s="3244"/>
      <c r="H195" s="3328"/>
      <c r="I195" s="3244"/>
      <c r="J195" s="3244"/>
      <c r="K195" s="3244"/>
      <c r="L195" s="3244"/>
      <c r="M195" s="3244"/>
      <c r="N195" s="3244"/>
      <c r="O195" s="3244"/>
      <c r="P195" s="3244"/>
      <c r="Q195" s="3244"/>
      <c r="R195" s="3244"/>
      <c r="S195" s="3244"/>
      <c r="T195" s="3244"/>
      <c r="U195" s="3244"/>
      <c r="V195" s="3244"/>
      <c r="W195" s="3244"/>
    </row>
    <row r="196" spans="1:23" ht="15.75" customHeight="1">
      <c r="A196" s="3244"/>
      <c r="B196" s="3244"/>
      <c r="C196" s="3244"/>
      <c r="D196" s="3244"/>
      <c r="E196" s="3244"/>
      <c r="F196" s="3244"/>
      <c r="G196" s="3244"/>
      <c r="H196" s="3328"/>
      <c r="I196" s="3244"/>
      <c r="J196" s="3244"/>
      <c r="K196" s="3244"/>
      <c r="L196" s="3244"/>
      <c r="M196" s="3244"/>
      <c r="N196" s="3244"/>
      <c r="O196" s="3244"/>
      <c r="P196" s="3244"/>
      <c r="Q196" s="3244"/>
      <c r="R196" s="3244"/>
      <c r="S196" s="3244"/>
      <c r="T196" s="3244"/>
      <c r="U196" s="3244"/>
      <c r="V196" s="3244"/>
      <c r="W196" s="3244"/>
    </row>
    <row r="197" spans="1:23" ht="15.75" customHeight="1">
      <c r="A197" s="3244"/>
      <c r="B197" s="3244"/>
      <c r="C197" s="3244"/>
      <c r="D197" s="3244"/>
      <c r="E197" s="3244"/>
      <c r="F197" s="3244"/>
      <c r="G197" s="3244"/>
      <c r="H197" s="3328"/>
      <c r="I197" s="3244"/>
      <c r="J197" s="3244"/>
      <c r="K197" s="3244"/>
      <c r="L197" s="3244"/>
      <c r="M197" s="3244"/>
      <c r="N197" s="3244"/>
      <c r="O197" s="3244"/>
      <c r="P197" s="3244"/>
      <c r="Q197" s="3244"/>
      <c r="R197" s="3244"/>
      <c r="S197" s="3244"/>
      <c r="T197" s="3244"/>
      <c r="U197" s="3244"/>
      <c r="V197" s="3244"/>
      <c r="W197" s="3244"/>
    </row>
    <row r="198" spans="1:23" ht="15.75" customHeight="1">
      <c r="A198" s="3244"/>
      <c r="B198" s="3244"/>
      <c r="C198" s="3244"/>
      <c r="D198" s="3244"/>
      <c r="E198" s="3244"/>
      <c r="F198" s="3244"/>
      <c r="G198" s="3244"/>
      <c r="H198" s="3328"/>
      <c r="I198" s="3244"/>
      <c r="J198" s="3244"/>
      <c r="K198" s="3244"/>
      <c r="L198" s="3244"/>
      <c r="M198" s="3244"/>
      <c r="N198" s="3244"/>
      <c r="O198" s="3244"/>
      <c r="P198" s="3244"/>
      <c r="Q198" s="3244"/>
      <c r="R198" s="3244"/>
      <c r="S198" s="3244"/>
      <c r="T198" s="3244"/>
      <c r="U198" s="3244"/>
      <c r="V198" s="3244"/>
      <c r="W198" s="3244"/>
    </row>
    <row r="199" spans="1:23" ht="15.75" customHeight="1">
      <c r="A199" s="3244"/>
      <c r="B199" s="3244"/>
      <c r="C199" s="3244"/>
      <c r="D199" s="3244"/>
      <c r="E199" s="3244"/>
      <c r="F199" s="3244"/>
      <c r="G199" s="3244"/>
      <c r="H199" s="3328"/>
      <c r="I199" s="3244"/>
      <c r="J199" s="3244"/>
      <c r="K199" s="3244"/>
      <c r="L199" s="3244"/>
      <c r="M199" s="3244"/>
      <c r="N199" s="3244"/>
      <c r="O199" s="3244"/>
      <c r="P199" s="3244"/>
      <c r="Q199" s="3244"/>
      <c r="R199" s="3244"/>
      <c r="S199" s="3244"/>
      <c r="T199" s="3244"/>
      <c r="U199" s="3244"/>
      <c r="V199" s="3244"/>
      <c r="W199" s="3244"/>
    </row>
    <row r="200" spans="1:23" ht="15.75" customHeight="1">
      <c r="A200" s="3244"/>
      <c r="B200" s="3244"/>
      <c r="C200" s="3244"/>
      <c r="D200" s="3244"/>
      <c r="E200" s="3244"/>
      <c r="F200" s="3244"/>
      <c r="G200" s="3244"/>
      <c r="H200" s="3328"/>
      <c r="I200" s="3244"/>
      <c r="J200" s="3244"/>
      <c r="K200" s="3244"/>
      <c r="L200" s="3244"/>
      <c r="M200" s="3244"/>
      <c r="N200" s="3244"/>
      <c r="O200" s="3244"/>
      <c r="P200" s="3244"/>
      <c r="Q200" s="3244"/>
      <c r="R200" s="3244"/>
      <c r="S200" s="3244"/>
      <c r="T200" s="3244"/>
      <c r="U200" s="3244"/>
      <c r="V200" s="3244"/>
      <c r="W200" s="3244"/>
    </row>
    <row r="201" spans="1:23" ht="15.75" customHeight="1">
      <c r="A201" s="3244"/>
      <c r="B201" s="3244"/>
      <c r="C201" s="3244"/>
      <c r="D201" s="3244"/>
      <c r="E201" s="3244"/>
      <c r="F201" s="3244"/>
      <c r="G201" s="3244"/>
      <c r="H201" s="3328"/>
      <c r="I201" s="3244"/>
      <c r="J201" s="3244"/>
      <c r="K201" s="3244"/>
      <c r="L201" s="3244"/>
      <c r="M201" s="3244"/>
      <c r="N201" s="3244"/>
      <c r="O201" s="3244"/>
      <c r="P201" s="3244"/>
      <c r="Q201" s="3244"/>
      <c r="R201" s="3244"/>
      <c r="S201" s="3244"/>
      <c r="T201" s="3244"/>
      <c r="U201" s="3244"/>
      <c r="V201" s="3244"/>
      <c r="W201" s="3244"/>
    </row>
    <row r="202" spans="1:23" ht="15.75" customHeight="1">
      <c r="A202" s="3244"/>
      <c r="B202" s="3244"/>
      <c r="C202" s="3244"/>
      <c r="D202" s="3244"/>
      <c r="E202" s="3244"/>
      <c r="F202" s="3244"/>
      <c r="G202" s="3244"/>
      <c r="H202" s="3328"/>
      <c r="I202" s="3244"/>
      <c r="J202" s="3244"/>
      <c r="K202" s="3244"/>
      <c r="L202" s="3244"/>
      <c r="M202" s="3244"/>
      <c r="N202" s="3244"/>
      <c r="O202" s="3244"/>
      <c r="P202" s="3244"/>
      <c r="Q202" s="3244"/>
      <c r="R202" s="3244"/>
      <c r="S202" s="3244"/>
      <c r="T202" s="3244"/>
      <c r="U202" s="3244"/>
      <c r="V202" s="3244"/>
      <c r="W202" s="3244"/>
    </row>
    <row r="203" spans="1:23" ht="15.75" customHeight="1">
      <c r="A203" s="3244"/>
      <c r="B203" s="3244"/>
      <c r="C203" s="3244"/>
      <c r="D203" s="3244"/>
      <c r="E203" s="3244"/>
      <c r="F203" s="3244"/>
      <c r="G203" s="3244"/>
      <c r="H203" s="3328"/>
      <c r="I203" s="3244"/>
      <c r="J203" s="3244"/>
      <c r="K203" s="3244"/>
      <c r="L203" s="3244"/>
      <c r="M203" s="3244"/>
      <c r="N203" s="3244"/>
      <c r="O203" s="3244"/>
      <c r="P203" s="3244"/>
      <c r="Q203" s="3244"/>
      <c r="R203" s="3244"/>
      <c r="S203" s="3244"/>
      <c r="T203" s="3244"/>
      <c r="U203" s="3244"/>
      <c r="V203" s="3244"/>
      <c r="W203" s="3244"/>
    </row>
    <row r="204" spans="1:23" ht="15.75" customHeight="1">
      <c r="A204" s="3244"/>
      <c r="B204" s="3244"/>
      <c r="C204" s="3244"/>
      <c r="D204" s="3244"/>
      <c r="E204" s="3244"/>
      <c r="F204" s="3244"/>
      <c r="G204" s="3244"/>
      <c r="H204" s="3328"/>
      <c r="I204" s="3244"/>
      <c r="J204" s="3244"/>
      <c r="K204" s="3244"/>
      <c r="L204" s="3244"/>
      <c r="M204" s="3244"/>
      <c r="N204" s="3244"/>
      <c r="O204" s="3244"/>
      <c r="P204" s="3244"/>
      <c r="Q204" s="3244"/>
      <c r="R204" s="3244"/>
      <c r="S204" s="3244"/>
      <c r="T204" s="3244"/>
      <c r="U204" s="3244"/>
      <c r="V204" s="3244"/>
      <c r="W204" s="3244"/>
    </row>
    <row r="205" spans="1:23" ht="15.75" customHeight="1">
      <c r="A205" s="3244"/>
      <c r="B205" s="3244"/>
      <c r="C205" s="3244"/>
      <c r="D205" s="3244"/>
      <c r="E205" s="3244"/>
      <c r="F205" s="3244"/>
      <c r="G205" s="3244"/>
      <c r="H205" s="3328"/>
      <c r="I205" s="3244"/>
      <c r="J205" s="3244"/>
      <c r="K205" s="3244"/>
      <c r="L205" s="3244"/>
      <c r="M205" s="3244"/>
      <c r="N205" s="3244"/>
      <c r="O205" s="3244"/>
      <c r="P205" s="3244"/>
      <c r="Q205" s="3244"/>
      <c r="R205" s="3244"/>
      <c r="S205" s="3244"/>
      <c r="T205" s="3244"/>
      <c r="U205" s="3244"/>
      <c r="V205" s="3244"/>
      <c r="W205" s="3244"/>
    </row>
    <row r="206" spans="1:23" ht="15.75" customHeight="1">
      <c r="A206" s="3244"/>
      <c r="B206" s="3244"/>
      <c r="C206" s="3244"/>
      <c r="D206" s="3244"/>
      <c r="E206" s="3244"/>
      <c r="F206" s="3244"/>
      <c r="G206" s="3244"/>
      <c r="H206" s="3328"/>
      <c r="I206" s="3244"/>
      <c r="J206" s="3244"/>
      <c r="K206" s="3244"/>
      <c r="L206" s="3244"/>
      <c r="M206" s="3244"/>
      <c r="N206" s="3244"/>
      <c r="O206" s="3244"/>
      <c r="P206" s="3244"/>
      <c r="Q206" s="3244"/>
      <c r="R206" s="3244"/>
      <c r="S206" s="3244"/>
      <c r="T206" s="3244"/>
      <c r="U206" s="3244"/>
      <c r="V206" s="3244"/>
      <c r="W206" s="3244"/>
    </row>
    <row r="207" spans="1:23" ht="15.75" customHeight="1">
      <c r="A207" s="3244"/>
      <c r="B207" s="3244"/>
      <c r="C207" s="3244"/>
      <c r="D207" s="3244"/>
      <c r="E207" s="3244"/>
      <c r="F207" s="3244"/>
      <c r="G207" s="3244"/>
      <c r="H207" s="3328"/>
      <c r="I207" s="3244"/>
      <c r="J207" s="3244"/>
      <c r="K207" s="3244"/>
      <c r="L207" s="3244"/>
      <c r="M207" s="3244"/>
      <c r="N207" s="3244"/>
      <c r="O207" s="3244"/>
      <c r="P207" s="3244"/>
      <c r="Q207" s="3244"/>
      <c r="R207" s="3244"/>
      <c r="S207" s="3244"/>
      <c r="T207" s="3244"/>
      <c r="U207" s="3244"/>
      <c r="V207" s="3244"/>
      <c r="W207" s="3244"/>
    </row>
    <row r="208" spans="1:23" ht="15.75" customHeight="1">
      <c r="A208" s="3244"/>
      <c r="B208" s="3244"/>
      <c r="C208" s="3244"/>
      <c r="D208" s="3244"/>
      <c r="E208" s="3244"/>
      <c r="F208" s="3244"/>
      <c r="G208" s="3244"/>
      <c r="H208" s="3328"/>
      <c r="I208" s="3244"/>
      <c r="J208" s="3244"/>
      <c r="K208" s="3244"/>
      <c r="L208" s="3244"/>
      <c r="M208" s="3244"/>
      <c r="N208" s="3244"/>
      <c r="O208" s="3244"/>
      <c r="P208" s="3244"/>
      <c r="Q208" s="3244"/>
      <c r="R208" s="3244"/>
      <c r="S208" s="3244"/>
      <c r="T208" s="3244"/>
      <c r="U208" s="3244"/>
      <c r="V208" s="3244"/>
      <c r="W208" s="3244"/>
    </row>
    <row r="209" spans="1:23" ht="15.75" customHeight="1">
      <c r="A209" s="3244"/>
      <c r="B209" s="3244"/>
      <c r="C209" s="3244"/>
      <c r="D209" s="3244"/>
      <c r="E209" s="3244"/>
      <c r="F209" s="3244"/>
      <c r="G209" s="3244"/>
      <c r="H209" s="3328"/>
      <c r="I209" s="3244"/>
      <c r="J209" s="3244"/>
      <c r="K209" s="3244"/>
      <c r="L209" s="3244"/>
      <c r="M209" s="3244"/>
      <c r="N209" s="3244"/>
      <c r="O209" s="3244"/>
      <c r="P209" s="3244"/>
      <c r="Q209" s="3244"/>
      <c r="R209" s="3244"/>
      <c r="S209" s="3244"/>
      <c r="T209" s="3244"/>
      <c r="U209" s="3244"/>
      <c r="V209" s="3244"/>
      <c r="W209" s="3244"/>
    </row>
    <row r="210" spans="1:23" ht="15.75" customHeight="1">
      <c r="A210" s="3244"/>
      <c r="B210" s="3244"/>
      <c r="C210" s="3244"/>
      <c r="D210" s="3244"/>
      <c r="E210" s="3244"/>
      <c r="F210" s="3244"/>
      <c r="G210" s="3244"/>
      <c r="H210" s="3328"/>
      <c r="I210" s="3244"/>
      <c r="J210" s="3244"/>
      <c r="K210" s="3244"/>
      <c r="L210" s="3244"/>
      <c r="M210" s="3244"/>
      <c r="N210" s="3244"/>
      <c r="O210" s="3244"/>
      <c r="P210" s="3244"/>
      <c r="Q210" s="3244"/>
      <c r="R210" s="3244"/>
      <c r="S210" s="3244"/>
      <c r="T210" s="3244"/>
      <c r="U210" s="3244"/>
      <c r="V210" s="3244"/>
      <c r="W210" s="3244"/>
    </row>
    <row r="211" spans="1:23" ht="15.75" customHeight="1">
      <c r="A211" s="3244"/>
      <c r="B211" s="3244"/>
      <c r="C211" s="3244"/>
      <c r="D211" s="3244"/>
      <c r="E211" s="3244"/>
      <c r="F211" s="3244"/>
      <c r="G211" s="3244"/>
      <c r="H211" s="3328"/>
      <c r="I211" s="3244"/>
      <c r="J211" s="3244"/>
      <c r="K211" s="3244"/>
      <c r="L211" s="3244"/>
      <c r="M211" s="3244"/>
      <c r="N211" s="3244"/>
      <c r="O211" s="3244"/>
      <c r="P211" s="3244"/>
      <c r="Q211" s="3244"/>
      <c r="R211" s="3244"/>
      <c r="S211" s="3244"/>
      <c r="T211" s="3244"/>
      <c r="U211" s="3244"/>
      <c r="V211" s="3244"/>
      <c r="W211" s="3244"/>
    </row>
    <row r="212" spans="1:23" ht="15.75" customHeight="1">
      <c r="A212" s="3244"/>
      <c r="B212" s="3244"/>
      <c r="C212" s="3244"/>
      <c r="D212" s="3244"/>
      <c r="E212" s="3244"/>
      <c r="F212" s="3244"/>
      <c r="G212" s="3244"/>
      <c r="H212" s="3328"/>
      <c r="I212" s="3244"/>
      <c r="J212" s="3244"/>
      <c r="K212" s="3244"/>
      <c r="L212" s="3244"/>
      <c r="M212" s="3244"/>
      <c r="N212" s="3244"/>
      <c r="O212" s="3244"/>
      <c r="P212" s="3244"/>
      <c r="Q212" s="3244"/>
      <c r="R212" s="3244"/>
      <c r="S212" s="3244"/>
      <c r="T212" s="3244"/>
      <c r="U212" s="3244"/>
      <c r="V212" s="3244"/>
      <c r="W212" s="3244"/>
    </row>
    <row r="213" spans="1:23" ht="15.75" customHeight="1">
      <c r="A213" s="3244"/>
      <c r="B213" s="3244"/>
      <c r="C213" s="3244"/>
      <c r="D213" s="3244"/>
      <c r="E213" s="3244"/>
      <c r="F213" s="3244"/>
      <c r="G213" s="3244"/>
      <c r="H213" s="3328"/>
      <c r="I213" s="3244"/>
      <c r="J213" s="3244"/>
      <c r="K213" s="3244"/>
      <c r="L213" s="3244"/>
      <c r="M213" s="3244"/>
      <c r="N213" s="3244"/>
      <c r="O213" s="3244"/>
      <c r="P213" s="3244"/>
      <c r="Q213" s="3244"/>
      <c r="R213" s="3244"/>
      <c r="S213" s="3244"/>
      <c r="T213" s="3244"/>
      <c r="U213" s="3244"/>
      <c r="V213" s="3244"/>
      <c r="W213" s="3244"/>
    </row>
    <row r="214" spans="1:23" ht="15.75" customHeight="1">
      <c r="A214" s="3244"/>
      <c r="B214" s="3244"/>
      <c r="C214" s="3244"/>
      <c r="D214" s="3244"/>
      <c r="E214" s="3244"/>
      <c r="F214" s="3244"/>
      <c r="G214" s="3244"/>
      <c r="H214" s="3328"/>
      <c r="I214" s="3244"/>
      <c r="J214" s="3244"/>
      <c r="K214" s="3244"/>
      <c r="L214" s="3244"/>
      <c r="M214" s="3244"/>
      <c r="N214" s="3244"/>
      <c r="O214" s="3244"/>
      <c r="P214" s="3244"/>
      <c r="Q214" s="3244"/>
      <c r="R214" s="3244"/>
      <c r="S214" s="3244"/>
      <c r="T214" s="3244"/>
      <c r="U214" s="3244"/>
      <c r="V214" s="3244"/>
      <c r="W214" s="3244"/>
    </row>
    <row r="215" spans="1:23" ht="15.75" customHeight="1">
      <c r="A215" s="3244"/>
      <c r="B215" s="3244"/>
      <c r="C215" s="3244"/>
      <c r="D215" s="3244"/>
      <c r="E215" s="3244"/>
      <c r="F215" s="3244"/>
      <c r="G215" s="3244"/>
      <c r="H215" s="3328"/>
      <c r="I215" s="3244"/>
      <c r="J215" s="3244"/>
      <c r="K215" s="3244"/>
      <c r="L215" s="3244"/>
      <c r="M215" s="3244"/>
      <c r="N215" s="3244"/>
      <c r="O215" s="3244"/>
      <c r="P215" s="3244"/>
      <c r="Q215" s="3244"/>
      <c r="R215" s="3244"/>
      <c r="S215" s="3244"/>
      <c r="T215" s="3244"/>
      <c r="U215" s="3244"/>
      <c r="V215" s="3244"/>
      <c r="W215" s="3244"/>
    </row>
    <row r="216" spans="1:23" ht="15.75" customHeight="1">
      <c r="A216" s="3244"/>
      <c r="B216" s="3244"/>
      <c r="C216" s="3244"/>
      <c r="D216" s="3244"/>
      <c r="E216" s="3244"/>
      <c r="F216" s="3244"/>
      <c r="G216" s="3244"/>
      <c r="H216" s="3328"/>
      <c r="I216" s="3244"/>
      <c r="J216" s="3244"/>
      <c r="K216" s="3244"/>
      <c r="L216" s="3244"/>
      <c r="M216" s="3244"/>
      <c r="N216" s="3244"/>
      <c r="O216" s="3244"/>
      <c r="P216" s="3244"/>
      <c r="Q216" s="3244"/>
      <c r="R216" s="3244"/>
      <c r="S216" s="3244"/>
      <c r="T216" s="3244"/>
      <c r="U216" s="3244"/>
      <c r="V216" s="3244"/>
      <c r="W216" s="3244"/>
    </row>
    <row r="217" spans="1:23" ht="15.75" customHeight="1">
      <c r="A217" s="3244"/>
      <c r="B217" s="3244"/>
      <c r="C217" s="3244"/>
      <c r="D217" s="3244"/>
      <c r="E217" s="3244"/>
      <c r="F217" s="3244"/>
      <c r="G217" s="3244"/>
      <c r="H217" s="3328"/>
      <c r="I217" s="3244"/>
      <c r="J217" s="3244"/>
      <c r="K217" s="3244"/>
      <c r="L217" s="3244"/>
      <c r="M217" s="3244"/>
      <c r="N217" s="3244"/>
      <c r="O217" s="3244"/>
      <c r="P217" s="3244"/>
      <c r="Q217" s="3244"/>
      <c r="R217" s="3244"/>
      <c r="S217" s="3244"/>
      <c r="T217" s="3244"/>
      <c r="U217" s="3244"/>
      <c r="V217" s="3244"/>
      <c r="W217" s="3244"/>
    </row>
    <row r="218" spans="1:23" ht="15.75" customHeight="1">
      <c r="A218" s="3244"/>
      <c r="B218" s="3244"/>
      <c r="C218" s="3244"/>
      <c r="D218" s="3244"/>
      <c r="E218" s="3244"/>
      <c r="F218" s="3244"/>
      <c r="G218" s="3244"/>
      <c r="H218" s="3328"/>
      <c r="I218" s="3244"/>
      <c r="J218" s="3244"/>
      <c r="K218" s="3244"/>
      <c r="L218" s="3244"/>
      <c r="M218" s="3244"/>
      <c r="N218" s="3244"/>
      <c r="O218" s="3244"/>
      <c r="P218" s="3244"/>
      <c r="Q218" s="3244"/>
      <c r="R218" s="3244"/>
      <c r="S218" s="3244"/>
      <c r="T218" s="3244"/>
      <c r="U218" s="3244"/>
      <c r="V218" s="3244"/>
      <c r="W218" s="3244"/>
    </row>
    <row r="219" spans="1:23" ht="15.75" customHeight="1">
      <c r="A219" s="3244"/>
      <c r="B219" s="3244"/>
      <c r="C219" s="3244"/>
      <c r="D219" s="3244"/>
      <c r="E219" s="3244"/>
      <c r="F219" s="3244"/>
      <c r="G219" s="3244"/>
      <c r="H219" s="3328"/>
      <c r="I219" s="3244"/>
      <c r="J219" s="3244"/>
      <c r="K219" s="3244"/>
      <c r="L219" s="3244"/>
      <c r="M219" s="3244"/>
      <c r="N219" s="3244"/>
      <c r="O219" s="3244"/>
      <c r="P219" s="3244"/>
      <c r="Q219" s="3244"/>
      <c r="R219" s="3244"/>
      <c r="S219" s="3244"/>
      <c r="T219" s="3244"/>
      <c r="U219" s="3244"/>
      <c r="V219" s="3244"/>
      <c r="W219" s="3244"/>
    </row>
    <row r="220" spans="1:23" ht="15.75" customHeight="1">
      <c r="A220" s="3244"/>
      <c r="B220" s="3244"/>
      <c r="C220" s="3244"/>
      <c r="D220" s="3244"/>
      <c r="E220" s="3244"/>
      <c r="F220" s="3244"/>
      <c r="G220" s="3244"/>
      <c r="H220" s="3328"/>
      <c r="I220" s="3244"/>
      <c r="J220" s="3244"/>
      <c r="K220" s="3244"/>
      <c r="L220" s="3244"/>
      <c r="M220" s="3244"/>
      <c r="N220" s="3244"/>
      <c r="O220" s="3244"/>
      <c r="P220" s="3244"/>
      <c r="Q220" s="3244"/>
      <c r="R220" s="3244"/>
      <c r="S220" s="3244"/>
      <c r="T220" s="3244"/>
      <c r="U220" s="3244"/>
      <c r="V220" s="3244"/>
      <c r="W220" s="3244"/>
    </row>
    <row r="221" spans="1:23" ht="15.75" customHeight="1">
      <c r="A221" s="3244"/>
      <c r="B221" s="3244"/>
      <c r="C221" s="3244"/>
      <c r="D221" s="3244"/>
      <c r="E221" s="3244"/>
      <c r="F221" s="3244"/>
      <c r="G221" s="3244"/>
      <c r="H221" s="3328"/>
      <c r="I221" s="3244"/>
      <c r="J221" s="3244"/>
      <c r="K221" s="3244"/>
      <c r="L221" s="3244"/>
      <c r="M221" s="3244"/>
      <c r="N221" s="3244"/>
      <c r="O221" s="3244"/>
      <c r="P221" s="3244"/>
      <c r="Q221" s="3244"/>
      <c r="R221" s="3244"/>
      <c r="S221" s="3244"/>
      <c r="T221" s="3244"/>
      <c r="U221" s="3244"/>
      <c r="V221" s="3244"/>
      <c r="W221" s="3244"/>
    </row>
    <row r="222" spans="1:23" ht="15.75" customHeight="1">
      <c r="A222" s="3244"/>
      <c r="B222" s="3244"/>
      <c r="C222" s="3244"/>
      <c r="D222" s="3244"/>
      <c r="E222" s="3244"/>
      <c r="F222" s="3244"/>
      <c r="G222" s="3244"/>
      <c r="H222" s="3328"/>
      <c r="I222" s="3244"/>
      <c r="J222" s="3244"/>
      <c r="K222" s="3244"/>
      <c r="L222" s="3244"/>
      <c r="M222" s="3244"/>
      <c r="N222" s="3244"/>
      <c r="O222" s="3244"/>
      <c r="P222" s="3244"/>
      <c r="Q222" s="3244"/>
      <c r="R222" s="3244"/>
      <c r="S222" s="3244"/>
      <c r="T222" s="3244"/>
      <c r="U222" s="3244"/>
      <c r="V222" s="3244"/>
      <c r="W222" s="3244"/>
    </row>
    <row r="223" spans="1:23" ht="15.75" customHeight="1">
      <c r="A223" s="3244"/>
      <c r="B223" s="3244"/>
      <c r="C223" s="3244"/>
      <c r="D223" s="3244"/>
      <c r="E223" s="3244"/>
      <c r="F223" s="3244"/>
      <c r="G223" s="3244"/>
      <c r="H223" s="3328"/>
      <c r="I223" s="3244"/>
      <c r="J223" s="3244"/>
      <c r="K223" s="3244"/>
      <c r="L223" s="3244"/>
      <c r="M223" s="3244"/>
      <c r="N223" s="3244"/>
      <c r="O223" s="3244"/>
      <c r="P223" s="3244"/>
      <c r="Q223" s="3244"/>
      <c r="R223" s="3244"/>
      <c r="S223" s="3244"/>
      <c r="T223" s="3244"/>
      <c r="U223" s="3244"/>
      <c r="V223" s="3244"/>
      <c r="W223" s="3244"/>
    </row>
    <row r="224" spans="1:23" ht="15.75" customHeight="1">
      <c r="A224" s="3244"/>
      <c r="B224" s="3244"/>
      <c r="C224" s="3244"/>
      <c r="D224" s="3244"/>
      <c r="E224" s="3244"/>
      <c r="F224" s="3244"/>
      <c r="G224" s="3244"/>
      <c r="H224" s="3328"/>
      <c r="I224" s="3244"/>
      <c r="J224" s="3244"/>
      <c r="K224" s="3244"/>
      <c r="L224" s="3244"/>
      <c r="M224" s="3244"/>
      <c r="N224" s="3244"/>
      <c r="O224" s="3244"/>
      <c r="P224" s="3244"/>
      <c r="Q224" s="3244"/>
      <c r="R224" s="3244"/>
      <c r="S224" s="3244"/>
      <c r="T224" s="3244"/>
      <c r="U224" s="3244"/>
      <c r="V224" s="3244"/>
      <c r="W224" s="3244"/>
    </row>
    <row r="225" spans="1:23" ht="15.75" customHeight="1">
      <c r="A225" s="3244"/>
      <c r="B225" s="3244"/>
      <c r="C225" s="3244"/>
      <c r="D225" s="3244"/>
      <c r="E225" s="3244"/>
      <c r="F225" s="3244"/>
      <c r="G225" s="3244"/>
      <c r="H225" s="3328"/>
      <c r="I225" s="3244"/>
      <c r="J225" s="3244"/>
      <c r="K225" s="3244"/>
      <c r="L225" s="3244"/>
      <c r="M225" s="3244"/>
      <c r="N225" s="3244"/>
      <c r="O225" s="3244"/>
      <c r="P225" s="3244"/>
      <c r="Q225" s="3244"/>
      <c r="R225" s="3244"/>
      <c r="S225" s="3244"/>
      <c r="T225" s="3244"/>
      <c r="U225" s="3244"/>
      <c r="V225" s="3244"/>
      <c r="W225" s="3244"/>
    </row>
    <row r="226" spans="1:23" ht="15.75" customHeight="1">
      <c r="A226" s="3244"/>
      <c r="B226" s="3244"/>
      <c r="C226" s="3244"/>
      <c r="D226" s="3244"/>
      <c r="E226" s="3244"/>
      <c r="F226" s="3244"/>
      <c r="G226" s="3244"/>
      <c r="H226" s="3328"/>
      <c r="I226" s="3244"/>
      <c r="J226" s="3244"/>
      <c r="K226" s="3244"/>
      <c r="L226" s="3244"/>
      <c r="M226" s="3244"/>
      <c r="N226" s="3244"/>
      <c r="O226" s="3244"/>
      <c r="P226" s="3244"/>
      <c r="Q226" s="3244"/>
      <c r="R226" s="3244"/>
      <c r="S226" s="3244"/>
      <c r="T226" s="3244"/>
      <c r="U226" s="3244"/>
      <c r="V226" s="3244"/>
      <c r="W226" s="3244"/>
    </row>
    <row r="227" spans="1:23" ht="15.75" customHeight="1">
      <c r="A227" s="3244"/>
      <c r="B227" s="3244"/>
      <c r="C227" s="3244"/>
      <c r="D227" s="3244"/>
      <c r="E227" s="3244"/>
      <c r="F227" s="3244"/>
      <c r="G227" s="3244"/>
      <c r="H227" s="3328"/>
      <c r="I227" s="3244"/>
      <c r="J227" s="3244"/>
      <c r="K227" s="3244"/>
      <c r="L227" s="3244"/>
      <c r="M227" s="3244"/>
      <c r="N227" s="3244"/>
      <c r="O227" s="3244"/>
      <c r="P227" s="3244"/>
      <c r="Q227" s="3244"/>
      <c r="R227" s="3244"/>
      <c r="S227" s="3244"/>
      <c r="T227" s="3244"/>
      <c r="U227" s="3244"/>
      <c r="V227" s="3244"/>
      <c r="W227" s="3244"/>
    </row>
    <row r="228" spans="1:23" ht="15.75" customHeight="1">
      <c r="A228" s="3244"/>
      <c r="B228" s="3244"/>
      <c r="C228" s="3244"/>
      <c r="D228" s="3244"/>
      <c r="E228" s="3244"/>
      <c r="F228" s="3244"/>
      <c r="G228" s="3244"/>
      <c r="H228" s="3328"/>
      <c r="I228" s="3244"/>
      <c r="J228" s="3244"/>
      <c r="K228" s="3244"/>
      <c r="L228" s="3244"/>
      <c r="M228" s="3244"/>
      <c r="N228" s="3244"/>
      <c r="O228" s="3244"/>
      <c r="P228" s="3244"/>
      <c r="Q228" s="3244"/>
      <c r="R228" s="3244"/>
      <c r="S228" s="3244"/>
      <c r="T228" s="3244"/>
      <c r="U228" s="3244"/>
      <c r="V228" s="3244"/>
      <c r="W228" s="3244"/>
    </row>
    <row r="229" spans="1:23" ht="15.75" customHeight="1">
      <c r="A229" s="3244"/>
      <c r="B229" s="3244"/>
      <c r="C229" s="3244"/>
      <c r="D229" s="3244"/>
      <c r="E229" s="3244"/>
      <c r="F229" s="3244"/>
      <c r="G229" s="3244"/>
      <c r="H229" s="3328"/>
      <c r="I229" s="3244"/>
      <c r="J229" s="3244"/>
      <c r="K229" s="3244"/>
      <c r="L229" s="3244"/>
      <c r="M229" s="3244"/>
      <c r="N229" s="3244"/>
      <c r="O229" s="3244"/>
      <c r="P229" s="3244"/>
      <c r="Q229" s="3244"/>
      <c r="R229" s="3244"/>
      <c r="S229" s="3244"/>
      <c r="T229" s="3244"/>
      <c r="U229" s="3244"/>
      <c r="V229" s="3244"/>
      <c r="W229" s="3244"/>
    </row>
    <row r="230" spans="1:23" ht="15.75" customHeight="1">
      <c r="A230" s="3244"/>
      <c r="B230" s="3244"/>
      <c r="C230" s="3244"/>
      <c r="D230" s="3244"/>
      <c r="E230" s="3244"/>
      <c r="F230" s="3244"/>
      <c r="G230" s="3244"/>
      <c r="H230" s="3328"/>
      <c r="I230" s="3244"/>
      <c r="J230" s="3244"/>
      <c r="K230" s="3244"/>
      <c r="L230" s="3244"/>
      <c r="M230" s="3244"/>
      <c r="N230" s="3244"/>
      <c r="O230" s="3244"/>
      <c r="P230" s="3244"/>
      <c r="Q230" s="3244"/>
      <c r="R230" s="3244"/>
      <c r="S230" s="3244"/>
      <c r="T230" s="3244"/>
      <c r="U230" s="3244"/>
      <c r="V230" s="3244"/>
      <c r="W230" s="3244"/>
    </row>
    <row r="231" spans="1:23" ht="15.75" customHeight="1">
      <c r="A231" s="3244"/>
      <c r="B231" s="3244"/>
      <c r="C231" s="3244"/>
      <c r="D231" s="3244"/>
      <c r="E231" s="3244"/>
      <c r="F231" s="3244"/>
      <c r="G231" s="3244"/>
      <c r="H231" s="3328"/>
      <c r="I231" s="3244"/>
      <c r="J231" s="3244"/>
      <c r="K231" s="3244"/>
      <c r="L231" s="3244"/>
      <c r="M231" s="3244"/>
      <c r="N231" s="3244"/>
      <c r="O231" s="3244"/>
      <c r="P231" s="3244"/>
      <c r="Q231" s="3244"/>
      <c r="R231" s="3244"/>
      <c r="S231" s="3244"/>
      <c r="T231" s="3244"/>
      <c r="U231" s="3244"/>
      <c r="V231" s="3244"/>
      <c r="W231" s="3244"/>
    </row>
    <row r="232" spans="1:23" ht="15.75" customHeight="1">
      <c r="A232" s="3244"/>
      <c r="B232" s="3244"/>
      <c r="C232" s="3244"/>
      <c r="D232" s="3244"/>
      <c r="E232" s="3244"/>
      <c r="F232" s="3244"/>
      <c r="G232" s="3244"/>
      <c r="H232" s="3328"/>
      <c r="I232" s="3244"/>
      <c r="J232" s="3244"/>
      <c r="K232" s="3244"/>
      <c r="L232" s="3244"/>
      <c r="M232" s="3244"/>
      <c r="N232" s="3244"/>
      <c r="O232" s="3244"/>
      <c r="P232" s="3244"/>
      <c r="Q232" s="3244"/>
      <c r="R232" s="3244"/>
      <c r="S232" s="3244"/>
      <c r="T232" s="3244"/>
      <c r="U232" s="3244"/>
      <c r="V232" s="3244"/>
      <c r="W232" s="3244"/>
    </row>
    <row r="233" spans="1:23" ht="15.75" customHeight="1">
      <c r="A233" s="3244"/>
      <c r="B233" s="3244"/>
      <c r="C233" s="3244"/>
      <c r="D233" s="3244"/>
      <c r="E233" s="3244"/>
      <c r="F233" s="3244"/>
      <c r="G233" s="3244"/>
      <c r="H233" s="3328"/>
      <c r="I233" s="3244"/>
      <c r="J233" s="3244"/>
      <c r="K233" s="3244"/>
      <c r="L233" s="3244"/>
      <c r="M233" s="3244"/>
      <c r="N233" s="3244"/>
      <c r="O233" s="3244"/>
      <c r="P233" s="3244"/>
      <c r="Q233" s="3244"/>
      <c r="R233" s="3244"/>
      <c r="S233" s="3244"/>
      <c r="T233" s="3244"/>
      <c r="U233" s="3244"/>
      <c r="V233" s="3244"/>
      <c r="W233" s="3244"/>
    </row>
    <row r="234" spans="1:23" ht="15.75" customHeight="1">
      <c r="A234" s="3244"/>
      <c r="B234" s="3244"/>
      <c r="C234" s="3244"/>
      <c r="D234" s="3244"/>
      <c r="E234" s="3244"/>
      <c r="F234" s="3244"/>
      <c r="G234" s="3244"/>
      <c r="H234" s="3328"/>
      <c r="I234" s="3244"/>
      <c r="J234" s="3244"/>
      <c r="K234" s="3244"/>
      <c r="L234" s="3244"/>
      <c r="M234" s="3244"/>
      <c r="N234" s="3244"/>
      <c r="O234" s="3244"/>
      <c r="P234" s="3244"/>
      <c r="Q234" s="3244"/>
      <c r="R234" s="3244"/>
      <c r="S234" s="3244"/>
      <c r="T234" s="3244"/>
      <c r="U234" s="3244"/>
      <c r="V234" s="3244"/>
      <c r="W234" s="3244"/>
    </row>
    <row r="235" spans="1:23" ht="15.75" customHeight="1">
      <c r="A235" s="3244"/>
      <c r="B235" s="3244"/>
      <c r="C235" s="3244"/>
      <c r="D235" s="3244"/>
      <c r="E235" s="3244"/>
      <c r="F235" s="3244"/>
      <c r="G235" s="3244"/>
      <c r="H235" s="3328"/>
      <c r="I235" s="3244"/>
      <c r="J235" s="3244"/>
      <c r="K235" s="3244"/>
      <c r="L235" s="3244"/>
      <c r="M235" s="3244"/>
      <c r="N235" s="3244"/>
      <c r="O235" s="3244"/>
      <c r="P235" s="3244"/>
      <c r="Q235" s="3244"/>
      <c r="R235" s="3244"/>
      <c r="S235" s="3244"/>
      <c r="T235" s="3244"/>
      <c r="U235" s="3244"/>
      <c r="V235" s="3244"/>
      <c r="W235" s="3244"/>
    </row>
    <row r="236" spans="1:23" ht="15.75" customHeight="1">
      <c r="A236" s="3244"/>
      <c r="B236" s="3244"/>
      <c r="C236" s="3244"/>
      <c r="D236" s="3244"/>
      <c r="E236" s="3244"/>
      <c r="F236" s="3244"/>
      <c r="G236" s="3244"/>
      <c r="H236" s="3328"/>
      <c r="I236" s="3244"/>
      <c r="J236" s="3244"/>
      <c r="K236" s="3244"/>
      <c r="L236" s="3244"/>
      <c r="M236" s="3244"/>
      <c r="N236" s="3244"/>
      <c r="O236" s="3244"/>
      <c r="P236" s="3244"/>
      <c r="Q236" s="3244"/>
      <c r="R236" s="3244"/>
      <c r="S236" s="3244"/>
      <c r="T236" s="3244"/>
      <c r="U236" s="3244"/>
      <c r="V236" s="3244"/>
      <c r="W236" s="3244"/>
    </row>
    <row r="237" spans="1:23" ht="15.75" customHeight="1">
      <c r="A237" s="3244"/>
      <c r="B237" s="3244"/>
      <c r="C237" s="3244"/>
      <c r="D237" s="3244"/>
      <c r="E237" s="3244"/>
      <c r="F237" s="3244"/>
      <c r="G237" s="3244"/>
      <c r="H237" s="3328"/>
      <c r="I237" s="3244"/>
      <c r="J237" s="3244"/>
      <c r="K237" s="3244"/>
      <c r="L237" s="3244"/>
      <c r="M237" s="3244"/>
      <c r="N237" s="3244"/>
      <c r="O237" s="3244"/>
      <c r="P237" s="3244"/>
      <c r="Q237" s="3244"/>
      <c r="R237" s="3244"/>
      <c r="S237" s="3244"/>
      <c r="T237" s="3244"/>
      <c r="U237" s="3244"/>
      <c r="V237" s="3244"/>
      <c r="W237" s="3244"/>
    </row>
    <row r="238" spans="1:23" ht="15.75" customHeight="1">
      <c r="A238" s="3244"/>
      <c r="B238" s="3244"/>
      <c r="C238" s="3244"/>
      <c r="D238" s="3244"/>
      <c r="E238" s="3244"/>
      <c r="F238" s="3244"/>
      <c r="G238" s="3244"/>
      <c r="H238" s="3328"/>
      <c r="I238" s="3244"/>
      <c r="J238" s="3244"/>
      <c r="K238" s="3244"/>
      <c r="L238" s="3244"/>
      <c r="M238" s="3244"/>
      <c r="N238" s="3244"/>
      <c r="O238" s="3244"/>
      <c r="P238" s="3244"/>
      <c r="Q238" s="3244"/>
      <c r="R238" s="3244"/>
      <c r="S238" s="3244"/>
      <c r="T238" s="3244"/>
      <c r="U238" s="3244"/>
      <c r="V238" s="3244"/>
      <c r="W238" s="3244"/>
    </row>
    <row r="239" spans="1:23" ht="15.75" customHeight="1">
      <c r="A239" s="3244"/>
      <c r="B239" s="3244"/>
      <c r="C239" s="3244"/>
      <c r="D239" s="3244"/>
      <c r="E239" s="3244"/>
      <c r="F239" s="3244"/>
      <c r="G239" s="3244"/>
      <c r="H239" s="3328"/>
      <c r="I239" s="3244"/>
      <c r="J239" s="3244"/>
      <c r="K239" s="3244"/>
      <c r="L239" s="3244"/>
      <c r="M239" s="3244"/>
      <c r="N239" s="3244"/>
      <c r="O239" s="3244"/>
      <c r="P239" s="3244"/>
      <c r="Q239" s="3244"/>
      <c r="R239" s="3244"/>
      <c r="S239" s="3244"/>
      <c r="T239" s="3244"/>
      <c r="U239" s="3244"/>
      <c r="V239" s="3244"/>
      <c r="W239" s="3244"/>
    </row>
    <row r="240" spans="1:23" ht="15.75" customHeight="1">
      <c r="A240" s="3244"/>
      <c r="B240" s="3244"/>
      <c r="C240" s="3244"/>
      <c r="D240" s="3244"/>
      <c r="E240" s="3244"/>
      <c r="F240" s="3244"/>
      <c r="G240" s="3244"/>
      <c r="H240" s="3328"/>
      <c r="I240" s="3244"/>
      <c r="J240" s="3244"/>
      <c r="K240" s="3244"/>
      <c r="L240" s="3244"/>
      <c r="M240" s="3244"/>
      <c r="N240" s="3244"/>
      <c r="O240" s="3244"/>
      <c r="P240" s="3244"/>
      <c r="Q240" s="3244"/>
      <c r="R240" s="3244"/>
      <c r="S240" s="3244"/>
      <c r="T240" s="3244"/>
      <c r="U240" s="3244"/>
      <c r="V240" s="3244"/>
      <c r="W240" s="3244"/>
    </row>
    <row r="241" spans="1:23" ht="15.75" customHeight="1">
      <c r="A241" s="3244"/>
      <c r="B241" s="3244"/>
      <c r="C241" s="3244"/>
      <c r="D241" s="3244"/>
      <c r="E241" s="3244"/>
      <c r="F241" s="3244"/>
      <c r="G241" s="3244"/>
      <c r="H241" s="3328"/>
      <c r="I241" s="3244"/>
      <c r="J241" s="3244"/>
      <c r="K241" s="3244"/>
      <c r="L241" s="3244"/>
      <c r="M241" s="3244"/>
      <c r="N241" s="3244"/>
      <c r="O241" s="3244"/>
      <c r="P241" s="3244"/>
      <c r="Q241" s="3244"/>
      <c r="R241" s="3244"/>
      <c r="S241" s="3244"/>
      <c r="T241" s="3244"/>
      <c r="U241" s="3244"/>
      <c r="V241" s="3244"/>
      <c r="W241" s="3244"/>
    </row>
    <row r="242" spans="1:23" ht="15.75" customHeight="1">
      <c r="A242" s="3244"/>
      <c r="B242" s="3244"/>
      <c r="C242" s="3244"/>
      <c r="D242" s="3244"/>
      <c r="E242" s="3244"/>
      <c r="F242" s="3244"/>
      <c r="G242" s="3244"/>
      <c r="H242" s="3328"/>
      <c r="I242" s="3244"/>
      <c r="J242" s="3244"/>
      <c r="K242" s="3244"/>
      <c r="L242" s="3244"/>
      <c r="M242" s="3244"/>
      <c r="N242" s="3244"/>
      <c r="O242" s="3244"/>
      <c r="P242" s="3244"/>
      <c r="Q242" s="3244"/>
      <c r="R242" s="3244"/>
      <c r="S242" s="3244"/>
      <c r="T242" s="3244"/>
      <c r="U242" s="3244"/>
      <c r="V242" s="3244"/>
      <c r="W242" s="3244"/>
    </row>
    <row r="243" spans="1:23" ht="15.75" customHeight="1">
      <c r="A243" s="3244"/>
      <c r="B243" s="3244"/>
      <c r="C243" s="3244"/>
      <c r="D243" s="3244"/>
      <c r="E243" s="3244"/>
      <c r="F243" s="3244"/>
      <c r="G243" s="3244"/>
      <c r="H243" s="3328"/>
      <c r="I243" s="3244"/>
      <c r="J243" s="3244"/>
      <c r="K243" s="3244"/>
      <c r="L243" s="3244"/>
      <c r="M243" s="3244"/>
      <c r="N243" s="3244"/>
      <c r="O243" s="3244"/>
      <c r="P243" s="3244"/>
      <c r="Q243" s="3244"/>
      <c r="R243" s="3244"/>
      <c r="S243" s="3244"/>
      <c r="T243" s="3244"/>
      <c r="U243" s="3244"/>
      <c r="V243" s="3244"/>
      <c r="W243" s="3244"/>
    </row>
    <row r="244" spans="1:23" ht="15.75" customHeight="1">
      <c r="A244" s="3244"/>
      <c r="B244" s="3244"/>
      <c r="C244" s="3244"/>
      <c r="D244" s="3244"/>
      <c r="E244" s="3244"/>
      <c r="F244" s="3244"/>
      <c r="G244" s="3244"/>
      <c r="H244" s="3328"/>
      <c r="I244" s="3244"/>
      <c r="J244" s="3244"/>
      <c r="K244" s="3244"/>
      <c r="L244" s="3244"/>
      <c r="M244" s="3244"/>
      <c r="N244" s="3244"/>
      <c r="O244" s="3244"/>
      <c r="P244" s="3244"/>
      <c r="Q244" s="3244"/>
      <c r="R244" s="3244"/>
      <c r="S244" s="3244"/>
      <c r="T244" s="3244"/>
      <c r="U244" s="3244"/>
      <c r="V244" s="3244"/>
      <c r="W244" s="3244"/>
    </row>
    <row r="245" spans="1:23" ht="15.75" customHeight="1">
      <c r="A245" s="3244"/>
      <c r="B245" s="3244"/>
      <c r="C245" s="3244"/>
      <c r="D245" s="3244"/>
      <c r="E245" s="3244"/>
      <c r="F245" s="3244"/>
      <c r="G245" s="3244"/>
      <c r="H245" s="3328"/>
      <c r="I245" s="3244"/>
      <c r="J245" s="3244"/>
      <c r="K245" s="3244"/>
      <c r="L245" s="3244"/>
      <c r="M245" s="3244"/>
      <c r="N245" s="3244"/>
      <c r="O245" s="3244"/>
      <c r="P245" s="3244"/>
      <c r="Q245" s="3244"/>
      <c r="R245" s="3244"/>
      <c r="S245" s="3244"/>
      <c r="T245" s="3244"/>
      <c r="U245" s="3244"/>
      <c r="V245" s="3244"/>
      <c r="W245" s="3244"/>
    </row>
    <row r="246" spans="1:23" ht="15.75" customHeight="1">
      <c r="A246" s="3244"/>
      <c r="B246" s="3244"/>
      <c r="C246" s="3244"/>
      <c r="D246" s="3244"/>
      <c r="E246" s="3244"/>
      <c r="F246" s="3244"/>
      <c r="G246" s="3244"/>
      <c r="H246" s="3328"/>
      <c r="I246" s="3244"/>
      <c r="J246" s="3244"/>
      <c r="K246" s="3244"/>
      <c r="L246" s="3244"/>
      <c r="M246" s="3244"/>
      <c r="N246" s="3244"/>
      <c r="O246" s="3244"/>
      <c r="P246" s="3244"/>
      <c r="Q246" s="3244"/>
      <c r="R246" s="3244"/>
      <c r="S246" s="3244"/>
      <c r="T246" s="3244"/>
      <c r="U246" s="3244"/>
      <c r="V246" s="3244"/>
      <c r="W246" s="3244"/>
    </row>
    <row r="247" spans="1:23" ht="15.75" customHeight="1">
      <c r="A247" s="3244"/>
      <c r="B247" s="3244"/>
      <c r="C247" s="3244"/>
      <c r="D247" s="3244"/>
      <c r="E247" s="3244"/>
      <c r="F247" s="3244"/>
      <c r="G247" s="3244"/>
      <c r="H247" s="3328"/>
      <c r="I247" s="3244"/>
      <c r="J247" s="3244"/>
      <c r="K247" s="3244"/>
      <c r="L247" s="3244"/>
      <c r="M247" s="3244"/>
      <c r="N247" s="3244"/>
      <c r="O247" s="3244"/>
      <c r="P247" s="3244"/>
      <c r="Q247" s="3244"/>
      <c r="R247" s="3244"/>
      <c r="S247" s="3244"/>
      <c r="T247" s="3244"/>
      <c r="U247" s="3244"/>
      <c r="V247" s="3244"/>
      <c r="W247" s="3244"/>
    </row>
    <row r="248" spans="1:23" ht="15.75" customHeight="1">
      <c r="A248" s="3244"/>
      <c r="B248" s="3244"/>
      <c r="C248" s="3244"/>
      <c r="D248" s="3244"/>
      <c r="E248" s="3244"/>
      <c r="F248" s="3244"/>
      <c r="G248" s="3244"/>
      <c r="H248" s="3328"/>
      <c r="I248" s="3244"/>
      <c r="J248" s="3244"/>
      <c r="K248" s="3244"/>
      <c r="L248" s="3244"/>
      <c r="M248" s="3244"/>
      <c r="N248" s="3244"/>
      <c r="O248" s="3244"/>
      <c r="P248" s="3244"/>
      <c r="Q248" s="3244"/>
      <c r="R248" s="3244"/>
      <c r="S248" s="3244"/>
      <c r="T248" s="3244"/>
      <c r="U248" s="3244"/>
      <c r="V248" s="3244"/>
      <c r="W248" s="3244"/>
    </row>
    <row r="249" spans="1:23" ht="15.75" customHeight="1">
      <c r="A249" s="3244"/>
      <c r="B249" s="3244"/>
      <c r="C249" s="3244"/>
      <c r="D249" s="3244"/>
      <c r="E249" s="3244"/>
      <c r="F249" s="3244"/>
      <c r="G249" s="3244"/>
      <c r="H249" s="3328"/>
      <c r="I249" s="3244"/>
      <c r="J249" s="3244"/>
      <c r="K249" s="3244"/>
      <c r="L249" s="3244"/>
      <c r="M249" s="3244"/>
      <c r="N249" s="3244"/>
      <c r="O249" s="3244"/>
      <c r="P249" s="3244"/>
      <c r="Q249" s="3244"/>
      <c r="R249" s="3244"/>
      <c r="S249" s="3244"/>
      <c r="T249" s="3244"/>
      <c r="U249" s="3244"/>
      <c r="V249" s="3244"/>
      <c r="W249" s="3244"/>
    </row>
    <row r="250" spans="1:23" ht="15.75" customHeight="1">
      <c r="A250" s="3244"/>
      <c r="B250" s="3244"/>
      <c r="C250" s="3244"/>
      <c r="D250" s="3244"/>
      <c r="E250" s="3244"/>
      <c r="F250" s="3244"/>
      <c r="G250" s="3244"/>
      <c r="H250" s="3328"/>
      <c r="I250" s="3244"/>
      <c r="J250" s="3244"/>
      <c r="K250" s="3244"/>
      <c r="L250" s="3244"/>
      <c r="M250" s="3244"/>
      <c r="N250" s="3244"/>
      <c r="O250" s="3244"/>
      <c r="P250" s="3244"/>
      <c r="Q250" s="3244"/>
      <c r="R250" s="3244"/>
      <c r="S250" s="3244"/>
      <c r="T250" s="3244"/>
      <c r="U250" s="3244"/>
      <c r="V250" s="3244"/>
      <c r="W250" s="3244"/>
    </row>
    <row r="251" spans="1:23" ht="15.75" customHeight="1">
      <c r="A251" s="3244"/>
      <c r="B251" s="3244"/>
      <c r="C251" s="3244"/>
      <c r="D251" s="3244"/>
      <c r="E251" s="3244"/>
      <c r="F251" s="3244"/>
      <c r="G251" s="3244"/>
      <c r="H251" s="3328"/>
      <c r="I251" s="3244"/>
      <c r="J251" s="3244"/>
      <c r="K251" s="3244"/>
      <c r="L251" s="3244"/>
      <c r="M251" s="3244"/>
      <c r="N251" s="3244"/>
      <c r="O251" s="3244"/>
      <c r="P251" s="3244"/>
      <c r="Q251" s="3244"/>
      <c r="R251" s="3244"/>
      <c r="S251" s="3244"/>
      <c r="T251" s="3244"/>
      <c r="U251" s="3244"/>
      <c r="V251" s="3244"/>
      <c r="W251" s="3244"/>
    </row>
    <row r="252" spans="1:23" ht="15.75" customHeight="1">
      <c r="A252" s="3244"/>
      <c r="B252" s="3244"/>
      <c r="C252" s="3244"/>
      <c r="D252" s="3244"/>
      <c r="E252" s="3244"/>
      <c r="F252" s="3244"/>
      <c r="G252" s="3244"/>
      <c r="H252" s="3328"/>
      <c r="I252" s="3244"/>
      <c r="J252" s="3244"/>
      <c r="K252" s="3244"/>
      <c r="L252" s="3244"/>
      <c r="M252" s="3244"/>
      <c r="N252" s="3244"/>
      <c r="O252" s="3244"/>
      <c r="P252" s="3244"/>
      <c r="Q252" s="3244"/>
      <c r="R252" s="3244"/>
      <c r="S252" s="3244"/>
      <c r="T252" s="3244"/>
      <c r="U252" s="3244"/>
      <c r="V252" s="3244"/>
      <c r="W252" s="3244"/>
    </row>
    <row r="253" spans="1:23" ht="15.75" customHeight="1">
      <c r="A253" s="3244"/>
      <c r="B253" s="3244"/>
      <c r="C253" s="3244"/>
      <c r="D253" s="3244"/>
      <c r="E253" s="3244"/>
      <c r="F253" s="3244"/>
      <c r="G253" s="3244"/>
      <c r="H253" s="3328"/>
      <c r="I253" s="3244"/>
      <c r="J253" s="3244"/>
      <c r="K253" s="3244"/>
      <c r="L253" s="3244"/>
      <c r="M253" s="3244"/>
      <c r="N253" s="3244"/>
      <c r="O253" s="3244"/>
      <c r="P253" s="3244"/>
      <c r="Q253" s="3244"/>
      <c r="R253" s="3244"/>
      <c r="S253" s="3244"/>
      <c r="T253" s="3244"/>
      <c r="U253" s="3244"/>
      <c r="V253" s="3244"/>
      <c r="W253" s="3244"/>
    </row>
    <row r="254" spans="1:23" ht="15.75" customHeight="1">
      <c r="A254" s="3244"/>
      <c r="B254" s="3244"/>
      <c r="C254" s="3244"/>
      <c r="D254" s="3244"/>
      <c r="E254" s="3244"/>
      <c r="F254" s="3244"/>
      <c r="G254" s="3244"/>
      <c r="H254" s="3328"/>
      <c r="I254" s="3244"/>
      <c r="J254" s="3244"/>
      <c r="K254" s="3244"/>
      <c r="L254" s="3244"/>
      <c r="M254" s="3244"/>
      <c r="N254" s="3244"/>
      <c r="O254" s="3244"/>
      <c r="P254" s="3244"/>
      <c r="Q254" s="3244"/>
      <c r="R254" s="3244"/>
      <c r="S254" s="3244"/>
      <c r="T254" s="3244"/>
      <c r="U254" s="3244"/>
      <c r="V254" s="3244"/>
      <c r="W254" s="3244"/>
    </row>
    <row r="255" spans="1:23" ht="15.75" customHeight="1">
      <c r="A255" s="3244"/>
      <c r="B255" s="3244"/>
      <c r="C255" s="3244"/>
      <c r="D255" s="3244"/>
      <c r="E255" s="3244"/>
      <c r="F255" s="3244"/>
      <c r="G255" s="3244"/>
      <c r="H255" s="3328"/>
      <c r="I255" s="3244"/>
      <c r="J255" s="3244"/>
      <c r="K255" s="3244"/>
      <c r="L255" s="3244"/>
      <c r="M255" s="3244"/>
      <c r="N255" s="3244"/>
      <c r="O255" s="3244"/>
      <c r="P255" s="3244"/>
      <c r="Q255" s="3244"/>
      <c r="R255" s="3244"/>
      <c r="S255" s="3244"/>
      <c r="T255" s="3244"/>
      <c r="U255" s="3244"/>
      <c r="V255" s="3244"/>
      <c r="W255" s="3244"/>
    </row>
    <row r="256" spans="1:23" ht="15.75" customHeight="1">
      <c r="A256" s="3244"/>
      <c r="B256" s="3244"/>
      <c r="C256" s="3244"/>
      <c r="D256" s="3244"/>
      <c r="E256" s="3244"/>
      <c r="F256" s="3244"/>
      <c r="G256" s="3244"/>
      <c r="H256" s="3328"/>
      <c r="I256" s="3244"/>
      <c r="J256" s="3244"/>
      <c r="K256" s="3244"/>
      <c r="L256" s="3244"/>
      <c r="M256" s="3244"/>
      <c r="N256" s="3244"/>
      <c r="O256" s="3244"/>
      <c r="P256" s="3244"/>
      <c r="Q256" s="3244"/>
      <c r="R256" s="3244"/>
      <c r="S256" s="3244"/>
      <c r="T256" s="3244"/>
      <c r="U256" s="3244"/>
      <c r="V256" s="3244"/>
      <c r="W256" s="3244"/>
    </row>
    <row r="257" spans="1:23" ht="15.75" customHeight="1">
      <c r="A257" s="3244"/>
      <c r="B257" s="3244"/>
      <c r="C257" s="3244"/>
      <c r="D257" s="3244"/>
      <c r="E257" s="3244"/>
      <c r="F257" s="3244"/>
      <c r="G257" s="3244"/>
      <c r="H257" s="3328"/>
      <c r="I257" s="3244"/>
      <c r="J257" s="3244"/>
      <c r="K257" s="3244"/>
      <c r="L257" s="3244"/>
      <c r="M257" s="3244"/>
      <c r="N257" s="3244"/>
      <c r="O257" s="3244"/>
      <c r="P257" s="3244"/>
      <c r="Q257" s="3244"/>
      <c r="R257" s="3244"/>
      <c r="S257" s="3244"/>
      <c r="T257" s="3244"/>
      <c r="U257" s="3244"/>
      <c r="V257" s="3244"/>
      <c r="W257" s="3244"/>
    </row>
    <row r="258" spans="1:23" ht="15.75" customHeight="1">
      <c r="A258" s="3244"/>
      <c r="B258" s="3244"/>
      <c r="C258" s="3244"/>
      <c r="D258" s="3244"/>
      <c r="E258" s="3244"/>
      <c r="F258" s="3244"/>
      <c r="G258" s="3244"/>
      <c r="H258" s="3328"/>
      <c r="I258" s="3244"/>
      <c r="J258" s="3244"/>
      <c r="K258" s="3244"/>
      <c r="L258" s="3244"/>
      <c r="M258" s="3244"/>
      <c r="N258" s="3244"/>
      <c r="O258" s="3244"/>
      <c r="P258" s="3244"/>
      <c r="Q258" s="3244"/>
      <c r="R258" s="3244"/>
      <c r="S258" s="3244"/>
      <c r="T258" s="3244"/>
      <c r="U258" s="3244"/>
      <c r="V258" s="3244"/>
      <c r="W258" s="3244"/>
    </row>
    <row r="259" spans="1:23" ht="15.75" customHeight="1">
      <c r="A259" s="3244"/>
      <c r="B259" s="3244"/>
      <c r="C259" s="3244"/>
      <c r="D259" s="3244"/>
      <c r="E259" s="3244"/>
      <c r="F259" s="3244"/>
      <c r="G259" s="3244"/>
      <c r="H259" s="3328"/>
      <c r="I259" s="3244"/>
      <c r="J259" s="3244"/>
      <c r="K259" s="3244"/>
      <c r="L259" s="3244"/>
      <c r="M259" s="3244"/>
      <c r="N259" s="3244"/>
      <c r="O259" s="3244"/>
      <c r="P259" s="3244"/>
      <c r="Q259" s="3244"/>
      <c r="R259" s="3244"/>
      <c r="S259" s="3244"/>
      <c r="T259" s="3244"/>
      <c r="U259" s="3244"/>
      <c r="V259" s="3244"/>
      <c r="W259" s="3244"/>
    </row>
    <row r="260" spans="1:23" ht="15.75" customHeight="1">
      <c r="A260" s="3244"/>
      <c r="B260" s="3244"/>
      <c r="C260" s="3244"/>
      <c r="D260" s="3244"/>
      <c r="E260" s="3244"/>
      <c r="F260" s="3244"/>
      <c r="G260" s="3244"/>
      <c r="H260" s="3328"/>
      <c r="I260" s="3244"/>
      <c r="J260" s="3244"/>
      <c r="K260" s="3244"/>
      <c r="L260" s="3244"/>
      <c r="M260" s="3244"/>
      <c r="N260" s="3244"/>
      <c r="O260" s="3244"/>
      <c r="P260" s="3244"/>
      <c r="Q260" s="3244"/>
      <c r="R260" s="3244"/>
      <c r="S260" s="3244"/>
      <c r="T260" s="3244"/>
      <c r="U260" s="3244"/>
      <c r="V260" s="3244"/>
      <c r="W260" s="3244"/>
    </row>
    <row r="261" spans="1:23" ht="15.75" customHeight="1">
      <c r="A261" s="3244"/>
      <c r="B261" s="3244"/>
      <c r="C261" s="3244"/>
      <c r="D261" s="3244"/>
      <c r="E261" s="3244"/>
      <c r="F261" s="3244"/>
      <c r="G261" s="3244"/>
      <c r="H261" s="3328"/>
      <c r="I261" s="3244"/>
      <c r="J261" s="3244"/>
      <c r="K261" s="3244"/>
      <c r="L261" s="3244"/>
      <c r="M261" s="3244"/>
      <c r="N261" s="3244"/>
      <c r="O261" s="3244"/>
      <c r="P261" s="3244"/>
      <c r="Q261" s="3244"/>
      <c r="R261" s="3244"/>
      <c r="S261" s="3244"/>
      <c r="T261" s="3244"/>
      <c r="U261" s="3244"/>
      <c r="V261" s="3244"/>
      <c r="W261" s="3244"/>
    </row>
    <row r="262" spans="1:23" ht="15.75" customHeight="1">
      <c r="A262" s="3244"/>
      <c r="B262" s="3244"/>
      <c r="C262" s="3244"/>
      <c r="D262" s="3244"/>
      <c r="E262" s="3244"/>
      <c r="F262" s="3244"/>
      <c r="G262" s="3244"/>
      <c r="H262" s="3328"/>
      <c r="I262" s="3244"/>
      <c r="J262" s="3244"/>
      <c r="K262" s="3244"/>
      <c r="L262" s="3244"/>
      <c r="M262" s="3244"/>
      <c r="N262" s="3244"/>
      <c r="O262" s="3244"/>
      <c r="P262" s="3244"/>
      <c r="Q262" s="3244"/>
      <c r="R262" s="3244"/>
      <c r="S262" s="3244"/>
      <c r="T262" s="3244"/>
      <c r="U262" s="3244"/>
      <c r="V262" s="3244"/>
      <c r="W262" s="3244"/>
    </row>
    <row r="263" spans="1:23" ht="15.75" customHeight="1">
      <c r="A263" s="3244"/>
      <c r="B263" s="3244"/>
      <c r="C263" s="3244"/>
      <c r="D263" s="3244"/>
      <c r="E263" s="3244"/>
      <c r="F263" s="3244"/>
      <c r="G263" s="3244"/>
      <c r="H263" s="3328"/>
      <c r="I263" s="3244"/>
      <c r="J263" s="3244"/>
      <c r="K263" s="3244"/>
      <c r="L263" s="3244"/>
      <c r="M263" s="3244"/>
      <c r="N263" s="3244"/>
      <c r="O263" s="3244"/>
      <c r="P263" s="3244"/>
      <c r="Q263" s="3244"/>
      <c r="R263" s="3244"/>
      <c r="S263" s="3244"/>
      <c r="T263" s="3244"/>
      <c r="U263" s="3244"/>
      <c r="V263" s="3244"/>
      <c r="W263" s="3244"/>
    </row>
    <row r="264" spans="1:23" ht="15.75" customHeight="1">
      <c r="A264" s="3244"/>
      <c r="B264" s="3244"/>
      <c r="C264" s="3244"/>
      <c r="D264" s="3244"/>
      <c r="E264" s="3244"/>
      <c r="F264" s="3244"/>
      <c r="G264" s="3244"/>
      <c r="H264" s="3328"/>
      <c r="I264" s="3244"/>
      <c r="J264" s="3244"/>
      <c r="K264" s="3244"/>
      <c r="L264" s="3244"/>
      <c r="M264" s="3244"/>
      <c r="N264" s="3244"/>
      <c r="O264" s="3244"/>
      <c r="P264" s="3244"/>
      <c r="Q264" s="3244"/>
      <c r="R264" s="3244"/>
      <c r="S264" s="3244"/>
      <c r="T264" s="3244"/>
      <c r="U264" s="3244"/>
      <c r="V264" s="3244"/>
      <c r="W264" s="3244"/>
    </row>
    <row r="265" spans="1:23" ht="15.75" customHeight="1">
      <c r="A265" s="3244"/>
      <c r="B265" s="3244"/>
      <c r="C265" s="3244"/>
      <c r="D265" s="3244"/>
      <c r="E265" s="3244"/>
      <c r="F265" s="3244"/>
      <c r="G265" s="3244"/>
      <c r="H265" s="3328"/>
      <c r="I265" s="3244"/>
      <c r="J265" s="3244"/>
      <c r="K265" s="3244"/>
      <c r="L265" s="3244"/>
      <c r="M265" s="3244"/>
      <c r="N265" s="3244"/>
      <c r="O265" s="3244"/>
      <c r="P265" s="3244"/>
      <c r="Q265" s="3244"/>
      <c r="R265" s="3244"/>
      <c r="S265" s="3244"/>
      <c r="T265" s="3244"/>
      <c r="U265" s="3244"/>
      <c r="V265" s="3244"/>
      <c r="W265" s="3244"/>
    </row>
    <row r="266" spans="1:23" ht="15.75" customHeight="1">
      <c r="A266" s="3244"/>
      <c r="B266" s="3244"/>
      <c r="C266" s="3244"/>
      <c r="D266" s="3244"/>
      <c r="E266" s="3244"/>
      <c r="F266" s="3244"/>
      <c r="G266" s="3244"/>
      <c r="H266" s="3328"/>
      <c r="I266" s="3244"/>
      <c r="J266" s="3244"/>
      <c r="K266" s="3244"/>
      <c r="L266" s="3244"/>
      <c r="M266" s="3244"/>
      <c r="N266" s="3244"/>
      <c r="O266" s="3244"/>
      <c r="P266" s="3244"/>
      <c r="Q266" s="3244"/>
      <c r="R266" s="3244"/>
      <c r="S266" s="3244"/>
      <c r="T266" s="3244"/>
      <c r="U266" s="3244"/>
      <c r="V266" s="3244"/>
      <c r="W266" s="3244"/>
    </row>
    <row r="267" spans="1:23" ht="15.75" customHeight="1">
      <c r="A267" s="3244"/>
      <c r="B267" s="3244"/>
      <c r="C267" s="3244"/>
      <c r="D267" s="3244"/>
      <c r="E267" s="3244"/>
      <c r="F267" s="3244"/>
      <c r="G267" s="3244"/>
      <c r="H267" s="3328"/>
      <c r="I267" s="3244"/>
      <c r="J267" s="3244"/>
      <c r="K267" s="3244"/>
      <c r="L267" s="3244"/>
      <c r="M267" s="3244"/>
      <c r="N267" s="3244"/>
      <c r="O267" s="3244"/>
      <c r="P267" s="3244"/>
      <c r="Q267" s="3244"/>
      <c r="R267" s="3244"/>
      <c r="S267" s="3244"/>
      <c r="T267" s="3244"/>
      <c r="U267" s="3244"/>
      <c r="V267" s="3244"/>
      <c r="W267" s="3244"/>
    </row>
    <row r="268" spans="1:23" ht="15.75" customHeight="1">
      <c r="A268" s="3244"/>
      <c r="B268" s="3244"/>
      <c r="C268" s="3244"/>
      <c r="D268" s="3244"/>
      <c r="E268" s="3244"/>
      <c r="F268" s="3244"/>
      <c r="G268" s="3244"/>
      <c r="H268" s="3328"/>
      <c r="I268" s="3244"/>
      <c r="J268" s="3244"/>
      <c r="K268" s="3244"/>
      <c r="L268" s="3244"/>
      <c r="M268" s="3244"/>
      <c r="N268" s="3244"/>
      <c r="O268" s="3244"/>
      <c r="P268" s="3244"/>
      <c r="Q268" s="3244"/>
      <c r="R268" s="3244"/>
      <c r="S268" s="3244"/>
      <c r="T268" s="3244"/>
      <c r="U268" s="3244"/>
      <c r="V268" s="3244"/>
      <c r="W268" s="3244"/>
    </row>
    <row r="269" spans="1:23" ht="15.75" customHeight="1">
      <c r="A269" s="3244"/>
      <c r="B269" s="3244"/>
      <c r="C269" s="3244"/>
      <c r="D269" s="3244"/>
      <c r="E269" s="3244"/>
      <c r="F269" s="3244"/>
      <c r="G269" s="3244"/>
      <c r="H269" s="3328"/>
      <c r="I269" s="3244"/>
      <c r="J269" s="3244"/>
      <c r="K269" s="3244"/>
      <c r="L269" s="3244"/>
      <c r="M269" s="3244"/>
      <c r="N269" s="3244"/>
      <c r="O269" s="3244"/>
      <c r="P269" s="3244"/>
      <c r="Q269" s="3244"/>
      <c r="R269" s="3244"/>
      <c r="S269" s="3244"/>
      <c r="T269" s="3244"/>
      <c r="U269" s="3244"/>
      <c r="V269" s="3244"/>
      <c r="W269" s="3244"/>
    </row>
    <row r="270" spans="1:23" ht="15.75" customHeight="1">
      <c r="A270" s="3244"/>
      <c r="B270" s="3244"/>
      <c r="C270" s="3244"/>
      <c r="D270" s="3244"/>
      <c r="E270" s="3244"/>
      <c r="F270" s="3244"/>
      <c r="G270" s="3244"/>
      <c r="H270" s="3328"/>
      <c r="I270" s="3244"/>
      <c r="J270" s="3244"/>
      <c r="K270" s="3244"/>
      <c r="L270" s="3244"/>
      <c r="M270" s="3244"/>
      <c r="N270" s="3244"/>
      <c r="O270" s="3244"/>
      <c r="P270" s="3244"/>
      <c r="Q270" s="3244"/>
      <c r="R270" s="3244"/>
      <c r="S270" s="3244"/>
      <c r="T270" s="3244"/>
      <c r="U270" s="3244"/>
      <c r="V270" s="3244"/>
      <c r="W270" s="3244"/>
    </row>
    <row r="271" spans="1:23" ht="15.75" customHeight="1">
      <c r="A271" s="3244"/>
      <c r="B271" s="3244"/>
      <c r="C271" s="3244"/>
      <c r="D271" s="3244"/>
      <c r="E271" s="3244"/>
      <c r="F271" s="3244"/>
      <c r="G271" s="3244"/>
      <c r="H271" s="3328"/>
      <c r="I271" s="3244"/>
      <c r="J271" s="3244"/>
      <c r="K271" s="3244"/>
      <c r="L271" s="3244"/>
      <c r="M271" s="3244"/>
      <c r="N271" s="3244"/>
      <c r="O271" s="3244"/>
      <c r="P271" s="3244"/>
      <c r="Q271" s="3244"/>
      <c r="R271" s="3244"/>
      <c r="S271" s="3244"/>
      <c r="T271" s="3244"/>
      <c r="U271" s="3244"/>
      <c r="V271" s="3244"/>
      <c r="W271" s="3244"/>
    </row>
    <row r="272" spans="1:23" ht="15.75" customHeight="1">
      <c r="A272" s="3244"/>
      <c r="B272" s="3244"/>
      <c r="C272" s="3244"/>
      <c r="D272" s="3244"/>
      <c r="E272" s="3244"/>
      <c r="F272" s="3244"/>
      <c r="G272" s="3244"/>
      <c r="H272" s="3328"/>
      <c r="I272" s="3244"/>
      <c r="J272" s="3244"/>
      <c r="K272" s="3244"/>
      <c r="L272" s="3244"/>
      <c r="M272" s="3244"/>
      <c r="N272" s="3244"/>
      <c r="O272" s="3244"/>
      <c r="P272" s="3244"/>
      <c r="Q272" s="3244"/>
      <c r="R272" s="3244"/>
      <c r="S272" s="3244"/>
      <c r="T272" s="3244"/>
      <c r="U272" s="3244"/>
      <c r="V272" s="3244"/>
      <c r="W272" s="3244"/>
    </row>
    <row r="273" spans="1:23" ht="15.75" customHeight="1">
      <c r="A273" s="3244"/>
      <c r="B273" s="3244"/>
      <c r="C273" s="3244"/>
      <c r="D273" s="3244"/>
      <c r="E273" s="3244"/>
      <c r="F273" s="3244"/>
      <c r="G273" s="3244"/>
      <c r="H273" s="3328"/>
      <c r="I273" s="3244"/>
      <c r="J273" s="3244"/>
      <c r="K273" s="3244"/>
      <c r="L273" s="3244"/>
      <c r="M273" s="3244"/>
      <c r="N273" s="3244"/>
      <c r="O273" s="3244"/>
      <c r="P273" s="3244"/>
      <c r="Q273" s="3244"/>
      <c r="R273" s="3244"/>
      <c r="S273" s="3244"/>
      <c r="T273" s="3244"/>
      <c r="U273" s="3244"/>
      <c r="V273" s="3244"/>
      <c r="W273" s="3244"/>
    </row>
    <row r="274" spans="1:23" ht="15.75" customHeight="1">
      <c r="A274" s="3244"/>
      <c r="B274" s="3244"/>
      <c r="C274" s="3244"/>
      <c r="D274" s="3244"/>
      <c r="E274" s="3244"/>
      <c r="F274" s="3244"/>
      <c r="G274" s="3244"/>
      <c r="H274" s="3328"/>
      <c r="I274" s="3244"/>
      <c r="J274" s="3244"/>
      <c r="K274" s="3244"/>
      <c r="L274" s="3244"/>
      <c r="M274" s="3244"/>
      <c r="N274" s="3244"/>
      <c r="O274" s="3244"/>
      <c r="P274" s="3244"/>
      <c r="Q274" s="3244"/>
      <c r="R274" s="3244"/>
      <c r="S274" s="3244"/>
      <c r="T274" s="3244"/>
      <c r="U274" s="3244"/>
      <c r="V274" s="3244"/>
      <c r="W274" s="3244"/>
    </row>
    <row r="275" spans="1:23" ht="15.75" customHeight="1">
      <c r="A275" s="3244"/>
      <c r="B275" s="3244"/>
      <c r="C275" s="3244"/>
      <c r="D275" s="3244"/>
      <c r="E275" s="3244"/>
      <c r="F275" s="3244"/>
      <c r="G275" s="3244"/>
      <c r="H275" s="3328"/>
      <c r="I275" s="3244"/>
      <c r="J275" s="3244"/>
      <c r="K275" s="3244"/>
      <c r="L275" s="3244"/>
      <c r="M275" s="3244"/>
      <c r="N275" s="3244"/>
      <c r="O275" s="3244"/>
      <c r="P275" s="3244"/>
      <c r="Q275" s="3244"/>
      <c r="R275" s="3244"/>
      <c r="S275" s="3244"/>
      <c r="T275" s="3244"/>
      <c r="U275" s="3244"/>
      <c r="V275" s="3244"/>
      <c r="W275" s="3244"/>
    </row>
    <row r="276" spans="1:23" ht="15.75" customHeight="1">
      <c r="A276" s="3244"/>
      <c r="B276" s="3244"/>
      <c r="C276" s="3244"/>
      <c r="D276" s="3244"/>
      <c r="E276" s="3244"/>
      <c r="F276" s="3244"/>
      <c r="G276" s="3244"/>
      <c r="H276" s="3328"/>
      <c r="I276" s="3244"/>
      <c r="J276" s="3244"/>
      <c r="K276" s="3244"/>
      <c r="L276" s="3244"/>
      <c r="M276" s="3244"/>
      <c r="N276" s="3244"/>
      <c r="O276" s="3244"/>
      <c r="P276" s="3244"/>
      <c r="Q276" s="3244"/>
      <c r="R276" s="3244"/>
      <c r="S276" s="3244"/>
      <c r="T276" s="3244"/>
      <c r="U276" s="3244"/>
      <c r="V276" s="3244"/>
      <c r="W276" s="3244"/>
    </row>
    <row r="277" spans="1:23" ht="15.75" customHeight="1">
      <c r="A277" s="3244"/>
      <c r="B277" s="3244"/>
      <c r="C277" s="3244"/>
      <c r="D277" s="3244"/>
      <c r="E277" s="3244"/>
      <c r="F277" s="3244"/>
      <c r="G277" s="3244"/>
      <c r="H277" s="3328"/>
      <c r="I277" s="3244"/>
      <c r="J277" s="3244"/>
      <c r="K277" s="3244"/>
      <c r="L277" s="3244"/>
      <c r="M277" s="3244"/>
      <c r="N277" s="3244"/>
      <c r="O277" s="3244"/>
      <c r="P277" s="3244"/>
      <c r="Q277" s="3244"/>
      <c r="R277" s="3244"/>
      <c r="S277" s="3244"/>
      <c r="T277" s="3244"/>
      <c r="U277" s="3244"/>
      <c r="V277" s="3244"/>
      <c r="W277" s="3244"/>
    </row>
    <row r="278" spans="1:23" ht="15.75" customHeight="1">
      <c r="A278" s="3244"/>
      <c r="B278" s="3244"/>
      <c r="C278" s="3244"/>
      <c r="D278" s="3244"/>
      <c r="E278" s="3244"/>
      <c r="F278" s="3244"/>
      <c r="G278" s="3244"/>
      <c r="H278" s="3328"/>
      <c r="I278" s="3244"/>
      <c r="J278" s="3244"/>
      <c r="K278" s="3244"/>
      <c r="L278" s="3244"/>
      <c r="M278" s="3244"/>
      <c r="N278" s="3244"/>
      <c r="O278" s="3244"/>
      <c r="P278" s="3244"/>
      <c r="Q278" s="3244"/>
      <c r="R278" s="3244"/>
      <c r="S278" s="3244"/>
      <c r="T278" s="3244"/>
      <c r="U278" s="3244"/>
      <c r="V278" s="3244"/>
      <c r="W278" s="3244"/>
    </row>
    <row r="279" spans="1:23" ht="15.75" customHeight="1">
      <c r="A279" s="3244"/>
      <c r="B279" s="3244"/>
      <c r="C279" s="3244"/>
      <c r="D279" s="3244"/>
      <c r="E279" s="3244"/>
      <c r="F279" s="3244"/>
      <c r="G279" s="3244"/>
      <c r="H279" s="3328"/>
      <c r="I279" s="3244"/>
      <c r="J279" s="3244"/>
      <c r="K279" s="3244"/>
      <c r="L279" s="3244"/>
      <c r="M279" s="3244"/>
      <c r="N279" s="3244"/>
      <c r="O279" s="3244"/>
      <c r="P279" s="3244"/>
      <c r="Q279" s="3244"/>
      <c r="R279" s="3244"/>
      <c r="S279" s="3244"/>
      <c r="T279" s="3244"/>
      <c r="U279" s="3244"/>
      <c r="V279" s="3244"/>
      <c r="W279" s="3244"/>
    </row>
    <row r="280" spans="1:23" ht="15.75" customHeight="1">
      <c r="A280" s="3244"/>
      <c r="B280" s="3244"/>
      <c r="C280" s="3244"/>
      <c r="D280" s="3244"/>
      <c r="E280" s="3244"/>
      <c r="F280" s="3244"/>
      <c r="G280" s="3244"/>
      <c r="H280" s="3328"/>
      <c r="I280" s="3244"/>
      <c r="J280" s="3244"/>
      <c r="K280" s="3244"/>
      <c r="L280" s="3244"/>
      <c r="M280" s="3244"/>
      <c r="N280" s="3244"/>
      <c r="O280" s="3244"/>
      <c r="P280" s="3244"/>
      <c r="Q280" s="3244"/>
      <c r="R280" s="3244"/>
      <c r="S280" s="3244"/>
      <c r="T280" s="3244"/>
      <c r="U280" s="3244"/>
      <c r="V280" s="3244"/>
      <c r="W280" s="3244"/>
    </row>
    <row r="281" spans="1:23" ht="15.75" customHeight="1">
      <c r="A281" s="3244"/>
      <c r="B281" s="3244"/>
      <c r="C281" s="3244"/>
      <c r="D281" s="3244"/>
      <c r="E281" s="3244"/>
      <c r="F281" s="3244"/>
      <c r="G281" s="3244"/>
      <c r="H281" s="3328"/>
      <c r="I281" s="3244"/>
      <c r="J281" s="3244"/>
      <c r="K281" s="3244"/>
      <c r="L281" s="3244"/>
      <c r="M281" s="3244"/>
      <c r="N281" s="3244"/>
      <c r="O281" s="3244"/>
      <c r="P281" s="3244"/>
      <c r="Q281" s="3244"/>
      <c r="R281" s="3244"/>
      <c r="S281" s="3244"/>
      <c r="T281" s="3244"/>
      <c r="U281" s="3244"/>
      <c r="V281" s="3244"/>
      <c r="W281" s="3244"/>
    </row>
    <row r="282" spans="1:23" ht="15.75" customHeight="1">
      <c r="A282" s="3244"/>
      <c r="B282" s="3244"/>
      <c r="C282" s="3244"/>
      <c r="D282" s="3244"/>
      <c r="E282" s="3244"/>
      <c r="F282" s="3244"/>
      <c r="G282" s="3244"/>
      <c r="H282" s="3328"/>
      <c r="I282" s="3244"/>
      <c r="J282" s="3244"/>
      <c r="K282" s="3244"/>
      <c r="L282" s="3244"/>
      <c r="M282" s="3244"/>
      <c r="N282" s="3244"/>
      <c r="O282" s="3244"/>
      <c r="P282" s="3244"/>
      <c r="Q282" s="3244"/>
      <c r="R282" s="3244"/>
      <c r="S282" s="3244"/>
      <c r="T282" s="3244"/>
      <c r="U282" s="3244"/>
      <c r="V282" s="3244"/>
      <c r="W282" s="3244"/>
    </row>
    <row r="283" spans="1:23" ht="15.75" customHeight="1">
      <c r="A283" s="3244"/>
      <c r="B283" s="3244"/>
      <c r="C283" s="3244"/>
      <c r="D283" s="3244"/>
      <c r="E283" s="3244"/>
      <c r="F283" s="3244"/>
      <c r="G283" s="3244"/>
      <c r="H283" s="3328"/>
      <c r="I283" s="3244"/>
      <c r="J283" s="3244"/>
      <c r="K283" s="3244"/>
      <c r="L283" s="3244"/>
      <c r="M283" s="3244"/>
      <c r="N283" s="3244"/>
      <c r="O283" s="3244"/>
      <c r="P283" s="3244"/>
      <c r="Q283" s="3244"/>
      <c r="R283" s="3244"/>
      <c r="S283" s="3244"/>
      <c r="T283" s="3244"/>
      <c r="U283" s="3244"/>
      <c r="V283" s="3244"/>
      <c r="W283" s="3244"/>
    </row>
    <row r="284" spans="1:23" ht="15.75" customHeight="1">
      <c r="A284" s="3244"/>
      <c r="B284" s="3244"/>
      <c r="C284" s="3244"/>
      <c r="D284" s="3244"/>
      <c r="E284" s="3244"/>
      <c r="F284" s="3244"/>
      <c r="G284" s="3244"/>
      <c r="H284" s="3328"/>
      <c r="I284" s="3244"/>
      <c r="J284" s="3244"/>
      <c r="K284" s="3244"/>
      <c r="L284" s="3244"/>
      <c r="M284" s="3244"/>
      <c r="N284" s="3244"/>
      <c r="O284" s="3244"/>
      <c r="P284" s="3244"/>
      <c r="Q284" s="3244"/>
      <c r="R284" s="3244"/>
      <c r="S284" s="3244"/>
      <c r="T284" s="3244"/>
      <c r="U284" s="3244"/>
      <c r="V284" s="3244"/>
      <c r="W284" s="3244"/>
    </row>
    <row r="285" spans="1:23" ht="15.75" customHeight="1">
      <c r="A285" s="3244"/>
      <c r="B285" s="3244"/>
      <c r="C285" s="3244"/>
      <c r="D285" s="3244"/>
      <c r="E285" s="3244"/>
      <c r="F285" s="3244"/>
      <c r="G285" s="3244"/>
      <c r="H285" s="3328"/>
      <c r="I285" s="3244"/>
      <c r="J285" s="3244"/>
      <c r="K285" s="3244"/>
      <c r="L285" s="3244"/>
      <c r="M285" s="3244"/>
      <c r="N285" s="3244"/>
      <c r="O285" s="3244"/>
      <c r="P285" s="3244"/>
      <c r="Q285" s="3244"/>
      <c r="R285" s="3244"/>
      <c r="S285" s="3244"/>
      <c r="T285" s="3244"/>
      <c r="U285" s="3244"/>
      <c r="V285" s="3244"/>
      <c r="W285" s="3244"/>
    </row>
    <row r="286" spans="1:23" ht="15.75" customHeight="1">
      <c r="A286" s="3244"/>
      <c r="B286" s="3244"/>
      <c r="C286" s="3244"/>
      <c r="D286" s="3244"/>
      <c r="E286" s="3244"/>
      <c r="F286" s="3244"/>
      <c r="G286" s="3244"/>
      <c r="H286" s="3328"/>
      <c r="I286" s="3244"/>
      <c r="J286" s="3244"/>
      <c r="K286" s="3244"/>
      <c r="L286" s="3244"/>
      <c r="M286" s="3244"/>
      <c r="N286" s="3244"/>
      <c r="O286" s="3244"/>
      <c r="P286" s="3244"/>
      <c r="Q286" s="3244"/>
      <c r="R286" s="3244"/>
      <c r="S286" s="3244"/>
      <c r="T286" s="3244"/>
      <c r="U286" s="3244"/>
      <c r="V286" s="3244"/>
      <c r="W286" s="3244"/>
    </row>
    <row r="287" spans="1:23" ht="15.75" customHeight="1">
      <c r="A287" s="3244"/>
      <c r="B287" s="3244"/>
      <c r="C287" s="3244"/>
      <c r="D287" s="3244"/>
      <c r="E287" s="3244"/>
      <c r="F287" s="3244"/>
      <c r="G287" s="3244"/>
      <c r="H287" s="3328"/>
      <c r="I287" s="3244"/>
      <c r="J287" s="3244"/>
      <c r="K287" s="3244"/>
      <c r="L287" s="3244"/>
      <c r="M287" s="3244"/>
      <c r="N287" s="3244"/>
      <c r="O287" s="3244"/>
      <c r="P287" s="3244"/>
      <c r="Q287" s="3244"/>
      <c r="R287" s="3244"/>
      <c r="S287" s="3244"/>
      <c r="T287" s="3244"/>
      <c r="U287" s="3244"/>
      <c r="V287" s="3244"/>
      <c r="W287" s="3244"/>
    </row>
    <row r="288" spans="1:23" ht="15.75" customHeight="1">
      <c r="A288" s="3244"/>
      <c r="B288" s="3244"/>
      <c r="C288" s="3244"/>
      <c r="D288" s="3244"/>
      <c r="E288" s="3244"/>
      <c r="F288" s="3244"/>
      <c r="G288" s="3244"/>
      <c r="H288" s="3328"/>
      <c r="I288" s="3244"/>
      <c r="J288" s="3244"/>
      <c r="K288" s="3244"/>
      <c r="L288" s="3244"/>
      <c r="M288" s="3244"/>
      <c r="N288" s="3244"/>
      <c r="O288" s="3244"/>
      <c r="P288" s="3244"/>
      <c r="Q288" s="3244"/>
      <c r="R288" s="3244"/>
      <c r="S288" s="3244"/>
      <c r="T288" s="3244"/>
      <c r="U288" s="3244"/>
      <c r="V288" s="3244"/>
      <c r="W288" s="3244"/>
    </row>
    <row r="289" spans="1:23" ht="15.75" customHeight="1">
      <c r="A289" s="3244"/>
      <c r="B289" s="3244"/>
      <c r="C289" s="3244"/>
      <c r="D289" s="3244"/>
      <c r="E289" s="3244"/>
      <c r="F289" s="3244"/>
      <c r="G289" s="3244"/>
      <c r="H289" s="3328"/>
      <c r="I289" s="3244"/>
      <c r="J289" s="3244"/>
      <c r="K289" s="3244"/>
      <c r="L289" s="3244"/>
      <c r="M289" s="3244"/>
      <c r="N289" s="3244"/>
      <c r="O289" s="3244"/>
      <c r="P289" s="3244"/>
      <c r="Q289" s="3244"/>
      <c r="R289" s="3244"/>
      <c r="S289" s="3244"/>
      <c r="T289" s="3244"/>
      <c r="U289" s="3244"/>
      <c r="V289" s="3244"/>
      <c r="W289" s="3244"/>
    </row>
    <row r="290" spans="1:23" ht="15.75" customHeight="1">
      <c r="A290" s="3244"/>
      <c r="B290" s="3244"/>
      <c r="C290" s="3244"/>
      <c r="D290" s="3244"/>
      <c r="E290" s="3244"/>
      <c r="F290" s="3244"/>
      <c r="G290" s="3244"/>
      <c r="H290" s="3328"/>
      <c r="I290" s="3244"/>
      <c r="J290" s="3244"/>
      <c r="K290" s="3244"/>
      <c r="L290" s="3244"/>
      <c r="M290" s="3244"/>
      <c r="N290" s="3244"/>
      <c r="O290" s="3244"/>
      <c r="P290" s="3244"/>
      <c r="Q290" s="3244"/>
      <c r="R290" s="3244"/>
      <c r="S290" s="3244"/>
      <c r="T290" s="3244"/>
      <c r="U290" s="3244"/>
      <c r="V290" s="3244"/>
      <c r="W290" s="3244"/>
    </row>
    <row r="291" spans="1:23" ht="15.75" customHeight="1">
      <c r="A291" s="3244"/>
      <c r="B291" s="3244"/>
      <c r="C291" s="3244"/>
      <c r="D291" s="3244"/>
      <c r="E291" s="3244"/>
      <c r="F291" s="3244"/>
      <c r="G291" s="3244"/>
      <c r="H291" s="3328"/>
      <c r="I291" s="3244"/>
      <c r="J291" s="3244"/>
      <c r="K291" s="3244"/>
      <c r="L291" s="3244"/>
      <c r="M291" s="3244"/>
      <c r="N291" s="3244"/>
      <c r="O291" s="3244"/>
      <c r="P291" s="3244"/>
      <c r="Q291" s="3244"/>
      <c r="R291" s="3244"/>
      <c r="S291" s="3244"/>
      <c r="T291" s="3244"/>
      <c r="U291" s="3244"/>
      <c r="V291" s="3244"/>
      <c r="W291" s="3244"/>
    </row>
    <row r="292" spans="1:23" ht="15.75" customHeight="1">
      <c r="A292" s="3244"/>
      <c r="B292" s="3244"/>
      <c r="C292" s="3244"/>
      <c r="D292" s="3244"/>
      <c r="E292" s="3244"/>
      <c r="F292" s="3244"/>
      <c r="G292" s="3244"/>
      <c r="H292" s="3328"/>
      <c r="I292" s="3244"/>
      <c r="J292" s="3244"/>
      <c r="K292" s="3244"/>
      <c r="L292" s="3244"/>
      <c r="M292" s="3244"/>
      <c r="N292" s="3244"/>
      <c r="O292" s="3244"/>
      <c r="P292" s="3244"/>
      <c r="Q292" s="3244"/>
      <c r="R292" s="3244"/>
      <c r="S292" s="3244"/>
      <c r="T292" s="3244"/>
      <c r="U292" s="3244"/>
      <c r="V292" s="3244"/>
      <c r="W292" s="3244"/>
    </row>
    <row r="293" spans="1:23" ht="15.75" customHeight="1">
      <c r="A293" s="3244"/>
      <c r="B293" s="3244"/>
      <c r="C293" s="3244"/>
      <c r="D293" s="3244"/>
      <c r="E293" s="3244"/>
      <c r="F293" s="3244"/>
      <c r="G293" s="3244"/>
      <c r="H293" s="3328"/>
      <c r="I293" s="3244"/>
      <c r="J293" s="3244"/>
      <c r="K293" s="3244"/>
      <c r="L293" s="3244"/>
      <c r="M293" s="3244"/>
      <c r="N293" s="3244"/>
      <c r="O293" s="3244"/>
      <c r="P293" s="3244"/>
      <c r="Q293" s="3244"/>
      <c r="R293" s="3244"/>
      <c r="S293" s="3244"/>
      <c r="T293" s="3244"/>
      <c r="U293" s="3244"/>
      <c r="V293" s="3244"/>
      <c r="W293" s="3244"/>
    </row>
    <row r="294" spans="1:23" ht="15.75" customHeight="1">
      <c r="A294" s="3244"/>
      <c r="B294" s="3244"/>
      <c r="C294" s="3244"/>
      <c r="D294" s="3244"/>
      <c r="E294" s="3244"/>
      <c r="F294" s="3244"/>
      <c r="G294" s="3244"/>
      <c r="H294" s="3328"/>
      <c r="I294" s="3244"/>
      <c r="J294" s="3244"/>
      <c r="K294" s="3244"/>
      <c r="L294" s="3244"/>
      <c r="M294" s="3244"/>
      <c r="N294" s="3244"/>
      <c r="O294" s="3244"/>
      <c r="P294" s="3244"/>
      <c r="Q294" s="3244"/>
      <c r="R294" s="3244"/>
      <c r="S294" s="3244"/>
      <c r="T294" s="3244"/>
      <c r="U294" s="3244"/>
      <c r="V294" s="3244"/>
      <c r="W294" s="3244"/>
    </row>
    <row r="295" spans="1:23" ht="15.75" customHeight="1">
      <c r="A295" s="3244"/>
      <c r="B295" s="3244"/>
      <c r="C295" s="3244"/>
      <c r="D295" s="3244"/>
      <c r="E295" s="3244"/>
      <c r="F295" s="3244"/>
      <c r="G295" s="3244"/>
      <c r="H295" s="3328"/>
      <c r="I295" s="3244"/>
      <c r="J295" s="3244"/>
      <c r="K295" s="3244"/>
      <c r="L295" s="3244"/>
      <c r="M295" s="3244"/>
      <c r="N295" s="3244"/>
      <c r="O295" s="3244"/>
      <c r="P295" s="3244"/>
      <c r="Q295" s="3244"/>
      <c r="R295" s="3244"/>
      <c r="S295" s="3244"/>
      <c r="T295" s="3244"/>
      <c r="U295" s="3244"/>
      <c r="V295" s="3244"/>
      <c r="W295" s="3244"/>
    </row>
    <row r="296" spans="1:23" ht="15.75" customHeight="1">
      <c r="A296" s="3244"/>
      <c r="B296" s="3244"/>
      <c r="C296" s="3244"/>
      <c r="D296" s="3244"/>
      <c r="E296" s="3244"/>
      <c r="F296" s="3244"/>
      <c r="G296" s="3244"/>
      <c r="H296" s="3328"/>
      <c r="I296" s="3244"/>
      <c r="J296" s="3244"/>
      <c r="K296" s="3244"/>
      <c r="L296" s="3244"/>
      <c r="M296" s="3244"/>
      <c r="N296" s="3244"/>
      <c r="O296" s="3244"/>
      <c r="P296" s="3244"/>
      <c r="Q296" s="3244"/>
      <c r="R296" s="3244"/>
      <c r="S296" s="3244"/>
      <c r="T296" s="3244"/>
      <c r="U296" s="3244"/>
      <c r="V296" s="3244"/>
      <c r="W296" s="3244"/>
    </row>
    <row r="297" spans="1:23" ht="15.75" customHeight="1">
      <c r="A297" s="3244"/>
      <c r="B297" s="3244"/>
      <c r="C297" s="3244"/>
      <c r="D297" s="3244"/>
      <c r="E297" s="3244"/>
      <c r="F297" s="3244"/>
      <c r="G297" s="3244"/>
      <c r="H297" s="3328"/>
      <c r="I297" s="3244"/>
      <c r="J297" s="3244"/>
      <c r="K297" s="3244"/>
      <c r="L297" s="3244"/>
      <c r="M297" s="3244"/>
      <c r="N297" s="3244"/>
      <c r="O297" s="3244"/>
      <c r="P297" s="3244"/>
      <c r="Q297" s="3244"/>
      <c r="R297" s="3244"/>
      <c r="S297" s="3244"/>
      <c r="T297" s="3244"/>
      <c r="U297" s="3244"/>
      <c r="V297" s="3244"/>
      <c r="W297" s="3244"/>
    </row>
    <row r="298" spans="1:23" ht="15.75" customHeight="1">
      <c r="A298" s="3244"/>
      <c r="B298" s="3244"/>
      <c r="C298" s="3244"/>
      <c r="D298" s="3244"/>
      <c r="E298" s="3244"/>
      <c r="F298" s="3244"/>
      <c r="G298" s="3244"/>
      <c r="H298" s="3328"/>
      <c r="I298" s="3244"/>
      <c r="J298" s="3244"/>
      <c r="K298" s="3244"/>
      <c r="L298" s="3244"/>
      <c r="M298" s="3244"/>
      <c r="N298" s="3244"/>
      <c r="O298" s="3244"/>
      <c r="P298" s="3244"/>
      <c r="Q298" s="3244"/>
      <c r="R298" s="3244"/>
      <c r="S298" s="3244"/>
      <c r="T298" s="3244"/>
      <c r="U298" s="3244"/>
      <c r="V298" s="3244"/>
      <c r="W298" s="3244"/>
    </row>
    <row r="299" spans="1:23" ht="15.75" customHeight="1">
      <c r="A299" s="3244"/>
      <c r="B299" s="3244"/>
      <c r="C299" s="3244"/>
      <c r="D299" s="3244"/>
      <c r="E299" s="3244"/>
      <c r="F299" s="3244"/>
      <c r="G299" s="3244"/>
      <c r="H299" s="3328"/>
      <c r="I299" s="3244"/>
      <c r="J299" s="3244"/>
      <c r="K299" s="3244"/>
      <c r="L299" s="3244"/>
      <c r="M299" s="3244"/>
      <c r="N299" s="3244"/>
      <c r="O299" s="3244"/>
      <c r="P299" s="3244"/>
      <c r="Q299" s="3244"/>
      <c r="R299" s="3244"/>
      <c r="S299" s="3244"/>
      <c r="T299" s="3244"/>
      <c r="U299" s="3244"/>
      <c r="V299" s="3244"/>
      <c r="W299" s="3244"/>
    </row>
    <row r="300" spans="1:23" ht="15.75" customHeight="1">
      <c r="A300" s="3244"/>
      <c r="B300" s="3244"/>
      <c r="C300" s="3244"/>
      <c r="D300" s="3244"/>
      <c r="E300" s="3244"/>
      <c r="F300" s="3244"/>
      <c r="G300" s="3244"/>
      <c r="H300" s="3328"/>
      <c r="I300" s="3244"/>
      <c r="J300" s="3244"/>
      <c r="K300" s="3244"/>
      <c r="L300" s="3244"/>
      <c r="M300" s="3244"/>
      <c r="N300" s="3244"/>
      <c r="O300" s="3244"/>
      <c r="P300" s="3244"/>
      <c r="Q300" s="3244"/>
      <c r="R300" s="3244"/>
      <c r="S300" s="3244"/>
      <c r="T300" s="3244"/>
      <c r="U300" s="3244"/>
      <c r="V300" s="3244"/>
      <c r="W300" s="3244"/>
    </row>
    <row r="301" spans="1:23" ht="15.75" customHeight="1">
      <c r="A301" s="3244"/>
      <c r="B301" s="3244"/>
      <c r="C301" s="3244"/>
      <c r="D301" s="3244"/>
      <c r="E301" s="3244"/>
      <c r="F301" s="3244"/>
      <c r="G301" s="3244"/>
      <c r="H301" s="3328"/>
      <c r="I301" s="3244"/>
      <c r="J301" s="3244"/>
      <c r="K301" s="3244"/>
      <c r="L301" s="3244"/>
      <c r="M301" s="3244"/>
      <c r="N301" s="3244"/>
      <c r="O301" s="3244"/>
      <c r="P301" s="3244"/>
      <c r="Q301" s="3244"/>
      <c r="R301" s="3244"/>
      <c r="S301" s="3244"/>
      <c r="T301" s="3244"/>
      <c r="U301" s="3244"/>
      <c r="V301" s="3244"/>
      <c r="W301" s="3244"/>
    </row>
    <row r="302" spans="1:23" ht="15.75" customHeight="1">
      <c r="A302" s="3244"/>
      <c r="B302" s="3244"/>
      <c r="C302" s="3244"/>
      <c r="D302" s="3244"/>
      <c r="E302" s="3244"/>
      <c r="F302" s="3244"/>
      <c r="G302" s="3244"/>
      <c r="H302" s="3328"/>
      <c r="I302" s="3244"/>
      <c r="J302" s="3244"/>
      <c r="K302" s="3244"/>
      <c r="L302" s="3244"/>
      <c r="M302" s="3244"/>
      <c r="N302" s="3244"/>
      <c r="O302" s="3244"/>
      <c r="P302" s="3244"/>
      <c r="Q302" s="3244"/>
      <c r="R302" s="3244"/>
      <c r="S302" s="3244"/>
      <c r="T302" s="3244"/>
      <c r="U302" s="3244"/>
      <c r="V302" s="3244"/>
      <c r="W302" s="3244"/>
    </row>
    <row r="303" spans="1:23" ht="15.75" customHeight="1">
      <c r="A303" s="3244"/>
      <c r="B303" s="3244"/>
      <c r="C303" s="3244"/>
      <c r="D303" s="3244"/>
      <c r="E303" s="3244"/>
      <c r="F303" s="3244"/>
      <c r="G303" s="3244"/>
      <c r="H303" s="3328"/>
      <c r="I303" s="3244"/>
      <c r="J303" s="3244"/>
      <c r="K303" s="3244"/>
      <c r="L303" s="3244"/>
      <c r="M303" s="3244"/>
      <c r="N303" s="3244"/>
      <c r="O303" s="3244"/>
      <c r="P303" s="3244"/>
      <c r="Q303" s="3244"/>
      <c r="R303" s="3244"/>
      <c r="S303" s="3244"/>
      <c r="T303" s="3244"/>
      <c r="U303" s="3244"/>
      <c r="V303" s="3244"/>
      <c r="W303" s="3244"/>
    </row>
    <row r="304" spans="1:23" ht="15.75" customHeight="1">
      <c r="A304" s="3244"/>
      <c r="B304" s="3244"/>
      <c r="C304" s="3244"/>
      <c r="D304" s="3244"/>
      <c r="E304" s="3244"/>
      <c r="F304" s="3244"/>
      <c r="G304" s="3244"/>
      <c r="H304" s="3328"/>
      <c r="I304" s="3244"/>
      <c r="J304" s="3244"/>
      <c r="K304" s="3244"/>
      <c r="L304" s="3244"/>
      <c r="M304" s="3244"/>
      <c r="N304" s="3244"/>
      <c r="O304" s="3244"/>
      <c r="P304" s="3244"/>
      <c r="Q304" s="3244"/>
      <c r="R304" s="3244"/>
      <c r="S304" s="3244"/>
      <c r="T304" s="3244"/>
      <c r="U304" s="3244"/>
      <c r="V304" s="3244"/>
      <c r="W304" s="3244"/>
    </row>
    <row r="305" spans="1:23" ht="15.75" customHeight="1">
      <c r="A305" s="3244"/>
      <c r="B305" s="3244"/>
      <c r="C305" s="3244"/>
      <c r="D305" s="3244"/>
      <c r="E305" s="3244"/>
      <c r="F305" s="3244"/>
      <c r="G305" s="3244"/>
      <c r="H305" s="3328"/>
      <c r="I305" s="3244"/>
      <c r="J305" s="3244"/>
      <c r="K305" s="3244"/>
      <c r="L305" s="3244"/>
      <c r="M305" s="3244"/>
      <c r="N305" s="3244"/>
      <c r="O305" s="3244"/>
      <c r="P305" s="3244"/>
      <c r="Q305" s="3244"/>
      <c r="R305" s="3244"/>
      <c r="S305" s="3244"/>
      <c r="T305" s="3244"/>
      <c r="U305" s="3244"/>
      <c r="V305" s="3244"/>
      <c r="W305" s="3244"/>
    </row>
    <row r="306" spans="1:23" ht="15.75" customHeight="1">
      <c r="A306" s="3244"/>
      <c r="B306" s="3244"/>
      <c r="C306" s="3244"/>
      <c r="D306" s="3244"/>
      <c r="E306" s="3244"/>
      <c r="F306" s="3244"/>
      <c r="G306" s="3244"/>
      <c r="H306" s="3328"/>
      <c r="I306" s="3244"/>
      <c r="J306" s="3244"/>
      <c r="K306" s="3244"/>
      <c r="L306" s="3244"/>
      <c r="M306" s="3244"/>
      <c r="N306" s="3244"/>
      <c r="O306" s="3244"/>
      <c r="P306" s="3244"/>
      <c r="Q306" s="3244"/>
      <c r="R306" s="3244"/>
      <c r="S306" s="3244"/>
      <c r="T306" s="3244"/>
      <c r="U306" s="3244"/>
      <c r="V306" s="3244"/>
      <c r="W306" s="3244"/>
    </row>
    <row r="307" spans="1:23" ht="15.75" customHeight="1">
      <c r="A307" s="3244"/>
      <c r="B307" s="3244"/>
      <c r="C307" s="3244"/>
      <c r="D307" s="3244"/>
      <c r="E307" s="3244"/>
      <c r="F307" s="3244"/>
      <c r="G307" s="3244"/>
      <c r="H307" s="3328"/>
      <c r="I307" s="3244"/>
      <c r="J307" s="3244"/>
      <c r="K307" s="3244"/>
      <c r="L307" s="3244"/>
      <c r="M307" s="3244"/>
      <c r="N307" s="3244"/>
      <c r="O307" s="3244"/>
      <c r="P307" s="3244"/>
      <c r="Q307" s="3244"/>
      <c r="R307" s="3244"/>
      <c r="S307" s="3244"/>
      <c r="T307" s="3244"/>
      <c r="U307" s="3244"/>
      <c r="V307" s="3244"/>
      <c r="W307" s="3244"/>
    </row>
    <row r="308" spans="1:23" ht="15.75" customHeight="1">
      <c r="A308" s="3244"/>
      <c r="B308" s="3244"/>
      <c r="C308" s="3244"/>
      <c r="D308" s="3244"/>
      <c r="E308" s="3244"/>
      <c r="F308" s="3244"/>
      <c r="G308" s="3244"/>
      <c r="H308" s="3328"/>
      <c r="I308" s="3244"/>
      <c r="J308" s="3244"/>
      <c r="K308" s="3244"/>
      <c r="L308" s="3244"/>
      <c r="M308" s="3244"/>
      <c r="N308" s="3244"/>
      <c r="O308" s="3244"/>
      <c r="P308" s="3244"/>
      <c r="Q308" s="3244"/>
      <c r="R308" s="3244"/>
      <c r="S308" s="3244"/>
      <c r="T308" s="3244"/>
      <c r="U308" s="3244"/>
      <c r="V308" s="3244"/>
      <c r="W308" s="3244"/>
    </row>
    <row r="309" spans="1:23" ht="15.75" customHeight="1">
      <c r="A309" s="3244"/>
      <c r="B309" s="3244"/>
      <c r="C309" s="3244"/>
      <c r="D309" s="3244"/>
      <c r="E309" s="3244"/>
      <c r="F309" s="3244"/>
      <c r="G309" s="3244"/>
      <c r="H309" s="3328"/>
      <c r="I309" s="3244"/>
      <c r="J309" s="3244"/>
      <c r="K309" s="3244"/>
      <c r="L309" s="3244"/>
      <c r="M309" s="3244"/>
      <c r="N309" s="3244"/>
      <c r="O309" s="3244"/>
      <c r="P309" s="3244"/>
      <c r="Q309" s="3244"/>
      <c r="R309" s="3244"/>
      <c r="S309" s="3244"/>
      <c r="T309" s="3244"/>
      <c r="U309" s="3244"/>
      <c r="V309" s="3244"/>
      <c r="W309" s="3244"/>
    </row>
    <row r="310" spans="1:23" ht="15.75" customHeight="1">
      <c r="A310" s="3244"/>
      <c r="B310" s="3244"/>
      <c r="C310" s="3244"/>
      <c r="D310" s="3244"/>
      <c r="E310" s="3244"/>
      <c r="F310" s="3244"/>
      <c r="G310" s="3244"/>
      <c r="H310" s="3328"/>
      <c r="I310" s="3244"/>
      <c r="J310" s="3244"/>
      <c r="K310" s="3244"/>
      <c r="L310" s="3244"/>
      <c r="M310" s="3244"/>
      <c r="N310" s="3244"/>
      <c r="O310" s="3244"/>
      <c r="P310" s="3244"/>
      <c r="Q310" s="3244"/>
      <c r="R310" s="3244"/>
      <c r="S310" s="3244"/>
      <c r="T310" s="3244"/>
      <c r="U310" s="3244"/>
      <c r="V310" s="3244"/>
      <c r="W310" s="3244"/>
    </row>
    <row r="311" spans="1:23" ht="15.75" customHeight="1">
      <c r="A311" s="3244"/>
      <c r="B311" s="3244"/>
      <c r="C311" s="3244"/>
      <c r="D311" s="3244"/>
      <c r="E311" s="3244"/>
      <c r="F311" s="3244"/>
      <c r="G311" s="3244"/>
      <c r="H311" s="3328"/>
      <c r="I311" s="3244"/>
      <c r="J311" s="3244"/>
      <c r="K311" s="3244"/>
      <c r="L311" s="3244"/>
      <c r="M311" s="3244"/>
      <c r="N311" s="3244"/>
      <c r="O311" s="3244"/>
      <c r="P311" s="3244"/>
      <c r="Q311" s="3244"/>
      <c r="R311" s="3244"/>
      <c r="S311" s="3244"/>
      <c r="T311" s="3244"/>
      <c r="U311" s="3244"/>
      <c r="V311" s="3244"/>
      <c r="W311" s="3244"/>
    </row>
    <row r="312" spans="1:23" ht="15.75" customHeight="1">
      <c r="A312" s="3244"/>
      <c r="B312" s="3244"/>
      <c r="C312" s="3244"/>
      <c r="D312" s="3244"/>
      <c r="E312" s="3244"/>
      <c r="F312" s="3244"/>
      <c r="G312" s="3244"/>
      <c r="H312" s="3328"/>
      <c r="I312" s="3244"/>
      <c r="J312" s="3244"/>
      <c r="K312" s="3244"/>
      <c r="L312" s="3244"/>
      <c r="M312" s="3244"/>
      <c r="N312" s="3244"/>
      <c r="O312" s="3244"/>
      <c r="P312" s="3244"/>
      <c r="Q312" s="3244"/>
      <c r="R312" s="3244"/>
      <c r="S312" s="3244"/>
      <c r="T312" s="3244"/>
      <c r="U312" s="3244"/>
      <c r="V312" s="3244"/>
      <c r="W312" s="3244"/>
    </row>
    <row r="313" spans="1:23" ht="15.75" customHeight="1">
      <c r="A313" s="3244"/>
      <c r="B313" s="3244"/>
      <c r="C313" s="3244"/>
      <c r="D313" s="3244"/>
      <c r="E313" s="3244"/>
      <c r="F313" s="3244"/>
      <c r="G313" s="3244"/>
      <c r="H313" s="3328"/>
      <c r="I313" s="3244"/>
      <c r="J313" s="3244"/>
      <c r="K313" s="3244"/>
      <c r="L313" s="3244"/>
      <c r="M313" s="3244"/>
      <c r="N313" s="3244"/>
      <c r="O313" s="3244"/>
      <c r="P313" s="3244"/>
      <c r="Q313" s="3244"/>
      <c r="R313" s="3244"/>
      <c r="S313" s="3244"/>
      <c r="T313" s="3244"/>
      <c r="U313" s="3244"/>
      <c r="V313" s="3244"/>
      <c r="W313" s="3244"/>
    </row>
    <row r="314" spans="1:23" ht="15.75" customHeight="1">
      <c r="A314" s="3244"/>
      <c r="B314" s="3244"/>
      <c r="C314" s="3244"/>
      <c r="D314" s="3244"/>
      <c r="E314" s="3244"/>
      <c r="F314" s="3244"/>
      <c r="G314" s="3244"/>
      <c r="H314" s="3328"/>
      <c r="I314" s="3244"/>
      <c r="J314" s="3244"/>
      <c r="K314" s="3244"/>
      <c r="L314" s="3244"/>
      <c r="M314" s="3244"/>
      <c r="N314" s="3244"/>
      <c r="O314" s="3244"/>
      <c r="P314" s="3244"/>
      <c r="Q314" s="3244"/>
      <c r="R314" s="3244"/>
      <c r="S314" s="3244"/>
      <c r="T314" s="3244"/>
      <c r="U314" s="3244"/>
      <c r="V314" s="3244"/>
      <c r="W314" s="3244"/>
    </row>
    <row r="315" spans="1:23" ht="15.75" customHeight="1">
      <c r="A315" s="3244"/>
      <c r="B315" s="3244"/>
      <c r="C315" s="3244"/>
      <c r="D315" s="3244"/>
      <c r="E315" s="3244"/>
      <c r="F315" s="3244"/>
      <c r="G315" s="3244"/>
      <c r="H315" s="3328"/>
      <c r="I315" s="3244"/>
      <c r="J315" s="3244"/>
      <c r="K315" s="3244"/>
      <c r="L315" s="3244"/>
      <c r="M315" s="3244"/>
      <c r="N315" s="3244"/>
      <c r="O315" s="3244"/>
      <c r="P315" s="3244"/>
      <c r="Q315" s="3244"/>
      <c r="R315" s="3244"/>
      <c r="S315" s="3244"/>
      <c r="T315" s="3244"/>
      <c r="U315" s="3244"/>
      <c r="V315" s="3244"/>
      <c r="W315" s="3244"/>
    </row>
    <row r="316" spans="1:23" ht="15.75" customHeight="1">
      <c r="A316" s="3244"/>
      <c r="B316" s="3244"/>
      <c r="C316" s="3244"/>
      <c r="D316" s="3244"/>
      <c r="E316" s="3244"/>
      <c r="F316" s="3244"/>
      <c r="G316" s="3244"/>
      <c r="H316" s="3328"/>
      <c r="I316" s="3244"/>
      <c r="J316" s="3244"/>
      <c r="K316" s="3244"/>
      <c r="L316" s="3244"/>
      <c r="M316" s="3244"/>
      <c r="N316" s="3244"/>
      <c r="O316" s="3244"/>
      <c r="P316" s="3244"/>
      <c r="Q316" s="3244"/>
      <c r="R316" s="3244"/>
      <c r="S316" s="3244"/>
      <c r="T316" s="3244"/>
      <c r="U316" s="3244"/>
      <c r="V316" s="3244"/>
      <c r="W316" s="3244"/>
    </row>
    <row r="317" spans="1:23" ht="15.75" customHeight="1">
      <c r="A317" s="3244"/>
      <c r="B317" s="3244"/>
      <c r="C317" s="3244"/>
      <c r="D317" s="3244"/>
      <c r="E317" s="3244"/>
      <c r="F317" s="3244"/>
      <c r="G317" s="3244"/>
      <c r="H317" s="3328"/>
      <c r="I317" s="3244"/>
      <c r="J317" s="3244"/>
      <c r="K317" s="3244"/>
      <c r="L317" s="3244"/>
      <c r="M317" s="3244"/>
      <c r="N317" s="3244"/>
      <c r="O317" s="3244"/>
      <c r="P317" s="3244"/>
      <c r="Q317" s="3244"/>
      <c r="R317" s="3244"/>
      <c r="S317" s="3244"/>
      <c r="T317" s="3244"/>
      <c r="U317" s="3244"/>
      <c r="V317" s="3244"/>
      <c r="W317" s="3244"/>
    </row>
    <row r="318" spans="1:23" ht="15.75" customHeight="1">
      <c r="A318" s="3244"/>
      <c r="B318" s="3244"/>
      <c r="C318" s="3244"/>
      <c r="D318" s="3244"/>
      <c r="E318" s="3244"/>
      <c r="F318" s="3244"/>
      <c r="G318" s="3244"/>
      <c r="H318" s="3328"/>
      <c r="I318" s="3244"/>
      <c r="J318" s="3244"/>
      <c r="K318" s="3244"/>
      <c r="L318" s="3244"/>
      <c r="M318" s="3244"/>
      <c r="N318" s="3244"/>
      <c r="O318" s="3244"/>
      <c r="P318" s="3244"/>
      <c r="Q318" s="3244"/>
      <c r="R318" s="3244"/>
      <c r="S318" s="3244"/>
      <c r="T318" s="3244"/>
      <c r="U318" s="3244"/>
      <c r="V318" s="3244"/>
      <c r="W318" s="3244"/>
    </row>
    <row r="319" spans="1:23" ht="15.75" customHeight="1">
      <c r="A319" s="3244"/>
      <c r="B319" s="3244"/>
      <c r="C319" s="3244"/>
      <c r="D319" s="3244"/>
      <c r="E319" s="3244"/>
      <c r="F319" s="3244"/>
      <c r="G319" s="3244"/>
      <c r="H319" s="3328"/>
      <c r="I319" s="3244"/>
      <c r="J319" s="3244"/>
      <c r="K319" s="3244"/>
      <c r="L319" s="3244"/>
      <c r="M319" s="3244"/>
      <c r="N319" s="3244"/>
      <c r="O319" s="3244"/>
      <c r="P319" s="3244"/>
      <c r="Q319" s="3244"/>
      <c r="R319" s="3244"/>
      <c r="S319" s="3244"/>
      <c r="T319" s="3244"/>
      <c r="U319" s="3244"/>
      <c r="V319" s="3244"/>
      <c r="W319" s="3244"/>
    </row>
    <row r="320" spans="1:23" ht="15.75" customHeight="1">
      <c r="A320" s="3244"/>
      <c r="B320" s="3244"/>
      <c r="C320" s="3244"/>
      <c r="D320" s="3244"/>
      <c r="E320" s="3244"/>
      <c r="F320" s="3244"/>
      <c r="G320" s="3244"/>
      <c r="H320" s="3328"/>
      <c r="I320" s="3244"/>
      <c r="J320" s="3244"/>
      <c r="K320" s="3244"/>
      <c r="L320" s="3244"/>
      <c r="M320" s="3244"/>
      <c r="N320" s="3244"/>
      <c r="O320" s="3244"/>
      <c r="P320" s="3244"/>
      <c r="Q320" s="3244"/>
      <c r="R320" s="3244"/>
      <c r="S320" s="3244"/>
      <c r="T320" s="3244"/>
      <c r="U320" s="3244"/>
      <c r="V320" s="3244"/>
      <c r="W320" s="3244"/>
    </row>
    <row r="321" spans="1:23" ht="15.75" customHeight="1">
      <c r="A321" s="3244"/>
      <c r="B321" s="3244"/>
      <c r="C321" s="3244"/>
      <c r="D321" s="3244"/>
      <c r="E321" s="3244"/>
      <c r="F321" s="3244"/>
      <c r="G321" s="3244"/>
      <c r="H321" s="3328"/>
      <c r="I321" s="3244"/>
      <c r="J321" s="3244"/>
      <c r="K321" s="3244"/>
      <c r="L321" s="3244"/>
      <c r="M321" s="3244"/>
      <c r="N321" s="3244"/>
      <c r="O321" s="3244"/>
      <c r="P321" s="3244"/>
      <c r="Q321" s="3244"/>
      <c r="R321" s="3244"/>
      <c r="S321" s="3244"/>
      <c r="T321" s="3244"/>
      <c r="U321" s="3244"/>
      <c r="V321" s="3244"/>
      <c r="W321" s="3244"/>
    </row>
    <row r="322" spans="1:23" ht="15.75" customHeight="1">
      <c r="A322" s="3244"/>
      <c r="B322" s="3244"/>
      <c r="C322" s="3244"/>
      <c r="D322" s="3244"/>
      <c r="E322" s="3244"/>
      <c r="F322" s="3244"/>
      <c r="G322" s="3244"/>
      <c r="H322" s="3328"/>
      <c r="I322" s="3244"/>
      <c r="J322" s="3244"/>
      <c r="K322" s="3244"/>
      <c r="L322" s="3244"/>
      <c r="M322" s="3244"/>
      <c r="N322" s="3244"/>
      <c r="O322" s="3244"/>
      <c r="P322" s="3244"/>
      <c r="Q322" s="3244"/>
      <c r="R322" s="3244"/>
      <c r="S322" s="3244"/>
      <c r="T322" s="3244"/>
      <c r="U322" s="3244"/>
      <c r="V322" s="3244"/>
      <c r="W322" s="3244"/>
    </row>
    <row r="323" spans="1:23" ht="15.75" customHeight="1">
      <c r="A323" s="3244"/>
      <c r="B323" s="3244"/>
      <c r="C323" s="3244"/>
      <c r="D323" s="3244"/>
      <c r="E323" s="3244"/>
      <c r="F323" s="3244"/>
      <c r="G323" s="3244"/>
      <c r="H323" s="3328"/>
      <c r="I323" s="3244"/>
      <c r="J323" s="3244"/>
      <c r="K323" s="3244"/>
      <c r="L323" s="3244"/>
      <c r="M323" s="3244"/>
      <c r="N323" s="3244"/>
      <c r="O323" s="3244"/>
      <c r="P323" s="3244"/>
      <c r="Q323" s="3244"/>
      <c r="R323" s="3244"/>
      <c r="S323" s="3244"/>
      <c r="T323" s="3244"/>
      <c r="U323" s="3244"/>
      <c r="V323" s="3244"/>
      <c r="W323" s="3244"/>
    </row>
    <row r="324" spans="1:23" ht="15.75" customHeight="1">
      <c r="A324" s="3244"/>
      <c r="B324" s="3244"/>
      <c r="C324" s="3244"/>
      <c r="D324" s="3244"/>
      <c r="E324" s="3244"/>
      <c r="F324" s="3244"/>
      <c r="G324" s="3244"/>
      <c r="H324" s="3328"/>
      <c r="I324" s="3244"/>
      <c r="J324" s="3244"/>
      <c r="K324" s="3244"/>
      <c r="L324" s="3244"/>
      <c r="M324" s="3244"/>
      <c r="N324" s="3244"/>
      <c r="O324" s="3244"/>
      <c r="P324" s="3244"/>
      <c r="Q324" s="3244"/>
      <c r="R324" s="3244"/>
      <c r="S324" s="3244"/>
      <c r="T324" s="3244"/>
      <c r="U324" s="3244"/>
      <c r="V324" s="3244"/>
      <c r="W324" s="3244"/>
    </row>
    <row r="325" spans="1:23" ht="15.75" customHeight="1">
      <c r="A325" s="3244"/>
      <c r="B325" s="3244"/>
      <c r="C325" s="3244"/>
      <c r="D325" s="3244"/>
      <c r="E325" s="3244"/>
      <c r="F325" s="3244"/>
      <c r="G325" s="3244"/>
      <c r="H325" s="3328"/>
      <c r="I325" s="3244"/>
      <c r="J325" s="3244"/>
      <c r="K325" s="3244"/>
      <c r="L325" s="3244"/>
      <c r="M325" s="3244"/>
      <c r="N325" s="3244"/>
      <c r="O325" s="3244"/>
      <c r="P325" s="3244"/>
      <c r="Q325" s="3244"/>
      <c r="R325" s="3244"/>
      <c r="S325" s="3244"/>
      <c r="T325" s="3244"/>
      <c r="U325" s="3244"/>
      <c r="V325" s="3244"/>
      <c r="W325" s="3244"/>
    </row>
    <row r="326" spans="1:23" ht="15.75" customHeight="1">
      <c r="A326" s="3244"/>
      <c r="B326" s="3244"/>
      <c r="C326" s="3244"/>
      <c r="D326" s="3244"/>
      <c r="E326" s="3244"/>
      <c r="F326" s="3244"/>
      <c r="G326" s="3244"/>
      <c r="H326" s="3328"/>
      <c r="I326" s="3244"/>
      <c r="J326" s="3244"/>
      <c r="K326" s="3244"/>
      <c r="L326" s="3244"/>
      <c r="M326" s="3244"/>
      <c r="N326" s="3244"/>
      <c r="O326" s="3244"/>
      <c r="P326" s="3244"/>
      <c r="Q326" s="3244"/>
      <c r="R326" s="3244"/>
      <c r="S326" s="3244"/>
      <c r="T326" s="3244"/>
      <c r="U326" s="3244"/>
      <c r="V326" s="3244"/>
      <c r="W326" s="3244"/>
    </row>
    <row r="327" spans="1:23" ht="15.75" customHeight="1">
      <c r="A327" s="3244"/>
      <c r="B327" s="3244"/>
      <c r="C327" s="3244"/>
      <c r="D327" s="3244"/>
      <c r="E327" s="3244"/>
      <c r="F327" s="3244"/>
      <c r="G327" s="3244"/>
      <c r="H327" s="3328"/>
      <c r="I327" s="3244"/>
      <c r="J327" s="3244"/>
      <c r="K327" s="3244"/>
      <c r="L327" s="3244"/>
      <c r="M327" s="3244"/>
      <c r="N327" s="3244"/>
      <c r="O327" s="3244"/>
      <c r="P327" s="3244"/>
      <c r="Q327" s="3244"/>
      <c r="R327" s="3244"/>
      <c r="S327" s="3244"/>
      <c r="T327" s="3244"/>
      <c r="U327" s="3244"/>
      <c r="V327" s="3244"/>
      <c r="W327" s="3244"/>
    </row>
    <row r="328" spans="1:23" ht="15.75" customHeight="1">
      <c r="A328" s="3244"/>
      <c r="B328" s="3244"/>
      <c r="C328" s="3244"/>
      <c r="D328" s="3244"/>
      <c r="E328" s="3244"/>
      <c r="F328" s="3244"/>
      <c r="G328" s="3244"/>
      <c r="H328" s="3328"/>
      <c r="I328" s="3244"/>
      <c r="J328" s="3244"/>
      <c r="K328" s="3244"/>
      <c r="L328" s="3244"/>
      <c r="M328" s="3244"/>
      <c r="N328" s="3244"/>
      <c r="O328" s="3244"/>
      <c r="P328" s="3244"/>
      <c r="Q328" s="3244"/>
      <c r="R328" s="3244"/>
      <c r="S328" s="3244"/>
      <c r="T328" s="3244"/>
      <c r="U328" s="3244"/>
      <c r="V328" s="3244"/>
      <c r="W328" s="3244"/>
    </row>
    <row r="329" spans="1:23" ht="15.75" customHeight="1">
      <c r="A329" s="3244"/>
      <c r="B329" s="3244"/>
      <c r="C329" s="3244"/>
      <c r="D329" s="3244"/>
      <c r="E329" s="3244"/>
      <c r="F329" s="3244"/>
      <c r="G329" s="3244"/>
      <c r="H329" s="3328"/>
      <c r="I329" s="3244"/>
      <c r="J329" s="3244"/>
      <c r="K329" s="3244"/>
      <c r="L329" s="3244"/>
      <c r="M329" s="3244"/>
      <c r="N329" s="3244"/>
      <c r="O329" s="3244"/>
      <c r="P329" s="3244"/>
      <c r="Q329" s="3244"/>
      <c r="R329" s="3244"/>
      <c r="S329" s="3244"/>
      <c r="T329" s="3244"/>
      <c r="U329" s="3244"/>
      <c r="V329" s="3244"/>
      <c r="W329" s="3244"/>
    </row>
    <row r="330" spans="1:23" ht="15.75" customHeight="1">
      <c r="A330" s="3244"/>
      <c r="B330" s="3244"/>
      <c r="C330" s="3244"/>
      <c r="D330" s="3244"/>
      <c r="E330" s="3244"/>
      <c r="F330" s="3244"/>
      <c r="G330" s="3244"/>
      <c r="H330" s="3328"/>
      <c r="I330" s="3244"/>
      <c r="J330" s="3244"/>
      <c r="K330" s="3244"/>
      <c r="L330" s="3244"/>
      <c r="M330" s="3244"/>
      <c r="N330" s="3244"/>
      <c r="O330" s="3244"/>
      <c r="P330" s="3244"/>
      <c r="Q330" s="3244"/>
      <c r="R330" s="3244"/>
      <c r="S330" s="3244"/>
      <c r="T330" s="3244"/>
      <c r="U330" s="3244"/>
      <c r="V330" s="3244"/>
      <c r="W330" s="3244"/>
    </row>
    <row r="331" spans="1:23" ht="15.75" customHeight="1">
      <c r="A331" s="3244"/>
      <c r="B331" s="3244"/>
      <c r="C331" s="3244"/>
      <c r="D331" s="3244"/>
      <c r="E331" s="3244"/>
      <c r="F331" s="3244"/>
      <c r="G331" s="3244"/>
      <c r="H331" s="3328"/>
      <c r="I331" s="3244"/>
      <c r="J331" s="3244"/>
      <c r="K331" s="3244"/>
      <c r="L331" s="3244"/>
      <c r="M331" s="3244"/>
      <c r="N331" s="3244"/>
      <c r="O331" s="3244"/>
      <c r="P331" s="3244"/>
      <c r="Q331" s="3244"/>
      <c r="R331" s="3244"/>
      <c r="S331" s="3244"/>
      <c r="T331" s="3244"/>
      <c r="U331" s="3244"/>
      <c r="V331" s="3244"/>
      <c r="W331" s="3244"/>
    </row>
    <row r="332" spans="1:23" ht="15.75" customHeight="1">
      <c r="A332" s="3244"/>
      <c r="B332" s="3244"/>
      <c r="C332" s="3244"/>
      <c r="D332" s="3244"/>
      <c r="E332" s="3244"/>
      <c r="F332" s="3244"/>
      <c r="G332" s="3244"/>
      <c r="H332" s="3328"/>
      <c r="I332" s="3244"/>
      <c r="J332" s="3244"/>
      <c r="K332" s="3244"/>
      <c r="L332" s="3244"/>
      <c r="M332" s="3244"/>
      <c r="N332" s="3244"/>
      <c r="O332" s="3244"/>
      <c r="P332" s="3244"/>
      <c r="Q332" s="3244"/>
      <c r="R332" s="3244"/>
      <c r="S332" s="3244"/>
      <c r="T332" s="3244"/>
      <c r="U332" s="3244"/>
      <c r="V332" s="3244"/>
      <c r="W332" s="3244"/>
    </row>
    <row r="333" spans="1:23" ht="15.75" customHeight="1">
      <c r="A333" s="3244"/>
      <c r="B333" s="3244"/>
      <c r="C333" s="3244"/>
      <c r="D333" s="3244"/>
      <c r="E333" s="3244"/>
      <c r="F333" s="3244"/>
      <c r="G333" s="3244"/>
      <c r="H333" s="3328"/>
      <c r="I333" s="3244"/>
      <c r="J333" s="3244"/>
      <c r="K333" s="3244"/>
      <c r="L333" s="3244"/>
      <c r="M333" s="3244"/>
      <c r="N333" s="3244"/>
      <c r="O333" s="3244"/>
      <c r="P333" s="3244"/>
      <c r="Q333" s="3244"/>
      <c r="R333" s="3244"/>
      <c r="S333" s="3244"/>
      <c r="T333" s="3244"/>
      <c r="U333" s="3244"/>
      <c r="V333" s="3244"/>
      <c r="W333" s="3244"/>
    </row>
    <row r="334" spans="1:23" ht="15.75" customHeight="1">
      <c r="A334" s="3244"/>
      <c r="B334" s="3244"/>
      <c r="C334" s="3244"/>
      <c r="D334" s="3244"/>
      <c r="E334" s="3244"/>
      <c r="F334" s="3244"/>
      <c r="G334" s="3244"/>
      <c r="H334" s="3328"/>
      <c r="I334" s="3244"/>
      <c r="J334" s="3244"/>
      <c r="K334" s="3244"/>
      <c r="L334" s="3244"/>
      <c r="M334" s="3244"/>
      <c r="N334" s="3244"/>
      <c r="O334" s="3244"/>
      <c r="P334" s="3244"/>
      <c r="Q334" s="3244"/>
      <c r="R334" s="3244"/>
      <c r="S334" s="3244"/>
      <c r="T334" s="3244"/>
      <c r="U334" s="3244"/>
      <c r="V334" s="3244"/>
      <c r="W334" s="3244"/>
    </row>
    <row r="335" spans="1:23" ht="15.75" customHeight="1">
      <c r="A335" s="3244"/>
      <c r="B335" s="3244"/>
      <c r="C335" s="3244"/>
      <c r="D335" s="3244"/>
      <c r="E335" s="3244"/>
      <c r="F335" s="3244"/>
      <c r="G335" s="3244"/>
      <c r="H335" s="3328"/>
      <c r="I335" s="3244"/>
      <c r="J335" s="3244"/>
      <c r="K335" s="3244"/>
      <c r="L335" s="3244"/>
      <c r="M335" s="3244"/>
      <c r="N335" s="3244"/>
      <c r="O335" s="3244"/>
      <c r="P335" s="3244"/>
      <c r="Q335" s="3244"/>
      <c r="R335" s="3244"/>
      <c r="S335" s="3244"/>
      <c r="T335" s="3244"/>
      <c r="U335" s="3244"/>
      <c r="V335" s="3244"/>
      <c r="W335" s="3244"/>
    </row>
    <row r="336" spans="1:23" ht="15.75" customHeight="1">
      <c r="A336" s="3244"/>
      <c r="B336" s="3244"/>
      <c r="C336" s="3244"/>
      <c r="D336" s="3244"/>
      <c r="E336" s="3244"/>
      <c r="F336" s="3244"/>
      <c r="G336" s="3244"/>
      <c r="H336" s="3328"/>
      <c r="I336" s="3244"/>
      <c r="J336" s="3244"/>
      <c r="K336" s="3244"/>
      <c r="L336" s="3244"/>
      <c r="M336" s="3244"/>
      <c r="N336" s="3244"/>
      <c r="O336" s="3244"/>
      <c r="P336" s="3244"/>
      <c r="Q336" s="3244"/>
      <c r="R336" s="3244"/>
      <c r="S336" s="3244"/>
      <c r="T336" s="3244"/>
      <c r="U336" s="3244"/>
      <c r="V336" s="3244"/>
      <c r="W336" s="3244"/>
    </row>
    <row r="337" spans="1:23" ht="15.75" customHeight="1">
      <c r="A337" s="3244"/>
      <c r="B337" s="3244"/>
      <c r="C337" s="3244"/>
      <c r="D337" s="3244"/>
      <c r="E337" s="3244"/>
      <c r="F337" s="3244"/>
      <c r="G337" s="3244"/>
      <c r="H337" s="3328"/>
      <c r="I337" s="3244"/>
      <c r="J337" s="3244"/>
      <c r="K337" s="3244"/>
      <c r="L337" s="3244"/>
      <c r="M337" s="3244"/>
      <c r="N337" s="3244"/>
      <c r="O337" s="3244"/>
      <c r="P337" s="3244"/>
      <c r="Q337" s="3244"/>
      <c r="R337" s="3244"/>
      <c r="S337" s="3244"/>
      <c r="T337" s="3244"/>
      <c r="U337" s="3244"/>
      <c r="V337" s="3244"/>
      <c r="W337" s="3244"/>
    </row>
    <row r="338" spans="1:23" ht="15.75" customHeight="1">
      <c r="A338" s="3244"/>
      <c r="B338" s="3244"/>
      <c r="C338" s="3244"/>
      <c r="D338" s="3244"/>
      <c r="E338" s="3244"/>
      <c r="F338" s="3244"/>
      <c r="G338" s="3244"/>
      <c r="H338" s="3328"/>
      <c r="I338" s="3244"/>
      <c r="J338" s="3244"/>
      <c r="K338" s="3244"/>
      <c r="L338" s="3244"/>
      <c r="M338" s="3244"/>
      <c r="N338" s="3244"/>
      <c r="O338" s="3244"/>
      <c r="P338" s="3244"/>
      <c r="Q338" s="3244"/>
      <c r="R338" s="3244"/>
      <c r="S338" s="3244"/>
      <c r="T338" s="3244"/>
      <c r="U338" s="3244"/>
      <c r="V338" s="3244"/>
      <c r="W338" s="3244"/>
    </row>
    <row r="339" spans="1:23" ht="15.75" customHeight="1">
      <c r="A339" s="3244"/>
      <c r="B339" s="3244"/>
      <c r="C339" s="3244"/>
      <c r="D339" s="3244"/>
      <c r="E339" s="3244"/>
      <c r="F339" s="3244"/>
      <c r="G339" s="3244"/>
      <c r="H339" s="3328"/>
      <c r="I339" s="3244"/>
      <c r="J339" s="3244"/>
      <c r="K339" s="3244"/>
      <c r="L339" s="3244"/>
      <c r="M339" s="3244"/>
      <c r="N339" s="3244"/>
      <c r="O339" s="3244"/>
      <c r="P339" s="3244"/>
      <c r="Q339" s="3244"/>
      <c r="R339" s="3244"/>
      <c r="S339" s="3244"/>
      <c r="T339" s="3244"/>
      <c r="U339" s="3244"/>
      <c r="V339" s="3244"/>
      <c r="W339" s="3244"/>
    </row>
    <row r="340" spans="1:23" ht="15.75" customHeight="1">
      <c r="A340" s="3244"/>
      <c r="B340" s="3244"/>
      <c r="C340" s="3244"/>
      <c r="D340" s="3244"/>
      <c r="E340" s="3244"/>
      <c r="F340" s="3244"/>
      <c r="G340" s="3244"/>
      <c r="H340" s="3328"/>
      <c r="I340" s="3244"/>
      <c r="J340" s="3244"/>
      <c r="K340" s="3244"/>
      <c r="L340" s="3244"/>
      <c r="M340" s="3244"/>
      <c r="N340" s="3244"/>
      <c r="O340" s="3244"/>
      <c r="P340" s="3244"/>
      <c r="Q340" s="3244"/>
      <c r="R340" s="3244"/>
      <c r="S340" s="3244"/>
      <c r="T340" s="3244"/>
      <c r="U340" s="3244"/>
      <c r="V340" s="3244"/>
      <c r="W340" s="3244"/>
    </row>
    <row r="341" spans="1:23" ht="15.75" customHeight="1">
      <c r="A341" s="3244"/>
      <c r="B341" s="3244"/>
      <c r="C341" s="3244"/>
      <c r="D341" s="3244"/>
      <c r="E341" s="3244"/>
      <c r="F341" s="3244"/>
      <c r="G341" s="3244"/>
      <c r="H341" s="3328"/>
      <c r="I341" s="3244"/>
      <c r="J341" s="3244"/>
      <c r="K341" s="3244"/>
      <c r="L341" s="3244"/>
      <c r="M341" s="3244"/>
      <c r="N341" s="3244"/>
      <c r="O341" s="3244"/>
      <c r="P341" s="3244"/>
      <c r="Q341" s="3244"/>
      <c r="R341" s="3244"/>
      <c r="S341" s="3244"/>
      <c r="T341" s="3244"/>
      <c r="U341" s="3244"/>
      <c r="V341" s="3244"/>
      <c r="W341" s="3244"/>
    </row>
    <row r="342" spans="1:23" ht="15.75" customHeight="1">
      <c r="A342" s="3244"/>
      <c r="B342" s="3244"/>
      <c r="C342" s="3244"/>
      <c r="D342" s="3244"/>
      <c r="E342" s="3244"/>
      <c r="F342" s="3244"/>
      <c r="G342" s="3244"/>
      <c r="H342" s="3328"/>
      <c r="I342" s="3244"/>
      <c r="J342" s="3244"/>
      <c r="K342" s="3244"/>
      <c r="L342" s="3244"/>
      <c r="M342" s="3244"/>
      <c r="N342" s="3244"/>
      <c r="O342" s="3244"/>
      <c r="P342" s="3244"/>
      <c r="Q342" s="3244"/>
      <c r="R342" s="3244"/>
      <c r="S342" s="3244"/>
      <c r="T342" s="3244"/>
      <c r="U342" s="3244"/>
      <c r="V342" s="3244"/>
      <c r="W342" s="3244"/>
    </row>
    <row r="343" spans="1:23" ht="15.75" customHeight="1">
      <c r="A343" s="3244"/>
      <c r="B343" s="3244"/>
      <c r="C343" s="3244"/>
      <c r="D343" s="3244"/>
      <c r="E343" s="3244"/>
      <c r="F343" s="3244"/>
      <c r="G343" s="3244"/>
      <c r="H343" s="3328"/>
      <c r="I343" s="3244"/>
      <c r="J343" s="3244"/>
      <c r="K343" s="3244"/>
      <c r="L343" s="3244"/>
      <c r="M343" s="3244"/>
      <c r="N343" s="3244"/>
      <c r="O343" s="3244"/>
      <c r="P343" s="3244"/>
      <c r="Q343" s="3244"/>
      <c r="R343" s="3244"/>
      <c r="S343" s="3244"/>
      <c r="T343" s="3244"/>
      <c r="U343" s="3244"/>
      <c r="V343" s="3244"/>
      <c r="W343" s="3244"/>
    </row>
    <row r="344" spans="1:23" ht="15.75" customHeight="1">
      <c r="A344" s="3244"/>
      <c r="B344" s="3244"/>
      <c r="C344" s="3244"/>
      <c r="D344" s="3244"/>
      <c r="E344" s="3244"/>
      <c r="F344" s="3244"/>
      <c r="G344" s="3244"/>
      <c r="H344" s="3328"/>
      <c r="I344" s="3244"/>
      <c r="J344" s="3244"/>
      <c r="K344" s="3244"/>
      <c r="L344" s="3244"/>
      <c r="M344" s="3244"/>
      <c r="N344" s="3244"/>
      <c r="O344" s="3244"/>
      <c r="P344" s="3244"/>
      <c r="Q344" s="3244"/>
      <c r="R344" s="3244"/>
      <c r="S344" s="3244"/>
      <c r="T344" s="3244"/>
      <c r="U344" s="3244"/>
      <c r="V344" s="3244"/>
      <c r="W344" s="3244"/>
    </row>
    <row r="345" spans="1:23" ht="15.75" customHeight="1">
      <c r="A345" s="3244"/>
      <c r="B345" s="3244"/>
      <c r="C345" s="3244"/>
      <c r="D345" s="3244"/>
      <c r="E345" s="3244"/>
      <c r="F345" s="3244"/>
      <c r="G345" s="3244"/>
      <c r="H345" s="3328"/>
      <c r="I345" s="3244"/>
      <c r="J345" s="3244"/>
      <c r="K345" s="3244"/>
      <c r="L345" s="3244"/>
      <c r="M345" s="3244"/>
      <c r="N345" s="3244"/>
      <c r="O345" s="3244"/>
      <c r="P345" s="3244"/>
      <c r="Q345" s="3244"/>
      <c r="R345" s="3244"/>
      <c r="S345" s="3244"/>
      <c r="T345" s="3244"/>
      <c r="U345" s="3244"/>
      <c r="V345" s="3244"/>
      <c r="W345" s="3244"/>
    </row>
    <row r="346" spans="1:23" ht="15.75" customHeight="1">
      <c r="A346" s="3244"/>
      <c r="B346" s="3244"/>
      <c r="C346" s="3244"/>
      <c r="D346" s="3244"/>
      <c r="E346" s="3244"/>
      <c r="F346" s="3244"/>
      <c r="G346" s="3244"/>
      <c r="H346" s="3328"/>
      <c r="I346" s="3244"/>
      <c r="J346" s="3244"/>
      <c r="K346" s="3244"/>
      <c r="L346" s="3244"/>
      <c r="M346" s="3244"/>
      <c r="N346" s="3244"/>
      <c r="O346" s="3244"/>
      <c r="P346" s="3244"/>
      <c r="Q346" s="3244"/>
      <c r="R346" s="3244"/>
      <c r="S346" s="3244"/>
      <c r="T346" s="3244"/>
      <c r="U346" s="3244"/>
      <c r="V346" s="3244"/>
      <c r="W346" s="3244"/>
    </row>
    <row r="347" spans="1:23" ht="15.75" customHeight="1">
      <c r="A347" s="3244"/>
      <c r="B347" s="3244"/>
      <c r="C347" s="3244"/>
      <c r="D347" s="3244"/>
      <c r="E347" s="3244"/>
      <c r="F347" s="3244"/>
      <c r="G347" s="3244"/>
      <c r="H347" s="3328"/>
      <c r="I347" s="3244"/>
      <c r="J347" s="3244"/>
      <c r="K347" s="3244"/>
      <c r="L347" s="3244"/>
      <c r="M347" s="3244"/>
      <c r="N347" s="3244"/>
      <c r="O347" s="3244"/>
      <c r="P347" s="3244"/>
      <c r="Q347" s="3244"/>
      <c r="R347" s="3244"/>
      <c r="S347" s="3244"/>
      <c r="T347" s="3244"/>
      <c r="U347" s="3244"/>
      <c r="V347" s="3244"/>
      <c r="W347" s="3244"/>
    </row>
    <row r="348" spans="1:23" ht="15.75" customHeight="1">
      <c r="A348" s="3244"/>
      <c r="B348" s="3244"/>
      <c r="C348" s="3244"/>
      <c r="D348" s="3244"/>
      <c r="E348" s="3244"/>
      <c r="F348" s="3244"/>
      <c r="G348" s="3244"/>
      <c r="H348" s="3328"/>
      <c r="I348" s="3244"/>
      <c r="J348" s="3244"/>
      <c r="K348" s="3244"/>
      <c r="L348" s="3244"/>
      <c r="M348" s="3244"/>
      <c r="N348" s="3244"/>
      <c r="O348" s="3244"/>
      <c r="P348" s="3244"/>
      <c r="Q348" s="3244"/>
      <c r="R348" s="3244"/>
      <c r="S348" s="3244"/>
      <c r="T348" s="3244"/>
      <c r="U348" s="3244"/>
      <c r="V348" s="3244"/>
      <c r="W348" s="3244"/>
    </row>
    <row r="349" spans="1:23" ht="15.75" customHeight="1">
      <c r="A349" s="3244"/>
      <c r="B349" s="3244"/>
      <c r="C349" s="3244"/>
      <c r="D349" s="3244"/>
      <c r="E349" s="3244"/>
      <c r="F349" s="3244"/>
      <c r="G349" s="3244"/>
      <c r="H349" s="3328"/>
      <c r="I349" s="3244"/>
      <c r="J349" s="3244"/>
      <c r="K349" s="3244"/>
      <c r="L349" s="3244"/>
      <c r="M349" s="3244"/>
      <c r="N349" s="3244"/>
      <c r="O349" s="3244"/>
      <c r="P349" s="3244"/>
      <c r="Q349" s="3244"/>
      <c r="R349" s="3244"/>
      <c r="S349" s="3244"/>
      <c r="T349" s="3244"/>
      <c r="U349" s="3244"/>
      <c r="V349" s="3244"/>
      <c r="W349" s="3244"/>
    </row>
    <row r="350" spans="1:23" ht="15.75" customHeight="1">
      <c r="A350" s="3244"/>
      <c r="B350" s="3244"/>
      <c r="C350" s="3244"/>
      <c r="D350" s="3244"/>
      <c r="E350" s="3244"/>
      <c r="F350" s="3244"/>
      <c r="G350" s="3244"/>
      <c r="H350" s="3328"/>
      <c r="I350" s="3244"/>
      <c r="J350" s="3244"/>
      <c r="K350" s="3244"/>
      <c r="L350" s="3244"/>
      <c r="M350" s="3244"/>
      <c r="N350" s="3244"/>
      <c r="O350" s="3244"/>
      <c r="P350" s="3244"/>
      <c r="Q350" s="3244"/>
      <c r="R350" s="3244"/>
      <c r="S350" s="3244"/>
      <c r="T350" s="3244"/>
      <c r="U350" s="3244"/>
      <c r="V350" s="3244"/>
      <c r="W350" s="3244"/>
    </row>
    <row r="351" spans="1:23" ht="15.75" customHeight="1">
      <c r="A351" s="3244"/>
      <c r="B351" s="3244"/>
      <c r="C351" s="3244"/>
      <c r="D351" s="3244"/>
      <c r="E351" s="3244"/>
      <c r="F351" s="3244"/>
      <c r="G351" s="3244"/>
      <c r="H351" s="3328"/>
      <c r="I351" s="3244"/>
      <c r="J351" s="3244"/>
      <c r="K351" s="3244"/>
      <c r="L351" s="3244"/>
      <c r="M351" s="3244"/>
      <c r="N351" s="3244"/>
      <c r="O351" s="3244"/>
      <c r="P351" s="3244"/>
      <c r="Q351" s="3244"/>
      <c r="R351" s="3244"/>
      <c r="S351" s="3244"/>
      <c r="T351" s="3244"/>
      <c r="U351" s="3244"/>
      <c r="V351" s="3244"/>
      <c r="W351" s="3244"/>
    </row>
    <row r="352" spans="1:23" ht="15.75" customHeight="1">
      <c r="A352" s="3244"/>
      <c r="B352" s="3244"/>
      <c r="C352" s="3244"/>
      <c r="D352" s="3244"/>
      <c r="E352" s="3244"/>
      <c r="F352" s="3244"/>
      <c r="G352" s="3244"/>
      <c r="H352" s="3328"/>
      <c r="I352" s="3244"/>
      <c r="J352" s="3244"/>
      <c r="K352" s="3244"/>
      <c r="L352" s="3244"/>
      <c r="M352" s="3244"/>
      <c r="N352" s="3244"/>
      <c r="O352" s="3244"/>
      <c r="P352" s="3244"/>
      <c r="Q352" s="3244"/>
      <c r="R352" s="3244"/>
      <c r="S352" s="3244"/>
      <c r="T352" s="3244"/>
      <c r="U352" s="3244"/>
      <c r="V352" s="3244"/>
      <c r="W352" s="3244"/>
    </row>
    <row r="353" spans="1:23" ht="15.75" customHeight="1">
      <c r="A353" s="3244"/>
      <c r="B353" s="3244"/>
      <c r="C353" s="3244"/>
      <c r="D353" s="3244"/>
      <c r="E353" s="3244"/>
      <c r="F353" s="3244"/>
      <c r="G353" s="3244"/>
      <c r="H353" s="3328"/>
      <c r="I353" s="3244"/>
      <c r="J353" s="3244"/>
      <c r="K353" s="3244"/>
      <c r="L353" s="3244"/>
      <c r="M353" s="3244"/>
      <c r="N353" s="3244"/>
      <c r="O353" s="3244"/>
      <c r="P353" s="3244"/>
      <c r="Q353" s="3244"/>
      <c r="R353" s="3244"/>
      <c r="S353" s="3244"/>
      <c r="T353" s="3244"/>
      <c r="U353" s="3244"/>
      <c r="V353" s="3244"/>
      <c r="W353" s="3244"/>
    </row>
    <row r="354" spans="1:23" ht="15.75" customHeight="1">
      <c r="A354" s="3244"/>
      <c r="B354" s="3244"/>
      <c r="C354" s="3244"/>
      <c r="D354" s="3244"/>
      <c r="E354" s="3244"/>
      <c r="F354" s="3244"/>
      <c r="G354" s="3244"/>
      <c r="H354" s="3328"/>
      <c r="I354" s="3244"/>
      <c r="J354" s="3244"/>
      <c r="K354" s="3244"/>
      <c r="L354" s="3244"/>
      <c r="M354" s="3244"/>
      <c r="N354" s="3244"/>
      <c r="O354" s="3244"/>
      <c r="P354" s="3244"/>
      <c r="Q354" s="3244"/>
      <c r="R354" s="3244"/>
      <c r="S354" s="3244"/>
      <c r="T354" s="3244"/>
      <c r="U354" s="3244"/>
      <c r="V354" s="3244"/>
      <c r="W354" s="3244"/>
    </row>
    <row r="355" spans="1:23" ht="15.75" customHeight="1">
      <c r="A355" s="3244"/>
      <c r="B355" s="3244"/>
      <c r="C355" s="3244"/>
      <c r="D355" s="3244"/>
      <c r="E355" s="3244"/>
      <c r="F355" s="3244"/>
      <c r="G355" s="3244"/>
      <c r="H355" s="3328"/>
      <c r="I355" s="3244"/>
      <c r="J355" s="3244"/>
      <c r="K355" s="3244"/>
      <c r="L355" s="3244"/>
      <c r="M355" s="3244"/>
      <c r="N355" s="3244"/>
      <c r="O355" s="3244"/>
      <c r="P355" s="3244"/>
      <c r="Q355" s="3244"/>
      <c r="R355" s="3244"/>
      <c r="S355" s="3244"/>
      <c r="T355" s="3244"/>
      <c r="U355" s="3244"/>
      <c r="V355" s="3244"/>
      <c r="W355" s="3244"/>
    </row>
    <row r="356" spans="1:23" ht="15.75" customHeight="1">
      <c r="A356" s="3244"/>
      <c r="B356" s="3244"/>
      <c r="C356" s="3244"/>
      <c r="D356" s="3244"/>
      <c r="E356" s="3244"/>
      <c r="F356" s="3244"/>
      <c r="G356" s="3244"/>
      <c r="H356" s="3328"/>
      <c r="I356" s="3244"/>
      <c r="J356" s="3244"/>
      <c r="K356" s="3244"/>
      <c r="L356" s="3244"/>
      <c r="M356" s="3244"/>
      <c r="N356" s="3244"/>
      <c r="O356" s="3244"/>
      <c r="P356" s="3244"/>
      <c r="Q356" s="3244"/>
      <c r="R356" s="3244"/>
      <c r="S356" s="3244"/>
      <c r="T356" s="3244"/>
      <c r="U356" s="3244"/>
      <c r="V356" s="3244"/>
      <c r="W356" s="3244"/>
    </row>
    <row r="357" spans="1:23" ht="15.75" customHeight="1">
      <c r="A357" s="3244"/>
      <c r="B357" s="3244"/>
      <c r="C357" s="3244"/>
      <c r="D357" s="3244"/>
      <c r="E357" s="3244"/>
      <c r="F357" s="3244"/>
      <c r="G357" s="3244"/>
      <c r="H357" s="3328"/>
      <c r="I357" s="3244"/>
      <c r="J357" s="3244"/>
      <c r="K357" s="3244"/>
      <c r="L357" s="3244"/>
      <c r="M357" s="3244"/>
      <c r="N357" s="3244"/>
      <c r="O357" s="3244"/>
      <c r="P357" s="3244"/>
      <c r="Q357" s="3244"/>
      <c r="R357" s="3244"/>
      <c r="S357" s="3244"/>
      <c r="T357" s="3244"/>
      <c r="U357" s="3244"/>
      <c r="V357" s="3244"/>
      <c r="W357" s="3244"/>
    </row>
    <row r="358" spans="1:23" ht="15.75" customHeight="1">
      <c r="A358" s="3244"/>
      <c r="B358" s="3244"/>
      <c r="C358" s="3244"/>
      <c r="D358" s="3244"/>
      <c r="E358" s="3244"/>
      <c r="F358" s="3244"/>
      <c r="G358" s="3244"/>
      <c r="H358" s="3328"/>
      <c r="I358" s="3244"/>
      <c r="J358" s="3244"/>
      <c r="K358" s="3244"/>
      <c r="L358" s="3244"/>
      <c r="M358" s="3244"/>
      <c r="N358" s="3244"/>
      <c r="O358" s="3244"/>
      <c r="P358" s="3244"/>
      <c r="Q358" s="3244"/>
      <c r="R358" s="3244"/>
      <c r="S358" s="3244"/>
      <c r="T358" s="3244"/>
      <c r="U358" s="3244"/>
      <c r="V358" s="3244"/>
      <c r="W358" s="3244"/>
    </row>
    <row r="359" spans="1:23" ht="15.75" customHeight="1">
      <c r="A359" s="3244"/>
      <c r="B359" s="3244"/>
      <c r="C359" s="3244"/>
      <c r="D359" s="3244"/>
      <c r="E359" s="3244"/>
      <c r="F359" s="3244"/>
      <c r="G359" s="3244"/>
      <c r="H359" s="3328"/>
      <c r="I359" s="3244"/>
      <c r="J359" s="3244"/>
      <c r="K359" s="3244"/>
      <c r="L359" s="3244"/>
      <c r="M359" s="3244"/>
      <c r="N359" s="3244"/>
      <c r="O359" s="3244"/>
      <c r="P359" s="3244"/>
      <c r="Q359" s="3244"/>
      <c r="R359" s="3244"/>
      <c r="S359" s="3244"/>
      <c r="T359" s="3244"/>
      <c r="U359" s="3244"/>
      <c r="V359" s="3244"/>
      <c r="W359" s="3244"/>
    </row>
    <row r="360" spans="1:23" ht="15.75" customHeight="1">
      <c r="A360" s="3244"/>
      <c r="B360" s="3244"/>
      <c r="C360" s="3244"/>
      <c r="D360" s="3244"/>
      <c r="E360" s="3244"/>
      <c r="F360" s="3244"/>
      <c r="G360" s="3244"/>
      <c r="H360" s="3328"/>
      <c r="I360" s="3244"/>
      <c r="J360" s="3244"/>
      <c r="K360" s="3244"/>
      <c r="L360" s="3244"/>
      <c r="M360" s="3244"/>
      <c r="N360" s="3244"/>
      <c r="O360" s="3244"/>
      <c r="P360" s="3244"/>
      <c r="Q360" s="3244"/>
      <c r="R360" s="3244"/>
      <c r="S360" s="3244"/>
      <c r="T360" s="3244"/>
      <c r="U360" s="3244"/>
      <c r="V360" s="3244"/>
      <c r="W360" s="3244"/>
    </row>
    <row r="361" spans="1:23" ht="15.75" customHeight="1">
      <c r="A361" s="3244"/>
      <c r="B361" s="3244"/>
      <c r="C361" s="3244"/>
      <c r="D361" s="3244"/>
      <c r="E361" s="3244"/>
      <c r="F361" s="3244"/>
      <c r="G361" s="3244"/>
      <c r="H361" s="3328"/>
      <c r="I361" s="3244"/>
      <c r="J361" s="3244"/>
      <c r="K361" s="3244"/>
      <c r="L361" s="3244"/>
      <c r="M361" s="3244"/>
      <c r="N361" s="3244"/>
      <c r="O361" s="3244"/>
      <c r="P361" s="3244"/>
      <c r="Q361" s="3244"/>
      <c r="R361" s="3244"/>
      <c r="S361" s="3244"/>
      <c r="T361" s="3244"/>
      <c r="U361" s="3244"/>
      <c r="V361" s="3244"/>
      <c r="W361" s="3244"/>
    </row>
    <row r="362" spans="1:23" ht="15.75" customHeight="1">
      <c r="A362" s="3244"/>
      <c r="B362" s="3244"/>
      <c r="C362" s="3244"/>
      <c r="D362" s="3244"/>
      <c r="E362" s="3244"/>
      <c r="F362" s="3244"/>
      <c r="G362" s="3244"/>
      <c r="H362" s="3328"/>
      <c r="I362" s="3244"/>
      <c r="J362" s="3244"/>
      <c r="K362" s="3244"/>
      <c r="L362" s="3244"/>
      <c r="M362" s="3244"/>
      <c r="N362" s="3244"/>
      <c r="O362" s="3244"/>
      <c r="P362" s="3244"/>
      <c r="Q362" s="3244"/>
      <c r="R362" s="3244"/>
      <c r="S362" s="3244"/>
      <c r="T362" s="3244"/>
      <c r="U362" s="3244"/>
      <c r="V362" s="3244"/>
      <c r="W362" s="3244"/>
    </row>
    <row r="363" spans="1:23" ht="15.75" customHeight="1">
      <c r="A363" s="3244"/>
      <c r="B363" s="3244"/>
      <c r="C363" s="3244"/>
      <c r="D363" s="3244"/>
      <c r="E363" s="3244"/>
      <c r="F363" s="3244"/>
      <c r="G363" s="3244"/>
      <c r="H363" s="3328"/>
      <c r="I363" s="3244"/>
      <c r="J363" s="3244"/>
      <c r="K363" s="3244"/>
      <c r="L363" s="3244"/>
      <c r="M363" s="3244"/>
      <c r="N363" s="3244"/>
      <c r="O363" s="3244"/>
      <c r="P363" s="3244"/>
      <c r="Q363" s="3244"/>
      <c r="R363" s="3244"/>
      <c r="S363" s="3244"/>
      <c r="T363" s="3244"/>
      <c r="U363" s="3244"/>
      <c r="V363" s="3244"/>
      <c r="W363" s="3244"/>
    </row>
    <row r="364" spans="1:23" ht="15.75" customHeight="1">
      <c r="A364" s="3244"/>
      <c r="B364" s="3244"/>
      <c r="C364" s="3244"/>
      <c r="D364" s="3244"/>
      <c r="E364" s="3244"/>
      <c r="F364" s="3244"/>
      <c r="G364" s="3244"/>
      <c r="H364" s="3328"/>
      <c r="I364" s="3244"/>
      <c r="J364" s="3244"/>
      <c r="K364" s="3244"/>
      <c r="L364" s="3244"/>
      <c r="M364" s="3244"/>
      <c r="N364" s="3244"/>
      <c r="O364" s="3244"/>
      <c r="P364" s="3244"/>
      <c r="Q364" s="3244"/>
      <c r="R364" s="3244"/>
      <c r="S364" s="3244"/>
      <c r="T364" s="3244"/>
      <c r="U364" s="3244"/>
      <c r="V364" s="3244"/>
      <c r="W364" s="3244"/>
    </row>
    <row r="365" spans="1:23" ht="15.75" customHeight="1">
      <c r="A365" s="3244"/>
      <c r="B365" s="3244"/>
      <c r="C365" s="3244"/>
      <c r="D365" s="3244"/>
      <c r="E365" s="3244"/>
      <c r="F365" s="3244"/>
      <c r="G365" s="3244"/>
      <c r="H365" s="3328"/>
      <c r="I365" s="3244"/>
      <c r="J365" s="3244"/>
      <c r="K365" s="3244"/>
      <c r="L365" s="3244"/>
      <c r="M365" s="3244"/>
      <c r="N365" s="3244"/>
      <c r="O365" s="3244"/>
      <c r="P365" s="3244"/>
      <c r="Q365" s="3244"/>
      <c r="R365" s="3244"/>
      <c r="S365" s="3244"/>
      <c r="T365" s="3244"/>
      <c r="U365" s="3244"/>
      <c r="V365" s="3244"/>
      <c r="W365" s="3244"/>
    </row>
    <row r="366" spans="1:23" ht="15.75" customHeight="1">
      <c r="A366" s="3244"/>
      <c r="B366" s="3244"/>
      <c r="C366" s="3244"/>
      <c r="D366" s="3244"/>
      <c r="E366" s="3244"/>
      <c r="F366" s="3244"/>
      <c r="G366" s="3244"/>
      <c r="H366" s="3328"/>
      <c r="I366" s="3244"/>
      <c r="J366" s="3244"/>
      <c r="K366" s="3244"/>
      <c r="L366" s="3244"/>
      <c r="M366" s="3244"/>
      <c r="N366" s="3244"/>
      <c r="O366" s="3244"/>
      <c r="P366" s="3244"/>
      <c r="Q366" s="3244"/>
      <c r="R366" s="3244"/>
      <c r="S366" s="3244"/>
      <c r="T366" s="3244"/>
      <c r="U366" s="3244"/>
      <c r="V366" s="3244"/>
      <c r="W366" s="3244"/>
    </row>
    <row r="367" spans="1:23" ht="15.75" customHeight="1">
      <c r="A367" s="3244"/>
      <c r="B367" s="3244"/>
      <c r="C367" s="3244"/>
      <c r="D367" s="3244"/>
      <c r="E367" s="3244"/>
      <c r="F367" s="3244"/>
      <c r="G367" s="3244"/>
      <c r="H367" s="3328"/>
      <c r="I367" s="3244"/>
      <c r="J367" s="3244"/>
      <c r="K367" s="3244"/>
      <c r="L367" s="3244"/>
      <c r="M367" s="3244"/>
      <c r="N367" s="3244"/>
      <c r="O367" s="3244"/>
      <c r="P367" s="3244"/>
      <c r="Q367" s="3244"/>
      <c r="R367" s="3244"/>
      <c r="S367" s="3244"/>
      <c r="T367" s="3244"/>
      <c r="U367" s="3244"/>
      <c r="V367" s="3244"/>
      <c r="W367" s="3244"/>
    </row>
    <row r="368" spans="1:23" ht="15.75" customHeight="1">
      <c r="A368" s="3244"/>
      <c r="B368" s="3244"/>
      <c r="C368" s="3244"/>
      <c r="D368" s="3244"/>
      <c r="E368" s="3244"/>
      <c r="F368" s="3244"/>
      <c r="G368" s="3244"/>
      <c r="H368" s="3328"/>
      <c r="I368" s="3244"/>
      <c r="J368" s="3244"/>
      <c r="K368" s="3244"/>
      <c r="L368" s="3244"/>
      <c r="M368" s="3244"/>
      <c r="N368" s="3244"/>
      <c r="O368" s="3244"/>
      <c r="P368" s="3244"/>
      <c r="Q368" s="3244"/>
      <c r="R368" s="3244"/>
      <c r="S368" s="3244"/>
      <c r="T368" s="3244"/>
      <c r="U368" s="3244"/>
      <c r="V368" s="3244"/>
      <c r="W368" s="3244"/>
    </row>
    <row r="369" spans="1:23" ht="15.75" customHeight="1">
      <c r="A369" s="3244"/>
      <c r="B369" s="3244"/>
      <c r="C369" s="3244"/>
      <c r="D369" s="3244"/>
      <c r="E369" s="3244"/>
      <c r="F369" s="3244"/>
      <c r="G369" s="3244"/>
      <c r="H369" s="3328"/>
      <c r="I369" s="3244"/>
      <c r="J369" s="3244"/>
      <c r="K369" s="3244"/>
      <c r="L369" s="3244"/>
      <c r="M369" s="3244"/>
      <c r="N369" s="3244"/>
      <c r="O369" s="3244"/>
      <c r="P369" s="3244"/>
      <c r="Q369" s="3244"/>
      <c r="R369" s="3244"/>
      <c r="S369" s="3244"/>
      <c r="T369" s="3244"/>
      <c r="U369" s="3244"/>
      <c r="V369" s="3244"/>
      <c r="W369" s="3244"/>
    </row>
    <row r="370" spans="1:23" ht="15.75" customHeight="1">
      <c r="A370" s="3244"/>
      <c r="B370" s="3244"/>
      <c r="C370" s="3244"/>
      <c r="D370" s="3244"/>
      <c r="E370" s="3244"/>
      <c r="F370" s="3244"/>
      <c r="G370" s="3244"/>
      <c r="H370" s="3328"/>
      <c r="I370" s="3244"/>
      <c r="J370" s="3244"/>
      <c r="K370" s="3244"/>
      <c r="L370" s="3244"/>
      <c r="M370" s="3244"/>
      <c r="N370" s="3244"/>
      <c r="O370" s="3244"/>
      <c r="P370" s="3244"/>
      <c r="Q370" s="3244"/>
      <c r="R370" s="3244"/>
      <c r="S370" s="3244"/>
      <c r="T370" s="3244"/>
      <c r="U370" s="3244"/>
      <c r="V370" s="3244"/>
      <c r="W370" s="3244"/>
    </row>
    <row r="371" spans="1:23" ht="15.75" customHeight="1">
      <c r="A371" s="3244"/>
      <c r="B371" s="3244"/>
      <c r="C371" s="3244"/>
      <c r="D371" s="3244"/>
      <c r="E371" s="3244"/>
      <c r="F371" s="3244"/>
      <c r="G371" s="3244"/>
      <c r="H371" s="3328"/>
      <c r="I371" s="3244"/>
      <c r="J371" s="3244"/>
      <c r="K371" s="3244"/>
      <c r="L371" s="3244"/>
      <c r="M371" s="3244"/>
      <c r="N371" s="3244"/>
      <c r="O371" s="3244"/>
      <c r="P371" s="3244"/>
      <c r="Q371" s="3244"/>
      <c r="R371" s="3244"/>
      <c r="S371" s="3244"/>
      <c r="T371" s="3244"/>
      <c r="U371" s="3244"/>
      <c r="V371" s="3244"/>
      <c r="W371" s="3244"/>
    </row>
    <row r="372" spans="1:23" ht="15.75" customHeight="1">
      <c r="A372" s="3244"/>
      <c r="B372" s="3244"/>
      <c r="C372" s="3244"/>
      <c r="D372" s="3244"/>
      <c r="E372" s="3244"/>
      <c r="F372" s="3244"/>
      <c r="G372" s="3244"/>
      <c r="H372" s="3328"/>
      <c r="I372" s="3244"/>
      <c r="J372" s="3244"/>
      <c r="K372" s="3244"/>
      <c r="L372" s="3244"/>
      <c r="M372" s="3244"/>
      <c r="N372" s="3244"/>
      <c r="O372" s="3244"/>
      <c r="P372" s="3244"/>
      <c r="Q372" s="3244"/>
      <c r="R372" s="3244"/>
      <c r="S372" s="3244"/>
      <c r="T372" s="3244"/>
      <c r="U372" s="3244"/>
      <c r="V372" s="3244"/>
      <c r="W372" s="3244"/>
    </row>
    <row r="373" spans="1:23" ht="15.75" customHeight="1">
      <c r="A373" s="3244"/>
      <c r="B373" s="3244"/>
      <c r="C373" s="3244"/>
      <c r="D373" s="3244"/>
      <c r="E373" s="3244"/>
      <c r="F373" s="3244"/>
      <c r="G373" s="3244"/>
      <c r="H373" s="3328"/>
      <c r="I373" s="3244"/>
      <c r="J373" s="3244"/>
      <c r="K373" s="3244"/>
      <c r="L373" s="3244"/>
      <c r="M373" s="3244"/>
      <c r="N373" s="3244"/>
      <c r="O373" s="3244"/>
      <c r="P373" s="3244"/>
      <c r="Q373" s="3244"/>
      <c r="R373" s="3244"/>
      <c r="S373" s="3244"/>
      <c r="T373" s="3244"/>
      <c r="U373" s="3244"/>
      <c r="V373" s="3244"/>
      <c r="W373" s="3244"/>
    </row>
    <row r="374" spans="1:23" ht="15.75" customHeight="1">
      <c r="A374" s="3244"/>
      <c r="B374" s="3244"/>
      <c r="C374" s="3244"/>
      <c r="D374" s="3244"/>
      <c r="E374" s="3244"/>
      <c r="F374" s="3244"/>
      <c r="G374" s="3244"/>
      <c r="H374" s="3328"/>
      <c r="I374" s="3244"/>
      <c r="J374" s="3244"/>
      <c r="K374" s="3244"/>
      <c r="L374" s="3244"/>
      <c r="M374" s="3244"/>
      <c r="N374" s="3244"/>
      <c r="O374" s="3244"/>
      <c r="P374" s="3244"/>
      <c r="Q374" s="3244"/>
      <c r="R374" s="3244"/>
      <c r="S374" s="3244"/>
      <c r="T374" s="3244"/>
      <c r="U374" s="3244"/>
      <c r="V374" s="3244"/>
      <c r="W374" s="3244"/>
    </row>
    <row r="375" spans="1:23" ht="15.75" customHeight="1">
      <c r="A375" s="3244"/>
      <c r="B375" s="3244"/>
      <c r="C375" s="3244"/>
      <c r="D375" s="3244"/>
      <c r="E375" s="3244"/>
      <c r="F375" s="3244"/>
      <c r="G375" s="3244"/>
      <c r="H375" s="3328"/>
      <c r="I375" s="3244"/>
      <c r="J375" s="3244"/>
      <c r="K375" s="3244"/>
      <c r="L375" s="3244"/>
      <c r="M375" s="3244"/>
      <c r="N375" s="3244"/>
      <c r="O375" s="3244"/>
      <c r="P375" s="3244"/>
      <c r="Q375" s="3244"/>
      <c r="R375" s="3244"/>
      <c r="S375" s="3244"/>
      <c r="T375" s="3244"/>
      <c r="U375" s="3244"/>
      <c r="V375" s="3244"/>
      <c r="W375" s="3244"/>
    </row>
    <row r="376" spans="1:23" ht="15.75" customHeight="1">
      <c r="A376" s="3244"/>
      <c r="B376" s="3244"/>
      <c r="C376" s="3244"/>
      <c r="D376" s="3244"/>
      <c r="E376" s="3244"/>
      <c r="F376" s="3244"/>
      <c r="G376" s="3244"/>
      <c r="H376" s="3328"/>
      <c r="I376" s="3244"/>
      <c r="J376" s="3244"/>
      <c r="K376" s="3244"/>
      <c r="L376" s="3244"/>
      <c r="M376" s="3244"/>
      <c r="N376" s="3244"/>
      <c r="O376" s="3244"/>
      <c r="P376" s="3244"/>
      <c r="Q376" s="3244"/>
      <c r="R376" s="3244"/>
      <c r="S376" s="3244"/>
      <c r="T376" s="3244"/>
      <c r="U376" s="3244"/>
      <c r="V376" s="3244"/>
      <c r="W376" s="3244"/>
    </row>
    <row r="377" spans="1:23" ht="15.75" customHeight="1">
      <c r="A377" s="3244"/>
      <c r="B377" s="3244"/>
      <c r="C377" s="3244"/>
      <c r="D377" s="3244"/>
      <c r="E377" s="3244"/>
      <c r="F377" s="3244"/>
      <c r="G377" s="3244"/>
      <c r="H377" s="3328"/>
      <c r="I377" s="3244"/>
      <c r="J377" s="3244"/>
      <c r="K377" s="3244"/>
      <c r="L377" s="3244"/>
      <c r="M377" s="3244"/>
      <c r="N377" s="3244"/>
      <c r="O377" s="3244"/>
      <c r="P377" s="3244"/>
      <c r="Q377" s="3244"/>
      <c r="R377" s="3244"/>
      <c r="S377" s="3244"/>
      <c r="T377" s="3244"/>
      <c r="U377" s="3244"/>
      <c r="V377" s="3244"/>
      <c r="W377" s="3244"/>
    </row>
    <row r="378" spans="1:23" ht="15.75" customHeight="1">
      <c r="A378" s="3244"/>
      <c r="B378" s="3244"/>
      <c r="C378" s="3244"/>
      <c r="D378" s="3244"/>
      <c r="E378" s="3244"/>
      <c r="F378" s="3244"/>
      <c r="G378" s="3244"/>
      <c r="H378" s="3328"/>
      <c r="I378" s="3244"/>
      <c r="J378" s="3244"/>
      <c r="K378" s="3244"/>
      <c r="L378" s="3244"/>
      <c r="M378" s="3244"/>
      <c r="N378" s="3244"/>
      <c r="O378" s="3244"/>
      <c r="P378" s="3244"/>
      <c r="Q378" s="3244"/>
      <c r="R378" s="3244"/>
      <c r="S378" s="3244"/>
      <c r="T378" s="3244"/>
      <c r="U378" s="3244"/>
      <c r="V378" s="3244"/>
      <c r="W378" s="3244"/>
    </row>
    <row r="379" spans="1:23" ht="15.75" customHeight="1">
      <c r="A379" s="3244"/>
      <c r="B379" s="3244"/>
      <c r="C379" s="3244"/>
      <c r="D379" s="3244"/>
      <c r="E379" s="3244"/>
      <c r="F379" s="3244"/>
      <c r="G379" s="3244"/>
      <c r="H379" s="3328"/>
      <c r="I379" s="3244"/>
      <c r="J379" s="3244"/>
      <c r="K379" s="3244"/>
      <c r="L379" s="3244"/>
      <c r="M379" s="3244"/>
      <c r="N379" s="3244"/>
      <c r="O379" s="3244"/>
      <c r="P379" s="3244"/>
      <c r="Q379" s="3244"/>
      <c r="R379" s="3244"/>
      <c r="S379" s="3244"/>
      <c r="T379" s="3244"/>
      <c r="U379" s="3244"/>
      <c r="V379" s="3244"/>
      <c r="W379" s="3244"/>
    </row>
    <row r="380" spans="1:23" ht="15.75" customHeight="1">
      <c r="A380" s="3244"/>
      <c r="B380" s="3244"/>
      <c r="C380" s="3244"/>
      <c r="D380" s="3244"/>
      <c r="E380" s="3244"/>
      <c r="F380" s="3244"/>
      <c r="G380" s="3244"/>
      <c r="H380" s="3328"/>
      <c r="I380" s="3244"/>
      <c r="J380" s="3244"/>
      <c r="K380" s="3244"/>
      <c r="L380" s="3244"/>
      <c r="M380" s="3244"/>
      <c r="N380" s="3244"/>
      <c r="O380" s="3244"/>
      <c r="P380" s="3244"/>
      <c r="Q380" s="3244"/>
      <c r="R380" s="3244"/>
      <c r="S380" s="3244"/>
      <c r="T380" s="3244"/>
      <c r="U380" s="3244"/>
      <c r="V380" s="3244"/>
      <c r="W380" s="3244"/>
    </row>
    <row r="381" spans="1:23" ht="15.75" customHeight="1">
      <c r="A381" s="3244"/>
      <c r="B381" s="3244"/>
      <c r="C381" s="3244"/>
      <c r="D381" s="3244"/>
      <c r="E381" s="3244"/>
      <c r="F381" s="3244"/>
      <c r="G381" s="3244"/>
      <c r="H381" s="3328"/>
      <c r="I381" s="3244"/>
      <c r="J381" s="3244"/>
      <c r="K381" s="3244"/>
      <c r="L381" s="3244"/>
      <c r="M381" s="3244"/>
      <c r="N381" s="3244"/>
      <c r="O381" s="3244"/>
      <c r="P381" s="3244"/>
      <c r="Q381" s="3244"/>
      <c r="R381" s="3244"/>
      <c r="S381" s="3244"/>
      <c r="T381" s="3244"/>
      <c r="U381" s="3244"/>
      <c r="V381" s="3244"/>
      <c r="W381" s="3244"/>
    </row>
    <row r="382" spans="1:23" ht="15.75" customHeight="1">
      <c r="A382" s="3244"/>
      <c r="B382" s="3244"/>
      <c r="C382" s="3244"/>
      <c r="D382" s="3244"/>
      <c r="E382" s="3244"/>
      <c r="F382" s="3244"/>
      <c r="G382" s="3244"/>
      <c r="H382" s="3328"/>
      <c r="I382" s="3244"/>
      <c r="J382" s="3244"/>
      <c r="K382" s="3244"/>
      <c r="L382" s="3244"/>
      <c r="M382" s="3244"/>
      <c r="N382" s="3244"/>
      <c r="O382" s="3244"/>
      <c r="P382" s="3244"/>
      <c r="Q382" s="3244"/>
      <c r="R382" s="3244"/>
      <c r="S382" s="3244"/>
      <c r="T382" s="3244"/>
      <c r="U382" s="3244"/>
      <c r="V382" s="3244"/>
      <c r="W382" s="3244"/>
    </row>
    <row r="383" spans="1:23" ht="15.75" customHeight="1">
      <c r="A383" s="3244"/>
      <c r="B383" s="3244"/>
      <c r="C383" s="3244"/>
      <c r="D383" s="3244"/>
      <c r="E383" s="3244"/>
      <c r="F383" s="3244"/>
      <c r="G383" s="3244"/>
      <c r="H383" s="3328"/>
      <c r="I383" s="3244"/>
      <c r="J383" s="3244"/>
      <c r="K383" s="3244"/>
      <c r="L383" s="3244"/>
      <c r="M383" s="3244"/>
      <c r="N383" s="3244"/>
      <c r="O383" s="3244"/>
      <c r="P383" s="3244"/>
      <c r="Q383" s="3244"/>
      <c r="R383" s="3244"/>
      <c r="S383" s="3244"/>
      <c r="T383" s="3244"/>
      <c r="U383" s="3244"/>
      <c r="V383" s="3244"/>
      <c r="W383" s="3244"/>
    </row>
    <row r="384" spans="1:23" ht="15.75" customHeight="1">
      <c r="A384" s="3244"/>
      <c r="B384" s="3244"/>
      <c r="C384" s="3244"/>
      <c r="D384" s="3244"/>
      <c r="E384" s="3244"/>
      <c r="F384" s="3244"/>
      <c r="G384" s="3244"/>
      <c r="H384" s="3328"/>
      <c r="I384" s="3244"/>
      <c r="J384" s="3244"/>
      <c r="K384" s="3244"/>
      <c r="L384" s="3244"/>
      <c r="M384" s="3244"/>
      <c r="N384" s="3244"/>
      <c r="O384" s="3244"/>
      <c r="P384" s="3244"/>
      <c r="Q384" s="3244"/>
      <c r="R384" s="3244"/>
      <c r="S384" s="3244"/>
      <c r="T384" s="3244"/>
      <c r="U384" s="3244"/>
      <c r="V384" s="3244"/>
      <c r="W384" s="3244"/>
    </row>
    <row r="385" spans="1:23" ht="15.75" customHeight="1">
      <c r="A385" s="3244"/>
      <c r="B385" s="3244"/>
      <c r="C385" s="3244"/>
      <c r="D385" s="3244"/>
      <c r="E385" s="3244"/>
      <c r="F385" s="3244"/>
      <c r="G385" s="3244"/>
      <c r="H385" s="3328"/>
      <c r="I385" s="3244"/>
      <c r="J385" s="3244"/>
      <c r="K385" s="3244"/>
      <c r="L385" s="3244"/>
      <c r="M385" s="3244"/>
      <c r="N385" s="3244"/>
      <c r="O385" s="3244"/>
      <c r="P385" s="3244"/>
      <c r="Q385" s="3244"/>
      <c r="R385" s="3244"/>
      <c r="S385" s="3244"/>
      <c r="T385" s="3244"/>
      <c r="U385" s="3244"/>
      <c r="V385" s="3244"/>
      <c r="W385" s="3244"/>
    </row>
    <row r="386" spans="1:23" ht="15.75" customHeight="1">
      <c r="A386" s="3244"/>
      <c r="B386" s="3244"/>
      <c r="C386" s="3244"/>
      <c r="D386" s="3244"/>
      <c r="E386" s="3244"/>
      <c r="F386" s="3244"/>
      <c r="G386" s="3244"/>
      <c r="H386" s="3328"/>
      <c r="I386" s="3244"/>
      <c r="J386" s="3244"/>
      <c r="K386" s="3244"/>
      <c r="L386" s="3244"/>
      <c r="M386" s="3244"/>
      <c r="N386" s="3244"/>
      <c r="O386" s="3244"/>
      <c r="P386" s="3244"/>
      <c r="Q386" s="3244"/>
      <c r="R386" s="3244"/>
      <c r="S386" s="3244"/>
      <c r="T386" s="3244"/>
      <c r="U386" s="3244"/>
      <c r="V386" s="3244"/>
      <c r="W386" s="3244"/>
    </row>
    <row r="387" spans="1:23" ht="15.75" customHeight="1">
      <c r="A387" s="3244"/>
      <c r="B387" s="3244"/>
      <c r="C387" s="3244"/>
      <c r="D387" s="3244"/>
      <c r="E387" s="3244"/>
      <c r="F387" s="3244"/>
      <c r="G387" s="3244"/>
      <c r="H387" s="3328"/>
      <c r="I387" s="3244"/>
      <c r="J387" s="3244"/>
      <c r="K387" s="3244"/>
      <c r="L387" s="3244"/>
      <c r="M387" s="3244"/>
      <c r="N387" s="3244"/>
      <c r="O387" s="3244"/>
      <c r="P387" s="3244"/>
      <c r="Q387" s="3244"/>
      <c r="R387" s="3244"/>
      <c r="S387" s="3244"/>
      <c r="T387" s="3244"/>
      <c r="U387" s="3244"/>
      <c r="V387" s="3244"/>
      <c r="W387" s="3244"/>
    </row>
    <row r="388" spans="1:23" ht="15.75" customHeight="1">
      <c r="A388" s="3244"/>
      <c r="B388" s="3244"/>
      <c r="C388" s="3244"/>
      <c r="D388" s="3244"/>
      <c r="E388" s="3244"/>
      <c r="F388" s="3244"/>
      <c r="G388" s="3244"/>
      <c r="H388" s="3328"/>
      <c r="I388" s="3244"/>
      <c r="J388" s="3244"/>
      <c r="K388" s="3244"/>
      <c r="L388" s="3244"/>
      <c r="M388" s="3244"/>
      <c r="N388" s="3244"/>
      <c r="O388" s="3244"/>
      <c r="P388" s="3244"/>
      <c r="Q388" s="3244"/>
      <c r="R388" s="3244"/>
      <c r="S388" s="3244"/>
      <c r="T388" s="3244"/>
      <c r="U388" s="3244"/>
      <c r="V388" s="3244"/>
      <c r="W388" s="3244"/>
    </row>
    <row r="389" spans="1:23" ht="15.75" customHeight="1">
      <c r="A389" s="3244"/>
      <c r="B389" s="3244"/>
      <c r="C389" s="3244"/>
      <c r="D389" s="3244"/>
      <c r="E389" s="3244"/>
      <c r="F389" s="3244"/>
      <c r="G389" s="3244"/>
      <c r="H389" s="3328"/>
      <c r="I389" s="3244"/>
      <c r="J389" s="3244"/>
      <c r="K389" s="3244"/>
      <c r="L389" s="3244"/>
      <c r="M389" s="3244"/>
      <c r="N389" s="3244"/>
      <c r="O389" s="3244"/>
      <c r="P389" s="3244"/>
      <c r="Q389" s="3244"/>
      <c r="R389" s="3244"/>
      <c r="S389" s="3244"/>
      <c r="T389" s="3244"/>
      <c r="U389" s="3244"/>
      <c r="V389" s="3244"/>
      <c r="W389" s="3244"/>
    </row>
    <row r="390" spans="1:23" ht="15.75" customHeight="1">
      <c r="A390" s="3244"/>
      <c r="B390" s="3244"/>
      <c r="C390" s="3244"/>
      <c r="D390" s="3244"/>
      <c r="E390" s="3244"/>
      <c r="F390" s="3244"/>
      <c r="G390" s="3244"/>
      <c r="H390" s="3328"/>
      <c r="I390" s="3244"/>
      <c r="J390" s="3244"/>
      <c r="K390" s="3244"/>
      <c r="L390" s="3244"/>
      <c r="M390" s="3244"/>
      <c r="N390" s="3244"/>
      <c r="O390" s="3244"/>
      <c r="P390" s="3244"/>
      <c r="Q390" s="3244"/>
      <c r="R390" s="3244"/>
      <c r="S390" s="3244"/>
      <c r="T390" s="3244"/>
      <c r="U390" s="3244"/>
      <c r="V390" s="3244"/>
      <c r="W390" s="3244"/>
    </row>
    <row r="391" spans="1:23" ht="15.75" customHeight="1">
      <c r="A391" s="3244"/>
      <c r="B391" s="3244"/>
      <c r="C391" s="3244"/>
      <c r="D391" s="3244"/>
      <c r="E391" s="3244"/>
      <c r="F391" s="3244"/>
      <c r="G391" s="3244"/>
      <c r="H391" s="3328"/>
      <c r="I391" s="3244"/>
      <c r="J391" s="3244"/>
      <c r="K391" s="3244"/>
      <c r="L391" s="3244"/>
      <c r="M391" s="3244"/>
      <c r="N391" s="3244"/>
      <c r="O391" s="3244"/>
      <c r="P391" s="3244"/>
      <c r="Q391" s="3244"/>
      <c r="R391" s="3244"/>
      <c r="S391" s="3244"/>
      <c r="T391" s="3244"/>
      <c r="U391" s="3244"/>
      <c r="V391" s="3244"/>
      <c r="W391" s="3244"/>
    </row>
    <row r="392" spans="1:23" ht="15.75" customHeight="1">
      <c r="A392" s="3244"/>
      <c r="B392" s="3244"/>
      <c r="C392" s="3244"/>
      <c r="D392" s="3244"/>
      <c r="E392" s="3244"/>
      <c r="F392" s="3244"/>
      <c r="G392" s="3244"/>
      <c r="H392" s="3328"/>
      <c r="I392" s="3244"/>
      <c r="J392" s="3244"/>
      <c r="K392" s="3244"/>
      <c r="L392" s="3244"/>
      <c r="M392" s="3244"/>
      <c r="N392" s="3244"/>
      <c r="O392" s="3244"/>
      <c r="P392" s="3244"/>
      <c r="Q392" s="3244"/>
      <c r="R392" s="3244"/>
      <c r="S392" s="3244"/>
      <c r="T392" s="3244"/>
      <c r="U392" s="3244"/>
      <c r="V392" s="3244"/>
      <c r="W392" s="3244"/>
    </row>
    <row r="393" spans="1:23" ht="15.75" customHeight="1">
      <c r="A393" s="3244"/>
      <c r="B393" s="3244"/>
      <c r="C393" s="3244"/>
      <c r="D393" s="3244"/>
      <c r="E393" s="3244"/>
      <c r="F393" s="3244"/>
      <c r="G393" s="3244"/>
      <c r="H393" s="3328"/>
      <c r="I393" s="3244"/>
      <c r="J393" s="3244"/>
      <c r="K393" s="3244"/>
      <c r="L393" s="3244"/>
      <c r="M393" s="3244"/>
      <c r="N393" s="3244"/>
      <c r="O393" s="3244"/>
      <c r="P393" s="3244"/>
      <c r="Q393" s="3244"/>
      <c r="R393" s="3244"/>
      <c r="S393" s="3244"/>
      <c r="T393" s="3244"/>
      <c r="U393" s="3244"/>
      <c r="V393" s="3244"/>
      <c r="W393" s="3244"/>
    </row>
    <row r="394" spans="1:23" ht="15.75" customHeight="1">
      <c r="A394" s="3244"/>
      <c r="B394" s="3244"/>
      <c r="C394" s="3244"/>
      <c r="D394" s="3244"/>
      <c r="E394" s="3244"/>
      <c r="F394" s="3244"/>
      <c r="G394" s="3244"/>
      <c r="H394" s="3328"/>
      <c r="I394" s="3244"/>
      <c r="J394" s="3244"/>
      <c r="K394" s="3244"/>
      <c r="L394" s="3244"/>
      <c r="M394" s="3244"/>
      <c r="N394" s="3244"/>
      <c r="O394" s="3244"/>
      <c r="P394" s="3244"/>
      <c r="Q394" s="3244"/>
      <c r="R394" s="3244"/>
      <c r="S394" s="3244"/>
      <c r="T394" s="3244"/>
      <c r="U394" s="3244"/>
      <c r="V394" s="3244"/>
      <c r="W394" s="3244"/>
    </row>
    <row r="395" spans="1:23" ht="15.75" customHeight="1">
      <c r="A395" s="3244"/>
      <c r="B395" s="3244"/>
      <c r="C395" s="3244"/>
      <c r="D395" s="3244"/>
      <c r="E395" s="3244"/>
      <c r="F395" s="3244"/>
      <c r="G395" s="3244"/>
      <c r="H395" s="3328"/>
      <c r="I395" s="3244"/>
      <c r="J395" s="3244"/>
      <c r="K395" s="3244"/>
      <c r="L395" s="3244"/>
      <c r="M395" s="3244"/>
      <c r="N395" s="3244"/>
      <c r="O395" s="3244"/>
      <c r="P395" s="3244"/>
      <c r="Q395" s="3244"/>
      <c r="R395" s="3244"/>
      <c r="S395" s="3244"/>
      <c r="T395" s="3244"/>
      <c r="U395" s="3244"/>
      <c r="V395" s="3244"/>
      <c r="W395" s="3244"/>
    </row>
    <row r="396" spans="1:23" ht="15.75" customHeight="1">
      <c r="A396" s="3244"/>
      <c r="B396" s="3244"/>
      <c r="C396" s="3244"/>
      <c r="D396" s="3244"/>
      <c r="E396" s="3244"/>
      <c r="F396" s="3244"/>
      <c r="G396" s="3244"/>
      <c r="H396" s="3328"/>
      <c r="I396" s="3244"/>
      <c r="J396" s="3244"/>
      <c r="K396" s="3244"/>
      <c r="L396" s="3244"/>
      <c r="M396" s="3244"/>
      <c r="N396" s="3244"/>
      <c r="O396" s="3244"/>
      <c r="P396" s="3244"/>
      <c r="Q396" s="3244"/>
      <c r="R396" s="3244"/>
      <c r="S396" s="3244"/>
      <c r="T396" s="3244"/>
      <c r="U396" s="3244"/>
      <c r="V396" s="3244"/>
      <c r="W396" s="3244"/>
    </row>
    <row r="397" spans="1:23" ht="15.75" customHeight="1">
      <c r="A397" s="3244"/>
      <c r="B397" s="3244"/>
      <c r="C397" s="3244"/>
      <c r="D397" s="3244"/>
      <c r="E397" s="3244"/>
      <c r="F397" s="3244"/>
      <c r="G397" s="3244"/>
      <c r="H397" s="3328"/>
      <c r="I397" s="3244"/>
      <c r="J397" s="3244"/>
      <c r="K397" s="3244"/>
      <c r="L397" s="3244"/>
      <c r="M397" s="3244"/>
      <c r="N397" s="3244"/>
      <c r="O397" s="3244"/>
      <c r="P397" s="3244"/>
      <c r="Q397" s="3244"/>
      <c r="R397" s="3244"/>
      <c r="S397" s="3244"/>
      <c r="T397" s="3244"/>
      <c r="U397" s="3244"/>
      <c r="V397" s="3244"/>
      <c r="W397" s="3244"/>
    </row>
    <row r="398" spans="1:23" ht="15.75" customHeight="1">
      <c r="A398" s="3244"/>
      <c r="B398" s="3244"/>
      <c r="C398" s="3244"/>
      <c r="D398" s="3244"/>
      <c r="E398" s="3244"/>
      <c r="F398" s="3244"/>
      <c r="G398" s="3244"/>
      <c r="H398" s="3328"/>
      <c r="I398" s="3244"/>
      <c r="J398" s="3244"/>
      <c r="K398" s="3244"/>
      <c r="L398" s="3244"/>
      <c r="M398" s="3244"/>
      <c r="N398" s="3244"/>
      <c r="O398" s="3244"/>
      <c r="P398" s="3244"/>
      <c r="Q398" s="3244"/>
      <c r="R398" s="3244"/>
      <c r="S398" s="3244"/>
      <c r="T398" s="3244"/>
      <c r="U398" s="3244"/>
      <c r="V398" s="3244"/>
      <c r="W398" s="3244"/>
    </row>
    <row r="399" spans="1:23" ht="15.75" customHeight="1">
      <c r="A399" s="3244"/>
      <c r="B399" s="3244"/>
      <c r="C399" s="3244"/>
      <c r="D399" s="3244"/>
      <c r="E399" s="3244"/>
      <c r="F399" s="3244"/>
      <c r="G399" s="3244"/>
      <c r="H399" s="3328"/>
      <c r="I399" s="3244"/>
      <c r="J399" s="3244"/>
      <c r="K399" s="3244"/>
      <c r="L399" s="3244"/>
      <c r="M399" s="3244"/>
      <c r="N399" s="3244"/>
      <c r="O399" s="3244"/>
      <c r="P399" s="3244"/>
      <c r="Q399" s="3244"/>
      <c r="R399" s="3244"/>
      <c r="S399" s="3244"/>
      <c r="T399" s="3244"/>
      <c r="U399" s="3244"/>
      <c r="V399" s="3244"/>
      <c r="W399" s="3244"/>
    </row>
    <row r="400" spans="1:23" ht="15.75" customHeight="1">
      <c r="A400" s="3244"/>
      <c r="B400" s="3244"/>
      <c r="C400" s="3244"/>
      <c r="D400" s="3244"/>
      <c r="E400" s="3244"/>
      <c r="F400" s="3244"/>
      <c r="G400" s="3244"/>
      <c r="H400" s="3328"/>
      <c r="I400" s="3244"/>
      <c r="J400" s="3244"/>
      <c r="K400" s="3244"/>
      <c r="L400" s="3244"/>
      <c r="M400" s="3244"/>
      <c r="N400" s="3244"/>
      <c r="O400" s="3244"/>
      <c r="P400" s="3244"/>
      <c r="Q400" s="3244"/>
      <c r="R400" s="3244"/>
      <c r="S400" s="3244"/>
      <c r="T400" s="3244"/>
      <c r="U400" s="3244"/>
      <c r="V400" s="3244"/>
      <c r="W400" s="3244"/>
    </row>
    <row r="401" spans="1:23" ht="15.75" customHeight="1">
      <c r="A401" s="3244"/>
      <c r="B401" s="3244"/>
      <c r="C401" s="3244"/>
      <c r="D401" s="3244"/>
      <c r="E401" s="3244"/>
      <c r="F401" s="3244"/>
      <c r="G401" s="3244"/>
      <c r="H401" s="3328"/>
      <c r="I401" s="3244"/>
      <c r="J401" s="3244"/>
      <c r="K401" s="3244"/>
      <c r="L401" s="3244"/>
      <c r="M401" s="3244"/>
      <c r="N401" s="3244"/>
      <c r="O401" s="3244"/>
      <c r="P401" s="3244"/>
      <c r="Q401" s="3244"/>
      <c r="R401" s="3244"/>
      <c r="S401" s="3244"/>
      <c r="T401" s="3244"/>
      <c r="U401" s="3244"/>
      <c r="V401" s="3244"/>
      <c r="W401" s="3244"/>
    </row>
    <row r="402" spans="1:23" ht="15.75" customHeight="1">
      <c r="A402" s="3244"/>
      <c r="B402" s="3244"/>
      <c r="C402" s="3244"/>
      <c r="D402" s="3244"/>
      <c r="E402" s="3244"/>
      <c r="F402" s="3244"/>
      <c r="G402" s="3244"/>
      <c r="H402" s="3328"/>
      <c r="I402" s="3244"/>
      <c r="J402" s="3244"/>
      <c r="K402" s="3244"/>
      <c r="L402" s="3244"/>
      <c r="M402" s="3244"/>
      <c r="N402" s="3244"/>
      <c r="O402" s="3244"/>
      <c r="P402" s="3244"/>
      <c r="Q402" s="3244"/>
      <c r="R402" s="3244"/>
      <c r="S402" s="3244"/>
      <c r="T402" s="3244"/>
      <c r="U402" s="3244"/>
      <c r="V402" s="3244"/>
      <c r="W402" s="3244"/>
    </row>
    <row r="403" spans="1:23" ht="15.75" customHeight="1">
      <c r="A403" s="3244"/>
      <c r="B403" s="3244"/>
      <c r="C403" s="3244"/>
      <c r="D403" s="3244"/>
      <c r="E403" s="3244"/>
      <c r="F403" s="3244"/>
      <c r="G403" s="3244"/>
      <c r="H403" s="3328"/>
      <c r="I403" s="3244"/>
      <c r="J403" s="3244"/>
      <c r="K403" s="3244"/>
      <c r="L403" s="3244"/>
      <c r="M403" s="3244"/>
      <c r="N403" s="3244"/>
      <c r="O403" s="3244"/>
      <c r="P403" s="3244"/>
      <c r="Q403" s="3244"/>
      <c r="R403" s="3244"/>
      <c r="S403" s="3244"/>
      <c r="T403" s="3244"/>
      <c r="U403" s="3244"/>
      <c r="V403" s="3244"/>
      <c r="W403" s="3244"/>
    </row>
    <row r="404" spans="1:23" ht="15.75" customHeight="1">
      <c r="A404" s="3244"/>
      <c r="B404" s="3244"/>
      <c r="C404" s="3244"/>
      <c r="D404" s="3244"/>
      <c r="E404" s="3244"/>
      <c r="F404" s="3244"/>
      <c r="G404" s="3244"/>
      <c r="H404" s="3328"/>
      <c r="I404" s="3244"/>
      <c r="J404" s="3244"/>
      <c r="K404" s="3244"/>
      <c r="L404" s="3244"/>
      <c r="M404" s="3244"/>
      <c r="N404" s="3244"/>
      <c r="O404" s="3244"/>
      <c r="P404" s="3244"/>
      <c r="Q404" s="3244"/>
      <c r="R404" s="3244"/>
      <c r="S404" s="3244"/>
      <c r="T404" s="3244"/>
      <c r="U404" s="3244"/>
      <c r="V404" s="3244"/>
      <c r="W404" s="3244"/>
    </row>
    <row r="405" spans="1:23" ht="15.75" customHeight="1">
      <c r="A405" s="3244"/>
      <c r="B405" s="3244"/>
      <c r="C405" s="3244"/>
      <c r="D405" s="3244"/>
      <c r="E405" s="3244"/>
      <c r="F405" s="3244"/>
      <c r="G405" s="3244"/>
      <c r="H405" s="3328"/>
      <c r="I405" s="3244"/>
      <c r="J405" s="3244"/>
      <c r="K405" s="3244"/>
      <c r="L405" s="3244"/>
      <c r="M405" s="3244"/>
      <c r="N405" s="3244"/>
      <c r="O405" s="3244"/>
      <c r="P405" s="3244"/>
      <c r="Q405" s="3244"/>
      <c r="R405" s="3244"/>
      <c r="S405" s="3244"/>
      <c r="T405" s="3244"/>
      <c r="U405" s="3244"/>
      <c r="V405" s="3244"/>
      <c r="W405" s="3244"/>
    </row>
    <row r="406" spans="1:23" ht="15.75" customHeight="1">
      <c r="A406" s="3244"/>
      <c r="B406" s="3244"/>
      <c r="C406" s="3244"/>
      <c r="D406" s="3244"/>
      <c r="E406" s="3244"/>
      <c r="F406" s="3244"/>
      <c r="G406" s="3244"/>
      <c r="H406" s="3328"/>
      <c r="I406" s="3244"/>
      <c r="J406" s="3244"/>
      <c r="K406" s="3244"/>
      <c r="L406" s="3244"/>
      <c r="M406" s="3244"/>
      <c r="N406" s="3244"/>
      <c r="O406" s="3244"/>
      <c r="P406" s="3244"/>
      <c r="Q406" s="3244"/>
      <c r="R406" s="3244"/>
      <c r="S406" s="3244"/>
      <c r="T406" s="3244"/>
      <c r="U406" s="3244"/>
      <c r="V406" s="3244"/>
      <c r="W406" s="3244"/>
    </row>
    <row r="407" spans="1:23" ht="15.75" customHeight="1">
      <c r="A407" s="3244"/>
      <c r="B407" s="3244"/>
      <c r="C407" s="3244"/>
      <c r="D407" s="3244"/>
      <c r="E407" s="3244"/>
      <c r="F407" s="3244"/>
      <c r="G407" s="3244"/>
      <c r="H407" s="3328"/>
      <c r="I407" s="3244"/>
      <c r="J407" s="3244"/>
      <c r="K407" s="3244"/>
      <c r="L407" s="3244"/>
      <c r="M407" s="3244"/>
      <c r="N407" s="3244"/>
      <c r="O407" s="3244"/>
      <c r="P407" s="3244"/>
      <c r="Q407" s="3244"/>
      <c r="R407" s="3244"/>
      <c r="S407" s="3244"/>
      <c r="T407" s="3244"/>
      <c r="U407" s="3244"/>
      <c r="V407" s="3244"/>
      <c r="W407" s="3244"/>
    </row>
    <row r="408" spans="1:23" ht="15.75" customHeight="1">
      <c r="A408" s="3244"/>
      <c r="B408" s="3244"/>
      <c r="C408" s="3244"/>
      <c r="D408" s="3244"/>
      <c r="E408" s="3244"/>
      <c r="F408" s="3244"/>
      <c r="G408" s="3244"/>
      <c r="H408" s="3328"/>
      <c r="I408" s="3244"/>
      <c r="J408" s="3244"/>
      <c r="K408" s="3244"/>
      <c r="L408" s="3244"/>
      <c r="M408" s="3244"/>
      <c r="N408" s="3244"/>
      <c r="O408" s="3244"/>
      <c r="P408" s="3244"/>
      <c r="Q408" s="3244"/>
      <c r="R408" s="3244"/>
      <c r="S408" s="3244"/>
      <c r="T408" s="3244"/>
      <c r="U408" s="3244"/>
      <c r="V408" s="3244"/>
      <c r="W408" s="3244"/>
    </row>
    <row r="409" spans="1:23" ht="15.75" customHeight="1">
      <c r="A409" s="3244"/>
      <c r="B409" s="3244"/>
      <c r="C409" s="3244"/>
      <c r="D409" s="3244"/>
      <c r="E409" s="3244"/>
      <c r="F409" s="3244"/>
      <c r="G409" s="3244"/>
      <c r="H409" s="3328"/>
      <c r="I409" s="3244"/>
      <c r="J409" s="3244"/>
      <c r="K409" s="3244"/>
      <c r="L409" s="3244"/>
      <c r="M409" s="3244"/>
      <c r="N409" s="3244"/>
      <c r="O409" s="3244"/>
      <c r="P409" s="3244"/>
      <c r="Q409" s="3244"/>
      <c r="R409" s="3244"/>
      <c r="S409" s="3244"/>
      <c r="T409" s="3244"/>
      <c r="U409" s="3244"/>
      <c r="V409" s="3244"/>
      <c r="W409" s="3244"/>
    </row>
    <row r="410" spans="1:23" ht="15.75" customHeight="1">
      <c r="A410" s="3244"/>
      <c r="B410" s="3244"/>
      <c r="C410" s="3244"/>
      <c r="D410" s="3244"/>
      <c r="E410" s="3244"/>
      <c r="F410" s="3244"/>
      <c r="G410" s="3244"/>
      <c r="H410" s="3328"/>
      <c r="I410" s="3244"/>
      <c r="J410" s="3244"/>
      <c r="K410" s="3244"/>
      <c r="L410" s="3244"/>
      <c r="M410" s="3244"/>
      <c r="N410" s="3244"/>
      <c r="O410" s="3244"/>
      <c r="P410" s="3244"/>
      <c r="Q410" s="3244"/>
      <c r="R410" s="3244"/>
      <c r="S410" s="3244"/>
      <c r="T410" s="3244"/>
      <c r="U410" s="3244"/>
      <c r="V410" s="3244"/>
      <c r="W410" s="3244"/>
    </row>
    <row r="411" spans="1:23" ht="15.75" customHeight="1">
      <c r="A411" s="3244"/>
      <c r="B411" s="3244"/>
      <c r="C411" s="3244"/>
      <c r="D411" s="3244"/>
      <c r="E411" s="3244"/>
      <c r="F411" s="3244"/>
      <c r="G411" s="3244"/>
      <c r="H411" s="3328"/>
      <c r="I411" s="3244"/>
      <c r="J411" s="3244"/>
      <c r="K411" s="3244"/>
      <c r="L411" s="3244"/>
      <c r="M411" s="3244"/>
      <c r="N411" s="3244"/>
      <c r="O411" s="3244"/>
      <c r="P411" s="3244"/>
      <c r="Q411" s="3244"/>
      <c r="R411" s="3244"/>
      <c r="S411" s="3244"/>
      <c r="T411" s="3244"/>
      <c r="U411" s="3244"/>
      <c r="V411" s="3244"/>
      <c r="W411" s="3244"/>
    </row>
    <row r="412" spans="1:23" ht="15.75" customHeight="1">
      <c r="A412" s="3244"/>
      <c r="B412" s="3244"/>
      <c r="C412" s="3244"/>
      <c r="D412" s="3244"/>
      <c r="E412" s="3244"/>
      <c r="F412" s="3244"/>
      <c r="G412" s="3244"/>
      <c r="H412" s="3328"/>
      <c r="I412" s="3244"/>
      <c r="J412" s="3244"/>
      <c r="K412" s="3244"/>
      <c r="L412" s="3244"/>
      <c r="M412" s="3244"/>
      <c r="N412" s="3244"/>
      <c r="O412" s="3244"/>
      <c r="P412" s="3244"/>
      <c r="Q412" s="3244"/>
      <c r="R412" s="3244"/>
      <c r="S412" s="3244"/>
      <c r="T412" s="3244"/>
      <c r="U412" s="3244"/>
      <c r="V412" s="3244"/>
      <c r="W412" s="3244"/>
    </row>
    <row r="413" spans="1:23" ht="15.75" customHeight="1">
      <c r="A413" s="3244"/>
      <c r="B413" s="3244"/>
      <c r="C413" s="3244"/>
      <c r="D413" s="3244"/>
      <c r="E413" s="3244"/>
      <c r="F413" s="3244"/>
      <c r="G413" s="3244"/>
      <c r="H413" s="3328"/>
      <c r="I413" s="3244"/>
      <c r="J413" s="3244"/>
      <c r="K413" s="3244"/>
      <c r="L413" s="3244"/>
      <c r="M413" s="3244"/>
      <c r="N413" s="3244"/>
      <c r="O413" s="3244"/>
      <c r="P413" s="3244"/>
      <c r="Q413" s="3244"/>
      <c r="R413" s="3244"/>
      <c r="S413" s="3244"/>
      <c r="T413" s="3244"/>
      <c r="U413" s="3244"/>
      <c r="V413" s="3244"/>
      <c r="W413" s="3244"/>
    </row>
    <row r="414" spans="1:23" ht="15.75" customHeight="1">
      <c r="A414" s="3244"/>
      <c r="B414" s="3244"/>
      <c r="C414" s="3244"/>
      <c r="D414" s="3244"/>
      <c r="E414" s="3244"/>
      <c r="F414" s="3244"/>
      <c r="G414" s="3244"/>
      <c r="H414" s="3328"/>
      <c r="I414" s="3244"/>
      <c r="J414" s="3244"/>
      <c r="K414" s="3244"/>
      <c r="L414" s="3244"/>
      <c r="M414" s="3244"/>
      <c r="N414" s="3244"/>
      <c r="O414" s="3244"/>
      <c r="P414" s="3244"/>
      <c r="Q414" s="3244"/>
      <c r="R414" s="3244"/>
      <c r="S414" s="3244"/>
      <c r="T414" s="3244"/>
      <c r="U414" s="3244"/>
      <c r="V414" s="3244"/>
      <c r="W414" s="3244"/>
    </row>
    <row r="415" spans="1:23" ht="15.75" customHeight="1">
      <c r="A415" s="3244"/>
      <c r="B415" s="3244"/>
      <c r="C415" s="3244"/>
      <c r="D415" s="3244"/>
      <c r="E415" s="3244"/>
      <c r="F415" s="3244"/>
      <c r="G415" s="3244"/>
      <c r="H415" s="3328"/>
      <c r="I415" s="3244"/>
      <c r="J415" s="3244"/>
      <c r="K415" s="3244"/>
      <c r="L415" s="3244"/>
      <c r="M415" s="3244"/>
      <c r="N415" s="3244"/>
      <c r="O415" s="3244"/>
      <c r="P415" s="3244"/>
      <c r="Q415" s="3244"/>
      <c r="R415" s="3244"/>
      <c r="S415" s="3244"/>
      <c r="T415" s="3244"/>
      <c r="U415" s="3244"/>
      <c r="V415" s="3244"/>
      <c r="W415" s="3244"/>
    </row>
    <row r="416" spans="1:23" ht="15.75" customHeight="1">
      <c r="A416" s="3244"/>
      <c r="B416" s="3244"/>
      <c r="C416" s="3244"/>
      <c r="D416" s="3244"/>
      <c r="E416" s="3244"/>
      <c r="F416" s="3244"/>
      <c r="G416" s="3244"/>
      <c r="H416" s="3328"/>
      <c r="I416" s="3244"/>
      <c r="J416" s="3244"/>
      <c r="K416" s="3244"/>
      <c r="L416" s="3244"/>
      <c r="M416" s="3244"/>
      <c r="N416" s="3244"/>
      <c r="O416" s="3244"/>
      <c r="P416" s="3244"/>
      <c r="Q416" s="3244"/>
      <c r="R416" s="3244"/>
      <c r="S416" s="3244"/>
      <c r="T416" s="3244"/>
      <c r="U416" s="3244"/>
      <c r="V416" s="3244"/>
      <c r="W416" s="3244"/>
    </row>
    <row r="417" spans="1:23" ht="15.75" customHeight="1">
      <c r="A417" s="3244"/>
      <c r="B417" s="3244"/>
      <c r="C417" s="3244"/>
      <c r="D417" s="3244"/>
      <c r="E417" s="3244"/>
      <c r="F417" s="3244"/>
      <c r="G417" s="3244"/>
      <c r="H417" s="3328"/>
      <c r="I417" s="3244"/>
      <c r="J417" s="3244"/>
      <c r="K417" s="3244"/>
      <c r="L417" s="3244"/>
      <c r="M417" s="3244"/>
      <c r="N417" s="3244"/>
      <c r="O417" s="3244"/>
      <c r="P417" s="3244"/>
      <c r="Q417" s="3244"/>
      <c r="R417" s="3244"/>
      <c r="S417" s="3244"/>
      <c r="T417" s="3244"/>
      <c r="U417" s="3244"/>
      <c r="V417" s="3244"/>
      <c r="W417" s="3244"/>
    </row>
    <row r="418" spans="1:23" ht="15.75" customHeight="1">
      <c r="A418" s="3244"/>
      <c r="B418" s="3244"/>
      <c r="C418" s="3244"/>
      <c r="D418" s="3244"/>
      <c r="E418" s="3244"/>
      <c r="F418" s="3244"/>
      <c r="G418" s="3244"/>
      <c r="H418" s="3328"/>
      <c r="I418" s="3244"/>
      <c r="J418" s="3244"/>
      <c r="K418" s="3244"/>
      <c r="L418" s="3244"/>
      <c r="M418" s="3244"/>
      <c r="N418" s="3244"/>
      <c r="O418" s="3244"/>
      <c r="P418" s="3244"/>
      <c r="Q418" s="3244"/>
      <c r="R418" s="3244"/>
      <c r="S418" s="3244"/>
      <c r="T418" s="3244"/>
      <c r="U418" s="3244"/>
      <c r="V418" s="3244"/>
      <c r="W418" s="3244"/>
    </row>
    <row r="419" spans="1:23" ht="15.75" customHeight="1">
      <c r="A419" s="3244"/>
      <c r="B419" s="3244"/>
      <c r="C419" s="3244"/>
      <c r="D419" s="3244"/>
      <c r="E419" s="3244"/>
      <c r="F419" s="3244"/>
      <c r="G419" s="3244"/>
      <c r="H419" s="3328"/>
      <c r="I419" s="3244"/>
      <c r="J419" s="3244"/>
      <c r="K419" s="3244"/>
      <c r="L419" s="3244"/>
      <c r="M419" s="3244"/>
      <c r="N419" s="3244"/>
      <c r="O419" s="3244"/>
      <c r="P419" s="3244"/>
      <c r="Q419" s="3244"/>
      <c r="R419" s="3244"/>
      <c r="S419" s="3244"/>
      <c r="T419" s="3244"/>
      <c r="U419" s="3244"/>
      <c r="V419" s="3244"/>
      <c r="W419" s="3244"/>
    </row>
    <row r="420" spans="1:23" ht="15.75" customHeight="1">
      <c r="A420" s="3244"/>
      <c r="B420" s="3244"/>
      <c r="C420" s="3244"/>
      <c r="D420" s="3244"/>
      <c r="E420" s="3244"/>
      <c r="F420" s="3244"/>
      <c r="G420" s="3244"/>
      <c r="H420" s="3328"/>
      <c r="I420" s="3244"/>
      <c r="J420" s="3244"/>
      <c r="K420" s="3244"/>
      <c r="L420" s="3244"/>
      <c r="M420" s="3244"/>
      <c r="N420" s="3244"/>
      <c r="O420" s="3244"/>
      <c r="P420" s="3244"/>
      <c r="Q420" s="3244"/>
      <c r="R420" s="3244"/>
      <c r="S420" s="3244"/>
      <c r="T420" s="3244"/>
      <c r="U420" s="3244"/>
      <c r="V420" s="3244"/>
      <c r="W420" s="3244"/>
    </row>
    <row r="421" spans="1:23" ht="15.75" customHeight="1">
      <c r="A421" s="3244"/>
      <c r="B421" s="3244"/>
      <c r="C421" s="3244"/>
      <c r="D421" s="3244"/>
      <c r="E421" s="3244"/>
      <c r="F421" s="3244"/>
      <c r="G421" s="3244"/>
      <c r="H421" s="3328"/>
      <c r="I421" s="3244"/>
      <c r="J421" s="3244"/>
      <c r="K421" s="3244"/>
      <c r="L421" s="3244"/>
      <c r="M421" s="3244"/>
      <c r="N421" s="3244"/>
      <c r="O421" s="3244"/>
      <c r="P421" s="3244"/>
      <c r="Q421" s="3244"/>
      <c r="R421" s="3244"/>
      <c r="S421" s="3244"/>
      <c r="T421" s="3244"/>
      <c r="U421" s="3244"/>
      <c r="V421" s="3244"/>
      <c r="W421" s="3244"/>
    </row>
    <row r="422" spans="1:23" ht="15.75" customHeight="1">
      <c r="A422" s="3244"/>
      <c r="B422" s="3244"/>
      <c r="C422" s="3244"/>
      <c r="D422" s="3244"/>
      <c r="E422" s="3244"/>
      <c r="F422" s="3244"/>
      <c r="G422" s="3244"/>
      <c r="H422" s="3328"/>
      <c r="I422" s="3244"/>
      <c r="J422" s="3244"/>
      <c r="K422" s="3244"/>
      <c r="L422" s="3244"/>
      <c r="M422" s="3244"/>
      <c r="N422" s="3244"/>
      <c r="O422" s="3244"/>
      <c r="P422" s="3244"/>
      <c r="Q422" s="3244"/>
      <c r="R422" s="3244"/>
      <c r="S422" s="3244"/>
      <c r="T422" s="3244"/>
      <c r="U422" s="3244"/>
      <c r="V422" s="3244"/>
      <c r="W422" s="3244"/>
    </row>
    <row r="423" spans="1:23" ht="15.75" customHeight="1">
      <c r="A423" s="3244"/>
      <c r="B423" s="3244"/>
      <c r="C423" s="3244"/>
      <c r="D423" s="3244"/>
      <c r="E423" s="3244"/>
      <c r="F423" s="3244"/>
      <c r="G423" s="3244"/>
      <c r="H423" s="3328"/>
      <c r="I423" s="3244"/>
      <c r="J423" s="3244"/>
      <c r="K423" s="3244"/>
      <c r="L423" s="3244"/>
      <c r="M423" s="3244"/>
      <c r="N423" s="3244"/>
      <c r="O423" s="3244"/>
      <c r="P423" s="3244"/>
      <c r="Q423" s="3244"/>
      <c r="R423" s="3244"/>
      <c r="S423" s="3244"/>
      <c r="T423" s="3244"/>
      <c r="U423" s="3244"/>
      <c r="V423" s="3244"/>
      <c r="W423" s="3244"/>
    </row>
    <row r="424" spans="1:23" ht="15.75" customHeight="1">
      <c r="A424" s="3244"/>
      <c r="B424" s="3244"/>
      <c r="C424" s="3244"/>
      <c r="D424" s="3244"/>
      <c r="E424" s="3244"/>
      <c r="F424" s="3244"/>
      <c r="G424" s="3244"/>
      <c r="H424" s="3328"/>
      <c r="I424" s="3244"/>
      <c r="J424" s="3244"/>
      <c r="K424" s="3244"/>
      <c r="L424" s="3244"/>
      <c r="M424" s="3244"/>
      <c r="N424" s="3244"/>
      <c r="O424" s="3244"/>
      <c r="P424" s="3244"/>
      <c r="Q424" s="3244"/>
      <c r="R424" s="3244"/>
      <c r="S424" s="3244"/>
      <c r="T424" s="3244"/>
      <c r="U424" s="3244"/>
      <c r="V424" s="3244"/>
      <c r="W424" s="3244"/>
    </row>
    <row r="425" spans="1:23" ht="15.75" customHeight="1">
      <c r="A425" s="3244"/>
      <c r="B425" s="3244"/>
      <c r="C425" s="3244"/>
      <c r="D425" s="3244"/>
      <c r="E425" s="3244"/>
      <c r="F425" s="3244"/>
      <c r="G425" s="3244"/>
      <c r="H425" s="3328"/>
      <c r="I425" s="3244"/>
      <c r="J425" s="3244"/>
      <c r="K425" s="3244"/>
      <c r="L425" s="3244"/>
      <c r="M425" s="3244"/>
      <c r="N425" s="3244"/>
      <c r="O425" s="3244"/>
      <c r="P425" s="3244"/>
      <c r="Q425" s="3244"/>
      <c r="R425" s="3244"/>
      <c r="S425" s="3244"/>
      <c r="T425" s="3244"/>
      <c r="U425" s="3244"/>
      <c r="V425" s="3244"/>
      <c r="W425" s="3244"/>
    </row>
    <row r="426" spans="1:23" ht="15.75" customHeight="1">
      <c r="A426" s="3244"/>
      <c r="B426" s="3244"/>
      <c r="C426" s="3244"/>
      <c r="D426" s="3244"/>
      <c r="E426" s="3244"/>
      <c r="F426" s="3244"/>
      <c r="G426" s="3244"/>
      <c r="H426" s="3328"/>
      <c r="I426" s="3244"/>
      <c r="J426" s="3244"/>
      <c r="K426" s="3244"/>
      <c r="L426" s="3244"/>
      <c r="M426" s="3244"/>
      <c r="N426" s="3244"/>
      <c r="O426" s="3244"/>
      <c r="P426" s="3244"/>
      <c r="Q426" s="3244"/>
      <c r="R426" s="3244"/>
      <c r="S426" s="3244"/>
      <c r="T426" s="3244"/>
      <c r="U426" s="3244"/>
      <c r="V426" s="3244"/>
      <c r="W426" s="3244"/>
    </row>
    <row r="427" spans="1:23" ht="15.75" customHeight="1">
      <c r="A427" s="3244"/>
      <c r="B427" s="3244"/>
      <c r="C427" s="3244"/>
      <c r="D427" s="3244"/>
      <c r="E427" s="3244"/>
      <c r="F427" s="3244"/>
      <c r="G427" s="3244"/>
      <c r="H427" s="3328"/>
      <c r="I427" s="3244"/>
      <c r="J427" s="3244"/>
      <c r="K427" s="3244"/>
      <c r="L427" s="3244"/>
      <c r="M427" s="3244"/>
      <c r="N427" s="3244"/>
      <c r="O427" s="3244"/>
      <c r="P427" s="3244"/>
      <c r="Q427" s="3244"/>
      <c r="R427" s="3244"/>
      <c r="S427" s="3244"/>
      <c r="T427" s="3244"/>
      <c r="U427" s="3244"/>
      <c r="V427" s="3244"/>
      <c r="W427" s="3244"/>
    </row>
    <row r="428" spans="1:23" ht="15.75" customHeight="1">
      <c r="A428" s="3244"/>
      <c r="B428" s="3244"/>
      <c r="C428" s="3244"/>
      <c r="D428" s="3244"/>
      <c r="E428" s="3244"/>
      <c r="F428" s="3244"/>
      <c r="G428" s="3244"/>
      <c r="H428" s="3328"/>
      <c r="I428" s="3244"/>
      <c r="J428" s="3244"/>
      <c r="K428" s="3244"/>
      <c r="L428" s="3244"/>
      <c r="M428" s="3244"/>
      <c r="N428" s="3244"/>
      <c r="O428" s="3244"/>
      <c r="P428" s="3244"/>
      <c r="Q428" s="3244"/>
      <c r="R428" s="3244"/>
      <c r="S428" s="3244"/>
      <c r="T428" s="3244"/>
      <c r="U428" s="3244"/>
      <c r="V428" s="3244"/>
      <c r="W428" s="3244"/>
    </row>
    <row r="429" spans="1:23" ht="15.75" customHeight="1">
      <c r="A429" s="3244"/>
      <c r="B429" s="3244"/>
      <c r="C429" s="3244"/>
      <c r="D429" s="3244"/>
      <c r="E429" s="3244"/>
      <c r="F429" s="3244"/>
      <c r="G429" s="3244"/>
      <c r="H429" s="3328"/>
      <c r="I429" s="3244"/>
      <c r="J429" s="3244"/>
      <c r="K429" s="3244"/>
      <c r="L429" s="3244"/>
      <c r="M429" s="3244"/>
      <c r="N429" s="3244"/>
      <c r="O429" s="3244"/>
      <c r="P429" s="3244"/>
      <c r="Q429" s="3244"/>
      <c r="R429" s="3244"/>
      <c r="S429" s="3244"/>
      <c r="T429" s="3244"/>
      <c r="U429" s="3244"/>
      <c r="V429" s="3244"/>
      <c r="W429" s="3244"/>
    </row>
    <row r="430" spans="1:23" ht="15.75" customHeight="1">
      <c r="A430" s="3244"/>
      <c r="B430" s="3244"/>
      <c r="C430" s="3244"/>
      <c r="D430" s="3244"/>
      <c r="E430" s="3244"/>
      <c r="F430" s="3244"/>
      <c r="G430" s="3244"/>
      <c r="H430" s="3328"/>
      <c r="I430" s="3244"/>
      <c r="J430" s="3244"/>
      <c r="K430" s="3244"/>
      <c r="L430" s="3244"/>
      <c r="M430" s="3244"/>
      <c r="N430" s="3244"/>
      <c r="O430" s="3244"/>
      <c r="P430" s="3244"/>
      <c r="Q430" s="3244"/>
      <c r="R430" s="3244"/>
      <c r="S430" s="3244"/>
      <c r="T430" s="3244"/>
      <c r="U430" s="3244"/>
      <c r="V430" s="3244"/>
      <c r="W430" s="3244"/>
    </row>
    <row r="431" spans="1:23" ht="15.75" customHeight="1">
      <c r="A431" s="3244"/>
      <c r="B431" s="3244"/>
      <c r="C431" s="3244"/>
      <c r="D431" s="3244"/>
      <c r="E431" s="3244"/>
      <c r="F431" s="3244"/>
      <c r="G431" s="3244"/>
      <c r="H431" s="3328"/>
      <c r="I431" s="3244"/>
      <c r="J431" s="3244"/>
      <c r="K431" s="3244"/>
      <c r="L431" s="3244"/>
      <c r="M431" s="3244"/>
      <c r="N431" s="3244"/>
      <c r="O431" s="3244"/>
      <c r="P431" s="3244"/>
      <c r="Q431" s="3244"/>
      <c r="R431" s="3244"/>
      <c r="S431" s="3244"/>
      <c r="T431" s="3244"/>
      <c r="U431" s="3244"/>
      <c r="V431" s="3244"/>
      <c r="W431" s="3244"/>
    </row>
    <row r="432" spans="1:23" ht="15.75" customHeight="1">
      <c r="A432" s="3244"/>
      <c r="B432" s="3244"/>
      <c r="C432" s="3244"/>
      <c r="D432" s="3244"/>
      <c r="E432" s="3244"/>
      <c r="F432" s="3244"/>
      <c r="G432" s="3244"/>
      <c r="H432" s="3328"/>
      <c r="I432" s="3244"/>
      <c r="J432" s="3244"/>
      <c r="K432" s="3244"/>
      <c r="L432" s="3244"/>
      <c r="M432" s="3244"/>
      <c r="N432" s="3244"/>
      <c r="O432" s="3244"/>
      <c r="P432" s="3244"/>
      <c r="Q432" s="3244"/>
      <c r="R432" s="3244"/>
      <c r="S432" s="3244"/>
      <c r="T432" s="3244"/>
      <c r="U432" s="3244"/>
      <c r="V432" s="3244"/>
      <c r="W432" s="3244"/>
    </row>
    <row r="433" spans="1:23" ht="15.75" customHeight="1">
      <c r="A433" s="3244"/>
      <c r="B433" s="3244"/>
      <c r="C433" s="3244"/>
      <c r="D433" s="3244"/>
      <c r="E433" s="3244"/>
      <c r="F433" s="3244"/>
      <c r="G433" s="3244"/>
      <c r="H433" s="3328"/>
      <c r="I433" s="3244"/>
      <c r="J433" s="3244"/>
      <c r="K433" s="3244"/>
      <c r="L433" s="3244"/>
      <c r="M433" s="3244"/>
      <c r="N433" s="3244"/>
      <c r="O433" s="3244"/>
      <c r="P433" s="3244"/>
      <c r="Q433" s="3244"/>
      <c r="R433" s="3244"/>
      <c r="S433" s="3244"/>
      <c r="T433" s="3244"/>
      <c r="U433" s="3244"/>
      <c r="V433" s="3244"/>
      <c r="W433" s="3244"/>
    </row>
    <row r="434" spans="1:23" ht="15.75" customHeight="1">
      <c r="A434" s="3244"/>
      <c r="B434" s="3244"/>
      <c r="C434" s="3244"/>
      <c r="D434" s="3244"/>
      <c r="E434" s="3244"/>
      <c r="F434" s="3244"/>
      <c r="G434" s="3244"/>
      <c r="H434" s="3328"/>
      <c r="I434" s="3244"/>
      <c r="J434" s="3244"/>
      <c r="K434" s="3244"/>
      <c r="L434" s="3244"/>
      <c r="M434" s="3244"/>
      <c r="N434" s="3244"/>
      <c r="O434" s="3244"/>
      <c r="P434" s="3244"/>
      <c r="Q434" s="3244"/>
      <c r="R434" s="3244"/>
      <c r="S434" s="3244"/>
      <c r="T434" s="3244"/>
      <c r="U434" s="3244"/>
      <c r="V434" s="3244"/>
      <c r="W434" s="3244"/>
    </row>
    <row r="435" spans="1:23" ht="15.75" customHeight="1">
      <c r="A435" s="3244"/>
      <c r="B435" s="3244"/>
      <c r="C435" s="3244"/>
      <c r="D435" s="3244"/>
      <c r="E435" s="3244"/>
      <c r="F435" s="3244"/>
      <c r="G435" s="3244"/>
      <c r="H435" s="3328"/>
      <c r="I435" s="3244"/>
      <c r="J435" s="3244"/>
      <c r="K435" s="3244"/>
      <c r="L435" s="3244"/>
      <c r="M435" s="3244"/>
      <c r="N435" s="3244"/>
      <c r="O435" s="3244"/>
      <c r="P435" s="3244"/>
      <c r="Q435" s="3244"/>
      <c r="R435" s="3244"/>
      <c r="S435" s="3244"/>
      <c r="T435" s="3244"/>
      <c r="U435" s="3244"/>
      <c r="V435" s="3244"/>
      <c r="W435" s="3244"/>
    </row>
    <row r="436" spans="1:23" ht="15.75" customHeight="1">
      <c r="A436" s="3244"/>
      <c r="B436" s="3244"/>
      <c r="C436" s="3244"/>
      <c r="D436" s="3244"/>
      <c r="E436" s="3244"/>
      <c r="F436" s="3244"/>
      <c r="G436" s="3244"/>
      <c r="H436" s="3328"/>
      <c r="I436" s="3244"/>
      <c r="J436" s="3244"/>
      <c r="K436" s="3244"/>
      <c r="L436" s="3244"/>
      <c r="M436" s="3244"/>
      <c r="N436" s="3244"/>
      <c r="O436" s="3244"/>
      <c r="P436" s="3244"/>
      <c r="Q436" s="3244"/>
      <c r="R436" s="3244"/>
      <c r="S436" s="3244"/>
      <c r="T436" s="3244"/>
      <c r="U436" s="3244"/>
      <c r="V436" s="3244"/>
      <c r="W436" s="3244"/>
    </row>
    <row r="437" spans="1:23" ht="15.75" customHeight="1">
      <c r="A437" s="3244"/>
      <c r="B437" s="3244"/>
      <c r="C437" s="3244"/>
      <c r="D437" s="3244"/>
      <c r="E437" s="3244"/>
      <c r="F437" s="3244"/>
      <c r="G437" s="3244"/>
      <c r="H437" s="3328"/>
      <c r="I437" s="3244"/>
      <c r="J437" s="3244"/>
      <c r="K437" s="3244"/>
      <c r="L437" s="3244"/>
      <c r="M437" s="3244"/>
      <c r="N437" s="3244"/>
      <c r="O437" s="3244"/>
      <c r="P437" s="3244"/>
      <c r="Q437" s="3244"/>
      <c r="R437" s="3244"/>
      <c r="S437" s="3244"/>
      <c r="T437" s="3244"/>
      <c r="U437" s="3244"/>
      <c r="V437" s="3244"/>
      <c r="W437" s="3244"/>
    </row>
    <row r="438" spans="1:23" ht="15.75" customHeight="1">
      <c r="A438" s="3244"/>
      <c r="B438" s="3244"/>
      <c r="C438" s="3244"/>
      <c r="D438" s="3244"/>
      <c r="E438" s="3244"/>
      <c r="F438" s="3244"/>
      <c r="G438" s="3244"/>
      <c r="H438" s="3328"/>
      <c r="I438" s="3244"/>
      <c r="J438" s="3244"/>
      <c r="K438" s="3244"/>
      <c r="L438" s="3244"/>
      <c r="M438" s="3244"/>
      <c r="N438" s="3244"/>
      <c r="O438" s="3244"/>
      <c r="P438" s="3244"/>
      <c r="Q438" s="3244"/>
      <c r="R438" s="3244"/>
      <c r="S438" s="3244"/>
      <c r="T438" s="3244"/>
      <c r="U438" s="3244"/>
      <c r="V438" s="3244"/>
      <c r="W438" s="3244"/>
    </row>
    <row r="439" spans="1:23" ht="15.75" customHeight="1">
      <c r="A439" s="3244"/>
      <c r="B439" s="3244"/>
      <c r="C439" s="3244"/>
      <c r="D439" s="3244"/>
      <c r="E439" s="3244"/>
      <c r="F439" s="3244"/>
      <c r="G439" s="3244"/>
      <c r="H439" s="3328"/>
      <c r="I439" s="3244"/>
      <c r="J439" s="3244"/>
      <c r="K439" s="3244"/>
      <c r="L439" s="3244"/>
      <c r="M439" s="3244"/>
      <c r="N439" s="3244"/>
      <c r="O439" s="3244"/>
      <c r="P439" s="3244"/>
      <c r="Q439" s="3244"/>
      <c r="R439" s="3244"/>
      <c r="S439" s="3244"/>
      <c r="T439" s="3244"/>
      <c r="U439" s="3244"/>
      <c r="V439" s="3244"/>
      <c r="W439" s="3244"/>
    </row>
    <row r="440" spans="1:23" ht="15.75" customHeight="1">
      <c r="A440" s="3244"/>
      <c r="B440" s="3244"/>
      <c r="C440" s="3244"/>
      <c r="D440" s="3244"/>
      <c r="E440" s="3244"/>
      <c r="F440" s="3244"/>
      <c r="G440" s="3244"/>
      <c r="H440" s="3328"/>
      <c r="I440" s="3244"/>
      <c r="J440" s="3244"/>
      <c r="K440" s="3244"/>
      <c r="L440" s="3244"/>
      <c r="M440" s="3244"/>
      <c r="N440" s="3244"/>
      <c r="O440" s="3244"/>
      <c r="P440" s="3244"/>
      <c r="Q440" s="3244"/>
      <c r="R440" s="3244"/>
      <c r="S440" s="3244"/>
      <c r="T440" s="3244"/>
      <c r="U440" s="3244"/>
      <c r="V440" s="3244"/>
      <c r="W440" s="3244"/>
    </row>
    <row r="441" spans="1:23" ht="15.75" customHeight="1">
      <c r="A441" s="3244"/>
      <c r="B441" s="3244"/>
      <c r="C441" s="3244"/>
      <c r="D441" s="3244"/>
      <c r="E441" s="3244"/>
      <c r="F441" s="3244"/>
      <c r="G441" s="3244"/>
      <c r="H441" s="3328"/>
      <c r="I441" s="3244"/>
      <c r="J441" s="3244"/>
      <c r="K441" s="3244"/>
      <c r="L441" s="3244"/>
      <c r="M441" s="3244"/>
      <c r="N441" s="3244"/>
      <c r="O441" s="3244"/>
      <c r="P441" s="3244"/>
      <c r="Q441" s="3244"/>
      <c r="R441" s="3244"/>
      <c r="S441" s="3244"/>
      <c r="T441" s="3244"/>
      <c r="U441" s="3244"/>
      <c r="V441" s="3244"/>
      <c r="W441" s="3244"/>
    </row>
    <row r="442" spans="1:23" ht="15.75" customHeight="1">
      <c r="A442" s="3244"/>
      <c r="B442" s="3244"/>
      <c r="C442" s="3244"/>
      <c r="D442" s="3244"/>
      <c r="E442" s="3244"/>
      <c r="F442" s="3244"/>
      <c r="G442" s="3244"/>
      <c r="H442" s="3328"/>
      <c r="I442" s="3244"/>
      <c r="J442" s="3244"/>
      <c r="K442" s="3244"/>
      <c r="L442" s="3244"/>
      <c r="M442" s="3244"/>
      <c r="N442" s="3244"/>
      <c r="O442" s="3244"/>
      <c r="P442" s="3244"/>
      <c r="Q442" s="3244"/>
      <c r="R442" s="3244"/>
      <c r="S442" s="3244"/>
      <c r="T442" s="3244"/>
      <c r="U442" s="3244"/>
      <c r="V442" s="3244"/>
      <c r="W442" s="3244"/>
    </row>
    <row r="443" spans="1:23" ht="15.75" customHeight="1">
      <c r="A443" s="3244"/>
      <c r="B443" s="3244"/>
      <c r="C443" s="3244"/>
      <c r="D443" s="3244"/>
      <c r="E443" s="3244"/>
      <c r="F443" s="3244"/>
      <c r="G443" s="3244"/>
      <c r="H443" s="3328"/>
      <c r="I443" s="3244"/>
      <c r="J443" s="3244"/>
      <c r="K443" s="3244"/>
      <c r="L443" s="3244"/>
      <c r="M443" s="3244"/>
      <c r="N443" s="3244"/>
      <c r="O443" s="3244"/>
      <c r="P443" s="3244"/>
      <c r="Q443" s="3244"/>
      <c r="R443" s="3244"/>
      <c r="S443" s="3244"/>
      <c r="T443" s="3244"/>
      <c r="U443" s="3244"/>
      <c r="V443" s="3244"/>
      <c r="W443" s="3244"/>
    </row>
    <row r="444" spans="1:23" ht="15.75" customHeight="1">
      <c r="A444" s="3244"/>
      <c r="B444" s="3244"/>
      <c r="C444" s="3244"/>
      <c r="D444" s="3244"/>
      <c r="E444" s="3244"/>
      <c r="F444" s="3244"/>
      <c r="G444" s="3244"/>
      <c r="H444" s="3328"/>
      <c r="I444" s="3244"/>
      <c r="J444" s="3244"/>
      <c r="K444" s="3244"/>
      <c r="L444" s="3244"/>
      <c r="M444" s="3244"/>
      <c r="N444" s="3244"/>
      <c r="O444" s="3244"/>
      <c r="P444" s="3244"/>
      <c r="Q444" s="3244"/>
      <c r="R444" s="3244"/>
      <c r="S444" s="3244"/>
      <c r="T444" s="3244"/>
      <c r="U444" s="3244"/>
      <c r="V444" s="3244"/>
      <c r="W444" s="3244"/>
    </row>
    <row r="445" spans="1:23" ht="15.75" customHeight="1">
      <c r="A445" s="3244"/>
      <c r="B445" s="3244"/>
      <c r="C445" s="3244"/>
      <c r="D445" s="3244"/>
      <c r="E445" s="3244"/>
      <c r="F445" s="3244"/>
      <c r="G445" s="3244"/>
      <c r="H445" s="3328"/>
      <c r="I445" s="3244"/>
      <c r="J445" s="3244"/>
      <c r="K445" s="3244"/>
      <c r="L445" s="3244"/>
      <c r="M445" s="3244"/>
      <c r="N445" s="3244"/>
      <c r="O445" s="3244"/>
      <c r="P445" s="3244"/>
      <c r="Q445" s="3244"/>
      <c r="R445" s="3244"/>
      <c r="S445" s="3244"/>
      <c r="T445" s="3244"/>
      <c r="U445" s="3244"/>
      <c r="V445" s="3244"/>
      <c r="W445" s="3244"/>
    </row>
    <row r="446" spans="1:23" ht="15.75" customHeight="1">
      <c r="A446" s="3244"/>
      <c r="B446" s="3244"/>
      <c r="C446" s="3244"/>
      <c r="D446" s="3244"/>
      <c r="E446" s="3244"/>
      <c r="F446" s="3244"/>
      <c r="G446" s="3244"/>
      <c r="H446" s="3328"/>
      <c r="I446" s="3244"/>
      <c r="J446" s="3244"/>
      <c r="K446" s="3244"/>
      <c r="L446" s="3244"/>
      <c r="M446" s="3244"/>
      <c r="N446" s="3244"/>
      <c r="O446" s="3244"/>
      <c r="P446" s="3244"/>
      <c r="Q446" s="3244"/>
      <c r="R446" s="3244"/>
      <c r="S446" s="3244"/>
      <c r="T446" s="3244"/>
      <c r="U446" s="3244"/>
      <c r="V446" s="3244"/>
      <c r="W446" s="3244"/>
    </row>
    <row r="447" spans="1:23" ht="15.75" customHeight="1">
      <c r="A447" s="3244"/>
      <c r="B447" s="3244"/>
      <c r="C447" s="3244"/>
      <c r="D447" s="3244"/>
      <c r="E447" s="3244"/>
      <c r="F447" s="3244"/>
      <c r="G447" s="3244"/>
      <c r="H447" s="3328"/>
      <c r="I447" s="3244"/>
      <c r="J447" s="3244"/>
      <c r="K447" s="3244"/>
      <c r="L447" s="3244"/>
      <c r="M447" s="3244"/>
      <c r="N447" s="3244"/>
      <c r="O447" s="3244"/>
      <c r="P447" s="3244"/>
      <c r="Q447" s="3244"/>
      <c r="R447" s="3244"/>
      <c r="S447" s="3244"/>
      <c r="T447" s="3244"/>
      <c r="U447" s="3244"/>
      <c r="V447" s="3244"/>
      <c r="W447" s="3244"/>
    </row>
    <row r="448" spans="1:23" ht="15.75" customHeight="1">
      <c r="A448" s="3244"/>
      <c r="B448" s="3244"/>
      <c r="C448" s="3244"/>
      <c r="D448" s="3244"/>
      <c r="E448" s="3244"/>
      <c r="F448" s="3244"/>
      <c r="G448" s="3244"/>
      <c r="H448" s="3328"/>
      <c r="I448" s="3244"/>
      <c r="J448" s="3244"/>
      <c r="K448" s="3244"/>
      <c r="L448" s="3244"/>
      <c r="M448" s="3244"/>
      <c r="N448" s="3244"/>
      <c r="O448" s="3244"/>
      <c r="P448" s="3244"/>
      <c r="Q448" s="3244"/>
      <c r="R448" s="3244"/>
      <c r="S448" s="3244"/>
      <c r="T448" s="3244"/>
      <c r="U448" s="3244"/>
      <c r="V448" s="3244"/>
      <c r="W448" s="3244"/>
    </row>
    <row r="449" spans="1:23" ht="15.75" customHeight="1">
      <c r="A449" s="3244"/>
      <c r="B449" s="3244"/>
      <c r="C449" s="3244"/>
      <c r="D449" s="3244"/>
      <c r="E449" s="3244"/>
      <c r="F449" s="3244"/>
      <c r="G449" s="3244"/>
      <c r="H449" s="3328"/>
      <c r="I449" s="3244"/>
      <c r="J449" s="3244"/>
      <c r="K449" s="3244"/>
      <c r="L449" s="3244"/>
      <c r="M449" s="3244"/>
      <c r="N449" s="3244"/>
      <c r="O449" s="3244"/>
      <c r="P449" s="3244"/>
      <c r="Q449" s="3244"/>
      <c r="R449" s="3244"/>
      <c r="S449" s="3244"/>
      <c r="T449" s="3244"/>
      <c r="U449" s="3244"/>
      <c r="V449" s="3244"/>
      <c r="W449" s="3244"/>
    </row>
    <row r="450" spans="1:23" ht="15.75" customHeight="1">
      <c r="A450" s="3244"/>
      <c r="B450" s="3244"/>
      <c r="C450" s="3244"/>
      <c r="D450" s="3244"/>
      <c r="E450" s="3244"/>
      <c r="F450" s="3244"/>
      <c r="G450" s="3244"/>
      <c r="H450" s="3328"/>
      <c r="I450" s="3244"/>
      <c r="J450" s="3244"/>
      <c r="K450" s="3244"/>
      <c r="L450" s="3244"/>
      <c r="M450" s="3244"/>
      <c r="N450" s="3244"/>
      <c r="O450" s="3244"/>
      <c r="P450" s="3244"/>
      <c r="Q450" s="3244"/>
      <c r="R450" s="3244"/>
      <c r="S450" s="3244"/>
      <c r="T450" s="3244"/>
      <c r="U450" s="3244"/>
      <c r="V450" s="3244"/>
      <c r="W450" s="3244"/>
    </row>
    <row r="451" spans="1:23" ht="15.75" customHeight="1">
      <c r="A451" s="3244"/>
      <c r="B451" s="3244"/>
      <c r="C451" s="3244"/>
      <c r="D451" s="3244"/>
      <c r="E451" s="3244"/>
      <c r="F451" s="3244"/>
      <c r="G451" s="3244"/>
      <c r="H451" s="3328"/>
      <c r="I451" s="3244"/>
      <c r="J451" s="3244"/>
      <c r="K451" s="3244"/>
      <c r="L451" s="3244"/>
      <c r="M451" s="3244"/>
      <c r="N451" s="3244"/>
      <c r="O451" s="3244"/>
      <c r="P451" s="3244"/>
      <c r="Q451" s="3244"/>
      <c r="R451" s="3244"/>
      <c r="S451" s="3244"/>
      <c r="T451" s="3244"/>
      <c r="U451" s="3244"/>
      <c r="V451" s="3244"/>
      <c r="W451" s="3244"/>
    </row>
    <row r="452" spans="1:23" ht="15.75" customHeight="1">
      <c r="A452" s="3244"/>
      <c r="B452" s="3244"/>
      <c r="C452" s="3244"/>
      <c r="D452" s="3244"/>
      <c r="E452" s="3244"/>
      <c r="F452" s="3244"/>
      <c r="G452" s="3244"/>
      <c r="H452" s="3328"/>
      <c r="I452" s="3244"/>
      <c r="J452" s="3244"/>
      <c r="K452" s="3244"/>
      <c r="L452" s="3244"/>
      <c r="M452" s="3244"/>
      <c r="N452" s="3244"/>
      <c r="O452" s="3244"/>
      <c r="P452" s="3244"/>
      <c r="Q452" s="3244"/>
      <c r="R452" s="3244"/>
      <c r="S452" s="3244"/>
      <c r="T452" s="3244"/>
      <c r="U452" s="3244"/>
      <c r="V452" s="3244"/>
      <c r="W452" s="3244"/>
    </row>
    <row r="453" spans="1:23" ht="15.75" customHeight="1">
      <c r="A453" s="3244"/>
      <c r="B453" s="3244"/>
      <c r="C453" s="3244"/>
      <c r="D453" s="3244"/>
      <c r="E453" s="3244"/>
      <c r="F453" s="3244"/>
      <c r="G453" s="3244"/>
      <c r="H453" s="3328"/>
      <c r="I453" s="3244"/>
      <c r="J453" s="3244"/>
      <c r="K453" s="3244"/>
      <c r="L453" s="3244"/>
      <c r="M453" s="3244"/>
      <c r="N453" s="3244"/>
      <c r="O453" s="3244"/>
      <c r="P453" s="3244"/>
      <c r="Q453" s="3244"/>
      <c r="R453" s="3244"/>
      <c r="S453" s="3244"/>
      <c r="T453" s="3244"/>
      <c r="U453" s="3244"/>
      <c r="V453" s="3244"/>
      <c r="W453" s="3244"/>
    </row>
    <row r="454" spans="1:23" ht="15.75" customHeight="1">
      <c r="A454" s="3244"/>
      <c r="B454" s="3244"/>
      <c r="C454" s="3244"/>
      <c r="D454" s="3244"/>
      <c r="E454" s="3244"/>
      <c r="F454" s="3244"/>
      <c r="G454" s="3244"/>
      <c r="H454" s="3328"/>
      <c r="I454" s="3244"/>
      <c r="J454" s="3244"/>
      <c r="K454" s="3244"/>
      <c r="L454" s="3244"/>
      <c r="M454" s="3244"/>
      <c r="N454" s="3244"/>
      <c r="O454" s="3244"/>
      <c r="P454" s="3244"/>
      <c r="Q454" s="3244"/>
      <c r="R454" s="3244"/>
      <c r="S454" s="3244"/>
      <c r="T454" s="3244"/>
      <c r="U454" s="3244"/>
      <c r="V454" s="3244"/>
      <c r="W454" s="3244"/>
    </row>
    <row r="455" spans="1:23" ht="15.75" customHeight="1">
      <c r="A455" s="3244"/>
      <c r="B455" s="3244"/>
      <c r="C455" s="3244"/>
      <c r="D455" s="3244"/>
      <c r="E455" s="3244"/>
      <c r="F455" s="3244"/>
      <c r="G455" s="3244"/>
      <c r="H455" s="3328"/>
      <c r="I455" s="3244"/>
      <c r="J455" s="3244"/>
      <c r="K455" s="3244"/>
      <c r="L455" s="3244"/>
      <c r="M455" s="3244"/>
      <c r="N455" s="3244"/>
      <c r="O455" s="3244"/>
      <c r="P455" s="3244"/>
      <c r="Q455" s="3244"/>
      <c r="R455" s="3244"/>
      <c r="S455" s="3244"/>
      <c r="T455" s="3244"/>
      <c r="U455" s="3244"/>
      <c r="V455" s="3244"/>
      <c r="W455" s="3244"/>
    </row>
    <row r="456" spans="1:23" ht="15.75" customHeight="1">
      <c r="A456" s="3244"/>
      <c r="B456" s="3244"/>
      <c r="C456" s="3244"/>
      <c r="D456" s="3244"/>
      <c r="E456" s="3244"/>
      <c r="F456" s="3244"/>
      <c r="G456" s="3244"/>
      <c r="H456" s="3328"/>
      <c r="I456" s="3244"/>
      <c r="J456" s="3244"/>
      <c r="K456" s="3244"/>
      <c r="L456" s="3244"/>
      <c r="M456" s="3244"/>
      <c r="N456" s="3244"/>
      <c r="O456" s="3244"/>
      <c r="P456" s="3244"/>
      <c r="Q456" s="3244"/>
      <c r="R456" s="3244"/>
      <c r="S456" s="3244"/>
      <c r="T456" s="3244"/>
      <c r="U456" s="3244"/>
      <c r="V456" s="3244"/>
      <c r="W456" s="3244"/>
    </row>
    <row r="457" spans="1:23" ht="15.75" customHeight="1">
      <c r="A457" s="3244"/>
      <c r="B457" s="3244"/>
      <c r="C457" s="3244"/>
      <c r="D457" s="3244"/>
      <c r="E457" s="3244"/>
      <c r="F457" s="3244"/>
      <c r="G457" s="3244"/>
      <c r="H457" s="3328"/>
      <c r="I457" s="3244"/>
      <c r="J457" s="3244"/>
      <c r="K457" s="3244"/>
      <c r="L457" s="3244"/>
      <c r="M457" s="3244"/>
      <c r="N457" s="3244"/>
      <c r="O457" s="3244"/>
      <c r="P457" s="3244"/>
      <c r="Q457" s="3244"/>
      <c r="R457" s="3244"/>
      <c r="S457" s="3244"/>
      <c r="T457" s="3244"/>
      <c r="U457" s="3244"/>
      <c r="V457" s="3244"/>
      <c r="W457" s="3244"/>
    </row>
    <row r="458" spans="1:23" ht="15.75" customHeight="1">
      <c r="A458" s="3244"/>
      <c r="B458" s="3244"/>
      <c r="C458" s="3244"/>
      <c r="D458" s="3244"/>
      <c r="E458" s="3244"/>
      <c r="F458" s="3244"/>
      <c r="G458" s="3244"/>
      <c r="H458" s="3328"/>
      <c r="I458" s="3244"/>
      <c r="J458" s="3244"/>
      <c r="K458" s="3244"/>
      <c r="L458" s="3244"/>
      <c r="M458" s="3244"/>
      <c r="N458" s="3244"/>
      <c r="O458" s="3244"/>
      <c r="P458" s="3244"/>
      <c r="Q458" s="3244"/>
      <c r="R458" s="3244"/>
      <c r="S458" s="3244"/>
      <c r="T458" s="3244"/>
      <c r="U458" s="3244"/>
      <c r="V458" s="3244"/>
      <c r="W458" s="3244"/>
    </row>
    <row r="459" spans="1:23" ht="15.75" customHeight="1">
      <c r="A459" s="3244"/>
      <c r="B459" s="3244"/>
      <c r="C459" s="3244"/>
      <c r="D459" s="3244"/>
      <c r="E459" s="3244"/>
      <c r="F459" s="3244"/>
      <c r="G459" s="3244"/>
      <c r="H459" s="3328"/>
      <c r="I459" s="3244"/>
      <c r="J459" s="3244"/>
      <c r="K459" s="3244"/>
      <c r="L459" s="3244"/>
      <c r="M459" s="3244"/>
      <c r="N459" s="3244"/>
      <c r="O459" s="3244"/>
      <c r="P459" s="3244"/>
      <c r="Q459" s="3244"/>
      <c r="R459" s="3244"/>
      <c r="S459" s="3244"/>
      <c r="T459" s="3244"/>
      <c r="U459" s="3244"/>
      <c r="V459" s="3244"/>
      <c r="W459" s="3244"/>
    </row>
    <row r="460" spans="1:23" ht="15.75" customHeight="1">
      <c r="A460" s="3244"/>
      <c r="B460" s="3244"/>
      <c r="C460" s="3244"/>
      <c r="D460" s="3244"/>
      <c r="E460" s="3244"/>
      <c r="F460" s="3244"/>
      <c r="G460" s="3244"/>
      <c r="H460" s="3328"/>
      <c r="I460" s="3244"/>
      <c r="J460" s="3244"/>
      <c r="K460" s="3244"/>
      <c r="L460" s="3244"/>
      <c r="M460" s="3244"/>
      <c r="N460" s="3244"/>
      <c r="O460" s="3244"/>
      <c r="P460" s="3244"/>
      <c r="Q460" s="3244"/>
      <c r="R460" s="3244"/>
      <c r="S460" s="3244"/>
      <c r="T460" s="3244"/>
      <c r="U460" s="3244"/>
      <c r="V460" s="3244"/>
      <c r="W460" s="3244"/>
    </row>
    <row r="461" spans="1:23" ht="15.75" customHeight="1">
      <c r="A461" s="3244"/>
      <c r="B461" s="3244"/>
      <c r="C461" s="3244"/>
      <c r="D461" s="3244"/>
      <c r="E461" s="3244"/>
      <c r="F461" s="3244"/>
      <c r="G461" s="3244"/>
      <c r="H461" s="3328"/>
      <c r="I461" s="3244"/>
      <c r="J461" s="3244"/>
      <c r="K461" s="3244"/>
      <c r="L461" s="3244"/>
      <c r="M461" s="3244"/>
      <c r="N461" s="3244"/>
      <c r="O461" s="3244"/>
      <c r="P461" s="3244"/>
      <c r="Q461" s="3244"/>
      <c r="R461" s="3244"/>
      <c r="S461" s="3244"/>
      <c r="T461" s="3244"/>
      <c r="U461" s="3244"/>
      <c r="V461" s="3244"/>
      <c r="W461" s="3244"/>
    </row>
    <row r="462" spans="1:23" ht="15.75" customHeight="1">
      <c r="A462" s="3244"/>
      <c r="B462" s="3244"/>
      <c r="C462" s="3244"/>
      <c r="D462" s="3244"/>
      <c r="E462" s="3244"/>
      <c r="F462" s="3244"/>
      <c r="G462" s="3244"/>
      <c r="H462" s="3328"/>
      <c r="I462" s="3244"/>
      <c r="J462" s="3244"/>
      <c r="K462" s="3244"/>
      <c r="L462" s="3244"/>
      <c r="M462" s="3244"/>
      <c r="N462" s="3244"/>
      <c r="O462" s="3244"/>
      <c r="P462" s="3244"/>
      <c r="Q462" s="3244"/>
      <c r="R462" s="3244"/>
      <c r="S462" s="3244"/>
      <c r="T462" s="3244"/>
      <c r="U462" s="3244"/>
      <c r="V462" s="3244"/>
      <c r="W462" s="3244"/>
    </row>
    <row r="463" spans="1:23" ht="15.75" customHeight="1">
      <c r="A463" s="3244"/>
      <c r="B463" s="3244"/>
      <c r="C463" s="3244"/>
      <c r="D463" s="3244"/>
      <c r="E463" s="3244"/>
      <c r="F463" s="3244"/>
      <c r="G463" s="3244"/>
      <c r="H463" s="3328"/>
      <c r="I463" s="3244"/>
      <c r="J463" s="3244"/>
      <c r="K463" s="3244"/>
      <c r="L463" s="3244"/>
      <c r="M463" s="3244"/>
      <c r="N463" s="3244"/>
      <c r="O463" s="3244"/>
      <c r="P463" s="3244"/>
      <c r="Q463" s="3244"/>
      <c r="R463" s="3244"/>
      <c r="S463" s="3244"/>
      <c r="T463" s="3244"/>
      <c r="U463" s="3244"/>
      <c r="V463" s="3244"/>
      <c r="W463" s="3244"/>
    </row>
    <row r="464" spans="1:23" ht="15.75" customHeight="1">
      <c r="A464" s="3244"/>
      <c r="B464" s="3244"/>
      <c r="C464" s="3244"/>
      <c r="D464" s="3244"/>
      <c r="E464" s="3244"/>
      <c r="F464" s="3244"/>
      <c r="G464" s="3244"/>
      <c r="H464" s="3328"/>
      <c r="I464" s="3244"/>
      <c r="J464" s="3244"/>
      <c r="K464" s="3244"/>
      <c r="L464" s="3244"/>
      <c r="M464" s="3244"/>
      <c r="N464" s="3244"/>
      <c r="O464" s="3244"/>
      <c r="P464" s="3244"/>
      <c r="Q464" s="3244"/>
      <c r="R464" s="3244"/>
      <c r="S464" s="3244"/>
      <c r="T464" s="3244"/>
      <c r="U464" s="3244"/>
      <c r="V464" s="3244"/>
      <c r="W464" s="3244"/>
    </row>
    <row r="465" spans="1:23" ht="15.75" customHeight="1">
      <c r="A465" s="3244"/>
      <c r="B465" s="3244"/>
      <c r="C465" s="3244"/>
      <c r="D465" s="3244"/>
      <c r="E465" s="3244"/>
      <c r="F465" s="3244"/>
      <c r="G465" s="3244"/>
      <c r="H465" s="3328"/>
      <c r="I465" s="3244"/>
      <c r="J465" s="3244"/>
      <c r="K465" s="3244"/>
      <c r="L465" s="3244"/>
      <c r="M465" s="3244"/>
      <c r="N465" s="3244"/>
      <c r="O465" s="3244"/>
      <c r="P465" s="3244"/>
      <c r="Q465" s="3244"/>
      <c r="R465" s="3244"/>
      <c r="S465" s="3244"/>
      <c r="T465" s="3244"/>
      <c r="U465" s="3244"/>
      <c r="V465" s="3244"/>
      <c r="W465" s="3244"/>
    </row>
    <row r="466" spans="1:23" ht="15.75" customHeight="1">
      <c r="A466" s="3244"/>
      <c r="B466" s="3244"/>
      <c r="C466" s="3244"/>
      <c r="D466" s="3244"/>
      <c r="E466" s="3244"/>
      <c r="F466" s="3244"/>
      <c r="G466" s="3244"/>
      <c r="H466" s="3328"/>
      <c r="I466" s="3244"/>
      <c r="J466" s="3244"/>
      <c r="K466" s="3244"/>
      <c r="L466" s="3244"/>
      <c r="M466" s="3244"/>
      <c r="N466" s="3244"/>
      <c r="O466" s="3244"/>
      <c r="P466" s="3244"/>
      <c r="Q466" s="3244"/>
      <c r="R466" s="3244"/>
      <c r="S466" s="3244"/>
      <c r="T466" s="3244"/>
      <c r="U466" s="3244"/>
      <c r="V466" s="3244"/>
      <c r="W466" s="3244"/>
    </row>
    <row r="467" spans="1:23" ht="15.75" customHeight="1">
      <c r="A467" s="3244"/>
      <c r="B467" s="3244"/>
      <c r="C467" s="3244"/>
      <c r="D467" s="3244"/>
      <c r="E467" s="3244"/>
      <c r="F467" s="3244"/>
      <c r="G467" s="3244"/>
      <c r="H467" s="3328"/>
      <c r="I467" s="3244"/>
      <c r="J467" s="3244"/>
      <c r="K467" s="3244"/>
      <c r="L467" s="3244"/>
      <c r="M467" s="3244"/>
      <c r="N467" s="3244"/>
      <c r="O467" s="3244"/>
      <c r="P467" s="3244"/>
      <c r="Q467" s="3244"/>
      <c r="R467" s="3244"/>
      <c r="S467" s="3244"/>
      <c r="T467" s="3244"/>
      <c r="U467" s="3244"/>
      <c r="V467" s="3244"/>
      <c r="W467" s="3244"/>
    </row>
    <row r="468" spans="1:23" ht="15.75" customHeight="1">
      <c r="A468" s="3244"/>
      <c r="B468" s="3244"/>
      <c r="C468" s="3244"/>
      <c r="D468" s="3244"/>
      <c r="E468" s="3244"/>
      <c r="F468" s="3244"/>
      <c r="G468" s="3244"/>
      <c r="H468" s="3328"/>
      <c r="I468" s="3244"/>
      <c r="J468" s="3244"/>
      <c r="K468" s="3244"/>
      <c r="L468" s="3244"/>
      <c r="M468" s="3244"/>
      <c r="N468" s="3244"/>
      <c r="O468" s="3244"/>
      <c r="P468" s="3244"/>
      <c r="Q468" s="3244"/>
      <c r="R468" s="3244"/>
      <c r="S468" s="3244"/>
      <c r="T468" s="3244"/>
      <c r="U468" s="3244"/>
      <c r="V468" s="3244"/>
      <c r="W468" s="3244"/>
    </row>
    <row r="469" spans="1:23" ht="15.75" customHeight="1">
      <c r="A469" s="3244"/>
      <c r="B469" s="3244"/>
      <c r="C469" s="3244"/>
      <c r="D469" s="3244"/>
      <c r="E469" s="3244"/>
      <c r="F469" s="3244"/>
      <c r="G469" s="3244"/>
      <c r="H469" s="3328"/>
      <c r="I469" s="3244"/>
      <c r="J469" s="3244"/>
      <c r="K469" s="3244"/>
      <c r="L469" s="3244"/>
      <c r="M469" s="3244"/>
      <c r="N469" s="3244"/>
      <c r="O469" s="3244"/>
      <c r="P469" s="3244"/>
      <c r="Q469" s="3244"/>
      <c r="R469" s="3244"/>
      <c r="S469" s="3244"/>
      <c r="T469" s="3244"/>
      <c r="U469" s="3244"/>
      <c r="V469" s="3244"/>
      <c r="W469" s="3244"/>
    </row>
    <row r="470" spans="1:23" ht="15.75" customHeight="1">
      <c r="A470" s="3244"/>
      <c r="B470" s="3244"/>
      <c r="C470" s="3244"/>
      <c r="D470" s="3244"/>
      <c r="E470" s="3244"/>
      <c r="F470" s="3244"/>
      <c r="G470" s="3244"/>
      <c r="H470" s="3328"/>
      <c r="I470" s="3244"/>
      <c r="J470" s="3244"/>
      <c r="K470" s="3244"/>
      <c r="L470" s="3244"/>
      <c r="M470" s="3244"/>
      <c r="N470" s="3244"/>
      <c r="O470" s="3244"/>
      <c r="P470" s="3244"/>
      <c r="Q470" s="3244"/>
      <c r="R470" s="3244"/>
      <c r="S470" s="3244"/>
      <c r="T470" s="3244"/>
      <c r="U470" s="3244"/>
      <c r="V470" s="3244"/>
      <c r="W470" s="3244"/>
    </row>
    <row r="471" spans="1:23" ht="15.75" customHeight="1">
      <c r="A471" s="3244"/>
      <c r="B471" s="3244"/>
      <c r="C471" s="3244"/>
      <c r="D471" s="3244"/>
      <c r="E471" s="3244"/>
      <c r="F471" s="3244"/>
      <c r="G471" s="3244"/>
      <c r="H471" s="3328"/>
      <c r="I471" s="3244"/>
      <c r="J471" s="3244"/>
      <c r="K471" s="3244"/>
      <c r="L471" s="3244"/>
      <c r="M471" s="3244"/>
      <c r="N471" s="3244"/>
      <c r="O471" s="3244"/>
      <c r="P471" s="3244"/>
      <c r="Q471" s="3244"/>
      <c r="R471" s="3244"/>
      <c r="S471" s="3244"/>
      <c r="T471" s="3244"/>
      <c r="U471" s="3244"/>
      <c r="V471" s="3244"/>
      <c r="W471" s="3244"/>
    </row>
    <row r="472" spans="1:23" ht="15.75" customHeight="1">
      <c r="A472" s="3244"/>
      <c r="B472" s="3244"/>
      <c r="C472" s="3244"/>
      <c r="D472" s="3244"/>
      <c r="E472" s="3244"/>
      <c r="F472" s="3244"/>
      <c r="G472" s="3244"/>
      <c r="H472" s="3328"/>
      <c r="I472" s="3244"/>
      <c r="J472" s="3244"/>
      <c r="K472" s="3244"/>
      <c r="L472" s="3244"/>
      <c r="M472" s="3244"/>
      <c r="N472" s="3244"/>
      <c r="O472" s="3244"/>
      <c r="P472" s="3244"/>
      <c r="Q472" s="3244"/>
      <c r="R472" s="3244"/>
      <c r="S472" s="3244"/>
      <c r="T472" s="3244"/>
      <c r="U472" s="3244"/>
      <c r="V472" s="3244"/>
      <c r="W472" s="3244"/>
    </row>
    <row r="473" spans="1:23" ht="15.75" customHeight="1">
      <c r="A473" s="3244"/>
      <c r="B473" s="3244"/>
      <c r="C473" s="3244"/>
      <c r="D473" s="3244"/>
      <c r="E473" s="3244"/>
      <c r="F473" s="3244"/>
      <c r="G473" s="3244"/>
      <c r="H473" s="3328"/>
      <c r="I473" s="3244"/>
      <c r="J473" s="3244"/>
      <c r="K473" s="3244"/>
      <c r="L473" s="3244"/>
      <c r="M473" s="3244"/>
      <c r="N473" s="3244"/>
      <c r="O473" s="3244"/>
      <c r="P473" s="3244"/>
      <c r="Q473" s="3244"/>
      <c r="R473" s="3244"/>
      <c r="S473" s="3244"/>
      <c r="T473" s="3244"/>
      <c r="U473" s="3244"/>
      <c r="V473" s="3244"/>
      <c r="W473" s="3244"/>
    </row>
    <row r="474" spans="1:23" ht="15.75" customHeight="1">
      <c r="A474" s="3244"/>
      <c r="B474" s="3244"/>
      <c r="C474" s="3244"/>
      <c r="D474" s="3244"/>
      <c r="E474" s="3244"/>
      <c r="F474" s="3244"/>
      <c r="G474" s="3244"/>
      <c r="H474" s="3328"/>
      <c r="I474" s="3244"/>
      <c r="J474" s="3244"/>
      <c r="K474" s="3244"/>
      <c r="L474" s="3244"/>
      <c r="M474" s="3244"/>
      <c r="N474" s="3244"/>
      <c r="O474" s="3244"/>
      <c r="P474" s="3244"/>
      <c r="Q474" s="3244"/>
      <c r="R474" s="3244"/>
      <c r="S474" s="3244"/>
      <c r="T474" s="3244"/>
      <c r="U474" s="3244"/>
      <c r="V474" s="3244"/>
      <c r="W474" s="3244"/>
    </row>
    <row r="475" spans="1:23" ht="15.75" customHeight="1">
      <c r="A475" s="3244"/>
      <c r="B475" s="3244"/>
      <c r="C475" s="3244"/>
      <c r="D475" s="3244"/>
      <c r="E475" s="3244"/>
      <c r="F475" s="3244"/>
      <c r="G475" s="3244"/>
      <c r="H475" s="3328"/>
      <c r="I475" s="3244"/>
      <c r="J475" s="3244"/>
      <c r="K475" s="3244"/>
      <c r="L475" s="3244"/>
      <c r="M475" s="3244"/>
      <c r="N475" s="3244"/>
      <c r="O475" s="3244"/>
      <c r="P475" s="3244"/>
      <c r="Q475" s="3244"/>
      <c r="R475" s="3244"/>
      <c r="S475" s="3244"/>
      <c r="T475" s="3244"/>
      <c r="U475" s="3244"/>
      <c r="V475" s="3244"/>
      <c r="W475" s="3244"/>
    </row>
    <row r="476" spans="1:23" ht="15.75" customHeight="1">
      <c r="A476" s="3244"/>
      <c r="B476" s="3244"/>
      <c r="C476" s="3244"/>
      <c r="D476" s="3244"/>
      <c r="E476" s="3244"/>
      <c r="F476" s="3244"/>
      <c r="G476" s="3244"/>
      <c r="H476" s="3328"/>
      <c r="I476" s="3244"/>
      <c r="J476" s="3244"/>
      <c r="K476" s="3244"/>
      <c r="L476" s="3244"/>
      <c r="M476" s="3244"/>
      <c r="N476" s="3244"/>
      <c r="O476" s="3244"/>
      <c r="P476" s="3244"/>
      <c r="Q476" s="3244"/>
      <c r="R476" s="3244"/>
      <c r="S476" s="3244"/>
      <c r="T476" s="3244"/>
      <c r="U476" s="3244"/>
      <c r="V476" s="3244"/>
      <c r="W476" s="3244"/>
    </row>
    <row r="477" spans="1:23" ht="15.75" customHeight="1">
      <c r="A477" s="3244"/>
      <c r="B477" s="3244"/>
      <c r="C477" s="3244"/>
      <c r="D477" s="3244"/>
      <c r="E477" s="3244"/>
      <c r="F477" s="3244"/>
      <c r="G477" s="3244"/>
      <c r="H477" s="3328"/>
      <c r="I477" s="3244"/>
      <c r="J477" s="3244"/>
      <c r="K477" s="3244"/>
      <c r="L477" s="3244"/>
      <c r="M477" s="3244"/>
      <c r="N477" s="3244"/>
      <c r="O477" s="3244"/>
      <c r="P477" s="3244"/>
      <c r="Q477" s="3244"/>
      <c r="R477" s="3244"/>
      <c r="S477" s="3244"/>
      <c r="T477" s="3244"/>
      <c r="U477" s="3244"/>
      <c r="V477" s="3244"/>
      <c r="W477" s="3244"/>
    </row>
    <row r="478" spans="1:23" ht="15.75" customHeight="1">
      <c r="A478" s="3244"/>
      <c r="B478" s="3244"/>
      <c r="C478" s="3244"/>
      <c r="D478" s="3244"/>
      <c r="E478" s="3244"/>
      <c r="F478" s="3244"/>
      <c r="G478" s="3244"/>
      <c r="H478" s="3328"/>
      <c r="I478" s="3244"/>
      <c r="J478" s="3244"/>
      <c r="K478" s="3244"/>
      <c r="L478" s="3244"/>
      <c r="M478" s="3244"/>
      <c r="N478" s="3244"/>
      <c r="O478" s="3244"/>
      <c r="P478" s="3244"/>
      <c r="Q478" s="3244"/>
      <c r="R478" s="3244"/>
      <c r="S478" s="3244"/>
      <c r="T478" s="3244"/>
      <c r="U478" s="3244"/>
      <c r="V478" s="3244"/>
      <c r="W478" s="3244"/>
    </row>
    <row r="479" spans="1:23" ht="15.75" customHeight="1">
      <c r="A479" s="3244"/>
      <c r="B479" s="3244"/>
      <c r="C479" s="3244"/>
      <c r="D479" s="3244"/>
      <c r="E479" s="3244"/>
      <c r="F479" s="3244"/>
      <c r="G479" s="3244"/>
      <c r="H479" s="3328"/>
      <c r="I479" s="3244"/>
      <c r="J479" s="3244"/>
      <c r="K479" s="3244"/>
      <c r="L479" s="3244"/>
      <c r="M479" s="3244"/>
      <c r="N479" s="3244"/>
      <c r="O479" s="3244"/>
      <c r="P479" s="3244"/>
      <c r="Q479" s="3244"/>
      <c r="R479" s="3244"/>
      <c r="S479" s="3244"/>
      <c r="T479" s="3244"/>
      <c r="U479" s="3244"/>
      <c r="V479" s="3244"/>
      <c r="W479" s="3244"/>
    </row>
    <row r="480" spans="1:23" ht="15.75" customHeight="1">
      <c r="A480" s="3244"/>
      <c r="B480" s="3244"/>
      <c r="C480" s="3244"/>
      <c r="D480" s="3244"/>
      <c r="E480" s="3244"/>
      <c r="F480" s="3244"/>
      <c r="G480" s="3244"/>
      <c r="H480" s="3328"/>
      <c r="I480" s="3244"/>
      <c r="J480" s="3244"/>
      <c r="K480" s="3244"/>
      <c r="L480" s="3244"/>
      <c r="M480" s="3244"/>
      <c r="N480" s="3244"/>
      <c r="O480" s="3244"/>
      <c r="P480" s="3244"/>
      <c r="Q480" s="3244"/>
      <c r="R480" s="3244"/>
      <c r="S480" s="3244"/>
      <c r="T480" s="3244"/>
      <c r="U480" s="3244"/>
      <c r="V480" s="3244"/>
      <c r="W480" s="3244"/>
    </row>
    <row r="481" spans="1:23" ht="15.75" customHeight="1">
      <c r="A481" s="3244"/>
      <c r="B481" s="3244"/>
      <c r="C481" s="3244"/>
      <c r="D481" s="3244"/>
      <c r="E481" s="3244"/>
      <c r="F481" s="3244"/>
      <c r="G481" s="3244"/>
      <c r="H481" s="3328"/>
      <c r="I481" s="3244"/>
      <c r="J481" s="3244"/>
      <c r="K481" s="3244"/>
      <c r="L481" s="3244"/>
      <c r="M481" s="3244"/>
      <c r="N481" s="3244"/>
      <c r="O481" s="3244"/>
      <c r="P481" s="3244"/>
      <c r="Q481" s="3244"/>
      <c r="R481" s="3244"/>
      <c r="S481" s="3244"/>
      <c r="T481" s="3244"/>
      <c r="U481" s="3244"/>
      <c r="V481" s="3244"/>
      <c r="W481" s="3244"/>
    </row>
    <row r="482" spans="1:23" ht="15.75" customHeight="1">
      <c r="A482" s="3244"/>
      <c r="B482" s="3244"/>
      <c r="C482" s="3244"/>
      <c r="D482" s="3244"/>
      <c r="E482" s="3244"/>
      <c r="F482" s="3244"/>
      <c r="G482" s="3244"/>
      <c r="H482" s="3328"/>
      <c r="I482" s="3244"/>
      <c r="J482" s="3244"/>
      <c r="K482" s="3244"/>
      <c r="L482" s="3244"/>
      <c r="M482" s="3244"/>
      <c r="N482" s="3244"/>
      <c r="O482" s="3244"/>
      <c r="P482" s="3244"/>
      <c r="Q482" s="3244"/>
      <c r="R482" s="3244"/>
      <c r="S482" s="3244"/>
      <c r="T482" s="3244"/>
      <c r="U482" s="3244"/>
      <c r="V482" s="3244"/>
      <c r="W482" s="3244"/>
    </row>
    <row r="483" spans="1:23" ht="15.75" customHeight="1">
      <c r="A483" s="3244"/>
      <c r="B483" s="3244"/>
      <c r="C483" s="3244"/>
      <c r="D483" s="3244"/>
      <c r="E483" s="3244"/>
      <c r="F483" s="3244"/>
      <c r="G483" s="3244"/>
      <c r="H483" s="3328"/>
      <c r="I483" s="3244"/>
      <c r="J483" s="3244"/>
      <c r="K483" s="3244"/>
      <c r="L483" s="3244"/>
      <c r="M483" s="3244"/>
      <c r="N483" s="3244"/>
      <c r="O483" s="3244"/>
      <c r="P483" s="3244"/>
      <c r="Q483" s="3244"/>
      <c r="R483" s="3244"/>
      <c r="S483" s="3244"/>
      <c r="T483" s="3244"/>
      <c r="U483" s="3244"/>
      <c r="V483" s="3244"/>
      <c r="W483" s="3244"/>
    </row>
    <row r="484" spans="1:23" ht="15.75" customHeight="1">
      <c r="A484" s="3244"/>
      <c r="B484" s="3244"/>
      <c r="C484" s="3244"/>
      <c r="D484" s="3244"/>
      <c r="E484" s="3244"/>
      <c r="F484" s="3244"/>
      <c r="G484" s="3244"/>
      <c r="H484" s="3328"/>
      <c r="I484" s="3244"/>
      <c r="J484" s="3244"/>
      <c r="K484" s="3244"/>
      <c r="L484" s="3244"/>
      <c r="M484" s="3244"/>
      <c r="N484" s="3244"/>
      <c r="O484" s="3244"/>
      <c r="P484" s="3244"/>
      <c r="Q484" s="3244"/>
      <c r="R484" s="3244"/>
      <c r="S484" s="3244"/>
      <c r="T484" s="3244"/>
      <c r="U484" s="3244"/>
      <c r="V484" s="3244"/>
      <c r="W484" s="3244"/>
    </row>
    <row r="485" spans="1:23" ht="15.75" customHeight="1">
      <c r="A485" s="3244"/>
      <c r="B485" s="3244"/>
      <c r="C485" s="3244"/>
      <c r="D485" s="3244"/>
      <c r="E485" s="3244"/>
      <c r="F485" s="3244"/>
      <c r="G485" s="3244"/>
      <c r="H485" s="3328"/>
      <c r="I485" s="3244"/>
      <c r="J485" s="3244"/>
      <c r="K485" s="3244"/>
      <c r="L485" s="3244"/>
      <c r="M485" s="3244"/>
      <c r="N485" s="3244"/>
      <c r="O485" s="3244"/>
      <c r="P485" s="3244"/>
      <c r="Q485" s="3244"/>
      <c r="R485" s="3244"/>
      <c r="S485" s="3244"/>
      <c r="T485" s="3244"/>
      <c r="U485" s="3244"/>
      <c r="V485" s="3244"/>
      <c r="W485" s="3244"/>
    </row>
    <row r="486" spans="1:23" ht="15.75" customHeight="1">
      <c r="A486" s="3244"/>
      <c r="B486" s="3244"/>
      <c r="C486" s="3244"/>
      <c r="D486" s="3244"/>
      <c r="E486" s="3244"/>
      <c r="F486" s="3244"/>
      <c r="G486" s="3244"/>
      <c r="H486" s="3328"/>
      <c r="I486" s="3244"/>
      <c r="J486" s="3244"/>
      <c r="K486" s="3244"/>
      <c r="L486" s="3244"/>
      <c r="M486" s="3244"/>
      <c r="N486" s="3244"/>
      <c r="O486" s="3244"/>
      <c r="P486" s="3244"/>
      <c r="Q486" s="3244"/>
      <c r="R486" s="3244"/>
      <c r="S486" s="3244"/>
      <c r="T486" s="3244"/>
      <c r="U486" s="3244"/>
      <c r="V486" s="3244"/>
      <c r="W486" s="3244"/>
    </row>
    <row r="487" spans="1:23" ht="15.75" customHeight="1">
      <c r="A487" s="3244"/>
      <c r="B487" s="3244"/>
      <c r="C487" s="3244"/>
      <c r="D487" s="3244"/>
      <c r="E487" s="3244"/>
      <c r="F487" s="3244"/>
      <c r="G487" s="3244"/>
      <c r="H487" s="3328"/>
      <c r="I487" s="3244"/>
      <c r="J487" s="3244"/>
      <c r="K487" s="3244"/>
      <c r="L487" s="3244"/>
      <c r="M487" s="3244"/>
      <c r="N487" s="3244"/>
      <c r="O487" s="3244"/>
      <c r="P487" s="3244"/>
      <c r="Q487" s="3244"/>
      <c r="R487" s="3244"/>
      <c r="S487" s="3244"/>
      <c r="T487" s="3244"/>
      <c r="U487" s="3244"/>
      <c r="V487" s="3244"/>
      <c r="W487" s="3244"/>
    </row>
    <row r="488" spans="1:23" ht="15.75" customHeight="1">
      <c r="A488" s="3244"/>
      <c r="B488" s="3244"/>
      <c r="C488" s="3244"/>
      <c r="D488" s="3244"/>
      <c r="E488" s="3244"/>
      <c r="F488" s="3244"/>
      <c r="G488" s="3244"/>
      <c r="H488" s="3328"/>
      <c r="I488" s="3244"/>
      <c r="J488" s="3244"/>
      <c r="K488" s="3244"/>
      <c r="L488" s="3244"/>
      <c r="M488" s="3244"/>
      <c r="N488" s="3244"/>
      <c r="O488" s="3244"/>
      <c r="P488" s="3244"/>
      <c r="Q488" s="3244"/>
      <c r="R488" s="3244"/>
      <c r="S488" s="3244"/>
      <c r="T488" s="3244"/>
      <c r="U488" s="3244"/>
      <c r="V488" s="3244"/>
      <c r="W488" s="3244"/>
    </row>
    <row r="489" spans="1:23" ht="15.75" customHeight="1">
      <c r="A489" s="3244"/>
      <c r="B489" s="3244"/>
      <c r="C489" s="3244"/>
      <c r="D489" s="3244"/>
      <c r="E489" s="3244"/>
      <c r="F489" s="3244"/>
      <c r="G489" s="3244"/>
      <c r="H489" s="3328"/>
      <c r="I489" s="3244"/>
      <c r="J489" s="3244"/>
      <c r="K489" s="3244"/>
      <c r="L489" s="3244"/>
      <c r="M489" s="3244"/>
      <c r="N489" s="3244"/>
      <c r="O489" s="3244"/>
      <c r="P489" s="3244"/>
      <c r="Q489" s="3244"/>
      <c r="R489" s="3244"/>
      <c r="S489" s="3244"/>
      <c r="T489" s="3244"/>
      <c r="U489" s="3244"/>
      <c r="V489" s="3244"/>
      <c r="W489" s="3244"/>
    </row>
    <row r="490" spans="1:23" ht="15.75" customHeight="1">
      <c r="A490" s="3244"/>
      <c r="B490" s="3244"/>
      <c r="C490" s="3244"/>
      <c r="D490" s="3244"/>
      <c r="E490" s="3244"/>
      <c r="F490" s="3244"/>
      <c r="G490" s="3244"/>
      <c r="H490" s="3328"/>
      <c r="I490" s="3244"/>
      <c r="J490" s="3244"/>
      <c r="K490" s="3244"/>
      <c r="L490" s="3244"/>
      <c r="M490" s="3244"/>
      <c r="N490" s="3244"/>
      <c r="O490" s="3244"/>
      <c r="P490" s="3244"/>
      <c r="Q490" s="3244"/>
      <c r="R490" s="3244"/>
      <c r="S490" s="3244"/>
      <c r="T490" s="3244"/>
      <c r="U490" s="3244"/>
      <c r="V490" s="3244"/>
      <c r="W490" s="3244"/>
    </row>
    <row r="491" spans="1:23" ht="15.75" customHeight="1">
      <c r="A491" s="3244"/>
      <c r="B491" s="3244"/>
      <c r="C491" s="3244"/>
      <c r="D491" s="3244"/>
      <c r="E491" s="3244"/>
      <c r="F491" s="3244"/>
      <c r="G491" s="3244"/>
      <c r="H491" s="3328"/>
      <c r="I491" s="3244"/>
      <c r="J491" s="3244"/>
      <c r="K491" s="3244"/>
      <c r="L491" s="3244"/>
      <c r="M491" s="3244"/>
      <c r="N491" s="3244"/>
      <c r="O491" s="3244"/>
      <c r="P491" s="3244"/>
      <c r="Q491" s="3244"/>
      <c r="R491" s="3244"/>
      <c r="S491" s="3244"/>
      <c r="T491" s="3244"/>
      <c r="U491" s="3244"/>
      <c r="V491" s="3244"/>
      <c r="W491" s="3244"/>
    </row>
    <row r="492" spans="1:23" ht="15.75" customHeight="1">
      <c r="A492" s="3244"/>
      <c r="B492" s="3244"/>
      <c r="C492" s="3244"/>
      <c r="D492" s="3244"/>
      <c r="E492" s="3244"/>
      <c r="F492" s="3244"/>
      <c r="G492" s="3244"/>
      <c r="H492" s="3328"/>
      <c r="I492" s="3244"/>
      <c r="J492" s="3244"/>
      <c r="K492" s="3244"/>
      <c r="L492" s="3244"/>
      <c r="M492" s="3244"/>
      <c r="N492" s="3244"/>
      <c r="O492" s="3244"/>
      <c r="P492" s="3244"/>
      <c r="Q492" s="3244"/>
      <c r="R492" s="3244"/>
      <c r="S492" s="3244"/>
      <c r="T492" s="3244"/>
      <c r="U492" s="3244"/>
      <c r="V492" s="3244"/>
      <c r="W492" s="3244"/>
    </row>
    <row r="493" spans="1:23" ht="15.75" customHeight="1">
      <c r="A493" s="3244"/>
      <c r="B493" s="3244"/>
      <c r="C493" s="3244"/>
      <c r="D493" s="3244"/>
      <c r="E493" s="3244"/>
      <c r="F493" s="3244"/>
      <c r="G493" s="3244"/>
      <c r="H493" s="3328"/>
      <c r="I493" s="3244"/>
      <c r="J493" s="3244"/>
      <c r="K493" s="3244"/>
      <c r="L493" s="3244"/>
      <c r="M493" s="3244"/>
      <c r="N493" s="3244"/>
      <c r="O493" s="3244"/>
      <c r="P493" s="3244"/>
      <c r="Q493" s="3244"/>
      <c r="R493" s="3244"/>
      <c r="S493" s="3244"/>
      <c r="T493" s="3244"/>
      <c r="U493" s="3244"/>
      <c r="V493" s="3244"/>
      <c r="W493" s="3244"/>
    </row>
    <row r="494" spans="1:23" ht="15.75" customHeight="1">
      <c r="A494" s="3244"/>
      <c r="B494" s="3244"/>
      <c r="C494" s="3244"/>
      <c r="D494" s="3244"/>
      <c r="E494" s="3244"/>
      <c r="F494" s="3244"/>
      <c r="G494" s="3244"/>
      <c r="H494" s="3328"/>
      <c r="I494" s="3244"/>
      <c r="J494" s="3244"/>
      <c r="K494" s="3244"/>
      <c r="L494" s="3244"/>
      <c r="M494" s="3244"/>
      <c r="N494" s="3244"/>
      <c r="O494" s="3244"/>
      <c r="P494" s="3244"/>
      <c r="Q494" s="3244"/>
      <c r="R494" s="3244"/>
      <c r="S494" s="3244"/>
      <c r="T494" s="3244"/>
      <c r="U494" s="3244"/>
      <c r="V494" s="3244"/>
      <c r="W494" s="3244"/>
    </row>
    <row r="495" spans="1:23" ht="15.75" customHeight="1">
      <c r="A495" s="3244"/>
      <c r="B495" s="3244"/>
      <c r="C495" s="3244"/>
      <c r="D495" s="3244"/>
      <c r="E495" s="3244"/>
      <c r="F495" s="3244"/>
      <c r="G495" s="3244"/>
      <c r="H495" s="3328"/>
      <c r="I495" s="3244"/>
      <c r="J495" s="3244"/>
      <c r="K495" s="3244"/>
      <c r="L495" s="3244"/>
      <c r="M495" s="3244"/>
      <c r="N495" s="3244"/>
      <c r="O495" s="3244"/>
      <c r="P495" s="3244"/>
      <c r="Q495" s="3244"/>
      <c r="R495" s="3244"/>
      <c r="S495" s="3244"/>
      <c r="T495" s="3244"/>
      <c r="U495" s="3244"/>
      <c r="V495" s="3244"/>
      <c r="W495" s="3244"/>
    </row>
    <row r="496" spans="1:23" ht="15.75" customHeight="1">
      <c r="A496" s="3244"/>
      <c r="B496" s="3244"/>
      <c r="C496" s="3244"/>
      <c r="D496" s="3244"/>
      <c r="E496" s="3244"/>
      <c r="F496" s="3244"/>
      <c r="G496" s="3244"/>
      <c r="H496" s="3328"/>
      <c r="I496" s="3244"/>
      <c r="J496" s="3244"/>
      <c r="K496" s="3244"/>
      <c r="L496" s="3244"/>
      <c r="M496" s="3244"/>
      <c r="N496" s="3244"/>
      <c r="O496" s="3244"/>
      <c r="P496" s="3244"/>
      <c r="Q496" s="3244"/>
      <c r="R496" s="3244"/>
      <c r="S496" s="3244"/>
      <c r="T496" s="3244"/>
      <c r="U496" s="3244"/>
      <c r="V496" s="3244"/>
      <c r="W496" s="3244"/>
    </row>
    <row r="497" spans="1:23" ht="15.75" customHeight="1">
      <c r="A497" s="3244"/>
      <c r="B497" s="3244"/>
      <c r="C497" s="3244"/>
      <c r="D497" s="3244"/>
      <c r="E497" s="3244"/>
      <c r="F497" s="3244"/>
      <c r="G497" s="3244"/>
      <c r="H497" s="3328"/>
      <c r="I497" s="3244"/>
      <c r="J497" s="3244"/>
      <c r="K497" s="3244"/>
      <c r="L497" s="3244"/>
      <c r="M497" s="3244"/>
      <c r="N497" s="3244"/>
      <c r="O497" s="3244"/>
      <c r="P497" s="3244"/>
      <c r="Q497" s="3244"/>
      <c r="R497" s="3244"/>
      <c r="S497" s="3244"/>
      <c r="T497" s="3244"/>
      <c r="U497" s="3244"/>
      <c r="V497" s="3244"/>
      <c r="W497" s="3244"/>
    </row>
    <row r="498" spans="1:23" ht="15.75" customHeight="1">
      <c r="A498" s="3244"/>
      <c r="B498" s="3244"/>
      <c r="C498" s="3244"/>
      <c r="D498" s="3244"/>
      <c r="E498" s="3244"/>
      <c r="F498" s="3244"/>
      <c r="G498" s="3244"/>
      <c r="H498" s="3328"/>
      <c r="I498" s="3244"/>
      <c r="J498" s="3244"/>
      <c r="K498" s="3244"/>
      <c r="L498" s="3244"/>
      <c r="M498" s="3244"/>
      <c r="N498" s="3244"/>
      <c r="O498" s="3244"/>
      <c r="P498" s="3244"/>
      <c r="Q498" s="3244"/>
      <c r="R498" s="3244"/>
      <c r="S498" s="3244"/>
      <c r="T498" s="3244"/>
      <c r="U498" s="3244"/>
      <c r="V498" s="3244"/>
      <c r="W498" s="3244"/>
    </row>
    <row r="499" spans="1:23" ht="15.75" customHeight="1">
      <c r="A499" s="3244"/>
      <c r="B499" s="3244"/>
      <c r="C499" s="3244"/>
      <c r="D499" s="3244"/>
      <c r="E499" s="3244"/>
      <c r="F499" s="3244"/>
      <c r="G499" s="3244"/>
      <c r="H499" s="3328"/>
      <c r="I499" s="3244"/>
      <c r="J499" s="3244"/>
      <c r="K499" s="3244"/>
      <c r="L499" s="3244"/>
      <c r="M499" s="3244"/>
      <c r="N499" s="3244"/>
      <c r="O499" s="3244"/>
      <c r="P499" s="3244"/>
      <c r="Q499" s="3244"/>
      <c r="R499" s="3244"/>
      <c r="S499" s="3244"/>
      <c r="T499" s="3244"/>
      <c r="U499" s="3244"/>
      <c r="V499" s="3244"/>
      <c r="W499" s="3244"/>
    </row>
    <row r="500" spans="1:23" ht="15.75" customHeight="1">
      <c r="A500" s="3244"/>
      <c r="B500" s="3244"/>
      <c r="C500" s="3244"/>
      <c r="D500" s="3244"/>
      <c r="E500" s="3244"/>
      <c r="F500" s="3244"/>
      <c r="G500" s="3244"/>
      <c r="H500" s="3328"/>
      <c r="I500" s="3244"/>
      <c r="J500" s="3244"/>
      <c r="K500" s="3244"/>
      <c r="L500" s="3244"/>
      <c r="M500" s="3244"/>
      <c r="N500" s="3244"/>
      <c r="O500" s="3244"/>
      <c r="P500" s="3244"/>
      <c r="Q500" s="3244"/>
      <c r="R500" s="3244"/>
      <c r="S500" s="3244"/>
      <c r="T500" s="3244"/>
      <c r="U500" s="3244"/>
      <c r="V500" s="3244"/>
      <c r="W500" s="3244"/>
    </row>
    <row r="501" spans="1:23" ht="15.75" customHeight="1">
      <c r="A501" s="3244"/>
      <c r="B501" s="3244"/>
      <c r="C501" s="3244"/>
      <c r="D501" s="3244"/>
      <c r="E501" s="3244"/>
      <c r="F501" s="3244"/>
      <c r="G501" s="3244"/>
      <c r="H501" s="3328"/>
      <c r="I501" s="3244"/>
      <c r="J501" s="3244"/>
      <c r="K501" s="3244"/>
      <c r="L501" s="3244"/>
      <c r="M501" s="3244"/>
      <c r="N501" s="3244"/>
      <c r="O501" s="3244"/>
      <c r="P501" s="3244"/>
      <c r="Q501" s="3244"/>
      <c r="R501" s="3244"/>
      <c r="S501" s="3244"/>
      <c r="T501" s="3244"/>
      <c r="U501" s="3244"/>
      <c r="V501" s="3244"/>
      <c r="W501" s="3244"/>
    </row>
    <row r="502" spans="1:23" ht="15.75" customHeight="1">
      <c r="A502" s="3244"/>
      <c r="B502" s="3244"/>
      <c r="C502" s="3244"/>
      <c r="D502" s="3244"/>
      <c r="E502" s="3244"/>
      <c r="F502" s="3244"/>
      <c r="G502" s="3244"/>
      <c r="H502" s="3328"/>
      <c r="I502" s="3244"/>
      <c r="J502" s="3244"/>
      <c r="K502" s="3244"/>
      <c r="L502" s="3244"/>
      <c r="M502" s="3244"/>
      <c r="N502" s="3244"/>
      <c r="O502" s="3244"/>
      <c r="P502" s="3244"/>
      <c r="Q502" s="3244"/>
      <c r="R502" s="3244"/>
      <c r="S502" s="3244"/>
      <c r="T502" s="3244"/>
      <c r="U502" s="3244"/>
      <c r="V502" s="3244"/>
      <c r="W502" s="3244"/>
    </row>
    <row r="503" spans="1:23" ht="15.75" customHeight="1">
      <c r="A503" s="3244"/>
      <c r="B503" s="3244"/>
      <c r="C503" s="3244"/>
      <c r="D503" s="3244"/>
      <c r="E503" s="3244"/>
      <c r="F503" s="3244"/>
      <c r="G503" s="3244"/>
      <c r="H503" s="3328"/>
      <c r="I503" s="3244"/>
      <c r="J503" s="3244"/>
      <c r="K503" s="3244"/>
      <c r="L503" s="3244"/>
      <c r="M503" s="3244"/>
      <c r="N503" s="3244"/>
      <c r="O503" s="3244"/>
      <c r="P503" s="3244"/>
      <c r="Q503" s="3244"/>
      <c r="R503" s="3244"/>
      <c r="S503" s="3244"/>
      <c r="T503" s="3244"/>
      <c r="U503" s="3244"/>
      <c r="V503" s="3244"/>
      <c r="W503" s="3244"/>
    </row>
    <row r="504" spans="1:23" ht="15.75" customHeight="1">
      <c r="A504" s="3244"/>
      <c r="B504" s="3244"/>
      <c r="C504" s="3244"/>
      <c r="D504" s="3244"/>
      <c r="E504" s="3244"/>
      <c r="F504" s="3244"/>
      <c r="G504" s="3244"/>
      <c r="H504" s="3328"/>
      <c r="I504" s="3244"/>
      <c r="J504" s="3244"/>
      <c r="K504" s="3244"/>
      <c r="L504" s="3244"/>
      <c r="M504" s="3244"/>
      <c r="N504" s="3244"/>
      <c r="O504" s="3244"/>
      <c r="P504" s="3244"/>
      <c r="Q504" s="3244"/>
      <c r="R504" s="3244"/>
      <c r="S504" s="3244"/>
      <c r="T504" s="3244"/>
      <c r="U504" s="3244"/>
      <c r="V504" s="3244"/>
      <c r="W504" s="3244"/>
    </row>
    <row r="505" spans="1:23" ht="15.75" customHeight="1">
      <c r="A505" s="3244"/>
      <c r="B505" s="3244"/>
      <c r="C505" s="3244"/>
      <c r="D505" s="3244"/>
      <c r="E505" s="3244"/>
      <c r="F505" s="3244"/>
      <c r="G505" s="3244"/>
      <c r="H505" s="3328"/>
      <c r="I505" s="3244"/>
      <c r="J505" s="3244"/>
      <c r="K505" s="3244"/>
      <c r="L505" s="3244"/>
      <c r="M505" s="3244"/>
      <c r="N505" s="3244"/>
      <c r="O505" s="3244"/>
      <c r="P505" s="3244"/>
      <c r="Q505" s="3244"/>
      <c r="R505" s="3244"/>
      <c r="S505" s="3244"/>
      <c r="T505" s="3244"/>
      <c r="U505" s="3244"/>
      <c r="V505" s="3244"/>
      <c r="W505" s="3244"/>
    </row>
    <row r="506" spans="1:23" ht="15.75" customHeight="1">
      <c r="A506" s="3244"/>
      <c r="B506" s="3244"/>
      <c r="C506" s="3244"/>
      <c r="D506" s="3244"/>
      <c r="E506" s="3244"/>
      <c r="F506" s="3244"/>
      <c r="G506" s="3244"/>
      <c r="H506" s="3328"/>
      <c r="I506" s="3244"/>
      <c r="J506" s="3244"/>
      <c r="K506" s="3244"/>
      <c r="L506" s="3244"/>
      <c r="M506" s="3244"/>
      <c r="N506" s="3244"/>
      <c r="O506" s="3244"/>
      <c r="P506" s="3244"/>
      <c r="Q506" s="3244"/>
      <c r="R506" s="3244"/>
      <c r="S506" s="3244"/>
      <c r="T506" s="3244"/>
      <c r="U506" s="3244"/>
      <c r="V506" s="3244"/>
      <c r="W506" s="3244"/>
    </row>
    <row r="507" spans="1:23" ht="15.75" customHeight="1">
      <c r="A507" s="3244"/>
      <c r="B507" s="3244"/>
      <c r="C507" s="3244"/>
      <c r="D507" s="3244"/>
      <c r="E507" s="3244"/>
      <c r="F507" s="3244"/>
      <c r="G507" s="3244"/>
      <c r="H507" s="3328"/>
      <c r="I507" s="3244"/>
      <c r="J507" s="3244"/>
      <c r="K507" s="3244"/>
      <c r="L507" s="3244"/>
      <c r="M507" s="3244"/>
      <c r="N507" s="3244"/>
      <c r="O507" s="3244"/>
      <c r="P507" s="3244"/>
      <c r="Q507" s="3244"/>
      <c r="R507" s="3244"/>
      <c r="S507" s="3244"/>
      <c r="T507" s="3244"/>
      <c r="U507" s="3244"/>
      <c r="V507" s="3244"/>
      <c r="W507" s="3244"/>
    </row>
    <row r="508" spans="1:23" ht="15.75" customHeight="1">
      <c r="A508" s="3244"/>
      <c r="B508" s="3244"/>
      <c r="C508" s="3244"/>
      <c r="D508" s="3244"/>
      <c r="E508" s="3244"/>
      <c r="F508" s="3244"/>
      <c r="G508" s="3244"/>
      <c r="H508" s="3328"/>
      <c r="I508" s="3244"/>
      <c r="J508" s="3244"/>
      <c r="K508" s="3244"/>
      <c r="L508" s="3244"/>
      <c r="M508" s="3244"/>
      <c r="N508" s="3244"/>
      <c r="O508" s="3244"/>
      <c r="P508" s="3244"/>
      <c r="Q508" s="3244"/>
      <c r="R508" s="3244"/>
      <c r="S508" s="3244"/>
      <c r="T508" s="3244"/>
      <c r="U508" s="3244"/>
      <c r="V508" s="3244"/>
      <c r="W508" s="3244"/>
    </row>
    <row r="509" spans="1:23" ht="15.75" customHeight="1">
      <c r="A509" s="3244"/>
      <c r="B509" s="3244"/>
      <c r="C509" s="3244"/>
      <c r="D509" s="3244"/>
      <c r="E509" s="3244"/>
      <c r="F509" s="3244"/>
      <c r="G509" s="3244"/>
      <c r="H509" s="3328"/>
      <c r="I509" s="3244"/>
      <c r="J509" s="3244"/>
      <c r="K509" s="3244"/>
      <c r="L509" s="3244"/>
      <c r="M509" s="3244"/>
      <c r="N509" s="3244"/>
      <c r="O509" s="3244"/>
      <c r="P509" s="3244"/>
      <c r="Q509" s="3244"/>
      <c r="R509" s="3244"/>
      <c r="S509" s="3244"/>
      <c r="T509" s="3244"/>
      <c r="U509" s="3244"/>
      <c r="V509" s="3244"/>
      <c r="W509" s="3244"/>
    </row>
    <row r="510" spans="1:23" ht="15.75" customHeight="1">
      <c r="A510" s="3244"/>
      <c r="B510" s="3244"/>
      <c r="C510" s="3244"/>
      <c r="D510" s="3244"/>
      <c r="E510" s="3244"/>
      <c r="F510" s="3244"/>
      <c r="G510" s="3244"/>
      <c r="H510" s="3328"/>
      <c r="I510" s="3244"/>
      <c r="J510" s="3244"/>
      <c r="K510" s="3244"/>
      <c r="L510" s="3244"/>
      <c r="M510" s="3244"/>
      <c r="N510" s="3244"/>
      <c r="O510" s="3244"/>
      <c r="P510" s="3244"/>
      <c r="Q510" s="3244"/>
      <c r="R510" s="3244"/>
      <c r="S510" s="3244"/>
      <c r="T510" s="3244"/>
      <c r="U510" s="3244"/>
      <c r="V510" s="3244"/>
      <c r="W510" s="3244"/>
    </row>
    <row r="511" spans="1:23" ht="15.75" customHeight="1">
      <c r="A511" s="3244"/>
      <c r="B511" s="3244"/>
      <c r="C511" s="3244"/>
      <c r="D511" s="3244"/>
      <c r="E511" s="3244"/>
      <c r="F511" s="3244"/>
      <c r="G511" s="3244"/>
      <c r="H511" s="3328"/>
      <c r="I511" s="3244"/>
      <c r="J511" s="3244"/>
      <c r="K511" s="3244"/>
      <c r="L511" s="3244"/>
      <c r="M511" s="3244"/>
      <c r="N511" s="3244"/>
      <c r="O511" s="3244"/>
      <c r="P511" s="3244"/>
      <c r="Q511" s="3244"/>
      <c r="R511" s="3244"/>
      <c r="S511" s="3244"/>
      <c r="T511" s="3244"/>
      <c r="U511" s="3244"/>
      <c r="V511" s="3244"/>
      <c r="W511" s="3244"/>
    </row>
    <row r="512" spans="1:23" ht="15.75" customHeight="1">
      <c r="A512" s="3244"/>
      <c r="B512" s="3244"/>
      <c r="C512" s="3244"/>
      <c r="D512" s="3244"/>
      <c r="E512" s="3244"/>
      <c r="F512" s="3244"/>
      <c r="G512" s="3244"/>
      <c r="H512" s="3328"/>
      <c r="I512" s="3244"/>
      <c r="J512" s="3244"/>
      <c r="K512" s="3244"/>
      <c r="L512" s="3244"/>
      <c r="M512" s="3244"/>
      <c r="N512" s="3244"/>
      <c r="O512" s="3244"/>
      <c r="P512" s="3244"/>
      <c r="Q512" s="3244"/>
      <c r="R512" s="3244"/>
      <c r="S512" s="3244"/>
      <c r="T512" s="3244"/>
      <c r="U512" s="3244"/>
      <c r="V512" s="3244"/>
      <c r="W512" s="3244"/>
    </row>
    <row r="513" spans="1:23" ht="15.75" customHeight="1">
      <c r="A513" s="3244"/>
      <c r="B513" s="3244"/>
      <c r="C513" s="3244"/>
      <c r="D513" s="3244"/>
      <c r="E513" s="3244"/>
      <c r="F513" s="3244"/>
      <c r="G513" s="3244"/>
      <c r="H513" s="3328"/>
      <c r="I513" s="3244"/>
      <c r="J513" s="3244"/>
      <c r="K513" s="3244"/>
      <c r="L513" s="3244"/>
      <c r="M513" s="3244"/>
      <c r="N513" s="3244"/>
      <c r="O513" s="3244"/>
      <c r="P513" s="3244"/>
      <c r="Q513" s="3244"/>
      <c r="R513" s="3244"/>
      <c r="S513" s="3244"/>
      <c r="T513" s="3244"/>
      <c r="U513" s="3244"/>
      <c r="V513" s="3244"/>
      <c r="W513" s="3244"/>
    </row>
    <row r="514" spans="1:23" ht="15.75" customHeight="1">
      <c r="A514" s="3244"/>
      <c r="B514" s="3244"/>
      <c r="C514" s="3244"/>
      <c r="D514" s="3244"/>
      <c r="E514" s="3244"/>
      <c r="F514" s="3244"/>
      <c r="G514" s="3244"/>
      <c r="H514" s="3328"/>
      <c r="I514" s="3244"/>
      <c r="J514" s="3244"/>
      <c r="K514" s="3244"/>
      <c r="L514" s="3244"/>
      <c r="M514" s="3244"/>
      <c r="N514" s="3244"/>
      <c r="O514" s="3244"/>
      <c r="P514" s="3244"/>
      <c r="Q514" s="3244"/>
      <c r="R514" s="3244"/>
      <c r="S514" s="3244"/>
      <c r="T514" s="3244"/>
      <c r="U514" s="3244"/>
      <c r="V514" s="3244"/>
      <c r="W514" s="3244"/>
    </row>
    <row r="515" spans="1:23" ht="15.75" customHeight="1">
      <c r="A515" s="3244"/>
      <c r="B515" s="3244"/>
      <c r="C515" s="3244"/>
      <c r="D515" s="3244"/>
      <c r="E515" s="3244"/>
      <c r="F515" s="3244"/>
      <c r="G515" s="3244"/>
      <c r="H515" s="3328"/>
      <c r="I515" s="3244"/>
      <c r="J515" s="3244"/>
      <c r="K515" s="3244"/>
      <c r="L515" s="3244"/>
      <c r="M515" s="3244"/>
      <c r="N515" s="3244"/>
      <c r="O515" s="3244"/>
      <c r="P515" s="3244"/>
      <c r="Q515" s="3244"/>
      <c r="R515" s="3244"/>
      <c r="S515" s="3244"/>
      <c r="T515" s="3244"/>
      <c r="U515" s="3244"/>
      <c r="V515" s="3244"/>
      <c r="W515" s="3244"/>
    </row>
    <row r="516" spans="1:23" ht="15.75" customHeight="1">
      <c r="A516" s="3244"/>
      <c r="B516" s="3244"/>
      <c r="C516" s="3244"/>
      <c r="D516" s="3244"/>
      <c r="E516" s="3244"/>
      <c r="F516" s="3244"/>
      <c r="G516" s="3244"/>
      <c r="H516" s="3328"/>
      <c r="I516" s="3244"/>
      <c r="J516" s="3244"/>
      <c r="K516" s="3244"/>
      <c r="L516" s="3244"/>
      <c r="M516" s="3244"/>
      <c r="N516" s="3244"/>
      <c r="O516" s="3244"/>
      <c r="P516" s="3244"/>
      <c r="Q516" s="3244"/>
      <c r="R516" s="3244"/>
      <c r="S516" s="3244"/>
      <c r="T516" s="3244"/>
      <c r="U516" s="3244"/>
      <c r="V516" s="3244"/>
      <c r="W516" s="3244"/>
    </row>
    <row r="517" spans="1:23" ht="15.75" customHeight="1">
      <c r="A517" s="3244"/>
      <c r="B517" s="3244"/>
      <c r="C517" s="3244"/>
      <c r="D517" s="3244"/>
      <c r="E517" s="3244"/>
      <c r="F517" s="3244"/>
      <c r="G517" s="3244"/>
      <c r="H517" s="3328"/>
      <c r="I517" s="3244"/>
      <c r="J517" s="3244"/>
      <c r="K517" s="3244"/>
      <c r="L517" s="3244"/>
      <c r="M517" s="3244"/>
      <c r="N517" s="3244"/>
      <c r="O517" s="3244"/>
      <c r="P517" s="3244"/>
      <c r="Q517" s="3244"/>
      <c r="R517" s="3244"/>
      <c r="S517" s="3244"/>
      <c r="T517" s="3244"/>
      <c r="U517" s="3244"/>
      <c r="V517" s="3244"/>
      <c r="W517" s="3244"/>
    </row>
    <row r="518" spans="1:23" ht="15.75" customHeight="1">
      <c r="A518" s="3244"/>
      <c r="B518" s="3244"/>
      <c r="C518" s="3244"/>
      <c r="D518" s="3244"/>
      <c r="E518" s="3244"/>
      <c r="F518" s="3244"/>
      <c r="G518" s="3244"/>
      <c r="H518" s="3328"/>
      <c r="I518" s="3244"/>
      <c r="J518" s="3244"/>
      <c r="K518" s="3244"/>
      <c r="L518" s="3244"/>
      <c r="M518" s="3244"/>
      <c r="N518" s="3244"/>
      <c r="O518" s="3244"/>
      <c r="P518" s="3244"/>
      <c r="Q518" s="3244"/>
      <c r="R518" s="3244"/>
      <c r="S518" s="3244"/>
      <c r="T518" s="3244"/>
      <c r="U518" s="3244"/>
      <c r="V518" s="3244"/>
      <c r="W518" s="3244"/>
    </row>
    <row r="519" spans="1:23" ht="15.75" customHeight="1">
      <c r="A519" s="3244"/>
      <c r="B519" s="3244"/>
      <c r="C519" s="3244"/>
      <c r="D519" s="3244"/>
      <c r="E519" s="3244"/>
      <c r="F519" s="3244"/>
      <c r="G519" s="3244"/>
      <c r="H519" s="3328"/>
      <c r="I519" s="3244"/>
      <c r="J519" s="3244"/>
      <c r="K519" s="3244"/>
      <c r="L519" s="3244"/>
      <c r="M519" s="3244"/>
      <c r="N519" s="3244"/>
      <c r="O519" s="3244"/>
      <c r="P519" s="3244"/>
      <c r="Q519" s="3244"/>
      <c r="R519" s="3244"/>
      <c r="S519" s="3244"/>
      <c r="T519" s="3244"/>
      <c r="U519" s="3244"/>
      <c r="V519" s="3244"/>
      <c r="W519" s="3244"/>
    </row>
    <row r="520" spans="1:23" ht="15.75" customHeight="1">
      <c r="A520" s="3244"/>
      <c r="B520" s="3244"/>
      <c r="C520" s="3244"/>
      <c r="D520" s="3244"/>
      <c r="E520" s="3244"/>
      <c r="F520" s="3244"/>
      <c r="G520" s="3244"/>
      <c r="H520" s="3328"/>
      <c r="I520" s="3244"/>
      <c r="J520" s="3244"/>
      <c r="K520" s="3244"/>
      <c r="L520" s="3244"/>
      <c r="M520" s="3244"/>
      <c r="N520" s="3244"/>
      <c r="O520" s="3244"/>
      <c r="P520" s="3244"/>
      <c r="Q520" s="3244"/>
      <c r="R520" s="3244"/>
      <c r="S520" s="3244"/>
      <c r="T520" s="3244"/>
      <c r="U520" s="3244"/>
      <c r="V520" s="3244"/>
      <c r="W520" s="3244"/>
    </row>
    <row r="521" spans="1:23" ht="15.75" customHeight="1">
      <c r="A521" s="3244"/>
      <c r="B521" s="3244"/>
      <c r="C521" s="3244"/>
      <c r="D521" s="3244"/>
      <c r="E521" s="3244"/>
      <c r="F521" s="3244"/>
      <c r="G521" s="3244"/>
      <c r="H521" s="3328"/>
      <c r="I521" s="3244"/>
      <c r="J521" s="3244"/>
      <c r="K521" s="3244"/>
      <c r="L521" s="3244"/>
      <c r="M521" s="3244"/>
      <c r="N521" s="3244"/>
      <c r="O521" s="3244"/>
      <c r="P521" s="3244"/>
      <c r="Q521" s="3244"/>
      <c r="R521" s="3244"/>
      <c r="S521" s="3244"/>
      <c r="T521" s="3244"/>
      <c r="U521" s="3244"/>
      <c r="V521" s="3244"/>
      <c r="W521" s="3244"/>
    </row>
    <row r="522" spans="1:23" ht="15.75" customHeight="1">
      <c r="A522" s="3244"/>
      <c r="B522" s="3244"/>
      <c r="C522" s="3244"/>
      <c r="D522" s="3244"/>
      <c r="E522" s="3244"/>
      <c r="F522" s="3244"/>
      <c r="G522" s="3244"/>
      <c r="H522" s="3328"/>
      <c r="I522" s="3244"/>
      <c r="J522" s="3244"/>
      <c r="K522" s="3244"/>
      <c r="L522" s="3244"/>
      <c r="M522" s="3244"/>
      <c r="N522" s="3244"/>
      <c r="O522" s="3244"/>
      <c r="P522" s="3244"/>
      <c r="Q522" s="3244"/>
      <c r="R522" s="3244"/>
      <c r="S522" s="3244"/>
      <c r="T522" s="3244"/>
      <c r="U522" s="3244"/>
      <c r="V522" s="3244"/>
      <c r="W522" s="3244"/>
    </row>
    <row r="523" spans="1:23" ht="15.75" customHeight="1">
      <c r="A523" s="3244"/>
      <c r="B523" s="3244"/>
      <c r="C523" s="3244"/>
      <c r="D523" s="3244"/>
      <c r="E523" s="3244"/>
      <c r="F523" s="3244"/>
      <c r="G523" s="3244"/>
      <c r="H523" s="3328"/>
      <c r="I523" s="3244"/>
      <c r="J523" s="3244"/>
      <c r="K523" s="3244"/>
      <c r="L523" s="3244"/>
      <c r="M523" s="3244"/>
      <c r="N523" s="3244"/>
      <c r="O523" s="3244"/>
      <c r="P523" s="3244"/>
      <c r="Q523" s="3244"/>
      <c r="R523" s="3244"/>
      <c r="S523" s="3244"/>
      <c r="T523" s="3244"/>
      <c r="U523" s="3244"/>
      <c r="V523" s="3244"/>
      <c r="W523" s="3244"/>
    </row>
    <row r="524" spans="1:23" ht="15.75" customHeight="1">
      <c r="A524" s="3244"/>
      <c r="B524" s="3244"/>
      <c r="C524" s="3244"/>
      <c r="D524" s="3244"/>
      <c r="E524" s="3244"/>
      <c r="F524" s="3244"/>
      <c r="G524" s="3244"/>
      <c r="H524" s="3328"/>
      <c r="I524" s="3244"/>
      <c r="J524" s="3244"/>
      <c r="K524" s="3244"/>
      <c r="L524" s="3244"/>
      <c r="M524" s="3244"/>
      <c r="N524" s="3244"/>
      <c r="O524" s="3244"/>
      <c r="P524" s="3244"/>
      <c r="Q524" s="3244"/>
      <c r="R524" s="3244"/>
      <c r="S524" s="3244"/>
      <c r="T524" s="3244"/>
      <c r="U524" s="3244"/>
      <c r="V524" s="3244"/>
      <c r="W524" s="3244"/>
    </row>
    <row r="525" spans="1:23" ht="15.75" customHeight="1">
      <c r="A525" s="3244"/>
      <c r="B525" s="3244"/>
      <c r="C525" s="3244"/>
      <c r="D525" s="3244"/>
      <c r="E525" s="3244"/>
      <c r="F525" s="3244"/>
      <c r="G525" s="3244"/>
      <c r="H525" s="3328"/>
      <c r="I525" s="3244"/>
      <c r="J525" s="3244"/>
      <c r="K525" s="3244"/>
      <c r="L525" s="3244"/>
      <c r="M525" s="3244"/>
      <c r="N525" s="3244"/>
      <c r="O525" s="3244"/>
      <c r="P525" s="3244"/>
      <c r="Q525" s="3244"/>
      <c r="R525" s="3244"/>
      <c r="S525" s="3244"/>
      <c r="T525" s="3244"/>
      <c r="U525" s="3244"/>
      <c r="V525" s="3244"/>
      <c r="W525" s="3244"/>
    </row>
    <row r="526" spans="1:23" ht="15.75" customHeight="1">
      <c r="A526" s="3244"/>
      <c r="B526" s="3244"/>
      <c r="C526" s="3244"/>
      <c r="D526" s="3244"/>
      <c r="E526" s="3244"/>
      <c r="F526" s="3244"/>
      <c r="G526" s="3244"/>
      <c r="H526" s="3328"/>
      <c r="I526" s="3244"/>
      <c r="J526" s="3244"/>
      <c r="K526" s="3244"/>
      <c r="L526" s="3244"/>
      <c r="M526" s="3244"/>
      <c r="N526" s="3244"/>
      <c r="O526" s="3244"/>
      <c r="P526" s="3244"/>
      <c r="Q526" s="3244"/>
      <c r="R526" s="3244"/>
      <c r="S526" s="3244"/>
      <c r="T526" s="3244"/>
      <c r="U526" s="3244"/>
      <c r="V526" s="3244"/>
      <c r="W526" s="3244"/>
    </row>
    <row r="527" spans="1:23" ht="15.75" customHeight="1">
      <c r="A527" s="3244"/>
      <c r="B527" s="3244"/>
      <c r="C527" s="3244"/>
      <c r="D527" s="3244"/>
      <c r="E527" s="3244"/>
      <c r="F527" s="3244"/>
      <c r="G527" s="3244"/>
      <c r="H527" s="3328"/>
      <c r="I527" s="3244"/>
      <c r="J527" s="3244"/>
      <c r="K527" s="3244"/>
      <c r="L527" s="3244"/>
      <c r="M527" s="3244"/>
      <c r="N527" s="3244"/>
      <c r="O527" s="3244"/>
      <c r="P527" s="3244"/>
      <c r="Q527" s="3244"/>
      <c r="R527" s="3244"/>
      <c r="S527" s="3244"/>
      <c r="T527" s="3244"/>
      <c r="U527" s="3244"/>
      <c r="V527" s="3244"/>
      <c r="W527" s="3244"/>
    </row>
    <row r="528" spans="1:23" ht="15.75" customHeight="1">
      <c r="A528" s="3244"/>
      <c r="B528" s="3244"/>
      <c r="C528" s="3244"/>
      <c r="D528" s="3244"/>
      <c r="E528" s="3244"/>
      <c r="F528" s="3244"/>
      <c r="G528" s="3244"/>
      <c r="H528" s="3328"/>
      <c r="I528" s="3244"/>
      <c r="J528" s="3244"/>
      <c r="K528" s="3244"/>
      <c r="L528" s="3244"/>
      <c r="M528" s="3244"/>
      <c r="N528" s="3244"/>
      <c r="O528" s="3244"/>
      <c r="P528" s="3244"/>
      <c r="Q528" s="3244"/>
      <c r="R528" s="3244"/>
      <c r="S528" s="3244"/>
      <c r="T528" s="3244"/>
      <c r="U528" s="3244"/>
      <c r="V528" s="3244"/>
      <c r="W528" s="3244"/>
    </row>
    <row r="529" spans="1:23" ht="15.75" customHeight="1">
      <c r="A529" s="3244"/>
      <c r="B529" s="3244"/>
      <c r="C529" s="3244"/>
      <c r="D529" s="3244"/>
      <c r="E529" s="3244"/>
      <c r="F529" s="3244"/>
      <c r="G529" s="3244"/>
      <c r="H529" s="3328"/>
      <c r="I529" s="3244"/>
      <c r="J529" s="3244"/>
      <c r="K529" s="3244"/>
      <c r="L529" s="3244"/>
      <c r="M529" s="3244"/>
      <c r="N529" s="3244"/>
      <c r="O529" s="3244"/>
      <c r="P529" s="3244"/>
      <c r="Q529" s="3244"/>
      <c r="R529" s="3244"/>
      <c r="S529" s="3244"/>
      <c r="T529" s="3244"/>
      <c r="U529" s="3244"/>
      <c r="V529" s="3244"/>
      <c r="W529" s="3244"/>
    </row>
    <row r="530" spans="1:23" ht="15.75" customHeight="1">
      <c r="A530" s="3244"/>
      <c r="B530" s="3244"/>
      <c r="C530" s="3244"/>
      <c r="D530" s="3244"/>
      <c r="E530" s="3244"/>
      <c r="F530" s="3244"/>
      <c r="G530" s="3244"/>
      <c r="H530" s="3328"/>
      <c r="I530" s="3244"/>
      <c r="J530" s="3244"/>
      <c r="K530" s="3244"/>
      <c r="L530" s="3244"/>
      <c r="M530" s="3244"/>
      <c r="N530" s="3244"/>
      <c r="O530" s="3244"/>
      <c r="P530" s="3244"/>
      <c r="Q530" s="3244"/>
      <c r="R530" s="3244"/>
      <c r="S530" s="3244"/>
      <c r="T530" s="3244"/>
      <c r="U530" s="3244"/>
      <c r="V530" s="3244"/>
      <c r="W530" s="3244"/>
    </row>
    <row r="531" spans="1:23" ht="15.75" customHeight="1">
      <c r="A531" s="3244"/>
      <c r="B531" s="3244"/>
      <c r="C531" s="3244"/>
      <c r="D531" s="3244"/>
      <c r="E531" s="3244"/>
      <c r="F531" s="3244"/>
      <c r="G531" s="3244"/>
      <c r="H531" s="3328"/>
      <c r="I531" s="3244"/>
      <c r="J531" s="3244"/>
      <c r="K531" s="3244"/>
      <c r="L531" s="3244"/>
      <c r="M531" s="3244"/>
      <c r="N531" s="3244"/>
      <c r="O531" s="3244"/>
      <c r="P531" s="3244"/>
      <c r="Q531" s="3244"/>
      <c r="R531" s="3244"/>
      <c r="S531" s="3244"/>
      <c r="T531" s="3244"/>
      <c r="U531" s="3244"/>
      <c r="V531" s="3244"/>
      <c r="W531" s="3244"/>
    </row>
    <row r="532" spans="1:23" ht="15.75" customHeight="1">
      <c r="A532" s="3244"/>
      <c r="B532" s="3244"/>
      <c r="C532" s="3244"/>
      <c r="D532" s="3244"/>
      <c r="E532" s="3244"/>
      <c r="F532" s="3244"/>
      <c r="G532" s="3244"/>
      <c r="H532" s="3328"/>
      <c r="I532" s="3244"/>
      <c r="J532" s="3244"/>
      <c r="K532" s="3244"/>
      <c r="L532" s="3244"/>
      <c r="M532" s="3244"/>
      <c r="N532" s="3244"/>
      <c r="O532" s="3244"/>
      <c r="P532" s="3244"/>
      <c r="Q532" s="3244"/>
      <c r="R532" s="3244"/>
      <c r="S532" s="3244"/>
      <c r="T532" s="3244"/>
      <c r="U532" s="3244"/>
      <c r="V532" s="3244"/>
      <c r="W532" s="3244"/>
    </row>
    <row r="533" spans="1:23" ht="15.75" customHeight="1">
      <c r="A533" s="3244"/>
      <c r="B533" s="3244"/>
      <c r="C533" s="3244"/>
      <c r="D533" s="3244"/>
      <c r="E533" s="3244"/>
      <c r="F533" s="3244"/>
      <c r="G533" s="3244"/>
      <c r="H533" s="3328"/>
      <c r="I533" s="3244"/>
      <c r="J533" s="3244"/>
      <c r="K533" s="3244"/>
      <c r="L533" s="3244"/>
      <c r="M533" s="3244"/>
      <c r="N533" s="3244"/>
      <c r="O533" s="3244"/>
      <c r="P533" s="3244"/>
      <c r="Q533" s="3244"/>
      <c r="R533" s="3244"/>
      <c r="S533" s="3244"/>
      <c r="T533" s="3244"/>
      <c r="U533" s="3244"/>
      <c r="V533" s="3244"/>
      <c r="W533" s="3244"/>
    </row>
    <row r="534" spans="1:23" ht="15.75" customHeight="1">
      <c r="A534" s="3244"/>
      <c r="B534" s="3244"/>
      <c r="C534" s="3244"/>
      <c r="D534" s="3244"/>
      <c r="E534" s="3244"/>
      <c r="F534" s="3244"/>
      <c r="G534" s="3244"/>
      <c r="H534" s="3328"/>
      <c r="I534" s="3244"/>
      <c r="J534" s="3244"/>
      <c r="K534" s="3244"/>
      <c r="L534" s="3244"/>
      <c r="M534" s="3244"/>
      <c r="N534" s="3244"/>
      <c r="O534" s="3244"/>
      <c r="P534" s="3244"/>
      <c r="Q534" s="3244"/>
      <c r="R534" s="3244"/>
      <c r="S534" s="3244"/>
      <c r="T534" s="3244"/>
      <c r="U534" s="3244"/>
      <c r="V534" s="3244"/>
      <c r="W534" s="3244"/>
    </row>
    <row r="535" spans="1:23" ht="15.75" customHeight="1">
      <c r="A535" s="3244"/>
      <c r="B535" s="3244"/>
      <c r="C535" s="3244"/>
      <c r="D535" s="3244"/>
      <c r="E535" s="3244"/>
      <c r="F535" s="3244"/>
      <c r="G535" s="3244"/>
      <c r="H535" s="3328"/>
      <c r="I535" s="3244"/>
      <c r="J535" s="3244"/>
      <c r="K535" s="3244"/>
      <c r="L535" s="3244"/>
      <c r="M535" s="3244"/>
      <c r="N535" s="3244"/>
      <c r="O535" s="3244"/>
      <c r="P535" s="3244"/>
      <c r="Q535" s="3244"/>
      <c r="R535" s="3244"/>
      <c r="S535" s="3244"/>
      <c r="T535" s="3244"/>
      <c r="U535" s="3244"/>
      <c r="V535" s="3244"/>
      <c r="W535" s="3244"/>
    </row>
    <row r="536" spans="1:23" ht="15.75" customHeight="1">
      <c r="A536" s="3244"/>
      <c r="B536" s="3244"/>
      <c r="C536" s="3244"/>
      <c r="D536" s="3244"/>
      <c r="E536" s="3244"/>
      <c r="F536" s="3244"/>
      <c r="G536" s="3244"/>
      <c r="H536" s="3328"/>
      <c r="I536" s="3244"/>
      <c r="J536" s="3244"/>
      <c r="K536" s="3244"/>
      <c r="L536" s="3244"/>
      <c r="M536" s="3244"/>
      <c r="N536" s="3244"/>
      <c r="O536" s="3244"/>
      <c r="P536" s="3244"/>
      <c r="Q536" s="3244"/>
      <c r="R536" s="3244"/>
      <c r="S536" s="3244"/>
      <c r="T536" s="3244"/>
      <c r="U536" s="3244"/>
      <c r="V536" s="3244"/>
      <c r="W536" s="3244"/>
    </row>
    <row r="537" spans="1:23" ht="15.75" customHeight="1">
      <c r="A537" s="3244"/>
      <c r="B537" s="3244"/>
      <c r="C537" s="3244"/>
      <c r="D537" s="3244"/>
      <c r="E537" s="3244"/>
      <c r="F537" s="3244"/>
      <c r="G537" s="3244"/>
      <c r="H537" s="3328"/>
      <c r="I537" s="3244"/>
      <c r="J537" s="3244"/>
      <c r="K537" s="3244"/>
      <c r="L537" s="3244"/>
      <c r="M537" s="3244"/>
      <c r="N537" s="3244"/>
      <c r="O537" s="3244"/>
      <c r="P537" s="3244"/>
      <c r="Q537" s="3244"/>
      <c r="R537" s="3244"/>
      <c r="S537" s="3244"/>
      <c r="T537" s="3244"/>
      <c r="U537" s="3244"/>
      <c r="V537" s="3244"/>
      <c r="W537" s="3244"/>
    </row>
    <row r="538" spans="1:23" ht="15.75" customHeight="1">
      <c r="A538" s="3244"/>
      <c r="B538" s="3244"/>
      <c r="C538" s="3244"/>
      <c r="D538" s="3244"/>
      <c r="E538" s="3244"/>
      <c r="F538" s="3244"/>
      <c r="G538" s="3244"/>
      <c r="H538" s="3328"/>
      <c r="I538" s="3244"/>
      <c r="J538" s="3244"/>
      <c r="K538" s="3244"/>
      <c r="L538" s="3244"/>
      <c r="M538" s="3244"/>
      <c r="N538" s="3244"/>
      <c r="O538" s="3244"/>
      <c r="P538" s="3244"/>
      <c r="Q538" s="3244"/>
      <c r="R538" s="3244"/>
      <c r="S538" s="3244"/>
      <c r="T538" s="3244"/>
      <c r="U538" s="3244"/>
      <c r="V538" s="3244"/>
      <c r="W538" s="3244"/>
    </row>
    <row r="539" spans="1:23" ht="15.75" customHeight="1">
      <c r="A539" s="3244"/>
      <c r="B539" s="3244"/>
      <c r="C539" s="3244"/>
      <c r="D539" s="3244"/>
      <c r="E539" s="3244"/>
      <c r="F539" s="3244"/>
      <c r="G539" s="3244"/>
      <c r="H539" s="3328"/>
      <c r="I539" s="3244"/>
      <c r="J539" s="3244"/>
      <c r="K539" s="3244"/>
      <c r="L539" s="3244"/>
      <c r="M539" s="3244"/>
      <c r="N539" s="3244"/>
      <c r="O539" s="3244"/>
      <c r="P539" s="3244"/>
      <c r="Q539" s="3244"/>
      <c r="R539" s="3244"/>
      <c r="S539" s="3244"/>
      <c r="T539" s="3244"/>
      <c r="U539" s="3244"/>
      <c r="V539" s="3244"/>
      <c r="W539" s="3244"/>
    </row>
    <row r="540" spans="1:23" ht="15.75" customHeight="1">
      <c r="A540" s="3244"/>
      <c r="B540" s="3244"/>
      <c r="C540" s="3244"/>
      <c r="D540" s="3244"/>
      <c r="E540" s="3244"/>
      <c r="F540" s="3244"/>
      <c r="G540" s="3244"/>
      <c r="H540" s="3328"/>
      <c r="I540" s="3244"/>
      <c r="J540" s="3244"/>
      <c r="K540" s="3244"/>
      <c r="L540" s="3244"/>
      <c r="M540" s="3244"/>
      <c r="N540" s="3244"/>
      <c r="O540" s="3244"/>
      <c r="P540" s="3244"/>
      <c r="Q540" s="3244"/>
      <c r="R540" s="3244"/>
      <c r="S540" s="3244"/>
      <c r="T540" s="3244"/>
      <c r="U540" s="3244"/>
      <c r="V540" s="3244"/>
      <c r="W540" s="3244"/>
    </row>
    <row r="541" spans="1:23" ht="15.75" customHeight="1">
      <c r="A541" s="3244"/>
      <c r="B541" s="3244"/>
      <c r="C541" s="3244"/>
      <c r="D541" s="3244"/>
      <c r="E541" s="3244"/>
      <c r="F541" s="3244"/>
      <c r="G541" s="3244"/>
      <c r="H541" s="3328"/>
      <c r="I541" s="3244"/>
      <c r="J541" s="3244"/>
      <c r="K541" s="3244"/>
      <c r="L541" s="3244"/>
      <c r="M541" s="3244"/>
      <c r="N541" s="3244"/>
      <c r="O541" s="3244"/>
      <c r="P541" s="3244"/>
      <c r="Q541" s="3244"/>
      <c r="R541" s="3244"/>
      <c r="S541" s="3244"/>
      <c r="T541" s="3244"/>
      <c r="U541" s="3244"/>
      <c r="V541" s="3244"/>
      <c r="W541" s="3244"/>
    </row>
    <row r="542" spans="1:23" ht="15.75" customHeight="1">
      <c r="A542" s="3244"/>
      <c r="B542" s="3244"/>
      <c r="C542" s="3244"/>
      <c r="D542" s="3244"/>
      <c r="E542" s="3244"/>
      <c r="F542" s="3244"/>
      <c r="G542" s="3244"/>
      <c r="H542" s="3328"/>
      <c r="I542" s="3244"/>
      <c r="J542" s="3244"/>
      <c r="K542" s="3244"/>
      <c r="L542" s="3244"/>
      <c r="M542" s="3244"/>
      <c r="N542" s="3244"/>
      <c r="O542" s="3244"/>
      <c r="P542" s="3244"/>
      <c r="Q542" s="3244"/>
      <c r="R542" s="3244"/>
      <c r="S542" s="3244"/>
      <c r="T542" s="3244"/>
      <c r="U542" s="3244"/>
      <c r="V542" s="3244"/>
      <c r="W542" s="3244"/>
    </row>
    <row r="543" spans="1:23" ht="15.75" customHeight="1">
      <c r="A543" s="3244"/>
      <c r="B543" s="3244"/>
      <c r="C543" s="3244"/>
      <c r="D543" s="3244"/>
      <c r="E543" s="3244"/>
      <c r="F543" s="3244"/>
      <c r="G543" s="3244"/>
      <c r="H543" s="3328"/>
      <c r="I543" s="3244"/>
      <c r="J543" s="3244"/>
      <c r="K543" s="3244"/>
      <c r="L543" s="3244"/>
      <c r="M543" s="3244"/>
      <c r="N543" s="3244"/>
      <c r="O543" s="3244"/>
      <c r="P543" s="3244"/>
      <c r="Q543" s="3244"/>
      <c r="R543" s="3244"/>
      <c r="S543" s="3244"/>
      <c r="T543" s="3244"/>
      <c r="U543" s="3244"/>
      <c r="V543" s="3244"/>
      <c r="W543" s="3244"/>
    </row>
    <row r="544" spans="1:23" ht="15.75" customHeight="1">
      <c r="A544" s="3244"/>
      <c r="B544" s="3244"/>
      <c r="C544" s="3244"/>
      <c r="D544" s="3244"/>
      <c r="E544" s="3244"/>
      <c r="F544" s="3244"/>
      <c r="G544" s="3244"/>
      <c r="H544" s="3328"/>
      <c r="I544" s="3244"/>
      <c r="J544" s="3244"/>
      <c r="K544" s="3244"/>
      <c r="L544" s="3244"/>
      <c r="M544" s="3244"/>
      <c r="N544" s="3244"/>
      <c r="O544" s="3244"/>
      <c r="P544" s="3244"/>
      <c r="Q544" s="3244"/>
      <c r="R544" s="3244"/>
      <c r="S544" s="3244"/>
      <c r="T544" s="3244"/>
      <c r="U544" s="3244"/>
      <c r="V544" s="3244"/>
      <c r="W544" s="3244"/>
    </row>
    <row r="545" spans="1:23" ht="15.75" customHeight="1">
      <c r="A545" s="3244"/>
      <c r="B545" s="3244"/>
      <c r="C545" s="3244"/>
      <c r="D545" s="3244"/>
      <c r="E545" s="3244"/>
      <c r="F545" s="3244"/>
      <c r="G545" s="3244"/>
      <c r="H545" s="3328"/>
      <c r="I545" s="3244"/>
      <c r="J545" s="3244"/>
      <c r="K545" s="3244"/>
      <c r="L545" s="3244"/>
      <c r="M545" s="3244"/>
      <c r="N545" s="3244"/>
      <c r="O545" s="3244"/>
      <c r="P545" s="3244"/>
      <c r="Q545" s="3244"/>
      <c r="R545" s="3244"/>
      <c r="S545" s="3244"/>
      <c r="T545" s="3244"/>
      <c r="U545" s="3244"/>
      <c r="V545" s="3244"/>
      <c r="W545" s="3244"/>
    </row>
    <row r="546" spans="1:23" ht="15.75" customHeight="1">
      <c r="A546" s="3244"/>
      <c r="B546" s="3244"/>
      <c r="C546" s="3244"/>
      <c r="D546" s="3244"/>
      <c r="E546" s="3244"/>
      <c r="F546" s="3244"/>
      <c r="G546" s="3244"/>
      <c r="H546" s="3328"/>
      <c r="I546" s="3244"/>
      <c r="J546" s="3244"/>
      <c r="K546" s="3244"/>
      <c r="L546" s="3244"/>
      <c r="M546" s="3244"/>
      <c r="N546" s="3244"/>
      <c r="O546" s="3244"/>
      <c r="P546" s="3244"/>
      <c r="Q546" s="3244"/>
      <c r="R546" s="3244"/>
      <c r="S546" s="3244"/>
      <c r="T546" s="3244"/>
      <c r="U546" s="3244"/>
      <c r="V546" s="3244"/>
      <c r="W546" s="3244"/>
    </row>
    <row r="547" spans="1:23" ht="15.75" customHeight="1">
      <c r="A547" s="3244"/>
      <c r="B547" s="3244"/>
      <c r="C547" s="3244"/>
      <c r="D547" s="3244"/>
      <c r="E547" s="3244"/>
      <c r="F547" s="3244"/>
      <c r="G547" s="3244"/>
      <c r="H547" s="3328"/>
      <c r="I547" s="3244"/>
      <c r="J547" s="3244"/>
      <c r="K547" s="3244"/>
      <c r="L547" s="3244"/>
      <c r="M547" s="3244"/>
      <c r="N547" s="3244"/>
      <c r="O547" s="3244"/>
      <c r="P547" s="3244"/>
      <c r="Q547" s="3244"/>
      <c r="R547" s="3244"/>
      <c r="S547" s="3244"/>
      <c r="T547" s="3244"/>
      <c r="U547" s="3244"/>
      <c r="V547" s="3244"/>
      <c r="W547" s="3244"/>
    </row>
    <row r="548" spans="1:23" ht="15.75" customHeight="1">
      <c r="A548" s="3244"/>
      <c r="B548" s="3244"/>
      <c r="C548" s="3244"/>
      <c r="D548" s="3244"/>
      <c r="E548" s="3244"/>
      <c r="F548" s="3244"/>
      <c r="G548" s="3244"/>
      <c r="H548" s="3328"/>
      <c r="I548" s="3244"/>
      <c r="J548" s="3244"/>
      <c r="K548" s="3244"/>
      <c r="L548" s="3244"/>
      <c r="M548" s="3244"/>
      <c r="N548" s="3244"/>
      <c r="O548" s="3244"/>
      <c r="P548" s="3244"/>
      <c r="Q548" s="3244"/>
      <c r="R548" s="3244"/>
      <c r="S548" s="3244"/>
      <c r="T548" s="3244"/>
      <c r="U548" s="3244"/>
      <c r="V548" s="3244"/>
      <c r="W548" s="3244"/>
    </row>
    <row r="549" spans="1:23" ht="15.75" customHeight="1">
      <c r="A549" s="3244"/>
      <c r="B549" s="3244"/>
      <c r="C549" s="3244"/>
      <c r="D549" s="3244"/>
      <c r="E549" s="3244"/>
      <c r="F549" s="3244"/>
      <c r="G549" s="3244"/>
      <c r="H549" s="3328"/>
      <c r="I549" s="3244"/>
      <c r="J549" s="3244"/>
      <c r="K549" s="3244"/>
      <c r="L549" s="3244"/>
      <c r="M549" s="3244"/>
      <c r="N549" s="3244"/>
      <c r="O549" s="3244"/>
      <c r="P549" s="3244"/>
      <c r="Q549" s="3244"/>
      <c r="R549" s="3244"/>
      <c r="S549" s="3244"/>
      <c r="T549" s="3244"/>
      <c r="U549" s="3244"/>
      <c r="V549" s="3244"/>
      <c r="W549" s="3244"/>
    </row>
    <row r="550" spans="1:23" ht="15.75" customHeight="1">
      <c r="A550" s="3244"/>
      <c r="B550" s="3244"/>
      <c r="C550" s="3244"/>
      <c r="D550" s="3244"/>
      <c r="E550" s="3244"/>
      <c r="F550" s="3244"/>
      <c r="G550" s="3244"/>
      <c r="H550" s="3328"/>
      <c r="I550" s="3244"/>
      <c r="J550" s="3244"/>
      <c r="K550" s="3244"/>
      <c r="L550" s="3244"/>
      <c r="M550" s="3244"/>
      <c r="N550" s="3244"/>
      <c r="O550" s="3244"/>
      <c r="P550" s="3244"/>
      <c r="Q550" s="3244"/>
      <c r="R550" s="3244"/>
      <c r="S550" s="3244"/>
      <c r="T550" s="3244"/>
      <c r="U550" s="3244"/>
      <c r="V550" s="3244"/>
      <c r="W550" s="3244"/>
    </row>
    <row r="551" spans="1:23" ht="15.75" customHeight="1">
      <c r="A551" s="3244"/>
      <c r="B551" s="3244"/>
      <c r="C551" s="3244"/>
      <c r="D551" s="3244"/>
      <c r="E551" s="3244"/>
      <c r="F551" s="3244"/>
      <c r="G551" s="3244"/>
      <c r="H551" s="3328"/>
      <c r="I551" s="3244"/>
      <c r="J551" s="3244"/>
      <c r="K551" s="3244"/>
      <c r="L551" s="3244"/>
      <c r="M551" s="3244"/>
      <c r="N551" s="3244"/>
      <c r="O551" s="3244"/>
      <c r="P551" s="3244"/>
      <c r="Q551" s="3244"/>
      <c r="R551" s="3244"/>
      <c r="S551" s="3244"/>
      <c r="T551" s="3244"/>
      <c r="U551" s="3244"/>
      <c r="V551" s="3244"/>
      <c r="W551" s="3244"/>
    </row>
    <row r="552" spans="1:23" ht="15.75" customHeight="1">
      <c r="A552" s="3244"/>
      <c r="B552" s="3244"/>
      <c r="C552" s="3244"/>
      <c r="D552" s="3244"/>
      <c r="E552" s="3244"/>
      <c r="F552" s="3244"/>
      <c r="G552" s="3244"/>
      <c r="H552" s="3328"/>
      <c r="I552" s="3244"/>
      <c r="J552" s="3244"/>
      <c r="K552" s="3244"/>
      <c r="L552" s="3244"/>
      <c r="M552" s="3244"/>
      <c r="N552" s="3244"/>
      <c r="O552" s="3244"/>
      <c r="P552" s="3244"/>
      <c r="Q552" s="3244"/>
      <c r="R552" s="3244"/>
      <c r="S552" s="3244"/>
      <c r="T552" s="3244"/>
      <c r="U552" s="3244"/>
      <c r="V552" s="3244"/>
      <c r="W552" s="3244"/>
    </row>
    <row r="553" spans="1:23" ht="15.75" customHeight="1">
      <c r="A553" s="3244"/>
      <c r="B553" s="3244"/>
      <c r="C553" s="3244"/>
      <c r="D553" s="3244"/>
      <c r="E553" s="3244"/>
      <c r="F553" s="3244"/>
      <c r="G553" s="3244"/>
      <c r="H553" s="3328"/>
      <c r="I553" s="3244"/>
      <c r="J553" s="3244"/>
      <c r="K553" s="3244"/>
      <c r="L553" s="3244"/>
      <c r="M553" s="3244"/>
      <c r="N553" s="3244"/>
      <c r="O553" s="3244"/>
      <c r="P553" s="3244"/>
      <c r="Q553" s="3244"/>
      <c r="R553" s="3244"/>
      <c r="S553" s="3244"/>
      <c r="T553" s="3244"/>
      <c r="U553" s="3244"/>
      <c r="V553" s="3244"/>
      <c r="W553" s="3244"/>
    </row>
    <row r="554" spans="1:23" ht="15.75" customHeight="1">
      <c r="A554" s="3244"/>
      <c r="B554" s="3244"/>
      <c r="C554" s="3244"/>
      <c r="D554" s="3244"/>
      <c r="E554" s="3244"/>
      <c r="F554" s="3244"/>
      <c r="G554" s="3244"/>
      <c r="H554" s="3328"/>
      <c r="I554" s="3244"/>
      <c r="J554" s="3244"/>
      <c r="K554" s="3244"/>
      <c r="L554" s="3244"/>
      <c r="M554" s="3244"/>
      <c r="N554" s="3244"/>
      <c r="O554" s="3244"/>
      <c r="P554" s="3244"/>
      <c r="Q554" s="3244"/>
      <c r="R554" s="3244"/>
      <c r="S554" s="3244"/>
      <c r="T554" s="3244"/>
      <c r="U554" s="3244"/>
      <c r="V554" s="3244"/>
      <c r="W554" s="3244"/>
    </row>
    <row r="555" spans="1:23" ht="15.75" customHeight="1">
      <c r="A555" s="3244"/>
      <c r="B555" s="3244"/>
      <c r="C555" s="3244"/>
      <c r="D555" s="3244"/>
      <c r="E555" s="3244"/>
      <c r="F555" s="3244"/>
      <c r="G555" s="3244"/>
      <c r="H555" s="3328"/>
      <c r="I555" s="3244"/>
      <c r="J555" s="3244"/>
      <c r="K555" s="3244"/>
      <c r="L555" s="3244"/>
      <c r="M555" s="3244"/>
      <c r="N555" s="3244"/>
      <c r="O555" s="3244"/>
      <c r="P555" s="3244"/>
      <c r="Q555" s="3244"/>
      <c r="R555" s="3244"/>
      <c r="S555" s="3244"/>
      <c r="T555" s="3244"/>
      <c r="U555" s="3244"/>
      <c r="V555" s="3244"/>
      <c r="W555" s="3244"/>
    </row>
    <row r="556" spans="1:23" ht="15.75" customHeight="1">
      <c r="A556" s="3244"/>
      <c r="B556" s="3244"/>
      <c r="C556" s="3244"/>
      <c r="D556" s="3244"/>
      <c r="E556" s="3244"/>
      <c r="F556" s="3244"/>
      <c r="G556" s="3244"/>
      <c r="H556" s="3328"/>
      <c r="I556" s="3244"/>
      <c r="J556" s="3244"/>
      <c r="K556" s="3244"/>
      <c r="L556" s="3244"/>
      <c r="M556" s="3244"/>
      <c r="N556" s="3244"/>
      <c r="O556" s="3244"/>
      <c r="P556" s="3244"/>
      <c r="Q556" s="3244"/>
      <c r="R556" s="3244"/>
      <c r="S556" s="3244"/>
      <c r="T556" s="3244"/>
      <c r="U556" s="3244"/>
      <c r="V556" s="3244"/>
      <c r="W556" s="3244"/>
    </row>
    <row r="557" spans="1:23" ht="15.75" customHeight="1">
      <c r="A557" s="3244"/>
      <c r="B557" s="3244"/>
      <c r="C557" s="3244"/>
      <c r="D557" s="3244"/>
      <c r="E557" s="3244"/>
      <c r="F557" s="3244"/>
      <c r="G557" s="3244"/>
      <c r="H557" s="3328"/>
      <c r="I557" s="3244"/>
      <c r="J557" s="3244"/>
      <c r="K557" s="3244"/>
      <c r="L557" s="3244"/>
      <c r="M557" s="3244"/>
      <c r="N557" s="3244"/>
      <c r="O557" s="3244"/>
      <c r="P557" s="3244"/>
      <c r="Q557" s="3244"/>
      <c r="R557" s="3244"/>
      <c r="S557" s="3244"/>
      <c r="T557" s="3244"/>
      <c r="U557" s="3244"/>
      <c r="V557" s="3244"/>
      <c r="W557" s="3244"/>
    </row>
    <row r="558" spans="1:23" ht="15.75" customHeight="1">
      <c r="A558" s="3244"/>
      <c r="B558" s="3244"/>
      <c r="C558" s="3244"/>
      <c r="D558" s="3244"/>
      <c r="E558" s="3244"/>
      <c r="F558" s="3244"/>
      <c r="G558" s="3244"/>
      <c r="H558" s="3328"/>
      <c r="I558" s="3244"/>
      <c r="J558" s="3244"/>
      <c r="K558" s="3244"/>
      <c r="L558" s="3244"/>
      <c r="M558" s="3244"/>
      <c r="N558" s="3244"/>
      <c r="O558" s="3244"/>
      <c r="P558" s="3244"/>
      <c r="Q558" s="3244"/>
      <c r="R558" s="3244"/>
      <c r="S558" s="3244"/>
      <c r="T558" s="3244"/>
      <c r="U558" s="3244"/>
      <c r="V558" s="3244"/>
      <c r="W558" s="3244"/>
    </row>
    <row r="559" spans="1:23" ht="15.75" customHeight="1">
      <c r="A559" s="3244"/>
      <c r="B559" s="3244"/>
      <c r="C559" s="3244"/>
      <c r="D559" s="3244"/>
      <c r="E559" s="3244"/>
      <c r="F559" s="3244"/>
      <c r="G559" s="3244"/>
      <c r="H559" s="3328"/>
      <c r="I559" s="3244"/>
      <c r="J559" s="3244"/>
      <c r="K559" s="3244"/>
      <c r="L559" s="3244"/>
      <c r="M559" s="3244"/>
      <c r="N559" s="3244"/>
      <c r="O559" s="3244"/>
      <c r="P559" s="3244"/>
      <c r="Q559" s="3244"/>
      <c r="R559" s="3244"/>
      <c r="S559" s="3244"/>
      <c r="T559" s="3244"/>
      <c r="U559" s="3244"/>
      <c r="V559" s="3244"/>
      <c r="W559" s="3244"/>
    </row>
    <row r="560" spans="1:23" ht="15.75" customHeight="1">
      <c r="A560" s="3244"/>
      <c r="B560" s="3244"/>
      <c r="C560" s="3244"/>
      <c r="D560" s="3244"/>
      <c r="E560" s="3244"/>
      <c r="F560" s="3244"/>
      <c r="G560" s="3244"/>
      <c r="H560" s="3328"/>
      <c r="I560" s="3244"/>
      <c r="J560" s="3244"/>
      <c r="K560" s="3244"/>
      <c r="L560" s="3244"/>
      <c r="M560" s="3244"/>
      <c r="N560" s="3244"/>
      <c r="O560" s="3244"/>
      <c r="P560" s="3244"/>
      <c r="Q560" s="3244"/>
      <c r="R560" s="3244"/>
      <c r="S560" s="3244"/>
      <c r="T560" s="3244"/>
      <c r="U560" s="3244"/>
      <c r="V560" s="3244"/>
      <c r="W560" s="3244"/>
    </row>
    <row r="561" spans="1:23" ht="15.75" customHeight="1">
      <c r="A561" s="3244"/>
      <c r="B561" s="3244"/>
      <c r="C561" s="3244"/>
      <c r="D561" s="3244"/>
      <c r="E561" s="3244"/>
      <c r="F561" s="3244"/>
      <c r="G561" s="3244"/>
      <c r="H561" s="3328"/>
      <c r="I561" s="3244"/>
      <c r="J561" s="3244"/>
      <c r="K561" s="3244"/>
      <c r="L561" s="3244"/>
      <c r="M561" s="3244"/>
      <c r="N561" s="3244"/>
      <c r="O561" s="3244"/>
      <c r="P561" s="3244"/>
      <c r="Q561" s="3244"/>
      <c r="R561" s="3244"/>
      <c r="S561" s="3244"/>
      <c r="T561" s="3244"/>
      <c r="U561" s="3244"/>
      <c r="V561" s="3244"/>
      <c r="W561" s="3244"/>
    </row>
    <row r="562" spans="1:23" ht="15.75" customHeight="1">
      <c r="A562" s="3244"/>
      <c r="B562" s="3244"/>
      <c r="C562" s="3244"/>
      <c r="D562" s="3244"/>
      <c r="E562" s="3244"/>
      <c r="F562" s="3244"/>
      <c r="G562" s="3244"/>
      <c r="H562" s="3328"/>
      <c r="I562" s="3244"/>
      <c r="J562" s="3244"/>
      <c r="K562" s="3244"/>
      <c r="L562" s="3244"/>
      <c r="M562" s="3244"/>
      <c r="N562" s="3244"/>
      <c r="O562" s="3244"/>
      <c r="P562" s="3244"/>
      <c r="Q562" s="3244"/>
      <c r="R562" s="3244"/>
      <c r="S562" s="3244"/>
      <c r="T562" s="3244"/>
      <c r="U562" s="3244"/>
      <c r="V562" s="3244"/>
      <c r="W562" s="3244"/>
    </row>
    <row r="563" spans="1:23" ht="15.75" customHeight="1">
      <c r="A563" s="3244"/>
      <c r="B563" s="3244"/>
      <c r="C563" s="3244"/>
      <c r="D563" s="3244"/>
      <c r="E563" s="3244"/>
      <c r="F563" s="3244"/>
      <c r="G563" s="3244"/>
      <c r="H563" s="3328"/>
      <c r="I563" s="3244"/>
      <c r="J563" s="3244"/>
      <c r="K563" s="3244"/>
      <c r="L563" s="3244"/>
      <c r="M563" s="3244"/>
      <c r="N563" s="3244"/>
      <c r="O563" s="3244"/>
      <c r="P563" s="3244"/>
      <c r="Q563" s="3244"/>
      <c r="R563" s="3244"/>
      <c r="S563" s="3244"/>
      <c r="T563" s="3244"/>
      <c r="U563" s="3244"/>
      <c r="V563" s="3244"/>
      <c r="W563" s="3244"/>
    </row>
    <row r="564" spans="1:23" ht="15.75" customHeight="1">
      <c r="A564" s="3244"/>
      <c r="B564" s="3244"/>
      <c r="C564" s="3244"/>
      <c r="D564" s="3244"/>
      <c r="E564" s="3244"/>
      <c r="F564" s="3244"/>
      <c r="G564" s="3244"/>
      <c r="H564" s="3328"/>
      <c r="I564" s="3244"/>
      <c r="J564" s="3244"/>
      <c r="K564" s="3244"/>
      <c r="L564" s="3244"/>
      <c r="M564" s="3244"/>
      <c r="N564" s="3244"/>
      <c r="O564" s="3244"/>
      <c r="P564" s="3244"/>
      <c r="Q564" s="3244"/>
      <c r="R564" s="3244"/>
      <c r="S564" s="3244"/>
      <c r="T564" s="3244"/>
      <c r="U564" s="3244"/>
      <c r="V564" s="3244"/>
      <c r="W564" s="3244"/>
    </row>
    <row r="565" spans="1:23" ht="15.75" customHeight="1">
      <c r="A565" s="3244"/>
      <c r="B565" s="3244"/>
      <c r="C565" s="3244"/>
      <c r="D565" s="3244"/>
      <c r="E565" s="3244"/>
      <c r="F565" s="3244"/>
      <c r="G565" s="3244"/>
      <c r="H565" s="3328"/>
      <c r="I565" s="3244"/>
      <c r="J565" s="3244"/>
      <c r="K565" s="3244"/>
      <c r="L565" s="3244"/>
      <c r="M565" s="3244"/>
      <c r="N565" s="3244"/>
      <c r="O565" s="3244"/>
      <c r="P565" s="3244"/>
      <c r="Q565" s="3244"/>
      <c r="R565" s="3244"/>
      <c r="S565" s="3244"/>
      <c r="T565" s="3244"/>
      <c r="U565" s="3244"/>
      <c r="V565" s="3244"/>
      <c r="W565" s="3244"/>
    </row>
    <row r="566" spans="1:23" ht="15.75" customHeight="1">
      <c r="A566" s="3244"/>
      <c r="B566" s="3244"/>
      <c r="C566" s="3244"/>
      <c r="D566" s="3244"/>
      <c r="E566" s="3244"/>
      <c r="F566" s="3244"/>
      <c r="G566" s="3244"/>
      <c r="H566" s="3328"/>
      <c r="I566" s="3244"/>
      <c r="J566" s="3244"/>
      <c r="K566" s="3244"/>
      <c r="L566" s="3244"/>
      <c r="M566" s="3244"/>
      <c r="N566" s="3244"/>
      <c r="O566" s="3244"/>
      <c r="P566" s="3244"/>
      <c r="Q566" s="3244"/>
      <c r="R566" s="3244"/>
      <c r="S566" s="3244"/>
      <c r="T566" s="3244"/>
      <c r="U566" s="3244"/>
      <c r="V566" s="3244"/>
      <c r="W566" s="3244"/>
    </row>
    <row r="567" spans="1:23" ht="15.75" customHeight="1">
      <c r="A567" s="3244"/>
      <c r="B567" s="3244"/>
      <c r="C567" s="3244"/>
      <c r="D567" s="3244"/>
      <c r="E567" s="3244"/>
      <c r="F567" s="3244"/>
      <c r="G567" s="3244"/>
      <c r="H567" s="3328"/>
      <c r="I567" s="3244"/>
      <c r="J567" s="3244"/>
      <c r="K567" s="3244"/>
      <c r="L567" s="3244"/>
      <c r="M567" s="3244"/>
      <c r="N567" s="3244"/>
      <c r="O567" s="3244"/>
      <c r="P567" s="3244"/>
      <c r="Q567" s="3244"/>
      <c r="R567" s="3244"/>
      <c r="S567" s="3244"/>
      <c r="T567" s="3244"/>
      <c r="U567" s="3244"/>
      <c r="V567" s="3244"/>
      <c r="W567" s="3244"/>
    </row>
    <row r="568" spans="1:23" ht="15.75" customHeight="1">
      <c r="A568" s="3244"/>
      <c r="B568" s="3244"/>
      <c r="C568" s="3244"/>
      <c r="D568" s="3244"/>
      <c r="E568" s="3244"/>
      <c r="F568" s="3244"/>
      <c r="G568" s="3244"/>
      <c r="H568" s="3328"/>
      <c r="I568" s="3244"/>
      <c r="J568" s="3244"/>
      <c r="K568" s="3244"/>
      <c r="L568" s="3244"/>
      <c r="M568" s="3244"/>
      <c r="N568" s="3244"/>
      <c r="O568" s="3244"/>
      <c r="P568" s="3244"/>
      <c r="Q568" s="3244"/>
      <c r="R568" s="3244"/>
      <c r="S568" s="3244"/>
      <c r="T568" s="3244"/>
      <c r="U568" s="3244"/>
      <c r="V568" s="3244"/>
      <c r="W568" s="3244"/>
    </row>
    <row r="569" spans="1:23" ht="15.75" customHeight="1">
      <c r="A569" s="3244"/>
      <c r="B569" s="3244"/>
      <c r="C569" s="3244"/>
      <c r="D569" s="3244"/>
      <c r="E569" s="3244"/>
      <c r="F569" s="3244"/>
      <c r="G569" s="3244"/>
      <c r="H569" s="3328"/>
      <c r="I569" s="3244"/>
      <c r="J569" s="3244"/>
      <c r="K569" s="3244"/>
      <c r="L569" s="3244"/>
      <c r="M569" s="3244"/>
      <c r="N569" s="3244"/>
      <c r="O569" s="3244"/>
      <c r="P569" s="3244"/>
      <c r="Q569" s="3244"/>
      <c r="R569" s="3244"/>
      <c r="S569" s="3244"/>
      <c r="T569" s="3244"/>
      <c r="U569" s="3244"/>
      <c r="V569" s="3244"/>
      <c r="W569" s="3244"/>
    </row>
    <row r="570" spans="1:23" ht="15.75" customHeight="1">
      <c r="A570" s="3244"/>
      <c r="B570" s="3244"/>
      <c r="C570" s="3244"/>
      <c r="D570" s="3244"/>
      <c r="E570" s="3244"/>
      <c r="F570" s="3244"/>
      <c r="G570" s="3244"/>
      <c r="H570" s="3328"/>
      <c r="I570" s="3244"/>
      <c r="J570" s="3244"/>
      <c r="K570" s="3244"/>
      <c r="L570" s="3244"/>
      <c r="M570" s="3244"/>
      <c r="N570" s="3244"/>
      <c r="O570" s="3244"/>
      <c r="P570" s="3244"/>
      <c r="Q570" s="3244"/>
      <c r="R570" s="3244"/>
      <c r="S570" s="3244"/>
      <c r="T570" s="3244"/>
      <c r="U570" s="3244"/>
      <c r="V570" s="3244"/>
      <c r="W570" s="3244"/>
    </row>
    <row r="571" spans="1:23" ht="15.75" customHeight="1">
      <c r="A571" s="3244"/>
      <c r="B571" s="3244"/>
      <c r="C571" s="3244"/>
      <c r="D571" s="3244"/>
      <c r="E571" s="3244"/>
      <c r="F571" s="3244"/>
      <c r="G571" s="3244"/>
      <c r="H571" s="3328"/>
      <c r="I571" s="3244"/>
      <c r="J571" s="3244"/>
      <c r="K571" s="3244"/>
      <c r="L571" s="3244"/>
      <c r="M571" s="3244"/>
      <c r="N571" s="3244"/>
      <c r="O571" s="3244"/>
      <c r="P571" s="3244"/>
      <c r="Q571" s="3244"/>
      <c r="R571" s="3244"/>
      <c r="S571" s="3244"/>
      <c r="T571" s="3244"/>
      <c r="U571" s="3244"/>
      <c r="V571" s="3244"/>
      <c r="W571" s="3244"/>
    </row>
    <row r="572" spans="1:23" ht="15.75" customHeight="1">
      <c r="A572" s="3244"/>
      <c r="B572" s="3244"/>
      <c r="C572" s="3244"/>
      <c r="D572" s="3244"/>
      <c r="E572" s="3244"/>
      <c r="F572" s="3244"/>
      <c r="G572" s="3244"/>
      <c r="H572" s="3328"/>
      <c r="I572" s="3244"/>
      <c r="J572" s="3244"/>
      <c r="K572" s="3244"/>
      <c r="L572" s="3244"/>
      <c r="M572" s="3244"/>
      <c r="N572" s="3244"/>
      <c r="O572" s="3244"/>
      <c r="P572" s="3244"/>
      <c r="Q572" s="3244"/>
      <c r="R572" s="3244"/>
      <c r="S572" s="3244"/>
      <c r="T572" s="3244"/>
      <c r="U572" s="3244"/>
      <c r="V572" s="3244"/>
      <c r="W572" s="3244"/>
    </row>
    <row r="573" spans="1:23" ht="15.75" customHeight="1">
      <c r="A573" s="3244"/>
      <c r="B573" s="3244"/>
      <c r="C573" s="3244"/>
      <c r="D573" s="3244"/>
      <c r="E573" s="3244"/>
      <c r="F573" s="3244"/>
      <c r="G573" s="3244"/>
      <c r="H573" s="3328"/>
      <c r="I573" s="3244"/>
      <c r="J573" s="3244"/>
      <c r="K573" s="3244"/>
      <c r="L573" s="3244"/>
      <c r="M573" s="3244"/>
      <c r="N573" s="3244"/>
      <c r="O573" s="3244"/>
      <c r="P573" s="3244"/>
      <c r="Q573" s="3244"/>
      <c r="R573" s="3244"/>
      <c r="S573" s="3244"/>
      <c r="T573" s="3244"/>
      <c r="U573" s="3244"/>
      <c r="V573" s="3244"/>
      <c r="W573" s="3244"/>
    </row>
    <row r="574" spans="1:23" ht="15.75" customHeight="1">
      <c r="A574" s="3244"/>
      <c r="B574" s="3244"/>
      <c r="C574" s="3244"/>
      <c r="D574" s="3244"/>
      <c r="E574" s="3244"/>
      <c r="F574" s="3244"/>
      <c r="G574" s="3244"/>
      <c r="H574" s="3328"/>
      <c r="I574" s="3244"/>
      <c r="J574" s="3244"/>
      <c r="K574" s="3244"/>
      <c r="L574" s="3244"/>
      <c r="M574" s="3244"/>
      <c r="N574" s="3244"/>
      <c r="O574" s="3244"/>
      <c r="P574" s="3244"/>
      <c r="Q574" s="3244"/>
      <c r="R574" s="3244"/>
      <c r="S574" s="3244"/>
      <c r="T574" s="3244"/>
      <c r="U574" s="3244"/>
      <c r="V574" s="3244"/>
      <c r="W574" s="3244"/>
    </row>
    <row r="575" spans="1:23" ht="15.75" customHeight="1">
      <c r="A575" s="3244"/>
      <c r="B575" s="3244"/>
      <c r="C575" s="3244"/>
      <c r="D575" s="3244"/>
      <c r="E575" s="3244"/>
      <c r="F575" s="3244"/>
      <c r="G575" s="3244"/>
      <c r="H575" s="3328"/>
      <c r="I575" s="3244"/>
      <c r="J575" s="3244"/>
      <c r="K575" s="3244"/>
      <c r="L575" s="3244"/>
      <c r="M575" s="3244"/>
      <c r="N575" s="3244"/>
      <c r="O575" s="3244"/>
      <c r="P575" s="3244"/>
      <c r="Q575" s="3244"/>
      <c r="R575" s="3244"/>
      <c r="S575" s="3244"/>
      <c r="T575" s="3244"/>
      <c r="U575" s="3244"/>
      <c r="V575" s="3244"/>
      <c r="W575" s="3244"/>
    </row>
    <row r="576" spans="1:23" ht="15.75" customHeight="1">
      <c r="A576" s="3244"/>
      <c r="B576" s="3244"/>
      <c r="C576" s="3244"/>
      <c r="D576" s="3244"/>
      <c r="E576" s="3244"/>
      <c r="F576" s="3244"/>
      <c r="G576" s="3244"/>
      <c r="H576" s="3328"/>
      <c r="I576" s="3244"/>
      <c r="J576" s="3244"/>
      <c r="K576" s="3244"/>
      <c r="L576" s="3244"/>
      <c r="M576" s="3244"/>
      <c r="N576" s="3244"/>
      <c r="O576" s="3244"/>
      <c r="P576" s="3244"/>
      <c r="Q576" s="3244"/>
      <c r="R576" s="3244"/>
      <c r="S576" s="3244"/>
      <c r="T576" s="3244"/>
      <c r="U576" s="3244"/>
      <c r="V576" s="3244"/>
      <c r="W576" s="3244"/>
    </row>
    <row r="577" spans="1:23" ht="15.75" customHeight="1">
      <c r="A577" s="3244"/>
      <c r="B577" s="3244"/>
      <c r="C577" s="3244"/>
      <c r="D577" s="3244"/>
      <c r="E577" s="3244"/>
      <c r="F577" s="3244"/>
      <c r="G577" s="3244"/>
      <c r="H577" s="3328"/>
      <c r="I577" s="3244"/>
      <c r="J577" s="3244"/>
      <c r="K577" s="3244"/>
      <c r="L577" s="3244"/>
      <c r="M577" s="3244"/>
      <c r="N577" s="3244"/>
      <c r="O577" s="3244"/>
      <c r="P577" s="3244"/>
      <c r="Q577" s="3244"/>
      <c r="R577" s="3244"/>
      <c r="S577" s="3244"/>
      <c r="T577" s="3244"/>
      <c r="U577" s="3244"/>
      <c r="V577" s="3244"/>
      <c r="W577" s="3244"/>
    </row>
    <row r="578" spans="1:23" ht="15.75" customHeight="1">
      <c r="A578" s="3244"/>
      <c r="B578" s="3244"/>
      <c r="C578" s="3244"/>
      <c r="D578" s="3244"/>
      <c r="E578" s="3244"/>
      <c r="F578" s="3244"/>
      <c r="G578" s="3244"/>
      <c r="H578" s="3328"/>
      <c r="I578" s="3244"/>
      <c r="J578" s="3244"/>
      <c r="K578" s="3244"/>
      <c r="L578" s="3244"/>
      <c r="M578" s="3244"/>
      <c r="N578" s="3244"/>
      <c r="O578" s="3244"/>
      <c r="P578" s="3244"/>
      <c r="Q578" s="3244"/>
      <c r="R578" s="3244"/>
      <c r="S578" s="3244"/>
      <c r="T578" s="3244"/>
      <c r="U578" s="3244"/>
      <c r="V578" s="3244"/>
      <c r="W578" s="3244"/>
    </row>
    <row r="579" spans="1:23" ht="15.75" customHeight="1">
      <c r="A579" s="3244"/>
      <c r="B579" s="3244"/>
      <c r="C579" s="3244"/>
      <c r="D579" s="3244"/>
      <c r="E579" s="3244"/>
      <c r="F579" s="3244"/>
      <c r="G579" s="3244"/>
      <c r="H579" s="3328"/>
      <c r="I579" s="3244"/>
      <c r="J579" s="3244"/>
      <c r="K579" s="3244"/>
      <c r="L579" s="3244"/>
      <c r="M579" s="3244"/>
      <c r="N579" s="3244"/>
      <c r="O579" s="3244"/>
      <c r="P579" s="3244"/>
      <c r="Q579" s="3244"/>
      <c r="R579" s="3244"/>
      <c r="S579" s="3244"/>
      <c r="T579" s="3244"/>
      <c r="U579" s="3244"/>
      <c r="V579" s="3244"/>
      <c r="W579" s="3244"/>
    </row>
    <row r="580" spans="1:23" ht="15.75" customHeight="1">
      <c r="A580" s="3244"/>
      <c r="B580" s="3244"/>
      <c r="C580" s="3244"/>
      <c r="D580" s="3244"/>
      <c r="E580" s="3244"/>
      <c r="F580" s="3244"/>
      <c r="G580" s="3244"/>
      <c r="H580" s="3328"/>
      <c r="I580" s="3244"/>
      <c r="J580" s="3244"/>
      <c r="K580" s="3244"/>
      <c r="L580" s="3244"/>
      <c r="M580" s="3244"/>
      <c r="N580" s="3244"/>
      <c r="O580" s="3244"/>
      <c r="P580" s="3244"/>
      <c r="Q580" s="3244"/>
      <c r="R580" s="3244"/>
      <c r="S580" s="3244"/>
      <c r="T580" s="3244"/>
      <c r="U580" s="3244"/>
      <c r="V580" s="3244"/>
      <c r="W580" s="3244"/>
    </row>
    <row r="581" spans="1:23" ht="15.75" customHeight="1">
      <c r="A581" s="3244"/>
      <c r="B581" s="3244"/>
      <c r="C581" s="3244"/>
      <c r="D581" s="3244"/>
      <c r="E581" s="3244"/>
      <c r="F581" s="3244"/>
      <c r="G581" s="3244"/>
      <c r="H581" s="3328"/>
      <c r="I581" s="3244"/>
      <c r="J581" s="3244"/>
      <c r="K581" s="3244"/>
      <c r="L581" s="3244"/>
      <c r="M581" s="3244"/>
      <c r="N581" s="3244"/>
      <c r="O581" s="3244"/>
      <c r="P581" s="3244"/>
      <c r="Q581" s="3244"/>
      <c r="R581" s="3244"/>
      <c r="S581" s="3244"/>
      <c r="T581" s="3244"/>
      <c r="U581" s="3244"/>
      <c r="V581" s="3244"/>
      <c r="W581" s="3244"/>
    </row>
    <row r="582" spans="1:23" ht="15.75" customHeight="1">
      <c r="A582" s="3244"/>
      <c r="B582" s="3244"/>
      <c r="C582" s="3244"/>
      <c r="D582" s="3244"/>
      <c r="E582" s="3244"/>
      <c r="F582" s="3244"/>
      <c r="G582" s="3244"/>
      <c r="H582" s="3328"/>
      <c r="I582" s="3244"/>
      <c r="J582" s="3244"/>
      <c r="K582" s="3244"/>
      <c r="L582" s="3244"/>
      <c r="M582" s="3244"/>
      <c r="N582" s="3244"/>
      <c r="O582" s="3244"/>
      <c r="P582" s="3244"/>
      <c r="Q582" s="3244"/>
      <c r="R582" s="3244"/>
      <c r="S582" s="3244"/>
      <c r="T582" s="3244"/>
      <c r="U582" s="3244"/>
      <c r="V582" s="3244"/>
      <c r="W582" s="3244"/>
    </row>
    <row r="583" spans="1:23" ht="15.75" customHeight="1">
      <c r="A583" s="3244"/>
      <c r="B583" s="3244"/>
      <c r="C583" s="3244"/>
      <c r="D583" s="3244"/>
      <c r="E583" s="3244"/>
      <c r="F583" s="3244"/>
      <c r="G583" s="3244"/>
      <c r="H583" s="3328"/>
      <c r="I583" s="3244"/>
      <c r="J583" s="3244"/>
      <c r="K583" s="3244"/>
      <c r="L583" s="3244"/>
      <c r="M583" s="3244"/>
      <c r="N583" s="3244"/>
      <c r="O583" s="3244"/>
      <c r="P583" s="3244"/>
      <c r="Q583" s="3244"/>
      <c r="R583" s="3244"/>
      <c r="S583" s="3244"/>
      <c r="T583" s="3244"/>
      <c r="U583" s="3244"/>
      <c r="V583" s="3244"/>
      <c r="W583" s="3244"/>
    </row>
    <row r="584" spans="1:23" ht="15.75" customHeight="1">
      <c r="A584" s="3244"/>
      <c r="B584" s="3244"/>
      <c r="C584" s="3244"/>
      <c r="D584" s="3244"/>
      <c r="E584" s="3244"/>
      <c r="F584" s="3244"/>
      <c r="G584" s="3244"/>
      <c r="H584" s="3328"/>
      <c r="I584" s="3244"/>
      <c r="J584" s="3244"/>
      <c r="K584" s="3244"/>
      <c r="L584" s="3244"/>
      <c r="M584" s="3244"/>
      <c r="N584" s="3244"/>
      <c r="O584" s="3244"/>
      <c r="P584" s="3244"/>
      <c r="Q584" s="3244"/>
      <c r="R584" s="3244"/>
      <c r="S584" s="3244"/>
      <c r="T584" s="3244"/>
      <c r="U584" s="3244"/>
      <c r="V584" s="3244"/>
      <c r="W584" s="3244"/>
    </row>
    <row r="585" spans="1:23" ht="15.75" customHeight="1">
      <c r="A585" s="3244"/>
      <c r="B585" s="3244"/>
      <c r="C585" s="3244"/>
      <c r="D585" s="3244"/>
      <c r="E585" s="3244"/>
      <c r="F585" s="3244"/>
      <c r="G585" s="3244"/>
      <c r="H585" s="3328"/>
      <c r="I585" s="3244"/>
      <c r="J585" s="3244"/>
      <c r="K585" s="3244"/>
      <c r="L585" s="3244"/>
      <c r="M585" s="3244"/>
      <c r="N585" s="3244"/>
      <c r="O585" s="3244"/>
      <c r="P585" s="3244"/>
      <c r="Q585" s="3244"/>
      <c r="R585" s="3244"/>
      <c r="S585" s="3244"/>
      <c r="T585" s="3244"/>
      <c r="U585" s="3244"/>
      <c r="V585" s="3244"/>
      <c r="W585" s="3244"/>
    </row>
    <row r="586" spans="1:23" ht="15.75" customHeight="1">
      <c r="A586" s="3244"/>
      <c r="B586" s="3244"/>
      <c r="C586" s="3244"/>
      <c r="D586" s="3244"/>
      <c r="E586" s="3244"/>
      <c r="F586" s="3244"/>
      <c r="G586" s="3244"/>
      <c r="H586" s="3328"/>
      <c r="I586" s="3244"/>
      <c r="J586" s="3244"/>
      <c r="K586" s="3244"/>
      <c r="L586" s="3244"/>
      <c r="M586" s="3244"/>
      <c r="N586" s="3244"/>
      <c r="O586" s="3244"/>
      <c r="P586" s="3244"/>
      <c r="Q586" s="3244"/>
      <c r="R586" s="3244"/>
      <c r="S586" s="3244"/>
      <c r="T586" s="3244"/>
      <c r="U586" s="3244"/>
      <c r="V586" s="3244"/>
      <c r="W586" s="3244"/>
    </row>
    <row r="587" spans="1:23" ht="15.75" customHeight="1">
      <c r="A587" s="3244"/>
      <c r="B587" s="3244"/>
      <c r="C587" s="3244"/>
      <c r="D587" s="3244"/>
      <c r="E587" s="3244"/>
      <c r="F587" s="3244"/>
      <c r="G587" s="3244"/>
      <c r="H587" s="3328"/>
      <c r="I587" s="3244"/>
      <c r="J587" s="3244"/>
      <c r="K587" s="3244"/>
      <c r="L587" s="3244"/>
      <c r="M587" s="3244"/>
      <c r="N587" s="3244"/>
      <c r="O587" s="3244"/>
      <c r="P587" s="3244"/>
      <c r="Q587" s="3244"/>
      <c r="R587" s="3244"/>
      <c r="S587" s="3244"/>
      <c r="T587" s="3244"/>
      <c r="U587" s="3244"/>
      <c r="V587" s="3244"/>
      <c r="W587" s="3244"/>
    </row>
    <row r="588" spans="1:23" ht="15.75" customHeight="1">
      <c r="A588" s="3244"/>
      <c r="B588" s="3244"/>
      <c r="C588" s="3244"/>
      <c r="D588" s="3244"/>
      <c r="E588" s="3244"/>
      <c r="F588" s="3244"/>
      <c r="G588" s="3244"/>
      <c r="H588" s="3328"/>
      <c r="I588" s="3244"/>
      <c r="J588" s="3244"/>
      <c r="K588" s="3244"/>
      <c r="L588" s="3244"/>
      <c r="M588" s="3244"/>
      <c r="N588" s="3244"/>
      <c r="O588" s="3244"/>
      <c r="P588" s="3244"/>
      <c r="Q588" s="3244"/>
      <c r="R588" s="3244"/>
      <c r="S588" s="3244"/>
      <c r="T588" s="3244"/>
      <c r="U588" s="3244"/>
      <c r="V588" s="3244"/>
      <c r="W588" s="3244"/>
    </row>
    <row r="589" spans="1:23" ht="15.75" customHeight="1">
      <c r="A589" s="3244"/>
      <c r="B589" s="3244"/>
      <c r="C589" s="3244"/>
      <c r="D589" s="3244"/>
      <c r="E589" s="3244"/>
      <c r="F589" s="3244"/>
      <c r="G589" s="3244"/>
      <c r="H589" s="3328"/>
      <c r="I589" s="3244"/>
      <c r="J589" s="3244"/>
      <c r="K589" s="3244"/>
      <c r="L589" s="3244"/>
      <c r="M589" s="3244"/>
      <c r="N589" s="3244"/>
      <c r="O589" s="3244"/>
      <c r="P589" s="3244"/>
      <c r="Q589" s="3244"/>
      <c r="R589" s="3244"/>
      <c r="S589" s="3244"/>
      <c r="T589" s="3244"/>
      <c r="U589" s="3244"/>
      <c r="V589" s="3244"/>
      <c r="W589" s="3244"/>
    </row>
    <row r="590" spans="1:23" ht="15.75" customHeight="1">
      <c r="A590" s="3244"/>
      <c r="B590" s="3244"/>
      <c r="C590" s="3244"/>
      <c r="D590" s="3244"/>
      <c r="E590" s="3244"/>
      <c r="F590" s="3244"/>
      <c r="G590" s="3244"/>
      <c r="H590" s="3328"/>
      <c r="I590" s="3244"/>
      <c r="J590" s="3244"/>
      <c r="K590" s="3244"/>
      <c r="L590" s="3244"/>
      <c r="M590" s="3244"/>
      <c r="N590" s="3244"/>
      <c r="O590" s="3244"/>
      <c r="P590" s="3244"/>
      <c r="Q590" s="3244"/>
      <c r="R590" s="3244"/>
      <c r="S590" s="3244"/>
      <c r="T590" s="3244"/>
      <c r="U590" s="3244"/>
      <c r="V590" s="3244"/>
      <c r="W590" s="3244"/>
    </row>
    <row r="591" spans="1:23" ht="15.75" customHeight="1">
      <c r="A591" s="3244"/>
      <c r="B591" s="3244"/>
      <c r="C591" s="3244"/>
      <c r="D591" s="3244"/>
      <c r="E591" s="3244"/>
      <c r="F591" s="3244"/>
      <c r="G591" s="3244"/>
      <c r="H591" s="3328"/>
      <c r="I591" s="3244"/>
      <c r="J591" s="3244"/>
      <c r="K591" s="3244"/>
      <c r="L591" s="3244"/>
      <c r="M591" s="3244"/>
      <c r="N591" s="3244"/>
      <c r="O591" s="3244"/>
      <c r="P591" s="3244"/>
      <c r="Q591" s="3244"/>
      <c r="R591" s="3244"/>
      <c r="S591" s="3244"/>
      <c r="T591" s="3244"/>
      <c r="U591" s="3244"/>
      <c r="V591" s="3244"/>
      <c r="W591" s="3244"/>
    </row>
    <row r="592" spans="1:23" ht="15.75" customHeight="1">
      <c r="A592" s="3244"/>
      <c r="B592" s="3244"/>
      <c r="C592" s="3244"/>
      <c r="D592" s="3244"/>
      <c r="E592" s="3244"/>
      <c r="F592" s="3244"/>
      <c r="G592" s="3244"/>
      <c r="H592" s="3328"/>
      <c r="I592" s="3244"/>
      <c r="J592" s="3244"/>
      <c r="K592" s="3244"/>
      <c r="L592" s="3244"/>
      <c r="M592" s="3244"/>
      <c r="N592" s="3244"/>
      <c r="O592" s="3244"/>
      <c r="P592" s="3244"/>
      <c r="Q592" s="3244"/>
      <c r="R592" s="3244"/>
      <c r="S592" s="3244"/>
      <c r="T592" s="3244"/>
      <c r="U592" s="3244"/>
      <c r="V592" s="3244"/>
      <c r="W592" s="3244"/>
    </row>
    <row r="593" spans="1:23" ht="15.75" customHeight="1">
      <c r="A593" s="3244"/>
      <c r="B593" s="3244"/>
      <c r="C593" s="3244"/>
      <c r="D593" s="3244"/>
      <c r="E593" s="3244"/>
      <c r="F593" s="3244"/>
      <c r="G593" s="3244"/>
      <c r="H593" s="3328"/>
      <c r="I593" s="3244"/>
      <c r="J593" s="3244"/>
      <c r="K593" s="3244"/>
      <c r="L593" s="3244"/>
      <c r="M593" s="3244"/>
      <c r="N593" s="3244"/>
      <c r="O593" s="3244"/>
      <c r="P593" s="3244"/>
      <c r="Q593" s="3244"/>
      <c r="R593" s="3244"/>
      <c r="S593" s="3244"/>
      <c r="T593" s="3244"/>
      <c r="U593" s="3244"/>
      <c r="V593" s="3244"/>
      <c r="W593" s="3244"/>
    </row>
    <row r="594" spans="1:23" ht="15.75" customHeight="1">
      <c r="A594" s="3244"/>
      <c r="B594" s="3244"/>
      <c r="C594" s="3244"/>
      <c r="D594" s="3244"/>
      <c r="E594" s="3244"/>
      <c r="F594" s="3244"/>
      <c r="G594" s="3244"/>
      <c r="H594" s="3328"/>
      <c r="I594" s="3244"/>
      <c r="J594" s="3244"/>
      <c r="K594" s="3244"/>
      <c r="L594" s="3244"/>
      <c r="M594" s="3244"/>
      <c r="N594" s="3244"/>
      <c r="O594" s="3244"/>
      <c r="P594" s="3244"/>
      <c r="Q594" s="3244"/>
      <c r="R594" s="3244"/>
      <c r="S594" s="3244"/>
      <c r="T594" s="3244"/>
      <c r="U594" s="3244"/>
      <c r="V594" s="3244"/>
      <c r="W594" s="3244"/>
    </row>
    <row r="595" spans="1:23" ht="15.75" customHeight="1">
      <c r="A595" s="3244"/>
      <c r="B595" s="3244"/>
      <c r="C595" s="3244"/>
      <c r="D595" s="3244"/>
      <c r="E595" s="3244"/>
      <c r="F595" s="3244"/>
      <c r="G595" s="3244"/>
      <c r="H595" s="3328"/>
      <c r="I595" s="3244"/>
      <c r="J595" s="3244"/>
      <c r="K595" s="3244"/>
      <c r="L595" s="3244"/>
      <c r="M595" s="3244"/>
      <c r="N595" s="3244"/>
      <c r="O595" s="3244"/>
      <c r="P595" s="3244"/>
      <c r="Q595" s="3244"/>
      <c r="R595" s="3244"/>
      <c r="S595" s="3244"/>
      <c r="T595" s="3244"/>
      <c r="U595" s="3244"/>
      <c r="V595" s="3244"/>
      <c r="W595" s="3244"/>
    </row>
    <row r="596" spans="1:23" ht="15.75" customHeight="1">
      <c r="A596" s="3244"/>
      <c r="B596" s="3244"/>
      <c r="C596" s="3244"/>
      <c r="D596" s="3244"/>
      <c r="E596" s="3244"/>
      <c r="F596" s="3244"/>
      <c r="G596" s="3244"/>
      <c r="H596" s="3328"/>
      <c r="I596" s="3244"/>
      <c r="J596" s="3244"/>
      <c r="K596" s="3244"/>
      <c r="L596" s="3244"/>
      <c r="M596" s="3244"/>
      <c r="N596" s="3244"/>
      <c r="O596" s="3244"/>
      <c r="P596" s="3244"/>
      <c r="Q596" s="3244"/>
      <c r="R596" s="3244"/>
      <c r="S596" s="3244"/>
      <c r="T596" s="3244"/>
      <c r="U596" s="3244"/>
      <c r="V596" s="3244"/>
      <c r="W596" s="3244"/>
    </row>
    <row r="597" spans="1:23" ht="15.75" customHeight="1">
      <c r="A597" s="3244"/>
      <c r="B597" s="3244"/>
      <c r="C597" s="3244"/>
      <c r="D597" s="3244"/>
      <c r="E597" s="3244"/>
      <c r="F597" s="3244"/>
      <c r="G597" s="3244"/>
      <c r="H597" s="3328"/>
      <c r="I597" s="3244"/>
      <c r="J597" s="3244"/>
      <c r="K597" s="3244"/>
      <c r="L597" s="3244"/>
      <c r="M597" s="3244"/>
      <c r="N597" s="3244"/>
      <c r="O597" s="3244"/>
      <c r="P597" s="3244"/>
      <c r="Q597" s="3244"/>
      <c r="R597" s="3244"/>
      <c r="S597" s="3244"/>
      <c r="T597" s="3244"/>
      <c r="U597" s="3244"/>
      <c r="V597" s="3244"/>
      <c r="W597" s="3244"/>
    </row>
    <row r="598" spans="1:23" ht="15.75" customHeight="1">
      <c r="A598" s="3244"/>
      <c r="B598" s="3244"/>
      <c r="C598" s="3244"/>
      <c r="D598" s="3244"/>
      <c r="E598" s="3244"/>
      <c r="F598" s="3244"/>
      <c r="G598" s="3244"/>
      <c r="H598" s="3328"/>
      <c r="I598" s="3244"/>
      <c r="J598" s="3244"/>
      <c r="K598" s="3244"/>
      <c r="L598" s="3244"/>
      <c r="M598" s="3244"/>
      <c r="N598" s="3244"/>
      <c r="O598" s="3244"/>
      <c r="P598" s="3244"/>
      <c r="Q598" s="3244"/>
      <c r="R598" s="3244"/>
      <c r="S598" s="3244"/>
      <c r="T598" s="3244"/>
      <c r="U598" s="3244"/>
      <c r="V598" s="3244"/>
      <c r="W598" s="3244"/>
    </row>
    <row r="599" spans="1:23" ht="15.75" customHeight="1">
      <c r="A599" s="3244"/>
      <c r="B599" s="3244"/>
      <c r="C599" s="3244"/>
      <c r="D599" s="3244"/>
      <c r="E599" s="3244"/>
      <c r="F599" s="3244"/>
      <c r="G599" s="3244"/>
      <c r="H599" s="3328"/>
      <c r="I599" s="3244"/>
      <c r="J599" s="3244"/>
      <c r="K599" s="3244"/>
      <c r="L599" s="3244"/>
      <c r="M599" s="3244"/>
      <c r="N599" s="3244"/>
      <c r="O599" s="3244"/>
      <c r="P599" s="3244"/>
      <c r="Q599" s="3244"/>
      <c r="R599" s="3244"/>
      <c r="S599" s="3244"/>
      <c r="T599" s="3244"/>
      <c r="U599" s="3244"/>
      <c r="V599" s="3244"/>
      <c r="W599" s="3244"/>
    </row>
    <row r="600" spans="1:23" ht="15.75" customHeight="1">
      <c r="A600" s="3244"/>
      <c r="B600" s="3244"/>
      <c r="C600" s="3244"/>
      <c r="D600" s="3244"/>
      <c r="E600" s="3244"/>
      <c r="F600" s="3244"/>
      <c r="G600" s="3244"/>
      <c r="H600" s="3328"/>
      <c r="I600" s="3244"/>
      <c r="J600" s="3244"/>
      <c r="K600" s="3244"/>
      <c r="L600" s="3244"/>
      <c r="M600" s="3244"/>
      <c r="N600" s="3244"/>
      <c r="O600" s="3244"/>
      <c r="P600" s="3244"/>
      <c r="Q600" s="3244"/>
      <c r="R600" s="3244"/>
      <c r="S600" s="3244"/>
      <c r="T600" s="3244"/>
      <c r="U600" s="3244"/>
      <c r="V600" s="3244"/>
      <c r="W600" s="3244"/>
    </row>
    <row r="601" spans="1:23" ht="15.75" customHeight="1">
      <c r="A601" s="3244"/>
      <c r="B601" s="3244"/>
      <c r="C601" s="3244"/>
      <c r="D601" s="3244"/>
      <c r="E601" s="3244"/>
      <c r="F601" s="3244"/>
      <c r="G601" s="3244"/>
      <c r="H601" s="3328"/>
      <c r="I601" s="3244"/>
      <c r="J601" s="3244"/>
      <c r="K601" s="3244"/>
      <c r="L601" s="3244"/>
      <c r="M601" s="3244"/>
      <c r="N601" s="3244"/>
      <c r="O601" s="3244"/>
      <c r="P601" s="3244"/>
      <c r="Q601" s="3244"/>
      <c r="R601" s="3244"/>
      <c r="S601" s="3244"/>
      <c r="T601" s="3244"/>
      <c r="U601" s="3244"/>
      <c r="V601" s="3244"/>
      <c r="W601" s="3244"/>
    </row>
    <row r="602" spans="1:23" ht="15.75" customHeight="1">
      <c r="A602" s="3244"/>
      <c r="B602" s="3244"/>
      <c r="C602" s="3244"/>
      <c r="D602" s="3244"/>
      <c r="E602" s="3244"/>
      <c r="F602" s="3244"/>
      <c r="G602" s="3244"/>
      <c r="H602" s="3328"/>
      <c r="I602" s="3244"/>
      <c r="J602" s="3244"/>
      <c r="K602" s="3244"/>
      <c r="L602" s="3244"/>
      <c r="M602" s="3244"/>
      <c r="N602" s="3244"/>
      <c r="O602" s="3244"/>
      <c r="P602" s="3244"/>
      <c r="Q602" s="3244"/>
      <c r="R602" s="3244"/>
      <c r="S602" s="3244"/>
      <c r="T602" s="3244"/>
      <c r="U602" s="3244"/>
      <c r="V602" s="3244"/>
      <c r="W602" s="3244"/>
    </row>
    <row r="603" spans="1:23" ht="15.75" customHeight="1">
      <c r="A603" s="3244"/>
      <c r="B603" s="3244"/>
      <c r="C603" s="3244"/>
      <c r="D603" s="3244"/>
      <c r="E603" s="3244"/>
      <c r="F603" s="3244"/>
      <c r="G603" s="3244"/>
      <c r="H603" s="3328"/>
      <c r="I603" s="3244"/>
      <c r="J603" s="3244"/>
      <c r="K603" s="3244"/>
      <c r="L603" s="3244"/>
      <c r="M603" s="3244"/>
      <c r="N603" s="3244"/>
      <c r="O603" s="3244"/>
      <c r="P603" s="3244"/>
      <c r="Q603" s="3244"/>
      <c r="R603" s="3244"/>
      <c r="S603" s="3244"/>
      <c r="T603" s="3244"/>
      <c r="U603" s="3244"/>
      <c r="V603" s="3244"/>
      <c r="W603" s="3244"/>
    </row>
    <row r="604" spans="1:23" ht="15.75" customHeight="1">
      <c r="A604" s="3244"/>
      <c r="B604" s="3244"/>
      <c r="C604" s="3244"/>
      <c r="D604" s="3244"/>
      <c r="E604" s="3244"/>
      <c r="F604" s="3244"/>
      <c r="G604" s="3244"/>
      <c r="H604" s="3328"/>
      <c r="I604" s="3244"/>
      <c r="J604" s="3244"/>
      <c r="K604" s="3244"/>
      <c r="L604" s="3244"/>
      <c r="M604" s="3244"/>
      <c r="N604" s="3244"/>
      <c r="O604" s="3244"/>
      <c r="P604" s="3244"/>
      <c r="Q604" s="3244"/>
      <c r="R604" s="3244"/>
      <c r="S604" s="3244"/>
      <c r="T604" s="3244"/>
      <c r="U604" s="3244"/>
      <c r="V604" s="3244"/>
      <c r="W604" s="3244"/>
    </row>
    <row r="605" spans="1:23" ht="15.75" customHeight="1">
      <c r="A605" s="3244"/>
      <c r="B605" s="3244"/>
      <c r="C605" s="3244"/>
      <c r="D605" s="3244"/>
      <c r="E605" s="3244"/>
      <c r="F605" s="3244"/>
      <c r="G605" s="3244"/>
      <c r="H605" s="3328"/>
      <c r="I605" s="3244"/>
      <c r="J605" s="3244"/>
      <c r="K605" s="3244"/>
      <c r="L605" s="3244"/>
      <c r="M605" s="3244"/>
      <c r="N605" s="3244"/>
      <c r="O605" s="3244"/>
      <c r="P605" s="3244"/>
      <c r="Q605" s="3244"/>
      <c r="R605" s="3244"/>
      <c r="S605" s="3244"/>
      <c r="T605" s="3244"/>
      <c r="U605" s="3244"/>
      <c r="V605" s="3244"/>
      <c r="W605" s="3244"/>
    </row>
    <row r="606" spans="1:23" ht="15.75" customHeight="1">
      <c r="A606" s="3244"/>
      <c r="B606" s="3244"/>
      <c r="C606" s="3244"/>
      <c r="D606" s="3244"/>
      <c r="E606" s="3244"/>
      <c r="F606" s="3244"/>
      <c r="G606" s="3244"/>
      <c r="H606" s="3328"/>
      <c r="I606" s="3244"/>
      <c r="J606" s="3244"/>
      <c r="K606" s="3244"/>
      <c r="L606" s="3244"/>
      <c r="M606" s="3244"/>
      <c r="N606" s="3244"/>
      <c r="O606" s="3244"/>
      <c r="P606" s="3244"/>
      <c r="Q606" s="3244"/>
      <c r="R606" s="3244"/>
      <c r="S606" s="3244"/>
      <c r="T606" s="3244"/>
      <c r="U606" s="3244"/>
      <c r="V606" s="3244"/>
      <c r="W606" s="3244"/>
    </row>
    <row r="607" spans="1:23" ht="15.75" customHeight="1">
      <c r="A607" s="3244"/>
      <c r="B607" s="3244"/>
      <c r="C607" s="3244"/>
      <c r="D607" s="3244"/>
      <c r="E607" s="3244"/>
      <c r="F607" s="3244"/>
      <c r="G607" s="3244"/>
      <c r="H607" s="3328"/>
      <c r="I607" s="3244"/>
      <c r="J607" s="3244"/>
      <c r="K607" s="3244"/>
      <c r="L607" s="3244"/>
      <c r="M607" s="3244"/>
      <c r="N607" s="3244"/>
      <c r="O607" s="3244"/>
      <c r="P607" s="3244"/>
      <c r="Q607" s="3244"/>
      <c r="R607" s="3244"/>
      <c r="S607" s="3244"/>
      <c r="T607" s="3244"/>
      <c r="U607" s="3244"/>
      <c r="V607" s="3244"/>
      <c r="W607" s="3244"/>
    </row>
    <row r="608" spans="1:23" ht="15.75" customHeight="1">
      <c r="A608" s="3244"/>
      <c r="B608" s="3244"/>
      <c r="C608" s="3244"/>
      <c r="D608" s="3244"/>
      <c r="E608" s="3244"/>
      <c r="F608" s="3244"/>
      <c r="G608" s="3244"/>
      <c r="H608" s="3328"/>
      <c r="I608" s="3244"/>
      <c r="J608" s="3244"/>
      <c r="K608" s="3244"/>
      <c r="L608" s="3244"/>
      <c r="M608" s="3244"/>
      <c r="N608" s="3244"/>
      <c r="O608" s="3244"/>
      <c r="P608" s="3244"/>
      <c r="Q608" s="3244"/>
      <c r="R608" s="3244"/>
      <c r="S608" s="3244"/>
      <c r="T608" s="3244"/>
      <c r="U608" s="3244"/>
      <c r="V608" s="3244"/>
      <c r="W608" s="3244"/>
    </row>
    <row r="609" spans="1:23" ht="15.75" customHeight="1">
      <c r="A609" s="3244"/>
      <c r="B609" s="3244"/>
      <c r="C609" s="3244"/>
      <c r="D609" s="3244"/>
      <c r="E609" s="3244"/>
      <c r="F609" s="3244"/>
      <c r="G609" s="3244"/>
      <c r="H609" s="3328"/>
      <c r="I609" s="3244"/>
      <c r="J609" s="3244"/>
      <c r="K609" s="3244"/>
      <c r="L609" s="3244"/>
      <c r="M609" s="3244"/>
      <c r="N609" s="3244"/>
      <c r="O609" s="3244"/>
      <c r="P609" s="3244"/>
      <c r="Q609" s="3244"/>
      <c r="R609" s="3244"/>
      <c r="S609" s="3244"/>
      <c r="T609" s="3244"/>
      <c r="U609" s="3244"/>
      <c r="V609" s="3244"/>
      <c r="W609" s="3244"/>
    </row>
    <row r="610" spans="1:23" ht="15.75" customHeight="1">
      <c r="A610" s="3244"/>
      <c r="B610" s="3244"/>
      <c r="C610" s="3244"/>
      <c r="D610" s="3244"/>
      <c r="E610" s="3244"/>
      <c r="F610" s="3244"/>
      <c r="G610" s="3244"/>
      <c r="H610" s="3328"/>
      <c r="I610" s="3244"/>
      <c r="J610" s="3244"/>
      <c r="K610" s="3244"/>
      <c r="L610" s="3244"/>
      <c r="M610" s="3244"/>
      <c r="N610" s="3244"/>
      <c r="O610" s="3244"/>
      <c r="P610" s="3244"/>
      <c r="Q610" s="3244"/>
      <c r="R610" s="3244"/>
      <c r="S610" s="3244"/>
      <c r="T610" s="3244"/>
      <c r="U610" s="3244"/>
      <c r="V610" s="3244"/>
      <c r="W610" s="3244"/>
    </row>
    <row r="611" spans="1:23" ht="15.75" customHeight="1">
      <c r="A611" s="3244"/>
      <c r="B611" s="3244"/>
      <c r="C611" s="3244"/>
      <c r="D611" s="3244"/>
      <c r="E611" s="3244"/>
      <c r="F611" s="3244"/>
      <c r="G611" s="3244"/>
      <c r="H611" s="3328"/>
      <c r="I611" s="3244"/>
      <c r="J611" s="3244"/>
      <c r="K611" s="3244"/>
      <c r="L611" s="3244"/>
      <c r="M611" s="3244"/>
      <c r="N611" s="3244"/>
      <c r="O611" s="3244"/>
      <c r="P611" s="3244"/>
      <c r="Q611" s="3244"/>
      <c r="R611" s="3244"/>
      <c r="S611" s="3244"/>
      <c r="T611" s="3244"/>
      <c r="U611" s="3244"/>
      <c r="V611" s="3244"/>
      <c r="W611" s="3244"/>
    </row>
    <row r="612" spans="1:23" ht="15.75" customHeight="1">
      <c r="A612" s="3244"/>
      <c r="B612" s="3244"/>
      <c r="C612" s="3244"/>
      <c r="D612" s="3244"/>
      <c r="E612" s="3244"/>
      <c r="F612" s="3244"/>
      <c r="G612" s="3244"/>
      <c r="H612" s="3328"/>
      <c r="I612" s="3244"/>
      <c r="J612" s="3244"/>
      <c r="K612" s="3244"/>
      <c r="L612" s="3244"/>
      <c r="M612" s="3244"/>
      <c r="N612" s="3244"/>
      <c r="O612" s="3244"/>
      <c r="P612" s="3244"/>
      <c r="Q612" s="3244"/>
      <c r="R612" s="3244"/>
      <c r="S612" s="3244"/>
      <c r="T612" s="3244"/>
      <c r="U612" s="3244"/>
      <c r="V612" s="3244"/>
      <c r="W612" s="3244"/>
    </row>
    <row r="613" spans="1:23" ht="15.75" customHeight="1">
      <c r="A613" s="3244"/>
      <c r="B613" s="3244"/>
      <c r="C613" s="3244"/>
      <c r="D613" s="3244"/>
      <c r="E613" s="3244"/>
      <c r="F613" s="3244"/>
      <c r="G613" s="3244"/>
      <c r="H613" s="3328"/>
      <c r="I613" s="3244"/>
      <c r="J613" s="3244"/>
      <c r="K613" s="3244"/>
      <c r="L613" s="3244"/>
      <c r="M613" s="3244"/>
      <c r="N613" s="3244"/>
      <c r="O613" s="3244"/>
      <c r="P613" s="3244"/>
      <c r="Q613" s="3244"/>
      <c r="R613" s="3244"/>
      <c r="S613" s="3244"/>
      <c r="T613" s="3244"/>
      <c r="U613" s="3244"/>
      <c r="V613" s="3244"/>
      <c r="W613" s="3244"/>
    </row>
    <row r="614" spans="1:23" ht="15.75" customHeight="1">
      <c r="A614" s="3244"/>
      <c r="B614" s="3244"/>
      <c r="C614" s="3244"/>
      <c r="D614" s="3244"/>
      <c r="E614" s="3244"/>
      <c r="F614" s="3244"/>
      <c r="G614" s="3244"/>
      <c r="H614" s="3328"/>
      <c r="I614" s="3244"/>
      <c r="J614" s="3244"/>
      <c r="K614" s="3244"/>
      <c r="L614" s="3244"/>
      <c r="M614" s="3244"/>
      <c r="N614" s="3244"/>
      <c r="O614" s="3244"/>
      <c r="P614" s="3244"/>
      <c r="Q614" s="3244"/>
      <c r="R614" s="3244"/>
      <c r="S614" s="3244"/>
      <c r="T614" s="3244"/>
      <c r="U614" s="3244"/>
      <c r="V614" s="3244"/>
      <c r="W614" s="3244"/>
    </row>
    <row r="615" spans="1:23" ht="15.75" customHeight="1">
      <c r="A615" s="3244"/>
      <c r="B615" s="3244"/>
      <c r="C615" s="3244"/>
      <c r="D615" s="3244"/>
      <c r="E615" s="3244"/>
      <c r="F615" s="3244"/>
      <c r="G615" s="3244"/>
      <c r="H615" s="3328"/>
      <c r="I615" s="3244"/>
      <c r="J615" s="3244"/>
      <c r="K615" s="3244"/>
      <c r="L615" s="3244"/>
      <c r="M615" s="3244"/>
      <c r="N615" s="3244"/>
      <c r="O615" s="3244"/>
      <c r="P615" s="3244"/>
      <c r="Q615" s="3244"/>
      <c r="R615" s="3244"/>
      <c r="S615" s="3244"/>
      <c r="T615" s="3244"/>
      <c r="U615" s="3244"/>
      <c r="V615" s="3244"/>
      <c r="W615" s="3244"/>
    </row>
    <row r="616" spans="1:23" ht="15.75" customHeight="1">
      <c r="A616" s="3244"/>
      <c r="B616" s="3244"/>
      <c r="C616" s="3244"/>
      <c r="D616" s="3244"/>
      <c r="E616" s="3244"/>
      <c r="F616" s="3244"/>
      <c r="G616" s="3244"/>
      <c r="H616" s="3328"/>
      <c r="I616" s="3244"/>
      <c r="J616" s="3244"/>
      <c r="K616" s="3244"/>
      <c r="L616" s="3244"/>
      <c r="M616" s="3244"/>
      <c r="N616" s="3244"/>
      <c r="O616" s="3244"/>
      <c r="P616" s="3244"/>
      <c r="Q616" s="3244"/>
      <c r="R616" s="3244"/>
      <c r="S616" s="3244"/>
      <c r="T616" s="3244"/>
      <c r="U616" s="3244"/>
      <c r="V616" s="3244"/>
      <c r="W616" s="3244"/>
    </row>
    <row r="617" spans="1:23" ht="15.75" customHeight="1">
      <c r="A617" s="3244"/>
      <c r="B617" s="3244"/>
      <c r="C617" s="3244"/>
      <c r="D617" s="3244"/>
      <c r="E617" s="3244"/>
      <c r="F617" s="3244"/>
      <c r="G617" s="3244"/>
      <c r="H617" s="3328"/>
      <c r="I617" s="3244"/>
      <c r="J617" s="3244"/>
      <c r="K617" s="3244"/>
      <c r="L617" s="3244"/>
      <c r="M617" s="3244"/>
      <c r="N617" s="3244"/>
      <c r="O617" s="3244"/>
      <c r="P617" s="3244"/>
      <c r="Q617" s="3244"/>
      <c r="R617" s="3244"/>
      <c r="S617" s="3244"/>
      <c r="T617" s="3244"/>
      <c r="U617" s="3244"/>
      <c r="V617" s="3244"/>
      <c r="W617" s="3244"/>
    </row>
    <row r="618" spans="1:23" ht="15.75" customHeight="1">
      <c r="A618" s="3244"/>
      <c r="B618" s="3244"/>
      <c r="C618" s="3244"/>
      <c r="D618" s="3244"/>
      <c r="E618" s="3244"/>
      <c r="F618" s="3244"/>
      <c r="G618" s="3244"/>
      <c r="H618" s="3328"/>
      <c r="I618" s="3244"/>
      <c r="J618" s="3244"/>
      <c r="K618" s="3244"/>
      <c r="L618" s="3244"/>
      <c r="M618" s="3244"/>
      <c r="N618" s="3244"/>
      <c r="O618" s="3244"/>
      <c r="P618" s="3244"/>
      <c r="Q618" s="3244"/>
      <c r="R618" s="3244"/>
      <c r="S618" s="3244"/>
      <c r="T618" s="3244"/>
      <c r="U618" s="3244"/>
      <c r="V618" s="3244"/>
      <c r="W618" s="3244"/>
    </row>
    <row r="619" spans="1:23" ht="15.75" customHeight="1">
      <c r="A619" s="3244"/>
      <c r="B619" s="3244"/>
      <c r="C619" s="3244"/>
      <c r="D619" s="3244"/>
      <c r="E619" s="3244"/>
      <c r="F619" s="3244"/>
      <c r="G619" s="3244"/>
      <c r="H619" s="3328"/>
      <c r="I619" s="3244"/>
      <c r="J619" s="3244"/>
      <c r="K619" s="3244"/>
      <c r="L619" s="3244"/>
      <c r="M619" s="3244"/>
      <c r="N619" s="3244"/>
      <c r="O619" s="3244"/>
      <c r="P619" s="3244"/>
      <c r="Q619" s="3244"/>
      <c r="R619" s="3244"/>
      <c r="S619" s="3244"/>
      <c r="T619" s="3244"/>
      <c r="U619" s="3244"/>
      <c r="V619" s="3244"/>
      <c r="W619" s="3244"/>
    </row>
    <row r="620" spans="1:23" ht="15.75" customHeight="1">
      <c r="A620" s="3244"/>
      <c r="B620" s="3244"/>
      <c r="C620" s="3244"/>
      <c r="D620" s="3244"/>
      <c r="E620" s="3244"/>
      <c r="F620" s="3244"/>
      <c r="G620" s="3244"/>
      <c r="H620" s="3328"/>
      <c r="I620" s="3244"/>
      <c r="J620" s="3244"/>
      <c r="K620" s="3244"/>
      <c r="L620" s="3244"/>
      <c r="M620" s="3244"/>
      <c r="N620" s="3244"/>
      <c r="O620" s="3244"/>
      <c r="P620" s="3244"/>
      <c r="Q620" s="3244"/>
      <c r="R620" s="3244"/>
      <c r="S620" s="3244"/>
      <c r="T620" s="3244"/>
      <c r="U620" s="3244"/>
      <c r="V620" s="3244"/>
      <c r="W620" s="3244"/>
    </row>
    <row r="621" spans="1:23" ht="15.75" customHeight="1">
      <c r="A621" s="3244"/>
      <c r="B621" s="3244"/>
      <c r="C621" s="3244"/>
      <c r="D621" s="3244"/>
      <c r="E621" s="3244"/>
      <c r="F621" s="3244"/>
      <c r="G621" s="3244"/>
      <c r="H621" s="3328"/>
      <c r="I621" s="3244"/>
      <c r="J621" s="3244"/>
      <c r="K621" s="3244"/>
      <c r="L621" s="3244"/>
      <c r="M621" s="3244"/>
      <c r="N621" s="3244"/>
      <c r="O621" s="3244"/>
      <c r="P621" s="3244"/>
      <c r="Q621" s="3244"/>
      <c r="R621" s="3244"/>
      <c r="S621" s="3244"/>
      <c r="T621" s="3244"/>
      <c r="U621" s="3244"/>
      <c r="V621" s="3244"/>
      <c r="W621" s="3244"/>
    </row>
    <row r="622" spans="1:23" ht="15.75" customHeight="1">
      <c r="A622" s="3244"/>
      <c r="B622" s="3244"/>
      <c r="C622" s="3244"/>
      <c r="D622" s="3244"/>
      <c r="E622" s="3244"/>
      <c r="F622" s="3244"/>
      <c r="G622" s="3244"/>
      <c r="H622" s="3328"/>
      <c r="I622" s="3244"/>
      <c r="J622" s="3244"/>
      <c r="K622" s="3244"/>
      <c r="L622" s="3244"/>
      <c r="M622" s="3244"/>
      <c r="N622" s="3244"/>
      <c r="O622" s="3244"/>
      <c r="P622" s="3244"/>
      <c r="Q622" s="3244"/>
      <c r="R622" s="3244"/>
      <c r="S622" s="3244"/>
      <c r="T622" s="3244"/>
      <c r="U622" s="3244"/>
      <c r="V622" s="3244"/>
      <c r="W622" s="3244"/>
    </row>
    <row r="623" spans="1:23" ht="15.75" customHeight="1">
      <c r="A623" s="3244"/>
      <c r="B623" s="3244"/>
      <c r="C623" s="3244"/>
      <c r="D623" s="3244"/>
      <c r="E623" s="3244"/>
      <c r="F623" s="3244"/>
      <c r="G623" s="3244"/>
      <c r="H623" s="3328"/>
      <c r="I623" s="3244"/>
      <c r="J623" s="3244"/>
      <c r="K623" s="3244"/>
      <c r="L623" s="3244"/>
      <c r="M623" s="3244"/>
      <c r="N623" s="3244"/>
      <c r="O623" s="3244"/>
      <c r="P623" s="3244"/>
      <c r="Q623" s="3244"/>
      <c r="R623" s="3244"/>
      <c r="S623" s="3244"/>
      <c r="T623" s="3244"/>
      <c r="U623" s="3244"/>
      <c r="V623" s="3244"/>
      <c r="W623" s="3244"/>
    </row>
    <row r="624" spans="1:23" ht="15.75" customHeight="1">
      <c r="A624" s="3244"/>
      <c r="B624" s="3244"/>
      <c r="C624" s="3244"/>
      <c r="D624" s="3244"/>
      <c r="E624" s="3244"/>
      <c r="F624" s="3244"/>
      <c r="G624" s="3244"/>
      <c r="H624" s="3328"/>
      <c r="I624" s="3244"/>
      <c r="J624" s="3244"/>
      <c r="K624" s="3244"/>
      <c r="L624" s="3244"/>
      <c r="M624" s="3244"/>
      <c r="N624" s="3244"/>
      <c r="O624" s="3244"/>
      <c r="P624" s="3244"/>
      <c r="Q624" s="3244"/>
      <c r="R624" s="3244"/>
      <c r="S624" s="3244"/>
      <c r="T624" s="3244"/>
      <c r="U624" s="3244"/>
      <c r="V624" s="3244"/>
      <c r="W624" s="3244"/>
    </row>
    <row r="625" spans="1:23" ht="15.75" customHeight="1">
      <c r="A625" s="3244"/>
      <c r="B625" s="3244"/>
      <c r="C625" s="3244"/>
      <c r="D625" s="3244"/>
      <c r="E625" s="3244"/>
      <c r="F625" s="3244"/>
      <c r="G625" s="3244"/>
      <c r="H625" s="3328"/>
      <c r="I625" s="3244"/>
      <c r="J625" s="3244"/>
      <c r="K625" s="3244"/>
      <c r="L625" s="3244"/>
      <c r="M625" s="3244"/>
      <c r="N625" s="3244"/>
      <c r="O625" s="3244"/>
      <c r="P625" s="3244"/>
      <c r="Q625" s="3244"/>
      <c r="R625" s="3244"/>
      <c r="S625" s="3244"/>
      <c r="T625" s="3244"/>
      <c r="U625" s="3244"/>
      <c r="V625" s="3244"/>
      <c r="W625" s="3244"/>
    </row>
    <row r="626" spans="1:23" ht="15.75" customHeight="1">
      <c r="A626" s="3244"/>
      <c r="B626" s="3244"/>
      <c r="C626" s="3244"/>
      <c r="D626" s="3244"/>
      <c r="E626" s="3244"/>
      <c r="F626" s="3244"/>
      <c r="G626" s="3244"/>
      <c r="H626" s="3328"/>
      <c r="I626" s="3244"/>
      <c r="J626" s="3244"/>
      <c r="K626" s="3244"/>
      <c r="L626" s="3244"/>
      <c r="M626" s="3244"/>
      <c r="N626" s="3244"/>
      <c r="O626" s="3244"/>
      <c r="P626" s="3244"/>
      <c r="Q626" s="3244"/>
      <c r="R626" s="3244"/>
      <c r="S626" s="3244"/>
      <c r="T626" s="3244"/>
      <c r="U626" s="3244"/>
      <c r="V626" s="3244"/>
      <c r="W626" s="3244"/>
    </row>
    <row r="627" spans="1:23" ht="15.75" customHeight="1">
      <c r="A627" s="3244"/>
      <c r="B627" s="3244"/>
      <c r="C627" s="3244"/>
      <c r="D627" s="3244"/>
      <c r="E627" s="3244"/>
      <c r="F627" s="3244"/>
      <c r="G627" s="3244"/>
      <c r="H627" s="3328"/>
      <c r="I627" s="3244"/>
      <c r="J627" s="3244"/>
      <c r="K627" s="3244"/>
      <c r="L627" s="3244"/>
      <c r="M627" s="3244"/>
      <c r="N627" s="3244"/>
      <c r="O627" s="3244"/>
      <c r="P627" s="3244"/>
      <c r="Q627" s="3244"/>
      <c r="R627" s="3244"/>
      <c r="S627" s="3244"/>
      <c r="T627" s="3244"/>
      <c r="U627" s="3244"/>
      <c r="V627" s="3244"/>
      <c r="W627" s="3244"/>
    </row>
    <row r="628" spans="1:23" ht="15.75" customHeight="1">
      <c r="A628" s="3244"/>
      <c r="B628" s="3244"/>
      <c r="C628" s="3244"/>
      <c r="D628" s="3244"/>
      <c r="E628" s="3244"/>
      <c r="F628" s="3244"/>
      <c r="G628" s="3244"/>
      <c r="H628" s="3328"/>
      <c r="I628" s="3244"/>
      <c r="J628" s="3244"/>
      <c r="K628" s="3244"/>
      <c r="L628" s="3244"/>
      <c r="M628" s="3244"/>
      <c r="N628" s="3244"/>
      <c r="O628" s="3244"/>
      <c r="P628" s="3244"/>
      <c r="Q628" s="3244"/>
      <c r="R628" s="3244"/>
      <c r="S628" s="3244"/>
      <c r="T628" s="3244"/>
      <c r="U628" s="3244"/>
      <c r="V628" s="3244"/>
      <c r="W628" s="3244"/>
    </row>
    <row r="629" spans="1:23" ht="15.75" customHeight="1">
      <c r="A629" s="3244"/>
      <c r="B629" s="3244"/>
      <c r="C629" s="3244"/>
      <c r="D629" s="3244"/>
      <c r="E629" s="3244"/>
      <c r="F629" s="3244"/>
      <c r="G629" s="3244"/>
      <c r="H629" s="3328"/>
      <c r="I629" s="3244"/>
      <c r="J629" s="3244"/>
      <c r="K629" s="3244"/>
      <c r="L629" s="3244"/>
      <c r="M629" s="3244"/>
      <c r="N629" s="3244"/>
      <c r="O629" s="3244"/>
      <c r="P629" s="3244"/>
      <c r="Q629" s="3244"/>
      <c r="R629" s="3244"/>
      <c r="S629" s="3244"/>
      <c r="T629" s="3244"/>
      <c r="U629" s="3244"/>
      <c r="V629" s="3244"/>
      <c r="W629" s="3244"/>
    </row>
    <row r="630" spans="1:23" ht="15.75" customHeight="1">
      <c r="A630" s="3244"/>
      <c r="B630" s="3244"/>
      <c r="C630" s="3244"/>
      <c r="D630" s="3244"/>
      <c r="E630" s="3244"/>
      <c r="F630" s="3244"/>
      <c r="G630" s="3244"/>
      <c r="H630" s="3328"/>
      <c r="I630" s="3244"/>
      <c r="J630" s="3244"/>
      <c r="K630" s="3244"/>
      <c r="L630" s="3244"/>
      <c r="M630" s="3244"/>
      <c r="N630" s="3244"/>
      <c r="O630" s="3244"/>
      <c r="P630" s="3244"/>
      <c r="Q630" s="3244"/>
      <c r="R630" s="3244"/>
      <c r="S630" s="3244"/>
      <c r="T630" s="3244"/>
      <c r="U630" s="3244"/>
      <c r="V630" s="3244"/>
      <c r="W630" s="3244"/>
    </row>
    <row r="631" spans="1:23" ht="15.75" customHeight="1">
      <c r="A631" s="3244"/>
      <c r="B631" s="3244"/>
      <c r="C631" s="3244"/>
      <c r="D631" s="3244"/>
      <c r="E631" s="3244"/>
      <c r="F631" s="3244"/>
      <c r="G631" s="3244"/>
      <c r="H631" s="3328"/>
      <c r="I631" s="3244"/>
      <c r="J631" s="3244"/>
      <c r="K631" s="3244"/>
      <c r="L631" s="3244"/>
      <c r="M631" s="3244"/>
      <c r="N631" s="3244"/>
      <c r="O631" s="3244"/>
      <c r="P631" s="3244"/>
      <c r="Q631" s="3244"/>
      <c r="R631" s="3244"/>
      <c r="S631" s="3244"/>
      <c r="T631" s="3244"/>
      <c r="U631" s="3244"/>
      <c r="V631" s="3244"/>
      <c r="W631" s="3244"/>
    </row>
    <row r="632" spans="1:23" ht="15.75" customHeight="1">
      <c r="A632" s="3244"/>
      <c r="B632" s="3244"/>
      <c r="C632" s="3244"/>
      <c r="D632" s="3244"/>
      <c r="E632" s="3244"/>
      <c r="F632" s="3244"/>
      <c r="G632" s="3244"/>
      <c r="H632" s="3328"/>
      <c r="I632" s="3244"/>
      <c r="J632" s="3244"/>
      <c r="K632" s="3244"/>
      <c r="L632" s="3244"/>
      <c r="M632" s="3244"/>
      <c r="N632" s="3244"/>
      <c r="O632" s="3244"/>
      <c r="P632" s="3244"/>
      <c r="Q632" s="3244"/>
      <c r="R632" s="3244"/>
      <c r="S632" s="3244"/>
      <c r="T632" s="3244"/>
      <c r="U632" s="3244"/>
      <c r="V632" s="3244"/>
      <c r="W632" s="3244"/>
    </row>
    <row r="633" spans="1:23" ht="15.75" customHeight="1">
      <c r="A633" s="3244"/>
      <c r="B633" s="3244"/>
      <c r="C633" s="3244"/>
      <c r="D633" s="3244"/>
      <c r="E633" s="3244"/>
      <c r="F633" s="3244"/>
      <c r="G633" s="3244"/>
      <c r="H633" s="3328"/>
      <c r="I633" s="3244"/>
      <c r="J633" s="3244"/>
      <c r="K633" s="3244"/>
      <c r="L633" s="3244"/>
      <c r="M633" s="3244"/>
      <c r="N633" s="3244"/>
      <c r="O633" s="3244"/>
      <c r="P633" s="3244"/>
      <c r="Q633" s="3244"/>
      <c r="R633" s="3244"/>
      <c r="S633" s="3244"/>
      <c r="T633" s="3244"/>
      <c r="U633" s="3244"/>
      <c r="V633" s="3244"/>
      <c r="W633" s="3244"/>
    </row>
    <row r="634" spans="1:23" ht="15.75" customHeight="1">
      <c r="A634" s="3244"/>
      <c r="B634" s="3244"/>
      <c r="C634" s="3244"/>
      <c r="D634" s="3244"/>
      <c r="E634" s="3244"/>
      <c r="F634" s="3244"/>
      <c r="G634" s="3244"/>
      <c r="H634" s="3328"/>
      <c r="I634" s="3244"/>
      <c r="J634" s="3244"/>
      <c r="K634" s="3244"/>
      <c r="L634" s="3244"/>
      <c r="M634" s="3244"/>
      <c r="N634" s="3244"/>
      <c r="O634" s="3244"/>
      <c r="P634" s="3244"/>
      <c r="Q634" s="3244"/>
      <c r="R634" s="3244"/>
      <c r="S634" s="3244"/>
      <c r="T634" s="3244"/>
      <c r="U634" s="3244"/>
      <c r="V634" s="3244"/>
      <c r="W634" s="3244"/>
    </row>
    <row r="635" spans="1:23" ht="15.75" customHeight="1">
      <c r="A635" s="3244"/>
      <c r="B635" s="3244"/>
      <c r="C635" s="3244"/>
      <c r="D635" s="3244"/>
      <c r="E635" s="3244"/>
      <c r="F635" s="3244"/>
      <c r="G635" s="3244"/>
      <c r="H635" s="3328"/>
      <c r="I635" s="3244"/>
      <c r="J635" s="3244"/>
      <c r="K635" s="3244"/>
      <c r="L635" s="3244"/>
      <c r="M635" s="3244"/>
      <c r="N635" s="3244"/>
      <c r="O635" s="3244"/>
      <c r="P635" s="3244"/>
      <c r="Q635" s="3244"/>
      <c r="R635" s="3244"/>
      <c r="S635" s="3244"/>
      <c r="T635" s="3244"/>
      <c r="U635" s="3244"/>
      <c r="V635" s="3244"/>
      <c r="W635" s="3244"/>
    </row>
    <row r="636" spans="1:23" ht="15.75" customHeight="1">
      <c r="A636" s="3244"/>
      <c r="B636" s="3244"/>
      <c r="C636" s="3244"/>
      <c r="D636" s="3244"/>
      <c r="E636" s="3244"/>
      <c r="F636" s="3244"/>
      <c r="G636" s="3244"/>
      <c r="H636" s="3328"/>
      <c r="I636" s="3244"/>
      <c r="J636" s="3244"/>
      <c r="K636" s="3244"/>
      <c r="L636" s="3244"/>
      <c r="M636" s="3244"/>
      <c r="N636" s="3244"/>
      <c r="O636" s="3244"/>
      <c r="P636" s="3244"/>
      <c r="Q636" s="3244"/>
      <c r="R636" s="3244"/>
      <c r="S636" s="3244"/>
      <c r="T636" s="3244"/>
      <c r="U636" s="3244"/>
      <c r="V636" s="3244"/>
      <c r="W636" s="3244"/>
    </row>
    <row r="637" spans="1:23" ht="15.75" customHeight="1">
      <c r="A637" s="3244"/>
      <c r="B637" s="3244"/>
      <c r="C637" s="3244"/>
      <c r="D637" s="3244"/>
      <c r="E637" s="3244"/>
      <c r="F637" s="3244"/>
      <c r="G637" s="3244"/>
      <c r="H637" s="3328"/>
      <c r="I637" s="3244"/>
      <c r="J637" s="3244"/>
      <c r="K637" s="3244"/>
      <c r="L637" s="3244"/>
      <c r="M637" s="3244"/>
      <c r="N637" s="3244"/>
      <c r="O637" s="3244"/>
      <c r="P637" s="3244"/>
      <c r="Q637" s="3244"/>
      <c r="R637" s="3244"/>
      <c r="S637" s="3244"/>
      <c r="T637" s="3244"/>
      <c r="U637" s="3244"/>
      <c r="V637" s="3244"/>
      <c r="W637" s="3244"/>
    </row>
    <row r="638" spans="1:23" ht="15.75" customHeight="1">
      <c r="A638" s="3244"/>
      <c r="B638" s="3244"/>
      <c r="C638" s="3244"/>
      <c r="D638" s="3244"/>
      <c r="E638" s="3244"/>
      <c r="F638" s="3244"/>
      <c r="G638" s="3244"/>
      <c r="H638" s="3328"/>
      <c r="I638" s="3244"/>
      <c r="J638" s="3244"/>
      <c r="K638" s="3244"/>
      <c r="L638" s="3244"/>
      <c r="M638" s="3244"/>
      <c r="N638" s="3244"/>
      <c r="O638" s="3244"/>
      <c r="P638" s="3244"/>
      <c r="Q638" s="3244"/>
      <c r="R638" s="3244"/>
      <c r="S638" s="3244"/>
      <c r="T638" s="3244"/>
      <c r="U638" s="3244"/>
      <c r="V638" s="3244"/>
      <c r="W638" s="3244"/>
    </row>
    <row r="639" spans="1:23" ht="15.75" customHeight="1">
      <c r="A639" s="3244"/>
      <c r="B639" s="3244"/>
      <c r="C639" s="3244"/>
      <c r="D639" s="3244"/>
      <c r="E639" s="3244"/>
      <c r="F639" s="3244"/>
      <c r="G639" s="3244"/>
      <c r="H639" s="3328"/>
      <c r="I639" s="3244"/>
      <c r="J639" s="3244"/>
      <c r="K639" s="3244"/>
      <c r="L639" s="3244"/>
      <c r="M639" s="3244"/>
      <c r="N639" s="3244"/>
      <c r="O639" s="3244"/>
      <c r="P639" s="3244"/>
      <c r="Q639" s="3244"/>
      <c r="R639" s="3244"/>
      <c r="S639" s="3244"/>
      <c r="T639" s="3244"/>
      <c r="U639" s="3244"/>
      <c r="V639" s="3244"/>
      <c r="W639" s="3244"/>
    </row>
    <row r="640" spans="1:23" ht="15.75" customHeight="1">
      <c r="A640" s="3244"/>
      <c r="B640" s="3244"/>
      <c r="C640" s="3244"/>
      <c r="D640" s="3244"/>
      <c r="E640" s="3244"/>
      <c r="F640" s="3244"/>
      <c r="G640" s="3244"/>
      <c r="H640" s="3328"/>
      <c r="I640" s="3244"/>
      <c r="J640" s="3244"/>
      <c r="K640" s="3244"/>
      <c r="L640" s="3244"/>
      <c r="M640" s="3244"/>
      <c r="N640" s="3244"/>
      <c r="O640" s="3244"/>
      <c r="P640" s="3244"/>
      <c r="Q640" s="3244"/>
      <c r="R640" s="3244"/>
      <c r="S640" s="3244"/>
      <c r="T640" s="3244"/>
      <c r="U640" s="3244"/>
      <c r="V640" s="3244"/>
      <c r="W640" s="3244"/>
    </row>
    <row r="641" spans="1:23" ht="15.75" customHeight="1">
      <c r="A641" s="3244"/>
      <c r="B641" s="3244"/>
      <c r="C641" s="3244"/>
      <c r="D641" s="3244"/>
      <c r="E641" s="3244"/>
      <c r="F641" s="3244"/>
      <c r="G641" s="3244"/>
      <c r="H641" s="3328"/>
      <c r="I641" s="3244"/>
      <c r="J641" s="3244"/>
      <c r="K641" s="3244"/>
      <c r="L641" s="3244"/>
      <c r="M641" s="3244"/>
      <c r="N641" s="3244"/>
      <c r="O641" s="3244"/>
      <c r="P641" s="3244"/>
      <c r="Q641" s="3244"/>
      <c r="R641" s="3244"/>
      <c r="S641" s="3244"/>
      <c r="T641" s="3244"/>
      <c r="U641" s="3244"/>
      <c r="V641" s="3244"/>
      <c r="W641" s="3244"/>
    </row>
    <row r="642" spans="1:23" ht="15.75" customHeight="1">
      <c r="A642" s="3244"/>
      <c r="B642" s="3244"/>
      <c r="C642" s="3244"/>
      <c r="D642" s="3244"/>
      <c r="E642" s="3244"/>
      <c r="F642" s="3244"/>
      <c r="G642" s="3244"/>
      <c r="H642" s="3328"/>
      <c r="I642" s="3244"/>
      <c r="J642" s="3244"/>
      <c r="K642" s="3244"/>
      <c r="L642" s="3244"/>
      <c r="M642" s="3244"/>
      <c r="N642" s="3244"/>
      <c r="O642" s="3244"/>
      <c r="P642" s="3244"/>
      <c r="Q642" s="3244"/>
      <c r="R642" s="3244"/>
      <c r="S642" s="3244"/>
      <c r="T642" s="3244"/>
      <c r="U642" s="3244"/>
      <c r="V642" s="3244"/>
      <c r="W642" s="3244"/>
    </row>
    <row r="643" spans="1:23" ht="15.75" customHeight="1">
      <c r="A643" s="3244"/>
      <c r="B643" s="3244"/>
      <c r="C643" s="3244"/>
      <c r="D643" s="3244"/>
      <c r="E643" s="3244"/>
      <c r="F643" s="3244"/>
      <c r="G643" s="3244"/>
      <c r="H643" s="3328"/>
      <c r="I643" s="3244"/>
      <c r="J643" s="3244"/>
      <c r="K643" s="3244"/>
      <c r="L643" s="3244"/>
      <c r="M643" s="3244"/>
      <c r="N643" s="3244"/>
      <c r="O643" s="3244"/>
      <c r="P643" s="3244"/>
      <c r="Q643" s="3244"/>
      <c r="R643" s="3244"/>
      <c r="S643" s="3244"/>
      <c r="T643" s="3244"/>
      <c r="U643" s="3244"/>
      <c r="V643" s="3244"/>
      <c r="W643" s="3244"/>
    </row>
    <row r="644" spans="1:23" ht="15.75" customHeight="1">
      <c r="A644" s="3244"/>
      <c r="B644" s="3244"/>
      <c r="C644" s="3244"/>
      <c r="D644" s="3244"/>
      <c r="E644" s="3244"/>
      <c r="F644" s="3244"/>
      <c r="G644" s="3244"/>
      <c r="H644" s="3328"/>
      <c r="I644" s="3244"/>
      <c r="J644" s="3244"/>
      <c r="K644" s="3244"/>
      <c r="L644" s="3244"/>
      <c r="M644" s="3244"/>
      <c r="N644" s="3244"/>
      <c r="O644" s="3244"/>
      <c r="P644" s="3244"/>
      <c r="Q644" s="3244"/>
      <c r="R644" s="3244"/>
      <c r="S644" s="3244"/>
      <c r="T644" s="3244"/>
      <c r="U644" s="3244"/>
      <c r="V644" s="3244"/>
      <c r="W644" s="3244"/>
    </row>
    <row r="645" spans="1:23" ht="15.75" customHeight="1">
      <c r="A645" s="3244"/>
      <c r="B645" s="3244"/>
      <c r="C645" s="3244"/>
      <c r="D645" s="3244"/>
      <c r="E645" s="3244"/>
      <c r="F645" s="3244"/>
      <c r="G645" s="3244"/>
      <c r="H645" s="3328"/>
      <c r="I645" s="3244"/>
      <c r="J645" s="3244"/>
      <c r="K645" s="3244"/>
      <c r="L645" s="3244"/>
      <c r="M645" s="3244"/>
      <c r="N645" s="3244"/>
      <c r="O645" s="3244"/>
      <c r="P645" s="3244"/>
      <c r="Q645" s="3244"/>
      <c r="R645" s="3244"/>
      <c r="S645" s="3244"/>
      <c r="T645" s="3244"/>
      <c r="U645" s="3244"/>
      <c r="V645" s="3244"/>
      <c r="W645" s="3244"/>
    </row>
    <row r="646" spans="1:23" ht="15.75" customHeight="1">
      <c r="A646" s="3244"/>
      <c r="B646" s="3244"/>
      <c r="C646" s="3244"/>
      <c r="D646" s="3244"/>
      <c r="E646" s="3244"/>
      <c r="F646" s="3244"/>
      <c r="G646" s="3244"/>
      <c r="H646" s="3328"/>
      <c r="I646" s="3244"/>
      <c r="J646" s="3244"/>
      <c r="K646" s="3244"/>
      <c r="L646" s="3244"/>
      <c r="M646" s="3244"/>
      <c r="N646" s="3244"/>
      <c r="O646" s="3244"/>
      <c r="P646" s="3244"/>
      <c r="Q646" s="3244"/>
      <c r="R646" s="3244"/>
      <c r="S646" s="3244"/>
      <c r="T646" s="3244"/>
      <c r="U646" s="3244"/>
      <c r="V646" s="3244"/>
      <c r="W646" s="3244"/>
    </row>
    <row r="647" spans="1:23" ht="15.75" customHeight="1">
      <c r="A647" s="3244"/>
      <c r="B647" s="3244"/>
      <c r="C647" s="3244"/>
      <c r="D647" s="3244"/>
      <c r="E647" s="3244"/>
      <c r="F647" s="3244"/>
      <c r="G647" s="3244"/>
      <c r="H647" s="3328"/>
      <c r="I647" s="3244"/>
      <c r="J647" s="3244"/>
      <c r="K647" s="3244"/>
      <c r="L647" s="3244"/>
      <c r="M647" s="3244"/>
      <c r="N647" s="3244"/>
      <c r="O647" s="3244"/>
      <c r="P647" s="3244"/>
      <c r="Q647" s="3244"/>
      <c r="R647" s="3244"/>
      <c r="S647" s="3244"/>
      <c r="T647" s="3244"/>
      <c r="U647" s="3244"/>
      <c r="V647" s="3244"/>
      <c r="W647" s="3244"/>
    </row>
    <row r="648" spans="1:23" ht="15.75" customHeight="1">
      <c r="A648" s="3244"/>
      <c r="B648" s="3244"/>
      <c r="C648" s="3244"/>
      <c r="D648" s="3244"/>
      <c r="E648" s="3244"/>
      <c r="F648" s="3244"/>
      <c r="G648" s="3244"/>
      <c r="H648" s="3328"/>
      <c r="I648" s="3244"/>
      <c r="J648" s="3244"/>
      <c r="K648" s="3244"/>
      <c r="L648" s="3244"/>
      <c r="M648" s="3244"/>
      <c r="N648" s="3244"/>
      <c r="O648" s="3244"/>
      <c r="P648" s="3244"/>
      <c r="Q648" s="3244"/>
      <c r="R648" s="3244"/>
      <c r="S648" s="3244"/>
      <c r="T648" s="3244"/>
      <c r="U648" s="3244"/>
      <c r="V648" s="3244"/>
      <c r="W648" s="3244"/>
    </row>
    <row r="649" spans="1:23" ht="15.75" customHeight="1">
      <c r="A649" s="3244"/>
      <c r="B649" s="3244"/>
      <c r="C649" s="3244"/>
      <c r="D649" s="3244"/>
      <c r="E649" s="3244"/>
      <c r="F649" s="3244"/>
      <c r="G649" s="3244"/>
      <c r="H649" s="3328"/>
      <c r="I649" s="3244"/>
      <c r="J649" s="3244"/>
      <c r="K649" s="3244"/>
      <c r="L649" s="3244"/>
      <c r="M649" s="3244"/>
      <c r="N649" s="3244"/>
      <c r="O649" s="3244"/>
      <c r="P649" s="3244"/>
      <c r="Q649" s="3244"/>
      <c r="R649" s="3244"/>
      <c r="S649" s="3244"/>
      <c r="T649" s="3244"/>
      <c r="U649" s="3244"/>
      <c r="V649" s="3244"/>
      <c r="W649" s="3244"/>
    </row>
    <row r="650" spans="1:23" ht="15.75" customHeight="1">
      <c r="A650" s="3244"/>
      <c r="B650" s="3244"/>
      <c r="C650" s="3244"/>
      <c r="D650" s="3244"/>
      <c r="E650" s="3244"/>
      <c r="F650" s="3244"/>
      <c r="G650" s="3244"/>
      <c r="H650" s="3328"/>
      <c r="I650" s="3244"/>
      <c r="J650" s="3244"/>
      <c r="K650" s="3244"/>
      <c r="L650" s="3244"/>
      <c r="M650" s="3244"/>
      <c r="N650" s="3244"/>
      <c r="O650" s="3244"/>
      <c r="P650" s="3244"/>
      <c r="Q650" s="3244"/>
      <c r="R650" s="3244"/>
      <c r="S650" s="3244"/>
      <c r="T650" s="3244"/>
      <c r="U650" s="3244"/>
      <c r="V650" s="3244"/>
      <c r="W650" s="3244"/>
    </row>
    <row r="651" spans="1:23" ht="15.75" customHeight="1">
      <c r="A651" s="3244"/>
      <c r="B651" s="3244"/>
      <c r="C651" s="3244"/>
      <c r="D651" s="3244"/>
      <c r="E651" s="3244"/>
      <c r="F651" s="3244"/>
      <c r="G651" s="3244"/>
      <c r="H651" s="3328"/>
      <c r="I651" s="3244"/>
      <c r="J651" s="3244"/>
      <c r="K651" s="3244"/>
      <c r="L651" s="3244"/>
      <c r="M651" s="3244"/>
      <c r="N651" s="3244"/>
      <c r="O651" s="3244"/>
      <c r="P651" s="3244"/>
      <c r="Q651" s="3244"/>
      <c r="R651" s="3244"/>
      <c r="S651" s="3244"/>
      <c r="T651" s="3244"/>
      <c r="U651" s="3244"/>
      <c r="V651" s="3244"/>
      <c r="W651" s="3244"/>
    </row>
    <row r="652" spans="1:23" ht="15.75" customHeight="1">
      <c r="A652" s="3244"/>
      <c r="B652" s="3244"/>
      <c r="C652" s="3244"/>
      <c r="D652" s="3244"/>
      <c r="E652" s="3244"/>
      <c r="F652" s="3244"/>
      <c r="G652" s="3244"/>
      <c r="H652" s="3328"/>
      <c r="I652" s="3244"/>
      <c r="J652" s="3244"/>
      <c r="K652" s="3244"/>
      <c r="L652" s="3244"/>
      <c r="M652" s="3244"/>
      <c r="N652" s="3244"/>
      <c r="O652" s="3244"/>
      <c r="P652" s="3244"/>
      <c r="Q652" s="3244"/>
      <c r="R652" s="3244"/>
      <c r="S652" s="3244"/>
      <c r="T652" s="3244"/>
      <c r="U652" s="3244"/>
      <c r="V652" s="3244"/>
      <c r="W652" s="3244"/>
    </row>
    <row r="653" spans="1:23" ht="15.75" customHeight="1">
      <c r="A653" s="3244"/>
      <c r="B653" s="3244"/>
      <c r="C653" s="3244"/>
      <c r="D653" s="3244"/>
      <c r="E653" s="3244"/>
      <c r="F653" s="3244"/>
      <c r="G653" s="3244"/>
      <c r="H653" s="3328"/>
      <c r="I653" s="3244"/>
      <c r="J653" s="3244"/>
      <c r="K653" s="3244"/>
      <c r="L653" s="3244"/>
      <c r="M653" s="3244"/>
      <c r="N653" s="3244"/>
      <c r="O653" s="3244"/>
      <c r="P653" s="3244"/>
      <c r="Q653" s="3244"/>
      <c r="R653" s="3244"/>
      <c r="S653" s="3244"/>
      <c r="T653" s="3244"/>
      <c r="U653" s="3244"/>
      <c r="V653" s="3244"/>
      <c r="W653" s="3244"/>
    </row>
    <row r="654" spans="1:23" ht="15.75" customHeight="1">
      <c r="A654" s="3244"/>
      <c r="B654" s="3244"/>
      <c r="C654" s="3244"/>
      <c r="D654" s="3244"/>
      <c r="E654" s="3244"/>
      <c r="F654" s="3244"/>
      <c r="G654" s="3244"/>
      <c r="H654" s="3328"/>
      <c r="I654" s="3244"/>
      <c r="J654" s="3244"/>
      <c r="K654" s="3244"/>
      <c r="L654" s="3244"/>
      <c r="M654" s="3244"/>
      <c r="N654" s="3244"/>
      <c r="O654" s="3244"/>
      <c r="P654" s="3244"/>
      <c r="Q654" s="3244"/>
      <c r="R654" s="3244"/>
      <c r="S654" s="3244"/>
      <c r="T654" s="3244"/>
      <c r="U654" s="3244"/>
      <c r="V654" s="3244"/>
      <c r="W654" s="3244"/>
    </row>
    <row r="655" spans="1:23" ht="15.75" customHeight="1">
      <c r="A655" s="3244"/>
      <c r="B655" s="3244"/>
      <c r="C655" s="3244"/>
      <c r="D655" s="3244"/>
      <c r="E655" s="3244"/>
      <c r="F655" s="3244"/>
      <c r="G655" s="3244"/>
      <c r="H655" s="3328"/>
      <c r="I655" s="3244"/>
      <c r="J655" s="3244"/>
      <c r="K655" s="3244"/>
      <c r="L655" s="3244"/>
      <c r="M655" s="3244"/>
      <c r="N655" s="3244"/>
      <c r="O655" s="3244"/>
      <c r="P655" s="3244"/>
      <c r="Q655" s="3244"/>
      <c r="R655" s="3244"/>
      <c r="S655" s="3244"/>
      <c r="T655" s="3244"/>
      <c r="U655" s="3244"/>
      <c r="V655" s="3244"/>
      <c r="W655" s="3244"/>
    </row>
    <row r="656" spans="1:23" ht="15.75" customHeight="1">
      <c r="A656" s="3244"/>
      <c r="B656" s="3244"/>
      <c r="C656" s="3244"/>
      <c r="D656" s="3244"/>
      <c r="E656" s="3244"/>
      <c r="F656" s="3244"/>
      <c r="G656" s="3244"/>
      <c r="H656" s="3328"/>
      <c r="I656" s="3244"/>
      <c r="J656" s="3244"/>
      <c r="K656" s="3244"/>
      <c r="L656" s="3244"/>
      <c r="M656" s="3244"/>
      <c r="N656" s="3244"/>
      <c r="O656" s="3244"/>
      <c r="P656" s="3244"/>
      <c r="Q656" s="3244"/>
      <c r="R656" s="3244"/>
      <c r="S656" s="3244"/>
      <c r="T656" s="3244"/>
      <c r="U656" s="3244"/>
      <c r="V656" s="3244"/>
      <c r="W656" s="3244"/>
    </row>
    <row r="657" spans="1:23" ht="15.75" customHeight="1">
      <c r="A657" s="3244"/>
      <c r="B657" s="3244"/>
      <c r="C657" s="3244"/>
      <c r="D657" s="3244"/>
      <c r="E657" s="3244"/>
      <c r="F657" s="3244"/>
      <c r="G657" s="3244"/>
      <c r="H657" s="3328"/>
      <c r="I657" s="3244"/>
      <c r="J657" s="3244"/>
      <c r="K657" s="3244"/>
      <c r="L657" s="3244"/>
      <c r="M657" s="3244"/>
      <c r="N657" s="3244"/>
      <c r="O657" s="3244"/>
      <c r="P657" s="3244"/>
      <c r="Q657" s="3244"/>
      <c r="R657" s="3244"/>
      <c r="S657" s="3244"/>
      <c r="T657" s="3244"/>
      <c r="U657" s="3244"/>
      <c r="V657" s="3244"/>
      <c r="W657" s="3244"/>
    </row>
    <row r="658" spans="1:23" ht="15.75" customHeight="1">
      <c r="A658" s="3244"/>
      <c r="B658" s="3244"/>
      <c r="C658" s="3244"/>
      <c r="D658" s="3244"/>
      <c r="E658" s="3244"/>
      <c r="F658" s="3244"/>
      <c r="G658" s="3244"/>
      <c r="H658" s="3328"/>
      <c r="I658" s="3244"/>
      <c r="J658" s="3244"/>
      <c r="K658" s="3244"/>
      <c r="L658" s="3244"/>
      <c r="M658" s="3244"/>
      <c r="N658" s="3244"/>
      <c r="O658" s="3244"/>
      <c r="P658" s="3244"/>
      <c r="Q658" s="3244"/>
      <c r="R658" s="3244"/>
      <c r="S658" s="3244"/>
      <c r="T658" s="3244"/>
      <c r="U658" s="3244"/>
      <c r="V658" s="3244"/>
      <c r="W658" s="3244"/>
    </row>
    <row r="659" spans="1:23" ht="15.75" customHeight="1">
      <c r="A659" s="3244"/>
      <c r="B659" s="3244"/>
      <c r="C659" s="3244"/>
      <c r="D659" s="3244"/>
      <c r="E659" s="3244"/>
      <c r="F659" s="3244"/>
      <c r="G659" s="3244"/>
      <c r="H659" s="3328"/>
      <c r="I659" s="3244"/>
      <c r="J659" s="3244"/>
      <c r="K659" s="3244"/>
      <c r="L659" s="3244"/>
      <c r="M659" s="3244"/>
      <c r="N659" s="3244"/>
      <c r="O659" s="3244"/>
      <c r="P659" s="3244"/>
      <c r="Q659" s="3244"/>
      <c r="R659" s="3244"/>
      <c r="S659" s="3244"/>
      <c r="T659" s="3244"/>
      <c r="U659" s="3244"/>
      <c r="V659" s="3244"/>
      <c r="W659" s="3244"/>
    </row>
    <row r="660" spans="1:23" ht="15.75" customHeight="1">
      <c r="A660" s="3244"/>
      <c r="B660" s="3244"/>
      <c r="C660" s="3244"/>
      <c r="D660" s="3244"/>
      <c r="E660" s="3244"/>
      <c r="F660" s="3244"/>
      <c r="G660" s="3244"/>
      <c r="H660" s="3328"/>
      <c r="I660" s="3244"/>
      <c r="J660" s="3244"/>
      <c r="K660" s="3244"/>
      <c r="L660" s="3244"/>
      <c r="M660" s="3244"/>
      <c r="N660" s="3244"/>
      <c r="O660" s="3244"/>
      <c r="P660" s="3244"/>
      <c r="Q660" s="3244"/>
      <c r="R660" s="3244"/>
      <c r="S660" s="3244"/>
      <c r="T660" s="3244"/>
      <c r="U660" s="3244"/>
      <c r="V660" s="3244"/>
      <c r="W660" s="3244"/>
    </row>
    <row r="661" spans="1:23" ht="15.75" customHeight="1">
      <c r="A661" s="3244"/>
      <c r="B661" s="3244"/>
      <c r="C661" s="3244"/>
      <c r="D661" s="3244"/>
      <c r="E661" s="3244"/>
      <c r="F661" s="3244"/>
      <c r="G661" s="3244"/>
      <c r="H661" s="3328"/>
      <c r="I661" s="3244"/>
      <c r="J661" s="3244"/>
      <c r="K661" s="3244"/>
      <c r="L661" s="3244"/>
      <c r="M661" s="3244"/>
      <c r="N661" s="3244"/>
      <c r="O661" s="3244"/>
      <c r="P661" s="3244"/>
      <c r="Q661" s="3244"/>
      <c r="R661" s="3244"/>
      <c r="S661" s="3244"/>
      <c r="T661" s="3244"/>
      <c r="U661" s="3244"/>
      <c r="V661" s="3244"/>
      <c r="W661" s="3244"/>
    </row>
    <row r="662" spans="1:23" ht="15.75" customHeight="1">
      <c r="A662" s="3244"/>
      <c r="B662" s="3244"/>
      <c r="C662" s="3244"/>
      <c r="D662" s="3244"/>
      <c r="E662" s="3244"/>
      <c r="F662" s="3244"/>
      <c r="G662" s="3244"/>
      <c r="H662" s="3328"/>
      <c r="I662" s="3244"/>
      <c r="J662" s="3244"/>
      <c r="K662" s="3244"/>
      <c r="L662" s="3244"/>
      <c r="M662" s="3244"/>
      <c r="N662" s="3244"/>
      <c r="O662" s="3244"/>
      <c r="P662" s="3244"/>
      <c r="Q662" s="3244"/>
      <c r="R662" s="3244"/>
      <c r="S662" s="3244"/>
      <c r="T662" s="3244"/>
      <c r="U662" s="3244"/>
      <c r="V662" s="3244"/>
      <c r="W662" s="3244"/>
    </row>
    <row r="663" spans="1:23" ht="15.75" customHeight="1">
      <c r="A663" s="3244"/>
      <c r="B663" s="3244"/>
      <c r="C663" s="3244"/>
      <c r="D663" s="3244"/>
      <c r="E663" s="3244"/>
      <c r="F663" s="3244"/>
      <c r="G663" s="3244"/>
      <c r="H663" s="3328"/>
      <c r="I663" s="3244"/>
      <c r="J663" s="3244"/>
      <c r="K663" s="3244"/>
      <c r="L663" s="3244"/>
      <c r="M663" s="3244"/>
      <c r="N663" s="3244"/>
      <c r="O663" s="3244"/>
      <c r="P663" s="3244"/>
      <c r="Q663" s="3244"/>
      <c r="R663" s="3244"/>
      <c r="S663" s="3244"/>
      <c r="T663" s="3244"/>
      <c r="U663" s="3244"/>
      <c r="V663" s="3244"/>
      <c r="W663" s="3244"/>
    </row>
    <row r="664" spans="1:23" ht="15.75" customHeight="1">
      <c r="A664" s="3244"/>
      <c r="B664" s="3244"/>
      <c r="C664" s="3244"/>
      <c r="D664" s="3244"/>
      <c r="E664" s="3244"/>
      <c r="F664" s="3244"/>
      <c r="G664" s="3244"/>
      <c r="H664" s="3328"/>
      <c r="I664" s="3244"/>
      <c r="J664" s="3244"/>
      <c r="K664" s="3244"/>
      <c r="L664" s="3244"/>
      <c r="M664" s="3244"/>
      <c r="N664" s="3244"/>
      <c r="O664" s="3244"/>
      <c r="P664" s="3244"/>
      <c r="Q664" s="3244"/>
      <c r="R664" s="3244"/>
      <c r="S664" s="3244"/>
      <c r="T664" s="3244"/>
      <c r="U664" s="3244"/>
      <c r="V664" s="3244"/>
      <c r="W664" s="3244"/>
    </row>
    <row r="665" spans="1:23" ht="15.75" customHeight="1">
      <c r="A665" s="3244"/>
      <c r="B665" s="3244"/>
      <c r="C665" s="3244"/>
      <c r="D665" s="3244"/>
      <c r="E665" s="3244"/>
      <c r="F665" s="3244"/>
      <c r="G665" s="3244"/>
      <c r="H665" s="3328"/>
      <c r="I665" s="3244"/>
      <c r="J665" s="3244"/>
      <c r="K665" s="3244"/>
      <c r="L665" s="3244"/>
      <c r="M665" s="3244"/>
      <c r="N665" s="3244"/>
      <c r="O665" s="3244"/>
      <c r="P665" s="3244"/>
      <c r="Q665" s="3244"/>
      <c r="R665" s="3244"/>
      <c r="S665" s="3244"/>
      <c r="T665" s="3244"/>
      <c r="U665" s="3244"/>
      <c r="V665" s="3244"/>
      <c r="W665" s="3244"/>
    </row>
    <row r="666" spans="1:23" ht="15.75" customHeight="1">
      <c r="A666" s="3244"/>
      <c r="B666" s="3244"/>
      <c r="C666" s="3244"/>
      <c r="D666" s="3244"/>
      <c r="E666" s="3244"/>
      <c r="F666" s="3244"/>
      <c r="G666" s="3244"/>
      <c r="H666" s="3328"/>
      <c r="I666" s="3244"/>
      <c r="J666" s="3244"/>
      <c r="K666" s="3244"/>
      <c r="L666" s="3244"/>
      <c r="M666" s="3244"/>
      <c r="N666" s="3244"/>
      <c r="O666" s="3244"/>
      <c r="P666" s="3244"/>
      <c r="Q666" s="3244"/>
      <c r="R666" s="3244"/>
      <c r="S666" s="3244"/>
      <c r="T666" s="3244"/>
      <c r="U666" s="3244"/>
      <c r="V666" s="3244"/>
      <c r="W666" s="3244"/>
    </row>
    <row r="667" spans="1:23" ht="15.75" customHeight="1">
      <c r="A667" s="3244"/>
      <c r="B667" s="3244"/>
      <c r="C667" s="3244"/>
      <c r="D667" s="3244"/>
      <c r="E667" s="3244"/>
      <c r="F667" s="3244"/>
      <c r="G667" s="3244"/>
      <c r="H667" s="3328"/>
      <c r="I667" s="3244"/>
      <c r="J667" s="3244"/>
      <c r="K667" s="3244"/>
      <c r="L667" s="3244"/>
      <c r="M667" s="3244"/>
      <c r="N667" s="3244"/>
      <c r="O667" s="3244"/>
      <c r="P667" s="3244"/>
      <c r="Q667" s="3244"/>
      <c r="R667" s="3244"/>
      <c r="S667" s="3244"/>
      <c r="T667" s="3244"/>
      <c r="U667" s="3244"/>
      <c r="V667" s="3244"/>
      <c r="W667" s="3244"/>
    </row>
    <row r="668" spans="1:23" ht="15.75" customHeight="1">
      <c r="A668" s="3244"/>
      <c r="B668" s="3244"/>
      <c r="C668" s="3244"/>
      <c r="D668" s="3244"/>
      <c r="E668" s="3244"/>
      <c r="F668" s="3244"/>
      <c r="G668" s="3244"/>
      <c r="H668" s="3328"/>
      <c r="I668" s="3244"/>
      <c r="J668" s="3244"/>
      <c r="K668" s="3244"/>
      <c r="L668" s="3244"/>
      <c r="M668" s="3244"/>
      <c r="N668" s="3244"/>
      <c r="O668" s="3244"/>
      <c r="P668" s="3244"/>
      <c r="Q668" s="3244"/>
      <c r="R668" s="3244"/>
      <c r="S668" s="3244"/>
      <c r="T668" s="3244"/>
      <c r="U668" s="3244"/>
      <c r="V668" s="3244"/>
      <c r="W668" s="3244"/>
    </row>
    <row r="669" spans="1:23" ht="15.75" customHeight="1">
      <c r="A669" s="3244"/>
      <c r="B669" s="3244"/>
      <c r="C669" s="3244"/>
      <c r="D669" s="3244"/>
      <c r="E669" s="3244"/>
      <c r="F669" s="3244"/>
      <c r="G669" s="3244"/>
      <c r="H669" s="3328"/>
      <c r="I669" s="3244"/>
      <c r="J669" s="3244"/>
      <c r="K669" s="3244"/>
      <c r="L669" s="3244"/>
      <c r="M669" s="3244"/>
      <c r="N669" s="3244"/>
      <c r="O669" s="3244"/>
      <c r="P669" s="3244"/>
      <c r="Q669" s="3244"/>
      <c r="R669" s="3244"/>
      <c r="S669" s="3244"/>
      <c r="T669" s="3244"/>
      <c r="U669" s="3244"/>
      <c r="V669" s="3244"/>
      <c r="W669" s="3244"/>
    </row>
    <row r="670" spans="1:23" ht="15.75" customHeight="1">
      <c r="A670" s="3244"/>
      <c r="B670" s="3244"/>
      <c r="C670" s="3244"/>
      <c r="D670" s="3244"/>
      <c r="E670" s="3244"/>
      <c r="F670" s="3244"/>
      <c r="G670" s="3244"/>
      <c r="H670" s="3328"/>
      <c r="I670" s="3244"/>
      <c r="J670" s="3244"/>
      <c r="K670" s="3244"/>
      <c r="L670" s="3244"/>
      <c r="M670" s="3244"/>
      <c r="N670" s="3244"/>
      <c r="O670" s="3244"/>
      <c r="P670" s="3244"/>
      <c r="Q670" s="3244"/>
      <c r="R670" s="3244"/>
      <c r="S670" s="3244"/>
      <c r="T670" s="3244"/>
      <c r="U670" s="3244"/>
      <c r="V670" s="3244"/>
      <c r="W670" s="3244"/>
    </row>
    <row r="671" spans="1:23" ht="15.75" customHeight="1">
      <c r="A671" s="3244"/>
      <c r="B671" s="3244"/>
      <c r="C671" s="3244"/>
      <c r="D671" s="3244"/>
      <c r="E671" s="3244"/>
      <c r="F671" s="3244"/>
      <c r="G671" s="3244"/>
      <c r="H671" s="3328"/>
      <c r="I671" s="3244"/>
      <c r="J671" s="3244"/>
      <c r="K671" s="3244"/>
      <c r="L671" s="3244"/>
      <c r="M671" s="3244"/>
      <c r="N671" s="3244"/>
      <c r="O671" s="3244"/>
      <c r="P671" s="3244"/>
      <c r="Q671" s="3244"/>
      <c r="R671" s="3244"/>
      <c r="S671" s="3244"/>
      <c r="T671" s="3244"/>
      <c r="U671" s="3244"/>
      <c r="V671" s="3244"/>
      <c r="W671" s="3244"/>
    </row>
    <row r="672" spans="1:23" ht="15.75" customHeight="1">
      <c r="A672" s="3244"/>
      <c r="B672" s="3244"/>
      <c r="C672" s="3244"/>
      <c r="D672" s="3244"/>
      <c r="E672" s="3244"/>
      <c r="F672" s="3244"/>
      <c r="G672" s="3244"/>
      <c r="H672" s="3328"/>
      <c r="I672" s="3244"/>
      <c r="J672" s="3244"/>
      <c r="K672" s="3244"/>
      <c r="L672" s="3244"/>
      <c r="M672" s="3244"/>
      <c r="N672" s="3244"/>
      <c r="O672" s="3244"/>
      <c r="P672" s="3244"/>
      <c r="Q672" s="3244"/>
      <c r="R672" s="3244"/>
      <c r="S672" s="3244"/>
      <c r="T672" s="3244"/>
      <c r="U672" s="3244"/>
      <c r="V672" s="3244"/>
      <c r="W672" s="3244"/>
    </row>
    <row r="673" spans="1:23" ht="15.75" customHeight="1">
      <c r="A673" s="3244"/>
      <c r="B673" s="3244"/>
      <c r="C673" s="3244"/>
      <c r="D673" s="3244"/>
      <c r="E673" s="3244"/>
      <c r="F673" s="3244"/>
      <c r="G673" s="3244"/>
      <c r="H673" s="3328"/>
      <c r="I673" s="3244"/>
      <c r="J673" s="3244"/>
      <c r="K673" s="3244"/>
      <c r="L673" s="3244"/>
      <c r="M673" s="3244"/>
      <c r="N673" s="3244"/>
      <c r="O673" s="3244"/>
      <c r="P673" s="3244"/>
      <c r="Q673" s="3244"/>
      <c r="R673" s="3244"/>
      <c r="S673" s="3244"/>
      <c r="T673" s="3244"/>
      <c r="U673" s="3244"/>
      <c r="V673" s="3244"/>
      <c r="W673" s="3244"/>
    </row>
    <row r="674" spans="1:23" ht="15.75" customHeight="1">
      <c r="A674" s="3244"/>
      <c r="B674" s="3244"/>
      <c r="C674" s="3244"/>
      <c r="D674" s="3244"/>
      <c r="E674" s="3244"/>
      <c r="F674" s="3244"/>
      <c r="G674" s="3244"/>
      <c r="H674" s="3328"/>
      <c r="I674" s="3244"/>
      <c r="J674" s="3244"/>
      <c r="K674" s="3244"/>
      <c r="L674" s="3244"/>
      <c r="M674" s="3244"/>
      <c r="N674" s="3244"/>
      <c r="O674" s="3244"/>
      <c r="P674" s="3244"/>
      <c r="Q674" s="3244"/>
      <c r="R674" s="3244"/>
      <c r="S674" s="3244"/>
      <c r="T674" s="3244"/>
      <c r="U674" s="3244"/>
      <c r="V674" s="3244"/>
      <c r="W674" s="3244"/>
    </row>
    <row r="675" spans="1:23" ht="15.75" customHeight="1">
      <c r="A675" s="3244"/>
      <c r="B675" s="3244"/>
      <c r="C675" s="3244"/>
      <c r="D675" s="3244"/>
      <c r="E675" s="3244"/>
      <c r="F675" s="3244"/>
      <c r="G675" s="3244"/>
      <c r="H675" s="3328"/>
      <c r="I675" s="3244"/>
      <c r="J675" s="3244"/>
      <c r="K675" s="3244"/>
      <c r="L675" s="3244"/>
      <c r="M675" s="3244"/>
      <c r="N675" s="3244"/>
      <c r="O675" s="3244"/>
      <c r="P675" s="3244"/>
      <c r="Q675" s="3244"/>
      <c r="R675" s="3244"/>
      <c r="S675" s="3244"/>
      <c r="T675" s="3244"/>
      <c r="U675" s="3244"/>
      <c r="V675" s="3244"/>
      <c r="W675" s="3244"/>
    </row>
    <row r="676" spans="1:23" ht="15.75" customHeight="1">
      <c r="A676" s="3244"/>
      <c r="B676" s="3244"/>
      <c r="C676" s="3244"/>
      <c r="D676" s="3244"/>
      <c r="E676" s="3244"/>
      <c r="F676" s="3244"/>
      <c r="G676" s="3244"/>
      <c r="H676" s="3328"/>
      <c r="I676" s="3244"/>
      <c r="J676" s="3244"/>
      <c r="K676" s="3244"/>
      <c r="L676" s="3244"/>
      <c r="M676" s="3244"/>
      <c r="N676" s="3244"/>
      <c r="O676" s="3244"/>
      <c r="P676" s="3244"/>
      <c r="Q676" s="3244"/>
      <c r="R676" s="3244"/>
      <c r="S676" s="3244"/>
      <c r="T676" s="3244"/>
      <c r="U676" s="3244"/>
      <c r="V676" s="3244"/>
      <c r="W676" s="3244"/>
    </row>
    <row r="677" spans="1:23" ht="15.75" customHeight="1">
      <c r="A677" s="3244"/>
      <c r="B677" s="3244"/>
      <c r="C677" s="3244"/>
      <c r="D677" s="3244"/>
      <c r="E677" s="3244"/>
      <c r="F677" s="3244"/>
      <c r="G677" s="3244"/>
      <c r="H677" s="3328"/>
      <c r="I677" s="3244"/>
      <c r="J677" s="3244"/>
      <c r="K677" s="3244"/>
      <c r="L677" s="3244"/>
      <c r="M677" s="3244"/>
      <c r="N677" s="3244"/>
      <c r="O677" s="3244"/>
      <c r="P677" s="3244"/>
      <c r="Q677" s="3244"/>
      <c r="R677" s="3244"/>
      <c r="S677" s="3244"/>
      <c r="T677" s="3244"/>
      <c r="U677" s="3244"/>
      <c r="V677" s="3244"/>
      <c r="W677" s="3244"/>
    </row>
    <row r="678" spans="1:23" ht="15.75" customHeight="1">
      <c r="A678" s="3244"/>
      <c r="B678" s="3244"/>
      <c r="C678" s="3244"/>
      <c r="D678" s="3244"/>
      <c r="E678" s="3244"/>
      <c r="F678" s="3244"/>
      <c r="G678" s="3244"/>
      <c r="H678" s="3328"/>
      <c r="I678" s="3244"/>
      <c r="J678" s="3244"/>
      <c r="K678" s="3244"/>
      <c r="L678" s="3244"/>
      <c r="M678" s="3244"/>
      <c r="N678" s="3244"/>
      <c r="O678" s="3244"/>
      <c r="P678" s="3244"/>
      <c r="Q678" s="3244"/>
      <c r="R678" s="3244"/>
      <c r="S678" s="3244"/>
      <c r="T678" s="3244"/>
      <c r="U678" s="3244"/>
      <c r="V678" s="3244"/>
      <c r="W678" s="3244"/>
    </row>
    <row r="679" spans="1:23" ht="15.75" customHeight="1">
      <c r="A679" s="3244"/>
      <c r="B679" s="3244"/>
      <c r="C679" s="3244"/>
      <c r="D679" s="3244"/>
      <c r="E679" s="3244"/>
      <c r="F679" s="3244"/>
      <c r="G679" s="3244"/>
      <c r="H679" s="3328"/>
      <c r="I679" s="3244"/>
      <c r="J679" s="3244"/>
      <c r="K679" s="3244"/>
      <c r="L679" s="3244"/>
      <c r="M679" s="3244"/>
      <c r="N679" s="3244"/>
      <c r="O679" s="3244"/>
      <c r="P679" s="3244"/>
      <c r="Q679" s="3244"/>
      <c r="R679" s="3244"/>
      <c r="S679" s="3244"/>
      <c r="T679" s="3244"/>
      <c r="U679" s="3244"/>
      <c r="V679" s="3244"/>
      <c r="W679" s="3244"/>
    </row>
    <row r="680" spans="1:23" ht="15.75" customHeight="1">
      <c r="A680" s="3244"/>
      <c r="B680" s="3244"/>
      <c r="C680" s="3244"/>
      <c r="D680" s="3244"/>
      <c r="E680" s="3244"/>
      <c r="F680" s="3244"/>
      <c r="G680" s="3244"/>
      <c r="H680" s="3328"/>
      <c r="I680" s="3244"/>
      <c r="J680" s="3244"/>
      <c r="K680" s="3244"/>
      <c r="L680" s="3244"/>
      <c r="M680" s="3244"/>
      <c r="N680" s="3244"/>
      <c r="O680" s="3244"/>
      <c r="P680" s="3244"/>
      <c r="Q680" s="3244"/>
      <c r="R680" s="3244"/>
      <c r="S680" s="3244"/>
      <c r="T680" s="3244"/>
      <c r="U680" s="3244"/>
      <c r="V680" s="3244"/>
      <c r="W680" s="3244"/>
    </row>
    <row r="681" spans="1:23" ht="15.75" customHeight="1">
      <c r="A681" s="3244"/>
      <c r="B681" s="3244"/>
      <c r="C681" s="3244"/>
      <c r="D681" s="3244"/>
      <c r="E681" s="3244"/>
      <c r="F681" s="3244"/>
      <c r="G681" s="3244"/>
      <c r="H681" s="3328"/>
      <c r="I681" s="3244"/>
      <c r="J681" s="3244"/>
      <c r="K681" s="3244"/>
      <c r="L681" s="3244"/>
      <c r="M681" s="3244"/>
      <c r="N681" s="3244"/>
      <c r="O681" s="3244"/>
      <c r="P681" s="3244"/>
      <c r="Q681" s="3244"/>
      <c r="R681" s="3244"/>
      <c r="S681" s="3244"/>
      <c r="T681" s="3244"/>
      <c r="U681" s="3244"/>
      <c r="V681" s="3244"/>
      <c r="W681" s="3244"/>
    </row>
    <row r="682" spans="1:23" ht="15.75" customHeight="1">
      <c r="A682" s="3244"/>
      <c r="B682" s="3244"/>
      <c r="C682" s="3244"/>
      <c r="D682" s="3244"/>
      <c r="E682" s="3244"/>
      <c r="F682" s="3244"/>
      <c r="G682" s="3244"/>
      <c r="H682" s="3328"/>
      <c r="I682" s="3244"/>
      <c r="J682" s="3244"/>
      <c r="K682" s="3244"/>
      <c r="L682" s="3244"/>
      <c r="M682" s="3244"/>
      <c r="N682" s="3244"/>
      <c r="O682" s="3244"/>
      <c r="P682" s="3244"/>
      <c r="Q682" s="3244"/>
      <c r="R682" s="3244"/>
      <c r="S682" s="3244"/>
      <c r="T682" s="3244"/>
      <c r="U682" s="3244"/>
      <c r="V682" s="3244"/>
      <c r="W682" s="3244"/>
    </row>
    <row r="683" spans="1:23" ht="15.75" customHeight="1">
      <c r="A683" s="3244"/>
      <c r="B683" s="3244"/>
      <c r="C683" s="3244"/>
      <c r="D683" s="3244"/>
      <c r="E683" s="3244"/>
      <c r="F683" s="3244"/>
      <c r="G683" s="3244"/>
      <c r="H683" s="3328"/>
      <c r="I683" s="3244"/>
      <c r="J683" s="3244"/>
      <c r="K683" s="3244"/>
      <c r="L683" s="3244"/>
      <c r="M683" s="3244"/>
      <c r="N683" s="3244"/>
      <c r="O683" s="3244"/>
      <c r="P683" s="3244"/>
      <c r="Q683" s="3244"/>
      <c r="R683" s="3244"/>
      <c r="S683" s="3244"/>
      <c r="T683" s="3244"/>
      <c r="U683" s="3244"/>
      <c r="V683" s="3244"/>
      <c r="W683" s="3244"/>
    </row>
    <row r="684" spans="1:23" ht="15.75" customHeight="1">
      <c r="A684" s="3244"/>
      <c r="B684" s="3244"/>
      <c r="C684" s="3244"/>
      <c r="D684" s="3244"/>
      <c r="E684" s="3244"/>
      <c r="F684" s="3244"/>
      <c r="G684" s="3244"/>
      <c r="H684" s="3328"/>
      <c r="I684" s="3244"/>
      <c r="J684" s="3244"/>
      <c r="K684" s="3244"/>
      <c r="L684" s="3244"/>
      <c r="M684" s="3244"/>
      <c r="N684" s="3244"/>
      <c r="O684" s="3244"/>
      <c r="P684" s="3244"/>
      <c r="Q684" s="3244"/>
      <c r="R684" s="3244"/>
      <c r="S684" s="3244"/>
      <c r="T684" s="3244"/>
      <c r="U684" s="3244"/>
      <c r="V684" s="3244"/>
      <c r="W684" s="3244"/>
    </row>
    <row r="685" spans="1:23" ht="15.75" customHeight="1">
      <c r="A685" s="3244"/>
      <c r="B685" s="3244"/>
      <c r="C685" s="3244"/>
      <c r="D685" s="3244"/>
      <c r="E685" s="3244"/>
      <c r="F685" s="3244"/>
      <c r="G685" s="3244"/>
      <c r="H685" s="3328"/>
      <c r="I685" s="3244"/>
      <c r="J685" s="3244"/>
      <c r="K685" s="3244"/>
      <c r="L685" s="3244"/>
      <c r="M685" s="3244"/>
      <c r="N685" s="3244"/>
      <c r="O685" s="3244"/>
      <c r="P685" s="3244"/>
      <c r="Q685" s="3244"/>
      <c r="R685" s="3244"/>
      <c r="S685" s="3244"/>
      <c r="T685" s="3244"/>
      <c r="U685" s="3244"/>
      <c r="V685" s="3244"/>
      <c r="W685" s="3244"/>
    </row>
    <row r="686" spans="1:23" ht="15.75" customHeight="1">
      <c r="A686" s="3244"/>
      <c r="B686" s="3244"/>
      <c r="C686" s="3244"/>
      <c r="D686" s="3244"/>
      <c r="E686" s="3244"/>
      <c r="F686" s="3244"/>
      <c r="G686" s="3244"/>
      <c r="H686" s="3328"/>
      <c r="I686" s="3244"/>
      <c r="J686" s="3244"/>
      <c r="K686" s="3244"/>
      <c r="L686" s="3244"/>
      <c r="M686" s="3244"/>
      <c r="N686" s="3244"/>
      <c r="O686" s="3244"/>
      <c r="P686" s="3244"/>
      <c r="Q686" s="3244"/>
      <c r="R686" s="3244"/>
      <c r="S686" s="3244"/>
      <c r="T686" s="3244"/>
      <c r="U686" s="3244"/>
      <c r="V686" s="3244"/>
      <c r="W686" s="3244"/>
    </row>
    <row r="687" spans="1:23" ht="15.75" customHeight="1">
      <c r="A687" s="3244"/>
      <c r="B687" s="3244"/>
      <c r="C687" s="3244"/>
      <c r="D687" s="3244"/>
      <c r="E687" s="3244"/>
      <c r="F687" s="3244"/>
      <c r="G687" s="3244"/>
      <c r="H687" s="3328"/>
      <c r="I687" s="3244"/>
      <c r="J687" s="3244"/>
      <c r="K687" s="3244"/>
      <c r="L687" s="3244"/>
      <c r="M687" s="3244"/>
      <c r="N687" s="3244"/>
      <c r="O687" s="3244"/>
      <c r="P687" s="3244"/>
      <c r="Q687" s="3244"/>
      <c r="R687" s="3244"/>
      <c r="S687" s="3244"/>
      <c r="T687" s="3244"/>
      <c r="U687" s="3244"/>
      <c r="V687" s="3244"/>
      <c r="W687" s="3244"/>
    </row>
    <row r="688" spans="1:23" ht="15.75" customHeight="1">
      <c r="A688" s="3244"/>
      <c r="B688" s="3244"/>
      <c r="C688" s="3244"/>
      <c r="D688" s="3244"/>
      <c r="E688" s="3244"/>
      <c r="F688" s="3244"/>
      <c r="G688" s="3244"/>
      <c r="H688" s="3328"/>
      <c r="I688" s="3244"/>
      <c r="J688" s="3244"/>
      <c r="K688" s="3244"/>
      <c r="L688" s="3244"/>
      <c r="M688" s="3244"/>
      <c r="N688" s="3244"/>
      <c r="O688" s="3244"/>
      <c r="P688" s="3244"/>
      <c r="Q688" s="3244"/>
      <c r="R688" s="3244"/>
      <c r="S688" s="3244"/>
      <c r="T688" s="3244"/>
      <c r="U688" s="3244"/>
      <c r="V688" s="3244"/>
      <c r="W688" s="3244"/>
    </row>
    <row r="689" spans="1:23" ht="15.75" customHeight="1">
      <c r="A689" s="3244"/>
      <c r="B689" s="3244"/>
      <c r="C689" s="3244"/>
      <c r="D689" s="3244"/>
      <c r="E689" s="3244"/>
      <c r="F689" s="3244"/>
      <c r="G689" s="3244"/>
      <c r="H689" s="3328"/>
      <c r="I689" s="3244"/>
      <c r="J689" s="3244"/>
      <c r="K689" s="3244"/>
      <c r="L689" s="3244"/>
      <c r="M689" s="3244"/>
      <c r="N689" s="3244"/>
      <c r="O689" s="3244"/>
      <c r="P689" s="3244"/>
      <c r="Q689" s="3244"/>
      <c r="R689" s="3244"/>
      <c r="S689" s="3244"/>
      <c r="T689" s="3244"/>
      <c r="U689" s="3244"/>
      <c r="V689" s="3244"/>
      <c r="W689" s="3244"/>
    </row>
    <row r="690" spans="1:23" ht="15.75" customHeight="1">
      <c r="A690" s="3244"/>
      <c r="B690" s="3244"/>
      <c r="C690" s="3244"/>
      <c r="D690" s="3244"/>
      <c r="E690" s="3244"/>
      <c r="F690" s="3244"/>
      <c r="G690" s="3244"/>
      <c r="H690" s="3328"/>
      <c r="I690" s="3244"/>
      <c r="J690" s="3244"/>
      <c r="K690" s="3244"/>
      <c r="L690" s="3244"/>
      <c r="M690" s="3244"/>
      <c r="N690" s="3244"/>
      <c r="O690" s="3244"/>
      <c r="P690" s="3244"/>
      <c r="Q690" s="3244"/>
      <c r="R690" s="3244"/>
      <c r="S690" s="3244"/>
      <c r="T690" s="3244"/>
      <c r="U690" s="3244"/>
      <c r="V690" s="3244"/>
      <c r="W690" s="3244"/>
    </row>
    <row r="691" spans="1:23" ht="15.75" customHeight="1">
      <c r="A691" s="3244"/>
      <c r="B691" s="3244"/>
      <c r="C691" s="3244"/>
      <c r="D691" s="3244"/>
      <c r="E691" s="3244"/>
      <c r="F691" s="3244"/>
      <c r="G691" s="3244"/>
      <c r="H691" s="3328"/>
      <c r="I691" s="3244"/>
      <c r="J691" s="3244"/>
      <c r="K691" s="3244"/>
      <c r="L691" s="3244"/>
      <c r="M691" s="3244"/>
      <c r="N691" s="3244"/>
      <c r="O691" s="3244"/>
      <c r="P691" s="3244"/>
      <c r="Q691" s="3244"/>
      <c r="R691" s="3244"/>
      <c r="S691" s="3244"/>
      <c r="T691" s="3244"/>
      <c r="U691" s="3244"/>
      <c r="V691" s="3244"/>
      <c r="W691" s="3244"/>
    </row>
    <row r="692" spans="1:23" ht="15.75" customHeight="1">
      <c r="A692" s="3244"/>
      <c r="B692" s="3244"/>
      <c r="C692" s="3244"/>
      <c r="D692" s="3244"/>
      <c r="E692" s="3244"/>
      <c r="F692" s="3244"/>
      <c r="G692" s="3244"/>
      <c r="H692" s="3328"/>
      <c r="I692" s="3244"/>
      <c r="J692" s="3244"/>
      <c r="K692" s="3244"/>
      <c r="L692" s="3244"/>
      <c r="M692" s="3244"/>
      <c r="N692" s="3244"/>
      <c r="O692" s="3244"/>
      <c r="P692" s="3244"/>
      <c r="Q692" s="3244"/>
      <c r="R692" s="3244"/>
      <c r="S692" s="3244"/>
      <c r="T692" s="3244"/>
      <c r="U692" s="3244"/>
      <c r="V692" s="3244"/>
      <c r="W692" s="3244"/>
    </row>
    <row r="693" spans="1:23" ht="15.75" customHeight="1">
      <c r="A693" s="3244"/>
      <c r="B693" s="3244"/>
      <c r="C693" s="3244"/>
      <c r="D693" s="3244"/>
      <c r="E693" s="3244"/>
      <c r="F693" s="3244"/>
      <c r="G693" s="3244"/>
      <c r="H693" s="3328"/>
      <c r="I693" s="3244"/>
      <c r="J693" s="3244"/>
      <c r="K693" s="3244"/>
      <c r="L693" s="3244"/>
      <c r="M693" s="3244"/>
      <c r="N693" s="3244"/>
      <c r="O693" s="3244"/>
      <c r="P693" s="3244"/>
      <c r="Q693" s="3244"/>
      <c r="R693" s="3244"/>
      <c r="S693" s="3244"/>
      <c r="T693" s="3244"/>
      <c r="U693" s="3244"/>
      <c r="V693" s="3244"/>
      <c r="W693" s="3244"/>
    </row>
    <row r="694" spans="1:23" ht="15.75" customHeight="1">
      <c r="A694" s="3244"/>
      <c r="B694" s="3244"/>
      <c r="C694" s="3244"/>
      <c r="D694" s="3244"/>
      <c r="E694" s="3244"/>
      <c r="F694" s="3244"/>
      <c r="G694" s="3244"/>
      <c r="H694" s="3328"/>
      <c r="I694" s="3244"/>
      <c r="J694" s="3244"/>
      <c r="K694" s="3244"/>
      <c r="L694" s="3244"/>
      <c r="M694" s="3244"/>
      <c r="N694" s="3244"/>
      <c r="O694" s="3244"/>
      <c r="P694" s="3244"/>
      <c r="Q694" s="3244"/>
      <c r="R694" s="3244"/>
      <c r="S694" s="3244"/>
      <c r="T694" s="3244"/>
      <c r="U694" s="3244"/>
      <c r="V694" s="3244"/>
      <c r="W694" s="3244"/>
    </row>
    <row r="695" spans="1:23" ht="15.75" customHeight="1">
      <c r="A695" s="3244"/>
      <c r="B695" s="3244"/>
      <c r="C695" s="3244"/>
      <c r="D695" s="3244"/>
      <c r="E695" s="3244"/>
      <c r="F695" s="3244"/>
      <c r="G695" s="3244"/>
      <c r="H695" s="3328"/>
      <c r="I695" s="3244"/>
      <c r="J695" s="3244"/>
      <c r="K695" s="3244"/>
      <c r="L695" s="3244"/>
      <c r="M695" s="3244"/>
      <c r="N695" s="3244"/>
      <c r="O695" s="3244"/>
      <c r="P695" s="3244"/>
      <c r="Q695" s="3244"/>
      <c r="R695" s="3244"/>
      <c r="S695" s="3244"/>
      <c r="T695" s="3244"/>
      <c r="U695" s="3244"/>
      <c r="V695" s="3244"/>
      <c r="W695" s="3244"/>
    </row>
    <row r="696" spans="1:23" ht="15.75" customHeight="1">
      <c r="A696" s="3244"/>
      <c r="B696" s="3244"/>
      <c r="C696" s="3244"/>
      <c r="D696" s="3244"/>
      <c r="E696" s="3244"/>
      <c r="F696" s="3244"/>
      <c r="G696" s="3244"/>
      <c r="H696" s="3328"/>
      <c r="I696" s="3244"/>
      <c r="J696" s="3244"/>
      <c r="K696" s="3244"/>
      <c r="L696" s="3244"/>
      <c r="M696" s="3244"/>
      <c r="N696" s="3244"/>
      <c r="O696" s="3244"/>
      <c r="P696" s="3244"/>
      <c r="Q696" s="3244"/>
      <c r="R696" s="3244"/>
      <c r="S696" s="3244"/>
      <c r="T696" s="3244"/>
      <c r="U696" s="3244"/>
      <c r="V696" s="3244"/>
      <c r="W696" s="3244"/>
    </row>
    <row r="697" spans="1:23" ht="15.75" customHeight="1">
      <c r="A697" s="3244"/>
      <c r="B697" s="3244"/>
      <c r="C697" s="3244"/>
      <c r="D697" s="3244"/>
      <c r="E697" s="3244"/>
      <c r="F697" s="3244"/>
      <c r="G697" s="3244"/>
      <c r="H697" s="3328"/>
      <c r="I697" s="3244"/>
      <c r="J697" s="3244"/>
      <c r="K697" s="3244"/>
      <c r="L697" s="3244"/>
      <c r="M697" s="3244"/>
      <c r="N697" s="3244"/>
      <c r="O697" s="3244"/>
      <c r="P697" s="3244"/>
      <c r="Q697" s="3244"/>
      <c r="R697" s="3244"/>
      <c r="S697" s="3244"/>
      <c r="T697" s="3244"/>
      <c r="U697" s="3244"/>
      <c r="V697" s="3244"/>
      <c r="W697" s="3244"/>
    </row>
    <row r="698" spans="1:23" ht="15.75" customHeight="1">
      <c r="A698" s="3244"/>
      <c r="B698" s="3244"/>
      <c r="C698" s="3244"/>
      <c r="D698" s="3244"/>
      <c r="E698" s="3244"/>
      <c r="F698" s="3244"/>
      <c r="G698" s="3244"/>
      <c r="H698" s="3328"/>
      <c r="I698" s="3244"/>
      <c r="J698" s="3244"/>
      <c r="K698" s="3244"/>
      <c r="L698" s="3244"/>
      <c r="M698" s="3244"/>
      <c r="N698" s="3244"/>
      <c r="O698" s="3244"/>
      <c r="P698" s="3244"/>
      <c r="Q698" s="3244"/>
      <c r="R698" s="3244"/>
      <c r="S698" s="3244"/>
      <c r="T698" s="3244"/>
      <c r="U698" s="3244"/>
      <c r="V698" s="3244"/>
      <c r="W698" s="3244"/>
    </row>
    <row r="699" spans="1:23" ht="15.75" customHeight="1">
      <c r="A699" s="3244"/>
      <c r="B699" s="3244"/>
      <c r="C699" s="3244"/>
      <c r="D699" s="3244"/>
      <c r="E699" s="3244"/>
      <c r="F699" s="3244"/>
      <c r="G699" s="3244"/>
      <c r="H699" s="3328"/>
      <c r="I699" s="3244"/>
      <c r="J699" s="3244"/>
      <c r="K699" s="3244"/>
      <c r="L699" s="3244"/>
      <c r="M699" s="3244"/>
      <c r="N699" s="3244"/>
      <c r="O699" s="3244"/>
      <c r="P699" s="3244"/>
      <c r="Q699" s="3244"/>
      <c r="R699" s="3244"/>
      <c r="S699" s="3244"/>
      <c r="T699" s="3244"/>
      <c r="U699" s="3244"/>
      <c r="V699" s="3244"/>
      <c r="W699" s="3244"/>
    </row>
    <row r="700" spans="1:23" ht="15.75" customHeight="1">
      <c r="A700" s="3244"/>
      <c r="B700" s="3244"/>
      <c r="C700" s="3244"/>
      <c r="D700" s="3244"/>
      <c r="E700" s="3244"/>
      <c r="F700" s="3244"/>
      <c r="G700" s="3244"/>
      <c r="H700" s="3328"/>
      <c r="I700" s="3244"/>
      <c r="J700" s="3244"/>
      <c r="K700" s="3244"/>
      <c r="L700" s="3244"/>
      <c r="M700" s="3244"/>
      <c r="N700" s="3244"/>
      <c r="O700" s="3244"/>
      <c r="P700" s="3244"/>
      <c r="Q700" s="3244"/>
      <c r="R700" s="3244"/>
      <c r="S700" s="3244"/>
      <c r="T700" s="3244"/>
      <c r="U700" s="3244"/>
      <c r="V700" s="3244"/>
      <c r="W700" s="3244"/>
    </row>
    <row r="701" spans="1:23" ht="15.75" customHeight="1">
      <c r="A701" s="3244"/>
      <c r="B701" s="3244"/>
      <c r="C701" s="3244"/>
      <c r="D701" s="3244"/>
      <c r="E701" s="3244"/>
      <c r="F701" s="3244"/>
      <c r="G701" s="3244"/>
      <c r="H701" s="3328"/>
      <c r="I701" s="3244"/>
      <c r="J701" s="3244"/>
      <c r="K701" s="3244"/>
      <c r="L701" s="3244"/>
      <c r="M701" s="3244"/>
      <c r="N701" s="3244"/>
      <c r="O701" s="3244"/>
      <c r="P701" s="3244"/>
      <c r="Q701" s="3244"/>
      <c r="R701" s="3244"/>
      <c r="S701" s="3244"/>
      <c r="T701" s="3244"/>
      <c r="U701" s="3244"/>
      <c r="V701" s="3244"/>
      <c r="W701" s="3244"/>
    </row>
    <row r="702" spans="1:23" ht="15.75" customHeight="1">
      <c r="A702" s="3244"/>
      <c r="B702" s="3244"/>
      <c r="C702" s="3244"/>
      <c r="D702" s="3244"/>
      <c r="E702" s="3244"/>
      <c r="F702" s="3244"/>
      <c r="G702" s="3244"/>
      <c r="H702" s="3328"/>
      <c r="I702" s="3244"/>
      <c r="J702" s="3244"/>
      <c r="K702" s="3244"/>
      <c r="L702" s="3244"/>
      <c r="M702" s="3244"/>
      <c r="N702" s="3244"/>
      <c r="O702" s="3244"/>
      <c r="P702" s="3244"/>
      <c r="Q702" s="3244"/>
      <c r="R702" s="3244"/>
      <c r="S702" s="3244"/>
      <c r="T702" s="3244"/>
      <c r="U702" s="3244"/>
      <c r="V702" s="3244"/>
      <c r="W702" s="3244"/>
    </row>
    <row r="703" spans="1:23" ht="15.75" customHeight="1">
      <c r="A703" s="3244"/>
      <c r="B703" s="3244"/>
      <c r="C703" s="3244"/>
      <c r="D703" s="3244"/>
      <c r="E703" s="3244"/>
      <c r="F703" s="3244"/>
      <c r="G703" s="3244"/>
      <c r="H703" s="3328"/>
      <c r="I703" s="3244"/>
      <c r="J703" s="3244"/>
      <c r="K703" s="3244"/>
      <c r="L703" s="3244"/>
      <c r="M703" s="3244"/>
      <c r="N703" s="3244"/>
      <c r="O703" s="3244"/>
      <c r="P703" s="3244"/>
      <c r="Q703" s="3244"/>
      <c r="R703" s="3244"/>
      <c r="S703" s="3244"/>
      <c r="T703" s="3244"/>
      <c r="U703" s="3244"/>
      <c r="V703" s="3244"/>
      <c r="W703" s="3244"/>
    </row>
    <row r="704" spans="1:23" ht="15.75" customHeight="1">
      <c r="A704" s="3244"/>
      <c r="B704" s="3244"/>
      <c r="C704" s="3244"/>
      <c r="D704" s="3244"/>
      <c r="E704" s="3244"/>
      <c r="F704" s="3244"/>
      <c r="G704" s="3244"/>
      <c r="H704" s="3328"/>
      <c r="I704" s="3244"/>
      <c r="J704" s="3244"/>
      <c r="K704" s="3244"/>
      <c r="L704" s="3244"/>
      <c r="M704" s="3244"/>
      <c r="N704" s="3244"/>
      <c r="O704" s="3244"/>
      <c r="P704" s="3244"/>
      <c r="Q704" s="3244"/>
      <c r="R704" s="3244"/>
      <c r="S704" s="3244"/>
      <c r="T704" s="3244"/>
      <c r="U704" s="3244"/>
      <c r="V704" s="3244"/>
      <c r="W704" s="3244"/>
    </row>
    <row r="705" spans="1:23" ht="15.75" customHeight="1">
      <c r="A705" s="3244"/>
      <c r="B705" s="3244"/>
      <c r="C705" s="3244"/>
      <c r="D705" s="3244"/>
      <c r="E705" s="3244"/>
      <c r="F705" s="3244"/>
      <c r="G705" s="3244"/>
      <c r="H705" s="3328"/>
      <c r="I705" s="3244"/>
      <c r="J705" s="3244"/>
      <c r="K705" s="3244"/>
      <c r="L705" s="3244"/>
      <c r="M705" s="3244"/>
      <c r="N705" s="3244"/>
      <c r="O705" s="3244"/>
      <c r="P705" s="3244"/>
      <c r="Q705" s="3244"/>
      <c r="R705" s="3244"/>
      <c r="S705" s="3244"/>
      <c r="T705" s="3244"/>
      <c r="U705" s="3244"/>
      <c r="V705" s="3244"/>
      <c r="W705" s="3244"/>
    </row>
    <row r="706" spans="1:23" ht="15.75" customHeight="1">
      <c r="A706" s="3244"/>
      <c r="B706" s="3244"/>
      <c r="C706" s="3244"/>
      <c r="D706" s="3244"/>
      <c r="E706" s="3244"/>
      <c r="F706" s="3244"/>
      <c r="G706" s="3244"/>
      <c r="H706" s="3328"/>
      <c r="I706" s="3244"/>
      <c r="J706" s="3244"/>
      <c r="K706" s="3244"/>
      <c r="L706" s="3244"/>
      <c r="M706" s="3244"/>
      <c r="N706" s="3244"/>
      <c r="O706" s="3244"/>
      <c r="P706" s="3244"/>
      <c r="Q706" s="3244"/>
      <c r="R706" s="3244"/>
      <c r="S706" s="3244"/>
      <c r="T706" s="3244"/>
      <c r="U706" s="3244"/>
      <c r="V706" s="3244"/>
      <c r="W706" s="3244"/>
    </row>
    <row r="707" spans="1:23" ht="15.75" customHeight="1">
      <c r="A707" s="3244"/>
      <c r="B707" s="3244"/>
      <c r="C707" s="3244"/>
      <c r="D707" s="3244"/>
      <c r="E707" s="3244"/>
      <c r="F707" s="3244"/>
      <c r="G707" s="3244"/>
      <c r="H707" s="3328"/>
      <c r="I707" s="3244"/>
      <c r="J707" s="3244"/>
      <c r="K707" s="3244"/>
      <c r="L707" s="3244"/>
      <c r="M707" s="3244"/>
      <c r="N707" s="3244"/>
      <c r="O707" s="3244"/>
      <c r="P707" s="3244"/>
      <c r="Q707" s="3244"/>
      <c r="R707" s="3244"/>
      <c r="S707" s="3244"/>
      <c r="T707" s="3244"/>
      <c r="U707" s="3244"/>
      <c r="V707" s="3244"/>
      <c r="W707" s="3244"/>
    </row>
    <row r="708" spans="1:23" ht="15.75" customHeight="1">
      <c r="A708" s="3244"/>
      <c r="B708" s="3244"/>
      <c r="C708" s="3244"/>
      <c r="D708" s="3244"/>
      <c r="E708" s="3244"/>
      <c r="F708" s="3244"/>
      <c r="G708" s="3244"/>
      <c r="H708" s="3328"/>
      <c r="I708" s="3244"/>
      <c r="J708" s="3244"/>
      <c r="K708" s="3244"/>
      <c r="L708" s="3244"/>
      <c r="M708" s="3244"/>
      <c r="N708" s="3244"/>
      <c r="O708" s="3244"/>
      <c r="P708" s="3244"/>
      <c r="Q708" s="3244"/>
      <c r="R708" s="3244"/>
      <c r="S708" s="3244"/>
      <c r="T708" s="3244"/>
      <c r="U708" s="3244"/>
      <c r="V708" s="3244"/>
      <c r="W708" s="3244"/>
    </row>
    <row r="709" spans="1:23" ht="15.75" customHeight="1">
      <c r="A709" s="3244"/>
      <c r="B709" s="3244"/>
      <c r="C709" s="3244"/>
      <c r="D709" s="3244"/>
      <c r="E709" s="3244"/>
      <c r="F709" s="3244"/>
      <c r="G709" s="3244"/>
      <c r="H709" s="3328"/>
      <c r="I709" s="3244"/>
      <c r="J709" s="3244"/>
      <c r="K709" s="3244"/>
      <c r="L709" s="3244"/>
      <c r="M709" s="3244"/>
      <c r="N709" s="3244"/>
      <c r="O709" s="3244"/>
      <c r="P709" s="3244"/>
      <c r="Q709" s="3244"/>
      <c r="R709" s="3244"/>
      <c r="S709" s="3244"/>
      <c r="T709" s="3244"/>
      <c r="U709" s="3244"/>
      <c r="V709" s="3244"/>
      <c r="W709" s="3244"/>
    </row>
    <row r="710" spans="1:23" ht="15.75" customHeight="1">
      <c r="A710" s="3244"/>
      <c r="B710" s="3244"/>
      <c r="C710" s="3244"/>
      <c r="D710" s="3244"/>
      <c r="E710" s="3244"/>
      <c r="F710" s="3244"/>
      <c r="G710" s="3244"/>
      <c r="H710" s="3328"/>
      <c r="I710" s="3244"/>
      <c r="J710" s="3244"/>
      <c r="K710" s="3244"/>
      <c r="L710" s="3244"/>
      <c r="M710" s="3244"/>
      <c r="N710" s="3244"/>
      <c r="O710" s="3244"/>
      <c r="P710" s="3244"/>
      <c r="Q710" s="3244"/>
      <c r="R710" s="3244"/>
      <c r="S710" s="3244"/>
      <c r="T710" s="3244"/>
      <c r="U710" s="3244"/>
      <c r="V710" s="3244"/>
      <c r="W710" s="3244"/>
    </row>
    <row r="711" spans="1:23" ht="15.75" customHeight="1">
      <c r="A711" s="3244"/>
      <c r="B711" s="3244"/>
      <c r="C711" s="3244"/>
      <c r="D711" s="3244"/>
      <c r="E711" s="3244"/>
      <c r="F711" s="3244"/>
      <c r="G711" s="3244"/>
      <c r="H711" s="3328"/>
      <c r="I711" s="3244"/>
      <c r="J711" s="3244"/>
      <c r="K711" s="3244"/>
      <c r="L711" s="3244"/>
      <c r="M711" s="3244"/>
      <c r="N711" s="3244"/>
      <c r="O711" s="3244"/>
      <c r="P711" s="3244"/>
      <c r="Q711" s="3244"/>
      <c r="R711" s="3244"/>
      <c r="S711" s="3244"/>
      <c r="T711" s="3244"/>
      <c r="U711" s="3244"/>
      <c r="V711" s="3244"/>
      <c r="W711" s="3244"/>
    </row>
    <row r="712" spans="1:23" ht="15.75" customHeight="1">
      <c r="A712" s="3244"/>
      <c r="B712" s="3244"/>
      <c r="C712" s="3244"/>
      <c r="D712" s="3244"/>
      <c r="E712" s="3244"/>
      <c r="F712" s="3244"/>
      <c r="G712" s="3244"/>
      <c r="H712" s="3328"/>
      <c r="I712" s="3244"/>
      <c r="J712" s="3244"/>
      <c r="K712" s="3244"/>
      <c r="L712" s="3244"/>
      <c r="M712" s="3244"/>
      <c r="N712" s="3244"/>
      <c r="O712" s="3244"/>
      <c r="P712" s="3244"/>
      <c r="Q712" s="3244"/>
      <c r="R712" s="3244"/>
      <c r="S712" s="3244"/>
      <c r="T712" s="3244"/>
      <c r="U712" s="3244"/>
      <c r="V712" s="3244"/>
      <c r="W712" s="3244"/>
    </row>
    <row r="713" spans="1:23" ht="15.75" customHeight="1">
      <c r="A713" s="3244"/>
      <c r="B713" s="3244"/>
      <c r="C713" s="3244"/>
      <c r="D713" s="3244"/>
      <c r="E713" s="3244"/>
      <c r="F713" s="3244"/>
      <c r="G713" s="3244"/>
      <c r="H713" s="3328"/>
      <c r="I713" s="3244"/>
      <c r="J713" s="3244"/>
      <c r="K713" s="3244"/>
      <c r="L713" s="3244"/>
      <c r="M713" s="3244"/>
      <c r="N713" s="3244"/>
      <c r="O713" s="3244"/>
      <c r="P713" s="3244"/>
      <c r="Q713" s="3244"/>
      <c r="R713" s="3244"/>
      <c r="S713" s="3244"/>
      <c r="T713" s="3244"/>
      <c r="U713" s="3244"/>
      <c r="V713" s="3244"/>
      <c r="W713" s="3244"/>
    </row>
    <row r="714" spans="1:23" ht="15.75" customHeight="1">
      <c r="A714" s="3244"/>
      <c r="B714" s="3244"/>
      <c r="C714" s="3244"/>
      <c r="D714" s="3244"/>
      <c r="E714" s="3244"/>
      <c r="F714" s="3244"/>
      <c r="G714" s="3244"/>
      <c r="H714" s="3328"/>
      <c r="I714" s="3244"/>
      <c r="J714" s="3244"/>
      <c r="K714" s="3244"/>
      <c r="L714" s="3244"/>
      <c r="M714" s="3244"/>
      <c r="N714" s="3244"/>
      <c r="O714" s="3244"/>
      <c r="P714" s="3244"/>
      <c r="Q714" s="3244"/>
      <c r="R714" s="3244"/>
      <c r="S714" s="3244"/>
      <c r="T714" s="3244"/>
      <c r="U714" s="3244"/>
      <c r="V714" s="3244"/>
      <c r="W714" s="3244"/>
    </row>
    <row r="715" spans="1:23" ht="15.75" customHeight="1">
      <c r="A715" s="3244"/>
      <c r="B715" s="3244"/>
      <c r="C715" s="3244"/>
      <c r="D715" s="3244"/>
      <c r="E715" s="3244"/>
      <c r="F715" s="3244"/>
      <c r="G715" s="3244"/>
      <c r="H715" s="3328"/>
      <c r="I715" s="3244"/>
      <c r="J715" s="3244"/>
      <c r="K715" s="3244"/>
      <c r="L715" s="3244"/>
      <c r="M715" s="3244"/>
      <c r="N715" s="3244"/>
      <c r="O715" s="3244"/>
      <c r="P715" s="3244"/>
      <c r="Q715" s="3244"/>
      <c r="R715" s="3244"/>
      <c r="S715" s="3244"/>
      <c r="T715" s="3244"/>
      <c r="U715" s="3244"/>
      <c r="V715" s="3244"/>
      <c r="W715" s="3244"/>
    </row>
    <row r="716" spans="1:23" ht="15.75" customHeight="1">
      <c r="A716" s="3244"/>
      <c r="B716" s="3244"/>
      <c r="C716" s="3244"/>
      <c r="D716" s="3244"/>
      <c r="E716" s="3244"/>
      <c r="F716" s="3244"/>
      <c r="G716" s="3244"/>
      <c r="H716" s="3328"/>
      <c r="I716" s="3244"/>
      <c r="J716" s="3244"/>
      <c r="K716" s="3244"/>
      <c r="L716" s="3244"/>
      <c r="M716" s="3244"/>
      <c r="N716" s="3244"/>
      <c r="O716" s="3244"/>
      <c r="P716" s="3244"/>
      <c r="Q716" s="3244"/>
      <c r="R716" s="3244"/>
      <c r="S716" s="3244"/>
      <c r="T716" s="3244"/>
      <c r="U716" s="3244"/>
      <c r="V716" s="3244"/>
      <c r="W716" s="3244"/>
    </row>
    <row r="717" spans="1:23" ht="15.75" customHeight="1">
      <c r="A717" s="3244"/>
      <c r="B717" s="3244"/>
      <c r="C717" s="3244"/>
      <c r="D717" s="3244"/>
      <c r="E717" s="3244"/>
      <c r="F717" s="3244"/>
      <c r="G717" s="3244"/>
      <c r="H717" s="3328"/>
      <c r="I717" s="3244"/>
      <c r="J717" s="3244"/>
      <c r="K717" s="3244"/>
      <c r="L717" s="3244"/>
      <c r="M717" s="3244"/>
      <c r="N717" s="3244"/>
      <c r="O717" s="3244"/>
      <c r="P717" s="3244"/>
      <c r="Q717" s="3244"/>
      <c r="R717" s="3244"/>
      <c r="S717" s="3244"/>
      <c r="T717" s="3244"/>
      <c r="U717" s="3244"/>
      <c r="V717" s="3244"/>
      <c r="W717" s="3244"/>
    </row>
    <row r="718" spans="1:23" ht="15.75" customHeight="1">
      <c r="A718" s="3244"/>
      <c r="B718" s="3244"/>
      <c r="C718" s="3244"/>
      <c r="D718" s="3244"/>
      <c r="E718" s="3244"/>
      <c r="F718" s="3244"/>
      <c r="G718" s="3244"/>
      <c r="H718" s="3328"/>
      <c r="I718" s="3244"/>
      <c r="J718" s="3244"/>
      <c r="K718" s="3244"/>
      <c r="L718" s="3244"/>
      <c r="M718" s="3244"/>
      <c r="N718" s="3244"/>
      <c r="O718" s="3244"/>
      <c r="P718" s="3244"/>
      <c r="Q718" s="3244"/>
      <c r="R718" s="3244"/>
      <c r="S718" s="3244"/>
      <c r="T718" s="3244"/>
      <c r="U718" s="3244"/>
      <c r="V718" s="3244"/>
      <c r="W718" s="3244"/>
    </row>
    <row r="719" spans="1:23" ht="15.75" customHeight="1">
      <c r="A719" s="3244"/>
      <c r="B719" s="3244"/>
      <c r="C719" s="3244"/>
      <c r="D719" s="3244"/>
      <c r="E719" s="3244"/>
      <c r="F719" s="3244"/>
      <c r="G719" s="3244"/>
      <c r="H719" s="3328"/>
      <c r="I719" s="3244"/>
      <c r="J719" s="3244"/>
      <c r="K719" s="3244"/>
      <c r="L719" s="3244"/>
      <c r="M719" s="3244"/>
      <c r="N719" s="3244"/>
      <c r="O719" s="3244"/>
      <c r="P719" s="3244"/>
      <c r="Q719" s="3244"/>
      <c r="R719" s="3244"/>
      <c r="S719" s="3244"/>
      <c r="T719" s="3244"/>
      <c r="U719" s="3244"/>
      <c r="V719" s="3244"/>
      <c r="W719" s="3244"/>
    </row>
    <row r="720" spans="1:23" ht="15.75" customHeight="1">
      <c r="A720" s="3244"/>
      <c r="B720" s="3244"/>
      <c r="C720" s="3244"/>
      <c r="D720" s="3244"/>
      <c r="E720" s="3244"/>
      <c r="F720" s="3244"/>
      <c r="G720" s="3244"/>
      <c r="H720" s="3328"/>
      <c r="I720" s="3244"/>
      <c r="J720" s="3244"/>
      <c r="K720" s="3244"/>
      <c r="L720" s="3244"/>
      <c r="M720" s="3244"/>
      <c r="N720" s="3244"/>
      <c r="O720" s="3244"/>
      <c r="P720" s="3244"/>
      <c r="Q720" s="3244"/>
      <c r="R720" s="3244"/>
      <c r="S720" s="3244"/>
      <c r="T720" s="3244"/>
      <c r="U720" s="3244"/>
      <c r="V720" s="3244"/>
      <c r="W720" s="3244"/>
    </row>
    <row r="721" spans="1:23" ht="15.75" customHeight="1">
      <c r="A721" s="3244"/>
      <c r="B721" s="3244"/>
      <c r="C721" s="3244"/>
      <c r="D721" s="3244"/>
      <c r="E721" s="3244"/>
      <c r="F721" s="3244"/>
      <c r="G721" s="3244"/>
      <c r="H721" s="3328"/>
      <c r="I721" s="3244"/>
      <c r="J721" s="3244"/>
      <c r="K721" s="3244"/>
      <c r="L721" s="3244"/>
      <c r="M721" s="3244"/>
      <c r="N721" s="3244"/>
      <c r="O721" s="3244"/>
      <c r="P721" s="3244"/>
      <c r="Q721" s="3244"/>
      <c r="R721" s="3244"/>
      <c r="S721" s="3244"/>
      <c r="T721" s="3244"/>
      <c r="U721" s="3244"/>
      <c r="V721" s="3244"/>
      <c r="W721" s="3244"/>
    </row>
    <row r="722" spans="1:23" ht="15.75" customHeight="1">
      <c r="A722" s="3244"/>
      <c r="B722" s="3244"/>
      <c r="C722" s="3244"/>
      <c r="D722" s="3244"/>
      <c r="E722" s="3244"/>
      <c r="F722" s="3244"/>
      <c r="G722" s="3244"/>
      <c r="H722" s="3328"/>
      <c r="I722" s="3244"/>
      <c r="J722" s="3244"/>
      <c r="K722" s="3244"/>
      <c r="L722" s="3244"/>
      <c r="M722" s="3244"/>
      <c r="N722" s="3244"/>
      <c r="O722" s="3244"/>
      <c r="P722" s="3244"/>
      <c r="Q722" s="3244"/>
      <c r="R722" s="3244"/>
      <c r="S722" s="3244"/>
      <c r="T722" s="3244"/>
      <c r="U722" s="3244"/>
      <c r="V722" s="3244"/>
      <c r="W722" s="3244"/>
    </row>
    <row r="723" spans="1:23" ht="15.75" customHeight="1">
      <c r="A723" s="3244"/>
      <c r="B723" s="3244"/>
      <c r="C723" s="3244"/>
      <c r="D723" s="3244"/>
      <c r="E723" s="3244"/>
      <c r="F723" s="3244"/>
      <c r="G723" s="3244"/>
      <c r="H723" s="3328"/>
      <c r="I723" s="3244"/>
      <c r="J723" s="3244"/>
      <c r="K723" s="3244"/>
      <c r="L723" s="3244"/>
      <c r="M723" s="3244"/>
      <c r="N723" s="3244"/>
      <c r="O723" s="3244"/>
      <c r="P723" s="3244"/>
      <c r="Q723" s="3244"/>
      <c r="R723" s="3244"/>
      <c r="S723" s="3244"/>
      <c r="T723" s="3244"/>
      <c r="U723" s="3244"/>
      <c r="V723" s="3244"/>
      <c r="W723" s="3244"/>
    </row>
    <row r="724" spans="1:23" ht="15.75" customHeight="1">
      <c r="A724" s="3244"/>
      <c r="B724" s="3244"/>
      <c r="C724" s="3244"/>
      <c r="D724" s="3244"/>
      <c r="E724" s="3244"/>
      <c r="F724" s="3244"/>
      <c r="G724" s="3244"/>
      <c r="H724" s="3328"/>
      <c r="I724" s="3244"/>
      <c r="J724" s="3244"/>
      <c r="K724" s="3244"/>
      <c r="L724" s="3244"/>
      <c r="M724" s="3244"/>
      <c r="N724" s="3244"/>
      <c r="O724" s="3244"/>
      <c r="P724" s="3244"/>
      <c r="Q724" s="3244"/>
      <c r="R724" s="3244"/>
      <c r="S724" s="3244"/>
      <c r="T724" s="3244"/>
      <c r="U724" s="3244"/>
      <c r="V724" s="3244"/>
      <c r="W724" s="3244"/>
    </row>
    <row r="725" spans="1:23" ht="15.75" customHeight="1">
      <c r="A725" s="3244"/>
      <c r="B725" s="3244"/>
      <c r="C725" s="3244"/>
      <c r="D725" s="3244"/>
      <c r="E725" s="3244"/>
      <c r="F725" s="3244"/>
      <c r="G725" s="3244"/>
      <c r="H725" s="3328"/>
      <c r="I725" s="3244"/>
      <c r="J725" s="3244"/>
      <c r="K725" s="3244"/>
      <c r="L725" s="3244"/>
      <c r="M725" s="3244"/>
      <c r="N725" s="3244"/>
      <c r="O725" s="3244"/>
      <c r="P725" s="3244"/>
      <c r="Q725" s="3244"/>
      <c r="R725" s="3244"/>
      <c r="S725" s="3244"/>
      <c r="T725" s="3244"/>
      <c r="U725" s="3244"/>
      <c r="V725" s="3244"/>
      <c r="W725" s="3244"/>
    </row>
    <row r="726" spans="1:23" ht="15.75" customHeight="1">
      <c r="A726" s="3244"/>
      <c r="B726" s="3244"/>
      <c r="C726" s="3244"/>
      <c r="D726" s="3244"/>
      <c r="E726" s="3244"/>
      <c r="F726" s="3244"/>
      <c r="G726" s="3244"/>
      <c r="H726" s="3328"/>
      <c r="I726" s="3244"/>
      <c r="J726" s="3244"/>
      <c r="K726" s="3244"/>
      <c r="L726" s="3244"/>
      <c r="M726" s="3244"/>
      <c r="N726" s="3244"/>
      <c r="O726" s="3244"/>
      <c r="P726" s="3244"/>
      <c r="Q726" s="3244"/>
      <c r="R726" s="3244"/>
      <c r="S726" s="3244"/>
      <c r="T726" s="3244"/>
      <c r="U726" s="3244"/>
      <c r="V726" s="3244"/>
      <c r="W726" s="3244"/>
    </row>
    <row r="727" spans="1:23" ht="15.75" customHeight="1">
      <c r="A727" s="3244"/>
      <c r="B727" s="3244"/>
      <c r="C727" s="3244"/>
      <c r="D727" s="3244"/>
      <c r="E727" s="3244"/>
      <c r="F727" s="3244"/>
      <c r="G727" s="3244"/>
      <c r="H727" s="3328"/>
      <c r="I727" s="3244"/>
      <c r="J727" s="3244"/>
      <c r="K727" s="3244"/>
      <c r="L727" s="3244"/>
      <c r="M727" s="3244"/>
      <c r="N727" s="3244"/>
      <c r="O727" s="3244"/>
      <c r="P727" s="3244"/>
      <c r="Q727" s="3244"/>
      <c r="R727" s="3244"/>
      <c r="S727" s="3244"/>
      <c r="T727" s="3244"/>
      <c r="U727" s="3244"/>
      <c r="V727" s="3244"/>
      <c r="W727" s="3244"/>
    </row>
    <row r="728" spans="1:23" ht="15.75" customHeight="1">
      <c r="A728" s="3244"/>
      <c r="B728" s="3244"/>
      <c r="C728" s="3244"/>
      <c r="D728" s="3244"/>
      <c r="E728" s="3244"/>
      <c r="F728" s="3244"/>
      <c r="G728" s="3244"/>
      <c r="H728" s="3328"/>
      <c r="I728" s="3244"/>
      <c r="J728" s="3244"/>
      <c r="K728" s="3244"/>
      <c r="L728" s="3244"/>
      <c r="M728" s="3244"/>
      <c r="N728" s="3244"/>
      <c r="O728" s="3244"/>
      <c r="P728" s="3244"/>
      <c r="Q728" s="3244"/>
      <c r="R728" s="3244"/>
      <c r="S728" s="3244"/>
      <c r="T728" s="3244"/>
      <c r="U728" s="3244"/>
      <c r="V728" s="3244"/>
      <c r="W728" s="3244"/>
    </row>
    <row r="729" spans="1:23" ht="15.75" customHeight="1">
      <c r="A729" s="3244"/>
      <c r="B729" s="3244"/>
      <c r="C729" s="3244"/>
      <c r="D729" s="3244"/>
      <c r="E729" s="3244"/>
      <c r="F729" s="3244"/>
      <c r="G729" s="3244"/>
      <c r="H729" s="3328"/>
      <c r="I729" s="3244"/>
      <c r="J729" s="3244"/>
      <c r="K729" s="3244"/>
      <c r="L729" s="3244"/>
      <c r="M729" s="3244"/>
      <c r="N729" s="3244"/>
      <c r="O729" s="3244"/>
      <c r="P729" s="3244"/>
      <c r="Q729" s="3244"/>
      <c r="R729" s="3244"/>
      <c r="S729" s="3244"/>
      <c r="T729" s="3244"/>
      <c r="U729" s="3244"/>
      <c r="V729" s="3244"/>
      <c r="W729" s="3244"/>
    </row>
    <row r="730" spans="1:23" ht="15.75" customHeight="1">
      <c r="A730" s="3244"/>
      <c r="B730" s="3244"/>
      <c r="C730" s="3244"/>
      <c r="D730" s="3244"/>
      <c r="E730" s="3244"/>
      <c r="F730" s="3244"/>
      <c r="G730" s="3244"/>
      <c r="H730" s="3328"/>
      <c r="I730" s="3244"/>
      <c r="J730" s="3244"/>
      <c r="K730" s="3244"/>
      <c r="L730" s="3244"/>
      <c r="M730" s="3244"/>
      <c r="N730" s="3244"/>
      <c r="O730" s="3244"/>
      <c r="P730" s="3244"/>
      <c r="Q730" s="3244"/>
      <c r="R730" s="3244"/>
      <c r="S730" s="3244"/>
      <c r="T730" s="3244"/>
      <c r="U730" s="3244"/>
      <c r="V730" s="3244"/>
      <c r="W730" s="3244"/>
    </row>
    <row r="731" spans="1:23" ht="15.75" customHeight="1">
      <c r="A731" s="3244"/>
      <c r="B731" s="3244"/>
      <c r="C731" s="3244"/>
      <c r="D731" s="3244"/>
      <c r="E731" s="3244"/>
      <c r="F731" s="3244"/>
      <c r="G731" s="3244"/>
      <c r="H731" s="3328"/>
      <c r="I731" s="3244"/>
      <c r="J731" s="3244"/>
      <c r="K731" s="3244"/>
      <c r="L731" s="3244"/>
      <c r="M731" s="3244"/>
      <c r="N731" s="3244"/>
      <c r="O731" s="3244"/>
      <c r="P731" s="3244"/>
      <c r="Q731" s="3244"/>
      <c r="R731" s="3244"/>
      <c r="S731" s="3244"/>
      <c r="T731" s="3244"/>
      <c r="U731" s="3244"/>
      <c r="V731" s="3244"/>
      <c r="W731" s="3244"/>
    </row>
    <row r="732" spans="1:23" ht="15.75" customHeight="1">
      <c r="A732" s="3244"/>
      <c r="B732" s="3244"/>
      <c r="C732" s="3244"/>
      <c r="D732" s="3244"/>
      <c r="E732" s="3244"/>
      <c r="F732" s="3244"/>
      <c r="G732" s="3244"/>
      <c r="H732" s="3328"/>
      <c r="I732" s="3244"/>
      <c r="J732" s="3244"/>
      <c r="K732" s="3244"/>
      <c r="L732" s="3244"/>
      <c r="M732" s="3244"/>
      <c r="N732" s="3244"/>
      <c r="O732" s="3244"/>
      <c r="P732" s="3244"/>
      <c r="Q732" s="3244"/>
      <c r="R732" s="3244"/>
      <c r="S732" s="3244"/>
      <c r="T732" s="3244"/>
      <c r="U732" s="3244"/>
      <c r="V732" s="3244"/>
      <c r="W732" s="3244"/>
    </row>
    <row r="733" spans="1:23" ht="15.75" customHeight="1">
      <c r="A733" s="3244"/>
      <c r="B733" s="3244"/>
      <c r="C733" s="3244"/>
      <c r="D733" s="3244"/>
      <c r="E733" s="3244"/>
      <c r="F733" s="3244"/>
      <c r="G733" s="3244"/>
      <c r="H733" s="3328"/>
      <c r="I733" s="3244"/>
      <c r="J733" s="3244"/>
      <c r="K733" s="3244"/>
      <c r="L733" s="3244"/>
      <c r="M733" s="3244"/>
      <c r="N733" s="3244"/>
      <c r="O733" s="3244"/>
      <c r="P733" s="3244"/>
      <c r="Q733" s="3244"/>
      <c r="R733" s="3244"/>
      <c r="S733" s="3244"/>
      <c r="T733" s="3244"/>
      <c r="U733" s="3244"/>
      <c r="V733" s="3244"/>
      <c r="W733" s="3244"/>
    </row>
    <row r="734" spans="1:23" ht="15.75" customHeight="1">
      <c r="A734" s="3244"/>
      <c r="B734" s="3244"/>
      <c r="C734" s="3244"/>
      <c r="D734" s="3244"/>
      <c r="E734" s="3244"/>
      <c r="F734" s="3244"/>
      <c r="G734" s="3244"/>
      <c r="H734" s="3328"/>
      <c r="I734" s="3244"/>
      <c r="J734" s="3244"/>
      <c r="K734" s="3244"/>
      <c r="L734" s="3244"/>
      <c r="M734" s="3244"/>
      <c r="N734" s="3244"/>
      <c r="O734" s="3244"/>
      <c r="P734" s="3244"/>
      <c r="Q734" s="3244"/>
      <c r="R734" s="3244"/>
      <c r="S734" s="3244"/>
      <c r="T734" s="3244"/>
      <c r="U734" s="3244"/>
      <c r="V734" s="3244"/>
      <c r="W734" s="3244"/>
    </row>
    <row r="735" spans="1:23" ht="15.75" customHeight="1">
      <c r="A735" s="3244"/>
      <c r="B735" s="3244"/>
      <c r="C735" s="3244"/>
      <c r="D735" s="3244"/>
      <c r="E735" s="3244"/>
      <c r="F735" s="3244"/>
      <c r="G735" s="3244"/>
      <c r="H735" s="3328"/>
      <c r="I735" s="3244"/>
      <c r="J735" s="3244"/>
      <c r="K735" s="3244"/>
      <c r="L735" s="3244"/>
      <c r="M735" s="3244"/>
      <c r="N735" s="3244"/>
      <c r="O735" s="3244"/>
      <c r="P735" s="3244"/>
      <c r="Q735" s="3244"/>
      <c r="R735" s="3244"/>
      <c r="S735" s="3244"/>
      <c r="T735" s="3244"/>
      <c r="U735" s="3244"/>
      <c r="V735" s="3244"/>
      <c r="W735" s="3244"/>
    </row>
    <row r="736" spans="1:23" ht="15.75" customHeight="1">
      <c r="A736" s="3244"/>
      <c r="B736" s="3244"/>
      <c r="C736" s="3244"/>
      <c r="D736" s="3244"/>
      <c r="E736" s="3244"/>
      <c r="F736" s="3244"/>
      <c r="G736" s="3244"/>
      <c r="H736" s="3328"/>
      <c r="I736" s="3244"/>
      <c r="J736" s="3244"/>
      <c r="K736" s="3244"/>
      <c r="L736" s="3244"/>
      <c r="M736" s="3244"/>
      <c r="N736" s="3244"/>
      <c r="O736" s="3244"/>
      <c r="P736" s="3244"/>
      <c r="Q736" s="3244"/>
      <c r="R736" s="3244"/>
      <c r="S736" s="3244"/>
      <c r="T736" s="3244"/>
      <c r="U736" s="3244"/>
      <c r="V736" s="3244"/>
      <c r="W736" s="3244"/>
    </row>
    <row r="737" spans="1:23" ht="15.75" customHeight="1">
      <c r="A737" s="3244"/>
      <c r="B737" s="3244"/>
      <c r="C737" s="3244"/>
      <c r="D737" s="3244"/>
      <c r="E737" s="3244"/>
      <c r="F737" s="3244"/>
      <c r="G737" s="3244"/>
      <c r="H737" s="3328"/>
      <c r="I737" s="3244"/>
      <c r="J737" s="3244"/>
      <c r="K737" s="3244"/>
      <c r="L737" s="3244"/>
      <c r="M737" s="3244"/>
      <c r="N737" s="3244"/>
      <c r="O737" s="3244"/>
      <c r="P737" s="3244"/>
      <c r="Q737" s="3244"/>
      <c r="R737" s="3244"/>
      <c r="S737" s="3244"/>
      <c r="T737" s="3244"/>
      <c r="U737" s="3244"/>
      <c r="V737" s="3244"/>
      <c r="W737" s="3244"/>
    </row>
    <row r="738" spans="1:23" ht="15.75" customHeight="1">
      <c r="A738" s="3244"/>
      <c r="B738" s="3244"/>
      <c r="C738" s="3244"/>
      <c r="D738" s="3244"/>
      <c r="E738" s="3244"/>
      <c r="F738" s="3244"/>
      <c r="G738" s="3244"/>
      <c r="H738" s="3328"/>
      <c r="I738" s="3244"/>
      <c r="J738" s="3244"/>
      <c r="K738" s="3244"/>
      <c r="L738" s="3244"/>
      <c r="M738" s="3244"/>
      <c r="N738" s="3244"/>
      <c r="O738" s="3244"/>
      <c r="P738" s="3244"/>
      <c r="Q738" s="3244"/>
      <c r="R738" s="3244"/>
      <c r="S738" s="3244"/>
      <c r="T738" s="3244"/>
      <c r="U738" s="3244"/>
      <c r="V738" s="3244"/>
      <c r="W738" s="3244"/>
    </row>
    <row r="739" spans="1:23" ht="15.75" customHeight="1">
      <c r="A739" s="3244"/>
      <c r="B739" s="3244"/>
      <c r="C739" s="3244"/>
      <c r="D739" s="3244"/>
      <c r="E739" s="3244"/>
      <c r="F739" s="3244"/>
      <c r="G739" s="3244"/>
      <c r="H739" s="3328"/>
      <c r="I739" s="3244"/>
      <c r="J739" s="3244"/>
      <c r="K739" s="3244"/>
      <c r="L739" s="3244"/>
      <c r="M739" s="3244"/>
      <c r="N739" s="3244"/>
      <c r="O739" s="3244"/>
      <c r="P739" s="3244"/>
      <c r="Q739" s="3244"/>
      <c r="R739" s="3244"/>
      <c r="S739" s="3244"/>
      <c r="T739" s="3244"/>
      <c r="U739" s="3244"/>
      <c r="V739" s="3244"/>
      <c r="W739" s="3244"/>
    </row>
    <row r="740" spans="1:23" ht="15.75" customHeight="1">
      <c r="A740" s="3244"/>
      <c r="B740" s="3244"/>
      <c r="C740" s="3244"/>
      <c r="D740" s="3244"/>
      <c r="E740" s="3244"/>
      <c r="F740" s="3244"/>
      <c r="G740" s="3244"/>
      <c r="H740" s="3328"/>
      <c r="I740" s="3244"/>
      <c r="J740" s="3244"/>
      <c r="K740" s="3244"/>
      <c r="L740" s="3244"/>
      <c r="M740" s="3244"/>
      <c r="N740" s="3244"/>
      <c r="O740" s="3244"/>
      <c r="P740" s="3244"/>
      <c r="Q740" s="3244"/>
      <c r="R740" s="3244"/>
      <c r="S740" s="3244"/>
      <c r="T740" s="3244"/>
      <c r="U740" s="3244"/>
      <c r="V740" s="3244"/>
      <c r="W740" s="3244"/>
    </row>
    <row r="741" spans="1:23" ht="15.75" customHeight="1">
      <c r="A741" s="3244"/>
      <c r="B741" s="3244"/>
      <c r="C741" s="3244"/>
      <c r="D741" s="3244"/>
      <c r="E741" s="3244"/>
      <c r="F741" s="3244"/>
      <c r="G741" s="3244"/>
      <c r="H741" s="3328"/>
      <c r="I741" s="3244"/>
      <c r="J741" s="3244"/>
      <c r="K741" s="3244"/>
      <c r="L741" s="3244"/>
      <c r="M741" s="3244"/>
      <c r="N741" s="3244"/>
      <c r="O741" s="3244"/>
      <c r="P741" s="3244"/>
      <c r="Q741" s="3244"/>
      <c r="R741" s="3244"/>
      <c r="S741" s="3244"/>
      <c r="T741" s="3244"/>
      <c r="U741" s="3244"/>
      <c r="V741" s="3244"/>
      <c r="W741" s="3244"/>
    </row>
    <row r="742" spans="1:23" ht="15.75" customHeight="1">
      <c r="A742" s="3244"/>
      <c r="B742" s="3244"/>
      <c r="C742" s="3244"/>
      <c r="D742" s="3244"/>
      <c r="E742" s="3244"/>
      <c r="F742" s="3244"/>
      <c r="G742" s="3244"/>
      <c r="H742" s="3328"/>
      <c r="I742" s="3244"/>
      <c r="J742" s="3244"/>
      <c r="K742" s="3244"/>
      <c r="L742" s="3244"/>
      <c r="M742" s="3244"/>
      <c r="N742" s="3244"/>
      <c r="O742" s="3244"/>
      <c r="P742" s="3244"/>
      <c r="Q742" s="3244"/>
      <c r="R742" s="3244"/>
      <c r="S742" s="3244"/>
      <c r="T742" s="3244"/>
      <c r="U742" s="3244"/>
      <c r="V742" s="3244"/>
      <c r="W742" s="3244"/>
    </row>
    <row r="743" spans="1:23" ht="15.75" customHeight="1">
      <c r="A743" s="3244"/>
      <c r="B743" s="3244"/>
      <c r="C743" s="3244"/>
      <c r="D743" s="3244"/>
      <c r="E743" s="3244"/>
      <c r="F743" s="3244"/>
      <c r="G743" s="3244"/>
      <c r="H743" s="3328"/>
      <c r="I743" s="3244"/>
      <c r="J743" s="3244"/>
      <c r="K743" s="3244"/>
      <c r="L743" s="3244"/>
      <c r="M743" s="3244"/>
      <c r="N743" s="3244"/>
      <c r="O743" s="3244"/>
      <c r="P743" s="3244"/>
      <c r="Q743" s="3244"/>
      <c r="R743" s="3244"/>
      <c r="S743" s="3244"/>
      <c r="T743" s="3244"/>
      <c r="U743" s="3244"/>
      <c r="V743" s="3244"/>
      <c r="W743" s="3244"/>
    </row>
    <row r="744" spans="1:23" ht="15.75" customHeight="1">
      <c r="A744" s="3244"/>
      <c r="B744" s="3244"/>
      <c r="C744" s="3244"/>
      <c r="D744" s="3244"/>
      <c r="E744" s="3244"/>
      <c r="F744" s="3244"/>
      <c r="G744" s="3244"/>
      <c r="H744" s="3328"/>
      <c r="I744" s="3244"/>
      <c r="J744" s="3244"/>
      <c r="K744" s="3244"/>
      <c r="L744" s="3244"/>
      <c r="M744" s="3244"/>
      <c r="N744" s="3244"/>
      <c r="O744" s="3244"/>
      <c r="P744" s="3244"/>
      <c r="Q744" s="3244"/>
      <c r="R744" s="3244"/>
      <c r="S744" s="3244"/>
      <c r="T744" s="3244"/>
      <c r="U744" s="3244"/>
      <c r="V744" s="3244"/>
      <c r="W744" s="3244"/>
    </row>
    <row r="745" spans="1:23" ht="15.75" customHeight="1">
      <c r="A745" s="3244"/>
      <c r="B745" s="3244"/>
      <c r="C745" s="3244"/>
      <c r="D745" s="3244"/>
      <c r="E745" s="3244"/>
      <c r="F745" s="3244"/>
      <c r="G745" s="3244"/>
      <c r="H745" s="3328"/>
      <c r="I745" s="3244"/>
      <c r="J745" s="3244"/>
      <c r="K745" s="3244"/>
      <c r="L745" s="3244"/>
      <c r="M745" s="3244"/>
      <c r="N745" s="3244"/>
      <c r="O745" s="3244"/>
      <c r="P745" s="3244"/>
      <c r="Q745" s="3244"/>
      <c r="R745" s="3244"/>
      <c r="S745" s="3244"/>
      <c r="T745" s="3244"/>
      <c r="U745" s="3244"/>
      <c r="V745" s="3244"/>
      <c r="W745" s="3244"/>
    </row>
    <row r="746" spans="1:23" ht="15.75" customHeight="1">
      <c r="A746" s="3244"/>
      <c r="B746" s="3244"/>
      <c r="C746" s="3244"/>
      <c r="D746" s="3244"/>
      <c r="E746" s="3244"/>
      <c r="F746" s="3244"/>
      <c r="G746" s="3244"/>
      <c r="H746" s="3328"/>
      <c r="I746" s="3244"/>
      <c r="J746" s="3244"/>
      <c r="K746" s="3244"/>
      <c r="L746" s="3244"/>
      <c r="M746" s="3244"/>
      <c r="N746" s="3244"/>
      <c r="O746" s="3244"/>
      <c r="P746" s="3244"/>
      <c r="Q746" s="3244"/>
      <c r="R746" s="3244"/>
      <c r="S746" s="3244"/>
      <c r="T746" s="3244"/>
      <c r="U746" s="3244"/>
      <c r="V746" s="3244"/>
      <c r="W746" s="3244"/>
    </row>
    <row r="747" spans="1:23" ht="15.75" customHeight="1">
      <c r="A747" s="3244"/>
      <c r="B747" s="3244"/>
      <c r="C747" s="3244"/>
      <c r="D747" s="3244"/>
      <c r="E747" s="3244"/>
      <c r="F747" s="3244"/>
      <c r="G747" s="3244"/>
      <c r="H747" s="3328"/>
      <c r="I747" s="3244"/>
      <c r="J747" s="3244"/>
      <c r="K747" s="3244"/>
      <c r="L747" s="3244"/>
      <c r="M747" s="3244"/>
      <c r="N747" s="3244"/>
      <c r="O747" s="3244"/>
      <c r="P747" s="3244"/>
      <c r="Q747" s="3244"/>
      <c r="R747" s="3244"/>
      <c r="S747" s="3244"/>
      <c r="T747" s="3244"/>
      <c r="U747" s="3244"/>
      <c r="V747" s="3244"/>
      <c r="W747" s="3244"/>
    </row>
    <row r="748" spans="1:23" ht="15.75" customHeight="1">
      <c r="A748" s="3244"/>
      <c r="B748" s="3244"/>
      <c r="C748" s="3244"/>
      <c r="D748" s="3244"/>
      <c r="E748" s="3244"/>
      <c r="F748" s="3244"/>
      <c r="G748" s="3244"/>
      <c r="H748" s="3328"/>
      <c r="I748" s="3244"/>
      <c r="J748" s="3244"/>
      <c r="K748" s="3244"/>
      <c r="L748" s="3244"/>
      <c r="M748" s="3244"/>
      <c r="N748" s="3244"/>
      <c r="O748" s="3244"/>
      <c r="P748" s="3244"/>
      <c r="Q748" s="3244"/>
      <c r="R748" s="3244"/>
      <c r="S748" s="3244"/>
      <c r="T748" s="3244"/>
      <c r="U748" s="3244"/>
      <c r="V748" s="3244"/>
      <c r="W748" s="3244"/>
    </row>
    <row r="749" spans="1:23" ht="15.75" customHeight="1">
      <c r="A749" s="3244"/>
      <c r="B749" s="3244"/>
      <c r="C749" s="3244"/>
      <c r="D749" s="3244"/>
      <c r="E749" s="3244"/>
      <c r="F749" s="3244"/>
      <c r="G749" s="3244"/>
      <c r="H749" s="3328"/>
      <c r="I749" s="3244"/>
      <c r="J749" s="3244"/>
      <c r="K749" s="3244"/>
      <c r="L749" s="3244"/>
      <c r="M749" s="3244"/>
      <c r="N749" s="3244"/>
      <c r="O749" s="3244"/>
      <c r="P749" s="3244"/>
      <c r="Q749" s="3244"/>
      <c r="R749" s="3244"/>
      <c r="S749" s="3244"/>
      <c r="T749" s="3244"/>
      <c r="U749" s="3244"/>
      <c r="V749" s="3244"/>
      <c r="W749" s="3244"/>
    </row>
    <row r="750" spans="1:23" ht="15.75" customHeight="1">
      <c r="A750" s="3244"/>
      <c r="B750" s="3244"/>
      <c r="C750" s="3244"/>
      <c r="D750" s="3244"/>
      <c r="E750" s="3244"/>
      <c r="F750" s="3244"/>
      <c r="G750" s="3244"/>
      <c r="H750" s="3328"/>
      <c r="I750" s="3244"/>
      <c r="J750" s="3244"/>
      <c r="K750" s="3244"/>
      <c r="L750" s="3244"/>
      <c r="M750" s="3244"/>
      <c r="N750" s="3244"/>
      <c r="O750" s="3244"/>
      <c r="P750" s="3244"/>
      <c r="Q750" s="3244"/>
      <c r="R750" s="3244"/>
      <c r="S750" s="3244"/>
      <c r="T750" s="3244"/>
      <c r="U750" s="3244"/>
      <c r="V750" s="3244"/>
      <c r="W750" s="3244"/>
    </row>
    <row r="751" spans="1:23" ht="15.75" customHeight="1">
      <c r="A751" s="3244"/>
      <c r="B751" s="3244"/>
      <c r="C751" s="3244"/>
      <c r="D751" s="3244"/>
      <c r="E751" s="3244"/>
      <c r="F751" s="3244"/>
      <c r="G751" s="3244"/>
      <c r="H751" s="3328"/>
      <c r="I751" s="3244"/>
      <c r="J751" s="3244"/>
      <c r="K751" s="3244"/>
      <c r="L751" s="3244"/>
      <c r="M751" s="3244"/>
      <c r="N751" s="3244"/>
      <c r="O751" s="3244"/>
      <c r="P751" s="3244"/>
      <c r="Q751" s="3244"/>
      <c r="R751" s="3244"/>
      <c r="S751" s="3244"/>
      <c r="T751" s="3244"/>
      <c r="U751" s="3244"/>
      <c r="V751" s="3244"/>
      <c r="W751" s="3244"/>
    </row>
    <row r="752" spans="1:23" ht="15.75" customHeight="1">
      <c r="A752" s="3244"/>
      <c r="B752" s="3244"/>
      <c r="C752" s="3244"/>
      <c r="D752" s="3244"/>
      <c r="E752" s="3244"/>
      <c r="F752" s="3244"/>
      <c r="G752" s="3244"/>
      <c r="H752" s="3328"/>
      <c r="I752" s="3244"/>
      <c r="J752" s="3244"/>
      <c r="K752" s="3244"/>
      <c r="L752" s="3244"/>
      <c r="M752" s="3244"/>
      <c r="N752" s="3244"/>
      <c r="O752" s="3244"/>
      <c r="P752" s="3244"/>
      <c r="Q752" s="3244"/>
      <c r="R752" s="3244"/>
      <c r="S752" s="3244"/>
      <c r="T752" s="3244"/>
      <c r="U752" s="3244"/>
      <c r="V752" s="3244"/>
      <c r="W752" s="3244"/>
    </row>
    <row r="753" spans="1:23" ht="15.75" customHeight="1">
      <c r="A753" s="3244"/>
      <c r="B753" s="3244"/>
      <c r="C753" s="3244"/>
      <c r="D753" s="3244"/>
      <c r="E753" s="3244"/>
      <c r="F753" s="3244"/>
      <c r="G753" s="3244"/>
      <c r="H753" s="3328"/>
      <c r="I753" s="3244"/>
      <c r="J753" s="3244"/>
      <c r="K753" s="3244"/>
      <c r="L753" s="3244"/>
      <c r="M753" s="3244"/>
      <c r="N753" s="3244"/>
      <c r="O753" s="3244"/>
      <c r="P753" s="3244"/>
      <c r="Q753" s="3244"/>
      <c r="R753" s="3244"/>
      <c r="S753" s="3244"/>
      <c r="T753" s="3244"/>
      <c r="U753" s="3244"/>
      <c r="V753" s="3244"/>
      <c r="W753" s="3244"/>
    </row>
    <row r="754" spans="1:23" ht="15.75" customHeight="1">
      <c r="A754" s="3244"/>
      <c r="B754" s="3244"/>
      <c r="C754" s="3244"/>
      <c r="D754" s="3244"/>
      <c r="E754" s="3244"/>
      <c r="F754" s="3244"/>
      <c r="G754" s="3244"/>
      <c r="H754" s="3328"/>
      <c r="I754" s="3244"/>
      <c r="J754" s="3244"/>
      <c r="K754" s="3244"/>
      <c r="L754" s="3244"/>
      <c r="M754" s="3244"/>
      <c r="N754" s="3244"/>
      <c r="O754" s="3244"/>
      <c r="P754" s="3244"/>
      <c r="Q754" s="3244"/>
      <c r="R754" s="3244"/>
      <c r="S754" s="3244"/>
      <c r="T754" s="3244"/>
      <c r="U754" s="3244"/>
      <c r="V754" s="3244"/>
      <c r="W754" s="3244"/>
    </row>
    <row r="755" spans="1:23" ht="15.75" customHeight="1">
      <c r="A755" s="3244"/>
      <c r="B755" s="3244"/>
      <c r="C755" s="3244"/>
      <c r="D755" s="3244"/>
      <c r="E755" s="3244"/>
      <c r="F755" s="3244"/>
      <c r="G755" s="3244"/>
      <c r="H755" s="3328"/>
      <c r="I755" s="3244"/>
      <c r="J755" s="3244"/>
      <c r="K755" s="3244"/>
      <c r="L755" s="3244"/>
      <c r="M755" s="3244"/>
      <c r="N755" s="3244"/>
      <c r="O755" s="3244"/>
      <c r="P755" s="3244"/>
      <c r="Q755" s="3244"/>
      <c r="R755" s="3244"/>
      <c r="S755" s="3244"/>
      <c r="T755" s="3244"/>
      <c r="U755" s="3244"/>
      <c r="V755" s="3244"/>
      <c r="W755" s="3244"/>
    </row>
    <row r="756" spans="1:23" ht="15.75" customHeight="1">
      <c r="A756" s="3244"/>
      <c r="B756" s="3244"/>
      <c r="C756" s="3244"/>
      <c r="D756" s="3244"/>
      <c r="E756" s="3244"/>
      <c r="F756" s="3244"/>
      <c r="G756" s="3244"/>
      <c r="H756" s="3328"/>
      <c r="I756" s="3244"/>
      <c r="J756" s="3244"/>
      <c r="K756" s="3244"/>
      <c r="L756" s="3244"/>
      <c r="M756" s="3244"/>
      <c r="N756" s="3244"/>
      <c r="O756" s="3244"/>
      <c r="P756" s="3244"/>
      <c r="Q756" s="3244"/>
      <c r="R756" s="3244"/>
      <c r="S756" s="3244"/>
      <c r="T756" s="3244"/>
      <c r="U756" s="3244"/>
      <c r="V756" s="3244"/>
      <c r="W756" s="3244"/>
    </row>
    <row r="757" spans="1:23" ht="15.75" customHeight="1">
      <c r="A757" s="3244"/>
      <c r="B757" s="3244"/>
      <c r="C757" s="3244"/>
      <c r="D757" s="3244"/>
      <c r="E757" s="3244"/>
      <c r="F757" s="3244"/>
      <c r="G757" s="3244"/>
      <c r="H757" s="3328"/>
      <c r="I757" s="3244"/>
      <c r="J757" s="3244"/>
      <c r="K757" s="3244"/>
      <c r="L757" s="3244"/>
      <c r="M757" s="3244"/>
      <c r="N757" s="3244"/>
      <c r="O757" s="3244"/>
      <c r="P757" s="3244"/>
      <c r="Q757" s="3244"/>
      <c r="R757" s="3244"/>
      <c r="S757" s="3244"/>
      <c r="T757" s="3244"/>
      <c r="U757" s="3244"/>
      <c r="V757" s="3244"/>
      <c r="W757" s="3244"/>
    </row>
    <row r="758" spans="1:23" ht="15.75" customHeight="1">
      <c r="A758" s="3244"/>
      <c r="B758" s="3244"/>
      <c r="C758" s="3244"/>
      <c r="D758" s="3244"/>
      <c r="E758" s="3244"/>
      <c r="F758" s="3244"/>
      <c r="G758" s="3244"/>
      <c r="H758" s="3328"/>
      <c r="I758" s="3244"/>
      <c r="J758" s="3244"/>
      <c r="K758" s="3244"/>
      <c r="L758" s="3244"/>
      <c r="M758" s="3244"/>
      <c r="N758" s="3244"/>
      <c r="O758" s="3244"/>
      <c r="P758" s="3244"/>
      <c r="Q758" s="3244"/>
      <c r="R758" s="3244"/>
      <c r="S758" s="3244"/>
      <c r="T758" s="3244"/>
      <c r="U758" s="3244"/>
      <c r="V758" s="3244"/>
      <c r="W758" s="3244"/>
    </row>
    <row r="759" spans="1:23" ht="15.75" customHeight="1">
      <c r="A759" s="3244"/>
      <c r="B759" s="3244"/>
      <c r="C759" s="3244"/>
      <c r="D759" s="3244"/>
      <c r="E759" s="3244"/>
      <c r="F759" s="3244"/>
      <c r="G759" s="3244"/>
      <c r="H759" s="3328"/>
      <c r="I759" s="3244"/>
      <c r="J759" s="3244"/>
      <c r="K759" s="3244"/>
      <c r="L759" s="3244"/>
      <c r="M759" s="3244"/>
      <c r="N759" s="3244"/>
      <c r="O759" s="3244"/>
      <c r="P759" s="3244"/>
      <c r="Q759" s="3244"/>
      <c r="R759" s="3244"/>
      <c r="S759" s="3244"/>
      <c r="T759" s="3244"/>
      <c r="U759" s="3244"/>
      <c r="V759" s="3244"/>
      <c r="W759" s="3244"/>
    </row>
    <row r="760" spans="1:23" ht="15.75" customHeight="1">
      <c r="A760" s="3244"/>
      <c r="B760" s="3244"/>
      <c r="C760" s="3244"/>
      <c r="D760" s="3244"/>
      <c r="E760" s="3244"/>
      <c r="F760" s="3244"/>
      <c r="G760" s="3244"/>
      <c r="H760" s="3328"/>
      <c r="I760" s="3244"/>
      <c r="J760" s="3244"/>
      <c r="K760" s="3244"/>
      <c r="L760" s="3244"/>
      <c r="M760" s="3244"/>
      <c r="N760" s="3244"/>
      <c r="O760" s="3244"/>
      <c r="P760" s="3244"/>
      <c r="Q760" s="3244"/>
      <c r="R760" s="3244"/>
      <c r="S760" s="3244"/>
      <c r="T760" s="3244"/>
      <c r="U760" s="3244"/>
      <c r="V760" s="3244"/>
      <c r="W760" s="3244"/>
    </row>
    <row r="761" spans="1:23" ht="15.75" customHeight="1">
      <c r="A761" s="3244"/>
      <c r="B761" s="3244"/>
      <c r="C761" s="3244"/>
      <c r="D761" s="3244"/>
      <c r="E761" s="3244"/>
      <c r="F761" s="3244"/>
      <c r="G761" s="3244"/>
      <c r="H761" s="3328"/>
      <c r="I761" s="3244"/>
      <c r="J761" s="3244"/>
      <c r="K761" s="3244"/>
      <c r="L761" s="3244"/>
      <c r="M761" s="3244"/>
      <c r="N761" s="3244"/>
      <c r="O761" s="3244"/>
      <c r="P761" s="3244"/>
      <c r="Q761" s="3244"/>
      <c r="R761" s="3244"/>
      <c r="S761" s="3244"/>
      <c r="T761" s="3244"/>
      <c r="U761" s="3244"/>
      <c r="V761" s="3244"/>
      <c r="W761" s="3244"/>
    </row>
    <row r="762" spans="1:23" ht="15.75" customHeight="1">
      <c r="A762" s="3244"/>
      <c r="B762" s="3244"/>
      <c r="C762" s="3244"/>
      <c r="D762" s="3244"/>
      <c r="E762" s="3244"/>
      <c r="F762" s="3244"/>
      <c r="G762" s="3244"/>
      <c r="H762" s="3328"/>
      <c r="I762" s="3244"/>
      <c r="J762" s="3244"/>
      <c r="K762" s="3244"/>
      <c r="L762" s="3244"/>
      <c r="M762" s="3244"/>
      <c r="N762" s="3244"/>
      <c r="O762" s="3244"/>
      <c r="P762" s="3244"/>
      <c r="Q762" s="3244"/>
      <c r="R762" s="3244"/>
      <c r="S762" s="3244"/>
      <c r="T762" s="3244"/>
      <c r="U762" s="3244"/>
      <c r="V762" s="3244"/>
      <c r="W762" s="3244"/>
    </row>
    <row r="763" spans="1:23" ht="15.75" customHeight="1">
      <c r="A763" s="3244"/>
      <c r="B763" s="3244"/>
      <c r="C763" s="3244"/>
      <c r="D763" s="3244"/>
      <c r="E763" s="3244"/>
      <c r="F763" s="3244"/>
      <c r="G763" s="3244"/>
      <c r="H763" s="3328"/>
      <c r="I763" s="3244"/>
      <c r="J763" s="3244"/>
      <c r="K763" s="3244"/>
      <c r="L763" s="3244"/>
      <c r="M763" s="3244"/>
      <c r="N763" s="3244"/>
      <c r="O763" s="3244"/>
      <c r="P763" s="3244"/>
      <c r="Q763" s="3244"/>
      <c r="R763" s="3244"/>
      <c r="S763" s="3244"/>
      <c r="T763" s="3244"/>
      <c r="U763" s="3244"/>
      <c r="V763" s="3244"/>
      <c r="W763" s="3244"/>
    </row>
    <row r="764" spans="1:23" ht="15.75" customHeight="1">
      <c r="A764" s="3244"/>
      <c r="B764" s="3244"/>
      <c r="C764" s="3244"/>
      <c r="D764" s="3244"/>
      <c r="E764" s="3244"/>
      <c r="F764" s="3244"/>
      <c r="G764" s="3244"/>
      <c r="H764" s="3328"/>
      <c r="I764" s="3244"/>
      <c r="J764" s="3244"/>
      <c r="K764" s="3244"/>
      <c r="L764" s="3244"/>
      <c r="M764" s="3244"/>
      <c r="N764" s="3244"/>
      <c r="O764" s="3244"/>
      <c r="P764" s="3244"/>
      <c r="Q764" s="3244"/>
      <c r="R764" s="3244"/>
      <c r="S764" s="3244"/>
      <c r="T764" s="3244"/>
      <c r="U764" s="3244"/>
      <c r="V764" s="3244"/>
      <c r="W764" s="3244"/>
    </row>
    <row r="765" spans="1:23" ht="15.75" customHeight="1">
      <c r="A765" s="3244"/>
      <c r="B765" s="3244"/>
      <c r="C765" s="3244"/>
      <c r="D765" s="3244"/>
      <c r="E765" s="3244"/>
      <c r="F765" s="3244"/>
      <c r="G765" s="3244"/>
      <c r="H765" s="3328"/>
      <c r="I765" s="3244"/>
      <c r="J765" s="3244"/>
      <c r="K765" s="3244"/>
      <c r="L765" s="3244"/>
      <c r="M765" s="3244"/>
      <c r="N765" s="3244"/>
      <c r="O765" s="3244"/>
      <c r="P765" s="3244"/>
      <c r="Q765" s="3244"/>
      <c r="R765" s="3244"/>
      <c r="S765" s="3244"/>
      <c r="T765" s="3244"/>
      <c r="U765" s="3244"/>
      <c r="V765" s="3244"/>
      <c r="W765" s="3244"/>
    </row>
    <row r="766" spans="1:23" ht="15.75" customHeight="1">
      <c r="A766" s="3244"/>
      <c r="B766" s="3244"/>
      <c r="C766" s="3244"/>
      <c r="D766" s="3244"/>
      <c r="E766" s="3244"/>
      <c r="F766" s="3244"/>
      <c r="G766" s="3244"/>
      <c r="H766" s="3328"/>
      <c r="I766" s="3244"/>
      <c r="J766" s="3244"/>
      <c r="K766" s="3244"/>
      <c r="L766" s="3244"/>
      <c r="M766" s="3244"/>
      <c r="N766" s="3244"/>
      <c r="O766" s="3244"/>
      <c r="P766" s="3244"/>
      <c r="Q766" s="3244"/>
      <c r="R766" s="3244"/>
      <c r="S766" s="3244"/>
      <c r="T766" s="3244"/>
      <c r="U766" s="3244"/>
      <c r="V766" s="3244"/>
      <c r="W766" s="3244"/>
    </row>
    <row r="767" spans="1:23" ht="15.75" customHeight="1">
      <c r="A767" s="3244"/>
      <c r="B767" s="3244"/>
      <c r="C767" s="3244"/>
      <c r="D767" s="3244"/>
      <c r="E767" s="3244"/>
      <c r="F767" s="3244"/>
      <c r="G767" s="3244"/>
      <c r="H767" s="3328"/>
      <c r="I767" s="3244"/>
      <c r="J767" s="3244"/>
      <c r="K767" s="3244"/>
      <c r="L767" s="3244"/>
      <c r="M767" s="3244"/>
      <c r="N767" s="3244"/>
      <c r="O767" s="3244"/>
      <c r="P767" s="3244"/>
      <c r="Q767" s="3244"/>
      <c r="R767" s="3244"/>
      <c r="S767" s="3244"/>
      <c r="T767" s="3244"/>
      <c r="U767" s="3244"/>
      <c r="V767" s="3244"/>
      <c r="W767" s="3244"/>
    </row>
    <row r="768" spans="1:23" ht="15.75" customHeight="1">
      <c r="A768" s="3244"/>
      <c r="B768" s="3244"/>
      <c r="C768" s="3244"/>
      <c r="D768" s="3244"/>
      <c r="E768" s="3244"/>
      <c r="F768" s="3244"/>
      <c r="G768" s="3244"/>
      <c r="H768" s="3328"/>
      <c r="I768" s="3244"/>
      <c r="J768" s="3244"/>
      <c r="K768" s="3244"/>
      <c r="L768" s="3244"/>
      <c r="M768" s="3244"/>
      <c r="N768" s="3244"/>
      <c r="O768" s="3244"/>
      <c r="P768" s="3244"/>
      <c r="Q768" s="3244"/>
      <c r="R768" s="3244"/>
      <c r="S768" s="3244"/>
      <c r="T768" s="3244"/>
      <c r="U768" s="3244"/>
      <c r="V768" s="3244"/>
      <c r="W768" s="3244"/>
    </row>
    <row r="769" spans="1:23" ht="15.75" customHeight="1">
      <c r="A769" s="3244"/>
      <c r="B769" s="3244"/>
      <c r="C769" s="3244"/>
      <c r="D769" s="3244"/>
      <c r="E769" s="3244"/>
      <c r="F769" s="3244"/>
      <c r="G769" s="3244"/>
      <c r="H769" s="3328"/>
      <c r="I769" s="3244"/>
      <c r="J769" s="3244"/>
      <c r="K769" s="3244"/>
      <c r="L769" s="3244"/>
      <c r="M769" s="3244"/>
      <c r="N769" s="3244"/>
      <c r="O769" s="3244"/>
      <c r="P769" s="3244"/>
      <c r="Q769" s="3244"/>
      <c r="R769" s="3244"/>
      <c r="S769" s="3244"/>
      <c r="T769" s="3244"/>
      <c r="U769" s="3244"/>
      <c r="V769" s="3244"/>
      <c r="W769" s="3244"/>
    </row>
    <row r="770" spans="1:23" ht="15.75" customHeight="1">
      <c r="A770" s="3244"/>
      <c r="B770" s="3244"/>
      <c r="C770" s="3244"/>
      <c r="D770" s="3244"/>
      <c r="E770" s="3244"/>
      <c r="F770" s="3244"/>
      <c r="G770" s="3244"/>
      <c r="H770" s="3328"/>
      <c r="I770" s="3244"/>
      <c r="J770" s="3244"/>
      <c r="K770" s="3244"/>
      <c r="L770" s="3244"/>
      <c r="M770" s="3244"/>
      <c r="N770" s="3244"/>
      <c r="O770" s="3244"/>
      <c r="P770" s="3244"/>
      <c r="Q770" s="3244"/>
      <c r="R770" s="3244"/>
      <c r="S770" s="3244"/>
      <c r="T770" s="3244"/>
      <c r="U770" s="3244"/>
      <c r="V770" s="3244"/>
      <c r="W770" s="3244"/>
    </row>
    <row r="771" spans="1:23" ht="15.75" customHeight="1">
      <c r="A771" s="3244"/>
      <c r="B771" s="3244"/>
      <c r="C771" s="3244"/>
      <c r="D771" s="3244"/>
      <c r="E771" s="3244"/>
      <c r="F771" s="3244"/>
      <c r="G771" s="3244"/>
      <c r="H771" s="3328"/>
      <c r="I771" s="3244"/>
      <c r="J771" s="3244"/>
      <c r="K771" s="3244"/>
      <c r="L771" s="3244"/>
      <c r="M771" s="3244"/>
      <c r="N771" s="3244"/>
      <c r="O771" s="3244"/>
      <c r="P771" s="3244"/>
      <c r="Q771" s="3244"/>
      <c r="R771" s="3244"/>
      <c r="S771" s="3244"/>
      <c r="T771" s="3244"/>
      <c r="U771" s="3244"/>
      <c r="V771" s="3244"/>
      <c r="W771" s="3244"/>
    </row>
    <row r="772" spans="1:23" ht="15.75" customHeight="1">
      <c r="A772" s="3244"/>
      <c r="B772" s="3244"/>
      <c r="C772" s="3244"/>
      <c r="D772" s="3244"/>
      <c r="E772" s="3244"/>
      <c r="F772" s="3244"/>
      <c r="G772" s="3244"/>
      <c r="H772" s="3328"/>
      <c r="I772" s="3244"/>
      <c r="J772" s="3244"/>
      <c r="K772" s="3244"/>
      <c r="L772" s="3244"/>
      <c r="M772" s="3244"/>
      <c r="N772" s="3244"/>
      <c r="O772" s="3244"/>
      <c r="P772" s="3244"/>
      <c r="Q772" s="3244"/>
      <c r="R772" s="3244"/>
      <c r="S772" s="3244"/>
      <c r="T772" s="3244"/>
      <c r="U772" s="3244"/>
      <c r="V772" s="3244"/>
      <c r="W772" s="3244"/>
    </row>
    <row r="773" spans="1:23" ht="15.75" customHeight="1">
      <c r="A773" s="3244"/>
      <c r="B773" s="3244"/>
      <c r="C773" s="3244"/>
      <c r="D773" s="3244"/>
      <c r="E773" s="3244"/>
      <c r="F773" s="3244"/>
      <c r="G773" s="3244"/>
      <c r="H773" s="3328"/>
      <c r="I773" s="3244"/>
      <c r="J773" s="3244"/>
      <c r="K773" s="3244"/>
      <c r="L773" s="3244"/>
      <c r="M773" s="3244"/>
      <c r="N773" s="3244"/>
      <c r="O773" s="3244"/>
      <c r="P773" s="3244"/>
      <c r="Q773" s="3244"/>
      <c r="R773" s="3244"/>
      <c r="S773" s="3244"/>
      <c r="T773" s="3244"/>
      <c r="U773" s="3244"/>
      <c r="V773" s="3244"/>
      <c r="W773" s="3244"/>
    </row>
    <row r="774" spans="1:23" ht="15.75" customHeight="1">
      <c r="A774" s="3244"/>
      <c r="B774" s="3244"/>
      <c r="C774" s="3244"/>
      <c r="D774" s="3244"/>
      <c r="E774" s="3244"/>
      <c r="F774" s="3244"/>
      <c r="G774" s="3244"/>
      <c r="H774" s="3328"/>
      <c r="I774" s="3244"/>
      <c r="J774" s="3244"/>
      <c r="K774" s="3244"/>
      <c r="L774" s="3244"/>
      <c r="M774" s="3244"/>
      <c r="N774" s="3244"/>
      <c r="O774" s="3244"/>
      <c r="P774" s="3244"/>
      <c r="Q774" s="3244"/>
      <c r="R774" s="3244"/>
      <c r="S774" s="3244"/>
      <c r="T774" s="3244"/>
      <c r="U774" s="3244"/>
      <c r="V774" s="3244"/>
      <c r="W774" s="3244"/>
    </row>
    <row r="775" spans="1:23" ht="15.75" customHeight="1">
      <c r="A775" s="3244"/>
      <c r="B775" s="3244"/>
      <c r="C775" s="3244"/>
      <c r="D775" s="3244"/>
      <c r="E775" s="3244"/>
      <c r="F775" s="3244"/>
      <c r="G775" s="3244"/>
      <c r="H775" s="3328"/>
      <c r="I775" s="3244"/>
      <c r="J775" s="3244"/>
      <c r="K775" s="3244"/>
      <c r="L775" s="3244"/>
      <c r="M775" s="3244"/>
      <c r="N775" s="3244"/>
      <c r="O775" s="3244"/>
      <c r="P775" s="3244"/>
      <c r="Q775" s="3244"/>
      <c r="R775" s="3244"/>
      <c r="S775" s="3244"/>
      <c r="T775" s="3244"/>
      <c r="U775" s="3244"/>
      <c r="V775" s="3244"/>
      <c r="W775" s="3244"/>
    </row>
    <row r="776" spans="1:23" ht="15.75" customHeight="1">
      <c r="A776" s="3244"/>
      <c r="B776" s="3244"/>
      <c r="C776" s="3244"/>
      <c r="D776" s="3244"/>
      <c r="E776" s="3244"/>
      <c r="F776" s="3244"/>
      <c r="G776" s="3244"/>
      <c r="H776" s="3328"/>
      <c r="I776" s="3244"/>
      <c r="J776" s="3244"/>
      <c r="K776" s="3244"/>
      <c r="L776" s="3244"/>
      <c r="M776" s="3244"/>
      <c r="N776" s="3244"/>
      <c r="O776" s="3244"/>
      <c r="P776" s="3244"/>
      <c r="Q776" s="3244"/>
      <c r="R776" s="3244"/>
      <c r="S776" s="3244"/>
      <c r="T776" s="3244"/>
      <c r="U776" s="3244"/>
      <c r="V776" s="3244"/>
      <c r="W776" s="3244"/>
    </row>
    <row r="777" spans="1:23" ht="15.75" customHeight="1">
      <c r="A777" s="3244"/>
      <c r="B777" s="3244"/>
      <c r="C777" s="3244"/>
      <c r="D777" s="3244"/>
      <c r="E777" s="3244"/>
      <c r="F777" s="3244"/>
      <c r="G777" s="3244"/>
      <c r="H777" s="3328"/>
      <c r="I777" s="3244"/>
      <c r="J777" s="3244"/>
      <c r="K777" s="3244"/>
      <c r="L777" s="3244"/>
      <c r="M777" s="3244"/>
      <c r="N777" s="3244"/>
      <c r="O777" s="3244"/>
      <c r="P777" s="3244"/>
      <c r="Q777" s="3244"/>
      <c r="R777" s="3244"/>
      <c r="S777" s="3244"/>
      <c r="T777" s="3244"/>
      <c r="U777" s="3244"/>
      <c r="V777" s="3244"/>
      <c r="W777" s="3244"/>
    </row>
    <row r="778" spans="1:23" ht="15.75" customHeight="1">
      <c r="A778" s="3244"/>
      <c r="B778" s="3244"/>
      <c r="C778" s="3244"/>
      <c r="D778" s="3244"/>
      <c r="E778" s="3244"/>
      <c r="F778" s="3244"/>
      <c r="G778" s="3244"/>
      <c r="H778" s="3328"/>
      <c r="I778" s="3244"/>
      <c r="J778" s="3244"/>
      <c r="K778" s="3244"/>
      <c r="L778" s="3244"/>
      <c r="M778" s="3244"/>
      <c r="N778" s="3244"/>
      <c r="O778" s="3244"/>
      <c r="P778" s="3244"/>
      <c r="Q778" s="3244"/>
      <c r="R778" s="3244"/>
      <c r="S778" s="3244"/>
      <c r="T778" s="3244"/>
      <c r="U778" s="3244"/>
      <c r="V778" s="3244"/>
      <c r="W778" s="3244"/>
    </row>
    <row r="779" spans="1:23" ht="15.75" customHeight="1">
      <c r="A779" s="3244"/>
      <c r="B779" s="3244"/>
      <c r="C779" s="3244"/>
      <c r="D779" s="3244"/>
      <c r="E779" s="3244"/>
      <c r="F779" s="3244"/>
      <c r="G779" s="3244"/>
      <c r="H779" s="3328"/>
      <c r="I779" s="3244"/>
      <c r="J779" s="3244"/>
      <c r="K779" s="3244"/>
      <c r="L779" s="3244"/>
      <c r="M779" s="3244"/>
      <c r="N779" s="3244"/>
      <c r="O779" s="3244"/>
      <c r="P779" s="3244"/>
      <c r="Q779" s="3244"/>
      <c r="R779" s="3244"/>
      <c r="S779" s="3244"/>
      <c r="T779" s="3244"/>
      <c r="U779" s="3244"/>
      <c r="V779" s="3244"/>
      <c r="W779" s="3244"/>
    </row>
    <row r="780" spans="1:23" ht="15.75" customHeight="1">
      <c r="A780" s="3244"/>
      <c r="B780" s="3244"/>
      <c r="C780" s="3244"/>
      <c r="D780" s="3244"/>
      <c r="E780" s="3244"/>
      <c r="F780" s="3244"/>
      <c r="G780" s="3244"/>
      <c r="H780" s="3328"/>
      <c r="I780" s="3244"/>
      <c r="J780" s="3244"/>
      <c r="K780" s="3244"/>
      <c r="L780" s="3244"/>
      <c r="M780" s="3244"/>
      <c r="N780" s="3244"/>
      <c r="O780" s="3244"/>
      <c r="P780" s="3244"/>
      <c r="Q780" s="3244"/>
      <c r="R780" s="3244"/>
      <c r="S780" s="3244"/>
      <c r="T780" s="3244"/>
      <c r="U780" s="3244"/>
      <c r="V780" s="3244"/>
      <c r="W780" s="3244"/>
    </row>
    <row r="781" spans="1:23" ht="15.75" customHeight="1">
      <c r="A781" s="3244"/>
      <c r="B781" s="3244"/>
      <c r="C781" s="3244"/>
      <c r="D781" s="3244"/>
      <c r="E781" s="3244"/>
      <c r="F781" s="3244"/>
      <c r="G781" s="3244"/>
      <c r="H781" s="3328"/>
      <c r="I781" s="3244"/>
      <c r="J781" s="3244"/>
      <c r="K781" s="3244"/>
      <c r="L781" s="3244"/>
      <c r="M781" s="3244"/>
      <c r="N781" s="3244"/>
      <c r="O781" s="3244"/>
      <c r="P781" s="3244"/>
      <c r="Q781" s="3244"/>
      <c r="R781" s="3244"/>
      <c r="S781" s="3244"/>
      <c r="T781" s="3244"/>
      <c r="U781" s="3244"/>
      <c r="V781" s="3244"/>
      <c r="W781" s="3244"/>
    </row>
    <row r="782" spans="1:23" ht="15.75" customHeight="1">
      <c r="A782" s="3244"/>
      <c r="B782" s="3244"/>
      <c r="C782" s="3244"/>
      <c r="D782" s="3244"/>
      <c r="E782" s="3244"/>
      <c r="F782" s="3244"/>
      <c r="G782" s="3244"/>
      <c r="H782" s="3328"/>
      <c r="I782" s="3244"/>
      <c r="J782" s="3244"/>
      <c r="K782" s="3244"/>
      <c r="L782" s="3244"/>
      <c r="M782" s="3244"/>
      <c r="N782" s="3244"/>
      <c r="O782" s="3244"/>
      <c r="P782" s="3244"/>
      <c r="Q782" s="3244"/>
      <c r="R782" s="3244"/>
      <c r="S782" s="3244"/>
      <c r="T782" s="3244"/>
      <c r="U782" s="3244"/>
      <c r="V782" s="3244"/>
      <c r="W782" s="3244"/>
    </row>
    <row r="783" spans="1:23" ht="15.75" customHeight="1">
      <c r="A783" s="3244"/>
      <c r="B783" s="3244"/>
      <c r="C783" s="3244"/>
      <c r="D783" s="3244"/>
      <c r="E783" s="3244"/>
      <c r="F783" s="3244"/>
      <c r="G783" s="3244"/>
      <c r="H783" s="3328"/>
      <c r="I783" s="3244"/>
      <c r="J783" s="3244"/>
      <c r="K783" s="3244"/>
      <c r="L783" s="3244"/>
      <c r="M783" s="3244"/>
      <c r="N783" s="3244"/>
      <c r="O783" s="3244"/>
      <c r="P783" s="3244"/>
      <c r="Q783" s="3244"/>
      <c r="R783" s="3244"/>
      <c r="S783" s="3244"/>
      <c r="T783" s="3244"/>
      <c r="U783" s="3244"/>
      <c r="V783" s="3244"/>
      <c r="W783" s="3244"/>
    </row>
    <row r="784" spans="1:23" ht="15.75" customHeight="1">
      <c r="A784" s="3244"/>
      <c r="B784" s="3244"/>
      <c r="C784" s="3244"/>
      <c r="D784" s="3244"/>
      <c r="E784" s="3244"/>
      <c r="F784" s="3244"/>
      <c r="G784" s="3244"/>
      <c r="H784" s="3328"/>
      <c r="I784" s="3244"/>
      <c r="J784" s="3244"/>
      <c r="K784" s="3244"/>
      <c r="L784" s="3244"/>
      <c r="M784" s="3244"/>
      <c r="N784" s="3244"/>
      <c r="O784" s="3244"/>
      <c r="P784" s="3244"/>
      <c r="Q784" s="3244"/>
      <c r="R784" s="3244"/>
      <c r="S784" s="3244"/>
      <c r="T784" s="3244"/>
      <c r="U784" s="3244"/>
      <c r="V784" s="3244"/>
      <c r="W784" s="3244"/>
    </row>
    <row r="785" spans="1:23" ht="15.75" customHeight="1">
      <c r="A785" s="3244"/>
      <c r="B785" s="3244"/>
      <c r="C785" s="3244"/>
      <c r="D785" s="3244"/>
      <c r="E785" s="3244"/>
      <c r="F785" s="3244"/>
      <c r="G785" s="3244"/>
      <c r="H785" s="3328"/>
      <c r="I785" s="3244"/>
      <c r="J785" s="3244"/>
      <c r="K785" s="3244"/>
      <c r="L785" s="3244"/>
      <c r="M785" s="3244"/>
      <c r="N785" s="3244"/>
      <c r="O785" s="3244"/>
      <c r="P785" s="3244"/>
      <c r="Q785" s="3244"/>
      <c r="R785" s="3244"/>
      <c r="S785" s="3244"/>
      <c r="T785" s="3244"/>
      <c r="U785" s="3244"/>
      <c r="V785" s="3244"/>
      <c r="W785" s="3244"/>
    </row>
    <row r="786" spans="1:23" ht="15.75" customHeight="1">
      <c r="A786" s="3244"/>
      <c r="B786" s="3244"/>
      <c r="C786" s="3244"/>
      <c r="D786" s="3244"/>
      <c r="E786" s="3244"/>
      <c r="F786" s="3244"/>
      <c r="G786" s="3244"/>
      <c r="H786" s="3328"/>
      <c r="I786" s="3244"/>
      <c r="J786" s="3244"/>
      <c r="K786" s="3244"/>
      <c r="L786" s="3244"/>
      <c r="M786" s="3244"/>
      <c r="N786" s="3244"/>
      <c r="O786" s="3244"/>
      <c r="P786" s="3244"/>
      <c r="Q786" s="3244"/>
      <c r="R786" s="3244"/>
      <c r="S786" s="3244"/>
      <c r="T786" s="3244"/>
      <c r="U786" s="3244"/>
      <c r="V786" s="3244"/>
      <c r="W786" s="3244"/>
    </row>
    <row r="787" spans="1:23" ht="15.75" customHeight="1">
      <c r="A787" s="3244"/>
      <c r="B787" s="3244"/>
      <c r="C787" s="3244"/>
      <c r="D787" s="3244"/>
      <c r="E787" s="3244"/>
      <c r="F787" s="3244"/>
      <c r="G787" s="3244"/>
      <c r="H787" s="3328"/>
      <c r="I787" s="3244"/>
      <c r="J787" s="3244"/>
      <c r="K787" s="3244"/>
      <c r="L787" s="3244"/>
      <c r="M787" s="3244"/>
      <c r="N787" s="3244"/>
      <c r="O787" s="3244"/>
      <c r="P787" s="3244"/>
      <c r="Q787" s="3244"/>
      <c r="R787" s="3244"/>
      <c r="S787" s="3244"/>
      <c r="T787" s="3244"/>
      <c r="U787" s="3244"/>
      <c r="V787" s="3244"/>
      <c r="W787" s="3244"/>
    </row>
    <row r="788" spans="1:23" ht="15.75" customHeight="1">
      <c r="A788" s="3244"/>
      <c r="B788" s="3244"/>
      <c r="C788" s="3244"/>
      <c r="D788" s="3244"/>
      <c r="E788" s="3244"/>
      <c r="F788" s="3244"/>
      <c r="G788" s="3244"/>
      <c r="H788" s="3328"/>
      <c r="I788" s="3244"/>
      <c r="J788" s="3244"/>
      <c r="K788" s="3244"/>
      <c r="L788" s="3244"/>
      <c r="M788" s="3244"/>
      <c r="N788" s="3244"/>
      <c r="O788" s="3244"/>
      <c r="P788" s="3244"/>
      <c r="Q788" s="3244"/>
      <c r="R788" s="3244"/>
      <c r="S788" s="3244"/>
      <c r="T788" s="3244"/>
      <c r="U788" s="3244"/>
      <c r="V788" s="3244"/>
      <c r="W788" s="3244"/>
    </row>
    <row r="789" spans="1:23" ht="15.75" customHeight="1">
      <c r="A789" s="3244"/>
      <c r="B789" s="3244"/>
      <c r="C789" s="3244"/>
      <c r="D789" s="3244"/>
      <c r="E789" s="3244"/>
      <c r="F789" s="3244"/>
      <c r="G789" s="3244"/>
      <c r="H789" s="3328"/>
      <c r="I789" s="3244"/>
      <c r="J789" s="3244"/>
      <c r="K789" s="3244"/>
      <c r="L789" s="3244"/>
      <c r="M789" s="3244"/>
      <c r="N789" s="3244"/>
      <c r="O789" s="3244"/>
      <c r="P789" s="3244"/>
      <c r="Q789" s="3244"/>
      <c r="R789" s="3244"/>
      <c r="S789" s="3244"/>
      <c r="T789" s="3244"/>
      <c r="U789" s="3244"/>
      <c r="V789" s="3244"/>
      <c r="W789" s="3244"/>
    </row>
    <row r="790" spans="1:23" ht="15.75" customHeight="1">
      <c r="A790" s="3244"/>
      <c r="B790" s="3244"/>
      <c r="C790" s="3244"/>
      <c r="D790" s="3244"/>
      <c r="E790" s="3244"/>
      <c r="F790" s="3244"/>
      <c r="G790" s="3244"/>
      <c r="H790" s="3328"/>
      <c r="I790" s="3244"/>
      <c r="J790" s="3244"/>
      <c r="K790" s="3244"/>
      <c r="L790" s="3244"/>
      <c r="M790" s="3244"/>
      <c r="N790" s="3244"/>
      <c r="O790" s="3244"/>
      <c r="P790" s="3244"/>
      <c r="Q790" s="3244"/>
      <c r="R790" s="3244"/>
      <c r="S790" s="3244"/>
      <c r="T790" s="3244"/>
      <c r="U790" s="3244"/>
      <c r="V790" s="3244"/>
      <c r="W790" s="3244"/>
    </row>
    <row r="791" spans="1:23" ht="15.75" customHeight="1">
      <c r="A791" s="3244"/>
      <c r="B791" s="3244"/>
      <c r="C791" s="3244"/>
      <c r="D791" s="3244"/>
      <c r="E791" s="3244"/>
      <c r="F791" s="3244"/>
      <c r="G791" s="3244"/>
      <c r="H791" s="3328"/>
      <c r="I791" s="3244"/>
      <c r="J791" s="3244"/>
      <c r="K791" s="3244"/>
      <c r="L791" s="3244"/>
      <c r="M791" s="3244"/>
      <c r="N791" s="3244"/>
      <c r="O791" s="3244"/>
      <c r="P791" s="3244"/>
      <c r="Q791" s="3244"/>
      <c r="R791" s="3244"/>
      <c r="S791" s="3244"/>
      <c r="T791" s="3244"/>
      <c r="U791" s="3244"/>
      <c r="V791" s="3244"/>
      <c r="W791" s="3244"/>
    </row>
    <row r="792" spans="1:23" ht="15.75" customHeight="1">
      <c r="A792" s="3244"/>
      <c r="B792" s="3244"/>
      <c r="C792" s="3244"/>
      <c r="D792" s="3244"/>
      <c r="E792" s="3244"/>
      <c r="F792" s="3244"/>
      <c r="G792" s="3244"/>
      <c r="H792" s="3328"/>
      <c r="I792" s="3244"/>
      <c r="J792" s="3244"/>
      <c r="K792" s="3244"/>
      <c r="L792" s="3244"/>
      <c r="M792" s="3244"/>
      <c r="N792" s="3244"/>
      <c r="O792" s="3244"/>
      <c r="P792" s="3244"/>
      <c r="Q792" s="3244"/>
      <c r="R792" s="3244"/>
      <c r="S792" s="3244"/>
      <c r="T792" s="3244"/>
      <c r="U792" s="3244"/>
      <c r="V792" s="3244"/>
      <c r="W792" s="3244"/>
    </row>
    <row r="793" spans="1:23" ht="15.75" customHeight="1">
      <c r="A793" s="3244"/>
      <c r="B793" s="3244"/>
      <c r="C793" s="3244"/>
      <c r="D793" s="3244"/>
      <c r="E793" s="3244"/>
      <c r="F793" s="3244"/>
      <c r="G793" s="3244"/>
      <c r="H793" s="3328"/>
      <c r="I793" s="3244"/>
      <c r="J793" s="3244"/>
      <c r="K793" s="3244"/>
      <c r="L793" s="3244"/>
      <c r="M793" s="3244"/>
      <c r="N793" s="3244"/>
      <c r="O793" s="3244"/>
      <c r="P793" s="3244"/>
      <c r="Q793" s="3244"/>
      <c r="R793" s="3244"/>
      <c r="S793" s="3244"/>
      <c r="T793" s="3244"/>
      <c r="U793" s="3244"/>
      <c r="V793" s="3244"/>
      <c r="W793" s="3244"/>
    </row>
    <row r="794" spans="1:23" ht="15.75" customHeight="1">
      <c r="A794" s="3244"/>
      <c r="B794" s="3244"/>
      <c r="C794" s="3244"/>
      <c r="D794" s="3244"/>
      <c r="E794" s="3244"/>
      <c r="F794" s="3244"/>
      <c r="G794" s="3244"/>
      <c r="H794" s="3328"/>
      <c r="I794" s="3244"/>
      <c r="J794" s="3244"/>
      <c r="K794" s="3244"/>
      <c r="L794" s="3244"/>
      <c r="M794" s="3244"/>
      <c r="N794" s="3244"/>
      <c r="O794" s="3244"/>
      <c r="P794" s="3244"/>
      <c r="Q794" s="3244"/>
      <c r="R794" s="3244"/>
      <c r="S794" s="3244"/>
      <c r="T794" s="3244"/>
      <c r="U794" s="3244"/>
      <c r="V794" s="3244"/>
      <c r="W794" s="3244"/>
    </row>
    <row r="795" spans="1:23" ht="15.75" customHeight="1">
      <c r="A795" s="3244"/>
      <c r="B795" s="3244"/>
      <c r="C795" s="3244"/>
      <c r="D795" s="3244"/>
      <c r="E795" s="3244"/>
      <c r="F795" s="3244"/>
      <c r="G795" s="3244"/>
      <c r="H795" s="3328"/>
      <c r="I795" s="3244"/>
      <c r="J795" s="3244"/>
      <c r="K795" s="3244"/>
      <c r="L795" s="3244"/>
      <c r="M795" s="3244"/>
      <c r="N795" s="3244"/>
      <c r="O795" s="3244"/>
      <c r="P795" s="3244"/>
      <c r="Q795" s="3244"/>
      <c r="R795" s="3244"/>
      <c r="S795" s="3244"/>
      <c r="T795" s="3244"/>
      <c r="U795" s="3244"/>
      <c r="V795" s="3244"/>
      <c r="W795" s="3244"/>
    </row>
    <row r="796" spans="1:23" ht="15.75" customHeight="1">
      <c r="A796" s="3244"/>
      <c r="B796" s="3244"/>
      <c r="C796" s="3244"/>
      <c r="D796" s="3244"/>
      <c r="E796" s="3244"/>
      <c r="F796" s="3244"/>
      <c r="G796" s="3244"/>
      <c r="H796" s="3328"/>
      <c r="I796" s="3244"/>
      <c r="J796" s="3244"/>
      <c r="K796" s="3244"/>
      <c r="L796" s="3244"/>
      <c r="M796" s="3244"/>
      <c r="N796" s="3244"/>
      <c r="O796" s="3244"/>
      <c r="P796" s="3244"/>
      <c r="Q796" s="3244"/>
      <c r="R796" s="3244"/>
      <c r="S796" s="3244"/>
      <c r="T796" s="3244"/>
      <c r="U796" s="3244"/>
      <c r="V796" s="3244"/>
      <c r="W796" s="3244"/>
    </row>
    <row r="797" spans="1:23" ht="15.75" customHeight="1">
      <c r="A797" s="3244"/>
      <c r="B797" s="3244"/>
      <c r="C797" s="3244"/>
      <c r="D797" s="3244"/>
      <c r="E797" s="3244"/>
      <c r="F797" s="3244"/>
      <c r="G797" s="3244"/>
      <c r="H797" s="3328"/>
      <c r="I797" s="3244"/>
      <c r="J797" s="3244"/>
      <c r="K797" s="3244"/>
      <c r="L797" s="3244"/>
      <c r="M797" s="3244"/>
      <c r="N797" s="3244"/>
      <c r="O797" s="3244"/>
      <c r="P797" s="3244"/>
      <c r="Q797" s="3244"/>
      <c r="R797" s="3244"/>
      <c r="S797" s="3244"/>
      <c r="T797" s="3244"/>
      <c r="U797" s="3244"/>
      <c r="V797" s="3244"/>
      <c r="W797" s="3244"/>
    </row>
    <row r="798" spans="1:23" ht="15.75" customHeight="1">
      <c r="A798" s="3244"/>
      <c r="B798" s="3244"/>
      <c r="C798" s="3244"/>
      <c r="D798" s="3244"/>
      <c r="E798" s="3244"/>
      <c r="F798" s="3244"/>
      <c r="G798" s="3244"/>
      <c r="H798" s="3328"/>
      <c r="I798" s="3244"/>
      <c r="J798" s="3244"/>
      <c r="K798" s="3244"/>
      <c r="L798" s="3244"/>
      <c r="M798" s="3244"/>
      <c r="N798" s="3244"/>
      <c r="O798" s="3244"/>
      <c r="P798" s="3244"/>
      <c r="Q798" s="3244"/>
      <c r="R798" s="3244"/>
      <c r="S798" s="3244"/>
      <c r="T798" s="3244"/>
      <c r="U798" s="3244"/>
      <c r="V798" s="3244"/>
      <c r="W798" s="3244"/>
    </row>
    <row r="799" spans="1:23" ht="15.75" customHeight="1">
      <c r="A799" s="3244"/>
      <c r="B799" s="3244"/>
      <c r="C799" s="3244"/>
      <c r="D799" s="3244"/>
      <c r="E799" s="3244"/>
      <c r="F799" s="3244"/>
      <c r="G799" s="3244"/>
      <c r="H799" s="3328"/>
      <c r="I799" s="3244"/>
      <c r="J799" s="3244"/>
      <c r="K799" s="3244"/>
      <c r="L799" s="3244"/>
      <c r="M799" s="3244"/>
      <c r="N799" s="3244"/>
      <c r="O799" s="3244"/>
      <c r="P799" s="3244"/>
      <c r="Q799" s="3244"/>
      <c r="R799" s="3244"/>
      <c r="S799" s="3244"/>
      <c r="T799" s="3244"/>
      <c r="U799" s="3244"/>
      <c r="V799" s="3244"/>
      <c r="W799" s="3244"/>
    </row>
    <row r="800" spans="1:23" ht="15.75" customHeight="1">
      <c r="A800" s="3244"/>
      <c r="B800" s="3244"/>
      <c r="C800" s="3244"/>
      <c r="D800" s="3244"/>
      <c r="E800" s="3244"/>
      <c r="F800" s="3244"/>
      <c r="G800" s="3244"/>
      <c r="H800" s="3328"/>
      <c r="I800" s="3244"/>
      <c r="J800" s="3244"/>
      <c r="K800" s="3244"/>
      <c r="L800" s="3244"/>
      <c r="M800" s="3244"/>
      <c r="N800" s="3244"/>
      <c r="O800" s="3244"/>
      <c r="P800" s="3244"/>
      <c r="Q800" s="3244"/>
      <c r="R800" s="3244"/>
      <c r="S800" s="3244"/>
      <c r="T800" s="3244"/>
      <c r="U800" s="3244"/>
      <c r="V800" s="3244"/>
      <c r="W800" s="3244"/>
    </row>
    <row r="801" spans="1:23" ht="15.75" customHeight="1">
      <c r="A801" s="3244"/>
      <c r="B801" s="3244"/>
      <c r="C801" s="3244"/>
      <c r="D801" s="3244"/>
      <c r="E801" s="3244"/>
      <c r="F801" s="3244"/>
      <c r="G801" s="3244"/>
      <c r="H801" s="3328"/>
      <c r="I801" s="3244"/>
      <c r="J801" s="3244"/>
      <c r="K801" s="3244"/>
      <c r="L801" s="3244"/>
      <c r="M801" s="3244"/>
      <c r="N801" s="3244"/>
      <c r="O801" s="3244"/>
      <c r="P801" s="3244"/>
      <c r="Q801" s="3244"/>
      <c r="R801" s="3244"/>
      <c r="S801" s="3244"/>
      <c r="T801" s="3244"/>
      <c r="U801" s="3244"/>
      <c r="V801" s="3244"/>
      <c r="W801" s="3244"/>
    </row>
    <row r="802" spans="1:23" ht="15.75" customHeight="1">
      <c r="A802" s="3244"/>
      <c r="B802" s="3244"/>
      <c r="C802" s="3244"/>
      <c r="D802" s="3244"/>
      <c r="E802" s="3244"/>
      <c r="F802" s="3244"/>
      <c r="G802" s="3244"/>
      <c r="H802" s="3328"/>
      <c r="I802" s="3244"/>
      <c r="J802" s="3244"/>
      <c r="K802" s="3244"/>
      <c r="L802" s="3244"/>
      <c r="M802" s="3244"/>
      <c r="N802" s="3244"/>
      <c r="O802" s="3244"/>
      <c r="P802" s="3244"/>
      <c r="Q802" s="3244"/>
      <c r="R802" s="3244"/>
      <c r="S802" s="3244"/>
      <c r="T802" s="3244"/>
      <c r="U802" s="3244"/>
      <c r="V802" s="3244"/>
      <c r="W802" s="3244"/>
    </row>
    <row r="803" spans="1:23" ht="15.75" customHeight="1">
      <c r="A803" s="3244"/>
      <c r="B803" s="3244"/>
      <c r="C803" s="3244"/>
      <c r="D803" s="3244"/>
      <c r="E803" s="3244"/>
      <c r="F803" s="3244"/>
      <c r="G803" s="3244"/>
      <c r="H803" s="3328"/>
      <c r="I803" s="3244"/>
      <c r="J803" s="3244"/>
      <c r="K803" s="3244"/>
      <c r="L803" s="3244"/>
      <c r="M803" s="3244"/>
      <c r="N803" s="3244"/>
      <c r="O803" s="3244"/>
      <c r="P803" s="3244"/>
      <c r="Q803" s="3244"/>
      <c r="R803" s="3244"/>
      <c r="S803" s="3244"/>
      <c r="T803" s="3244"/>
      <c r="U803" s="3244"/>
      <c r="V803" s="3244"/>
      <c r="W803" s="3244"/>
    </row>
    <row r="804" spans="1:23" ht="15.75" customHeight="1">
      <c r="A804" s="3244"/>
      <c r="B804" s="3244"/>
      <c r="C804" s="3244"/>
      <c r="D804" s="3244"/>
      <c r="E804" s="3244"/>
      <c r="F804" s="3244"/>
      <c r="G804" s="3244"/>
      <c r="H804" s="3328"/>
      <c r="I804" s="3244"/>
      <c r="J804" s="3244"/>
      <c r="K804" s="3244"/>
      <c r="L804" s="3244"/>
      <c r="M804" s="3244"/>
      <c r="N804" s="3244"/>
      <c r="O804" s="3244"/>
      <c r="P804" s="3244"/>
      <c r="Q804" s="3244"/>
      <c r="R804" s="3244"/>
      <c r="S804" s="3244"/>
      <c r="T804" s="3244"/>
      <c r="U804" s="3244"/>
      <c r="V804" s="3244"/>
      <c r="W804" s="3244"/>
    </row>
    <row r="805" spans="1:23" ht="15.75" customHeight="1">
      <c r="A805" s="3244"/>
      <c r="B805" s="3244"/>
      <c r="C805" s="3244"/>
      <c r="D805" s="3244"/>
      <c r="E805" s="3244"/>
      <c r="F805" s="3244"/>
      <c r="G805" s="3244"/>
      <c r="H805" s="3328"/>
      <c r="I805" s="3244"/>
      <c r="J805" s="3244"/>
      <c r="K805" s="3244"/>
      <c r="L805" s="3244"/>
      <c r="M805" s="3244"/>
      <c r="N805" s="3244"/>
      <c r="O805" s="3244"/>
      <c r="P805" s="3244"/>
      <c r="Q805" s="3244"/>
      <c r="R805" s="3244"/>
      <c r="S805" s="3244"/>
      <c r="T805" s="3244"/>
      <c r="U805" s="3244"/>
      <c r="V805" s="3244"/>
      <c r="W805" s="3244"/>
    </row>
    <row r="806" spans="1:23" ht="15.75" customHeight="1">
      <c r="A806" s="3244"/>
      <c r="B806" s="3244"/>
      <c r="C806" s="3244"/>
      <c r="D806" s="3244"/>
      <c r="E806" s="3244"/>
      <c r="F806" s="3244"/>
      <c r="G806" s="3244"/>
      <c r="H806" s="3328"/>
      <c r="I806" s="3244"/>
      <c r="J806" s="3244"/>
      <c r="K806" s="3244"/>
      <c r="L806" s="3244"/>
      <c r="M806" s="3244"/>
      <c r="N806" s="3244"/>
      <c r="O806" s="3244"/>
      <c r="P806" s="3244"/>
      <c r="Q806" s="3244"/>
      <c r="R806" s="3244"/>
      <c r="S806" s="3244"/>
      <c r="T806" s="3244"/>
      <c r="U806" s="3244"/>
      <c r="V806" s="3244"/>
      <c r="W806" s="3244"/>
    </row>
    <row r="807" spans="1:23" ht="15.75" customHeight="1">
      <c r="A807" s="3244"/>
      <c r="B807" s="3244"/>
      <c r="C807" s="3244"/>
      <c r="D807" s="3244"/>
      <c r="E807" s="3244"/>
      <c r="F807" s="3244"/>
      <c r="G807" s="3244"/>
      <c r="H807" s="3328"/>
      <c r="I807" s="3244"/>
      <c r="J807" s="3244"/>
      <c r="K807" s="3244"/>
      <c r="L807" s="3244"/>
      <c r="M807" s="3244"/>
      <c r="N807" s="3244"/>
      <c r="O807" s="3244"/>
      <c r="P807" s="3244"/>
      <c r="Q807" s="3244"/>
      <c r="R807" s="3244"/>
      <c r="S807" s="3244"/>
      <c r="T807" s="3244"/>
      <c r="U807" s="3244"/>
      <c r="V807" s="3244"/>
      <c r="W807" s="3244"/>
    </row>
    <row r="808" spans="1:23" ht="15.75" customHeight="1">
      <c r="A808" s="3244"/>
      <c r="B808" s="3244"/>
      <c r="C808" s="3244"/>
      <c r="D808" s="3244"/>
      <c r="E808" s="3244"/>
      <c r="F808" s="3244"/>
      <c r="G808" s="3244"/>
      <c r="H808" s="3328"/>
      <c r="I808" s="3244"/>
      <c r="J808" s="3244"/>
      <c r="K808" s="3244"/>
      <c r="L808" s="3244"/>
      <c r="M808" s="3244"/>
      <c r="N808" s="3244"/>
      <c r="O808" s="3244"/>
      <c r="P808" s="3244"/>
      <c r="Q808" s="3244"/>
      <c r="R808" s="3244"/>
      <c r="S808" s="3244"/>
      <c r="T808" s="3244"/>
      <c r="U808" s="3244"/>
      <c r="V808" s="3244"/>
      <c r="W808" s="3244"/>
    </row>
    <row r="809" spans="1:23" ht="15.75" customHeight="1">
      <c r="A809" s="3244"/>
      <c r="B809" s="3244"/>
      <c r="C809" s="3244"/>
      <c r="D809" s="3244"/>
      <c r="E809" s="3244"/>
      <c r="F809" s="3244"/>
      <c r="G809" s="3244"/>
      <c r="H809" s="3328"/>
      <c r="I809" s="3244"/>
      <c r="J809" s="3244"/>
      <c r="K809" s="3244"/>
      <c r="L809" s="3244"/>
      <c r="M809" s="3244"/>
      <c r="N809" s="3244"/>
      <c r="O809" s="3244"/>
      <c r="P809" s="3244"/>
      <c r="Q809" s="3244"/>
      <c r="R809" s="3244"/>
      <c r="S809" s="3244"/>
      <c r="T809" s="3244"/>
      <c r="U809" s="3244"/>
      <c r="V809" s="3244"/>
      <c r="W809" s="3244"/>
    </row>
    <row r="810" spans="1:23" ht="15.75" customHeight="1">
      <c r="A810" s="3244"/>
      <c r="B810" s="3244"/>
      <c r="C810" s="3244"/>
      <c r="D810" s="3244"/>
      <c r="E810" s="3244"/>
      <c r="F810" s="3244"/>
      <c r="G810" s="3244"/>
      <c r="H810" s="3328"/>
      <c r="I810" s="3244"/>
      <c r="J810" s="3244"/>
      <c r="K810" s="3244"/>
      <c r="L810" s="3244"/>
      <c r="M810" s="3244"/>
      <c r="N810" s="3244"/>
      <c r="O810" s="3244"/>
      <c r="P810" s="3244"/>
      <c r="Q810" s="3244"/>
      <c r="R810" s="3244"/>
      <c r="S810" s="3244"/>
      <c r="T810" s="3244"/>
      <c r="U810" s="3244"/>
      <c r="V810" s="3244"/>
      <c r="W810" s="3244"/>
    </row>
    <row r="811" spans="1:23" ht="15.75" customHeight="1">
      <c r="A811" s="3244"/>
      <c r="B811" s="3244"/>
      <c r="C811" s="3244"/>
      <c r="D811" s="3244"/>
      <c r="E811" s="3244"/>
      <c r="F811" s="3244"/>
      <c r="G811" s="3244"/>
      <c r="H811" s="3328"/>
      <c r="I811" s="3244"/>
      <c r="J811" s="3244"/>
      <c r="K811" s="3244"/>
      <c r="L811" s="3244"/>
      <c r="M811" s="3244"/>
      <c r="N811" s="3244"/>
      <c r="O811" s="3244"/>
      <c r="P811" s="3244"/>
      <c r="Q811" s="3244"/>
      <c r="R811" s="3244"/>
      <c r="S811" s="3244"/>
      <c r="T811" s="3244"/>
      <c r="U811" s="3244"/>
      <c r="V811" s="3244"/>
      <c r="W811" s="3244"/>
    </row>
    <row r="812" spans="1:23" ht="15.75" customHeight="1">
      <c r="A812" s="3244"/>
      <c r="B812" s="3244"/>
      <c r="C812" s="3244"/>
      <c r="D812" s="3244"/>
      <c r="E812" s="3244"/>
      <c r="F812" s="3244"/>
      <c r="G812" s="3244"/>
      <c r="H812" s="3328"/>
      <c r="I812" s="3244"/>
      <c r="J812" s="3244"/>
      <c r="K812" s="3244"/>
      <c r="L812" s="3244"/>
      <c r="M812" s="3244"/>
      <c r="N812" s="3244"/>
      <c r="O812" s="3244"/>
      <c r="P812" s="3244"/>
      <c r="Q812" s="3244"/>
      <c r="R812" s="3244"/>
      <c r="S812" s="3244"/>
      <c r="T812" s="3244"/>
      <c r="U812" s="3244"/>
      <c r="V812" s="3244"/>
      <c r="W812" s="3244"/>
    </row>
    <row r="813" spans="1:23" ht="15.75" customHeight="1">
      <c r="A813" s="3244"/>
      <c r="B813" s="3244"/>
      <c r="C813" s="3244"/>
      <c r="D813" s="3244"/>
      <c r="E813" s="3244"/>
      <c r="F813" s="3244"/>
      <c r="G813" s="3244"/>
      <c r="H813" s="3328"/>
      <c r="I813" s="3244"/>
      <c r="J813" s="3244"/>
      <c r="K813" s="3244"/>
      <c r="L813" s="3244"/>
      <c r="M813" s="3244"/>
      <c r="N813" s="3244"/>
      <c r="O813" s="3244"/>
      <c r="P813" s="3244"/>
      <c r="Q813" s="3244"/>
      <c r="R813" s="3244"/>
      <c r="S813" s="3244"/>
      <c r="T813" s="3244"/>
      <c r="U813" s="3244"/>
      <c r="V813" s="3244"/>
      <c r="W813" s="3244"/>
    </row>
    <row r="814" spans="1:23" ht="15.75" customHeight="1">
      <c r="A814" s="3244"/>
      <c r="B814" s="3244"/>
      <c r="C814" s="3244"/>
      <c r="D814" s="3244"/>
      <c r="E814" s="3244"/>
      <c r="F814" s="3244"/>
      <c r="G814" s="3244"/>
      <c r="H814" s="3328"/>
      <c r="I814" s="3244"/>
      <c r="J814" s="3244"/>
      <c r="K814" s="3244"/>
      <c r="L814" s="3244"/>
      <c r="M814" s="3244"/>
      <c r="N814" s="3244"/>
      <c r="O814" s="3244"/>
      <c r="P814" s="3244"/>
      <c r="Q814" s="3244"/>
      <c r="R814" s="3244"/>
      <c r="S814" s="3244"/>
      <c r="T814" s="3244"/>
      <c r="U814" s="3244"/>
      <c r="V814" s="3244"/>
      <c r="W814" s="3244"/>
    </row>
    <row r="815" spans="1:23" ht="15.75" customHeight="1">
      <c r="A815" s="3244"/>
      <c r="B815" s="3244"/>
      <c r="C815" s="3244"/>
      <c r="D815" s="3244"/>
      <c r="E815" s="3244"/>
      <c r="F815" s="3244"/>
      <c r="G815" s="3244"/>
      <c r="H815" s="3328"/>
      <c r="I815" s="3244"/>
      <c r="J815" s="3244"/>
      <c r="K815" s="3244"/>
      <c r="L815" s="3244"/>
      <c r="M815" s="3244"/>
      <c r="N815" s="3244"/>
      <c r="O815" s="3244"/>
      <c r="P815" s="3244"/>
      <c r="Q815" s="3244"/>
      <c r="R815" s="3244"/>
      <c r="S815" s="3244"/>
      <c r="T815" s="3244"/>
      <c r="U815" s="3244"/>
      <c r="V815" s="3244"/>
      <c r="W815" s="3244"/>
    </row>
    <row r="816" spans="1:23" ht="15.75" customHeight="1">
      <c r="A816" s="3244"/>
      <c r="B816" s="3244"/>
      <c r="C816" s="3244"/>
      <c r="D816" s="3244"/>
      <c r="E816" s="3244"/>
      <c r="F816" s="3244"/>
      <c r="G816" s="3244"/>
      <c r="H816" s="3328"/>
      <c r="I816" s="3244"/>
      <c r="J816" s="3244"/>
      <c r="K816" s="3244"/>
      <c r="L816" s="3244"/>
      <c r="M816" s="3244"/>
      <c r="N816" s="3244"/>
      <c r="O816" s="3244"/>
      <c r="P816" s="3244"/>
      <c r="Q816" s="3244"/>
      <c r="R816" s="3244"/>
      <c r="S816" s="3244"/>
      <c r="T816" s="3244"/>
      <c r="U816" s="3244"/>
      <c r="V816" s="3244"/>
      <c r="W816" s="3244"/>
    </row>
    <row r="817" spans="1:23" ht="15.75" customHeight="1">
      <c r="A817" s="3244"/>
      <c r="B817" s="3244"/>
      <c r="C817" s="3244"/>
      <c r="D817" s="3244"/>
      <c r="E817" s="3244"/>
      <c r="F817" s="3244"/>
      <c r="G817" s="3244"/>
      <c r="H817" s="3328"/>
      <c r="I817" s="3244"/>
      <c r="J817" s="3244"/>
      <c r="K817" s="3244"/>
      <c r="L817" s="3244"/>
      <c r="M817" s="3244"/>
      <c r="N817" s="3244"/>
      <c r="O817" s="3244"/>
      <c r="P817" s="3244"/>
      <c r="Q817" s="3244"/>
      <c r="R817" s="3244"/>
      <c r="S817" s="3244"/>
      <c r="T817" s="3244"/>
      <c r="U817" s="3244"/>
      <c r="V817" s="3244"/>
      <c r="W817" s="3244"/>
    </row>
    <row r="818" spans="1:23" ht="15.75" customHeight="1">
      <c r="A818" s="3244"/>
      <c r="B818" s="3244"/>
      <c r="C818" s="3244"/>
      <c r="D818" s="3244"/>
      <c r="E818" s="3244"/>
      <c r="F818" s="3244"/>
      <c r="G818" s="3244"/>
      <c r="H818" s="3328"/>
      <c r="I818" s="3244"/>
      <c r="J818" s="3244"/>
      <c r="K818" s="3244"/>
      <c r="L818" s="3244"/>
      <c r="M818" s="3244"/>
      <c r="N818" s="3244"/>
      <c r="O818" s="3244"/>
      <c r="P818" s="3244"/>
      <c r="Q818" s="3244"/>
      <c r="R818" s="3244"/>
      <c r="S818" s="3244"/>
      <c r="T818" s="3244"/>
      <c r="U818" s="3244"/>
      <c r="V818" s="3244"/>
      <c r="W818" s="3244"/>
    </row>
    <row r="819" spans="1:23" ht="15.75" customHeight="1">
      <c r="A819" s="3244"/>
      <c r="B819" s="3244"/>
      <c r="C819" s="3244"/>
      <c r="D819" s="3244"/>
      <c r="E819" s="3244"/>
      <c r="F819" s="3244"/>
      <c r="G819" s="3244"/>
      <c r="H819" s="3328"/>
      <c r="I819" s="3244"/>
      <c r="J819" s="3244"/>
      <c r="K819" s="3244"/>
      <c r="L819" s="3244"/>
      <c r="M819" s="3244"/>
      <c r="N819" s="3244"/>
      <c r="O819" s="3244"/>
      <c r="P819" s="3244"/>
      <c r="Q819" s="3244"/>
      <c r="R819" s="3244"/>
      <c r="S819" s="3244"/>
      <c r="T819" s="3244"/>
      <c r="U819" s="3244"/>
      <c r="V819" s="3244"/>
      <c r="W819" s="3244"/>
    </row>
    <row r="820" spans="1:23" ht="15.75" customHeight="1">
      <c r="A820" s="3244"/>
      <c r="B820" s="3244"/>
      <c r="C820" s="3244"/>
      <c r="D820" s="3244"/>
      <c r="E820" s="3244"/>
      <c r="F820" s="3244"/>
      <c r="G820" s="3244"/>
      <c r="H820" s="3328"/>
      <c r="I820" s="3244"/>
      <c r="J820" s="3244"/>
      <c r="K820" s="3244"/>
      <c r="L820" s="3244"/>
      <c r="M820" s="3244"/>
      <c r="N820" s="3244"/>
      <c r="O820" s="3244"/>
      <c r="P820" s="3244"/>
      <c r="Q820" s="3244"/>
      <c r="R820" s="3244"/>
      <c r="S820" s="3244"/>
      <c r="T820" s="3244"/>
      <c r="U820" s="3244"/>
      <c r="V820" s="3244"/>
      <c r="W820" s="3244"/>
    </row>
    <row r="821" spans="1:23" ht="15.75" customHeight="1">
      <c r="A821" s="3244"/>
      <c r="B821" s="3244"/>
      <c r="C821" s="3244"/>
      <c r="D821" s="3244"/>
      <c r="E821" s="3244"/>
      <c r="F821" s="3244"/>
      <c r="G821" s="3244"/>
      <c r="H821" s="3328"/>
      <c r="I821" s="3244"/>
      <c r="J821" s="3244"/>
      <c r="K821" s="3244"/>
      <c r="L821" s="3244"/>
      <c r="M821" s="3244"/>
      <c r="N821" s="3244"/>
      <c r="O821" s="3244"/>
      <c r="P821" s="3244"/>
      <c r="Q821" s="3244"/>
      <c r="R821" s="3244"/>
      <c r="S821" s="3244"/>
      <c r="T821" s="3244"/>
      <c r="U821" s="3244"/>
      <c r="V821" s="3244"/>
      <c r="W821" s="3244"/>
    </row>
    <row r="822" spans="1:23" ht="15.75" customHeight="1">
      <c r="A822" s="3244"/>
      <c r="B822" s="3244"/>
      <c r="C822" s="3244"/>
      <c r="D822" s="3244"/>
      <c r="E822" s="3244"/>
      <c r="F822" s="3244"/>
      <c r="G822" s="3244"/>
      <c r="H822" s="3328"/>
      <c r="I822" s="3244"/>
      <c r="J822" s="3244"/>
      <c r="K822" s="3244"/>
      <c r="L822" s="3244"/>
      <c r="M822" s="3244"/>
      <c r="N822" s="3244"/>
      <c r="O822" s="3244"/>
      <c r="P822" s="3244"/>
      <c r="Q822" s="3244"/>
      <c r="R822" s="3244"/>
      <c r="S822" s="3244"/>
      <c r="T822" s="3244"/>
      <c r="U822" s="3244"/>
      <c r="V822" s="3244"/>
      <c r="W822" s="3244"/>
    </row>
    <row r="823" spans="1:23" ht="15.75" customHeight="1">
      <c r="A823" s="3244"/>
      <c r="B823" s="3244"/>
      <c r="C823" s="3244"/>
      <c r="D823" s="3244"/>
      <c r="E823" s="3244"/>
      <c r="F823" s="3244"/>
      <c r="G823" s="3244"/>
      <c r="H823" s="3328"/>
      <c r="I823" s="3244"/>
      <c r="J823" s="3244"/>
      <c r="K823" s="3244"/>
      <c r="L823" s="3244"/>
      <c r="M823" s="3244"/>
      <c r="N823" s="3244"/>
      <c r="O823" s="3244"/>
      <c r="P823" s="3244"/>
      <c r="Q823" s="3244"/>
      <c r="R823" s="3244"/>
      <c r="S823" s="3244"/>
      <c r="T823" s="3244"/>
      <c r="U823" s="3244"/>
      <c r="V823" s="3244"/>
      <c r="W823" s="3244"/>
    </row>
    <row r="824" spans="1:23" ht="15.75" customHeight="1">
      <c r="A824" s="3244"/>
      <c r="B824" s="3244"/>
      <c r="C824" s="3244"/>
      <c r="D824" s="3244"/>
      <c r="E824" s="3244"/>
      <c r="F824" s="3244"/>
      <c r="G824" s="3244"/>
      <c r="H824" s="3328"/>
      <c r="I824" s="3244"/>
      <c r="J824" s="3244"/>
      <c r="K824" s="3244"/>
      <c r="L824" s="3244"/>
      <c r="M824" s="3244"/>
      <c r="N824" s="3244"/>
      <c r="O824" s="3244"/>
      <c r="P824" s="3244"/>
      <c r="Q824" s="3244"/>
      <c r="R824" s="3244"/>
      <c r="S824" s="3244"/>
      <c r="T824" s="3244"/>
      <c r="U824" s="3244"/>
      <c r="V824" s="3244"/>
      <c r="W824" s="3244"/>
    </row>
    <row r="825" spans="1:23" ht="15.75" customHeight="1">
      <c r="A825" s="3244"/>
      <c r="B825" s="3244"/>
      <c r="C825" s="3244"/>
      <c r="D825" s="3244"/>
      <c r="E825" s="3244"/>
      <c r="F825" s="3244"/>
      <c r="G825" s="3244"/>
      <c r="H825" s="3328"/>
      <c r="I825" s="3244"/>
      <c r="J825" s="3244"/>
      <c r="K825" s="3244"/>
      <c r="L825" s="3244"/>
      <c r="M825" s="3244"/>
      <c r="N825" s="3244"/>
      <c r="O825" s="3244"/>
      <c r="P825" s="3244"/>
      <c r="Q825" s="3244"/>
      <c r="R825" s="3244"/>
      <c r="S825" s="3244"/>
      <c r="T825" s="3244"/>
      <c r="U825" s="3244"/>
      <c r="V825" s="3244"/>
      <c r="W825" s="3244"/>
    </row>
    <row r="826" spans="1:23" ht="15.75" customHeight="1">
      <c r="A826" s="3244"/>
      <c r="B826" s="3244"/>
      <c r="C826" s="3244"/>
      <c r="D826" s="3244"/>
      <c r="E826" s="3244"/>
      <c r="F826" s="3244"/>
      <c r="G826" s="3244"/>
      <c r="H826" s="3328"/>
      <c r="I826" s="3244"/>
      <c r="J826" s="3244"/>
      <c r="K826" s="3244"/>
      <c r="L826" s="3244"/>
      <c r="M826" s="3244"/>
      <c r="N826" s="3244"/>
      <c r="O826" s="3244"/>
      <c r="P826" s="3244"/>
      <c r="Q826" s="3244"/>
      <c r="R826" s="3244"/>
      <c r="S826" s="3244"/>
      <c r="T826" s="3244"/>
      <c r="U826" s="3244"/>
      <c r="V826" s="3244"/>
      <c r="W826" s="3244"/>
    </row>
    <row r="827" spans="1:23" ht="15.75" customHeight="1">
      <c r="A827" s="3244"/>
      <c r="B827" s="3244"/>
      <c r="C827" s="3244"/>
      <c r="D827" s="3244"/>
      <c r="E827" s="3244"/>
      <c r="F827" s="3244"/>
      <c r="G827" s="3244"/>
      <c r="H827" s="3328"/>
      <c r="I827" s="3244"/>
      <c r="J827" s="3244"/>
      <c r="K827" s="3244"/>
      <c r="L827" s="3244"/>
      <c r="M827" s="3244"/>
      <c r="N827" s="3244"/>
      <c r="O827" s="3244"/>
      <c r="P827" s="3244"/>
      <c r="Q827" s="3244"/>
      <c r="R827" s="3244"/>
      <c r="S827" s="3244"/>
      <c r="T827" s="3244"/>
      <c r="U827" s="3244"/>
      <c r="V827" s="3244"/>
      <c r="W827" s="3244"/>
    </row>
    <row r="828" spans="1:23" ht="15.75" customHeight="1">
      <c r="A828" s="3244"/>
      <c r="B828" s="3244"/>
      <c r="C828" s="3244"/>
      <c r="D828" s="3244"/>
      <c r="E828" s="3244"/>
      <c r="F828" s="3244"/>
      <c r="G828" s="3244"/>
      <c r="H828" s="3328"/>
      <c r="I828" s="3244"/>
      <c r="J828" s="3244"/>
      <c r="K828" s="3244"/>
      <c r="L828" s="3244"/>
      <c r="M828" s="3244"/>
      <c r="N828" s="3244"/>
      <c r="O828" s="3244"/>
      <c r="P828" s="3244"/>
      <c r="Q828" s="3244"/>
      <c r="R828" s="3244"/>
      <c r="S828" s="3244"/>
      <c r="T828" s="3244"/>
      <c r="U828" s="3244"/>
      <c r="V828" s="3244"/>
      <c r="W828" s="3244"/>
    </row>
    <row r="829" spans="1:23" ht="15.75" customHeight="1">
      <c r="A829" s="3244"/>
      <c r="B829" s="3244"/>
      <c r="C829" s="3244"/>
      <c r="D829" s="3244"/>
      <c r="E829" s="3244"/>
      <c r="F829" s="3244"/>
      <c r="G829" s="3244"/>
      <c r="H829" s="3328"/>
      <c r="I829" s="3244"/>
      <c r="J829" s="3244"/>
      <c r="K829" s="3244"/>
      <c r="L829" s="3244"/>
      <c r="M829" s="3244"/>
      <c r="N829" s="3244"/>
      <c r="O829" s="3244"/>
      <c r="P829" s="3244"/>
      <c r="Q829" s="3244"/>
      <c r="R829" s="3244"/>
      <c r="S829" s="3244"/>
      <c r="T829" s="3244"/>
      <c r="U829" s="3244"/>
      <c r="V829" s="3244"/>
      <c r="W829" s="3244"/>
    </row>
    <row r="830" spans="1:23" ht="15.75" customHeight="1">
      <c r="A830" s="3244"/>
      <c r="B830" s="3244"/>
      <c r="C830" s="3244"/>
      <c r="D830" s="3244"/>
      <c r="E830" s="3244"/>
      <c r="F830" s="3244"/>
      <c r="G830" s="3244"/>
      <c r="H830" s="3328"/>
      <c r="I830" s="3244"/>
      <c r="J830" s="3244"/>
      <c r="K830" s="3244"/>
      <c r="L830" s="3244"/>
      <c r="M830" s="3244"/>
      <c r="N830" s="3244"/>
      <c r="O830" s="3244"/>
      <c r="P830" s="3244"/>
      <c r="Q830" s="3244"/>
      <c r="R830" s="3244"/>
      <c r="S830" s="3244"/>
      <c r="T830" s="3244"/>
      <c r="U830" s="3244"/>
      <c r="V830" s="3244"/>
      <c r="W830" s="3244"/>
    </row>
    <row r="831" spans="1:23" ht="15.75" customHeight="1">
      <c r="A831" s="3244"/>
      <c r="B831" s="3244"/>
      <c r="C831" s="3244"/>
      <c r="D831" s="3244"/>
      <c r="E831" s="3244"/>
      <c r="F831" s="3244"/>
      <c r="G831" s="3244"/>
      <c r="H831" s="3328"/>
      <c r="I831" s="3244"/>
      <c r="J831" s="3244"/>
      <c r="K831" s="3244"/>
      <c r="L831" s="3244"/>
      <c r="M831" s="3244"/>
      <c r="N831" s="3244"/>
      <c r="O831" s="3244"/>
      <c r="P831" s="3244"/>
      <c r="Q831" s="3244"/>
      <c r="R831" s="3244"/>
      <c r="S831" s="3244"/>
      <c r="T831" s="3244"/>
      <c r="U831" s="3244"/>
      <c r="V831" s="3244"/>
      <c r="W831" s="3244"/>
    </row>
    <row r="832" spans="1:23" ht="15.75" customHeight="1">
      <c r="A832" s="3244"/>
      <c r="B832" s="3244"/>
      <c r="C832" s="3244"/>
      <c r="D832" s="3244"/>
      <c r="E832" s="3244"/>
      <c r="F832" s="3244"/>
      <c r="G832" s="3244"/>
      <c r="H832" s="3328"/>
      <c r="I832" s="3244"/>
      <c r="J832" s="3244"/>
      <c r="K832" s="3244"/>
      <c r="L832" s="3244"/>
      <c r="M832" s="3244"/>
      <c r="N832" s="3244"/>
      <c r="O832" s="3244"/>
      <c r="P832" s="3244"/>
      <c r="Q832" s="3244"/>
      <c r="R832" s="3244"/>
      <c r="S832" s="3244"/>
      <c r="T832" s="3244"/>
      <c r="U832" s="3244"/>
      <c r="V832" s="3244"/>
      <c r="W832" s="3244"/>
    </row>
    <row r="833" spans="1:23" ht="15.75" customHeight="1">
      <c r="A833" s="3244"/>
      <c r="B833" s="3244"/>
      <c r="C833" s="3244"/>
      <c r="D833" s="3244"/>
      <c r="E833" s="3244"/>
      <c r="F833" s="3244"/>
      <c r="G833" s="3244"/>
      <c r="H833" s="3328"/>
      <c r="I833" s="3244"/>
      <c r="J833" s="3244"/>
      <c r="K833" s="3244"/>
      <c r="L833" s="3244"/>
      <c r="M833" s="3244"/>
      <c r="N833" s="3244"/>
      <c r="O833" s="3244"/>
      <c r="P833" s="3244"/>
      <c r="Q833" s="3244"/>
      <c r="R833" s="3244"/>
      <c r="S833" s="3244"/>
      <c r="T833" s="3244"/>
      <c r="U833" s="3244"/>
      <c r="V833" s="3244"/>
      <c r="W833" s="3244"/>
    </row>
    <row r="834" spans="1:23" ht="15.75" customHeight="1">
      <c r="A834" s="3244"/>
      <c r="B834" s="3244"/>
      <c r="C834" s="3244"/>
      <c r="D834" s="3244"/>
      <c r="E834" s="3244"/>
      <c r="F834" s="3244"/>
      <c r="G834" s="3244"/>
      <c r="H834" s="3328"/>
      <c r="I834" s="3244"/>
      <c r="J834" s="3244"/>
      <c r="K834" s="3244"/>
      <c r="L834" s="3244"/>
      <c r="M834" s="3244"/>
      <c r="N834" s="3244"/>
      <c r="O834" s="3244"/>
      <c r="P834" s="3244"/>
      <c r="Q834" s="3244"/>
      <c r="R834" s="3244"/>
      <c r="S834" s="3244"/>
      <c r="T834" s="3244"/>
      <c r="U834" s="3244"/>
      <c r="V834" s="3244"/>
      <c r="W834" s="3244"/>
    </row>
    <row r="835" spans="1:23" ht="15.75" customHeight="1">
      <c r="A835" s="3244"/>
      <c r="B835" s="3244"/>
      <c r="C835" s="3244"/>
      <c r="D835" s="3244"/>
      <c r="E835" s="3244"/>
      <c r="F835" s="3244"/>
      <c r="G835" s="3244"/>
      <c r="H835" s="3328"/>
      <c r="I835" s="3244"/>
      <c r="J835" s="3244"/>
      <c r="K835" s="3244"/>
      <c r="L835" s="3244"/>
      <c r="M835" s="3244"/>
      <c r="N835" s="3244"/>
      <c r="O835" s="3244"/>
      <c r="P835" s="3244"/>
      <c r="Q835" s="3244"/>
      <c r="R835" s="3244"/>
      <c r="S835" s="3244"/>
      <c r="T835" s="3244"/>
      <c r="U835" s="3244"/>
      <c r="V835" s="3244"/>
      <c r="W835" s="3244"/>
    </row>
    <row r="836" spans="1:23" ht="15.75" customHeight="1">
      <c r="A836" s="3244"/>
      <c r="B836" s="3244"/>
      <c r="C836" s="3244"/>
      <c r="D836" s="3244"/>
      <c r="E836" s="3244"/>
      <c r="F836" s="3244"/>
      <c r="G836" s="3244"/>
      <c r="H836" s="3328"/>
      <c r="I836" s="3244"/>
      <c r="J836" s="3244"/>
      <c r="K836" s="3244"/>
      <c r="L836" s="3244"/>
      <c r="M836" s="3244"/>
      <c r="N836" s="3244"/>
      <c r="O836" s="3244"/>
      <c r="P836" s="3244"/>
      <c r="Q836" s="3244"/>
      <c r="R836" s="3244"/>
      <c r="S836" s="3244"/>
      <c r="T836" s="3244"/>
      <c r="U836" s="3244"/>
      <c r="V836" s="3244"/>
      <c r="W836" s="3244"/>
    </row>
    <row r="837" spans="1:23" ht="15.75" customHeight="1">
      <c r="A837" s="3244"/>
      <c r="B837" s="3244"/>
      <c r="C837" s="3244"/>
      <c r="D837" s="3244"/>
      <c r="E837" s="3244"/>
      <c r="F837" s="3244"/>
      <c r="G837" s="3244"/>
      <c r="H837" s="3328"/>
      <c r="I837" s="3244"/>
      <c r="J837" s="3244"/>
      <c r="K837" s="3244"/>
      <c r="L837" s="3244"/>
      <c r="M837" s="3244"/>
      <c r="N837" s="3244"/>
      <c r="O837" s="3244"/>
      <c r="P837" s="3244"/>
      <c r="Q837" s="3244"/>
      <c r="R837" s="3244"/>
      <c r="S837" s="3244"/>
      <c r="T837" s="3244"/>
      <c r="U837" s="3244"/>
      <c r="V837" s="3244"/>
      <c r="W837" s="3244"/>
    </row>
    <row r="838" spans="1:23" ht="15.75" customHeight="1">
      <c r="A838" s="3244"/>
      <c r="B838" s="3244"/>
      <c r="C838" s="3244"/>
      <c r="D838" s="3244"/>
      <c r="E838" s="3244"/>
      <c r="F838" s="3244"/>
      <c r="G838" s="3244"/>
      <c r="H838" s="3328"/>
      <c r="I838" s="3244"/>
      <c r="J838" s="3244"/>
      <c r="K838" s="3244"/>
      <c r="L838" s="3244"/>
      <c r="M838" s="3244"/>
      <c r="N838" s="3244"/>
      <c r="O838" s="3244"/>
      <c r="P838" s="3244"/>
      <c r="Q838" s="3244"/>
      <c r="R838" s="3244"/>
      <c r="S838" s="3244"/>
      <c r="T838" s="3244"/>
      <c r="U838" s="3244"/>
      <c r="V838" s="3244"/>
      <c r="W838" s="3244"/>
    </row>
    <row r="839" spans="1:23" ht="15.75" customHeight="1">
      <c r="A839" s="3244"/>
      <c r="B839" s="3244"/>
      <c r="C839" s="3244"/>
      <c r="D839" s="3244"/>
      <c r="E839" s="3244"/>
      <c r="F839" s="3244"/>
      <c r="G839" s="3244"/>
      <c r="H839" s="3328"/>
      <c r="I839" s="3244"/>
      <c r="J839" s="3244"/>
      <c r="K839" s="3244"/>
      <c r="L839" s="3244"/>
      <c r="M839" s="3244"/>
      <c r="N839" s="3244"/>
      <c r="O839" s="3244"/>
      <c r="P839" s="3244"/>
      <c r="Q839" s="3244"/>
      <c r="R839" s="3244"/>
      <c r="S839" s="3244"/>
      <c r="T839" s="3244"/>
      <c r="U839" s="3244"/>
      <c r="V839" s="3244"/>
      <c r="W839" s="3244"/>
    </row>
    <row r="840" spans="1:23" ht="15.75" customHeight="1">
      <c r="A840" s="3244"/>
      <c r="B840" s="3244"/>
      <c r="C840" s="3244"/>
      <c r="D840" s="3244"/>
      <c r="E840" s="3244"/>
      <c r="F840" s="3244"/>
      <c r="G840" s="3244"/>
      <c r="H840" s="3328"/>
      <c r="I840" s="3244"/>
      <c r="J840" s="3244"/>
      <c r="K840" s="3244"/>
      <c r="L840" s="3244"/>
      <c r="M840" s="3244"/>
      <c r="N840" s="3244"/>
      <c r="O840" s="3244"/>
      <c r="P840" s="3244"/>
      <c r="Q840" s="3244"/>
      <c r="R840" s="3244"/>
      <c r="S840" s="3244"/>
      <c r="T840" s="3244"/>
      <c r="U840" s="3244"/>
      <c r="V840" s="3244"/>
      <c r="W840" s="3244"/>
    </row>
    <row r="841" spans="1:23" ht="15.75" customHeight="1">
      <c r="A841" s="3244"/>
      <c r="B841" s="3244"/>
      <c r="C841" s="3244"/>
      <c r="D841" s="3244"/>
      <c r="E841" s="3244"/>
      <c r="F841" s="3244"/>
      <c r="G841" s="3244"/>
      <c r="H841" s="3328"/>
      <c r="I841" s="3244"/>
      <c r="J841" s="3244"/>
      <c r="K841" s="3244"/>
      <c r="L841" s="3244"/>
      <c r="M841" s="3244"/>
      <c r="N841" s="3244"/>
      <c r="O841" s="3244"/>
      <c r="P841" s="3244"/>
      <c r="Q841" s="3244"/>
      <c r="R841" s="3244"/>
      <c r="S841" s="3244"/>
      <c r="T841" s="3244"/>
      <c r="U841" s="3244"/>
      <c r="V841" s="3244"/>
      <c r="W841" s="3244"/>
    </row>
    <row r="842" spans="1:23" ht="15.75" customHeight="1">
      <c r="A842" s="3244"/>
      <c r="B842" s="3244"/>
      <c r="C842" s="3244"/>
      <c r="D842" s="3244"/>
      <c r="E842" s="3244"/>
      <c r="F842" s="3244"/>
      <c r="G842" s="3244"/>
      <c r="H842" s="3328"/>
      <c r="I842" s="3244"/>
      <c r="J842" s="3244"/>
      <c r="K842" s="3244"/>
      <c r="L842" s="3244"/>
      <c r="M842" s="3244"/>
      <c r="N842" s="3244"/>
      <c r="O842" s="3244"/>
      <c r="P842" s="3244"/>
      <c r="Q842" s="3244"/>
      <c r="R842" s="3244"/>
      <c r="S842" s="3244"/>
      <c r="T842" s="3244"/>
      <c r="U842" s="3244"/>
      <c r="V842" s="3244"/>
      <c r="W842" s="3244"/>
    </row>
    <row r="843" spans="1:23" ht="15.75" customHeight="1">
      <c r="A843" s="3244"/>
      <c r="B843" s="3244"/>
      <c r="C843" s="3244"/>
      <c r="D843" s="3244"/>
      <c r="E843" s="3244"/>
      <c r="F843" s="3244"/>
      <c r="G843" s="3244"/>
      <c r="H843" s="3328"/>
      <c r="I843" s="3244"/>
      <c r="J843" s="3244"/>
      <c r="K843" s="3244"/>
      <c r="L843" s="3244"/>
      <c r="M843" s="3244"/>
      <c r="N843" s="3244"/>
      <c r="O843" s="3244"/>
      <c r="P843" s="3244"/>
      <c r="Q843" s="3244"/>
      <c r="R843" s="3244"/>
      <c r="S843" s="3244"/>
      <c r="T843" s="3244"/>
      <c r="U843" s="3244"/>
      <c r="V843" s="3244"/>
      <c r="W843" s="3244"/>
    </row>
    <row r="844" spans="1:23" ht="15.75" customHeight="1">
      <c r="A844" s="3244"/>
      <c r="B844" s="3244"/>
      <c r="C844" s="3244"/>
      <c r="D844" s="3244"/>
      <c r="E844" s="3244"/>
      <c r="F844" s="3244"/>
      <c r="G844" s="3244"/>
      <c r="H844" s="3328"/>
      <c r="I844" s="3244"/>
      <c r="J844" s="3244"/>
      <c r="K844" s="3244"/>
      <c r="L844" s="3244"/>
      <c r="M844" s="3244"/>
      <c r="N844" s="3244"/>
      <c r="O844" s="3244"/>
      <c r="P844" s="3244"/>
      <c r="Q844" s="3244"/>
      <c r="R844" s="3244"/>
      <c r="S844" s="3244"/>
      <c r="T844" s="3244"/>
      <c r="U844" s="3244"/>
      <c r="V844" s="3244"/>
      <c r="W844" s="3244"/>
    </row>
    <row r="845" spans="1:23" ht="15.75" customHeight="1">
      <c r="A845" s="3244"/>
      <c r="B845" s="3244"/>
      <c r="C845" s="3244"/>
      <c r="D845" s="3244"/>
      <c r="E845" s="3244"/>
      <c r="F845" s="3244"/>
      <c r="G845" s="3244"/>
      <c r="H845" s="3328"/>
      <c r="I845" s="3244"/>
      <c r="J845" s="3244"/>
      <c r="K845" s="3244"/>
      <c r="L845" s="3244"/>
      <c r="M845" s="3244"/>
      <c r="N845" s="3244"/>
      <c r="O845" s="3244"/>
      <c r="P845" s="3244"/>
      <c r="Q845" s="3244"/>
      <c r="R845" s="3244"/>
      <c r="S845" s="3244"/>
      <c r="T845" s="3244"/>
      <c r="U845" s="3244"/>
      <c r="V845" s="3244"/>
      <c r="W845" s="3244"/>
    </row>
    <row r="846" spans="1:23" ht="15.75" customHeight="1">
      <c r="A846" s="3244"/>
      <c r="B846" s="3244"/>
      <c r="C846" s="3244"/>
      <c r="D846" s="3244"/>
      <c r="E846" s="3244"/>
      <c r="F846" s="3244"/>
      <c r="G846" s="3244"/>
      <c r="H846" s="3328"/>
      <c r="I846" s="3244"/>
      <c r="J846" s="3244"/>
      <c r="K846" s="3244"/>
      <c r="L846" s="3244"/>
      <c r="M846" s="3244"/>
      <c r="N846" s="3244"/>
      <c r="O846" s="3244"/>
      <c r="P846" s="3244"/>
      <c r="Q846" s="3244"/>
      <c r="R846" s="3244"/>
      <c r="S846" s="3244"/>
      <c r="T846" s="3244"/>
      <c r="U846" s="3244"/>
      <c r="V846" s="3244"/>
      <c r="W846" s="3244"/>
    </row>
    <row r="847" spans="1:23" ht="15.75" customHeight="1">
      <c r="A847" s="3244"/>
      <c r="B847" s="3244"/>
      <c r="C847" s="3244"/>
      <c r="D847" s="3244"/>
      <c r="E847" s="3244"/>
      <c r="F847" s="3244"/>
      <c r="G847" s="3244"/>
      <c r="H847" s="3328"/>
      <c r="I847" s="3244"/>
      <c r="J847" s="3244"/>
      <c r="K847" s="3244"/>
      <c r="L847" s="3244"/>
      <c r="M847" s="3244"/>
      <c r="N847" s="3244"/>
      <c r="O847" s="3244"/>
      <c r="P847" s="3244"/>
      <c r="Q847" s="3244"/>
      <c r="R847" s="3244"/>
      <c r="S847" s="3244"/>
      <c r="T847" s="3244"/>
      <c r="U847" s="3244"/>
      <c r="V847" s="3244"/>
      <c r="W847" s="3244"/>
    </row>
    <row r="848" spans="1:23" ht="15.75" customHeight="1">
      <c r="A848" s="3244"/>
      <c r="B848" s="3244"/>
      <c r="C848" s="3244"/>
      <c r="D848" s="3244"/>
      <c r="E848" s="3244"/>
      <c r="F848" s="3244"/>
      <c r="G848" s="3244"/>
      <c r="H848" s="3328"/>
      <c r="I848" s="3244"/>
      <c r="J848" s="3244"/>
      <c r="K848" s="3244"/>
      <c r="L848" s="3244"/>
      <c r="M848" s="3244"/>
      <c r="N848" s="3244"/>
      <c r="O848" s="3244"/>
      <c r="P848" s="3244"/>
      <c r="Q848" s="3244"/>
      <c r="R848" s="3244"/>
      <c r="S848" s="3244"/>
      <c r="T848" s="3244"/>
      <c r="U848" s="3244"/>
      <c r="V848" s="3244"/>
      <c r="W848" s="3244"/>
    </row>
    <row r="849" spans="1:23" ht="15.75" customHeight="1">
      <c r="A849" s="3244"/>
      <c r="B849" s="3244"/>
      <c r="C849" s="3244"/>
      <c r="D849" s="3244"/>
      <c r="E849" s="3244"/>
      <c r="F849" s="3244"/>
      <c r="G849" s="3244"/>
      <c r="H849" s="3328"/>
      <c r="I849" s="3244"/>
      <c r="J849" s="3244"/>
      <c r="K849" s="3244"/>
      <c r="L849" s="3244"/>
      <c r="M849" s="3244"/>
      <c r="N849" s="3244"/>
      <c r="O849" s="3244"/>
      <c r="P849" s="3244"/>
      <c r="Q849" s="3244"/>
      <c r="R849" s="3244"/>
      <c r="S849" s="3244"/>
      <c r="T849" s="3244"/>
      <c r="U849" s="3244"/>
      <c r="V849" s="3244"/>
      <c r="W849" s="3244"/>
    </row>
    <row r="850" spans="1:23" ht="15.75" customHeight="1">
      <c r="A850" s="3244"/>
      <c r="B850" s="3244"/>
      <c r="C850" s="3244"/>
      <c r="D850" s="3244"/>
      <c r="E850" s="3244"/>
      <c r="F850" s="3244"/>
      <c r="G850" s="3244"/>
      <c r="H850" s="3328"/>
      <c r="I850" s="3244"/>
      <c r="J850" s="3244"/>
      <c r="K850" s="3244"/>
      <c r="L850" s="3244"/>
      <c r="M850" s="3244"/>
      <c r="N850" s="3244"/>
      <c r="O850" s="3244"/>
      <c r="P850" s="3244"/>
      <c r="Q850" s="3244"/>
      <c r="R850" s="3244"/>
      <c r="S850" s="3244"/>
      <c r="T850" s="3244"/>
      <c r="U850" s="3244"/>
      <c r="V850" s="3244"/>
      <c r="W850" s="3244"/>
    </row>
    <row r="851" spans="1:23" ht="15.75" customHeight="1">
      <c r="A851" s="3244"/>
      <c r="B851" s="3244"/>
      <c r="C851" s="3244"/>
      <c r="D851" s="3244"/>
      <c r="E851" s="3244"/>
      <c r="F851" s="3244"/>
      <c r="G851" s="3244"/>
      <c r="H851" s="3328"/>
      <c r="I851" s="3244"/>
      <c r="J851" s="3244"/>
      <c r="K851" s="3244"/>
      <c r="L851" s="3244"/>
      <c r="M851" s="3244"/>
      <c r="N851" s="3244"/>
      <c r="O851" s="3244"/>
      <c r="P851" s="3244"/>
      <c r="Q851" s="3244"/>
      <c r="R851" s="3244"/>
      <c r="S851" s="3244"/>
      <c r="T851" s="3244"/>
      <c r="U851" s="3244"/>
      <c r="V851" s="3244"/>
      <c r="W851" s="3244"/>
    </row>
    <row r="852" spans="1:23" ht="15.75" customHeight="1">
      <c r="A852" s="3244"/>
      <c r="B852" s="3244"/>
      <c r="C852" s="3244"/>
      <c r="D852" s="3244"/>
      <c r="E852" s="3244"/>
      <c r="F852" s="3244"/>
      <c r="G852" s="3244"/>
      <c r="H852" s="3328"/>
      <c r="I852" s="3244"/>
      <c r="J852" s="3244"/>
      <c r="K852" s="3244"/>
      <c r="L852" s="3244"/>
      <c r="M852" s="3244"/>
      <c r="N852" s="3244"/>
      <c r="O852" s="3244"/>
      <c r="P852" s="3244"/>
      <c r="Q852" s="3244"/>
      <c r="R852" s="3244"/>
      <c r="S852" s="3244"/>
      <c r="T852" s="3244"/>
      <c r="U852" s="3244"/>
      <c r="V852" s="3244"/>
      <c r="W852" s="3244"/>
    </row>
    <row r="853" spans="1:23" ht="15.75" customHeight="1">
      <c r="A853" s="3244"/>
      <c r="B853" s="3244"/>
      <c r="C853" s="3244"/>
      <c r="D853" s="3244"/>
      <c r="E853" s="3244"/>
      <c r="F853" s="3244"/>
      <c r="G853" s="3244"/>
      <c r="H853" s="3328"/>
      <c r="I853" s="3244"/>
      <c r="J853" s="3244"/>
      <c r="K853" s="3244"/>
      <c r="L853" s="3244"/>
      <c r="M853" s="3244"/>
      <c r="N853" s="3244"/>
      <c r="O853" s="3244"/>
      <c r="P853" s="3244"/>
      <c r="Q853" s="3244"/>
      <c r="R853" s="3244"/>
      <c r="S853" s="3244"/>
      <c r="T853" s="3244"/>
      <c r="U853" s="3244"/>
      <c r="V853" s="3244"/>
      <c r="W853" s="3244"/>
    </row>
    <row r="854" spans="1:23" ht="15.75" customHeight="1">
      <c r="A854" s="3244"/>
      <c r="B854" s="3244"/>
      <c r="C854" s="3244"/>
      <c r="D854" s="3244"/>
      <c r="E854" s="3244"/>
      <c r="F854" s="3244"/>
      <c r="G854" s="3244"/>
      <c r="H854" s="3328"/>
      <c r="I854" s="3244"/>
      <c r="J854" s="3244"/>
      <c r="K854" s="3244"/>
      <c r="L854" s="3244"/>
      <c r="M854" s="3244"/>
      <c r="N854" s="3244"/>
      <c r="O854" s="3244"/>
      <c r="P854" s="3244"/>
      <c r="Q854" s="3244"/>
      <c r="R854" s="3244"/>
      <c r="S854" s="3244"/>
      <c r="T854" s="3244"/>
      <c r="U854" s="3244"/>
      <c r="V854" s="3244"/>
      <c r="W854" s="3244"/>
    </row>
    <row r="855" spans="1:23" ht="15.75" customHeight="1">
      <c r="A855" s="3244"/>
      <c r="B855" s="3244"/>
      <c r="C855" s="3244"/>
      <c r="D855" s="3244"/>
      <c r="E855" s="3244"/>
      <c r="F855" s="3244"/>
      <c r="G855" s="3244"/>
      <c r="H855" s="3328"/>
      <c r="I855" s="3244"/>
      <c r="J855" s="3244"/>
      <c r="K855" s="3244"/>
      <c r="L855" s="3244"/>
      <c r="M855" s="3244"/>
      <c r="N855" s="3244"/>
      <c r="O855" s="3244"/>
      <c r="P855" s="3244"/>
      <c r="Q855" s="3244"/>
      <c r="R855" s="3244"/>
      <c r="S855" s="3244"/>
      <c r="T855" s="3244"/>
      <c r="U855" s="3244"/>
      <c r="V855" s="3244"/>
      <c r="W855" s="3244"/>
    </row>
    <row r="856" spans="1:23" ht="15.75" customHeight="1">
      <c r="A856" s="3244"/>
      <c r="B856" s="3244"/>
      <c r="C856" s="3244"/>
      <c r="D856" s="3244"/>
      <c r="E856" s="3244"/>
      <c r="F856" s="3244"/>
      <c r="G856" s="3244"/>
      <c r="H856" s="3328"/>
      <c r="I856" s="3244"/>
      <c r="J856" s="3244"/>
      <c r="K856" s="3244"/>
      <c r="L856" s="3244"/>
      <c r="M856" s="3244"/>
      <c r="N856" s="3244"/>
      <c r="O856" s="3244"/>
      <c r="P856" s="3244"/>
      <c r="Q856" s="3244"/>
      <c r="R856" s="3244"/>
      <c r="S856" s="3244"/>
      <c r="T856" s="3244"/>
      <c r="U856" s="3244"/>
      <c r="V856" s="3244"/>
      <c r="W856" s="3244"/>
    </row>
    <row r="857" spans="1:23" ht="15.75" customHeight="1">
      <c r="A857" s="3244"/>
      <c r="B857" s="3244"/>
      <c r="C857" s="3244"/>
      <c r="D857" s="3244"/>
      <c r="E857" s="3244"/>
      <c r="F857" s="3244"/>
      <c r="G857" s="3244"/>
      <c r="H857" s="3328"/>
      <c r="I857" s="3244"/>
      <c r="J857" s="3244"/>
      <c r="K857" s="3244"/>
      <c r="L857" s="3244"/>
      <c r="M857" s="3244"/>
      <c r="N857" s="3244"/>
      <c r="O857" s="3244"/>
      <c r="P857" s="3244"/>
      <c r="Q857" s="3244"/>
      <c r="R857" s="3244"/>
      <c r="S857" s="3244"/>
      <c r="T857" s="3244"/>
      <c r="U857" s="3244"/>
      <c r="V857" s="3244"/>
      <c r="W857" s="3244"/>
    </row>
    <row r="858" spans="1:23" ht="15.75" customHeight="1">
      <c r="A858" s="3244"/>
      <c r="B858" s="3244"/>
      <c r="C858" s="3244"/>
      <c r="D858" s="3244"/>
      <c r="E858" s="3244"/>
      <c r="F858" s="3244"/>
      <c r="G858" s="3244"/>
      <c r="H858" s="3328"/>
      <c r="I858" s="3244"/>
      <c r="J858" s="3244"/>
      <c r="K858" s="3244"/>
      <c r="L858" s="3244"/>
      <c r="M858" s="3244"/>
      <c r="N858" s="3244"/>
      <c r="O858" s="3244"/>
      <c r="P858" s="3244"/>
      <c r="Q858" s="3244"/>
      <c r="R858" s="3244"/>
      <c r="S858" s="3244"/>
      <c r="T858" s="3244"/>
      <c r="U858" s="3244"/>
      <c r="V858" s="3244"/>
      <c r="W858" s="3244"/>
    </row>
    <row r="859" spans="1:23" ht="15.75" customHeight="1">
      <c r="A859" s="3244"/>
      <c r="B859" s="3244"/>
      <c r="C859" s="3244"/>
      <c r="D859" s="3244"/>
      <c r="E859" s="3244"/>
      <c r="F859" s="3244"/>
      <c r="G859" s="3244"/>
      <c r="H859" s="3328"/>
      <c r="I859" s="3244"/>
      <c r="J859" s="3244"/>
      <c r="K859" s="3244"/>
      <c r="L859" s="3244"/>
      <c r="M859" s="3244"/>
      <c r="N859" s="3244"/>
      <c r="O859" s="3244"/>
      <c r="P859" s="3244"/>
      <c r="Q859" s="3244"/>
      <c r="R859" s="3244"/>
      <c r="S859" s="3244"/>
      <c r="T859" s="3244"/>
      <c r="U859" s="3244"/>
      <c r="V859" s="3244"/>
      <c r="W859" s="3244"/>
    </row>
    <row r="860" spans="1:23" ht="15.75" customHeight="1">
      <c r="A860" s="3244"/>
      <c r="B860" s="3244"/>
      <c r="C860" s="3244"/>
      <c r="D860" s="3244"/>
      <c r="E860" s="3244"/>
      <c r="F860" s="3244"/>
      <c r="G860" s="3244"/>
      <c r="H860" s="3328"/>
      <c r="I860" s="3244"/>
      <c r="J860" s="3244"/>
      <c r="K860" s="3244"/>
      <c r="L860" s="3244"/>
      <c r="M860" s="3244"/>
      <c r="N860" s="3244"/>
      <c r="O860" s="3244"/>
      <c r="P860" s="3244"/>
      <c r="Q860" s="3244"/>
      <c r="R860" s="3244"/>
      <c r="S860" s="3244"/>
      <c r="T860" s="3244"/>
      <c r="U860" s="3244"/>
      <c r="V860" s="3244"/>
      <c r="W860" s="3244"/>
    </row>
    <row r="861" spans="1:23" ht="15.75" customHeight="1">
      <c r="A861" s="3244"/>
      <c r="B861" s="3244"/>
      <c r="C861" s="3244"/>
      <c r="D861" s="3244"/>
      <c r="E861" s="3244"/>
      <c r="F861" s="3244"/>
      <c r="G861" s="3244"/>
      <c r="H861" s="3328"/>
      <c r="I861" s="3244"/>
      <c r="J861" s="3244"/>
      <c r="K861" s="3244"/>
      <c r="L861" s="3244"/>
      <c r="M861" s="3244"/>
      <c r="N861" s="3244"/>
      <c r="O861" s="3244"/>
      <c r="P861" s="3244"/>
      <c r="Q861" s="3244"/>
      <c r="R861" s="3244"/>
      <c r="S861" s="3244"/>
      <c r="T861" s="3244"/>
      <c r="U861" s="3244"/>
      <c r="V861" s="3244"/>
      <c r="W861" s="3244"/>
    </row>
    <row r="862" spans="1:23" ht="15.75" customHeight="1">
      <c r="A862" s="3244"/>
      <c r="B862" s="3244"/>
      <c r="C862" s="3244"/>
      <c r="D862" s="3244"/>
      <c r="E862" s="3244"/>
      <c r="F862" s="3244"/>
      <c r="G862" s="3244"/>
      <c r="H862" s="3328"/>
      <c r="I862" s="3244"/>
      <c r="J862" s="3244"/>
      <c r="K862" s="3244"/>
      <c r="L862" s="3244"/>
      <c r="M862" s="3244"/>
      <c r="N862" s="3244"/>
      <c r="O862" s="3244"/>
      <c r="P862" s="3244"/>
      <c r="Q862" s="3244"/>
      <c r="R862" s="3244"/>
      <c r="S862" s="3244"/>
      <c r="T862" s="3244"/>
      <c r="U862" s="3244"/>
      <c r="V862" s="3244"/>
      <c r="W862" s="3244"/>
    </row>
    <row r="863" spans="1:23" ht="15.75" customHeight="1">
      <c r="A863" s="3244"/>
      <c r="B863" s="3244"/>
      <c r="C863" s="3244"/>
      <c r="D863" s="3244"/>
      <c r="E863" s="3244"/>
      <c r="F863" s="3244"/>
      <c r="G863" s="3244"/>
      <c r="H863" s="3328"/>
      <c r="I863" s="3244"/>
      <c r="J863" s="3244"/>
      <c r="K863" s="3244"/>
      <c r="L863" s="3244"/>
      <c r="M863" s="3244"/>
      <c r="N863" s="3244"/>
      <c r="O863" s="3244"/>
      <c r="P863" s="3244"/>
      <c r="Q863" s="3244"/>
      <c r="R863" s="3244"/>
      <c r="S863" s="3244"/>
      <c r="T863" s="3244"/>
      <c r="U863" s="3244"/>
      <c r="V863" s="3244"/>
      <c r="W863" s="3244"/>
    </row>
    <row r="864" spans="1:23" ht="15.75" customHeight="1">
      <c r="A864" s="3244"/>
      <c r="B864" s="3244"/>
      <c r="C864" s="3244"/>
      <c r="D864" s="3244"/>
      <c r="E864" s="3244"/>
      <c r="F864" s="3244"/>
      <c r="G864" s="3244"/>
      <c r="H864" s="3328"/>
      <c r="I864" s="3244"/>
      <c r="J864" s="3244"/>
      <c r="K864" s="3244"/>
      <c r="L864" s="3244"/>
      <c r="M864" s="3244"/>
      <c r="N864" s="3244"/>
      <c r="O864" s="3244"/>
      <c r="P864" s="3244"/>
      <c r="Q864" s="3244"/>
      <c r="R864" s="3244"/>
      <c r="S864" s="3244"/>
      <c r="T864" s="3244"/>
      <c r="U864" s="3244"/>
      <c r="V864" s="3244"/>
      <c r="W864" s="3244"/>
    </row>
    <row r="865" spans="1:23" ht="15.75" customHeight="1">
      <c r="A865" s="3244"/>
      <c r="B865" s="3244"/>
      <c r="C865" s="3244"/>
      <c r="D865" s="3244"/>
      <c r="E865" s="3244"/>
      <c r="F865" s="3244"/>
      <c r="G865" s="3244"/>
      <c r="H865" s="3328"/>
      <c r="I865" s="3244"/>
      <c r="J865" s="3244"/>
      <c r="K865" s="3244"/>
      <c r="L865" s="3244"/>
      <c r="M865" s="3244"/>
      <c r="N865" s="3244"/>
      <c r="O865" s="3244"/>
      <c r="P865" s="3244"/>
      <c r="Q865" s="3244"/>
      <c r="R865" s="3244"/>
      <c r="S865" s="3244"/>
      <c r="T865" s="3244"/>
      <c r="U865" s="3244"/>
      <c r="V865" s="3244"/>
      <c r="W865" s="3244"/>
    </row>
    <row r="866" spans="1:23" ht="15.75" customHeight="1">
      <c r="A866" s="3244"/>
      <c r="B866" s="3244"/>
      <c r="C866" s="3244"/>
      <c r="D866" s="3244"/>
      <c r="E866" s="3244"/>
      <c r="F866" s="3244"/>
      <c r="G866" s="3244"/>
      <c r="H866" s="3328"/>
      <c r="I866" s="3244"/>
      <c r="J866" s="3244"/>
      <c r="K866" s="3244"/>
      <c r="L866" s="3244"/>
      <c r="M866" s="3244"/>
      <c r="N866" s="3244"/>
      <c r="O866" s="3244"/>
      <c r="P866" s="3244"/>
      <c r="Q866" s="3244"/>
      <c r="R866" s="3244"/>
      <c r="S866" s="3244"/>
      <c r="T866" s="3244"/>
      <c r="U866" s="3244"/>
      <c r="V866" s="3244"/>
      <c r="W866" s="3244"/>
    </row>
    <row r="867" spans="1:23" ht="15.75" customHeight="1">
      <c r="A867" s="3244"/>
      <c r="B867" s="3244"/>
      <c r="C867" s="3244"/>
      <c r="D867" s="3244"/>
      <c r="E867" s="3244"/>
      <c r="F867" s="3244"/>
      <c r="G867" s="3244"/>
      <c r="H867" s="3328"/>
      <c r="I867" s="3244"/>
      <c r="J867" s="3244"/>
      <c r="K867" s="3244"/>
      <c r="L867" s="3244"/>
      <c r="M867" s="3244"/>
      <c r="N867" s="3244"/>
      <c r="O867" s="3244"/>
      <c r="P867" s="3244"/>
      <c r="Q867" s="3244"/>
      <c r="R867" s="3244"/>
      <c r="S867" s="3244"/>
      <c r="T867" s="3244"/>
      <c r="U867" s="3244"/>
      <c r="V867" s="3244"/>
      <c r="W867" s="3244"/>
    </row>
    <row r="868" spans="1:23" ht="15.75" customHeight="1">
      <c r="A868" s="3244"/>
      <c r="B868" s="3244"/>
      <c r="C868" s="3244"/>
      <c r="D868" s="3244"/>
      <c r="E868" s="3244"/>
      <c r="F868" s="3244"/>
      <c r="G868" s="3244"/>
      <c r="H868" s="3328"/>
      <c r="I868" s="3244"/>
      <c r="J868" s="3244"/>
      <c r="K868" s="3244"/>
      <c r="L868" s="3244"/>
      <c r="M868" s="3244"/>
      <c r="N868" s="3244"/>
      <c r="O868" s="3244"/>
      <c r="P868" s="3244"/>
      <c r="Q868" s="3244"/>
      <c r="R868" s="3244"/>
      <c r="S868" s="3244"/>
      <c r="T868" s="3244"/>
      <c r="U868" s="3244"/>
      <c r="V868" s="3244"/>
      <c r="W868" s="3244"/>
    </row>
    <row r="869" spans="1:23" ht="15.75" customHeight="1">
      <c r="A869" s="3244"/>
      <c r="B869" s="3244"/>
      <c r="C869" s="3244"/>
      <c r="D869" s="3244"/>
      <c r="E869" s="3244"/>
      <c r="F869" s="3244"/>
      <c r="G869" s="3244"/>
      <c r="H869" s="3328"/>
      <c r="I869" s="3244"/>
      <c r="J869" s="3244"/>
      <c r="K869" s="3244"/>
      <c r="L869" s="3244"/>
      <c r="M869" s="3244"/>
      <c r="N869" s="3244"/>
      <c r="O869" s="3244"/>
      <c r="P869" s="3244"/>
      <c r="Q869" s="3244"/>
      <c r="R869" s="3244"/>
      <c r="S869" s="3244"/>
      <c r="T869" s="3244"/>
      <c r="U869" s="3244"/>
      <c r="V869" s="3244"/>
      <c r="W869" s="3244"/>
    </row>
    <row r="870" spans="1:23" ht="15.75" customHeight="1">
      <c r="A870" s="3244"/>
      <c r="B870" s="3244"/>
      <c r="C870" s="3244"/>
      <c r="D870" s="3244"/>
      <c r="E870" s="3244"/>
      <c r="F870" s="3244"/>
      <c r="G870" s="3244"/>
      <c r="H870" s="3328"/>
      <c r="I870" s="3244"/>
      <c r="J870" s="3244"/>
      <c r="K870" s="3244"/>
      <c r="L870" s="3244"/>
      <c r="M870" s="3244"/>
      <c r="N870" s="3244"/>
      <c r="O870" s="3244"/>
      <c r="P870" s="3244"/>
      <c r="Q870" s="3244"/>
      <c r="R870" s="3244"/>
      <c r="S870" s="3244"/>
      <c r="T870" s="3244"/>
      <c r="U870" s="3244"/>
      <c r="V870" s="3244"/>
      <c r="W870" s="3244"/>
    </row>
    <row r="871" spans="1:23" ht="15.75" customHeight="1">
      <c r="A871" s="3244"/>
      <c r="B871" s="3244"/>
      <c r="C871" s="3244"/>
      <c r="D871" s="3244"/>
      <c r="E871" s="3244"/>
      <c r="F871" s="3244"/>
      <c r="G871" s="3244"/>
      <c r="H871" s="3328"/>
      <c r="I871" s="3244"/>
      <c r="J871" s="3244"/>
      <c r="K871" s="3244"/>
      <c r="L871" s="3244"/>
      <c r="M871" s="3244"/>
      <c r="N871" s="3244"/>
      <c r="O871" s="3244"/>
      <c r="P871" s="3244"/>
      <c r="Q871" s="3244"/>
      <c r="R871" s="3244"/>
      <c r="S871" s="3244"/>
      <c r="T871" s="3244"/>
      <c r="U871" s="3244"/>
      <c r="V871" s="3244"/>
      <c r="W871" s="3244"/>
    </row>
    <row r="872" spans="1:23" ht="15.75" customHeight="1">
      <c r="A872" s="3244"/>
      <c r="B872" s="3244"/>
      <c r="C872" s="3244"/>
      <c r="D872" s="3244"/>
      <c r="E872" s="3244"/>
      <c r="F872" s="3244"/>
      <c r="G872" s="3244"/>
      <c r="H872" s="3328"/>
      <c r="I872" s="3244"/>
      <c r="J872" s="3244"/>
      <c r="K872" s="3244"/>
      <c r="L872" s="3244"/>
      <c r="M872" s="3244"/>
      <c r="N872" s="3244"/>
      <c r="O872" s="3244"/>
      <c r="P872" s="3244"/>
      <c r="Q872" s="3244"/>
      <c r="R872" s="3244"/>
      <c r="S872" s="3244"/>
      <c r="T872" s="3244"/>
      <c r="U872" s="3244"/>
      <c r="V872" s="3244"/>
      <c r="W872" s="3244"/>
    </row>
    <row r="873" spans="1:23" ht="15.75" customHeight="1">
      <c r="A873" s="3244"/>
      <c r="B873" s="3244"/>
      <c r="C873" s="3244"/>
      <c r="D873" s="3244"/>
      <c r="E873" s="3244"/>
      <c r="F873" s="3244"/>
      <c r="G873" s="3244"/>
      <c r="H873" s="3328"/>
      <c r="I873" s="3244"/>
      <c r="J873" s="3244"/>
      <c r="K873" s="3244"/>
      <c r="L873" s="3244"/>
      <c r="M873" s="3244"/>
      <c r="N873" s="3244"/>
      <c r="O873" s="3244"/>
      <c r="P873" s="3244"/>
      <c r="Q873" s="3244"/>
      <c r="R873" s="3244"/>
      <c r="S873" s="3244"/>
      <c r="T873" s="3244"/>
      <c r="U873" s="3244"/>
      <c r="V873" s="3244"/>
      <c r="W873" s="3244"/>
    </row>
    <row r="874" spans="1:23" ht="15.75" customHeight="1">
      <c r="A874" s="3244"/>
      <c r="B874" s="3244"/>
      <c r="C874" s="3244"/>
      <c r="D874" s="3244"/>
      <c r="E874" s="3244"/>
      <c r="F874" s="3244"/>
      <c r="G874" s="3244"/>
      <c r="H874" s="3328"/>
      <c r="I874" s="3244"/>
      <c r="J874" s="3244"/>
      <c r="K874" s="3244"/>
      <c r="L874" s="3244"/>
      <c r="M874" s="3244"/>
      <c r="N874" s="3244"/>
      <c r="O874" s="3244"/>
      <c r="P874" s="3244"/>
      <c r="Q874" s="3244"/>
      <c r="R874" s="3244"/>
      <c r="S874" s="3244"/>
      <c r="T874" s="3244"/>
      <c r="U874" s="3244"/>
      <c r="V874" s="3244"/>
      <c r="W874" s="3244"/>
    </row>
    <row r="875" spans="1:23" ht="15.75" customHeight="1">
      <c r="A875" s="3244"/>
      <c r="B875" s="3244"/>
      <c r="C875" s="3244"/>
      <c r="D875" s="3244"/>
      <c r="E875" s="3244"/>
      <c r="F875" s="3244"/>
      <c r="G875" s="3244"/>
      <c r="H875" s="3328"/>
      <c r="I875" s="3244"/>
      <c r="J875" s="3244"/>
      <c r="K875" s="3244"/>
      <c r="L875" s="3244"/>
      <c r="M875" s="3244"/>
      <c r="N875" s="3244"/>
      <c r="O875" s="3244"/>
      <c r="P875" s="3244"/>
      <c r="Q875" s="3244"/>
      <c r="R875" s="3244"/>
      <c r="S875" s="3244"/>
      <c r="T875" s="3244"/>
      <c r="U875" s="3244"/>
      <c r="V875" s="3244"/>
      <c r="W875" s="3244"/>
    </row>
    <row r="876" spans="1:23" ht="15.75" customHeight="1">
      <c r="A876" s="3244"/>
      <c r="B876" s="3244"/>
      <c r="C876" s="3244"/>
      <c r="D876" s="3244"/>
      <c r="E876" s="3244"/>
      <c r="F876" s="3244"/>
      <c r="G876" s="3244"/>
      <c r="H876" s="3328"/>
      <c r="I876" s="3244"/>
      <c r="J876" s="3244"/>
      <c r="K876" s="3244"/>
      <c r="L876" s="3244"/>
      <c r="M876" s="3244"/>
      <c r="N876" s="3244"/>
      <c r="O876" s="3244"/>
      <c r="P876" s="3244"/>
      <c r="Q876" s="3244"/>
      <c r="R876" s="3244"/>
      <c r="S876" s="3244"/>
      <c r="T876" s="3244"/>
      <c r="U876" s="3244"/>
      <c r="V876" s="3244"/>
      <c r="W876" s="3244"/>
    </row>
    <row r="877" spans="1:23" ht="15.75" customHeight="1">
      <c r="A877" s="3244"/>
      <c r="B877" s="3244"/>
      <c r="C877" s="3244"/>
      <c r="D877" s="3244"/>
      <c r="E877" s="3244"/>
      <c r="F877" s="3244"/>
      <c r="G877" s="3244"/>
      <c r="H877" s="3328"/>
      <c r="I877" s="3244"/>
      <c r="J877" s="3244"/>
      <c r="K877" s="3244"/>
      <c r="L877" s="3244"/>
      <c r="M877" s="3244"/>
      <c r="N877" s="3244"/>
      <c r="O877" s="3244"/>
      <c r="P877" s="3244"/>
      <c r="Q877" s="3244"/>
      <c r="R877" s="3244"/>
      <c r="S877" s="3244"/>
      <c r="T877" s="3244"/>
      <c r="U877" s="3244"/>
      <c r="V877" s="3244"/>
      <c r="W877" s="3244"/>
    </row>
    <row r="878" spans="1:23" ht="15.75" customHeight="1">
      <c r="A878" s="3244"/>
      <c r="B878" s="3244"/>
      <c r="C878" s="3244"/>
      <c r="D878" s="3244"/>
      <c r="E878" s="3244"/>
      <c r="F878" s="3244"/>
      <c r="G878" s="3244"/>
      <c r="H878" s="3328"/>
      <c r="I878" s="3244"/>
      <c r="J878" s="3244"/>
      <c r="K878" s="3244"/>
      <c r="L878" s="3244"/>
      <c r="M878" s="3244"/>
      <c r="N878" s="3244"/>
      <c r="O878" s="3244"/>
      <c r="P878" s="3244"/>
      <c r="Q878" s="3244"/>
      <c r="R878" s="3244"/>
      <c r="S878" s="3244"/>
      <c r="T878" s="3244"/>
      <c r="U878" s="3244"/>
      <c r="V878" s="3244"/>
      <c r="W878" s="3244"/>
    </row>
    <row r="879" spans="1:23" ht="15.75" customHeight="1">
      <c r="A879" s="3244"/>
      <c r="B879" s="3244"/>
      <c r="C879" s="3244"/>
      <c r="D879" s="3244"/>
      <c r="E879" s="3244"/>
      <c r="F879" s="3244"/>
      <c r="G879" s="3244"/>
      <c r="H879" s="3328"/>
      <c r="I879" s="3244"/>
      <c r="J879" s="3244"/>
      <c r="K879" s="3244"/>
      <c r="L879" s="3244"/>
      <c r="M879" s="3244"/>
      <c r="N879" s="3244"/>
      <c r="O879" s="3244"/>
      <c r="P879" s="3244"/>
      <c r="Q879" s="3244"/>
      <c r="R879" s="3244"/>
      <c r="S879" s="3244"/>
      <c r="T879" s="3244"/>
      <c r="U879" s="3244"/>
      <c r="V879" s="3244"/>
      <c r="W879" s="3244"/>
    </row>
    <row r="880" spans="1:23" ht="15.75" customHeight="1">
      <c r="A880" s="3244"/>
      <c r="B880" s="3244"/>
      <c r="C880" s="3244"/>
      <c r="D880" s="3244"/>
      <c r="E880" s="3244"/>
      <c r="F880" s="3244"/>
      <c r="G880" s="3244"/>
      <c r="H880" s="3328"/>
      <c r="I880" s="3244"/>
      <c r="J880" s="3244"/>
      <c r="K880" s="3244"/>
      <c r="L880" s="3244"/>
      <c r="M880" s="3244"/>
      <c r="N880" s="3244"/>
      <c r="O880" s="3244"/>
      <c r="P880" s="3244"/>
      <c r="Q880" s="3244"/>
      <c r="R880" s="3244"/>
      <c r="S880" s="3244"/>
      <c r="T880" s="3244"/>
      <c r="U880" s="3244"/>
      <c r="V880" s="3244"/>
      <c r="W880" s="3244"/>
    </row>
    <row r="881" spans="1:23" ht="15.75" customHeight="1">
      <c r="A881" s="3244"/>
      <c r="B881" s="3244"/>
      <c r="C881" s="3244"/>
      <c r="D881" s="3244"/>
      <c r="E881" s="3244"/>
      <c r="F881" s="3244"/>
      <c r="G881" s="3244"/>
      <c r="H881" s="3328"/>
      <c r="I881" s="3244"/>
      <c r="J881" s="3244"/>
      <c r="K881" s="3244"/>
      <c r="L881" s="3244"/>
      <c r="M881" s="3244"/>
      <c r="N881" s="3244"/>
      <c r="O881" s="3244"/>
      <c r="P881" s="3244"/>
      <c r="Q881" s="3244"/>
      <c r="R881" s="3244"/>
      <c r="S881" s="3244"/>
      <c r="T881" s="3244"/>
      <c r="U881" s="3244"/>
      <c r="V881" s="3244"/>
      <c r="W881" s="3244"/>
    </row>
    <row r="882" spans="1:23" ht="15.75" customHeight="1">
      <c r="A882" s="3244"/>
      <c r="B882" s="3244"/>
      <c r="C882" s="3244"/>
      <c r="D882" s="3244"/>
      <c r="E882" s="3244"/>
      <c r="F882" s="3244"/>
      <c r="G882" s="3244"/>
      <c r="H882" s="3328"/>
      <c r="I882" s="3244"/>
      <c r="J882" s="3244"/>
      <c r="K882" s="3244"/>
      <c r="L882" s="3244"/>
      <c r="M882" s="3244"/>
      <c r="N882" s="3244"/>
      <c r="O882" s="3244"/>
      <c r="P882" s="3244"/>
      <c r="Q882" s="3244"/>
      <c r="R882" s="3244"/>
      <c r="S882" s="3244"/>
      <c r="T882" s="3244"/>
      <c r="U882" s="3244"/>
      <c r="V882" s="3244"/>
      <c r="W882" s="3244"/>
    </row>
    <row r="883" spans="1:23" ht="15.75" customHeight="1">
      <c r="A883" s="3244"/>
      <c r="B883" s="3244"/>
      <c r="C883" s="3244"/>
      <c r="D883" s="3244"/>
      <c r="E883" s="3244"/>
      <c r="F883" s="3244"/>
      <c r="G883" s="3244"/>
      <c r="H883" s="3328"/>
      <c r="I883" s="3244"/>
      <c r="J883" s="3244"/>
      <c r="K883" s="3244"/>
      <c r="L883" s="3244"/>
      <c r="M883" s="3244"/>
      <c r="N883" s="3244"/>
      <c r="O883" s="3244"/>
      <c r="P883" s="3244"/>
      <c r="Q883" s="3244"/>
      <c r="R883" s="3244"/>
      <c r="S883" s="3244"/>
      <c r="T883" s="3244"/>
      <c r="U883" s="3244"/>
      <c r="V883" s="3244"/>
      <c r="W883" s="3244"/>
    </row>
    <row r="884" spans="1:23" ht="15.75" customHeight="1">
      <c r="A884" s="3244"/>
      <c r="B884" s="3244"/>
      <c r="C884" s="3244"/>
      <c r="D884" s="3244"/>
      <c r="E884" s="3244"/>
      <c r="F884" s="3244"/>
      <c r="G884" s="3244"/>
      <c r="H884" s="3328"/>
      <c r="I884" s="3244"/>
      <c r="J884" s="3244"/>
      <c r="K884" s="3244"/>
      <c r="L884" s="3244"/>
      <c r="M884" s="3244"/>
      <c r="N884" s="3244"/>
      <c r="O884" s="3244"/>
      <c r="P884" s="3244"/>
      <c r="Q884" s="3244"/>
      <c r="R884" s="3244"/>
      <c r="S884" s="3244"/>
      <c r="T884" s="3244"/>
      <c r="U884" s="3244"/>
      <c r="V884" s="3244"/>
      <c r="W884" s="3244"/>
    </row>
    <row r="885" spans="1:23" ht="15.75" customHeight="1">
      <c r="A885" s="3244"/>
      <c r="B885" s="3244"/>
      <c r="C885" s="3244"/>
      <c r="D885" s="3244"/>
      <c r="E885" s="3244"/>
      <c r="F885" s="3244"/>
      <c r="G885" s="3244"/>
      <c r="H885" s="3328"/>
      <c r="I885" s="3244"/>
      <c r="J885" s="3244"/>
      <c r="K885" s="3244"/>
      <c r="L885" s="3244"/>
      <c r="M885" s="3244"/>
      <c r="N885" s="3244"/>
      <c r="O885" s="3244"/>
      <c r="P885" s="3244"/>
      <c r="Q885" s="3244"/>
      <c r="R885" s="3244"/>
      <c r="S885" s="3244"/>
      <c r="T885" s="3244"/>
      <c r="U885" s="3244"/>
      <c r="V885" s="3244"/>
      <c r="W885" s="3244"/>
    </row>
    <row r="886" spans="1:23" ht="15.75" customHeight="1">
      <c r="A886" s="3244"/>
      <c r="B886" s="3244"/>
      <c r="C886" s="3244"/>
      <c r="D886" s="3244"/>
      <c r="E886" s="3244"/>
      <c r="F886" s="3244"/>
      <c r="G886" s="3244"/>
      <c r="H886" s="3328"/>
      <c r="I886" s="3244"/>
      <c r="J886" s="3244"/>
      <c r="K886" s="3244"/>
      <c r="L886" s="3244"/>
      <c r="M886" s="3244"/>
      <c r="N886" s="3244"/>
      <c r="O886" s="3244"/>
      <c r="P886" s="3244"/>
      <c r="Q886" s="3244"/>
      <c r="R886" s="3244"/>
      <c r="S886" s="3244"/>
      <c r="T886" s="3244"/>
      <c r="U886" s="3244"/>
      <c r="V886" s="3244"/>
      <c r="W886" s="3244"/>
    </row>
    <row r="887" spans="1:23" ht="15.75" customHeight="1">
      <c r="A887" s="3244"/>
      <c r="B887" s="3244"/>
      <c r="C887" s="3244"/>
      <c r="D887" s="3244"/>
      <c r="E887" s="3244"/>
      <c r="F887" s="3244"/>
      <c r="G887" s="3244"/>
      <c r="H887" s="3328"/>
      <c r="I887" s="3244"/>
      <c r="J887" s="3244"/>
      <c r="K887" s="3244"/>
      <c r="L887" s="3244"/>
      <c r="M887" s="3244"/>
      <c r="N887" s="3244"/>
      <c r="O887" s="3244"/>
      <c r="P887" s="3244"/>
      <c r="Q887" s="3244"/>
      <c r="R887" s="3244"/>
      <c r="S887" s="3244"/>
      <c r="T887" s="3244"/>
      <c r="U887" s="3244"/>
      <c r="V887" s="3244"/>
      <c r="W887" s="3244"/>
    </row>
    <row r="888" spans="1:23" ht="15.75" customHeight="1">
      <c r="A888" s="3244"/>
      <c r="B888" s="3244"/>
      <c r="C888" s="3244"/>
      <c r="D888" s="3244"/>
      <c r="E888" s="3244"/>
      <c r="F888" s="3244"/>
      <c r="G888" s="3244"/>
      <c r="H888" s="3328"/>
      <c r="I888" s="3244"/>
      <c r="J888" s="3244"/>
      <c r="K888" s="3244"/>
      <c r="L888" s="3244"/>
      <c r="M888" s="3244"/>
      <c r="N888" s="3244"/>
      <c r="O888" s="3244"/>
      <c r="P888" s="3244"/>
      <c r="Q888" s="3244"/>
      <c r="R888" s="3244"/>
      <c r="S888" s="3244"/>
      <c r="T888" s="3244"/>
      <c r="U888" s="3244"/>
      <c r="V888" s="3244"/>
      <c r="W888" s="3244"/>
    </row>
    <row r="889" spans="1:23" ht="15.75" customHeight="1">
      <c r="A889" s="3244"/>
      <c r="B889" s="3244"/>
      <c r="C889" s="3244"/>
      <c r="D889" s="3244"/>
      <c r="E889" s="3244"/>
      <c r="F889" s="3244"/>
      <c r="G889" s="3244"/>
      <c r="H889" s="3328"/>
      <c r="I889" s="3244"/>
      <c r="J889" s="3244"/>
      <c r="K889" s="3244"/>
      <c r="L889" s="3244"/>
      <c r="M889" s="3244"/>
      <c r="N889" s="3244"/>
      <c r="O889" s="3244"/>
      <c r="P889" s="3244"/>
      <c r="Q889" s="3244"/>
      <c r="R889" s="3244"/>
      <c r="S889" s="3244"/>
      <c r="T889" s="3244"/>
      <c r="U889" s="3244"/>
      <c r="V889" s="3244"/>
      <c r="W889" s="3244"/>
    </row>
    <row r="890" spans="1:23" ht="15.75" customHeight="1">
      <c r="A890" s="3244"/>
      <c r="B890" s="3244"/>
      <c r="C890" s="3244"/>
      <c r="D890" s="3244"/>
      <c r="E890" s="3244"/>
      <c r="F890" s="3244"/>
      <c r="G890" s="3244"/>
      <c r="H890" s="3328"/>
      <c r="I890" s="3244"/>
      <c r="J890" s="3244"/>
      <c r="K890" s="3244"/>
      <c r="L890" s="3244"/>
      <c r="M890" s="3244"/>
      <c r="N890" s="3244"/>
      <c r="O890" s="3244"/>
      <c r="P890" s="3244"/>
      <c r="Q890" s="3244"/>
      <c r="R890" s="3244"/>
      <c r="S890" s="3244"/>
      <c r="T890" s="3244"/>
      <c r="U890" s="3244"/>
      <c r="V890" s="3244"/>
      <c r="W890" s="3244"/>
    </row>
    <row r="891" spans="1:23" ht="15.75" customHeight="1">
      <c r="A891" s="3244"/>
      <c r="B891" s="3244"/>
      <c r="C891" s="3244"/>
      <c r="D891" s="3244"/>
      <c r="E891" s="3244"/>
      <c r="F891" s="3244"/>
      <c r="G891" s="3244"/>
      <c r="H891" s="3328"/>
      <c r="I891" s="3244"/>
      <c r="J891" s="3244"/>
      <c r="K891" s="3244"/>
      <c r="L891" s="3244"/>
      <c r="M891" s="3244"/>
      <c r="N891" s="3244"/>
      <c r="O891" s="3244"/>
      <c r="P891" s="3244"/>
      <c r="Q891" s="3244"/>
      <c r="R891" s="3244"/>
      <c r="S891" s="3244"/>
      <c r="T891" s="3244"/>
      <c r="U891" s="3244"/>
      <c r="V891" s="3244"/>
      <c r="W891" s="3244"/>
    </row>
    <row r="892" spans="1:23" ht="15.75" customHeight="1">
      <c r="A892" s="3244"/>
      <c r="B892" s="3244"/>
      <c r="C892" s="3244"/>
      <c r="D892" s="3244"/>
      <c r="E892" s="3244"/>
      <c r="F892" s="3244"/>
      <c r="G892" s="3244"/>
      <c r="H892" s="3328"/>
      <c r="I892" s="3244"/>
      <c r="J892" s="3244"/>
      <c r="K892" s="3244"/>
      <c r="L892" s="3244"/>
      <c r="M892" s="3244"/>
      <c r="N892" s="3244"/>
      <c r="O892" s="3244"/>
      <c r="P892" s="3244"/>
      <c r="Q892" s="3244"/>
      <c r="R892" s="3244"/>
      <c r="S892" s="3244"/>
      <c r="T892" s="3244"/>
      <c r="U892" s="3244"/>
      <c r="V892" s="3244"/>
      <c r="W892" s="3244"/>
    </row>
    <row r="893" spans="1:23" ht="15.75" customHeight="1">
      <c r="A893" s="3244"/>
      <c r="B893" s="3244"/>
      <c r="C893" s="3244"/>
      <c r="D893" s="3244"/>
      <c r="E893" s="3244"/>
      <c r="F893" s="3244"/>
      <c r="G893" s="3244"/>
      <c r="H893" s="3328"/>
      <c r="I893" s="3244"/>
      <c r="J893" s="3244"/>
      <c r="K893" s="3244"/>
      <c r="L893" s="3244"/>
      <c r="M893" s="3244"/>
      <c r="N893" s="3244"/>
      <c r="O893" s="3244"/>
      <c r="P893" s="3244"/>
      <c r="Q893" s="3244"/>
      <c r="R893" s="3244"/>
      <c r="S893" s="3244"/>
      <c r="T893" s="3244"/>
      <c r="U893" s="3244"/>
      <c r="V893" s="3244"/>
      <c r="W893" s="3244"/>
    </row>
    <row r="894" spans="1:23" ht="15.75" customHeight="1">
      <c r="A894" s="3244"/>
      <c r="B894" s="3244"/>
      <c r="C894" s="3244"/>
      <c r="D894" s="3244"/>
      <c r="E894" s="3244"/>
      <c r="F894" s="3244"/>
      <c r="G894" s="3244"/>
      <c r="H894" s="3328"/>
      <c r="I894" s="3244"/>
      <c r="J894" s="3244"/>
      <c r="K894" s="3244"/>
      <c r="L894" s="3244"/>
      <c r="M894" s="3244"/>
      <c r="N894" s="3244"/>
      <c r="O894" s="3244"/>
      <c r="P894" s="3244"/>
      <c r="Q894" s="3244"/>
      <c r="R894" s="3244"/>
      <c r="S894" s="3244"/>
      <c r="T894" s="3244"/>
      <c r="U894" s="3244"/>
      <c r="V894" s="3244"/>
      <c r="W894" s="3244"/>
    </row>
    <row r="895" spans="1:23" ht="15.75" customHeight="1">
      <c r="A895" s="3244"/>
      <c r="B895" s="3244"/>
      <c r="C895" s="3244"/>
      <c r="D895" s="3244"/>
      <c r="E895" s="3244"/>
      <c r="F895" s="3244"/>
      <c r="G895" s="3244"/>
      <c r="H895" s="3328"/>
      <c r="I895" s="3244"/>
      <c r="J895" s="3244"/>
      <c r="K895" s="3244"/>
      <c r="L895" s="3244"/>
      <c r="M895" s="3244"/>
      <c r="N895" s="3244"/>
      <c r="O895" s="3244"/>
      <c r="P895" s="3244"/>
      <c r="Q895" s="3244"/>
      <c r="R895" s="3244"/>
      <c r="S895" s="3244"/>
      <c r="T895" s="3244"/>
      <c r="U895" s="3244"/>
      <c r="V895" s="3244"/>
      <c r="W895" s="3244"/>
    </row>
    <row r="896" spans="1:23" ht="15.75" customHeight="1">
      <c r="A896" s="3244"/>
      <c r="B896" s="3244"/>
      <c r="C896" s="3244"/>
      <c r="D896" s="3244"/>
      <c r="E896" s="3244"/>
      <c r="F896" s="3244"/>
      <c r="G896" s="3244"/>
      <c r="H896" s="3328"/>
      <c r="I896" s="3244"/>
      <c r="J896" s="3244"/>
      <c r="K896" s="3244"/>
      <c r="L896" s="3244"/>
      <c r="M896" s="3244"/>
      <c r="N896" s="3244"/>
      <c r="O896" s="3244"/>
      <c r="P896" s="3244"/>
      <c r="Q896" s="3244"/>
      <c r="R896" s="3244"/>
      <c r="S896" s="3244"/>
      <c r="T896" s="3244"/>
      <c r="U896" s="3244"/>
      <c r="V896" s="3244"/>
      <c r="W896" s="3244"/>
    </row>
    <row r="897" spans="1:23" ht="15.75" customHeight="1">
      <c r="A897" s="3244"/>
      <c r="B897" s="3244"/>
      <c r="C897" s="3244"/>
      <c r="D897" s="3244"/>
      <c r="E897" s="3244"/>
      <c r="F897" s="3244"/>
      <c r="G897" s="3244"/>
      <c r="H897" s="3328"/>
      <c r="I897" s="3244"/>
      <c r="J897" s="3244"/>
      <c r="K897" s="3244"/>
      <c r="L897" s="3244"/>
      <c r="M897" s="3244"/>
      <c r="N897" s="3244"/>
      <c r="O897" s="3244"/>
      <c r="P897" s="3244"/>
      <c r="Q897" s="3244"/>
      <c r="R897" s="3244"/>
      <c r="S897" s="3244"/>
      <c r="T897" s="3244"/>
      <c r="U897" s="3244"/>
      <c r="V897" s="3244"/>
      <c r="W897" s="3244"/>
    </row>
    <row r="898" spans="1:23" ht="15.75" customHeight="1">
      <c r="A898" s="3244"/>
      <c r="B898" s="3244"/>
      <c r="C898" s="3244"/>
      <c r="D898" s="3244"/>
      <c r="E898" s="3244"/>
      <c r="F898" s="3244"/>
      <c r="G898" s="3244"/>
      <c r="H898" s="3328"/>
      <c r="I898" s="3244"/>
      <c r="J898" s="3244"/>
      <c r="K898" s="3244"/>
      <c r="L898" s="3244"/>
      <c r="M898" s="3244"/>
      <c r="N898" s="3244"/>
      <c r="O898" s="3244"/>
      <c r="P898" s="3244"/>
      <c r="Q898" s="3244"/>
      <c r="R898" s="3244"/>
      <c r="S898" s="3244"/>
      <c r="T898" s="3244"/>
      <c r="U898" s="3244"/>
      <c r="V898" s="3244"/>
      <c r="W898" s="3244"/>
    </row>
    <row r="899" spans="1:23" ht="15.75" customHeight="1">
      <c r="A899" s="3244"/>
      <c r="B899" s="3244"/>
      <c r="C899" s="3244"/>
      <c r="D899" s="3244"/>
      <c r="E899" s="3244"/>
      <c r="F899" s="3244"/>
      <c r="G899" s="3244"/>
      <c r="H899" s="3328"/>
      <c r="I899" s="3244"/>
      <c r="J899" s="3244"/>
      <c r="K899" s="3244"/>
      <c r="L899" s="3244"/>
      <c r="M899" s="3244"/>
      <c r="N899" s="3244"/>
      <c r="O899" s="3244"/>
      <c r="P899" s="3244"/>
      <c r="Q899" s="3244"/>
      <c r="R899" s="3244"/>
      <c r="S899" s="3244"/>
      <c r="T899" s="3244"/>
      <c r="U899" s="3244"/>
      <c r="V899" s="3244"/>
      <c r="W899" s="3244"/>
    </row>
    <row r="900" spans="1:23" ht="15.75" customHeight="1">
      <c r="A900" s="3244"/>
      <c r="B900" s="3244"/>
      <c r="C900" s="3244"/>
      <c r="D900" s="3244"/>
      <c r="E900" s="3244"/>
      <c r="F900" s="3244"/>
      <c r="G900" s="3244"/>
      <c r="H900" s="3328"/>
      <c r="I900" s="3244"/>
      <c r="J900" s="3244"/>
      <c r="K900" s="3244"/>
      <c r="L900" s="3244"/>
      <c r="M900" s="3244"/>
      <c r="N900" s="3244"/>
      <c r="O900" s="3244"/>
      <c r="P900" s="3244"/>
      <c r="Q900" s="3244"/>
      <c r="R900" s="3244"/>
      <c r="S900" s="3244"/>
      <c r="T900" s="3244"/>
      <c r="U900" s="3244"/>
      <c r="V900" s="3244"/>
      <c r="W900" s="3244"/>
    </row>
    <row r="901" spans="1:23" ht="15.75" customHeight="1">
      <c r="A901" s="3244"/>
      <c r="B901" s="3244"/>
      <c r="C901" s="3244"/>
      <c r="D901" s="3244"/>
      <c r="E901" s="3244"/>
      <c r="F901" s="3244"/>
      <c r="G901" s="3244"/>
      <c r="H901" s="3328"/>
      <c r="I901" s="3244"/>
      <c r="J901" s="3244"/>
      <c r="K901" s="3244"/>
      <c r="L901" s="3244"/>
      <c r="M901" s="3244"/>
      <c r="N901" s="3244"/>
      <c r="O901" s="3244"/>
      <c r="P901" s="3244"/>
      <c r="Q901" s="3244"/>
      <c r="R901" s="3244"/>
      <c r="S901" s="3244"/>
      <c r="T901" s="3244"/>
      <c r="U901" s="3244"/>
      <c r="V901" s="3244"/>
      <c r="W901" s="3244"/>
    </row>
    <row r="902" spans="1:23" ht="15.75" customHeight="1">
      <c r="A902" s="3244"/>
      <c r="B902" s="3244"/>
      <c r="C902" s="3244"/>
      <c r="D902" s="3244"/>
      <c r="E902" s="3244"/>
      <c r="F902" s="3244"/>
      <c r="G902" s="3244"/>
      <c r="H902" s="3328"/>
      <c r="I902" s="3244"/>
      <c r="J902" s="3244"/>
      <c r="K902" s="3244"/>
      <c r="L902" s="3244"/>
      <c r="M902" s="3244"/>
      <c r="N902" s="3244"/>
      <c r="O902" s="3244"/>
      <c r="P902" s="3244"/>
      <c r="Q902" s="3244"/>
      <c r="R902" s="3244"/>
      <c r="S902" s="3244"/>
      <c r="T902" s="3244"/>
      <c r="U902" s="3244"/>
      <c r="V902" s="3244"/>
      <c r="W902" s="3244"/>
    </row>
    <row r="903" spans="1:23" ht="15.75" customHeight="1">
      <c r="A903" s="3244"/>
      <c r="B903" s="3244"/>
      <c r="C903" s="3244"/>
      <c r="D903" s="3244"/>
      <c r="E903" s="3244"/>
      <c r="F903" s="3244"/>
      <c r="G903" s="3244"/>
      <c r="H903" s="3328"/>
      <c r="I903" s="3244"/>
      <c r="J903" s="3244"/>
      <c r="K903" s="3244"/>
      <c r="L903" s="3244"/>
      <c r="M903" s="3244"/>
      <c r="N903" s="3244"/>
      <c r="O903" s="3244"/>
      <c r="P903" s="3244"/>
      <c r="Q903" s="3244"/>
      <c r="R903" s="3244"/>
      <c r="S903" s="3244"/>
      <c r="T903" s="3244"/>
      <c r="U903" s="3244"/>
      <c r="V903" s="3244"/>
      <c r="W903" s="3244"/>
    </row>
    <row r="904" spans="1:23" ht="15.75" customHeight="1">
      <c r="A904" s="3244"/>
      <c r="B904" s="3244"/>
      <c r="C904" s="3244"/>
      <c r="D904" s="3244"/>
      <c r="E904" s="3244"/>
      <c r="F904" s="3244"/>
      <c r="G904" s="3244"/>
      <c r="H904" s="3328"/>
      <c r="I904" s="3244"/>
      <c r="J904" s="3244"/>
      <c r="K904" s="3244"/>
      <c r="L904" s="3244"/>
      <c r="M904" s="3244"/>
      <c r="N904" s="3244"/>
      <c r="O904" s="3244"/>
      <c r="P904" s="3244"/>
      <c r="Q904" s="3244"/>
      <c r="R904" s="3244"/>
      <c r="S904" s="3244"/>
      <c r="T904" s="3244"/>
      <c r="U904" s="3244"/>
      <c r="V904" s="3244"/>
      <c r="W904" s="3244"/>
    </row>
    <row r="905" spans="1:23" ht="15.75" customHeight="1">
      <c r="A905" s="3244"/>
      <c r="B905" s="3244"/>
      <c r="C905" s="3244"/>
      <c r="D905" s="3244"/>
      <c r="E905" s="3244"/>
      <c r="F905" s="3244"/>
      <c r="G905" s="3244"/>
      <c r="H905" s="3328"/>
      <c r="I905" s="3244"/>
      <c r="J905" s="3244"/>
      <c r="K905" s="3244"/>
      <c r="L905" s="3244"/>
      <c r="M905" s="3244"/>
      <c r="N905" s="3244"/>
      <c r="O905" s="3244"/>
      <c r="P905" s="3244"/>
      <c r="Q905" s="3244"/>
      <c r="R905" s="3244"/>
      <c r="S905" s="3244"/>
      <c r="T905" s="3244"/>
      <c r="U905" s="3244"/>
      <c r="V905" s="3244"/>
      <c r="W905" s="3244"/>
    </row>
    <row r="906" spans="1:23" ht="15.75" customHeight="1">
      <c r="A906" s="3244"/>
      <c r="B906" s="3244"/>
      <c r="C906" s="3244"/>
      <c r="D906" s="3244"/>
      <c r="E906" s="3244"/>
      <c r="F906" s="3244"/>
      <c r="G906" s="3244"/>
      <c r="H906" s="3328"/>
      <c r="I906" s="3244"/>
      <c r="J906" s="3244"/>
      <c r="K906" s="3244"/>
      <c r="L906" s="3244"/>
      <c r="M906" s="3244"/>
      <c r="N906" s="3244"/>
      <c r="O906" s="3244"/>
      <c r="P906" s="3244"/>
      <c r="Q906" s="3244"/>
      <c r="R906" s="3244"/>
      <c r="S906" s="3244"/>
      <c r="T906" s="3244"/>
      <c r="U906" s="3244"/>
      <c r="V906" s="3244"/>
      <c r="W906" s="3244"/>
    </row>
    <row r="907" spans="1:23" ht="15.75" customHeight="1">
      <c r="A907" s="3244"/>
      <c r="B907" s="3244"/>
      <c r="C907" s="3244"/>
      <c r="D907" s="3244"/>
      <c r="E907" s="3244"/>
      <c r="F907" s="3244"/>
      <c r="G907" s="3244"/>
      <c r="H907" s="3328"/>
      <c r="I907" s="3244"/>
      <c r="J907" s="3244"/>
      <c r="K907" s="3244"/>
      <c r="L907" s="3244"/>
      <c r="M907" s="3244"/>
      <c r="N907" s="3244"/>
      <c r="O907" s="3244"/>
      <c r="P907" s="3244"/>
      <c r="Q907" s="3244"/>
      <c r="R907" s="3244"/>
      <c r="S907" s="3244"/>
      <c r="T907" s="3244"/>
      <c r="U907" s="3244"/>
      <c r="V907" s="3244"/>
      <c r="W907" s="3244"/>
    </row>
    <row r="908" spans="1:23" ht="15.75" customHeight="1">
      <c r="A908" s="3244"/>
      <c r="B908" s="3244"/>
      <c r="C908" s="3244"/>
      <c r="D908" s="3244"/>
      <c r="E908" s="3244"/>
      <c r="F908" s="3244"/>
      <c r="G908" s="3244"/>
      <c r="H908" s="3328"/>
      <c r="I908" s="3244"/>
      <c r="J908" s="3244"/>
      <c r="K908" s="3244"/>
      <c r="L908" s="3244"/>
      <c r="M908" s="3244"/>
      <c r="N908" s="3244"/>
      <c r="O908" s="3244"/>
      <c r="P908" s="3244"/>
      <c r="Q908" s="3244"/>
      <c r="R908" s="3244"/>
      <c r="S908" s="3244"/>
      <c r="T908" s="3244"/>
      <c r="U908" s="3244"/>
      <c r="V908" s="3244"/>
      <c r="W908" s="3244"/>
    </row>
    <row r="909" spans="1:23" ht="15.75" customHeight="1">
      <c r="A909" s="3244"/>
      <c r="B909" s="3244"/>
      <c r="C909" s="3244"/>
      <c r="D909" s="3244"/>
      <c r="E909" s="3244"/>
      <c r="F909" s="3244"/>
      <c r="G909" s="3244"/>
      <c r="H909" s="3328"/>
      <c r="I909" s="3244"/>
      <c r="J909" s="3244"/>
      <c r="K909" s="3244"/>
      <c r="L909" s="3244"/>
      <c r="M909" s="3244"/>
      <c r="N909" s="3244"/>
      <c r="O909" s="3244"/>
      <c r="P909" s="3244"/>
      <c r="Q909" s="3244"/>
      <c r="R909" s="3244"/>
      <c r="S909" s="3244"/>
      <c r="T909" s="3244"/>
      <c r="U909" s="3244"/>
      <c r="V909" s="3244"/>
      <c r="W909" s="3244"/>
    </row>
    <row r="910" spans="1:23" ht="15.75" customHeight="1">
      <c r="A910" s="3244"/>
      <c r="B910" s="3244"/>
      <c r="C910" s="3244"/>
      <c r="D910" s="3244"/>
      <c r="E910" s="3244"/>
      <c r="F910" s="3244"/>
      <c r="G910" s="3244"/>
      <c r="H910" s="3328"/>
      <c r="I910" s="3244"/>
      <c r="J910" s="3244"/>
      <c r="K910" s="3244"/>
      <c r="L910" s="3244"/>
      <c r="M910" s="3244"/>
      <c r="N910" s="3244"/>
      <c r="O910" s="3244"/>
      <c r="P910" s="3244"/>
      <c r="Q910" s="3244"/>
      <c r="R910" s="3244"/>
      <c r="S910" s="3244"/>
      <c r="T910" s="3244"/>
      <c r="U910" s="3244"/>
      <c r="V910" s="3244"/>
      <c r="W910" s="3244"/>
    </row>
    <row r="911" spans="1:23" ht="15.75" customHeight="1">
      <c r="A911" s="3244"/>
      <c r="B911" s="3244"/>
      <c r="C911" s="3244"/>
      <c r="D911" s="3244"/>
      <c r="E911" s="3244"/>
      <c r="F911" s="3244"/>
      <c r="G911" s="3244"/>
      <c r="H911" s="3328"/>
      <c r="I911" s="3244"/>
      <c r="J911" s="3244"/>
      <c r="K911" s="3244"/>
      <c r="L911" s="3244"/>
      <c r="M911" s="3244"/>
      <c r="N911" s="3244"/>
      <c r="O911" s="3244"/>
      <c r="P911" s="3244"/>
      <c r="Q911" s="3244"/>
      <c r="R911" s="3244"/>
      <c r="S911" s="3244"/>
      <c r="T911" s="3244"/>
      <c r="U911" s="3244"/>
      <c r="V911" s="3244"/>
      <c r="W911" s="3244"/>
    </row>
    <row r="912" spans="1:23" ht="15.75" customHeight="1">
      <c r="A912" s="3244"/>
      <c r="B912" s="3244"/>
      <c r="C912" s="3244"/>
      <c r="D912" s="3244"/>
      <c r="E912" s="3244"/>
      <c r="F912" s="3244"/>
      <c r="G912" s="3244"/>
      <c r="H912" s="3328"/>
      <c r="I912" s="3244"/>
      <c r="J912" s="3244"/>
      <c r="K912" s="3244"/>
      <c r="L912" s="3244"/>
      <c r="M912" s="3244"/>
      <c r="N912" s="3244"/>
      <c r="O912" s="3244"/>
      <c r="P912" s="3244"/>
      <c r="Q912" s="3244"/>
      <c r="R912" s="3244"/>
      <c r="S912" s="3244"/>
      <c r="T912" s="3244"/>
      <c r="U912" s="3244"/>
      <c r="V912" s="3244"/>
      <c r="W912" s="3244"/>
    </row>
    <row r="913" spans="1:23" ht="15.75" customHeight="1">
      <c r="A913" s="3244"/>
      <c r="B913" s="3244"/>
      <c r="C913" s="3244"/>
      <c r="D913" s="3244"/>
      <c r="E913" s="3244"/>
      <c r="F913" s="3244"/>
      <c r="G913" s="3244"/>
      <c r="H913" s="3328"/>
      <c r="I913" s="3244"/>
      <c r="J913" s="3244"/>
      <c r="K913" s="3244"/>
      <c r="L913" s="3244"/>
      <c r="M913" s="3244"/>
      <c r="N913" s="3244"/>
      <c r="O913" s="3244"/>
      <c r="P913" s="3244"/>
      <c r="Q913" s="3244"/>
      <c r="R913" s="3244"/>
      <c r="S913" s="3244"/>
      <c r="T913" s="3244"/>
      <c r="U913" s="3244"/>
      <c r="V913" s="3244"/>
      <c r="W913" s="3244"/>
    </row>
    <row r="914" spans="1:23" ht="15.75" customHeight="1">
      <c r="A914" s="3244"/>
      <c r="B914" s="3244"/>
      <c r="C914" s="3244"/>
      <c r="D914" s="3244"/>
      <c r="E914" s="3244"/>
      <c r="F914" s="3244"/>
      <c r="G914" s="3244"/>
      <c r="H914" s="3328"/>
      <c r="I914" s="3244"/>
      <c r="J914" s="3244"/>
      <c r="K914" s="3244"/>
      <c r="L914" s="3244"/>
      <c r="M914" s="3244"/>
      <c r="N914" s="3244"/>
      <c r="O914" s="3244"/>
      <c r="P914" s="3244"/>
      <c r="Q914" s="3244"/>
      <c r="R914" s="3244"/>
      <c r="S914" s="3244"/>
      <c r="T914" s="3244"/>
      <c r="U914" s="3244"/>
      <c r="V914" s="3244"/>
      <c r="W914" s="3244"/>
    </row>
    <row r="915" spans="1:23" ht="15.75" customHeight="1">
      <c r="A915" s="3244"/>
      <c r="B915" s="3244"/>
      <c r="C915" s="3244"/>
      <c r="D915" s="3244"/>
      <c r="E915" s="3244"/>
      <c r="F915" s="3244"/>
      <c r="G915" s="3244"/>
      <c r="H915" s="3328"/>
      <c r="I915" s="3244"/>
      <c r="J915" s="3244"/>
      <c r="K915" s="3244"/>
      <c r="L915" s="3244"/>
      <c r="M915" s="3244"/>
      <c r="N915" s="3244"/>
      <c r="O915" s="3244"/>
      <c r="P915" s="3244"/>
      <c r="Q915" s="3244"/>
      <c r="R915" s="3244"/>
      <c r="S915" s="3244"/>
      <c r="T915" s="3244"/>
      <c r="U915" s="3244"/>
      <c r="V915" s="3244"/>
      <c r="W915" s="3244"/>
    </row>
    <row r="916" spans="1:23" ht="15.75" customHeight="1">
      <c r="A916" s="3244"/>
      <c r="B916" s="3244"/>
      <c r="C916" s="3244"/>
      <c r="D916" s="3244"/>
      <c r="E916" s="3244"/>
      <c r="F916" s="3244"/>
      <c r="G916" s="3244"/>
      <c r="H916" s="3328"/>
      <c r="I916" s="3244"/>
      <c r="J916" s="3244"/>
      <c r="K916" s="3244"/>
      <c r="L916" s="3244"/>
      <c r="M916" s="3244"/>
      <c r="N916" s="3244"/>
      <c r="O916" s="3244"/>
      <c r="P916" s="3244"/>
      <c r="Q916" s="3244"/>
      <c r="R916" s="3244"/>
      <c r="S916" s="3244"/>
      <c r="T916" s="3244"/>
      <c r="U916" s="3244"/>
      <c r="V916" s="3244"/>
      <c r="W916" s="3244"/>
    </row>
    <row r="917" spans="1:23" ht="15.75" customHeight="1">
      <c r="A917" s="3244"/>
      <c r="B917" s="3244"/>
      <c r="C917" s="3244"/>
      <c r="D917" s="3244"/>
      <c r="E917" s="3244"/>
      <c r="F917" s="3244"/>
      <c r="G917" s="3244"/>
      <c r="H917" s="3328"/>
      <c r="I917" s="3244"/>
      <c r="J917" s="3244"/>
      <c r="K917" s="3244"/>
      <c r="L917" s="3244"/>
      <c r="M917" s="3244"/>
      <c r="N917" s="3244"/>
      <c r="O917" s="3244"/>
      <c r="P917" s="3244"/>
      <c r="Q917" s="3244"/>
      <c r="R917" s="3244"/>
      <c r="S917" s="3244"/>
      <c r="T917" s="3244"/>
      <c r="U917" s="3244"/>
      <c r="V917" s="3244"/>
      <c r="W917" s="3244"/>
    </row>
    <row r="918" spans="1:23" ht="15.75" customHeight="1">
      <c r="A918" s="3244"/>
      <c r="B918" s="3244"/>
      <c r="C918" s="3244"/>
      <c r="D918" s="3244"/>
      <c r="E918" s="3244"/>
      <c r="F918" s="3244"/>
      <c r="G918" s="3244"/>
      <c r="H918" s="3328"/>
      <c r="I918" s="3244"/>
      <c r="J918" s="3244"/>
      <c r="K918" s="3244"/>
      <c r="L918" s="3244"/>
      <c r="M918" s="3244"/>
      <c r="N918" s="3244"/>
      <c r="O918" s="3244"/>
      <c r="P918" s="3244"/>
      <c r="Q918" s="3244"/>
      <c r="R918" s="3244"/>
      <c r="S918" s="3244"/>
      <c r="T918" s="3244"/>
      <c r="U918" s="3244"/>
      <c r="V918" s="3244"/>
      <c r="W918" s="3244"/>
    </row>
    <row r="919" spans="1:23" ht="15.75" customHeight="1">
      <c r="A919" s="3244"/>
      <c r="B919" s="3244"/>
      <c r="C919" s="3244"/>
      <c r="D919" s="3244"/>
      <c r="E919" s="3244"/>
      <c r="F919" s="3244"/>
      <c r="G919" s="3244"/>
      <c r="H919" s="3328"/>
      <c r="I919" s="3244"/>
      <c r="J919" s="3244"/>
      <c r="K919" s="3244"/>
      <c r="L919" s="3244"/>
      <c r="M919" s="3244"/>
      <c r="N919" s="3244"/>
      <c r="O919" s="3244"/>
      <c r="P919" s="3244"/>
      <c r="Q919" s="3244"/>
      <c r="R919" s="3244"/>
      <c r="S919" s="3244"/>
      <c r="T919" s="3244"/>
      <c r="U919" s="3244"/>
      <c r="V919" s="3244"/>
      <c r="W919" s="3244"/>
    </row>
    <row r="920" spans="1:23" ht="15.75" customHeight="1">
      <c r="A920" s="3244"/>
      <c r="B920" s="3244"/>
      <c r="C920" s="3244"/>
      <c r="D920" s="3244"/>
      <c r="E920" s="3244"/>
      <c r="F920" s="3244"/>
      <c r="G920" s="3244"/>
      <c r="H920" s="3328"/>
      <c r="I920" s="3244"/>
      <c r="J920" s="3244"/>
      <c r="K920" s="3244"/>
      <c r="L920" s="3244"/>
      <c r="M920" s="3244"/>
      <c r="N920" s="3244"/>
      <c r="O920" s="3244"/>
      <c r="P920" s="3244"/>
      <c r="Q920" s="3244"/>
      <c r="R920" s="3244"/>
      <c r="S920" s="3244"/>
      <c r="T920" s="3244"/>
      <c r="U920" s="3244"/>
      <c r="V920" s="3244"/>
      <c r="W920" s="3244"/>
    </row>
    <row r="921" spans="1:23" ht="15.75" customHeight="1">
      <c r="A921" s="3244"/>
      <c r="B921" s="3244"/>
      <c r="C921" s="3244"/>
      <c r="D921" s="3244"/>
      <c r="E921" s="3244"/>
      <c r="F921" s="3244"/>
      <c r="G921" s="3244"/>
      <c r="H921" s="3328"/>
      <c r="I921" s="3244"/>
      <c r="J921" s="3244"/>
      <c r="K921" s="3244"/>
      <c r="L921" s="3244"/>
      <c r="M921" s="3244"/>
      <c r="N921" s="3244"/>
      <c r="O921" s="3244"/>
      <c r="P921" s="3244"/>
      <c r="Q921" s="3244"/>
      <c r="R921" s="3244"/>
      <c r="S921" s="3244"/>
      <c r="T921" s="3244"/>
      <c r="U921" s="3244"/>
      <c r="V921" s="3244"/>
      <c r="W921" s="3244"/>
    </row>
    <row r="922" spans="1:23" ht="15.75" customHeight="1">
      <c r="A922" s="3244"/>
      <c r="B922" s="3244"/>
      <c r="C922" s="3244"/>
      <c r="D922" s="3244"/>
      <c r="E922" s="3244"/>
      <c r="F922" s="3244"/>
      <c r="G922" s="3244"/>
      <c r="H922" s="3328"/>
      <c r="I922" s="3244"/>
      <c r="J922" s="3244"/>
      <c r="K922" s="3244"/>
      <c r="L922" s="3244"/>
      <c r="M922" s="3244"/>
      <c r="N922" s="3244"/>
      <c r="O922" s="3244"/>
      <c r="P922" s="3244"/>
      <c r="Q922" s="3244"/>
      <c r="R922" s="3244"/>
      <c r="S922" s="3244"/>
      <c r="T922" s="3244"/>
      <c r="U922" s="3244"/>
      <c r="V922" s="3244"/>
      <c r="W922" s="3244"/>
    </row>
    <row r="923" spans="1:23" ht="15.75" customHeight="1">
      <c r="A923" s="3244"/>
      <c r="B923" s="3244"/>
      <c r="C923" s="3244"/>
      <c r="D923" s="3244"/>
      <c r="E923" s="3244"/>
      <c r="F923" s="3244"/>
      <c r="G923" s="3244"/>
      <c r="H923" s="3328"/>
      <c r="I923" s="3244"/>
      <c r="J923" s="3244"/>
      <c r="K923" s="3244"/>
      <c r="L923" s="3244"/>
      <c r="M923" s="3244"/>
      <c r="N923" s="3244"/>
      <c r="O923" s="3244"/>
      <c r="P923" s="3244"/>
      <c r="Q923" s="3244"/>
      <c r="R923" s="3244"/>
      <c r="S923" s="3244"/>
      <c r="T923" s="3244"/>
      <c r="U923" s="3244"/>
      <c r="V923" s="3244"/>
      <c r="W923" s="3244"/>
    </row>
    <row r="924" spans="1:23" ht="15.75" customHeight="1">
      <c r="A924" s="3244"/>
      <c r="B924" s="3244"/>
      <c r="C924" s="3244"/>
      <c r="D924" s="3244"/>
      <c r="E924" s="3244"/>
      <c r="F924" s="3244"/>
      <c r="G924" s="3244"/>
      <c r="H924" s="3328"/>
      <c r="I924" s="3244"/>
      <c r="J924" s="3244"/>
      <c r="K924" s="3244"/>
      <c r="L924" s="3244"/>
      <c r="M924" s="3244"/>
      <c r="N924" s="3244"/>
      <c r="O924" s="3244"/>
      <c r="P924" s="3244"/>
      <c r="Q924" s="3244"/>
      <c r="R924" s="3244"/>
      <c r="S924" s="3244"/>
      <c r="T924" s="3244"/>
      <c r="U924" s="3244"/>
      <c r="V924" s="3244"/>
      <c r="W924" s="3244"/>
    </row>
    <row r="925" spans="1:23" ht="15.75" customHeight="1">
      <c r="A925" s="3244"/>
      <c r="B925" s="3244"/>
      <c r="C925" s="3244"/>
      <c r="D925" s="3244"/>
      <c r="E925" s="3244"/>
      <c r="F925" s="3244"/>
      <c r="G925" s="3244"/>
      <c r="H925" s="3328"/>
      <c r="I925" s="3244"/>
      <c r="J925" s="3244"/>
      <c r="K925" s="3244"/>
      <c r="L925" s="3244"/>
      <c r="M925" s="3244"/>
      <c r="N925" s="3244"/>
      <c r="O925" s="3244"/>
      <c r="P925" s="3244"/>
      <c r="Q925" s="3244"/>
      <c r="R925" s="3244"/>
      <c r="S925" s="3244"/>
      <c r="T925" s="3244"/>
      <c r="U925" s="3244"/>
      <c r="V925" s="3244"/>
      <c r="W925" s="3244"/>
    </row>
    <row r="926" spans="1:23" ht="15.75" customHeight="1">
      <c r="A926" s="3244"/>
      <c r="B926" s="3244"/>
      <c r="C926" s="3244"/>
      <c r="D926" s="3244"/>
      <c r="E926" s="3244"/>
      <c r="F926" s="3244"/>
      <c r="G926" s="3244"/>
      <c r="H926" s="3328"/>
      <c r="I926" s="3244"/>
      <c r="J926" s="3244"/>
      <c r="K926" s="3244"/>
      <c r="L926" s="3244"/>
      <c r="M926" s="3244"/>
      <c r="N926" s="3244"/>
      <c r="O926" s="3244"/>
      <c r="P926" s="3244"/>
      <c r="Q926" s="3244"/>
      <c r="R926" s="3244"/>
      <c r="S926" s="3244"/>
      <c r="T926" s="3244"/>
      <c r="U926" s="3244"/>
      <c r="V926" s="3244"/>
      <c r="W926" s="3244"/>
    </row>
    <row r="927" spans="1:23" ht="15.75" customHeight="1">
      <c r="A927" s="3244"/>
      <c r="B927" s="3244"/>
      <c r="C927" s="3244"/>
      <c r="D927" s="3244"/>
      <c r="E927" s="3244"/>
      <c r="F927" s="3244"/>
      <c r="G927" s="3244"/>
      <c r="H927" s="3328"/>
      <c r="I927" s="3244"/>
      <c r="J927" s="3244"/>
      <c r="K927" s="3244"/>
      <c r="L927" s="3244"/>
      <c r="M927" s="3244"/>
      <c r="N927" s="3244"/>
      <c r="O927" s="3244"/>
      <c r="P927" s="3244"/>
      <c r="Q927" s="3244"/>
      <c r="R927" s="3244"/>
      <c r="S927" s="3244"/>
      <c r="T927" s="3244"/>
      <c r="U927" s="3244"/>
      <c r="V927" s="3244"/>
      <c r="W927" s="3244"/>
    </row>
    <row r="928" spans="1:23" ht="15.75" customHeight="1">
      <c r="A928" s="3244"/>
      <c r="B928" s="3244"/>
      <c r="C928" s="3244"/>
      <c r="D928" s="3244"/>
      <c r="E928" s="3244"/>
      <c r="F928" s="3244"/>
      <c r="G928" s="3244"/>
      <c r="H928" s="3328"/>
      <c r="I928" s="3244"/>
      <c r="J928" s="3244"/>
      <c r="K928" s="3244"/>
      <c r="L928" s="3244"/>
      <c r="M928" s="3244"/>
      <c r="N928" s="3244"/>
      <c r="O928" s="3244"/>
      <c r="P928" s="3244"/>
      <c r="Q928" s="3244"/>
      <c r="R928" s="3244"/>
      <c r="S928" s="3244"/>
      <c r="T928" s="3244"/>
      <c r="U928" s="3244"/>
      <c r="V928" s="3244"/>
      <c r="W928" s="3244"/>
    </row>
    <row r="929" spans="1:23" ht="15.75" customHeight="1">
      <c r="A929" s="3244"/>
      <c r="B929" s="3244"/>
      <c r="C929" s="3244"/>
      <c r="D929" s="3244"/>
      <c r="E929" s="3244"/>
      <c r="F929" s="3244"/>
      <c r="G929" s="3244"/>
      <c r="H929" s="3328"/>
      <c r="I929" s="3244"/>
      <c r="J929" s="3244"/>
      <c r="K929" s="3244"/>
      <c r="L929" s="3244"/>
      <c r="M929" s="3244"/>
      <c r="N929" s="3244"/>
      <c r="O929" s="3244"/>
      <c r="P929" s="3244"/>
      <c r="Q929" s="3244"/>
      <c r="R929" s="3244"/>
      <c r="S929" s="3244"/>
      <c r="T929" s="3244"/>
      <c r="U929" s="3244"/>
      <c r="V929" s="3244"/>
      <c r="W929" s="3244"/>
    </row>
    <row r="930" spans="1:23" ht="15.75" customHeight="1">
      <c r="A930" s="3244"/>
      <c r="B930" s="3244"/>
      <c r="C930" s="3244"/>
      <c r="D930" s="3244"/>
      <c r="E930" s="3244"/>
      <c r="F930" s="3244"/>
      <c r="G930" s="3244"/>
      <c r="H930" s="3328"/>
      <c r="I930" s="3244"/>
      <c r="J930" s="3244"/>
      <c r="K930" s="3244"/>
      <c r="L930" s="3244"/>
      <c r="M930" s="3244"/>
      <c r="N930" s="3244"/>
      <c r="O930" s="3244"/>
      <c r="P930" s="3244"/>
      <c r="Q930" s="3244"/>
      <c r="R930" s="3244"/>
      <c r="S930" s="3244"/>
      <c r="T930" s="3244"/>
      <c r="U930" s="3244"/>
      <c r="V930" s="3244"/>
      <c r="W930" s="3244"/>
    </row>
    <row r="931" spans="1:23" ht="15.75" customHeight="1">
      <c r="A931" s="3244"/>
      <c r="B931" s="3244"/>
      <c r="C931" s="3244"/>
      <c r="D931" s="3244"/>
      <c r="E931" s="3244"/>
      <c r="F931" s="3244"/>
      <c r="G931" s="3244"/>
      <c r="H931" s="3328"/>
      <c r="I931" s="3244"/>
      <c r="J931" s="3244"/>
      <c r="K931" s="3244"/>
      <c r="L931" s="3244"/>
      <c r="M931" s="3244"/>
      <c r="N931" s="3244"/>
      <c r="O931" s="3244"/>
      <c r="P931" s="3244"/>
      <c r="Q931" s="3244"/>
      <c r="R931" s="3244"/>
      <c r="S931" s="3244"/>
      <c r="T931" s="3244"/>
      <c r="U931" s="3244"/>
      <c r="V931" s="3244"/>
      <c r="W931" s="3244"/>
    </row>
    <row r="932" spans="1:23" ht="15.75" customHeight="1">
      <c r="A932" s="3244"/>
      <c r="B932" s="3244"/>
      <c r="C932" s="3244"/>
      <c r="D932" s="3244"/>
      <c r="E932" s="3244"/>
      <c r="F932" s="3244"/>
      <c r="G932" s="3244"/>
      <c r="H932" s="3328"/>
      <c r="I932" s="3244"/>
      <c r="J932" s="3244"/>
      <c r="K932" s="3244"/>
      <c r="L932" s="3244"/>
      <c r="M932" s="3244"/>
      <c r="N932" s="3244"/>
      <c r="O932" s="3244"/>
      <c r="P932" s="3244"/>
      <c r="Q932" s="3244"/>
      <c r="R932" s="3244"/>
      <c r="S932" s="3244"/>
      <c r="T932" s="3244"/>
      <c r="U932" s="3244"/>
      <c r="V932" s="3244"/>
      <c r="W932" s="3244"/>
    </row>
    <row r="933" spans="1:23" ht="15.75" customHeight="1">
      <c r="A933" s="3244"/>
      <c r="B933" s="3244"/>
      <c r="C933" s="3244"/>
      <c r="D933" s="3244"/>
      <c r="E933" s="3244"/>
      <c r="F933" s="3244"/>
      <c r="G933" s="3244"/>
      <c r="H933" s="3328"/>
      <c r="I933" s="3244"/>
      <c r="J933" s="3244"/>
      <c r="K933" s="3244"/>
      <c r="L933" s="3244"/>
      <c r="M933" s="3244"/>
      <c r="N933" s="3244"/>
      <c r="O933" s="3244"/>
      <c r="P933" s="3244"/>
      <c r="Q933" s="3244"/>
      <c r="R933" s="3244"/>
      <c r="S933" s="3244"/>
      <c r="T933" s="3244"/>
      <c r="U933" s="3244"/>
      <c r="V933" s="3244"/>
      <c r="W933" s="3244"/>
    </row>
    <row r="934" spans="1:23" ht="15.75" customHeight="1">
      <c r="A934" s="3244"/>
      <c r="B934" s="3244"/>
      <c r="C934" s="3244"/>
      <c r="D934" s="3244"/>
      <c r="E934" s="3244"/>
      <c r="F934" s="3244"/>
      <c r="G934" s="3244"/>
      <c r="H934" s="3328"/>
      <c r="I934" s="3244"/>
      <c r="J934" s="3244"/>
      <c r="K934" s="3244"/>
      <c r="L934" s="3244"/>
      <c r="M934" s="3244"/>
      <c r="N934" s="3244"/>
      <c r="O934" s="3244"/>
      <c r="P934" s="3244"/>
      <c r="Q934" s="3244"/>
      <c r="R934" s="3244"/>
      <c r="S934" s="3244"/>
      <c r="T934" s="3244"/>
      <c r="U934" s="3244"/>
      <c r="V934" s="3244"/>
      <c r="W934" s="3244"/>
    </row>
    <row r="935" spans="1:23" ht="15.75" customHeight="1">
      <c r="A935" s="3244"/>
      <c r="B935" s="3244"/>
      <c r="C935" s="3244"/>
      <c r="D935" s="3244"/>
      <c r="E935" s="3244"/>
      <c r="F935" s="3244"/>
      <c r="G935" s="3244"/>
      <c r="H935" s="3328"/>
      <c r="I935" s="3244"/>
      <c r="J935" s="3244"/>
      <c r="K935" s="3244"/>
      <c r="L935" s="3244"/>
      <c r="M935" s="3244"/>
      <c r="N935" s="3244"/>
      <c r="O935" s="3244"/>
      <c r="P935" s="3244"/>
      <c r="Q935" s="3244"/>
      <c r="R935" s="3244"/>
      <c r="S935" s="3244"/>
      <c r="T935" s="3244"/>
      <c r="U935" s="3244"/>
      <c r="V935" s="3244"/>
      <c r="W935" s="3244"/>
    </row>
    <row r="936" spans="1:23" ht="15.75" customHeight="1">
      <c r="A936" s="3244"/>
      <c r="B936" s="3244"/>
      <c r="C936" s="3244"/>
      <c r="D936" s="3244"/>
      <c r="E936" s="3244"/>
      <c r="F936" s="3244"/>
      <c r="G936" s="3244"/>
      <c r="H936" s="3328"/>
      <c r="I936" s="3244"/>
      <c r="J936" s="3244"/>
      <c r="K936" s="3244"/>
      <c r="L936" s="3244"/>
      <c r="M936" s="3244"/>
      <c r="N936" s="3244"/>
      <c r="O936" s="3244"/>
      <c r="P936" s="3244"/>
      <c r="Q936" s="3244"/>
      <c r="R936" s="3244"/>
      <c r="S936" s="3244"/>
      <c r="T936" s="3244"/>
      <c r="U936" s="3244"/>
      <c r="V936" s="3244"/>
      <c r="W936" s="3244"/>
    </row>
    <row r="937" spans="1:23" ht="15.75" customHeight="1">
      <c r="A937" s="3244"/>
      <c r="B937" s="3244"/>
      <c r="C937" s="3244"/>
      <c r="D937" s="3244"/>
      <c r="E937" s="3244"/>
      <c r="F937" s="3244"/>
      <c r="G937" s="3244"/>
      <c r="H937" s="3328"/>
      <c r="I937" s="3244"/>
      <c r="J937" s="3244"/>
      <c r="K937" s="3244"/>
      <c r="L937" s="3244"/>
      <c r="M937" s="3244"/>
      <c r="N937" s="3244"/>
      <c r="O937" s="3244"/>
      <c r="P937" s="3244"/>
      <c r="Q937" s="3244"/>
      <c r="R937" s="3244"/>
      <c r="S937" s="3244"/>
      <c r="T937" s="3244"/>
      <c r="U937" s="3244"/>
      <c r="V937" s="3244"/>
      <c r="W937" s="3244"/>
    </row>
    <row r="938" spans="1:23" ht="15.75" customHeight="1">
      <c r="A938" s="3244"/>
      <c r="B938" s="3244"/>
      <c r="C938" s="3244"/>
      <c r="D938" s="3244"/>
      <c r="E938" s="3244"/>
      <c r="F938" s="3244"/>
      <c r="G938" s="3244"/>
      <c r="H938" s="3328"/>
      <c r="I938" s="3244"/>
      <c r="J938" s="3244"/>
      <c r="K938" s="3244"/>
      <c r="L938" s="3244"/>
      <c r="M938" s="3244"/>
      <c r="N938" s="3244"/>
      <c r="O938" s="3244"/>
      <c r="P938" s="3244"/>
      <c r="Q938" s="3244"/>
      <c r="R938" s="3244"/>
      <c r="S938" s="3244"/>
      <c r="T938" s="3244"/>
      <c r="U938" s="3244"/>
      <c r="V938" s="3244"/>
      <c r="W938" s="3244"/>
    </row>
    <row r="939" spans="1:23" ht="15.75" customHeight="1">
      <c r="A939" s="3244"/>
      <c r="B939" s="3244"/>
      <c r="C939" s="3244"/>
      <c r="D939" s="3244"/>
      <c r="E939" s="3244"/>
      <c r="F939" s="3244"/>
      <c r="G939" s="3244"/>
      <c r="H939" s="3328"/>
      <c r="I939" s="3244"/>
      <c r="J939" s="3244"/>
      <c r="K939" s="3244"/>
      <c r="L939" s="3244"/>
      <c r="M939" s="3244"/>
      <c r="N939" s="3244"/>
      <c r="O939" s="3244"/>
      <c r="P939" s="3244"/>
      <c r="Q939" s="3244"/>
      <c r="R939" s="3244"/>
      <c r="S939" s="3244"/>
      <c r="T939" s="3244"/>
      <c r="U939" s="3244"/>
      <c r="V939" s="3244"/>
      <c r="W939" s="3244"/>
    </row>
    <row r="940" spans="1:23" ht="15.75" customHeight="1">
      <c r="A940" s="3244"/>
      <c r="B940" s="3244"/>
      <c r="C940" s="3244"/>
      <c r="D940" s="3244"/>
      <c r="E940" s="3244"/>
      <c r="F940" s="3244"/>
      <c r="G940" s="3244"/>
      <c r="H940" s="3328"/>
      <c r="I940" s="3244"/>
      <c r="J940" s="3244"/>
      <c r="K940" s="3244"/>
      <c r="L940" s="3244"/>
      <c r="M940" s="3244"/>
      <c r="N940" s="3244"/>
      <c r="O940" s="3244"/>
      <c r="P940" s="3244"/>
      <c r="Q940" s="3244"/>
      <c r="R940" s="3244"/>
      <c r="S940" s="3244"/>
      <c r="T940" s="3244"/>
      <c r="U940" s="3244"/>
      <c r="V940" s="3244"/>
      <c r="W940" s="3244"/>
    </row>
    <row r="941" spans="1:23" ht="15.75" customHeight="1">
      <c r="A941" s="3244"/>
      <c r="B941" s="3244"/>
      <c r="C941" s="3244"/>
      <c r="D941" s="3244"/>
      <c r="E941" s="3244"/>
      <c r="F941" s="3244"/>
      <c r="G941" s="3244"/>
      <c r="H941" s="3328"/>
      <c r="I941" s="3244"/>
      <c r="J941" s="3244"/>
      <c r="K941" s="3244"/>
      <c r="L941" s="3244"/>
      <c r="M941" s="3244"/>
      <c r="N941" s="3244"/>
      <c r="O941" s="3244"/>
      <c r="P941" s="3244"/>
      <c r="Q941" s="3244"/>
      <c r="R941" s="3244"/>
      <c r="S941" s="3244"/>
      <c r="T941" s="3244"/>
      <c r="U941" s="3244"/>
      <c r="V941" s="3244"/>
      <c r="W941" s="3244"/>
    </row>
    <row r="942" spans="1:23" ht="15.75" customHeight="1">
      <c r="A942" s="3244"/>
      <c r="B942" s="3244"/>
      <c r="C942" s="3244"/>
      <c r="D942" s="3244"/>
      <c r="E942" s="3244"/>
      <c r="F942" s="3244"/>
      <c r="G942" s="3244"/>
      <c r="H942" s="3328"/>
      <c r="I942" s="3244"/>
      <c r="J942" s="3244"/>
      <c r="K942" s="3244"/>
      <c r="L942" s="3244"/>
      <c r="M942" s="3244"/>
      <c r="N942" s="3244"/>
      <c r="O942" s="3244"/>
      <c r="P942" s="3244"/>
      <c r="Q942" s="3244"/>
      <c r="R942" s="3244"/>
      <c r="S942" s="3244"/>
      <c r="T942" s="3244"/>
      <c r="U942" s="3244"/>
      <c r="V942" s="3244"/>
      <c r="W942" s="3244"/>
    </row>
    <row r="943" spans="1:23" ht="15.75" customHeight="1">
      <c r="A943" s="3244"/>
      <c r="B943" s="3244"/>
      <c r="C943" s="3244"/>
      <c r="D943" s="3244"/>
      <c r="E943" s="3244"/>
      <c r="F943" s="3244"/>
      <c r="G943" s="3244"/>
      <c r="H943" s="3328"/>
      <c r="I943" s="3244"/>
      <c r="J943" s="3244"/>
      <c r="K943" s="3244"/>
      <c r="L943" s="3244"/>
      <c r="M943" s="3244"/>
      <c r="N943" s="3244"/>
      <c r="O943" s="3244"/>
      <c r="P943" s="3244"/>
      <c r="Q943" s="3244"/>
      <c r="R943" s="3244"/>
      <c r="S943" s="3244"/>
      <c r="T943" s="3244"/>
      <c r="U943" s="3244"/>
      <c r="V943" s="3244"/>
      <c r="W943" s="3244"/>
    </row>
    <row r="944" spans="1:23" ht="15.75" customHeight="1">
      <c r="A944" s="3244"/>
      <c r="B944" s="3244"/>
      <c r="C944" s="3244"/>
      <c r="D944" s="3244"/>
      <c r="E944" s="3244"/>
      <c r="F944" s="3244"/>
      <c r="G944" s="3244"/>
      <c r="H944" s="3328"/>
      <c r="I944" s="3244"/>
      <c r="J944" s="3244"/>
      <c r="K944" s="3244"/>
      <c r="L944" s="3244"/>
      <c r="M944" s="3244"/>
      <c r="N944" s="3244"/>
      <c r="O944" s="3244"/>
      <c r="P944" s="3244"/>
      <c r="Q944" s="3244"/>
      <c r="R944" s="3244"/>
      <c r="S944" s="3244"/>
      <c r="T944" s="3244"/>
      <c r="U944" s="3244"/>
      <c r="V944" s="3244"/>
      <c r="W944" s="3244"/>
    </row>
    <row r="945" spans="1:23" ht="15.75" customHeight="1">
      <c r="A945" s="3244"/>
      <c r="B945" s="3244"/>
      <c r="C945" s="3244"/>
      <c r="D945" s="3244"/>
      <c r="E945" s="3244"/>
      <c r="F945" s="3244"/>
      <c r="G945" s="3244"/>
      <c r="H945" s="3328"/>
      <c r="I945" s="3244"/>
      <c r="J945" s="3244"/>
      <c r="K945" s="3244"/>
      <c r="L945" s="3244"/>
      <c r="M945" s="3244"/>
      <c r="N945" s="3244"/>
      <c r="O945" s="3244"/>
      <c r="P945" s="3244"/>
      <c r="Q945" s="3244"/>
      <c r="R945" s="3244"/>
      <c r="S945" s="3244"/>
      <c r="T945" s="3244"/>
      <c r="U945" s="3244"/>
      <c r="V945" s="3244"/>
      <c r="W945" s="3244"/>
    </row>
    <row r="946" spans="1:23" ht="15.75" customHeight="1">
      <c r="A946" s="3244"/>
      <c r="B946" s="3244"/>
      <c r="C946" s="3244"/>
      <c r="D946" s="3244"/>
      <c r="E946" s="3244"/>
      <c r="F946" s="3244"/>
      <c r="G946" s="3244"/>
      <c r="H946" s="3328"/>
      <c r="I946" s="3244"/>
      <c r="J946" s="3244"/>
      <c r="K946" s="3244"/>
      <c r="L946" s="3244"/>
      <c r="M946" s="3244"/>
      <c r="N946" s="3244"/>
      <c r="O946" s="3244"/>
      <c r="P946" s="3244"/>
      <c r="Q946" s="3244"/>
      <c r="R946" s="3244"/>
      <c r="S946" s="3244"/>
      <c r="T946" s="3244"/>
      <c r="U946" s="3244"/>
      <c r="V946" s="3244"/>
      <c r="W946" s="3244"/>
    </row>
    <row r="947" spans="1:23" ht="15.75" customHeight="1">
      <c r="A947" s="3244"/>
      <c r="B947" s="3244"/>
      <c r="C947" s="3244"/>
      <c r="D947" s="3244"/>
      <c r="E947" s="3244"/>
      <c r="F947" s="3244"/>
      <c r="G947" s="3244"/>
      <c r="H947" s="3328"/>
      <c r="I947" s="3244"/>
      <c r="J947" s="3244"/>
      <c r="K947" s="3244"/>
      <c r="L947" s="3244"/>
      <c r="M947" s="3244"/>
      <c r="N947" s="3244"/>
      <c r="O947" s="3244"/>
      <c r="P947" s="3244"/>
      <c r="Q947" s="3244"/>
      <c r="R947" s="3244"/>
      <c r="S947" s="3244"/>
      <c r="T947" s="3244"/>
      <c r="U947" s="3244"/>
      <c r="V947" s="3244"/>
      <c r="W947" s="3244"/>
    </row>
    <row r="948" spans="1:23" ht="15.75" customHeight="1">
      <c r="A948" s="3244"/>
      <c r="B948" s="3244"/>
      <c r="C948" s="3244"/>
      <c r="D948" s="3244"/>
      <c r="E948" s="3244"/>
      <c r="F948" s="3244"/>
      <c r="G948" s="3244"/>
      <c r="H948" s="3328"/>
      <c r="I948" s="3244"/>
      <c r="J948" s="3244"/>
      <c r="K948" s="3244"/>
      <c r="L948" s="3244"/>
      <c r="M948" s="3244"/>
      <c r="N948" s="3244"/>
      <c r="O948" s="3244"/>
      <c r="P948" s="3244"/>
      <c r="Q948" s="3244"/>
      <c r="R948" s="3244"/>
      <c r="S948" s="3244"/>
      <c r="T948" s="3244"/>
      <c r="U948" s="3244"/>
      <c r="V948" s="3244"/>
      <c r="W948" s="3244"/>
    </row>
    <row r="949" spans="1:23" ht="15.75" customHeight="1">
      <c r="A949" s="3244"/>
      <c r="B949" s="3244"/>
      <c r="C949" s="3244"/>
      <c r="D949" s="3244"/>
      <c r="E949" s="3244"/>
      <c r="F949" s="3244"/>
      <c r="G949" s="3244"/>
      <c r="H949" s="3328"/>
      <c r="I949" s="3244"/>
      <c r="J949" s="3244"/>
      <c r="K949" s="3244"/>
      <c r="L949" s="3244"/>
      <c r="M949" s="3244"/>
      <c r="N949" s="3244"/>
      <c r="O949" s="3244"/>
      <c r="P949" s="3244"/>
      <c r="Q949" s="3244"/>
      <c r="R949" s="3244"/>
      <c r="S949" s="3244"/>
      <c r="T949" s="3244"/>
      <c r="U949" s="3244"/>
      <c r="V949" s="3244"/>
      <c r="W949" s="3244"/>
    </row>
    <row r="950" spans="1:23" ht="15.75" customHeight="1">
      <c r="A950" s="3244"/>
      <c r="B950" s="3244"/>
      <c r="C950" s="3244"/>
      <c r="D950" s="3244"/>
      <c r="E950" s="3244"/>
      <c r="F950" s="3244"/>
      <c r="G950" s="3244"/>
      <c r="H950" s="3328"/>
      <c r="I950" s="3244"/>
      <c r="J950" s="3244"/>
      <c r="K950" s="3244"/>
      <c r="L950" s="3244"/>
      <c r="M950" s="3244"/>
      <c r="N950" s="3244"/>
      <c r="O950" s="3244"/>
      <c r="P950" s="3244"/>
      <c r="Q950" s="3244"/>
      <c r="R950" s="3244"/>
      <c r="S950" s="3244"/>
      <c r="T950" s="3244"/>
      <c r="U950" s="3244"/>
      <c r="V950" s="3244"/>
      <c r="W950" s="3244"/>
    </row>
    <row r="951" spans="1:23" ht="15.75" customHeight="1">
      <c r="A951" s="3244"/>
      <c r="B951" s="3244"/>
      <c r="C951" s="3244"/>
      <c r="D951" s="3244"/>
      <c r="E951" s="3244"/>
      <c r="F951" s="3244"/>
      <c r="G951" s="3244"/>
      <c r="H951" s="3328"/>
      <c r="I951" s="3244"/>
      <c r="J951" s="3244"/>
      <c r="K951" s="3244"/>
      <c r="L951" s="3244"/>
      <c r="M951" s="3244"/>
      <c r="N951" s="3244"/>
      <c r="O951" s="3244"/>
      <c r="P951" s="3244"/>
      <c r="Q951" s="3244"/>
      <c r="R951" s="3244"/>
      <c r="S951" s="3244"/>
      <c r="T951" s="3244"/>
      <c r="U951" s="3244"/>
      <c r="V951" s="3244"/>
      <c r="W951" s="3244"/>
    </row>
    <row r="952" spans="1:23" ht="15.75" customHeight="1">
      <c r="A952" s="3244"/>
      <c r="B952" s="3244"/>
      <c r="C952" s="3244"/>
      <c r="D952" s="3244"/>
      <c r="E952" s="3244"/>
      <c r="F952" s="3244"/>
      <c r="G952" s="3244"/>
      <c r="H952" s="3328"/>
      <c r="I952" s="3244"/>
      <c r="J952" s="3244"/>
      <c r="K952" s="3244"/>
      <c r="L952" s="3244"/>
      <c r="M952" s="3244"/>
      <c r="N952" s="3244"/>
      <c r="O952" s="3244"/>
      <c r="P952" s="3244"/>
      <c r="Q952" s="3244"/>
      <c r="R952" s="3244"/>
      <c r="S952" s="3244"/>
      <c r="T952" s="3244"/>
      <c r="U952" s="3244"/>
      <c r="V952" s="3244"/>
      <c r="W952" s="3244"/>
    </row>
    <row r="953" spans="1:23" ht="15.75" customHeight="1">
      <c r="A953" s="3244"/>
      <c r="B953" s="3244"/>
      <c r="C953" s="3244"/>
      <c r="D953" s="3244"/>
      <c r="E953" s="3244"/>
      <c r="F953" s="3244"/>
      <c r="G953" s="3244"/>
      <c r="H953" s="3328"/>
      <c r="I953" s="3244"/>
      <c r="J953" s="3244"/>
      <c r="K953" s="3244"/>
      <c r="L953" s="3244"/>
      <c r="M953" s="3244"/>
      <c r="N953" s="3244"/>
      <c r="O953" s="3244"/>
      <c r="P953" s="3244"/>
      <c r="Q953" s="3244"/>
      <c r="R953" s="3244"/>
      <c r="S953" s="3244"/>
      <c r="T953" s="3244"/>
      <c r="U953" s="3244"/>
      <c r="V953" s="3244"/>
      <c r="W953" s="3244"/>
    </row>
    <row r="954" spans="1:23" ht="15.75" customHeight="1">
      <c r="A954" s="3244"/>
      <c r="B954" s="3244"/>
      <c r="C954" s="3244"/>
      <c r="D954" s="3244"/>
      <c r="E954" s="3244"/>
      <c r="F954" s="3244"/>
      <c r="G954" s="3244"/>
      <c r="H954" s="3328"/>
      <c r="I954" s="3244"/>
      <c r="J954" s="3244"/>
      <c r="K954" s="3244"/>
      <c r="L954" s="3244"/>
      <c r="M954" s="3244"/>
      <c r="N954" s="3244"/>
      <c r="O954" s="3244"/>
      <c r="P954" s="3244"/>
      <c r="Q954" s="3244"/>
      <c r="R954" s="3244"/>
      <c r="S954" s="3244"/>
      <c r="T954" s="3244"/>
      <c r="U954" s="3244"/>
      <c r="V954" s="3244"/>
      <c r="W954" s="3244"/>
    </row>
    <row r="955" spans="1:23" ht="15.75" customHeight="1">
      <c r="A955" s="3244"/>
      <c r="B955" s="3244"/>
      <c r="C955" s="3244"/>
      <c r="D955" s="3244"/>
      <c r="E955" s="3244"/>
      <c r="F955" s="3244"/>
      <c r="G955" s="3244"/>
      <c r="H955" s="3328"/>
      <c r="I955" s="3244"/>
      <c r="J955" s="3244"/>
      <c r="K955" s="3244"/>
      <c r="L955" s="3244"/>
      <c r="M955" s="3244"/>
      <c r="N955" s="3244"/>
      <c r="O955" s="3244"/>
      <c r="P955" s="3244"/>
      <c r="Q955" s="3244"/>
      <c r="R955" s="3244"/>
      <c r="S955" s="3244"/>
      <c r="T955" s="3244"/>
      <c r="U955" s="3244"/>
      <c r="V955" s="3244"/>
      <c r="W955" s="3244"/>
    </row>
    <row r="956" spans="1:23" ht="15.75" customHeight="1">
      <c r="A956" s="3244"/>
      <c r="B956" s="3244"/>
      <c r="C956" s="3244"/>
      <c r="D956" s="3244"/>
      <c r="E956" s="3244"/>
      <c r="F956" s="3244"/>
      <c r="G956" s="3244"/>
      <c r="H956" s="3328"/>
      <c r="I956" s="3244"/>
      <c r="J956" s="3244"/>
      <c r="K956" s="3244"/>
      <c r="L956" s="3244"/>
      <c r="M956" s="3244"/>
      <c r="N956" s="3244"/>
      <c r="O956" s="3244"/>
      <c r="P956" s="3244"/>
      <c r="Q956" s="3244"/>
      <c r="R956" s="3244"/>
      <c r="S956" s="3244"/>
      <c r="T956" s="3244"/>
      <c r="U956" s="3244"/>
      <c r="V956" s="3244"/>
      <c r="W956" s="3244"/>
    </row>
    <row r="957" spans="1:23" ht="15.75" customHeight="1">
      <c r="A957" s="3244"/>
      <c r="B957" s="3244"/>
      <c r="C957" s="3244"/>
      <c r="D957" s="3244"/>
      <c r="E957" s="3244"/>
      <c r="F957" s="3244"/>
      <c r="G957" s="3244"/>
      <c r="H957" s="3328"/>
      <c r="I957" s="3244"/>
      <c r="J957" s="3244"/>
      <c r="K957" s="3244"/>
      <c r="L957" s="3244"/>
      <c r="M957" s="3244"/>
      <c r="N957" s="3244"/>
      <c r="O957" s="3244"/>
      <c r="P957" s="3244"/>
      <c r="Q957" s="3244"/>
      <c r="R957" s="3244"/>
      <c r="S957" s="3244"/>
      <c r="T957" s="3244"/>
      <c r="U957" s="3244"/>
      <c r="V957" s="3244"/>
      <c r="W957" s="3244"/>
    </row>
    <row r="958" spans="1:23" ht="15.75" customHeight="1">
      <c r="A958" s="3244"/>
      <c r="B958" s="3244"/>
      <c r="C958" s="3244"/>
      <c r="D958" s="3244"/>
      <c r="E958" s="3244"/>
      <c r="F958" s="3244"/>
      <c r="G958" s="3244"/>
      <c r="H958" s="3328"/>
      <c r="I958" s="3244"/>
      <c r="J958" s="3244"/>
      <c r="K958" s="3244"/>
      <c r="L958" s="3244"/>
      <c r="M958" s="3244"/>
      <c r="N958" s="3244"/>
      <c r="O958" s="3244"/>
      <c r="P958" s="3244"/>
      <c r="Q958" s="3244"/>
      <c r="R958" s="3244"/>
      <c r="S958" s="3244"/>
      <c r="T958" s="3244"/>
      <c r="U958" s="3244"/>
      <c r="V958" s="3244"/>
      <c r="W958" s="3244"/>
    </row>
    <row r="959" spans="1:23" ht="15.75" customHeight="1">
      <c r="A959" s="3244"/>
      <c r="B959" s="3244"/>
      <c r="C959" s="3244"/>
      <c r="D959" s="3244"/>
      <c r="E959" s="3244"/>
      <c r="F959" s="3244"/>
      <c r="G959" s="3244"/>
      <c r="H959" s="3328"/>
      <c r="I959" s="3244"/>
      <c r="J959" s="3244"/>
      <c r="K959" s="3244"/>
      <c r="L959" s="3244"/>
      <c r="M959" s="3244"/>
      <c r="N959" s="3244"/>
      <c r="O959" s="3244"/>
      <c r="P959" s="3244"/>
      <c r="Q959" s="3244"/>
      <c r="R959" s="3244"/>
      <c r="S959" s="3244"/>
      <c r="T959" s="3244"/>
      <c r="U959" s="3244"/>
      <c r="V959" s="3244"/>
      <c r="W959" s="3244"/>
    </row>
    <row r="960" spans="1:23" ht="15.75" customHeight="1">
      <c r="A960" s="3244"/>
      <c r="B960" s="3244"/>
      <c r="C960" s="3244"/>
      <c r="D960" s="3244"/>
      <c r="E960" s="3244"/>
      <c r="F960" s="3244"/>
      <c r="G960" s="3244"/>
      <c r="H960" s="3328"/>
      <c r="I960" s="3244"/>
      <c r="J960" s="3244"/>
      <c r="K960" s="3244"/>
      <c r="L960" s="3244"/>
      <c r="M960" s="3244"/>
      <c r="N960" s="3244"/>
      <c r="O960" s="3244"/>
      <c r="P960" s="3244"/>
      <c r="Q960" s="3244"/>
      <c r="R960" s="3244"/>
      <c r="S960" s="3244"/>
      <c r="T960" s="3244"/>
      <c r="U960" s="3244"/>
      <c r="V960" s="3244"/>
      <c r="W960" s="3244"/>
    </row>
    <row r="961" spans="1:23" ht="15.75" customHeight="1">
      <c r="A961" s="3244"/>
      <c r="B961" s="3244"/>
      <c r="C961" s="3244"/>
      <c r="D961" s="3244"/>
      <c r="E961" s="3244"/>
      <c r="F961" s="3244"/>
      <c r="G961" s="3244"/>
      <c r="H961" s="3328"/>
      <c r="I961" s="3244"/>
      <c r="J961" s="3244"/>
      <c r="K961" s="3244"/>
      <c r="L961" s="3244"/>
      <c r="M961" s="3244"/>
      <c r="N961" s="3244"/>
      <c r="O961" s="3244"/>
      <c r="P961" s="3244"/>
      <c r="Q961" s="3244"/>
      <c r="R961" s="3244"/>
      <c r="S961" s="3244"/>
      <c r="T961" s="3244"/>
      <c r="U961" s="3244"/>
      <c r="V961" s="3244"/>
      <c r="W961" s="3244"/>
    </row>
    <row r="962" spans="1:23" ht="15.75" customHeight="1">
      <c r="A962" s="3244"/>
      <c r="B962" s="3244"/>
      <c r="C962" s="3244"/>
      <c r="D962" s="3244"/>
      <c r="E962" s="3244"/>
      <c r="F962" s="3244"/>
      <c r="G962" s="3244"/>
      <c r="H962" s="3328"/>
      <c r="I962" s="3244"/>
      <c r="J962" s="3244"/>
      <c r="K962" s="3244"/>
      <c r="L962" s="3244"/>
      <c r="M962" s="3244"/>
      <c r="N962" s="3244"/>
      <c r="O962" s="3244"/>
      <c r="P962" s="3244"/>
      <c r="Q962" s="3244"/>
      <c r="R962" s="3244"/>
      <c r="S962" s="3244"/>
      <c r="T962" s="3244"/>
      <c r="U962" s="3244"/>
      <c r="V962" s="3244"/>
      <c r="W962" s="3244"/>
    </row>
    <row r="963" spans="1:23" ht="15.75" customHeight="1">
      <c r="A963" s="3244"/>
      <c r="B963" s="3244"/>
      <c r="C963" s="3244"/>
      <c r="D963" s="3244"/>
      <c r="E963" s="3244"/>
      <c r="F963" s="3244"/>
      <c r="G963" s="3244"/>
      <c r="H963" s="3328"/>
      <c r="I963" s="3244"/>
      <c r="J963" s="3244"/>
      <c r="K963" s="3244"/>
      <c r="L963" s="3244"/>
      <c r="M963" s="3244"/>
      <c r="N963" s="3244"/>
      <c r="O963" s="3244"/>
      <c r="P963" s="3244"/>
      <c r="Q963" s="3244"/>
      <c r="R963" s="3244"/>
      <c r="S963" s="3244"/>
      <c r="T963" s="3244"/>
      <c r="U963" s="3244"/>
      <c r="V963" s="3244"/>
      <c r="W963" s="3244"/>
    </row>
    <row r="964" spans="1:23" ht="15.75" customHeight="1">
      <c r="A964" s="3244"/>
      <c r="B964" s="3244"/>
      <c r="C964" s="3244"/>
      <c r="D964" s="3244"/>
      <c r="E964" s="3244"/>
      <c r="F964" s="3244"/>
      <c r="G964" s="3244"/>
      <c r="H964" s="3328"/>
      <c r="I964" s="3244"/>
      <c r="J964" s="3244"/>
      <c r="K964" s="3244"/>
      <c r="L964" s="3244"/>
      <c r="M964" s="3244"/>
      <c r="N964" s="3244"/>
      <c r="O964" s="3244"/>
      <c r="P964" s="3244"/>
      <c r="Q964" s="3244"/>
      <c r="R964" s="3244"/>
      <c r="S964" s="3244"/>
      <c r="T964" s="3244"/>
      <c r="U964" s="3244"/>
      <c r="V964" s="3244"/>
      <c r="W964" s="3244"/>
    </row>
    <row r="965" spans="1:23" ht="15.75" customHeight="1">
      <c r="A965" s="3244"/>
      <c r="B965" s="3244"/>
      <c r="C965" s="3244"/>
      <c r="D965" s="3244"/>
      <c r="E965" s="3244"/>
      <c r="F965" s="3244"/>
      <c r="G965" s="3244"/>
      <c r="H965" s="3328"/>
      <c r="I965" s="3244"/>
      <c r="J965" s="3244"/>
      <c r="K965" s="3244"/>
      <c r="L965" s="3244"/>
      <c r="M965" s="3244"/>
      <c r="N965" s="3244"/>
      <c r="O965" s="3244"/>
      <c r="P965" s="3244"/>
      <c r="Q965" s="3244"/>
      <c r="R965" s="3244"/>
      <c r="S965" s="3244"/>
      <c r="T965" s="3244"/>
      <c r="U965" s="3244"/>
      <c r="V965" s="3244"/>
      <c r="W965" s="3244"/>
    </row>
    <row r="966" spans="1:23" ht="15.75" customHeight="1">
      <c r="A966" s="3244"/>
      <c r="B966" s="3244"/>
      <c r="C966" s="3244"/>
      <c r="D966" s="3244"/>
      <c r="E966" s="3244"/>
      <c r="F966" s="3244"/>
      <c r="G966" s="3244"/>
      <c r="H966" s="3328"/>
      <c r="I966" s="3244"/>
      <c r="J966" s="3244"/>
      <c r="K966" s="3244"/>
      <c r="L966" s="3244"/>
      <c r="M966" s="3244"/>
      <c r="N966" s="3244"/>
      <c r="O966" s="3244"/>
      <c r="P966" s="3244"/>
      <c r="Q966" s="3244"/>
      <c r="R966" s="3244"/>
      <c r="S966" s="3244"/>
      <c r="T966" s="3244"/>
      <c r="U966" s="3244"/>
      <c r="V966" s="3244"/>
      <c r="W966" s="3244"/>
    </row>
    <row r="967" spans="1:23" ht="15.75" customHeight="1">
      <c r="A967" s="3244"/>
      <c r="B967" s="3244"/>
      <c r="C967" s="3244"/>
      <c r="D967" s="3244"/>
      <c r="E967" s="3244"/>
      <c r="F967" s="3244"/>
      <c r="G967" s="3244"/>
      <c r="H967" s="3328"/>
      <c r="I967" s="3244"/>
      <c r="J967" s="3244"/>
      <c r="K967" s="3244"/>
      <c r="L967" s="3244"/>
      <c r="M967" s="3244"/>
      <c r="N967" s="3244"/>
      <c r="O967" s="3244"/>
      <c r="P967" s="3244"/>
      <c r="Q967" s="3244"/>
      <c r="R967" s="3244"/>
      <c r="S967" s="3244"/>
      <c r="T967" s="3244"/>
      <c r="U967" s="3244"/>
      <c r="V967" s="3244"/>
      <c r="W967" s="3244"/>
    </row>
    <row r="968" spans="1:23" ht="15.75" customHeight="1">
      <c r="A968" s="3244"/>
      <c r="B968" s="3244"/>
      <c r="C968" s="3244"/>
      <c r="D968" s="3244"/>
      <c r="E968" s="3244"/>
      <c r="F968" s="3244"/>
      <c r="G968" s="3244"/>
      <c r="H968" s="3328"/>
      <c r="I968" s="3244"/>
      <c r="J968" s="3244"/>
      <c r="K968" s="3244"/>
      <c r="L968" s="3244"/>
      <c r="M968" s="3244"/>
      <c r="N968" s="3244"/>
      <c r="O968" s="3244"/>
      <c r="P968" s="3244"/>
      <c r="Q968" s="3244"/>
      <c r="R968" s="3244"/>
      <c r="S968" s="3244"/>
      <c r="T968" s="3244"/>
      <c r="U968" s="3244"/>
      <c r="V968" s="3244"/>
      <c r="W968" s="3244"/>
    </row>
    <row r="969" spans="1:23" ht="15.75" customHeight="1">
      <c r="A969" s="3244"/>
      <c r="B969" s="3244"/>
      <c r="C969" s="3244"/>
      <c r="D969" s="3244"/>
      <c r="E969" s="3244"/>
      <c r="F969" s="3244"/>
      <c r="G969" s="3244"/>
      <c r="H969" s="3328"/>
      <c r="I969" s="3244"/>
      <c r="J969" s="3244"/>
      <c r="K969" s="3244"/>
      <c r="L969" s="3244"/>
      <c r="M969" s="3244"/>
      <c r="N969" s="3244"/>
      <c r="O969" s="3244"/>
      <c r="P969" s="3244"/>
      <c r="Q969" s="3244"/>
      <c r="R969" s="3244"/>
      <c r="S969" s="3244"/>
      <c r="T969" s="3244"/>
      <c r="U969" s="3244"/>
      <c r="V969" s="3244"/>
      <c r="W969" s="3244"/>
    </row>
    <row r="970" spans="1:23" ht="15.75" customHeight="1">
      <c r="A970" s="3244"/>
      <c r="B970" s="3244"/>
      <c r="C970" s="3244"/>
      <c r="D970" s="3244"/>
      <c r="E970" s="3244"/>
      <c r="F970" s="3244"/>
      <c r="G970" s="3244"/>
      <c r="H970" s="3328"/>
      <c r="I970" s="3244"/>
      <c r="J970" s="3244"/>
      <c r="K970" s="3244"/>
      <c r="L970" s="3244"/>
      <c r="M970" s="3244"/>
      <c r="N970" s="3244"/>
      <c r="O970" s="3244"/>
      <c r="P970" s="3244"/>
      <c r="Q970" s="3244"/>
      <c r="R970" s="3244"/>
      <c r="S970" s="3244"/>
      <c r="T970" s="3244"/>
      <c r="U970" s="3244"/>
      <c r="V970" s="3244"/>
      <c r="W970" s="3244"/>
    </row>
    <row r="971" spans="1:23" ht="15.75" customHeight="1">
      <c r="A971" s="3244"/>
      <c r="B971" s="3244"/>
      <c r="C971" s="3244"/>
      <c r="D971" s="3244"/>
      <c r="E971" s="3244"/>
      <c r="F971" s="3244"/>
      <c r="G971" s="3244"/>
      <c r="H971" s="3328"/>
      <c r="I971" s="3244"/>
      <c r="J971" s="3244"/>
      <c r="K971" s="3244"/>
      <c r="L971" s="3244"/>
      <c r="M971" s="3244"/>
      <c r="N971" s="3244"/>
      <c r="O971" s="3244"/>
      <c r="P971" s="3244"/>
      <c r="Q971" s="3244"/>
      <c r="R971" s="3244"/>
      <c r="S971" s="3244"/>
      <c r="T971" s="3244"/>
      <c r="U971" s="3244"/>
      <c r="V971" s="3244"/>
      <c r="W971" s="3244"/>
    </row>
    <row r="972" spans="1:23" ht="15.75" customHeight="1">
      <c r="A972" s="3244"/>
      <c r="B972" s="3244"/>
      <c r="C972" s="3244"/>
      <c r="D972" s="3244"/>
      <c r="E972" s="3244"/>
      <c r="F972" s="3244"/>
      <c r="G972" s="3244"/>
      <c r="H972" s="3328"/>
      <c r="I972" s="3244"/>
      <c r="J972" s="3244"/>
      <c r="K972" s="3244"/>
      <c r="L972" s="3244"/>
      <c r="M972" s="3244"/>
      <c r="N972" s="3244"/>
      <c r="O972" s="3244"/>
      <c r="P972" s="3244"/>
      <c r="Q972" s="3244"/>
      <c r="R972" s="3244"/>
      <c r="S972" s="3244"/>
      <c r="T972" s="3244"/>
      <c r="U972" s="3244"/>
      <c r="V972" s="3244"/>
      <c r="W972" s="3244"/>
    </row>
    <row r="973" spans="1:23" ht="15.75" customHeight="1">
      <c r="A973" s="3244"/>
      <c r="B973" s="3244"/>
      <c r="C973" s="3244"/>
      <c r="D973" s="3244"/>
      <c r="E973" s="3244"/>
      <c r="F973" s="3244"/>
      <c r="G973" s="3244"/>
      <c r="H973" s="3328"/>
      <c r="I973" s="3244"/>
      <c r="J973" s="3244"/>
      <c r="K973" s="3244"/>
      <c r="L973" s="3244"/>
      <c r="M973" s="3244"/>
      <c r="N973" s="3244"/>
      <c r="O973" s="3244"/>
      <c r="P973" s="3244"/>
      <c r="Q973" s="3244"/>
      <c r="R973" s="3244"/>
      <c r="S973" s="3244"/>
      <c r="T973" s="3244"/>
      <c r="U973" s="3244"/>
      <c r="V973" s="3244"/>
      <c r="W973" s="3244"/>
    </row>
    <row r="974" spans="1:23" ht="15.75" customHeight="1">
      <c r="A974" s="3244"/>
      <c r="B974" s="3244"/>
      <c r="C974" s="3244"/>
      <c r="D974" s="3244"/>
      <c r="E974" s="3244"/>
      <c r="F974" s="3244"/>
      <c r="G974" s="3244"/>
      <c r="H974" s="3328"/>
      <c r="I974" s="3244"/>
      <c r="J974" s="3244"/>
      <c r="K974" s="3244"/>
      <c r="L974" s="3244"/>
      <c r="M974" s="3244"/>
      <c r="N974" s="3244"/>
      <c r="O974" s="3244"/>
      <c r="P974" s="3244"/>
      <c r="Q974" s="3244"/>
      <c r="R974" s="3244"/>
      <c r="S974" s="3244"/>
      <c r="T974" s="3244"/>
      <c r="U974" s="3244"/>
      <c r="V974" s="3244"/>
      <c r="W974" s="3244"/>
    </row>
    <row r="975" spans="1:23" ht="15.75" customHeight="1">
      <c r="A975" s="3244"/>
      <c r="B975" s="3244"/>
      <c r="C975" s="3244"/>
      <c r="D975" s="3244"/>
      <c r="E975" s="3244"/>
      <c r="F975" s="3244"/>
      <c r="G975" s="3244"/>
      <c r="H975" s="3328"/>
      <c r="I975" s="3244"/>
      <c r="J975" s="3244"/>
      <c r="K975" s="3244"/>
      <c r="L975" s="3244"/>
      <c r="M975" s="3244"/>
      <c r="N975" s="3244"/>
      <c r="O975" s="3244"/>
      <c r="P975" s="3244"/>
      <c r="Q975" s="3244"/>
      <c r="R975" s="3244"/>
      <c r="S975" s="3244"/>
      <c r="T975" s="3244"/>
      <c r="U975" s="3244"/>
      <c r="V975" s="3244"/>
      <c r="W975" s="3244"/>
    </row>
    <row r="976" spans="1:23" ht="15.75" customHeight="1">
      <c r="A976" s="3244"/>
      <c r="B976" s="3244"/>
      <c r="C976" s="3244"/>
      <c r="D976" s="3244"/>
      <c r="E976" s="3244"/>
      <c r="F976" s="3244"/>
      <c r="G976" s="3244"/>
      <c r="H976" s="3328"/>
      <c r="I976" s="3244"/>
      <c r="J976" s="3244"/>
      <c r="K976" s="3244"/>
      <c r="L976" s="3244"/>
      <c r="M976" s="3244"/>
      <c r="N976" s="3244"/>
      <c r="O976" s="3244"/>
      <c r="P976" s="3244"/>
      <c r="Q976" s="3244"/>
      <c r="R976" s="3244"/>
      <c r="S976" s="3244"/>
      <c r="T976" s="3244"/>
      <c r="U976" s="3244"/>
      <c r="V976" s="3244"/>
      <c r="W976" s="3244"/>
    </row>
    <row r="977" spans="1:23" ht="15.75" customHeight="1">
      <c r="A977" s="3244"/>
      <c r="B977" s="3244"/>
      <c r="C977" s="3244"/>
      <c r="D977" s="3244"/>
      <c r="E977" s="3244"/>
      <c r="F977" s="3244"/>
      <c r="G977" s="3244"/>
      <c r="H977" s="3328"/>
      <c r="I977" s="3244"/>
      <c r="J977" s="3244"/>
      <c r="K977" s="3244"/>
      <c r="L977" s="3244"/>
      <c r="M977" s="3244"/>
      <c r="N977" s="3244"/>
      <c r="O977" s="3244"/>
      <c r="P977" s="3244"/>
      <c r="Q977" s="3244"/>
      <c r="R977" s="3244"/>
      <c r="S977" s="3244"/>
      <c r="T977" s="3244"/>
      <c r="U977" s="3244"/>
      <c r="V977" s="3244"/>
      <c r="W977" s="3244"/>
    </row>
    <row r="978" spans="1:23" ht="15.75" customHeight="1">
      <c r="A978" s="3244"/>
      <c r="B978" s="3244"/>
      <c r="C978" s="3244"/>
      <c r="D978" s="3244"/>
      <c r="E978" s="3244"/>
      <c r="F978" s="3244"/>
      <c r="G978" s="3244"/>
      <c r="H978" s="3328"/>
      <c r="I978" s="3244"/>
      <c r="J978" s="3244"/>
      <c r="K978" s="3244"/>
      <c r="L978" s="3244"/>
      <c r="M978" s="3244"/>
      <c r="N978" s="3244"/>
      <c r="O978" s="3244"/>
      <c r="P978" s="3244"/>
      <c r="Q978" s="3244"/>
      <c r="R978" s="3244"/>
      <c r="S978" s="3244"/>
      <c r="T978" s="3244"/>
      <c r="U978" s="3244"/>
      <c r="V978" s="3244"/>
      <c r="W978" s="3244"/>
    </row>
    <row r="979" spans="1:23" ht="15.75" customHeight="1">
      <c r="A979" s="3244"/>
      <c r="B979" s="3244"/>
      <c r="C979" s="3244"/>
      <c r="D979" s="3244"/>
      <c r="E979" s="3244"/>
      <c r="F979" s="3244"/>
      <c r="G979" s="3244"/>
      <c r="H979" s="3328"/>
      <c r="I979" s="3244"/>
      <c r="J979" s="3244"/>
      <c r="K979" s="3244"/>
      <c r="L979" s="3244"/>
      <c r="M979" s="3244"/>
      <c r="N979" s="3244"/>
      <c r="O979" s="3244"/>
      <c r="P979" s="3244"/>
      <c r="Q979" s="3244"/>
      <c r="R979" s="3244"/>
      <c r="S979" s="3244"/>
      <c r="T979" s="3244"/>
      <c r="U979" s="3244"/>
      <c r="V979" s="3244"/>
      <c r="W979" s="3244"/>
    </row>
    <row r="980" spans="1:23" ht="15.75" customHeight="1">
      <c r="A980" s="3244"/>
      <c r="B980" s="3244"/>
      <c r="C980" s="3244"/>
      <c r="D980" s="3244"/>
      <c r="E980" s="3244"/>
      <c r="F980" s="3244"/>
      <c r="G980" s="3244"/>
      <c r="H980" s="3328"/>
      <c r="I980" s="3244"/>
      <c r="J980" s="3244"/>
      <c r="K980" s="3244"/>
      <c r="L980" s="3244"/>
      <c r="M980" s="3244"/>
      <c r="N980" s="3244"/>
      <c r="O980" s="3244"/>
      <c r="P980" s="3244"/>
      <c r="Q980" s="3244"/>
      <c r="R980" s="3244"/>
      <c r="S980" s="3244"/>
      <c r="T980" s="3244"/>
      <c r="U980" s="3244"/>
      <c r="V980" s="3244"/>
      <c r="W980" s="3244"/>
    </row>
    <row r="981" spans="1:23" ht="15.75" customHeight="1">
      <c r="A981" s="3244"/>
      <c r="B981" s="3244"/>
      <c r="C981" s="3244"/>
      <c r="D981" s="3244"/>
      <c r="E981" s="3244"/>
      <c r="F981" s="3244"/>
      <c r="G981" s="3244"/>
      <c r="H981" s="3328"/>
      <c r="I981" s="3244"/>
      <c r="J981" s="3244"/>
      <c r="K981" s="3244"/>
      <c r="L981" s="3244"/>
      <c r="M981" s="3244"/>
      <c r="N981" s="3244"/>
      <c r="O981" s="3244"/>
      <c r="P981" s="3244"/>
      <c r="Q981" s="3244"/>
      <c r="R981" s="3244"/>
      <c r="S981" s="3244"/>
      <c r="T981" s="3244"/>
      <c r="U981" s="3244"/>
      <c r="V981" s="3244"/>
      <c r="W981" s="3244"/>
    </row>
    <row r="982" spans="1:23" ht="15.75" customHeight="1">
      <c r="A982" s="3244"/>
      <c r="B982" s="3244"/>
      <c r="C982" s="3244"/>
      <c r="D982" s="3244"/>
      <c r="E982" s="3244"/>
      <c r="F982" s="3244"/>
      <c r="G982" s="3244"/>
      <c r="H982" s="3328"/>
      <c r="I982" s="3244"/>
      <c r="J982" s="3244"/>
      <c r="K982" s="3244"/>
      <c r="L982" s="3244"/>
      <c r="M982" s="3244"/>
      <c r="N982" s="3244"/>
      <c r="O982" s="3244"/>
      <c r="P982" s="3244"/>
      <c r="Q982" s="3244"/>
      <c r="R982" s="3244"/>
      <c r="S982" s="3244"/>
      <c r="T982" s="3244"/>
      <c r="U982" s="3244"/>
      <c r="V982" s="3244"/>
      <c r="W982" s="3244"/>
    </row>
    <row r="983" spans="1:23" ht="15.75" customHeight="1">
      <c r="A983" s="3244"/>
      <c r="B983" s="3244"/>
      <c r="C983" s="3244"/>
      <c r="D983" s="3244"/>
      <c r="E983" s="3244"/>
      <c r="F983" s="3244"/>
      <c r="G983" s="3244"/>
      <c r="H983" s="3328"/>
      <c r="I983" s="3244"/>
      <c r="J983" s="3244"/>
      <c r="K983" s="3244"/>
      <c r="L983" s="3244"/>
      <c r="M983" s="3244"/>
      <c r="N983" s="3244"/>
      <c r="O983" s="3244"/>
      <c r="P983" s="3244"/>
      <c r="Q983" s="3244"/>
      <c r="R983" s="3244"/>
      <c r="S983" s="3244"/>
      <c r="T983" s="3244"/>
      <c r="U983" s="3244"/>
      <c r="V983" s="3244"/>
      <c r="W983" s="3244"/>
    </row>
    <row r="984" spans="1:23" ht="15.75" customHeight="1">
      <c r="A984" s="3244"/>
      <c r="B984" s="3244"/>
      <c r="C984" s="3244"/>
      <c r="D984" s="3244"/>
      <c r="E984" s="3244"/>
      <c r="F984" s="3244"/>
      <c r="G984" s="3244"/>
      <c r="H984" s="3328"/>
      <c r="I984" s="3244"/>
      <c r="J984" s="3244"/>
      <c r="K984" s="3244"/>
      <c r="L984" s="3244"/>
      <c r="M984" s="3244"/>
      <c r="N984" s="3244"/>
      <c r="O984" s="3244"/>
      <c r="P984" s="3244"/>
      <c r="Q984" s="3244"/>
      <c r="R984" s="3244"/>
      <c r="S984" s="3244"/>
      <c r="T984" s="3244"/>
      <c r="U984" s="3244"/>
      <c r="V984" s="3244"/>
      <c r="W984" s="3244"/>
    </row>
    <row r="985" spans="1:23" ht="15.75" customHeight="1">
      <c r="A985" s="3244"/>
      <c r="B985" s="3244"/>
      <c r="C985" s="3244"/>
      <c r="D985" s="3244"/>
      <c r="E985" s="3244"/>
      <c r="F985" s="3244"/>
      <c r="G985" s="3244"/>
      <c r="H985" s="3328"/>
      <c r="I985" s="3244"/>
      <c r="J985" s="3244"/>
      <c r="K985" s="3244"/>
      <c r="L985" s="3244"/>
      <c r="M985" s="3244"/>
      <c r="N985" s="3244"/>
      <c r="O985" s="3244"/>
      <c r="P985" s="3244"/>
      <c r="Q985" s="3244"/>
      <c r="R985" s="3244"/>
      <c r="S985" s="3244"/>
      <c r="T985" s="3244"/>
      <c r="U985" s="3244"/>
      <c r="V985" s="3244"/>
      <c r="W985" s="3244"/>
    </row>
    <row r="986" spans="1:23" ht="15.75" customHeight="1">
      <c r="A986" s="3244"/>
      <c r="B986" s="3244"/>
      <c r="C986" s="3244"/>
      <c r="D986" s="3244"/>
      <c r="E986" s="3244"/>
      <c r="F986" s="3244"/>
      <c r="G986" s="3244"/>
      <c r="H986" s="3328"/>
      <c r="I986" s="3244"/>
      <c r="J986" s="3244"/>
      <c r="K986" s="3244"/>
      <c r="L986" s="3244"/>
      <c r="M986" s="3244"/>
      <c r="N986" s="3244"/>
      <c r="O986" s="3244"/>
      <c r="P986" s="3244"/>
      <c r="Q986" s="3244"/>
      <c r="R986" s="3244"/>
      <c r="S986" s="3244"/>
      <c r="T986" s="3244"/>
      <c r="U986" s="3244"/>
      <c r="V986" s="3244"/>
      <c r="W986" s="3244"/>
    </row>
    <row r="987" spans="1:23" ht="15.75" customHeight="1">
      <c r="A987" s="3244"/>
      <c r="B987" s="3244"/>
      <c r="C987" s="3244"/>
      <c r="D987" s="3244"/>
      <c r="E987" s="3244"/>
      <c r="F987" s="3244"/>
      <c r="G987" s="3244"/>
      <c r="H987" s="3328"/>
      <c r="I987" s="3244"/>
      <c r="J987" s="3244"/>
      <c r="K987" s="3244"/>
      <c r="L987" s="3244"/>
      <c r="M987" s="3244"/>
      <c r="N987" s="3244"/>
      <c r="O987" s="3244"/>
      <c r="P987" s="3244"/>
      <c r="Q987" s="3244"/>
      <c r="R987" s="3244"/>
      <c r="S987" s="3244"/>
      <c r="T987" s="3244"/>
      <c r="U987" s="3244"/>
      <c r="V987" s="3244"/>
      <c r="W987" s="3244"/>
    </row>
    <row r="988" spans="1:23" ht="15.75" customHeight="1">
      <c r="A988" s="3244"/>
      <c r="B988" s="3244"/>
      <c r="C988" s="3244"/>
      <c r="D988" s="3244"/>
      <c r="E988" s="3244"/>
      <c r="F988" s="3244"/>
      <c r="G988" s="3244"/>
      <c r="H988" s="3328"/>
      <c r="I988" s="3244"/>
      <c r="J988" s="3244"/>
      <c r="K988" s="3244"/>
      <c r="L988" s="3244"/>
      <c r="M988" s="3244"/>
      <c r="N988" s="3244"/>
      <c r="O988" s="3244"/>
      <c r="P988" s="3244"/>
      <c r="Q988" s="3244"/>
      <c r="R988" s="3244"/>
      <c r="S988" s="3244"/>
      <c r="T988" s="3244"/>
      <c r="U988" s="3244"/>
      <c r="V988" s="3244"/>
      <c r="W988" s="3244"/>
    </row>
    <row r="989" spans="1:23" ht="15.75" customHeight="1">
      <c r="A989" s="3244"/>
      <c r="B989" s="3244"/>
      <c r="C989" s="3244"/>
      <c r="D989" s="3244"/>
      <c r="E989" s="3244"/>
      <c r="F989" s="3244"/>
      <c r="G989" s="3244"/>
      <c r="H989" s="3328"/>
      <c r="I989" s="3244"/>
      <c r="J989" s="3244"/>
      <c r="K989" s="3244"/>
      <c r="L989" s="3244"/>
      <c r="M989" s="3244"/>
      <c r="N989" s="3244"/>
      <c r="O989" s="3244"/>
      <c r="P989" s="3244"/>
      <c r="Q989" s="3244"/>
      <c r="R989" s="3244"/>
      <c r="S989" s="3244"/>
      <c r="T989" s="3244"/>
      <c r="U989" s="3244"/>
      <c r="V989" s="3244"/>
      <c r="W989" s="3244"/>
    </row>
    <row r="990" spans="1:23" ht="15.75" customHeight="1">
      <c r="A990" s="3244"/>
      <c r="B990" s="3244"/>
      <c r="C990" s="3244"/>
      <c r="D990" s="3244"/>
      <c r="E990" s="3244"/>
      <c r="F990" s="3244"/>
      <c r="G990" s="3244"/>
      <c r="H990" s="3328"/>
      <c r="I990" s="3244"/>
      <c r="J990" s="3244"/>
      <c r="K990" s="3244"/>
      <c r="L990" s="3244"/>
      <c r="M990" s="3244"/>
      <c r="N990" s="3244"/>
      <c r="O990" s="3244"/>
      <c r="P990" s="3244"/>
      <c r="Q990" s="3244"/>
      <c r="R990" s="3244"/>
      <c r="S990" s="3244"/>
      <c r="T990" s="3244"/>
      <c r="U990" s="3244"/>
      <c r="V990" s="3244"/>
      <c r="W990" s="3244"/>
    </row>
    <row r="991" spans="1:23" ht="15.75" customHeight="1">
      <c r="A991" s="3244"/>
      <c r="B991" s="3244"/>
      <c r="C991" s="3244"/>
      <c r="D991" s="3244"/>
      <c r="E991" s="3244"/>
      <c r="F991" s="3244"/>
      <c r="G991" s="3244"/>
      <c r="H991" s="3328"/>
      <c r="I991" s="3244"/>
      <c r="J991" s="3244"/>
      <c r="K991" s="3244"/>
      <c r="L991" s="3244"/>
      <c r="M991" s="3244"/>
      <c r="N991" s="3244"/>
      <c r="O991" s="3244"/>
      <c r="P991" s="3244"/>
      <c r="Q991" s="3244"/>
      <c r="R991" s="3244"/>
      <c r="S991" s="3244"/>
      <c r="T991" s="3244"/>
      <c r="U991" s="3244"/>
      <c r="V991" s="3244"/>
      <c r="W991" s="3244"/>
    </row>
    <row r="992" spans="1:23" ht="15.75" customHeight="1">
      <c r="A992" s="3244"/>
      <c r="B992" s="3244"/>
      <c r="C992" s="3244"/>
      <c r="D992" s="3244"/>
      <c r="E992" s="3244"/>
      <c r="F992" s="3244"/>
      <c r="G992" s="3244"/>
      <c r="H992" s="3328"/>
      <c r="I992" s="3244"/>
      <c r="J992" s="3244"/>
      <c r="K992" s="3244"/>
      <c r="L992" s="3244"/>
      <c r="M992" s="3244"/>
      <c r="N992" s="3244"/>
      <c r="O992" s="3244"/>
      <c r="P992" s="3244"/>
      <c r="Q992" s="3244"/>
      <c r="R992" s="3244"/>
      <c r="S992" s="3244"/>
      <c r="T992" s="3244"/>
      <c r="U992" s="3244"/>
      <c r="V992" s="3244"/>
      <c r="W992" s="3244"/>
    </row>
    <row r="993" spans="1:23" ht="15.75" customHeight="1">
      <c r="A993" s="3244"/>
      <c r="B993" s="3244"/>
      <c r="C993" s="3244"/>
      <c r="D993" s="3244"/>
      <c r="E993" s="3244"/>
      <c r="F993" s="3244"/>
      <c r="G993" s="3244"/>
      <c r="H993" s="3328"/>
      <c r="I993" s="3244"/>
      <c r="J993" s="3244"/>
      <c r="K993" s="3244"/>
      <c r="L993" s="3244"/>
      <c r="M993" s="3244"/>
      <c r="N993" s="3244"/>
      <c r="O993" s="3244"/>
      <c r="P993" s="3244"/>
      <c r="Q993" s="3244"/>
      <c r="R993" s="3244"/>
      <c r="S993" s="3244"/>
      <c r="T993" s="3244"/>
      <c r="U993" s="3244"/>
      <c r="V993" s="3244"/>
      <c r="W993" s="3244"/>
    </row>
    <row r="994" spans="1:23" ht="15.75" customHeight="1">
      <c r="A994" s="3244"/>
      <c r="B994" s="3244"/>
      <c r="C994" s="3244"/>
      <c r="D994" s="3244"/>
      <c r="E994" s="3244"/>
      <c r="F994" s="3244"/>
      <c r="G994" s="3244"/>
      <c r="H994" s="3328"/>
      <c r="I994" s="3244"/>
      <c r="J994" s="3244"/>
      <c r="K994" s="3244"/>
      <c r="L994" s="3244"/>
      <c r="M994" s="3244"/>
      <c r="N994" s="3244"/>
      <c r="O994" s="3244"/>
      <c r="P994" s="3244"/>
      <c r="Q994" s="3244"/>
      <c r="R994" s="3244"/>
      <c r="S994" s="3244"/>
      <c r="T994" s="3244"/>
      <c r="U994" s="3244"/>
      <c r="V994" s="3244"/>
      <c r="W994" s="3244"/>
    </row>
    <row r="995" spans="1:23" ht="15.75" customHeight="1">
      <c r="A995" s="3244"/>
      <c r="B995" s="3244"/>
      <c r="C995" s="3244"/>
      <c r="D995" s="3244"/>
      <c r="E995" s="3244"/>
      <c r="F995" s="3244"/>
      <c r="G995" s="3244"/>
      <c r="H995" s="3328"/>
      <c r="I995" s="3244"/>
      <c r="J995" s="3244"/>
      <c r="K995" s="3244"/>
      <c r="L995" s="3244"/>
      <c r="M995" s="3244"/>
      <c r="N995" s="3244"/>
      <c r="O995" s="3244"/>
      <c r="P995" s="3244"/>
      <c r="Q995" s="3244"/>
      <c r="R995" s="3244"/>
      <c r="S995" s="3244"/>
      <c r="T995" s="3244"/>
      <c r="U995" s="3244"/>
      <c r="V995" s="3244"/>
      <c r="W995" s="3244"/>
    </row>
    <row r="996" spans="1:23" ht="15.75" customHeight="1">
      <c r="A996" s="3244"/>
      <c r="B996" s="3244"/>
      <c r="C996" s="3244"/>
      <c r="D996" s="3244"/>
      <c r="E996" s="3244"/>
      <c r="F996" s="3244"/>
      <c r="G996" s="3244"/>
      <c r="H996" s="3328"/>
      <c r="I996" s="3244"/>
      <c r="J996" s="3244"/>
      <c r="K996" s="3244"/>
      <c r="L996" s="3244"/>
      <c r="M996" s="3244"/>
      <c r="N996" s="3244"/>
      <c r="O996" s="3244"/>
      <c r="P996" s="3244"/>
      <c r="Q996" s="3244"/>
      <c r="R996" s="3244"/>
      <c r="S996" s="3244"/>
      <c r="T996" s="3244"/>
      <c r="U996" s="3244"/>
      <c r="V996" s="3244"/>
      <c r="W996" s="3244"/>
    </row>
    <row r="997" spans="1:23" ht="15.75" customHeight="1">
      <c r="A997" s="3244"/>
      <c r="B997" s="3244"/>
      <c r="C997" s="3244"/>
      <c r="D997" s="3244"/>
      <c r="E997" s="3244"/>
      <c r="F997" s="3244"/>
      <c r="G997" s="3244"/>
      <c r="H997" s="3328"/>
      <c r="I997" s="3244"/>
      <c r="J997" s="3244"/>
      <c r="K997" s="3244"/>
      <c r="L997" s="3244"/>
      <c r="M997" s="3244"/>
      <c r="N997" s="3244"/>
      <c r="O997" s="3244"/>
      <c r="P997" s="3244"/>
      <c r="Q997" s="3244"/>
      <c r="R997" s="3244"/>
      <c r="S997" s="3244"/>
      <c r="T997" s="3244"/>
      <c r="U997" s="3244"/>
      <c r="V997" s="3244"/>
      <c r="W997" s="3244"/>
    </row>
    <row r="998" spans="1:23" ht="15.75" customHeight="1">
      <c r="A998" s="3244"/>
      <c r="B998" s="3244"/>
      <c r="C998" s="3244"/>
      <c r="D998" s="3244"/>
      <c r="E998" s="3244"/>
      <c r="F998" s="3244"/>
      <c r="G998" s="3244"/>
      <c r="H998" s="3328"/>
      <c r="I998" s="3244"/>
      <c r="J998" s="3244"/>
      <c r="K998" s="3244"/>
      <c r="L998" s="3244"/>
      <c r="M998" s="3244"/>
      <c r="N998" s="3244"/>
      <c r="O998" s="3244"/>
      <c r="P998" s="3244"/>
      <c r="Q998" s="3244"/>
      <c r="R998" s="3244"/>
      <c r="S998" s="3244"/>
      <c r="T998" s="3244"/>
      <c r="U998" s="3244"/>
      <c r="V998" s="3244"/>
      <c r="W998" s="3244"/>
    </row>
    <row r="999" spans="1:23" ht="15.75" customHeight="1">
      <c r="A999" s="3244"/>
      <c r="B999" s="3244"/>
      <c r="C999" s="3244"/>
      <c r="D999" s="3244"/>
      <c r="E999" s="3244"/>
      <c r="F999" s="3244"/>
      <c r="G999" s="3244"/>
      <c r="H999" s="3328"/>
      <c r="I999" s="3244"/>
      <c r="J999" s="3244"/>
      <c r="K999" s="3244"/>
      <c r="L999" s="3244"/>
      <c r="M999" s="3244"/>
      <c r="N999" s="3244"/>
      <c r="O999" s="3244"/>
      <c r="P999" s="3244"/>
      <c r="Q999" s="3244"/>
      <c r="R999" s="3244"/>
      <c r="S999" s="3244"/>
      <c r="T999" s="3244"/>
      <c r="U999" s="3244"/>
      <c r="V999" s="3244"/>
      <c r="W999" s="3244"/>
    </row>
    <row r="1000" spans="1:23" ht="15.75" customHeight="1">
      <c r="A1000" s="3244"/>
      <c r="B1000" s="3244"/>
      <c r="C1000" s="3244"/>
      <c r="D1000" s="3244"/>
      <c r="E1000" s="3244"/>
      <c r="F1000" s="3244"/>
      <c r="G1000" s="3244"/>
      <c r="H1000" s="3328"/>
      <c r="I1000" s="3244"/>
      <c r="J1000" s="3244"/>
      <c r="K1000" s="3244"/>
      <c r="L1000" s="3244"/>
      <c r="M1000" s="3244"/>
      <c r="N1000" s="3244"/>
      <c r="O1000" s="3244"/>
      <c r="P1000" s="3244"/>
      <c r="Q1000" s="3244"/>
      <c r="R1000" s="3244"/>
      <c r="S1000" s="3244"/>
      <c r="T1000" s="3244"/>
      <c r="U1000" s="3244"/>
      <c r="V1000" s="3244"/>
      <c r="W1000" s="3244"/>
    </row>
    <row r="1001" spans="1:23" ht="15.75" customHeight="1">
      <c r="A1001" s="3244"/>
      <c r="B1001" s="3244"/>
      <c r="C1001" s="3244"/>
      <c r="D1001" s="3244"/>
      <c r="E1001" s="3244"/>
      <c r="F1001" s="3244"/>
      <c r="G1001" s="3244"/>
      <c r="H1001" s="3328"/>
      <c r="I1001" s="3244"/>
      <c r="J1001" s="3244"/>
      <c r="K1001" s="3244"/>
      <c r="L1001" s="3244"/>
      <c r="M1001" s="3244"/>
      <c r="N1001" s="3244"/>
      <c r="O1001" s="3244"/>
      <c r="P1001" s="3244"/>
      <c r="Q1001" s="3244"/>
      <c r="R1001" s="3244"/>
      <c r="S1001" s="3244"/>
      <c r="T1001" s="3244"/>
      <c r="U1001" s="3244"/>
      <c r="V1001" s="3244"/>
      <c r="W1001" s="3244"/>
    </row>
    <row r="1002" spans="1:23" ht="15.75" customHeight="1">
      <c r="A1002" s="3244"/>
      <c r="B1002" s="3244"/>
      <c r="C1002" s="3244"/>
      <c r="D1002" s="3244"/>
      <c r="E1002" s="3244"/>
      <c r="F1002" s="3244"/>
      <c r="G1002" s="3244"/>
      <c r="H1002" s="3328"/>
      <c r="I1002" s="3244"/>
      <c r="J1002" s="3244"/>
      <c r="K1002" s="3244"/>
      <c r="L1002" s="3244"/>
      <c r="M1002" s="3244"/>
      <c r="N1002" s="3244"/>
      <c r="O1002" s="3244"/>
      <c r="P1002" s="3244"/>
      <c r="Q1002" s="3244"/>
      <c r="R1002" s="3244"/>
      <c r="S1002" s="3244"/>
      <c r="T1002" s="3244"/>
      <c r="U1002" s="3244"/>
      <c r="V1002" s="3244"/>
      <c r="W1002" s="3244"/>
    </row>
    <row r="1003" spans="1:23" ht="15.75" customHeight="1">
      <c r="A1003" s="3244"/>
      <c r="B1003" s="3244"/>
      <c r="C1003" s="3244"/>
      <c r="D1003" s="3244"/>
      <c r="E1003" s="3244"/>
      <c r="F1003" s="3244"/>
      <c r="G1003" s="3244"/>
      <c r="H1003" s="3328"/>
      <c r="I1003" s="3244"/>
      <c r="J1003" s="3244"/>
      <c r="K1003" s="3244"/>
      <c r="L1003" s="3244"/>
      <c r="M1003" s="3244"/>
      <c r="N1003" s="3244"/>
      <c r="O1003" s="3244"/>
      <c r="P1003" s="3244"/>
      <c r="Q1003" s="3244"/>
      <c r="R1003" s="3244"/>
      <c r="S1003" s="3244"/>
      <c r="T1003" s="3244"/>
      <c r="U1003" s="3244"/>
      <c r="V1003" s="3244"/>
      <c r="W1003" s="3244"/>
    </row>
    <row r="1004" spans="1:23" ht="15.75" customHeight="1">
      <c r="A1004" s="3244"/>
      <c r="B1004" s="3244"/>
      <c r="C1004" s="3244"/>
      <c r="D1004" s="3244"/>
      <c r="E1004" s="3244"/>
      <c r="F1004" s="3244"/>
      <c r="G1004" s="3244"/>
      <c r="H1004" s="3328"/>
      <c r="I1004" s="3244"/>
      <c r="J1004" s="3244"/>
      <c r="K1004" s="3244"/>
      <c r="L1004" s="3244"/>
      <c r="M1004" s="3244"/>
      <c r="N1004" s="3244"/>
      <c r="O1004" s="3244"/>
      <c r="P1004" s="3244"/>
      <c r="Q1004" s="3244"/>
      <c r="R1004" s="3244"/>
      <c r="S1004" s="3244"/>
      <c r="T1004" s="3244"/>
      <c r="U1004" s="3244"/>
      <c r="V1004" s="3244"/>
      <c r="W1004" s="3244"/>
    </row>
    <row r="1005" spans="1:23" ht="15.75" customHeight="1">
      <c r="A1005" s="3244"/>
      <c r="B1005" s="3244"/>
      <c r="C1005" s="3244"/>
      <c r="D1005" s="3244"/>
      <c r="E1005" s="3244"/>
      <c r="F1005" s="3244"/>
      <c r="G1005" s="3244"/>
      <c r="H1005" s="3328"/>
      <c r="I1005" s="3244"/>
      <c r="J1005" s="3244"/>
      <c r="K1005" s="3244"/>
      <c r="L1005" s="3244"/>
      <c r="M1005" s="3244"/>
      <c r="N1005" s="3244"/>
      <c r="O1005" s="3244"/>
      <c r="P1005" s="3244"/>
      <c r="Q1005" s="3244"/>
      <c r="R1005" s="3244"/>
      <c r="S1005" s="3244"/>
      <c r="T1005" s="3244"/>
      <c r="U1005" s="3244"/>
      <c r="V1005" s="3244"/>
      <c r="W1005" s="3244"/>
    </row>
    <row r="1006" spans="1:23" ht="15.75" customHeight="1">
      <c r="A1006" s="3244"/>
      <c r="B1006" s="3244"/>
      <c r="C1006" s="3244"/>
      <c r="D1006" s="3244"/>
      <c r="E1006" s="3244"/>
      <c r="F1006" s="3244"/>
      <c r="G1006" s="3244"/>
      <c r="H1006" s="3328"/>
      <c r="I1006" s="3244"/>
      <c r="J1006" s="3244"/>
      <c r="K1006" s="3244"/>
      <c r="L1006" s="3244"/>
      <c r="M1006" s="3244"/>
      <c r="N1006" s="3244"/>
      <c r="O1006" s="3244"/>
      <c r="P1006" s="3244"/>
      <c r="Q1006" s="3244"/>
      <c r="R1006" s="3244"/>
      <c r="S1006" s="3244"/>
      <c r="T1006" s="3244"/>
      <c r="U1006" s="3244"/>
      <c r="V1006" s="3244"/>
      <c r="W1006" s="3244"/>
    </row>
    <row r="1007" spans="1:23" ht="15.75" customHeight="1">
      <c r="A1007" s="3244"/>
      <c r="B1007" s="3244"/>
      <c r="C1007" s="3244"/>
      <c r="D1007" s="3244"/>
      <c r="E1007" s="3244"/>
      <c r="F1007" s="3244"/>
      <c r="G1007" s="3244"/>
      <c r="H1007" s="3328"/>
      <c r="I1007" s="3244"/>
      <c r="J1007" s="3244"/>
      <c r="K1007" s="3244"/>
      <c r="L1007" s="3244"/>
      <c r="M1007" s="3244"/>
      <c r="N1007" s="3244"/>
      <c r="O1007" s="3244"/>
      <c r="P1007" s="3244"/>
      <c r="Q1007" s="3244"/>
      <c r="R1007" s="3244"/>
      <c r="S1007" s="3244"/>
      <c r="T1007" s="3244"/>
      <c r="U1007" s="3244"/>
      <c r="V1007" s="3244"/>
      <c r="W1007" s="3244"/>
    </row>
    <row r="1008" spans="1:23" ht="15.75" customHeight="1">
      <c r="A1008" s="3244"/>
      <c r="B1008" s="3244"/>
      <c r="C1008" s="3244"/>
      <c r="D1008" s="3244"/>
      <c r="E1008" s="3244"/>
      <c r="F1008" s="3244"/>
      <c r="G1008" s="3244"/>
      <c r="H1008" s="3328"/>
      <c r="I1008" s="3244"/>
      <c r="J1008" s="3244"/>
      <c r="K1008" s="3244"/>
      <c r="L1008" s="3244"/>
      <c r="M1008" s="3244"/>
      <c r="N1008" s="3244"/>
      <c r="O1008" s="3244"/>
      <c r="P1008" s="3244"/>
      <c r="Q1008" s="3244"/>
      <c r="R1008" s="3244"/>
      <c r="S1008" s="3244"/>
      <c r="T1008" s="3244"/>
      <c r="U1008" s="3244"/>
      <c r="V1008" s="3244"/>
      <c r="W1008" s="3244"/>
    </row>
    <row r="1009" spans="1:23" ht="15.75" customHeight="1">
      <c r="A1009" s="3244"/>
      <c r="B1009" s="3244"/>
      <c r="C1009" s="3244"/>
      <c r="D1009" s="3244"/>
      <c r="E1009" s="3244"/>
      <c r="F1009" s="3244"/>
      <c r="G1009" s="3244"/>
      <c r="H1009" s="3328"/>
      <c r="I1009" s="3244"/>
      <c r="J1009" s="3244"/>
      <c r="K1009" s="3244"/>
      <c r="L1009" s="3244"/>
      <c r="M1009" s="3244"/>
      <c r="N1009" s="3244"/>
      <c r="O1009" s="3244"/>
      <c r="P1009" s="3244"/>
      <c r="Q1009" s="3244"/>
      <c r="R1009" s="3244"/>
      <c r="S1009" s="3244"/>
      <c r="T1009" s="3244"/>
      <c r="U1009" s="3244"/>
      <c r="V1009" s="3244"/>
      <c r="W1009" s="3244"/>
    </row>
    <row r="1010" spans="1:23" ht="15.75" customHeight="1">
      <c r="A1010" s="3244"/>
      <c r="B1010" s="3244"/>
      <c r="C1010" s="3244"/>
      <c r="D1010" s="3244"/>
      <c r="E1010" s="3244"/>
      <c r="F1010" s="3244"/>
      <c r="G1010" s="3244"/>
      <c r="H1010" s="3328"/>
      <c r="I1010" s="3244"/>
      <c r="J1010" s="3244"/>
      <c r="K1010" s="3244"/>
      <c r="L1010" s="3244"/>
      <c r="M1010" s="3244"/>
      <c r="N1010" s="3244"/>
      <c r="O1010" s="3244"/>
      <c r="P1010" s="3244"/>
      <c r="Q1010" s="3244"/>
      <c r="R1010" s="3244"/>
      <c r="S1010" s="3244"/>
      <c r="T1010" s="3244"/>
      <c r="U1010" s="3244"/>
      <c r="V1010" s="3244"/>
      <c r="W1010" s="3244"/>
    </row>
    <row r="1011" spans="1:23" ht="15.75" customHeight="1">
      <c r="A1011" s="3244"/>
      <c r="B1011" s="3244"/>
      <c r="C1011" s="3244"/>
      <c r="D1011" s="3244"/>
      <c r="E1011" s="3244"/>
      <c r="F1011" s="3244"/>
      <c r="G1011" s="3244"/>
      <c r="H1011" s="3328"/>
      <c r="I1011" s="3244"/>
      <c r="J1011" s="3244"/>
      <c r="K1011" s="3244"/>
      <c r="L1011" s="3244"/>
      <c r="M1011" s="3244"/>
      <c r="N1011" s="3244"/>
      <c r="O1011" s="3244"/>
      <c r="P1011" s="3244"/>
      <c r="Q1011" s="3244"/>
      <c r="R1011" s="3244"/>
      <c r="S1011" s="3244"/>
      <c r="T1011" s="3244"/>
      <c r="U1011" s="3244"/>
      <c r="V1011" s="3244"/>
      <c r="W1011" s="3244"/>
    </row>
    <row r="1012" spans="1:23" ht="15.75" customHeight="1">
      <c r="A1012" s="3244"/>
      <c r="B1012" s="3244"/>
      <c r="C1012" s="3244"/>
      <c r="D1012" s="3244"/>
      <c r="E1012" s="3244"/>
      <c r="F1012" s="3244"/>
      <c r="G1012" s="3244"/>
      <c r="H1012" s="3328"/>
      <c r="I1012" s="3244"/>
      <c r="J1012" s="3244"/>
      <c r="K1012" s="3244"/>
      <c r="L1012" s="3244"/>
      <c r="M1012" s="3244"/>
      <c r="N1012" s="3244"/>
      <c r="O1012" s="3244"/>
      <c r="P1012" s="3244"/>
      <c r="Q1012" s="3244"/>
      <c r="R1012" s="3244"/>
      <c r="S1012" s="3244"/>
      <c r="T1012" s="3244"/>
      <c r="U1012" s="3244"/>
      <c r="V1012" s="3244"/>
      <c r="W1012" s="3244"/>
    </row>
    <row r="1013" spans="1:23" ht="15.75" customHeight="1">
      <c r="A1013" s="3244"/>
      <c r="B1013" s="3244"/>
      <c r="C1013" s="3244"/>
      <c r="D1013" s="3244"/>
      <c r="E1013" s="3244"/>
      <c r="F1013" s="3244"/>
      <c r="G1013" s="3244"/>
      <c r="H1013" s="3328"/>
      <c r="I1013" s="3244"/>
      <c r="J1013" s="3244"/>
      <c r="K1013" s="3244"/>
      <c r="L1013" s="3244"/>
      <c r="M1013" s="3244"/>
      <c r="N1013" s="3244"/>
      <c r="O1013" s="3244"/>
      <c r="P1013" s="3244"/>
      <c r="Q1013" s="3244"/>
      <c r="R1013" s="3244"/>
      <c r="S1013" s="3244"/>
      <c r="T1013" s="3244"/>
      <c r="U1013" s="3244"/>
      <c r="V1013" s="3244"/>
      <c r="W1013" s="3244"/>
    </row>
    <row r="1014" spans="1:23" ht="15.75" customHeight="1">
      <c r="A1014" s="3244"/>
      <c r="B1014" s="3244"/>
      <c r="C1014" s="3244"/>
      <c r="D1014" s="3244"/>
      <c r="E1014" s="3244"/>
      <c r="F1014" s="3244"/>
      <c r="G1014" s="3244"/>
      <c r="H1014" s="3328"/>
      <c r="I1014" s="3244"/>
      <c r="J1014" s="3244"/>
      <c r="K1014" s="3244"/>
      <c r="L1014" s="3244"/>
      <c r="M1014" s="3244"/>
      <c r="N1014" s="3244"/>
      <c r="O1014" s="3244"/>
      <c r="P1014" s="3244"/>
      <c r="Q1014" s="3244"/>
      <c r="R1014" s="3244"/>
      <c r="S1014" s="3244"/>
      <c r="T1014" s="3244"/>
      <c r="U1014" s="3244"/>
      <c r="V1014" s="3244"/>
      <c r="W1014" s="3244"/>
    </row>
    <row r="1015" spans="1:23" ht="15.75" customHeight="1">
      <c r="A1015" s="3244"/>
      <c r="B1015" s="3244"/>
      <c r="C1015" s="3244"/>
      <c r="D1015" s="3244"/>
      <c r="E1015" s="3244"/>
      <c r="F1015" s="3244"/>
      <c r="G1015" s="3244"/>
      <c r="H1015" s="3328"/>
      <c r="I1015" s="3244"/>
      <c r="J1015" s="3244"/>
      <c r="K1015" s="3244"/>
      <c r="L1015" s="3244"/>
      <c r="M1015" s="3244"/>
      <c r="N1015" s="3244"/>
      <c r="O1015" s="3244"/>
      <c r="P1015" s="3244"/>
      <c r="Q1015" s="3244"/>
      <c r="R1015" s="3244"/>
      <c r="S1015" s="3244"/>
      <c r="T1015" s="3244"/>
      <c r="U1015" s="3244"/>
      <c r="V1015" s="3244"/>
      <c r="W1015" s="3244"/>
    </row>
    <row r="1016" spans="1:23" ht="15.75" customHeight="1">
      <c r="A1016" s="3244"/>
      <c r="B1016" s="3244"/>
      <c r="C1016" s="3244"/>
      <c r="D1016" s="3244"/>
      <c r="E1016" s="3244"/>
      <c r="F1016" s="3244"/>
      <c r="G1016" s="3244"/>
      <c r="H1016" s="3328"/>
      <c r="I1016" s="3244"/>
      <c r="J1016" s="3244"/>
      <c r="K1016" s="3244"/>
      <c r="L1016" s="3244"/>
      <c r="M1016" s="3244"/>
      <c r="N1016" s="3244"/>
      <c r="O1016" s="3244"/>
      <c r="P1016" s="3244"/>
      <c r="Q1016" s="3244"/>
      <c r="R1016" s="3244"/>
      <c r="S1016" s="3244"/>
      <c r="T1016" s="3244"/>
      <c r="U1016" s="3244"/>
      <c r="V1016" s="3244"/>
      <c r="W1016" s="3244"/>
    </row>
    <row r="1017" spans="1:23" ht="15.75" customHeight="1">
      <c r="A1017" s="3244"/>
      <c r="B1017" s="3244"/>
      <c r="C1017" s="3244"/>
      <c r="D1017" s="3244"/>
      <c r="E1017" s="3244"/>
      <c r="F1017" s="3244"/>
      <c r="G1017" s="3244"/>
      <c r="H1017" s="3328"/>
      <c r="I1017" s="3244"/>
      <c r="J1017" s="3244"/>
      <c r="K1017" s="3244"/>
      <c r="L1017" s="3244"/>
      <c r="M1017" s="3244"/>
      <c r="N1017" s="3244"/>
      <c r="O1017" s="3244"/>
      <c r="P1017" s="3244"/>
      <c r="Q1017" s="3244"/>
      <c r="R1017" s="3244"/>
      <c r="S1017" s="3244"/>
      <c r="T1017" s="3244"/>
      <c r="U1017" s="3244"/>
      <c r="V1017" s="3244"/>
      <c r="W1017" s="3244"/>
    </row>
    <row r="1018" spans="1:23" ht="15.75" customHeight="1">
      <c r="A1018" s="3244"/>
      <c r="B1018" s="3244"/>
      <c r="C1018" s="3244"/>
      <c r="D1018" s="3244"/>
      <c r="E1018" s="3244"/>
      <c r="F1018" s="3244"/>
      <c r="G1018" s="3244"/>
      <c r="H1018" s="3328"/>
      <c r="I1018" s="3244"/>
      <c r="J1018" s="3244"/>
      <c r="K1018" s="3244"/>
      <c r="L1018" s="3244"/>
      <c r="M1018" s="3244"/>
      <c r="N1018" s="3244"/>
      <c r="O1018" s="3244"/>
      <c r="P1018" s="3244"/>
      <c r="Q1018" s="3244"/>
      <c r="R1018" s="3244"/>
      <c r="S1018" s="3244"/>
      <c r="T1018" s="3244"/>
      <c r="U1018" s="3244"/>
      <c r="V1018" s="3244"/>
      <c r="W1018" s="3244"/>
    </row>
    <row r="1019" spans="1:23" ht="15.75" customHeight="1">
      <c r="A1019" s="3244"/>
      <c r="B1019" s="3244"/>
      <c r="C1019" s="3244"/>
      <c r="D1019" s="3244"/>
      <c r="E1019" s="3244"/>
      <c r="F1019" s="3244"/>
      <c r="G1019" s="3244"/>
      <c r="H1019" s="3328"/>
      <c r="I1019" s="3244"/>
      <c r="J1019" s="3244"/>
      <c r="K1019" s="3244"/>
      <c r="L1019" s="3244"/>
      <c r="M1019" s="3244"/>
      <c r="N1019" s="3244"/>
      <c r="O1019" s="3244"/>
      <c r="P1019" s="3244"/>
      <c r="Q1019" s="3244"/>
      <c r="R1019" s="3244"/>
      <c r="S1019" s="3244"/>
      <c r="T1019" s="3244"/>
      <c r="U1019" s="3244"/>
      <c r="V1019" s="3244"/>
      <c r="W1019" s="3244"/>
    </row>
    <row r="1020" spans="1:23" ht="15.75" customHeight="1">
      <c r="A1020" s="3244"/>
      <c r="B1020" s="3244"/>
      <c r="C1020" s="3244"/>
      <c r="D1020" s="3244"/>
      <c r="E1020" s="3244"/>
      <c r="F1020" s="3244"/>
      <c r="G1020" s="3244"/>
      <c r="H1020" s="3328"/>
      <c r="I1020" s="3244"/>
      <c r="J1020" s="3244"/>
      <c r="K1020" s="3244"/>
      <c r="L1020" s="3244"/>
      <c r="M1020" s="3244"/>
      <c r="N1020" s="3244"/>
      <c r="O1020" s="3244"/>
      <c r="P1020" s="3244"/>
      <c r="Q1020" s="3244"/>
      <c r="R1020" s="3244"/>
      <c r="S1020" s="3244"/>
      <c r="T1020" s="3244"/>
      <c r="U1020" s="3244"/>
      <c r="V1020" s="3244"/>
      <c r="W1020" s="3244"/>
    </row>
    <row r="1021" spans="1:23" ht="15.75" customHeight="1">
      <c r="A1021" s="3244"/>
      <c r="B1021" s="3244"/>
      <c r="C1021" s="3244"/>
      <c r="D1021" s="3244"/>
      <c r="E1021" s="3244"/>
      <c r="F1021" s="3244"/>
      <c r="G1021" s="3244"/>
      <c r="H1021" s="3328"/>
      <c r="I1021" s="3244"/>
      <c r="J1021" s="3244"/>
      <c r="K1021" s="3244"/>
      <c r="L1021" s="3244"/>
      <c r="M1021" s="3244"/>
      <c r="N1021" s="3244"/>
      <c r="O1021" s="3244"/>
      <c r="P1021" s="3244"/>
      <c r="Q1021" s="3244"/>
      <c r="R1021" s="3244"/>
      <c r="S1021" s="3244"/>
      <c r="T1021" s="3244"/>
      <c r="U1021" s="3244"/>
      <c r="V1021" s="3244"/>
      <c r="W1021" s="3244"/>
    </row>
    <row r="1022" spans="1:23" ht="15.75" customHeight="1">
      <c r="A1022" s="3244"/>
      <c r="B1022" s="3244"/>
      <c r="C1022" s="3244"/>
      <c r="D1022" s="3244"/>
      <c r="E1022" s="3244"/>
      <c r="F1022" s="3244"/>
      <c r="G1022" s="3244"/>
      <c r="H1022" s="3328"/>
      <c r="I1022" s="3244"/>
      <c r="J1022" s="3244"/>
      <c r="K1022" s="3244"/>
      <c r="L1022" s="3244"/>
      <c r="M1022" s="3244"/>
      <c r="N1022" s="3244"/>
      <c r="O1022" s="3244"/>
      <c r="P1022" s="3244"/>
      <c r="Q1022" s="3244"/>
      <c r="R1022" s="3244"/>
      <c r="S1022" s="3244"/>
      <c r="T1022" s="3244"/>
      <c r="U1022" s="3244"/>
      <c r="V1022" s="3244"/>
      <c r="W1022" s="3244"/>
    </row>
    <row r="1023" spans="1:23" ht="15.75" customHeight="1">
      <c r="A1023" s="3244"/>
      <c r="B1023" s="3244"/>
      <c r="C1023" s="3244"/>
      <c r="D1023" s="3244"/>
      <c r="E1023" s="3244"/>
      <c r="F1023" s="3244"/>
      <c r="G1023" s="3244"/>
      <c r="H1023" s="3328"/>
      <c r="I1023" s="3244"/>
      <c r="J1023" s="3244"/>
      <c r="K1023" s="3244"/>
      <c r="L1023" s="3244"/>
      <c r="M1023" s="3244"/>
      <c r="N1023" s="3244"/>
      <c r="O1023" s="3244"/>
      <c r="P1023" s="3244"/>
      <c r="Q1023" s="3244"/>
      <c r="R1023" s="3244"/>
      <c r="S1023" s="3244"/>
      <c r="T1023" s="3244"/>
      <c r="U1023" s="3244"/>
      <c r="V1023" s="3244"/>
      <c r="W1023" s="3244"/>
    </row>
    <row r="1024" spans="1:23" ht="15.75" customHeight="1">
      <c r="A1024" s="3244"/>
      <c r="B1024" s="3244"/>
      <c r="C1024" s="3244"/>
      <c r="D1024" s="3244"/>
      <c r="E1024" s="3244"/>
      <c r="F1024" s="3244"/>
      <c r="G1024" s="3244"/>
      <c r="H1024" s="3328"/>
      <c r="I1024" s="3244"/>
      <c r="J1024" s="3244"/>
      <c r="K1024" s="3244"/>
      <c r="L1024" s="3244"/>
      <c r="M1024" s="3244"/>
      <c r="N1024" s="3244"/>
      <c r="O1024" s="3244"/>
      <c r="P1024" s="3244"/>
      <c r="Q1024" s="3244"/>
      <c r="R1024" s="3244"/>
      <c r="S1024" s="3244"/>
      <c r="T1024" s="3244"/>
      <c r="U1024" s="3244"/>
      <c r="V1024" s="3244"/>
      <c r="W1024" s="3244"/>
    </row>
    <row r="1025" spans="1:23" ht="15.75" customHeight="1">
      <c r="A1025" s="3244"/>
      <c r="B1025" s="3244"/>
      <c r="C1025" s="3244"/>
      <c r="D1025" s="3244"/>
      <c r="E1025" s="3244"/>
      <c r="F1025" s="3244"/>
      <c r="G1025" s="3244"/>
      <c r="H1025" s="3328"/>
      <c r="I1025" s="3244"/>
      <c r="J1025" s="3244"/>
      <c r="K1025" s="3244"/>
      <c r="L1025" s="3244"/>
      <c r="M1025" s="3244"/>
      <c r="N1025" s="3244"/>
      <c r="O1025" s="3244"/>
      <c r="P1025" s="3244"/>
      <c r="Q1025" s="3244"/>
      <c r="R1025" s="3244"/>
      <c r="S1025" s="3244"/>
      <c r="T1025" s="3244"/>
      <c r="U1025" s="3244"/>
      <c r="V1025" s="3244"/>
      <c r="W1025" s="3244"/>
    </row>
    <row r="1026" spans="1:23" ht="15.75" customHeight="1">
      <c r="A1026" s="3244"/>
      <c r="B1026" s="3244"/>
      <c r="C1026" s="3244"/>
      <c r="D1026" s="3244"/>
      <c r="E1026" s="3244"/>
      <c r="F1026" s="3244"/>
      <c r="G1026" s="3244"/>
      <c r="H1026" s="3328"/>
      <c r="I1026" s="3244"/>
      <c r="J1026" s="3244"/>
      <c r="K1026" s="3244"/>
      <c r="L1026" s="3244"/>
      <c r="M1026" s="3244"/>
      <c r="N1026" s="3244"/>
      <c r="O1026" s="3244"/>
      <c r="P1026" s="3244"/>
      <c r="Q1026" s="3244"/>
      <c r="R1026" s="3244"/>
      <c r="S1026" s="3244"/>
      <c r="T1026" s="3244"/>
      <c r="U1026" s="3244"/>
      <c r="V1026" s="3244"/>
      <c r="W1026" s="3244"/>
    </row>
    <row r="1027" spans="1:23" ht="15.75" customHeight="1">
      <c r="A1027" s="3244"/>
      <c r="B1027" s="3244"/>
      <c r="C1027" s="3244"/>
      <c r="D1027" s="3244"/>
      <c r="E1027" s="3244"/>
      <c r="F1027" s="3244"/>
      <c r="G1027" s="3244"/>
      <c r="H1027" s="3328"/>
      <c r="I1027" s="3244"/>
      <c r="J1027" s="3244"/>
      <c r="K1027" s="3244"/>
      <c r="L1027" s="3244"/>
      <c r="M1027" s="3244"/>
      <c r="N1027" s="3244"/>
      <c r="O1027" s="3244"/>
      <c r="P1027" s="3244"/>
      <c r="Q1027" s="3244"/>
      <c r="R1027" s="3244"/>
      <c r="S1027" s="3244"/>
      <c r="T1027" s="3244"/>
      <c r="U1027" s="3244"/>
      <c r="V1027" s="3244"/>
      <c r="W1027" s="3244"/>
    </row>
    <row r="1028" spans="1:23" ht="15.75" customHeight="1">
      <c r="A1028" s="3244"/>
      <c r="B1028" s="3244"/>
      <c r="C1028" s="3244"/>
      <c r="D1028" s="3244"/>
      <c r="E1028" s="3244"/>
      <c r="F1028" s="3244"/>
      <c r="G1028" s="3244"/>
      <c r="H1028" s="3328"/>
      <c r="I1028" s="3244"/>
      <c r="J1028" s="3244"/>
      <c r="K1028" s="3244"/>
      <c r="L1028" s="3244"/>
      <c r="M1028" s="3244"/>
      <c r="N1028" s="3244"/>
      <c r="O1028" s="3244"/>
      <c r="P1028" s="3244"/>
      <c r="Q1028" s="3244"/>
      <c r="R1028" s="3244"/>
      <c r="S1028" s="3244"/>
      <c r="T1028" s="3244"/>
      <c r="U1028" s="3244"/>
      <c r="V1028" s="3244"/>
      <c r="W1028" s="3244"/>
    </row>
    <row r="1029" spans="1:23" ht="15.75" customHeight="1">
      <c r="A1029" s="3244"/>
      <c r="B1029" s="3244"/>
      <c r="C1029" s="3244"/>
      <c r="D1029" s="3244"/>
      <c r="E1029" s="3244"/>
      <c r="F1029" s="3244"/>
      <c r="G1029" s="3244"/>
      <c r="H1029" s="3328"/>
      <c r="I1029" s="3244"/>
      <c r="J1029" s="3244"/>
      <c r="K1029" s="3244"/>
      <c r="L1029" s="3244"/>
      <c r="M1029" s="3244"/>
      <c r="N1029" s="3244"/>
      <c r="O1029" s="3244"/>
      <c r="P1029" s="3244"/>
      <c r="Q1029" s="3244"/>
      <c r="R1029" s="3244"/>
      <c r="S1029" s="3244"/>
      <c r="T1029" s="3244"/>
      <c r="U1029" s="3244"/>
      <c r="V1029" s="3244"/>
      <c r="W1029" s="3244"/>
    </row>
    <row r="1030" spans="1:23" ht="15.75" customHeight="1">
      <c r="A1030" s="3244"/>
      <c r="B1030" s="3244"/>
      <c r="C1030" s="3244"/>
      <c r="D1030" s="3244"/>
      <c r="E1030" s="3244"/>
      <c r="F1030" s="3244"/>
      <c r="G1030" s="3244"/>
      <c r="H1030" s="3328"/>
      <c r="I1030" s="3244"/>
      <c r="J1030" s="3244"/>
      <c r="K1030" s="3244"/>
      <c r="L1030" s="3244"/>
      <c r="M1030" s="3244"/>
      <c r="N1030" s="3244"/>
      <c r="O1030" s="3244"/>
      <c r="P1030" s="3244"/>
      <c r="Q1030" s="3244"/>
      <c r="R1030" s="3244"/>
      <c r="S1030" s="3244"/>
      <c r="T1030" s="3244"/>
      <c r="U1030" s="3244"/>
      <c r="V1030" s="3244"/>
      <c r="W1030" s="3244"/>
    </row>
    <row r="1031" spans="1:23" ht="15.75" customHeight="1">
      <c r="A1031" s="3244"/>
      <c r="B1031" s="3244"/>
      <c r="C1031" s="3244"/>
      <c r="D1031" s="3244"/>
      <c r="E1031" s="3244"/>
      <c r="F1031" s="3244"/>
      <c r="G1031" s="3244"/>
      <c r="H1031" s="3328"/>
      <c r="I1031" s="3244"/>
      <c r="J1031" s="3244"/>
      <c r="K1031" s="3244"/>
      <c r="L1031" s="3244"/>
      <c r="M1031" s="3244"/>
      <c r="N1031" s="3244"/>
      <c r="O1031" s="3244"/>
      <c r="P1031" s="3244"/>
      <c r="Q1031" s="3244"/>
      <c r="R1031" s="3244"/>
      <c r="S1031" s="3244"/>
      <c r="T1031" s="3244"/>
      <c r="U1031" s="3244"/>
      <c r="V1031" s="3244"/>
      <c r="W1031" s="3244"/>
    </row>
    <row r="1032" spans="1:23" ht="15.75" customHeight="1">
      <c r="A1032" s="3244"/>
      <c r="B1032" s="3244"/>
      <c r="C1032" s="3244"/>
      <c r="D1032" s="3244"/>
      <c r="E1032" s="3244"/>
      <c r="F1032" s="3244"/>
      <c r="G1032" s="3244"/>
      <c r="H1032" s="3328"/>
      <c r="I1032" s="3244"/>
      <c r="J1032" s="3244"/>
      <c r="K1032" s="3244"/>
      <c r="L1032" s="3244"/>
      <c r="M1032" s="3244"/>
      <c r="N1032" s="3244"/>
      <c r="O1032" s="3244"/>
      <c r="P1032" s="3244"/>
      <c r="Q1032" s="3244"/>
      <c r="R1032" s="3244"/>
      <c r="S1032" s="3244"/>
      <c r="T1032" s="3244"/>
      <c r="U1032" s="3244"/>
      <c r="V1032" s="3244"/>
      <c r="W1032" s="3244"/>
    </row>
    <row r="1033" spans="1:23" ht="15.75" customHeight="1">
      <c r="A1033" s="3244"/>
      <c r="B1033" s="3244"/>
      <c r="C1033" s="3244"/>
      <c r="D1033" s="3244"/>
      <c r="E1033" s="3244"/>
      <c r="F1033" s="3244"/>
      <c r="G1033" s="3244"/>
      <c r="H1033" s="3328"/>
      <c r="I1033" s="3244"/>
      <c r="J1033" s="3244"/>
      <c r="K1033" s="3244"/>
      <c r="L1033" s="3244"/>
      <c r="M1033" s="3244"/>
      <c r="N1033" s="3244"/>
      <c r="O1033" s="3244"/>
      <c r="P1033" s="3244"/>
      <c r="Q1033" s="3244"/>
      <c r="R1033" s="3244"/>
      <c r="S1033" s="3244"/>
      <c r="T1033" s="3244"/>
      <c r="U1033" s="3244"/>
      <c r="V1033" s="3244"/>
      <c r="W1033" s="3244"/>
    </row>
    <row r="1034" spans="1:23" ht="15.75" customHeight="1">
      <c r="A1034" s="3244"/>
      <c r="B1034" s="3244"/>
      <c r="C1034" s="3244"/>
      <c r="D1034" s="3244"/>
      <c r="E1034" s="3244"/>
      <c r="F1034" s="3244"/>
      <c r="G1034" s="3244"/>
      <c r="H1034" s="3328"/>
      <c r="I1034" s="3244"/>
      <c r="J1034" s="3244"/>
      <c r="K1034" s="3244"/>
      <c r="L1034" s="3244"/>
      <c r="M1034" s="3244"/>
      <c r="N1034" s="3244"/>
      <c r="O1034" s="3244"/>
      <c r="P1034" s="3244"/>
      <c r="Q1034" s="3244"/>
      <c r="R1034" s="3244"/>
      <c r="S1034" s="3244"/>
      <c r="T1034" s="3244"/>
      <c r="U1034" s="3244"/>
      <c r="V1034" s="3244"/>
      <c r="W1034" s="3244"/>
    </row>
    <row r="1035" spans="1:23" ht="15.75" customHeight="1">
      <c r="A1035" s="3244"/>
      <c r="B1035" s="3244"/>
      <c r="C1035" s="3244"/>
      <c r="D1035" s="3244"/>
      <c r="E1035" s="3244"/>
      <c r="F1035" s="3244"/>
      <c r="G1035" s="3244"/>
      <c r="H1035" s="3328"/>
      <c r="I1035" s="3244"/>
      <c r="J1035" s="3244"/>
      <c r="K1035" s="3244"/>
      <c r="L1035" s="3244"/>
      <c r="M1035" s="3244"/>
      <c r="N1035" s="3244"/>
      <c r="O1035" s="3244"/>
      <c r="P1035" s="3244"/>
      <c r="Q1035" s="3244"/>
      <c r="R1035" s="3244"/>
      <c r="S1035" s="3244"/>
      <c r="T1035" s="3244"/>
      <c r="U1035" s="3244"/>
      <c r="V1035" s="3244"/>
      <c r="W1035" s="3244"/>
    </row>
    <row r="1036" spans="1:23" ht="15.75" customHeight="1">
      <c r="A1036" s="3244"/>
      <c r="B1036" s="3244"/>
      <c r="C1036" s="3244"/>
      <c r="D1036" s="3244"/>
      <c r="E1036" s="3244"/>
      <c r="F1036" s="3244"/>
      <c r="G1036" s="3244"/>
      <c r="H1036" s="3328"/>
      <c r="I1036" s="3244"/>
      <c r="J1036" s="3244"/>
      <c r="K1036" s="3244"/>
      <c r="L1036" s="3244"/>
      <c r="M1036" s="3244"/>
      <c r="N1036" s="3244"/>
      <c r="O1036" s="3244"/>
      <c r="P1036" s="3244"/>
      <c r="Q1036" s="3244"/>
      <c r="R1036" s="3244"/>
      <c r="S1036" s="3244"/>
      <c r="T1036" s="3244"/>
      <c r="U1036" s="3244"/>
      <c r="V1036" s="3244"/>
      <c r="W1036" s="3244"/>
    </row>
  </sheetData>
  <mergeCells count="16">
    <mergeCell ref="B78:B89"/>
    <mergeCell ref="B90:B101"/>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4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05"/>
  <sheetViews>
    <sheetView showGridLines="0" topLeftCell="B1" zoomScaleSheetLayoutView="85" workbookViewId="0">
      <selection activeCell="H14" sqref="H14"/>
    </sheetView>
  </sheetViews>
  <sheetFormatPr defaultColWidth="9.109375" defaultRowHeight="14.4"/>
  <cols>
    <col min="1" max="1" width="7" style="208" customWidth="1"/>
    <col min="2" max="2" width="11.6640625" style="208" bestFit="1" customWidth="1"/>
    <col min="3" max="3" width="17.6640625" style="208" customWidth="1"/>
    <col min="4" max="4" width="13.6640625" style="209" customWidth="1"/>
    <col min="5" max="5" width="14.5546875" style="209" customWidth="1"/>
    <col min="6" max="6" width="19.6640625" style="209" customWidth="1"/>
    <col min="7" max="7" width="9.109375" style="208"/>
    <col min="8" max="8" width="24.33203125" style="208" bestFit="1" customWidth="1"/>
    <col min="9" max="16384" width="9.109375" style="208"/>
  </cols>
  <sheetData>
    <row r="1" spans="2:8" ht="15.6">
      <c r="B1" s="3867" t="s">
        <v>346</v>
      </c>
      <c r="C1" s="3867"/>
      <c r="D1" s="3867"/>
      <c r="E1" s="3867"/>
      <c r="F1" s="3867"/>
      <c r="H1" s="133"/>
    </row>
    <row r="2" spans="2:8" ht="15.6">
      <c r="B2" s="3867" t="s">
        <v>101</v>
      </c>
      <c r="C2" s="3867"/>
      <c r="D2" s="3867"/>
      <c r="E2" s="3867"/>
      <c r="F2" s="3867"/>
    </row>
    <row r="3" spans="2:8" ht="15.6">
      <c r="B3" s="3867" t="s">
        <v>65</v>
      </c>
      <c r="C3" s="3867"/>
      <c r="D3" s="3867"/>
      <c r="E3" s="3867"/>
      <c r="F3" s="3867"/>
    </row>
    <row r="4" spans="2:8" ht="15" thickBot="1">
      <c r="B4" s="4274" t="s">
        <v>371</v>
      </c>
      <c r="C4" s="4274"/>
      <c r="D4" s="4274"/>
      <c r="E4" s="4274"/>
      <c r="F4" s="4274"/>
    </row>
    <row r="5" spans="2:8" ht="16.5" customHeight="1" thickTop="1">
      <c r="B5" s="4275" t="s">
        <v>336</v>
      </c>
      <c r="C5" s="4277" t="s">
        <v>90</v>
      </c>
      <c r="D5" s="4279" t="s">
        <v>334</v>
      </c>
      <c r="E5" s="4279" t="s">
        <v>370</v>
      </c>
      <c r="F5" s="4281" t="s">
        <v>369</v>
      </c>
    </row>
    <row r="6" spans="2:8">
      <c r="B6" s="4276"/>
      <c r="C6" s="4278"/>
      <c r="D6" s="4280"/>
      <c r="E6" s="4280"/>
      <c r="F6" s="4282"/>
    </row>
    <row r="7" spans="2:8" ht="15.6">
      <c r="B7" s="4270" t="s">
        <v>58</v>
      </c>
      <c r="C7" s="222" t="s">
        <v>367</v>
      </c>
      <c r="D7" s="221">
        <v>2305.4</v>
      </c>
      <c r="E7" s="221">
        <v>41065.9</v>
      </c>
      <c r="F7" s="225">
        <v>184972.80000000005</v>
      </c>
    </row>
    <row r="8" spans="2:8" ht="15.6">
      <c r="B8" s="4271"/>
      <c r="C8" s="216" t="s">
        <v>366</v>
      </c>
      <c r="D8" s="215">
        <v>31547.599999999995</v>
      </c>
      <c r="E8" s="215">
        <v>80474.600000000006</v>
      </c>
      <c r="F8" s="224">
        <v>200898.60000000003</v>
      </c>
    </row>
    <row r="9" spans="2:8" ht="15.6">
      <c r="B9" s="4271"/>
      <c r="C9" s="216" t="s">
        <v>365</v>
      </c>
      <c r="D9" s="215">
        <v>95161.7</v>
      </c>
      <c r="E9" s="215">
        <v>126115.3</v>
      </c>
      <c r="F9" s="224">
        <v>196623.90000000005</v>
      </c>
    </row>
    <row r="10" spans="2:8" ht="15.6">
      <c r="B10" s="4271"/>
      <c r="C10" s="216" t="s">
        <v>364</v>
      </c>
      <c r="D10" s="215">
        <v>140684.4</v>
      </c>
      <c r="E10" s="215">
        <v>168039.2</v>
      </c>
      <c r="F10" s="224">
        <v>195964.80000000005</v>
      </c>
    </row>
    <row r="11" spans="2:8" ht="15.6">
      <c r="B11" s="4271"/>
      <c r="C11" s="216" t="s">
        <v>363</v>
      </c>
      <c r="D11" s="215">
        <v>194609.4</v>
      </c>
      <c r="E11" s="215">
        <v>207599.5</v>
      </c>
      <c r="F11" s="224">
        <v>199137.00000000006</v>
      </c>
    </row>
    <row r="12" spans="2:8" ht="15.6">
      <c r="B12" s="4271"/>
      <c r="C12" s="216" t="s">
        <v>362</v>
      </c>
      <c r="D12" s="215">
        <v>248203.6</v>
      </c>
      <c r="E12" s="215">
        <v>277571.5</v>
      </c>
      <c r="F12" s="224">
        <v>217610.49999999997</v>
      </c>
    </row>
    <row r="13" spans="2:8" ht="15.6">
      <c r="B13" s="4271"/>
      <c r="C13" s="216" t="s">
        <v>361</v>
      </c>
      <c r="D13" s="215">
        <v>313304</v>
      </c>
      <c r="E13" s="215">
        <v>319152.3</v>
      </c>
      <c r="F13" s="224">
        <v>201611.4</v>
      </c>
    </row>
    <row r="14" spans="2:8" ht="15.6">
      <c r="B14" s="4271"/>
      <c r="C14" s="216" t="s">
        <v>360</v>
      </c>
      <c r="D14" s="215">
        <v>374956.10000000003</v>
      </c>
      <c r="E14" s="215">
        <v>354160.19999999995</v>
      </c>
      <c r="F14" s="224">
        <v>195712</v>
      </c>
    </row>
    <row r="15" spans="2:8" ht="15.6">
      <c r="B15" s="4271"/>
      <c r="C15" s="216" t="s">
        <v>359</v>
      </c>
      <c r="D15" s="215">
        <v>419933.9</v>
      </c>
      <c r="E15" s="215">
        <v>418946.9</v>
      </c>
      <c r="F15" s="224">
        <v>234661.10000000009</v>
      </c>
    </row>
    <row r="16" spans="2:8" ht="15.6">
      <c r="B16" s="4271"/>
      <c r="C16" s="216" t="s">
        <v>358</v>
      </c>
      <c r="D16" s="215">
        <v>478629.89999999997</v>
      </c>
      <c r="E16" s="215">
        <v>464416.8</v>
      </c>
      <c r="F16" s="224">
        <v>262349.49999999994</v>
      </c>
    </row>
    <row r="17" spans="2:6" ht="15.6">
      <c r="B17" s="4271"/>
      <c r="C17" s="216" t="s">
        <v>357</v>
      </c>
      <c r="D17" s="215">
        <v>555101.89999999991</v>
      </c>
      <c r="E17" s="215">
        <v>527140.6</v>
      </c>
      <c r="F17" s="224">
        <v>269072.99999999988</v>
      </c>
    </row>
    <row r="18" spans="2:6" ht="15.6">
      <c r="B18" s="4272"/>
      <c r="C18" s="233" t="s">
        <v>368</v>
      </c>
      <c r="D18" s="218">
        <v>815703</v>
      </c>
      <c r="E18" s="218">
        <v>609117.30000000005</v>
      </c>
      <c r="F18" s="217">
        <v>106272.10000000006</v>
      </c>
    </row>
    <row r="19" spans="2:6" ht="15.6">
      <c r="B19" s="4270" t="s">
        <v>238</v>
      </c>
      <c r="C19" s="229" t="s">
        <v>367</v>
      </c>
      <c r="D19" s="221">
        <v>18572</v>
      </c>
      <c r="E19" s="221">
        <v>45787.3</v>
      </c>
      <c r="F19" s="232">
        <v>228942.19999999998</v>
      </c>
    </row>
    <row r="20" spans="2:6" ht="15.6">
      <c r="B20" s="4271"/>
      <c r="C20" s="228" t="s">
        <v>366</v>
      </c>
      <c r="D20" s="215">
        <v>72376.100000000006</v>
      </c>
      <c r="E20" s="215">
        <v>88791.1</v>
      </c>
      <c r="F20" s="231">
        <v>258381.1</v>
      </c>
    </row>
    <row r="21" spans="2:6" ht="15.6">
      <c r="B21" s="4271"/>
      <c r="C21" s="228" t="s">
        <v>365</v>
      </c>
      <c r="D21" s="215">
        <v>138835.99999999997</v>
      </c>
      <c r="E21" s="215">
        <v>139648.79999999999</v>
      </c>
      <c r="F21" s="231">
        <v>246040.79999999996</v>
      </c>
    </row>
    <row r="22" spans="2:6" ht="15.6">
      <c r="B22" s="4271"/>
      <c r="C22" s="228" t="s">
        <v>364</v>
      </c>
      <c r="D22" s="215">
        <v>176703</v>
      </c>
      <c r="E22" s="215">
        <v>195425.6</v>
      </c>
      <c r="F22" s="231">
        <v>308740.19999999995</v>
      </c>
    </row>
    <row r="23" spans="2:6" ht="15.6">
      <c r="B23" s="4271"/>
      <c r="C23" s="228" t="s">
        <v>363</v>
      </c>
      <c r="D23" s="215">
        <v>256299</v>
      </c>
      <c r="E23" s="215">
        <v>242972.2</v>
      </c>
      <c r="F23" s="231">
        <v>348993.79999999993</v>
      </c>
    </row>
    <row r="24" spans="2:6" ht="15.6">
      <c r="B24" s="4271"/>
      <c r="C24" s="228" t="s">
        <v>362</v>
      </c>
      <c r="D24" s="215">
        <v>364946.2</v>
      </c>
      <c r="E24" s="215">
        <v>331206.8</v>
      </c>
      <c r="F24" s="224">
        <v>303173.90000000002</v>
      </c>
    </row>
    <row r="25" spans="2:6" ht="15.6">
      <c r="B25" s="4271"/>
      <c r="C25" s="228" t="s">
        <v>361</v>
      </c>
      <c r="D25" s="215">
        <v>428883.5</v>
      </c>
      <c r="E25" s="215">
        <v>381343.2</v>
      </c>
      <c r="F25" s="224">
        <v>301639.60000000009</v>
      </c>
    </row>
    <row r="26" spans="2:6" ht="15.6">
      <c r="B26" s="4271"/>
      <c r="C26" s="228" t="s">
        <v>360</v>
      </c>
      <c r="D26" s="215">
        <v>506550.99999999994</v>
      </c>
      <c r="E26" s="215">
        <v>430057.9</v>
      </c>
      <c r="F26" s="224">
        <v>274025.30000000016</v>
      </c>
    </row>
    <row r="27" spans="2:6" ht="15.6">
      <c r="B27" s="4271"/>
      <c r="C27" s="228" t="s">
        <v>359</v>
      </c>
      <c r="D27" s="215">
        <v>643636.39999999991</v>
      </c>
      <c r="E27" s="215">
        <v>505903.3</v>
      </c>
      <c r="F27" s="224">
        <v>288638.20000000019</v>
      </c>
    </row>
    <row r="28" spans="2:6" ht="15.6">
      <c r="B28" s="4271"/>
      <c r="C28" s="228" t="s">
        <v>358</v>
      </c>
      <c r="D28" s="215">
        <v>727560.3</v>
      </c>
      <c r="E28" s="215">
        <v>562536.6</v>
      </c>
      <c r="F28" s="224">
        <v>269507.60000000009</v>
      </c>
    </row>
    <row r="29" spans="2:6" ht="15.6">
      <c r="B29" s="4271"/>
      <c r="C29" s="228" t="s">
        <v>357</v>
      </c>
      <c r="D29" s="215">
        <v>832040.4</v>
      </c>
      <c r="E29" s="215">
        <v>625774.5</v>
      </c>
      <c r="F29" s="224">
        <v>248484.60000000012</v>
      </c>
    </row>
    <row r="30" spans="2:6" ht="15.6">
      <c r="B30" s="4272"/>
      <c r="C30" s="230" t="s">
        <v>368</v>
      </c>
      <c r="D30" s="218">
        <v>1066175.4000000001</v>
      </c>
      <c r="E30" s="218">
        <v>726724.6</v>
      </c>
      <c r="F30" s="217">
        <v>89497.199999999866</v>
      </c>
    </row>
    <row r="31" spans="2:6" ht="15.6">
      <c r="B31" s="4270" t="s">
        <v>59</v>
      </c>
      <c r="C31" s="229" t="s">
        <v>367</v>
      </c>
      <c r="D31" s="221">
        <v>10640</v>
      </c>
      <c r="E31" s="221">
        <v>65578.100000000006</v>
      </c>
      <c r="F31" s="225">
        <v>141466.99999999983</v>
      </c>
    </row>
    <row r="32" spans="2:6" ht="15.6">
      <c r="B32" s="4271"/>
      <c r="C32" s="228" t="s">
        <v>366</v>
      </c>
      <c r="D32" s="215">
        <v>66333.100000000006</v>
      </c>
      <c r="E32" s="215">
        <v>119202.8</v>
      </c>
      <c r="F32" s="224">
        <v>164798.99999999983</v>
      </c>
    </row>
    <row r="33" spans="2:6" ht="15.6">
      <c r="B33" s="4271"/>
      <c r="C33" s="228" t="s">
        <v>365</v>
      </c>
      <c r="D33" s="215">
        <v>170952.5</v>
      </c>
      <c r="E33" s="215">
        <v>200320.09999999998</v>
      </c>
      <c r="F33" s="224">
        <v>145228.59999999998</v>
      </c>
    </row>
    <row r="34" spans="2:6" ht="15.6">
      <c r="B34" s="4271"/>
      <c r="C34" s="228" t="s">
        <v>364</v>
      </c>
      <c r="D34" s="215">
        <v>207680.30000000002</v>
      </c>
      <c r="E34" s="215">
        <v>255016.80000000002</v>
      </c>
      <c r="F34" s="224">
        <v>169600.19999999981</v>
      </c>
    </row>
    <row r="35" spans="2:6" ht="15.6">
      <c r="B35" s="4271"/>
      <c r="C35" s="228" t="s">
        <v>363</v>
      </c>
      <c r="D35" s="215">
        <v>273736.5</v>
      </c>
      <c r="E35" s="215">
        <v>306868.8</v>
      </c>
      <c r="F35" s="224">
        <v>119379.99999999983</v>
      </c>
    </row>
    <row r="36" spans="2:6" ht="15.6">
      <c r="B36" s="4271"/>
      <c r="C36" s="228" t="s">
        <v>362</v>
      </c>
      <c r="D36" s="215">
        <v>339292.5</v>
      </c>
      <c r="E36" s="215">
        <v>411432.3</v>
      </c>
      <c r="F36" s="224">
        <v>178750</v>
      </c>
    </row>
    <row r="37" spans="2:6" ht="15.6">
      <c r="B37" s="4271"/>
      <c r="C37" s="228" t="s">
        <v>361</v>
      </c>
      <c r="D37" s="215">
        <v>415508</v>
      </c>
      <c r="E37" s="215">
        <v>465741.9</v>
      </c>
      <c r="F37" s="224">
        <v>179747.10000000003</v>
      </c>
    </row>
    <row r="38" spans="2:6" ht="15.6">
      <c r="B38" s="4271"/>
      <c r="C38" s="228" t="s">
        <v>360</v>
      </c>
      <c r="D38" s="215">
        <v>519577.1</v>
      </c>
      <c r="E38" s="215">
        <v>520792.4</v>
      </c>
      <c r="F38" s="224">
        <v>131944.39999999997</v>
      </c>
    </row>
    <row r="39" spans="2:6" ht="15.6">
      <c r="B39" s="4271"/>
      <c r="C39" s="228" t="s">
        <v>359</v>
      </c>
      <c r="D39" s="215">
        <v>596617.89999999991</v>
      </c>
      <c r="E39" s="215">
        <v>604601.9</v>
      </c>
      <c r="F39" s="224">
        <v>144921.59999999995</v>
      </c>
    </row>
    <row r="40" spans="2:6" ht="15.6">
      <c r="B40" s="4271"/>
      <c r="C40" s="228" t="s">
        <v>358</v>
      </c>
      <c r="D40" s="215">
        <v>677681.60000000009</v>
      </c>
      <c r="E40" s="215">
        <v>665912.30000000005</v>
      </c>
      <c r="F40" s="224">
        <v>137187</v>
      </c>
    </row>
    <row r="41" spans="2:6" ht="15.6">
      <c r="B41" s="4271"/>
      <c r="C41" s="227" t="s">
        <v>357</v>
      </c>
      <c r="D41" s="215">
        <v>792633.5</v>
      </c>
      <c r="E41" s="215">
        <v>745592.4</v>
      </c>
      <c r="F41" s="224">
        <v>164543.6</v>
      </c>
    </row>
    <row r="42" spans="2:6" ht="15.6">
      <c r="B42" s="4272"/>
      <c r="C42" s="219" t="s">
        <v>368</v>
      </c>
      <c r="D42" s="218">
        <v>1067289.5</v>
      </c>
      <c r="E42" s="218">
        <v>871781.8</v>
      </c>
      <c r="F42" s="217">
        <v>65653.700000000055</v>
      </c>
    </row>
    <row r="43" spans="2:6" ht="15.6">
      <c r="B43" s="4270" t="s">
        <v>60</v>
      </c>
      <c r="C43" s="229" t="s">
        <v>367</v>
      </c>
      <c r="D43" s="221">
        <v>2620.1</v>
      </c>
      <c r="E43" s="221">
        <v>77528.399999999994</v>
      </c>
      <c r="F43" s="225">
        <v>137536.09999999992</v>
      </c>
    </row>
    <row r="44" spans="2:6" ht="15.6">
      <c r="B44" s="4271"/>
      <c r="C44" s="228" t="s">
        <v>366</v>
      </c>
      <c r="D44" s="215">
        <v>43118.6</v>
      </c>
      <c r="E44" s="215">
        <v>141505.29999999999</v>
      </c>
      <c r="F44" s="224">
        <v>175870.2999999999</v>
      </c>
    </row>
    <row r="45" spans="2:6" ht="15.6">
      <c r="B45" s="4271"/>
      <c r="C45" s="228" t="s">
        <v>365</v>
      </c>
      <c r="D45" s="215">
        <v>172325</v>
      </c>
      <c r="E45" s="215">
        <v>211283.9</v>
      </c>
      <c r="F45" s="224">
        <v>121273.59999999992</v>
      </c>
    </row>
    <row r="46" spans="2:6" ht="15.6">
      <c r="B46" s="4271"/>
      <c r="C46" s="228" t="s">
        <v>364</v>
      </c>
      <c r="D46" s="215">
        <v>219170.4</v>
      </c>
      <c r="E46" s="215">
        <v>275023.40000000002</v>
      </c>
      <c r="F46" s="224">
        <v>150299.40000000014</v>
      </c>
    </row>
    <row r="47" spans="2:6" ht="15.6">
      <c r="B47" s="4271"/>
      <c r="C47" s="228" t="s">
        <v>363</v>
      </c>
      <c r="D47" s="215">
        <v>287840.09999999998</v>
      </c>
      <c r="E47" s="215">
        <v>337706.5</v>
      </c>
      <c r="F47" s="224">
        <v>163337.10000000015</v>
      </c>
    </row>
    <row r="48" spans="2:6" ht="15.6">
      <c r="B48" s="4271"/>
      <c r="C48" s="228" t="s">
        <v>362</v>
      </c>
      <c r="D48" s="215">
        <v>378165</v>
      </c>
      <c r="E48" s="215">
        <v>483718.6</v>
      </c>
      <c r="F48" s="224">
        <v>241779.90000000008</v>
      </c>
    </row>
    <row r="49" spans="2:6" ht="15.6">
      <c r="B49" s="4271"/>
      <c r="C49" s="228" t="s">
        <v>361</v>
      </c>
      <c r="D49" s="215">
        <v>449225.3</v>
      </c>
      <c r="E49" s="215">
        <v>551818.5</v>
      </c>
      <c r="F49" s="224">
        <v>241312.2</v>
      </c>
    </row>
    <row r="50" spans="2:6" ht="15.6">
      <c r="B50" s="4271"/>
      <c r="C50" s="228" t="s">
        <v>360</v>
      </c>
      <c r="D50" s="215">
        <v>562972.9</v>
      </c>
      <c r="E50" s="215">
        <v>630801.4</v>
      </c>
      <c r="F50" s="224">
        <v>213945.80000000005</v>
      </c>
    </row>
    <row r="51" spans="2:6" ht="15.6">
      <c r="B51" s="4271"/>
      <c r="C51" s="228" t="s">
        <v>359</v>
      </c>
      <c r="D51" s="215">
        <v>638013.69999999995</v>
      </c>
      <c r="E51" s="215">
        <v>590761.6</v>
      </c>
      <c r="F51" s="224">
        <v>162307.30000000005</v>
      </c>
    </row>
    <row r="52" spans="2:6" ht="15.6">
      <c r="B52" s="4271"/>
      <c r="C52" s="228" t="s">
        <v>358</v>
      </c>
      <c r="D52" s="215">
        <v>725610</v>
      </c>
      <c r="E52" s="215">
        <v>606824.1</v>
      </c>
      <c r="F52" s="224">
        <v>204333.00000000012</v>
      </c>
    </row>
    <row r="53" spans="2:6" ht="15.6">
      <c r="B53" s="4271"/>
      <c r="C53" s="227" t="s">
        <v>357</v>
      </c>
      <c r="D53" s="215">
        <v>843937.3</v>
      </c>
      <c r="E53" s="215">
        <v>647795.30000000005</v>
      </c>
      <c r="F53" s="224">
        <v>164504.79999999996</v>
      </c>
    </row>
    <row r="54" spans="2:6" ht="15.6">
      <c r="B54" s="4272"/>
      <c r="C54" s="219" t="s">
        <v>368</v>
      </c>
      <c r="D54" s="218">
        <v>1048889.8</v>
      </c>
      <c r="E54" s="218">
        <v>794851.2</v>
      </c>
      <c r="F54" s="217">
        <v>140812</v>
      </c>
    </row>
    <row r="55" spans="2:6" ht="15.6">
      <c r="B55" s="4270" t="s">
        <v>61</v>
      </c>
      <c r="C55" s="229" t="s">
        <v>367</v>
      </c>
      <c r="D55" s="221">
        <v>1951</v>
      </c>
      <c r="E55" s="221">
        <v>58814.8</v>
      </c>
      <c r="F55" s="225">
        <v>196556.60000000012</v>
      </c>
    </row>
    <row r="56" spans="2:6" ht="15.6">
      <c r="B56" s="4271"/>
      <c r="C56" s="228" t="s">
        <v>366</v>
      </c>
      <c r="D56" s="215">
        <v>53546</v>
      </c>
      <c r="E56" s="215">
        <v>105367.3</v>
      </c>
      <c r="F56" s="224">
        <v>207989.00000000015</v>
      </c>
    </row>
    <row r="57" spans="2:6" ht="15.6">
      <c r="B57" s="4271"/>
      <c r="C57" s="228" t="s">
        <v>365</v>
      </c>
      <c r="D57" s="215">
        <v>176991.5</v>
      </c>
      <c r="E57" s="215">
        <v>172364</v>
      </c>
      <c r="F57" s="224">
        <v>213387.40000000008</v>
      </c>
    </row>
    <row r="58" spans="2:6" ht="15.6">
      <c r="B58" s="4271"/>
      <c r="C58" s="228" t="s">
        <v>364</v>
      </c>
      <c r="D58" s="215">
        <v>250412.2</v>
      </c>
      <c r="E58" s="215">
        <v>240145.4</v>
      </c>
      <c r="F58" s="224">
        <v>220977.00000000012</v>
      </c>
    </row>
    <row r="59" spans="2:6" ht="15.6">
      <c r="B59" s="4271"/>
      <c r="C59" s="228" t="s">
        <v>363</v>
      </c>
      <c r="D59" s="215">
        <v>306657</v>
      </c>
      <c r="E59" s="215">
        <v>301234.90000000002</v>
      </c>
      <c r="F59" s="224">
        <v>245702.90000000014</v>
      </c>
    </row>
    <row r="60" spans="2:6" ht="15.6">
      <c r="B60" s="4271"/>
      <c r="C60" s="228" t="s">
        <v>362</v>
      </c>
      <c r="D60" s="215">
        <v>404201</v>
      </c>
      <c r="E60" s="215">
        <v>422235.9</v>
      </c>
      <c r="F60" s="224">
        <v>294807.59999999998</v>
      </c>
    </row>
    <row r="61" spans="2:6" ht="15.6">
      <c r="B61" s="4271"/>
      <c r="C61" s="228" t="s">
        <v>361</v>
      </c>
      <c r="D61" s="215">
        <v>487643.7</v>
      </c>
      <c r="E61" s="215">
        <v>498524.6</v>
      </c>
      <c r="F61" s="224">
        <v>344301.5</v>
      </c>
    </row>
    <row r="62" spans="2:6" ht="15.6">
      <c r="B62" s="4271"/>
      <c r="C62" s="228" t="s">
        <v>360</v>
      </c>
      <c r="D62" s="215">
        <v>557809.80000000005</v>
      </c>
      <c r="E62" s="215">
        <v>571203.4</v>
      </c>
      <c r="F62" s="224">
        <v>385643.8</v>
      </c>
    </row>
    <row r="63" spans="2:6" ht="15.6">
      <c r="B63" s="4271"/>
      <c r="C63" s="228" t="s">
        <v>359</v>
      </c>
      <c r="D63" s="215">
        <v>674083.7</v>
      </c>
      <c r="E63" s="215">
        <v>683870.2</v>
      </c>
      <c r="F63" s="224">
        <v>390541.7</v>
      </c>
    </row>
    <row r="64" spans="2:6" ht="15.6">
      <c r="B64" s="4271"/>
      <c r="C64" s="228" t="s">
        <v>358</v>
      </c>
      <c r="D64" s="215">
        <v>803976</v>
      </c>
      <c r="E64" s="215">
        <v>761003.5</v>
      </c>
      <c r="F64" s="224">
        <v>317453.90000000002</v>
      </c>
    </row>
    <row r="65" spans="2:6" ht="15.6">
      <c r="B65" s="4271"/>
      <c r="C65" s="227" t="s">
        <v>357</v>
      </c>
      <c r="D65" s="215">
        <v>898486.3</v>
      </c>
      <c r="E65" s="215">
        <v>812352.9</v>
      </c>
      <c r="F65" s="224">
        <v>315479.8</v>
      </c>
    </row>
    <row r="66" spans="2:6" ht="15.6">
      <c r="B66" s="4271"/>
      <c r="C66" s="219" t="s">
        <v>368</v>
      </c>
      <c r="D66" s="218">
        <v>1160259</v>
      </c>
      <c r="E66" s="218">
        <v>935887.1</v>
      </c>
      <c r="F66" s="217">
        <v>198761.29999999993</v>
      </c>
    </row>
    <row r="67" spans="2:6" ht="15.6">
      <c r="B67" s="4270" t="s">
        <v>150</v>
      </c>
      <c r="C67" s="226" t="s">
        <v>367</v>
      </c>
      <c r="D67" s="221">
        <v>9791.2000000000007</v>
      </c>
      <c r="E67" s="221">
        <v>93261.2</v>
      </c>
      <c r="F67" s="225">
        <v>278254.3</v>
      </c>
    </row>
    <row r="68" spans="2:6" ht="15.6">
      <c r="B68" s="4271"/>
      <c r="C68" s="223" t="s">
        <v>366</v>
      </c>
      <c r="D68" s="215">
        <v>76508.399999999994</v>
      </c>
      <c r="E68" s="215">
        <v>168577.7</v>
      </c>
      <c r="F68" s="224">
        <v>293552.7</v>
      </c>
    </row>
    <row r="69" spans="2:6" ht="15.6">
      <c r="B69" s="4271"/>
      <c r="C69" s="223" t="s">
        <v>365</v>
      </c>
      <c r="D69" s="215">
        <v>230862</v>
      </c>
      <c r="E69" s="215">
        <v>255039.3</v>
      </c>
      <c r="F69" s="214">
        <v>238768.6</v>
      </c>
    </row>
    <row r="70" spans="2:6" ht="15.6">
      <c r="B70" s="4271"/>
      <c r="C70" s="216" t="s">
        <v>364</v>
      </c>
      <c r="D70" s="215">
        <v>283310.40000000002</v>
      </c>
      <c r="E70" s="215">
        <v>334313.8</v>
      </c>
      <c r="F70" s="214">
        <v>275656.8</v>
      </c>
    </row>
    <row r="71" spans="2:6" ht="15.6">
      <c r="B71" s="4271"/>
      <c r="C71" s="216" t="s">
        <v>363</v>
      </c>
      <c r="D71" s="215">
        <v>379276.79999999999</v>
      </c>
      <c r="E71" s="215">
        <v>412403.3</v>
      </c>
      <c r="F71" s="214">
        <v>291190.2</v>
      </c>
    </row>
    <row r="72" spans="2:6" ht="15.6">
      <c r="B72" s="4271"/>
      <c r="C72" s="216" t="s">
        <v>362</v>
      </c>
      <c r="D72" s="215">
        <v>486736.7</v>
      </c>
      <c r="E72" s="215">
        <v>542054.5</v>
      </c>
      <c r="F72" s="214">
        <v>277818.7</v>
      </c>
    </row>
    <row r="73" spans="2:6" ht="15.6">
      <c r="B73" s="4271"/>
      <c r="C73" s="216" t="s">
        <v>361</v>
      </c>
      <c r="D73" s="215">
        <v>582135.6</v>
      </c>
      <c r="E73" s="215">
        <v>613410.9</v>
      </c>
      <c r="F73" s="214">
        <v>304421.40000000008</v>
      </c>
    </row>
    <row r="74" spans="2:6" ht="15.6">
      <c r="B74" s="4271"/>
      <c r="C74" s="216" t="s">
        <v>360</v>
      </c>
      <c r="D74" s="215">
        <v>663592.19999999995</v>
      </c>
      <c r="E74" s="215">
        <v>684699.5</v>
      </c>
      <c r="F74" s="214">
        <v>335335.60387327021</v>
      </c>
    </row>
    <row r="75" spans="2:6" ht="15.6">
      <c r="B75" s="4271"/>
      <c r="C75" s="216" t="s">
        <v>359</v>
      </c>
      <c r="D75" s="215">
        <v>777633.9</v>
      </c>
      <c r="E75" s="215">
        <v>789260.4</v>
      </c>
      <c r="F75" s="214">
        <v>333084.80000000016</v>
      </c>
    </row>
    <row r="76" spans="2:6" ht="15.6">
      <c r="B76" s="4271"/>
      <c r="C76" s="216" t="s">
        <v>358</v>
      </c>
      <c r="D76" s="215">
        <v>891365.5</v>
      </c>
      <c r="E76" s="215">
        <v>865698.4</v>
      </c>
      <c r="F76" s="214">
        <v>325146.2</v>
      </c>
    </row>
    <row r="77" spans="2:6" ht="15.6">
      <c r="B77" s="4271"/>
      <c r="C77" s="216" t="s">
        <v>357</v>
      </c>
      <c r="D77" s="215">
        <v>1006169.4</v>
      </c>
      <c r="E77" s="215">
        <v>942125.7</v>
      </c>
      <c r="F77" s="214">
        <v>351912.6</v>
      </c>
    </row>
    <row r="78" spans="2:6" ht="15.6">
      <c r="B78" s="4271"/>
      <c r="C78" s="219" t="s">
        <v>368</v>
      </c>
      <c r="D78" s="218">
        <v>1262350.3</v>
      </c>
      <c r="E78" s="218">
        <v>1066346.5</v>
      </c>
      <c r="F78" s="217">
        <v>225797.5</v>
      </c>
    </row>
    <row r="79" spans="2:6" ht="15.6">
      <c r="B79" s="4270" t="s">
        <v>173</v>
      </c>
      <c r="C79" s="222" t="s">
        <v>367</v>
      </c>
      <c r="D79" s="221">
        <v>21383.3</v>
      </c>
      <c r="E79" s="221">
        <v>79722.5</v>
      </c>
      <c r="F79" s="220">
        <v>294247.30000000005</v>
      </c>
    </row>
    <row r="80" spans="2:6" ht="15.6">
      <c r="B80" s="4271"/>
      <c r="C80" s="216" t="s">
        <v>366</v>
      </c>
      <c r="D80" s="215">
        <v>124712.4</v>
      </c>
      <c r="E80" s="215">
        <v>143811.6</v>
      </c>
      <c r="F80" s="214">
        <v>266379.40000000008</v>
      </c>
    </row>
    <row r="81" spans="2:6" ht="15.6">
      <c r="B81" s="4271"/>
      <c r="C81" s="216" t="s">
        <v>365</v>
      </c>
      <c r="D81" s="215">
        <v>273415</v>
      </c>
      <c r="E81" s="215">
        <v>208584.20000000004</v>
      </c>
      <c r="F81" s="214">
        <v>195624.0500000001</v>
      </c>
    </row>
    <row r="82" spans="2:6" ht="15.6">
      <c r="B82" s="4271"/>
      <c r="C82" s="216" t="s">
        <v>364</v>
      </c>
      <c r="D82" s="215">
        <v>343683.5</v>
      </c>
      <c r="E82" s="215">
        <v>268071.7</v>
      </c>
      <c r="F82" s="214">
        <v>182842.2</v>
      </c>
    </row>
    <row r="83" spans="2:6" ht="15.6">
      <c r="B83" s="4271"/>
      <c r="C83" s="216" t="s">
        <v>363</v>
      </c>
      <c r="D83" s="215">
        <v>427884</v>
      </c>
      <c r="E83" s="215">
        <v>326890.10000000003</v>
      </c>
      <c r="F83" s="214">
        <v>182432.83000000005</v>
      </c>
    </row>
    <row r="84" spans="2:6" ht="15.6">
      <c r="B84" s="4271"/>
      <c r="C84" s="216" t="s">
        <v>362</v>
      </c>
      <c r="D84" s="215">
        <v>560080.6</v>
      </c>
      <c r="E84" s="215">
        <v>458986.8</v>
      </c>
      <c r="F84" s="214">
        <v>199145.8</v>
      </c>
    </row>
    <row r="85" spans="2:6" ht="15.6">
      <c r="B85" s="4271"/>
      <c r="C85" s="216" t="s">
        <v>361</v>
      </c>
      <c r="D85" s="215">
        <v>655126.80000000005</v>
      </c>
      <c r="E85" s="215">
        <v>514689.6</v>
      </c>
      <c r="F85" s="214">
        <v>204922.8</v>
      </c>
    </row>
    <row r="86" spans="2:6" ht="15.6">
      <c r="B86" s="4271"/>
      <c r="C86" s="216" t="s">
        <v>360</v>
      </c>
      <c r="D86" s="215">
        <v>767402.1</v>
      </c>
      <c r="E86" s="215">
        <v>582771.5</v>
      </c>
      <c r="F86" s="214">
        <v>190627.3</v>
      </c>
    </row>
    <row r="87" spans="2:6" ht="15.6">
      <c r="B87" s="4271"/>
      <c r="C87" s="216" t="s">
        <v>359</v>
      </c>
      <c r="D87" s="215">
        <v>887680.8</v>
      </c>
      <c r="E87" s="215">
        <v>683805.9</v>
      </c>
      <c r="F87" s="214">
        <v>191368.27999999997</v>
      </c>
    </row>
    <row r="88" spans="2:6" ht="15.6">
      <c r="B88" s="4271"/>
      <c r="C88" s="216" t="s">
        <v>358</v>
      </c>
      <c r="D88" s="215">
        <v>1047761</v>
      </c>
      <c r="E88" s="215">
        <v>756253.1</v>
      </c>
      <c r="F88" s="214">
        <v>180419.5</v>
      </c>
    </row>
    <row r="89" spans="2:6" ht="15.6">
      <c r="B89" s="4271"/>
      <c r="C89" s="216" t="s">
        <v>357</v>
      </c>
      <c r="D89" s="215">
        <v>1167753.8999999999</v>
      </c>
      <c r="E89" s="215">
        <v>836854.2</v>
      </c>
      <c r="F89" s="214">
        <v>169662.52999999997</v>
      </c>
    </row>
    <row r="90" spans="2:6" ht="15.6">
      <c r="B90" s="4272"/>
      <c r="C90" s="219" t="s">
        <v>368</v>
      </c>
      <c r="D90" s="218">
        <v>1377893.5</v>
      </c>
      <c r="E90" s="218">
        <v>957154.9</v>
      </c>
      <c r="F90" s="217">
        <v>65359.7</v>
      </c>
    </row>
    <row r="91" spans="2:6" ht="15.6">
      <c r="B91" s="4270" t="s">
        <v>180</v>
      </c>
      <c r="C91" s="216" t="s">
        <v>367</v>
      </c>
      <c r="D91" s="215">
        <v>34134.1</v>
      </c>
      <c r="E91" s="215">
        <v>78874.100000000006</v>
      </c>
      <c r="F91" s="214">
        <v>208932</v>
      </c>
    </row>
    <row r="92" spans="2:6" ht="15.6">
      <c r="B92" s="4271"/>
      <c r="C92" s="216" t="s">
        <v>366</v>
      </c>
      <c r="D92" s="215">
        <v>112046.5</v>
      </c>
      <c r="E92" s="215">
        <v>141077.20000000001</v>
      </c>
      <c r="F92" s="214">
        <v>192050.58000000002</v>
      </c>
    </row>
    <row r="93" spans="2:6" ht="15.6">
      <c r="B93" s="4271"/>
      <c r="C93" s="216" t="s">
        <v>365</v>
      </c>
      <c r="D93" s="215">
        <v>272436.2</v>
      </c>
      <c r="E93" s="215">
        <v>219115.40000000002</v>
      </c>
      <c r="F93" s="214">
        <v>171504.95</v>
      </c>
    </row>
    <row r="94" spans="2:6" ht="15.6">
      <c r="B94" s="4271"/>
      <c r="C94" s="216" t="s">
        <v>364</v>
      </c>
      <c r="D94" s="215">
        <v>343875.9</v>
      </c>
      <c r="E94" s="215">
        <v>276640.2</v>
      </c>
      <c r="F94" s="214">
        <v>152400.6</v>
      </c>
    </row>
    <row r="95" spans="2:6" ht="15.6">
      <c r="B95" s="4271"/>
      <c r="C95" s="216" t="s">
        <v>363</v>
      </c>
      <c r="D95" s="215">
        <v>448967.8</v>
      </c>
      <c r="E95" s="215">
        <v>363429.6</v>
      </c>
      <c r="F95" s="214">
        <v>187856.52000000002</v>
      </c>
    </row>
    <row r="96" spans="2:6" ht="15.6">
      <c r="B96" s="4271"/>
      <c r="C96" s="216" t="s">
        <v>362</v>
      </c>
      <c r="D96" s="215">
        <v>560351.9</v>
      </c>
      <c r="E96" s="215">
        <v>496499.80000000005</v>
      </c>
      <c r="F96" s="214">
        <v>236707.08999999985</v>
      </c>
    </row>
    <row r="97" spans="2:6" ht="15.6">
      <c r="B97" s="4271"/>
      <c r="C97" s="216" t="s">
        <v>361</v>
      </c>
      <c r="D97" s="215">
        <v>676516.6</v>
      </c>
      <c r="E97" s="215">
        <v>567403</v>
      </c>
      <c r="F97" s="214">
        <v>215261.6</v>
      </c>
    </row>
    <row r="98" spans="2:6" ht="15.6">
      <c r="B98" s="4271"/>
      <c r="C98" s="216" t="s">
        <v>360</v>
      </c>
      <c r="D98" s="215">
        <v>773319.1</v>
      </c>
      <c r="E98" s="215">
        <v>639046.1</v>
      </c>
      <c r="F98" s="214">
        <v>204960.5</v>
      </c>
    </row>
    <row r="99" spans="2:6" ht="15.6">
      <c r="B99" s="4271"/>
      <c r="C99" s="216" t="s">
        <v>359</v>
      </c>
      <c r="D99" s="215">
        <v>872075.6</v>
      </c>
      <c r="E99" s="215">
        <v>748041.1</v>
      </c>
      <c r="F99" s="214">
        <v>313723</v>
      </c>
    </row>
    <row r="100" spans="2:6" ht="15.6">
      <c r="B100" s="4271"/>
      <c r="C100" s="216" t="s">
        <v>358</v>
      </c>
      <c r="D100" s="215">
        <v>1016563.5</v>
      </c>
      <c r="E100" s="215">
        <v>831933.19999999984</v>
      </c>
      <c r="F100" s="214">
        <v>279738.40000000002</v>
      </c>
    </row>
    <row r="101" spans="2:6" ht="15.6">
      <c r="B101" s="4271"/>
      <c r="C101" s="216" t="s">
        <v>357</v>
      </c>
      <c r="D101" s="215">
        <v>1155420.6000000001</v>
      </c>
      <c r="E101" s="215">
        <v>919189.9</v>
      </c>
      <c r="F101" s="214">
        <v>251549.1</v>
      </c>
    </row>
    <row r="102" spans="2:6" ht="15" customHeight="1" thickBot="1">
      <c r="B102" s="4273"/>
      <c r="C102" s="213" t="s">
        <v>368</v>
      </c>
      <c r="D102" s="212">
        <v>1351900.4</v>
      </c>
      <c r="E102" s="212">
        <v>1058896.3999999999</v>
      </c>
      <c r="F102" s="211">
        <v>99274.2</v>
      </c>
    </row>
    <row r="103" spans="2:6" ht="15.75" customHeight="1" thickTop="1">
      <c r="B103" s="210" t="s">
        <v>356</v>
      </c>
    </row>
    <row r="104" spans="2:6" ht="25.5" customHeight="1">
      <c r="B104" s="210"/>
    </row>
    <row r="105" spans="2:6" ht="25.5" customHeight="1"/>
  </sheetData>
  <mergeCells count="17">
    <mergeCell ref="B7:B18"/>
    <mergeCell ref="B1:F1"/>
    <mergeCell ref="B2:F2"/>
    <mergeCell ref="B3:F3"/>
    <mergeCell ref="B4:F4"/>
    <mergeCell ref="B5:B6"/>
    <mergeCell ref="C5:C6"/>
    <mergeCell ref="D5:D6"/>
    <mergeCell ref="E5:E6"/>
    <mergeCell ref="F5:F6"/>
    <mergeCell ref="B19:B30"/>
    <mergeCell ref="B31:B42"/>
    <mergeCell ref="B43:B54"/>
    <mergeCell ref="B91:B102"/>
    <mergeCell ref="B79:B90"/>
    <mergeCell ref="B67:B78"/>
    <mergeCell ref="B55:B66"/>
  </mergeCells>
  <pageMargins left="1.0900000000000001" right="0.7" top="0.38" bottom="0.36" header="0.3" footer="0.3"/>
  <pageSetup paperSize="9" scale="4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48" activePane="bottomRight" state="frozen"/>
      <selection activeCell="O56" sqref="O56"/>
      <selection pane="topRight" activeCell="O56" sqref="O56"/>
      <selection pane="bottomLeft" activeCell="O56" sqref="O56"/>
      <selection pane="bottomRight" activeCell="C54" sqref="C54:F54"/>
    </sheetView>
  </sheetViews>
  <sheetFormatPr defaultRowHeight="15.6"/>
  <cols>
    <col min="1" max="1" width="11.6640625" style="140" bestFit="1" customWidth="1"/>
    <col min="2" max="2" width="15.33203125" style="140" bestFit="1" customWidth="1"/>
    <col min="3" max="3" width="12.33203125" style="138" customWidth="1"/>
    <col min="4" max="11" width="13.5546875" style="138" customWidth="1"/>
    <col min="12" max="12" width="9.109375" style="138"/>
    <col min="13" max="13" width="24.33203125" style="138" bestFit="1" customWidth="1"/>
    <col min="14" max="14" width="9.88671875" style="138" bestFit="1" customWidth="1"/>
    <col min="15" max="243" width="9.109375" style="138"/>
    <col min="244" max="244" width="11.6640625" style="138" bestFit="1" customWidth="1"/>
    <col min="245" max="245" width="15.33203125" style="138" bestFit="1" customWidth="1"/>
    <col min="246" max="254" width="13.5546875" style="138" customWidth="1"/>
    <col min="255" max="255" width="9.109375" style="138"/>
    <col min="256" max="257" width="10.109375" style="138" bestFit="1" customWidth="1"/>
    <col min="258" max="258" width="14.6640625" style="138" bestFit="1" customWidth="1"/>
    <col min="259" max="259" width="13.44140625" style="138" bestFit="1" customWidth="1"/>
    <col min="260" max="260" width="14.6640625" style="138" bestFit="1" customWidth="1"/>
    <col min="261" max="261" width="12.109375" style="138" bestFit="1" customWidth="1"/>
    <col min="262" max="499" width="9.109375" style="138"/>
    <col min="500" max="500" width="11.6640625" style="138" bestFit="1" customWidth="1"/>
    <col min="501" max="501" width="15.33203125" style="138" bestFit="1" customWidth="1"/>
    <col min="502" max="510" width="13.5546875" style="138" customWidth="1"/>
    <col min="511" max="511" width="9.109375" style="138"/>
    <col min="512" max="513" width="10.109375" style="138" bestFit="1" customWidth="1"/>
    <col min="514" max="514" width="14.6640625" style="138" bestFit="1" customWidth="1"/>
    <col min="515" max="515" width="13.44140625" style="138" bestFit="1" customWidth="1"/>
    <col min="516" max="516" width="14.6640625" style="138" bestFit="1" customWidth="1"/>
    <col min="517" max="517" width="12.109375" style="138" bestFit="1" customWidth="1"/>
    <col min="518" max="755" width="9.109375" style="138"/>
    <col min="756" max="756" width="11.6640625" style="138" bestFit="1" customWidth="1"/>
    <col min="757" max="757" width="15.33203125" style="138" bestFit="1" customWidth="1"/>
    <col min="758" max="766" width="13.5546875" style="138" customWidth="1"/>
    <col min="767" max="767" width="9.109375" style="138"/>
    <col min="768" max="769" width="10.109375" style="138" bestFit="1" customWidth="1"/>
    <col min="770" max="770" width="14.6640625" style="138" bestFit="1" customWidth="1"/>
    <col min="771" max="771" width="13.44140625" style="138" bestFit="1" customWidth="1"/>
    <col min="772" max="772" width="14.6640625" style="138" bestFit="1" customWidth="1"/>
    <col min="773" max="773" width="12.109375" style="138" bestFit="1" customWidth="1"/>
    <col min="774" max="1011" width="9.109375" style="138"/>
    <col min="1012" max="1012" width="11.6640625" style="138" bestFit="1" customWidth="1"/>
    <col min="1013" max="1013" width="15.33203125" style="138" bestFit="1" customWidth="1"/>
    <col min="1014" max="1022" width="13.5546875" style="138" customWidth="1"/>
    <col min="1023" max="1023" width="9.109375" style="138"/>
    <col min="1024" max="1025" width="10.109375" style="138" bestFit="1" customWidth="1"/>
    <col min="1026" max="1026" width="14.6640625" style="138" bestFit="1" customWidth="1"/>
    <col min="1027" max="1027" width="13.44140625" style="138" bestFit="1" customWidth="1"/>
    <col min="1028" max="1028" width="14.6640625" style="138" bestFit="1" customWidth="1"/>
    <col min="1029" max="1029" width="12.109375" style="138" bestFit="1" customWidth="1"/>
    <col min="1030" max="1267" width="9.109375" style="138"/>
    <col min="1268" max="1268" width="11.6640625" style="138" bestFit="1" customWidth="1"/>
    <col min="1269" max="1269" width="15.33203125" style="138" bestFit="1" customWidth="1"/>
    <col min="1270" max="1278" width="13.5546875" style="138" customWidth="1"/>
    <col min="1279" max="1279" width="9.109375" style="138"/>
    <col min="1280" max="1281" width="10.109375" style="138" bestFit="1" customWidth="1"/>
    <col min="1282" max="1282" width="14.6640625" style="138" bestFit="1" customWidth="1"/>
    <col min="1283" max="1283" width="13.44140625" style="138" bestFit="1" customWidth="1"/>
    <col min="1284" max="1284" width="14.6640625" style="138" bestFit="1" customWidth="1"/>
    <col min="1285" max="1285" width="12.109375" style="138" bestFit="1" customWidth="1"/>
    <col min="1286" max="1523" width="9.109375" style="138"/>
    <col min="1524" max="1524" width="11.6640625" style="138" bestFit="1" customWidth="1"/>
    <col min="1525" max="1525" width="15.33203125" style="138" bestFit="1" customWidth="1"/>
    <col min="1526" max="1534" width="13.5546875" style="138" customWidth="1"/>
    <col min="1535" max="1535" width="9.109375" style="138"/>
    <col min="1536" max="1537" width="10.109375" style="138" bestFit="1" customWidth="1"/>
    <col min="1538" max="1538" width="14.6640625" style="138" bestFit="1" customWidth="1"/>
    <col min="1539" max="1539" width="13.44140625" style="138" bestFit="1" customWidth="1"/>
    <col min="1540" max="1540" width="14.6640625" style="138" bestFit="1" customWidth="1"/>
    <col min="1541" max="1541" width="12.109375" style="138" bestFit="1" customWidth="1"/>
    <col min="1542" max="1779" width="9.109375" style="138"/>
    <col min="1780" max="1780" width="11.6640625" style="138" bestFit="1" customWidth="1"/>
    <col min="1781" max="1781" width="15.33203125" style="138" bestFit="1" customWidth="1"/>
    <col min="1782" max="1790" width="13.5546875" style="138" customWidth="1"/>
    <col min="1791" max="1791" width="9.109375" style="138"/>
    <col min="1792" max="1793" width="10.109375" style="138" bestFit="1" customWidth="1"/>
    <col min="1794" max="1794" width="14.6640625" style="138" bestFit="1" customWidth="1"/>
    <col min="1795" max="1795" width="13.44140625" style="138" bestFit="1" customWidth="1"/>
    <col min="1796" max="1796" width="14.6640625" style="138" bestFit="1" customWidth="1"/>
    <col min="1797" max="1797" width="12.109375" style="138" bestFit="1" customWidth="1"/>
    <col min="1798" max="2035" width="9.109375" style="138"/>
    <col min="2036" max="2036" width="11.6640625" style="138" bestFit="1" customWidth="1"/>
    <col min="2037" max="2037" width="15.33203125" style="138" bestFit="1" customWidth="1"/>
    <col min="2038" max="2046" width="13.5546875" style="138" customWidth="1"/>
    <col min="2047" max="2047" width="9.109375" style="138"/>
    <col min="2048" max="2049" width="10.109375" style="138" bestFit="1" customWidth="1"/>
    <col min="2050" max="2050" width="14.6640625" style="138" bestFit="1" customWidth="1"/>
    <col min="2051" max="2051" width="13.44140625" style="138" bestFit="1" customWidth="1"/>
    <col min="2052" max="2052" width="14.6640625" style="138" bestFit="1" customWidth="1"/>
    <col min="2053" max="2053" width="12.109375" style="138" bestFit="1" customWidth="1"/>
    <col min="2054" max="2291" width="9.109375" style="138"/>
    <col min="2292" max="2292" width="11.6640625" style="138" bestFit="1" customWidth="1"/>
    <col min="2293" max="2293" width="15.33203125" style="138" bestFit="1" customWidth="1"/>
    <col min="2294" max="2302" width="13.5546875" style="138" customWidth="1"/>
    <col min="2303" max="2303" width="9.109375" style="138"/>
    <col min="2304" max="2305" width="10.109375" style="138" bestFit="1" customWidth="1"/>
    <col min="2306" max="2306" width="14.6640625" style="138" bestFit="1" customWidth="1"/>
    <col min="2307" max="2307" width="13.44140625" style="138" bestFit="1" customWidth="1"/>
    <col min="2308" max="2308" width="14.6640625" style="138" bestFit="1" customWidth="1"/>
    <col min="2309" max="2309" width="12.109375" style="138" bestFit="1" customWidth="1"/>
    <col min="2310" max="2547" width="9.109375" style="138"/>
    <col min="2548" max="2548" width="11.6640625" style="138" bestFit="1" customWidth="1"/>
    <col min="2549" max="2549" width="15.33203125" style="138" bestFit="1" customWidth="1"/>
    <col min="2550" max="2558" width="13.5546875" style="138" customWidth="1"/>
    <col min="2559" max="2559" width="9.109375" style="138"/>
    <col min="2560" max="2561" width="10.109375" style="138" bestFit="1" customWidth="1"/>
    <col min="2562" max="2562" width="14.6640625" style="138" bestFit="1" customWidth="1"/>
    <col min="2563" max="2563" width="13.44140625" style="138" bestFit="1" customWidth="1"/>
    <col min="2564" max="2564" width="14.6640625" style="138" bestFit="1" customWidth="1"/>
    <col min="2565" max="2565" width="12.109375" style="138" bestFit="1" customWidth="1"/>
    <col min="2566" max="2803" width="9.109375" style="138"/>
    <col min="2804" max="2804" width="11.6640625" style="138" bestFit="1" customWidth="1"/>
    <col min="2805" max="2805" width="15.33203125" style="138" bestFit="1" customWidth="1"/>
    <col min="2806" max="2814" width="13.5546875" style="138" customWidth="1"/>
    <col min="2815" max="2815" width="9.109375" style="138"/>
    <col min="2816" max="2817" width="10.109375" style="138" bestFit="1" customWidth="1"/>
    <col min="2818" max="2818" width="14.6640625" style="138" bestFit="1" customWidth="1"/>
    <col min="2819" max="2819" width="13.44140625" style="138" bestFit="1" customWidth="1"/>
    <col min="2820" max="2820" width="14.6640625" style="138" bestFit="1" customWidth="1"/>
    <col min="2821" max="2821" width="12.109375" style="138" bestFit="1" customWidth="1"/>
    <col min="2822" max="3059" width="9.109375" style="138"/>
    <col min="3060" max="3060" width="11.6640625" style="138" bestFit="1" customWidth="1"/>
    <col min="3061" max="3061" width="15.33203125" style="138" bestFit="1" customWidth="1"/>
    <col min="3062" max="3070" width="13.5546875" style="138" customWidth="1"/>
    <col min="3071" max="3071" width="9.109375" style="138"/>
    <col min="3072" max="3073" width="10.109375" style="138" bestFit="1" customWidth="1"/>
    <col min="3074" max="3074" width="14.6640625" style="138" bestFit="1" customWidth="1"/>
    <col min="3075" max="3075" width="13.44140625" style="138" bestFit="1" customWidth="1"/>
    <col min="3076" max="3076" width="14.6640625" style="138" bestFit="1" customWidth="1"/>
    <col min="3077" max="3077" width="12.109375" style="138" bestFit="1" customWidth="1"/>
    <col min="3078" max="3315" width="9.109375" style="138"/>
    <col min="3316" max="3316" width="11.6640625" style="138" bestFit="1" customWidth="1"/>
    <col min="3317" max="3317" width="15.33203125" style="138" bestFit="1" customWidth="1"/>
    <col min="3318" max="3326" width="13.5546875" style="138" customWidth="1"/>
    <col min="3327" max="3327" width="9.109375" style="138"/>
    <col min="3328" max="3329" width="10.109375" style="138" bestFit="1" customWidth="1"/>
    <col min="3330" max="3330" width="14.6640625" style="138" bestFit="1" customWidth="1"/>
    <col min="3331" max="3331" width="13.44140625" style="138" bestFit="1" customWidth="1"/>
    <col min="3332" max="3332" width="14.6640625" style="138" bestFit="1" customWidth="1"/>
    <col min="3333" max="3333" width="12.109375" style="138" bestFit="1" customWidth="1"/>
    <col min="3334" max="3571" width="9.109375" style="138"/>
    <col min="3572" max="3572" width="11.6640625" style="138" bestFit="1" customWidth="1"/>
    <col min="3573" max="3573" width="15.33203125" style="138" bestFit="1" customWidth="1"/>
    <col min="3574" max="3582" width="13.5546875" style="138" customWidth="1"/>
    <col min="3583" max="3583" width="9.109375" style="138"/>
    <col min="3584" max="3585" width="10.109375" style="138" bestFit="1" customWidth="1"/>
    <col min="3586" max="3586" width="14.6640625" style="138" bestFit="1" customWidth="1"/>
    <col min="3587" max="3587" width="13.44140625" style="138" bestFit="1" customWidth="1"/>
    <col min="3588" max="3588" width="14.6640625" style="138" bestFit="1" customWidth="1"/>
    <col min="3589" max="3589" width="12.109375" style="138" bestFit="1" customWidth="1"/>
    <col min="3590" max="3827" width="9.109375" style="138"/>
    <col min="3828" max="3828" width="11.6640625" style="138" bestFit="1" customWidth="1"/>
    <col min="3829" max="3829" width="15.33203125" style="138" bestFit="1" customWidth="1"/>
    <col min="3830" max="3838" width="13.5546875" style="138" customWidth="1"/>
    <col min="3839" max="3839" width="9.109375" style="138"/>
    <col min="3840" max="3841" width="10.109375" style="138" bestFit="1" customWidth="1"/>
    <col min="3842" max="3842" width="14.6640625" style="138" bestFit="1" customWidth="1"/>
    <col min="3843" max="3843" width="13.44140625" style="138" bestFit="1" customWidth="1"/>
    <col min="3844" max="3844" width="14.6640625" style="138" bestFit="1" customWidth="1"/>
    <col min="3845" max="3845" width="12.109375" style="138" bestFit="1" customWidth="1"/>
    <col min="3846" max="4083" width="9.109375" style="138"/>
    <col min="4084" max="4084" width="11.6640625" style="138" bestFit="1" customWidth="1"/>
    <col min="4085" max="4085" width="15.33203125" style="138" bestFit="1" customWidth="1"/>
    <col min="4086" max="4094" width="13.5546875" style="138" customWidth="1"/>
    <col min="4095" max="4095" width="9.109375" style="138"/>
    <col min="4096" max="4097" width="10.109375" style="138" bestFit="1" customWidth="1"/>
    <col min="4098" max="4098" width="14.6640625" style="138" bestFit="1" customWidth="1"/>
    <col min="4099" max="4099" width="13.44140625" style="138" bestFit="1" customWidth="1"/>
    <col min="4100" max="4100" width="14.6640625" style="138" bestFit="1" customWidth="1"/>
    <col min="4101" max="4101" width="12.109375" style="138" bestFit="1" customWidth="1"/>
    <col min="4102" max="4339" width="9.109375" style="138"/>
    <col min="4340" max="4340" width="11.6640625" style="138" bestFit="1" customWidth="1"/>
    <col min="4341" max="4341" width="15.33203125" style="138" bestFit="1" customWidth="1"/>
    <col min="4342" max="4350" width="13.5546875" style="138" customWidth="1"/>
    <col min="4351" max="4351" width="9.109375" style="138"/>
    <col min="4352" max="4353" width="10.109375" style="138" bestFit="1" customWidth="1"/>
    <col min="4354" max="4354" width="14.6640625" style="138" bestFit="1" customWidth="1"/>
    <col min="4355" max="4355" width="13.44140625" style="138" bestFit="1" customWidth="1"/>
    <col min="4356" max="4356" width="14.6640625" style="138" bestFit="1" customWidth="1"/>
    <col min="4357" max="4357" width="12.109375" style="138" bestFit="1" customWidth="1"/>
    <col min="4358" max="4595" width="9.109375" style="138"/>
    <col min="4596" max="4596" width="11.6640625" style="138" bestFit="1" customWidth="1"/>
    <col min="4597" max="4597" width="15.33203125" style="138" bestFit="1" customWidth="1"/>
    <col min="4598" max="4606" width="13.5546875" style="138" customWidth="1"/>
    <col min="4607" max="4607" width="9.109375" style="138"/>
    <col min="4608" max="4609" width="10.109375" style="138" bestFit="1" customWidth="1"/>
    <col min="4610" max="4610" width="14.6640625" style="138" bestFit="1" customWidth="1"/>
    <col min="4611" max="4611" width="13.44140625" style="138" bestFit="1" customWidth="1"/>
    <col min="4612" max="4612" width="14.6640625" style="138" bestFit="1" customWidth="1"/>
    <col min="4613" max="4613" width="12.109375" style="138" bestFit="1" customWidth="1"/>
    <col min="4614" max="4851" width="9.109375" style="138"/>
    <col min="4852" max="4852" width="11.6640625" style="138" bestFit="1" customWidth="1"/>
    <col min="4853" max="4853" width="15.33203125" style="138" bestFit="1" customWidth="1"/>
    <col min="4854" max="4862" width="13.5546875" style="138" customWidth="1"/>
    <col min="4863" max="4863" width="9.109375" style="138"/>
    <col min="4864" max="4865" width="10.109375" style="138" bestFit="1" customWidth="1"/>
    <col min="4866" max="4866" width="14.6640625" style="138" bestFit="1" customWidth="1"/>
    <col min="4867" max="4867" width="13.44140625" style="138" bestFit="1" customWidth="1"/>
    <col min="4868" max="4868" width="14.6640625" style="138" bestFit="1" customWidth="1"/>
    <col min="4869" max="4869" width="12.109375" style="138" bestFit="1" customWidth="1"/>
    <col min="4870" max="5107" width="9.109375" style="138"/>
    <col min="5108" max="5108" width="11.6640625" style="138" bestFit="1" customWidth="1"/>
    <col min="5109" max="5109" width="15.33203125" style="138" bestFit="1" customWidth="1"/>
    <col min="5110" max="5118" width="13.5546875" style="138" customWidth="1"/>
    <col min="5119" max="5119" width="9.109375" style="138"/>
    <col min="5120" max="5121" width="10.109375" style="138" bestFit="1" customWidth="1"/>
    <col min="5122" max="5122" width="14.6640625" style="138" bestFit="1" customWidth="1"/>
    <col min="5123" max="5123" width="13.44140625" style="138" bestFit="1" customWidth="1"/>
    <col min="5124" max="5124" width="14.6640625" style="138" bestFit="1" customWidth="1"/>
    <col min="5125" max="5125" width="12.109375" style="138" bestFit="1" customWidth="1"/>
    <col min="5126" max="5363" width="9.109375" style="138"/>
    <col min="5364" max="5364" width="11.6640625" style="138" bestFit="1" customWidth="1"/>
    <col min="5365" max="5365" width="15.33203125" style="138" bestFit="1" customWidth="1"/>
    <col min="5366" max="5374" width="13.5546875" style="138" customWidth="1"/>
    <col min="5375" max="5375" width="9.109375" style="138"/>
    <col min="5376" max="5377" width="10.109375" style="138" bestFit="1" customWidth="1"/>
    <col min="5378" max="5378" width="14.6640625" style="138" bestFit="1" customWidth="1"/>
    <col min="5379" max="5379" width="13.44140625" style="138" bestFit="1" customWidth="1"/>
    <col min="5380" max="5380" width="14.6640625" style="138" bestFit="1" customWidth="1"/>
    <col min="5381" max="5381" width="12.109375" style="138" bestFit="1" customWidth="1"/>
    <col min="5382" max="5619" width="9.109375" style="138"/>
    <col min="5620" max="5620" width="11.6640625" style="138" bestFit="1" customWidth="1"/>
    <col min="5621" max="5621" width="15.33203125" style="138" bestFit="1" customWidth="1"/>
    <col min="5622" max="5630" width="13.5546875" style="138" customWidth="1"/>
    <col min="5631" max="5631" width="9.109375" style="138"/>
    <col min="5632" max="5633" width="10.109375" style="138" bestFit="1" customWidth="1"/>
    <col min="5634" max="5634" width="14.6640625" style="138" bestFit="1" customWidth="1"/>
    <col min="5635" max="5635" width="13.44140625" style="138" bestFit="1" customWidth="1"/>
    <col min="5636" max="5636" width="14.6640625" style="138" bestFit="1" customWidth="1"/>
    <col min="5637" max="5637" width="12.109375" style="138" bestFit="1" customWidth="1"/>
    <col min="5638" max="5875" width="9.109375" style="138"/>
    <col min="5876" max="5876" width="11.6640625" style="138" bestFit="1" customWidth="1"/>
    <col min="5877" max="5877" width="15.33203125" style="138" bestFit="1" customWidth="1"/>
    <col min="5878" max="5886" width="13.5546875" style="138" customWidth="1"/>
    <col min="5887" max="5887" width="9.109375" style="138"/>
    <col min="5888" max="5889" width="10.109375" style="138" bestFit="1" customWidth="1"/>
    <col min="5890" max="5890" width="14.6640625" style="138" bestFit="1" customWidth="1"/>
    <col min="5891" max="5891" width="13.44140625" style="138" bestFit="1" customWidth="1"/>
    <col min="5892" max="5892" width="14.6640625" style="138" bestFit="1" customWidth="1"/>
    <col min="5893" max="5893" width="12.109375" style="138" bestFit="1" customWidth="1"/>
    <col min="5894" max="6131" width="9.109375" style="138"/>
    <col min="6132" max="6132" width="11.6640625" style="138" bestFit="1" customWidth="1"/>
    <col min="6133" max="6133" width="15.33203125" style="138" bestFit="1" customWidth="1"/>
    <col min="6134" max="6142" width="13.5546875" style="138" customWidth="1"/>
    <col min="6143" max="6143" width="9.109375" style="138"/>
    <col min="6144" max="6145" width="10.109375" style="138" bestFit="1" customWidth="1"/>
    <col min="6146" max="6146" width="14.6640625" style="138" bestFit="1" customWidth="1"/>
    <col min="6147" max="6147" width="13.44140625" style="138" bestFit="1" customWidth="1"/>
    <col min="6148" max="6148" width="14.6640625" style="138" bestFit="1" customWidth="1"/>
    <col min="6149" max="6149" width="12.109375" style="138" bestFit="1" customWidth="1"/>
    <col min="6150" max="6387" width="9.109375" style="138"/>
    <col min="6388" max="6388" width="11.6640625" style="138" bestFit="1" customWidth="1"/>
    <col min="6389" max="6389" width="15.33203125" style="138" bestFit="1" customWidth="1"/>
    <col min="6390" max="6398" width="13.5546875" style="138" customWidth="1"/>
    <col min="6399" max="6399" width="9.109375" style="138"/>
    <col min="6400" max="6401" width="10.109375" style="138" bestFit="1" customWidth="1"/>
    <col min="6402" max="6402" width="14.6640625" style="138" bestFit="1" customWidth="1"/>
    <col min="6403" max="6403" width="13.44140625" style="138" bestFit="1" customWidth="1"/>
    <col min="6404" max="6404" width="14.6640625" style="138" bestFit="1" customWidth="1"/>
    <col min="6405" max="6405" width="12.109375" style="138" bestFit="1" customWidth="1"/>
    <col min="6406" max="6643" width="9.109375" style="138"/>
    <col min="6644" max="6644" width="11.6640625" style="138" bestFit="1" customWidth="1"/>
    <col min="6645" max="6645" width="15.33203125" style="138" bestFit="1" customWidth="1"/>
    <col min="6646" max="6654" width="13.5546875" style="138" customWidth="1"/>
    <col min="6655" max="6655" width="9.109375" style="138"/>
    <col min="6656" max="6657" width="10.109375" style="138" bestFit="1" customWidth="1"/>
    <col min="6658" max="6658" width="14.6640625" style="138" bestFit="1" customWidth="1"/>
    <col min="6659" max="6659" width="13.44140625" style="138" bestFit="1" customWidth="1"/>
    <col min="6660" max="6660" width="14.6640625" style="138" bestFit="1" customWidth="1"/>
    <col min="6661" max="6661" width="12.109375" style="138" bestFit="1" customWidth="1"/>
    <col min="6662" max="6899" width="9.109375" style="138"/>
    <col min="6900" max="6900" width="11.6640625" style="138" bestFit="1" customWidth="1"/>
    <col min="6901" max="6901" width="15.33203125" style="138" bestFit="1" customWidth="1"/>
    <col min="6902" max="6910" width="13.5546875" style="138" customWidth="1"/>
    <col min="6911" max="6911" width="9.109375" style="138"/>
    <col min="6912" max="6913" width="10.109375" style="138" bestFit="1" customWidth="1"/>
    <col min="6914" max="6914" width="14.6640625" style="138" bestFit="1" customWidth="1"/>
    <col min="6915" max="6915" width="13.44140625" style="138" bestFit="1" customWidth="1"/>
    <col min="6916" max="6916" width="14.6640625" style="138" bestFit="1" customWidth="1"/>
    <col min="6917" max="6917" width="12.109375" style="138" bestFit="1" customWidth="1"/>
    <col min="6918" max="7155" width="9.109375" style="138"/>
    <col min="7156" max="7156" width="11.6640625" style="138" bestFit="1" customWidth="1"/>
    <col min="7157" max="7157" width="15.33203125" style="138" bestFit="1" customWidth="1"/>
    <col min="7158" max="7166" width="13.5546875" style="138" customWidth="1"/>
    <col min="7167" max="7167" width="9.109375" style="138"/>
    <col min="7168" max="7169" width="10.109375" style="138" bestFit="1" customWidth="1"/>
    <col min="7170" max="7170" width="14.6640625" style="138" bestFit="1" customWidth="1"/>
    <col min="7171" max="7171" width="13.44140625" style="138" bestFit="1" customWidth="1"/>
    <col min="7172" max="7172" width="14.6640625" style="138" bestFit="1" customWidth="1"/>
    <col min="7173" max="7173" width="12.109375" style="138" bestFit="1" customWidth="1"/>
    <col min="7174" max="7411" width="9.109375" style="138"/>
    <col min="7412" max="7412" width="11.6640625" style="138" bestFit="1" customWidth="1"/>
    <col min="7413" max="7413" width="15.33203125" style="138" bestFit="1" customWidth="1"/>
    <col min="7414" max="7422" width="13.5546875" style="138" customWidth="1"/>
    <col min="7423" max="7423" width="9.109375" style="138"/>
    <col min="7424" max="7425" width="10.109375" style="138" bestFit="1" customWidth="1"/>
    <col min="7426" max="7426" width="14.6640625" style="138" bestFit="1" customWidth="1"/>
    <col min="7427" max="7427" width="13.44140625" style="138" bestFit="1" customWidth="1"/>
    <col min="7428" max="7428" width="14.6640625" style="138" bestFit="1" customWidth="1"/>
    <col min="7429" max="7429" width="12.109375" style="138" bestFit="1" customWidth="1"/>
    <col min="7430" max="7667" width="9.109375" style="138"/>
    <col min="7668" max="7668" width="11.6640625" style="138" bestFit="1" customWidth="1"/>
    <col min="7669" max="7669" width="15.33203125" style="138" bestFit="1" customWidth="1"/>
    <col min="7670" max="7678" width="13.5546875" style="138" customWidth="1"/>
    <col min="7679" max="7679" width="9.109375" style="138"/>
    <col min="7680" max="7681" width="10.109375" style="138" bestFit="1" customWidth="1"/>
    <col min="7682" max="7682" width="14.6640625" style="138" bestFit="1" customWidth="1"/>
    <col min="7683" max="7683" width="13.44140625" style="138" bestFit="1" customWidth="1"/>
    <col min="7684" max="7684" width="14.6640625" style="138" bestFit="1" customWidth="1"/>
    <col min="7685" max="7685" width="12.109375" style="138" bestFit="1" customWidth="1"/>
    <col min="7686" max="7923" width="9.109375" style="138"/>
    <col min="7924" max="7924" width="11.6640625" style="138" bestFit="1" customWidth="1"/>
    <col min="7925" max="7925" width="15.33203125" style="138" bestFit="1" customWidth="1"/>
    <col min="7926" max="7934" width="13.5546875" style="138" customWidth="1"/>
    <col min="7935" max="7935" width="9.109375" style="138"/>
    <col min="7936" max="7937" width="10.109375" style="138" bestFit="1" customWidth="1"/>
    <col min="7938" max="7938" width="14.6640625" style="138" bestFit="1" customWidth="1"/>
    <col min="7939" max="7939" width="13.44140625" style="138" bestFit="1" customWidth="1"/>
    <col min="7940" max="7940" width="14.6640625" style="138" bestFit="1" customWidth="1"/>
    <col min="7941" max="7941" width="12.109375" style="138" bestFit="1" customWidth="1"/>
    <col min="7942" max="8179" width="9.109375" style="138"/>
    <col min="8180" max="8180" width="11.6640625" style="138" bestFit="1" customWidth="1"/>
    <col min="8181" max="8181" width="15.33203125" style="138" bestFit="1" customWidth="1"/>
    <col min="8182" max="8190" width="13.5546875" style="138" customWidth="1"/>
    <col min="8191" max="8191" width="9.109375" style="138"/>
    <col min="8192" max="8193" width="10.109375" style="138" bestFit="1" customWidth="1"/>
    <col min="8194" max="8194" width="14.6640625" style="138" bestFit="1" customWidth="1"/>
    <col min="8195" max="8195" width="13.44140625" style="138" bestFit="1" customWidth="1"/>
    <col min="8196" max="8196" width="14.6640625" style="138" bestFit="1" customWidth="1"/>
    <col min="8197" max="8197" width="12.109375" style="138" bestFit="1" customWidth="1"/>
    <col min="8198" max="8435" width="9.109375" style="138"/>
    <col min="8436" max="8436" width="11.6640625" style="138" bestFit="1" customWidth="1"/>
    <col min="8437" max="8437" width="15.33203125" style="138" bestFit="1" customWidth="1"/>
    <col min="8438" max="8446" width="13.5546875" style="138" customWidth="1"/>
    <col min="8447" max="8447" width="9.109375" style="138"/>
    <col min="8448" max="8449" width="10.109375" style="138" bestFit="1" customWidth="1"/>
    <col min="8450" max="8450" width="14.6640625" style="138" bestFit="1" customWidth="1"/>
    <col min="8451" max="8451" width="13.44140625" style="138" bestFit="1" customWidth="1"/>
    <col min="8452" max="8452" width="14.6640625" style="138" bestFit="1" customWidth="1"/>
    <col min="8453" max="8453" width="12.109375" style="138" bestFit="1" customWidth="1"/>
    <col min="8454" max="8691" width="9.109375" style="138"/>
    <col min="8692" max="8692" width="11.6640625" style="138" bestFit="1" customWidth="1"/>
    <col min="8693" max="8693" width="15.33203125" style="138" bestFit="1" customWidth="1"/>
    <col min="8694" max="8702" width="13.5546875" style="138" customWidth="1"/>
    <col min="8703" max="8703" width="9.109375" style="138"/>
    <col min="8704" max="8705" width="10.109375" style="138" bestFit="1" customWidth="1"/>
    <col min="8706" max="8706" width="14.6640625" style="138" bestFit="1" customWidth="1"/>
    <col min="8707" max="8707" width="13.44140625" style="138" bestFit="1" customWidth="1"/>
    <col min="8708" max="8708" width="14.6640625" style="138" bestFit="1" customWidth="1"/>
    <col min="8709" max="8709" width="12.109375" style="138" bestFit="1" customWidth="1"/>
    <col min="8710" max="8947" width="9.109375" style="138"/>
    <col min="8948" max="8948" width="11.6640625" style="138" bestFit="1" customWidth="1"/>
    <col min="8949" max="8949" width="15.33203125" style="138" bestFit="1" customWidth="1"/>
    <col min="8950" max="8958" width="13.5546875" style="138" customWidth="1"/>
    <col min="8959" max="8959" width="9.109375" style="138"/>
    <col min="8960" max="8961" width="10.109375" style="138" bestFit="1" customWidth="1"/>
    <col min="8962" max="8962" width="14.6640625" style="138" bestFit="1" customWidth="1"/>
    <col min="8963" max="8963" width="13.44140625" style="138" bestFit="1" customWidth="1"/>
    <col min="8964" max="8964" width="14.6640625" style="138" bestFit="1" customWidth="1"/>
    <col min="8965" max="8965" width="12.109375" style="138" bestFit="1" customWidth="1"/>
    <col min="8966" max="9203" width="9.109375" style="138"/>
    <col min="9204" max="9204" width="11.6640625" style="138" bestFit="1" customWidth="1"/>
    <col min="9205" max="9205" width="15.33203125" style="138" bestFit="1" customWidth="1"/>
    <col min="9206" max="9214" width="13.5546875" style="138" customWidth="1"/>
    <col min="9215" max="9215" width="9.109375" style="138"/>
    <col min="9216" max="9217" width="10.109375" style="138" bestFit="1" customWidth="1"/>
    <col min="9218" max="9218" width="14.6640625" style="138" bestFit="1" customWidth="1"/>
    <col min="9219" max="9219" width="13.44140625" style="138" bestFit="1" customWidth="1"/>
    <col min="9220" max="9220" width="14.6640625" style="138" bestFit="1" customWidth="1"/>
    <col min="9221" max="9221" width="12.109375" style="138" bestFit="1" customWidth="1"/>
    <col min="9222" max="9459" width="9.109375" style="138"/>
    <col min="9460" max="9460" width="11.6640625" style="138" bestFit="1" customWidth="1"/>
    <col min="9461" max="9461" width="15.33203125" style="138" bestFit="1" customWidth="1"/>
    <col min="9462" max="9470" width="13.5546875" style="138" customWidth="1"/>
    <col min="9471" max="9471" width="9.109375" style="138"/>
    <col min="9472" max="9473" width="10.109375" style="138" bestFit="1" customWidth="1"/>
    <col min="9474" max="9474" width="14.6640625" style="138" bestFit="1" customWidth="1"/>
    <col min="9475" max="9475" width="13.44140625" style="138" bestFit="1" customWidth="1"/>
    <col min="9476" max="9476" width="14.6640625" style="138" bestFit="1" customWidth="1"/>
    <col min="9477" max="9477" width="12.109375" style="138" bestFit="1" customWidth="1"/>
    <col min="9478" max="9715" width="9.109375" style="138"/>
    <col min="9716" max="9716" width="11.6640625" style="138" bestFit="1" customWidth="1"/>
    <col min="9717" max="9717" width="15.33203125" style="138" bestFit="1" customWidth="1"/>
    <col min="9718" max="9726" width="13.5546875" style="138" customWidth="1"/>
    <col min="9727" max="9727" width="9.109375" style="138"/>
    <col min="9728" max="9729" width="10.109375" style="138" bestFit="1" customWidth="1"/>
    <col min="9730" max="9730" width="14.6640625" style="138" bestFit="1" customWidth="1"/>
    <col min="9731" max="9731" width="13.44140625" style="138" bestFit="1" customWidth="1"/>
    <col min="9732" max="9732" width="14.6640625" style="138" bestFit="1" customWidth="1"/>
    <col min="9733" max="9733" width="12.109375" style="138" bestFit="1" customWidth="1"/>
    <col min="9734" max="9971" width="9.109375" style="138"/>
    <col min="9972" max="9972" width="11.6640625" style="138" bestFit="1" customWidth="1"/>
    <col min="9973" max="9973" width="15.33203125" style="138" bestFit="1" customWidth="1"/>
    <col min="9974" max="9982" width="13.5546875" style="138" customWidth="1"/>
    <col min="9983" max="9983" width="9.109375" style="138"/>
    <col min="9984" max="9985" width="10.109375" style="138" bestFit="1" customWidth="1"/>
    <col min="9986" max="9986" width="14.6640625" style="138" bestFit="1" customWidth="1"/>
    <col min="9987" max="9987" width="13.44140625" style="138" bestFit="1" customWidth="1"/>
    <col min="9988" max="9988" width="14.6640625" style="138" bestFit="1" customWidth="1"/>
    <col min="9989" max="9989" width="12.109375" style="138" bestFit="1" customWidth="1"/>
    <col min="9990" max="10227" width="9.109375" style="138"/>
    <col min="10228" max="10228" width="11.6640625" style="138" bestFit="1" customWidth="1"/>
    <col min="10229" max="10229" width="15.33203125" style="138" bestFit="1" customWidth="1"/>
    <col min="10230" max="10238" width="13.5546875" style="138" customWidth="1"/>
    <col min="10239" max="10239" width="9.109375" style="138"/>
    <col min="10240" max="10241" width="10.109375" style="138" bestFit="1" customWidth="1"/>
    <col min="10242" max="10242" width="14.6640625" style="138" bestFit="1" customWidth="1"/>
    <col min="10243" max="10243" width="13.44140625" style="138" bestFit="1" customWidth="1"/>
    <col min="10244" max="10244" width="14.6640625" style="138" bestFit="1" customWidth="1"/>
    <col min="10245" max="10245" width="12.109375" style="138" bestFit="1" customWidth="1"/>
    <col min="10246" max="10483" width="9.109375" style="138"/>
    <col min="10484" max="10484" width="11.6640625" style="138" bestFit="1" customWidth="1"/>
    <col min="10485" max="10485" width="15.33203125" style="138" bestFit="1" customWidth="1"/>
    <col min="10486" max="10494" width="13.5546875" style="138" customWidth="1"/>
    <col min="10495" max="10495" width="9.109375" style="138"/>
    <col min="10496" max="10497" width="10.109375" style="138" bestFit="1" customWidth="1"/>
    <col min="10498" max="10498" width="14.6640625" style="138" bestFit="1" customWidth="1"/>
    <col min="10499" max="10499" width="13.44140625" style="138" bestFit="1" customWidth="1"/>
    <col min="10500" max="10500" width="14.6640625" style="138" bestFit="1" customWidth="1"/>
    <col min="10501" max="10501" width="12.109375" style="138" bestFit="1" customWidth="1"/>
    <col min="10502" max="10739" width="9.109375" style="138"/>
    <col min="10740" max="10740" width="11.6640625" style="138" bestFit="1" customWidth="1"/>
    <col min="10741" max="10741" width="15.33203125" style="138" bestFit="1" customWidth="1"/>
    <col min="10742" max="10750" width="13.5546875" style="138" customWidth="1"/>
    <col min="10751" max="10751" width="9.109375" style="138"/>
    <col min="10752" max="10753" width="10.109375" style="138" bestFit="1" customWidth="1"/>
    <col min="10754" max="10754" width="14.6640625" style="138" bestFit="1" customWidth="1"/>
    <col min="10755" max="10755" width="13.44140625" style="138" bestFit="1" customWidth="1"/>
    <col min="10756" max="10756" width="14.6640625" style="138" bestFit="1" customWidth="1"/>
    <col min="10757" max="10757" width="12.109375" style="138" bestFit="1" customWidth="1"/>
    <col min="10758" max="10995" width="9.109375" style="138"/>
    <col min="10996" max="10996" width="11.6640625" style="138" bestFit="1" customWidth="1"/>
    <col min="10997" max="10997" width="15.33203125" style="138" bestFit="1" customWidth="1"/>
    <col min="10998" max="11006" width="13.5546875" style="138" customWidth="1"/>
    <col min="11007" max="11007" width="9.109375" style="138"/>
    <col min="11008" max="11009" width="10.109375" style="138" bestFit="1" customWidth="1"/>
    <col min="11010" max="11010" width="14.6640625" style="138" bestFit="1" customWidth="1"/>
    <col min="11011" max="11011" width="13.44140625" style="138" bestFit="1" customWidth="1"/>
    <col min="11012" max="11012" width="14.6640625" style="138" bestFit="1" customWidth="1"/>
    <col min="11013" max="11013" width="12.109375" style="138" bestFit="1" customWidth="1"/>
    <col min="11014" max="11251" width="9.109375" style="138"/>
    <col min="11252" max="11252" width="11.6640625" style="138" bestFit="1" customWidth="1"/>
    <col min="11253" max="11253" width="15.33203125" style="138" bestFit="1" customWidth="1"/>
    <col min="11254" max="11262" width="13.5546875" style="138" customWidth="1"/>
    <col min="11263" max="11263" width="9.109375" style="138"/>
    <col min="11264" max="11265" width="10.109375" style="138" bestFit="1" customWidth="1"/>
    <col min="11266" max="11266" width="14.6640625" style="138" bestFit="1" customWidth="1"/>
    <col min="11267" max="11267" width="13.44140625" style="138" bestFit="1" customWidth="1"/>
    <col min="11268" max="11268" width="14.6640625" style="138" bestFit="1" customWidth="1"/>
    <col min="11269" max="11269" width="12.109375" style="138" bestFit="1" customWidth="1"/>
    <col min="11270" max="11507" width="9.109375" style="138"/>
    <col min="11508" max="11508" width="11.6640625" style="138" bestFit="1" customWidth="1"/>
    <col min="11509" max="11509" width="15.33203125" style="138" bestFit="1" customWidth="1"/>
    <col min="11510" max="11518" width="13.5546875" style="138" customWidth="1"/>
    <col min="11519" max="11519" width="9.109375" style="138"/>
    <col min="11520" max="11521" width="10.109375" style="138" bestFit="1" customWidth="1"/>
    <col min="11522" max="11522" width="14.6640625" style="138" bestFit="1" customWidth="1"/>
    <col min="11523" max="11523" width="13.44140625" style="138" bestFit="1" customWidth="1"/>
    <col min="11524" max="11524" width="14.6640625" style="138" bestFit="1" customWidth="1"/>
    <col min="11525" max="11525" width="12.109375" style="138" bestFit="1" customWidth="1"/>
    <col min="11526" max="11763" width="9.109375" style="138"/>
    <col min="11764" max="11764" width="11.6640625" style="138" bestFit="1" customWidth="1"/>
    <col min="11765" max="11765" width="15.33203125" style="138" bestFit="1" customWidth="1"/>
    <col min="11766" max="11774" width="13.5546875" style="138" customWidth="1"/>
    <col min="11775" max="11775" width="9.109375" style="138"/>
    <col min="11776" max="11777" width="10.109375" style="138" bestFit="1" customWidth="1"/>
    <col min="11778" max="11778" width="14.6640625" style="138" bestFit="1" customWidth="1"/>
    <col min="11779" max="11779" width="13.44140625" style="138" bestFit="1" customWidth="1"/>
    <col min="11780" max="11780" width="14.6640625" style="138" bestFit="1" customWidth="1"/>
    <col min="11781" max="11781" width="12.109375" style="138" bestFit="1" customWidth="1"/>
    <col min="11782" max="12019" width="9.109375" style="138"/>
    <col min="12020" max="12020" width="11.6640625" style="138" bestFit="1" customWidth="1"/>
    <col min="12021" max="12021" width="15.33203125" style="138" bestFit="1" customWidth="1"/>
    <col min="12022" max="12030" width="13.5546875" style="138" customWidth="1"/>
    <col min="12031" max="12031" width="9.109375" style="138"/>
    <col min="12032" max="12033" width="10.109375" style="138" bestFit="1" customWidth="1"/>
    <col min="12034" max="12034" width="14.6640625" style="138" bestFit="1" customWidth="1"/>
    <col min="12035" max="12035" width="13.44140625" style="138" bestFit="1" customWidth="1"/>
    <col min="12036" max="12036" width="14.6640625" style="138" bestFit="1" customWidth="1"/>
    <col min="12037" max="12037" width="12.109375" style="138" bestFit="1" customWidth="1"/>
    <col min="12038" max="12275" width="9.109375" style="138"/>
    <col min="12276" max="12276" width="11.6640625" style="138" bestFit="1" customWidth="1"/>
    <col min="12277" max="12277" width="15.33203125" style="138" bestFit="1" customWidth="1"/>
    <col min="12278" max="12286" width="13.5546875" style="138" customWidth="1"/>
    <col min="12287" max="12287" width="9.109375" style="138"/>
    <col min="12288" max="12289" width="10.109375" style="138" bestFit="1" customWidth="1"/>
    <col min="12290" max="12290" width="14.6640625" style="138" bestFit="1" customWidth="1"/>
    <col min="12291" max="12291" width="13.44140625" style="138" bestFit="1" customWidth="1"/>
    <col min="12292" max="12292" width="14.6640625" style="138" bestFit="1" customWidth="1"/>
    <col min="12293" max="12293" width="12.109375" style="138" bestFit="1" customWidth="1"/>
    <col min="12294" max="12531" width="9.109375" style="138"/>
    <col min="12532" max="12532" width="11.6640625" style="138" bestFit="1" customWidth="1"/>
    <col min="12533" max="12533" width="15.33203125" style="138" bestFit="1" customWidth="1"/>
    <col min="12534" max="12542" width="13.5546875" style="138" customWidth="1"/>
    <col min="12543" max="12543" width="9.109375" style="138"/>
    <col min="12544" max="12545" width="10.109375" style="138" bestFit="1" customWidth="1"/>
    <col min="12546" max="12546" width="14.6640625" style="138" bestFit="1" customWidth="1"/>
    <col min="12547" max="12547" width="13.44140625" style="138" bestFit="1" customWidth="1"/>
    <col min="12548" max="12548" width="14.6640625" style="138" bestFit="1" customWidth="1"/>
    <col min="12549" max="12549" width="12.109375" style="138" bestFit="1" customWidth="1"/>
    <col min="12550" max="12787" width="9.109375" style="138"/>
    <col min="12788" max="12788" width="11.6640625" style="138" bestFit="1" customWidth="1"/>
    <col min="12789" max="12789" width="15.33203125" style="138" bestFit="1" customWidth="1"/>
    <col min="12790" max="12798" width="13.5546875" style="138" customWidth="1"/>
    <col min="12799" max="12799" width="9.109375" style="138"/>
    <col min="12800" max="12801" width="10.109375" style="138" bestFit="1" customWidth="1"/>
    <col min="12802" max="12802" width="14.6640625" style="138" bestFit="1" customWidth="1"/>
    <col min="12803" max="12803" width="13.44140625" style="138" bestFit="1" customWidth="1"/>
    <col min="12804" max="12804" width="14.6640625" style="138" bestFit="1" customWidth="1"/>
    <col min="12805" max="12805" width="12.109375" style="138" bestFit="1" customWidth="1"/>
    <col min="12806" max="13043" width="9.109375" style="138"/>
    <col min="13044" max="13044" width="11.6640625" style="138" bestFit="1" customWidth="1"/>
    <col min="13045" max="13045" width="15.33203125" style="138" bestFit="1" customWidth="1"/>
    <col min="13046" max="13054" width="13.5546875" style="138" customWidth="1"/>
    <col min="13055" max="13055" width="9.109375" style="138"/>
    <col min="13056" max="13057" width="10.109375" style="138" bestFit="1" customWidth="1"/>
    <col min="13058" max="13058" width="14.6640625" style="138" bestFit="1" customWidth="1"/>
    <col min="13059" max="13059" width="13.44140625" style="138" bestFit="1" customWidth="1"/>
    <col min="13060" max="13060" width="14.6640625" style="138" bestFit="1" customWidth="1"/>
    <col min="13061" max="13061" width="12.109375" style="138" bestFit="1" customWidth="1"/>
    <col min="13062" max="13299" width="9.109375" style="138"/>
    <col min="13300" max="13300" width="11.6640625" style="138" bestFit="1" customWidth="1"/>
    <col min="13301" max="13301" width="15.33203125" style="138" bestFit="1" customWidth="1"/>
    <col min="13302" max="13310" width="13.5546875" style="138" customWidth="1"/>
    <col min="13311" max="13311" width="9.109375" style="138"/>
    <col min="13312" max="13313" width="10.109375" style="138" bestFit="1" customWidth="1"/>
    <col min="13314" max="13314" width="14.6640625" style="138" bestFit="1" customWidth="1"/>
    <col min="13315" max="13315" width="13.44140625" style="138" bestFit="1" customWidth="1"/>
    <col min="13316" max="13316" width="14.6640625" style="138" bestFit="1" customWidth="1"/>
    <col min="13317" max="13317" width="12.109375" style="138" bestFit="1" customWidth="1"/>
    <col min="13318" max="13555" width="9.109375" style="138"/>
    <col min="13556" max="13556" width="11.6640625" style="138" bestFit="1" customWidth="1"/>
    <col min="13557" max="13557" width="15.33203125" style="138" bestFit="1" customWidth="1"/>
    <col min="13558" max="13566" width="13.5546875" style="138" customWidth="1"/>
    <col min="13567" max="13567" width="9.109375" style="138"/>
    <col min="13568" max="13569" width="10.109375" style="138" bestFit="1" customWidth="1"/>
    <col min="13570" max="13570" width="14.6640625" style="138" bestFit="1" customWidth="1"/>
    <col min="13571" max="13571" width="13.44140625" style="138" bestFit="1" customWidth="1"/>
    <col min="13572" max="13572" width="14.6640625" style="138" bestFit="1" customWidth="1"/>
    <col min="13573" max="13573" width="12.109375" style="138" bestFit="1" customWidth="1"/>
    <col min="13574" max="13811" width="9.109375" style="138"/>
    <col min="13812" max="13812" width="11.6640625" style="138" bestFit="1" customWidth="1"/>
    <col min="13813" max="13813" width="15.33203125" style="138" bestFit="1" customWidth="1"/>
    <col min="13814" max="13822" width="13.5546875" style="138" customWidth="1"/>
    <col min="13823" max="13823" width="9.109375" style="138"/>
    <col min="13824" max="13825" width="10.109375" style="138" bestFit="1" customWidth="1"/>
    <col min="13826" max="13826" width="14.6640625" style="138" bestFit="1" customWidth="1"/>
    <col min="13827" max="13827" width="13.44140625" style="138" bestFit="1" customWidth="1"/>
    <col min="13828" max="13828" width="14.6640625" style="138" bestFit="1" customWidth="1"/>
    <col min="13829" max="13829" width="12.109375" style="138" bestFit="1" customWidth="1"/>
    <col min="13830" max="14067" width="9.109375" style="138"/>
    <col min="14068" max="14068" width="11.6640625" style="138" bestFit="1" customWidth="1"/>
    <col min="14069" max="14069" width="15.33203125" style="138" bestFit="1" customWidth="1"/>
    <col min="14070" max="14078" width="13.5546875" style="138" customWidth="1"/>
    <col min="14079" max="14079" width="9.109375" style="138"/>
    <col min="14080" max="14081" width="10.109375" style="138" bestFit="1" customWidth="1"/>
    <col min="14082" max="14082" width="14.6640625" style="138" bestFit="1" customWidth="1"/>
    <col min="14083" max="14083" width="13.44140625" style="138" bestFit="1" customWidth="1"/>
    <col min="14084" max="14084" width="14.6640625" style="138" bestFit="1" customWidth="1"/>
    <col min="14085" max="14085" width="12.109375" style="138" bestFit="1" customWidth="1"/>
    <col min="14086" max="14323" width="9.109375" style="138"/>
    <col min="14324" max="14324" width="11.6640625" style="138" bestFit="1" customWidth="1"/>
    <col min="14325" max="14325" width="15.33203125" style="138" bestFit="1" customWidth="1"/>
    <col min="14326" max="14334" width="13.5546875" style="138" customWidth="1"/>
    <col min="14335" max="14335" width="9.109375" style="138"/>
    <col min="14336" max="14337" width="10.109375" style="138" bestFit="1" customWidth="1"/>
    <col min="14338" max="14338" width="14.6640625" style="138" bestFit="1" customWidth="1"/>
    <col min="14339" max="14339" width="13.44140625" style="138" bestFit="1" customWidth="1"/>
    <col min="14340" max="14340" width="14.6640625" style="138" bestFit="1" customWidth="1"/>
    <col min="14341" max="14341" width="12.109375" style="138" bestFit="1" customWidth="1"/>
    <col min="14342" max="14579" width="9.109375" style="138"/>
    <col min="14580" max="14580" width="11.6640625" style="138" bestFit="1" customWidth="1"/>
    <col min="14581" max="14581" width="15.33203125" style="138" bestFit="1" customWidth="1"/>
    <col min="14582" max="14590" width="13.5546875" style="138" customWidth="1"/>
    <col min="14591" max="14591" width="9.109375" style="138"/>
    <col min="14592" max="14593" width="10.109375" style="138" bestFit="1" customWidth="1"/>
    <col min="14594" max="14594" width="14.6640625" style="138" bestFit="1" customWidth="1"/>
    <col min="14595" max="14595" width="13.44140625" style="138" bestFit="1" customWidth="1"/>
    <col min="14596" max="14596" width="14.6640625" style="138" bestFit="1" customWidth="1"/>
    <col min="14597" max="14597" width="12.109375" style="138" bestFit="1" customWidth="1"/>
    <col min="14598" max="14835" width="9.109375" style="138"/>
    <col min="14836" max="14836" width="11.6640625" style="138" bestFit="1" customWidth="1"/>
    <col min="14837" max="14837" width="15.33203125" style="138" bestFit="1" customWidth="1"/>
    <col min="14838" max="14846" width="13.5546875" style="138" customWidth="1"/>
    <col min="14847" max="14847" width="9.109375" style="138"/>
    <col min="14848" max="14849" width="10.109375" style="138" bestFit="1" customWidth="1"/>
    <col min="14850" max="14850" width="14.6640625" style="138" bestFit="1" customWidth="1"/>
    <col min="14851" max="14851" width="13.44140625" style="138" bestFit="1" customWidth="1"/>
    <col min="14852" max="14852" width="14.6640625" style="138" bestFit="1" customWidth="1"/>
    <col min="14853" max="14853" width="12.109375" style="138" bestFit="1" customWidth="1"/>
    <col min="14854" max="15091" width="9.109375" style="138"/>
    <col min="15092" max="15092" width="11.6640625" style="138" bestFit="1" customWidth="1"/>
    <col min="15093" max="15093" width="15.33203125" style="138" bestFit="1" customWidth="1"/>
    <col min="15094" max="15102" width="13.5546875" style="138" customWidth="1"/>
    <col min="15103" max="15103" width="9.109375" style="138"/>
    <col min="15104" max="15105" width="10.109375" style="138" bestFit="1" customWidth="1"/>
    <col min="15106" max="15106" width="14.6640625" style="138" bestFit="1" customWidth="1"/>
    <col min="15107" max="15107" width="13.44140625" style="138" bestFit="1" customWidth="1"/>
    <col min="15108" max="15108" width="14.6640625" style="138" bestFit="1" customWidth="1"/>
    <col min="15109" max="15109" width="12.109375" style="138" bestFit="1" customWidth="1"/>
    <col min="15110" max="15347" width="9.109375" style="138"/>
    <col min="15348" max="15348" width="11.6640625" style="138" bestFit="1" customWidth="1"/>
    <col min="15349" max="15349" width="15.33203125" style="138" bestFit="1" customWidth="1"/>
    <col min="15350" max="15358" width="13.5546875" style="138" customWidth="1"/>
    <col min="15359" max="15359" width="9.109375" style="138"/>
    <col min="15360" max="15361" width="10.109375" style="138" bestFit="1" customWidth="1"/>
    <col min="15362" max="15362" width="14.6640625" style="138" bestFit="1" customWidth="1"/>
    <col min="15363" max="15363" width="13.44140625" style="138" bestFit="1" customWidth="1"/>
    <col min="15364" max="15364" width="14.6640625" style="138" bestFit="1" customWidth="1"/>
    <col min="15365" max="15365" width="12.109375" style="138" bestFit="1" customWidth="1"/>
    <col min="15366" max="15603" width="9.109375" style="138"/>
    <col min="15604" max="15604" width="11.6640625" style="138" bestFit="1" customWidth="1"/>
    <col min="15605" max="15605" width="15.33203125" style="138" bestFit="1" customWidth="1"/>
    <col min="15606" max="15614" width="13.5546875" style="138" customWidth="1"/>
    <col min="15615" max="15615" width="9.109375" style="138"/>
    <col min="15616" max="15617" width="10.109375" style="138" bestFit="1" customWidth="1"/>
    <col min="15618" max="15618" width="14.6640625" style="138" bestFit="1" customWidth="1"/>
    <col min="15619" max="15619" width="13.44140625" style="138" bestFit="1" customWidth="1"/>
    <col min="15620" max="15620" width="14.6640625" style="138" bestFit="1" customWidth="1"/>
    <col min="15621" max="15621" width="12.109375" style="138" bestFit="1" customWidth="1"/>
    <col min="15622" max="15859" width="9.109375" style="138"/>
    <col min="15860" max="15860" width="11.6640625" style="138" bestFit="1" customWidth="1"/>
    <col min="15861" max="15861" width="15.33203125" style="138" bestFit="1" customWidth="1"/>
    <col min="15862" max="15870" width="13.5546875" style="138" customWidth="1"/>
    <col min="15871" max="15871" width="9.109375" style="138"/>
    <col min="15872" max="15873" width="10.109375" style="138" bestFit="1" customWidth="1"/>
    <col min="15874" max="15874" width="14.6640625" style="138" bestFit="1" customWidth="1"/>
    <col min="15875" max="15875" width="13.44140625" style="138" bestFit="1" customWidth="1"/>
    <col min="15876" max="15876" width="14.6640625" style="138" bestFit="1" customWidth="1"/>
    <col min="15877" max="15877" width="12.109375" style="138" bestFit="1" customWidth="1"/>
    <col min="15878" max="16115" width="9.109375" style="138"/>
    <col min="16116" max="16116" width="11.6640625" style="138" bestFit="1" customWidth="1"/>
    <col min="16117" max="16117" width="15.33203125" style="138" bestFit="1" customWidth="1"/>
    <col min="16118" max="16126" width="13.5546875" style="138" customWidth="1"/>
    <col min="16127" max="16127" width="9.109375" style="138"/>
    <col min="16128" max="16129" width="10.109375" style="138" bestFit="1" customWidth="1"/>
    <col min="16130" max="16130" width="14.6640625" style="138" bestFit="1" customWidth="1"/>
    <col min="16131" max="16131" width="13.44140625" style="138" bestFit="1" customWidth="1"/>
    <col min="16132" max="16132" width="14.6640625" style="138" bestFit="1" customWidth="1"/>
    <col min="16133" max="16133" width="12.109375" style="138" bestFit="1" customWidth="1"/>
    <col min="16134" max="16384" width="9.109375" style="138"/>
  </cols>
  <sheetData>
    <row r="1" spans="1:13">
      <c r="A1" s="4283" t="s">
        <v>355</v>
      </c>
      <c r="B1" s="4283"/>
      <c r="C1" s="4283"/>
      <c r="D1" s="4283"/>
      <c r="E1" s="4283"/>
      <c r="F1" s="4283"/>
      <c r="G1" s="4283"/>
      <c r="H1" s="4283"/>
      <c r="I1" s="4283"/>
      <c r="J1" s="4283"/>
      <c r="K1" s="4283"/>
      <c r="M1" s="133"/>
    </row>
    <row r="2" spans="1:13">
      <c r="A2" s="4283" t="s">
        <v>337</v>
      </c>
      <c r="B2" s="4283"/>
      <c r="C2" s="4283"/>
      <c r="D2" s="4283"/>
      <c r="E2" s="4283"/>
      <c r="F2" s="4283"/>
      <c r="G2" s="4283"/>
      <c r="H2" s="4283"/>
      <c r="I2" s="4283"/>
      <c r="J2" s="4283"/>
      <c r="K2" s="4283"/>
    </row>
    <row r="3" spans="1:13" ht="16.2" thickBot="1">
      <c r="A3" s="4284" t="s">
        <v>77</v>
      </c>
      <c r="B3" s="4284"/>
      <c r="C3" s="4284"/>
      <c r="D3" s="4284"/>
      <c r="E3" s="4284"/>
      <c r="F3" s="4284"/>
      <c r="G3" s="4284"/>
      <c r="H3" s="4284"/>
      <c r="I3" s="4284"/>
      <c r="J3" s="4284"/>
      <c r="K3" s="4284"/>
    </row>
    <row r="4" spans="1:13" s="14" customFormat="1" ht="16.2" thickTop="1">
      <c r="A4" s="4285" t="s">
        <v>336</v>
      </c>
      <c r="B4" s="4194" t="s">
        <v>335</v>
      </c>
      <c r="C4" s="4287" t="s">
        <v>334</v>
      </c>
      <c r="D4" s="4287"/>
      <c r="E4" s="4287"/>
      <c r="F4" s="4287"/>
      <c r="G4" s="4288" t="s">
        <v>333</v>
      </c>
      <c r="H4" s="4287" t="s">
        <v>332</v>
      </c>
      <c r="I4" s="4287"/>
      <c r="J4" s="4287"/>
      <c r="K4" s="4290" t="s">
        <v>331</v>
      </c>
    </row>
    <row r="5" spans="1:13" s="14" customFormat="1" ht="31.2">
      <c r="A5" s="4286"/>
      <c r="B5" s="4195"/>
      <c r="C5" s="166" t="s">
        <v>330</v>
      </c>
      <c r="D5" s="166" t="s">
        <v>329</v>
      </c>
      <c r="E5" s="165" t="s">
        <v>328</v>
      </c>
      <c r="F5" s="165" t="s">
        <v>327</v>
      </c>
      <c r="G5" s="4289"/>
      <c r="H5" s="165" t="s">
        <v>326</v>
      </c>
      <c r="I5" s="165" t="s">
        <v>325</v>
      </c>
      <c r="J5" s="165" t="s">
        <v>324</v>
      </c>
      <c r="K5" s="4291"/>
    </row>
    <row r="6" spans="1:13" ht="23.1" customHeight="1">
      <c r="A6" s="164" t="s">
        <v>323</v>
      </c>
      <c r="B6" s="163" t="s">
        <v>322</v>
      </c>
      <c r="C6" s="162">
        <f>546.5-E6</f>
        <v>532</v>
      </c>
      <c r="D6" s="162">
        <v>967.3</v>
      </c>
      <c r="E6" s="162">
        <v>14.5</v>
      </c>
      <c r="F6" s="162">
        <f t="shared" ref="F6:F46" si="0">C6+D6+E6</f>
        <v>1513.8</v>
      </c>
      <c r="G6" s="161">
        <v>1007</v>
      </c>
      <c r="H6" s="161">
        <v>282.8</v>
      </c>
      <c r="I6" s="161">
        <v>104</v>
      </c>
      <c r="J6" s="161">
        <f t="shared" ref="J6:J50" si="1">I6+H6</f>
        <v>386.8</v>
      </c>
      <c r="K6" s="160">
        <v>100</v>
      </c>
    </row>
    <row r="7" spans="1:13" ht="23.1" customHeight="1">
      <c r="A7" s="158" t="s">
        <v>321</v>
      </c>
      <c r="B7" s="157" t="s">
        <v>320</v>
      </c>
      <c r="C7" s="156">
        <f>674.5-E7</f>
        <v>658.4</v>
      </c>
      <c r="D7" s="156">
        <v>1238.9000000000001</v>
      </c>
      <c r="E7" s="156">
        <v>16.100000000000001</v>
      </c>
      <c r="F7" s="156">
        <f t="shared" si="0"/>
        <v>1913.4</v>
      </c>
      <c r="G7" s="150">
        <v>1112</v>
      </c>
      <c r="H7" s="150">
        <v>359.7</v>
      </c>
      <c r="I7" s="150">
        <v>146</v>
      </c>
      <c r="J7" s="150">
        <f t="shared" si="1"/>
        <v>505.7</v>
      </c>
      <c r="K7" s="149">
        <v>200</v>
      </c>
    </row>
    <row r="8" spans="1:13" ht="23.1" customHeight="1">
      <c r="A8" s="158" t="s">
        <v>319</v>
      </c>
      <c r="B8" s="157" t="s">
        <v>318</v>
      </c>
      <c r="C8" s="156">
        <f>832.1-E8</f>
        <v>792.9</v>
      </c>
      <c r="D8" s="156">
        <v>1498.3</v>
      </c>
      <c r="E8" s="156">
        <v>39.200000000000003</v>
      </c>
      <c r="F8" s="156">
        <f t="shared" si="0"/>
        <v>2330.3999999999996</v>
      </c>
      <c r="G8" s="150">
        <v>1331.5</v>
      </c>
      <c r="H8" s="150">
        <v>392.6</v>
      </c>
      <c r="I8" s="150">
        <v>164.3</v>
      </c>
      <c r="J8" s="150">
        <f t="shared" si="1"/>
        <v>556.90000000000009</v>
      </c>
      <c r="K8" s="149">
        <v>300</v>
      </c>
    </row>
    <row r="9" spans="1:13" ht="23.1" customHeight="1">
      <c r="A9" s="158" t="s">
        <v>317</v>
      </c>
      <c r="B9" s="157" t="s">
        <v>316</v>
      </c>
      <c r="C9" s="156">
        <f>866.9-E9</f>
        <v>822.6</v>
      </c>
      <c r="D9" s="156">
        <v>1808</v>
      </c>
      <c r="E9" s="156">
        <v>44.3</v>
      </c>
      <c r="F9" s="156">
        <f t="shared" si="0"/>
        <v>2674.9</v>
      </c>
      <c r="G9" s="150">
        <v>1553.4</v>
      </c>
      <c r="H9" s="150">
        <v>466.6</v>
      </c>
      <c r="I9" s="150">
        <v>381.8</v>
      </c>
      <c r="J9" s="150">
        <f t="shared" si="1"/>
        <v>848.40000000000009</v>
      </c>
      <c r="K9" s="149">
        <v>240</v>
      </c>
    </row>
    <row r="10" spans="1:13" ht="23.1" customHeight="1">
      <c r="A10" s="158" t="s">
        <v>315</v>
      </c>
      <c r="B10" s="157" t="s">
        <v>314</v>
      </c>
      <c r="C10" s="156">
        <f>1041.7-E10</f>
        <v>985.1</v>
      </c>
      <c r="D10" s="156">
        <v>1978.8</v>
      </c>
      <c r="E10" s="156">
        <v>56.6</v>
      </c>
      <c r="F10" s="156">
        <f t="shared" si="0"/>
        <v>3020.5</v>
      </c>
      <c r="G10" s="150">
        <v>1797.8999999999999</v>
      </c>
      <c r="H10" s="150">
        <v>599.20000000000005</v>
      </c>
      <c r="I10" s="150">
        <v>390.18</v>
      </c>
      <c r="J10" s="150">
        <f t="shared" si="1"/>
        <v>989.38000000000011</v>
      </c>
      <c r="K10" s="149">
        <v>200</v>
      </c>
    </row>
    <row r="11" spans="1:13" ht="23.1" customHeight="1">
      <c r="A11" s="158" t="s">
        <v>313</v>
      </c>
      <c r="B11" s="157" t="s">
        <v>312</v>
      </c>
      <c r="C11" s="156">
        <f>1162.1-E11</f>
        <v>1067.1999999999998</v>
      </c>
      <c r="D11" s="156">
        <v>2308.6</v>
      </c>
      <c r="E11" s="156">
        <v>94.9</v>
      </c>
      <c r="F11" s="156">
        <f t="shared" si="0"/>
        <v>3470.7</v>
      </c>
      <c r="G11" s="150">
        <v>1857.1</v>
      </c>
      <c r="H11" s="150">
        <v>805.6</v>
      </c>
      <c r="I11" s="150">
        <v>534.9</v>
      </c>
      <c r="J11" s="150">
        <f t="shared" si="1"/>
        <v>1340.5</v>
      </c>
      <c r="K11" s="149">
        <v>180</v>
      </c>
    </row>
    <row r="12" spans="1:13" ht="23.1" customHeight="1">
      <c r="A12" s="158" t="s">
        <v>311</v>
      </c>
      <c r="B12" s="157" t="s">
        <v>310</v>
      </c>
      <c r="C12" s="156">
        <f>1361.2-E12</f>
        <v>1274.9000000000001</v>
      </c>
      <c r="D12" s="156">
        <v>2731.1</v>
      </c>
      <c r="E12" s="156">
        <v>86.3</v>
      </c>
      <c r="F12" s="156">
        <f t="shared" si="0"/>
        <v>4092.3</v>
      </c>
      <c r="G12" s="150">
        <v>2400.4</v>
      </c>
      <c r="H12" s="150">
        <v>868.9</v>
      </c>
      <c r="I12" s="150">
        <v>693.3</v>
      </c>
      <c r="J12" s="150">
        <f t="shared" si="1"/>
        <v>1562.1999999999998</v>
      </c>
      <c r="K12" s="149">
        <v>250</v>
      </c>
    </row>
    <row r="13" spans="1:13" ht="23.1" customHeight="1">
      <c r="A13" s="158" t="s">
        <v>309</v>
      </c>
      <c r="B13" s="157" t="s">
        <v>308</v>
      </c>
      <c r="C13" s="156">
        <f>1634.4-E13</f>
        <v>1530.6000000000001</v>
      </c>
      <c r="D13" s="156">
        <v>3726.9</v>
      </c>
      <c r="E13" s="156">
        <v>103.8</v>
      </c>
      <c r="F13" s="156">
        <f t="shared" si="0"/>
        <v>5361.3</v>
      </c>
      <c r="G13" s="150">
        <v>2676</v>
      </c>
      <c r="H13" s="150">
        <v>993.3</v>
      </c>
      <c r="I13" s="150">
        <v>729.9</v>
      </c>
      <c r="J13" s="150">
        <f t="shared" si="1"/>
        <v>1723.1999999999998</v>
      </c>
      <c r="K13" s="149">
        <v>500</v>
      </c>
    </row>
    <row r="14" spans="1:13" ht="23.1" customHeight="1">
      <c r="A14" s="158" t="s">
        <v>307</v>
      </c>
      <c r="B14" s="157" t="s">
        <v>306</v>
      </c>
      <c r="C14" s="156">
        <f>1997.1-E14</f>
        <v>1903.5</v>
      </c>
      <c r="D14" s="156">
        <v>4982.1000000000004</v>
      </c>
      <c r="E14" s="156">
        <v>93.6</v>
      </c>
      <c r="F14" s="156">
        <f t="shared" si="0"/>
        <v>6979.2000000000007</v>
      </c>
      <c r="G14" s="150">
        <v>2835.2999999999997</v>
      </c>
      <c r="H14" s="150">
        <v>1090.0999999999999</v>
      </c>
      <c r="I14" s="150">
        <v>985.8</v>
      </c>
      <c r="J14" s="150">
        <f t="shared" si="1"/>
        <v>2075.8999999999996</v>
      </c>
      <c r="K14" s="149">
        <v>1000</v>
      </c>
    </row>
    <row r="15" spans="1:13" ht="23.1" customHeight="1">
      <c r="A15" s="158" t="s">
        <v>305</v>
      </c>
      <c r="B15" s="157" t="s">
        <v>304</v>
      </c>
      <c r="C15" s="156">
        <f>2273.5-E15</f>
        <v>2107</v>
      </c>
      <c r="D15" s="156">
        <v>5163.8</v>
      </c>
      <c r="E15" s="156">
        <v>166.5</v>
      </c>
      <c r="F15" s="156">
        <f t="shared" si="0"/>
        <v>7437.3</v>
      </c>
      <c r="G15" s="150">
        <v>3406.3</v>
      </c>
      <c r="H15" s="150">
        <v>876.6</v>
      </c>
      <c r="I15" s="150">
        <v>1670.9</v>
      </c>
      <c r="J15" s="150">
        <f t="shared" si="1"/>
        <v>2547.5</v>
      </c>
      <c r="K15" s="149">
        <v>1576.8</v>
      </c>
    </row>
    <row r="16" spans="1:13" ht="23.1" customHeight="1">
      <c r="A16" s="158" t="s">
        <v>303</v>
      </c>
      <c r="B16" s="157" t="s">
        <v>302</v>
      </c>
      <c r="C16" s="156">
        <f>2906.1-E16</f>
        <v>2731.4</v>
      </c>
      <c r="D16" s="156">
        <v>5488.7</v>
      </c>
      <c r="E16" s="156">
        <v>174.7</v>
      </c>
      <c r="F16" s="156">
        <f t="shared" si="0"/>
        <v>8394.8000000000011</v>
      </c>
      <c r="G16" s="150">
        <v>3916.6000000000004</v>
      </c>
      <c r="H16" s="150">
        <v>923.4</v>
      </c>
      <c r="I16" s="150">
        <v>1754.9</v>
      </c>
      <c r="J16" s="150">
        <f t="shared" si="1"/>
        <v>2678.3</v>
      </c>
      <c r="K16" s="149">
        <v>1799.9</v>
      </c>
    </row>
    <row r="17" spans="1:11" ht="23.1" customHeight="1">
      <c r="A17" s="158" t="s">
        <v>301</v>
      </c>
      <c r="B17" s="157" t="s">
        <v>300</v>
      </c>
      <c r="C17" s="156">
        <f>3584-E17</f>
        <v>3241.2</v>
      </c>
      <c r="D17" s="156">
        <v>6213.1</v>
      </c>
      <c r="E17" s="156">
        <v>342.8</v>
      </c>
      <c r="F17" s="156">
        <f t="shared" si="0"/>
        <v>9797.0999999999985</v>
      </c>
      <c r="G17" s="150">
        <v>4644.5</v>
      </c>
      <c r="H17" s="150">
        <v>1172.9000000000001</v>
      </c>
      <c r="I17" s="150">
        <v>2501.1</v>
      </c>
      <c r="J17" s="150">
        <f t="shared" si="1"/>
        <v>3674</v>
      </c>
      <c r="K17" s="149">
        <v>1403.4</v>
      </c>
    </row>
    <row r="18" spans="1:11" ht="23.1" customHeight="1">
      <c r="A18" s="158" t="s">
        <v>299</v>
      </c>
      <c r="B18" s="157" t="s">
        <v>298</v>
      </c>
      <c r="C18" s="156">
        <f>4135.2-E18</f>
        <v>3784.6</v>
      </c>
      <c r="D18" s="156">
        <v>7378</v>
      </c>
      <c r="E18" s="156">
        <v>350.6</v>
      </c>
      <c r="F18" s="156">
        <f t="shared" si="0"/>
        <v>11513.2</v>
      </c>
      <c r="G18" s="150">
        <v>5975.0999999999995</v>
      </c>
      <c r="H18" s="150">
        <v>1285.0999999999999</v>
      </c>
      <c r="I18" s="150">
        <v>2705.8</v>
      </c>
      <c r="J18" s="150">
        <f t="shared" si="1"/>
        <v>3990.9</v>
      </c>
      <c r="K18" s="149">
        <v>1644.7</v>
      </c>
    </row>
    <row r="19" spans="1:11" ht="23.1" customHeight="1">
      <c r="A19" s="158" t="s">
        <v>297</v>
      </c>
      <c r="B19" s="157" t="s">
        <v>296</v>
      </c>
      <c r="C19" s="156">
        <f>4677-E19</f>
        <v>4279.5</v>
      </c>
      <c r="D19" s="156">
        <v>9428</v>
      </c>
      <c r="E19" s="156">
        <v>397.5</v>
      </c>
      <c r="F19" s="156">
        <f t="shared" si="0"/>
        <v>14105</v>
      </c>
      <c r="G19" s="150">
        <v>7290.4</v>
      </c>
      <c r="H19" s="150">
        <v>2076.8000000000002</v>
      </c>
      <c r="I19" s="150">
        <v>3815.8</v>
      </c>
      <c r="J19" s="150">
        <f t="shared" si="1"/>
        <v>5892.6</v>
      </c>
      <c r="K19" s="149">
        <v>1130</v>
      </c>
    </row>
    <row r="20" spans="1:11" ht="23.1" customHeight="1">
      <c r="A20" s="158" t="s">
        <v>295</v>
      </c>
      <c r="B20" s="157" t="s">
        <v>294</v>
      </c>
      <c r="C20" s="156">
        <f>5676.2-E20</f>
        <v>5142.0999999999995</v>
      </c>
      <c r="D20" s="156">
        <v>12328.8</v>
      </c>
      <c r="E20" s="156">
        <v>534.1</v>
      </c>
      <c r="F20" s="156">
        <f t="shared" si="0"/>
        <v>18004.999999999996</v>
      </c>
      <c r="G20" s="150">
        <v>7776.6</v>
      </c>
      <c r="H20" s="150">
        <v>1680.6</v>
      </c>
      <c r="I20" s="150">
        <v>5666.4</v>
      </c>
      <c r="J20" s="150">
        <f t="shared" si="1"/>
        <v>7347</v>
      </c>
      <c r="K20" s="149">
        <v>1330</v>
      </c>
    </row>
    <row r="21" spans="1:11" ht="23.1" customHeight="1">
      <c r="A21" s="158" t="s">
        <v>293</v>
      </c>
      <c r="B21" s="157" t="s">
        <v>292</v>
      </c>
      <c r="C21" s="156">
        <f>6671.8-E21</f>
        <v>5869.6</v>
      </c>
      <c r="D21" s="156">
        <v>12997.5</v>
      </c>
      <c r="E21" s="156">
        <v>802.2</v>
      </c>
      <c r="F21" s="156">
        <f t="shared" si="0"/>
        <v>19669.3</v>
      </c>
      <c r="G21" s="150">
        <v>9287.9</v>
      </c>
      <c r="H21" s="150">
        <v>1975.4</v>
      </c>
      <c r="I21" s="150">
        <v>5959.6</v>
      </c>
      <c r="J21" s="150">
        <f t="shared" si="1"/>
        <v>7935</v>
      </c>
      <c r="K21" s="149">
        <v>2150</v>
      </c>
    </row>
    <row r="22" spans="1:11" ht="23.1" customHeight="1">
      <c r="A22" s="158" t="s">
        <v>291</v>
      </c>
      <c r="B22" s="157" t="s">
        <v>290</v>
      </c>
      <c r="C22" s="156">
        <f>7570.3-E22</f>
        <v>6831.3</v>
      </c>
      <c r="D22" s="156">
        <v>15979.5</v>
      </c>
      <c r="E22" s="156">
        <v>739</v>
      </c>
      <c r="F22" s="156">
        <f t="shared" si="0"/>
        <v>23549.8</v>
      </c>
      <c r="G22" s="150">
        <v>10730.400000000001</v>
      </c>
      <c r="H22" s="150">
        <v>2164.8000000000002</v>
      </c>
      <c r="I22" s="150">
        <v>6256.7</v>
      </c>
      <c r="J22" s="150">
        <f t="shared" si="1"/>
        <v>8421.5</v>
      </c>
      <c r="K22" s="149">
        <v>4552.7</v>
      </c>
    </row>
    <row r="23" spans="1:11" ht="23.1" customHeight="1">
      <c r="A23" s="158" t="s">
        <v>289</v>
      </c>
      <c r="B23" s="157" t="s">
        <v>288</v>
      </c>
      <c r="C23" s="156">
        <f>9905.4-E23</f>
        <v>8698.4</v>
      </c>
      <c r="D23" s="156">
        <v>16512.8</v>
      </c>
      <c r="E23" s="156">
        <v>1207</v>
      </c>
      <c r="F23" s="156">
        <f t="shared" si="0"/>
        <v>26418.199999999997</v>
      </c>
      <c r="G23" s="150">
        <v>13512.699999999999</v>
      </c>
      <c r="H23" s="150">
        <v>1643.8</v>
      </c>
      <c r="I23" s="150">
        <v>6816.9</v>
      </c>
      <c r="J23" s="150">
        <f t="shared" si="1"/>
        <v>8460.6999999999989</v>
      </c>
      <c r="K23" s="149">
        <v>2078.8000000000002</v>
      </c>
    </row>
    <row r="24" spans="1:11" ht="23.1" customHeight="1">
      <c r="A24" s="158" t="s">
        <v>287</v>
      </c>
      <c r="B24" s="157" t="s">
        <v>286</v>
      </c>
      <c r="C24" s="156">
        <f>11484.1-E24</f>
        <v>9886.2000000000007</v>
      </c>
      <c r="D24" s="156">
        <v>19413.599999999999</v>
      </c>
      <c r="E24" s="156">
        <v>1597.9</v>
      </c>
      <c r="F24" s="156">
        <f t="shared" si="0"/>
        <v>30897.7</v>
      </c>
      <c r="G24" s="150">
        <v>15148.400000000001</v>
      </c>
      <c r="H24" s="150">
        <v>3793.3</v>
      </c>
      <c r="I24" s="150">
        <v>6920.9</v>
      </c>
      <c r="J24" s="150">
        <f t="shared" si="1"/>
        <v>10714.2</v>
      </c>
      <c r="K24" s="149">
        <v>1620</v>
      </c>
    </row>
    <row r="25" spans="1:11" ht="23.1" customHeight="1">
      <c r="A25" s="158" t="s">
        <v>285</v>
      </c>
      <c r="B25" s="157" t="s">
        <v>284</v>
      </c>
      <c r="C25" s="156">
        <f>12409.2-E25</f>
        <v>10511</v>
      </c>
      <c r="D25" s="156">
        <v>21188.2</v>
      </c>
      <c r="E25" s="156">
        <v>1898.2</v>
      </c>
      <c r="F25" s="156">
        <f t="shared" si="0"/>
        <v>33597.4</v>
      </c>
      <c r="G25" s="150">
        <v>19580.7</v>
      </c>
      <c r="H25" s="150">
        <v>2393.6</v>
      </c>
      <c r="I25" s="150">
        <v>9163.6</v>
      </c>
      <c r="J25" s="150">
        <f t="shared" si="1"/>
        <v>11557.2</v>
      </c>
      <c r="K25" s="149">
        <v>1820</v>
      </c>
    </row>
    <row r="26" spans="1:11" ht="23.1" customHeight="1">
      <c r="A26" s="158" t="s">
        <v>283</v>
      </c>
      <c r="B26" s="157" t="s">
        <v>282</v>
      </c>
      <c r="C26" s="156">
        <f>19265.1-E26</f>
        <v>16611.899999999998</v>
      </c>
      <c r="D26" s="156">
        <v>19794.900000000001</v>
      </c>
      <c r="E26" s="156">
        <v>2653.2</v>
      </c>
      <c r="F26" s="156">
        <f t="shared" si="0"/>
        <v>39060</v>
      </c>
      <c r="G26" s="150">
        <v>24575.200000000001</v>
      </c>
      <c r="H26" s="150">
        <v>3937.1</v>
      </c>
      <c r="I26" s="150">
        <v>7312.3</v>
      </c>
      <c r="J26" s="150">
        <f t="shared" si="1"/>
        <v>11249.4</v>
      </c>
      <c r="K26" s="149">
        <v>1900</v>
      </c>
    </row>
    <row r="27" spans="1:11" ht="23.1" customHeight="1">
      <c r="A27" s="158" t="s">
        <v>281</v>
      </c>
      <c r="B27" s="157" t="s">
        <v>280</v>
      </c>
      <c r="C27" s="156">
        <f>21561.9-E27</f>
        <v>18714.400000000001</v>
      </c>
      <c r="D27" s="156">
        <v>24980.5</v>
      </c>
      <c r="E27" s="156">
        <v>2847.5</v>
      </c>
      <c r="F27" s="156">
        <f t="shared" si="0"/>
        <v>46542.400000000001</v>
      </c>
      <c r="G27" s="150">
        <v>27893.100000000002</v>
      </c>
      <c r="H27" s="150">
        <v>4825.1000000000004</v>
      </c>
      <c r="I27" s="150">
        <v>9463.9</v>
      </c>
      <c r="J27" s="150">
        <f t="shared" si="1"/>
        <v>14289</v>
      </c>
      <c r="K27" s="149">
        <v>2200</v>
      </c>
    </row>
    <row r="28" spans="1:11" ht="23.1" customHeight="1">
      <c r="A28" s="158" t="s">
        <v>279</v>
      </c>
      <c r="B28" s="157" t="s">
        <v>278</v>
      </c>
      <c r="C28" s="156">
        <f>24181.2-E28</f>
        <v>20727.900000000001</v>
      </c>
      <c r="D28" s="156">
        <v>26542.559000000001</v>
      </c>
      <c r="E28" s="156">
        <v>3453.3</v>
      </c>
      <c r="F28" s="156">
        <f t="shared" si="0"/>
        <v>50723.759000000005</v>
      </c>
      <c r="G28" s="150">
        <v>30373.399999999998</v>
      </c>
      <c r="H28" s="150">
        <v>5988.2889999999998</v>
      </c>
      <c r="I28" s="150">
        <v>9043.6219999999994</v>
      </c>
      <c r="J28" s="150">
        <f t="shared" si="1"/>
        <v>15031.911</v>
      </c>
      <c r="K28" s="149">
        <v>3000</v>
      </c>
    </row>
    <row r="29" spans="1:11" ht="23.1" customHeight="1">
      <c r="A29" s="158" t="s">
        <v>277</v>
      </c>
      <c r="B29" s="157" t="s">
        <v>276</v>
      </c>
      <c r="C29" s="156">
        <f>27174.4-E29</f>
        <v>23243.200000000001</v>
      </c>
      <c r="D29" s="156">
        <v>28943.916000000001</v>
      </c>
      <c r="E29" s="156">
        <v>3931.2</v>
      </c>
      <c r="F29" s="156">
        <f t="shared" si="0"/>
        <v>56118.315999999999</v>
      </c>
      <c r="G29" s="150">
        <v>32937.9</v>
      </c>
      <c r="H29" s="150">
        <v>5402.61</v>
      </c>
      <c r="I29" s="150">
        <v>11054.512000000001</v>
      </c>
      <c r="J29" s="150">
        <f t="shared" si="1"/>
        <v>16457.121999999999</v>
      </c>
      <c r="K29" s="149">
        <v>3400</v>
      </c>
    </row>
    <row r="30" spans="1:11" ht="23.1" customHeight="1">
      <c r="A30" s="158" t="s">
        <v>275</v>
      </c>
      <c r="B30" s="157" t="s">
        <v>274</v>
      </c>
      <c r="C30" s="156">
        <v>31944.2</v>
      </c>
      <c r="D30" s="156">
        <v>22992.1</v>
      </c>
      <c r="E30" s="156">
        <v>4642.7</v>
      </c>
      <c r="F30" s="156">
        <f t="shared" si="0"/>
        <v>59579</v>
      </c>
      <c r="G30" s="150">
        <v>37251</v>
      </c>
      <c r="H30" s="150">
        <v>4336.5649999999996</v>
      </c>
      <c r="I30" s="150">
        <v>11852.433999999999</v>
      </c>
      <c r="J30" s="150">
        <f t="shared" si="1"/>
        <v>16188.999</v>
      </c>
      <c r="K30" s="149">
        <v>4710</v>
      </c>
    </row>
    <row r="31" spans="1:11" ht="23.1" customHeight="1">
      <c r="A31" s="158" t="s">
        <v>273</v>
      </c>
      <c r="B31" s="157" t="s">
        <v>272</v>
      </c>
      <c r="C31" s="156">
        <v>35579.1</v>
      </c>
      <c r="D31" s="156">
        <v>25480.7</v>
      </c>
      <c r="E31" s="156">
        <v>5212.7</v>
      </c>
      <c r="F31" s="156">
        <f t="shared" si="0"/>
        <v>66272.5</v>
      </c>
      <c r="G31" s="150">
        <v>42889.600000000006</v>
      </c>
      <c r="H31" s="150">
        <v>5711.6710000000003</v>
      </c>
      <c r="I31" s="150">
        <v>11812.246999999999</v>
      </c>
      <c r="J31" s="150">
        <f t="shared" si="1"/>
        <v>17523.917999999998</v>
      </c>
      <c r="K31" s="149">
        <v>5500</v>
      </c>
    </row>
    <row r="32" spans="1:11" ht="23.1" customHeight="1">
      <c r="A32" s="158" t="s">
        <v>271</v>
      </c>
      <c r="B32" s="157" t="s">
        <v>270</v>
      </c>
      <c r="C32" s="156">
        <v>45837.3</v>
      </c>
      <c r="D32" s="156">
        <v>28307.200000000001</v>
      </c>
      <c r="E32" s="156">
        <v>5690.6</v>
      </c>
      <c r="F32" s="156">
        <f t="shared" si="0"/>
        <v>79835.100000000006</v>
      </c>
      <c r="G32" s="150">
        <v>48893.599999999999</v>
      </c>
      <c r="H32" s="150">
        <v>6753.4250000000002</v>
      </c>
      <c r="I32" s="150">
        <v>12044.026</v>
      </c>
      <c r="J32" s="150">
        <f t="shared" si="1"/>
        <v>18797.451000000001</v>
      </c>
      <c r="K32" s="149">
        <v>7000</v>
      </c>
    </row>
    <row r="33" spans="1:14" ht="23.1" customHeight="1">
      <c r="A33" s="158" t="s">
        <v>269</v>
      </c>
      <c r="B33" s="157" t="s">
        <v>268</v>
      </c>
      <c r="C33" s="156">
        <v>48863.9</v>
      </c>
      <c r="D33" s="156">
        <v>24773.4</v>
      </c>
      <c r="E33" s="156">
        <v>6434.9</v>
      </c>
      <c r="F33" s="156">
        <f t="shared" si="0"/>
        <v>80072.2</v>
      </c>
      <c r="G33" s="150">
        <v>50445.599999999999</v>
      </c>
      <c r="H33" s="150">
        <v>6686.14</v>
      </c>
      <c r="I33" s="150">
        <v>7698.7079999999996</v>
      </c>
      <c r="J33" s="150">
        <f t="shared" si="1"/>
        <v>14384.848</v>
      </c>
      <c r="K33" s="149">
        <v>8000</v>
      </c>
    </row>
    <row r="34" spans="1:14" ht="23.1" customHeight="1">
      <c r="A34" s="158" t="s">
        <v>267</v>
      </c>
      <c r="B34" s="157" t="s">
        <v>266</v>
      </c>
      <c r="C34" s="156">
        <v>52090.5</v>
      </c>
      <c r="D34" s="156">
        <v>22356.1</v>
      </c>
      <c r="E34" s="156">
        <v>9559.5</v>
      </c>
      <c r="F34" s="156">
        <f t="shared" si="0"/>
        <v>84006.1</v>
      </c>
      <c r="G34" s="150">
        <v>56229.7</v>
      </c>
      <c r="H34" s="150">
        <v>11339.146000000001</v>
      </c>
      <c r="I34" s="150">
        <v>4546.4229999999998</v>
      </c>
      <c r="J34" s="150">
        <f t="shared" si="1"/>
        <v>15885.569</v>
      </c>
      <c r="K34" s="149">
        <v>8880</v>
      </c>
    </row>
    <row r="35" spans="1:14" ht="23.1" customHeight="1">
      <c r="A35" s="158" t="s">
        <v>265</v>
      </c>
      <c r="B35" s="157" t="s">
        <v>264</v>
      </c>
      <c r="C35" s="156">
        <v>55552.1</v>
      </c>
      <c r="D35" s="156">
        <v>23095.599999999999</v>
      </c>
      <c r="E35" s="156">
        <v>10794.9</v>
      </c>
      <c r="F35" s="156">
        <f t="shared" si="0"/>
        <v>89442.599999999991</v>
      </c>
      <c r="G35" s="150">
        <v>62331</v>
      </c>
      <c r="H35" s="150">
        <v>11283.39</v>
      </c>
      <c r="I35" s="150">
        <v>7628.99</v>
      </c>
      <c r="J35" s="150">
        <f t="shared" si="1"/>
        <v>18912.379999999997</v>
      </c>
      <c r="K35" s="149">
        <v>5607.8</v>
      </c>
    </row>
    <row r="36" spans="1:14" ht="23.1" customHeight="1">
      <c r="A36" s="158" t="s">
        <v>263</v>
      </c>
      <c r="B36" s="157" t="s">
        <v>262</v>
      </c>
      <c r="C36" s="156">
        <v>61686.43</v>
      </c>
      <c r="D36" s="156">
        <v>27340.78</v>
      </c>
      <c r="E36" s="156">
        <v>13533.32</v>
      </c>
      <c r="F36" s="156">
        <f t="shared" si="0"/>
        <v>102560.53</v>
      </c>
      <c r="G36" s="150">
        <v>70124.099999999991</v>
      </c>
      <c r="H36" s="150">
        <v>14391.17</v>
      </c>
      <c r="I36" s="150">
        <v>9266.1299999999992</v>
      </c>
      <c r="J36" s="150">
        <f t="shared" si="1"/>
        <v>23657.3</v>
      </c>
      <c r="K36" s="149">
        <v>8938.1</v>
      </c>
    </row>
    <row r="37" spans="1:14" ht="23.1" customHeight="1">
      <c r="A37" s="158" t="s">
        <v>261</v>
      </c>
      <c r="B37" s="157" t="s">
        <v>260</v>
      </c>
      <c r="C37" s="156">
        <v>67017.778000000006</v>
      </c>
      <c r="D37" s="156">
        <v>29606.603999999999</v>
      </c>
      <c r="E37" s="156">
        <v>14264.776</v>
      </c>
      <c r="F37" s="156">
        <f t="shared" si="0"/>
        <v>110889.15800000001</v>
      </c>
      <c r="G37" s="150">
        <v>72282.100000000006</v>
      </c>
      <c r="H37" s="150">
        <v>13827.498</v>
      </c>
      <c r="I37" s="150">
        <v>8214.3050000000003</v>
      </c>
      <c r="J37" s="150">
        <f t="shared" si="1"/>
        <v>22041.803</v>
      </c>
      <c r="K37" s="149">
        <v>11834.2</v>
      </c>
    </row>
    <row r="38" spans="1:14" ht="23.1" customHeight="1">
      <c r="A38" s="158" t="s">
        <v>259</v>
      </c>
      <c r="B38" s="157" t="s">
        <v>258</v>
      </c>
      <c r="C38" s="156">
        <v>77122.399999999994</v>
      </c>
      <c r="D38" s="156">
        <v>39729.9</v>
      </c>
      <c r="E38" s="156">
        <v>16752.3</v>
      </c>
      <c r="F38" s="156">
        <f t="shared" si="0"/>
        <v>133604.59999999998</v>
      </c>
      <c r="G38" s="150">
        <v>87712.1</v>
      </c>
      <c r="H38" s="150">
        <v>15800.8</v>
      </c>
      <c r="I38" s="150">
        <v>10053.5</v>
      </c>
      <c r="J38" s="150">
        <f t="shared" si="1"/>
        <v>25854.3</v>
      </c>
      <c r="K38" s="149">
        <v>17892.3</v>
      </c>
    </row>
    <row r="39" spans="1:14" ht="23.1" customHeight="1">
      <c r="A39" s="158" t="s">
        <v>257</v>
      </c>
      <c r="B39" s="157" t="s">
        <v>256</v>
      </c>
      <c r="C39" s="156">
        <v>91446.9</v>
      </c>
      <c r="D39" s="156">
        <v>53516.1</v>
      </c>
      <c r="E39" s="156">
        <v>16386.900000000001</v>
      </c>
      <c r="F39" s="156">
        <f t="shared" si="0"/>
        <v>161349.9</v>
      </c>
      <c r="G39" s="150">
        <v>107622.72684728999</v>
      </c>
      <c r="H39" s="150">
        <v>20320.7</v>
      </c>
      <c r="I39" s="150">
        <v>8979.9</v>
      </c>
      <c r="J39" s="150">
        <f t="shared" si="1"/>
        <v>29300.6</v>
      </c>
      <c r="K39" s="149">
        <v>20496.400000000001</v>
      </c>
      <c r="L39" s="143"/>
    </row>
    <row r="40" spans="1:14" ht="23.1" customHeight="1">
      <c r="A40" s="158" t="s">
        <v>255</v>
      </c>
      <c r="B40" s="157" t="s">
        <v>254</v>
      </c>
      <c r="C40" s="155">
        <v>127738.94100000001</v>
      </c>
      <c r="D40" s="155">
        <v>73088.864000000001</v>
      </c>
      <c r="E40" s="155">
        <v>18834.113000000001</v>
      </c>
      <c r="F40" s="156">
        <f t="shared" si="0"/>
        <v>219661.91800000001</v>
      </c>
      <c r="G40" s="150">
        <v>143474.40568633997</v>
      </c>
      <c r="H40" s="150">
        <v>26382.866999999998</v>
      </c>
      <c r="I40" s="150">
        <v>9968.8610000000008</v>
      </c>
      <c r="J40" s="150">
        <f t="shared" si="1"/>
        <v>36351.728000000003</v>
      </c>
      <c r="K40" s="149">
        <v>18417.099999999999</v>
      </c>
      <c r="L40" s="143"/>
      <c r="N40" s="142"/>
    </row>
    <row r="41" spans="1:14" s="142" customFormat="1" ht="23.1" customHeight="1">
      <c r="A41" s="153" t="s">
        <v>253</v>
      </c>
      <c r="B41" s="152" t="s">
        <v>252</v>
      </c>
      <c r="C41" s="151">
        <v>186597.55300000001</v>
      </c>
      <c r="D41" s="151">
        <v>40509.769</v>
      </c>
      <c r="E41" s="151">
        <v>32581.784</v>
      </c>
      <c r="F41" s="156">
        <f t="shared" si="0"/>
        <v>259689.10600000003</v>
      </c>
      <c r="G41" s="150">
        <v>179945.82399999999</v>
      </c>
      <c r="H41" s="150">
        <v>38545.970999999998</v>
      </c>
      <c r="I41" s="150">
        <v>11223.382</v>
      </c>
      <c r="J41" s="150">
        <f t="shared" si="1"/>
        <v>49769.352999999996</v>
      </c>
      <c r="K41" s="149">
        <v>29914</v>
      </c>
      <c r="L41" s="159"/>
      <c r="N41" s="138"/>
    </row>
    <row r="42" spans="1:14" ht="23.1" customHeight="1">
      <c r="A42" s="158" t="s">
        <v>251</v>
      </c>
      <c r="B42" s="157" t="s">
        <v>250</v>
      </c>
      <c r="C42" s="155">
        <v>210167.72700000001</v>
      </c>
      <c r="D42" s="155">
        <v>47327.680999999997</v>
      </c>
      <c r="E42" s="155">
        <v>37868.080000000002</v>
      </c>
      <c r="F42" s="156">
        <f t="shared" si="0"/>
        <v>295363.48800000001</v>
      </c>
      <c r="G42" s="150">
        <v>199819.01399999997</v>
      </c>
      <c r="H42" s="150">
        <v>45922.175999999999</v>
      </c>
      <c r="I42" s="150">
        <v>12075.605</v>
      </c>
      <c r="J42" s="150">
        <f t="shared" si="1"/>
        <v>57997.781000000003</v>
      </c>
      <c r="K42" s="149">
        <v>42515.775000000001</v>
      </c>
      <c r="L42" s="143"/>
    </row>
    <row r="43" spans="1:14" ht="23.1" customHeight="1">
      <c r="A43" s="158" t="s">
        <v>249</v>
      </c>
      <c r="B43" s="157" t="s">
        <v>248</v>
      </c>
      <c r="C43" s="155">
        <v>243460.00700000001</v>
      </c>
      <c r="D43" s="155">
        <v>51390.716999999997</v>
      </c>
      <c r="E43" s="155">
        <v>44316.800000000003</v>
      </c>
      <c r="F43" s="156">
        <f t="shared" si="0"/>
        <v>339167.52399999998</v>
      </c>
      <c r="G43" s="150">
        <v>244561.10400000002</v>
      </c>
      <c r="H43" s="150">
        <v>40810.281000000003</v>
      </c>
      <c r="I43" s="150">
        <v>11083.072</v>
      </c>
      <c r="J43" s="150">
        <f t="shared" si="1"/>
        <v>51893.353000000003</v>
      </c>
      <c r="K43" s="149">
        <v>36418.650999999998</v>
      </c>
      <c r="L43" s="143"/>
    </row>
    <row r="44" spans="1:14" ht="23.1" customHeight="1">
      <c r="A44" s="153" t="s">
        <v>247</v>
      </c>
      <c r="B44" s="152" t="s">
        <v>246</v>
      </c>
      <c r="C44" s="155">
        <v>247455.47200000001</v>
      </c>
      <c r="D44" s="155">
        <v>54598.425000000003</v>
      </c>
      <c r="E44" s="155">
        <v>56584.1</v>
      </c>
      <c r="F44" s="156">
        <f t="shared" si="0"/>
        <v>358637.99699999997</v>
      </c>
      <c r="G44" s="150">
        <v>296776.46099999995</v>
      </c>
      <c r="H44" s="150">
        <v>35229.805</v>
      </c>
      <c r="I44" s="150">
        <v>11969.11</v>
      </c>
      <c r="J44" s="150">
        <f t="shared" si="1"/>
        <v>47198.915000000001</v>
      </c>
      <c r="K44" s="149">
        <v>19042.855</v>
      </c>
    </row>
    <row r="45" spans="1:14" ht="23.1" customHeight="1">
      <c r="A45" s="153" t="s">
        <v>245</v>
      </c>
      <c r="B45" s="152" t="s">
        <v>244</v>
      </c>
      <c r="C45" s="155">
        <v>303531.745</v>
      </c>
      <c r="D45" s="155">
        <v>66694.726999999999</v>
      </c>
      <c r="E45" s="155">
        <v>64825.8</v>
      </c>
      <c r="F45" s="156">
        <f t="shared" si="0"/>
        <v>435052.272</v>
      </c>
      <c r="G45" s="150">
        <v>363493.44699999999</v>
      </c>
      <c r="H45" s="150">
        <v>42205.766000000003</v>
      </c>
      <c r="I45" s="150">
        <v>17998.825000000001</v>
      </c>
      <c r="J45" s="150">
        <f t="shared" si="1"/>
        <v>60204.591</v>
      </c>
      <c r="K45" s="149">
        <v>19982.895</v>
      </c>
      <c r="N45" s="143"/>
    </row>
    <row r="46" spans="1:14" ht="23.1" customHeight="1">
      <c r="A46" s="153" t="s">
        <v>243</v>
      </c>
      <c r="B46" s="152" t="s">
        <v>242</v>
      </c>
      <c r="C46" s="155">
        <v>339278.02500000002</v>
      </c>
      <c r="D46" s="155">
        <v>88754.707999999999</v>
      </c>
      <c r="E46" s="155">
        <v>103307.25</v>
      </c>
      <c r="F46" s="150">
        <f t="shared" si="0"/>
        <v>531339.98300000001</v>
      </c>
      <c r="G46" s="150">
        <v>411848.24699999997</v>
      </c>
      <c r="H46" s="150">
        <v>38174.309000000001</v>
      </c>
      <c r="I46" s="150">
        <v>25531.279999999999</v>
      </c>
      <c r="J46" s="150">
        <f t="shared" si="1"/>
        <v>63705.589</v>
      </c>
      <c r="K46" s="149">
        <v>42367.578000000001</v>
      </c>
      <c r="M46" s="143"/>
      <c r="N46" s="154"/>
    </row>
    <row r="47" spans="1:14" ht="23.1" customHeight="1">
      <c r="A47" s="153" t="s">
        <v>241</v>
      </c>
      <c r="B47" s="152" t="s">
        <v>240</v>
      </c>
      <c r="C47" s="151">
        <v>370986.80699999997</v>
      </c>
      <c r="D47" s="151">
        <v>122350.43</v>
      </c>
      <c r="E47" s="151">
        <v>107694.618</v>
      </c>
      <c r="F47" s="150">
        <f>SUM(C47:E47)</f>
        <v>601031.85499999998</v>
      </c>
      <c r="G47" s="150">
        <v>485239.02500000002</v>
      </c>
      <c r="H47" s="150">
        <v>39543.955000000002</v>
      </c>
      <c r="I47" s="150">
        <v>34455.872000000003</v>
      </c>
      <c r="J47" s="150">
        <f t="shared" si="1"/>
        <v>73999.827000000005</v>
      </c>
      <c r="K47" s="149">
        <v>87774.514999999999</v>
      </c>
      <c r="N47" s="143"/>
    </row>
    <row r="48" spans="1:14" ht="23.1" customHeight="1">
      <c r="A48" s="153" t="s">
        <v>58</v>
      </c>
      <c r="B48" s="152" t="s">
        <v>239</v>
      </c>
      <c r="C48" s="151">
        <v>518614.3</v>
      </c>
      <c r="D48" s="151">
        <v>208749.4</v>
      </c>
      <c r="E48" s="151">
        <v>109883.4</v>
      </c>
      <c r="F48" s="150">
        <f>SUM(C48:E48)</f>
        <v>837247.1</v>
      </c>
      <c r="G48" s="150">
        <v>612597.5</v>
      </c>
      <c r="H48" s="150">
        <v>31932.3</v>
      </c>
      <c r="I48" s="150">
        <v>58013</v>
      </c>
      <c r="J48" s="150">
        <f t="shared" si="1"/>
        <v>89945.3</v>
      </c>
      <c r="K48" s="149">
        <v>88337.700000000012</v>
      </c>
      <c r="M48" s="143"/>
      <c r="N48" s="143"/>
    </row>
    <row r="49" spans="1:14" ht="23.1" customHeight="1">
      <c r="A49" s="153" t="s">
        <v>238</v>
      </c>
      <c r="B49" s="152" t="s">
        <v>237</v>
      </c>
      <c r="C49" s="151">
        <v>696919.6</v>
      </c>
      <c r="D49" s="151">
        <v>270713.7</v>
      </c>
      <c r="E49" s="151">
        <v>119646.6</v>
      </c>
      <c r="F49" s="150">
        <f>SUM(C49:E49)</f>
        <v>1087279.9000000001</v>
      </c>
      <c r="G49" s="150">
        <v>726717.6</v>
      </c>
      <c r="H49" s="150">
        <v>39318.699999999997</v>
      </c>
      <c r="I49" s="150">
        <v>92232.7</v>
      </c>
      <c r="J49" s="150">
        <f t="shared" si="1"/>
        <v>131551.4</v>
      </c>
      <c r="K49" s="149">
        <v>144750.9</v>
      </c>
      <c r="M49" s="143"/>
      <c r="N49" s="143"/>
    </row>
    <row r="50" spans="1:14" ht="23.1" customHeight="1">
      <c r="A50" s="153" t="s">
        <v>59</v>
      </c>
      <c r="B50" s="152" t="s">
        <v>236</v>
      </c>
      <c r="C50" s="151">
        <v>716417.6</v>
      </c>
      <c r="D50" s="151">
        <v>241562.5</v>
      </c>
      <c r="E50" s="151">
        <v>152477</v>
      </c>
      <c r="F50" s="150">
        <f>SUM(C50:E50)</f>
        <v>1110457.1000000001</v>
      </c>
      <c r="G50" s="150">
        <v>839661.9</v>
      </c>
      <c r="H50" s="150">
        <v>22898.7</v>
      </c>
      <c r="I50" s="150">
        <v>124372.5</v>
      </c>
      <c r="J50" s="150">
        <f t="shared" si="1"/>
        <v>147271.20000000001</v>
      </c>
      <c r="K50" s="149">
        <v>96382</v>
      </c>
      <c r="M50" s="143"/>
    </row>
    <row r="51" spans="1:14" ht="23.1" customHeight="1">
      <c r="A51" s="153" t="s">
        <v>60</v>
      </c>
      <c r="B51" s="152" t="s">
        <v>235</v>
      </c>
      <c r="C51" s="151">
        <v>784291.39999999991</v>
      </c>
      <c r="D51" s="151">
        <v>189140.1</v>
      </c>
      <c r="E51" s="151">
        <v>117901.6</v>
      </c>
      <c r="F51" s="150">
        <f>SUM(C51:E51)</f>
        <v>1091333.0999999999</v>
      </c>
      <c r="G51" s="150">
        <v>841312.5</v>
      </c>
      <c r="H51" s="150">
        <v>23718.799999999999</v>
      </c>
      <c r="I51" s="150">
        <v>116643.9</v>
      </c>
      <c r="J51" s="150">
        <f>H51+I51</f>
        <v>140362.69999999998</v>
      </c>
      <c r="K51" s="149">
        <v>194642.32</v>
      </c>
      <c r="M51" s="143"/>
      <c r="N51" s="143"/>
    </row>
    <row r="52" spans="1:14" ht="23.1" customHeight="1">
      <c r="A52" s="153" t="s">
        <v>61</v>
      </c>
      <c r="B52" s="152" t="s">
        <v>234</v>
      </c>
      <c r="C52" s="151">
        <v>846217.3</v>
      </c>
      <c r="D52" s="151">
        <v>228836.1</v>
      </c>
      <c r="E52" s="151">
        <v>121622.59999999999</v>
      </c>
      <c r="F52" s="150">
        <v>1196676.0000000002</v>
      </c>
      <c r="G52" s="150">
        <v>976309.4</v>
      </c>
      <c r="H52" s="150">
        <v>36481.4</v>
      </c>
      <c r="I52" s="150">
        <v>172948.2</v>
      </c>
      <c r="J52" s="150">
        <v>209429.6</v>
      </c>
      <c r="K52" s="149">
        <v>224000</v>
      </c>
      <c r="M52" s="143"/>
      <c r="N52" s="143"/>
    </row>
    <row r="53" spans="1:14" ht="23.1" customHeight="1">
      <c r="A53" s="153" t="s">
        <v>150</v>
      </c>
      <c r="B53" s="152" t="s">
        <v>224</v>
      </c>
      <c r="C53" s="151">
        <v>954316.80000000005</v>
      </c>
      <c r="D53" s="151">
        <v>216213</v>
      </c>
      <c r="E53" s="151">
        <v>139471</v>
      </c>
      <c r="F53" s="150">
        <f>C53+D53+E53</f>
        <v>1310000.8</v>
      </c>
      <c r="G53" s="150">
        <v>1113848.5</v>
      </c>
      <c r="H53" s="150">
        <v>27488.1</v>
      </c>
      <c r="I53" s="150">
        <v>130693.6</v>
      </c>
      <c r="J53" s="150">
        <f>H53+I53</f>
        <v>158181.70000000001</v>
      </c>
      <c r="K53" s="149">
        <v>232635.5</v>
      </c>
      <c r="M53" s="143"/>
      <c r="N53" s="143"/>
    </row>
    <row r="54" spans="1:14" ht="23.1" customHeight="1">
      <c r="A54" s="153" t="s">
        <v>388</v>
      </c>
      <c r="B54" s="152" t="s">
        <v>223</v>
      </c>
      <c r="C54" s="151">
        <v>991506.7</v>
      </c>
      <c r="D54" s="151">
        <v>234624.8</v>
      </c>
      <c r="E54" s="151">
        <v>195195.4</v>
      </c>
      <c r="F54" s="150">
        <f>C54+D54+E54</f>
        <v>1421326.9</v>
      </c>
      <c r="G54" s="150">
        <v>1010651.1</v>
      </c>
      <c r="H54" s="150">
        <v>23382.2</v>
      </c>
      <c r="I54" s="150">
        <v>119860</v>
      </c>
      <c r="J54" s="150">
        <f>H54+I54</f>
        <v>143242.20000000001</v>
      </c>
      <c r="K54" s="149">
        <v>257289.60000000001</v>
      </c>
      <c r="M54" s="143"/>
      <c r="N54" s="143"/>
    </row>
    <row r="55" spans="1:14" ht="23.1" customHeight="1" thickBot="1">
      <c r="A55" s="148" t="s">
        <v>387</v>
      </c>
      <c r="B55" s="147" t="s">
        <v>225</v>
      </c>
      <c r="C55" s="146">
        <v>951641.81516899995</v>
      </c>
      <c r="D55" s="146">
        <v>191746.47609899999</v>
      </c>
      <c r="E55" s="146">
        <v>264631.60995200003</v>
      </c>
      <c r="F55" s="145">
        <f>C55+D55+E55</f>
        <v>1408019.9012199999</v>
      </c>
      <c r="G55" s="145">
        <v>1082749.3999999999</v>
      </c>
      <c r="H55" s="145">
        <v>22357.817725000001</v>
      </c>
      <c r="I55" s="145">
        <v>123608.1</v>
      </c>
      <c r="J55" s="145">
        <f>H55+I55</f>
        <v>145965.91772500001</v>
      </c>
      <c r="K55" s="144">
        <v>234421.4</v>
      </c>
      <c r="M55" s="143"/>
      <c r="N55" s="143"/>
    </row>
    <row r="56" spans="1:14" ht="33.75" customHeight="1" thickTop="1">
      <c r="A56" s="4292" t="s">
        <v>233</v>
      </c>
      <c r="B56" s="4292"/>
      <c r="C56" s="4292"/>
      <c r="D56" s="4292"/>
      <c r="E56" s="4292"/>
      <c r="F56" s="4292"/>
      <c r="G56" s="4292"/>
      <c r="H56" s="4292"/>
      <c r="I56" s="4292"/>
      <c r="J56" s="4292"/>
      <c r="K56" s="4292"/>
    </row>
    <row r="57" spans="1:14" ht="29.25" customHeight="1">
      <c r="A57" s="4292" t="s">
        <v>232</v>
      </c>
      <c r="B57" s="4292"/>
      <c r="C57" s="4292"/>
      <c r="D57" s="4292"/>
      <c r="E57" s="4292"/>
      <c r="F57" s="4292"/>
      <c r="G57" s="4292"/>
      <c r="H57" s="4292"/>
      <c r="I57" s="4292"/>
      <c r="J57" s="4292"/>
      <c r="K57" s="4292"/>
    </row>
    <row r="58" spans="1:14">
      <c r="A58" s="4292" t="s">
        <v>231</v>
      </c>
      <c r="B58" s="4292"/>
      <c r="C58" s="4292"/>
      <c r="D58" s="4292"/>
      <c r="E58" s="4292"/>
      <c r="F58" s="4292"/>
      <c r="G58" s="4292"/>
      <c r="H58" s="4292"/>
      <c r="I58" s="4292"/>
      <c r="J58" s="4292"/>
      <c r="K58" s="4292"/>
    </row>
    <row r="59" spans="1:14" s="142" customFormat="1" ht="18.75" customHeight="1">
      <c r="A59" s="4293" t="s">
        <v>495</v>
      </c>
      <c r="B59" s="4293"/>
      <c r="C59" s="4293"/>
      <c r="D59" s="4293"/>
      <c r="E59" s="4293"/>
      <c r="F59" s="4293"/>
      <c r="G59" s="4293"/>
      <c r="H59" s="4293"/>
      <c r="I59" s="4293"/>
      <c r="J59" s="4293"/>
      <c r="K59" s="4293"/>
    </row>
    <row r="60" spans="1:14" s="142" customFormat="1" ht="18.75" customHeight="1">
      <c r="A60" s="4293" t="s">
        <v>230</v>
      </c>
      <c r="B60" s="4293"/>
      <c r="C60" s="4293"/>
      <c r="D60" s="4293"/>
      <c r="E60" s="4293"/>
      <c r="F60" s="4293"/>
      <c r="G60" s="4293"/>
      <c r="H60" s="4293"/>
      <c r="I60" s="4293"/>
      <c r="J60" s="4293"/>
      <c r="K60" s="4293"/>
    </row>
    <row r="61" spans="1:14" s="141" customFormat="1">
      <c r="A61" s="4294" t="s">
        <v>229</v>
      </c>
      <c r="B61" s="4294"/>
      <c r="C61" s="4294"/>
      <c r="D61" s="4294"/>
      <c r="E61" s="4294"/>
      <c r="F61" s="4294"/>
      <c r="G61" s="4294"/>
      <c r="H61" s="4294"/>
      <c r="I61" s="4294"/>
      <c r="J61" s="4294"/>
      <c r="K61" s="4294"/>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51" activePane="bottomRight" state="frozen"/>
      <selection activeCell="O56" sqref="O56"/>
      <selection pane="topRight" activeCell="O56" sqref="O56"/>
      <selection pane="bottomLeft" activeCell="O56" sqref="O56"/>
      <selection pane="bottomRight" activeCell="G54" sqref="G54"/>
    </sheetView>
  </sheetViews>
  <sheetFormatPr defaultRowHeight="15.6"/>
  <cols>
    <col min="1" max="1" width="11.44140625" style="140" customWidth="1"/>
    <col min="2" max="2" width="11.109375" style="140" customWidth="1"/>
    <col min="3" max="11" width="13.6640625" style="138" customWidth="1"/>
    <col min="12" max="12" width="9.109375" style="138"/>
    <col min="13" max="13" width="24.33203125" style="138" bestFit="1" customWidth="1"/>
    <col min="14" max="256" width="9.109375" style="138"/>
    <col min="257" max="257" width="11.44140625" style="138" customWidth="1"/>
    <col min="258" max="258" width="11.109375" style="138" customWidth="1"/>
    <col min="259" max="267" width="13.6640625" style="138" customWidth="1"/>
    <col min="268" max="512" width="9.109375" style="138"/>
    <col min="513" max="513" width="11.44140625" style="138" customWidth="1"/>
    <col min="514" max="514" width="11.109375" style="138" customWidth="1"/>
    <col min="515" max="523" width="13.6640625" style="138" customWidth="1"/>
    <col min="524" max="768" width="9.109375" style="138"/>
    <col min="769" max="769" width="11.44140625" style="138" customWidth="1"/>
    <col min="770" max="770" width="11.109375" style="138" customWidth="1"/>
    <col min="771" max="779" width="13.6640625" style="138" customWidth="1"/>
    <col min="780" max="1024" width="9.109375" style="138"/>
    <col min="1025" max="1025" width="11.44140625" style="138" customWidth="1"/>
    <col min="1026" max="1026" width="11.109375" style="138" customWidth="1"/>
    <col min="1027" max="1035" width="13.6640625" style="138" customWidth="1"/>
    <col min="1036" max="1280" width="9.109375" style="138"/>
    <col min="1281" max="1281" width="11.44140625" style="138" customWidth="1"/>
    <col min="1282" max="1282" width="11.109375" style="138" customWidth="1"/>
    <col min="1283" max="1291" width="13.6640625" style="138" customWidth="1"/>
    <col min="1292" max="1536" width="9.109375" style="138"/>
    <col min="1537" max="1537" width="11.44140625" style="138" customWidth="1"/>
    <col min="1538" max="1538" width="11.109375" style="138" customWidth="1"/>
    <col min="1539" max="1547" width="13.6640625" style="138" customWidth="1"/>
    <col min="1548" max="1792" width="9.109375" style="138"/>
    <col min="1793" max="1793" width="11.44140625" style="138" customWidth="1"/>
    <col min="1794" max="1794" width="11.109375" style="138" customWidth="1"/>
    <col min="1795" max="1803" width="13.6640625" style="138" customWidth="1"/>
    <col min="1804" max="2048" width="9.109375" style="138"/>
    <col min="2049" max="2049" width="11.44140625" style="138" customWidth="1"/>
    <col min="2050" max="2050" width="11.109375" style="138" customWidth="1"/>
    <col min="2051" max="2059" width="13.6640625" style="138" customWidth="1"/>
    <col min="2060" max="2304" width="9.109375" style="138"/>
    <col min="2305" max="2305" width="11.44140625" style="138" customWidth="1"/>
    <col min="2306" max="2306" width="11.109375" style="138" customWidth="1"/>
    <col min="2307" max="2315" width="13.6640625" style="138" customWidth="1"/>
    <col min="2316" max="2560" width="9.109375" style="138"/>
    <col min="2561" max="2561" width="11.44140625" style="138" customWidth="1"/>
    <col min="2562" max="2562" width="11.109375" style="138" customWidth="1"/>
    <col min="2563" max="2571" width="13.6640625" style="138" customWidth="1"/>
    <col min="2572" max="2816" width="9.109375" style="138"/>
    <col min="2817" max="2817" width="11.44140625" style="138" customWidth="1"/>
    <col min="2818" max="2818" width="11.109375" style="138" customWidth="1"/>
    <col min="2819" max="2827" width="13.6640625" style="138" customWidth="1"/>
    <col min="2828" max="3072" width="9.109375" style="138"/>
    <col min="3073" max="3073" width="11.44140625" style="138" customWidth="1"/>
    <col min="3074" max="3074" width="11.109375" style="138" customWidth="1"/>
    <col min="3075" max="3083" width="13.6640625" style="138" customWidth="1"/>
    <col min="3084" max="3328" width="9.109375" style="138"/>
    <col min="3329" max="3329" width="11.44140625" style="138" customWidth="1"/>
    <col min="3330" max="3330" width="11.109375" style="138" customWidth="1"/>
    <col min="3331" max="3339" width="13.6640625" style="138" customWidth="1"/>
    <col min="3340" max="3584" width="9.109375" style="138"/>
    <col min="3585" max="3585" width="11.44140625" style="138" customWidth="1"/>
    <col min="3586" max="3586" width="11.109375" style="138" customWidth="1"/>
    <col min="3587" max="3595" width="13.6640625" style="138" customWidth="1"/>
    <col min="3596" max="3840" width="9.109375" style="138"/>
    <col min="3841" max="3841" width="11.44140625" style="138" customWidth="1"/>
    <col min="3842" max="3842" width="11.109375" style="138" customWidth="1"/>
    <col min="3843" max="3851" width="13.6640625" style="138" customWidth="1"/>
    <col min="3852" max="4096" width="9.109375" style="138"/>
    <col min="4097" max="4097" width="11.44140625" style="138" customWidth="1"/>
    <col min="4098" max="4098" width="11.109375" style="138" customWidth="1"/>
    <col min="4099" max="4107" width="13.6640625" style="138" customWidth="1"/>
    <col min="4108" max="4352" width="9.109375" style="138"/>
    <col min="4353" max="4353" width="11.44140625" style="138" customWidth="1"/>
    <col min="4354" max="4354" width="11.109375" style="138" customWidth="1"/>
    <col min="4355" max="4363" width="13.6640625" style="138" customWidth="1"/>
    <col min="4364" max="4608" width="9.109375" style="138"/>
    <col min="4609" max="4609" width="11.44140625" style="138" customWidth="1"/>
    <col min="4610" max="4610" width="11.109375" style="138" customWidth="1"/>
    <col min="4611" max="4619" width="13.6640625" style="138" customWidth="1"/>
    <col min="4620" max="4864" width="9.109375" style="138"/>
    <col min="4865" max="4865" width="11.44140625" style="138" customWidth="1"/>
    <col min="4866" max="4866" width="11.109375" style="138" customWidth="1"/>
    <col min="4867" max="4875" width="13.6640625" style="138" customWidth="1"/>
    <col min="4876" max="5120" width="9.109375" style="138"/>
    <col min="5121" max="5121" width="11.44140625" style="138" customWidth="1"/>
    <col min="5122" max="5122" width="11.109375" style="138" customWidth="1"/>
    <col min="5123" max="5131" width="13.6640625" style="138" customWidth="1"/>
    <col min="5132" max="5376" width="9.109375" style="138"/>
    <col min="5377" max="5377" width="11.44140625" style="138" customWidth="1"/>
    <col min="5378" max="5378" width="11.109375" style="138" customWidth="1"/>
    <col min="5379" max="5387" width="13.6640625" style="138" customWidth="1"/>
    <col min="5388" max="5632" width="9.109375" style="138"/>
    <col min="5633" max="5633" width="11.44140625" style="138" customWidth="1"/>
    <col min="5634" max="5634" width="11.109375" style="138" customWidth="1"/>
    <col min="5635" max="5643" width="13.6640625" style="138" customWidth="1"/>
    <col min="5644" max="5888" width="9.109375" style="138"/>
    <col min="5889" max="5889" width="11.44140625" style="138" customWidth="1"/>
    <col min="5890" max="5890" width="11.109375" style="138" customWidth="1"/>
    <col min="5891" max="5899" width="13.6640625" style="138" customWidth="1"/>
    <col min="5900" max="6144" width="9.109375" style="138"/>
    <col min="6145" max="6145" width="11.44140625" style="138" customWidth="1"/>
    <col min="6146" max="6146" width="11.109375" style="138" customWidth="1"/>
    <col min="6147" max="6155" width="13.6640625" style="138" customWidth="1"/>
    <col min="6156" max="6400" width="9.109375" style="138"/>
    <col min="6401" max="6401" width="11.44140625" style="138" customWidth="1"/>
    <col min="6402" max="6402" width="11.109375" style="138" customWidth="1"/>
    <col min="6403" max="6411" width="13.6640625" style="138" customWidth="1"/>
    <col min="6412" max="6656" width="9.109375" style="138"/>
    <col min="6657" max="6657" width="11.44140625" style="138" customWidth="1"/>
    <col min="6658" max="6658" width="11.109375" style="138" customWidth="1"/>
    <col min="6659" max="6667" width="13.6640625" style="138" customWidth="1"/>
    <col min="6668" max="6912" width="9.109375" style="138"/>
    <col min="6913" max="6913" width="11.44140625" style="138" customWidth="1"/>
    <col min="6914" max="6914" width="11.109375" style="138" customWidth="1"/>
    <col min="6915" max="6923" width="13.6640625" style="138" customWidth="1"/>
    <col min="6924" max="7168" width="9.109375" style="138"/>
    <col min="7169" max="7169" width="11.44140625" style="138" customWidth="1"/>
    <col min="7170" max="7170" width="11.109375" style="138" customWidth="1"/>
    <col min="7171" max="7179" width="13.6640625" style="138" customWidth="1"/>
    <col min="7180" max="7424" width="9.109375" style="138"/>
    <col min="7425" max="7425" width="11.44140625" style="138" customWidth="1"/>
    <col min="7426" max="7426" width="11.109375" style="138" customWidth="1"/>
    <col min="7427" max="7435" width="13.6640625" style="138" customWidth="1"/>
    <col min="7436" max="7680" width="9.109375" style="138"/>
    <col min="7681" max="7681" width="11.44140625" style="138" customWidth="1"/>
    <col min="7682" max="7682" width="11.109375" style="138" customWidth="1"/>
    <col min="7683" max="7691" width="13.6640625" style="138" customWidth="1"/>
    <col min="7692" max="7936" width="9.109375" style="138"/>
    <col min="7937" max="7937" width="11.44140625" style="138" customWidth="1"/>
    <col min="7938" max="7938" width="11.109375" style="138" customWidth="1"/>
    <col min="7939" max="7947" width="13.6640625" style="138" customWidth="1"/>
    <col min="7948" max="8192" width="9.109375" style="138"/>
    <col min="8193" max="8193" width="11.44140625" style="138" customWidth="1"/>
    <col min="8194" max="8194" width="11.109375" style="138" customWidth="1"/>
    <col min="8195" max="8203" width="13.6640625" style="138" customWidth="1"/>
    <col min="8204" max="8448" width="9.109375" style="138"/>
    <col min="8449" max="8449" width="11.44140625" style="138" customWidth="1"/>
    <col min="8450" max="8450" width="11.109375" style="138" customWidth="1"/>
    <col min="8451" max="8459" width="13.6640625" style="138" customWidth="1"/>
    <col min="8460" max="8704" width="9.109375" style="138"/>
    <col min="8705" max="8705" width="11.44140625" style="138" customWidth="1"/>
    <col min="8706" max="8706" width="11.109375" style="138" customWidth="1"/>
    <col min="8707" max="8715" width="13.6640625" style="138" customWidth="1"/>
    <col min="8716" max="8960" width="9.109375" style="138"/>
    <col min="8961" max="8961" width="11.44140625" style="138" customWidth="1"/>
    <col min="8962" max="8962" width="11.109375" style="138" customWidth="1"/>
    <col min="8963" max="8971" width="13.6640625" style="138" customWidth="1"/>
    <col min="8972" max="9216" width="9.109375" style="138"/>
    <col min="9217" max="9217" width="11.44140625" style="138" customWidth="1"/>
    <col min="9218" max="9218" width="11.109375" style="138" customWidth="1"/>
    <col min="9219" max="9227" width="13.6640625" style="138" customWidth="1"/>
    <col min="9228" max="9472" width="9.109375" style="138"/>
    <col min="9473" max="9473" width="11.44140625" style="138" customWidth="1"/>
    <col min="9474" max="9474" width="11.109375" style="138" customWidth="1"/>
    <col min="9475" max="9483" width="13.6640625" style="138" customWidth="1"/>
    <col min="9484" max="9728" width="9.109375" style="138"/>
    <col min="9729" max="9729" width="11.44140625" style="138" customWidth="1"/>
    <col min="9730" max="9730" width="11.109375" style="138" customWidth="1"/>
    <col min="9731" max="9739" width="13.6640625" style="138" customWidth="1"/>
    <col min="9740" max="9984" width="9.109375" style="138"/>
    <col min="9985" max="9985" width="11.44140625" style="138" customWidth="1"/>
    <col min="9986" max="9986" width="11.109375" style="138" customWidth="1"/>
    <col min="9987" max="9995" width="13.6640625" style="138" customWidth="1"/>
    <col min="9996" max="10240" width="9.109375" style="138"/>
    <col min="10241" max="10241" width="11.44140625" style="138" customWidth="1"/>
    <col min="10242" max="10242" width="11.109375" style="138" customWidth="1"/>
    <col min="10243" max="10251" width="13.6640625" style="138" customWidth="1"/>
    <col min="10252" max="10496" width="9.109375" style="138"/>
    <col min="10497" max="10497" width="11.44140625" style="138" customWidth="1"/>
    <col min="10498" max="10498" width="11.109375" style="138" customWidth="1"/>
    <col min="10499" max="10507" width="13.6640625" style="138" customWidth="1"/>
    <col min="10508" max="10752" width="9.109375" style="138"/>
    <col min="10753" max="10753" width="11.44140625" style="138" customWidth="1"/>
    <col min="10754" max="10754" width="11.109375" style="138" customWidth="1"/>
    <col min="10755" max="10763" width="13.6640625" style="138" customWidth="1"/>
    <col min="10764" max="11008" width="9.109375" style="138"/>
    <col min="11009" max="11009" width="11.44140625" style="138" customWidth="1"/>
    <col min="11010" max="11010" width="11.109375" style="138" customWidth="1"/>
    <col min="11011" max="11019" width="13.6640625" style="138" customWidth="1"/>
    <col min="11020" max="11264" width="9.109375" style="138"/>
    <col min="11265" max="11265" width="11.44140625" style="138" customWidth="1"/>
    <col min="11266" max="11266" width="11.109375" style="138" customWidth="1"/>
    <col min="11267" max="11275" width="13.6640625" style="138" customWidth="1"/>
    <col min="11276" max="11520" width="9.109375" style="138"/>
    <col min="11521" max="11521" width="11.44140625" style="138" customWidth="1"/>
    <col min="11522" max="11522" width="11.109375" style="138" customWidth="1"/>
    <col min="11523" max="11531" width="13.6640625" style="138" customWidth="1"/>
    <col min="11532" max="11776" width="9.109375" style="138"/>
    <col min="11777" max="11777" width="11.44140625" style="138" customWidth="1"/>
    <col min="11778" max="11778" width="11.109375" style="138" customWidth="1"/>
    <col min="11779" max="11787" width="13.6640625" style="138" customWidth="1"/>
    <col min="11788" max="12032" width="9.109375" style="138"/>
    <col min="12033" max="12033" width="11.44140625" style="138" customWidth="1"/>
    <col min="12034" max="12034" width="11.109375" style="138" customWidth="1"/>
    <col min="12035" max="12043" width="13.6640625" style="138" customWidth="1"/>
    <col min="12044" max="12288" width="9.109375" style="138"/>
    <col min="12289" max="12289" width="11.44140625" style="138" customWidth="1"/>
    <col min="12290" max="12290" width="11.109375" style="138" customWidth="1"/>
    <col min="12291" max="12299" width="13.6640625" style="138" customWidth="1"/>
    <col min="12300" max="12544" width="9.109375" style="138"/>
    <col min="12545" max="12545" width="11.44140625" style="138" customWidth="1"/>
    <col min="12546" max="12546" width="11.109375" style="138" customWidth="1"/>
    <col min="12547" max="12555" width="13.6640625" style="138" customWidth="1"/>
    <col min="12556" max="12800" width="9.109375" style="138"/>
    <col min="12801" max="12801" width="11.44140625" style="138" customWidth="1"/>
    <col min="12802" max="12802" width="11.109375" style="138" customWidth="1"/>
    <col min="12803" max="12811" width="13.6640625" style="138" customWidth="1"/>
    <col min="12812" max="13056" width="9.109375" style="138"/>
    <col min="13057" max="13057" width="11.44140625" style="138" customWidth="1"/>
    <col min="13058" max="13058" width="11.109375" style="138" customWidth="1"/>
    <col min="13059" max="13067" width="13.6640625" style="138" customWidth="1"/>
    <col min="13068" max="13312" width="9.109375" style="138"/>
    <col min="13313" max="13313" width="11.44140625" style="138" customWidth="1"/>
    <col min="13314" max="13314" width="11.109375" style="138" customWidth="1"/>
    <col min="13315" max="13323" width="13.6640625" style="138" customWidth="1"/>
    <col min="13324" max="13568" width="9.109375" style="138"/>
    <col min="13569" max="13569" width="11.44140625" style="138" customWidth="1"/>
    <col min="13570" max="13570" width="11.109375" style="138" customWidth="1"/>
    <col min="13571" max="13579" width="13.6640625" style="138" customWidth="1"/>
    <col min="13580" max="13824" width="9.109375" style="138"/>
    <col min="13825" max="13825" width="11.44140625" style="138" customWidth="1"/>
    <col min="13826" max="13826" width="11.109375" style="138" customWidth="1"/>
    <col min="13827" max="13835" width="13.6640625" style="138" customWidth="1"/>
    <col min="13836" max="14080" width="9.109375" style="138"/>
    <col min="14081" max="14081" width="11.44140625" style="138" customWidth="1"/>
    <col min="14082" max="14082" width="11.109375" style="138" customWidth="1"/>
    <col min="14083" max="14091" width="13.6640625" style="138" customWidth="1"/>
    <col min="14092" max="14336" width="9.109375" style="138"/>
    <col min="14337" max="14337" width="11.44140625" style="138" customWidth="1"/>
    <col min="14338" max="14338" width="11.109375" style="138" customWidth="1"/>
    <col min="14339" max="14347" width="13.6640625" style="138" customWidth="1"/>
    <col min="14348" max="14592" width="9.109375" style="138"/>
    <col min="14593" max="14593" width="11.44140625" style="138" customWidth="1"/>
    <col min="14594" max="14594" width="11.109375" style="138" customWidth="1"/>
    <col min="14595" max="14603" width="13.6640625" style="138" customWidth="1"/>
    <col min="14604" max="14848" width="9.109375" style="138"/>
    <col min="14849" max="14849" width="11.44140625" style="138" customWidth="1"/>
    <col min="14850" max="14850" width="11.109375" style="138" customWidth="1"/>
    <col min="14851" max="14859" width="13.6640625" style="138" customWidth="1"/>
    <col min="14860" max="15104" width="9.109375" style="138"/>
    <col min="15105" max="15105" width="11.44140625" style="138" customWidth="1"/>
    <col min="15106" max="15106" width="11.109375" style="138" customWidth="1"/>
    <col min="15107" max="15115" width="13.6640625" style="138" customWidth="1"/>
    <col min="15116" max="15360" width="9.109375" style="138"/>
    <col min="15361" max="15361" width="11.44140625" style="138" customWidth="1"/>
    <col min="15362" max="15362" width="11.109375" style="138" customWidth="1"/>
    <col min="15363" max="15371" width="13.6640625" style="138" customWidth="1"/>
    <col min="15372" max="15616" width="9.109375" style="138"/>
    <col min="15617" max="15617" width="11.44140625" style="138" customWidth="1"/>
    <col min="15618" max="15618" width="11.109375" style="138" customWidth="1"/>
    <col min="15619" max="15627" width="13.6640625" style="138" customWidth="1"/>
    <col min="15628" max="15872" width="9.109375" style="138"/>
    <col min="15873" max="15873" width="11.44140625" style="138" customWidth="1"/>
    <col min="15874" max="15874" width="11.109375" style="138" customWidth="1"/>
    <col min="15875" max="15883" width="13.6640625" style="138" customWidth="1"/>
    <col min="15884" max="16128" width="9.109375" style="138"/>
    <col min="16129" max="16129" width="11.44140625" style="138" customWidth="1"/>
    <col min="16130" max="16130" width="11.109375" style="138" customWidth="1"/>
    <col min="16131" max="16139" width="13.6640625" style="138" customWidth="1"/>
    <col min="16140" max="16384" width="9.109375" style="138"/>
  </cols>
  <sheetData>
    <row r="1" spans="1:13">
      <c r="A1" s="4283" t="s">
        <v>372</v>
      </c>
      <c r="B1" s="4283"/>
      <c r="C1" s="4283"/>
      <c r="D1" s="4283"/>
      <c r="E1" s="4283"/>
      <c r="F1" s="4283"/>
      <c r="G1" s="4283"/>
      <c r="H1" s="4283"/>
      <c r="I1" s="4283"/>
      <c r="J1" s="4283"/>
      <c r="K1" s="4283"/>
      <c r="M1" s="133"/>
    </row>
    <row r="2" spans="1:13">
      <c r="A2" s="4283" t="s">
        <v>30</v>
      </c>
      <c r="B2" s="4283"/>
      <c r="C2" s="4283"/>
      <c r="D2" s="4283"/>
      <c r="E2" s="4283"/>
      <c r="F2" s="4283"/>
      <c r="G2" s="4283"/>
      <c r="H2" s="4283"/>
      <c r="I2" s="4283"/>
      <c r="J2" s="4283"/>
      <c r="K2" s="4283"/>
    </row>
    <row r="3" spans="1:13" ht="16.2" thickBot="1">
      <c r="A3" s="4284" t="s">
        <v>340</v>
      </c>
      <c r="B3" s="4284"/>
      <c r="C3" s="4284"/>
      <c r="D3" s="4284"/>
      <c r="E3" s="4284"/>
      <c r="F3" s="4284"/>
      <c r="G3" s="4284"/>
      <c r="H3" s="4284"/>
      <c r="I3" s="4284"/>
      <c r="J3" s="4284"/>
      <c r="K3" s="4284"/>
    </row>
    <row r="4" spans="1:13" s="14" customFormat="1" ht="16.5" customHeight="1" thickTop="1">
      <c r="A4" s="4285" t="s">
        <v>336</v>
      </c>
      <c r="B4" s="4194" t="s">
        <v>335</v>
      </c>
      <c r="C4" s="4287" t="s">
        <v>339</v>
      </c>
      <c r="D4" s="4287"/>
      <c r="E4" s="4287"/>
      <c r="F4" s="4287"/>
      <c r="G4" s="4288" t="s">
        <v>99</v>
      </c>
      <c r="H4" s="4287" t="s">
        <v>332</v>
      </c>
      <c r="I4" s="4287"/>
      <c r="J4" s="4287"/>
      <c r="K4" s="4290" t="s">
        <v>331</v>
      </c>
    </row>
    <row r="5" spans="1:13" s="14" customFormat="1" ht="31.2">
      <c r="A5" s="4286"/>
      <c r="B5" s="4195"/>
      <c r="C5" s="166" t="s">
        <v>330</v>
      </c>
      <c r="D5" s="166" t="s">
        <v>329</v>
      </c>
      <c r="E5" s="165" t="s">
        <v>328</v>
      </c>
      <c r="F5" s="165" t="s">
        <v>327</v>
      </c>
      <c r="G5" s="4289"/>
      <c r="H5" s="165" t="s">
        <v>326</v>
      </c>
      <c r="I5" s="165" t="s">
        <v>325</v>
      </c>
      <c r="J5" s="165" t="s">
        <v>324</v>
      </c>
      <c r="K5" s="4291"/>
    </row>
    <row r="6" spans="1:13" ht="21.75" customHeight="1">
      <c r="A6" s="164" t="s">
        <v>321</v>
      </c>
      <c r="B6" s="163" t="s">
        <v>320</v>
      </c>
      <c r="C6" s="171">
        <f>'A11.Gov Finance'!C7/'A11.Gov Finance'!C6*100-100</f>
        <v>23.759398496240607</v>
      </c>
      <c r="D6" s="171">
        <f>'A11.Gov Finance'!D7/'A11.Gov Finance'!D6*100-100</f>
        <v>28.078155691098942</v>
      </c>
      <c r="E6" s="171">
        <f>'A11.Gov Finance'!E7/'A11.Gov Finance'!E6*100-100</f>
        <v>11.034482758620683</v>
      </c>
      <c r="F6" s="171">
        <f>'A11.Gov Finance'!F7/'A11.Gov Finance'!F6*100-100</f>
        <v>26.397146254458988</v>
      </c>
      <c r="G6" s="171">
        <f>'A11.Gov Finance'!G7/'A11.Gov Finance'!G6*100-100</f>
        <v>10.427010923535263</v>
      </c>
      <c r="H6" s="171">
        <f>'A11.Gov Finance'!H7/'A11.Gov Finance'!H6*100-100</f>
        <v>27.192362093352187</v>
      </c>
      <c r="I6" s="171">
        <f>'A11.Gov Finance'!I7/'A11.Gov Finance'!I6*100-100</f>
        <v>40.384615384615387</v>
      </c>
      <c r="J6" s="171">
        <f>'A11.Gov Finance'!J7/'A11.Gov Finance'!J6*100-100</f>
        <v>30.739400206825223</v>
      </c>
      <c r="K6" s="170">
        <f>'A11.Gov Finance'!K7/'A11.Gov Finance'!K6*100-100</f>
        <v>100</v>
      </c>
    </row>
    <row r="7" spans="1:13" ht="21.75" customHeight="1">
      <c r="A7" s="158" t="s">
        <v>319</v>
      </c>
      <c r="B7" s="157" t="s">
        <v>318</v>
      </c>
      <c r="C7" s="168">
        <f>'A11.Gov Finance'!C8/'A11.Gov Finance'!C7*100-100</f>
        <v>20.428311057108147</v>
      </c>
      <c r="D7" s="168">
        <f>'A11.Gov Finance'!D8/'A11.Gov Finance'!D7*100-100</f>
        <v>20.937928807813378</v>
      </c>
      <c r="E7" s="168">
        <f>'A11.Gov Finance'!E8/'A11.Gov Finance'!E7*100-100</f>
        <v>143.47826086956525</v>
      </c>
      <c r="F7" s="168">
        <f>'A11.Gov Finance'!F8/'A11.Gov Finance'!F7*100-100</f>
        <v>21.793665725932868</v>
      </c>
      <c r="G7" s="168">
        <f>'A11.Gov Finance'!G8/'A11.Gov Finance'!G7*100-100</f>
        <v>19.739208633093526</v>
      </c>
      <c r="H7" s="168">
        <f>'A11.Gov Finance'!H8/'A11.Gov Finance'!H7*100-100</f>
        <v>9.1465109813733818</v>
      </c>
      <c r="I7" s="168">
        <f>'A11.Gov Finance'!I8/'A11.Gov Finance'!I7*100-100</f>
        <v>12.534246575342479</v>
      </c>
      <c r="J7" s="168">
        <f>'A11.Gov Finance'!J8/'A11.Gov Finance'!J7*100-100</f>
        <v>10.124579790389589</v>
      </c>
      <c r="K7" s="167">
        <f>'A11.Gov Finance'!K8/'A11.Gov Finance'!K7*100-100</f>
        <v>50</v>
      </c>
    </row>
    <row r="8" spans="1:13" ht="21.75" customHeight="1">
      <c r="A8" s="158" t="s">
        <v>317</v>
      </c>
      <c r="B8" s="157" t="s">
        <v>316</v>
      </c>
      <c r="C8" s="168">
        <f>'A11.Gov Finance'!C9/'A11.Gov Finance'!C8*100-100</f>
        <v>3.7457434733257742</v>
      </c>
      <c r="D8" s="168">
        <f>'A11.Gov Finance'!D9/'A11.Gov Finance'!D8*100-100</f>
        <v>20.670092771808044</v>
      </c>
      <c r="E8" s="168">
        <f>'A11.Gov Finance'!E9/'A11.Gov Finance'!E8*100-100</f>
        <v>13.010204081632651</v>
      </c>
      <c r="F8" s="168">
        <f>'A11.Gov Finance'!F9/'A11.Gov Finance'!F8*100-100</f>
        <v>14.782869893580525</v>
      </c>
      <c r="G8" s="168">
        <f>'A11.Gov Finance'!G9/'A11.Gov Finance'!G8*100-100</f>
        <v>16.66541494555014</v>
      </c>
      <c r="H8" s="168">
        <f>'A11.Gov Finance'!H9/'A11.Gov Finance'!H8*100-100</f>
        <v>18.848700967906268</v>
      </c>
      <c r="I8" s="168">
        <f>'A11.Gov Finance'!I9/'A11.Gov Finance'!I8*100-100</f>
        <v>132.37979306147292</v>
      </c>
      <c r="J8" s="168">
        <f>'A11.Gov Finance'!J9/'A11.Gov Finance'!J8*100-100</f>
        <v>52.343329143472801</v>
      </c>
      <c r="K8" s="167">
        <f>'A11.Gov Finance'!K9/'A11.Gov Finance'!K8*100-100</f>
        <v>-20</v>
      </c>
    </row>
    <row r="9" spans="1:13" ht="21.75" customHeight="1">
      <c r="A9" s="158" t="s">
        <v>315</v>
      </c>
      <c r="B9" s="157" t="s">
        <v>314</v>
      </c>
      <c r="C9" s="168">
        <f>'A11.Gov Finance'!C10/'A11.Gov Finance'!C9*100-100</f>
        <v>19.754437150498433</v>
      </c>
      <c r="D9" s="168">
        <f>'A11.Gov Finance'!D10/'A11.Gov Finance'!D9*100-100</f>
        <v>9.4469026548672446</v>
      </c>
      <c r="E9" s="168">
        <f>'A11.Gov Finance'!E10/'A11.Gov Finance'!E9*100-100</f>
        <v>27.765237020316036</v>
      </c>
      <c r="F9" s="168">
        <f>'A11.Gov Finance'!F10/'A11.Gov Finance'!F9*100-100</f>
        <v>12.920109162959363</v>
      </c>
      <c r="G9" s="168">
        <f>'A11.Gov Finance'!G10/'A11.Gov Finance'!G9*100-100</f>
        <v>15.739667825415211</v>
      </c>
      <c r="H9" s="168">
        <f>'A11.Gov Finance'!H10/'A11.Gov Finance'!H9*100-100</f>
        <v>28.418345477925413</v>
      </c>
      <c r="I9" s="168">
        <f>'A11.Gov Finance'!I10/'A11.Gov Finance'!I9*100-100</f>
        <v>2.1948664222105805</v>
      </c>
      <c r="J9" s="168">
        <f>'A11.Gov Finance'!J10/'A11.Gov Finance'!J9*100-100</f>
        <v>16.617161716171623</v>
      </c>
      <c r="K9" s="167">
        <f>'A11.Gov Finance'!K10/'A11.Gov Finance'!K9*100-100</f>
        <v>-16.666666666666657</v>
      </c>
    </row>
    <row r="10" spans="1:13" ht="21.75" customHeight="1">
      <c r="A10" s="158" t="s">
        <v>313</v>
      </c>
      <c r="B10" s="157" t="s">
        <v>312</v>
      </c>
      <c r="C10" s="168">
        <f>'A11.Gov Finance'!C11/'A11.Gov Finance'!C10*100-100</f>
        <v>8.3341792711399734</v>
      </c>
      <c r="D10" s="168">
        <f>'A11.Gov Finance'!D11/'A11.Gov Finance'!D10*100-100</f>
        <v>16.666666666666671</v>
      </c>
      <c r="E10" s="168">
        <f>'A11.Gov Finance'!E11/'A11.Gov Finance'!E10*100-100</f>
        <v>67.66784452296821</v>
      </c>
      <c r="F10" s="168">
        <f>'A11.Gov Finance'!F11/'A11.Gov Finance'!F10*100-100</f>
        <v>14.904817083264348</v>
      </c>
      <c r="G10" s="168">
        <f>'A11.Gov Finance'!G11/'A11.Gov Finance'!G10*100-100</f>
        <v>3.2927304076978601</v>
      </c>
      <c r="H10" s="168">
        <f>'A11.Gov Finance'!H11/'A11.Gov Finance'!H10*100-100</f>
        <v>34.445927903871819</v>
      </c>
      <c r="I10" s="168">
        <f>'A11.Gov Finance'!I11/'A11.Gov Finance'!I10*100-100</f>
        <v>37.090573581423968</v>
      </c>
      <c r="J10" s="168">
        <f>'A11.Gov Finance'!J11/'A11.Gov Finance'!J10*100-100</f>
        <v>35.48889203339462</v>
      </c>
      <c r="K10" s="167">
        <f>'A11.Gov Finance'!K11/'A11.Gov Finance'!K10*100-100</f>
        <v>-10</v>
      </c>
    </row>
    <row r="11" spans="1:13" ht="21.75" customHeight="1">
      <c r="A11" s="158" t="s">
        <v>311</v>
      </c>
      <c r="B11" s="157" t="s">
        <v>310</v>
      </c>
      <c r="C11" s="168">
        <f>'A11.Gov Finance'!C12/'A11.Gov Finance'!C11*100-100</f>
        <v>19.462143928035999</v>
      </c>
      <c r="D11" s="168">
        <f>'A11.Gov Finance'!D12/'A11.Gov Finance'!D11*100-100</f>
        <v>18.301134886944467</v>
      </c>
      <c r="E11" s="168">
        <f>'A11.Gov Finance'!E12/'A11.Gov Finance'!E11*100-100</f>
        <v>-9.0621707060063272</v>
      </c>
      <c r="F11" s="168">
        <f>'A11.Gov Finance'!F12/'A11.Gov Finance'!F11*100-100</f>
        <v>17.909931714063447</v>
      </c>
      <c r="G11" s="168">
        <f>'A11.Gov Finance'!G12/'A11.Gov Finance'!G11*100-100</f>
        <v>29.255290506704</v>
      </c>
      <c r="H11" s="168">
        <f>'A11.Gov Finance'!H12/'A11.Gov Finance'!H11*100-100</f>
        <v>7.8574975173783486</v>
      </c>
      <c r="I11" s="168">
        <f>'A11.Gov Finance'!I12/'A11.Gov Finance'!I11*100-100</f>
        <v>29.613011777902415</v>
      </c>
      <c r="J11" s="168">
        <f>'A11.Gov Finance'!J12/'A11.Gov Finance'!J11*100-100</f>
        <v>16.538604998135014</v>
      </c>
      <c r="K11" s="167">
        <f>'A11.Gov Finance'!K12/'A11.Gov Finance'!K11*100-100</f>
        <v>38.888888888888886</v>
      </c>
    </row>
    <row r="12" spans="1:13" ht="21.75" customHeight="1">
      <c r="A12" s="158" t="s">
        <v>309</v>
      </c>
      <c r="B12" s="157" t="s">
        <v>308</v>
      </c>
      <c r="C12" s="168">
        <f>'A11.Gov Finance'!C13/'A11.Gov Finance'!C12*100-100</f>
        <v>20.056475017648438</v>
      </c>
      <c r="D12" s="168">
        <f>'A11.Gov Finance'!D13/'A11.Gov Finance'!D12*100-100</f>
        <v>36.461499029695005</v>
      </c>
      <c r="E12" s="168">
        <f>'A11.Gov Finance'!E13/'A11.Gov Finance'!E12*100-100</f>
        <v>20.278099652375431</v>
      </c>
      <c r="F12" s="168">
        <f>'A11.Gov Finance'!F13/'A11.Gov Finance'!F12*100-100</f>
        <v>31.009456784693214</v>
      </c>
      <c r="G12" s="168">
        <f>'A11.Gov Finance'!G13/'A11.Gov Finance'!G12*100-100</f>
        <v>11.481419763372756</v>
      </c>
      <c r="H12" s="168">
        <f>'A11.Gov Finance'!H13/'A11.Gov Finance'!H12*100-100</f>
        <v>14.316952468638505</v>
      </c>
      <c r="I12" s="168">
        <f>'A11.Gov Finance'!I13/'A11.Gov Finance'!I12*100-100</f>
        <v>5.279099956728686</v>
      </c>
      <c r="J12" s="168">
        <f>'A11.Gov Finance'!J13/'A11.Gov Finance'!J12*100-100</f>
        <v>10.30597874791961</v>
      </c>
      <c r="K12" s="167">
        <f>'A11.Gov Finance'!K13/'A11.Gov Finance'!K12*100-100</f>
        <v>100</v>
      </c>
    </row>
    <row r="13" spans="1:13" ht="21.75" customHeight="1">
      <c r="A13" s="158" t="s">
        <v>307</v>
      </c>
      <c r="B13" s="157" t="s">
        <v>306</v>
      </c>
      <c r="C13" s="168">
        <f>'A11.Gov Finance'!C14/'A11.Gov Finance'!C13*100-100</f>
        <v>24.362994903959219</v>
      </c>
      <c r="D13" s="168">
        <f>'A11.Gov Finance'!D14/'A11.Gov Finance'!D13*100-100</f>
        <v>33.679465507526373</v>
      </c>
      <c r="E13" s="168">
        <f>'A11.Gov Finance'!E14/'A11.Gov Finance'!E13*100-100</f>
        <v>-9.8265895953757223</v>
      </c>
      <c r="F13" s="168">
        <f>'A11.Gov Finance'!F14/'A11.Gov Finance'!F13*100-100</f>
        <v>30.177382351295421</v>
      </c>
      <c r="G13" s="168">
        <f>'A11.Gov Finance'!G14/'A11.Gov Finance'!G13*100-100</f>
        <v>5.9529147982062796</v>
      </c>
      <c r="H13" s="168">
        <f>'A11.Gov Finance'!H14/'A11.Gov Finance'!H13*100-100</f>
        <v>9.7452934662236999</v>
      </c>
      <c r="I13" s="168">
        <f>'A11.Gov Finance'!I14/'A11.Gov Finance'!I13*100-100</f>
        <v>35.059597205096594</v>
      </c>
      <c r="J13" s="168">
        <f>'A11.Gov Finance'!J14/'A11.Gov Finance'!J13*100-100</f>
        <v>20.467734447539442</v>
      </c>
      <c r="K13" s="167">
        <f>'A11.Gov Finance'!K14/'A11.Gov Finance'!K13*100-100</f>
        <v>100</v>
      </c>
    </row>
    <row r="14" spans="1:13" ht="21.75" customHeight="1">
      <c r="A14" s="158" t="s">
        <v>305</v>
      </c>
      <c r="B14" s="157" t="s">
        <v>304</v>
      </c>
      <c r="C14" s="168">
        <f>'A11.Gov Finance'!C15/'A11.Gov Finance'!C14*100-100</f>
        <v>10.69083267664827</v>
      </c>
      <c r="D14" s="168">
        <f>'A11.Gov Finance'!D15/'A11.Gov Finance'!D14*100-100</f>
        <v>3.6470564621344295</v>
      </c>
      <c r="E14" s="168">
        <f>'A11.Gov Finance'!E15/'A11.Gov Finance'!E14*100-100</f>
        <v>77.884615384615387</v>
      </c>
      <c r="F14" s="168">
        <f>'A11.Gov Finance'!F15/'A11.Gov Finance'!F14*100-100</f>
        <v>6.5637895460797608</v>
      </c>
      <c r="G14" s="168">
        <f>'A11.Gov Finance'!G15/'A11.Gov Finance'!G14*100-100</f>
        <v>20.138962367298021</v>
      </c>
      <c r="H14" s="168">
        <f>'A11.Gov Finance'!H15/'A11.Gov Finance'!H14*100-100</f>
        <v>-19.58535914136317</v>
      </c>
      <c r="I14" s="168">
        <f>'A11.Gov Finance'!I15/'A11.Gov Finance'!I14*100-100</f>
        <v>69.496855345911968</v>
      </c>
      <c r="J14" s="168">
        <f>'A11.Gov Finance'!J15/'A11.Gov Finance'!J14*100-100</f>
        <v>22.717857314899589</v>
      </c>
      <c r="K14" s="167">
        <f>'A11.Gov Finance'!K15/'A11.Gov Finance'!K14*100-100</f>
        <v>57.680000000000007</v>
      </c>
    </row>
    <row r="15" spans="1:13" ht="21.75" customHeight="1">
      <c r="A15" s="158" t="s">
        <v>303</v>
      </c>
      <c r="B15" s="157" t="s">
        <v>302</v>
      </c>
      <c r="C15" s="168">
        <f>'A11.Gov Finance'!C16/'A11.Gov Finance'!C15*100-100</f>
        <v>29.634551495016609</v>
      </c>
      <c r="D15" s="168">
        <f>'A11.Gov Finance'!D16/'A11.Gov Finance'!D15*100-100</f>
        <v>6.2918780742863731</v>
      </c>
      <c r="E15" s="168">
        <f>'A11.Gov Finance'!E16/'A11.Gov Finance'!E15*100-100</f>
        <v>4.924924924924909</v>
      </c>
      <c r="F15" s="168">
        <f>'A11.Gov Finance'!F16/'A11.Gov Finance'!F15*100-100</f>
        <v>12.874295779382308</v>
      </c>
      <c r="G15" s="168">
        <f>'A11.Gov Finance'!G16/'A11.Gov Finance'!G15*100-100</f>
        <v>14.981064498135808</v>
      </c>
      <c r="H15" s="168">
        <f>'A11.Gov Finance'!H16/'A11.Gov Finance'!H15*100-100</f>
        <v>5.3388090349075981</v>
      </c>
      <c r="I15" s="168">
        <f>'A11.Gov Finance'!I16/'A11.Gov Finance'!I15*100-100</f>
        <v>5.0272308336824381</v>
      </c>
      <c r="J15" s="168">
        <f>'A11.Gov Finance'!J16/'A11.Gov Finance'!J15*100-100</f>
        <v>5.1344455348380791</v>
      </c>
      <c r="K15" s="167">
        <f>'A11.Gov Finance'!K16/'A11.Gov Finance'!K15*100-100</f>
        <v>14.148909183155766</v>
      </c>
    </row>
    <row r="16" spans="1:13" ht="21.75" customHeight="1">
      <c r="A16" s="158" t="s">
        <v>301</v>
      </c>
      <c r="B16" s="157" t="s">
        <v>300</v>
      </c>
      <c r="C16" s="168">
        <f>'A11.Gov Finance'!C17/'A11.Gov Finance'!C16*100-100</f>
        <v>18.664421175953706</v>
      </c>
      <c r="D16" s="168">
        <f>'A11.Gov Finance'!D17/'A11.Gov Finance'!D16*100-100</f>
        <v>13.198025033250133</v>
      </c>
      <c r="E16" s="168">
        <f>'A11.Gov Finance'!E17/'A11.Gov Finance'!E16*100-100</f>
        <v>96.222095020034374</v>
      </c>
      <c r="F16" s="168">
        <f>'A11.Gov Finance'!F17/'A11.Gov Finance'!F16*100-100</f>
        <v>16.704388430933406</v>
      </c>
      <c r="G16" s="168">
        <f>'A11.Gov Finance'!G17/'A11.Gov Finance'!G16*100-100</f>
        <v>18.584997191441559</v>
      </c>
      <c r="H16" s="168">
        <f>'A11.Gov Finance'!H17/'A11.Gov Finance'!H16*100-100</f>
        <v>27.019709768247793</v>
      </c>
      <c r="I16" s="168">
        <f>'A11.Gov Finance'!I17/'A11.Gov Finance'!I16*100-100</f>
        <v>42.520941364180288</v>
      </c>
      <c r="J16" s="168">
        <f>'A11.Gov Finance'!J17/'A11.Gov Finance'!J16*100-100</f>
        <v>37.176567225478834</v>
      </c>
      <c r="K16" s="167">
        <f>'A11.Gov Finance'!K17/'A11.Gov Finance'!K16*100-100</f>
        <v>-22.029001611200613</v>
      </c>
    </row>
    <row r="17" spans="1:11" ht="21.75" customHeight="1">
      <c r="A17" s="158" t="s">
        <v>299</v>
      </c>
      <c r="B17" s="157" t="s">
        <v>298</v>
      </c>
      <c r="C17" s="168">
        <f>'A11.Gov Finance'!C18/'A11.Gov Finance'!C17*100-100</f>
        <v>16.765395532518838</v>
      </c>
      <c r="D17" s="168">
        <f>'A11.Gov Finance'!D18/'A11.Gov Finance'!D17*100-100</f>
        <v>18.749094654842182</v>
      </c>
      <c r="E17" s="168">
        <f>'A11.Gov Finance'!E18/'A11.Gov Finance'!E17*100-100</f>
        <v>2.2753792298716462</v>
      </c>
      <c r="F17" s="168">
        <f>'A11.Gov Finance'!F18/'A11.Gov Finance'!F17*100-100</f>
        <v>17.51640791662841</v>
      </c>
      <c r="G17" s="168">
        <f>'A11.Gov Finance'!G18/'A11.Gov Finance'!G17*100-100</f>
        <v>28.648939605985561</v>
      </c>
      <c r="H17" s="168">
        <f>'A11.Gov Finance'!H18/'A11.Gov Finance'!H17*100-100</f>
        <v>9.5660329098814714</v>
      </c>
      <c r="I17" s="168">
        <f>'A11.Gov Finance'!I18/'A11.Gov Finance'!I17*100-100</f>
        <v>8.1843988644996415</v>
      </c>
      <c r="J17" s="168">
        <f>'A11.Gov Finance'!J18/'A11.Gov Finance'!J17*100-100</f>
        <v>8.6254763200871025</v>
      </c>
      <c r="K17" s="167">
        <f>'A11.Gov Finance'!K18/'A11.Gov Finance'!K17*100-100</f>
        <v>17.193957531708691</v>
      </c>
    </row>
    <row r="18" spans="1:11" ht="21.75" customHeight="1">
      <c r="A18" s="158" t="s">
        <v>297</v>
      </c>
      <c r="B18" s="157" t="s">
        <v>296</v>
      </c>
      <c r="C18" s="168">
        <f>'A11.Gov Finance'!C19/'A11.Gov Finance'!C18*100-100</f>
        <v>13.076679173492579</v>
      </c>
      <c r="D18" s="168">
        <f>'A11.Gov Finance'!D19/'A11.Gov Finance'!D18*100-100</f>
        <v>27.785307671455683</v>
      </c>
      <c r="E18" s="168">
        <f>'A11.Gov Finance'!E19/'A11.Gov Finance'!E18*100-100</f>
        <v>13.377067883628072</v>
      </c>
      <c r="F18" s="168">
        <f>'A11.Gov Finance'!F19/'A11.Gov Finance'!F18*100-100</f>
        <v>22.511551957752829</v>
      </c>
      <c r="G18" s="168">
        <f>'A11.Gov Finance'!G19/'A11.Gov Finance'!G18*100-100</f>
        <v>22.013020702582395</v>
      </c>
      <c r="H18" s="168">
        <f>'A11.Gov Finance'!H19/'A11.Gov Finance'!H18*100-100</f>
        <v>61.606100692553156</v>
      </c>
      <c r="I18" s="168">
        <f>'A11.Gov Finance'!I19/'A11.Gov Finance'!I18*100-100</f>
        <v>41.022987656146057</v>
      </c>
      <c r="J18" s="168">
        <f>'A11.Gov Finance'!J19/'A11.Gov Finance'!J18*100-100</f>
        <v>47.650905810719394</v>
      </c>
      <c r="K18" s="167">
        <f>'A11.Gov Finance'!K19/'A11.Gov Finance'!K18*100-100</f>
        <v>-31.294460995926315</v>
      </c>
    </row>
    <row r="19" spans="1:11" ht="21.75" customHeight="1">
      <c r="A19" s="158" t="s">
        <v>295</v>
      </c>
      <c r="B19" s="157" t="s">
        <v>294</v>
      </c>
      <c r="C19" s="168">
        <f>'A11.Gov Finance'!C20/'A11.Gov Finance'!C19*100-100</f>
        <v>20.156560345834777</v>
      </c>
      <c r="D19" s="168">
        <f>'A11.Gov Finance'!D20/'A11.Gov Finance'!D19*100-100</f>
        <v>30.767925328807792</v>
      </c>
      <c r="E19" s="168">
        <f>'A11.Gov Finance'!E20/'A11.Gov Finance'!E19*100-100</f>
        <v>34.364779874213838</v>
      </c>
      <c r="F19" s="168">
        <f>'A11.Gov Finance'!F20/'A11.Gov Finance'!F19*100-100</f>
        <v>27.649769585253424</v>
      </c>
      <c r="G19" s="168">
        <f>'A11.Gov Finance'!G20/'A11.Gov Finance'!G19*100-100</f>
        <v>6.6690442225392417</v>
      </c>
      <c r="H19" s="168">
        <f>'A11.Gov Finance'!H20/'A11.Gov Finance'!H19*100-100</f>
        <v>-19.077426810477675</v>
      </c>
      <c r="I19" s="168">
        <f>'A11.Gov Finance'!I20/'A11.Gov Finance'!I19*100-100</f>
        <v>48.498348970071788</v>
      </c>
      <c r="J19" s="168">
        <f>'A11.Gov Finance'!J20/'A11.Gov Finance'!J19*100-100</f>
        <v>24.681804296914777</v>
      </c>
      <c r="K19" s="167">
        <f>'A11.Gov Finance'!K20/'A11.Gov Finance'!K19*100-100</f>
        <v>17.69911504424779</v>
      </c>
    </row>
    <row r="20" spans="1:11" ht="21.75" customHeight="1">
      <c r="A20" s="158" t="s">
        <v>293</v>
      </c>
      <c r="B20" s="157" t="s">
        <v>292</v>
      </c>
      <c r="C20" s="168">
        <f>'A11.Gov Finance'!C21/'A11.Gov Finance'!C20*100-100</f>
        <v>14.147916220999221</v>
      </c>
      <c r="D20" s="168">
        <f>'A11.Gov Finance'!D21/'A11.Gov Finance'!D20*100-100</f>
        <v>5.4238855363052352</v>
      </c>
      <c r="E20" s="168">
        <f>'A11.Gov Finance'!E21/'A11.Gov Finance'!E20*100-100</f>
        <v>50.196592398427271</v>
      </c>
      <c r="F20" s="168">
        <f>'A11.Gov Finance'!F21/'A11.Gov Finance'!F20*100-100</f>
        <v>9.2435434601499651</v>
      </c>
      <c r="G20" s="168">
        <f>'A11.Gov Finance'!G21/'A11.Gov Finance'!G20*100-100</f>
        <v>19.433942854203636</v>
      </c>
      <c r="H20" s="168">
        <f>'A11.Gov Finance'!H21/'A11.Gov Finance'!H20*100-100</f>
        <v>17.541354278233982</v>
      </c>
      <c r="I20" s="168">
        <f>'A11.Gov Finance'!I21/'A11.Gov Finance'!I20*100-100</f>
        <v>5.174361146406909</v>
      </c>
      <c r="J20" s="168">
        <f>'A11.Gov Finance'!J21/'A11.Gov Finance'!J20*100-100</f>
        <v>8.0032666394446608</v>
      </c>
      <c r="K20" s="167">
        <f>'A11.Gov Finance'!K21/'A11.Gov Finance'!K20*100-100</f>
        <v>61.654135338345867</v>
      </c>
    </row>
    <row r="21" spans="1:11" ht="21.75" customHeight="1">
      <c r="A21" s="158" t="s">
        <v>291</v>
      </c>
      <c r="B21" s="157" t="s">
        <v>290</v>
      </c>
      <c r="C21" s="168">
        <f>'A11.Gov Finance'!C22/'A11.Gov Finance'!C21*100-100</f>
        <v>16.3844214256508</v>
      </c>
      <c r="D21" s="168">
        <f>'A11.Gov Finance'!D22/'A11.Gov Finance'!D21*100-100</f>
        <v>22.942873629544152</v>
      </c>
      <c r="E21" s="168">
        <f>'A11.Gov Finance'!E22/'A11.Gov Finance'!E21*100-100</f>
        <v>-7.8783345799052711</v>
      </c>
      <c r="F21" s="168">
        <f>'A11.Gov Finance'!F22/'A11.Gov Finance'!F21*100-100</f>
        <v>19.728714290798337</v>
      </c>
      <c r="G21" s="168">
        <f>'A11.Gov Finance'!G22/'A11.Gov Finance'!G21*100-100</f>
        <v>15.530959635655009</v>
      </c>
      <c r="H21" s="168">
        <f>'A11.Gov Finance'!H22/'A11.Gov Finance'!H21*100-100</f>
        <v>9.5879315581654367</v>
      </c>
      <c r="I21" s="168">
        <f>'A11.Gov Finance'!I22/'A11.Gov Finance'!I21*100-100</f>
        <v>4.9852339083159762</v>
      </c>
      <c r="J21" s="168">
        <f>'A11.Gov Finance'!J22/'A11.Gov Finance'!J21*100-100</f>
        <v>6.1310649023314454</v>
      </c>
      <c r="K21" s="167">
        <f>'A11.Gov Finance'!K22/'A11.Gov Finance'!K21*100-100</f>
        <v>111.75348837209302</v>
      </c>
    </row>
    <row r="22" spans="1:11" ht="21.75" customHeight="1">
      <c r="A22" s="158" t="s">
        <v>289</v>
      </c>
      <c r="B22" s="157" t="s">
        <v>288</v>
      </c>
      <c r="C22" s="168">
        <f>'A11.Gov Finance'!C23/'A11.Gov Finance'!C22*100-100</f>
        <v>27.331547436066344</v>
      </c>
      <c r="D22" s="168">
        <f>'A11.Gov Finance'!D23/'A11.Gov Finance'!D22*100-100</f>
        <v>3.3374010450890239</v>
      </c>
      <c r="E22" s="168">
        <f>'A11.Gov Finance'!E23/'A11.Gov Finance'!E22*100-100</f>
        <v>63.32882273342355</v>
      </c>
      <c r="F22" s="168">
        <f>'A11.Gov Finance'!F23/'A11.Gov Finance'!F22*100-100</f>
        <v>12.180145903574541</v>
      </c>
      <c r="G22" s="168">
        <f>'A11.Gov Finance'!G23/'A11.Gov Finance'!G22*100-100</f>
        <v>25.929135912920273</v>
      </c>
      <c r="H22" s="168">
        <f>'A11.Gov Finance'!H23/'A11.Gov Finance'!H22*100-100</f>
        <v>-24.066888396156699</v>
      </c>
      <c r="I22" s="168">
        <f>'A11.Gov Finance'!I23/'A11.Gov Finance'!I22*100-100</f>
        <v>8.9536017389358733</v>
      </c>
      <c r="J22" s="168">
        <f>'A11.Gov Finance'!J23/'A11.Gov Finance'!J22*100-100</f>
        <v>0.46547527162618962</v>
      </c>
      <c r="K22" s="167">
        <f>'A11.Gov Finance'!K23/'A11.Gov Finance'!K22*100-100</f>
        <v>-54.339183341753241</v>
      </c>
    </row>
    <row r="23" spans="1:11" ht="21.75" customHeight="1">
      <c r="A23" s="158" t="s">
        <v>287</v>
      </c>
      <c r="B23" s="157" t="s">
        <v>286</v>
      </c>
      <c r="C23" s="168">
        <f>'A11.Gov Finance'!C24/'A11.Gov Finance'!C23*100-100</f>
        <v>13.65538489837212</v>
      </c>
      <c r="D23" s="168">
        <f>'A11.Gov Finance'!D24/'A11.Gov Finance'!D23*100-100</f>
        <v>17.566978344072481</v>
      </c>
      <c r="E23" s="168">
        <f>'A11.Gov Finance'!E24/'A11.Gov Finance'!E23*100-100</f>
        <v>32.38608119304061</v>
      </c>
      <c r="F23" s="168">
        <f>'A11.Gov Finance'!F24/'A11.Gov Finance'!F23*100-100</f>
        <v>16.956113588359557</v>
      </c>
      <c r="G23" s="168">
        <f>'A11.Gov Finance'!G24/'A11.Gov Finance'!G23*100-100</f>
        <v>12.104908715504692</v>
      </c>
      <c r="H23" s="168">
        <f>'A11.Gov Finance'!H24/'A11.Gov Finance'!H23*100-100</f>
        <v>130.76408322180316</v>
      </c>
      <c r="I23" s="168">
        <f>'A11.Gov Finance'!I24/'A11.Gov Finance'!I23*100-100</f>
        <v>1.5256201499215223</v>
      </c>
      <c r="J23" s="168">
        <f>'A11.Gov Finance'!J24/'A11.Gov Finance'!J23*100-100</f>
        <v>26.634912004916885</v>
      </c>
      <c r="K23" s="167">
        <f>'A11.Gov Finance'!K24/'A11.Gov Finance'!K23*100-100</f>
        <v>-22.070425245333851</v>
      </c>
    </row>
    <row r="24" spans="1:11" ht="21.75" customHeight="1">
      <c r="A24" s="158" t="s">
        <v>285</v>
      </c>
      <c r="B24" s="157" t="s">
        <v>284</v>
      </c>
      <c r="C24" s="168">
        <f>'A11.Gov Finance'!C25/'A11.Gov Finance'!C24*100-100</f>
        <v>6.3199206975379667</v>
      </c>
      <c r="D24" s="168">
        <f>'A11.Gov Finance'!D25/'A11.Gov Finance'!D24*100-100</f>
        <v>9.1410145465034844</v>
      </c>
      <c r="E24" s="168">
        <f>'A11.Gov Finance'!E25/'A11.Gov Finance'!E24*100-100</f>
        <v>18.793416358971143</v>
      </c>
      <c r="F24" s="168">
        <f>'A11.Gov Finance'!F25/'A11.Gov Finance'!F24*100-100</f>
        <v>8.737543571204327</v>
      </c>
      <c r="G24" s="168">
        <f>'A11.Gov Finance'!G25/'A11.Gov Finance'!G24*100-100</f>
        <v>29.259195690633987</v>
      </c>
      <c r="H24" s="168">
        <f>'A11.Gov Finance'!H25/'A11.Gov Finance'!H24*100-100</f>
        <v>-36.899269765112173</v>
      </c>
      <c r="I24" s="168">
        <f>'A11.Gov Finance'!I25/'A11.Gov Finance'!I24*100-100</f>
        <v>32.404745047609424</v>
      </c>
      <c r="J24" s="168">
        <f>'A11.Gov Finance'!J25/'A11.Gov Finance'!J24*100-100</f>
        <v>7.8680629445035493</v>
      </c>
      <c r="K24" s="167">
        <f>'A11.Gov Finance'!K25/'A11.Gov Finance'!K24*100-100</f>
        <v>12.345679012345684</v>
      </c>
    </row>
    <row r="25" spans="1:11" ht="21.75" customHeight="1">
      <c r="A25" s="158" t="s">
        <v>283</v>
      </c>
      <c r="B25" s="157" t="s">
        <v>282</v>
      </c>
      <c r="C25" s="168">
        <f>'A11.Gov Finance'!C26/'A11.Gov Finance'!C25*100-100</f>
        <v>58.043002568737478</v>
      </c>
      <c r="D25" s="168">
        <f>'A11.Gov Finance'!D26/'A11.Gov Finance'!D25*100-100</f>
        <v>-6.5758299430815299</v>
      </c>
      <c r="E25" s="168">
        <f>'A11.Gov Finance'!E26/'A11.Gov Finance'!E25*100-100</f>
        <v>39.774523232536069</v>
      </c>
      <c r="F25" s="168">
        <f>'A11.Gov Finance'!F26/'A11.Gov Finance'!F25*100-100</f>
        <v>16.25899623185127</v>
      </c>
      <c r="G25" s="168">
        <f>'A11.Gov Finance'!G26/'A11.Gov Finance'!G25*100-100</f>
        <v>25.507259699602145</v>
      </c>
      <c r="H25" s="168">
        <f>'A11.Gov Finance'!H26/'A11.Gov Finance'!H25*100-100</f>
        <v>64.484458556149718</v>
      </c>
      <c r="I25" s="168">
        <f>'A11.Gov Finance'!I26/'A11.Gov Finance'!I25*100-100</f>
        <v>-20.202758741106123</v>
      </c>
      <c r="J25" s="168">
        <f>'A11.Gov Finance'!J26/'A11.Gov Finance'!J25*100-100</f>
        <v>-2.6632748416571559</v>
      </c>
      <c r="K25" s="167">
        <f>'A11.Gov Finance'!K26/'A11.Gov Finance'!K25*100-100</f>
        <v>4.3956043956044084</v>
      </c>
    </row>
    <row r="26" spans="1:11" ht="21.75" customHeight="1">
      <c r="A26" s="158" t="s">
        <v>281</v>
      </c>
      <c r="B26" s="157" t="s">
        <v>280</v>
      </c>
      <c r="C26" s="168">
        <f>'A11.Gov Finance'!C27/'A11.Gov Finance'!C26*100-100</f>
        <v>12.65658955327207</v>
      </c>
      <c r="D26" s="168">
        <f>'A11.Gov Finance'!D27/'A11.Gov Finance'!D26*100-100</f>
        <v>26.196646610995742</v>
      </c>
      <c r="E26" s="168">
        <f>'A11.Gov Finance'!E27/'A11.Gov Finance'!E26*100-100</f>
        <v>7.3232323232323324</v>
      </c>
      <c r="F26" s="168">
        <f>'A11.Gov Finance'!F27/'A11.Gov Finance'!F26*100-100</f>
        <v>19.156169994879676</v>
      </c>
      <c r="G26" s="168">
        <f>'A11.Gov Finance'!G27/'A11.Gov Finance'!G26*100-100</f>
        <v>13.501009147433194</v>
      </c>
      <c r="H26" s="168">
        <f>'A11.Gov Finance'!H27/'A11.Gov Finance'!H26*100-100</f>
        <v>22.554672220670042</v>
      </c>
      <c r="I26" s="168">
        <f>'A11.Gov Finance'!I27/'A11.Gov Finance'!I26*100-100</f>
        <v>29.424394513354201</v>
      </c>
      <c r="J26" s="168">
        <f>'A11.Gov Finance'!J27/'A11.Gov Finance'!J26*100-100</f>
        <v>27.020107739079407</v>
      </c>
      <c r="K26" s="167">
        <f>'A11.Gov Finance'!K27/'A11.Gov Finance'!K26*100-100</f>
        <v>15.789473684210535</v>
      </c>
    </row>
    <row r="27" spans="1:11" ht="21.75" customHeight="1">
      <c r="A27" s="158" t="s">
        <v>279</v>
      </c>
      <c r="B27" s="157" t="s">
        <v>278</v>
      </c>
      <c r="C27" s="168">
        <f>'A11.Gov Finance'!C28/'A11.Gov Finance'!C27*100-100</f>
        <v>10.759094600948998</v>
      </c>
      <c r="D27" s="168">
        <f>'A11.Gov Finance'!D28/'A11.Gov Finance'!D27*100-100</f>
        <v>6.253113428474208</v>
      </c>
      <c r="E27" s="168">
        <f>'A11.Gov Finance'!E28/'A11.Gov Finance'!E27*100-100</f>
        <v>21.274802458296762</v>
      </c>
      <c r="F27" s="168">
        <f>'A11.Gov Finance'!F28/'A11.Gov Finance'!F27*100-100</f>
        <v>8.9839780501220616</v>
      </c>
      <c r="G27" s="168">
        <f>'A11.Gov Finance'!G28/'A11.Gov Finance'!G27*100-100</f>
        <v>8.8921632948650142</v>
      </c>
      <c r="H27" s="168">
        <f>'A11.Gov Finance'!H28/'A11.Gov Finance'!H27*100-100</f>
        <v>24.107044413587261</v>
      </c>
      <c r="I27" s="168">
        <f>'A11.Gov Finance'!I28/'A11.Gov Finance'!I27*100-100</f>
        <v>-4.4408541933029824</v>
      </c>
      <c r="J27" s="168">
        <f>'A11.Gov Finance'!J28/'A11.Gov Finance'!J27*100-100</f>
        <v>5.1991811883266905</v>
      </c>
      <c r="K27" s="167">
        <f>'A11.Gov Finance'!K28/'A11.Gov Finance'!K27*100-100</f>
        <v>36.363636363636346</v>
      </c>
    </row>
    <row r="28" spans="1:11" ht="21.75" customHeight="1">
      <c r="A28" s="158" t="s">
        <v>277</v>
      </c>
      <c r="B28" s="157" t="s">
        <v>276</v>
      </c>
      <c r="C28" s="168">
        <f>'A11.Gov Finance'!C29/'A11.Gov Finance'!C28*100-100</f>
        <v>12.134852059301721</v>
      </c>
      <c r="D28" s="168">
        <f>'A11.Gov Finance'!D29/'A11.Gov Finance'!D28*100-100</f>
        <v>9.0471947335597918</v>
      </c>
      <c r="E28" s="168">
        <f>'A11.Gov Finance'!E29/'A11.Gov Finance'!E28*100-100</f>
        <v>13.838936669272854</v>
      </c>
      <c r="F28" s="168">
        <f>'A11.Gov Finance'!F29/'A11.Gov Finance'!F28*100-100</f>
        <v>10.635168028457812</v>
      </c>
      <c r="G28" s="168">
        <f>'A11.Gov Finance'!G29/'A11.Gov Finance'!G28*100-100</f>
        <v>8.4432431008711717</v>
      </c>
      <c r="H28" s="168">
        <f>'A11.Gov Finance'!H29/'A11.Gov Finance'!H28*100-100</f>
        <v>-9.7804063898719704</v>
      </c>
      <c r="I28" s="168">
        <f>'A11.Gov Finance'!I29/'A11.Gov Finance'!I28*100-100</f>
        <v>22.23544946925027</v>
      </c>
      <c r="J28" s="168">
        <f>'A11.Gov Finance'!J29/'A11.Gov Finance'!J28*100-100</f>
        <v>9.4812362845948144</v>
      </c>
      <c r="K28" s="167">
        <f>'A11.Gov Finance'!K29/'A11.Gov Finance'!K28*100-100</f>
        <v>13.333333333333329</v>
      </c>
    </row>
    <row r="29" spans="1:11" ht="21.75" customHeight="1">
      <c r="A29" s="158" t="s">
        <v>275</v>
      </c>
      <c r="B29" s="157" t="s">
        <v>274</v>
      </c>
      <c r="C29" s="168">
        <f>'A11.Gov Finance'!C30/'A11.Gov Finance'!C29*100-100</f>
        <v>37.434604529496795</v>
      </c>
      <c r="D29" s="168">
        <f>'A11.Gov Finance'!D30/'A11.Gov Finance'!D29*100-100</f>
        <v>-20.563271397001031</v>
      </c>
      <c r="E29" s="168">
        <f>'A11.Gov Finance'!E30/'A11.Gov Finance'!E29*100-100</f>
        <v>18.098799348799346</v>
      </c>
      <c r="F29" s="168">
        <f>'A11.Gov Finance'!F30/'A11.Gov Finance'!F29*100-100</f>
        <v>6.1667638066687687</v>
      </c>
      <c r="G29" s="168">
        <f>'A11.Gov Finance'!G30/'A11.Gov Finance'!G29*100-100</f>
        <v>13.094641734901131</v>
      </c>
      <c r="H29" s="168">
        <f>'A11.Gov Finance'!H30/'A11.Gov Finance'!H29*100-100</f>
        <v>-19.732036922894679</v>
      </c>
      <c r="I29" s="168">
        <f>'A11.Gov Finance'!I30/'A11.Gov Finance'!I29*100-100</f>
        <v>7.218066252042604</v>
      </c>
      <c r="J29" s="168">
        <f>'A11.Gov Finance'!J30/'A11.Gov Finance'!J29*100-100</f>
        <v>-1.629221682867751</v>
      </c>
      <c r="K29" s="167">
        <f>'A11.Gov Finance'!K30/'A11.Gov Finance'!K29*100-100</f>
        <v>38.529411764705884</v>
      </c>
    </row>
    <row r="30" spans="1:11" ht="21.75" customHeight="1">
      <c r="A30" s="158" t="s">
        <v>273</v>
      </c>
      <c r="B30" s="157" t="s">
        <v>272</v>
      </c>
      <c r="C30" s="168">
        <f>'A11.Gov Finance'!C31/'A11.Gov Finance'!C30*100-100</f>
        <v>11.378904464660238</v>
      </c>
      <c r="D30" s="168">
        <f>'A11.Gov Finance'!D31/'A11.Gov Finance'!D30*100-100</f>
        <v>10.823717711735782</v>
      </c>
      <c r="E30" s="168">
        <f>'A11.Gov Finance'!E31/'A11.Gov Finance'!E30*100-100</f>
        <v>12.27733861761476</v>
      </c>
      <c r="F30" s="168">
        <f>'A11.Gov Finance'!F31/'A11.Gov Finance'!F30*100-100</f>
        <v>11.234663220262163</v>
      </c>
      <c r="G30" s="168">
        <f>'A11.Gov Finance'!G31/'A11.Gov Finance'!G30*100-100</f>
        <v>15.136774851681849</v>
      </c>
      <c r="H30" s="168">
        <f>'A11.Gov Finance'!H31/'A11.Gov Finance'!H30*100-100</f>
        <v>31.709567364953614</v>
      </c>
      <c r="I30" s="168">
        <f>'A11.Gov Finance'!I31/'A11.Gov Finance'!I30*100-100</f>
        <v>-0.33906115823972982</v>
      </c>
      <c r="J30" s="168">
        <f>'A11.Gov Finance'!J31/'A11.Gov Finance'!J30*100-100</f>
        <v>8.2458402770918582</v>
      </c>
      <c r="K30" s="167">
        <f>'A11.Gov Finance'!K31/'A11.Gov Finance'!K30*100-100</f>
        <v>16.772823779193203</v>
      </c>
    </row>
    <row r="31" spans="1:11" ht="21.75" customHeight="1">
      <c r="A31" s="158" t="s">
        <v>271</v>
      </c>
      <c r="B31" s="157" t="s">
        <v>270</v>
      </c>
      <c r="C31" s="168">
        <f>'A11.Gov Finance'!C32/'A11.Gov Finance'!C31*100-100</f>
        <v>28.832095246928702</v>
      </c>
      <c r="D31" s="168">
        <f>'A11.Gov Finance'!D32/'A11.Gov Finance'!D31*100-100</f>
        <v>11.092709383965115</v>
      </c>
      <c r="E31" s="168">
        <f>'A11.Gov Finance'!E32/'A11.Gov Finance'!E31*100-100</f>
        <v>9.1679935542041733</v>
      </c>
      <c r="F31" s="168">
        <f>'A11.Gov Finance'!F32/'A11.Gov Finance'!F31*100-100</f>
        <v>20.46489871364443</v>
      </c>
      <c r="G31" s="168">
        <f>'A11.Gov Finance'!G32/'A11.Gov Finance'!G31*100-100</f>
        <v>13.998731627247608</v>
      </c>
      <c r="H31" s="168">
        <f>'A11.Gov Finance'!H32/'A11.Gov Finance'!H31*100-100</f>
        <v>18.2390407290616</v>
      </c>
      <c r="I31" s="168">
        <f>'A11.Gov Finance'!I32/'A11.Gov Finance'!I31*100-100</f>
        <v>1.9621922907639942</v>
      </c>
      <c r="J31" s="168">
        <f>'A11.Gov Finance'!J32/'A11.Gov Finance'!J31*100-100</f>
        <v>7.2673987632218058</v>
      </c>
      <c r="K31" s="167">
        <f>'A11.Gov Finance'!K32/'A11.Gov Finance'!K31*100-100</f>
        <v>27.272727272727266</v>
      </c>
    </row>
    <row r="32" spans="1:11" ht="21.75" customHeight="1">
      <c r="A32" s="158" t="s">
        <v>269</v>
      </c>
      <c r="B32" s="157" t="s">
        <v>268</v>
      </c>
      <c r="C32" s="168">
        <f>'A11.Gov Finance'!C33/'A11.Gov Finance'!C32*100-100</f>
        <v>6.6029194564252123</v>
      </c>
      <c r="D32" s="168">
        <f>'A11.Gov Finance'!D33/'A11.Gov Finance'!D32*100-100</f>
        <v>-12.483749717386388</v>
      </c>
      <c r="E32" s="168">
        <f>'A11.Gov Finance'!E33/'A11.Gov Finance'!E32*100-100</f>
        <v>13.079464379854471</v>
      </c>
      <c r="F32" s="168">
        <f>'A11.Gov Finance'!F33/'A11.Gov Finance'!F32*100-100</f>
        <v>0.29698716479342124</v>
      </c>
      <c r="G32" s="168">
        <f>'A11.Gov Finance'!G33/'A11.Gov Finance'!G32*100-100</f>
        <v>3.1742395732774895</v>
      </c>
      <c r="H32" s="168">
        <f>'A11.Gov Finance'!H33/'A11.Gov Finance'!H32*100-100</f>
        <v>-0.99630928010601849</v>
      </c>
      <c r="I32" s="168">
        <f>'A11.Gov Finance'!I33/'A11.Gov Finance'!I32*100-100</f>
        <v>-36.078616901026287</v>
      </c>
      <c r="J32" s="168">
        <f>'A11.Gov Finance'!J33/'A11.Gov Finance'!J32*100-100</f>
        <v>-23.474475342428079</v>
      </c>
      <c r="K32" s="167">
        <f>'A11.Gov Finance'!K33/'A11.Gov Finance'!K32*100-100</f>
        <v>14.285714285714278</v>
      </c>
    </row>
    <row r="33" spans="1:13" ht="21.75" customHeight="1">
      <c r="A33" s="158" t="s">
        <v>267</v>
      </c>
      <c r="B33" s="157" t="s">
        <v>266</v>
      </c>
      <c r="C33" s="168">
        <f>'A11.Gov Finance'!C34/'A11.Gov Finance'!C33*100-100</f>
        <v>6.6032387918279198</v>
      </c>
      <c r="D33" s="168">
        <f>'A11.Gov Finance'!D34/'A11.Gov Finance'!D33*100-100</f>
        <v>-9.7576432786779463</v>
      </c>
      <c r="E33" s="168">
        <f>'A11.Gov Finance'!E34/'A11.Gov Finance'!E33*100-100</f>
        <v>48.557087134221206</v>
      </c>
      <c r="F33" s="168">
        <f>'A11.Gov Finance'!F34/'A11.Gov Finance'!F33*100-100</f>
        <v>4.9129410706837149</v>
      </c>
      <c r="G33" s="168">
        <f>'A11.Gov Finance'!G34/'A11.Gov Finance'!G33*100-100</f>
        <v>11.466014875430147</v>
      </c>
      <c r="H33" s="168">
        <f>'A11.Gov Finance'!H34/'A11.Gov Finance'!H33*100-100</f>
        <v>69.591812316224321</v>
      </c>
      <c r="I33" s="168">
        <f>'A11.Gov Finance'!I34/'A11.Gov Finance'!I33*100-100</f>
        <v>-40.945636592529553</v>
      </c>
      <c r="J33" s="168">
        <f>'A11.Gov Finance'!J34/'A11.Gov Finance'!J33*100-100</f>
        <v>10.432651078412519</v>
      </c>
      <c r="K33" s="167">
        <f>'A11.Gov Finance'!K34/'A11.Gov Finance'!K33*100-100</f>
        <v>11.000000000000014</v>
      </c>
    </row>
    <row r="34" spans="1:13" ht="21.75" customHeight="1">
      <c r="A34" s="158" t="s">
        <v>265</v>
      </c>
      <c r="B34" s="157" t="s">
        <v>264</v>
      </c>
      <c r="C34" s="168">
        <f>'A11.Gov Finance'!C35/'A11.Gov Finance'!C34*100-100</f>
        <v>6.6453575987944049</v>
      </c>
      <c r="D34" s="168">
        <f>'A11.Gov Finance'!D35/'A11.Gov Finance'!D34*100-100</f>
        <v>3.3078220262031408</v>
      </c>
      <c r="E34" s="168">
        <f>'A11.Gov Finance'!E35/'A11.Gov Finance'!E34*100-100</f>
        <v>12.923270045504466</v>
      </c>
      <c r="F34" s="168">
        <f>'A11.Gov Finance'!F35/'A11.Gov Finance'!F34*100-100</f>
        <v>6.4715538514464868</v>
      </c>
      <c r="G34" s="168">
        <f>'A11.Gov Finance'!G35/'A11.Gov Finance'!G34*100-100</f>
        <v>10.850671442316084</v>
      </c>
      <c r="H34" s="168">
        <f>'A11.Gov Finance'!H35/'A11.Gov Finance'!H34*100-100</f>
        <v>-0.49171251521059389</v>
      </c>
      <c r="I34" s="168">
        <f>'A11.Gov Finance'!I35/'A11.Gov Finance'!I34*100-100</f>
        <v>67.80202809989305</v>
      </c>
      <c r="J34" s="168">
        <f>'A11.Gov Finance'!J35/'A11.Gov Finance'!J34*100-100</f>
        <v>19.053840627301398</v>
      </c>
      <c r="K34" s="167">
        <f>'A11.Gov Finance'!K35/'A11.Gov Finance'!K34*100-100</f>
        <v>-36.849099099099092</v>
      </c>
    </row>
    <row r="35" spans="1:13" ht="21.75" customHeight="1">
      <c r="A35" s="158" t="s">
        <v>263</v>
      </c>
      <c r="B35" s="157" t="s">
        <v>262</v>
      </c>
      <c r="C35" s="168">
        <f>'A11.Gov Finance'!C36/'A11.Gov Finance'!C35*100-100</f>
        <v>11.042480842308393</v>
      </c>
      <c r="D35" s="168">
        <f>'A11.Gov Finance'!D36/'A11.Gov Finance'!D35*100-100</f>
        <v>18.380903721921072</v>
      </c>
      <c r="E35" s="168">
        <f>'A11.Gov Finance'!E36/'A11.Gov Finance'!E35*100-100</f>
        <v>25.36771994182439</v>
      </c>
      <c r="F35" s="168">
        <f>'A11.Gov Finance'!F36/'A11.Gov Finance'!F35*100-100</f>
        <v>14.66631113138483</v>
      </c>
      <c r="G35" s="168">
        <f>'A11.Gov Finance'!G36/'A11.Gov Finance'!G35*100-100</f>
        <v>12.502767483274766</v>
      </c>
      <c r="H35" s="168">
        <f>'A11.Gov Finance'!H36/'A11.Gov Finance'!H35*100-100</f>
        <v>27.542963595160685</v>
      </c>
      <c r="I35" s="168">
        <f>'A11.Gov Finance'!I36/'A11.Gov Finance'!I35*100-100</f>
        <v>21.459459246898987</v>
      </c>
      <c r="J35" s="168">
        <f>'A11.Gov Finance'!J36/'A11.Gov Finance'!J35*100-100</f>
        <v>25.088962890974059</v>
      </c>
      <c r="K35" s="167">
        <f>'A11.Gov Finance'!K36/'A11.Gov Finance'!K35*100-100</f>
        <v>59.386925353971264</v>
      </c>
    </row>
    <row r="36" spans="1:13" ht="21.75" customHeight="1">
      <c r="A36" s="158" t="s">
        <v>261</v>
      </c>
      <c r="B36" s="157" t="s">
        <v>260</v>
      </c>
      <c r="C36" s="168">
        <f>'A11.Gov Finance'!C37/'A11.Gov Finance'!C36*100-100</f>
        <v>8.6426593336654634</v>
      </c>
      <c r="D36" s="168">
        <f>'A11.Gov Finance'!D37/'A11.Gov Finance'!D36*100-100</f>
        <v>8.2873422045750118</v>
      </c>
      <c r="E36" s="168">
        <f>'A11.Gov Finance'!E37/'A11.Gov Finance'!E36*100-100</f>
        <v>5.4048526156183385</v>
      </c>
      <c r="F36" s="168">
        <f>'A11.Gov Finance'!F37/'A11.Gov Finance'!F36*100-100</f>
        <v>8.1206951641143093</v>
      </c>
      <c r="G36" s="168">
        <f>'A11.Gov Finance'!G37/'A11.Gov Finance'!G36*100-100</f>
        <v>3.0774013498925683</v>
      </c>
      <c r="H36" s="168">
        <f>'A11.Gov Finance'!H37/'A11.Gov Finance'!H36*100-100</f>
        <v>-3.9167906431513302</v>
      </c>
      <c r="I36" s="168">
        <f>'A11.Gov Finance'!I37/'A11.Gov Finance'!I36*100-100</f>
        <v>-11.351286891075347</v>
      </c>
      <c r="J36" s="168">
        <f>'A11.Gov Finance'!J37/'A11.Gov Finance'!J36*100-100</f>
        <v>-6.8287463066368446</v>
      </c>
      <c r="K36" s="167">
        <f>'A11.Gov Finance'!K37/'A11.Gov Finance'!K36*100-100</f>
        <v>32.401740862151911</v>
      </c>
    </row>
    <row r="37" spans="1:13" ht="21.75" customHeight="1">
      <c r="A37" s="158" t="s">
        <v>259</v>
      </c>
      <c r="B37" s="157" t="s">
        <v>258</v>
      </c>
      <c r="C37" s="168">
        <f>'A11.Gov Finance'!C38/'A11.Gov Finance'!C37*100-100</f>
        <v>15.077524653234534</v>
      </c>
      <c r="D37" s="168">
        <f>'A11.Gov Finance'!D38/'A11.Gov Finance'!D37*100-100</f>
        <v>34.19269565668526</v>
      </c>
      <c r="E37" s="168">
        <f>'A11.Gov Finance'!E38/'A11.Gov Finance'!E37*100-100</f>
        <v>17.438226860344656</v>
      </c>
      <c r="F37" s="168">
        <f>'A11.Gov Finance'!F38/'A11.Gov Finance'!F37*100-100</f>
        <v>20.484817821414026</v>
      </c>
      <c r="G37" s="168">
        <f>'A11.Gov Finance'!G38/'A11.Gov Finance'!G37*100-100</f>
        <v>21.346917148228954</v>
      </c>
      <c r="H37" s="168">
        <f>'A11.Gov Finance'!H38/'A11.Gov Finance'!H37*100-100</f>
        <v>14.270853628038864</v>
      </c>
      <c r="I37" s="168">
        <f>'A11.Gov Finance'!I38/'A11.Gov Finance'!I37*100-100</f>
        <v>22.390147431827771</v>
      </c>
      <c r="J37" s="168">
        <f>'A11.Gov Finance'!J38/'A11.Gov Finance'!J37*100-100</f>
        <v>17.296665794535954</v>
      </c>
      <c r="K37" s="167">
        <f>'A11.Gov Finance'!K38/'A11.Gov Finance'!K37*100-100</f>
        <v>51.191462033766527</v>
      </c>
    </row>
    <row r="38" spans="1:13" ht="21.75" customHeight="1">
      <c r="A38" s="158" t="s">
        <v>257</v>
      </c>
      <c r="B38" s="157" t="s">
        <v>256</v>
      </c>
      <c r="C38" s="168">
        <f>'A11.Gov Finance'!C39/'A11.Gov Finance'!C38*100-100</f>
        <v>18.573721772144026</v>
      </c>
      <c r="D38" s="168">
        <f>'A11.Gov Finance'!D39/'A11.Gov Finance'!D38*100-100</f>
        <v>34.699810470200021</v>
      </c>
      <c r="E38" s="168">
        <f>'A11.Gov Finance'!E39/'A11.Gov Finance'!E38*100-100</f>
        <v>-2.1811930302107641</v>
      </c>
      <c r="F38" s="168">
        <f>'A11.Gov Finance'!F39/'A11.Gov Finance'!F38*100-100</f>
        <v>20.766725097788566</v>
      </c>
      <c r="G38" s="168">
        <f>'A11.Gov Finance'!G39/'A11.Gov Finance'!G38*100-100</f>
        <v>22.699977366053247</v>
      </c>
      <c r="H38" s="168">
        <f>'A11.Gov Finance'!H39/'A11.Gov Finance'!H38*100-100</f>
        <v>28.605513644878755</v>
      </c>
      <c r="I38" s="168">
        <f>'A11.Gov Finance'!I39/'A11.Gov Finance'!I38*100-100</f>
        <v>-10.678868055900935</v>
      </c>
      <c r="J38" s="168">
        <f>'A11.Gov Finance'!J39/'A11.Gov Finance'!J38*100-100</f>
        <v>13.329697574484697</v>
      </c>
      <c r="K38" s="167">
        <f>'A11.Gov Finance'!K39/'A11.Gov Finance'!K38*100-100</f>
        <v>14.554305483364359</v>
      </c>
      <c r="L38" s="143"/>
      <c r="M38" s="143"/>
    </row>
    <row r="39" spans="1:13" ht="21.75" customHeight="1">
      <c r="A39" s="158" t="s">
        <v>255</v>
      </c>
      <c r="B39" s="157" t="s">
        <v>254</v>
      </c>
      <c r="C39" s="168">
        <f>'A11.Gov Finance'!C40/'A11.Gov Finance'!C39*100-100</f>
        <v>39.686463947930463</v>
      </c>
      <c r="D39" s="168">
        <f>'A11.Gov Finance'!D40/'A11.Gov Finance'!D39*100-100</f>
        <v>36.573599346738661</v>
      </c>
      <c r="E39" s="168">
        <f>'A11.Gov Finance'!E40/'A11.Gov Finance'!E39*100-100</f>
        <v>14.93395944321378</v>
      </c>
      <c r="F39" s="168">
        <f>'A11.Gov Finance'!F40/'A11.Gov Finance'!F39*100-100</f>
        <v>36.140101729223261</v>
      </c>
      <c r="G39" s="168">
        <f>'A11.Gov Finance'!G40/'A11.Gov Finance'!G39*100-100</f>
        <v>33.312368018626131</v>
      </c>
      <c r="H39" s="168">
        <f>'A11.Gov Finance'!H40/'A11.Gov Finance'!H39*100-100</f>
        <v>29.83247132234618</v>
      </c>
      <c r="I39" s="168">
        <f>'A11.Gov Finance'!I40/'A11.Gov Finance'!I39*100-100</f>
        <v>11.013051370282525</v>
      </c>
      <c r="J39" s="168">
        <f>'A11.Gov Finance'!J40/'A11.Gov Finance'!J39*100-100</f>
        <v>24.06479048210619</v>
      </c>
      <c r="K39" s="167">
        <f>'A11.Gov Finance'!K40/'A11.Gov Finance'!K39*100-100</f>
        <v>-10.144708339025399</v>
      </c>
      <c r="L39" s="143"/>
      <c r="M39" s="143"/>
    </row>
    <row r="40" spans="1:13" s="142" customFormat="1" ht="21.75" customHeight="1">
      <c r="A40" s="153" t="s">
        <v>253</v>
      </c>
      <c r="B40" s="152" t="s">
        <v>252</v>
      </c>
      <c r="C40" s="168">
        <f>'A11.Gov Finance'!C41/'A11.Gov Finance'!C40*100-100</f>
        <v>46.077266289533441</v>
      </c>
      <c r="D40" s="168">
        <f>'A11.Gov Finance'!D41/'A11.Gov Finance'!D40*100-100</f>
        <v>-44.574635884339372</v>
      </c>
      <c r="E40" s="168">
        <f>'A11.Gov Finance'!E41/'A11.Gov Finance'!E40*100-100</f>
        <v>72.99346138573128</v>
      </c>
      <c r="F40" s="168">
        <f>'A11.Gov Finance'!F41/'A11.Gov Finance'!F40*100-100</f>
        <v>18.222179048805359</v>
      </c>
      <c r="G40" s="168">
        <f>'A11.Gov Finance'!G41/'A11.Gov Finance'!G40*100-100</f>
        <v>25.420156395972725</v>
      </c>
      <c r="H40" s="168">
        <f>'A11.Gov Finance'!H41/'A11.Gov Finance'!H40*100-100</f>
        <v>46.102282970232153</v>
      </c>
      <c r="I40" s="168">
        <f>'A11.Gov Finance'!I41/'A11.Gov Finance'!I40*100-100</f>
        <v>12.584396552424579</v>
      </c>
      <c r="J40" s="168">
        <f>'A11.Gov Finance'!J41/'A11.Gov Finance'!J40*100-100</f>
        <v>36.910556218950575</v>
      </c>
      <c r="K40" s="167">
        <f>'A11.Gov Finance'!K41/'A11.Gov Finance'!K40*100-100</f>
        <v>62.425137508076745</v>
      </c>
      <c r="L40" s="159"/>
      <c r="M40" s="159"/>
    </row>
    <row r="41" spans="1:13" ht="21.75" customHeight="1">
      <c r="A41" s="158" t="s">
        <v>251</v>
      </c>
      <c r="B41" s="157" t="s">
        <v>250</v>
      </c>
      <c r="C41" s="168">
        <f>'A11.Gov Finance'!C42/'A11.Gov Finance'!C41*100-100</f>
        <v>12.631555784657039</v>
      </c>
      <c r="D41" s="168">
        <f>'A11.Gov Finance'!D42/'A11.Gov Finance'!D41*100-100</f>
        <v>16.830290984873301</v>
      </c>
      <c r="E41" s="168">
        <f>'A11.Gov Finance'!E42/'A11.Gov Finance'!E41*100-100</f>
        <v>16.224697825017813</v>
      </c>
      <c r="F41" s="168">
        <f>'A11.Gov Finance'!F42/'A11.Gov Finance'!F41*100-100</f>
        <v>13.737342528338473</v>
      </c>
      <c r="G41" s="168">
        <f>'A11.Gov Finance'!G42/'A11.Gov Finance'!G41*100-100</f>
        <v>11.043985105205877</v>
      </c>
      <c r="H41" s="168">
        <f>'A11.Gov Finance'!H42/'A11.Gov Finance'!H41*100-100</f>
        <v>19.136124499237567</v>
      </c>
      <c r="I41" s="168">
        <f>'A11.Gov Finance'!I42/'A11.Gov Finance'!I41*100-100</f>
        <v>7.593281597293938</v>
      </c>
      <c r="J41" s="168">
        <f>'A11.Gov Finance'!J42/'A11.Gov Finance'!J41*100-100</f>
        <v>16.533122301188058</v>
      </c>
      <c r="K41" s="167">
        <f>'A11.Gov Finance'!K42/'A11.Gov Finance'!K41*100-100</f>
        <v>42.126679815471022</v>
      </c>
      <c r="L41" s="143"/>
      <c r="M41" s="143"/>
    </row>
    <row r="42" spans="1:13" ht="21.75" customHeight="1">
      <c r="A42" s="158" t="s">
        <v>249</v>
      </c>
      <c r="B42" s="157" t="s">
        <v>248</v>
      </c>
      <c r="C42" s="168">
        <f>'A11.Gov Finance'!C43/'A11.Gov Finance'!C42*100-100</f>
        <v>15.840814608039238</v>
      </c>
      <c r="D42" s="168">
        <f>'A11.Gov Finance'!D43/'A11.Gov Finance'!D42*100-100</f>
        <v>8.5849040437878159</v>
      </c>
      <c r="E42" s="168">
        <f>'A11.Gov Finance'!E43/'A11.Gov Finance'!E42*100-100</f>
        <v>17.029434816869511</v>
      </c>
      <c r="F42" s="168">
        <f>'A11.Gov Finance'!F43/'A11.Gov Finance'!F42*100-100</f>
        <v>14.83055210940627</v>
      </c>
      <c r="G42" s="168">
        <f>'A11.Gov Finance'!G43/'A11.Gov Finance'!G42*100-100</f>
        <v>22.391307565955685</v>
      </c>
      <c r="H42" s="168">
        <f>'A11.Gov Finance'!H43/'A11.Gov Finance'!H42*100-100</f>
        <v>-11.131648029919134</v>
      </c>
      <c r="I42" s="168">
        <f>'A11.Gov Finance'!I43/'A11.Gov Finance'!I42*100-100</f>
        <v>-8.2193231726277958</v>
      </c>
      <c r="J42" s="168">
        <f>'A11.Gov Finance'!J43/'A11.Gov Finance'!J42*100-100</f>
        <v>-10.525278544708456</v>
      </c>
      <c r="K42" s="167">
        <f>'A11.Gov Finance'!K43/'A11.Gov Finance'!K42*100-100</f>
        <v>-14.340851131138976</v>
      </c>
      <c r="L42" s="143"/>
      <c r="M42" s="143"/>
    </row>
    <row r="43" spans="1:13" ht="21.75" customHeight="1">
      <c r="A43" s="153" t="s">
        <v>247</v>
      </c>
      <c r="B43" s="152" t="s">
        <v>246</v>
      </c>
      <c r="C43" s="168">
        <f>'A11.Gov Finance'!C44/'A11.Gov Finance'!C43*100-100</f>
        <v>1.6411175902085517</v>
      </c>
      <c r="D43" s="168">
        <f>'A11.Gov Finance'!D44/'A11.Gov Finance'!D43*100-100</f>
        <v>6.2418043320936931</v>
      </c>
      <c r="E43" s="168">
        <f>'A11.Gov Finance'!E44/'A11.Gov Finance'!E43*100-100</f>
        <v>27.680924615495698</v>
      </c>
      <c r="F43" s="168">
        <f>'A11.Gov Finance'!F44/'A11.Gov Finance'!F43*100-100</f>
        <v>5.7406654889517199</v>
      </c>
      <c r="G43" s="168">
        <f>'A11.Gov Finance'!G44/'A11.Gov Finance'!G43*100-100</f>
        <v>21.350638407324141</v>
      </c>
      <c r="H43" s="168">
        <f>'A11.Gov Finance'!H44/'A11.Gov Finance'!H43*100-100</f>
        <v>-13.674191559719972</v>
      </c>
      <c r="I43" s="168">
        <f>'A11.Gov Finance'!I44/'A11.Gov Finance'!I43*100-100</f>
        <v>7.9945163218284563</v>
      </c>
      <c r="J43" s="168">
        <f>'A11.Gov Finance'!J44/'A11.Gov Finance'!J43*100-100</f>
        <v>-9.0463185140493891</v>
      </c>
      <c r="K43" s="167">
        <f>'A11.Gov Finance'!K44/'A11.Gov Finance'!K43*100-100</f>
        <v>-47.711256520731638</v>
      </c>
    </row>
    <row r="44" spans="1:13" ht="21.75" customHeight="1">
      <c r="A44" s="153" t="s">
        <v>245</v>
      </c>
      <c r="B44" s="152" t="s">
        <v>244</v>
      </c>
      <c r="C44" s="168">
        <f>'A11.Gov Finance'!C45/'A11.Gov Finance'!C44*100-100</f>
        <v>22.66115699393383</v>
      </c>
      <c r="D44" s="168">
        <f>'A11.Gov Finance'!D45/'A11.Gov Finance'!D44*100-100</f>
        <v>22.155038355044113</v>
      </c>
      <c r="E44" s="168">
        <f>'A11.Gov Finance'!E45/'A11.Gov Finance'!E44*100-100</f>
        <v>14.565399113885348</v>
      </c>
      <c r="F44" s="168">
        <f>'A11.Gov Finance'!F45/'A11.Gov Finance'!F44*100-100</f>
        <v>21.306798398163053</v>
      </c>
      <c r="G44" s="168">
        <f>'A11.Gov Finance'!G45/'A11.Gov Finance'!G44*100-100</f>
        <v>22.480551784732029</v>
      </c>
      <c r="H44" s="168">
        <f>'A11.Gov Finance'!H45/'A11.Gov Finance'!H44*100-100</f>
        <v>19.801304605574742</v>
      </c>
      <c r="I44" s="168">
        <f>'A11.Gov Finance'!I45/'A11.Gov Finance'!I44*100-100</f>
        <v>50.377304578201716</v>
      </c>
      <c r="J44" s="168">
        <f>'A11.Gov Finance'!J45/'A11.Gov Finance'!J44*100-100</f>
        <v>27.55503172053848</v>
      </c>
      <c r="K44" s="167">
        <f>'A11.Gov Finance'!K45/'A11.Gov Finance'!K44*100-100</f>
        <v>4.9364446665166639</v>
      </c>
    </row>
    <row r="45" spans="1:13" ht="21.75" customHeight="1">
      <c r="A45" s="153" t="s">
        <v>243</v>
      </c>
      <c r="B45" s="152" t="s">
        <v>242</v>
      </c>
      <c r="C45" s="168">
        <f>'A11.Gov Finance'!C46/'A11.Gov Finance'!C45*100-100</f>
        <v>11.776784665472135</v>
      </c>
      <c r="D45" s="168">
        <f>'A11.Gov Finance'!D46/'A11.Gov Finance'!D45*100-100</f>
        <v>33.076049625332473</v>
      </c>
      <c r="E45" s="168">
        <f>'A11.Gov Finance'!E46/'A11.Gov Finance'!E45*100-100</f>
        <v>59.361319104430635</v>
      </c>
      <c r="F45" s="168">
        <f>'A11.Gov Finance'!F46/'A11.Gov Finance'!F45*100-100</f>
        <v>22.132446420139601</v>
      </c>
      <c r="G45" s="168">
        <f>'A11.Gov Finance'!G46/'A11.Gov Finance'!G45*100-100</f>
        <v>13.302798275755421</v>
      </c>
      <c r="H45" s="168">
        <f>'A11.Gov Finance'!H46/'A11.Gov Finance'!H45*100-100</f>
        <v>-9.5519105138383225</v>
      </c>
      <c r="I45" s="168">
        <f>'A11.Gov Finance'!I46/'A11.Gov Finance'!I45*100-100</f>
        <v>41.849704077905074</v>
      </c>
      <c r="J45" s="168">
        <f>'A11.Gov Finance'!J46/'A11.Gov Finance'!J45*100-100</f>
        <v>5.8151678166869374</v>
      </c>
      <c r="K45" s="167">
        <f>'A11.Gov Finance'!K46/'A11.Gov Finance'!K45*100-100</f>
        <v>112.01921943742389</v>
      </c>
    </row>
    <row r="46" spans="1:13" ht="21.75" customHeight="1">
      <c r="A46" s="153" t="s">
        <v>241</v>
      </c>
      <c r="B46" s="152" t="s">
        <v>240</v>
      </c>
      <c r="C46" s="168">
        <f>'A11.Gov Finance'!C47/'A11.Gov Finance'!C46*100-100</f>
        <v>9.3459580826078934</v>
      </c>
      <c r="D46" s="168">
        <f>'A11.Gov Finance'!D47/'A11.Gov Finance'!D46*100-100</f>
        <v>37.852326661927606</v>
      </c>
      <c r="E46" s="168">
        <f>'A11.Gov Finance'!E47/'A11.Gov Finance'!E46*100-100</f>
        <v>4.2469120027877949</v>
      </c>
      <c r="F46" s="168">
        <f>'A11.Gov Finance'!F47/'A11.Gov Finance'!F46*100-100</f>
        <v>13.116248396462197</v>
      </c>
      <c r="G46" s="168">
        <f>'A11.Gov Finance'!G47/'A11.Gov Finance'!G46*100-100</f>
        <v>17.819859264813147</v>
      </c>
      <c r="H46" s="168">
        <f>'A11.Gov Finance'!H47/'A11.Gov Finance'!H46*100-100</f>
        <v>3.5878737189453744</v>
      </c>
      <c r="I46" s="168">
        <f>'A11.Gov Finance'!I47/'A11.Gov Finance'!I46*100-100</f>
        <v>34.955521227294525</v>
      </c>
      <c r="J46" s="168">
        <f>'A11.Gov Finance'!J47/'A11.Gov Finance'!J46*100-100</f>
        <v>16.1590814269059</v>
      </c>
      <c r="K46" s="167">
        <f>'A11.Gov Finance'!K47/'A11.Gov Finance'!K46*100-100</f>
        <v>107.17378510520473</v>
      </c>
    </row>
    <row r="47" spans="1:13" ht="21.75" customHeight="1">
      <c r="A47" s="153" t="s">
        <v>58</v>
      </c>
      <c r="B47" s="152" t="s">
        <v>239</v>
      </c>
      <c r="C47" s="168">
        <f>'A11.Gov Finance'!C48/'A11.Gov Finance'!C47*100-100</f>
        <v>39.793192160604264</v>
      </c>
      <c r="D47" s="168">
        <f>'A11.Gov Finance'!D48/'A11.Gov Finance'!D47*100-100</f>
        <v>70.615992113799706</v>
      </c>
      <c r="E47" s="168">
        <f>'A11.Gov Finance'!E48/'A11.Gov Finance'!E47*100-100</f>
        <v>2.0323968278526081</v>
      </c>
      <c r="F47" s="168">
        <f>'A11.Gov Finance'!F48/'A11.Gov Finance'!F47*100-100</f>
        <v>39.301618214562012</v>
      </c>
      <c r="G47" s="168">
        <f>'A11.Gov Finance'!G48/'A11.Gov Finance'!G47*100-100</f>
        <v>26.246544164497081</v>
      </c>
      <c r="H47" s="168">
        <f>'A11.Gov Finance'!H48/'A11.Gov Finance'!H47*100-100</f>
        <v>-19.248593116191842</v>
      </c>
      <c r="I47" s="168">
        <f>'A11.Gov Finance'!I48/'A11.Gov Finance'!I47*100-100</f>
        <v>68.368979313598544</v>
      </c>
      <c r="J47" s="168">
        <f>'A11.Gov Finance'!J48/'A11.Gov Finance'!J47*100-100</f>
        <v>21.54798686218551</v>
      </c>
      <c r="K47" s="167">
        <f>'A11.Gov Finance'!K48/'A11.Gov Finance'!K47*100-100</f>
        <v>0.64162701440162095</v>
      </c>
    </row>
    <row r="48" spans="1:13" ht="21.75" customHeight="1">
      <c r="A48" s="153" t="s">
        <v>238</v>
      </c>
      <c r="B48" s="152" t="s">
        <v>237</v>
      </c>
      <c r="C48" s="168">
        <f>'A11.Gov Finance'!C49/'A11.Gov Finance'!C48*100-100</f>
        <v>34.381099788416947</v>
      </c>
      <c r="D48" s="168">
        <f>'A11.Gov Finance'!D49/'A11.Gov Finance'!D48*100-100</f>
        <v>29.683582324068965</v>
      </c>
      <c r="E48" s="168">
        <f>'A11.Gov Finance'!E49/'A11.Gov Finance'!E48*100-100</f>
        <v>8.8850545214290975</v>
      </c>
      <c r="F48" s="168">
        <f>'A11.Gov Finance'!F49/'A11.Gov Finance'!F48*100-100</f>
        <v>29.863680626663296</v>
      </c>
      <c r="G48" s="168">
        <f>'A11.Gov Finance'!G49/'A11.Gov Finance'!G48*100-100</f>
        <v>18.628887646456278</v>
      </c>
      <c r="H48" s="168">
        <f>'A11.Gov Finance'!H49/'A11.Gov Finance'!H48*100-100</f>
        <v>23.131437447349541</v>
      </c>
      <c r="I48" s="168">
        <f>'A11.Gov Finance'!I49/'A11.Gov Finance'!I48*100-100</f>
        <v>58.986261699963791</v>
      </c>
      <c r="J48" s="168">
        <f>'A11.Gov Finance'!J49/'A11.Gov Finance'!J48*100-100</f>
        <v>46.257114045981268</v>
      </c>
      <c r="K48" s="167">
        <f>'A11.Gov Finance'!K49/'A11.Gov Finance'!K48*100-100</f>
        <v>63.860843105491739</v>
      </c>
    </row>
    <row r="49" spans="1:11" ht="21.75" customHeight="1">
      <c r="A49" s="153" t="s">
        <v>59</v>
      </c>
      <c r="B49" s="152" t="s">
        <v>236</v>
      </c>
      <c r="C49" s="168">
        <f>'A11.Gov Finance'!C50/'A11.Gov Finance'!C49*100-100</f>
        <v>2.7977402271366856</v>
      </c>
      <c r="D49" s="168">
        <f>'A11.Gov Finance'!D50/'A11.Gov Finance'!D49*100-100</f>
        <v>-10.768276596271264</v>
      </c>
      <c r="E49" s="168">
        <f>'A11.Gov Finance'!E50/'A11.Gov Finance'!E49*100-100</f>
        <v>27.439475923260659</v>
      </c>
      <c r="F49" s="168">
        <f>'A11.Gov Finance'!F50/'A11.Gov Finance'!F49*100-100</f>
        <v>2.1316682116536896</v>
      </c>
      <c r="G49" s="168">
        <f>'A11.Gov Finance'!G50/'A11.Gov Finance'!G49*100-100</f>
        <v>15.541704232840942</v>
      </c>
      <c r="H49" s="168">
        <f>'A11.Gov Finance'!H50/'A11.Gov Finance'!H49*100-100</f>
        <v>-41.761299330852744</v>
      </c>
      <c r="I49" s="168">
        <f>'A11.Gov Finance'!I50/'A11.Gov Finance'!I49*100-100</f>
        <v>34.846426484316311</v>
      </c>
      <c r="J49" s="168">
        <f>'A11.Gov Finance'!J50/'A11.Gov Finance'!J49*100-100</f>
        <v>11.949549757737302</v>
      </c>
      <c r="K49" s="167">
        <f>'A11.Gov Finance'!K50/'A11.Gov Finance'!K49*100-100</f>
        <v>-33.415267193502757</v>
      </c>
    </row>
    <row r="50" spans="1:11" ht="21.75" customHeight="1">
      <c r="A50" s="153" t="s">
        <v>60</v>
      </c>
      <c r="B50" s="152" t="s">
        <v>235</v>
      </c>
      <c r="C50" s="168">
        <f>'A11.Gov Finance'!C51/'A11.Gov Finance'!C50*100-100</f>
        <v>9.4740553554239852</v>
      </c>
      <c r="D50" s="168">
        <f>'A11.Gov Finance'!D51/'A11.Gov Finance'!D50*100-100</f>
        <v>-21.701381630012946</v>
      </c>
      <c r="E50" s="168">
        <f>'A11.Gov Finance'!E51/'A11.Gov Finance'!E50*100-100</f>
        <v>-22.675813401365446</v>
      </c>
      <c r="F50" s="168">
        <f>'A11.Gov Finance'!F51/'A11.Gov Finance'!F50*100-100</f>
        <v>-1.7221736886549053</v>
      </c>
      <c r="G50" s="168">
        <f>'A11.Gov Finance'!G51/'A11.Gov Finance'!G50*100-100</f>
        <v>0.19657912309705239</v>
      </c>
      <c r="H50" s="168">
        <f>'A11.Gov Finance'!H51/'A11.Gov Finance'!H50*100-100</f>
        <v>3.5814260198176981</v>
      </c>
      <c r="I50" s="168">
        <f>'A11.Gov Finance'!I51/'A11.Gov Finance'!I50*100-100</f>
        <v>-6.2140746547669323</v>
      </c>
      <c r="J50" s="168">
        <f>'A11.Gov Finance'!J51/'A11.Gov Finance'!J50*100-100</f>
        <v>-4.6910054375872647</v>
      </c>
      <c r="K50" s="167">
        <f>'A11.Gov Finance'!K51/'A11.Gov Finance'!K50*100-100</f>
        <v>101.94882861945177</v>
      </c>
    </row>
    <row r="51" spans="1:11" ht="21.75" customHeight="1">
      <c r="A51" s="153" t="s">
        <v>61</v>
      </c>
      <c r="B51" s="152" t="s">
        <v>234</v>
      </c>
      <c r="C51" s="168">
        <f>'A11.Gov Finance'!C52/'A11.Gov Finance'!C51*100-100</f>
        <v>7.895777003292423</v>
      </c>
      <c r="D51" s="168">
        <f>'A11.Gov Finance'!D52/'A11.Gov Finance'!D51*100-100</f>
        <v>20.987617115566721</v>
      </c>
      <c r="E51" s="168">
        <f>'A11.Gov Finance'!E52/'A11.Gov Finance'!E51*100-100</f>
        <v>3.1560216315978664</v>
      </c>
      <c r="F51" s="168">
        <f>'A11.Gov Finance'!F52/'A11.Gov Finance'!F51*100-100</f>
        <v>9.6526807443117377</v>
      </c>
      <c r="G51" s="168">
        <f>'A11.Gov Finance'!G52/'A11.Gov Finance'!G51*100-100</f>
        <v>16.045987668078169</v>
      </c>
      <c r="H51" s="168">
        <f>'A11.Gov Finance'!H52/'A11.Gov Finance'!H51*100-100</f>
        <v>53.80794981196351</v>
      </c>
      <c r="I51" s="168">
        <f>'A11.Gov Finance'!I52/'A11.Gov Finance'!I51*100-100</f>
        <v>48.270248165570621</v>
      </c>
      <c r="J51" s="168">
        <f>'A11.Gov Finance'!J52/'A11.Gov Finance'!J51*100-100</f>
        <v>49.206021257784329</v>
      </c>
      <c r="K51" s="167">
        <f>'A11.Gov Finance'!K52/'A11.Gov Finance'!K51*100-100</f>
        <v>15.08288639387365</v>
      </c>
    </row>
    <row r="52" spans="1:11" ht="21.75" customHeight="1">
      <c r="A52" s="153" t="s">
        <v>150</v>
      </c>
      <c r="B52" s="152" t="s">
        <v>224</v>
      </c>
      <c r="C52" s="168">
        <f>'A11.Gov Finance'!C53/'A11.Gov Finance'!C52*100-100</f>
        <v>12.774437487865114</v>
      </c>
      <c r="D52" s="168">
        <f>'A11.Gov Finance'!D53/'A11.Gov Finance'!D52*100-100</f>
        <v>-5.5162188133777761</v>
      </c>
      <c r="E52" s="168">
        <f>'A11.Gov Finance'!E53/'A11.Gov Finance'!E52*100-100</f>
        <v>14.675233057014083</v>
      </c>
      <c r="F52" s="168">
        <f>'A11.Gov Finance'!F53/'A11.Gov Finance'!F52*100-100</f>
        <v>9.4699651367621414</v>
      </c>
      <c r="G52" s="168">
        <f>'A11.Gov Finance'!G53/'A11.Gov Finance'!G52*100-100</f>
        <v>14.087654999531907</v>
      </c>
      <c r="H52" s="168">
        <f>'A11.Gov Finance'!H53/'A11.Gov Finance'!H52*100-100</f>
        <v>-24.651740338912447</v>
      </c>
      <c r="I52" s="168">
        <f>'A11.Gov Finance'!I53/'A11.Gov Finance'!I52*100-100</f>
        <v>-24.431939736869197</v>
      </c>
      <c r="J52" s="168">
        <f>'A11.Gov Finance'!J53/'A11.Gov Finance'!J52*100-100</f>
        <v>-24.470227704202259</v>
      </c>
      <c r="K52" s="167">
        <f>'A11.Gov Finance'!K53/'A11.Gov Finance'!K52*100-100</f>
        <v>3.8551339285714192</v>
      </c>
    </row>
    <row r="53" spans="1:11" ht="21.75" customHeight="1">
      <c r="A53" s="153" t="s">
        <v>388</v>
      </c>
      <c r="B53" s="169" t="s">
        <v>498</v>
      </c>
      <c r="C53" s="168">
        <f>'A11.Gov Finance'!C54/'A11.Gov Finance'!C53*100-100</f>
        <v>3.8970182647942551</v>
      </c>
      <c r="D53" s="168">
        <f>'A11.Gov Finance'!D54/'A11.Gov Finance'!D53*100-100</f>
        <v>8.5155841693145078</v>
      </c>
      <c r="E53" s="168">
        <f>'A11.Gov Finance'!E54/'A11.Gov Finance'!E53*100-100</f>
        <v>39.954112324425864</v>
      </c>
      <c r="F53" s="168">
        <f>'A11.Gov Finance'!F54/'A11.Gov Finance'!F53*100-100</f>
        <v>8.498170382796701</v>
      </c>
      <c r="G53" s="168">
        <f>'A11.Gov Finance'!G54/'A11.Gov Finance'!G53*100-100</f>
        <v>-9.264940429510844</v>
      </c>
      <c r="H53" s="168">
        <f>'A11.Gov Finance'!H54/'A11.Gov Finance'!H53*100-100</f>
        <v>-14.937009105758477</v>
      </c>
      <c r="I53" s="168">
        <f>'A11.Gov Finance'!I54/'A11.Gov Finance'!I53*100-100</f>
        <v>-8.2893117949157471</v>
      </c>
      <c r="J53" s="168">
        <f>'A11.Gov Finance'!J54/'A11.Gov Finance'!J53*100-100</f>
        <v>-9.4445185505023659</v>
      </c>
      <c r="K53" s="167">
        <f>'A11.Gov Finance'!K54/'A11.Gov Finance'!K53*100-100</f>
        <v>10.597737662566558</v>
      </c>
    </row>
    <row r="54" spans="1:11" ht="21.75" customHeight="1" thickBot="1">
      <c r="A54" s="153" t="s">
        <v>387</v>
      </c>
      <c r="B54" s="169" t="s">
        <v>497</v>
      </c>
      <c r="C54" s="168">
        <f>'A11.Gov Finance'!C55/'A11.Gov Finance'!C54*100-100</f>
        <v>-4.0206369589837436</v>
      </c>
      <c r="D54" s="168">
        <f>'A11.Gov Finance'!D55/'A11.Gov Finance'!D54*100-100</f>
        <v>-18.275273500925735</v>
      </c>
      <c r="E54" s="168">
        <f>'A11.Gov Finance'!E55/'A11.Gov Finance'!E54*100-100</f>
        <v>35.572667159164638</v>
      </c>
      <c r="F54" s="168">
        <f>'A11.Gov Finance'!F55/'A11.Gov Finance'!F54*100-100</f>
        <v>-0.93623773531619747</v>
      </c>
      <c r="G54" s="168">
        <f>'A11.Gov Finance'!G55/'A11.Gov Finance'!G54*100-100</f>
        <v>7.133846685567363</v>
      </c>
      <c r="H54" s="168">
        <f>'A11.Gov Finance'!H55/'A11.Gov Finance'!H54*100-100</f>
        <v>-4.3810346117987109</v>
      </c>
      <c r="I54" s="168">
        <f>'A11.Gov Finance'!I55/'A11.Gov Finance'!I54*100-100</f>
        <v>3.1270649090605787</v>
      </c>
      <c r="J54" s="168">
        <f>'A11.Gov Finance'!J55/'A11.Gov Finance'!J54*100-100</f>
        <v>1.9014771659469147</v>
      </c>
      <c r="K54" s="167">
        <f>'A11.Gov Finance'!K55/'A11.Gov Finance'!K54*100-100</f>
        <v>-8.8881167369376755</v>
      </c>
    </row>
    <row r="55" spans="1:11" ht="35.25" customHeight="1" thickTop="1">
      <c r="A55" s="4295" t="s">
        <v>233</v>
      </c>
      <c r="B55" s="4295"/>
      <c r="C55" s="4295"/>
      <c r="D55" s="4295"/>
      <c r="E55" s="4295"/>
      <c r="F55" s="4295"/>
      <c r="G55" s="4295"/>
      <c r="H55" s="4295"/>
      <c r="I55" s="4295"/>
      <c r="J55" s="4295"/>
      <c r="K55" s="4295"/>
    </row>
    <row r="56" spans="1:11" ht="30.75" customHeight="1">
      <c r="A56" s="4296" t="s">
        <v>232</v>
      </c>
      <c r="B56" s="4296"/>
      <c r="C56" s="4296"/>
      <c r="D56" s="4296"/>
      <c r="E56" s="4296"/>
      <c r="F56" s="4296"/>
      <c r="G56" s="4296"/>
      <c r="H56" s="4296"/>
      <c r="I56" s="4296"/>
      <c r="J56" s="4296"/>
      <c r="K56" s="4296"/>
    </row>
    <row r="57" spans="1:11" s="142" customFormat="1" ht="18.75" customHeight="1">
      <c r="A57" s="4293" t="s">
        <v>496</v>
      </c>
      <c r="B57" s="4293"/>
      <c r="C57" s="4293"/>
      <c r="D57" s="4293"/>
      <c r="E57" s="4293"/>
      <c r="F57" s="4293"/>
      <c r="G57" s="4293"/>
      <c r="H57" s="4293"/>
      <c r="I57" s="4293"/>
      <c r="J57" s="4293"/>
      <c r="K57" s="4293"/>
    </row>
    <row r="58" spans="1:11" s="142" customFormat="1" ht="18.75" customHeight="1">
      <c r="A58" s="4293" t="s">
        <v>230</v>
      </c>
      <c r="B58" s="4293"/>
      <c r="C58" s="4293"/>
      <c r="D58" s="4293"/>
      <c r="E58" s="4293"/>
      <c r="F58" s="4293"/>
      <c r="G58" s="4293"/>
      <c r="H58" s="4293"/>
      <c r="I58" s="4293"/>
      <c r="J58" s="4293"/>
      <c r="K58" s="4293"/>
    </row>
    <row r="59" spans="1:11" s="141" customFormat="1">
      <c r="A59" s="4297" t="s">
        <v>229</v>
      </c>
      <c r="B59" s="4297"/>
      <c r="C59" s="4297"/>
      <c r="D59" s="4297"/>
      <c r="E59" s="4297"/>
      <c r="F59" s="4297"/>
      <c r="G59" s="4297"/>
      <c r="H59" s="4297"/>
      <c r="I59" s="4297"/>
      <c r="J59" s="4297"/>
      <c r="K59" s="4297"/>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2" activePane="bottomRight" state="frozen"/>
      <selection activeCell="O56" sqref="O56"/>
      <selection pane="topRight" activeCell="O56" sqref="O56"/>
      <selection pane="bottomLeft" activeCell="O56" sqref="O56"/>
      <selection pane="bottomRight" activeCell="M59" sqref="M59"/>
    </sheetView>
  </sheetViews>
  <sheetFormatPr defaultRowHeight="15.6"/>
  <cols>
    <col min="1" max="1" width="11.44140625" style="140" customWidth="1"/>
    <col min="2" max="2" width="11.109375" style="140" customWidth="1"/>
    <col min="3" max="10" width="10.88671875" style="138" customWidth="1"/>
    <col min="11" max="11" width="11.88671875" style="138" customWidth="1"/>
    <col min="12" max="12" width="6.5546875" style="138" customWidth="1"/>
    <col min="13" max="13" width="24.33203125" style="138" customWidth="1"/>
    <col min="14" max="14" width="9.109375" style="138" customWidth="1"/>
    <col min="15" max="15" width="9.88671875" style="138" hidden="1" customWidth="1"/>
    <col min="16" max="16" width="6.109375" style="138" customWidth="1"/>
    <col min="17" max="17" width="10" style="138" customWidth="1"/>
    <col min="18" max="251" width="9.109375" style="138"/>
    <col min="252" max="252" width="11.44140625" style="138" customWidth="1"/>
    <col min="253" max="253" width="11.109375" style="138" customWidth="1"/>
    <col min="254" max="262" width="10.88671875" style="138" customWidth="1"/>
    <col min="263" max="263" width="9.109375" style="138"/>
    <col min="264" max="264" width="5.88671875" style="138" bestFit="1" customWidth="1"/>
    <col min="265" max="265" width="9.109375" style="138"/>
    <col min="266" max="266" width="11.44140625" style="138" customWidth="1"/>
    <col min="267" max="267" width="11.109375" style="138" customWidth="1"/>
    <col min="268" max="268" width="14.6640625" style="138" bestFit="1" customWidth="1"/>
    <col min="269" max="269" width="13.6640625" style="138" bestFit="1" customWidth="1"/>
    <col min="270" max="507" width="9.109375" style="138"/>
    <col min="508" max="508" width="11.44140625" style="138" customWidth="1"/>
    <col min="509" max="509" width="11.109375" style="138" customWidth="1"/>
    <col min="510" max="518" width="10.88671875" style="138" customWidth="1"/>
    <col min="519" max="519" width="9.109375" style="138"/>
    <col min="520" max="520" width="5.88671875" style="138" bestFit="1" customWidth="1"/>
    <col min="521" max="521" width="9.109375" style="138"/>
    <col min="522" max="522" width="11.44140625" style="138" customWidth="1"/>
    <col min="523" max="523" width="11.109375" style="138" customWidth="1"/>
    <col min="524" max="524" width="14.6640625" style="138" bestFit="1" customWidth="1"/>
    <col min="525" max="525" width="13.6640625" style="138" bestFit="1" customWidth="1"/>
    <col min="526" max="763" width="9.109375" style="138"/>
    <col min="764" max="764" width="11.44140625" style="138" customWidth="1"/>
    <col min="765" max="765" width="11.109375" style="138" customWidth="1"/>
    <col min="766" max="774" width="10.88671875" style="138" customWidth="1"/>
    <col min="775" max="775" width="9.109375" style="138"/>
    <col min="776" max="776" width="5.88671875" style="138" bestFit="1" customWidth="1"/>
    <col min="777" max="777" width="9.109375" style="138"/>
    <col min="778" max="778" width="11.44140625" style="138" customWidth="1"/>
    <col min="779" max="779" width="11.109375" style="138" customWidth="1"/>
    <col min="780" max="780" width="14.6640625" style="138" bestFit="1" customWidth="1"/>
    <col min="781" max="781" width="13.6640625" style="138" bestFit="1" customWidth="1"/>
    <col min="782" max="1019" width="9.109375" style="138"/>
    <col min="1020" max="1020" width="11.44140625" style="138" customWidth="1"/>
    <col min="1021" max="1021" width="11.109375" style="138" customWidth="1"/>
    <col min="1022" max="1030" width="10.88671875" style="138" customWidth="1"/>
    <col min="1031" max="1031" width="9.109375" style="138"/>
    <col min="1032" max="1032" width="5.88671875" style="138" bestFit="1" customWidth="1"/>
    <col min="1033" max="1033" width="9.109375" style="138"/>
    <col min="1034" max="1034" width="11.44140625" style="138" customWidth="1"/>
    <col min="1035" max="1035" width="11.109375" style="138" customWidth="1"/>
    <col min="1036" max="1036" width="14.6640625" style="138" bestFit="1" customWidth="1"/>
    <col min="1037" max="1037" width="13.6640625" style="138" bestFit="1" customWidth="1"/>
    <col min="1038" max="1275" width="9.109375" style="138"/>
    <col min="1276" max="1276" width="11.44140625" style="138" customWidth="1"/>
    <col min="1277" max="1277" width="11.109375" style="138" customWidth="1"/>
    <col min="1278" max="1286" width="10.88671875" style="138" customWidth="1"/>
    <col min="1287" max="1287" width="9.109375" style="138"/>
    <col min="1288" max="1288" width="5.88671875" style="138" bestFit="1" customWidth="1"/>
    <col min="1289" max="1289" width="9.109375" style="138"/>
    <col min="1290" max="1290" width="11.44140625" style="138" customWidth="1"/>
    <col min="1291" max="1291" width="11.109375" style="138" customWidth="1"/>
    <col min="1292" max="1292" width="14.6640625" style="138" bestFit="1" customWidth="1"/>
    <col min="1293" max="1293" width="13.6640625" style="138" bestFit="1" customWidth="1"/>
    <col min="1294" max="1531" width="9.109375" style="138"/>
    <col min="1532" max="1532" width="11.44140625" style="138" customWidth="1"/>
    <col min="1533" max="1533" width="11.109375" style="138" customWidth="1"/>
    <col min="1534" max="1542" width="10.88671875" style="138" customWidth="1"/>
    <col min="1543" max="1543" width="9.109375" style="138"/>
    <col min="1544" max="1544" width="5.88671875" style="138" bestFit="1" customWidth="1"/>
    <col min="1545" max="1545" width="9.109375" style="138"/>
    <col min="1546" max="1546" width="11.44140625" style="138" customWidth="1"/>
    <col min="1547" max="1547" width="11.109375" style="138" customWidth="1"/>
    <col min="1548" max="1548" width="14.6640625" style="138" bestFit="1" customWidth="1"/>
    <col min="1549" max="1549" width="13.6640625" style="138" bestFit="1" customWidth="1"/>
    <col min="1550" max="1787" width="9.109375" style="138"/>
    <col min="1788" max="1788" width="11.44140625" style="138" customWidth="1"/>
    <col min="1789" max="1789" width="11.109375" style="138" customWidth="1"/>
    <col min="1790" max="1798" width="10.88671875" style="138" customWidth="1"/>
    <col min="1799" max="1799" width="9.109375" style="138"/>
    <col min="1800" max="1800" width="5.88671875" style="138" bestFit="1" customWidth="1"/>
    <col min="1801" max="1801" width="9.109375" style="138"/>
    <col min="1802" max="1802" width="11.44140625" style="138" customWidth="1"/>
    <col min="1803" max="1803" width="11.109375" style="138" customWidth="1"/>
    <col min="1804" max="1804" width="14.6640625" style="138" bestFit="1" customWidth="1"/>
    <col min="1805" max="1805" width="13.6640625" style="138" bestFit="1" customWidth="1"/>
    <col min="1806" max="2043" width="9.109375" style="138"/>
    <col min="2044" max="2044" width="11.44140625" style="138" customWidth="1"/>
    <col min="2045" max="2045" width="11.109375" style="138" customWidth="1"/>
    <col min="2046" max="2054" width="10.88671875" style="138" customWidth="1"/>
    <col min="2055" max="2055" width="9.109375" style="138"/>
    <col min="2056" max="2056" width="5.88671875" style="138" bestFit="1" customWidth="1"/>
    <col min="2057" max="2057" width="9.109375" style="138"/>
    <col min="2058" max="2058" width="11.44140625" style="138" customWidth="1"/>
    <col min="2059" max="2059" width="11.109375" style="138" customWidth="1"/>
    <col min="2060" max="2060" width="14.6640625" style="138" bestFit="1" customWidth="1"/>
    <col min="2061" max="2061" width="13.6640625" style="138" bestFit="1" customWidth="1"/>
    <col min="2062" max="2299" width="9.109375" style="138"/>
    <col min="2300" max="2300" width="11.44140625" style="138" customWidth="1"/>
    <col min="2301" max="2301" width="11.109375" style="138" customWidth="1"/>
    <col min="2302" max="2310" width="10.88671875" style="138" customWidth="1"/>
    <col min="2311" max="2311" width="9.109375" style="138"/>
    <col min="2312" max="2312" width="5.88671875" style="138" bestFit="1" customWidth="1"/>
    <col min="2313" max="2313" width="9.109375" style="138"/>
    <col min="2314" max="2314" width="11.44140625" style="138" customWidth="1"/>
    <col min="2315" max="2315" width="11.109375" style="138" customWidth="1"/>
    <col min="2316" max="2316" width="14.6640625" style="138" bestFit="1" customWidth="1"/>
    <col min="2317" max="2317" width="13.6640625" style="138" bestFit="1" customWidth="1"/>
    <col min="2318" max="2555" width="9.109375" style="138"/>
    <col min="2556" max="2556" width="11.44140625" style="138" customWidth="1"/>
    <col min="2557" max="2557" width="11.109375" style="138" customWidth="1"/>
    <col min="2558" max="2566" width="10.88671875" style="138" customWidth="1"/>
    <col min="2567" max="2567" width="9.109375" style="138"/>
    <col min="2568" max="2568" width="5.88671875" style="138" bestFit="1" customWidth="1"/>
    <col min="2569" max="2569" width="9.109375" style="138"/>
    <col min="2570" max="2570" width="11.44140625" style="138" customWidth="1"/>
    <col min="2571" max="2571" width="11.109375" style="138" customWidth="1"/>
    <col min="2572" max="2572" width="14.6640625" style="138" bestFit="1" customWidth="1"/>
    <col min="2573" max="2573" width="13.6640625" style="138" bestFit="1" customWidth="1"/>
    <col min="2574" max="2811" width="9.109375" style="138"/>
    <col min="2812" max="2812" width="11.44140625" style="138" customWidth="1"/>
    <col min="2813" max="2813" width="11.109375" style="138" customWidth="1"/>
    <col min="2814" max="2822" width="10.88671875" style="138" customWidth="1"/>
    <col min="2823" max="2823" width="9.109375" style="138"/>
    <col min="2824" max="2824" width="5.88671875" style="138" bestFit="1" customWidth="1"/>
    <col min="2825" max="2825" width="9.109375" style="138"/>
    <col min="2826" max="2826" width="11.44140625" style="138" customWidth="1"/>
    <col min="2827" max="2827" width="11.109375" style="138" customWidth="1"/>
    <col min="2828" max="2828" width="14.6640625" style="138" bestFit="1" customWidth="1"/>
    <col min="2829" max="2829" width="13.6640625" style="138" bestFit="1" customWidth="1"/>
    <col min="2830" max="3067" width="9.109375" style="138"/>
    <col min="3068" max="3068" width="11.44140625" style="138" customWidth="1"/>
    <col min="3069" max="3069" width="11.109375" style="138" customWidth="1"/>
    <col min="3070" max="3078" width="10.88671875" style="138" customWidth="1"/>
    <col min="3079" max="3079" width="9.109375" style="138"/>
    <col min="3080" max="3080" width="5.88671875" style="138" bestFit="1" customWidth="1"/>
    <col min="3081" max="3081" width="9.109375" style="138"/>
    <col min="3082" max="3082" width="11.44140625" style="138" customWidth="1"/>
    <col min="3083" max="3083" width="11.109375" style="138" customWidth="1"/>
    <col min="3084" max="3084" width="14.6640625" style="138" bestFit="1" customWidth="1"/>
    <col min="3085" max="3085" width="13.6640625" style="138" bestFit="1" customWidth="1"/>
    <col min="3086" max="3323" width="9.109375" style="138"/>
    <col min="3324" max="3324" width="11.44140625" style="138" customWidth="1"/>
    <col min="3325" max="3325" width="11.109375" style="138" customWidth="1"/>
    <col min="3326" max="3334" width="10.88671875" style="138" customWidth="1"/>
    <col min="3335" max="3335" width="9.109375" style="138"/>
    <col min="3336" max="3336" width="5.88671875" style="138" bestFit="1" customWidth="1"/>
    <col min="3337" max="3337" width="9.109375" style="138"/>
    <col min="3338" max="3338" width="11.44140625" style="138" customWidth="1"/>
    <col min="3339" max="3339" width="11.109375" style="138" customWidth="1"/>
    <col min="3340" max="3340" width="14.6640625" style="138" bestFit="1" customWidth="1"/>
    <col min="3341" max="3341" width="13.6640625" style="138" bestFit="1" customWidth="1"/>
    <col min="3342" max="3579" width="9.109375" style="138"/>
    <col min="3580" max="3580" width="11.44140625" style="138" customWidth="1"/>
    <col min="3581" max="3581" width="11.109375" style="138" customWidth="1"/>
    <col min="3582" max="3590" width="10.88671875" style="138" customWidth="1"/>
    <col min="3591" max="3591" width="9.109375" style="138"/>
    <col min="3592" max="3592" width="5.88671875" style="138" bestFit="1" customWidth="1"/>
    <col min="3593" max="3593" width="9.109375" style="138"/>
    <col min="3594" max="3594" width="11.44140625" style="138" customWidth="1"/>
    <col min="3595" max="3595" width="11.109375" style="138" customWidth="1"/>
    <col min="3596" max="3596" width="14.6640625" style="138" bestFit="1" customWidth="1"/>
    <col min="3597" max="3597" width="13.6640625" style="138" bestFit="1" customWidth="1"/>
    <col min="3598" max="3835" width="9.109375" style="138"/>
    <col min="3836" max="3836" width="11.44140625" style="138" customWidth="1"/>
    <col min="3837" max="3837" width="11.109375" style="138" customWidth="1"/>
    <col min="3838" max="3846" width="10.88671875" style="138" customWidth="1"/>
    <col min="3847" max="3847" width="9.109375" style="138"/>
    <col min="3848" max="3848" width="5.88671875" style="138" bestFit="1" customWidth="1"/>
    <col min="3849" max="3849" width="9.109375" style="138"/>
    <col min="3850" max="3850" width="11.44140625" style="138" customWidth="1"/>
    <col min="3851" max="3851" width="11.109375" style="138" customWidth="1"/>
    <col min="3852" max="3852" width="14.6640625" style="138" bestFit="1" customWidth="1"/>
    <col min="3853" max="3853" width="13.6640625" style="138" bestFit="1" customWidth="1"/>
    <col min="3854" max="4091" width="9.109375" style="138"/>
    <col min="4092" max="4092" width="11.44140625" style="138" customWidth="1"/>
    <col min="4093" max="4093" width="11.109375" style="138" customWidth="1"/>
    <col min="4094" max="4102" width="10.88671875" style="138" customWidth="1"/>
    <col min="4103" max="4103" width="9.109375" style="138"/>
    <col min="4104" max="4104" width="5.88671875" style="138" bestFit="1" customWidth="1"/>
    <col min="4105" max="4105" width="9.109375" style="138"/>
    <col min="4106" max="4106" width="11.44140625" style="138" customWidth="1"/>
    <col min="4107" max="4107" width="11.109375" style="138" customWidth="1"/>
    <col min="4108" max="4108" width="14.6640625" style="138" bestFit="1" customWidth="1"/>
    <col min="4109" max="4109" width="13.6640625" style="138" bestFit="1" customWidth="1"/>
    <col min="4110" max="4347" width="9.109375" style="138"/>
    <col min="4348" max="4348" width="11.44140625" style="138" customWidth="1"/>
    <col min="4349" max="4349" width="11.109375" style="138" customWidth="1"/>
    <col min="4350" max="4358" width="10.88671875" style="138" customWidth="1"/>
    <col min="4359" max="4359" width="9.109375" style="138"/>
    <col min="4360" max="4360" width="5.88671875" style="138" bestFit="1" customWidth="1"/>
    <col min="4361" max="4361" width="9.109375" style="138"/>
    <col min="4362" max="4362" width="11.44140625" style="138" customWidth="1"/>
    <col min="4363" max="4363" width="11.109375" style="138" customWidth="1"/>
    <col min="4364" max="4364" width="14.6640625" style="138" bestFit="1" customWidth="1"/>
    <col min="4365" max="4365" width="13.6640625" style="138" bestFit="1" customWidth="1"/>
    <col min="4366" max="4603" width="9.109375" style="138"/>
    <col min="4604" max="4604" width="11.44140625" style="138" customWidth="1"/>
    <col min="4605" max="4605" width="11.109375" style="138" customWidth="1"/>
    <col min="4606" max="4614" width="10.88671875" style="138" customWidth="1"/>
    <col min="4615" max="4615" width="9.109375" style="138"/>
    <col min="4616" max="4616" width="5.88671875" style="138" bestFit="1" customWidth="1"/>
    <col min="4617" max="4617" width="9.109375" style="138"/>
    <col min="4618" max="4618" width="11.44140625" style="138" customWidth="1"/>
    <col min="4619" max="4619" width="11.109375" style="138" customWidth="1"/>
    <col min="4620" max="4620" width="14.6640625" style="138" bestFit="1" customWidth="1"/>
    <col min="4621" max="4621" width="13.6640625" style="138" bestFit="1" customWidth="1"/>
    <col min="4622" max="4859" width="9.109375" style="138"/>
    <col min="4860" max="4860" width="11.44140625" style="138" customWidth="1"/>
    <col min="4861" max="4861" width="11.109375" style="138" customWidth="1"/>
    <col min="4862" max="4870" width="10.88671875" style="138" customWidth="1"/>
    <col min="4871" max="4871" width="9.109375" style="138"/>
    <col min="4872" max="4872" width="5.88671875" style="138" bestFit="1" customWidth="1"/>
    <col min="4873" max="4873" width="9.109375" style="138"/>
    <col min="4874" max="4874" width="11.44140625" style="138" customWidth="1"/>
    <col min="4875" max="4875" width="11.109375" style="138" customWidth="1"/>
    <col min="4876" max="4876" width="14.6640625" style="138" bestFit="1" customWidth="1"/>
    <col min="4877" max="4877" width="13.6640625" style="138" bestFit="1" customWidth="1"/>
    <col min="4878" max="5115" width="9.109375" style="138"/>
    <col min="5116" max="5116" width="11.44140625" style="138" customWidth="1"/>
    <col min="5117" max="5117" width="11.109375" style="138" customWidth="1"/>
    <col min="5118" max="5126" width="10.88671875" style="138" customWidth="1"/>
    <col min="5127" max="5127" width="9.109375" style="138"/>
    <col min="5128" max="5128" width="5.88671875" style="138" bestFit="1" customWidth="1"/>
    <col min="5129" max="5129" width="9.109375" style="138"/>
    <col min="5130" max="5130" width="11.44140625" style="138" customWidth="1"/>
    <col min="5131" max="5131" width="11.109375" style="138" customWidth="1"/>
    <col min="5132" max="5132" width="14.6640625" style="138" bestFit="1" customWidth="1"/>
    <col min="5133" max="5133" width="13.6640625" style="138" bestFit="1" customWidth="1"/>
    <col min="5134" max="5371" width="9.109375" style="138"/>
    <col min="5372" max="5372" width="11.44140625" style="138" customWidth="1"/>
    <col min="5373" max="5373" width="11.109375" style="138" customWidth="1"/>
    <col min="5374" max="5382" width="10.88671875" style="138" customWidth="1"/>
    <col min="5383" max="5383" width="9.109375" style="138"/>
    <col min="5384" max="5384" width="5.88671875" style="138" bestFit="1" customWidth="1"/>
    <col min="5385" max="5385" width="9.109375" style="138"/>
    <col min="5386" max="5386" width="11.44140625" style="138" customWidth="1"/>
    <col min="5387" max="5387" width="11.109375" style="138" customWidth="1"/>
    <col min="5388" max="5388" width="14.6640625" style="138" bestFit="1" customWidth="1"/>
    <col min="5389" max="5389" width="13.6640625" style="138" bestFit="1" customWidth="1"/>
    <col min="5390" max="5627" width="9.109375" style="138"/>
    <col min="5628" max="5628" width="11.44140625" style="138" customWidth="1"/>
    <col min="5629" max="5629" width="11.109375" style="138" customWidth="1"/>
    <col min="5630" max="5638" width="10.88671875" style="138" customWidth="1"/>
    <col min="5639" max="5639" width="9.109375" style="138"/>
    <col min="5640" max="5640" width="5.88671875" style="138" bestFit="1" customWidth="1"/>
    <col min="5641" max="5641" width="9.109375" style="138"/>
    <col min="5642" max="5642" width="11.44140625" style="138" customWidth="1"/>
    <col min="5643" max="5643" width="11.109375" style="138" customWidth="1"/>
    <col min="5644" max="5644" width="14.6640625" style="138" bestFit="1" customWidth="1"/>
    <col min="5645" max="5645" width="13.6640625" style="138" bestFit="1" customWidth="1"/>
    <col min="5646" max="5883" width="9.109375" style="138"/>
    <col min="5884" max="5884" width="11.44140625" style="138" customWidth="1"/>
    <col min="5885" max="5885" width="11.109375" style="138" customWidth="1"/>
    <col min="5886" max="5894" width="10.88671875" style="138" customWidth="1"/>
    <col min="5895" max="5895" width="9.109375" style="138"/>
    <col min="5896" max="5896" width="5.88671875" style="138" bestFit="1" customWidth="1"/>
    <col min="5897" max="5897" width="9.109375" style="138"/>
    <col min="5898" max="5898" width="11.44140625" style="138" customWidth="1"/>
    <col min="5899" max="5899" width="11.109375" style="138" customWidth="1"/>
    <col min="5900" max="5900" width="14.6640625" style="138" bestFit="1" customWidth="1"/>
    <col min="5901" max="5901" width="13.6640625" style="138" bestFit="1" customWidth="1"/>
    <col min="5902" max="6139" width="9.109375" style="138"/>
    <col min="6140" max="6140" width="11.44140625" style="138" customWidth="1"/>
    <col min="6141" max="6141" width="11.109375" style="138" customWidth="1"/>
    <col min="6142" max="6150" width="10.88671875" style="138" customWidth="1"/>
    <col min="6151" max="6151" width="9.109375" style="138"/>
    <col min="6152" max="6152" width="5.88671875" style="138" bestFit="1" customWidth="1"/>
    <col min="6153" max="6153" width="9.109375" style="138"/>
    <col min="6154" max="6154" width="11.44140625" style="138" customWidth="1"/>
    <col min="6155" max="6155" width="11.109375" style="138" customWidth="1"/>
    <col min="6156" max="6156" width="14.6640625" style="138" bestFit="1" customWidth="1"/>
    <col min="6157" max="6157" width="13.6640625" style="138" bestFit="1" customWidth="1"/>
    <col min="6158" max="6395" width="9.109375" style="138"/>
    <col min="6396" max="6396" width="11.44140625" style="138" customWidth="1"/>
    <col min="6397" max="6397" width="11.109375" style="138" customWidth="1"/>
    <col min="6398" max="6406" width="10.88671875" style="138" customWidth="1"/>
    <col min="6407" max="6407" width="9.109375" style="138"/>
    <col min="6408" max="6408" width="5.88671875" style="138" bestFit="1" customWidth="1"/>
    <col min="6409" max="6409" width="9.109375" style="138"/>
    <col min="6410" max="6410" width="11.44140625" style="138" customWidth="1"/>
    <col min="6411" max="6411" width="11.109375" style="138" customWidth="1"/>
    <col min="6412" max="6412" width="14.6640625" style="138" bestFit="1" customWidth="1"/>
    <col min="6413" max="6413" width="13.6640625" style="138" bestFit="1" customWidth="1"/>
    <col min="6414" max="6651" width="9.109375" style="138"/>
    <col min="6652" max="6652" width="11.44140625" style="138" customWidth="1"/>
    <col min="6653" max="6653" width="11.109375" style="138" customWidth="1"/>
    <col min="6654" max="6662" width="10.88671875" style="138" customWidth="1"/>
    <col min="6663" max="6663" width="9.109375" style="138"/>
    <col min="6664" max="6664" width="5.88671875" style="138" bestFit="1" customWidth="1"/>
    <col min="6665" max="6665" width="9.109375" style="138"/>
    <col min="6666" max="6666" width="11.44140625" style="138" customWidth="1"/>
    <col min="6667" max="6667" width="11.109375" style="138" customWidth="1"/>
    <col min="6668" max="6668" width="14.6640625" style="138" bestFit="1" customWidth="1"/>
    <col min="6669" max="6669" width="13.6640625" style="138" bestFit="1" customWidth="1"/>
    <col min="6670" max="6907" width="9.109375" style="138"/>
    <col min="6908" max="6908" width="11.44140625" style="138" customWidth="1"/>
    <col min="6909" max="6909" width="11.109375" style="138" customWidth="1"/>
    <col min="6910" max="6918" width="10.88671875" style="138" customWidth="1"/>
    <col min="6919" max="6919" width="9.109375" style="138"/>
    <col min="6920" max="6920" width="5.88671875" style="138" bestFit="1" customWidth="1"/>
    <col min="6921" max="6921" width="9.109375" style="138"/>
    <col min="6922" max="6922" width="11.44140625" style="138" customWidth="1"/>
    <col min="6923" max="6923" width="11.109375" style="138" customWidth="1"/>
    <col min="6924" max="6924" width="14.6640625" style="138" bestFit="1" customWidth="1"/>
    <col min="6925" max="6925" width="13.6640625" style="138" bestFit="1" customWidth="1"/>
    <col min="6926" max="7163" width="9.109375" style="138"/>
    <col min="7164" max="7164" width="11.44140625" style="138" customWidth="1"/>
    <col min="7165" max="7165" width="11.109375" style="138" customWidth="1"/>
    <col min="7166" max="7174" width="10.88671875" style="138" customWidth="1"/>
    <col min="7175" max="7175" width="9.109375" style="138"/>
    <col min="7176" max="7176" width="5.88671875" style="138" bestFit="1" customWidth="1"/>
    <col min="7177" max="7177" width="9.109375" style="138"/>
    <col min="7178" max="7178" width="11.44140625" style="138" customWidth="1"/>
    <col min="7179" max="7179" width="11.109375" style="138" customWidth="1"/>
    <col min="7180" max="7180" width="14.6640625" style="138" bestFit="1" customWidth="1"/>
    <col min="7181" max="7181" width="13.6640625" style="138" bestFit="1" customWidth="1"/>
    <col min="7182" max="7419" width="9.109375" style="138"/>
    <col min="7420" max="7420" width="11.44140625" style="138" customWidth="1"/>
    <col min="7421" max="7421" width="11.109375" style="138" customWidth="1"/>
    <col min="7422" max="7430" width="10.88671875" style="138" customWidth="1"/>
    <col min="7431" max="7431" width="9.109375" style="138"/>
    <col min="7432" max="7432" width="5.88671875" style="138" bestFit="1" customWidth="1"/>
    <col min="7433" max="7433" width="9.109375" style="138"/>
    <col min="7434" max="7434" width="11.44140625" style="138" customWidth="1"/>
    <col min="7435" max="7435" width="11.109375" style="138" customWidth="1"/>
    <col min="7436" max="7436" width="14.6640625" style="138" bestFit="1" customWidth="1"/>
    <col min="7437" max="7437" width="13.6640625" style="138" bestFit="1" customWidth="1"/>
    <col min="7438" max="7675" width="9.109375" style="138"/>
    <col min="7676" max="7676" width="11.44140625" style="138" customWidth="1"/>
    <col min="7677" max="7677" width="11.109375" style="138" customWidth="1"/>
    <col min="7678" max="7686" width="10.88671875" style="138" customWidth="1"/>
    <col min="7687" max="7687" width="9.109375" style="138"/>
    <col min="7688" max="7688" width="5.88671875" style="138" bestFit="1" customWidth="1"/>
    <col min="7689" max="7689" width="9.109375" style="138"/>
    <col min="7690" max="7690" width="11.44140625" style="138" customWidth="1"/>
    <col min="7691" max="7691" width="11.109375" style="138" customWidth="1"/>
    <col min="7692" max="7692" width="14.6640625" style="138" bestFit="1" customWidth="1"/>
    <col min="7693" max="7693" width="13.6640625" style="138" bestFit="1" customWidth="1"/>
    <col min="7694" max="7931" width="9.109375" style="138"/>
    <col min="7932" max="7932" width="11.44140625" style="138" customWidth="1"/>
    <col min="7933" max="7933" width="11.109375" style="138" customWidth="1"/>
    <col min="7934" max="7942" width="10.88671875" style="138" customWidth="1"/>
    <col min="7943" max="7943" width="9.109375" style="138"/>
    <col min="7944" max="7944" width="5.88671875" style="138" bestFit="1" customWidth="1"/>
    <col min="7945" max="7945" width="9.109375" style="138"/>
    <col min="7946" max="7946" width="11.44140625" style="138" customWidth="1"/>
    <col min="7947" max="7947" width="11.109375" style="138" customWidth="1"/>
    <col min="7948" max="7948" width="14.6640625" style="138" bestFit="1" customWidth="1"/>
    <col min="7949" max="7949" width="13.6640625" style="138" bestFit="1" customWidth="1"/>
    <col min="7950" max="8187" width="9.109375" style="138"/>
    <col min="8188" max="8188" width="11.44140625" style="138" customWidth="1"/>
    <col min="8189" max="8189" width="11.109375" style="138" customWidth="1"/>
    <col min="8190" max="8198" width="10.88671875" style="138" customWidth="1"/>
    <col min="8199" max="8199" width="9.109375" style="138"/>
    <col min="8200" max="8200" width="5.88671875" style="138" bestFit="1" customWidth="1"/>
    <col min="8201" max="8201" width="9.109375" style="138"/>
    <col min="8202" max="8202" width="11.44140625" style="138" customWidth="1"/>
    <col min="8203" max="8203" width="11.109375" style="138" customWidth="1"/>
    <col min="8204" max="8204" width="14.6640625" style="138" bestFit="1" customWidth="1"/>
    <col min="8205" max="8205" width="13.6640625" style="138" bestFit="1" customWidth="1"/>
    <col min="8206" max="8443" width="9.109375" style="138"/>
    <col min="8444" max="8444" width="11.44140625" style="138" customWidth="1"/>
    <col min="8445" max="8445" width="11.109375" style="138" customWidth="1"/>
    <col min="8446" max="8454" width="10.88671875" style="138" customWidth="1"/>
    <col min="8455" max="8455" width="9.109375" style="138"/>
    <col min="8456" max="8456" width="5.88671875" style="138" bestFit="1" customWidth="1"/>
    <col min="8457" max="8457" width="9.109375" style="138"/>
    <col min="8458" max="8458" width="11.44140625" style="138" customWidth="1"/>
    <col min="8459" max="8459" width="11.109375" style="138" customWidth="1"/>
    <col min="8460" max="8460" width="14.6640625" style="138" bestFit="1" customWidth="1"/>
    <col min="8461" max="8461" width="13.6640625" style="138" bestFit="1" customWidth="1"/>
    <col min="8462" max="8699" width="9.109375" style="138"/>
    <col min="8700" max="8700" width="11.44140625" style="138" customWidth="1"/>
    <col min="8701" max="8701" width="11.109375" style="138" customWidth="1"/>
    <col min="8702" max="8710" width="10.88671875" style="138" customWidth="1"/>
    <col min="8711" max="8711" width="9.109375" style="138"/>
    <col min="8712" max="8712" width="5.88671875" style="138" bestFit="1" customWidth="1"/>
    <col min="8713" max="8713" width="9.109375" style="138"/>
    <col min="8714" max="8714" width="11.44140625" style="138" customWidth="1"/>
    <col min="8715" max="8715" width="11.109375" style="138" customWidth="1"/>
    <col min="8716" max="8716" width="14.6640625" style="138" bestFit="1" customWidth="1"/>
    <col min="8717" max="8717" width="13.6640625" style="138" bestFit="1" customWidth="1"/>
    <col min="8718" max="8955" width="9.109375" style="138"/>
    <col min="8956" max="8956" width="11.44140625" style="138" customWidth="1"/>
    <col min="8957" max="8957" width="11.109375" style="138" customWidth="1"/>
    <col min="8958" max="8966" width="10.88671875" style="138" customWidth="1"/>
    <col min="8967" max="8967" width="9.109375" style="138"/>
    <col min="8968" max="8968" width="5.88671875" style="138" bestFit="1" customWidth="1"/>
    <col min="8969" max="8969" width="9.109375" style="138"/>
    <col min="8970" max="8970" width="11.44140625" style="138" customWidth="1"/>
    <col min="8971" max="8971" width="11.109375" style="138" customWidth="1"/>
    <col min="8972" max="8972" width="14.6640625" style="138" bestFit="1" customWidth="1"/>
    <col min="8973" max="8973" width="13.6640625" style="138" bestFit="1" customWidth="1"/>
    <col min="8974" max="9211" width="9.109375" style="138"/>
    <col min="9212" max="9212" width="11.44140625" style="138" customWidth="1"/>
    <col min="9213" max="9213" width="11.109375" style="138" customWidth="1"/>
    <col min="9214" max="9222" width="10.88671875" style="138" customWidth="1"/>
    <col min="9223" max="9223" width="9.109375" style="138"/>
    <col min="9224" max="9224" width="5.88671875" style="138" bestFit="1" customWidth="1"/>
    <col min="9225" max="9225" width="9.109375" style="138"/>
    <col min="9226" max="9226" width="11.44140625" style="138" customWidth="1"/>
    <col min="9227" max="9227" width="11.109375" style="138" customWidth="1"/>
    <col min="9228" max="9228" width="14.6640625" style="138" bestFit="1" customWidth="1"/>
    <col min="9229" max="9229" width="13.6640625" style="138" bestFit="1" customWidth="1"/>
    <col min="9230" max="9467" width="9.109375" style="138"/>
    <col min="9468" max="9468" width="11.44140625" style="138" customWidth="1"/>
    <col min="9469" max="9469" width="11.109375" style="138" customWidth="1"/>
    <col min="9470" max="9478" width="10.88671875" style="138" customWidth="1"/>
    <col min="9479" max="9479" width="9.109375" style="138"/>
    <col min="9480" max="9480" width="5.88671875" style="138" bestFit="1" customWidth="1"/>
    <col min="9481" max="9481" width="9.109375" style="138"/>
    <col min="9482" max="9482" width="11.44140625" style="138" customWidth="1"/>
    <col min="9483" max="9483" width="11.109375" style="138" customWidth="1"/>
    <col min="9484" max="9484" width="14.6640625" style="138" bestFit="1" customWidth="1"/>
    <col min="9485" max="9485" width="13.6640625" style="138" bestFit="1" customWidth="1"/>
    <col min="9486" max="9723" width="9.109375" style="138"/>
    <col min="9724" max="9724" width="11.44140625" style="138" customWidth="1"/>
    <col min="9725" max="9725" width="11.109375" style="138" customWidth="1"/>
    <col min="9726" max="9734" width="10.88671875" style="138" customWidth="1"/>
    <col min="9735" max="9735" width="9.109375" style="138"/>
    <col min="9736" max="9736" width="5.88671875" style="138" bestFit="1" customWidth="1"/>
    <col min="9737" max="9737" width="9.109375" style="138"/>
    <col min="9738" max="9738" width="11.44140625" style="138" customWidth="1"/>
    <col min="9739" max="9739" width="11.109375" style="138" customWidth="1"/>
    <col min="9740" max="9740" width="14.6640625" style="138" bestFit="1" customWidth="1"/>
    <col min="9741" max="9741" width="13.6640625" style="138" bestFit="1" customWidth="1"/>
    <col min="9742" max="9979" width="9.109375" style="138"/>
    <col min="9980" max="9980" width="11.44140625" style="138" customWidth="1"/>
    <col min="9981" max="9981" width="11.109375" style="138" customWidth="1"/>
    <col min="9982" max="9990" width="10.88671875" style="138" customWidth="1"/>
    <col min="9991" max="9991" width="9.109375" style="138"/>
    <col min="9992" max="9992" width="5.88671875" style="138" bestFit="1" customWidth="1"/>
    <col min="9993" max="9993" width="9.109375" style="138"/>
    <col min="9994" max="9994" width="11.44140625" style="138" customWidth="1"/>
    <col min="9995" max="9995" width="11.109375" style="138" customWidth="1"/>
    <col min="9996" max="9996" width="14.6640625" style="138" bestFit="1" customWidth="1"/>
    <col min="9997" max="9997" width="13.6640625" style="138" bestFit="1" customWidth="1"/>
    <col min="9998" max="10235" width="9.109375" style="138"/>
    <col min="10236" max="10236" width="11.44140625" style="138" customWidth="1"/>
    <col min="10237" max="10237" width="11.109375" style="138" customWidth="1"/>
    <col min="10238" max="10246" width="10.88671875" style="138" customWidth="1"/>
    <col min="10247" max="10247" width="9.109375" style="138"/>
    <col min="10248" max="10248" width="5.88671875" style="138" bestFit="1" customWidth="1"/>
    <col min="10249" max="10249" width="9.109375" style="138"/>
    <col min="10250" max="10250" width="11.44140625" style="138" customWidth="1"/>
    <col min="10251" max="10251" width="11.109375" style="138" customWidth="1"/>
    <col min="10252" max="10252" width="14.6640625" style="138" bestFit="1" customWidth="1"/>
    <col min="10253" max="10253" width="13.6640625" style="138" bestFit="1" customWidth="1"/>
    <col min="10254" max="10491" width="9.109375" style="138"/>
    <col min="10492" max="10492" width="11.44140625" style="138" customWidth="1"/>
    <col min="10493" max="10493" width="11.109375" style="138" customWidth="1"/>
    <col min="10494" max="10502" width="10.88671875" style="138" customWidth="1"/>
    <col min="10503" max="10503" width="9.109375" style="138"/>
    <col min="10504" max="10504" width="5.88671875" style="138" bestFit="1" customWidth="1"/>
    <col min="10505" max="10505" width="9.109375" style="138"/>
    <col min="10506" max="10506" width="11.44140625" style="138" customWidth="1"/>
    <col min="10507" max="10507" width="11.109375" style="138" customWidth="1"/>
    <col min="10508" max="10508" width="14.6640625" style="138" bestFit="1" customWidth="1"/>
    <col min="10509" max="10509" width="13.6640625" style="138" bestFit="1" customWidth="1"/>
    <col min="10510" max="10747" width="9.109375" style="138"/>
    <col min="10748" max="10748" width="11.44140625" style="138" customWidth="1"/>
    <col min="10749" max="10749" width="11.109375" style="138" customWidth="1"/>
    <col min="10750" max="10758" width="10.88671875" style="138" customWidth="1"/>
    <col min="10759" max="10759" width="9.109375" style="138"/>
    <col min="10760" max="10760" width="5.88671875" style="138" bestFit="1" customWidth="1"/>
    <col min="10761" max="10761" width="9.109375" style="138"/>
    <col min="10762" max="10762" width="11.44140625" style="138" customWidth="1"/>
    <col min="10763" max="10763" width="11.109375" style="138" customWidth="1"/>
    <col min="10764" max="10764" width="14.6640625" style="138" bestFit="1" customWidth="1"/>
    <col min="10765" max="10765" width="13.6640625" style="138" bestFit="1" customWidth="1"/>
    <col min="10766" max="11003" width="9.109375" style="138"/>
    <col min="11004" max="11004" width="11.44140625" style="138" customWidth="1"/>
    <col min="11005" max="11005" width="11.109375" style="138" customWidth="1"/>
    <col min="11006" max="11014" width="10.88671875" style="138" customWidth="1"/>
    <col min="11015" max="11015" width="9.109375" style="138"/>
    <col min="11016" max="11016" width="5.88671875" style="138" bestFit="1" customWidth="1"/>
    <col min="11017" max="11017" width="9.109375" style="138"/>
    <col min="11018" max="11018" width="11.44140625" style="138" customWidth="1"/>
    <col min="11019" max="11019" width="11.109375" style="138" customWidth="1"/>
    <col min="11020" max="11020" width="14.6640625" style="138" bestFit="1" customWidth="1"/>
    <col min="11021" max="11021" width="13.6640625" style="138" bestFit="1" customWidth="1"/>
    <col min="11022" max="11259" width="9.109375" style="138"/>
    <col min="11260" max="11260" width="11.44140625" style="138" customWidth="1"/>
    <col min="11261" max="11261" width="11.109375" style="138" customWidth="1"/>
    <col min="11262" max="11270" width="10.88671875" style="138" customWidth="1"/>
    <col min="11271" max="11271" width="9.109375" style="138"/>
    <col min="11272" max="11272" width="5.88671875" style="138" bestFit="1" customWidth="1"/>
    <col min="11273" max="11273" width="9.109375" style="138"/>
    <col min="11274" max="11274" width="11.44140625" style="138" customWidth="1"/>
    <col min="11275" max="11275" width="11.109375" style="138" customWidth="1"/>
    <col min="11276" max="11276" width="14.6640625" style="138" bestFit="1" customWidth="1"/>
    <col min="11277" max="11277" width="13.6640625" style="138" bestFit="1" customWidth="1"/>
    <col min="11278" max="11515" width="9.109375" style="138"/>
    <col min="11516" max="11516" width="11.44140625" style="138" customWidth="1"/>
    <col min="11517" max="11517" width="11.109375" style="138" customWidth="1"/>
    <col min="11518" max="11526" width="10.88671875" style="138" customWidth="1"/>
    <col min="11527" max="11527" width="9.109375" style="138"/>
    <col min="11528" max="11528" width="5.88671875" style="138" bestFit="1" customWidth="1"/>
    <col min="11529" max="11529" width="9.109375" style="138"/>
    <col min="11530" max="11530" width="11.44140625" style="138" customWidth="1"/>
    <col min="11531" max="11531" width="11.109375" style="138" customWidth="1"/>
    <col min="11532" max="11532" width="14.6640625" style="138" bestFit="1" customWidth="1"/>
    <col min="11533" max="11533" width="13.6640625" style="138" bestFit="1" customWidth="1"/>
    <col min="11534" max="11771" width="9.109375" style="138"/>
    <col min="11772" max="11772" width="11.44140625" style="138" customWidth="1"/>
    <col min="11773" max="11773" width="11.109375" style="138" customWidth="1"/>
    <col min="11774" max="11782" width="10.88671875" style="138" customWidth="1"/>
    <col min="11783" max="11783" width="9.109375" style="138"/>
    <col min="11784" max="11784" width="5.88671875" style="138" bestFit="1" customWidth="1"/>
    <col min="11785" max="11785" width="9.109375" style="138"/>
    <col min="11786" max="11786" width="11.44140625" style="138" customWidth="1"/>
    <col min="11787" max="11787" width="11.109375" style="138" customWidth="1"/>
    <col min="11788" max="11788" width="14.6640625" style="138" bestFit="1" customWidth="1"/>
    <col min="11789" max="11789" width="13.6640625" style="138" bestFit="1" customWidth="1"/>
    <col min="11790" max="12027" width="9.109375" style="138"/>
    <col min="12028" max="12028" width="11.44140625" style="138" customWidth="1"/>
    <col min="12029" max="12029" width="11.109375" style="138" customWidth="1"/>
    <col min="12030" max="12038" width="10.88671875" style="138" customWidth="1"/>
    <col min="12039" max="12039" width="9.109375" style="138"/>
    <col min="12040" max="12040" width="5.88671875" style="138" bestFit="1" customWidth="1"/>
    <col min="12041" max="12041" width="9.109375" style="138"/>
    <col min="12042" max="12042" width="11.44140625" style="138" customWidth="1"/>
    <col min="12043" max="12043" width="11.109375" style="138" customWidth="1"/>
    <col min="12044" max="12044" width="14.6640625" style="138" bestFit="1" customWidth="1"/>
    <col min="12045" max="12045" width="13.6640625" style="138" bestFit="1" customWidth="1"/>
    <col min="12046" max="12283" width="9.109375" style="138"/>
    <col min="12284" max="12284" width="11.44140625" style="138" customWidth="1"/>
    <col min="12285" max="12285" width="11.109375" style="138" customWidth="1"/>
    <col min="12286" max="12294" width="10.88671875" style="138" customWidth="1"/>
    <col min="12295" max="12295" width="9.109375" style="138"/>
    <col min="12296" max="12296" width="5.88671875" style="138" bestFit="1" customWidth="1"/>
    <col min="12297" max="12297" width="9.109375" style="138"/>
    <col min="12298" max="12298" width="11.44140625" style="138" customWidth="1"/>
    <col min="12299" max="12299" width="11.109375" style="138" customWidth="1"/>
    <col min="12300" max="12300" width="14.6640625" style="138" bestFit="1" customWidth="1"/>
    <col min="12301" max="12301" width="13.6640625" style="138" bestFit="1" customWidth="1"/>
    <col min="12302" max="12539" width="9.109375" style="138"/>
    <col min="12540" max="12540" width="11.44140625" style="138" customWidth="1"/>
    <col min="12541" max="12541" width="11.109375" style="138" customWidth="1"/>
    <col min="12542" max="12550" width="10.88671875" style="138" customWidth="1"/>
    <col min="12551" max="12551" width="9.109375" style="138"/>
    <col min="12552" max="12552" width="5.88671875" style="138" bestFit="1" customWidth="1"/>
    <col min="12553" max="12553" width="9.109375" style="138"/>
    <col min="12554" max="12554" width="11.44140625" style="138" customWidth="1"/>
    <col min="12555" max="12555" width="11.109375" style="138" customWidth="1"/>
    <col min="12556" max="12556" width="14.6640625" style="138" bestFit="1" customWidth="1"/>
    <col min="12557" max="12557" width="13.6640625" style="138" bestFit="1" customWidth="1"/>
    <col min="12558" max="12795" width="9.109375" style="138"/>
    <col min="12796" max="12796" width="11.44140625" style="138" customWidth="1"/>
    <col min="12797" max="12797" width="11.109375" style="138" customWidth="1"/>
    <col min="12798" max="12806" width="10.88671875" style="138" customWidth="1"/>
    <col min="12807" max="12807" width="9.109375" style="138"/>
    <col min="12808" max="12808" width="5.88671875" style="138" bestFit="1" customWidth="1"/>
    <col min="12809" max="12809" width="9.109375" style="138"/>
    <col min="12810" max="12810" width="11.44140625" style="138" customWidth="1"/>
    <col min="12811" max="12811" width="11.109375" style="138" customWidth="1"/>
    <col min="12812" max="12812" width="14.6640625" style="138" bestFit="1" customWidth="1"/>
    <col min="12813" max="12813" width="13.6640625" style="138" bestFit="1" customWidth="1"/>
    <col min="12814" max="13051" width="9.109375" style="138"/>
    <col min="13052" max="13052" width="11.44140625" style="138" customWidth="1"/>
    <col min="13053" max="13053" width="11.109375" style="138" customWidth="1"/>
    <col min="13054" max="13062" width="10.88671875" style="138" customWidth="1"/>
    <col min="13063" max="13063" width="9.109375" style="138"/>
    <col min="13064" max="13064" width="5.88671875" style="138" bestFit="1" customWidth="1"/>
    <col min="13065" max="13065" width="9.109375" style="138"/>
    <col min="13066" max="13066" width="11.44140625" style="138" customWidth="1"/>
    <col min="13067" max="13067" width="11.109375" style="138" customWidth="1"/>
    <col min="13068" max="13068" width="14.6640625" style="138" bestFit="1" customWidth="1"/>
    <col min="13069" max="13069" width="13.6640625" style="138" bestFit="1" customWidth="1"/>
    <col min="13070" max="13307" width="9.109375" style="138"/>
    <col min="13308" max="13308" width="11.44140625" style="138" customWidth="1"/>
    <col min="13309" max="13309" width="11.109375" style="138" customWidth="1"/>
    <col min="13310" max="13318" width="10.88671875" style="138" customWidth="1"/>
    <col min="13319" max="13319" width="9.109375" style="138"/>
    <col min="13320" max="13320" width="5.88671875" style="138" bestFit="1" customWidth="1"/>
    <col min="13321" max="13321" width="9.109375" style="138"/>
    <col min="13322" max="13322" width="11.44140625" style="138" customWidth="1"/>
    <col min="13323" max="13323" width="11.109375" style="138" customWidth="1"/>
    <col min="13324" max="13324" width="14.6640625" style="138" bestFit="1" customWidth="1"/>
    <col min="13325" max="13325" width="13.6640625" style="138" bestFit="1" customWidth="1"/>
    <col min="13326" max="13563" width="9.109375" style="138"/>
    <col min="13564" max="13564" width="11.44140625" style="138" customWidth="1"/>
    <col min="13565" max="13565" width="11.109375" style="138" customWidth="1"/>
    <col min="13566" max="13574" width="10.88671875" style="138" customWidth="1"/>
    <col min="13575" max="13575" width="9.109375" style="138"/>
    <col min="13576" max="13576" width="5.88671875" style="138" bestFit="1" customWidth="1"/>
    <col min="13577" max="13577" width="9.109375" style="138"/>
    <col min="13578" max="13578" width="11.44140625" style="138" customWidth="1"/>
    <col min="13579" max="13579" width="11.109375" style="138" customWidth="1"/>
    <col min="13580" max="13580" width="14.6640625" style="138" bestFit="1" customWidth="1"/>
    <col min="13581" max="13581" width="13.6640625" style="138" bestFit="1" customWidth="1"/>
    <col min="13582" max="13819" width="9.109375" style="138"/>
    <col min="13820" max="13820" width="11.44140625" style="138" customWidth="1"/>
    <col min="13821" max="13821" width="11.109375" style="138" customWidth="1"/>
    <col min="13822" max="13830" width="10.88671875" style="138" customWidth="1"/>
    <col min="13831" max="13831" width="9.109375" style="138"/>
    <col min="13832" max="13832" width="5.88671875" style="138" bestFit="1" customWidth="1"/>
    <col min="13833" max="13833" width="9.109375" style="138"/>
    <col min="13834" max="13834" width="11.44140625" style="138" customWidth="1"/>
    <col min="13835" max="13835" width="11.109375" style="138" customWidth="1"/>
    <col min="13836" max="13836" width="14.6640625" style="138" bestFit="1" customWidth="1"/>
    <col min="13837" max="13837" width="13.6640625" style="138" bestFit="1" customWidth="1"/>
    <col min="13838" max="14075" width="9.109375" style="138"/>
    <col min="14076" max="14076" width="11.44140625" style="138" customWidth="1"/>
    <col min="14077" max="14077" width="11.109375" style="138" customWidth="1"/>
    <col min="14078" max="14086" width="10.88671875" style="138" customWidth="1"/>
    <col min="14087" max="14087" width="9.109375" style="138"/>
    <col min="14088" max="14088" width="5.88671875" style="138" bestFit="1" customWidth="1"/>
    <col min="14089" max="14089" width="9.109375" style="138"/>
    <col min="14090" max="14090" width="11.44140625" style="138" customWidth="1"/>
    <col min="14091" max="14091" width="11.109375" style="138" customWidth="1"/>
    <col min="14092" max="14092" width="14.6640625" style="138" bestFit="1" customWidth="1"/>
    <col min="14093" max="14093" width="13.6640625" style="138" bestFit="1" customWidth="1"/>
    <col min="14094" max="14331" width="9.109375" style="138"/>
    <col min="14332" max="14332" width="11.44140625" style="138" customWidth="1"/>
    <col min="14333" max="14333" width="11.109375" style="138" customWidth="1"/>
    <col min="14334" max="14342" width="10.88671875" style="138" customWidth="1"/>
    <col min="14343" max="14343" width="9.109375" style="138"/>
    <col min="14344" max="14344" width="5.88671875" style="138" bestFit="1" customWidth="1"/>
    <col min="14345" max="14345" width="9.109375" style="138"/>
    <col min="14346" max="14346" width="11.44140625" style="138" customWidth="1"/>
    <col min="14347" max="14347" width="11.109375" style="138" customWidth="1"/>
    <col min="14348" max="14348" width="14.6640625" style="138" bestFit="1" customWidth="1"/>
    <col min="14349" max="14349" width="13.6640625" style="138" bestFit="1" customWidth="1"/>
    <col min="14350" max="14587" width="9.109375" style="138"/>
    <col min="14588" max="14588" width="11.44140625" style="138" customWidth="1"/>
    <col min="14589" max="14589" width="11.109375" style="138" customWidth="1"/>
    <col min="14590" max="14598" width="10.88671875" style="138" customWidth="1"/>
    <col min="14599" max="14599" width="9.109375" style="138"/>
    <col min="14600" max="14600" width="5.88671875" style="138" bestFit="1" customWidth="1"/>
    <col min="14601" max="14601" width="9.109375" style="138"/>
    <col min="14602" max="14602" width="11.44140625" style="138" customWidth="1"/>
    <col min="14603" max="14603" width="11.109375" style="138" customWidth="1"/>
    <col min="14604" max="14604" width="14.6640625" style="138" bestFit="1" customWidth="1"/>
    <col min="14605" max="14605" width="13.6640625" style="138" bestFit="1" customWidth="1"/>
    <col min="14606" max="14843" width="9.109375" style="138"/>
    <col min="14844" max="14844" width="11.44140625" style="138" customWidth="1"/>
    <col min="14845" max="14845" width="11.109375" style="138" customWidth="1"/>
    <col min="14846" max="14854" width="10.88671875" style="138" customWidth="1"/>
    <col min="14855" max="14855" width="9.109375" style="138"/>
    <col min="14856" max="14856" width="5.88671875" style="138" bestFit="1" customWidth="1"/>
    <col min="14857" max="14857" width="9.109375" style="138"/>
    <col min="14858" max="14858" width="11.44140625" style="138" customWidth="1"/>
    <col min="14859" max="14859" width="11.109375" style="138" customWidth="1"/>
    <col min="14860" max="14860" width="14.6640625" style="138" bestFit="1" customWidth="1"/>
    <col min="14861" max="14861" width="13.6640625" style="138" bestFit="1" customWidth="1"/>
    <col min="14862" max="15099" width="9.109375" style="138"/>
    <col min="15100" max="15100" width="11.44140625" style="138" customWidth="1"/>
    <col min="15101" max="15101" width="11.109375" style="138" customWidth="1"/>
    <col min="15102" max="15110" width="10.88671875" style="138" customWidth="1"/>
    <col min="15111" max="15111" width="9.109375" style="138"/>
    <col min="15112" max="15112" width="5.88671875" style="138" bestFit="1" customWidth="1"/>
    <col min="15113" max="15113" width="9.109375" style="138"/>
    <col min="15114" max="15114" width="11.44140625" style="138" customWidth="1"/>
    <col min="15115" max="15115" width="11.109375" style="138" customWidth="1"/>
    <col min="15116" max="15116" width="14.6640625" style="138" bestFit="1" customWidth="1"/>
    <col min="15117" max="15117" width="13.6640625" style="138" bestFit="1" customWidth="1"/>
    <col min="15118" max="15355" width="9.109375" style="138"/>
    <col min="15356" max="15356" width="11.44140625" style="138" customWidth="1"/>
    <col min="15357" max="15357" width="11.109375" style="138" customWidth="1"/>
    <col min="15358" max="15366" width="10.88671875" style="138" customWidth="1"/>
    <col min="15367" max="15367" width="9.109375" style="138"/>
    <col min="15368" max="15368" width="5.88671875" style="138" bestFit="1" customWidth="1"/>
    <col min="15369" max="15369" width="9.109375" style="138"/>
    <col min="15370" max="15370" width="11.44140625" style="138" customWidth="1"/>
    <col min="15371" max="15371" width="11.109375" style="138" customWidth="1"/>
    <col min="15372" max="15372" width="14.6640625" style="138" bestFit="1" customWidth="1"/>
    <col min="15373" max="15373" width="13.6640625" style="138" bestFit="1" customWidth="1"/>
    <col min="15374" max="15611" width="9.109375" style="138"/>
    <col min="15612" max="15612" width="11.44140625" style="138" customWidth="1"/>
    <col min="15613" max="15613" width="11.109375" style="138" customWidth="1"/>
    <col min="15614" max="15622" width="10.88671875" style="138" customWidth="1"/>
    <col min="15623" max="15623" width="9.109375" style="138"/>
    <col min="15624" max="15624" width="5.88671875" style="138" bestFit="1" customWidth="1"/>
    <col min="15625" max="15625" width="9.109375" style="138"/>
    <col min="15626" max="15626" width="11.44140625" style="138" customWidth="1"/>
    <col min="15627" max="15627" width="11.109375" style="138" customWidth="1"/>
    <col min="15628" max="15628" width="14.6640625" style="138" bestFit="1" customWidth="1"/>
    <col min="15629" max="15629" width="13.6640625" style="138" bestFit="1" customWidth="1"/>
    <col min="15630" max="15867" width="9.109375" style="138"/>
    <col min="15868" max="15868" width="11.44140625" style="138" customWidth="1"/>
    <col min="15869" max="15869" width="11.109375" style="138" customWidth="1"/>
    <col min="15870" max="15878" width="10.88671875" style="138" customWidth="1"/>
    <col min="15879" max="15879" width="9.109375" style="138"/>
    <col min="15880" max="15880" width="5.88671875" style="138" bestFit="1" customWidth="1"/>
    <col min="15881" max="15881" width="9.109375" style="138"/>
    <col min="15882" max="15882" width="11.44140625" style="138" customWidth="1"/>
    <col min="15883" max="15883" width="11.109375" style="138" customWidth="1"/>
    <col min="15884" max="15884" width="14.6640625" style="138" bestFit="1" customWidth="1"/>
    <col min="15885" max="15885" width="13.6640625" style="138" bestFit="1" customWidth="1"/>
    <col min="15886" max="16123" width="9.109375" style="138"/>
    <col min="16124" max="16124" width="11.44140625" style="138" customWidth="1"/>
    <col min="16125" max="16125" width="11.109375" style="138" customWidth="1"/>
    <col min="16126" max="16134" width="10.88671875" style="138" customWidth="1"/>
    <col min="16135" max="16135" width="9.109375" style="138"/>
    <col min="16136" max="16136" width="5.88671875" style="138" bestFit="1" customWidth="1"/>
    <col min="16137" max="16137" width="9.109375" style="138"/>
    <col min="16138" max="16138" width="11.44140625" style="138" customWidth="1"/>
    <col min="16139" max="16139" width="11.109375" style="138" customWidth="1"/>
    <col min="16140" max="16140" width="14.6640625" style="138" bestFit="1" customWidth="1"/>
    <col min="16141" max="16141" width="13.6640625" style="138" bestFit="1" customWidth="1"/>
    <col min="16142" max="16384" width="9.109375" style="138"/>
  </cols>
  <sheetData>
    <row r="1" spans="1:15">
      <c r="A1" s="4283" t="s">
        <v>386</v>
      </c>
      <c r="B1" s="4283"/>
      <c r="C1" s="4283"/>
      <c r="D1" s="4283"/>
      <c r="E1" s="4283"/>
      <c r="F1" s="4283"/>
      <c r="G1" s="4283"/>
      <c r="H1" s="4283"/>
      <c r="I1" s="4283"/>
      <c r="J1" s="4283"/>
      <c r="K1" s="4283"/>
      <c r="M1" s="133"/>
    </row>
    <row r="2" spans="1:15">
      <c r="A2" s="4283" t="s">
        <v>345</v>
      </c>
      <c r="B2" s="4283"/>
      <c r="C2" s="4283"/>
      <c r="D2" s="4283"/>
      <c r="E2" s="4283"/>
      <c r="F2" s="4283"/>
      <c r="G2" s="4283"/>
      <c r="H2" s="4283"/>
      <c r="I2" s="4283"/>
      <c r="J2" s="4283"/>
      <c r="K2" s="4283"/>
    </row>
    <row r="3" spans="1:15" ht="16.2" thickBot="1">
      <c r="A3" s="4284" t="s">
        <v>344</v>
      </c>
      <c r="B3" s="4284"/>
      <c r="C3" s="4284"/>
      <c r="D3" s="4284"/>
      <c r="E3" s="4284"/>
      <c r="F3" s="4284"/>
      <c r="G3" s="4284"/>
      <c r="H3" s="4284"/>
      <c r="I3" s="4284"/>
      <c r="J3" s="4284"/>
      <c r="K3" s="4284"/>
    </row>
    <row r="4" spans="1:15" s="14" customFormat="1" ht="21" customHeight="1" thickTop="1">
      <c r="A4" s="4285" t="s">
        <v>336</v>
      </c>
      <c r="B4" s="4194" t="s">
        <v>335</v>
      </c>
      <c r="C4" s="4298" t="s">
        <v>339</v>
      </c>
      <c r="D4" s="4299"/>
      <c r="E4" s="4299"/>
      <c r="F4" s="4300"/>
      <c r="G4" s="4288" t="s">
        <v>99</v>
      </c>
      <c r="H4" s="4298" t="s">
        <v>332</v>
      </c>
      <c r="I4" s="4299"/>
      <c r="J4" s="4300"/>
      <c r="K4" s="4301" t="s">
        <v>331</v>
      </c>
    </row>
    <row r="5" spans="1:15" s="14" customFormat="1" ht="27.75" customHeight="1">
      <c r="A5" s="4286"/>
      <c r="B5" s="4195"/>
      <c r="C5" s="166" t="s">
        <v>330</v>
      </c>
      <c r="D5" s="166" t="s">
        <v>329</v>
      </c>
      <c r="E5" s="165" t="s">
        <v>328</v>
      </c>
      <c r="F5" s="165" t="s">
        <v>327</v>
      </c>
      <c r="G5" s="4289"/>
      <c r="H5" s="165" t="s">
        <v>326</v>
      </c>
      <c r="I5" s="165" t="s">
        <v>325</v>
      </c>
      <c r="J5" s="165" t="s">
        <v>324</v>
      </c>
      <c r="K5" s="4302"/>
      <c r="O5" s="178" t="s">
        <v>343</v>
      </c>
    </row>
    <row r="6" spans="1:15" ht="17.25" customHeight="1">
      <c r="A6" s="164" t="s">
        <v>323</v>
      </c>
      <c r="B6" s="163" t="s">
        <v>322</v>
      </c>
      <c r="C6" s="168">
        <f>'A11.Gov Finance'!C6/$O6*100</f>
        <v>3.2046262273357025</v>
      </c>
      <c r="D6" s="168">
        <f>'A11.Gov Finance'!D6/$O6*100</f>
        <v>5.826757424251551</v>
      </c>
      <c r="E6" s="168">
        <f>'A11.Gov Finance'!E6/$O6*100</f>
        <v>8.7344135895427985E-2</v>
      </c>
      <c r="F6" s="168">
        <f>'A11.Gov Finance'!F6/$O6*100</f>
        <v>9.1187277874826815</v>
      </c>
      <c r="G6" s="168">
        <f>'A11.Gov Finance'!G6/$O6*100</f>
        <v>6.0658996445997229</v>
      </c>
      <c r="H6" s="168">
        <f>'A11.Gov Finance'!H6/$O6*100</f>
        <v>1.7035118366363473</v>
      </c>
      <c r="I6" s="168">
        <f>'A11.Gov Finance'!I6/$O6*100</f>
        <v>0.62646828504306973</v>
      </c>
      <c r="J6" s="168">
        <f>'A11.Gov Finance'!J6/$O6*100</f>
        <v>2.3299801216794171</v>
      </c>
      <c r="K6" s="167">
        <f>'A11.Gov Finance'!K6/$O6*100</f>
        <v>0.60237335100295164</v>
      </c>
      <c r="M6" s="143"/>
      <c r="O6" s="138">
        <v>16601</v>
      </c>
    </row>
    <row r="7" spans="1:15" ht="17.25" customHeight="1">
      <c r="A7" s="158" t="s">
        <v>321</v>
      </c>
      <c r="B7" s="157" t="s">
        <v>320</v>
      </c>
      <c r="C7" s="168">
        <f>'A11.Gov Finance'!C7/$O7*100</f>
        <v>3.7852132919397494</v>
      </c>
      <c r="D7" s="168">
        <f>'A11.Gov Finance'!D7/$O7*100</f>
        <v>7.1225710014947694</v>
      </c>
      <c r="E7" s="168">
        <f>'A11.Gov Finance'!E7/$O7*100</f>
        <v>9.2560653098769693E-2</v>
      </c>
      <c r="F7" s="168">
        <f>'A11.Gov Finance'!F7/$O7*100</f>
        <v>11.000344946533287</v>
      </c>
      <c r="G7" s="168">
        <f>'A11.Gov Finance'!G7/$O7*100</f>
        <v>6.3930090835920437</v>
      </c>
      <c r="H7" s="168">
        <f>'A11.Gov Finance'!H7/$O7*100</f>
        <v>2.0679544670576062</v>
      </c>
      <c r="I7" s="168">
        <f>'A11.Gov Finance'!I7/$O7*100</f>
        <v>0.83936989766586179</v>
      </c>
      <c r="J7" s="168">
        <f>'A11.Gov Finance'!J7/$O7*100</f>
        <v>2.9073243647234679</v>
      </c>
      <c r="K7" s="167">
        <f>'A11.Gov Finance'!K7/$O7*100</f>
        <v>1.1498217776244684</v>
      </c>
      <c r="M7" s="143"/>
      <c r="O7" s="138">
        <v>17394</v>
      </c>
    </row>
    <row r="8" spans="1:15" ht="17.25" customHeight="1">
      <c r="A8" s="158" t="s">
        <v>319</v>
      </c>
      <c r="B8" s="157" t="s">
        <v>318</v>
      </c>
      <c r="C8" s="168">
        <f>'A11.Gov Finance'!C8/$O8*100</f>
        <v>4.5885416666666661</v>
      </c>
      <c r="D8" s="168">
        <f>'A11.Gov Finance'!D8/$O8*100</f>
        <v>8.6707175925925917</v>
      </c>
      <c r="E8" s="168">
        <f>'A11.Gov Finance'!E8/$O8*100</f>
        <v>0.22685185185185186</v>
      </c>
      <c r="F8" s="168">
        <f>'A11.Gov Finance'!F8/$O8*100</f>
        <v>13.486111111111111</v>
      </c>
      <c r="G8" s="168">
        <f>'A11.Gov Finance'!G8/$O8*100</f>
        <v>7.705439814814814</v>
      </c>
      <c r="H8" s="168">
        <f>'A11.Gov Finance'!H8/$O8*100</f>
        <v>2.2719907407407409</v>
      </c>
      <c r="I8" s="168">
        <f>'A11.Gov Finance'!I8/$O8*100</f>
        <v>0.95081018518518523</v>
      </c>
      <c r="J8" s="168">
        <f>'A11.Gov Finance'!J8/$O8*100</f>
        <v>3.222800925925926</v>
      </c>
      <c r="K8" s="167">
        <f>'A11.Gov Finance'!K8/$O8*100</f>
        <v>1.7361111111111112</v>
      </c>
      <c r="M8" s="143"/>
      <c r="O8" s="138">
        <v>17280</v>
      </c>
    </row>
    <row r="9" spans="1:15" ht="17.25" customHeight="1">
      <c r="A9" s="158" t="s">
        <v>317</v>
      </c>
      <c r="B9" s="157" t="s">
        <v>316</v>
      </c>
      <c r="C9" s="168">
        <f>'A11.Gov Finance'!C9/$O9*100</f>
        <v>4.1699193998073714</v>
      </c>
      <c r="D9" s="168">
        <f>'A11.Gov Finance'!D9/$O9*100</f>
        <v>9.1651036650276261</v>
      </c>
      <c r="E9" s="168">
        <f>'A11.Gov Finance'!E9/$O9*100</f>
        <v>0.22456531657119683</v>
      </c>
      <c r="F9" s="168">
        <f>'A11.Gov Finance'!F9/$O9*100</f>
        <v>13.559588381406195</v>
      </c>
      <c r="G9" s="168">
        <f>'A11.Gov Finance'!G9/$O9*100</f>
        <v>7.8744867440563695</v>
      </c>
      <c r="H9" s="168">
        <f>'A11.Gov Finance'!H9/$O9*100</f>
        <v>2.3652861560298071</v>
      </c>
      <c r="I9" s="168">
        <f>'A11.Gov Finance'!I9/$O9*100</f>
        <v>1.9354184620063872</v>
      </c>
      <c r="J9" s="168">
        <f>'A11.Gov Finance'!J9/$O9*100</f>
        <v>4.3007046180361952</v>
      </c>
      <c r="K9" s="167">
        <f>'A11.Gov Finance'!K9/$O9*100</f>
        <v>1.2166066811983576</v>
      </c>
      <c r="M9" s="143"/>
      <c r="O9" s="138">
        <v>19727</v>
      </c>
    </row>
    <row r="10" spans="1:15" ht="17.25" customHeight="1">
      <c r="A10" s="158" t="s">
        <v>315</v>
      </c>
      <c r="B10" s="157" t="s">
        <v>314</v>
      </c>
      <c r="C10" s="168">
        <f>'A11.Gov Finance'!C10/$O10*100</f>
        <v>3.7702847519902023</v>
      </c>
      <c r="D10" s="168">
        <f>'A11.Gov Finance'!D10/$O10*100</f>
        <v>7.5734843845682782</v>
      </c>
      <c r="E10" s="168">
        <f>'A11.Gov Finance'!E10/$O10*100</f>
        <v>0.21662584200857318</v>
      </c>
      <c r="F10" s="168">
        <f>'A11.Gov Finance'!F10/$O10*100</f>
        <v>11.560394978567054</v>
      </c>
      <c r="G10" s="168">
        <f>'A11.Gov Finance'!G10/$O10*100</f>
        <v>6.8811236987140232</v>
      </c>
      <c r="H10" s="168">
        <f>'A11.Gov Finance'!H10/$O10*100</f>
        <v>2.2933251684017146</v>
      </c>
      <c r="I10" s="168">
        <f>'A11.Gov Finance'!I10/$O10*100</f>
        <v>1.4933404776484998</v>
      </c>
      <c r="J10" s="168">
        <f>'A11.Gov Finance'!J10/$O10*100</f>
        <v>3.7866656460502148</v>
      </c>
      <c r="K10" s="167">
        <f>'A11.Gov Finance'!K10/$O10*100</f>
        <v>0.76546233925290874</v>
      </c>
      <c r="M10" s="143"/>
      <c r="O10" s="138">
        <v>26128</v>
      </c>
    </row>
    <row r="11" spans="1:15" ht="17.25" customHeight="1">
      <c r="A11" s="158" t="s">
        <v>313</v>
      </c>
      <c r="B11" s="157" t="s">
        <v>312</v>
      </c>
      <c r="C11" s="168">
        <f>'A11.Gov Finance'!C11/$O11*100</f>
        <v>4.5702539505802742</v>
      </c>
      <c r="D11" s="168">
        <f>'A11.Gov Finance'!D11/$O11*100</f>
        <v>9.8865144961671874</v>
      </c>
      <c r="E11" s="168">
        <f>'A11.Gov Finance'!E11/$O11*100</f>
        <v>0.4064065778767505</v>
      </c>
      <c r="F11" s="168">
        <f>'A11.Gov Finance'!F11/$O11*100</f>
        <v>14.863175024624212</v>
      </c>
      <c r="G11" s="168">
        <f>'A11.Gov Finance'!G11/$O11*100</f>
        <v>7.9529784591666308</v>
      </c>
      <c r="H11" s="168">
        <f>'A11.Gov Finance'!H11/$O11*100</f>
        <v>3.4499593165174938</v>
      </c>
      <c r="I11" s="168">
        <f>'A11.Gov Finance'!I11/$O11*100</f>
        <v>2.2906941886857091</v>
      </c>
      <c r="J11" s="168">
        <f>'A11.Gov Finance'!J11/$O11*100</f>
        <v>5.7406535052032037</v>
      </c>
      <c r="K11" s="167">
        <f>'A11.Gov Finance'!K11/$O11*100</f>
        <v>0.77084493169457413</v>
      </c>
      <c r="M11" s="143"/>
      <c r="O11" s="138">
        <v>23351</v>
      </c>
    </row>
    <row r="12" spans="1:15" ht="17.25" customHeight="1">
      <c r="A12" s="158" t="s">
        <v>311</v>
      </c>
      <c r="B12" s="157" t="s">
        <v>310</v>
      </c>
      <c r="C12" s="168">
        <f>'A11.Gov Finance'!C12/$O12*100</f>
        <v>4.6687662504119825</v>
      </c>
      <c r="D12" s="168">
        <f>'A11.Gov Finance'!D12/$O12*100</f>
        <v>10.001464825868824</v>
      </c>
      <c r="E12" s="168">
        <f>'A11.Gov Finance'!E12/$O12*100</f>
        <v>0.31603618119895999</v>
      </c>
      <c r="F12" s="168">
        <f>'A11.Gov Finance'!F12/$O12*100</f>
        <v>14.986267257479769</v>
      </c>
      <c r="G12" s="168">
        <f>'A11.Gov Finance'!G12/$O12*100</f>
        <v>8.790420038817885</v>
      </c>
      <c r="H12" s="168">
        <f>'A11.Gov Finance'!H12/$O12*100</f>
        <v>3.1819679935547662</v>
      </c>
      <c r="I12" s="168">
        <f>'A11.Gov Finance'!I12/$O12*100</f>
        <v>2.5389094371406595</v>
      </c>
      <c r="J12" s="168">
        <f>'A11.Gov Finance'!J12/$O12*100</f>
        <v>5.7208774306954258</v>
      </c>
      <c r="K12" s="167">
        <f>'A11.Gov Finance'!K12/$O12*100</f>
        <v>0.91551616801552704</v>
      </c>
      <c r="M12" s="143"/>
      <c r="O12" s="138">
        <v>27307</v>
      </c>
    </row>
    <row r="13" spans="1:15" ht="17.25" customHeight="1">
      <c r="A13" s="158" t="s">
        <v>309</v>
      </c>
      <c r="B13" s="157" t="s">
        <v>308</v>
      </c>
      <c r="C13" s="168">
        <f>'A11.Gov Finance'!C13/$O13*100</f>
        <v>4.9393313540725448</v>
      </c>
      <c r="D13" s="168">
        <f>'A11.Gov Finance'!D13/$O13*100</f>
        <v>12.026913643991223</v>
      </c>
      <c r="E13" s="168">
        <f>'A11.Gov Finance'!E13/$O13*100</f>
        <v>0.33496837485478248</v>
      </c>
      <c r="F13" s="168">
        <f>'A11.Gov Finance'!F13/$O13*100</f>
        <v>17.30121337291855</v>
      </c>
      <c r="G13" s="168">
        <f>'A11.Gov Finance'!G13/$O13*100</f>
        <v>8.6356008777591331</v>
      </c>
      <c r="H13" s="168">
        <f>'A11.Gov Finance'!H13/$O13*100</f>
        <v>3.2054343616883951</v>
      </c>
      <c r="I13" s="168">
        <f>'A11.Gov Finance'!I13/$O13*100</f>
        <v>2.3554279075771265</v>
      </c>
      <c r="J13" s="168">
        <f>'A11.Gov Finance'!J13/$O13*100</f>
        <v>5.5608622692655212</v>
      </c>
      <c r="K13" s="167">
        <f>'A11.Gov Finance'!K13/$O13*100</f>
        <v>1.6135278172195688</v>
      </c>
      <c r="M13" s="143"/>
      <c r="O13" s="138">
        <v>30988</v>
      </c>
    </row>
    <row r="14" spans="1:15" ht="17.25" customHeight="1">
      <c r="A14" s="158" t="s">
        <v>307</v>
      </c>
      <c r="B14" s="157" t="s">
        <v>306</v>
      </c>
      <c r="C14" s="168">
        <f>'A11.Gov Finance'!C14/$O14*100</f>
        <v>5.628160018923154</v>
      </c>
      <c r="D14" s="168">
        <f>'A11.Gov Finance'!D14/$O14*100</f>
        <v>14.730788563318651</v>
      </c>
      <c r="E14" s="168">
        <f>'A11.Gov Finance'!E14/$O14*100</f>
        <v>0.27675113095414089</v>
      </c>
      <c r="F14" s="168">
        <f>'A11.Gov Finance'!F14/$O14*100</f>
        <v>20.635699713195947</v>
      </c>
      <c r="G14" s="168">
        <f>'A11.Gov Finance'!G14/$O14*100</f>
        <v>8.3832530084858519</v>
      </c>
      <c r="H14" s="168">
        <f>'A11.Gov Finance'!H14/$O14*100</f>
        <v>3.2231453830460359</v>
      </c>
      <c r="I14" s="168">
        <f>'A11.Gov Finance'!I14/$O14*100</f>
        <v>2.914757103574702</v>
      </c>
      <c r="J14" s="168">
        <f>'A11.Gov Finance'!J14/$O14*100</f>
        <v>6.137902486620737</v>
      </c>
      <c r="K14" s="167">
        <f>'A11.Gov Finance'!K14/$O14*100</f>
        <v>2.956742852074155</v>
      </c>
      <c r="M14" s="143"/>
      <c r="O14" s="138">
        <v>33821</v>
      </c>
    </row>
    <row r="15" spans="1:15" ht="17.25" customHeight="1">
      <c r="A15" s="158" t="s">
        <v>305</v>
      </c>
      <c r="B15" s="157" t="s">
        <v>304</v>
      </c>
      <c r="C15" s="168">
        <f>'A11.Gov Finance'!C15/$O15*100</f>
        <v>5.3626877067956222</v>
      </c>
      <c r="D15" s="168">
        <f>'A11.Gov Finance'!D15/$O15*100</f>
        <v>13.142784423517433</v>
      </c>
      <c r="E15" s="168">
        <f>'A11.Gov Finance'!E15/$O15*100</f>
        <v>0.42377195215067448</v>
      </c>
      <c r="F15" s="168">
        <f>'A11.Gov Finance'!F15/$O15*100</f>
        <v>18.929244082463732</v>
      </c>
      <c r="G15" s="168">
        <f>'A11.Gov Finance'!G15/$O15*100</f>
        <v>8.6696360397047609</v>
      </c>
      <c r="H15" s="168">
        <f>'A11.Gov Finance'!H15/$O15*100</f>
        <v>2.2311020615932811</v>
      </c>
      <c r="I15" s="168">
        <f>'A11.Gov Finance'!I15/$O15*100</f>
        <v>4.2527360651565287</v>
      </c>
      <c r="J15" s="168">
        <f>'A11.Gov Finance'!J15/$O15*100</f>
        <v>6.4838381267498093</v>
      </c>
      <c r="K15" s="167">
        <f>'A11.Gov Finance'!K15/$O15*100</f>
        <v>4.0132349198269281</v>
      </c>
      <c r="M15" s="143"/>
      <c r="O15" s="138">
        <v>39290</v>
      </c>
    </row>
    <row r="16" spans="1:15" ht="17.25" customHeight="1">
      <c r="A16" s="158" t="s">
        <v>303</v>
      </c>
      <c r="B16" s="157" t="s">
        <v>302</v>
      </c>
      <c r="C16" s="168">
        <f>'A11.Gov Finance'!C16/$O16*100</f>
        <v>5.8630089939253445</v>
      </c>
      <c r="D16" s="168">
        <f>'A11.Gov Finance'!D16/$O16*100</f>
        <v>11.781612896301542</v>
      </c>
      <c r="E16" s="168">
        <f>'A11.Gov Finance'!E16/$O16*100</f>
        <v>0.37499731684804771</v>
      </c>
      <c r="F16" s="168">
        <f>'A11.Gov Finance'!F16/$O16*100</f>
        <v>18.019619207074939</v>
      </c>
      <c r="G16" s="168">
        <f>'A11.Gov Finance'!G16/$O16*100</f>
        <v>8.407066348981477</v>
      </c>
      <c r="H16" s="168">
        <f>'A11.Gov Finance'!H16/$O16*100</f>
        <v>1.982098010174512</v>
      </c>
      <c r="I16" s="168">
        <f>'A11.Gov Finance'!I16/$O16*100</f>
        <v>3.7669306888187695</v>
      </c>
      <c r="J16" s="168">
        <f>'A11.Gov Finance'!J16/$O16*100</f>
        <v>5.7490286989932819</v>
      </c>
      <c r="K16" s="167">
        <f>'A11.Gov Finance'!K16/$O16*100</f>
        <v>3.8635241591001783</v>
      </c>
      <c r="M16" s="143"/>
      <c r="O16" s="138">
        <v>46587</v>
      </c>
    </row>
    <row r="17" spans="1:15" ht="17.25" customHeight="1">
      <c r="A17" s="158" t="s">
        <v>301</v>
      </c>
      <c r="B17" s="157" t="s">
        <v>300</v>
      </c>
      <c r="C17" s="168">
        <f>'A11.Gov Finance'!C17/$O17*100</f>
        <v>5.8154806760684679</v>
      </c>
      <c r="D17" s="168">
        <f>'A11.Gov Finance'!D17/$O17*100</f>
        <v>11.147773351993399</v>
      </c>
      <c r="E17" s="168">
        <f>'A11.Gov Finance'!E17/$O17*100</f>
        <v>0.6150644131051064</v>
      </c>
      <c r="F17" s="168">
        <f>'A11.Gov Finance'!F17/$O17*100</f>
        <v>17.578318441166967</v>
      </c>
      <c r="G17" s="168">
        <f>'A11.Gov Finance'!G17/$O17*100</f>
        <v>8.3333333333333321</v>
      </c>
      <c r="H17" s="168">
        <f>'A11.Gov Finance'!H17/$O17*100</f>
        <v>2.10446047296085</v>
      </c>
      <c r="I17" s="168">
        <f>'A11.Gov Finance'!I17/$O17*100</f>
        <v>4.4875659382064805</v>
      </c>
      <c r="J17" s="168">
        <f>'A11.Gov Finance'!J17/$O17*100</f>
        <v>6.5920264111673301</v>
      </c>
      <c r="K17" s="167">
        <f>'A11.Gov Finance'!K17/$O17*100</f>
        <v>2.5180320809559698</v>
      </c>
      <c r="M17" s="143"/>
      <c r="O17" s="138">
        <v>55734</v>
      </c>
    </row>
    <row r="18" spans="1:15" ht="17.25" customHeight="1">
      <c r="A18" s="158" t="s">
        <v>299</v>
      </c>
      <c r="B18" s="157" t="s">
        <v>298</v>
      </c>
      <c r="C18" s="168">
        <f>'A11.Gov Finance'!C18/$O18*100</f>
        <v>5.9260303144181385</v>
      </c>
      <c r="D18" s="168">
        <f>'A11.Gov Finance'!D18/$O18*100</f>
        <v>11.552674433170488</v>
      </c>
      <c r="E18" s="168">
        <f>'A11.Gov Finance'!E18/$O18*100</f>
        <v>0.54897908054616062</v>
      </c>
      <c r="F18" s="168">
        <f>'A11.Gov Finance'!F18/$O18*100</f>
        <v>18.027683828134787</v>
      </c>
      <c r="G18" s="168">
        <f>'A11.Gov Finance'!G18/$O18*100</f>
        <v>9.3559751972942493</v>
      </c>
      <c r="H18" s="168">
        <f>'A11.Gov Finance'!H18/$O18*100</f>
        <v>2.0122447701365402</v>
      </c>
      <c r="I18" s="168">
        <f>'A11.Gov Finance'!I18/$O18*100</f>
        <v>4.2368157334335468</v>
      </c>
      <c r="J18" s="168">
        <f>'A11.Gov Finance'!J18/$O18*100</f>
        <v>6.2490605035700861</v>
      </c>
      <c r="K18" s="167">
        <f>'A11.Gov Finance'!K18/$O18*100</f>
        <v>2.5753162971314043</v>
      </c>
      <c r="M18" s="143"/>
      <c r="O18" s="138">
        <v>63864</v>
      </c>
    </row>
    <row r="19" spans="1:15" ht="17.25" customHeight="1">
      <c r="A19" s="158" t="s">
        <v>297</v>
      </c>
      <c r="B19" s="157" t="s">
        <v>296</v>
      </c>
      <c r="C19" s="168">
        <f>'A11.Gov Finance'!C19/$O19*100</f>
        <v>5.5645853379450241</v>
      </c>
      <c r="D19" s="168">
        <f>'A11.Gov Finance'!D19/$O19*100</f>
        <v>12.259121524978545</v>
      </c>
      <c r="E19" s="168">
        <f>'A11.Gov Finance'!E19/$O19*100</f>
        <v>0.51686474397316207</v>
      </c>
      <c r="F19" s="168">
        <f>'A11.Gov Finance'!F19/$O19*100</f>
        <v>18.340571606896731</v>
      </c>
      <c r="G19" s="168">
        <f>'A11.Gov Finance'!G19/$O19*100</f>
        <v>9.4796244766338127</v>
      </c>
      <c r="H19" s="168">
        <f>'A11.Gov Finance'!H19/$O19*100</f>
        <v>2.7004394975684605</v>
      </c>
      <c r="I19" s="168">
        <f>'A11.Gov Finance'!I19/$O19*100</f>
        <v>4.9616414844095384</v>
      </c>
      <c r="J19" s="168">
        <f>'A11.Gov Finance'!J19/$O19*100</f>
        <v>7.6620809819779989</v>
      </c>
      <c r="K19" s="167">
        <f>'A11.Gov Finance'!K19/$O19*100</f>
        <v>1.469326190414272</v>
      </c>
      <c r="M19" s="143"/>
      <c r="O19" s="138">
        <v>76906</v>
      </c>
    </row>
    <row r="20" spans="1:15" ht="17.25" customHeight="1">
      <c r="A20" s="158" t="s">
        <v>295</v>
      </c>
      <c r="B20" s="157" t="s">
        <v>294</v>
      </c>
      <c r="C20" s="168">
        <f>'A11.Gov Finance'!C20/$O20*100</f>
        <v>5.7601657891788953</v>
      </c>
      <c r="D20" s="168">
        <f>'A11.Gov Finance'!D20/$O20*100</f>
        <v>13.810686680855829</v>
      </c>
      <c r="E20" s="168">
        <f>'A11.Gov Finance'!E20/$O20*100</f>
        <v>0.59829730032485728</v>
      </c>
      <c r="F20" s="168">
        <f>'A11.Gov Finance'!F20/$O20*100</f>
        <v>20.169149770359578</v>
      </c>
      <c r="G20" s="168">
        <f>'A11.Gov Finance'!G20/$O20*100</f>
        <v>8.7113251932340106</v>
      </c>
      <c r="H20" s="168">
        <f>'A11.Gov Finance'!H20/$O20*100</f>
        <v>1.8826033381875207</v>
      </c>
      <c r="I20" s="168">
        <f>'A11.Gov Finance'!I20/$O20*100</f>
        <v>6.3474851573877</v>
      </c>
      <c r="J20" s="168">
        <f>'A11.Gov Finance'!J20/$O20*100</f>
        <v>8.230088495575222</v>
      </c>
      <c r="K20" s="167">
        <f>'A11.Gov Finance'!K20/$O20*100</f>
        <v>1.4898622157499719</v>
      </c>
      <c r="M20" s="143"/>
      <c r="O20" s="138">
        <v>89270</v>
      </c>
    </row>
    <row r="21" spans="1:15" ht="17.25" customHeight="1">
      <c r="A21" s="158" t="s">
        <v>293</v>
      </c>
      <c r="B21" s="157" t="s">
        <v>292</v>
      </c>
      <c r="C21" s="168">
        <f>'A11.Gov Finance'!C21/$O21*100</f>
        <v>5.6757174905237102</v>
      </c>
      <c r="D21" s="168">
        <f>'A11.Gov Finance'!D21/$O21*100</f>
        <v>12.568171269436066</v>
      </c>
      <c r="E21" s="168">
        <f>'A11.Gov Finance'!E21/$O21*100</f>
        <v>0.77570201902993741</v>
      </c>
      <c r="F21" s="168">
        <f>'A11.Gov Finance'!F21/$O21*100</f>
        <v>19.019590778989713</v>
      </c>
      <c r="G21" s="168">
        <f>'A11.Gov Finance'!G21/$O21*100</f>
        <v>8.9811054382300615</v>
      </c>
      <c r="H21" s="168">
        <f>'A11.Gov Finance'!H21/$O21*100</f>
        <v>1.910149299914907</v>
      </c>
      <c r="I21" s="168">
        <f>'A11.Gov Finance'!I21/$O21*100</f>
        <v>5.7627446429952816</v>
      </c>
      <c r="J21" s="168">
        <f>'A11.Gov Finance'!J21/$O21*100</f>
        <v>7.6728939429101874</v>
      </c>
      <c r="K21" s="167">
        <f>'A11.Gov Finance'!K21/$O21*100</f>
        <v>2.078981975709755</v>
      </c>
      <c r="M21" s="143"/>
      <c r="O21" s="138">
        <v>103416</v>
      </c>
    </row>
    <row r="22" spans="1:15" ht="17.25" customHeight="1">
      <c r="A22" s="158" t="s">
        <v>291</v>
      </c>
      <c r="B22" s="157" t="s">
        <v>290</v>
      </c>
      <c r="C22" s="168">
        <f>'A11.Gov Finance'!C22/$O22*100</f>
        <v>5.6752513084655645</v>
      </c>
      <c r="D22" s="168">
        <f>'A11.Gov Finance'!D22/$O22*100</f>
        <v>13.275317770208526</v>
      </c>
      <c r="E22" s="168">
        <f>'A11.Gov Finance'!E22/$O22*100</f>
        <v>0.61394035058569418</v>
      </c>
      <c r="F22" s="168">
        <f>'A11.Gov Finance'!F22/$O22*100</f>
        <v>19.564509429259783</v>
      </c>
      <c r="G22" s="168">
        <f>'A11.Gov Finance'!G22/$O22*100</f>
        <v>8.914513583118719</v>
      </c>
      <c r="H22" s="168">
        <f>'A11.Gov Finance'!H22/$O22*100</f>
        <v>1.7984547644761988</v>
      </c>
      <c r="I22" s="168">
        <f>'A11.Gov Finance'!I22/$O22*100</f>
        <v>5.1978898396610447</v>
      </c>
      <c r="J22" s="168">
        <f>'A11.Gov Finance'!J22/$O22*100</f>
        <v>6.996344604137243</v>
      </c>
      <c r="K22" s="167">
        <f>'A11.Gov Finance'!K22/$O22*100</f>
        <v>3.7822547146298908</v>
      </c>
      <c r="M22" s="143"/>
      <c r="O22" s="138">
        <v>120370</v>
      </c>
    </row>
    <row r="23" spans="1:15" ht="17.25" customHeight="1">
      <c r="A23" s="158" t="s">
        <v>289</v>
      </c>
      <c r="B23" s="157" t="s">
        <v>288</v>
      </c>
      <c r="C23" s="168">
        <f>'A11.Gov Finance'!C23/$O23*100</f>
        <v>5.8188337447403446</v>
      </c>
      <c r="D23" s="168">
        <f>'A11.Gov Finance'!D23/$O23*100</f>
        <v>11.046311719413728</v>
      </c>
      <c r="E23" s="168">
        <f>'A11.Gov Finance'!E23/$O23*100</f>
        <v>0.80742807066835243</v>
      </c>
      <c r="F23" s="168">
        <f>'A11.Gov Finance'!F23/$O23*100</f>
        <v>17.672573534822426</v>
      </c>
      <c r="G23" s="168">
        <f>'A11.Gov Finance'!G23/$O23*100</f>
        <v>9.039381350886698</v>
      </c>
      <c r="H23" s="168">
        <f>'A11.Gov Finance'!H23/$O23*100</f>
        <v>1.0996273923484985</v>
      </c>
      <c r="I23" s="168">
        <f>'A11.Gov Finance'!I23/$O23*100</f>
        <v>4.5601958698749723</v>
      </c>
      <c r="J23" s="168">
        <f>'A11.Gov Finance'!J23/$O23*100</f>
        <v>5.6598232622234699</v>
      </c>
      <c r="K23" s="167">
        <f>'A11.Gov Finance'!K23/$O23*100</f>
        <v>1.390622595944798</v>
      </c>
      <c r="M23" s="143"/>
      <c r="O23" s="138">
        <v>149487</v>
      </c>
    </row>
    <row r="24" spans="1:15" ht="17.25" customHeight="1">
      <c r="A24" s="158" t="s">
        <v>287</v>
      </c>
      <c r="B24" s="157" t="s">
        <v>286</v>
      </c>
      <c r="C24" s="168">
        <f>'A11.Gov Finance'!C24/$O24*100</f>
        <v>5.7654221631267717</v>
      </c>
      <c r="D24" s="168">
        <f>'A11.Gov Finance'!D24/$O24*100</f>
        <v>11.321599776059344</v>
      </c>
      <c r="E24" s="168">
        <f>'A11.Gov Finance'!E24/$O24*100</f>
        <v>0.93186139006496627</v>
      </c>
      <c r="F24" s="168">
        <f>'A11.Gov Finance'!F24/$O24*100</f>
        <v>18.018883329251082</v>
      </c>
      <c r="G24" s="168">
        <f>'A11.Gov Finance'!G24/$O24*100</f>
        <v>8.8342255968834937</v>
      </c>
      <c r="H24" s="168">
        <f>'A11.Gov Finance'!H24/$O24*100</f>
        <v>2.2121721077247867</v>
      </c>
      <c r="I24" s="168">
        <f>'A11.Gov Finance'!I24/$O24*100</f>
        <v>4.0361220943116738</v>
      </c>
      <c r="J24" s="168">
        <f>'A11.Gov Finance'!J24/$O24*100</f>
        <v>6.2482942020364609</v>
      </c>
      <c r="K24" s="167">
        <f>'A11.Gov Finance'!K24/$O24*100</f>
        <v>0.94474964134504347</v>
      </c>
      <c r="M24" s="143"/>
      <c r="O24" s="138">
        <v>171474</v>
      </c>
    </row>
    <row r="25" spans="1:15" ht="17.25" customHeight="1">
      <c r="A25" s="158" t="s">
        <v>285</v>
      </c>
      <c r="B25" s="157" t="s">
        <v>284</v>
      </c>
      <c r="C25" s="168">
        <f>'A11.Gov Finance'!C25/$O25*100</f>
        <v>5.274699907663897</v>
      </c>
      <c r="D25" s="168">
        <f>'A11.Gov Finance'!D25/$O25*100</f>
        <v>10.632803404391987</v>
      </c>
      <c r="E25" s="168">
        <f>'A11.Gov Finance'!E25/$O25*100</f>
        <v>0.95256734513629615</v>
      </c>
      <c r="F25" s="168">
        <f>'A11.Gov Finance'!F25/$O25*100</f>
        <v>16.860070657192182</v>
      </c>
      <c r="G25" s="168">
        <f>'A11.Gov Finance'!G25/$O25*100</f>
        <v>9.8261170661206787</v>
      </c>
      <c r="H25" s="168">
        <f>'A11.Gov Finance'!H25/$O25*100</f>
        <v>1.2011722670520695</v>
      </c>
      <c r="I25" s="168">
        <f>'A11.Gov Finance'!I25/$O25*100</f>
        <v>4.5985386807981055</v>
      </c>
      <c r="J25" s="168">
        <f>'A11.Gov Finance'!J25/$O25*100</f>
        <v>5.7997109478501754</v>
      </c>
      <c r="K25" s="167">
        <f>'A11.Gov Finance'!K25/$O25*100</f>
        <v>0.91332450118431097</v>
      </c>
      <c r="M25" s="143"/>
      <c r="O25" s="138">
        <v>199272</v>
      </c>
    </row>
    <row r="26" spans="1:15" ht="17.25" customHeight="1">
      <c r="A26" s="158" t="s">
        <v>283</v>
      </c>
      <c r="B26" s="157" t="s">
        <v>282</v>
      </c>
      <c r="C26" s="168">
        <f>'A11.Gov Finance'!C26/$O26*100</f>
        <v>7.5792859587087937</v>
      </c>
      <c r="D26" s="168">
        <f>'A11.Gov Finance'!D26/$O26*100</f>
        <v>9.0315501311737201</v>
      </c>
      <c r="E26" s="168">
        <f>'A11.Gov Finance'!E26/$O26*100</f>
        <v>1.2105395232120451</v>
      </c>
      <c r="F26" s="168">
        <f>'A11.Gov Finance'!F26/$O26*100</f>
        <v>17.82137561309456</v>
      </c>
      <c r="G26" s="168">
        <f>'A11.Gov Finance'!G26/$O26*100</f>
        <v>11.212592677084523</v>
      </c>
      <c r="H26" s="168">
        <f>'A11.Gov Finance'!H26/$O26*100</f>
        <v>1.7963271358503481</v>
      </c>
      <c r="I26" s="168">
        <f>'A11.Gov Finance'!I26/$O26*100</f>
        <v>3.3362837914908177</v>
      </c>
      <c r="J26" s="168">
        <f>'A11.Gov Finance'!J26/$O26*100</f>
        <v>5.1326109273411653</v>
      </c>
      <c r="K26" s="167">
        <f>'A11.Gov Finance'!K26/$O26*100</f>
        <v>0.86688719060111796</v>
      </c>
      <c r="M26" s="143"/>
      <c r="O26" s="138">
        <v>219175</v>
      </c>
    </row>
    <row r="27" spans="1:15" ht="17.25" customHeight="1">
      <c r="A27" s="158" t="s">
        <v>281</v>
      </c>
      <c r="B27" s="157" t="s">
        <v>280</v>
      </c>
      <c r="C27" s="168">
        <f>'A11.Gov Finance'!C27/$O27*100</f>
        <v>7.5184502215633584</v>
      </c>
      <c r="D27" s="168">
        <f>'A11.Gov Finance'!D27/$O27*100</f>
        <v>10.035835814119793</v>
      </c>
      <c r="E27" s="168">
        <f>'A11.Gov Finance'!E27/$O27*100</f>
        <v>1.1439739989474234</v>
      </c>
      <c r="F27" s="168">
        <f>'A11.Gov Finance'!F27/$O27*100</f>
        <v>18.698260034630572</v>
      </c>
      <c r="G27" s="168">
        <f>'A11.Gov Finance'!G27/$O27*100</f>
        <v>11.205963529425945</v>
      </c>
      <c r="H27" s="168">
        <f>'A11.Gov Finance'!H27/$O27*100</f>
        <v>1.9384684608678537</v>
      </c>
      <c r="I27" s="168">
        <f>'A11.Gov Finance'!I27/$O27*100</f>
        <v>3.8020914938151082</v>
      </c>
      <c r="J27" s="168">
        <f>'A11.Gov Finance'!J27/$O27*100</f>
        <v>5.7405599546829622</v>
      </c>
      <c r="K27" s="167">
        <f>'A11.Gov Finance'!K27/$O27*100</f>
        <v>0.88384294914287331</v>
      </c>
      <c r="M27" s="143"/>
      <c r="O27" s="138">
        <v>248913</v>
      </c>
    </row>
    <row r="28" spans="1:15" ht="15.75" customHeight="1">
      <c r="A28" s="158" t="s">
        <v>279</v>
      </c>
      <c r="B28" s="157" t="s">
        <v>278</v>
      </c>
      <c r="C28" s="168">
        <f>'A11.Gov Finance'!C28/$O28*100</f>
        <v>7.3892832061259197</v>
      </c>
      <c r="D28" s="168">
        <f>'A11.Gov Finance'!D28/$O28*100</f>
        <v>9.4621493478020628</v>
      </c>
      <c r="E28" s="168">
        <f>'A11.Gov Finance'!E28/$O28*100</f>
        <v>1.2310659399029635</v>
      </c>
      <c r="F28" s="168">
        <f>'A11.Gov Finance'!F28/$O28*100</f>
        <v>18.082498493830947</v>
      </c>
      <c r="G28" s="168">
        <f>'A11.Gov Finance'!G28/$O28*100</f>
        <v>10.827804771971351</v>
      </c>
      <c r="H28" s="168">
        <f>'A11.Gov Finance'!H28/$O28*100</f>
        <v>2.134763451248249</v>
      </c>
      <c r="I28" s="168">
        <f>'A11.Gov Finance'!I28/$O28*100</f>
        <v>3.2239582479243385</v>
      </c>
      <c r="J28" s="168">
        <f>'A11.Gov Finance'!J28/$O28*100</f>
        <v>5.3587216991725874</v>
      </c>
      <c r="K28" s="167">
        <f>'A11.Gov Finance'!K28/$O28*100</f>
        <v>1.0694691511623347</v>
      </c>
      <c r="M28" s="143"/>
      <c r="O28" s="138">
        <v>280513</v>
      </c>
    </row>
    <row r="29" spans="1:15" ht="17.25" customHeight="1">
      <c r="A29" s="158" t="s">
        <v>277</v>
      </c>
      <c r="B29" s="157" t="s">
        <v>276</v>
      </c>
      <c r="C29" s="168">
        <f>'A11.Gov Finance'!C29/$O29*100</f>
        <v>7.7259718459671927</v>
      </c>
      <c r="D29" s="168">
        <f>'A11.Gov Finance'!D29/$O29*100</f>
        <v>9.6208732071332417</v>
      </c>
      <c r="E29" s="168">
        <f>'A11.Gov Finance'!E29/$O29*100</f>
        <v>1.3067194070036066</v>
      </c>
      <c r="F29" s="168">
        <f>'A11.Gov Finance'!F29/$O29*100</f>
        <v>18.65356446010404</v>
      </c>
      <c r="G29" s="168">
        <f>'A11.Gov Finance'!G29/$O29*100</f>
        <v>10.948461832505112</v>
      </c>
      <c r="H29" s="168">
        <f>'A11.Gov Finance'!H29/$O29*100</f>
        <v>1.7958117967724243</v>
      </c>
      <c r="I29" s="168">
        <f>'A11.Gov Finance'!I29/$O29*100</f>
        <v>3.6744875267995152</v>
      </c>
      <c r="J29" s="168">
        <f>'A11.Gov Finance'!J29/$O29*100</f>
        <v>5.4702993235719388</v>
      </c>
      <c r="K29" s="167">
        <f>'A11.Gov Finance'!K29/$O29*100</f>
        <v>1.1301500772823214</v>
      </c>
      <c r="M29" s="143"/>
      <c r="O29" s="138">
        <v>300845</v>
      </c>
    </row>
    <row r="30" spans="1:15" ht="17.25" customHeight="1">
      <c r="A30" s="158" t="s">
        <v>275</v>
      </c>
      <c r="B30" s="157" t="s">
        <v>274</v>
      </c>
      <c r="C30" s="168">
        <f>'A11.Gov Finance'!C30/$O30*100</f>
        <v>9.3394262592241759</v>
      </c>
      <c r="D30" s="168">
        <f>'A11.Gov Finance'!D30/$O30*100</f>
        <v>6.722128664818908</v>
      </c>
      <c r="E30" s="168">
        <f>'A11.Gov Finance'!E30/$O30*100</f>
        <v>1.3573717386473938</v>
      </c>
      <c r="F30" s="168">
        <f>'A11.Gov Finance'!F30/$O30*100</f>
        <v>17.418926662690478</v>
      </c>
      <c r="G30" s="168">
        <f>'A11.Gov Finance'!G30/$O30*100</f>
        <v>10.890958846437217</v>
      </c>
      <c r="H30" s="168">
        <f>'A11.Gov Finance'!H30/$O30*100</f>
        <v>1.2678680021985989</v>
      </c>
      <c r="I30" s="168">
        <f>'A11.Gov Finance'!I30/$O30*100</f>
        <v>3.4652592124805572</v>
      </c>
      <c r="J30" s="168">
        <f>'A11.Gov Finance'!J30/$O30*100</f>
        <v>4.7331272146791568</v>
      </c>
      <c r="K30" s="167">
        <f>'A11.Gov Finance'!K30/$O30*100</f>
        <v>1.3770480300319263</v>
      </c>
      <c r="M30" s="143"/>
      <c r="O30" s="138">
        <v>342036</v>
      </c>
    </row>
    <row r="31" spans="1:15" ht="17.25" customHeight="1">
      <c r="A31" s="158" t="s">
        <v>273</v>
      </c>
      <c r="B31" s="157" t="s">
        <v>272</v>
      </c>
      <c r="C31" s="168">
        <f>'A11.Gov Finance'!C31/$O31*100</f>
        <v>9.3755533771818875</v>
      </c>
      <c r="D31" s="168">
        <f>'A11.Gov Finance'!D31/$O31*100</f>
        <v>6.7144942659583444</v>
      </c>
      <c r="E31" s="168">
        <f>'A11.Gov Finance'!E31/$O31*100</f>
        <v>1.3736139219158445</v>
      </c>
      <c r="F31" s="168">
        <f>'A11.Gov Finance'!F31/$O31*100</f>
        <v>17.463661565056078</v>
      </c>
      <c r="G31" s="168">
        <f>'A11.Gov Finance'!G31/$O31*100</f>
        <v>11.301964752508646</v>
      </c>
      <c r="H31" s="168">
        <f>'A11.Gov Finance'!H31/$O31*100</f>
        <v>1.5050992389746185</v>
      </c>
      <c r="I31" s="168">
        <f>'A11.Gov Finance'!I31/$O31*100</f>
        <v>3.112679979340585</v>
      </c>
      <c r="J31" s="168">
        <f>'A11.Gov Finance'!J31/$O31*100</f>
        <v>4.6177792183152029</v>
      </c>
      <c r="K31" s="167">
        <f>'A11.Gov Finance'!K31/$O31*100</f>
        <v>1.449321190656885</v>
      </c>
      <c r="M31" s="143"/>
      <c r="O31" s="138">
        <v>379488</v>
      </c>
    </row>
    <row r="32" spans="1:15" ht="17.25" customHeight="1">
      <c r="A32" s="158" t="s">
        <v>271</v>
      </c>
      <c r="B32" s="157" t="s">
        <v>270</v>
      </c>
      <c r="C32" s="168">
        <f>'A11.Gov Finance'!C32/$O32*100</f>
        <v>10.381738310661266</v>
      </c>
      <c r="D32" s="168">
        <f>'A11.Gov Finance'!D32/$O32*100</f>
        <v>6.411327515092526</v>
      </c>
      <c r="E32" s="168">
        <f>'A11.Gov Finance'!E32/$O32*100</f>
        <v>1.2888699821029816</v>
      </c>
      <c r="F32" s="168">
        <f>'A11.Gov Finance'!F32/$O32*100</f>
        <v>18.081935807856773</v>
      </c>
      <c r="G32" s="168">
        <f>'A11.Gov Finance'!G32/$O32*100</f>
        <v>11.073962913743777</v>
      </c>
      <c r="H32" s="168">
        <f>'A11.Gov Finance'!H32/$O32*100</f>
        <v>1.5295903347421764</v>
      </c>
      <c r="I32" s="168">
        <f>'A11.Gov Finance'!I32/$O32*100</f>
        <v>2.7278641224243216</v>
      </c>
      <c r="J32" s="168">
        <f>'A11.Gov Finance'!J32/$O32*100</f>
        <v>4.2574544571664985</v>
      </c>
      <c r="K32" s="167">
        <f>'A11.Gov Finance'!K32/$O32*100</f>
        <v>1.5854373659580485</v>
      </c>
      <c r="L32" s="143"/>
      <c r="M32" s="143"/>
      <c r="O32" s="138">
        <v>441518.54562668502</v>
      </c>
    </row>
    <row r="33" spans="1:18" ht="17.25" customHeight="1">
      <c r="A33" s="158" t="s">
        <v>269</v>
      </c>
      <c r="B33" s="157" t="s">
        <v>268</v>
      </c>
      <c r="C33" s="168">
        <f>'A11.Gov Finance'!C33/$O33*100</f>
        <v>10.635475510149456</v>
      </c>
      <c r="D33" s="168">
        <f>'A11.Gov Finance'!D33/$O33*100</f>
        <v>5.3920560782732556</v>
      </c>
      <c r="E33" s="168">
        <f>'A11.Gov Finance'!E33/$O33*100</f>
        <v>1.40058860140637</v>
      </c>
      <c r="F33" s="168">
        <f>'A11.Gov Finance'!F33/$O33*100</f>
        <v>17.42812018982908</v>
      </c>
      <c r="G33" s="168">
        <f>'A11.Gov Finance'!G33/$O33*100</f>
        <v>10.979740532270149</v>
      </c>
      <c r="H33" s="168">
        <f>'A11.Gov Finance'!H33/$O33*100</f>
        <v>1.4552722608598718</v>
      </c>
      <c r="I33" s="168">
        <f>'A11.Gov Finance'!I33/$O33*100</f>
        <v>1.6756628184363445</v>
      </c>
      <c r="J33" s="168">
        <f>'A11.Gov Finance'!J33/$O33*100</f>
        <v>3.1309350792962163</v>
      </c>
      <c r="K33" s="167">
        <f>'A11.Gov Finance'!K33/$O33*100</f>
        <v>1.7412405493870864</v>
      </c>
      <c r="L33" s="143"/>
      <c r="M33" s="143"/>
      <c r="O33" s="138">
        <v>459442.55104879028</v>
      </c>
    </row>
    <row r="34" spans="1:18" ht="17.25" customHeight="1">
      <c r="A34" s="158" t="s">
        <v>267</v>
      </c>
      <c r="B34" s="157" t="s">
        <v>266</v>
      </c>
      <c r="C34" s="168">
        <f>'A11.Gov Finance'!C34/$O34*100</f>
        <v>10.582536122442148</v>
      </c>
      <c r="D34" s="168">
        <f>'A11.Gov Finance'!D34/$O34*100</f>
        <v>4.541792376861979</v>
      </c>
      <c r="E34" s="168">
        <f>'A11.Gov Finance'!E34/$O34*100</f>
        <v>1.9420768482254103</v>
      </c>
      <c r="F34" s="168">
        <f>'A11.Gov Finance'!F34/$O34*100</f>
        <v>17.066405347529539</v>
      </c>
      <c r="G34" s="168">
        <f>'A11.Gov Finance'!G34/$O34*100</f>
        <v>11.423442497270813</v>
      </c>
      <c r="H34" s="168">
        <f>'A11.Gov Finance'!H34/$O34*100</f>
        <v>2.3036239264865075</v>
      </c>
      <c r="I34" s="168">
        <f>'A11.Gov Finance'!I34/$O34*100</f>
        <v>0.92363647162921836</v>
      </c>
      <c r="J34" s="168">
        <f>'A11.Gov Finance'!J34/$O34*100</f>
        <v>3.2272603981157255</v>
      </c>
      <c r="K34" s="167">
        <f>'A11.Gov Finance'!K34/$O34*100</f>
        <v>1.8040318439501692</v>
      </c>
      <c r="L34" s="159"/>
      <c r="M34" s="143"/>
      <c r="O34" s="138">
        <v>492230.77906186244</v>
      </c>
    </row>
    <row r="35" spans="1:18" ht="17.25" customHeight="1">
      <c r="A35" s="158" t="s">
        <v>265</v>
      </c>
      <c r="B35" s="157" t="s">
        <v>264</v>
      </c>
      <c r="C35" s="168">
        <f>'A11.Gov Finance'!C35/$O35*100</f>
        <v>10.349734106330928</v>
      </c>
      <c r="D35" s="168">
        <f>'A11.Gov Finance'!D35/$O35*100</f>
        <v>4.3028673808222662</v>
      </c>
      <c r="E35" s="168">
        <f>'A11.Gov Finance'!E35/$O35*100</f>
        <v>2.0111632990369714</v>
      </c>
      <c r="F35" s="168">
        <f>'A11.Gov Finance'!F35/$O35*100</f>
        <v>16.663764786190168</v>
      </c>
      <c r="G35" s="168">
        <f>'A11.Gov Finance'!G35/$O35*100</f>
        <v>11.612689287744534</v>
      </c>
      <c r="H35" s="168">
        <f>'A11.Gov Finance'!H35/$O35*100</f>
        <v>2.10217230884221</v>
      </c>
      <c r="I35" s="168">
        <f>'A11.Gov Finance'!I35/$O35*100</f>
        <v>1.4213327308932981</v>
      </c>
      <c r="J35" s="168">
        <f>'A11.Gov Finance'!J35/$O35*100</f>
        <v>3.5235050397355074</v>
      </c>
      <c r="K35" s="167">
        <f>'A11.Gov Finance'!K35/$O35*100</f>
        <v>1.0447712853606359</v>
      </c>
      <c r="L35" s="143"/>
      <c r="M35" s="143"/>
      <c r="O35" s="138">
        <v>536749.054896191</v>
      </c>
    </row>
    <row r="36" spans="1:18" ht="17.25" customHeight="1">
      <c r="A36" s="158" t="s">
        <v>263</v>
      </c>
      <c r="B36" s="157" t="s">
        <v>262</v>
      </c>
      <c r="C36" s="168">
        <f>'A11.Gov Finance'!C36/$O36*100</f>
        <v>10.465763201522925</v>
      </c>
      <c r="D36" s="168">
        <f>'A11.Gov Finance'!D36/$O36*100</f>
        <v>4.6386560095135012</v>
      </c>
      <c r="E36" s="168">
        <f>'A11.Gov Finance'!E36/$O36*100</f>
        <v>2.2960726119250898</v>
      </c>
      <c r="F36" s="168">
        <f>'A11.Gov Finance'!F36/$O36*100</f>
        <v>17.400491822961516</v>
      </c>
      <c r="G36" s="168">
        <f>'A11.Gov Finance'!G36/$O36*100</f>
        <v>11.897304242114735</v>
      </c>
      <c r="H36" s="168">
        <f>'A11.Gov Finance'!H36/$O36*100</f>
        <v>2.4416160476925097</v>
      </c>
      <c r="I36" s="168">
        <f>'A11.Gov Finance'!I36/$O36*100</f>
        <v>1.5720981482398577</v>
      </c>
      <c r="J36" s="168">
        <f>'A11.Gov Finance'!J36/$O36*100</f>
        <v>4.0137141959323674</v>
      </c>
      <c r="K36" s="167">
        <f>'A11.Gov Finance'!K36/$O36*100</f>
        <v>1.5164443471851436</v>
      </c>
      <c r="L36" s="143"/>
      <c r="M36" s="143"/>
      <c r="O36" s="138">
        <v>589411.67320720293</v>
      </c>
    </row>
    <row r="37" spans="1:18" ht="17.25" customHeight="1">
      <c r="A37" s="158" t="s">
        <v>261</v>
      </c>
      <c r="B37" s="157" t="s">
        <v>260</v>
      </c>
      <c r="C37" s="168">
        <f>'A11.Gov Finance'!C37/$O37*100</f>
        <v>10.246048648584107</v>
      </c>
      <c r="D37" s="168">
        <f>'A11.Gov Finance'!D37/$O37*100</f>
        <v>4.5264214057255785</v>
      </c>
      <c r="E37" s="168">
        <f>'A11.Gov Finance'!E37/$O37*100</f>
        <v>2.1808778688119888</v>
      </c>
      <c r="F37" s="168">
        <f>'A11.Gov Finance'!F37/$O37*100</f>
        <v>16.953347923121676</v>
      </c>
      <c r="G37" s="168">
        <f>'A11.Gov Finance'!G37/$O37*100</f>
        <v>11.050887318612999</v>
      </c>
      <c r="H37" s="168">
        <f>'A11.Gov Finance'!H37/$O37*100</f>
        <v>2.1140243891135788</v>
      </c>
      <c r="I37" s="168">
        <f>'A11.Gov Finance'!I37/$O37*100</f>
        <v>1.2558483906211821</v>
      </c>
      <c r="J37" s="168">
        <f>'A11.Gov Finance'!J37/$O37*100</f>
        <v>3.3698727797347607</v>
      </c>
      <c r="K37" s="167">
        <f>'A11.Gov Finance'!K37/$O37*100</f>
        <v>1.8092779637825955</v>
      </c>
      <c r="M37" s="143"/>
      <c r="O37" s="138">
        <v>654084.12841433403</v>
      </c>
    </row>
    <row r="38" spans="1:18" ht="17.25" customHeight="1">
      <c r="A38" s="158" t="s">
        <v>259</v>
      </c>
      <c r="B38" s="157" t="s">
        <v>258</v>
      </c>
      <c r="C38" s="168">
        <f>'A11.Gov Finance'!C38/$O38*100</f>
        <v>10.596254816378686</v>
      </c>
      <c r="D38" s="168">
        <f>'A11.Gov Finance'!D38/$O38*100</f>
        <v>5.4587012882021773</v>
      </c>
      <c r="E38" s="168">
        <f>'A11.Gov Finance'!E38/$O38*100</f>
        <v>2.3016871824582825</v>
      </c>
      <c r="F38" s="168">
        <f>'A11.Gov Finance'!F38/$O38*100</f>
        <v>18.356643287039141</v>
      </c>
      <c r="G38" s="168">
        <f>'A11.Gov Finance'!G38/$O38*100</f>
        <v>12.0512297604806</v>
      </c>
      <c r="H38" s="168">
        <f>'A11.Gov Finance'!H38/$O38*100</f>
        <v>2.1709555602864579</v>
      </c>
      <c r="I38" s="168">
        <f>'A11.Gov Finance'!I38/$O38*100</f>
        <v>1.3813035874980955</v>
      </c>
      <c r="J38" s="168">
        <f>'A11.Gov Finance'!J38/$O38*100</f>
        <v>3.5522591477845533</v>
      </c>
      <c r="K38" s="167">
        <f>'A11.Gov Finance'!K38/$O38*100</f>
        <v>2.4583178175354026</v>
      </c>
      <c r="M38" s="143"/>
      <c r="O38" s="138">
        <v>727826.96656927792</v>
      </c>
    </row>
    <row r="39" spans="1:18" ht="17.25" customHeight="1">
      <c r="A39" s="158" t="s">
        <v>257</v>
      </c>
      <c r="B39" s="157" t="s">
        <v>256</v>
      </c>
      <c r="C39" s="168">
        <f>'A11.Gov Finance'!C39/$O39*100</f>
        <v>11.211424084773917</v>
      </c>
      <c r="D39" s="168">
        <f>'A11.Gov Finance'!D39/$O39*100</f>
        <v>6.5610938420347704</v>
      </c>
      <c r="E39" s="168">
        <f>'A11.Gov Finance'!E39/$O39*100</f>
        <v>2.0090400585999277</v>
      </c>
      <c r="F39" s="168">
        <f>'A11.Gov Finance'!F39/$O39*100</f>
        <v>19.781557985408615</v>
      </c>
      <c r="G39" s="168">
        <f>'A11.Gov Finance'!G39/$O39*100</f>
        <v>13.194586496040342</v>
      </c>
      <c r="H39" s="168">
        <f>'A11.Gov Finance'!H39/$O39*100</f>
        <v>2.4913254074163844</v>
      </c>
      <c r="I39" s="168">
        <f>'A11.Gov Finance'!I39/$O39*100</f>
        <v>1.1009390929475062</v>
      </c>
      <c r="J39" s="168">
        <f>'A11.Gov Finance'!J39/$O39*100</f>
        <v>3.5922645003638904</v>
      </c>
      <c r="K39" s="167">
        <f>'A11.Gov Finance'!K39/$O39*100</f>
        <v>2.5128662930198855</v>
      </c>
      <c r="M39" s="143"/>
      <c r="O39" s="138">
        <v>815658.20103257697</v>
      </c>
    </row>
    <row r="40" spans="1:18" ht="17.25" customHeight="1">
      <c r="A40" s="158" t="s">
        <v>255</v>
      </c>
      <c r="B40" s="157" t="s">
        <v>254</v>
      </c>
      <c r="C40" s="168">
        <f>'A11.Gov Finance'!C40/$O40*100</f>
        <v>12.925490365518973</v>
      </c>
      <c r="D40" s="168">
        <f>'A11.Gov Finance'!D40/$O40*100</f>
        <v>7.3956257979211415</v>
      </c>
      <c r="E40" s="168">
        <f>'A11.Gov Finance'!E40/$O40*100</f>
        <v>1.9057629898825892</v>
      </c>
      <c r="F40" s="168">
        <f>'A11.Gov Finance'!F40/$O40*100</f>
        <v>22.226879153322702</v>
      </c>
      <c r="G40" s="168">
        <f>'A11.Gov Finance'!G40/$O40*100</f>
        <v>14.517711152759189</v>
      </c>
      <c r="H40" s="168">
        <f>'A11.Gov Finance'!H40/$O40*100</f>
        <v>2.6695969964497235</v>
      </c>
      <c r="I40" s="168">
        <f>'A11.Gov Finance'!I40/$O40*100</f>
        <v>1.0087168079050994</v>
      </c>
      <c r="J40" s="168">
        <f>'A11.Gov Finance'!J40/$O40*100</f>
        <v>3.6783138043548234</v>
      </c>
      <c r="K40" s="167">
        <f>'A11.Gov Finance'!K40/$O40*100</f>
        <v>1.8635667929233848</v>
      </c>
      <c r="M40" s="143"/>
      <c r="O40" s="138">
        <v>988271.52694157092</v>
      </c>
    </row>
    <row r="41" spans="1:18" s="142" customFormat="1" ht="17.25" customHeight="1">
      <c r="A41" s="153" t="s">
        <v>253</v>
      </c>
      <c r="B41" s="152" t="s">
        <v>252</v>
      </c>
      <c r="C41" s="168">
        <f>'A11.Gov Finance'!C41/$O41*100</f>
        <v>15.644004619862564</v>
      </c>
      <c r="D41" s="168">
        <f>'A11.Gov Finance'!D41/$O41*100</f>
        <v>3.396266474006576</v>
      </c>
      <c r="E41" s="168">
        <f>'A11.Gov Finance'!E41/$O41*100</f>
        <v>2.731598411793557</v>
      </c>
      <c r="F41" s="168">
        <f>'A11.Gov Finance'!F41/$O41*100</f>
        <v>21.771869505662696</v>
      </c>
      <c r="G41" s="168">
        <f>'A11.Gov Finance'!G41/$O41*100</f>
        <v>15.086335574727366</v>
      </c>
      <c r="H41" s="168">
        <f>'A11.Gov Finance'!H41/$O41*100</f>
        <v>3.2316251671375791</v>
      </c>
      <c r="I41" s="168">
        <f>'A11.Gov Finance'!I41/$O41*100</f>
        <v>0.94094824415238887</v>
      </c>
      <c r="J41" s="168">
        <f>'A11.Gov Finance'!J41/$O41*100</f>
        <v>4.1725734112899673</v>
      </c>
      <c r="K41" s="167">
        <f>'A11.Gov Finance'!K41/$O41*100</f>
        <v>2.5079361796270105</v>
      </c>
      <c r="L41" s="138"/>
      <c r="M41" s="143"/>
      <c r="O41" s="142">
        <v>1192773.5738653811</v>
      </c>
      <c r="R41" s="138"/>
    </row>
    <row r="42" spans="1:18" ht="17.25" customHeight="1">
      <c r="A42" s="158" t="s">
        <v>342</v>
      </c>
      <c r="B42" s="157" t="s">
        <v>250</v>
      </c>
      <c r="C42" s="168">
        <f>'A11.Gov Finance'!C42/$O42*100</f>
        <v>13.449176728507755</v>
      </c>
      <c r="D42" s="168">
        <f>'A11.Gov Finance'!D42/$O42*100</f>
        <v>3.0286207830540914</v>
      </c>
      <c r="E42" s="168">
        <f>'A11.Gov Finance'!E42/$O42*100</f>
        <v>2.4232764352505458</v>
      </c>
      <c r="F42" s="168">
        <f>'A11.Gov Finance'!F42/$O42*100</f>
        <v>18.901073946812392</v>
      </c>
      <c r="G42" s="168">
        <f>'A11.Gov Finance'!G42/$O42*100</f>
        <v>12.786935802955915</v>
      </c>
      <c r="H42" s="168">
        <f>'A11.Gov Finance'!H42/$O42*100</f>
        <v>2.9386788808999076</v>
      </c>
      <c r="I42" s="168">
        <f>'A11.Gov Finance'!I42/$O42*100</f>
        <v>0.7727492135300672</v>
      </c>
      <c r="J42" s="168">
        <f>'A11.Gov Finance'!J42/$O42*100</f>
        <v>3.7114280944299747</v>
      </c>
      <c r="K42" s="167">
        <f>'A11.Gov Finance'!K42/$O42*100</f>
        <v>2.7206944657324659</v>
      </c>
      <c r="M42" s="143"/>
      <c r="O42" s="138">
        <v>1562680.9822084852</v>
      </c>
    </row>
    <row r="43" spans="1:18" ht="17.25" customHeight="1">
      <c r="A43" s="158" t="s">
        <v>249</v>
      </c>
      <c r="B43" s="157" t="s">
        <v>248</v>
      </c>
      <c r="C43" s="168">
        <f>'A11.Gov Finance'!C43/$O43*100</f>
        <v>13.845705753673199</v>
      </c>
      <c r="D43" s="168">
        <f>'A11.Gov Finance'!D43/$O43*100</f>
        <v>2.922618605084863</v>
      </c>
      <c r="E43" s="168">
        <f>'A11.Gov Finance'!E43/$O43*100</f>
        <v>2.5203210182458609</v>
      </c>
      <c r="F43" s="168">
        <f>'A11.Gov Finance'!F43/$O43*100</f>
        <v>19.28864537700392</v>
      </c>
      <c r="G43" s="168">
        <f>'A11.Gov Finance'!G43/$O43*100</f>
        <v>13.90832575133159</v>
      </c>
      <c r="H43" s="168">
        <f>'A11.Gov Finance'!H43/$O43*100</f>
        <v>2.3209033360896929</v>
      </c>
      <c r="I43" s="168">
        <f>'A11.Gov Finance'!I43/$O43*100</f>
        <v>0.63030045735098628</v>
      </c>
      <c r="J43" s="168">
        <f>'A11.Gov Finance'!J43/$O43*100</f>
        <v>2.9512037934406794</v>
      </c>
      <c r="K43" s="167">
        <f>'A11.Gov Finance'!K43/$O43*100</f>
        <v>2.0711488999986605</v>
      </c>
      <c r="L43" s="141"/>
      <c r="M43" s="143"/>
      <c r="O43" s="138">
        <v>1758379.1778574469</v>
      </c>
    </row>
    <row r="44" spans="1:18" ht="17.25" customHeight="1">
      <c r="A44" s="153" t="s">
        <v>247</v>
      </c>
      <c r="B44" s="152" t="s">
        <v>246</v>
      </c>
      <c r="C44" s="168">
        <f>'A11.Gov Finance'!C44/$O44*100</f>
        <v>12.694614978243285</v>
      </c>
      <c r="D44" s="168">
        <f>'A11.Gov Finance'!D44/$O44*100</f>
        <v>2.8009321361602084</v>
      </c>
      <c r="E44" s="168">
        <f>'A11.Gov Finance'!E44/$O44*100</f>
        <v>2.9027984614153768</v>
      </c>
      <c r="F44" s="168">
        <f>'A11.Gov Finance'!F44/$O44*100</f>
        <v>18.398345575818869</v>
      </c>
      <c r="G44" s="168">
        <f>'A11.Gov Finance'!G44/$O44*100</f>
        <v>15.224811464264704</v>
      </c>
      <c r="H44" s="168">
        <f>'A11.Gov Finance'!H44/$O44*100</f>
        <v>1.8073102470475586</v>
      </c>
      <c r="I44" s="168">
        <f>'A11.Gov Finance'!I44/$O44*100</f>
        <v>0.61402256274309219</v>
      </c>
      <c r="J44" s="168">
        <f>'A11.Gov Finance'!J44/$O44*100</f>
        <v>2.421332809790651</v>
      </c>
      <c r="K44" s="167">
        <f>'A11.Gov Finance'!K44/$O44*100</f>
        <v>0.97690994811185683</v>
      </c>
      <c r="M44" s="143"/>
      <c r="O44" s="138">
        <v>1949294.8185045589</v>
      </c>
    </row>
    <row r="45" spans="1:18" ht="17.25" customHeight="1">
      <c r="A45" s="153" t="s">
        <v>245</v>
      </c>
      <c r="B45" s="152" t="s">
        <v>244</v>
      </c>
      <c r="C45" s="168">
        <f>'A11.Gov Finance'!C45/$O45*100</f>
        <v>13.595892832190923</v>
      </c>
      <c r="D45" s="168">
        <f>'A11.Gov Finance'!D45/$O45*100</f>
        <v>2.9874119452126182</v>
      </c>
      <c r="E45" s="168">
        <f>'A11.Gov Finance'!E45/$O45*100</f>
        <v>2.9036983580120834</v>
      </c>
      <c r="F45" s="168">
        <f>'A11.Gov Finance'!F45/$O45*100</f>
        <v>19.487003135415623</v>
      </c>
      <c r="G45" s="168">
        <f>'A11.Gov Finance'!G45/$O45*100</f>
        <v>16.281716927551255</v>
      </c>
      <c r="H45" s="168">
        <f>'A11.Gov Finance'!H45/$O45*100</f>
        <v>1.8904944240231856</v>
      </c>
      <c r="I45" s="168">
        <f>'A11.Gov Finance'!I45/$O45*100</f>
        <v>0.80620923457399418</v>
      </c>
      <c r="J45" s="168">
        <f>'A11.Gov Finance'!J45/$O45*100</f>
        <v>2.6967036585971793</v>
      </c>
      <c r="K45" s="167">
        <f>'A11.Gov Finance'!K45/$O45*100</f>
        <v>0.89508034455151908</v>
      </c>
      <c r="M45" s="143"/>
      <c r="O45" s="138">
        <v>2232525.2835277542</v>
      </c>
    </row>
    <row r="46" spans="1:18" ht="17.25" customHeight="1">
      <c r="A46" s="153" t="s">
        <v>243</v>
      </c>
      <c r="B46" s="152" t="s">
        <v>242</v>
      </c>
      <c r="C46" s="168">
        <f>'A11.Gov Finance'!C46/$O46*100</f>
        <v>13.998705970426645</v>
      </c>
      <c r="D46" s="168">
        <f>'A11.Gov Finance'!D46/$O46*100</f>
        <v>3.6620440147370972</v>
      </c>
      <c r="E46" s="168">
        <f>'A11.Gov Finance'!E46/$O46*100</f>
        <v>4.2624859578316565</v>
      </c>
      <c r="F46" s="168">
        <f>'A11.Gov Finance'!F46/$O46*100</f>
        <v>21.923235942995397</v>
      </c>
      <c r="G46" s="168">
        <f>'A11.Gov Finance'!G46/$O46*100</f>
        <v>16.992973577315084</v>
      </c>
      <c r="H46" s="168">
        <f>'A11.Gov Finance'!H46/$O46*100</f>
        <v>1.5750826400124545</v>
      </c>
      <c r="I46" s="168">
        <f>'A11.Gov Finance'!I46/$O46*100</f>
        <v>1.0534277360540352</v>
      </c>
      <c r="J46" s="168">
        <f>'A11.Gov Finance'!J46/$O46*100</f>
        <v>2.6285103760664894</v>
      </c>
      <c r="K46" s="167">
        <f>'A11.Gov Finance'!K46/$O46*100</f>
        <v>1.7480980888789261</v>
      </c>
      <c r="M46" s="143"/>
      <c r="O46" s="138">
        <v>2423638.4828479951</v>
      </c>
    </row>
    <row r="47" spans="1:18" ht="17.25" customHeight="1">
      <c r="A47" s="153" t="s">
        <v>241</v>
      </c>
      <c r="B47" s="152" t="s">
        <v>240</v>
      </c>
      <c r="C47" s="168">
        <f>'A11.Gov Finance'!C47/$O47*100</f>
        <v>14.223948338705512</v>
      </c>
      <c r="D47" s="168">
        <f>'A11.Gov Finance'!D47/$O47*100</f>
        <v>4.6910190947528898</v>
      </c>
      <c r="E47" s="168">
        <f>'A11.Gov Finance'!E47/$O47*100</f>
        <v>4.1291028518667101</v>
      </c>
      <c r="F47" s="168">
        <f>'A11.Gov Finance'!F47/$O47*100</f>
        <v>23.044070285325112</v>
      </c>
      <c r="G47" s="168">
        <f>'A11.Gov Finance'!G47/$O47*100</f>
        <v>18.604475127666287</v>
      </c>
      <c r="H47" s="168">
        <f>'A11.Gov Finance'!H47/$O47*100</f>
        <v>1.5161487212349727</v>
      </c>
      <c r="I47" s="168">
        <f>'A11.Gov Finance'!I47/$O47*100</f>
        <v>1.3210673103344344</v>
      </c>
      <c r="J47" s="168">
        <f>'A11.Gov Finance'!J47/$O47*100</f>
        <v>2.8372160315694068</v>
      </c>
      <c r="K47" s="167">
        <f>'A11.Gov Finance'!K47/$O47*100</f>
        <v>3.3653492341438764</v>
      </c>
      <c r="M47" s="143"/>
      <c r="O47" s="138">
        <v>2608184.437723869</v>
      </c>
    </row>
    <row r="48" spans="1:18" ht="17.25" customHeight="1">
      <c r="A48" s="153" t="s">
        <v>58</v>
      </c>
      <c r="B48" s="152" t="s">
        <v>239</v>
      </c>
      <c r="C48" s="168">
        <f>'A11.Gov Finance'!C48/$O48*100</f>
        <v>16.853749615291651</v>
      </c>
      <c r="D48" s="168">
        <f>'A11.Gov Finance'!D48/$O48*100</f>
        <v>6.7838663915406174</v>
      </c>
      <c r="E48" s="168">
        <f>'A11.Gov Finance'!E48/$O48*100</f>
        <v>3.5709530386588617</v>
      </c>
      <c r="F48" s="168">
        <f>'A11.Gov Finance'!F48/$O48*100</f>
        <v>27.208569045491132</v>
      </c>
      <c r="G48" s="168">
        <f>'A11.Gov Finance'!G48/$O48*100</f>
        <v>19.907983408775323</v>
      </c>
      <c r="H48" s="168">
        <f>'A11.Gov Finance'!H48/$O48*100</f>
        <v>1.0377249313032395</v>
      </c>
      <c r="I48" s="168">
        <f>'A11.Gov Finance'!I48/$O48*100</f>
        <v>1.8852865731467772</v>
      </c>
      <c r="J48" s="168">
        <f>'A11.Gov Finance'!J48/$O48*100</f>
        <v>2.9230115044500167</v>
      </c>
      <c r="K48" s="167">
        <f>'A11.Gov Finance'!K48/$O48*100</f>
        <v>2.8707682711231635</v>
      </c>
      <c r="M48" s="143"/>
      <c r="O48" s="138">
        <v>3077144.9193089572</v>
      </c>
    </row>
    <row r="49" spans="1:15" ht="17.25" customHeight="1">
      <c r="A49" s="153" t="s">
        <v>238</v>
      </c>
      <c r="B49" s="152" t="s">
        <v>237</v>
      </c>
      <c r="C49" s="168">
        <f>'A11.Gov Finance'!C49/$O49*100</f>
        <v>20.165793579499862</v>
      </c>
      <c r="D49" s="168">
        <f>'A11.Gov Finance'!D49/$O49*100</f>
        <v>7.8332659798097977</v>
      </c>
      <c r="E49" s="168">
        <f>'A11.Gov Finance'!E49/$O49*100</f>
        <v>3.4620473266772644</v>
      </c>
      <c r="F49" s="168">
        <f>'A11.Gov Finance'!F49/$O49*100</f>
        <v>31.461106885986929</v>
      </c>
      <c r="G49" s="168">
        <f>'A11.Gov Finance'!G49/$O49*100</f>
        <v>21.028016879119985</v>
      </c>
      <c r="H49" s="168">
        <f>'A11.Gov Finance'!H49/$O49*100</f>
        <v>1.1377105594594861</v>
      </c>
      <c r="I49" s="168">
        <f>'A11.Gov Finance'!I49/$O49*100</f>
        <v>2.6688094142852874</v>
      </c>
      <c r="J49" s="168">
        <f>'A11.Gov Finance'!J49/$O49*100</f>
        <v>3.8065199737447735</v>
      </c>
      <c r="K49" s="167">
        <f>'A11.Gov Finance'!K49/$O49*100</f>
        <v>4.1884555547681916</v>
      </c>
      <c r="M49" s="143"/>
      <c r="O49" s="138">
        <v>3455949.2898334255</v>
      </c>
    </row>
    <row r="50" spans="1:15" ht="17.25" customHeight="1">
      <c r="A50" s="153" t="s">
        <v>59</v>
      </c>
      <c r="B50" s="152" t="s">
        <v>236</v>
      </c>
      <c r="C50" s="168">
        <f>'A11.Gov Finance'!C50/$O50*100</f>
        <v>18.565185823438306</v>
      </c>
      <c r="D50" s="168">
        <f>'A11.Gov Finance'!D50/$O50*100</f>
        <v>6.2598304403385905</v>
      </c>
      <c r="E50" s="168">
        <f>'A11.Gov Finance'!E50/$O50*100</f>
        <v>3.9512762372119323</v>
      </c>
      <c r="F50" s="168">
        <f>'A11.Gov Finance'!F50/$O50*100</f>
        <v>28.776292500988831</v>
      </c>
      <c r="G50" s="168">
        <f>'A11.Gov Finance'!G50/$O50*100</f>
        <v>21.758928315498217</v>
      </c>
      <c r="H50" s="168">
        <f>'A11.Gov Finance'!H50/$O50*100</f>
        <v>0.59339499841316967</v>
      </c>
      <c r="I50" s="168">
        <f>'A11.Gov Finance'!I50/$O50*100</f>
        <v>3.2229785725889215</v>
      </c>
      <c r="J50" s="168">
        <f>'A11.Gov Finance'!J50/$O50*100</f>
        <v>3.8163735710020914</v>
      </c>
      <c r="K50" s="167">
        <f>'A11.Gov Finance'!K50/$O50*100</f>
        <v>2.4976350944402133</v>
      </c>
      <c r="M50" s="143"/>
      <c r="O50" s="138">
        <v>3858930.4023853722</v>
      </c>
    </row>
    <row r="51" spans="1:15" ht="17.25" customHeight="1">
      <c r="A51" s="153" t="s">
        <v>60</v>
      </c>
      <c r="B51" s="152" t="s">
        <v>235</v>
      </c>
      <c r="C51" s="168">
        <f>'A11.Gov Finance'!C51/$O51*100</f>
        <v>20.168453819197403</v>
      </c>
      <c r="D51" s="168">
        <f>'A11.Gov Finance'!D51/$O51*100</f>
        <v>4.8638342486075699</v>
      </c>
      <c r="E51" s="168">
        <f>'A11.Gov Finance'!E51/$O51*100</f>
        <v>3.031899845911207</v>
      </c>
      <c r="F51" s="168">
        <f>'A11.Gov Finance'!F51/$O51*100</f>
        <v>28.064187913716175</v>
      </c>
      <c r="G51" s="168">
        <f>'A11.Gov Finance'!G51/$O51*100</f>
        <v>21.634780521326025</v>
      </c>
      <c r="H51" s="168">
        <f>'A11.Gov Finance'!H51/$O51*100</f>
        <v>0.60994105309171998</v>
      </c>
      <c r="I51" s="168">
        <f>'A11.Gov Finance'!I51/$O51*100</f>
        <v>2.9995574482151408</v>
      </c>
      <c r="J51" s="168">
        <f>'A11.Gov Finance'!J51/$O51*100</f>
        <v>3.6094985013068603</v>
      </c>
      <c r="K51" s="167">
        <f>'A11.Gov Finance'!K51/$O51*100</f>
        <v>5.0053266454043017</v>
      </c>
      <c r="M51" s="143"/>
      <c r="O51" s="138">
        <v>3888703.6509138336</v>
      </c>
    </row>
    <row r="52" spans="1:15" ht="17.25" customHeight="1">
      <c r="A52" s="153" t="s">
        <v>61</v>
      </c>
      <c r="B52" s="152" t="s">
        <v>234</v>
      </c>
      <c r="C52" s="168">
        <f>'A11.Gov Finance'!C52/$O52*100</f>
        <v>19.441873227096316</v>
      </c>
      <c r="D52" s="168">
        <f>'A11.Gov Finance'!D52/$O52*100</f>
        <v>5.2575177155833792</v>
      </c>
      <c r="E52" s="168">
        <f>'A11.Gov Finance'!E52/$O52*100</f>
        <v>2.794283655923655</v>
      </c>
      <c r="F52" s="168">
        <f>'A11.Gov Finance'!F52/$O52*100</f>
        <v>27.493674598603352</v>
      </c>
      <c r="G52" s="168">
        <f>'A11.Gov Finance'!G52/$O52*100</f>
        <v>22.430743953382265</v>
      </c>
      <c r="H52" s="168">
        <f>'A11.Gov Finance'!H52/$O52*100</f>
        <v>0.83816149108153593</v>
      </c>
      <c r="I52" s="168">
        <f>'A11.Gov Finance'!I52/$O52*100</f>
        <v>3.9734911815847997</v>
      </c>
      <c r="J52" s="168">
        <f>'A11.Gov Finance'!J52/$O52*100</f>
        <v>4.8116526726663356</v>
      </c>
      <c r="K52" s="167">
        <f>'A11.Gov Finance'!K52/$O52*100</f>
        <v>5.1464081422934447</v>
      </c>
      <c r="M52" s="143"/>
      <c r="O52" s="138">
        <v>4352550.2409953959</v>
      </c>
    </row>
    <row r="53" spans="1:15" ht="17.25" customHeight="1">
      <c r="A53" s="153" t="s">
        <v>150</v>
      </c>
      <c r="B53" s="177" t="s">
        <v>224</v>
      </c>
      <c r="C53" s="176">
        <f>'A11.Gov Finance'!C53/$O53*100</f>
        <v>19.176243065029468</v>
      </c>
      <c r="D53" s="168">
        <f>'A11.Gov Finance'!D53/$O53*100</f>
        <v>4.3446296259472907</v>
      </c>
      <c r="E53" s="168">
        <f>'A11.Gov Finance'!E53/$O53*100</f>
        <v>2.8025596914176978</v>
      </c>
      <c r="F53" s="168">
        <f>'A11.Gov Finance'!F53/$O53*100</f>
        <v>26.323432382394458</v>
      </c>
      <c r="G53" s="168">
        <f>'A11.Gov Finance'!G53/$O53*100</f>
        <v>22.381906693477966</v>
      </c>
      <c r="H53" s="168">
        <f>'A11.Gov Finance'!H53/$O53*100</f>
        <v>0.55235167922836159</v>
      </c>
      <c r="I53" s="168">
        <f>'A11.Gov Finance'!I53/$O53*100</f>
        <v>2.6261847644762568</v>
      </c>
      <c r="J53" s="168">
        <f>'A11.Gov Finance'!J53/$O53*100</f>
        <v>3.1785364437046186</v>
      </c>
      <c r="K53" s="167">
        <f>'A11.Gov Finance'!K53/$O53*100</f>
        <v>4.6746268048038786</v>
      </c>
      <c r="M53" s="143"/>
      <c r="O53" s="138">
        <v>4976557.6957059372</v>
      </c>
    </row>
    <row r="54" spans="1:15" ht="17.25" customHeight="1">
      <c r="A54" s="153" t="s">
        <v>388</v>
      </c>
      <c r="B54" s="177" t="s">
        <v>498</v>
      </c>
      <c r="C54" s="176">
        <f>'A11.Gov Finance'!C54/$O54*100</f>
        <v>18.537937301148634</v>
      </c>
      <c r="D54" s="168">
        <f>'A11.Gov Finance'!D54/$O54*100</f>
        <v>4.3867175397751108</v>
      </c>
      <c r="E54" s="168">
        <f>'A11.Gov Finance'!E54/$O54*100</f>
        <v>3.6495165253776185</v>
      </c>
      <c r="F54" s="168">
        <f>'A11.Gov Finance'!F54/$O54*100</f>
        <v>26.574171366301364</v>
      </c>
      <c r="G54" s="168">
        <f>'A11.Gov Finance'!G54/$O54*100</f>
        <v>18.895875060790711</v>
      </c>
      <c r="H54" s="168">
        <f>'A11.Gov Finance'!H54/$O54*100</f>
        <v>0.43717078014996535</v>
      </c>
      <c r="I54" s="168">
        <f>'A11.Gov Finance'!I54/$O54*100</f>
        <v>2.2409905701249175</v>
      </c>
      <c r="J54" s="168">
        <f>'A11.Gov Finance'!J54/$O54*100</f>
        <v>2.6781613502748831</v>
      </c>
      <c r="K54" s="167">
        <f>'A11.Gov Finance'!K54/$O54*100</f>
        <v>4.8104752827566495</v>
      </c>
      <c r="M54" s="143"/>
      <c r="O54" s="139">
        <v>5348527.6376383305</v>
      </c>
    </row>
    <row r="55" spans="1:15" ht="17.25" customHeight="1" thickBot="1">
      <c r="A55" s="148" t="s">
        <v>387</v>
      </c>
      <c r="B55" s="147" t="s">
        <v>497</v>
      </c>
      <c r="C55" s="175">
        <f>'A11.Gov Finance'!C55/$O55*100</f>
        <v>16.681293168234273</v>
      </c>
      <c r="D55" s="175">
        <f>'A11.Gov Finance'!D55/$O55*100</f>
        <v>3.3611166836077038</v>
      </c>
      <c r="E55" s="175">
        <f>'A11.Gov Finance'!E55/$O55*100</f>
        <v>4.6387174216458664</v>
      </c>
      <c r="F55" s="175">
        <f>'A11.Gov Finance'!F55/$O55*100</f>
        <v>24.681127273487842</v>
      </c>
      <c r="G55" s="175">
        <f>'A11.Gov Finance'!G55/$O55*100</f>
        <v>18.979473034108139</v>
      </c>
      <c r="H55" s="175">
        <f>'A11.Gov Finance'!H55/$O55*100</f>
        <v>0.39190933618909651</v>
      </c>
      <c r="I55" s="175">
        <f>'A11.Gov Finance'!I55/$O55*100</f>
        <v>2.1667216816258152</v>
      </c>
      <c r="J55" s="175">
        <f>'A11.Gov Finance'!J55/$O55*100</f>
        <v>2.5586310178149119</v>
      </c>
      <c r="K55" s="284">
        <f>'A11.Gov Finance'!K55/$O55*100</f>
        <v>4.1091638008923193</v>
      </c>
      <c r="M55" s="143"/>
      <c r="O55" s="138">
        <v>5704844.3761013998</v>
      </c>
    </row>
    <row r="56" spans="1:15" ht="54.75" customHeight="1" thickTop="1">
      <c r="A56" s="4296" t="s">
        <v>233</v>
      </c>
      <c r="B56" s="4296"/>
      <c r="C56" s="4296"/>
      <c r="D56" s="4296"/>
      <c r="E56" s="4296"/>
      <c r="F56" s="4296"/>
      <c r="G56" s="4296"/>
      <c r="H56" s="4296"/>
      <c r="I56" s="4296"/>
      <c r="J56" s="4296"/>
      <c r="K56" s="4296"/>
    </row>
    <row r="57" spans="1:15" ht="33.75" customHeight="1">
      <c r="A57" s="4296" t="s">
        <v>232</v>
      </c>
      <c r="B57" s="4296"/>
      <c r="C57" s="4296"/>
      <c r="D57" s="4296"/>
      <c r="E57" s="4296"/>
      <c r="F57" s="4296"/>
      <c r="G57" s="4296"/>
      <c r="H57" s="4296"/>
      <c r="I57" s="4296"/>
      <c r="J57" s="4296"/>
      <c r="K57" s="4296"/>
    </row>
    <row r="58" spans="1:15" s="142" customFormat="1" ht="18.75" customHeight="1">
      <c r="A58" s="4293" t="s">
        <v>338</v>
      </c>
      <c r="B58" s="4293"/>
      <c r="C58" s="4293"/>
      <c r="D58" s="4293"/>
      <c r="E58" s="4293"/>
      <c r="F58" s="4293"/>
      <c r="G58" s="4293"/>
      <c r="H58" s="4293"/>
      <c r="I58" s="4293"/>
      <c r="J58" s="4293"/>
      <c r="K58" s="4293"/>
    </row>
    <row r="59" spans="1:15" s="142" customFormat="1" ht="18.75" customHeight="1">
      <c r="A59" s="4293" t="s">
        <v>230</v>
      </c>
      <c r="B59" s="4293"/>
      <c r="C59" s="4293"/>
      <c r="D59" s="4293"/>
      <c r="E59" s="4293"/>
      <c r="F59" s="4293"/>
      <c r="G59" s="4293"/>
      <c r="H59" s="4293"/>
      <c r="I59" s="4293"/>
      <c r="J59" s="4293"/>
      <c r="K59" s="4293"/>
    </row>
    <row r="60" spans="1:15" s="142" customFormat="1" ht="18.75" customHeight="1">
      <c r="A60" s="174" t="s">
        <v>341</v>
      </c>
      <c r="B60" s="173"/>
      <c r="C60" s="173"/>
      <c r="D60" s="173"/>
      <c r="E60" s="173"/>
      <c r="F60" s="173"/>
      <c r="G60" s="173"/>
      <c r="H60" s="173"/>
      <c r="I60" s="173"/>
      <c r="J60" s="173"/>
      <c r="K60" s="173"/>
    </row>
    <row r="61" spans="1:15" s="141" customFormat="1" ht="16.5" customHeight="1">
      <c r="A61" s="4297" t="s">
        <v>229</v>
      </c>
      <c r="B61" s="4297"/>
      <c r="C61" s="4297"/>
      <c r="D61" s="4297"/>
      <c r="E61" s="4297"/>
      <c r="F61" s="4297"/>
      <c r="G61" s="4297"/>
      <c r="H61" s="4297"/>
      <c r="I61" s="4297"/>
      <c r="J61" s="4297"/>
      <c r="K61" s="4297"/>
    </row>
    <row r="64" spans="1:15">
      <c r="A64" s="107"/>
      <c r="B64" s="107"/>
    </row>
    <row r="65" spans="1:2">
      <c r="A65" s="107"/>
      <c r="B65" s="107"/>
    </row>
    <row r="66" spans="1:2">
      <c r="A66" s="107"/>
      <c r="B66" s="107"/>
    </row>
    <row r="67" spans="1:2">
      <c r="B67" s="172"/>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pane xSplit="2" ySplit="5" topLeftCell="C44" activePane="bottomRight" state="frozen"/>
      <selection activeCell="O56" sqref="O56"/>
      <selection pane="topRight" activeCell="O56" sqref="O56"/>
      <selection pane="bottomLeft" activeCell="O56" sqref="O56"/>
      <selection pane="bottomRight" activeCell="D55" sqref="D55"/>
    </sheetView>
  </sheetViews>
  <sheetFormatPr defaultColWidth="8.6640625" defaultRowHeight="13.2"/>
  <cols>
    <col min="1" max="2" width="9.88671875" style="180" customWidth="1"/>
    <col min="3" max="3" width="11.88671875" style="180" customWidth="1"/>
    <col min="4" max="4" width="12" style="180" customWidth="1"/>
    <col min="5" max="5" width="10.6640625" style="180" customWidth="1"/>
    <col min="6" max="7" width="10" style="180" customWidth="1"/>
    <col min="8" max="8" width="9" style="180" customWidth="1"/>
    <col min="9" max="9" width="9.88671875" style="180" customWidth="1"/>
    <col min="10" max="11" width="8.6640625" style="180" customWidth="1"/>
    <col min="12" max="12" width="19.5546875" style="179" bestFit="1" customWidth="1"/>
    <col min="13" max="13" width="24.33203125" style="179" bestFit="1" customWidth="1"/>
    <col min="14" max="16384" width="8.6640625" style="179"/>
  </cols>
  <sheetData>
    <row r="1" spans="1:13" ht="15.6">
      <c r="A1" s="4303" t="s">
        <v>509</v>
      </c>
      <c r="B1" s="4303"/>
      <c r="C1" s="4303"/>
      <c r="D1" s="4303"/>
      <c r="E1" s="4303"/>
      <c r="F1" s="4303"/>
      <c r="G1" s="4303"/>
      <c r="H1" s="4303"/>
      <c r="I1" s="4303"/>
      <c r="J1" s="4303"/>
      <c r="K1" s="4303"/>
      <c r="M1" s="133"/>
    </row>
    <row r="2" spans="1:13" s="207" customFormat="1" ht="20.399999999999999">
      <c r="A2" s="4303" t="s">
        <v>100</v>
      </c>
      <c r="B2" s="4303"/>
      <c r="C2" s="4303"/>
      <c r="D2" s="4303"/>
      <c r="E2" s="4303"/>
      <c r="F2" s="4303"/>
      <c r="G2" s="4303"/>
      <c r="H2" s="4303"/>
      <c r="I2" s="4303"/>
      <c r="J2" s="4303"/>
      <c r="K2" s="4303"/>
    </row>
    <row r="3" spans="1:13" s="207" customFormat="1" ht="21" thickBot="1">
      <c r="A3" s="4304" t="s">
        <v>354</v>
      </c>
      <c r="B3" s="4305"/>
      <c r="C3" s="4305"/>
      <c r="D3" s="4305"/>
      <c r="E3" s="4305"/>
      <c r="F3" s="4305"/>
      <c r="G3" s="4305"/>
      <c r="H3" s="4305"/>
      <c r="I3" s="4305"/>
      <c r="J3" s="4305"/>
      <c r="K3" s="4305"/>
    </row>
    <row r="4" spans="1:13" s="187" customFormat="1" ht="21.6" thickTop="1">
      <c r="A4" s="4306" t="s">
        <v>336</v>
      </c>
      <c r="B4" s="4308" t="s">
        <v>335</v>
      </c>
      <c r="C4" s="4310" t="s">
        <v>353</v>
      </c>
      <c r="D4" s="4311"/>
      <c r="E4" s="4312"/>
      <c r="F4" s="4310" t="s">
        <v>352</v>
      </c>
      <c r="G4" s="4311"/>
      <c r="H4" s="4312"/>
      <c r="I4" s="4310" t="s">
        <v>351</v>
      </c>
      <c r="J4" s="4311"/>
      <c r="K4" s="4313"/>
    </row>
    <row r="5" spans="1:13" s="187" customFormat="1" ht="31.5" customHeight="1">
      <c r="A5" s="4307"/>
      <c r="B5" s="4309"/>
      <c r="C5" s="206" t="s">
        <v>350</v>
      </c>
      <c r="D5" s="206" t="s">
        <v>349</v>
      </c>
      <c r="E5" s="206" t="s">
        <v>348</v>
      </c>
      <c r="F5" s="206" t="s">
        <v>350</v>
      </c>
      <c r="G5" s="206" t="s">
        <v>349</v>
      </c>
      <c r="H5" s="206" t="s">
        <v>348</v>
      </c>
      <c r="I5" s="206" t="s">
        <v>350</v>
      </c>
      <c r="J5" s="206" t="s">
        <v>349</v>
      </c>
      <c r="K5" s="205" t="s">
        <v>348</v>
      </c>
    </row>
    <row r="6" spans="1:13" s="188" customFormat="1" ht="24.9" customHeight="1">
      <c r="A6" s="204" t="s">
        <v>323</v>
      </c>
      <c r="B6" s="203" t="s">
        <v>322</v>
      </c>
      <c r="C6" s="202">
        <v>599.29999999999995</v>
      </c>
      <c r="D6" s="202">
        <v>346.1</v>
      </c>
      <c r="E6" s="193">
        <f t="shared" ref="E6:E55" si="0">C6+D6</f>
        <v>945.4</v>
      </c>
      <c r="F6" s="202">
        <f>C6/'A13.Gov.Fin(as percent of GDP)'!$O6*100</f>
        <v>3.6100234925606891</v>
      </c>
      <c r="G6" s="202">
        <f>D6/'A13.Gov.Fin(as percent of GDP)'!$O6*100</f>
        <v>2.0848141678212158</v>
      </c>
      <c r="H6" s="202">
        <f>E6/'A13.Gov.Fin(as percent of GDP)'!$O6*100</f>
        <v>5.6948376603819044</v>
      </c>
      <c r="I6" s="202" t="s">
        <v>62</v>
      </c>
      <c r="J6" s="202" t="s">
        <v>62</v>
      </c>
      <c r="K6" s="201" t="s">
        <v>62</v>
      </c>
    </row>
    <row r="7" spans="1:13" s="188" customFormat="1" ht="24.9" customHeight="1">
      <c r="A7" s="200" t="s">
        <v>321</v>
      </c>
      <c r="B7" s="199" t="s">
        <v>320</v>
      </c>
      <c r="C7" s="193">
        <v>737.1</v>
      </c>
      <c r="D7" s="193">
        <v>477.2</v>
      </c>
      <c r="E7" s="193">
        <f t="shared" si="0"/>
        <v>1214.3</v>
      </c>
      <c r="F7" s="193">
        <f>C7/'A13.Gov.Fin(as percent of GDP)'!$O7*100</f>
        <v>4.2376681614349776</v>
      </c>
      <c r="G7" s="193">
        <f>D7/'A13.Gov.Fin(as percent of GDP)'!$O7*100</f>
        <v>2.743474761411981</v>
      </c>
      <c r="H7" s="193">
        <f>E7/'A13.Gov.Fin(as percent of GDP)'!$O7*100</f>
        <v>6.9811429228469581</v>
      </c>
      <c r="I7" s="193">
        <f t="shared" ref="I7:I55" si="1">C7/C6*100-100</f>
        <v>22.993492407809129</v>
      </c>
      <c r="J7" s="193">
        <f t="shared" ref="J7:J55" si="2">D7/D6*100-100</f>
        <v>37.879225657324469</v>
      </c>
      <c r="K7" s="192">
        <f t="shared" ref="K7:K55" si="3">E7/E6*100-100</f>
        <v>28.442987095409364</v>
      </c>
    </row>
    <row r="8" spans="1:13" s="188" customFormat="1" ht="24.9" customHeight="1">
      <c r="A8" s="200" t="s">
        <v>319</v>
      </c>
      <c r="B8" s="199" t="s">
        <v>318</v>
      </c>
      <c r="C8" s="193">
        <v>1013.8</v>
      </c>
      <c r="D8" s="193">
        <v>629.4</v>
      </c>
      <c r="E8" s="193">
        <f t="shared" si="0"/>
        <v>1643.1999999999998</v>
      </c>
      <c r="F8" s="193">
        <f>C8/'A13.Gov.Fin(as percent of GDP)'!$O8*100</f>
        <v>5.8668981481481479</v>
      </c>
      <c r="G8" s="193">
        <f>D8/'A13.Gov.Fin(as percent of GDP)'!$O8*100</f>
        <v>3.6423611111111107</v>
      </c>
      <c r="H8" s="193">
        <f>E8/'A13.Gov.Fin(as percent of GDP)'!$O8*100</f>
        <v>9.5092592592592577</v>
      </c>
      <c r="I8" s="193">
        <f t="shared" si="1"/>
        <v>37.539004205670864</v>
      </c>
      <c r="J8" s="193">
        <f t="shared" si="2"/>
        <v>31.894383906119032</v>
      </c>
      <c r="K8" s="192">
        <f t="shared" si="3"/>
        <v>35.320760932224317</v>
      </c>
    </row>
    <row r="9" spans="1:13" s="188" customFormat="1" ht="24.9" customHeight="1">
      <c r="A9" s="200" t="s">
        <v>317</v>
      </c>
      <c r="B9" s="199" t="s">
        <v>316</v>
      </c>
      <c r="C9" s="193">
        <v>1224.5999999999999</v>
      </c>
      <c r="D9" s="193">
        <v>972.3</v>
      </c>
      <c r="E9" s="193">
        <f t="shared" si="0"/>
        <v>2196.8999999999996</v>
      </c>
      <c r="F9" s="193">
        <f>C9/'A13.Gov.Fin(as percent of GDP)'!$O9*100</f>
        <v>6.207735590814619</v>
      </c>
      <c r="G9" s="193">
        <f>D9/'A13.Gov.Fin(as percent of GDP)'!$O9*100</f>
        <v>4.9287778172048453</v>
      </c>
      <c r="H9" s="193">
        <f>E9/'A13.Gov.Fin(as percent of GDP)'!$O9*100</f>
        <v>11.136513408019463</v>
      </c>
      <c r="I9" s="193">
        <f t="shared" si="1"/>
        <v>20.793055829552173</v>
      </c>
      <c r="J9" s="193">
        <f t="shared" si="2"/>
        <v>54.480457578646337</v>
      </c>
      <c r="K9" s="192">
        <f t="shared" si="3"/>
        <v>33.696445959104182</v>
      </c>
    </row>
    <row r="10" spans="1:13" s="188" customFormat="1" ht="24.9" customHeight="1">
      <c r="A10" s="200" t="s">
        <v>315</v>
      </c>
      <c r="B10" s="199" t="s">
        <v>314</v>
      </c>
      <c r="C10" s="193">
        <v>1395.2</v>
      </c>
      <c r="D10" s="193">
        <v>1320.9</v>
      </c>
      <c r="E10" s="193">
        <f t="shared" si="0"/>
        <v>2716.1000000000004</v>
      </c>
      <c r="F10" s="193">
        <f>C10/'A13.Gov.Fin(as percent of GDP)'!$O10*100</f>
        <v>5.3398652786282916</v>
      </c>
      <c r="G10" s="193">
        <f>D10/'A13.Gov.Fin(as percent of GDP)'!$O10*100</f>
        <v>5.0554960195958367</v>
      </c>
      <c r="H10" s="193">
        <f>E10/'A13.Gov.Fin(as percent of GDP)'!$O10*100</f>
        <v>10.395361298224129</v>
      </c>
      <c r="I10" s="193">
        <f t="shared" si="1"/>
        <v>13.931079536175091</v>
      </c>
      <c r="J10" s="193">
        <f t="shared" si="2"/>
        <v>35.853131749460061</v>
      </c>
      <c r="K10" s="192">
        <f t="shared" si="3"/>
        <v>23.633301470253571</v>
      </c>
    </row>
    <row r="11" spans="1:13" s="188" customFormat="1" ht="24.9" customHeight="1">
      <c r="A11" s="200" t="s">
        <v>313</v>
      </c>
      <c r="B11" s="199" t="s">
        <v>312</v>
      </c>
      <c r="C11" s="193">
        <v>1502.8</v>
      </c>
      <c r="D11" s="193">
        <v>1807.3</v>
      </c>
      <c r="E11" s="193">
        <f t="shared" si="0"/>
        <v>3310.1</v>
      </c>
      <c r="F11" s="193">
        <f>C11/'A13.Gov.Fin(as percent of GDP)'!$O11*100</f>
        <v>6.4356986852811442</v>
      </c>
      <c r="G11" s="193">
        <f>D11/'A13.Gov.Fin(as percent of GDP)'!$O11*100</f>
        <v>7.7397113613977986</v>
      </c>
      <c r="H11" s="193">
        <f>E11/'A13.Gov.Fin(as percent of GDP)'!$O11*100</f>
        <v>14.175410046678943</v>
      </c>
      <c r="I11" s="193">
        <f t="shared" si="1"/>
        <v>7.7121559633027488</v>
      </c>
      <c r="J11" s="193">
        <f t="shared" si="2"/>
        <v>36.823377999848589</v>
      </c>
      <c r="K11" s="192">
        <f t="shared" si="3"/>
        <v>21.869592430322868</v>
      </c>
    </row>
    <row r="12" spans="1:13" s="188" customFormat="1" ht="24.9" customHeight="1">
      <c r="A12" s="200" t="s">
        <v>311</v>
      </c>
      <c r="B12" s="199" t="s">
        <v>310</v>
      </c>
      <c r="C12" s="193">
        <v>1443.8</v>
      </c>
      <c r="D12" s="193">
        <v>2451.3000000000002</v>
      </c>
      <c r="E12" s="193">
        <f t="shared" si="0"/>
        <v>3895.1000000000004</v>
      </c>
      <c r="F12" s="193">
        <f>C12/'A13.Gov.Fin(as percent of GDP)'!$O12*100</f>
        <v>5.287288973523272</v>
      </c>
      <c r="G12" s="193">
        <f>D12/'A13.Gov.Fin(as percent of GDP)'!$O12*100</f>
        <v>8.9768191306258469</v>
      </c>
      <c r="H12" s="193">
        <f>E12/'A13.Gov.Fin(as percent of GDP)'!$O12*100</f>
        <v>14.26410810414912</v>
      </c>
      <c r="I12" s="193">
        <f t="shared" si="1"/>
        <v>-3.9260047910566982</v>
      </c>
      <c r="J12" s="193">
        <f t="shared" si="2"/>
        <v>35.633265091573065</v>
      </c>
      <c r="K12" s="192">
        <f t="shared" si="3"/>
        <v>17.673182079091276</v>
      </c>
    </row>
    <row r="13" spans="1:13" s="188" customFormat="1" ht="24.9" customHeight="1">
      <c r="A13" s="200" t="s">
        <v>309</v>
      </c>
      <c r="B13" s="199" t="s">
        <v>308</v>
      </c>
      <c r="C13" s="193">
        <v>1900</v>
      </c>
      <c r="D13" s="193">
        <v>3177.8</v>
      </c>
      <c r="E13" s="193">
        <f t="shared" si="0"/>
        <v>5077.8</v>
      </c>
      <c r="F13" s="193">
        <f>C13/'A13.Gov.Fin(as percent of GDP)'!$O13*100</f>
        <v>6.1314057054343616</v>
      </c>
      <c r="G13" s="193">
        <f>D13/'A13.Gov.Fin(as percent of GDP)'!$O13*100</f>
        <v>10.254937395120692</v>
      </c>
      <c r="H13" s="193">
        <f>E13/'A13.Gov.Fin(as percent of GDP)'!$O13*100</f>
        <v>16.386343100555052</v>
      </c>
      <c r="I13" s="193">
        <f t="shared" si="1"/>
        <v>31.597174123839864</v>
      </c>
      <c r="J13" s="193">
        <f t="shared" si="2"/>
        <v>29.637335291477996</v>
      </c>
      <c r="K13" s="192">
        <f t="shared" si="3"/>
        <v>30.363790403327243</v>
      </c>
    </row>
    <row r="14" spans="1:13" s="188" customFormat="1" ht="24.9" customHeight="1">
      <c r="A14" s="200" t="s">
        <v>307</v>
      </c>
      <c r="B14" s="199" t="s">
        <v>306</v>
      </c>
      <c r="C14" s="193">
        <v>2878.1</v>
      </c>
      <c r="D14" s="193">
        <v>4717.6000000000004</v>
      </c>
      <c r="E14" s="193">
        <f t="shared" si="0"/>
        <v>7595.7000000000007</v>
      </c>
      <c r="F14" s="193">
        <f>C14/'A13.Gov.Fin(as percent of GDP)'!$O14*100</f>
        <v>8.5098016025546261</v>
      </c>
      <c r="G14" s="193">
        <f>D14/'A13.Gov.Fin(as percent of GDP)'!$O14*100</f>
        <v>13.948730078945035</v>
      </c>
      <c r="H14" s="193">
        <f>E14/'A13.Gov.Fin(as percent of GDP)'!$O14*100</f>
        <v>22.458531681499665</v>
      </c>
      <c r="I14" s="193">
        <f t="shared" si="1"/>
        <v>51.478947368421046</v>
      </c>
      <c r="J14" s="193">
        <f t="shared" si="2"/>
        <v>48.454905909748874</v>
      </c>
      <c r="K14" s="192">
        <f t="shared" si="3"/>
        <v>49.586435070306038</v>
      </c>
    </row>
    <row r="15" spans="1:13" s="188" customFormat="1" ht="24.9" customHeight="1">
      <c r="A15" s="200" t="s">
        <v>305</v>
      </c>
      <c r="B15" s="199" t="s">
        <v>304</v>
      </c>
      <c r="C15" s="193">
        <v>4337.1000000000004</v>
      </c>
      <c r="D15" s="193">
        <v>6321.1</v>
      </c>
      <c r="E15" s="193">
        <f t="shared" si="0"/>
        <v>10658.2</v>
      </c>
      <c r="F15" s="193">
        <f>C15/'A13.Gov.Fin(as percent of GDP)'!$O15*100</f>
        <v>11.038686688724868</v>
      </c>
      <c r="G15" s="193">
        <f>D15/'A13.Gov.Fin(as percent of GDP)'!$O15*100</f>
        <v>16.088317638075846</v>
      </c>
      <c r="H15" s="193">
        <f>E15/'A13.Gov.Fin(as percent of GDP)'!$O15*100</f>
        <v>27.127004326800712</v>
      </c>
      <c r="I15" s="193">
        <f t="shared" si="1"/>
        <v>50.693165630103209</v>
      </c>
      <c r="J15" s="193">
        <f t="shared" si="2"/>
        <v>33.989740546040366</v>
      </c>
      <c r="K15" s="192">
        <f t="shared" si="3"/>
        <v>40.318864620772274</v>
      </c>
    </row>
    <row r="16" spans="1:13" s="188" customFormat="1" ht="24.9" customHeight="1">
      <c r="A16" s="200" t="s">
        <v>303</v>
      </c>
      <c r="B16" s="199" t="s">
        <v>302</v>
      </c>
      <c r="C16" s="193">
        <v>6031.6</v>
      </c>
      <c r="D16" s="193">
        <v>9203.2000000000007</v>
      </c>
      <c r="E16" s="193">
        <f t="shared" si="0"/>
        <v>15234.800000000001</v>
      </c>
      <c r="F16" s="193">
        <f>C16/'A13.Gov.Fin(as percent of GDP)'!$O16*100</f>
        <v>12.946959452207699</v>
      </c>
      <c r="G16" s="193">
        <f>D16/'A13.Gov.Fin(as percent of GDP)'!$O16*100</f>
        <v>19.754867237641406</v>
      </c>
      <c r="H16" s="193">
        <f>E16/'A13.Gov.Fin(as percent of GDP)'!$O16*100</f>
        <v>32.701826689849099</v>
      </c>
      <c r="I16" s="193">
        <f t="shared" si="1"/>
        <v>39.069885407299807</v>
      </c>
      <c r="J16" s="193">
        <f t="shared" si="2"/>
        <v>45.594912277926312</v>
      </c>
      <c r="K16" s="192">
        <f t="shared" si="3"/>
        <v>42.939708393537387</v>
      </c>
    </row>
    <row r="17" spans="1:11" s="188" customFormat="1" ht="24.9" customHeight="1">
      <c r="A17" s="200" t="s">
        <v>301</v>
      </c>
      <c r="B17" s="199" t="s">
        <v>300</v>
      </c>
      <c r="C17" s="193">
        <v>7190.2</v>
      </c>
      <c r="D17" s="193">
        <v>10330.200000000001</v>
      </c>
      <c r="E17" s="193">
        <f t="shared" si="0"/>
        <v>17520.400000000001</v>
      </c>
      <c r="F17" s="193">
        <f>C17/'A13.Gov.Fin(as percent of GDP)'!$O17*100</f>
        <v>12.900922237772274</v>
      </c>
      <c r="G17" s="193">
        <f>D17/'A13.Gov.Fin(as percent of GDP)'!$O17*100</f>
        <v>18.534826138443321</v>
      </c>
      <c r="H17" s="193">
        <f>E17/'A13.Gov.Fin(as percent of GDP)'!$O17*100</f>
        <v>31.435748376215599</v>
      </c>
      <c r="I17" s="193">
        <f t="shared" si="1"/>
        <v>19.208833477021003</v>
      </c>
      <c r="J17" s="193">
        <f t="shared" si="2"/>
        <v>12.245740611961068</v>
      </c>
      <c r="K17" s="192">
        <f t="shared" si="3"/>
        <v>15.002494289390086</v>
      </c>
    </row>
    <row r="18" spans="1:11" s="188" customFormat="1" ht="24.9" customHeight="1">
      <c r="A18" s="200" t="s">
        <v>299</v>
      </c>
      <c r="B18" s="199" t="s">
        <v>298</v>
      </c>
      <c r="C18" s="193">
        <v>8997.4</v>
      </c>
      <c r="D18" s="193">
        <v>15171.9</v>
      </c>
      <c r="E18" s="193">
        <f t="shared" si="0"/>
        <v>24169.3</v>
      </c>
      <c r="F18" s="193">
        <f>C18/'A13.Gov.Fin(as percent of GDP)'!$O18*100</f>
        <v>14.088375297507202</v>
      </c>
      <c r="G18" s="193">
        <f>D18/'A13.Gov.Fin(as percent of GDP)'!$O18*100</f>
        <v>23.756576475009396</v>
      </c>
      <c r="H18" s="193">
        <f>E18/'A13.Gov.Fin(as percent of GDP)'!$O18*100</f>
        <v>37.844951772516595</v>
      </c>
      <c r="I18" s="193">
        <f t="shared" si="1"/>
        <v>25.134210453116751</v>
      </c>
      <c r="J18" s="193">
        <f t="shared" si="2"/>
        <v>46.869373293837469</v>
      </c>
      <c r="K18" s="192">
        <f t="shared" si="3"/>
        <v>37.949476039359809</v>
      </c>
    </row>
    <row r="19" spans="1:11" s="188" customFormat="1" ht="24.9" customHeight="1">
      <c r="A19" s="200" t="s">
        <v>297</v>
      </c>
      <c r="B19" s="199" t="s">
        <v>296</v>
      </c>
      <c r="C19" s="193">
        <v>11636</v>
      </c>
      <c r="D19" s="193">
        <v>20826</v>
      </c>
      <c r="E19" s="193">
        <f t="shared" si="0"/>
        <v>32462</v>
      </c>
      <c r="F19" s="193">
        <f>C19/'A13.Gov.Fin(as percent of GDP)'!$O19*100</f>
        <v>15.13015889527475</v>
      </c>
      <c r="G19" s="193">
        <f>D19/'A13.Gov.Fin(as percent of GDP)'!$O19*100</f>
        <v>27.079811718201441</v>
      </c>
      <c r="H19" s="193">
        <f>E19/'A13.Gov.Fin(as percent of GDP)'!$O19*100</f>
        <v>42.209970613476195</v>
      </c>
      <c r="I19" s="193">
        <f t="shared" si="1"/>
        <v>29.326249805499373</v>
      </c>
      <c r="J19" s="193">
        <f t="shared" si="2"/>
        <v>37.266921084373081</v>
      </c>
      <c r="K19" s="192">
        <f t="shared" si="3"/>
        <v>34.310881986652475</v>
      </c>
    </row>
    <row r="20" spans="1:11" s="188" customFormat="1" ht="24.9" customHeight="1">
      <c r="A20" s="200" t="s">
        <v>295</v>
      </c>
      <c r="B20" s="199" t="s">
        <v>294</v>
      </c>
      <c r="C20" s="193">
        <v>12887.9</v>
      </c>
      <c r="D20" s="193">
        <v>29216.9</v>
      </c>
      <c r="E20" s="193">
        <f t="shared" si="0"/>
        <v>42104.800000000003</v>
      </c>
      <c r="F20" s="193">
        <f>C20/'A13.Gov.Fin(as percent of GDP)'!$O20*100</f>
        <v>14.436988910048168</v>
      </c>
      <c r="G20" s="193">
        <f>D20/'A13.Gov.Fin(as percent of GDP)'!$O20*100</f>
        <v>32.728688249131849</v>
      </c>
      <c r="H20" s="193">
        <f>E20/'A13.Gov.Fin(as percent of GDP)'!$O20*100</f>
        <v>47.165677159180021</v>
      </c>
      <c r="I20" s="193">
        <f t="shared" si="1"/>
        <v>10.75885183911997</v>
      </c>
      <c r="J20" s="193">
        <f t="shared" si="2"/>
        <v>40.290502256794412</v>
      </c>
      <c r="K20" s="192">
        <f t="shared" si="3"/>
        <v>29.704885712525424</v>
      </c>
    </row>
    <row r="21" spans="1:11" s="188" customFormat="1" ht="24.9" customHeight="1">
      <c r="A21" s="200" t="s">
        <v>293</v>
      </c>
      <c r="B21" s="199" t="s">
        <v>292</v>
      </c>
      <c r="C21" s="193">
        <v>14673.1</v>
      </c>
      <c r="D21" s="193">
        <v>36800.9</v>
      </c>
      <c r="E21" s="193">
        <f t="shared" si="0"/>
        <v>51474</v>
      </c>
      <c r="F21" s="193">
        <f>C21/'A13.Gov.Fin(as percent of GDP)'!$O21*100</f>
        <v>14.18842345478456</v>
      </c>
      <c r="G21" s="193">
        <f>D21/'A13.Gov.Fin(as percent of GDP)'!$O21*100</f>
        <v>35.585305948789362</v>
      </c>
      <c r="H21" s="193">
        <f>E21/'A13.Gov.Fin(as percent of GDP)'!$O21*100</f>
        <v>49.77372940357391</v>
      </c>
      <c r="I21" s="193">
        <f t="shared" si="1"/>
        <v>13.85175241893559</v>
      </c>
      <c r="J21" s="193">
        <f t="shared" si="2"/>
        <v>25.957579346200305</v>
      </c>
      <c r="K21" s="192">
        <f t="shared" si="3"/>
        <v>22.252094773042487</v>
      </c>
    </row>
    <row r="22" spans="1:11" s="188" customFormat="1" ht="24.9" customHeight="1">
      <c r="A22" s="200" t="s">
        <v>291</v>
      </c>
      <c r="B22" s="199" t="s">
        <v>290</v>
      </c>
      <c r="C22" s="193">
        <v>20855.900000000001</v>
      </c>
      <c r="D22" s="193">
        <v>59505.3</v>
      </c>
      <c r="E22" s="193">
        <f t="shared" si="0"/>
        <v>80361.200000000012</v>
      </c>
      <c r="F22" s="193">
        <f>C22/'A13.Gov.Fin(as percent of GDP)'!$O22*100</f>
        <v>17.326493312287116</v>
      </c>
      <c r="G22" s="193">
        <f>D22/'A13.Gov.Fin(as percent of GDP)'!$O22*100</f>
        <v>49.435324416382819</v>
      </c>
      <c r="H22" s="193">
        <f>E22/'A13.Gov.Fin(as percent of GDP)'!$O22*100</f>
        <v>66.761817728669953</v>
      </c>
      <c r="I22" s="193">
        <f t="shared" si="1"/>
        <v>42.136971737397005</v>
      </c>
      <c r="J22" s="193">
        <f t="shared" si="2"/>
        <v>61.695230279694272</v>
      </c>
      <c r="K22" s="192">
        <f t="shared" si="3"/>
        <v>56.119982903990376</v>
      </c>
    </row>
    <row r="23" spans="1:11" s="188" customFormat="1" ht="24.9" customHeight="1">
      <c r="A23" s="200" t="s">
        <v>289</v>
      </c>
      <c r="B23" s="199" t="s">
        <v>288</v>
      </c>
      <c r="C23" s="193">
        <v>23234.9</v>
      </c>
      <c r="D23" s="193">
        <v>70923.899999999994</v>
      </c>
      <c r="E23" s="193">
        <f t="shared" si="0"/>
        <v>94158.799999999988</v>
      </c>
      <c r="F23" s="193">
        <f>C23/'A13.Gov.Fin(as percent of GDP)'!$O23*100</f>
        <v>15.543090703539439</v>
      </c>
      <c r="G23" s="193">
        <f>D23/'A13.Gov.Fin(as percent of GDP)'!$O23*100</f>
        <v>47.444861426077182</v>
      </c>
      <c r="H23" s="193">
        <f>E23/'A13.Gov.Fin(as percent of GDP)'!$O23*100</f>
        <v>62.987952129616609</v>
      </c>
      <c r="I23" s="193">
        <f t="shared" si="1"/>
        <v>11.406844106463893</v>
      </c>
      <c r="J23" s="193">
        <f t="shared" si="2"/>
        <v>19.189215078320743</v>
      </c>
      <c r="K23" s="192">
        <f t="shared" si="3"/>
        <v>17.169479798708792</v>
      </c>
    </row>
    <row r="24" spans="1:11" s="188" customFormat="1" ht="24.9" customHeight="1">
      <c r="A24" s="200" t="s">
        <v>287</v>
      </c>
      <c r="B24" s="199" t="s">
        <v>286</v>
      </c>
      <c r="C24" s="193">
        <v>25456</v>
      </c>
      <c r="D24" s="193">
        <v>87420.800000000003</v>
      </c>
      <c r="E24" s="193">
        <f t="shared" si="0"/>
        <v>112876.8</v>
      </c>
      <c r="F24" s="193">
        <f>C24/'A13.Gov.Fin(as percent of GDP)'!$O24*100</f>
        <v>14.845399302518167</v>
      </c>
      <c r="G24" s="193">
        <f>D24/'A13.Gov.Fin(as percent of GDP)'!$O24*100</f>
        <v>50.981956448207889</v>
      </c>
      <c r="H24" s="193">
        <f>E24/'A13.Gov.Fin(as percent of GDP)'!$O24*100</f>
        <v>65.827355750726056</v>
      </c>
      <c r="I24" s="193">
        <f t="shared" si="1"/>
        <v>9.5593267025035402</v>
      </c>
      <c r="J24" s="193">
        <f t="shared" si="2"/>
        <v>23.260001212567289</v>
      </c>
      <c r="K24" s="192">
        <f t="shared" si="3"/>
        <v>19.879182827308782</v>
      </c>
    </row>
    <row r="25" spans="1:11" s="188" customFormat="1" ht="24.9" customHeight="1">
      <c r="A25" s="200" t="s">
        <v>285</v>
      </c>
      <c r="B25" s="199" t="s">
        <v>284</v>
      </c>
      <c r="C25" s="193">
        <v>30631.21</v>
      </c>
      <c r="D25" s="193">
        <v>101966.8</v>
      </c>
      <c r="E25" s="193">
        <f t="shared" si="0"/>
        <v>132598.01</v>
      </c>
      <c r="F25" s="193">
        <f>C25/'A13.Gov.Fin(as percent of GDP)'!$O25*100</f>
        <v>15.371557469187843</v>
      </c>
      <c r="G25" s="193">
        <f>D25/'A13.Gov.Fin(as percent of GDP)'!$O25*100</f>
        <v>51.169657553494716</v>
      </c>
      <c r="H25" s="193">
        <f>E25/'A13.Gov.Fin(as percent of GDP)'!$O25*100</f>
        <v>66.541215022682564</v>
      </c>
      <c r="I25" s="193">
        <f t="shared" si="1"/>
        <v>20.33002042740415</v>
      </c>
      <c r="J25" s="193">
        <f t="shared" si="2"/>
        <v>16.639060726966576</v>
      </c>
      <c r="K25" s="192">
        <f t="shared" si="3"/>
        <v>17.471446745478275</v>
      </c>
    </row>
    <row r="26" spans="1:11" s="188" customFormat="1" ht="24.9" customHeight="1">
      <c r="A26" s="200" t="s">
        <v>283</v>
      </c>
      <c r="B26" s="199" t="s">
        <v>282</v>
      </c>
      <c r="C26" s="193">
        <v>32057.9</v>
      </c>
      <c r="D26" s="193">
        <v>113000.9</v>
      </c>
      <c r="E26" s="193">
        <f t="shared" si="0"/>
        <v>145058.79999999999</v>
      </c>
      <c r="F26" s="193">
        <f>C26/'A13.Gov.Fin(as percent of GDP)'!$O26*100</f>
        <v>14.626622561879776</v>
      </c>
      <c r="G26" s="193">
        <f>D26/'A13.Gov.Fin(as percent of GDP)'!$O26*100</f>
        <v>51.557385650735711</v>
      </c>
      <c r="H26" s="193">
        <f>E26/'A13.Gov.Fin(as percent of GDP)'!$O26*100</f>
        <v>66.184008212615481</v>
      </c>
      <c r="I26" s="193">
        <f t="shared" si="1"/>
        <v>4.6576351374953902</v>
      </c>
      <c r="J26" s="193">
        <f t="shared" si="2"/>
        <v>10.821267314459206</v>
      </c>
      <c r="K26" s="192">
        <f t="shared" si="3"/>
        <v>9.3974185585439614</v>
      </c>
    </row>
    <row r="27" spans="1:11" s="188" customFormat="1" ht="24.9" customHeight="1">
      <c r="A27" s="200" t="s">
        <v>281</v>
      </c>
      <c r="B27" s="199" t="s">
        <v>280</v>
      </c>
      <c r="C27" s="193">
        <v>34241.800000000003</v>
      </c>
      <c r="D27" s="193">
        <v>128044.4</v>
      </c>
      <c r="E27" s="193">
        <f t="shared" si="0"/>
        <v>162286.20000000001</v>
      </c>
      <c r="F27" s="193">
        <f>C27/'A13.Gov.Fin(as percent of GDP)'!$O27*100</f>
        <v>13.756533407254745</v>
      </c>
      <c r="G27" s="193">
        <f>D27/'A13.Gov.Fin(as percent of GDP)'!$O27*100</f>
        <v>51.441427326013503</v>
      </c>
      <c r="H27" s="193">
        <f>E27/'A13.Gov.Fin(as percent of GDP)'!$O27*100</f>
        <v>65.19796073326826</v>
      </c>
      <c r="I27" s="193">
        <f t="shared" si="1"/>
        <v>6.8123613836215071</v>
      </c>
      <c r="J27" s="193">
        <f t="shared" si="2"/>
        <v>13.312725827847387</v>
      </c>
      <c r="K27" s="192">
        <f t="shared" si="3"/>
        <v>11.876149533844213</v>
      </c>
    </row>
    <row r="28" spans="1:11" s="188" customFormat="1" ht="24.9" customHeight="1">
      <c r="A28" s="200" t="s">
        <v>279</v>
      </c>
      <c r="B28" s="199" t="s">
        <v>278</v>
      </c>
      <c r="C28" s="193">
        <v>35890.800000000003</v>
      </c>
      <c r="D28" s="193">
        <v>132086.79999999999</v>
      </c>
      <c r="E28" s="193">
        <f t="shared" si="0"/>
        <v>167977.59999999998</v>
      </c>
      <c r="F28" s="193">
        <f>C28/'A13.Gov.Fin(as percent of GDP)'!$O28*100</f>
        <v>12.79470113684571</v>
      </c>
      <c r="G28" s="193">
        <f>D28/'A13.Gov.Fin(as percent of GDP)'!$O28*100</f>
        <v>47.08758595858302</v>
      </c>
      <c r="H28" s="193">
        <f>E28/'A13.Gov.Fin(as percent of GDP)'!$O28*100</f>
        <v>59.882287095428723</v>
      </c>
      <c r="I28" s="193">
        <f t="shared" si="1"/>
        <v>4.8157515083903348</v>
      </c>
      <c r="J28" s="193">
        <f t="shared" si="2"/>
        <v>3.1570299052516191</v>
      </c>
      <c r="K28" s="192">
        <f t="shared" si="3"/>
        <v>3.5070141515421369</v>
      </c>
    </row>
    <row r="29" spans="1:11" s="188" customFormat="1" ht="24.9" customHeight="1">
      <c r="A29" s="200" t="s">
        <v>277</v>
      </c>
      <c r="B29" s="199" t="s">
        <v>276</v>
      </c>
      <c r="C29" s="193">
        <v>38406.6</v>
      </c>
      <c r="D29" s="193">
        <v>161208</v>
      </c>
      <c r="E29" s="193">
        <f t="shared" si="0"/>
        <v>199614.6</v>
      </c>
      <c r="F29" s="193">
        <f>C29/'A13.Gov.Fin(as percent of GDP)'!$O29*100</f>
        <v>12.766241752397415</v>
      </c>
      <c r="G29" s="193">
        <f>D29/'A13.Gov.Fin(as percent of GDP)'!$O29*100</f>
        <v>53.585068723096605</v>
      </c>
      <c r="H29" s="193">
        <f>E29/'A13.Gov.Fin(as percent of GDP)'!$O29*100</f>
        <v>66.351310475494031</v>
      </c>
      <c r="I29" s="193">
        <f t="shared" si="1"/>
        <v>7.0095957738473231</v>
      </c>
      <c r="J29" s="193">
        <f t="shared" si="2"/>
        <v>22.047017567236111</v>
      </c>
      <c r="K29" s="192">
        <f t="shared" si="3"/>
        <v>18.834058826891223</v>
      </c>
    </row>
    <row r="30" spans="1:11" s="188" customFormat="1" ht="24.9" customHeight="1">
      <c r="A30" s="200" t="s">
        <v>275</v>
      </c>
      <c r="B30" s="199" t="s">
        <v>274</v>
      </c>
      <c r="C30" s="193">
        <v>49669.7</v>
      </c>
      <c r="D30" s="193">
        <v>169465.9</v>
      </c>
      <c r="E30" s="193">
        <f t="shared" si="0"/>
        <v>219135.59999999998</v>
      </c>
      <c r="F30" s="193">
        <f>C30/'A13.Gov.Fin(as percent of GDP)'!$O30*100</f>
        <v>14.521775485621397</v>
      </c>
      <c r="G30" s="193">
        <f>D30/'A13.Gov.Fin(as percent of GDP)'!$O30*100</f>
        <v>49.546217357237246</v>
      </c>
      <c r="H30" s="193">
        <f>E30/'A13.Gov.Fin(as percent of GDP)'!$O30*100</f>
        <v>64.067992842858629</v>
      </c>
      <c r="I30" s="193">
        <f t="shared" si="1"/>
        <v>29.325949185817024</v>
      </c>
      <c r="J30" s="193">
        <f t="shared" si="2"/>
        <v>5.122512530395511</v>
      </c>
      <c r="K30" s="192">
        <f t="shared" si="3"/>
        <v>9.7793447974246135</v>
      </c>
    </row>
    <row r="31" spans="1:11" s="188" customFormat="1" ht="24.9" customHeight="1">
      <c r="A31" s="200" t="s">
        <v>273</v>
      </c>
      <c r="B31" s="199" t="s">
        <v>272</v>
      </c>
      <c r="C31" s="193">
        <v>54357</v>
      </c>
      <c r="D31" s="193">
        <v>190691.20000000001</v>
      </c>
      <c r="E31" s="193">
        <f t="shared" si="0"/>
        <v>245048.2</v>
      </c>
      <c r="F31" s="193">
        <f>C31/'A13.Gov.Fin(as percent of GDP)'!$O31*100</f>
        <v>14.323773083733874</v>
      </c>
      <c r="G31" s="193">
        <f>D31/'A13.Gov.Fin(as percent of GDP)'!$O31*100</f>
        <v>50.249599460325491</v>
      </c>
      <c r="H31" s="193">
        <f>E31/'A13.Gov.Fin(as percent of GDP)'!$O31*100</f>
        <v>64.573372544059367</v>
      </c>
      <c r="I31" s="193">
        <f t="shared" si="1"/>
        <v>9.4369404284704785</v>
      </c>
      <c r="J31" s="193">
        <f t="shared" si="2"/>
        <v>12.524820627630689</v>
      </c>
      <c r="K31" s="192">
        <f t="shared" si="3"/>
        <v>11.824915714288338</v>
      </c>
    </row>
    <row r="32" spans="1:11" s="188" customFormat="1" ht="24.9" customHeight="1">
      <c r="A32" s="200" t="s">
        <v>271</v>
      </c>
      <c r="B32" s="199" t="s">
        <v>270</v>
      </c>
      <c r="C32" s="193">
        <v>60043.8</v>
      </c>
      <c r="D32" s="193">
        <v>201550.6</v>
      </c>
      <c r="E32" s="193">
        <f t="shared" si="0"/>
        <v>261594.40000000002</v>
      </c>
      <c r="F32" s="193">
        <f>C32/'A13.Gov.Fin(as percent of GDP)'!$O32*100</f>
        <v>13.599383444873126</v>
      </c>
      <c r="G32" s="193">
        <f>D32/'A13.Gov.Fin(as percent of GDP)'!$O32*100</f>
        <v>45.649407481609181</v>
      </c>
      <c r="H32" s="193">
        <f>E32/'A13.Gov.Fin(as percent of GDP)'!$O32*100</f>
        <v>59.248790926482307</v>
      </c>
      <c r="I32" s="193">
        <f t="shared" si="1"/>
        <v>10.461946023511231</v>
      </c>
      <c r="J32" s="193">
        <f t="shared" si="2"/>
        <v>5.694756758570918</v>
      </c>
      <c r="K32" s="192">
        <f t="shared" si="3"/>
        <v>6.7522226239572518</v>
      </c>
    </row>
    <row r="33" spans="1:11" s="188" customFormat="1" ht="24.9" customHeight="1">
      <c r="A33" s="200" t="s">
        <v>269</v>
      </c>
      <c r="B33" s="199" t="s">
        <v>268</v>
      </c>
      <c r="C33" s="193">
        <v>73620.899999999994</v>
      </c>
      <c r="D33" s="193">
        <v>220125.6</v>
      </c>
      <c r="E33" s="193">
        <f t="shared" si="0"/>
        <v>293746.5</v>
      </c>
      <c r="F33" s="193">
        <f>C33/'A13.Gov.Fin(as percent of GDP)'!$O33*100</f>
        <v>16.023962045296468</v>
      </c>
      <c r="G33" s="193">
        <f>D33/'A13.Gov.Fin(as percent of GDP)'!$O33*100</f>
        <v>47.911452584770245</v>
      </c>
      <c r="H33" s="193">
        <f>E33/'A13.Gov.Fin(as percent of GDP)'!$O33*100</f>
        <v>63.93541463006671</v>
      </c>
      <c r="I33" s="193">
        <f t="shared" si="1"/>
        <v>22.611993244931199</v>
      </c>
      <c r="J33" s="193">
        <f t="shared" si="2"/>
        <v>9.2160479800109698</v>
      </c>
      <c r="K33" s="192">
        <f t="shared" si="3"/>
        <v>12.290821210239969</v>
      </c>
    </row>
    <row r="34" spans="1:11" s="188" customFormat="1" ht="24.9" customHeight="1">
      <c r="A34" s="200" t="s">
        <v>267</v>
      </c>
      <c r="B34" s="199" t="s">
        <v>266</v>
      </c>
      <c r="C34" s="193">
        <v>79518.2</v>
      </c>
      <c r="D34" s="193">
        <v>223433.2</v>
      </c>
      <c r="E34" s="193">
        <f t="shared" si="0"/>
        <v>302951.40000000002</v>
      </c>
      <c r="F34" s="193">
        <f>C34/'A13.Gov.Fin(as percent of GDP)'!$O34*100</f>
        <v>16.15465821774756</v>
      </c>
      <c r="G34" s="193">
        <f>D34/'A13.Gov.Fin(as percent of GDP)'!$O34*100</f>
        <v>45.391960337352131</v>
      </c>
      <c r="H34" s="193">
        <f>E34/'A13.Gov.Fin(as percent of GDP)'!$O34*100</f>
        <v>61.546618555099698</v>
      </c>
      <c r="I34" s="193">
        <f t="shared" si="1"/>
        <v>8.0103611881952048</v>
      </c>
      <c r="J34" s="193">
        <f t="shared" si="2"/>
        <v>1.5025966993389233</v>
      </c>
      <c r="K34" s="192">
        <f t="shared" si="3"/>
        <v>3.133620315476108</v>
      </c>
    </row>
    <row r="35" spans="1:11" s="188" customFormat="1" ht="24.9" customHeight="1">
      <c r="A35" s="200" t="s">
        <v>265</v>
      </c>
      <c r="B35" s="199" t="s">
        <v>264</v>
      </c>
      <c r="C35" s="193">
        <v>86133.7</v>
      </c>
      <c r="D35" s="193">
        <v>232779.3</v>
      </c>
      <c r="E35" s="193">
        <f t="shared" si="0"/>
        <v>318913</v>
      </c>
      <c r="F35" s="193">
        <f>C35/'A13.Gov.Fin(as percent of GDP)'!$O35*100</f>
        <v>16.047294208400338</v>
      </c>
      <c r="G35" s="193">
        <f>D35/'A13.Gov.Fin(as percent of GDP)'!$O35*100</f>
        <v>43.368367000668542</v>
      </c>
      <c r="H35" s="193">
        <f>E35/'A13.Gov.Fin(as percent of GDP)'!$O35*100</f>
        <v>59.41566120906888</v>
      </c>
      <c r="I35" s="193">
        <f t="shared" si="1"/>
        <v>8.3194790626548496</v>
      </c>
      <c r="J35" s="193">
        <f t="shared" si="2"/>
        <v>4.1829504299271321</v>
      </c>
      <c r="K35" s="192">
        <f t="shared" si="3"/>
        <v>5.268699864070598</v>
      </c>
    </row>
    <row r="36" spans="1:11" s="188" customFormat="1" ht="24.9" customHeight="1">
      <c r="A36" s="200" t="s">
        <v>263</v>
      </c>
      <c r="B36" s="199" t="s">
        <v>262</v>
      </c>
      <c r="C36" s="193">
        <v>87564.3</v>
      </c>
      <c r="D36" s="193">
        <v>219641.9</v>
      </c>
      <c r="E36" s="193">
        <f t="shared" si="0"/>
        <v>307206.2</v>
      </c>
      <c r="F36" s="193">
        <f>C36/'A13.Gov.Fin(as percent of GDP)'!$O36*100</f>
        <v>14.856220869113578</v>
      </c>
      <c r="G36" s="193">
        <f>D36/'A13.Gov.Fin(as percent of GDP)'!$O36*100</f>
        <v>37.264599597230344</v>
      </c>
      <c r="H36" s="193">
        <f>E36/'A13.Gov.Fin(as percent of GDP)'!$O36*100</f>
        <v>52.120820466343929</v>
      </c>
      <c r="I36" s="193">
        <f t="shared" si="1"/>
        <v>1.6609062422722047</v>
      </c>
      <c r="J36" s="193">
        <f t="shared" si="2"/>
        <v>-5.6437148835828594</v>
      </c>
      <c r="K36" s="192">
        <f t="shared" si="3"/>
        <v>-3.6708443995697877</v>
      </c>
    </row>
    <row r="37" spans="1:11" s="188" customFormat="1" ht="24.9" customHeight="1">
      <c r="A37" s="200" t="s">
        <v>261</v>
      </c>
      <c r="B37" s="199" t="s">
        <v>260</v>
      </c>
      <c r="C37" s="193">
        <v>89954.934000000008</v>
      </c>
      <c r="D37" s="193">
        <v>233968.6</v>
      </c>
      <c r="E37" s="193">
        <f t="shared" si="0"/>
        <v>323923.53399999999</v>
      </c>
      <c r="F37" s="193">
        <f>C37/'A13.Gov.Fin(as percent of GDP)'!$O37*100</f>
        <v>13.752807948126428</v>
      </c>
      <c r="G37" s="193">
        <f>D37/'A13.Gov.Fin(as percent of GDP)'!$O37*100</f>
        <v>35.770413901832363</v>
      </c>
      <c r="H37" s="193">
        <f>E37/'A13.Gov.Fin(as percent of GDP)'!$O37*100</f>
        <v>49.523221849958794</v>
      </c>
      <c r="I37" s="193">
        <f t="shared" si="1"/>
        <v>2.7301468749250546</v>
      </c>
      <c r="J37" s="193">
        <f t="shared" si="2"/>
        <v>6.5227536276093048</v>
      </c>
      <c r="K37" s="192">
        <f t="shared" si="3"/>
        <v>5.4417306681961293</v>
      </c>
    </row>
    <row r="38" spans="1:11" s="188" customFormat="1" ht="24.9" customHeight="1">
      <c r="A38" s="200" t="s">
        <v>259</v>
      </c>
      <c r="B38" s="199" t="s">
        <v>258</v>
      </c>
      <c r="C38" s="193">
        <v>99303.8</v>
      </c>
      <c r="D38" s="193">
        <v>216628.9</v>
      </c>
      <c r="E38" s="193">
        <f t="shared" si="0"/>
        <v>315932.7</v>
      </c>
      <c r="F38" s="193">
        <f>C38/'A13.Gov.Fin(as percent of GDP)'!$O38*100</f>
        <v>13.643874789097666</v>
      </c>
      <c r="G38" s="193">
        <f>D38/'A13.Gov.Fin(as percent of GDP)'!$O38*100</f>
        <v>29.763791388647356</v>
      </c>
      <c r="H38" s="193">
        <f>E38/'A13.Gov.Fin(as percent of GDP)'!$O38*100</f>
        <v>43.407666177745021</v>
      </c>
      <c r="I38" s="193">
        <f t="shared" si="1"/>
        <v>10.392832926763077</v>
      </c>
      <c r="J38" s="193">
        <f t="shared" si="2"/>
        <v>-7.411122689112986</v>
      </c>
      <c r="K38" s="192">
        <f t="shared" si="3"/>
        <v>-2.4668889911530698</v>
      </c>
    </row>
    <row r="39" spans="1:11" s="188" customFormat="1" ht="24.9" customHeight="1">
      <c r="A39" s="200" t="s">
        <v>257</v>
      </c>
      <c r="B39" s="199" t="s">
        <v>256</v>
      </c>
      <c r="C39" s="193">
        <v>111239.13499999999</v>
      </c>
      <c r="D39" s="193">
        <v>249965.4</v>
      </c>
      <c r="E39" s="193">
        <f t="shared" si="0"/>
        <v>361204.53499999997</v>
      </c>
      <c r="F39" s="193">
        <f>C39/'A13.Gov.Fin(as percent of GDP)'!$O39*100</f>
        <v>13.637959485870132</v>
      </c>
      <c r="G39" s="193">
        <f>D39/'A13.Gov.Fin(as percent of GDP)'!$O39*100</f>
        <v>30.645851372984172</v>
      </c>
      <c r="H39" s="193">
        <f>E39/'A13.Gov.Fin(as percent of GDP)'!$O39*100</f>
        <v>44.283810858854302</v>
      </c>
      <c r="I39" s="193">
        <f t="shared" si="1"/>
        <v>12.019011357067882</v>
      </c>
      <c r="J39" s="193">
        <f t="shared" si="2"/>
        <v>15.388759302198366</v>
      </c>
      <c r="K39" s="192">
        <f t="shared" si="3"/>
        <v>14.329581901461921</v>
      </c>
    </row>
    <row r="40" spans="1:11" s="188" customFormat="1" ht="24.9" customHeight="1">
      <c r="A40" s="200" t="s">
        <v>255</v>
      </c>
      <c r="B40" s="199" t="s">
        <v>254</v>
      </c>
      <c r="C40" s="193">
        <v>120873.7</v>
      </c>
      <c r="D40" s="193">
        <v>277040.40000000002</v>
      </c>
      <c r="E40" s="193">
        <f t="shared" si="0"/>
        <v>397914.10000000003</v>
      </c>
      <c r="F40" s="193">
        <f>C40/'A13.Gov.Fin(as percent of GDP)'!$O40*100</f>
        <v>12.230818829119858</v>
      </c>
      <c r="G40" s="193">
        <f>D40/'A13.Gov.Fin(as percent of GDP)'!$O40*100</f>
        <v>28.03282219992354</v>
      </c>
      <c r="H40" s="193">
        <f>E40/'A13.Gov.Fin(as percent of GDP)'!$O40*100</f>
        <v>40.263641029043399</v>
      </c>
      <c r="I40" s="193">
        <f t="shared" si="1"/>
        <v>8.6611290172294133</v>
      </c>
      <c r="J40" s="193">
        <f t="shared" si="2"/>
        <v>10.831499079472607</v>
      </c>
      <c r="K40" s="192">
        <f t="shared" si="3"/>
        <v>10.16309637419144</v>
      </c>
    </row>
    <row r="41" spans="1:11" s="188" customFormat="1" ht="24.9" customHeight="1">
      <c r="A41" s="200" t="s">
        <v>253</v>
      </c>
      <c r="B41" s="199" t="s">
        <v>252</v>
      </c>
      <c r="C41" s="193">
        <v>142859.70000000001</v>
      </c>
      <c r="D41" s="193">
        <v>256243.3</v>
      </c>
      <c r="E41" s="193">
        <f t="shared" si="0"/>
        <v>399103</v>
      </c>
      <c r="F41" s="193">
        <f>C41/'A13.Gov.Fin(as percent of GDP)'!$O41*100</f>
        <v>11.977101365269135</v>
      </c>
      <c r="G41" s="193">
        <f>D41/'A13.Gov.Fin(as percent of GDP)'!$O41*100</f>
        <v>21.482979302567962</v>
      </c>
      <c r="H41" s="193">
        <f>E41/'A13.Gov.Fin(as percent of GDP)'!$O41*100</f>
        <v>33.460080667837097</v>
      </c>
      <c r="I41" s="193">
        <f t="shared" si="1"/>
        <v>18.189233886279666</v>
      </c>
      <c r="J41" s="193">
        <f t="shared" si="2"/>
        <v>-7.5068834725910136</v>
      </c>
      <c r="K41" s="192">
        <f t="shared" si="3"/>
        <v>0.29878307906152202</v>
      </c>
    </row>
    <row r="42" spans="1:11" s="188" customFormat="1" ht="20.399999999999999">
      <c r="A42" s="200" t="s">
        <v>342</v>
      </c>
      <c r="B42" s="199" t="s">
        <v>250</v>
      </c>
      <c r="C42" s="193">
        <v>179328.39</v>
      </c>
      <c r="D42" s="193">
        <v>259551.8</v>
      </c>
      <c r="E42" s="193">
        <f t="shared" si="0"/>
        <v>438880.19</v>
      </c>
      <c r="F42" s="193">
        <f>C42/'A13.Gov.Fin(as percent of GDP)'!$O42*100</f>
        <v>11.475687747000103</v>
      </c>
      <c r="G42" s="193">
        <f>D42/'A13.Gov.Fin(as percent of GDP)'!$O42*100</f>
        <v>16.609391357229168</v>
      </c>
      <c r="H42" s="193">
        <f>E42/'A13.Gov.Fin(as percent of GDP)'!$O42*100</f>
        <v>28.085079104229273</v>
      </c>
      <c r="I42" s="193">
        <f t="shared" si="1"/>
        <v>25.527626055493613</v>
      </c>
      <c r="J42" s="193">
        <f t="shared" si="2"/>
        <v>1.2911557102175806</v>
      </c>
      <c r="K42" s="192">
        <f t="shared" si="3"/>
        <v>9.9666477074840287</v>
      </c>
    </row>
    <row r="43" spans="1:11" s="188" customFormat="1" ht="24.9" customHeight="1">
      <c r="A43" s="200" t="s">
        <v>249</v>
      </c>
      <c r="B43" s="199" t="s">
        <v>248</v>
      </c>
      <c r="C43" s="193">
        <v>209120.204</v>
      </c>
      <c r="D43" s="193">
        <v>309287.09999999998</v>
      </c>
      <c r="E43" s="193">
        <f t="shared" si="0"/>
        <v>518407.304</v>
      </c>
      <c r="F43" s="193">
        <f>C43/'A13.Gov.Fin(as percent of GDP)'!$O43*100</f>
        <v>11.89278209349642</v>
      </c>
      <c r="G43" s="193">
        <f>D43/'A13.Gov.Fin(as percent of GDP)'!$O43*100</f>
        <v>17.589329076158684</v>
      </c>
      <c r="H43" s="193">
        <f>E43/'A13.Gov.Fin(as percent of GDP)'!$O43*100</f>
        <v>29.482111169655106</v>
      </c>
      <c r="I43" s="193">
        <f t="shared" si="1"/>
        <v>16.612993625827997</v>
      </c>
      <c r="J43" s="193">
        <f t="shared" si="2"/>
        <v>19.161993867890729</v>
      </c>
      <c r="K43" s="192">
        <f t="shared" si="3"/>
        <v>18.120461076176625</v>
      </c>
    </row>
    <row r="44" spans="1:11" s="188" customFormat="1" ht="24.9" customHeight="1">
      <c r="A44" s="200" t="s">
        <v>247</v>
      </c>
      <c r="B44" s="199" t="s">
        <v>246</v>
      </c>
      <c r="C44" s="193">
        <v>207001.70900000003</v>
      </c>
      <c r="D44" s="193">
        <v>333441.5</v>
      </c>
      <c r="E44" s="193">
        <f t="shared" si="0"/>
        <v>540443.20900000003</v>
      </c>
      <c r="F44" s="193">
        <f>C44/'A13.Gov.Fin(as percent of GDP)'!$O44*100</f>
        <v>10.619312534714764</v>
      </c>
      <c r="G44" s="193">
        <f>D44/'A13.Gov.Fin(as percent of GDP)'!$O44*100</f>
        <v>17.10575008124253</v>
      </c>
      <c r="H44" s="193">
        <f>E44/'A13.Gov.Fin(as percent of GDP)'!$O44*100</f>
        <v>27.725062615957292</v>
      </c>
      <c r="I44" s="193">
        <f t="shared" si="1"/>
        <v>-1.0130513262123486</v>
      </c>
      <c r="J44" s="193">
        <f t="shared" si="2"/>
        <v>7.809701730204722</v>
      </c>
      <c r="K44" s="192">
        <f t="shared" si="3"/>
        <v>4.250693389150257</v>
      </c>
    </row>
    <row r="45" spans="1:11" s="188" customFormat="1" ht="24.9" customHeight="1">
      <c r="A45" s="200" t="s">
        <v>245</v>
      </c>
      <c r="B45" s="199" t="s">
        <v>244</v>
      </c>
      <c r="C45" s="193">
        <v>201817.5</v>
      </c>
      <c r="D45" s="193">
        <v>346819.1</v>
      </c>
      <c r="E45" s="193">
        <f t="shared" si="0"/>
        <v>548636.6</v>
      </c>
      <c r="F45" s="193">
        <f>C45/'A13.Gov.Fin(as percent of GDP)'!$O45*100</f>
        <v>9.0398752251125867</v>
      </c>
      <c r="G45" s="193">
        <f>D45/'A13.Gov.Fin(as percent of GDP)'!$O45*100</f>
        <v>15.534834143153317</v>
      </c>
      <c r="H45" s="193">
        <f>E45/'A13.Gov.Fin(as percent of GDP)'!$O45*100</f>
        <v>24.574709368265903</v>
      </c>
      <c r="I45" s="193">
        <f t="shared" si="1"/>
        <v>-2.5044281156152266</v>
      </c>
      <c r="J45" s="193">
        <f t="shared" si="2"/>
        <v>4.0119781131023018</v>
      </c>
      <c r="K45" s="192">
        <f t="shared" si="3"/>
        <v>1.51605032009941</v>
      </c>
    </row>
    <row r="46" spans="1:11" s="188" customFormat="1" ht="24.9" customHeight="1">
      <c r="A46" s="200" t="s">
        <v>243</v>
      </c>
      <c r="B46" s="199" t="s">
        <v>242</v>
      </c>
      <c r="C46" s="193">
        <v>196785.80000000002</v>
      </c>
      <c r="D46" s="193">
        <v>343261.8</v>
      </c>
      <c r="E46" s="193">
        <f t="shared" si="0"/>
        <v>540047.6</v>
      </c>
      <c r="F46" s="193">
        <f>C46/'A13.Gov.Fin(as percent of GDP)'!$O46*100</f>
        <v>8.1194370114456529</v>
      </c>
      <c r="G46" s="193">
        <f>D46/'A13.Gov.Fin(as percent of GDP)'!$O46*100</f>
        <v>14.163077638404067</v>
      </c>
      <c r="H46" s="193">
        <f>E46/'A13.Gov.Fin(as percent of GDP)'!$O46*100</f>
        <v>22.28251464984972</v>
      </c>
      <c r="I46" s="193">
        <f t="shared" si="1"/>
        <v>-2.4931931076343687</v>
      </c>
      <c r="J46" s="193">
        <f t="shared" si="2"/>
        <v>-1.0256932216247634</v>
      </c>
      <c r="K46" s="192">
        <f t="shared" si="3"/>
        <v>-1.565517138302468</v>
      </c>
    </row>
    <row r="47" spans="1:11" s="188" customFormat="1" ht="24.9" customHeight="1">
      <c r="A47" s="200" t="s">
        <v>241</v>
      </c>
      <c r="B47" s="199" t="s">
        <v>240</v>
      </c>
      <c r="C47" s="193">
        <v>234157.976</v>
      </c>
      <c r="D47" s="193">
        <v>388762.78499999997</v>
      </c>
      <c r="E47" s="193">
        <f t="shared" si="0"/>
        <v>622920.76099999994</v>
      </c>
      <c r="F47" s="193">
        <f>C47/'A13.Gov.Fin(as percent of GDP)'!$O47*100</f>
        <v>8.9778150890412807</v>
      </c>
      <c r="G47" s="193">
        <f>D47/'A13.Gov.Fin(as percent of GDP)'!$O47*100</f>
        <v>14.905494388244589</v>
      </c>
      <c r="H47" s="193">
        <f>E47/'A13.Gov.Fin(as percent of GDP)'!$O47*100</f>
        <v>23.88330947728587</v>
      </c>
      <c r="I47" s="193">
        <f t="shared" si="1"/>
        <v>18.991297136277097</v>
      </c>
      <c r="J47" s="193">
        <f t="shared" si="2"/>
        <v>13.255475849628468</v>
      </c>
      <c r="K47" s="192">
        <f t="shared" si="3"/>
        <v>15.345528986704139</v>
      </c>
    </row>
    <row r="48" spans="1:11" s="188" customFormat="1" ht="24.9" customHeight="1">
      <c r="A48" s="200" t="s">
        <v>58</v>
      </c>
      <c r="B48" s="199" t="s">
        <v>239</v>
      </c>
      <c r="C48" s="193">
        <v>283710.69999999995</v>
      </c>
      <c r="D48" s="193">
        <v>413978.80236999999</v>
      </c>
      <c r="E48" s="193">
        <f t="shared" si="0"/>
        <v>697689.50236999989</v>
      </c>
      <c r="F48" s="193">
        <f>C48/'A13.Gov.Fin(as percent of GDP)'!$O48*100</f>
        <v>9.2199330041210299</v>
      </c>
      <c r="G48" s="193">
        <f>D48/'A13.Gov.Fin(as percent of GDP)'!$O48*100</f>
        <v>13.453341107605954</v>
      </c>
      <c r="H48" s="193">
        <f>E48/'A13.Gov.Fin(as percent of GDP)'!$O48*100</f>
        <v>22.673274111726982</v>
      </c>
      <c r="I48" s="193">
        <f t="shared" si="1"/>
        <v>21.162091014999191</v>
      </c>
      <c r="J48" s="193">
        <f t="shared" si="2"/>
        <v>6.4862220209683983</v>
      </c>
      <c r="K48" s="192">
        <f t="shared" si="3"/>
        <v>12.002929754656222</v>
      </c>
    </row>
    <row r="49" spans="1:15" s="187" customFormat="1" ht="24.9" customHeight="1">
      <c r="A49" s="200" t="s">
        <v>238</v>
      </c>
      <c r="B49" s="199" t="s">
        <v>237</v>
      </c>
      <c r="C49" s="193">
        <v>390898.7</v>
      </c>
      <c r="D49" s="194">
        <v>526154.11</v>
      </c>
      <c r="E49" s="193">
        <f t="shared" si="0"/>
        <v>917052.81</v>
      </c>
      <c r="F49" s="193">
        <f>C49/'A13.Gov.Fin(as percent of GDP)'!$O49*100</f>
        <v>11.310892238781694</v>
      </c>
      <c r="G49" s="193">
        <f>D49/'A13.Gov.Fin(as percent of GDP)'!$O49*100</f>
        <v>15.224590000432567</v>
      </c>
      <c r="H49" s="193">
        <f>E49/'A13.Gov.Fin(as percent of GDP)'!$O49*100</f>
        <v>26.535482239214264</v>
      </c>
      <c r="I49" s="193">
        <f t="shared" si="1"/>
        <v>37.780739323543344</v>
      </c>
      <c r="J49" s="193">
        <f t="shared" si="2"/>
        <v>27.096872348971516</v>
      </c>
      <c r="K49" s="192">
        <f t="shared" si="3"/>
        <v>31.441394328686215</v>
      </c>
      <c r="N49" s="188"/>
      <c r="O49" s="188"/>
    </row>
    <row r="50" spans="1:15" s="187" customFormat="1" ht="24.9" customHeight="1">
      <c r="A50" s="196" t="s">
        <v>59</v>
      </c>
      <c r="B50" s="195" t="s">
        <v>236</v>
      </c>
      <c r="C50" s="194">
        <v>452967.7</v>
      </c>
      <c r="D50" s="194">
        <v>594926.19999999995</v>
      </c>
      <c r="E50" s="193">
        <f t="shared" si="0"/>
        <v>1047893.8999999999</v>
      </c>
      <c r="F50" s="193">
        <f>C50/'A13.Gov.Fin(as percent of GDP)'!$O50*100</f>
        <v>11.73816712838358</v>
      </c>
      <c r="G50" s="193">
        <f>D50/'A13.Gov.Fin(as percent of GDP)'!$O50*100</f>
        <v>15.41686783550826</v>
      </c>
      <c r="H50" s="193">
        <f>E50/'A13.Gov.Fin(as percent of GDP)'!$O50*100</f>
        <v>27.15503496389184</v>
      </c>
      <c r="I50" s="193">
        <f t="shared" si="1"/>
        <v>15.87853835277528</v>
      </c>
      <c r="J50" s="193">
        <f t="shared" si="2"/>
        <v>13.070712305183733</v>
      </c>
      <c r="K50" s="192">
        <f t="shared" si="3"/>
        <v>14.267563282424248</v>
      </c>
      <c r="N50" s="188"/>
      <c r="O50" s="188"/>
    </row>
    <row r="51" spans="1:15" s="187" customFormat="1" ht="24.9" customHeight="1">
      <c r="A51" s="196" t="s">
        <v>60</v>
      </c>
      <c r="B51" s="195" t="s">
        <v>235</v>
      </c>
      <c r="C51" s="194">
        <v>613212</v>
      </c>
      <c r="D51" s="194">
        <v>819667.1</v>
      </c>
      <c r="E51" s="193">
        <f t="shared" si="0"/>
        <v>1432879.1</v>
      </c>
      <c r="F51" s="193">
        <f>C51/'A13.Gov.Fin(as percent of GDP)'!$O51*100</f>
        <v>15.769059693090703</v>
      </c>
      <c r="G51" s="193">
        <f>D51/'A13.Gov.Fin(as percent of GDP)'!$O51*100</f>
        <v>21.07815800793616</v>
      </c>
      <c r="H51" s="193">
        <f>E51/'A13.Gov.Fin(as percent of GDP)'!$O51*100</f>
        <v>36.847217701026871</v>
      </c>
      <c r="I51" s="193">
        <f t="shared" si="1"/>
        <v>35.376540093256096</v>
      </c>
      <c r="J51" s="193">
        <f t="shared" si="2"/>
        <v>37.776265358627683</v>
      </c>
      <c r="K51" s="192">
        <f t="shared" si="3"/>
        <v>36.738948475604275</v>
      </c>
      <c r="L51" s="198"/>
      <c r="M51" s="197"/>
      <c r="N51" s="188"/>
      <c r="O51" s="188"/>
    </row>
    <row r="52" spans="1:15" s="187" customFormat="1" ht="24.9" customHeight="1">
      <c r="A52" s="196" t="s">
        <v>61</v>
      </c>
      <c r="B52" s="195" t="s">
        <v>234</v>
      </c>
      <c r="C52" s="194">
        <v>800320.06738585012</v>
      </c>
      <c r="D52" s="194">
        <v>934695.2</v>
      </c>
      <c r="E52" s="193">
        <f t="shared" si="0"/>
        <v>1735015.2673858502</v>
      </c>
      <c r="F52" s="193">
        <f>C52/'A13.Gov.Fin(as percent of GDP)'!$O52*100</f>
        <v>18.387382639443647</v>
      </c>
      <c r="G52" s="193">
        <f>D52/'A13.Gov.Fin(as percent of GDP)'!$O52*100</f>
        <v>21.474656195725892</v>
      </c>
      <c r="H52" s="193">
        <f>E52/'A13.Gov.Fin(as percent of GDP)'!$O52*100</f>
        <v>39.862038835169542</v>
      </c>
      <c r="I52" s="193">
        <f t="shared" si="1"/>
        <v>30.512786342382441</v>
      </c>
      <c r="J52" s="193">
        <f t="shared" si="2"/>
        <v>14.033514337711011</v>
      </c>
      <c r="K52" s="192">
        <f t="shared" si="3"/>
        <v>21.085949776631537</v>
      </c>
      <c r="L52" s="198"/>
      <c r="M52" s="197"/>
      <c r="N52" s="188"/>
      <c r="O52" s="188"/>
    </row>
    <row r="53" spans="1:15" s="187" customFormat="1" ht="24.9" customHeight="1">
      <c r="A53" s="196" t="s">
        <v>150</v>
      </c>
      <c r="B53" s="195" t="s">
        <v>224</v>
      </c>
      <c r="C53" s="194">
        <v>984285.24726090021</v>
      </c>
      <c r="D53" s="194">
        <v>1025847.1</v>
      </c>
      <c r="E53" s="194">
        <f t="shared" si="0"/>
        <v>2010132.3472609003</v>
      </c>
      <c r="F53" s="193">
        <f>C53/'A13.Gov.Fin(as percent of GDP)'!$O53*100</f>
        <v>19.778435365276657</v>
      </c>
      <c r="G53" s="193">
        <f>D53/'A13.Gov.Fin(as percent of GDP)'!$O53*100</f>
        <v>20.613588000500034</v>
      </c>
      <c r="H53" s="193">
        <f>E53/'A13.Gov.Fin(as percent of GDP)'!$O53*100</f>
        <v>40.392023365776694</v>
      </c>
      <c r="I53" s="193">
        <f t="shared" si="1"/>
        <v>22.986450967792223</v>
      </c>
      <c r="J53" s="193">
        <f t="shared" si="2"/>
        <v>9.7520453726519776</v>
      </c>
      <c r="K53" s="192">
        <f t="shared" si="3"/>
        <v>15.856752678007808</v>
      </c>
      <c r="N53" s="188"/>
      <c r="O53" s="188"/>
    </row>
    <row r="54" spans="1:15" s="187" customFormat="1" ht="24.9" customHeight="1">
      <c r="A54" s="196" t="s">
        <v>388</v>
      </c>
      <c r="B54" s="195" t="s">
        <v>223</v>
      </c>
      <c r="C54" s="194">
        <v>1129103.7</v>
      </c>
      <c r="D54" s="194">
        <v>1170248.7597612101</v>
      </c>
      <c r="E54" s="194">
        <f t="shared" si="0"/>
        <v>2299352.4597612098</v>
      </c>
      <c r="F54" s="193">
        <f>C54/'A13.Gov.Fin(as percent of GDP)'!$O54*100</f>
        <v>21.110551847097895</v>
      </c>
      <c r="G54" s="193">
        <f>D54/'A13.Gov.Fin(as percent of GDP)'!$O54*100</f>
        <v>21.879830096155946</v>
      </c>
      <c r="H54" s="193">
        <f>E54/'A13.Gov.Fin(as percent of GDP)'!$O54*100</f>
        <v>42.990381943253837</v>
      </c>
      <c r="I54" s="193">
        <f t="shared" si="1"/>
        <v>14.713057331917256</v>
      </c>
      <c r="J54" s="193">
        <f t="shared" si="2"/>
        <v>14.076333574585348</v>
      </c>
      <c r="K54" s="192">
        <f t="shared" si="3"/>
        <v>14.38811294661339</v>
      </c>
      <c r="N54" s="188"/>
      <c r="O54" s="188"/>
    </row>
    <row r="55" spans="1:15" s="187" customFormat="1" ht="24.9" customHeight="1" thickBot="1">
      <c r="A55" s="191" t="s">
        <v>387</v>
      </c>
      <c r="B55" s="190" t="s">
        <v>225</v>
      </c>
      <c r="C55" s="189">
        <v>1180901.8999999999</v>
      </c>
      <c r="D55" s="189">
        <v>1252337.6000000001</v>
      </c>
      <c r="E55" s="189">
        <f t="shared" si="0"/>
        <v>2433239.5</v>
      </c>
      <c r="F55" s="461">
        <f>C55/'A13.Gov.Fin(as percent of GDP)'!$O55*100</f>
        <v>20.699984471916647</v>
      </c>
      <c r="G55" s="461">
        <f>D55/'A13.Gov.Fin(as percent of GDP)'!$O55*100</f>
        <v>21.952178139096368</v>
      </c>
      <c r="H55" s="461">
        <f>E55/'A13.Gov.Fin(as percent of GDP)'!$O55*100</f>
        <v>42.652162611013019</v>
      </c>
      <c r="I55" s="461">
        <f t="shared" si="1"/>
        <v>4.5875502843538669</v>
      </c>
      <c r="J55" s="461">
        <f t="shared" si="2"/>
        <v>7.014648770534933</v>
      </c>
      <c r="K55" s="462">
        <f t="shared" si="3"/>
        <v>5.8228150134361982</v>
      </c>
      <c r="N55" s="188"/>
      <c r="O55" s="188"/>
    </row>
    <row r="56" spans="1:15" s="187" customFormat="1" ht="24.9" customHeight="1" thickTop="1">
      <c r="A56" s="463" t="s">
        <v>513</v>
      </c>
      <c r="B56" s="463"/>
      <c r="C56" s="464"/>
      <c r="D56" s="464"/>
      <c r="E56" s="464"/>
      <c r="F56" s="465"/>
      <c r="G56" s="465"/>
      <c r="H56" s="465"/>
      <c r="I56" s="465"/>
      <c r="J56" s="465"/>
      <c r="K56" s="465"/>
      <c r="N56" s="188"/>
      <c r="O56" s="188"/>
    </row>
    <row r="57" spans="1:15" s="181" customFormat="1" ht="15.6">
      <c r="A57" s="185" t="s">
        <v>511</v>
      </c>
      <c r="B57" s="185"/>
      <c r="C57" s="185"/>
      <c r="D57" s="185"/>
      <c r="E57" s="185"/>
      <c r="F57" s="185"/>
      <c r="G57" s="185"/>
      <c r="H57" s="185"/>
      <c r="I57" s="184"/>
    </row>
    <row r="58" spans="1:15" s="181" customFormat="1" ht="15.6">
      <c r="A58" s="185" t="s">
        <v>512</v>
      </c>
      <c r="B58" s="185"/>
      <c r="C58" s="185"/>
      <c r="D58" s="185"/>
      <c r="E58" s="185"/>
      <c r="F58" s="185"/>
      <c r="G58" s="185"/>
      <c r="H58" s="185"/>
      <c r="I58" s="184"/>
    </row>
    <row r="59" spans="1:15" s="181" customFormat="1" ht="15.6">
      <c r="A59" s="186" t="s">
        <v>341</v>
      </c>
      <c r="B59" s="185"/>
      <c r="C59" s="185"/>
      <c r="D59" s="185"/>
      <c r="E59" s="185"/>
      <c r="F59" s="185"/>
      <c r="G59" s="185"/>
      <c r="H59" s="185"/>
      <c r="I59" s="184"/>
    </row>
    <row r="60" spans="1:15" s="181" customFormat="1" ht="15.6">
      <c r="A60" s="183" t="s">
        <v>347</v>
      </c>
      <c r="B60" s="183"/>
      <c r="C60" s="183"/>
      <c r="D60" s="183"/>
      <c r="E60" s="183"/>
      <c r="F60" s="183"/>
      <c r="G60" s="183"/>
      <c r="H60" s="183"/>
      <c r="I60" s="18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0"/>
  <sheetViews>
    <sheetView showGridLines="0" workbookViewId="0">
      <pane xSplit="3" ySplit="7" topLeftCell="E8" activePane="bottomRight" state="frozen"/>
      <selection activeCell="H12" sqref="H12"/>
      <selection pane="topRight" activeCell="H12" sqref="H12"/>
      <selection pane="bottomLeft" activeCell="H12" sqref="H12"/>
      <selection pane="bottomRight" activeCell="O7" sqref="O7"/>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133"/>
    </row>
    <row r="2" spans="2:15" ht="15.6">
      <c r="B2" s="3867" t="s">
        <v>510</v>
      </c>
      <c r="C2" s="3867"/>
      <c r="D2" s="3867"/>
      <c r="E2" s="3867"/>
      <c r="F2" s="3867"/>
      <c r="G2" s="3867"/>
      <c r="H2" s="3867"/>
      <c r="I2" s="3867"/>
      <c r="J2" s="3867"/>
      <c r="K2" s="3867"/>
      <c r="L2" s="3867"/>
      <c r="M2" s="3867"/>
    </row>
    <row r="3" spans="2:15" ht="15.6">
      <c r="B3" s="3867" t="s">
        <v>101</v>
      </c>
      <c r="C3" s="3867"/>
      <c r="D3" s="3867"/>
      <c r="E3" s="3867"/>
      <c r="F3" s="3867"/>
      <c r="G3" s="3867"/>
      <c r="H3" s="3867"/>
      <c r="I3" s="3867"/>
      <c r="J3" s="3867"/>
      <c r="K3" s="3867"/>
      <c r="L3" s="3867"/>
      <c r="M3" s="3867"/>
    </row>
    <row r="4" spans="2:15" ht="15.6">
      <c r="B4" s="3867" t="s">
        <v>385</v>
      </c>
      <c r="C4" s="3867"/>
      <c r="D4" s="3867"/>
      <c r="E4" s="3867"/>
      <c r="F4" s="3867"/>
      <c r="G4" s="3867"/>
      <c r="H4" s="3867"/>
      <c r="I4" s="3867"/>
      <c r="J4" s="3867"/>
      <c r="K4" s="3867"/>
      <c r="L4" s="3867"/>
      <c r="M4" s="3867"/>
    </row>
    <row r="5" spans="2:15" ht="15" thickBot="1">
      <c r="B5" s="4314" t="s">
        <v>384</v>
      </c>
      <c r="C5" s="4314"/>
      <c r="D5" s="4314"/>
      <c r="E5" s="4314"/>
      <c r="F5" s="4314"/>
      <c r="G5" s="4314"/>
      <c r="H5" s="4314"/>
      <c r="I5" s="4314"/>
      <c r="J5" s="4314"/>
      <c r="K5" s="4314"/>
      <c r="L5" s="4314"/>
      <c r="M5" s="4314"/>
    </row>
    <row r="6" spans="2:15" ht="15.75" customHeight="1" thickTop="1">
      <c r="B6" s="3494" t="s">
        <v>336</v>
      </c>
      <c r="C6" s="3489" t="s">
        <v>90</v>
      </c>
      <c r="D6" s="3509" t="s">
        <v>383</v>
      </c>
      <c r="E6" s="3510"/>
      <c r="F6" s="3510"/>
      <c r="G6" s="3510"/>
      <c r="H6" s="3510"/>
      <c r="I6" s="4320"/>
      <c r="J6" s="4317" t="s">
        <v>382</v>
      </c>
      <c r="K6" s="4318"/>
      <c r="L6" s="4318"/>
      <c r="M6" s="4319"/>
    </row>
    <row r="7" spans="2:15" ht="42" thickBot="1">
      <c r="B7" s="4315"/>
      <c r="C7" s="4316"/>
      <c r="D7" s="281" t="s">
        <v>381</v>
      </c>
      <c r="E7" s="281" t="s">
        <v>380</v>
      </c>
      <c r="F7" s="281" t="s">
        <v>379</v>
      </c>
      <c r="G7" s="281" t="s">
        <v>103</v>
      </c>
      <c r="H7" s="281" t="s">
        <v>378</v>
      </c>
      <c r="I7" s="283" t="s">
        <v>377</v>
      </c>
      <c r="J7" s="282" t="s">
        <v>330</v>
      </c>
      <c r="K7" s="281" t="s">
        <v>376</v>
      </c>
      <c r="L7" s="281" t="s">
        <v>375</v>
      </c>
      <c r="M7" s="280" t="s">
        <v>222</v>
      </c>
    </row>
    <row r="8" spans="2:15">
      <c r="B8" s="4209" t="s">
        <v>60</v>
      </c>
      <c r="C8" s="272" t="s">
        <v>367</v>
      </c>
      <c r="D8" s="247">
        <v>63395.199999999997</v>
      </c>
      <c r="E8" s="247">
        <v>3377.7</v>
      </c>
      <c r="F8" s="272">
        <v>66772.899999999994</v>
      </c>
      <c r="G8" s="247">
        <v>7038.5</v>
      </c>
      <c r="H8" s="247">
        <v>0</v>
      </c>
      <c r="I8" s="246">
        <v>73888.5</v>
      </c>
      <c r="J8" s="260">
        <v>3590.4</v>
      </c>
      <c r="K8" s="247">
        <v>596.5</v>
      </c>
      <c r="L8" s="247">
        <v>109.1</v>
      </c>
      <c r="M8" s="259">
        <v>4296</v>
      </c>
    </row>
    <row r="9" spans="2:15">
      <c r="B9" s="4209"/>
      <c r="C9" s="272" t="s">
        <v>366</v>
      </c>
      <c r="D9" s="247">
        <v>119630.3</v>
      </c>
      <c r="E9" s="247">
        <v>6586.1</v>
      </c>
      <c r="F9" s="247">
        <v>126216.4</v>
      </c>
      <c r="G9" s="247">
        <v>9782.5</v>
      </c>
      <c r="H9" s="247">
        <v>0</v>
      </c>
      <c r="I9" s="246">
        <v>135998.9</v>
      </c>
      <c r="J9" s="260">
        <v>53678</v>
      </c>
      <c r="K9" s="247">
        <v>5134</v>
      </c>
      <c r="L9" s="247">
        <v>593</v>
      </c>
      <c r="M9" s="259">
        <v>59405</v>
      </c>
    </row>
    <row r="10" spans="2:15">
      <c r="B10" s="4209"/>
      <c r="C10" s="272" t="s">
        <v>365</v>
      </c>
      <c r="D10" s="247">
        <v>177410.1</v>
      </c>
      <c r="E10" s="247">
        <v>12257.8</v>
      </c>
      <c r="F10" s="247">
        <v>189667.9</v>
      </c>
      <c r="G10" s="247">
        <v>11474.4</v>
      </c>
      <c r="H10" s="247">
        <v>0</v>
      </c>
      <c r="I10" s="246">
        <v>201142.3</v>
      </c>
      <c r="J10" s="260">
        <v>156755.20000000001</v>
      </c>
      <c r="K10" s="247">
        <v>18367.599999999999</v>
      </c>
      <c r="L10" s="247">
        <v>2883.2</v>
      </c>
      <c r="M10" s="259">
        <v>178006.00000000003</v>
      </c>
    </row>
    <row r="11" spans="2:15">
      <c r="B11" s="4209"/>
      <c r="C11" s="272" t="s">
        <v>364</v>
      </c>
      <c r="D11" s="247">
        <v>232235.5</v>
      </c>
      <c r="E11" s="247">
        <v>15568.6</v>
      </c>
      <c r="F11" s="247">
        <v>247804.1</v>
      </c>
      <c r="G11" s="247">
        <v>12271.1</v>
      </c>
      <c r="H11" s="247">
        <v>0</v>
      </c>
      <c r="I11" s="246">
        <v>260075.2</v>
      </c>
      <c r="J11" s="260">
        <v>196906.7</v>
      </c>
      <c r="K11" s="247">
        <v>24835.5</v>
      </c>
      <c r="L11" s="247">
        <v>4273.5</v>
      </c>
      <c r="M11" s="259">
        <v>226015.7</v>
      </c>
    </row>
    <row r="12" spans="2:15">
      <c r="B12" s="4209"/>
      <c r="C12" s="272" t="s">
        <v>363</v>
      </c>
      <c r="D12" s="247">
        <v>288668.79999999999</v>
      </c>
      <c r="E12" s="247">
        <v>20151.3</v>
      </c>
      <c r="F12" s="247">
        <v>308822.5</v>
      </c>
      <c r="G12" s="247">
        <v>13259.3</v>
      </c>
      <c r="H12" s="247">
        <v>0</v>
      </c>
      <c r="I12" s="246">
        <v>322081.8</v>
      </c>
      <c r="J12" s="260">
        <v>246928.1</v>
      </c>
      <c r="K12" s="247">
        <v>37610.300000000003</v>
      </c>
      <c r="L12" s="247">
        <v>14168.6</v>
      </c>
      <c r="M12" s="259">
        <v>298707</v>
      </c>
    </row>
    <row r="13" spans="2:15">
      <c r="B13" s="4209"/>
      <c r="C13" s="272" t="s">
        <v>362</v>
      </c>
      <c r="D13" s="247">
        <v>391975</v>
      </c>
      <c r="E13" s="247">
        <v>41179.1</v>
      </c>
      <c r="F13" s="247">
        <v>433154.1</v>
      </c>
      <c r="G13" s="247">
        <v>26489.200000000001</v>
      </c>
      <c r="H13" s="247">
        <v>0</v>
      </c>
      <c r="I13" s="246">
        <v>459643.3</v>
      </c>
      <c r="J13" s="260">
        <v>309648.2</v>
      </c>
      <c r="K13" s="247">
        <v>63143.7</v>
      </c>
      <c r="L13" s="247">
        <v>37675.4</v>
      </c>
      <c r="M13" s="259">
        <v>410467.30000000005</v>
      </c>
    </row>
    <row r="14" spans="2:15">
      <c r="B14" s="4209"/>
      <c r="C14" s="272" t="s">
        <v>374</v>
      </c>
      <c r="D14" s="247">
        <v>447814.6</v>
      </c>
      <c r="E14" s="247">
        <v>44469.7</v>
      </c>
      <c r="F14" s="247">
        <v>492284.3</v>
      </c>
      <c r="G14" s="247">
        <v>32387.4</v>
      </c>
      <c r="H14" s="247">
        <v>10492.4</v>
      </c>
      <c r="I14" s="246">
        <v>535164.1</v>
      </c>
      <c r="J14" s="260">
        <v>365750.3</v>
      </c>
      <c r="K14" s="247">
        <v>77275.3</v>
      </c>
      <c r="L14" s="247">
        <v>44061.599999999999</v>
      </c>
      <c r="M14" s="259">
        <v>487087.19999999995</v>
      </c>
    </row>
    <row r="15" spans="2:15">
      <c r="B15" s="4209"/>
      <c r="C15" s="272" t="s">
        <v>360</v>
      </c>
      <c r="D15" s="247">
        <v>497544.4</v>
      </c>
      <c r="E15" s="247">
        <v>49174.400000000001</v>
      </c>
      <c r="F15" s="247">
        <v>546718.80000000005</v>
      </c>
      <c r="G15" s="247">
        <v>35376.1</v>
      </c>
      <c r="H15" s="247">
        <v>10492.4</v>
      </c>
      <c r="I15" s="246">
        <v>592587.30000000005</v>
      </c>
      <c r="J15" s="260">
        <v>450822.9</v>
      </c>
      <c r="K15" s="247">
        <v>96848.7</v>
      </c>
      <c r="L15" s="247">
        <v>63525.599999999999</v>
      </c>
      <c r="M15" s="259">
        <v>611197.19999999995</v>
      </c>
    </row>
    <row r="16" spans="2:15">
      <c r="B16" s="4209"/>
      <c r="C16" s="272" t="s">
        <v>359</v>
      </c>
      <c r="D16" s="247">
        <v>539537.4</v>
      </c>
      <c r="E16" s="247">
        <v>51097.7</v>
      </c>
      <c r="F16" s="247">
        <v>590635.19999999995</v>
      </c>
      <c r="G16" s="247">
        <v>43973.8</v>
      </c>
      <c r="H16" s="247">
        <v>10492.4</v>
      </c>
      <c r="I16" s="246">
        <v>645101.4</v>
      </c>
      <c r="J16" s="260">
        <v>495430.7</v>
      </c>
      <c r="K16" s="247">
        <v>105592</v>
      </c>
      <c r="L16" s="247">
        <v>74784.800000000003</v>
      </c>
      <c r="M16" s="259">
        <v>675807.5</v>
      </c>
      <c r="O16" s="15"/>
    </row>
    <row r="17" spans="2:35">
      <c r="B17" s="4209"/>
      <c r="C17" s="272" t="s">
        <v>358</v>
      </c>
      <c r="D17" s="247">
        <v>551874.5</v>
      </c>
      <c r="E17" s="247">
        <v>54824</v>
      </c>
      <c r="F17" s="247">
        <v>606698.5</v>
      </c>
      <c r="G17" s="247">
        <v>44253.9</v>
      </c>
      <c r="H17" s="247">
        <v>10492.4</v>
      </c>
      <c r="I17" s="246">
        <v>661444.80000000005</v>
      </c>
      <c r="J17" s="260">
        <v>572163.5</v>
      </c>
      <c r="K17" s="247">
        <v>114646.9</v>
      </c>
      <c r="L17" s="247">
        <v>74784.800000000003</v>
      </c>
      <c r="M17" s="259">
        <v>761595.20000000007</v>
      </c>
      <c r="P17" s="279"/>
      <c r="Q17" s="279"/>
      <c r="R17" s="279"/>
      <c r="S17" s="279"/>
    </row>
    <row r="18" spans="2:35">
      <c r="B18" s="4209"/>
      <c r="C18" s="272" t="s">
        <v>357</v>
      </c>
      <c r="D18" s="247">
        <v>588351.30000000005</v>
      </c>
      <c r="E18" s="247">
        <v>59443.8</v>
      </c>
      <c r="F18" s="247">
        <v>647795.1</v>
      </c>
      <c r="G18" s="247">
        <v>44684.9</v>
      </c>
      <c r="H18" s="247">
        <v>10492.4</v>
      </c>
      <c r="I18" s="274">
        <v>702972.4</v>
      </c>
      <c r="J18" s="260">
        <v>670549.9</v>
      </c>
      <c r="K18" s="247">
        <v>126585.7</v>
      </c>
      <c r="L18" s="247">
        <v>86756.1</v>
      </c>
      <c r="M18" s="259">
        <v>883891.7</v>
      </c>
      <c r="P18" s="235" t="e">
        <f>F18/D6-1</f>
        <v>#VALUE!</v>
      </c>
      <c r="Q18" s="235" t="e">
        <f t="shared" ref="Q18:Q44" si="0">J18/J6-1</f>
        <v>#VALUE!</v>
      </c>
      <c r="R18" s="235" t="e">
        <f t="shared" ref="R18:R44" si="1">K18/K6-1</f>
        <v>#DIV/0!</v>
      </c>
      <c r="S18" s="235" t="e">
        <f t="shared" ref="S18:S44" si="2">L18/L6-1</f>
        <v>#DIV/0!</v>
      </c>
      <c r="T18" s="235" t="e">
        <f t="shared" ref="T18:T44" si="3">M18/M6-1</f>
        <v>#DIV/0!</v>
      </c>
    </row>
    <row r="19" spans="2:35">
      <c r="B19" s="4215"/>
      <c r="C19" s="257" t="s">
        <v>368</v>
      </c>
      <c r="D19" s="257">
        <v>700054.8</v>
      </c>
      <c r="E19" s="257">
        <v>93729.4</v>
      </c>
      <c r="F19" s="257">
        <v>793784.2</v>
      </c>
      <c r="G19" s="257">
        <v>47565.8</v>
      </c>
      <c r="H19" s="278">
        <v>18421</v>
      </c>
      <c r="I19" s="258">
        <v>859780.8</v>
      </c>
      <c r="J19" s="257">
        <v>784291.39999999991</v>
      </c>
      <c r="K19" s="257">
        <v>189140.1</v>
      </c>
      <c r="L19" s="257">
        <v>117901.6</v>
      </c>
      <c r="M19" s="277">
        <v>1091333.0999999999</v>
      </c>
      <c r="P19" s="235" t="e">
        <f t="shared" ref="P19:P44" si="4">F19/F7-1</f>
        <v>#VALUE!</v>
      </c>
      <c r="Q19" s="235" t="e">
        <f t="shared" si="0"/>
        <v>#VALUE!</v>
      </c>
      <c r="R19" s="235" t="e">
        <f t="shared" si="1"/>
        <v>#VALUE!</v>
      </c>
      <c r="S19" s="235" t="e">
        <f t="shared" si="2"/>
        <v>#VALUE!</v>
      </c>
      <c r="T19" s="235" t="e">
        <f t="shared" si="3"/>
        <v>#VALUE!</v>
      </c>
      <c r="U19" s="276"/>
    </row>
    <row r="20" spans="2:35">
      <c r="B20" s="4208" t="s">
        <v>61</v>
      </c>
      <c r="C20" s="272" t="s">
        <v>367</v>
      </c>
      <c r="D20" s="247">
        <v>56556.5</v>
      </c>
      <c r="E20" s="247">
        <v>2258.4</v>
      </c>
      <c r="F20" s="247">
        <v>58814.8</v>
      </c>
      <c r="G20" s="247">
        <v>7809.8</v>
      </c>
      <c r="H20" s="247">
        <v>0</v>
      </c>
      <c r="I20" s="246">
        <v>66624.600000000006</v>
      </c>
      <c r="J20" s="260">
        <v>1728.3</v>
      </c>
      <c r="K20" s="247">
        <v>133.30000000000001</v>
      </c>
      <c r="L20" s="247">
        <v>117.5</v>
      </c>
      <c r="M20" s="259">
        <f t="shared" ref="M20:M25" si="5">SUM(J20:L20)</f>
        <v>1979.1</v>
      </c>
      <c r="P20" s="235">
        <f t="shared" si="4"/>
        <v>-0.11918158414566371</v>
      </c>
      <c r="Q20" s="235">
        <f t="shared" si="0"/>
        <v>-0.51863302139037437</v>
      </c>
      <c r="R20" s="235">
        <f t="shared" si="1"/>
        <v>-0.77652975691533943</v>
      </c>
      <c r="S20" s="235">
        <f t="shared" si="2"/>
        <v>7.699358386801114E-2</v>
      </c>
      <c r="T20" s="235">
        <f t="shared" si="3"/>
        <v>-0.5393156424581006</v>
      </c>
    </row>
    <row r="21" spans="2:35">
      <c r="B21" s="4209"/>
      <c r="C21" s="272" t="s">
        <v>366</v>
      </c>
      <c r="D21" s="247">
        <v>101516.7</v>
      </c>
      <c r="E21" s="247">
        <v>3864.2</v>
      </c>
      <c r="F21" s="247">
        <v>105380.8</v>
      </c>
      <c r="G21" s="247">
        <v>11155.7</v>
      </c>
      <c r="H21" s="247">
        <v>0</v>
      </c>
      <c r="I21" s="246">
        <v>116536.5</v>
      </c>
      <c r="J21" s="260">
        <v>63243.4</v>
      </c>
      <c r="K21" s="247">
        <v>3752.5</v>
      </c>
      <c r="L21" s="247">
        <v>1572.8</v>
      </c>
      <c r="M21" s="259">
        <f t="shared" si="5"/>
        <v>68568.7</v>
      </c>
      <c r="P21" s="235">
        <f t="shared" si="4"/>
        <v>-0.16507838917921913</v>
      </c>
      <c r="Q21" s="235">
        <f t="shared" si="0"/>
        <v>0.17819963485971901</v>
      </c>
      <c r="R21" s="235">
        <f t="shared" si="1"/>
        <v>-0.26908843007401639</v>
      </c>
      <c r="S21" s="235">
        <f t="shared" si="2"/>
        <v>1.6522765598650926</v>
      </c>
      <c r="T21" s="235">
        <f t="shared" si="3"/>
        <v>0.15425805908593548</v>
      </c>
    </row>
    <row r="22" spans="2:35">
      <c r="B22" s="4209"/>
      <c r="C22" s="247" t="s">
        <v>365</v>
      </c>
      <c r="D22" s="247">
        <v>163427.9</v>
      </c>
      <c r="E22" s="247">
        <v>8936.1</v>
      </c>
      <c r="F22" s="247">
        <v>172364</v>
      </c>
      <c r="G22" s="247">
        <v>22564.799999999999</v>
      </c>
      <c r="H22" s="247">
        <v>5001.6000000000004</v>
      </c>
      <c r="I22" s="246">
        <v>199930.4</v>
      </c>
      <c r="J22" s="260">
        <v>182618.9</v>
      </c>
      <c r="K22" s="247">
        <v>15045.8</v>
      </c>
      <c r="L22" s="247">
        <v>3413.9</v>
      </c>
      <c r="M22" s="259">
        <f t="shared" si="5"/>
        <v>201078.59999999998</v>
      </c>
      <c r="P22" s="235">
        <f t="shared" si="4"/>
        <v>-9.12326229161603E-2</v>
      </c>
      <c r="Q22" s="235">
        <f t="shared" si="0"/>
        <v>0.16499420752868144</v>
      </c>
      <c r="R22" s="235">
        <f t="shared" si="1"/>
        <v>-0.18085106382978722</v>
      </c>
      <c r="S22" s="235">
        <f t="shared" si="2"/>
        <v>0.18406631520532746</v>
      </c>
      <c r="T22" s="235">
        <f t="shared" si="3"/>
        <v>0.12961697920294779</v>
      </c>
      <c r="U22" s="275"/>
    </row>
    <row r="23" spans="2:35">
      <c r="B23" s="4209"/>
      <c r="C23" s="247" t="s">
        <v>364</v>
      </c>
      <c r="D23" s="247">
        <v>226039.3</v>
      </c>
      <c r="E23" s="247">
        <v>14113.4</v>
      </c>
      <c r="F23" s="247">
        <v>240152.8</v>
      </c>
      <c r="G23" s="247">
        <v>24522.7</v>
      </c>
      <c r="H23" s="247">
        <v>5001.6000000000004</v>
      </c>
      <c r="I23" s="246">
        <v>269677.09999999998</v>
      </c>
      <c r="J23" s="260">
        <v>230122</v>
      </c>
      <c r="K23" s="247">
        <v>29445.200000000001</v>
      </c>
      <c r="L23" s="247">
        <v>9503.1</v>
      </c>
      <c r="M23" s="259">
        <f t="shared" si="5"/>
        <v>269070.3</v>
      </c>
      <c r="O23" s="275"/>
      <c r="P23" s="235">
        <f t="shared" si="4"/>
        <v>-3.0876405999739398E-2</v>
      </c>
      <c r="Q23" s="235">
        <f t="shared" si="0"/>
        <v>0.16868547388179267</v>
      </c>
      <c r="R23" s="235">
        <f t="shared" si="1"/>
        <v>0.18560930925489716</v>
      </c>
      <c r="S23" s="235">
        <f t="shared" si="2"/>
        <v>1.223727623727624</v>
      </c>
      <c r="T23" s="235">
        <f t="shared" si="3"/>
        <v>0.19049384622395693</v>
      </c>
    </row>
    <row r="24" spans="2:35">
      <c r="B24" s="4209"/>
      <c r="C24" s="247" t="s">
        <v>363</v>
      </c>
      <c r="D24" s="247">
        <v>284584.59999999998</v>
      </c>
      <c r="E24" s="247">
        <v>16703.8</v>
      </c>
      <c r="F24" s="247">
        <v>301288.40000000002</v>
      </c>
      <c r="G24" s="247">
        <v>25535.3</v>
      </c>
      <c r="H24" s="247">
        <v>5001.6000000000004</v>
      </c>
      <c r="I24" s="246">
        <v>331825.3</v>
      </c>
      <c r="J24" s="260">
        <v>280742.8</v>
      </c>
      <c r="K24" s="247">
        <v>35941.699999999997</v>
      </c>
      <c r="L24" s="247">
        <v>11773.6</v>
      </c>
      <c r="M24" s="259">
        <f t="shared" si="5"/>
        <v>328458.09999999998</v>
      </c>
      <c r="P24" s="235">
        <f t="shared" si="4"/>
        <v>-2.4396214654048731E-2</v>
      </c>
      <c r="Q24" s="235">
        <f t="shared" si="0"/>
        <v>0.13694148215614166</v>
      </c>
      <c r="R24" s="235">
        <f t="shared" si="1"/>
        <v>-4.43655062575945E-2</v>
      </c>
      <c r="S24" s="235">
        <f t="shared" si="2"/>
        <v>-0.16903575512047764</v>
      </c>
      <c r="T24" s="235">
        <f t="shared" si="3"/>
        <v>9.9599607642271382E-2</v>
      </c>
    </row>
    <row r="25" spans="2:35">
      <c r="B25" s="4209"/>
      <c r="C25" s="247" t="s">
        <v>362</v>
      </c>
      <c r="D25" s="247">
        <v>386534.2</v>
      </c>
      <c r="E25" s="247">
        <v>35701.699999999997</v>
      </c>
      <c r="F25" s="247">
        <v>422235.9</v>
      </c>
      <c r="G25" s="247">
        <v>27828.3</v>
      </c>
      <c r="H25" s="247">
        <v>5307.7</v>
      </c>
      <c r="I25" s="246">
        <v>455371.9</v>
      </c>
      <c r="J25" s="260">
        <v>342356.3</v>
      </c>
      <c r="K25" s="247">
        <v>50816.9</v>
      </c>
      <c r="L25" s="247">
        <v>22572.2</v>
      </c>
      <c r="M25" s="259">
        <f t="shared" si="5"/>
        <v>415745.4</v>
      </c>
      <c r="N25" s="16"/>
      <c r="O25" s="16"/>
      <c r="P25" s="235">
        <f t="shared" si="4"/>
        <v>-2.5206271855674367E-2</v>
      </c>
      <c r="Q25" s="235">
        <f t="shared" si="0"/>
        <v>0.10562987286862957</v>
      </c>
      <c r="R25" s="235">
        <f t="shared" si="1"/>
        <v>-0.19521820862572192</v>
      </c>
      <c r="S25" s="235">
        <f t="shared" si="2"/>
        <v>-0.40087696480992907</v>
      </c>
      <c r="T25" s="235">
        <f t="shared" si="3"/>
        <v>1.2858758785413649E-2</v>
      </c>
    </row>
    <row r="26" spans="2:35">
      <c r="B26" s="4209"/>
      <c r="C26" s="272" t="s">
        <v>374</v>
      </c>
      <c r="D26" s="272">
        <v>458101.5</v>
      </c>
      <c r="E26" s="272">
        <v>40423.1</v>
      </c>
      <c r="F26" s="272">
        <v>498524.6</v>
      </c>
      <c r="G26" s="272">
        <v>32196.6</v>
      </c>
      <c r="H26" s="272">
        <v>5307.8</v>
      </c>
      <c r="I26" s="274">
        <v>536029</v>
      </c>
      <c r="J26" s="273">
        <v>406725.6</v>
      </c>
      <c r="K26" s="272">
        <v>62843.3</v>
      </c>
      <c r="L26" s="272">
        <v>30113.200000000001</v>
      </c>
      <c r="M26" s="271">
        <v>499682.1</v>
      </c>
      <c r="N26" s="15"/>
      <c r="O26" s="15"/>
      <c r="P26" s="237">
        <f t="shared" si="4"/>
        <v>1.2676211693121164E-2</v>
      </c>
      <c r="Q26" s="237">
        <f t="shared" si="0"/>
        <v>0.11203080352907424</v>
      </c>
      <c r="R26" s="237">
        <f t="shared" si="1"/>
        <v>-0.18676084078612443</v>
      </c>
      <c r="S26" s="237">
        <f t="shared" si="2"/>
        <v>-0.3165658986509795</v>
      </c>
      <c r="T26" s="237">
        <f t="shared" si="3"/>
        <v>2.5857587717353248E-2</v>
      </c>
      <c r="W26" s="270"/>
      <c r="Z26" s="270"/>
    </row>
    <row r="27" spans="2:35">
      <c r="B27" s="4209"/>
      <c r="C27" s="247" t="s">
        <v>360</v>
      </c>
      <c r="D27" s="247">
        <v>527669.19999999995</v>
      </c>
      <c r="E27" s="247">
        <v>43534.2</v>
      </c>
      <c r="F27" s="247">
        <v>571203.4</v>
      </c>
      <c r="G27" s="247">
        <v>32726.2</v>
      </c>
      <c r="H27" s="247">
        <v>5307.8</v>
      </c>
      <c r="I27" s="246">
        <v>609237.4</v>
      </c>
      <c r="J27" s="260">
        <v>455816</v>
      </c>
      <c r="K27" s="247">
        <v>79696.7</v>
      </c>
      <c r="L27" s="247">
        <v>35508.300000000003</v>
      </c>
      <c r="M27" s="259">
        <v>571021</v>
      </c>
      <c r="P27" s="237">
        <f t="shared" si="4"/>
        <v>4.4784631514409146E-2</v>
      </c>
      <c r="Q27" s="237">
        <f t="shared" si="0"/>
        <v>1.1075524335609321E-2</v>
      </c>
      <c r="R27" s="237">
        <f t="shared" si="1"/>
        <v>-0.17710098328630119</v>
      </c>
      <c r="S27" s="237">
        <f t="shared" si="2"/>
        <v>-0.4410395179266311</v>
      </c>
      <c r="T27" s="237">
        <f t="shared" si="3"/>
        <v>-6.5733612653984586E-2</v>
      </c>
    </row>
    <row r="28" spans="2:35">
      <c r="B28" s="4209"/>
      <c r="C28" s="247" t="s">
        <v>359</v>
      </c>
      <c r="D28" s="247">
        <v>636697.5</v>
      </c>
      <c r="E28" s="247">
        <v>47172.7</v>
      </c>
      <c r="F28" s="247">
        <v>683870.2</v>
      </c>
      <c r="G28" s="247">
        <v>35590.300000000003</v>
      </c>
      <c r="H28" s="247">
        <v>10075.4</v>
      </c>
      <c r="I28" s="246">
        <v>729535.9</v>
      </c>
      <c r="J28" s="260">
        <v>527046.30000000005</v>
      </c>
      <c r="K28" s="247">
        <v>105839.5</v>
      </c>
      <c r="L28" s="247">
        <v>57588.5</v>
      </c>
      <c r="M28" s="259">
        <v>690474.3</v>
      </c>
      <c r="P28" s="237">
        <f t="shared" si="4"/>
        <v>0.1578554749192056</v>
      </c>
      <c r="Q28" s="237">
        <f t="shared" si="0"/>
        <v>6.3814374038589028E-2</v>
      </c>
      <c r="R28" s="237">
        <f t="shared" si="1"/>
        <v>2.3439275702705764E-3</v>
      </c>
      <c r="S28" s="237">
        <f t="shared" si="2"/>
        <v>-0.22994378536814974</v>
      </c>
      <c r="T28" s="237">
        <f t="shared" si="3"/>
        <v>2.1702629816922725E-2</v>
      </c>
    </row>
    <row r="29" spans="2:35">
      <c r="B29" s="4209"/>
      <c r="C29" s="247" t="s">
        <v>358</v>
      </c>
      <c r="D29" s="247">
        <v>709619.1</v>
      </c>
      <c r="E29" s="247">
        <v>51384.4</v>
      </c>
      <c r="F29" s="247">
        <v>761003.5</v>
      </c>
      <c r="G29" s="247">
        <v>36324.800000000003</v>
      </c>
      <c r="H29" s="247">
        <v>10075.4</v>
      </c>
      <c r="I29" s="246">
        <v>807403.7</v>
      </c>
      <c r="J29" s="260">
        <v>630204.19999999995</v>
      </c>
      <c r="K29" s="247">
        <v>125883.3</v>
      </c>
      <c r="L29" s="247">
        <v>68721</v>
      </c>
      <c r="M29" s="259">
        <v>824808.5</v>
      </c>
      <c r="P29" s="237">
        <f t="shared" si="4"/>
        <v>0.2543355554694795</v>
      </c>
      <c r="Q29" s="237">
        <f t="shared" si="0"/>
        <v>0.10144075950318387</v>
      </c>
      <c r="R29" s="237">
        <f t="shared" si="1"/>
        <v>9.8008755579086726E-2</v>
      </c>
      <c r="S29" s="237">
        <f t="shared" si="2"/>
        <v>-8.1083321744525705E-2</v>
      </c>
      <c r="T29" s="237">
        <f t="shared" si="3"/>
        <v>8.3001179629283328E-2</v>
      </c>
      <c r="AI29">
        <v>2287259.1440195693</v>
      </c>
    </row>
    <row r="30" spans="2:35">
      <c r="B30" s="4209"/>
      <c r="C30" s="247" t="s">
        <v>357</v>
      </c>
      <c r="D30" s="245">
        <v>758375.6</v>
      </c>
      <c r="E30" s="245">
        <v>53977.4</v>
      </c>
      <c r="F30" s="245">
        <v>812353</v>
      </c>
      <c r="G30" s="247">
        <v>37065.599999999999</v>
      </c>
      <c r="H30" s="247">
        <v>10075.4</v>
      </c>
      <c r="I30" s="246">
        <v>859494</v>
      </c>
      <c r="J30" s="260">
        <v>700614.1</v>
      </c>
      <c r="K30" s="247">
        <v>143089.4</v>
      </c>
      <c r="L30" s="247">
        <v>73150.5</v>
      </c>
      <c r="M30" s="244">
        <v>916854</v>
      </c>
      <c r="P30" s="237">
        <f t="shared" si="4"/>
        <v>0.25402770104312311</v>
      </c>
      <c r="Q30" s="237">
        <f t="shared" si="0"/>
        <v>4.4835142022987329E-2</v>
      </c>
      <c r="R30" s="237">
        <f t="shared" si="1"/>
        <v>0.13037570594466819</v>
      </c>
      <c r="S30" s="237">
        <f t="shared" si="2"/>
        <v>-0.15682586008361377</v>
      </c>
      <c r="T30" s="237">
        <f t="shared" si="3"/>
        <v>3.7292238404320388E-2</v>
      </c>
      <c r="AI30">
        <v>81733.656182530016</v>
      </c>
    </row>
    <row r="31" spans="2:35">
      <c r="B31" s="4209"/>
      <c r="C31" s="267" t="s">
        <v>368</v>
      </c>
      <c r="D31" s="267">
        <v>870113.6</v>
      </c>
      <c r="E31" s="267">
        <v>65775.7</v>
      </c>
      <c r="F31" s="267">
        <f>D31+E31</f>
        <v>935889.29999999993</v>
      </c>
      <c r="G31" s="267">
        <v>40420.1</v>
      </c>
      <c r="H31" s="267">
        <v>36481.4</v>
      </c>
      <c r="I31" s="269">
        <f>F31+G31+H31</f>
        <v>1012790.7999999999</v>
      </c>
      <c r="J31" s="268">
        <v>846217.3</v>
      </c>
      <c r="K31" s="267">
        <v>228836.1</v>
      </c>
      <c r="L31" s="267">
        <v>121622.59999999999</v>
      </c>
      <c r="M31" s="266">
        <f>J31+K31+L31</f>
        <v>1196676.0000000002</v>
      </c>
      <c r="P31" s="237">
        <f t="shared" si="4"/>
        <v>0.17902233377787069</v>
      </c>
      <c r="Q31" s="237">
        <f t="shared" si="0"/>
        <v>7.8957770032924257E-2</v>
      </c>
      <c r="R31" s="237">
        <f t="shared" si="1"/>
        <v>0.20987617115566715</v>
      </c>
      <c r="S31" s="237">
        <f t="shared" si="2"/>
        <v>3.1560216315978717E-2</v>
      </c>
      <c r="T31" s="237">
        <f t="shared" si="3"/>
        <v>9.6526807443117368E-2</v>
      </c>
      <c r="AI31">
        <v>457817.31933169841</v>
      </c>
    </row>
    <row r="32" spans="2:35">
      <c r="B32" s="4208" t="s">
        <v>150</v>
      </c>
      <c r="C32" s="255" t="s">
        <v>367</v>
      </c>
      <c r="D32" s="265">
        <v>76188</v>
      </c>
      <c r="E32" s="265">
        <v>17073.2</v>
      </c>
      <c r="F32" s="265">
        <v>93261.2</v>
      </c>
      <c r="G32" s="264">
        <v>12670.4</v>
      </c>
      <c r="H32" s="253">
        <v>0</v>
      </c>
      <c r="I32" s="263">
        <v>105931.6</v>
      </c>
      <c r="J32" s="253">
        <v>9557.5</v>
      </c>
      <c r="K32" s="253">
        <v>935</v>
      </c>
      <c r="L32" s="262">
        <v>0</v>
      </c>
      <c r="M32" s="252">
        <v>10492.5</v>
      </c>
      <c r="P32" s="235">
        <f t="shared" si="4"/>
        <v>0.58567571427599852</v>
      </c>
      <c r="Q32" s="235">
        <f t="shared" si="0"/>
        <v>4.5300005786032518</v>
      </c>
      <c r="R32" s="235">
        <f t="shared" si="1"/>
        <v>6.0142535633908469</v>
      </c>
      <c r="S32" s="235">
        <f t="shared" si="2"/>
        <v>-1</v>
      </c>
      <c r="T32" s="235">
        <f t="shared" si="3"/>
        <v>4.3016522661815983</v>
      </c>
      <c r="AI32">
        <v>159991.09891090658</v>
      </c>
    </row>
    <row r="33" spans="2:35">
      <c r="B33" s="4209"/>
      <c r="C33" s="247" t="s">
        <v>366</v>
      </c>
      <c r="D33" s="247">
        <v>148560</v>
      </c>
      <c r="E33" s="247">
        <v>20017.599999999999</v>
      </c>
      <c r="F33" s="247">
        <v>168577.6</v>
      </c>
      <c r="G33" s="247">
        <v>16166.9</v>
      </c>
      <c r="H33" s="245">
        <v>0</v>
      </c>
      <c r="I33" s="246">
        <v>184744.5</v>
      </c>
      <c r="J33" s="260">
        <v>58594.8</v>
      </c>
      <c r="K33" s="247">
        <v>2608.6999999999998</v>
      </c>
      <c r="L33" s="247">
        <v>28732.3</v>
      </c>
      <c r="M33" s="259">
        <v>89935.8</v>
      </c>
      <c r="N33" s="16"/>
      <c r="P33" s="261">
        <f t="shared" si="4"/>
        <v>0.59969937597740763</v>
      </c>
      <c r="Q33" s="261">
        <f t="shared" si="0"/>
        <v>-7.3503322085782807E-2</v>
      </c>
      <c r="R33" s="261">
        <f t="shared" si="1"/>
        <v>-0.30481012658227857</v>
      </c>
      <c r="S33" s="261">
        <f t="shared" si="2"/>
        <v>17.268247711088506</v>
      </c>
      <c r="T33" s="261">
        <f t="shared" si="3"/>
        <v>0.31161594138433446</v>
      </c>
      <c r="AI33">
        <v>340016.66110984999</v>
      </c>
    </row>
    <row r="34" spans="2:35">
      <c r="B34" s="4209"/>
      <c r="C34" s="247" t="s">
        <v>365</v>
      </c>
      <c r="D34" s="247">
        <v>229079.9</v>
      </c>
      <c r="E34" s="247">
        <v>25959.4</v>
      </c>
      <c r="F34" s="247">
        <v>255039.3</v>
      </c>
      <c r="G34" s="247">
        <v>22814.799999999999</v>
      </c>
      <c r="H34" s="245">
        <v>0</v>
      </c>
      <c r="I34" s="246">
        <v>277854.09999999998</v>
      </c>
      <c r="J34" s="260">
        <v>186523.4</v>
      </c>
      <c r="K34" s="247">
        <v>14889.3</v>
      </c>
      <c r="L34" s="247">
        <v>33111</v>
      </c>
      <c r="M34" s="259">
        <v>234523.7</v>
      </c>
      <c r="N34" s="16"/>
      <c r="P34" s="235">
        <f t="shared" si="4"/>
        <v>0.47965526444037021</v>
      </c>
      <c r="Q34" s="235">
        <f t="shared" si="0"/>
        <v>2.1380590946501243E-2</v>
      </c>
      <c r="R34" s="235">
        <f t="shared" si="1"/>
        <v>-1.0401573861143931E-2</v>
      </c>
      <c r="S34" s="235">
        <f t="shared" si="2"/>
        <v>8.6988781159377844</v>
      </c>
      <c r="T34" s="235">
        <f t="shared" si="3"/>
        <v>0.16632849045099807</v>
      </c>
      <c r="AI34">
        <v>85141.126411140009</v>
      </c>
    </row>
    <row r="35" spans="2:35">
      <c r="B35" s="4209"/>
      <c r="C35" s="247" t="s">
        <v>364</v>
      </c>
      <c r="D35" s="245">
        <v>305398.5</v>
      </c>
      <c r="E35" s="245">
        <v>28915.4</v>
      </c>
      <c r="F35" s="245">
        <v>334313.90000000002</v>
      </c>
      <c r="G35" s="245">
        <v>28268.9</v>
      </c>
      <c r="H35" s="245">
        <v>0</v>
      </c>
      <c r="I35" s="246">
        <v>362582.8</v>
      </c>
      <c r="J35" s="245">
        <v>233507.9</v>
      </c>
      <c r="K35" s="245">
        <v>20792.099999999999</v>
      </c>
      <c r="L35" s="245">
        <v>33239.199999999997</v>
      </c>
      <c r="M35" s="244">
        <v>287539.20000000001</v>
      </c>
      <c r="N35" s="16"/>
      <c r="P35" s="235">
        <f t="shared" si="4"/>
        <v>0.39208828712386468</v>
      </c>
      <c r="Q35" s="235">
        <f t="shared" si="0"/>
        <v>1.4713499795760532E-2</v>
      </c>
      <c r="R35" s="235">
        <f t="shared" si="1"/>
        <v>-0.29387132707538077</v>
      </c>
      <c r="S35" s="235">
        <f t="shared" si="2"/>
        <v>2.4977217960455005</v>
      </c>
      <c r="T35" s="235">
        <f t="shared" si="3"/>
        <v>6.8639682640559085E-2</v>
      </c>
      <c r="AI35">
        <v>1411.5530065399998</v>
      </c>
    </row>
    <row r="36" spans="2:35">
      <c r="B36" s="4209"/>
      <c r="C36" s="247" t="s">
        <v>363</v>
      </c>
      <c r="D36" s="245">
        <v>380230.2</v>
      </c>
      <c r="E36" s="245">
        <v>32173.200000000001</v>
      </c>
      <c r="F36" s="245">
        <v>412403.4</v>
      </c>
      <c r="G36" s="245">
        <v>31391.5</v>
      </c>
      <c r="H36" s="245">
        <v>0</v>
      </c>
      <c r="I36" s="246">
        <v>443794.9</v>
      </c>
      <c r="J36" s="245">
        <v>317328.8</v>
      </c>
      <c r="K36" s="245">
        <v>28403.5</v>
      </c>
      <c r="L36" s="245">
        <v>41302</v>
      </c>
      <c r="M36" s="244">
        <v>387034.3</v>
      </c>
      <c r="N36" s="16"/>
      <c r="P36" s="235">
        <f t="shared" si="4"/>
        <v>0.36879946257472906</v>
      </c>
      <c r="Q36" s="235">
        <f t="shared" si="0"/>
        <v>0.13031856916722351</v>
      </c>
      <c r="R36" s="235">
        <f t="shared" si="1"/>
        <v>-0.20973409716290536</v>
      </c>
      <c r="S36" s="235">
        <f t="shared" si="2"/>
        <v>2.5080179384385404</v>
      </c>
      <c r="T36" s="235">
        <f t="shared" si="3"/>
        <v>0.1783369020279908</v>
      </c>
      <c r="AI36">
        <v>365</v>
      </c>
    </row>
    <row r="37" spans="2:35">
      <c r="B37" s="4209"/>
      <c r="C37" s="247" t="s">
        <v>362</v>
      </c>
      <c r="D37" s="245">
        <v>493992.9</v>
      </c>
      <c r="E37" s="245">
        <v>48061.599999999999</v>
      </c>
      <c r="F37" s="245">
        <v>542054.5</v>
      </c>
      <c r="G37" s="245">
        <v>34193.9</v>
      </c>
      <c r="H37" s="245">
        <v>13883.3</v>
      </c>
      <c r="I37" s="246">
        <v>590131.69999999995</v>
      </c>
      <c r="J37" s="245">
        <v>406410.2</v>
      </c>
      <c r="K37" s="245">
        <v>50808</v>
      </c>
      <c r="L37" s="245">
        <v>49474.8</v>
      </c>
      <c r="M37" s="244">
        <v>506693</v>
      </c>
      <c r="N37" s="16"/>
      <c r="P37" s="235">
        <f t="shared" si="4"/>
        <v>0.28377170202723168</v>
      </c>
      <c r="Q37" s="235">
        <f t="shared" si="0"/>
        <v>0.18709718500871753</v>
      </c>
      <c r="R37" s="235">
        <f t="shared" si="1"/>
        <v>-1.7513858578543928E-4</v>
      </c>
      <c r="S37" s="235">
        <f t="shared" si="2"/>
        <v>1.1918466077741647</v>
      </c>
      <c r="T37" s="235">
        <f t="shared" si="3"/>
        <v>0.21875792251700199</v>
      </c>
      <c r="AI37">
        <v>13861.013716670004</v>
      </c>
    </row>
    <row r="38" spans="2:35">
      <c r="B38" s="4209"/>
      <c r="C38" s="247" t="s">
        <v>374</v>
      </c>
      <c r="D38" s="245">
        <v>560843.19999999995</v>
      </c>
      <c r="E38" s="245">
        <v>52567.7</v>
      </c>
      <c r="F38" s="245">
        <v>613410.9</v>
      </c>
      <c r="G38" s="245">
        <v>37067.599999999999</v>
      </c>
      <c r="H38" s="245">
        <v>13883.3</v>
      </c>
      <c r="I38" s="246">
        <v>664361.80000000005</v>
      </c>
      <c r="J38" s="245">
        <v>475624</v>
      </c>
      <c r="K38" s="245">
        <v>60789.599999999999</v>
      </c>
      <c r="L38" s="245">
        <v>54611.3</v>
      </c>
      <c r="M38" s="244">
        <v>591024.9</v>
      </c>
      <c r="N38" s="16"/>
      <c r="P38" s="235">
        <f t="shared" si="4"/>
        <v>0.23045261958988594</v>
      </c>
      <c r="Q38" s="235">
        <f t="shared" si="0"/>
        <v>0.16939774629381588</v>
      </c>
      <c r="R38" s="235">
        <f t="shared" si="1"/>
        <v>-3.2679696960535187E-2</v>
      </c>
      <c r="S38" s="235">
        <f t="shared" si="2"/>
        <v>0.81353359988310769</v>
      </c>
      <c r="T38" s="235">
        <f t="shared" si="3"/>
        <v>0.18280182540058987</v>
      </c>
      <c r="AI38">
        <v>191823.78057949999</v>
      </c>
    </row>
    <row r="39" spans="2:35">
      <c r="B39" s="4209"/>
      <c r="C39" s="247" t="s">
        <v>360</v>
      </c>
      <c r="D39" s="245">
        <v>627904.6</v>
      </c>
      <c r="E39" s="245">
        <v>56794.8</v>
      </c>
      <c r="F39" s="245">
        <v>684699.4</v>
      </c>
      <c r="G39" s="245">
        <v>38046.1</v>
      </c>
      <c r="H39" s="245">
        <v>13883.3</v>
      </c>
      <c r="I39" s="246">
        <v>736628.8</v>
      </c>
      <c r="J39" s="245">
        <v>538435.69999999995</v>
      </c>
      <c r="K39" s="245">
        <v>77146.8</v>
      </c>
      <c r="L39" s="245">
        <v>59714.5</v>
      </c>
      <c r="M39" s="244">
        <v>675297</v>
      </c>
      <c r="N39" s="16"/>
      <c r="P39" s="235">
        <f t="shared" si="4"/>
        <v>0.19869629627554741</v>
      </c>
      <c r="Q39" s="235">
        <f t="shared" si="0"/>
        <v>0.18125669129648792</v>
      </c>
      <c r="R39" s="235">
        <f t="shared" si="1"/>
        <v>-3.1995051238006056E-2</v>
      </c>
      <c r="S39" s="235">
        <f t="shared" si="2"/>
        <v>0.68170540408862146</v>
      </c>
      <c r="T39" s="235">
        <f t="shared" si="3"/>
        <v>0.18261324889977781</v>
      </c>
      <c r="AI39">
        <v>1523.8785222999998</v>
      </c>
    </row>
    <row r="40" spans="2:35">
      <c r="B40" s="4209"/>
      <c r="C40" s="247" t="s">
        <v>359</v>
      </c>
      <c r="D40" s="245">
        <v>727788</v>
      </c>
      <c r="E40" s="245">
        <v>61472.4</v>
      </c>
      <c r="F40" s="245">
        <v>789260.4</v>
      </c>
      <c r="G40" s="245">
        <v>38615.300000000003</v>
      </c>
      <c r="H40" s="245">
        <v>13883.3</v>
      </c>
      <c r="I40" s="246">
        <v>841759</v>
      </c>
      <c r="J40" s="245">
        <v>625500.80000000005</v>
      </c>
      <c r="K40" s="245">
        <v>103789.6</v>
      </c>
      <c r="L40" s="245">
        <v>64965.599999999999</v>
      </c>
      <c r="M40" s="244">
        <v>794256</v>
      </c>
      <c r="N40" s="16"/>
      <c r="P40" s="235">
        <f t="shared" si="4"/>
        <v>0.15410848432933633</v>
      </c>
      <c r="Q40" s="235">
        <f t="shared" si="0"/>
        <v>0.18680427127559751</v>
      </c>
      <c r="R40" s="235">
        <f t="shared" si="1"/>
        <v>-1.9368005328823323E-2</v>
      </c>
      <c r="S40" s="235">
        <f t="shared" si="2"/>
        <v>0.12810022834420054</v>
      </c>
      <c r="T40" s="235">
        <f t="shared" si="3"/>
        <v>0.15030494255904947</v>
      </c>
      <c r="AI40">
        <v>18155.771003454804</v>
      </c>
    </row>
    <row r="41" spans="2:35">
      <c r="B41" s="4209"/>
      <c r="C41" s="247" t="s">
        <v>358</v>
      </c>
      <c r="D41" s="245">
        <v>799657.1</v>
      </c>
      <c r="E41" s="245">
        <v>66041.3</v>
      </c>
      <c r="F41" s="245">
        <v>865698.4</v>
      </c>
      <c r="G41" s="245">
        <v>42776.4</v>
      </c>
      <c r="H41" s="245">
        <v>13883.3</v>
      </c>
      <c r="I41" s="246">
        <v>922358.1</v>
      </c>
      <c r="J41" s="245">
        <v>716874.7</v>
      </c>
      <c r="K41" s="245">
        <v>118269.2</v>
      </c>
      <c r="L41" s="245">
        <v>73713.7</v>
      </c>
      <c r="M41" s="244">
        <v>908857.6</v>
      </c>
      <c r="N41" s="16"/>
      <c r="P41" s="235">
        <f t="shared" si="4"/>
        <v>0.13757479433406017</v>
      </c>
      <c r="Q41" s="235">
        <f t="shared" si="0"/>
        <v>0.13752764580115473</v>
      </c>
      <c r="R41" s="235">
        <f t="shared" si="1"/>
        <v>-6.048538606788989E-2</v>
      </c>
      <c r="S41" s="235">
        <f t="shared" si="2"/>
        <v>7.2651736732585404E-2</v>
      </c>
      <c r="T41" s="235">
        <f t="shared" si="3"/>
        <v>0.10190135043467663</v>
      </c>
      <c r="AI41">
        <v>20776.393217239998</v>
      </c>
    </row>
    <row r="42" spans="2:35">
      <c r="B42" s="4209"/>
      <c r="C42" s="247" t="s">
        <v>357</v>
      </c>
      <c r="D42" s="245">
        <v>872539.7</v>
      </c>
      <c r="E42" s="245">
        <v>69586</v>
      </c>
      <c r="F42" s="245">
        <v>942125.7</v>
      </c>
      <c r="G42" s="245">
        <v>43449.4</v>
      </c>
      <c r="H42" s="245">
        <v>13883.3</v>
      </c>
      <c r="I42" s="246">
        <v>999458.4</v>
      </c>
      <c r="J42" s="245">
        <v>814541.1</v>
      </c>
      <c r="K42" s="245">
        <v>137963.1</v>
      </c>
      <c r="L42" s="245">
        <v>83103.5</v>
      </c>
      <c r="M42" s="244">
        <v>1035607.7</v>
      </c>
      <c r="N42" s="16"/>
      <c r="P42" s="235">
        <f t="shared" si="4"/>
        <v>0.1597491484613216</v>
      </c>
      <c r="Q42" s="235">
        <f t="shared" si="0"/>
        <v>0.16261020153605243</v>
      </c>
      <c r="R42" s="235">
        <f t="shared" si="1"/>
        <v>-3.5825854326036688E-2</v>
      </c>
      <c r="S42" s="235">
        <f t="shared" si="2"/>
        <v>0.13606195446374247</v>
      </c>
      <c r="T42" s="235">
        <f t="shared" si="3"/>
        <v>0.12952302111350322</v>
      </c>
      <c r="AI42">
        <v>4705.1057619599997</v>
      </c>
    </row>
    <row r="43" spans="2:35">
      <c r="B43" s="4215"/>
      <c r="C43" s="257" t="s">
        <v>368</v>
      </c>
      <c r="D43" s="278">
        <v>984332</v>
      </c>
      <c r="E43" s="278">
        <v>81011.600000000006</v>
      </c>
      <c r="F43" s="278">
        <f>D43+E43</f>
        <v>1065343.6000000001</v>
      </c>
      <c r="G43" s="278">
        <v>48504.9</v>
      </c>
      <c r="H43" s="278">
        <v>27488.1</v>
      </c>
      <c r="I43" s="3442">
        <f>F43+G43+H43</f>
        <v>1141336.6000000001</v>
      </c>
      <c r="J43" s="3441">
        <v>954316.80000000005</v>
      </c>
      <c r="K43" s="278">
        <v>216213</v>
      </c>
      <c r="L43" s="278">
        <v>139471</v>
      </c>
      <c r="M43" s="256">
        <v>1310000.8</v>
      </c>
      <c r="N43" s="239"/>
      <c r="O43" s="234"/>
      <c r="P43" s="237">
        <f t="shared" si="4"/>
        <v>0.13832223533274735</v>
      </c>
      <c r="Q43" s="237">
        <f t="shared" si="0"/>
        <v>0.12774437487865109</v>
      </c>
      <c r="R43" s="237">
        <f t="shared" si="1"/>
        <v>-5.5162188133777823E-2</v>
      </c>
      <c r="S43" s="237">
        <f t="shared" si="2"/>
        <v>0.14675233057014081</v>
      </c>
      <c r="T43" s="237">
        <f t="shared" si="3"/>
        <v>9.4699651367621485E-2</v>
      </c>
      <c r="AI43">
        <v>474.48611257000005</v>
      </c>
    </row>
    <row r="44" spans="2:35">
      <c r="B44" s="4208" t="s">
        <v>173</v>
      </c>
      <c r="C44" s="255" t="s">
        <v>367</v>
      </c>
      <c r="D44" s="253">
        <v>70638.600000000006</v>
      </c>
      <c r="E44" s="253">
        <v>9083.9</v>
      </c>
      <c r="F44" s="253">
        <v>79722.5</v>
      </c>
      <c r="G44" s="253">
        <v>10484.799999999999</v>
      </c>
      <c r="H44" s="253">
        <v>793</v>
      </c>
      <c r="I44" s="254">
        <v>91000.3</v>
      </c>
      <c r="J44" s="253">
        <v>5657.2</v>
      </c>
      <c r="K44" s="253">
        <v>1484.6</v>
      </c>
      <c r="L44" s="253">
        <v>15116.9</v>
      </c>
      <c r="M44" s="252">
        <v>22258.7</v>
      </c>
      <c r="N44" s="239"/>
      <c r="O44" s="234"/>
      <c r="P44" s="235">
        <f t="shared" si="4"/>
        <v>-0.14516969543604408</v>
      </c>
      <c r="Q44" s="235">
        <f t="shared" si="0"/>
        <v>-0.40808788909233584</v>
      </c>
      <c r="R44" s="235">
        <f t="shared" si="1"/>
        <v>0.5878074866310159</v>
      </c>
      <c r="S44" s="235" t="e">
        <f t="shared" si="2"/>
        <v>#DIV/0!</v>
      </c>
      <c r="T44" s="235">
        <f t="shared" si="3"/>
        <v>1.1213914700976888</v>
      </c>
    </row>
    <row r="45" spans="2:35">
      <c r="B45" s="4209"/>
      <c r="C45" s="247" t="s">
        <v>366</v>
      </c>
      <c r="D45" s="245">
        <v>130703.6</v>
      </c>
      <c r="E45" s="245">
        <v>13108</v>
      </c>
      <c r="F45" s="245">
        <v>143811.6</v>
      </c>
      <c r="G45" s="245">
        <v>18420.099999999999</v>
      </c>
      <c r="H45" s="245">
        <v>793</v>
      </c>
      <c r="I45" s="246">
        <v>163024.70000000001</v>
      </c>
      <c r="J45" s="245">
        <v>108731.3</v>
      </c>
      <c r="K45" s="245">
        <v>5860.5</v>
      </c>
      <c r="L45" s="245">
        <v>19747.5</v>
      </c>
      <c r="M45" s="244">
        <v>134339.29999999999</v>
      </c>
      <c r="N45" s="239"/>
      <c r="O45" s="234"/>
      <c r="P45" s="235"/>
      <c r="Q45" s="235"/>
      <c r="R45" s="235"/>
      <c r="S45" s="235"/>
      <c r="T45" s="235"/>
    </row>
    <row r="46" spans="2:35">
      <c r="B46" s="4209"/>
      <c r="C46" s="247" t="s">
        <v>365</v>
      </c>
      <c r="D46" s="245">
        <v>189380.7</v>
      </c>
      <c r="E46" s="245">
        <v>19203.5</v>
      </c>
      <c r="F46" s="245">
        <v>208584.2</v>
      </c>
      <c r="G46" s="245">
        <v>22749.4</v>
      </c>
      <c r="H46" s="245">
        <v>793</v>
      </c>
      <c r="I46" s="246">
        <v>232126.6</v>
      </c>
      <c r="J46" s="245">
        <v>223752.7</v>
      </c>
      <c r="K46" s="245">
        <v>19681.099999999999</v>
      </c>
      <c r="L46" s="245">
        <v>34732.5</v>
      </c>
      <c r="M46" s="244">
        <v>278166.3</v>
      </c>
      <c r="N46" s="239"/>
      <c r="O46" s="234"/>
      <c r="P46" s="235"/>
      <c r="Q46" s="235"/>
      <c r="R46" s="235"/>
      <c r="S46" s="235"/>
      <c r="T46" s="235"/>
    </row>
    <row r="47" spans="2:35">
      <c r="B47" s="4209"/>
      <c r="C47" s="247" t="s">
        <v>364</v>
      </c>
      <c r="D47" s="245">
        <v>245786.8</v>
      </c>
      <c r="E47" s="245">
        <v>22284.9</v>
      </c>
      <c r="F47" s="245">
        <v>268071.7</v>
      </c>
      <c r="G47" s="245">
        <v>23905.599999999999</v>
      </c>
      <c r="H47" s="245">
        <v>3415.9</v>
      </c>
      <c r="I47" s="246">
        <v>295393.2</v>
      </c>
      <c r="J47" s="245">
        <v>281386.09999999998</v>
      </c>
      <c r="K47" s="245">
        <v>26296.1</v>
      </c>
      <c r="L47" s="245">
        <v>43305.1</v>
      </c>
      <c r="M47" s="244">
        <v>350987.3</v>
      </c>
      <c r="N47" s="239"/>
      <c r="O47" s="234"/>
      <c r="P47" s="235"/>
      <c r="Q47" s="235"/>
      <c r="R47" s="235"/>
      <c r="S47" s="235"/>
      <c r="T47" s="235"/>
    </row>
    <row r="48" spans="2:35">
      <c r="B48" s="4209"/>
      <c r="C48" s="247" t="s">
        <v>363</v>
      </c>
      <c r="D48" s="245">
        <v>301464.5</v>
      </c>
      <c r="E48" s="245">
        <v>25425.599999999999</v>
      </c>
      <c r="F48" s="245">
        <v>326890.09999999998</v>
      </c>
      <c r="G48" s="245">
        <v>27521.4</v>
      </c>
      <c r="H48" s="245">
        <v>3415.9</v>
      </c>
      <c r="I48" s="246">
        <v>357827.4</v>
      </c>
      <c r="J48" s="245">
        <v>354256.9</v>
      </c>
      <c r="K48" s="245">
        <v>33991.599999999999</v>
      </c>
      <c r="L48" s="245">
        <v>46962.6</v>
      </c>
      <c r="M48" s="244">
        <v>435211.1</v>
      </c>
      <c r="N48" s="239"/>
      <c r="O48" s="234"/>
      <c r="P48" s="235"/>
      <c r="Q48" s="235"/>
      <c r="R48" s="235"/>
      <c r="S48" s="235"/>
      <c r="T48" s="235"/>
    </row>
    <row r="49" spans="2:20">
      <c r="B49" s="4209"/>
      <c r="C49" s="247" t="s">
        <v>362</v>
      </c>
      <c r="D49" s="245">
        <v>405269.3</v>
      </c>
      <c r="E49" s="245">
        <v>53717.5</v>
      </c>
      <c r="F49" s="245">
        <v>458986.8</v>
      </c>
      <c r="G49" s="245">
        <v>31057</v>
      </c>
      <c r="H49" s="245">
        <v>4802</v>
      </c>
      <c r="I49" s="246">
        <v>494845.8</v>
      </c>
      <c r="J49" s="245">
        <v>455127</v>
      </c>
      <c r="K49" s="245">
        <v>53455.199999999997</v>
      </c>
      <c r="L49" s="245">
        <v>67765.399999999994</v>
      </c>
      <c r="M49" s="244">
        <v>576347.6</v>
      </c>
      <c r="N49" s="239"/>
      <c r="O49" s="234"/>
      <c r="P49" s="235"/>
      <c r="Q49" s="235"/>
      <c r="R49" s="235"/>
      <c r="S49" s="235"/>
      <c r="T49" s="235"/>
    </row>
    <row r="50" spans="2:20">
      <c r="B50" s="4209"/>
      <c r="C50" s="247" t="s">
        <v>374</v>
      </c>
      <c r="D50" s="245">
        <v>464190.8</v>
      </c>
      <c r="E50" s="245">
        <v>50498.8</v>
      </c>
      <c r="F50" s="245">
        <v>514689.6</v>
      </c>
      <c r="G50" s="245">
        <v>34744.5</v>
      </c>
      <c r="H50" s="245">
        <v>4802</v>
      </c>
      <c r="I50" s="246">
        <v>554236.1</v>
      </c>
      <c r="J50" s="245">
        <v>531501</v>
      </c>
      <c r="K50" s="245">
        <v>66298.399999999994</v>
      </c>
      <c r="L50" s="245">
        <v>69858</v>
      </c>
      <c r="M50" s="244">
        <v>667657.4</v>
      </c>
      <c r="N50" s="239"/>
      <c r="O50" s="234"/>
      <c r="P50" s="235"/>
      <c r="Q50" s="235"/>
      <c r="R50" s="235"/>
      <c r="S50" s="235"/>
      <c r="T50" s="235"/>
    </row>
    <row r="51" spans="2:20">
      <c r="B51" s="4209"/>
      <c r="C51" s="247" t="s">
        <v>360</v>
      </c>
      <c r="D51" s="245">
        <v>526472.5</v>
      </c>
      <c r="E51" s="245">
        <v>56299</v>
      </c>
      <c r="F51" s="245">
        <v>582771.5</v>
      </c>
      <c r="G51" s="245">
        <v>35207.9</v>
      </c>
      <c r="H51" s="245">
        <v>4802</v>
      </c>
      <c r="I51" s="246">
        <v>622781.4</v>
      </c>
      <c r="J51" s="245">
        <v>608844.5</v>
      </c>
      <c r="K51" s="245">
        <v>84256</v>
      </c>
      <c r="L51" s="245">
        <v>86129.600000000006</v>
      </c>
      <c r="M51" s="244">
        <v>779230.1</v>
      </c>
      <c r="N51" s="239"/>
      <c r="O51" s="234"/>
      <c r="P51" s="235"/>
      <c r="Q51" s="235"/>
      <c r="R51" s="235"/>
      <c r="S51" s="235"/>
      <c r="T51" s="235"/>
    </row>
    <row r="52" spans="2:20">
      <c r="B52" s="4209"/>
      <c r="C52" s="247" t="s">
        <v>359</v>
      </c>
      <c r="D52" s="245">
        <v>616118.19999999995</v>
      </c>
      <c r="E52" s="245">
        <v>67687.7</v>
      </c>
      <c r="F52" s="245">
        <v>683805.9</v>
      </c>
      <c r="G52" s="245">
        <v>35866.400000000001</v>
      </c>
      <c r="H52" s="245">
        <v>4802</v>
      </c>
      <c r="I52" s="246">
        <v>724474.3</v>
      </c>
      <c r="J52" s="245">
        <v>706765.9</v>
      </c>
      <c r="K52" s="245">
        <v>107243.4</v>
      </c>
      <c r="L52" s="245">
        <v>129042.3</v>
      </c>
      <c r="M52" s="244">
        <v>943051.6</v>
      </c>
      <c r="N52" s="239"/>
      <c r="O52" s="234"/>
      <c r="P52" s="235"/>
      <c r="Q52" s="235"/>
      <c r="R52" s="235"/>
      <c r="S52" s="235"/>
      <c r="T52" s="235"/>
    </row>
    <row r="53" spans="2:20">
      <c r="B53" s="4209"/>
      <c r="C53" s="247" t="s">
        <v>358</v>
      </c>
      <c r="D53" s="245">
        <v>684634.6</v>
      </c>
      <c r="E53" s="245">
        <v>71618.5</v>
      </c>
      <c r="F53" s="245">
        <v>756253.1</v>
      </c>
      <c r="G53" s="245">
        <v>36290.699999999997</v>
      </c>
      <c r="H53" s="245">
        <v>4802</v>
      </c>
      <c r="I53" s="246">
        <v>797345.8</v>
      </c>
      <c r="J53" s="245">
        <v>786742.6</v>
      </c>
      <c r="K53" s="245">
        <v>125679.6</v>
      </c>
      <c r="L53" s="245">
        <v>135338.79999999999</v>
      </c>
      <c r="M53" s="244">
        <v>1047761</v>
      </c>
      <c r="N53" s="239"/>
      <c r="O53" s="234"/>
      <c r="P53" s="235"/>
      <c r="Q53" s="235"/>
      <c r="R53" s="235"/>
      <c r="S53" s="235"/>
      <c r="T53" s="235"/>
    </row>
    <row r="54" spans="2:20">
      <c r="B54" s="4209"/>
      <c r="C54" s="247" t="s">
        <v>357</v>
      </c>
      <c r="D54" s="245">
        <v>759000.6</v>
      </c>
      <c r="E54" s="245">
        <v>77853.7</v>
      </c>
      <c r="F54" s="245">
        <v>836854.3</v>
      </c>
      <c r="G54" s="245">
        <v>38731.599999999999</v>
      </c>
      <c r="H54" s="245">
        <v>4802</v>
      </c>
      <c r="I54" s="246">
        <v>880387.9</v>
      </c>
      <c r="J54" s="245">
        <v>877394.4</v>
      </c>
      <c r="K54" s="245">
        <v>153084.20000000001</v>
      </c>
      <c r="L54" s="245">
        <v>145587.1</v>
      </c>
      <c r="M54" s="244">
        <v>1176065.7</v>
      </c>
      <c r="N54" s="239"/>
      <c r="O54" s="234"/>
      <c r="P54" s="235"/>
      <c r="Q54" s="235"/>
      <c r="R54" s="235"/>
      <c r="S54" s="235"/>
      <c r="T54" s="235"/>
    </row>
    <row r="55" spans="2:20">
      <c r="B55" s="4215"/>
      <c r="C55" s="251" t="s">
        <v>368</v>
      </c>
      <c r="D55" s="249">
        <v>865628.3</v>
      </c>
      <c r="E55" s="249">
        <v>91720.3</v>
      </c>
      <c r="F55" s="249">
        <f>D55+E55</f>
        <v>957348.60000000009</v>
      </c>
      <c r="G55" s="249">
        <v>53302.5</v>
      </c>
      <c r="H55" s="249">
        <v>23382.2</v>
      </c>
      <c r="I55" s="250">
        <f>F55+G55+H55</f>
        <v>1034033.3</v>
      </c>
      <c r="J55" s="249">
        <v>991506.7</v>
      </c>
      <c r="K55" s="249">
        <v>234624.8</v>
      </c>
      <c r="L55" s="249">
        <v>195195.4</v>
      </c>
      <c r="M55" s="248">
        <v>1421326.9</v>
      </c>
      <c r="N55" s="239"/>
      <c r="O55" s="234"/>
      <c r="P55" s="235"/>
      <c r="Q55" s="235"/>
      <c r="R55" s="235"/>
      <c r="S55" s="235"/>
      <c r="T55" s="235"/>
    </row>
    <row r="56" spans="2:20">
      <c r="B56" s="4208" t="s">
        <v>180</v>
      </c>
      <c r="C56" s="247" t="s">
        <v>367</v>
      </c>
      <c r="D56" s="245">
        <v>70175.199999999997</v>
      </c>
      <c r="E56" s="245">
        <v>8698.9</v>
      </c>
      <c r="F56" s="245">
        <v>78874.100000000006</v>
      </c>
      <c r="G56" s="245">
        <v>9264.9</v>
      </c>
      <c r="H56" s="245">
        <v>0</v>
      </c>
      <c r="I56" s="246">
        <v>88139</v>
      </c>
      <c r="J56" s="245">
        <v>12135.8</v>
      </c>
      <c r="K56" s="245">
        <v>823.1</v>
      </c>
      <c r="L56" s="245">
        <v>22078.1</v>
      </c>
      <c r="M56" s="244">
        <v>35037</v>
      </c>
      <c r="N56" s="239"/>
      <c r="O56" s="234"/>
      <c r="P56" s="235"/>
      <c r="Q56" s="235"/>
      <c r="R56" s="235"/>
      <c r="S56" s="235"/>
      <c r="T56" s="235"/>
    </row>
    <row r="57" spans="2:20">
      <c r="B57" s="4209"/>
      <c r="C57" s="247" t="s">
        <v>366</v>
      </c>
      <c r="D57" s="245">
        <v>127956.7</v>
      </c>
      <c r="E57" s="245">
        <v>13120.4</v>
      </c>
      <c r="F57" s="245">
        <v>141077.1</v>
      </c>
      <c r="G57" s="245">
        <v>13158.8</v>
      </c>
      <c r="H57" s="245">
        <v>0</v>
      </c>
      <c r="I57" s="246">
        <v>154235.9</v>
      </c>
      <c r="J57" s="245">
        <v>87663.5</v>
      </c>
      <c r="K57" s="245">
        <v>8163.9</v>
      </c>
      <c r="L57" s="245">
        <v>35313.9</v>
      </c>
      <c r="M57" s="244">
        <v>131141.29999999999</v>
      </c>
      <c r="N57" s="239"/>
      <c r="O57" s="234"/>
      <c r="P57" s="235"/>
      <c r="Q57" s="235"/>
      <c r="R57" s="235"/>
      <c r="S57" s="235"/>
      <c r="T57" s="235"/>
    </row>
    <row r="58" spans="2:20">
      <c r="B58" s="4209"/>
      <c r="C58" s="247" t="s">
        <v>365</v>
      </c>
      <c r="D58" s="245">
        <v>199462.1</v>
      </c>
      <c r="E58" s="245">
        <v>19653</v>
      </c>
      <c r="F58" s="245">
        <v>219115.1</v>
      </c>
      <c r="G58" s="245">
        <v>15455.5</v>
      </c>
      <c r="H58" s="245">
        <v>61.8</v>
      </c>
      <c r="I58" s="246">
        <v>234632.4</v>
      </c>
      <c r="J58" s="245">
        <v>213390.4</v>
      </c>
      <c r="K58" s="245">
        <v>17833.099999999999</v>
      </c>
      <c r="L58" s="245">
        <v>49349</v>
      </c>
      <c r="M58" s="244">
        <v>280572.5</v>
      </c>
      <c r="N58" s="239"/>
      <c r="O58" s="234"/>
      <c r="P58" s="235"/>
      <c r="Q58" s="235"/>
      <c r="R58" s="235"/>
      <c r="S58" s="235"/>
      <c r="T58" s="235"/>
    </row>
    <row r="59" spans="2:20">
      <c r="B59" s="4209"/>
      <c r="C59" s="247" t="s">
        <v>364</v>
      </c>
      <c r="D59" s="245">
        <v>254302.2</v>
      </c>
      <c r="E59" s="245">
        <v>22337.8</v>
      </c>
      <c r="F59" s="245">
        <v>276640</v>
      </c>
      <c r="G59" s="245">
        <v>16257.9</v>
      </c>
      <c r="H59" s="245">
        <v>2758</v>
      </c>
      <c r="I59" s="246">
        <v>295655.90000000002</v>
      </c>
      <c r="J59" s="245">
        <v>271174.7</v>
      </c>
      <c r="K59" s="245">
        <v>29989.4</v>
      </c>
      <c r="L59" s="245">
        <v>54469.9</v>
      </c>
      <c r="M59" s="244">
        <v>355634</v>
      </c>
      <c r="N59" s="239"/>
      <c r="O59" s="234"/>
      <c r="P59" s="235"/>
      <c r="Q59" s="235"/>
      <c r="R59" s="235"/>
      <c r="S59" s="235"/>
      <c r="T59" s="235"/>
    </row>
    <row r="60" spans="2:20">
      <c r="B60" s="4209"/>
      <c r="C60" s="247" t="s">
        <v>363</v>
      </c>
      <c r="D60" s="245">
        <v>337186.7</v>
      </c>
      <c r="E60" s="245">
        <v>26242.5</v>
      </c>
      <c r="F60" s="245">
        <v>363429.2</v>
      </c>
      <c r="G60" s="245">
        <v>17737</v>
      </c>
      <c r="H60" s="245">
        <v>2758</v>
      </c>
      <c r="I60" s="246">
        <v>383924.2</v>
      </c>
      <c r="J60" s="245">
        <v>359995.7</v>
      </c>
      <c r="K60" s="245">
        <v>36060.300000000003</v>
      </c>
      <c r="L60" s="245">
        <v>56939.7</v>
      </c>
      <c r="M60" s="244">
        <v>452995.7</v>
      </c>
      <c r="N60" s="239"/>
      <c r="O60" s="234"/>
      <c r="P60" s="235"/>
      <c r="Q60" s="235"/>
      <c r="R60" s="235"/>
      <c r="S60" s="235"/>
      <c r="T60" s="235"/>
    </row>
    <row r="61" spans="2:20">
      <c r="B61" s="4209"/>
      <c r="C61" s="247" t="s">
        <v>362</v>
      </c>
      <c r="D61" s="245">
        <v>443552</v>
      </c>
      <c r="E61" s="245">
        <v>52947.8</v>
      </c>
      <c r="F61" s="245">
        <v>496499.8</v>
      </c>
      <c r="G61" s="245">
        <v>18897.8</v>
      </c>
      <c r="H61" s="245">
        <v>2758</v>
      </c>
      <c r="I61" s="246">
        <v>518155.6</v>
      </c>
      <c r="J61" s="245">
        <v>437381.2</v>
      </c>
      <c r="K61" s="245">
        <v>49235.8</v>
      </c>
      <c r="L61" s="245">
        <v>80004.3</v>
      </c>
      <c r="M61" s="244">
        <v>566621.30000000005</v>
      </c>
      <c r="N61" s="239"/>
      <c r="O61" s="234"/>
      <c r="P61" s="235"/>
      <c r="Q61" s="235"/>
      <c r="R61" s="235"/>
      <c r="S61" s="235"/>
      <c r="T61" s="235"/>
    </row>
    <row r="62" spans="2:20">
      <c r="B62" s="4209"/>
      <c r="C62" s="247" t="s">
        <v>374</v>
      </c>
      <c r="D62" s="245">
        <v>510495.5</v>
      </c>
      <c r="E62" s="245">
        <v>56907.5</v>
      </c>
      <c r="F62" s="245">
        <v>567403</v>
      </c>
      <c r="G62" s="245">
        <v>21398.3</v>
      </c>
      <c r="H62" s="245">
        <v>2758</v>
      </c>
      <c r="I62" s="246">
        <v>591559.30000000005</v>
      </c>
      <c r="J62" s="245">
        <v>509042.2</v>
      </c>
      <c r="K62" s="245">
        <v>63578.9</v>
      </c>
      <c r="L62" s="245">
        <v>114132.6</v>
      </c>
      <c r="M62" s="244">
        <v>686753.7</v>
      </c>
      <c r="N62" s="239"/>
      <c r="O62" s="234"/>
      <c r="P62" s="235"/>
      <c r="Q62" s="235"/>
      <c r="R62" s="235"/>
      <c r="S62" s="235"/>
      <c r="T62" s="235"/>
    </row>
    <row r="63" spans="2:20">
      <c r="B63" s="4209"/>
      <c r="C63" s="247" t="s">
        <v>360</v>
      </c>
      <c r="D63" s="245">
        <v>578672.6</v>
      </c>
      <c r="E63" s="245">
        <v>60373.5</v>
      </c>
      <c r="F63" s="245">
        <v>639046.1</v>
      </c>
      <c r="G63" s="245">
        <v>22028.799999999999</v>
      </c>
      <c r="H63" s="245">
        <v>2758</v>
      </c>
      <c r="I63" s="246">
        <v>663832.9</v>
      </c>
      <c r="J63" s="245">
        <v>582109.9</v>
      </c>
      <c r="K63" s="245">
        <v>81214.8</v>
      </c>
      <c r="L63" s="245">
        <v>138258.1</v>
      </c>
      <c r="M63" s="244">
        <v>801582.8</v>
      </c>
      <c r="N63" s="239"/>
      <c r="O63" s="234"/>
      <c r="P63" s="235"/>
      <c r="Q63" s="235"/>
      <c r="R63" s="235"/>
      <c r="S63" s="235"/>
      <c r="T63" s="235"/>
    </row>
    <row r="64" spans="2:20">
      <c r="B64" s="4209"/>
      <c r="C64" s="247" t="s">
        <v>359</v>
      </c>
      <c r="D64" s="245">
        <v>671115.6</v>
      </c>
      <c r="E64" s="245">
        <v>76925.600000000006</v>
      </c>
      <c r="F64" s="245">
        <v>748041.2</v>
      </c>
      <c r="G64" s="245">
        <v>22237.4</v>
      </c>
      <c r="H64" s="245">
        <v>2758</v>
      </c>
      <c r="I64" s="246">
        <v>773036.6</v>
      </c>
      <c r="J64" s="245">
        <v>644025.4</v>
      </c>
      <c r="K64" s="245">
        <v>97377.4</v>
      </c>
      <c r="L64" s="245">
        <v>167988.6</v>
      </c>
      <c r="M64" s="244">
        <v>909391.4</v>
      </c>
      <c r="N64" s="239"/>
      <c r="O64" s="234"/>
      <c r="P64" s="235"/>
      <c r="Q64" s="235"/>
      <c r="R64" s="235"/>
      <c r="S64" s="235"/>
      <c r="T64" s="235"/>
    </row>
    <row r="65" spans="2:22">
      <c r="B65" s="4209"/>
      <c r="C65" s="247" t="s">
        <v>358</v>
      </c>
      <c r="D65" s="245">
        <v>746832.76778835</v>
      </c>
      <c r="E65" s="245">
        <v>85100.363600040015</v>
      </c>
      <c r="F65" s="245">
        <v>831933.13138838997</v>
      </c>
      <c r="G65" s="245">
        <v>22237.413354910004</v>
      </c>
      <c r="H65" s="245">
        <v>2758</v>
      </c>
      <c r="I65" s="246">
        <v>857028</v>
      </c>
      <c r="J65" s="245">
        <v>752557.3</v>
      </c>
      <c r="K65" s="245">
        <v>111882.9</v>
      </c>
      <c r="L65" s="245">
        <v>192452.2</v>
      </c>
      <c r="M65" s="244">
        <v>1056892.3999999999</v>
      </c>
      <c r="N65" s="239"/>
      <c r="O65" s="234"/>
      <c r="P65" s="235"/>
      <c r="Q65" s="235"/>
      <c r="R65" s="235"/>
      <c r="S65" s="235"/>
      <c r="T65" s="235"/>
    </row>
    <row r="66" spans="2:22">
      <c r="B66" s="4209"/>
      <c r="C66" s="247" t="s">
        <v>357</v>
      </c>
      <c r="D66" s="245">
        <v>826818.8</v>
      </c>
      <c r="E66" s="245">
        <v>90011.8</v>
      </c>
      <c r="F66" s="245">
        <v>916830.6</v>
      </c>
      <c r="G66" s="245">
        <v>22650.7</v>
      </c>
      <c r="H66" s="245">
        <v>2758</v>
      </c>
      <c r="I66" s="246">
        <v>942239.3</v>
      </c>
      <c r="J66" s="245">
        <v>821766.4</v>
      </c>
      <c r="K66" s="245">
        <v>133812.9</v>
      </c>
      <c r="L66" s="245">
        <v>223508.8</v>
      </c>
      <c r="M66" s="244">
        <v>1179088.1000000001</v>
      </c>
      <c r="N66" s="239"/>
      <c r="O66" s="234"/>
      <c r="P66" s="235"/>
      <c r="Q66" s="235"/>
      <c r="R66" s="235"/>
      <c r="S66" s="235"/>
      <c r="T66" s="235"/>
    </row>
    <row r="67" spans="2:22" ht="15" thickBot="1">
      <c r="B67" s="4210"/>
      <c r="C67" s="243" t="s">
        <v>368</v>
      </c>
      <c r="D67" s="241">
        <v>944554.8</v>
      </c>
      <c r="E67" s="241">
        <v>114341.6</v>
      </c>
      <c r="F67" s="241">
        <v>1058896.3999999999</v>
      </c>
      <c r="G67" s="241">
        <v>23853.1</v>
      </c>
      <c r="H67" s="241">
        <v>22357.817725000001</v>
      </c>
      <c r="I67" s="242">
        <f>F67+G67+H67</f>
        <v>1105107.317725</v>
      </c>
      <c r="J67" s="241">
        <v>951641.81516899995</v>
      </c>
      <c r="K67" s="241">
        <v>191746.47609899999</v>
      </c>
      <c r="L67" s="241">
        <v>264631.60995200003</v>
      </c>
      <c r="M67" s="240">
        <v>1408019.9012199999</v>
      </c>
      <c r="N67" s="239"/>
      <c r="O67" s="234"/>
      <c r="P67" s="238">
        <f>F67/F33-1</f>
        <v>5.2813588519471146</v>
      </c>
      <c r="Q67" s="238">
        <f>J67/J33-1</f>
        <v>15.241062605709036</v>
      </c>
      <c r="R67" s="238">
        <f>K67/K33-1</f>
        <v>72.50269333346111</v>
      </c>
      <c r="S67" s="238">
        <f>L67/L33-1</f>
        <v>8.2102480466930956</v>
      </c>
      <c r="T67" s="238">
        <f>M67/M33-1</f>
        <v>14.655833396934256</v>
      </c>
      <c r="V67" s="237"/>
    </row>
    <row r="68" spans="2:22" ht="15" thickTop="1">
      <c r="B68" s="236" t="s">
        <v>373</v>
      </c>
      <c r="P68" s="235">
        <f>F67/F35-1</f>
        <v>2.167371742544955</v>
      </c>
      <c r="Q68" s="235"/>
      <c r="R68" s="235"/>
      <c r="S68" s="235"/>
      <c r="T68" s="235">
        <f>M67/M35-1</f>
        <v>3.8967928589214962</v>
      </c>
    </row>
    <row r="69" spans="2:22">
      <c r="P69" s="235"/>
      <c r="Q69" s="235"/>
      <c r="R69" s="235"/>
      <c r="S69" s="235"/>
      <c r="T69" s="235"/>
    </row>
    <row r="70" spans="2:22">
      <c r="D70" s="234"/>
    </row>
  </sheetData>
  <mergeCells count="13">
    <mergeCell ref="B2:M2"/>
    <mergeCell ref="B3:M3"/>
    <mergeCell ref="B4:M4"/>
    <mergeCell ref="B5:M5"/>
    <mergeCell ref="B6:B7"/>
    <mergeCell ref="C6:C7"/>
    <mergeCell ref="J6:M6"/>
    <mergeCell ref="D6:I6"/>
    <mergeCell ref="B56:B67"/>
    <mergeCell ref="B44:B55"/>
    <mergeCell ref="B32:B43"/>
    <mergeCell ref="B8:B19"/>
    <mergeCell ref="B20:B31"/>
  </mergeCells>
  <pageMargins left="0.7" right="0.7" top="0.75" bottom="0.75" header="0.3" footer="0.3"/>
  <pageSetup scale="6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5"/>
  <sheetViews>
    <sheetView view="pageBreakPreview" zoomScale="80" zoomScaleNormal="80" zoomScaleSheetLayoutView="80" workbookViewId="0">
      <pane xSplit="2" ySplit="17" topLeftCell="C18" activePane="bottomRight" state="frozen"/>
      <selection activeCell="B2" sqref="B2:J2"/>
      <selection pane="topRight" activeCell="B2" sqref="B2:J2"/>
      <selection pane="bottomLeft" activeCell="B2" sqref="B2:J2"/>
      <selection pane="bottomRight" activeCell="O28" sqref="O28"/>
    </sheetView>
  </sheetViews>
  <sheetFormatPr defaultColWidth="19" defaultRowHeight="13.8"/>
  <cols>
    <col min="1" max="1" width="8.109375" style="643" customWidth="1"/>
    <col min="2" max="2" width="13.5546875" style="643" customWidth="1"/>
    <col min="3" max="3" width="14" style="643" bestFit="1" customWidth="1"/>
    <col min="4" max="4" width="11.5546875" style="643" customWidth="1"/>
    <col min="5" max="5" width="17" style="643" customWidth="1"/>
    <col min="6" max="6" width="11.5546875" style="643" customWidth="1"/>
    <col min="7" max="7" width="12.6640625" style="643" customWidth="1"/>
    <col min="8" max="8" width="11.5546875" style="643" customWidth="1"/>
    <col min="9" max="9" width="16.33203125" style="643" customWidth="1"/>
    <col min="10" max="12" width="11.5546875" style="643" customWidth="1"/>
    <col min="13" max="13" width="12.88671875" style="643" bestFit="1" customWidth="1"/>
    <col min="14" max="14" width="11" style="643" bestFit="1" customWidth="1"/>
    <col min="15" max="15" width="19" style="1987"/>
    <col min="16" max="17" width="0" style="1987" hidden="1" customWidth="1"/>
    <col min="18" max="16384" width="19" style="1987"/>
  </cols>
  <sheetData>
    <row r="1" spans="1:17" ht="19.5" customHeight="1" thickTop="1">
      <c r="A1" s="4321" t="s">
        <v>1643</v>
      </c>
      <c r="B1" s="4322"/>
      <c r="C1" s="4322"/>
      <c r="D1" s="4322"/>
      <c r="E1" s="4322"/>
      <c r="F1" s="4322"/>
      <c r="G1" s="4322"/>
      <c r="H1" s="4322"/>
      <c r="I1" s="4322"/>
      <c r="J1" s="4322"/>
      <c r="K1" s="4322"/>
      <c r="L1" s="4322"/>
      <c r="M1" s="4322"/>
      <c r="N1" s="4323"/>
    </row>
    <row r="2" spans="1:17" ht="16.5" customHeight="1">
      <c r="A2" s="4324" t="s">
        <v>184</v>
      </c>
      <c r="B2" s="4216"/>
      <c r="C2" s="4216"/>
      <c r="D2" s="4216"/>
      <c r="E2" s="4216"/>
      <c r="F2" s="4216"/>
      <c r="G2" s="4216"/>
      <c r="H2" s="4216"/>
      <c r="I2" s="4216"/>
      <c r="J2" s="4216"/>
      <c r="K2" s="4216"/>
      <c r="L2" s="4216"/>
      <c r="M2" s="4216"/>
      <c r="N2" s="4325"/>
    </row>
    <row r="3" spans="1:17" ht="16.5" customHeight="1" thickBot="1">
      <c r="A3" s="2021"/>
      <c r="B3" s="1324"/>
      <c r="C3" s="1324"/>
      <c r="D3" s="1324"/>
      <c r="E3" s="1324"/>
      <c r="F3" s="1324"/>
      <c r="G3" s="1324"/>
      <c r="H3" s="1324"/>
      <c r="I3" s="1324"/>
      <c r="J3" s="1324"/>
      <c r="K3" s="1324"/>
      <c r="L3" s="1324"/>
      <c r="M3" s="4326" t="s">
        <v>1604</v>
      </c>
      <c r="N3" s="4327"/>
    </row>
    <row r="4" spans="1:17" ht="4.5" customHeight="1" thickTop="1">
      <c r="A4" s="4328" t="s">
        <v>1603</v>
      </c>
      <c r="B4" s="4330" t="s">
        <v>90</v>
      </c>
      <c r="C4" s="4330" t="s">
        <v>1602</v>
      </c>
      <c r="D4" s="4330" t="s">
        <v>1597</v>
      </c>
      <c r="E4" s="4330" t="s">
        <v>1601</v>
      </c>
      <c r="F4" s="4330" t="s">
        <v>1597</v>
      </c>
      <c r="G4" s="4330" t="s">
        <v>1600</v>
      </c>
      <c r="H4" s="4330" t="s">
        <v>1597</v>
      </c>
      <c r="I4" s="4338" t="s">
        <v>1599</v>
      </c>
      <c r="J4" s="4330" t="s">
        <v>1597</v>
      </c>
      <c r="K4" s="4338" t="s">
        <v>1598</v>
      </c>
      <c r="L4" s="4330" t="s">
        <v>1597</v>
      </c>
      <c r="M4" s="4330" t="s">
        <v>1596</v>
      </c>
      <c r="N4" s="4336" t="s">
        <v>1595</v>
      </c>
    </row>
    <row r="5" spans="1:17" ht="24" customHeight="1">
      <c r="A5" s="4329"/>
      <c r="B5" s="4331"/>
      <c r="C5" s="4331"/>
      <c r="D5" s="4331"/>
      <c r="E5" s="4331"/>
      <c r="F5" s="4331"/>
      <c r="G5" s="4331"/>
      <c r="H5" s="4331"/>
      <c r="I5" s="4339"/>
      <c r="J5" s="4331"/>
      <c r="K5" s="4339"/>
      <c r="L5" s="4331"/>
      <c r="M5" s="4331"/>
      <c r="N5" s="4337"/>
      <c r="P5" s="1990"/>
    </row>
    <row r="6" spans="1:17" hidden="1">
      <c r="A6" s="2020" t="s">
        <v>241</v>
      </c>
      <c r="B6" s="2019" t="s">
        <v>367</v>
      </c>
      <c r="C6" s="2014">
        <v>1866360.2317567593</v>
      </c>
      <c r="D6" s="2014"/>
      <c r="E6" s="2014">
        <v>1362659.2232283393</v>
      </c>
      <c r="F6" s="2014"/>
      <c r="G6" s="2014">
        <v>268303.76906417101</v>
      </c>
      <c r="H6" s="2014"/>
      <c r="I6" s="2014">
        <v>950790.74149766902</v>
      </c>
      <c r="J6" s="2014"/>
      <c r="K6" s="2014">
        <v>503701.00852841994</v>
      </c>
      <c r="L6" s="2014"/>
      <c r="M6" s="2018">
        <v>1675570.8252183264</v>
      </c>
      <c r="N6" s="2017"/>
      <c r="P6" s="1990">
        <f t="shared" ref="P6:P37" si="0">E6-I6</f>
        <v>411868.48173067032</v>
      </c>
      <c r="Q6" s="1987" t="e">
        <f>(P6-#REF!)/#REF!*100</f>
        <v>#REF!</v>
      </c>
    </row>
    <row r="7" spans="1:17" hidden="1">
      <c r="A7" s="2020" t="s">
        <v>241</v>
      </c>
      <c r="B7" s="2019" t="s">
        <v>366</v>
      </c>
      <c r="C7" s="2014">
        <v>1895795.5455795517</v>
      </c>
      <c r="D7" s="2014"/>
      <c r="E7" s="2014">
        <v>1384743.7900708707</v>
      </c>
      <c r="F7" s="2014"/>
      <c r="G7" s="2014">
        <v>269572.42775105097</v>
      </c>
      <c r="H7" s="2014"/>
      <c r="I7" s="2014">
        <v>973010.58653265366</v>
      </c>
      <c r="J7" s="2014"/>
      <c r="K7" s="2014">
        <v>511051.755508681</v>
      </c>
      <c r="L7" s="2014"/>
      <c r="M7" s="2018">
        <v>1703730.5259626617</v>
      </c>
      <c r="N7" s="2017"/>
      <c r="P7" s="1990">
        <f t="shared" si="0"/>
        <v>411733.203538217</v>
      </c>
      <c r="Q7" s="1987" t="e">
        <f>(P7-#REF!)/#REF!*100</f>
        <v>#REF!</v>
      </c>
    </row>
    <row r="8" spans="1:17" hidden="1">
      <c r="A8" s="2020" t="s">
        <v>241</v>
      </c>
      <c r="B8" s="2019" t="s">
        <v>365</v>
      </c>
      <c r="C8" s="2014">
        <v>1962194.3593943398</v>
      </c>
      <c r="D8" s="2014"/>
      <c r="E8" s="2014">
        <v>1451849.3239387209</v>
      </c>
      <c r="F8" s="2014"/>
      <c r="G8" s="2014">
        <v>312971.20817148103</v>
      </c>
      <c r="H8" s="2014"/>
      <c r="I8" s="2014">
        <v>996181.59889818763</v>
      </c>
      <c r="J8" s="2014"/>
      <c r="K8" s="2014">
        <v>510345.03545561922</v>
      </c>
      <c r="L8" s="2014"/>
      <c r="M8" s="2018">
        <v>1731015.0404985859</v>
      </c>
      <c r="N8" s="2017"/>
      <c r="P8" s="1990">
        <f t="shared" si="0"/>
        <v>455667.72504053323</v>
      </c>
      <c r="Q8" s="1987" t="e">
        <f>(P8-#REF!)/#REF!*100</f>
        <v>#REF!</v>
      </c>
    </row>
    <row r="9" spans="1:17" hidden="1">
      <c r="A9" s="2020" t="s">
        <v>241</v>
      </c>
      <c r="B9" s="2019" t="s">
        <v>364</v>
      </c>
      <c r="C9" s="2014">
        <v>1999082.8772372429</v>
      </c>
      <c r="D9" s="2014"/>
      <c r="E9" s="2014">
        <v>1491555.8552634059</v>
      </c>
      <c r="F9" s="2014"/>
      <c r="G9" s="2014">
        <v>312740.78595778998</v>
      </c>
      <c r="H9" s="2014"/>
      <c r="I9" s="2014">
        <v>1003649.6253792936</v>
      </c>
      <c r="J9" s="2014"/>
      <c r="K9" s="2014">
        <v>507527.02197383682</v>
      </c>
      <c r="L9" s="2014"/>
      <c r="M9" s="2018">
        <v>1740337.7878616909</v>
      </c>
      <c r="N9" s="2017"/>
      <c r="P9" s="1990">
        <f t="shared" si="0"/>
        <v>487906.22988411237</v>
      </c>
      <c r="Q9" s="1987" t="e">
        <f>(P9-#REF!)/#REF!*100</f>
        <v>#REF!</v>
      </c>
    </row>
    <row r="10" spans="1:17" hidden="1">
      <c r="A10" s="2020" t="s">
        <v>241</v>
      </c>
      <c r="B10" s="2019" t="s">
        <v>363</v>
      </c>
      <c r="C10" s="2014">
        <v>2031571.1431763493</v>
      </c>
      <c r="D10" s="2014"/>
      <c r="E10" s="2014">
        <v>1521306.3881864438</v>
      </c>
      <c r="F10" s="2014"/>
      <c r="G10" s="2014">
        <v>306882.27135911002</v>
      </c>
      <c r="H10" s="2014"/>
      <c r="I10" s="2014">
        <v>1011763.2556780233</v>
      </c>
      <c r="J10" s="2014"/>
      <c r="K10" s="2014">
        <v>510264.75498990569</v>
      </c>
      <c r="L10" s="2014"/>
      <c r="M10" s="2018">
        <v>1767293.4413029191</v>
      </c>
      <c r="N10" s="2017"/>
      <c r="P10" s="1990">
        <f t="shared" si="0"/>
        <v>509543.1325084205</v>
      </c>
      <c r="Q10" s="1987" t="e">
        <f>(P10-#REF!)/#REF!*100</f>
        <v>#REF!</v>
      </c>
    </row>
    <row r="11" spans="1:17" hidden="1">
      <c r="A11" s="2020" t="s">
        <v>241</v>
      </c>
      <c r="B11" s="2019" t="s">
        <v>362</v>
      </c>
      <c r="C11" s="2014">
        <v>2047570.8333756023</v>
      </c>
      <c r="D11" s="2014"/>
      <c r="E11" s="2014">
        <v>1533567.7325115462</v>
      </c>
      <c r="F11" s="2014"/>
      <c r="G11" s="2014">
        <v>308108.88164971798</v>
      </c>
      <c r="H11" s="2014"/>
      <c r="I11" s="2014">
        <v>1036150.9460592483</v>
      </c>
      <c r="J11" s="2014"/>
      <c r="K11" s="2014">
        <v>514003.10086405574</v>
      </c>
      <c r="L11" s="2014"/>
      <c r="M11" s="2018">
        <v>1789748.5966942392</v>
      </c>
      <c r="N11" s="2017"/>
      <c r="P11" s="1990">
        <f t="shared" si="0"/>
        <v>497416.78645229794</v>
      </c>
      <c r="Q11" s="1987" t="e">
        <f>(P11-#REF!)/#REF!*100</f>
        <v>#REF!</v>
      </c>
    </row>
    <row r="12" spans="1:17" hidden="1">
      <c r="A12" s="2020" t="s">
        <v>241</v>
      </c>
      <c r="B12" s="2019" t="s">
        <v>361</v>
      </c>
      <c r="C12" s="2014">
        <v>2052722.5647833562</v>
      </c>
      <c r="D12" s="2014"/>
      <c r="E12" s="2014">
        <v>1543029.0055267103</v>
      </c>
      <c r="F12" s="2014"/>
      <c r="G12" s="2014">
        <v>311430.62012907001</v>
      </c>
      <c r="H12" s="2014"/>
      <c r="I12" s="2014">
        <v>1070785.5701415441</v>
      </c>
      <c r="J12" s="2014"/>
      <c r="K12" s="2014">
        <v>509693.55925664573</v>
      </c>
      <c r="L12" s="2014"/>
      <c r="M12" s="2018">
        <v>1826700.3712037331</v>
      </c>
      <c r="N12" s="2017"/>
      <c r="P12" s="1990">
        <f t="shared" si="0"/>
        <v>472243.4353851662</v>
      </c>
      <c r="Q12" s="1987" t="e">
        <f>(P12-#REF!)/#REF!*100</f>
        <v>#REF!</v>
      </c>
    </row>
    <row r="13" spans="1:17" hidden="1">
      <c r="A13" s="2020" t="s">
        <v>241</v>
      </c>
      <c r="B13" s="2019" t="s">
        <v>360</v>
      </c>
      <c r="C13" s="2014">
        <v>2093186.6819856544</v>
      </c>
      <c r="D13" s="2014"/>
      <c r="E13" s="2014">
        <v>1576626.1937340233</v>
      </c>
      <c r="F13" s="2014"/>
      <c r="G13" s="2014">
        <v>311621.06375740003</v>
      </c>
      <c r="H13" s="2014"/>
      <c r="I13" s="2014">
        <v>1066734.0079232878</v>
      </c>
      <c r="J13" s="2014"/>
      <c r="K13" s="2014">
        <v>516560.48825163103</v>
      </c>
      <c r="L13" s="2014"/>
      <c r="M13" s="2018">
        <v>1830624.3210781119</v>
      </c>
      <c r="N13" s="2017"/>
      <c r="P13" s="1990">
        <f t="shared" si="0"/>
        <v>509892.18581073545</v>
      </c>
      <c r="Q13" s="1987" t="e">
        <f>(P13-#REF!)/#REF!*100</f>
        <v>#REF!</v>
      </c>
    </row>
    <row r="14" spans="1:17" hidden="1">
      <c r="A14" s="2020" t="s">
        <v>241</v>
      </c>
      <c r="B14" s="2019" t="s">
        <v>359</v>
      </c>
      <c r="C14" s="2014">
        <v>2121430.3878746387</v>
      </c>
      <c r="D14" s="2014"/>
      <c r="E14" s="2014">
        <v>1583649.7195882713</v>
      </c>
      <c r="F14" s="2014"/>
      <c r="G14" s="2014">
        <v>317781.09141528001</v>
      </c>
      <c r="H14" s="2014"/>
      <c r="I14" s="2014">
        <v>1093906.7722021295</v>
      </c>
      <c r="J14" s="2014"/>
      <c r="K14" s="2014">
        <v>537780.66828636732</v>
      </c>
      <c r="L14" s="2014"/>
      <c r="M14" s="2018">
        <v>1893232.2626758383</v>
      </c>
      <c r="N14" s="2017"/>
      <c r="P14" s="1990">
        <f t="shared" si="0"/>
        <v>489742.94738614187</v>
      </c>
      <c r="Q14" s="1987" t="e">
        <f>(P14-#REF!)/#REF!*100</f>
        <v>#REF!</v>
      </c>
    </row>
    <row r="15" spans="1:17" hidden="1">
      <c r="A15" s="2020" t="s">
        <v>241</v>
      </c>
      <c r="B15" s="2019" t="s">
        <v>358</v>
      </c>
      <c r="C15" s="2014">
        <v>2109088.4075584509</v>
      </c>
      <c r="D15" s="2014"/>
      <c r="E15" s="2014">
        <v>1553898.7583036409</v>
      </c>
      <c r="F15" s="2014"/>
      <c r="G15" s="2014">
        <v>315406.7795911401</v>
      </c>
      <c r="H15" s="2014"/>
      <c r="I15" s="2014">
        <v>1085665.9718993928</v>
      </c>
      <c r="J15" s="2014"/>
      <c r="K15" s="2014">
        <v>555189.64925481018</v>
      </c>
      <c r="L15" s="2014"/>
      <c r="M15" s="2018">
        <v>1889843.4590958427</v>
      </c>
      <c r="N15" s="2017"/>
      <c r="P15" s="1990">
        <f t="shared" si="0"/>
        <v>468232.78640424809</v>
      </c>
      <c r="Q15" s="1987" t="e">
        <f>(P15-#REF!)/#REF!*100</f>
        <v>#REF!</v>
      </c>
    </row>
    <row r="16" spans="1:17" hidden="1">
      <c r="A16" s="2020" t="s">
        <v>241</v>
      </c>
      <c r="B16" s="2019" t="s">
        <v>357</v>
      </c>
      <c r="C16" s="2014">
        <v>2143679.8769240505</v>
      </c>
      <c r="D16" s="2014"/>
      <c r="E16" s="2014">
        <v>1568417.0691888295</v>
      </c>
      <c r="F16" s="2014"/>
      <c r="G16" s="2014">
        <v>316515.18408543</v>
      </c>
      <c r="H16" s="2014"/>
      <c r="I16" s="2014">
        <v>1095226.4135845711</v>
      </c>
      <c r="J16" s="2014"/>
      <c r="K16" s="2014">
        <v>575262.80773522111</v>
      </c>
      <c r="L16" s="2014"/>
      <c r="M16" s="2018">
        <v>1922956.6910947021</v>
      </c>
      <c r="N16" s="2017"/>
      <c r="P16" s="1990">
        <f t="shared" si="0"/>
        <v>473190.65560425841</v>
      </c>
      <c r="Q16" s="1987" t="e">
        <f>(P16-#REF!)/#REF!*100</f>
        <v>#REF!</v>
      </c>
    </row>
    <row r="17" spans="1:17" hidden="1">
      <c r="A17" s="2016" t="s">
        <v>241</v>
      </c>
      <c r="B17" s="2015" t="s">
        <v>368</v>
      </c>
      <c r="C17" s="2014">
        <v>2244578.5723777702</v>
      </c>
      <c r="D17" s="2014"/>
      <c r="E17" s="2014">
        <v>1634481.7499847095</v>
      </c>
      <c r="F17" s="2014"/>
      <c r="G17" s="2014">
        <v>327482.67803007999</v>
      </c>
      <c r="H17" s="2014"/>
      <c r="I17" s="2014">
        <v>1131194.6351445443</v>
      </c>
      <c r="J17" s="2014"/>
      <c r="K17" s="2014">
        <v>610096.82239306055</v>
      </c>
      <c r="L17" s="2014"/>
      <c r="M17" s="2013">
        <v>2016816.1615412112</v>
      </c>
      <c r="N17" s="2012"/>
      <c r="P17" s="1990">
        <f t="shared" si="0"/>
        <v>503287.11484016525</v>
      </c>
      <c r="Q17" s="1987" t="e">
        <f>(P17-#REF!)/#REF!*100</f>
        <v>#REF!</v>
      </c>
    </row>
    <row r="18" spans="1:17">
      <c r="A18" s="4208" t="s">
        <v>58</v>
      </c>
      <c r="B18" s="2007" t="s">
        <v>367</v>
      </c>
      <c r="C18" s="253">
        <v>2248423.2526470441</v>
      </c>
      <c r="D18" s="253">
        <f t="shared" ref="D18:D49" si="1">(C18-C6)/C6*100</f>
        <v>20.47102238835523</v>
      </c>
      <c r="E18" s="253">
        <v>1638318.9226639052</v>
      </c>
      <c r="F18" s="253">
        <f t="shared" ref="F18:F49" si="2">(E18-E6)/E6*100</f>
        <v>20.229540499677363</v>
      </c>
      <c r="G18" s="253">
        <v>320886.96895001602</v>
      </c>
      <c r="H18" s="253">
        <f t="shared" ref="H18:H49" si="3">(G18-G6)/G6*100</f>
        <v>19.598382858821687</v>
      </c>
      <c r="I18" s="253">
        <v>1143319.3335506036</v>
      </c>
      <c r="J18" s="253">
        <f t="shared" ref="J18:J49" si="4">(I18-I6)/I6*100</f>
        <v>20.249312877160214</v>
      </c>
      <c r="K18" s="253">
        <v>610104.32998313999</v>
      </c>
      <c r="L18" s="253">
        <f t="shared" ref="L18:L49" si="5">(K18-K6)/K6*100</f>
        <v>21.124301848348697</v>
      </c>
      <c r="M18" s="253">
        <v>2019705.6913098048</v>
      </c>
      <c r="N18" s="252">
        <f t="shared" ref="N18:N49" si="6">(M18-M6)/M6*100</f>
        <v>20.538365845958062</v>
      </c>
      <c r="P18" s="1990">
        <f t="shared" si="0"/>
        <v>494999.5891133016</v>
      </c>
      <c r="Q18" s="1989" t="e">
        <f>(P18-#REF!)/#REF!*100</f>
        <v>#REF!</v>
      </c>
    </row>
    <row r="19" spans="1:17">
      <c r="A19" s="4209"/>
      <c r="B19" s="2004" t="s">
        <v>366</v>
      </c>
      <c r="C19" s="245">
        <v>2278207.1369756605</v>
      </c>
      <c r="D19" s="245">
        <f t="shared" si="1"/>
        <v>20.171562924482139</v>
      </c>
      <c r="E19" s="245">
        <v>1668463.4076806023</v>
      </c>
      <c r="F19" s="245">
        <f t="shared" si="2"/>
        <v>20.48896118141905</v>
      </c>
      <c r="G19" s="245">
        <v>323052.97571360995</v>
      </c>
      <c r="H19" s="245">
        <f t="shared" si="3"/>
        <v>19.839027458679137</v>
      </c>
      <c r="I19" s="245">
        <v>1171344.0319215497</v>
      </c>
      <c r="J19" s="245">
        <f t="shared" si="4"/>
        <v>20.383482783641849</v>
      </c>
      <c r="K19" s="245">
        <v>609743.72929505818</v>
      </c>
      <c r="L19" s="245">
        <f t="shared" si="5"/>
        <v>19.311541878599563</v>
      </c>
      <c r="M19" s="245">
        <v>2040717.305375532</v>
      </c>
      <c r="N19" s="244">
        <f t="shared" si="6"/>
        <v>19.779347395472772</v>
      </c>
      <c r="P19" s="1990">
        <f t="shared" si="0"/>
        <v>497119.37575905258</v>
      </c>
      <c r="Q19" s="1989" t="e">
        <f>(P19-#REF!)/#REF!*100</f>
        <v>#REF!</v>
      </c>
    </row>
    <row r="20" spans="1:17">
      <c r="A20" s="4209"/>
      <c r="B20" s="2004" t="s">
        <v>365</v>
      </c>
      <c r="C20" s="245">
        <v>2364968.9167993534</v>
      </c>
      <c r="D20" s="245">
        <f t="shared" si="1"/>
        <v>20.526741169989698</v>
      </c>
      <c r="E20" s="245">
        <v>1742358.2608635474</v>
      </c>
      <c r="F20" s="245">
        <f t="shared" si="2"/>
        <v>20.009578964895965</v>
      </c>
      <c r="G20" s="245">
        <v>365161.18529377994</v>
      </c>
      <c r="H20" s="245">
        <f t="shared" si="3"/>
        <v>16.675648033956953</v>
      </c>
      <c r="I20" s="245">
        <v>1203411.189528499</v>
      </c>
      <c r="J20" s="245">
        <f t="shared" si="4"/>
        <v>20.802390935499584</v>
      </c>
      <c r="K20" s="245">
        <v>622610.65593580599</v>
      </c>
      <c r="L20" s="245">
        <f t="shared" si="5"/>
        <v>21.997984242162701</v>
      </c>
      <c r="M20" s="245">
        <v>2093868.0093048585</v>
      </c>
      <c r="N20" s="244">
        <f t="shared" si="6"/>
        <v>20.961861122925871</v>
      </c>
      <c r="P20" s="1990">
        <f t="shared" si="0"/>
        <v>538947.07133504841</v>
      </c>
      <c r="Q20" s="1989" t="e">
        <f>(P20-#REF!)/#REF!*100</f>
        <v>#REF!</v>
      </c>
    </row>
    <row r="21" spans="1:17">
      <c r="A21" s="4209"/>
      <c r="B21" s="2004" t="s">
        <v>364</v>
      </c>
      <c r="C21" s="245">
        <v>2371071.9382863049</v>
      </c>
      <c r="D21" s="245">
        <f t="shared" si="1"/>
        <v>18.607985956197851</v>
      </c>
      <c r="E21" s="245">
        <v>1722999.9280382004</v>
      </c>
      <c r="F21" s="245">
        <f t="shared" si="2"/>
        <v>15.516956469184443</v>
      </c>
      <c r="G21" s="245">
        <v>360616.26645162998</v>
      </c>
      <c r="H21" s="245">
        <f t="shared" si="3"/>
        <v>15.308358437233597</v>
      </c>
      <c r="I21" s="245">
        <v>1187100.1838393647</v>
      </c>
      <c r="J21" s="245">
        <f t="shared" si="4"/>
        <v>18.27834672789745</v>
      </c>
      <c r="K21" s="245">
        <v>648072.01024810446</v>
      </c>
      <c r="L21" s="245">
        <f t="shared" si="5"/>
        <v>27.692119274294086</v>
      </c>
      <c r="M21" s="245">
        <v>2096330.5892069302</v>
      </c>
      <c r="N21" s="244">
        <f t="shared" si="6"/>
        <v>20.455385375653929</v>
      </c>
      <c r="P21" s="1990">
        <f t="shared" si="0"/>
        <v>535899.74419883569</v>
      </c>
      <c r="Q21" s="1989" t="e">
        <f>(P21-#REF!)/#REF!*100</f>
        <v>#REF!</v>
      </c>
    </row>
    <row r="22" spans="1:17">
      <c r="A22" s="4209"/>
      <c r="B22" s="2004" t="s">
        <v>363</v>
      </c>
      <c r="C22" s="245">
        <v>2389497.4916316015</v>
      </c>
      <c r="D22" s="245">
        <f t="shared" si="1"/>
        <v>17.618204002230335</v>
      </c>
      <c r="E22" s="245">
        <v>1712720.4443709231</v>
      </c>
      <c r="F22" s="245">
        <f t="shared" si="2"/>
        <v>12.582216026363028</v>
      </c>
      <c r="G22" s="245">
        <v>359304.28639188001</v>
      </c>
      <c r="H22" s="245">
        <f t="shared" si="3"/>
        <v>17.082125598394825</v>
      </c>
      <c r="I22" s="245">
        <v>1188142.2973198637</v>
      </c>
      <c r="J22" s="245">
        <f t="shared" si="4"/>
        <v>17.432837242507055</v>
      </c>
      <c r="K22" s="245">
        <v>676777.04726067884</v>
      </c>
      <c r="L22" s="245">
        <f t="shared" si="5"/>
        <v>32.632528631938762</v>
      </c>
      <c r="M22" s="245">
        <v>2131445.6481447392</v>
      </c>
      <c r="N22" s="244">
        <f t="shared" si="6"/>
        <v>20.605078835880963</v>
      </c>
      <c r="P22" s="1990">
        <f t="shared" si="0"/>
        <v>524578.14705105941</v>
      </c>
      <c r="Q22" s="1989" t="e">
        <f>(P22-#REF!)/#REF!*100</f>
        <v>#REF!</v>
      </c>
    </row>
    <row r="23" spans="1:17">
      <c r="A23" s="4209"/>
      <c r="B23" s="2004" t="s">
        <v>362</v>
      </c>
      <c r="C23" s="245">
        <v>2425538.1450943802</v>
      </c>
      <c r="D23" s="245">
        <f t="shared" si="1"/>
        <v>18.459303363667537</v>
      </c>
      <c r="E23" s="245">
        <v>1717913.715552873</v>
      </c>
      <c r="F23" s="245">
        <f t="shared" si="2"/>
        <v>12.020726514597477</v>
      </c>
      <c r="G23" s="245">
        <v>356954.53706253995</v>
      </c>
      <c r="H23" s="245">
        <f t="shared" si="3"/>
        <v>15.853374674331361</v>
      </c>
      <c r="I23" s="245">
        <v>1188950.434974364</v>
      </c>
      <c r="J23" s="245">
        <f t="shared" si="4"/>
        <v>14.746836790165752</v>
      </c>
      <c r="K23" s="245">
        <v>707624.42954150715</v>
      </c>
      <c r="L23" s="245">
        <f t="shared" si="5"/>
        <v>37.66929194628743</v>
      </c>
      <c r="M23" s="245">
        <v>2161200.5134773413</v>
      </c>
      <c r="N23" s="244">
        <f t="shared" si="6"/>
        <v>20.754418663559427</v>
      </c>
      <c r="P23" s="1990">
        <f t="shared" si="0"/>
        <v>528963.28057850897</v>
      </c>
      <c r="Q23" s="1989" t="e">
        <f>(P23-#REF!)/#REF!*100</f>
        <v>#REF!</v>
      </c>
    </row>
    <row r="24" spans="1:17">
      <c r="A24" s="4209"/>
      <c r="B24" s="2004" t="s">
        <v>361</v>
      </c>
      <c r="C24" s="245">
        <v>2458777.8322609407</v>
      </c>
      <c r="D24" s="245">
        <f t="shared" si="1"/>
        <v>19.781302863031542</v>
      </c>
      <c r="E24" s="245">
        <v>1691065.8790377728</v>
      </c>
      <c r="F24" s="245">
        <f t="shared" si="2"/>
        <v>9.5939138526129213</v>
      </c>
      <c r="G24" s="245">
        <v>356224.49940938002</v>
      </c>
      <c r="H24" s="245">
        <f t="shared" si="3"/>
        <v>14.383261113420872</v>
      </c>
      <c r="I24" s="245">
        <v>1162917.8725423566</v>
      </c>
      <c r="J24" s="245">
        <f t="shared" si="4"/>
        <v>8.6041785554351282</v>
      </c>
      <c r="K24" s="245">
        <v>767711.95322316838</v>
      </c>
      <c r="L24" s="245">
        <f t="shared" si="5"/>
        <v>50.622259057545364</v>
      </c>
      <c r="M24" s="245">
        <v>2196480.6470557395</v>
      </c>
      <c r="N24" s="244">
        <f t="shared" si="6"/>
        <v>20.243072245522882</v>
      </c>
      <c r="P24" s="1990">
        <f t="shared" si="0"/>
        <v>528148.00649541616</v>
      </c>
      <c r="Q24" s="1989" t="e">
        <f>(P24-#REF!)/#REF!*100</f>
        <v>#REF!</v>
      </c>
    </row>
    <row r="25" spans="1:17">
      <c r="A25" s="4209"/>
      <c r="B25" s="2004" t="s">
        <v>360</v>
      </c>
      <c r="C25" s="245">
        <v>2475105.8302794332</v>
      </c>
      <c r="D25" s="245">
        <f t="shared" si="1"/>
        <v>18.245823536937458</v>
      </c>
      <c r="E25" s="245">
        <v>1641966.5638398682</v>
      </c>
      <c r="F25" s="245">
        <f t="shared" si="2"/>
        <v>4.1443159047798899</v>
      </c>
      <c r="G25" s="245">
        <v>361859.18262527004</v>
      </c>
      <c r="H25" s="245">
        <f t="shared" si="3"/>
        <v>16.121541420249073</v>
      </c>
      <c r="I25" s="245">
        <v>1110176.6456963825</v>
      </c>
      <c r="J25" s="245">
        <f t="shared" si="4"/>
        <v>4.0724901850339057</v>
      </c>
      <c r="K25" s="245">
        <v>833139.26643956488</v>
      </c>
      <c r="L25" s="245">
        <f t="shared" si="5"/>
        <v>61.285906566225691</v>
      </c>
      <c r="M25" s="245">
        <v>2200651.8924451345</v>
      </c>
      <c r="N25" s="244">
        <f t="shared" si="6"/>
        <v>20.213189954184692</v>
      </c>
      <c r="P25" s="1990">
        <f t="shared" si="0"/>
        <v>531789.91814348567</v>
      </c>
      <c r="Q25" s="1989" t="e">
        <f>(P25-#REF!)/#REF!*100</f>
        <v>#REF!</v>
      </c>
    </row>
    <row r="26" spans="1:17">
      <c r="A26" s="4209"/>
      <c r="B26" s="2004" t="s">
        <v>359</v>
      </c>
      <c r="C26" s="245">
        <v>2464390.3410096364</v>
      </c>
      <c r="D26" s="245">
        <f t="shared" si="1"/>
        <v>16.166448595025226</v>
      </c>
      <c r="E26" s="245">
        <v>1579406.8398266707</v>
      </c>
      <c r="F26" s="245">
        <f t="shared" si="2"/>
        <v>-0.2679178172496206</v>
      </c>
      <c r="G26" s="245">
        <v>354443.18212958996</v>
      </c>
      <c r="H26" s="245">
        <f t="shared" si="3"/>
        <v>11.536901252063329</v>
      </c>
      <c r="I26" s="245">
        <v>1057396.9106542633</v>
      </c>
      <c r="J26" s="245">
        <f t="shared" si="4"/>
        <v>-3.3375660957257454</v>
      </c>
      <c r="K26" s="245">
        <v>884983.5011829657</v>
      </c>
      <c r="L26" s="245">
        <f t="shared" si="5"/>
        <v>64.562163233378527</v>
      </c>
      <c r="M26" s="245">
        <v>2195440.2497896338</v>
      </c>
      <c r="N26" s="244">
        <f t="shared" si="6"/>
        <v>15.962541578848001</v>
      </c>
      <c r="P26" s="1990">
        <f t="shared" si="0"/>
        <v>522009.92917240737</v>
      </c>
      <c r="Q26" s="1989" t="e">
        <f>(P26-#REF!)/#REF!*100</f>
        <v>#REF!</v>
      </c>
    </row>
    <row r="27" spans="1:17">
      <c r="A27" s="4209"/>
      <c r="B27" s="2004" t="s">
        <v>358</v>
      </c>
      <c r="C27" s="245">
        <v>2477223.2236062852</v>
      </c>
      <c r="D27" s="245">
        <f t="shared" si="1"/>
        <v>17.454688704775492</v>
      </c>
      <c r="E27" s="245">
        <v>1564234.9146167098</v>
      </c>
      <c r="F27" s="245">
        <f t="shared" si="2"/>
        <v>0.66517565947170842</v>
      </c>
      <c r="G27" s="245">
        <v>354766.22070260003</v>
      </c>
      <c r="H27" s="245">
        <f t="shared" si="3"/>
        <v>12.478945811653549</v>
      </c>
      <c r="I27" s="245">
        <v>1032153.4124248056</v>
      </c>
      <c r="J27" s="245">
        <f t="shared" si="4"/>
        <v>-4.929007711365033</v>
      </c>
      <c r="K27" s="245">
        <v>912988.30898957537</v>
      </c>
      <c r="L27" s="245">
        <f t="shared" si="5"/>
        <v>64.446205042729403</v>
      </c>
      <c r="M27" s="245">
        <v>2203389.7950979439</v>
      </c>
      <c r="N27" s="244">
        <f t="shared" si="6"/>
        <v>16.591127402272306</v>
      </c>
      <c r="P27" s="1990">
        <f t="shared" si="0"/>
        <v>532081.50219190423</v>
      </c>
      <c r="Q27" s="1989" t="e">
        <f>(P27-#REF!)/#REF!*100</f>
        <v>#REF!</v>
      </c>
    </row>
    <row r="28" spans="1:17">
      <c r="A28" s="4209"/>
      <c r="B28" s="2006" t="s">
        <v>357</v>
      </c>
      <c r="C28" s="249">
        <v>2504628.8026739494</v>
      </c>
      <c r="D28" s="249">
        <f t="shared" si="1"/>
        <v>16.83781844646607</v>
      </c>
      <c r="E28" s="249">
        <v>1567395.8487023783</v>
      </c>
      <c r="F28" s="249">
        <f t="shared" si="2"/>
        <v>-6.5111538666136726E-2</v>
      </c>
      <c r="G28" s="249">
        <v>351955.85463524994</v>
      </c>
      <c r="H28" s="249">
        <f t="shared" si="3"/>
        <v>11.197147034896823</v>
      </c>
      <c r="I28" s="249">
        <v>1029426.4527694039</v>
      </c>
      <c r="J28" s="249">
        <f t="shared" si="4"/>
        <v>-6.0078865884735375</v>
      </c>
      <c r="K28" s="249">
        <v>937232.95397157106</v>
      </c>
      <c r="L28" s="249">
        <f t="shared" si="5"/>
        <v>62.922570583244728</v>
      </c>
      <c r="M28" s="249">
        <v>2220250.7821709784</v>
      </c>
      <c r="N28" s="248">
        <f t="shared" si="6"/>
        <v>15.460259321130756</v>
      </c>
      <c r="P28" s="1990">
        <f t="shared" si="0"/>
        <v>537969.39593297441</v>
      </c>
      <c r="Q28" s="1989" t="e">
        <f>(P28-#REF!)/#REF!*100</f>
        <v>#REF!</v>
      </c>
    </row>
    <row r="29" spans="1:17">
      <c r="A29" s="4215"/>
      <c r="B29" s="1995" t="s">
        <v>368</v>
      </c>
      <c r="C29" s="1992">
        <v>2591701.9945694054</v>
      </c>
      <c r="D29" s="1992">
        <f t="shared" si="1"/>
        <v>15.464970861942861</v>
      </c>
      <c r="E29" s="1992">
        <v>1623172.4922257666</v>
      </c>
      <c r="F29" s="1992">
        <f t="shared" si="2"/>
        <v>-0.69191704092436002</v>
      </c>
      <c r="G29" s="1992">
        <v>361745.91183872998</v>
      </c>
      <c r="H29" s="1992">
        <f t="shared" si="3"/>
        <v>10.462609508006663</v>
      </c>
      <c r="I29" s="1992">
        <v>1053770.1054989251</v>
      </c>
      <c r="J29" s="1992">
        <f t="shared" si="4"/>
        <v>-6.8444922951500651</v>
      </c>
      <c r="K29" s="1992">
        <v>968529.50234363868</v>
      </c>
      <c r="L29" s="1992">
        <f t="shared" si="5"/>
        <v>58.750130601344871</v>
      </c>
      <c r="M29" s="1992">
        <v>2299807.5981313302</v>
      </c>
      <c r="N29" s="1991">
        <f t="shared" si="6"/>
        <v>14.031593061702885</v>
      </c>
      <c r="P29" s="1990">
        <f t="shared" si="0"/>
        <v>569402.38672684156</v>
      </c>
      <c r="Q29" s="1989" t="e">
        <f>(P29-#REF!)/#REF!*100</f>
        <v>#REF!</v>
      </c>
    </row>
    <row r="30" spans="1:17">
      <c r="A30" s="4208" t="s">
        <v>238</v>
      </c>
      <c r="B30" s="2007" t="s">
        <v>367</v>
      </c>
      <c r="C30" s="253">
        <v>2615589.850573271</v>
      </c>
      <c r="D30" s="253">
        <f t="shared" si="1"/>
        <v>16.329959116637209</v>
      </c>
      <c r="E30" s="253">
        <v>1622250.7148154411</v>
      </c>
      <c r="F30" s="253">
        <f t="shared" si="2"/>
        <v>-0.9807741109610848</v>
      </c>
      <c r="G30" s="253">
        <v>364748.28399586002</v>
      </c>
      <c r="H30" s="253">
        <f t="shared" si="3"/>
        <v>13.668774144791215</v>
      </c>
      <c r="I30" s="253">
        <v>1074454.5998256991</v>
      </c>
      <c r="J30" s="253">
        <f t="shared" si="4"/>
        <v>-6.0232283058700249</v>
      </c>
      <c r="K30" s="253">
        <v>993339.13575782988</v>
      </c>
      <c r="L30" s="253">
        <f t="shared" si="5"/>
        <v>62.814634635568055</v>
      </c>
      <c r="M30" s="253">
        <v>2329330.9878227925</v>
      </c>
      <c r="N30" s="252">
        <f t="shared" si="6"/>
        <v>15.330218548435726</v>
      </c>
      <c r="P30" s="1990">
        <f t="shared" si="0"/>
        <v>547796.11498974194</v>
      </c>
      <c r="Q30" s="1989" t="e">
        <f>(P30-#REF!)/#REF!*100</f>
        <v>#REF!</v>
      </c>
    </row>
    <row r="31" spans="1:17">
      <c r="A31" s="4209"/>
      <c r="B31" s="2004" t="s">
        <v>366</v>
      </c>
      <c r="C31" s="245">
        <v>2639437.3617012161</v>
      </c>
      <c r="D31" s="245">
        <f t="shared" si="1"/>
        <v>15.85589909112004</v>
      </c>
      <c r="E31" s="245">
        <v>1633073.4115327019</v>
      </c>
      <c r="F31" s="245">
        <f t="shared" si="2"/>
        <v>-2.1211131143174069</v>
      </c>
      <c r="G31" s="245">
        <v>366829.43883411994</v>
      </c>
      <c r="H31" s="245">
        <f t="shared" si="3"/>
        <v>13.550862060257977</v>
      </c>
      <c r="I31" s="245">
        <v>1075517.0553009086</v>
      </c>
      <c r="J31" s="245">
        <f t="shared" si="4"/>
        <v>-8.1809420639161168</v>
      </c>
      <c r="K31" s="245">
        <v>1006363.9501685147</v>
      </c>
      <c r="L31" s="245">
        <f t="shared" si="5"/>
        <v>65.047035634462418</v>
      </c>
      <c r="M31" s="245">
        <v>2355404.7317384272</v>
      </c>
      <c r="N31" s="244">
        <f t="shared" si="6"/>
        <v>15.420432096790911</v>
      </c>
      <c r="P31" s="1990">
        <f t="shared" si="0"/>
        <v>557556.3562317933</v>
      </c>
      <c r="Q31" s="1989" t="e">
        <f>(P31-#REF!)/#REF!*100</f>
        <v>#REF!</v>
      </c>
    </row>
    <row r="32" spans="1:17">
      <c r="A32" s="4209"/>
      <c r="B32" s="2004" t="s">
        <v>365</v>
      </c>
      <c r="C32" s="245">
        <v>2699674.6807937725</v>
      </c>
      <c r="D32" s="245">
        <f t="shared" si="1"/>
        <v>14.152649602151868</v>
      </c>
      <c r="E32" s="245">
        <v>1694196.5348597376</v>
      </c>
      <c r="F32" s="245">
        <f t="shared" si="2"/>
        <v>-2.7641689476617697</v>
      </c>
      <c r="G32" s="245">
        <v>400872.28780599998</v>
      </c>
      <c r="H32" s="245">
        <f t="shared" si="3"/>
        <v>9.7795450202325558</v>
      </c>
      <c r="I32" s="245">
        <v>1100897.0532704452</v>
      </c>
      <c r="J32" s="245">
        <f t="shared" si="4"/>
        <v>-8.5186291394065599</v>
      </c>
      <c r="K32" s="245">
        <v>1005478.1459340348</v>
      </c>
      <c r="L32" s="245">
        <f t="shared" si="5"/>
        <v>61.493886483964097</v>
      </c>
      <c r="M32" s="245">
        <v>2387125.3786899806</v>
      </c>
      <c r="N32" s="244">
        <f t="shared" si="6"/>
        <v>14.005532730904102</v>
      </c>
      <c r="P32" s="1990">
        <f t="shared" si="0"/>
        <v>593299.48158929241</v>
      </c>
      <c r="Q32" s="1989" t="e">
        <f>(P32-#REF!)/#REF!*100</f>
        <v>#REF!</v>
      </c>
    </row>
    <row r="33" spans="1:17">
      <c r="A33" s="4209"/>
      <c r="B33" s="2004" t="s">
        <v>364</v>
      </c>
      <c r="C33" s="245">
        <v>2700463.1093405876</v>
      </c>
      <c r="D33" s="245">
        <f t="shared" si="1"/>
        <v>13.892078335352007</v>
      </c>
      <c r="E33" s="245">
        <v>1686701.5591099695</v>
      </c>
      <c r="F33" s="245">
        <f t="shared" si="2"/>
        <v>-2.1066959050636749</v>
      </c>
      <c r="G33" s="245">
        <v>384311.66610050999</v>
      </c>
      <c r="H33" s="245">
        <f t="shared" si="3"/>
        <v>6.5708072134506175</v>
      </c>
      <c r="I33" s="245">
        <v>1119805.3971870914</v>
      </c>
      <c r="J33" s="245">
        <f t="shared" si="4"/>
        <v>-5.6688380280277526</v>
      </c>
      <c r="K33" s="245">
        <v>1013761.550230619</v>
      </c>
      <c r="L33" s="245">
        <f t="shared" si="5"/>
        <v>56.427300392515932</v>
      </c>
      <c r="M33" s="245">
        <v>2409346.6953803338</v>
      </c>
      <c r="N33" s="244">
        <f t="shared" si="6"/>
        <v>14.931619458542638</v>
      </c>
      <c r="P33" s="1990">
        <f t="shared" si="0"/>
        <v>566896.16192287812</v>
      </c>
      <c r="Q33" s="1989" t="e">
        <f>(P33-#REF!)/#REF!*100</f>
        <v>#REF!</v>
      </c>
    </row>
    <row r="34" spans="1:17">
      <c r="A34" s="4209"/>
      <c r="B34" s="2004" t="s">
        <v>363</v>
      </c>
      <c r="C34" s="245">
        <v>2724035.3475584937</v>
      </c>
      <c r="D34" s="245">
        <f t="shared" si="1"/>
        <v>14.000343465456517</v>
      </c>
      <c r="E34" s="245">
        <v>1709434.0571949368</v>
      </c>
      <c r="F34" s="245">
        <f t="shared" si="2"/>
        <v>-0.19188112028366602</v>
      </c>
      <c r="G34" s="245">
        <v>388393.05082282005</v>
      </c>
      <c r="H34" s="245">
        <f t="shared" si="3"/>
        <v>8.0958578933327789</v>
      </c>
      <c r="I34" s="245">
        <v>1133371.759416593</v>
      </c>
      <c r="J34" s="245">
        <f t="shared" si="4"/>
        <v>-4.6097624860943505</v>
      </c>
      <c r="K34" s="245">
        <v>1014601.2903635569</v>
      </c>
      <c r="L34" s="245">
        <f t="shared" si="5"/>
        <v>49.91662238993694</v>
      </c>
      <c r="M34" s="245">
        <v>2429583.0088010496</v>
      </c>
      <c r="N34" s="244">
        <f t="shared" si="6"/>
        <v>13.987565712304987</v>
      </c>
      <c r="O34" s="1990"/>
      <c r="P34" s="1990">
        <f t="shared" si="0"/>
        <v>576062.29777834378</v>
      </c>
      <c r="Q34" s="1989" t="e">
        <f>(P34-#REF!)/#REF!*100</f>
        <v>#REF!</v>
      </c>
    </row>
    <row r="35" spans="1:17">
      <c r="A35" s="4209"/>
      <c r="B35" s="2004" t="s">
        <v>362</v>
      </c>
      <c r="C35" s="245">
        <v>2764806.0969660752</v>
      </c>
      <c r="D35" s="245">
        <f t="shared" si="1"/>
        <v>13.987327000313726</v>
      </c>
      <c r="E35" s="245">
        <v>1718607.1408525496</v>
      </c>
      <c r="F35" s="245">
        <f t="shared" si="2"/>
        <v>4.0364384625303319E-2</v>
      </c>
      <c r="G35" s="245">
        <v>386588.86944615789</v>
      </c>
      <c r="H35" s="245">
        <f t="shared" si="3"/>
        <v>8.3019906757554036</v>
      </c>
      <c r="I35" s="245">
        <v>1135299.0047727937</v>
      </c>
      <c r="J35" s="245">
        <f t="shared" si="4"/>
        <v>-4.5125035176699431</v>
      </c>
      <c r="K35" s="245">
        <v>1046198.9561135252</v>
      </c>
      <c r="L35" s="245">
        <f t="shared" si="5"/>
        <v>47.84664186783256</v>
      </c>
      <c r="M35" s="245">
        <v>2457452.9227162963</v>
      </c>
      <c r="N35" s="244">
        <f t="shared" si="6"/>
        <v>13.707770629865761</v>
      </c>
      <c r="P35" s="1990">
        <f t="shared" si="0"/>
        <v>583308.13607975584</v>
      </c>
      <c r="Q35" s="1989">
        <f t="shared" ref="Q35:Q66" si="7">(P35-P23)/P23*100</f>
        <v>10.273842721523462</v>
      </c>
    </row>
    <row r="36" spans="1:17">
      <c r="A36" s="4209"/>
      <c r="B36" s="2004" t="s">
        <v>361</v>
      </c>
      <c r="C36" s="245">
        <v>2790543.9192355303</v>
      </c>
      <c r="D36" s="245">
        <f t="shared" si="1"/>
        <v>13.493129904685938</v>
      </c>
      <c r="E36" s="245">
        <v>1717509.8610948795</v>
      </c>
      <c r="F36" s="245">
        <f t="shared" si="2"/>
        <v>1.5637464149033318</v>
      </c>
      <c r="G36" s="245">
        <v>397305.25555106788</v>
      </c>
      <c r="H36" s="245">
        <f t="shared" si="3"/>
        <v>11.532265807040146</v>
      </c>
      <c r="I36" s="245">
        <v>1125556.1517644632</v>
      </c>
      <c r="J36" s="245">
        <f t="shared" si="4"/>
        <v>-3.2127566064672917</v>
      </c>
      <c r="K36" s="245">
        <v>1073034.0581406513</v>
      </c>
      <c r="L36" s="245">
        <f t="shared" si="5"/>
        <v>39.77039873296436</v>
      </c>
      <c r="M36" s="245">
        <v>2455759.1514042071</v>
      </c>
      <c r="N36" s="244">
        <f t="shared" si="6"/>
        <v>11.804269921340579</v>
      </c>
      <c r="P36" s="1990">
        <f t="shared" si="0"/>
        <v>591953.70933041628</v>
      </c>
      <c r="Q36" s="1989">
        <f t="shared" si="7"/>
        <v>12.081026918645369</v>
      </c>
    </row>
    <row r="37" spans="1:17">
      <c r="A37" s="4209"/>
      <c r="B37" s="2004" t="s">
        <v>360</v>
      </c>
      <c r="C37" s="245">
        <v>2827079.2440897557</v>
      </c>
      <c r="D37" s="245">
        <f t="shared" si="1"/>
        <v>14.220539966591476</v>
      </c>
      <c r="E37" s="245">
        <v>1738625.8742463831</v>
      </c>
      <c r="F37" s="245">
        <f t="shared" si="2"/>
        <v>5.886801384095758</v>
      </c>
      <c r="G37" s="245">
        <v>403872.95392760786</v>
      </c>
      <c r="H37" s="245">
        <f t="shared" si="3"/>
        <v>11.610530648284239</v>
      </c>
      <c r="I37" s="245">
        <v>1132958.8115772319</v>
      </c>
      <c r="J37" s="245">
        <f t="shared" si="4"/>
        <v>2.0521208016007884</v>
      </c>
      <c r="K37" s="245">
        <v>1088453.3698433726</v>
      </c>
      <c r="L37" s="245">
        <f t="shared" si="5"/>
        <v>30.644828984582251</v>
      </c>
      <c r="M37" s="245">
        <v>2487143.3183821137</v>
      </c>
      <c r="N37" s="244">
        <f t="shared" si="6"/>
        <v>13.018479974979591</v>
      </c>
      <c r="P37" s="1990">
        <f t="shared" si="0"/>
        <v>605667.06266915123</v>
      </c>
      <c r="Q37" s="1989">
        <f t="shared" si="7"/>
        <v>13.892167189550269</v>
      </c>
    </row>
    <row r="38" spans="1:17">
      <c r="A38" s="4209"/>
      <c r="B38" s="2004" t="s">
        <v>359</v>
      </c>
      <c r="C38" s="245">
        <v>2873803.1390021173</v>
      </c>
      <c r="D38" s="245">
        <f t="shared" si="1"/>
        <v>16.613147324086189</v>
      </c>
      <c r="E38" s="245">
        <v>1746794.4167908428</v>
      </c>
      <c r="F38" s="245">
        <f t="shared" si="2"/>
        <v>10.598129167437424</v>
      </c>
      <c r="G38" s="245">
        <v>409164.62591939</v>
      </c>
      <c r="H38" s="245">
        <f t="shared" si="3"/>
        <v>15.4387068361758</v>
      </c>
      <c r="I38" s="245">
        <v>1126570.734318882</v>
      </c>
      <c r="J38" s="245">
        <f t="shared" si="4"/>
        <v>6.5418976514521319</v>
      </c>
      <c r="K38" s="245">
        <v>1127008.722211275</v>
      </c>
      <c r="L38" s="245">
        <f t="shared" si="5"/>
        <v>27.34799244333843</v>
      </c>
      <c r="M38" s="245">
        <v>2531173.810541451</v>
      </c>
      <c r="N38" s="244">
        <f t="shared" si="6"/>
        <v>15.292311452520153</v>
      </c>
      <c r="P38" s="1990">
        <f t="shared" ref="P38:P69" si="8">E38-I38</f>
        <v>620223.68247196078</v>
      </c>
      <c r="Q38" s="1989">
        <f t="shared" si="7"/>
        <v>18.814537389214252</v>
      </c>
    </row>
    <row r="39" spans="1:17">
      <c r="A39" s="4209"/>
      <c r="B39" s="2004" t="s">
        <v>358</v>
      </c>
      <c r="C39" s="245">
        <v>2900306.475994458</v>
      </c>
      <c r="D39" s="245">
        <f t="shared" si="1"/>
        <v>17.078931295188564</v>
      </c>
      <c r="E39" s="245">
        <v>1752666.0142938986</v>
      </c>
      <c r="F39" s="245">
        <f t="shared" si="2"/>
        <v>12.046214920561388</v>
      </c>
      <c r="G39" s="245">
        <v>406967.67612013995</v>
      </c>
      <c r="H39" s="245">
        <f t="shared" si="3"/>
        <v>14.714325201017466</v>
      </c>
      <c r="I39" s="245">
        <v>1132762.5855439969</v>
      </c>
      <c r="J39" s="245">
        <f t="shared" si="4"/>
        <v>9.7475018643627163</v>
      </c>
      <c r="K39" s="245">
        <v>1147640.4617005594</v>
      </c>
      <c r="L39" s="245">
        <f t="shared" si="5"/>
        <v>25.701550655197199</v>
      </c>
      <c r="M39" s="245">
        <v>2556049.0731449826</v>
      </c>
      <c r="N39" s="244">
        <f t="shared" si="6"/>
        <v>16.005305953201191</v>
      </c>
      <c r="P39" s="1990">
        <f t="shared" si="8"/>
        <v>619903.42874990171</v>
      </c>
      <c r="Q39" s="1989">
        <f t="shared" si="7"/>
        <v>16.505352318435421</v>
      </c>
    </row>
    <row r="40" spans="1:17">
      <c r="A40" s="4209"/>
      <c r="B40" s="2006" t="s">
        <v>357</v>
      </c>
      <c r="C40" s="249">
        <v>2947218.3516100664</v>
      </c>
      <c r="D40" s="249">
        <f t="shared" si="1"/>
        <v>17.670863980467168</v>
      </c>
      <c r="E40" s="249">
        <v>1766803.6479564197</v>
      </c>
      <c r="F40" s="249">
        <f t="shared" si="2"/>
        <v>12.722236020921446</v>
      </c>
      <c r="G40" s="249">
        <v>404471.35555736005</v>
      </c>
      <c r="H40" s="249">
        <f t="shared" si="3"/>
        <v>14.921047691203954</v>
      </c>
      <c r="I40" s="249">
        <v>1145411.066991522</v>
      </c>
      <c r="J40" s="249">
        <f t="shared" si="4"/>
        <v>11.266916049232234</v>
      </c>
      <c r="K40" s="249">
        <v>1180414.7036536462</v>
      </c>
      <c r="L40" s="249">
        <f t="shared" si="5"/>
        <v>25.94677754890931</v>
      </c>
      <c r="M40" s="249">
        <v>2610174.4054326573</v>
      </c>
      <c r="N40" s="248">
        <f t="shared" si="6"/>
        <v>17.562143267455969</v>
      </c>
      <c r="P40" s="1990">
        <f t="shared" si="8"/>
        <v>621392.58096489776</v>
      </c>
      <c r="Q40" s="1989">
        <f t="shared" si="7"/>
        <v>15.507050338290441</v>
      </c>
    </row>
    <row r="41" spans="1:17">
      <c r="A41" s="4215"/>
      <c r="B41" s="1995" t="s">
        <v>368</v>
      </c>
      <c r="C41" s="1992">
        <v>3094466.6397536714</v>
      </c>
      <c r="D41" s="1992">
        <f t="shared" si="1"/>
        <v>19.399014479201227</v>
      </c>
      <c r="E41" s="1992">
        <v>1878960.2463264198</v>
      </c>
      <c r="F41" s="1992">
        <f t="shared" si="2"/>
        <v>15.758507202762258</v>
      </c>
      <c r="G41" s="1992">
        <v>415985.43141382997</v>
      </c>
      <c r="H41" s="1992">
        <f t="shared" si="3"/>
        <v>14.993816875332241</v>
      </c>
      <c r="I41" s="1992">
        <v>1209565.2949770796</v>
      </c>
      <c r="J41" s="1992">
        <f t="shared" si="4"/>
        <v>14.78455202564232</v>
      </c>
      <c r="K41" s="1992">
        <v>1215506.3934272516</v>
      </c>
      <c r="L41" s="1992">
        <f t="shared" si="5"/>
        <v>25.500192868258587</v>
      </c>
      <c r="M41" s="1992">
        <v>2742102.9318979895</v>
      </c>
      <c r="N41" s="1991">
        <f t="shared" si="6"/>
        <v>19.23184070380665</v>
      </c>
      <c r="P41" s="1990">
        <f t="shared" si="8"/>
        <v>669394.95134934015</v>
      </c>
      <c r="Q41" s="1989">
        <f t="shared" si="7"/>
        <v>17.560966893253969</v>
      </c>
    </row>
    <row r="42" spans="1:17">
      <c r="A42" s="4208" t="s">
        <v>59</v>
      </c>
      <c r="B42" s="2007" t="s">
        <v>367</v>
      </c>
      <c r="C42" s="253">
        <v>3069546.6740825754</v>
      </c>
      <c r="D42" s="253">
        <f t="shared" si="1"/>
        <v>17.355810713587548</v>
      </c>
      <c r="E42" s="253">
        <v>1814770.1967476024</v>
      </c>
      <c r="F42" s="253">
        <f t="shared" si="2"/>
        <v>11.867430858494878</v>
      </c>
      <c r="G42" s="253">
        <v>411882.03236638004</v>
      </c>
      <c r="H42" s="253">
        <f t="shared" si="3"/>
        <v>12.92226733849555</v>
      </c>
      <c r="I42" s="253">
        <v>1199271.0155345239</v>
      </c>
      <c r="J42" s="253">
        <f t="shared" si="4"/>
        <v>11.616723101103837</v>
      </c>
      <c r="K42" s="253">
        <v>1254776.4773349729</v>
      </c>
      <c r="L42" s="253">
        <f t="shared" si="5"/>
        <v>26.319041721605934</v>
      </c>
      <c r="M42" s="253">
        <v>2731766.3618438463</v>
      </c>
      <c r="N42" s="252">
        <f t="shared" si="6"/>
        <v>17.276865165358359</v>
      </c>
      <c r="P42" s="1990">
        <f t="shared" si="8"/>
        <v>615499.18121307855</v>
      </c>
      <c r="Q42" s="1989">
        <f t="shared" si="7"/>
        <v>12.359172394752092</v>
      </c>
    </row>
    <row r="43" spans="1:17">
      <c r="A43" s="4209"/>
      <c r="B43" s="2004" t="s">
        <v>366</v>
      </c>
      <c r="C43" s="245">
        <v>3098684.9709072169</v>
      </c>
      <c r="D43" s="245">
        <f t="shared" si="1"/>
        <v>17.39945095381989</v>
      </c>
      <c r="E43" s="245">
        <v>1830616.5217407779</v>
      </c>
      <c r="F43" s="245">
        <f t="shared" si="2"/>
        <v>12.09640110561069</v>
      </c>
      <c r="G43" s="245">
        <v>400814.17380667996</v>
      </c>
      <c r="H43" s="245">
        <f t="shared" si="3"/>
        <v>9.2644513702532745</v>
      </c>
      <c r="I43" s="245">
        <v>1221105.3627470115</v>
      </c>
      <c r="J43" s="245">
        <f t="shared" si="4"/>
        <v>13.536587516538273</v>
      </c>
      <c r="K43" s="245">
        <v>1268068.449166439</v>
      </c>
      <c r="L43" s="245">
        <f t="shared" si="5"/>
        <v>26.004955657851426</v>
      </c>
      <c r="M43" s="245">
        <v>2778194.7810532846</v>
      </c>
      <c r="N43" s="244">
        <f t="shared" si="6"/>
        <v>17.949783475335618</v>
      </c>
      <c r="P43" s="1990">
        <f t="shared" si="8"/>
        <v>609511.15899376641</v>
      </c>
      <c r="Q43" s="1989">
        <f t="shared" si="7"/>
        <v>9.318305168845372</v>
      </c>
    </row>
    <row r="44" spans="1:17">
      <c r="A44" s="4209"/>
      <c r="B44" s="2004" t="s">
        <v>365</v>
      </c>
      <c r="C44" s="245">
        <v>3202641.2898177868</v>
      </c>
      <c r="D44" s="245">
        <f t="shared" si="1"/>
        <v>18.630637706174635</v>
      </c>
      <c r="E44" s="245">
        <v>1908281.3249095178</v>
      </c>
      <c r="F44" s="245">
        <f t="shared" si="2"/>
        <v>12.63636099146574</v>
      </c>
      <c r="G44" s="245">
        <v>462253.09167127992</v>
      </c>
      <c r="H44" s="245">
        <f t="shared" si="3"/>
        <v>15.311810203000329</v>
      </c>
      <c r="I44" s="245">
        <v>1232917.4985487591</v>
      </c>
      <c r="J44" s="245">
        <f t="shared" si="4"/>
        <v>11.992079085516631</v>
      </c>
      <c r="K44" s="245">
        <v>1294359.964908269</v>
      </c>
      <c r="L44" s="245">
        <f t="shared" si="5"/>
        <v>28.730790434622381</v>
      </c>
      <c r="M44" s="245">
        <v>2808873.1430202951</v>
      </c>
      <c r="N44" s="244">
        <f t="shared" si="6"/>
        <v>17.667600038744656</v>
      </c>
      <c r="P44" s="1990">
        <f t="shared" si="8"/>
        <v>675363.82636075863</v>
      </c>
      <c r="Q44" s="1989">
        <f t="shared" si="7"/>
        <v>13.831858499460935</v>
      </c>
    </row>
    <row r="45" spans="1:17">
      <c r="A45" s="4209"/>
      <c r="B45" s="2004" t="s">
        <v>364</v>
      </c>
      <c r="C45" s="245">
        <v>3201534.7764732335</v>
      </c>
      <c r="D45" s="245">
        <f t="shared" si="1"/>
        <v>18.555027298817645</v>
      </c>
      <c r="E45" s="245">
        <v>1892029.2507643208</v>
      </c>
      <c r="F45" s="245">
        <f t="shared" si="2"/>
        <v>12.173326724301935</v>
      </c>
      <c r="G45" s="245">
        <v>435257.99105167005</v>
      </c>
      <c r="H45" s="245">
        <f t="shared" si="3"/>
        <v>13.256512733036821</v>
      </c>
      <c r="I45" s="245">
        <v>1254355.7640768087</v>
      </c>
      <c r="J45" s="245">
        <f t="shared" si="4"/>
        <v>12.015513340773557</v>
      </c>
      <c r="K45" s="245">
        <v>1309505.5257089131</v>
      </c>
      <c r="L45" s="245">
        <f t="shared" si="5"/>
        <v>29.172932768165822</v>
      </c>
      <c r="M45" s="245">
        <v>2841367.339693238</v>
      </c>
      <c r="N45" s="244">
        <f t="shared" si="6"/>
        <v>17.931028570577155</v>
      </c>
      <c r="P45" s="1990">
        <f t="shared" si="8"/>
        <v>637673.48668751214</v>
      </c>
      <c r="Q45" s="1989">
        <f t="shared" si="7"/>
        <v>12.485059790237694</v>
      </c>
    </row>
    <row r="46" spans="1:17">
      <c r="A46" s="4209"/>
      <c r="B46" s="2004" t="s">
        <v>363</v>
      </c>
      <c r="C46" s="245">
        <v>3252780.9404502329</v>
      </c>
      <c r="D46" s="245">
        <f t="shared" si="1"/>
        <v>19.410379287685998</v>
      </c>
      <c r="E46" s="245">
        <v>1875182.7080473788</v>
      </c>
      <c r="F46" s="245">
        <f t="shared" si="2"/>
        <v>9.6961125908784176</v>
      </c>
      <c r="G46" s="245">
        <v>418829.81774028006</v>
      </c>
      <c r="H46" s="245">
        <f t="shared" si="3"/>
        <v>7.8365889536331794</v>
      </c>
      <c r="I46" s="245">
        <v>1217792.7925944128</v>
      </c>
      <c r="J46" s="245">
        <f t="shared" si="4"/>
        <v>7.4486621425326334</v>
      </c>
      <c r="K46" s="245">
        <v>1377598.2324028537</v>
      </c>
      <c r="L46" s="245">
        <f t="shared" si="5"/>
        <v>35.777299466002638</v>
      </c>
      <c r="M46" s="245">
        <v>2911147.9059036169</v>
      </c>
      <c r="N46" s="244">
        <f t="shared" si="6"/>
        <v>19.820886767734269</v>
      </c>
      <c r="P46" s="1990">
        <f t="shared" si="8"/>
        <v>657389.915452966</v>
      </c>
      <c r="Q46" s="1989">
        <f t="shared" si="7"/>
        <v>14.117851140106257</v>
      </c>
    </row>
    <row r="47" spans="1:17">
      <c r="A47" s="4209"/>
      <c r="B47" s="2004" t="s">
        <v>362</v>
      </c>
      <c r="C47" s="245">
        <v>3294006.2490107808</v>
      </c>
      <c r="D47" s="245">
        <f t="shared" si="1"/>
        <v>19.140588290275279</v>
      </c>
      <c r="E47" s="245">
        <v>1884686.182023681</v>
      </c>
      <c r="F47" s="245">
        <f t="shared" si="2"/>
        <v>9.663583795465005</v>
      </c>
      <c r="G47" s="245">
        <v>409844.69655408</v>
      </c>
      <c r="H47" s="245">
        <f t="shared" si="3"/>
        <v>6.0156483918534205</v>
      </c>
      <c r="I47" s="245">
        <v>1231709.7444871513</v>
      </c>
      <c r="J47" s="245">
        <f t="shared" si="4"/>
        <v>8.4921011389111651</v>
      </c>
      <c r="K47" s="245">
        <v>1409320.0669870994</v>
      </c>
      <c r="L47" s="245">
        <f t="shared" si="5"/>
        <v>34.708609557642411</v>
      </c>
      <c r="M47" s="245">
        <v>2952847.6549506201</v>
      </c>
      <c r="N47" s="244">
        <f t="shared" si="6"/>
        <v>20.158869683930678</v>
      </c>
      <c r="P47" s="1990">
        <f t="shared" si="8"/>
        <v>652976.43753652973</v>
      </c>
      <c r="Q47" s="1989">
        <f t="shared" si="7"/>
        <v>11.943653302179918</v>
      </c>
    </row>
    <row r="48" spans="1:17">
      <c r="A48" s="4209"/>
      <c r="B48" s="2011" t="s">
        <v>361</v>
      </c>
      <c r="C48" s="2009">
        <v>3325914.8325709468</v>
      </c>
      <c r="D48" s="2009">
        <f t="shared" si="1"/>
        <v>19.185181413739631</v>
      </c>
      <c r="E48" s="2009">
        <v>1911703.7650607913</v>
      </c>
      <c r="F48" s="2009">
        <f t="shared" si="2"/>
        <v>11.306712605546087</v>
      </c>
      <c r="G48" s="2009">
        <v>416966.74842905102</v>
      </c>
      <c r="H48" s="2009">
        <f t="shared" si="3"/>
        <v>4.9487120050079314</v>
      </c>
      <c r="I48" s="2009">
        <v>1248004.9299014672</v>
      </c>
      <c r="J48" s="2009">
        <f t="shared" si="4"/>
        <v>10.878957744138203</v>
      </c>
      <c r="K48" s="2009">
        <v>1414211.0675101555</v>
      </c>
      <c r="L48" s="2009">
        <f t="shared" si="5"/>
        <v>31.795543373590039</v>
      </c>
      <c r="M48" s="2009">
        <v>2979404.3899325789</v>
      </c>
      <c r="N48" s="2008">
        <f t="shared" si="6"/>
        <v>21.323151263793545</v>
      </c>
      <c r="P48" s="1990">
        <f t="shared" si="8"/>
        <v>663698.83515932411</v>
      </c>
      <c r="Q48" s="1989">
        <f t="shared" si="7"/>
        <v>12.120056804789982</v>
      </c>
    </row>
    <row r="49" spans="1:17">
      <c r="A49" s="4209"/>
      <c r="B49" s="2004" t="s">
        <v>360</v>
      </c>
      <c r="C49" s="245">
        <v>3354558.9047238198</v>
      </c>
      <c r="D49" s="245">
        <f t="shared" si="1"/>
        <v>18.658113731222929</v>
      </c>
      <c r="E49" s="245">
        <v>1931641.4261648064</v>
      </c>
      <c r="F49" s="245">
        <f t="shared" si="2"/>
        <v>11.101615061497167</v>
      </c>
      <c r="G49" s="245">
        <v>422263.776375057</v>
      </c>
      <c r="H49" s="245">
        <f t="shared" si="3"/>
        <v>4.5536157518350686</v>
      </c>
      <c r="I49" s="245">
        <v>1267223.110836304</v>
      </c>
      <c r="J49" s="245">
        <f t="shared" si="4"/>
        <v>11.850766143224405</v>
      </c>
      <c r="K49" s="245">
        <v>1422917.4785590135</v>
      </c>
      <c r="L49" s="245">
        <f t="shared" si="5"/>
        <v>30.728381939206994</v>
      </c>
      <c r="M49" s="245">
        <v>3008612.5130567853</v>
      </c>
      <c r="N49" s="244">
        <f t="shared" si="6"/>
        <v>20.966592106718128</v>
      </c>
      <c r="P49" s="1990">
        <f t="shared" si="8"/>
        <v>664418.31532850233</v>
      </c>
      <c r="Q49" s="1989">
        <f t="shared" si="7"/>
        <v>9.7002555166920601</v>
      </c>
    </row>
    <row r="50" spans="1:17">
      <c r="A50" s="4209"/>
      <c r="B50" s="2004" t="s">
        <v>359</v>
      </c>
      <c r="C50" s="245">
        <v>3382985.577445033</v>
      </c>
      <c r="D50" s="245">
        <f t="shared" ref="D50:D81" si="9">(C50-C38)/C38*100</f>
        <v>17.718069534147745</v>
      </c>
      <c r="E50" s="245">
        <v>1955171.9752524947</v>
      </c>
      <c r="F50" s="245">
        <f t="shared" ref="F50:F81" si="10">(E50-E38)/E38*100</f>
        <v>11.929140399044599</v>
      </c>
      <c r="G50" s="245">
        <v>427335.57886481297</v>
      </c>
      <c r="H50" s="245">
        <f t="shared" ref="H50:H81" si="11">(G50-G38)/G38*100</f>
        <v>4.4409882463795496</v>
      </c>
      <c r="I50" s="245">
        <v>1278671.1844793088</v>
      </c>
      <c r="J50" s="245">
        <f t="shared" ref="J50:J81" si="12">(I50-I38)/I38*100</f>
        <v>13.501189541585759</v>
      </c>
      <c r="K50" s="245">
        <v>1427813.6021925393</v>
      </c>
      <c r="L50" s="245">
        <f t="shared" ref="L50:L81" si="13">(K50-K38)/K38*100</f>
        <v>26.690554744870354</v>
      </c>
      <c r="M50" s="245">
        <v>3033520.1672635567</v>
      </c>
      <c r="N50" s="244">
        <f t="shared" ref="N50:N81" si="14">(M50-M38)/M38*100</f>
        <v>19.846379360832884</v>
      </c>
      <c r="P50" s="1990">
        <f t="shared" si="8"/>
        <v>676500.7907731859</v>
      </c>
      <c r="Q50" s="1989">
        <f t="shared" si="7"/>
        <v>9.0736793662775543</v>
      </c>
    </row>
    <row r="51" spans="1:17">
      <c r="A51" s="4209"/>
      <c r="B51" s="2004" t="s">
        <v>358</v>
      </c>
      <c r="C51" s="245">
        <v>3408507.863996963</v>
      </c>
      <c r="D51" s="245">
        <f t="shared" si="9"/>
        <v>17.52233400879653</v>
      </c>
      <c r="E51" s="245">
        <v>1952703.7061393068</v>
      </c>
      <c r="F51" s="245">
        <f t="shared" si="10"/>
        <v>11.413337750261444</v>
      </c>
      <c r="G51" s="245">
        <v>424071.76142749999</v>
      </c>
      <c r="H51" s="245">
        <f t="shared" si="11"/>
        <v>4.2028117491844217</v>
      </c>
      <c r="I51" s="245">
        <v>1273251.1517548484</v>
      </c>
      <c r="J51" s="245">
        <f t="shared" si="12"/>
        <v>12.402295768215494</v>
      </c>
      <c r="K51" s="245">
        <v>1455805.6257454057</v>
      </c>
      <c r="L51" s="245">
        <f t="shared" si="13"/>
        <v>26.852065113512207</v>
      </c>
      <c r="M51" s="245">
        <v>3062731.7619261239</v>
      </c>
      <c r="N51" s="244">
        <f t="shared" si="14"/>
        <v>19.82288580076888</v>
      </c>
      <c r="P51" s="1990">
        <f t="shared" si="8"/>
        <v>679452.55438445834</v>
      </c>
      <c r="Q51" s="1989">
        <f t="shared" si="7"/>
        <v>9.606193944538024</v>
      </c>
    </row>
    <row r="52" spans="1:17">
      <c r="A52" s="4209"/>
      <c r="B52" s="2006" t="s">
        <v>357</v>
      </c>
      <c r="C52" s="249">
        <v>3440493.9091508915</v>
      </c>
      <c r="D52" s="249">
        <f t="shared" si="9"/>
        <v>16.736987175427586</v>
      </c>
      <c r="E52" s="249">
        <v>1972207.1927667879</v>
      </c>
      <c r="F52" s="249">
        <f t="shared" si="10"/>
        <v>11.625714325864621</v>
      </c>
      <c r="G52" s="249">
        <v>418092.12706382107</v>
      </c>
      <c r="H52" s="249">
        <f t="shared" si="11"/>
        <v>3.367549103122927</v>
      </c>
      <c r="I52" s="249">
        <v>1283203.2551588542</v>
      </c>
      <c r="J52" s="249">
        <f t="shared" si="12"/>
        <v>12.029933369619879</v>
      </c>
      <c r="K52" s="249">
        <v>1468286.7163841035</v>
      </c>
      <c r="L52" s="249">
        <f t="shared" si="13"/>
        <v>24.387362495522076</v>
      </c>
      <c r="M52" s="249">
        <v>3105742.4131259751</v>
      </c>
      <c r="N52" s="248">
        <f t="shared" si="14"/>
        <v>18.986011304910232</v>
      </c>
      <c r="P52" s="1990">
        <f t="shared" si="8"/>
        <v>689003.93760793377</v>
      </c>
      <c r="Q52" s="1989">
        <f t="shared" si="7"/>
        <v>10.880618583834581</v>
      </c>
    </row>
    <row r="53" spans="1:17">
      <c r="A53" s="4215"/>
      <c r="B53" s="1995" t="s">
        <v>368</v>
      </c>
      <c r="C53" s="1992">
        <v>3582137.6497642044</v>
      </c>
      <c r="D53" s="1992">
        <f t="shared" si="9"/>
        <v>15.759452816377854</v>
      </c>
      <c r="E53" s="1992">
        <v>2093758.3599650555</v>
      </c>
      <c r="F53" s="1992">
        <f t="shared" si="10"/>
        <v>11.431754027717743</v>
      </c>
      <c r="G53" s="1992">
        <v>423204.34043245297</v>
      </c>
      <c r="H53" s="1992">
        <f t="shared" si="11"/>
        <v>1.7353754418965455</v>
      </c>
      <c r="I53" s="1992">
        <v>1367115.6025136779</v>
      </c>
      <c r="J53" s="1992">
        <f t="shared" si="12"/>
        <v>13.025366070839835</v>
      </c>
      <c r="K53" s="1992">
        <v>1488379.2897991484</v>
      </c>
      <c r="L53" s="1992">
        <f t="shared" si="13"/>
        <v>22.44931806590521</v>
      </c>
      <c r="M53" s="1992">
        <v>3235066.7569785174</v>
      </c>
      <c r="N53" s="1991">
        <f t="shared" si="14"/>
        <v>17.977582801361702</v>
      </c>
      <c r="P53" s="1990">
        <f t="shared" si="8"/>
        <v>726642.75745137758</v>
      </c>
      <c r="Q53" s="1989">
        <f t="shared" si="7"/>
        <v>8.5521717764138412</v>
      </c>
    </row>
    <row r="54" spans="1:17">
      <c r="A54" s="4208" t="s">
        <v>60</v>
      </c>
      <c r="B54" s="2010" t="s">
        <v>367</v>
      </c>
      <c r="C54" s="253">
        <v>3569086.4215881834</v>
      </c>
      <c r="D54" s="253">
        <f t="shared" si="9"/>
        <v>16.274056091846532</v>
      </c>
      <c r="E54" s="253">
        <v>2029579.6271554003</v>
      </c>
      <c r="F54" s="253">
        <f t="shared" si="10"/>
        <v>11.836729013556395</v>
      </c>
      <c r="G54" s="253">
        <v>427593.28049456148</v>
      </c>
      <c r="H54" s="253">
        <f t="shared" si="11"/>
        <v>3.814501943169462</v>
      </c>
      <c r="I54" s="253">
        <v>1357469.0176389497</v>
      </c>
      <c r="J54" s="253">
        <f t="shared" si="12"/>
        <v>13.191180313310232</v>
      </c>
      <c r="K54" s="253">
        <v>1539506.794432783</v>
      </c>
      <c r="L54" s="253">
        <f t="shared" si="13"/>
        <v>22.691716193353457</v>
      </c>
      <c r="M54" s="253">
        <v>3220859.9590161131</v>
      </c>
      <c r="N54" s="252">
        <f t="shared" si="14"/>
        <v>17.903932195802639</v>
      </c>
      <c r="P54" s="1990">
        <f t="shared" si="8"/>
        <v>672110.60951645067</v>
      </c>
      <c r="Q54" s="1989">
        <f t="shared" si="7"/>
        <v>9.1976447786327604</v>
      </c>
    </row>
    <row r="55" spans="1:17">
      <c r="A55" s="4209"/>
      <c r="B55" s="2003" t="s">
        <v>366</v>
      </c>
      <c r="C55" s="245">
        <v>3576095.5645430819</v>
      </c>
      <c r="D55" s="245">
        <f t="shared" si="9"/>
        <v>15.406877372761492</v>
      </c>
      <c r="E55" s="2001">
        <v>2008314.0255622896</v>
      </c>
      <c r="F55" s="245">
        <f t="shared" si="10"/>
        <v>9.7069758581952961</v>
      </c>
      <c r="G55" s="245">
        <v>413299.7913854575</v>
      </c>
      <c r="H55" s="245">
        <f t="shared" si="11"/>
        <v>3.1150638861388136</v>
      </c>
      <c r="I55" s="245">
        <v>1353629.0327015105</v>
      </c>
      <c r="J55" s="245">
        <f t="shared" si="12"/>
        <v>10.852762914444366</v>
      </c>
      <c r="K55" s="245">
        <v>1567781.5389807923</v>
      </c>
      <c r="L55" s="245">
        <f t="shared" si="13"/>
        <v>23.635403121288032</v>
      </c>
      <c r="M55" s="245">
        <v>3249236.0471998099</v>
      </c>
      <c r="N55" s="244">
        <f t="shared" si="14"/>
        <v>16.954940285646263</v>
      </c>
      <c r="P55" s="1990">
        <f t="shared" si="8"/>
        <v>654684.99286077917</v>
      </c>
      <c r="Q55" s="1989">
        <f t="shared" si="7"/>
        <v>7.4114859425362472</v>
      </c>
    </row>
    <row r="56" spans="1:17">
      <c r="A56" s="4209"/>
      <c r="B56" s="2003" t="s">
        <v>365</v>
      </c>
      <c r="C56" s="2001">
        <v>3696691.173671437</v>
      </c>
      <c r="D56" s="245">
        <f t="shared" si="9"/>
        <v>15.426325933672047</v>
      </c>
      <c r="E56" s="2001">
        <v>2105924.5512072947</v>
      </c>
      <c r="F56" s="245">
        <f t="shared" si="10"/>
        <v>10.357132552620262</v>
      </c>
      <c r="G56" s="245">
        <v>456003.40562454454</v>
      </c>
      <c r="H56" s="245">
        <f t="shared" si="11"/>
        <v>-1.3520052454683626</v>
      </c>
      <c r="I56" s="2001">
        <v>1390853.0082468153</v>
      </c>
      <c r="J56" s="245">
        <f t="shared" si="12"/>
        <v>12.809900896366436</v>
      </c>
      <c r="K56" s="2001">
        <v>1590766.6224641425</v>
      </c>
      <c r="L56" s="245">
        <f t="shared" si="13"/>
        <v>22.899862912314333</v>
      </c>
      <c r="M56" s="2001">
        <v>3331565.3882900197</v>
      </c>
      <c r="N56" s="244">
        <f t="shared" si="14"/>
        <v>18.608609882171102</v>
      </c>
      <c r="P56" s="1990">
        <f t="shared" si="8"/>
        <v>715071.54296047939</v>
      </c>
      <c r="Q56" s="1989">
        <f t="shared" si="7"/>
        <v>5.8794556429959162</v>
      </c>
    </row>
    <row r="57" spans="1:17">
      <c r="A57" s="4209"/>
      <c r="B57" s="2003" t="s">
        <v>364</v>
      </c>
      <c r="C57" s="2001">
        <v>3694279.9053084655</v>
      </c>
      <c r="D57" s="245">
        <f t="shared" si="9"/>
        <v>15.390903527152474</v>
      </c>
      <c r="E57" s="2001">
        <v>2071077.1993880731</v>
      </c>
      <c r="F57" s="245">
        <f t="shared" si="10"/>
        <v>9.4632759272311677</v>
      </c>
      <c r="G57" s="2001">
        <v>444412.01679606445</v>
      </c>
      <c r="H57" s="245">
        <f t="shared" si="11"/>
        <v>2.1031264060830792</v>
      </c>
      <c r="I57" s="2001">
        <v>1382218.7725000032</v>
      </c>
      <c r="J57" s="245">
        <f t="shared" si="12"/>
        <v>10.193520218508361</v>
      </c>
      <c r="K57" s="2001">
        <v>1623202.7059203924</v>
      </c>
      <c r="L57" s="245">
        <f t="shared" si="13"/>
        <v>23.955391867602575</v>
      </c>
      <c r="M57" s="2001">
        <v>3336382.1452492238</v>
      </c>
      <c r="N57" s="244">
        <f t="shared" si="14"/>
        <v>17.421710971360323</v>
      </c>
      <c r="P57" s="1990">
        <f t="shared" si="8"/>
        <v>688858.42688806984</v>
      </c>
      <c r="Q57" s="1989">
        <f t="shared" si="7"/>
        <v>8.0268258394190628</v>
      </c>
    </row>
    <row r="58" spans="1:17">
      <c r="A58" s="4209"/>
      <c r="B58" s="2003" t="s">
        <v>363</v>
      </c>
      <c r="C58" s="2001">
        <v>3711404.2160411784</v>
      </c>
      <c r="D58" s="245">
        <f t="shared" si="9"/>
        <v>14.0994208951392</v>
      </c>
      <c r="E58" s="2001">
        <v>2056537.6444481274</v>
      </c>
      <c r="F58" s="245">
        <f t="shared" si="10"/>
        <v>9.6713208596933367</v>
      </c>
      <c r="G58" s="2001">
        <v>431254.17144337995</v>
      </c>
      <c r="H58" s="245">
        <f t="shared" si="11"/>
        <v>2.9664444069749432</v>
      </c>
      <c r="I58" s="2001">
        <v>1368688.9906084335</v>
      </c>
      <c r="J58" s="245">
        <f t="shared" si="12"/>
        <v>12.390958374170378</v>
      </c>
      <c r="K58" s="2001">
        <v>1654866.5715930511</v>
      </c>
      <c r="L58" s="245">
        <f t="shared" si="13"/>
        <v>20.126937786975567</v>
      </c>
      <c r="M58" s="2001">
        <v>3365557.3964377404</v>
      </c>
      <c r="N58" s="244">
        <f t="shared" si="14"/>
        <v>15.609289023502065</v>
      </c>
      <c r="P58" s="1990">
        <f t="shared" si="8"/>
        <v>687848.65383969387</v>
      </c>
      <c r="Q58" s="1989">
        <f t="shared" si="7"/>
        <v>4.6332834853027327</v>
      </c>
    </row>
    <row r="59" spans="1:17">
      <c r="A59" s="4209"/>
      <c r="B59" s="2003" t="s">
        <v>362</v>
      </c>
      <c r="C59" s="2001">
        <v>3770560.2212886368</v>
      </c>
      <c r="D59" s="245">
        <f t="shared" si="9"/>
        <v>14.467306260301399</v>
      </c>
      <c r="E59" s="2001">
        <v>2083474.3373919942</v>
      </c>
      <c r="F59" s="245">
        <f t="shared" si="10"/>
        <v>10.547546709068801</v>
      </c>
      <c r="G59" s="2001">
        <v>424838.68137010094</v>
      </c>
      <c r="H59" s="245">
        <f t="shared" si="11"/>
        <v>3.658455249534367</v>
      </c>
      <c r="I59" s="2001">
        <v>1381540.4541739677</v>
      </c>
      <c r="J59" s="245">
        <f t="shared" si="12"/>
        <v>12.164449486368371</v>
      </c>
      <c r="K59" s="2001">
        <v>1687085.8838966426</v>
      </c>
      <c r="L59" s="245">
        <f t="shared" si="13"/>
        <v>19.709207540297221</v>
      </c>
      <c r="M59" s="2001">
        <v>3434978.5455636065</v>
      </c>
      <c r="N59" s="244">
        <f t="shared" si="14"/>
        <v>16.327658821296318</v>
      </c>
      <c r="P59" s="1990">
        <f t="shared" si="8"/>
        <v>701933.88321802649</v>
      </c>
      <c r="Q59" s="1989">
        <f t="shared" si="7"/>
        <v>7.4975822812531288</v>
      </c>
    </row>
    <row r="60" spans="1:17">
      <c r="A60" s="4209"/>
      <c r="B60" s="2003" t="s">
        <v>361</v>
      </c>
      <c r="C60" s="2001">
        <v>3783413.5355752483</v>
      </c>
      <c r="D60" s="2009">
        <f t="shared" si="9"/>
        <v>13.755574812799793</v>
      </c>
      <c r="E60" s="2001">
        <v>2065062.3611986963</v>
      </c>
      <c r="F60" s="2009">
        <f t="shared" si="10"/>
        <v>8.0220899775770604</v>
      </c>
      <c r="G60" s="2001">
        <v>431112.667132603</v>
      </c>
      <c r="H60" s="2009">
        <f t="shared" si="11"/>
        <v>3.3925771675673526</v>
      </c>
      <c r="I60" s="2001">
        <v>1367324.5756160431</v>
      </c>
      <c r="J60" s="2009">
        <f t="shared" si="12"/>
        <v>9.560831280049225</v>
      </c>
      <c r="K60" s="2001">
        <v>1718351.174376552</v>
      </c>
      <c r="L60" s="2009">
        <f t="shared" si="13"/>
        <v>21.505991139064005</v>
      </c>
      <c r="M60" s="2001">
        <v>3443194.2061225483</v>
      </c>
      <c r="N60" s="2008">
        <f t="shared" si="14"/>
        <v>15.566527919376011</v>
      </c>
      <c r="P60" s="1990">
        <f t="shared" si="8"/>
        <v>697737.78558265325</v>
      </c>
      <c r="Q60" s="1989">
        <f t="shared" si="7"/>
        <v>5.1286741244856815</v>
      </c>
    </row>
    <row r="61" spans="1:17">
      <c r="A61" s="4209"/>
      <c r="B61" s="2003" t="s">
        <v>360</v>
      </c>
      <c r="C61" s="2001">
        <v>3843290.2319305018</v>
      </c>
      <c r="D61" s="245">
        <f t="shared" si="9"/>
        <v>14.569168140659587</v>
      </c>
      <c r="E61" s="2001">
        <v>2101258.5077807195</v>
      </c>
      <c r="F61" s="245">
        <f t="shared" si="10"/>
        <v>8.7809817763476357</v>
      </c>
      <c r="G61" s="2001">
        <v>444491.46516348294</v>
      </c>
      <c r="H61" s="245">
        <f t="shared" si="11"/>
        <v>5.2639345432943738</v>
      </c>
      <c r="I61" s="2001">
        <v>1382750.1658924615</v>
      </c>
      <c r="J61" s="245">
        <f t="shared" si="12"/>
        <v>9.1165520947542884</v>
      </c>
      <c r="K61" s="2001">
        <v>1742031.7241497822</v>
      </c>
      <c r="L61" s="245">
        <f t="shared" si="13"/>
        <v>22.426757025568012</v>
      </c>
      <c r="M61" s="2001">
        <v>3494206.498708324</v>
      </c>
      <c r="N61" s="244">
        <f t="shared" si="14"/>
        <v>16.140130493513421</v>
      </c>
      <c r="P61" s="1990">
        <f t="shared" si="8"/>
        <v>718508.341888258</v>
      </c>
      <c r="Q61" s="1989">
        <f t="shared" si="7"/>
        <v>8.1409595900456821</v>
      </c>
    </row>
    <row r="62" spans="1:17">
      <c r="A62" s="4209"/>
      <c r="B62" s="2003" t="s">
        <v>359</v>
      </c>
      <c r="C62" s="2001">
        <v>3901018.747980875</v>
      </c>
      <c r="D62" s="245">
        <f t="shared" si="9"/>
        <v>15.312899173725755</v>
      </c>
      <c r="E62" s="2001">
        <v>2153950.0905375429</v>
      </c>
      <c r="F62" s="245">
        <f t="shared" si="10"/>
        <v>10.166784190908713</v>
      </c>
      <c r="G62" s="2001">
        <v>451079.43179496296</v>
      </c>
      <c r="H62" s="245">
        <f t="shared" si="11"/>
        <v>5.5562546402581026</v>
      </c>
      <c r="I62" s="2001">
        <v>1417849.3340406045</v>
      </c>
      <c r="J62" s="245">
        <f t="shared" si="12"/>
        <v>10.884592634186159</v>
      </c>
      <c r="K62" s="2001">
        <v>1747068.657443332</v>
      </c>
      <c r="L62" s="245">
        <f t="shared" si="13"/>
        <v>22.359715214965544</v>
      </c>
      <c r="M62" s="2001">
        <v>3547615.3449821468</v>
      </c>
      <c r="N62" s="244">
        <f t="shared" si="14"/>
        <v>16.947148836077762</v>
      </c>
      <c r="P62" s="1990">
        <f t="shared" si="8"/>
        <v>736100.75649693841</v>
      </c>
      <c r="Q62" s="1989">
        <f t="shared" si="7"/>
        <v>8.8100363719655892</v>
      </c>
    </row>
    <row r="63" spans="1:17">
      <c r="A63" s="4209"/>
      <c r="B63" s="2003" t="s">
        <v>358</v>
      </c>
      <c r="C63" s="2001">
        <v>3958186.0975636463</v>
      </c>
      <c r="D63" s="245">
        <f t="shared" si="9"/>
        <v>16.126652937279921</v>
      </c>
      <c r="E63" s="2001">
        <v>2211768.208468054</v>
      </c>
      <c r="F63" s="245">
        <f t="shared" si="10"/>
        <v>13.266964236010182</v>
      </c>
      <c r="G63" s="2001">
        <v>465533.77838749299</v>
      </c>
      <c r="H63" s="245">
        <f t="shared" si="11"/>
        <v>9.7771228200681328</v>
      </c>
      <c r="I63" s="2001">
        <v>1455997.8988156079</v>
      </c>
      <c r="J63" s="245">
        <f t="shared" si="12"/>
        <v>14.35276510913736</v>
      </c>
      <c r="K63" s="2001">
        <v>1746417.8890955923</v>
      </c>
      <c r="L63" s="245">
        <f t="shared" si="13"/>
        <v>19.96229841476169</v>
      </c>
      <c r="M63" s="2001">
        <v>3592517.8415158624</v>
      </c>
      <c r="N63" s="244">
        <f t="shared" si="14"/>
        <v>17.297828238688489</v>
      </c>
      <c r="P63" s="1990">
        <f t="shared" si="8"/>
        <v>755770.30965244607</v>
      </c>
      <c r="Q63" s="1989">
        <f t="shared" si="7"/>
        <v>11.232242012413488</v>
      </c>
    </row>
    <row r="64" spans="1:17">
      <c r="A64" s="4209"/>
      <c r="B64" s="2003" t="s">
        <v>357</v>
      </c>
      <c r="C64" s="2001">
        <v>4044083.6906115832</v>
      </c>
      <c r="D64" s="249">
        <f t="shared" si="9"/>
        <v>17.543695684369247</v>
      </c>
      <c r="E64" s="2001">
        <v>2281568.2941955104</v>
      </c>
      <c r="F64" s="249">
        <f t="shared" si="10"/>
        <v>15.686034538527526</v>
      </c>
      <c r="G64" s="2001">
        <v>482686.63081452285</v>
      </c>
      <c r="H64" s="249">
        <f t="shared" si="11"/>
        <v>15.449825425878336</v>
      </c>
      <c r="I64" s="2001">
        <v>1498684.9047761532</v>
      </c>
      <c r="J64" s="249">
        <f t="shared" si="12"/>
        <v>16.792479971586687</v>
      </c>
      <c r="K64" s="2001">
        <v>1762515.3964160725</v>
      </c>
      <c r="L64" s="249">
        <f t="shared" si="13"/>
        <v>20.038911797591911</v>
      </c>
      <c r="M64" s="2001">
        <v>3666616.9250125135</v>
      </c>
      <c r="N64" s="248">
        <f t="shared" si="14"/>
        <v>18.059273348494155</v>
      </c>
      <c r="P64" s="1990">
        <f t="shared" si="8"/>
        <v>782883.38941935729</v>
      </c>
      <c r="Q64" s="1989">
        <f t="shared" si="7"/>
        <v>13.625386835574815</v>
      </c>
    </row>
    <row r="65" spans="1:17">
      <c r="A65" s="4215"/>
      <c r="B65" s="1995" t="s">
        <v>368</v>
      </c>
      <c r="C65" s="1992">
        <v>4230969.78441469</v>
      </c>
      <c r="D65" s="1992">
        <f t="shared" si="9"/>
        <v>18.112987218489362</v>
      </c>
      <c r="E65" s="1992">
        <v>2368304.5445506191</v>
      </c>
      <c r="F65" s="1992">
        <f t="shared" si="10"/>
        <v>13.11260123590125</v>
      </c>
      <c r="G65" s="1992">
        <v>490396.40995969303</v>
      </c>
      <c r="H65" s="1992">
        <f t="shared" si="11"/>
        <v>15.876980245188316</v>
      </c>
      <c r="I65" s="1992">
        <v>1512043.699055169</v>
      </c>
      <c r="J65" s="1992">
        <f t="shared" si="12"/>
        <v>10.601012546050663</v>
      </c>
      <c r="K65" s="1992">
        <v>1862665.2398640709</v>
      </c>
      <c r="L65" s="1992">
        <f t="shared" si="13"/>
        <v>25.147215674804979</v>
      </c>
      <c r="M65" s="1992">
        <v>3839727.4096063534</v>
      </c>
      <c r="N65" s="1991">
        <f t="shared" si="14"/>
        <v>18.690824581084563</v>
      </c>
      <c r="O65" s="1990"/>
      <c r="P65" s="1990">
        <f t="shared" si="8"/>
        <v>856260.84549545008</v>
      </c>
      <c r="Q65" s="1989">
        <f t="shared" si="7"/>
        <v>17.837938480071582</v>
      </c>
    </row>
    <row r="66" spans="1:17">
      <c r="A66" s="4208" t="s">
        <v>61</v>
      </c>
      <c r="B66" s="2010" t="s">
        <v>367</v>
      </c>
      <c r="C66" s="2001">
        <v>4244536.666591268</v>
      </c>
      <c r="D66" s="253">
        <f t="shared" si="9"/>
        <v>18.925017923845079</v>
      </c>
      <c r="E66" s="2001">
        <v>2307823.8352119247</v>
      </c>
      <c r="F66" s="253">
        <f t="shared" si="10"/>
        <v>13.709450190259515</v>
      </c>
      <c r="G66" s="2001">
        <v>504610.27024638304</v>
      </c>
      <c r="H66" s="253">
        <f t="shared" si="11"/>
        <v>18.01173995595591</v>
      </c>
      <c r="I66" s="2001">
        <v>1523597.493023633</v>
      </c>
      <c r="J66" s="253">
        <f t="shared" si="12"/>
        <v>12.238104385883602</v>
      </c>
      <c r="K66" s="2001">
        <v>1936712.8313793433</v>
      </c>
      <c r="L66" s="253">
        <f t="shared" si="13"/>
        <v>25.800862872638842</v>
      </c>
      <c r="M66" s="2001">
        <v>3834316.3332879986</v>
      </c>
      <c r="N66" s="252">
        <f t="shared" si="14"/>
        <v>19.046353522904489</v>
      </c>
      <c r="P66" s="1990">
        <f t="shared" si="8"/>
        <v>784226.34218829172</v>
      </c>
      <c r="Q66" s="1989">
        <f t="shared" si="7"/>
        <v>16.681143116086592</v>
      </c>
    </row>
    <row r="67" spans="1:17">
      <c r="A67" s="4209"/>
      <c r="B67" s="2004" t="s">
        <v>366</v>
      </c>
      <c r="C67" s="1988">
        <v>4270506.0708539058</v>
      </c>
      <c r="D67" s="245">
        <f t="shared" si="9"/>
        <v>19.418119392442712</v>
      </c>
      <c r="E67" s="2001">
        <v>2306906.8989596311</v>
      </c>
      <c r="F67" s="245">
        <f t="shared" si="10"/>
        <v>14.867837877781149</v>
      </c>
      <c r="G67" s="2001">
        <v>500650.95316330303</v>
      </c>
      <c r="H67" s="245">
        <f t="shared" si="11"/>
        <v>21.135060698924683</v>
      </c>
      <c r="I67" s="2001">
        <v>1530203.2272486412</v>
      </c>
      <c r="J67" s="245">
        <f t="shared" si="12"/>
        <v>13.044504090957037</v>
      </c>
      <c r="K67" s="2001">
        <v>1963599.1718942747</v>
      </c>
      <c r="L67" s="245">
        <f t="shared" si="13"/>
        <v>25.24698901422207</v>
      </c>
      <c r="M67" s="2001">
        <v>3857725.2179286703</v>
      </c>
      <c r="N67" s="244">
        <f t="shared" si="14"/>
        <v>18.72714576256336</v>
      </c>
      <c r="P67" s="1990">
        <f t="shared" si="8"/>
        <v>776703.6717109899</v>
      </c>
      <c r="Q67" s="1989">
        <f t="shared" ref="Q67:Q98" si="15">(P67-P55)/P55*100</f>
        <v>18.637769336520961</v>
      </c>
    </row>
    <row r="68" spans="1:17">
      <c r="A68" s="4209"/>
      <c r="B68" s="2004" t="s">
        <v>365</v>
      </c>
      <c r="C68" s="1988">
        <v>4467986.6612575967</v>
      </c>
      <c r="D68" s="245">
        <f t="shared" si="9"/>
        <v>20.864482623798228</v>
      </c>
      <c r="E68" s="2001">
        <v>2473912.774465262</v>
      </c>
      <c r="F68" s="245">
        <f t="shared" si="10"/>
        <v>17.473950956457827</v>
      </c>
      <c r="G68" s="2001">
        <v>531481.65598235303</v>
      </c>
      <c r="H68" s="245">
        <f t="shared" si="11"/>
        <v>16.55212426636005</v>
      </c>
      <c r="I68" s="2001">
        <v>1608262.2393903043</v>
      </c>
      <c r="J68" s="245">
        <f t="shared" si="12"/>
        <v>15.631359306439983</v>
      </c>
      <c r="K68" s="2001">
        <v>1994073.8867923345</v>
      </c>
      <c r="L68" s="245">
        <f t="shared" si="13"/>
        <v>25.353012731902663</v>
      </c>
      <c r="M68" s="2001">
        <v>4027371.4719348815</v>
      </c>
      <c r="N68" s="244">
        <f t="shared" si="14"/>
        <v>20.885259706758919</v>
      </c>
      <c r="P68" s="1990">
        <f t="shared" si="8"/>
        <v>865650.53507495765</v>
      </c>
      <c r="Q68" s="1989">
        <f t="shared" si="15"/>
        <v>21.057891842690832</v>
      </c>
    </row>
    <row r="69" spans="1:17">
      <c r="A69" s="4209"/>
      <c r="B69" s="2004" t="s">
        <v>364</v>
      </c>
      <c r="C69" s="1988">
        <v>4502807.7514766036</v>
      </c>
      <c r="D69" s="245">
        <f t="shared" si="9"/>
        <v>21.885938989255539</v>
      </c>
      <c r="E69" s="2001">
        <v>2483437.0530953705</v>
      </c>
      <c r="F69" s="245">
        <f t="shared" si="10"/>
        <v>19.910404780137341</v>
      </c>
      <c r="G69" s="2001">
        <v>564206.61019686295</v>
      </c>
      <c r="H69" s="245">
        <f t="shared" si="11"/>
        <v>26.955750266260431</v>
      </c>
      <c r="I69" s="2001">
        <v>1625375.4494644001</v>
      </c>
      <c r="J69" s="245">
        <f t="shared" si="12"/>
        <v>17.591764907417815</v>
      </c>
      <c r="K69" s="2001">
        <v>2019370.6983812333</v>
      </c>
      <c r="L69" s="245">
        <f t="shared" si="13"/>
        <v>24.406563087646202</v>
      </c>
      <c r="M69" s="2001">
        <v>4030752.0315857534</v>
      </c>
      <c r="N69" s="244">
        <f t="shared" si="14"/>
        <v>20.812060972249956</v>
      </c>
      <c r="P69" s="1990">
        <f t="shared" si="8"/>
        <v>858061.60363097047</v>
      </c>
      <c r="Q69" s="1989">
        <f t="shared" si="15"/>
        <v>24.562837607616846</v>
      </c>
    </row>
    <row r="70" spans="1:17">
      <c r="A70" s="4209"/>
      <c r="B70" s="2004" t="s">
        <v>363</v>
      </c>
      <c r="C70" s="1988">
        <v>4545662.7174436245</v>
      </c>
      <c r="D70" s="245">
        <f t="shared" si="9"/>
        <v>22.478244158819212</v>
      </c>
      <c r="E70" s="2001">
        <v>2495421.5233453512</v>
      </c>
      <c r="F70" s="245">
        <f t="shared" si="10"/>
        <v>21.340911511250187</v>
      </c>
      <c r="G70" s="2001">
        <v>533920.43668430299</v>
      </c>
      <c r="H70" s="245">
        <f t="shared" si="11"/>
        <v>23.806439923190922</v>
      </c>
      <c r="I70" s="2001">
        <v>1644863.3816856237</v>
      </c>
      <c r="J70" s="245">
        <f t="shared" si="12"/>
        <v>20.178023858759929</v>
      </c>
      <c r="K70" s="2001">
        <v>2050241.1940982733</v>
      </c>
      <c r="L70" s="245">
        <f t="shared" si="13"/>
        <v>23.891631463956418</v>
      </c>
      <c r="M70" s="2001">
        <v>4091066.0207114657</v>
      </c>
      <c r="N70" s="244">
        <f t="shared" si="14"/>
        <v>21.556863806323339</v>
      </c>
      <c r="P70" s="1990">
        <f t="shared" ref="P70:P101" si="16">E70-I70</f>
        <v>850558.14165972755</v>
      </c>
      <c r="Q70" s="1989">
        <f t="shared" si="15"/>
        <v>23.654838446184389</v>
      </c>
    </row>
    <row r="71" spans="1:17">
      <c r="A71" s="4209"/>
      <c r="B71" s="2004" t="s">
        <v>362</v>
      </c>
      <c r="C71" s="1988">
        <v>4637223.8778025238</v>
      </c>
      <c r="D71" s="245">
        <f t="shared" si="9"/>
        <v>22.985010334026537</v>
      </c>
      <c r="E71" s="2001">
        <v>2569060.2601793818</v>
      </c>
      <c r="F71" s="245">
        <f t="shared" si="10"/>
        <v>23.306546861298216</v>
      </c>
      <c r="G71" s="2001">
        <v>523526.20181629917</v>
      </c>
      <c r="H71" s="245">
        <f t="shared" si="11"/>
        <v>23.22941030885697</v>
      </c>
      <c r="I71" s="2001">
        <v>1701247.3730293619</v>
      </c>
      <c r="J71" s="245">
        <f t="shared" si="12"/>
        <v>23.141336027438236</v>
      </c>
      <c r="K71" s="2001">
        <v>2068163.6176231422</v>
      </c>
      <c r="L71" s="245">
        <f t="shared" si="13"/>
        <v>22.587927346432942</v>
      </c>
      <c r="M71" s="2001">
        <v>4191939.1324938848</v>
      </c>
      <c r="N71" s="244">
        <f t="shared" si="14"/>
        <v>22.036835947866951</v>
      </c>
      <c r="P71" s="1990">
        <f t="shared" si="16"/>
        <v>867812.88715001987</v>
      </c>
      <c r="Q71" s="1989">
        <f t="shared" si="15"/>
        <v>23.631713455905359</v>
      </c>
    </row>
    <row r="72" spans="1:17">
      <c r="A72" s="4209"/>
      <c r="B72" s="2004" t="s">
        <v>361</v>
      </c>
      <c r="C72" s="1988">
        <v>4666806.7977286996</v>
      </c>
      <c r="D72" s="2009">
        <f t="shared" si="9"/>
        <v>23.349106669068785</v>
      </c>
      <c r="E72" s="2001">
        <v>2598663.3902889108</v>
      </c>
      <c r="F72" s="2009">
        <f t="shared" si="10"/>
        <v>25.839463210228569</v>
      </c>
      <c r="G72" s="2001">
        <v>526677.8805079317</v>
      </c>
      <c r="H72" s="2009">
        <f t="shared" si="11"/>
        <v>22.167108661164541</v>
      </c>
      <c r="I72" s="2001">
        <v>1732956.8094796578</v>
      </c>
      <c r="J72" s="2009">
        <f t="shared" si="12"/>
        <v>26.740705197877428</v>
      </c>
      <c r="K72" s="2001">
        <v>2068143.4074397886</v>
      </c>
      <c r="L72" s="2009">
        <f t="shared" si="13"/>
        <v>20.356271656179207</v>
      </c>
      <c r="M72" s="2001">
        <v>4215354.7380089052</v>
      </c>
      <c r="N72" s="2008">
        <f t="shared" si="14"/>
        <v>22.425703740826826</v>
      </c>
      <c r="P72" s="1990">
        <f t="shared" si="16"/>
        <v>865706.58080925304</v>
      </c>
      <c r="Q72" s="1989">
        <f t="shared" si="15"/>
        <v>24.073340830514962</v>
      </c>
    </row>
    <row r="73" spans="1:17">
      <c r="A73" s="4209"/>
      <c r="B73" s="2004" t="s">
        <v>360</v>
      </c>
      <c r="C73" s="1988">
        <v>4712684.6862551309</v>
      </c>
      <c r="D73" s="245">
        <f t="shared" si="9"/>
        <v>22.62109811800314</v>
      </c>
      <c r="E73" s="2001">
        <v>2640293.1965870988</v>
      </c>
      <c r="F73" s="245">
        <f t="shared" si="10"/>
        <v>25.652944976089113</v>
      </c>
      <c r="G73" s="2001">
        <v>531364.75621461589</v>
      </c>
      <c r="H73" s="245">
        <f t="shared" si="11"/>
        <v>19.544422752680113</v>
      </c>
      <c r="I73" s="2001">
        <v>1761037.6329019053</v>
      </c>
      <c r="J73" s="245">
        <f t="shared" si="12"/>
        <v>27.357615015384042</v>
      </c>
      <c r="K73" s="2001">
        <v>2072391.4896680322</v>
      </c>
      <c r="L73" s="245">
        <f t="shared" si="13"/>
        <v>18.964049904400316</v>
      </c>
      <c r="M73" s="2001">
        <v>4260472.516553618</v>
      </c>
      <c r="N73" s="244">
        <f t="shared" si="14"/>
        <v>21.929614581409357</v>
      </c>
      <c r="P73" s="1990">
        <f t="shared" si="16"/>
        <v>879255.56368519343</v>
      </c>
      <c r="Q73" s="1989">
        <f t="shared" si="15"/>
        <v>22.37235289078032</v>
      </c>
    </row>
    <row r="74" spans="1:17">
      <c r="A74" s="4209"/>
      <c r="B74" s="2004" t="s">
        <v>359</v>
      </c>
      <c r="C74" s="1988">
        <v>4833170.8335730843</v>
      </c>
      <c r="D74" s="245">
        <f t="shared" si="9"/>
        <v>23.895093713012304</v>
      </c>
      <c r="E74" s="2001">
        <v>2728464.72134426</v>
      </c>
      <c r="F74" s="245">
        <f t="shared" si="10"/>
        <v>26.672606451310131</v>
      </c>
      <c r="G74" s="2001">
        <v>544804.11801096448</v>
      </c>
      <c r="H74" s="245">
        <f t="shared" si="11"/>
        <v>20.777867401988711</v>
      </c>
      <c r="I74" s="2001">
        <v>1818039.5532741232</v>
      </c>
      <c r="J74" s="245">
        <f t="shared" si="12"/>
        <v>28.225158317284084</v>
      </c>
      <c r="K74" s="2001">
        <v>2104706.1122288243</v>
      </c>
      <c r="L74" s="245">
        <f t="shared" si="13"/>
        <v>20.470715518923022</v>
      </c>
      <c r="M74" s="2001">
        <v>4364357.8110821443</v>
      </c>
      <c r="N74" s="244">
        <f t="shared" si="14"/>
        <v>23.02229488479416</v>
      </c>
      <c r="P74" s="1990">
        <f t="shared" si="16"/>
        <v>910425.1680701368</v>
      </c>
      <c r="Q74" s="1989">
        <f t="shared" si="15"/>
        <v>23.682139983498772</v>
      </c>
    </row>
    <row r="75" spans="1:17">
      <c r="A75" s="4209"/>
      <c r="B75" s="2004" t="s">
        <v>358</v>
      </c>
      <c r="C75" s="1988">
        <v>4882812.1854642387</v>
      </c>
      <c r="D75" s="245">
        <f t="shared" si="9"/>
        <v>23.359843754433903</v>
      </c>
      <c r="E75" s="2001">
        <v>2713565.4316595253</v>
      </c>
      <c r="F75" s="245">
        <f t="shared" si="10"/>
        <v>22.687604481802058</v>
      </c>
      <c r="G75" s="2001">
        <v>572553.95435293321</v>
      </c>
      <c r="H75" s="245">
        <f t="shared" si="11"/>
        <v>22.988702632091417</v>
      </c>
      <c r="I75" s="2001">
        <v>1788402.6720226901</v>
      </c>
      <c r="J75" s="245">
        <f t="shared" si="12"/>
        <v>22.83003110632778</v>
      </c>
      <c r="K75" s="2001">
        <v>2169246.7538047135</v>
      </c>
      <c r="L75" s="245">
        <f t="shared" si="13"/>
        <v>24.211207829993612</v>
      </c>
      <c r="M75" s="2001">
        <v>4390294.1364244018</v>
      </c>
      <c r="N75" s="244">
        <f t="shared" si="14"/>
        <v>22.206606344143243</v>
      </c>
      <c r="P75" s="1990">
        <f t="shared" si="16"/>
        <v>925162.7596368352</v>
      </c>
      <c r="Q75" s="1989">
        <f t="shared" si="15"/>
        <v>22.413218384073215</v>
      </c>
    </row>
    <row r="76" spans="1:17">
      <c r="A76" s="4209"/>
      <c r="B76" s="2004" t="s">
        <v>357</v>
      </c>
      <c r="C76" s="1988">
        <v>4910437.2441975623</v>
      </c>
      <c r="D76" s="249">
        <f t="shared" si="9"/>
        <v>21.422740473873855</v>
      </c>
      <c r="E76" s="2001">
        <v>2765753.9002425619</v>
      </c>
      <c r="F76" s="249">
        <f t="shared" si="10"/>
        <v>21.221613540074948</v>
      </c>
      <c r="G76" s="2001">
        <v>562162.30750370468</v>
      </c>
      <c r="H76" s="249">
        <f t="shared" si="11"/>
        <v>16.465274075453138</v>
      </c>
      <c r="I76" s="2001">
        <v>1829929.7765018835</v>
      </c>
      <c r="J76" s="249">
        <f t="shared" si="12"/>
        <v>22.102369261883361</v>
      </c>
      <c r="K76" s="2001">
        <v>2144683.3439550004</v>
      </c>
      <c r="L76" s="249">
        <f t="shared" si="13"/>
        <v>21.683098389723824</v>
      </c>
      <c r="M76" s="2001">
        <v>4427941.6128557762</v>
      </c>
      <c r="N76" s="248">
        <f t="shared" si="14"/>
        <v>20.763682255698541</v>
      </c>
      <c r="P76" s="1990">
        <f t="shared" si="16"/>
        <v>935824.12374067842</v>
      </c>
      <c r="Q76" s="1989">
        <f t="shared" si="15"/>
        <v>19.535570225184237</v>
      </c>
    </row>
    <row r="77" spans="1:17">
      <c r="A77" s="4209"/>
      <c r="B77" s="1995" t="s">
        <v>368</v>
      </c>
      <c r="C77" s="1992">
        <v>5190928.7691291096</v>
      </c>
      <c r="D77" s="1992">
        <f t="shared" si="9"/>
        <v>22.688864105117208</v>
      </c>
      <c r="E77" s="1992">
        <v>2982791.0698224539</v>
      </c>
      <c r="F77" s="1992">
        <f t="shared" si="10"/>
        <v>25.94626297896297</v>
      </c>
      <c r="G77" s="1992">
        <v>571971.76198110427</v>
      </c>
      <c r="H77" s="1992">
        <f t="shared" si="11"/>
        <v>16.634573656058397</v>
      </c>
      <c r="I77" s="1992">
        <v>1931122.6709325863</v>
      </c>
      <c r="J77" s="1992">
        <f t="shared" si="12"/>
        <v>27.716062183869898</v>
      </c>
      <c r="K77" s="1992">
        <v>2208137.6915608132</v>
      </c>
      <c r="L77" s="1992">
        <f t="shared" si="13"/>
        <v>18.547210969693804</v>
      </c>
      <c r="M77" s="1992">
        <v>4662729.3025787203</v>
      </c>
      <c r="N77" s="1991">
        <f t="shared" si="14"/>
        <v>21.433862490169336</v>
      </c>
      <c r="P77" s="1990">
        <f t="shared" si="16"/>
        <v>1051668.3988898676</v>
      </c>
      <c r="Q77" s="1989">
        <f t="shared" si="15"/>
        <v>22.821031047069624</v>
      </c>
    </row>
    <row r="78" spans="1:17">
      <c r="A78" s="4208" t="s">
        <v>150</v>
      </c>
      <c r="B78" s="2004" t="s">
        <v>367</v>
      </c>
      <c r="C78" s="1988">
        <v>5110613.5204171035</v>
      </c>
      <c r="D78" s="253">
        <f t="shared" si="9"/>
        <v>20.404508709813328</v>
      </c>
      <c r="E78" s="2001">
        <v>2824356.2678201692</v>
      </c>
      <c r="F78" s="253">
        <f t="shared" si="10"/>
        <v>22.381796423417729</v>
      </c>
      <c r="G78" s="2001">
        <v>566797.7036534131</v>
      </c>
      <c r="H78" s="253">
        <f t="shared" si="11"/>
        <v>12.323854085781129</v>
      </c>
      <c r="I78" s="2001">
        <v>1905430.9790847385</v>
      </c>
      <c r="J78" s="253">
        <f t="shared" si="12"/>
        <v>25.061309683789478</v>
      </c>
      <c r="K78" s="2001">
        <v>2286257.2482262384</v>
      </c>
      <c r="L78" s="253">
        <f t="shared" si="13"/>
        <v>18.048334847760916</v>
      </c>
      <c r="M78" s="2001">
        <v>4586716.1677089753</v>
      </c>
      <c r="N78" s="252">
        <f t="shared" si="14"/>
        <v>19.622789801898783</v>
      </c>
      <c r="P78" s="1990">
        <f t="shared" si="16"/>
        <v>918925.28873543069</v>
      </c>
      <c r="Q78" s="1989">
        <f t="shared" si="15"/>
        <v>17.176029329909699</v>
      </c>
    </row>
    <row r="79" spans="1:17">
      <c r="A79" s="4209"/>
      <c r="B79" s="2004" t="s">
        <v>366</v>
      </c>
      <c r="C79" s="1988">
        <v>5200983.7643338256</v>
      </c>
      <c r="D79" s="245">
        <f t="shared" si="9"/>
        <v>21.788464365626503</v>
      </c>
      <c r="E79" s="2001">
        <v>2872724.5803821627</v>
      </c>
      <c r="F79" s="245">
        <f t="shared" si="10"/>
        <v>24.527113845717142</v>
      </c>
      <c r="G79" s="2001">
        <v>549133.2057794031</v>
      </c>
      <c r="H79" s="245">
        <f t="shared" si="11"/>
        <v>9.6838430666656627</v>
      </c>
      <c r="I79" s="2001">
        <v>1958240.2841679989</v>
      </c>
      <c r="J79" s="245">
        <f t="shared" si="12"/>
        <v>27.972562682996248</v>
      </c>
      <c r="K79" s="2001">
        <v>2328259.1717278361</v>
      </c>
      <c r="L79" s="245">
        <f t="shared" si="13"/>
        <v>18.570999878848784</v>
      </c>
      <c r="M79" s="2001">
        <v>4693941.4922465663</v>
      </c>
      <c r="N79" s="244">
        <f t="shared" si="14"/>
        <v>21.676408429288955</v>
      </c>
      <c r="P79" s="1990">
        <f t="shared" si="16"/>
        <v>914484.29621416377</v>
      </c>
      <c r="Q79" s="1989">
        <f t="shared" si="15"/>
        <v>17.739149372071182</v>
      </c>
    </row>
    <row r="80" spans="1:17">
      <c r="A80" s="4209"/>
      <c r="B80" s="2004" t="s">
        <v>365</v>
      </c>
      <c r="C80" s="1988">
        <v>5301668.0009044409</v>
      </c>
      <c r="D80" s="245">
        <f t="shared" si="9"/>
        <v>18.658993476318688</v>
      </c>
      <c r="E80" s="2001">
        <v>2908612.3460359378</v>
      </c>
      <c r="F80" s="245">
        <f t="shared" si="10"/>
        <v>17.571337844141915</v>
      </c>
      <c r="G80" s="2001">
        <v>625423.8565481829</v>
      </c>
      <c r="H80" s="245">
        <f t="shared" si="11"/>
        <v>17.67553019157242</v>
      </c>
      <c r="I80" s="2001">
        <v>1921830.1208561871</v>
      </c>
      <c r="J80" s="245">
        <f t="shared" si="12"/>
        <v>19.497310437678188</v>
      </c>
      <c r="K80" s="2001">
        <v>2393055.6605849951</v>
      </c>
      <c r="L80" s="245">
        <f t="shared" si="13"/>
        <v>20.008374636230872</v>
      </c>
      <c r="M80" s="2001">
        <v>4718830.039238208</v>
      </c>
      <c r="N80" s="244">
        <f t="shared" si="14"/>
        <v>17.168979125015429</v>
      </c>
      <c r="P80" s="1990">
        <f t="shared" si="16"/>
        <v>986782.22517975071</v>
      </c>
      <c r="Q80" s="1989">
        <f t="shared" si="15"/>
        <v>13.993139863802446</v>
      </c>
    </row>
    <row r="81" spans="1:17">
      <c r="A81" s="4209"/>
      <c r="B81" s="2004" t="s">
        <v>364</v>
      </c>
      <c r="C81" s="1988">
        <v>5260446.5546317045</v>
      </c>
      <c r="D81" s="245">
        <f t="shared" si="9"/>
        <v>16.825919403435531</v>
      </c>
      <c r="E81" s="2001">
        <v>2769846.4403447649</v>
      </c>
      <c r="F81" s="245">
        <f t="shared" si="10"/>
        <v>11.532782233896848</v>
      </c>
      <c r="G81" s="2001">
        <v>580189.89876534312</v>
      </c>
      <c r="H81" s="245">
        <f t="shared" si="11"/>
        <v>2.8328786440313567</v>
      </c>
      <c r="I81" s="2001">
        <v>1861718.7507037693</v>
      </c>
      <c r="J81" s="245">
        <f t="shared" si="12"/>
        <v>14.540843552008242</v>
      </c>
      <c r="K81" s="2001">
        <v>2490600.1174501767</v>
      </c>
      <c r="L81" s="245">
        <f t="shared" si="13"/>
        <v>23.335458885616696</v>
      </c>
      <c r="M81" s="2001">
        <v>4725147.3083209731</v>
      </c>
      <c r="N81" s="244">
        <f t="shared" si="14"/>
        <v>17.227437244807017</v>
      </c>
      <c r="P81" s="1990">
        <f t="shared" si="16"/>
        <v>908127.68964099558</v>
      </c>
      <c r="Q81" s="1989">
        <f t="shared" si="15"/>
        <v>5.8347892270398356</v>
      </c>
    </row>
    <row r="82" spans="1:17">
      <c r="A82" s="4209"/>
      <c r="B82" s="2004" t="s">
        <v>363</v>
      </c>
      <c r="C82" s="1988">
        <v>5249846.4710338535</v>
      </c>
      <c r="D82" s="245">
        <f t="shared" ref="D82:D113" si="17">(C82-C70)/C70*100</f>
        <v>15.491333109427124</v>
      </c>
      <c r="E82" s="2001">
        <v>2664747.4660588233</v>
      </c>
      <c r="F82" s="245">
        <f t="shared" ref="F82:F113" si="18">(E82-E70)/E70*100</f>
        <v>6.7854645449428697</v>
      </c>
      <c r="G82" s="2001">
        <v>557331.456572633</v>
      </c>
      <c r="H82" s="245">
        <f t="shared" ref="H82:H113" si="19">(G82-G70)/G70*100</f>
        <v>4.3847394255433807</v>
      </c>
      <c r="I82" s="2001">
        <v>1774010.0736450409</v>
      </c>
      <c r="J82" s="245">
        <f t="shared" ref="J82:J113" si="20">(I82-I70)/I70*100</f>
        <v>7.8515148064801714</v>
      </c>
      <c r="K82" s="2001">
        <v>2585099.0240834788</v>
      </c>
      <c r="L82" s="245">
        <f t="shared" ref="L82:L113" si="21">(K82-K70)/K70*100</f>
        <v>26.087556504318705</v>
      </c>
      <c r="M82" s="2001">
        <v>4741164.4908012999</v>
      </c>
      <c r="N82" s="244">
        <f t="shared" ref="N82:N113" si="22">(M82-M70)/M70*100</f>
        <v>15.890686358974412</v>
      </c>
      <c r="P82" s="1990">
        <f t="shared" si="16"/>
        <v>890737.39241378242</v>
      </c>
      <c r="Q82" s="1989">
        <f t="shared" si="15"/>
        <v>4.7238688087391081</v>
      </c>
    </row>
    <row r="83" spans="1:17">
      <c r="A83" s="4209"/>
      <c r="B83" s="2004" t="s">
        <v>362</v>
      </c>
      <c r="C83" s="1988">
        <v>5326723.8857343048</v>
      </c>
      <c r="D83" s="245">
        <f t="shared" si="17"/>
        <v>14.868810005751104</v>
      </c>
      <c r="E83" s="2001">
        <v>2680765.1654987894</v>
      </c>
      <c r="F83" s="245">
        <f t="shared" si="18"/>
        <v>4.3480842801097985</v>
      </c>
      <c r="G83" s="2001">
        <v>532505.46299295791</v>
      </c>
      <c r="H83" s="245">
        <f t="shared" si="19"/>
        <v>1.7151502915243737</v>
      </c>
      <c r="I83" s="2001">
        <v>1740372.0968220378</v>
      </c>
      <c r="J83" s="245">
        <f t="shared" si="20"/>
        <v>2.2997668894563885</v>
      </c>
      <c r="K83" s="2001">
        <v>2645958.7235431178</v>
      </c>
      <c r="L83" s="245">
        <f t="shared" si="21"/>
        <v>27.937591639099253</v>
      </c>
      <c r="M83" s="2001">
        <v>4841795.2102504475</v>
      </c>
      <c r="N83" s="244">
        <f t="shared" si="22"/>
        <v>15.502517026528192</v>
      </c>
      <c r="P83" s="1990">
        <f t="shared" si="16"/>
        <v>940393.06867675157</v>
      </c>
      <c r="Q83" s="1989">
        <f t="shared" si="15"/>
        <v>8.3635749827467905</v>
      </c>
    </row>
    <row r="84" spans="1:17">
      <c r="A84" s="4209"/>
      <c r="B84" s="2004" t="s">
        <v>361</v>
      </c>
      <c r="C84" s="1988">
        <v>5328095.1697857734</v>
      </c>
      <c r="D84" s="2009">
        <f t="shared" si="17"/>
        <v>14.170039616358618</v>
      </c>
      <c r="E84" s="2001">
        <v>2672771.6034262679</v>
      </c>
      <c r="F84" s="2009">
        <f t="shared" si="18"/>
        <v>2.8517819358327099</v>
      </c>
      <c r="G84" s="2001">
        <v>546303.94819603546</v>
      </c>
      <c r="H84" s="2009">
        <f t="shared" si="19"/>
        <v>3.7263892057088586</v>
      </c>
      <c r="I84" s="2001">
        <v>1729988.1347670448</v>
      </c>
      <c r="J84" s="2009">
        <f t="shared" si="20"/>
        <v>-0.17130690715277402</v>
      </c>
      <c r="K84" s="2001">
        <v>2655323.5701625263</v>
      </c>
      <c r="L84" s="2009">
        <f t="shared" si="21"/>
        <v>28.391656043312015</v>
      </c>
      <c r="M84" s="2001">
        <v>4830067.9292633571</v>
      </c>
      <c r="N84" s="2008">
        <f t="shared" si="22"/>
        <v>14.582715559184647</v>
      </c>
      <c r="P84" s="1990">
        <f t="shared" si="16"/>
        <v>942783.46865922306</v>
      </c>
      <c r="Q84" s="1989">
        <f t="shared" si="15"/>
        <v>8.9033501140674467</v>
      </c>
    </row>
    <row r="85" spans="1:17">
      <c r="A85" s="4209"/>
      <c r="B85" s="2004" t="s">
        <v>360</v>
      </c>
      <c r="C85" s="1988">
        <v>5343316.3350468203</v>
      </c>
      <c r="D85" s="245">
        <f t="shared" si="17"/>
        <v>13.381579519439738</v>
      </c>
      <c r="E85" s="2001">
        <v>2623543.8806881062</v>
      </c>
      <c r="F85" s="245">
        <f t="shared" si="18"/>
        <v>-0.63437333098623749</v>
      </c>
      <c r="G85" s="2001">
        <v>536367.38864436059</v>
      </c>
      <c r="H85" s="245">
        <f t="shared" si="19"/>
        <v>0.94146861854047348</v>
      </c>
      <c r="I85" s="2001">
        <v>1683636.5948145255</v>
      </c>
      <c r="J85" s="245">
        <f t="shared" si="20"/>
        <v>-4.3951950055624582</v>
      </c>
      <c r="K85" s="2001">
        <v>2719772.4498861502</v>
      </c>
      <c r="L85" s="245">
        <f t="shared" si="21"/>
        <v>31.238352572168655</v>
      </c>
      <c r="M85" s="2001">
        <v>4854845.771245786</v>
      </c>
      <c r="N85" s="244">
        <f t="shared" si="22"/>
        <v>13.950876396521588</v>
      </c>
      <c r="P85" s="1990">
        <f t="shared" si="16"/>
        <v>939907.28587358072</v>
      </c>
      <c r="Q85" s="1989">
        <f t="shared" si="15"/>
        <v>6.898076588128693</v>
      </c>
    </row>
    <row r="86" spans="1:17">
      <c r="A86" s="4209"/>
      <c r="B86" s="2004" t="s">
        <v>359</v>
      </c>
      <c r="C86" s="1988">
        <v>5371654.7881832821</v>
      </c>
      <c r="D86" s="245">
        <f t="shared" si="17"/>
        <v>11.141421918498697</v>
      </c>
      <c r="E86" s="2001">
        <v>2605223.6868172502</v>
      </c>
      <c r="F86" s="245">
        <f t="shared" si="18"/>
        <v>-4.5168637718830906</v>
      </c>
      <c r="G86" s="2001">
        <v>526189.21239264077</v>
      </c>
      <c r="H86" s="245">
        <f t="shared" si="19"/>
        <v>-3.4168070693527826</v>
      </c>
      <c r="I86" s="2001">
        <v>1658935.1252457718</v>
      </c>
      <c r="J86" s="245">
        <f t="shared" si="20"/>
        <v>-8.7514283031861897</v>
      </c>
      <c r="K86" s="2001">
        <v>2766431.1057436788</v>
      </c>
      <c r="L86" s="245">
        <f t="shared" si="21"/>
        <v>31.44025617971463</v>
      </c>
      <c r="M86" s="2001">
        <v>4898958.1122411927</v>
      </c>
      <c r="N86" s="244">
        <f t="shared" si="22"/>
        <v>12.249231715180889</v>
      </c>
      <c r="P86" s="1990">
        <f t="shared" si="16"/>
        <v>946288.56157147838</v>
      </c>
      <c r="Q86" s="1989">
        <f t="shared" si="15"/>
        <v>3.9391917929249023</v>
      </c>
    </row>
    <row r="87" spans="1:17">
      <c r="A87" s="4209"/>
      <c r="B87" s="2004" t="s">
        <v>358</v>
      </c>
      <c r="C87" s="1988">
        <v>5382830.4482911965</v>
      </c>
      <c r="D87" s="245">
        <f t="shared" si="17"/>
        <v>10.240374682349533</v>
      </c>
      <c r="E87" s="2001">
        <v>2595920.2914844332</v>
      </c>
      <c r="F87" s="245">
        <f t="shared" si="18"/>
        <v>-4.3354451233241216</v>
      </c>
      <c r="G87" s="2001">
        <v>544406.28408899053</v>
      </c>
      <c r="H87" s="245">
        <f t="shared" si="19"/>
        <v>-4.9161603111716383</v>
      </c>
      <c r="I87" s="2001">
        <v>1641644.1972701394</v>
      </c>
      <c r="J87" s="245">
        <f t="shared" si="20"/>
        <v>-8.2061203021222475</v>
      </c>
      <c r="K87" s="2001">
        <v>2786910.1569365007</v>
      </c>
      <c r="L87" s="245">
        <f t="shared" si="21"/>
        <v>28.473635009408081</v>
      </c>
      <c r="M87" s="2001">
        <v>4894052.7239744095</v>
      </c>
      <c r="N87" s="244">
        <f t="shared" si="22"/>
        <v>11.474369868992083</v>
      </c>
      <c r="P87" s="1990">
        <f t="shared" si="16"/>
        <v>954276.09421429387</v>
      </c>
      <c r="Q87" s="1989">
        <f t="shared" si="15"/>
        <v>3.1468338164505094</v>
      </c>
    </row>
    <row r="88" spans="1:17">
      <c r="A88" s="4209"/>
      <c r="B88" s="2004" t="s">
        <v>357</v>
      </c>
      <c r="C88" s="1988">
        <v>5386998.1492500445</v>
      </c>
      <c r="D88" s="249">
        <f t="shared" si="17"/>
        <v>9.7050604936579177</v>
      </c>
      <c r="E88" s="2001">
        <v>2549108.6201834017</v>
      </c>
      <c r="F88" s="249">
        <f t="shared" si="18"/>
        <v>-7.8331365650486831</v>
      </c>
      <c r="G88" s="2001">
        <v>513400.50755578309</v>
      </c>
      <c r="H88" s="249">
        <f t="shared" si="19"/>
        <v>-8.6739717866268098</v>
      </c>
      <c r="I88" s="2001">
        <v>1608873.9114058232</v>
      </c>
      <c r="J88" s="249">
        <f t="shared" si="20"/>
        <v>-12.080019022294586</v>
      </c>
      <c r="K88" s="2001">
        <v>2837889.5240562558</v>
      </c>
      <c r="L88" s="249">
        <f t="shared" si="21"/>
        <v>32.322075986421254</v>
      </c>
      <c r="M88" s="2001">
        <v>4928730.2534113377</v>
      </c>
      <c r="N88" s="248">
        <f t="shared" si="22"/>
        <v>11.309739024146271</v>
      </c>
      <c r="P88" s="1990">
        <f t="shared" si="16"/>
        <v>940234.70877757855</v>
      </c>
      <c r="Q88" s="1989">
        <f t="shared" si="15"/>
        <v>0.47130490922483664</v>
      </c>
    </row>
    <row r="89" spans="1:17">
      <c r="A89" s="4215"/>
      <c r="B89" s="1995" t="s">
        <v>368</v>
      </c>
      <c r="C89" s="1992">
        <v>5544372.7339004325</v>
      </c>
      <c r="D89" s="1992">
        <f t="shared" si="17"/>
        <v>6.8088771873211575</v>
      </c>
      <c r="E89" s="1992">
        <v>2674292.4791063042</v>
      </c>
      <c r="F89" s="1992">
        <f t="shared" si="18"/>
        <v>-10.342614802535016</v>
      </c>
      <c r="G89" s="1992">
        <v>505902.88640760048</v>
      </c>
      <c r="H89" s="1992">
        <f t="shared" si="19"/>
        <v>-11.551072966375994</v>
      </c>
      <c r="I89" s="1992">
        <v>1720438.5429296398</v>
      </c>
      <c r="J89" s="1992">
        <f t="shared" si="20"/>
        <v>-10.909929813065784</v>
      </c>
      <c r="K89" s="1992">
        <v>2870080.251829599</v>
      </c>
      <c r="L89" s="1992">
        <f t="shared" si="21"/>
        <v>29.977413220137301</v>
      </c>
      <c r="M89" s="1992">
        <v>5082769.302173119</v>
      </c>
      <c r="N89" s="1991">
        <f t="shared" si="22"/>
        <v>9.0084577580366041</v>
      </c>
      <c r="P89" s="1990">
        <f t="shared" si="16"/>
        <v>953853.93617666443</v>
      </c>
      <c r="Q89" s="1989">
        <f t="shared" si="15"/>
        <v>-9.3008844628644631</v>
      </c>
    </row>
    <row r="90" spans="1:17">
      <c r="A90" s="4332" t="s">
        <v>173</v>
      </c>
      <c r="B90" s="2007" t="s">
        <v>367</v>
      </c>
      <c r="C90" s="262">
        <v>5439433.9936610553</v>
      </c>
      <c r="D90" s="253">
        <f t="shared" si="17"/>
        <v>6.4340704287323041</v>
      </c>
      <c r="E90" s="264">
        <v>2476364.6038500569</v>
      </c>
      <c r="F90" s="253">
        <f t="shared" si="18"/>
        <v>-12.321096595887013</v>
      </c>
      <c r="G90" s="264">
        <v>503797.84821810253</v>
      </c>
      <c r="H90" s="253">
        <f t="shared" si="19"/>
        <v>-11.115051283594099</v>
      </c>
      <c r="I90" s="264">
        <v>1617396.6371060014</v>
      </c>
      <c r="J90" s="253">
        <f t="shared" si="20"/>
        <v>-15.116493073766051</v>
      </c>
      <c r="K90" s="253">
        <v>2963069.3441728638</v>
      </c>
      <c r="L90" s="245">
        <f t="shared" si="21"/>
        <v>29.603497002435788</v>
      </c>
      <c r="M90" s="2001">
        <v>4982002.3045228859</v>
      </c>
      <c r="N90" s="244">
        <f t="shared" si="22"/>
        <v>8.6180640432205475</v>
      </c>
      <c r="P90" s="1990">
        <f t="shared" si="16"/>
        <v>858967.96674405551</v>
      </c>
      <c r="Q90" s="1989">
        <f t="shared" si="15"/>
        <v>-6.5247221647240563</v>
      </c>
    </row>
    <row r="91" spans="1:17">
      <c r="A91" s="4333"/>
      <c r="B91" s="2004" t="s">
        <v>366</v>
      </c>
      <c r="C91" s="1988">
        <v>5485832.9513178645</v>
      </c>
      <c r="D91" s="245">
        <f t="shared" si="17"/>
        <v>5.4768328433827396</v>
      </c>
      <c r="E91" s="2001">
        <v>2487951.0924385916</v>
      </c>
      <c r="F91" s="245">
        <f t="shared" si="18"/>
        <v>-13.394026373819104</v>
      </c>
      <c r="G91" s="2001">
        <v>495886.9180680525</v>
      </c>
      <c r="H91" s="245">
        <f t="shared" si="19"/>
        <v>-9.6964246836569199</v>
      </c>
      <c r="I91" s="2001">
        <v>1609870.4109189776</v>
      </c>
      <c r="J91" s="245">
        <f t="shared" si="20"/>
        <v>-17.789945190359205</v>
      </c>
      <c r="K91" s="2001">
        <v>2997881.8618850349</v>
      </c>
      <c r="L91" s="245">
        <f t="shared" si="21"/>
        <v>28.760659392582216</v>
      </c>
      <c r="M91" s="2001">
        <v>5039109.3819318414</v>
      </c>
      <c r="N91" s="244">
        <f t="shared" si="22"/>
        <v>7.3534766092722279</v>
      </c>
      <c r="P91" s="1990">
        <f t="shared" si="16"/>
        <v>878080.68151961407</v>
      </c>
      <c r="Q91" s="1989">
        <f t="shared" si="15"/>
        <v>-3.9807807356840947</v>
      </c>
    </row>
    <row r="92" spans="1:17">
      <c r="A92" s="4333"/>
      <c r="B92" s="2004" t="s">
        <v>365</v>
      </c>
      <c r="C92" s="1988">
        <v>5588474.5821566209</v>
      </c>
      <c r="D92" s="245">
        <f t="shared" si="17"/>
        <v>5.4097423905693853</v>
      </c>
      <c r="E92" s="2001">
        <v>2547306.1667760997</v>
      </c>
      <c r="F92" s="245">
        <f t="shared" si="18"/>
        <v>-12.4219433969003</v>
      </c>
      <c r="G92" s="2001">
        <v>532216.27816977259</v>
      </c>
      <c r="H92" s="245">
        <f t="shared" si="19"/>
        <v>-14.903105694246822</v>
      </c>
      <c r="I92" s="2001">
        <v>1636336.8127888138</v>
      </c>
      <c r="J92" s="245">
        <f t="shared" si="20"/>
        <v>-14.855283251580229</v>
      </c>
      <c r="K92" s="245">
        <v>3041168.4187644995</v>
      </c>
      <c r="L92" s="245">
        <f t="shared" si="21"/>
        <v>27.083062414898862</v>
      </c>
      <c r="M92" s="245">
        <v>5105455.4709630925</v>
      </c>
      <c r="N92" s="244">
        <f t="shared" si="22"/>
        <v>8.1932476590595762</v>
      </c>
      <c r="P92" s="1990">
        <f t="shared" si="16"/>
        <v>910969.35398728587</v>
      </c>
      <c r="Q92" s="1989">
        <f t="shared" si="15"/>
        <v>-7.6828371304169867</v>
      </c>
    </row>
    <row r="93" spans="1:17">
      <c r="A93" s="4333"/>
      <c r="B93" s="2004" t="s">
        <v>364</v>
      </c>
      <c r="C93" s="1988">
        <v>5603245.7382860519</v>
      </c>
      <c r="D93" s="245">
        <f t="shared" si="17"/>
        <v>6.5165415159007836</v>
      </c>
      <c r="E93" s="2001">
        <v>2602451.0249580331</v>
      </c>
      <c r="F93" s="245">
        <f t="shared" si="18"/>
        <v>-6.0434908213141192</v>
      </c>
      <c r="G93" s="2001">
        <v>525140.3294202676</v>
      </c>
      <c r="H93" s="245">
        <f t="shared" si="19"/>
        <v>-9.4881985126287471</v>
      </c>
      <c r="I93" s="2001">
        <v>1707862.814756792</v>
      </c>
      <c r="J93" s="245">
        <f t="shared" si="20"/>
        <v>-8.2641879117786399</v>
      </c>
      <c r="K93" s="2001">
        <v>3000794.7117052795</v>
      </c>
      <c r="L93" s="245">
        <f t="shared" si="21"/>
        <v>20.484805677172663</v>
      </c>
      <c r="M93" s="245">
        <v>5129510.0551558537</v>
      </c>
      <c r="N93" s="244">
        <f t="shared" si="22"/>
        <v>8.5576749347644441</v>
      </c>
      <c r="P93" s="1990">
        <f t="shared" si="16"/>
        <v>894588.21020124108</v>
      </c>
      <c r="Q93" s="1989">
        <f t="shared" si="15"/>
        <v>-1.4909224324067227</v>
      </c>
    </row>
    <row r="94" spans="1:17">
      <c r="A94" s="4333"/>
      <c r="B94" s="2004" t="s">
        <v>363</v>
      </c>
      <c r="C94" s="1988">
        <v>5652896.0556126982</v>
      </c>
      <c r="D94" s="245">
        <f t="shared" si="17"/>
        <v>7.6773594580847249</v>
      </c>
      <c r="E94" s="2001">
        <v>2499974.68171746</v>
      </c>
      <c r="F94" s="245">
        <f t="shared" si="18"/>
        <v>-6.1834296285142223</v>
      </c>
      <c r="G94" s="2001">
        <v>511980.77698171255</v>
      </c>
      <c r="H94" s="245">
        <f t="shared" si="19"/>
        <v>-8.1371110595136891</v>
      </c>
      <c r="I94" s="2001">
        <v>1598575.1752824625</v>
      </c>
      <c r="J94" s="245">
        <f t="shared" si="20"/>
        <v>-9.8891714860510369</v>
      </c>
      <c r="K94" s="2001">
        <v>3152921.3731655148</v>
      </c>
      <c r="L94" s="245">
        <f t="shared" si="21"/>
        <v>21.965206895057015</v>
      </c>
      <c r="M94" s="245">
        <v>5193924.0801192559</v>
      </c>
      <c r="N94" s="244">
        <f t="shared" si="22"/>
        <v>9.5495440033010865</v>
      </c>
      <c r="P94" s="1990">
        <f t="shared" si="16"/>
        <v>901399.50643499754</v>
      </c>
      <c r="Q94" s="1989">
        <f t="shared" si="15"/>
        <v>1.1969985892612165</v>
      </c>
    </row>
    <row r="95" spans="1:17">
      <c r="A95" s="4333"/>
      <c r="B95" s="2004" t="s">
        <v>362</v>
      </c>
      <c r="C95" s="1988">
        <v>5739092.0046877339</v>
      </c>
      <c r="D95" s="245">
        <f t="shared" si="17"/>
        <v>7.7414960452109671</v>
      </c>
      <c r="E95" s="2001">
        <v>2519060.1902671447</v>
      </c>
      <c r="F95" s="245">
        <f t="shared" si="18"/>
        <v>-6.0320455261346062</v>
      </c>
      <c r="G95" s="2001">
        <v>495238.60782098549</v>
      </c>
      <c r="H95" s="245">
        <f t="shared" si="19"/>
        <v>-6.9983986572669687</v>
      </c>
      <c r="I95" s="2001">
        <v>1616331.5201903807</v>
      </c>
      <c r="J95" s="245">
        <f t="shared" si="20"/>
        <v>-7.1272446195936032</v>
      </c>
      <c r="K95" s="2001">
        <v>3220031.8156112134</v>
      </c>
      <c r="L95" s="245">
        <f t="shared" si="21"/>
        <v>21.696222505669816</v>
      </c>
      <c r="M95" s="245">
        <v>5297904.3603672991</v>
      </c>
      <c r="N95" s="244">
        <f t="shared" si="22"/>
        <v>9.420248695178886</v>
      </c>
      <c r="P95" s="1990">
        <f t="shared" si="16"/>
        <v>902728.67007676396</v>
      </c>
      <c r="Q95" s="1989">
        <f t="shared" si="15"/>
        <v>-4.0051761177893459</v>
      </c>
    </row>
    <row r="96" spans="1:17">
      <c r="A96" s="4333"/>
      <c r="B96" s="2004" t="s">
        <v>361</v>
      </c>
      <c r="C96" s="1988">
        <v>5797782.1093522403</v>
      </c>
      <c r="D96" s="245">
        <f t="shared" si="17"/>
        <v>8.8152881020207392</v>
      </c>
      <c r="E96" s="2001">
        <v>2574431.7363260128</v>
      </c>
      <c r="F96" s="245">
        <f t="shared" si="18"/>
        <v>-3.6793217562694727</v>
      </c>
      <c r="G96" s="2001">
        <v>516000.21475537948</v>
      </c>
      <c r="H96" s="245">
        <f t="shared" si="19"/>
        <v>-5.5470463906993039</v>
      </c>
      <c r="I96" s="2001">
        <v>1649599.4909639447</v>
      </c>
      <c r="J96" s="245">
        <f t="shared" si="20"/>
        <v>-4.6467742863406984</v>
      </c>
      <c r="K96" s="2001">
        <v>3223350.3732991656</v>
      </c>
      <c r="L96" s="245">
        <f t="shared" si="21"/>
        <v>21.391999435378477</v>
      </c>
      <c r="M96" s="245">
        <v>5336735.0258347029</v>
      </c>
      <c r="N96" s="244">
        <f t="shared" si="22"/>
        <v>10.489854469782138</v>
      </c>
      <c r="P96" s="1990">
        <f t="shared" si="16"/>
        <v>924832.24536206806</v>
      </c>
      <c r="Q96" s="1989">
        <f t="shared" si="15"/>
        <v>-1.9040664048431268</v>
      </c>
    </row>
    <row r="97" spans="1:17">
      <c r="A97" s="4333"/>
      <c r="B97" s="2004" t="s">
        <v>360</v>
      </c>
      <c r="C97" s="1988">
        <v>5827309.0232437355</v>
      </c>
      <c r="D97" s="245">
        <f t="shared" si="17"/>
        <v>9.0579081949987952</v>
      </c>
      <c r="E97" s="2001">
        <v>2600653.3710117391</v>
      </c>
      <c r="F97" s="245">
        <f t="shared" si="18"/>
        <v>-0.87250340445471397</v>
      </c>
      <c r="G97" s="2001">
        <v>519330.31892841263</v>
      </c>
      <c r="H97" s="245">
        <f t="shared" si="19"/>
        <v>-3.1763806071447092</v>
      </c>
      <c r="I97" s="2001">
        <v>1662976.5003682952</v>
      </c>
      <c r="J97" s="245">
        <f t="shared" si="20"/>
        <v>-1.2271112726975497</v>
      </c>
      <c r="K97" s="2001">
        <v>3226655.6539935069</v>
      </c>
      <c r="L97" s="245">
        <f t="shared" si="21"/>
        <v>18.63697104986025</v>
      </c>
      <c r="M97" s="245">
        <v>5363340.8060854319</v>
      </c>
      <c r="N97" s="244">
        <f t="shared" si="22"/>
        <v>10.473968871500581</v>
      </c>
      <c r="P97" s="1990">
        <f t="shared" si="16"/>
        <v>937676.87064344389</v>
      </c>
      <c r="Q97" s="1989">
        <f t="shared" si="15"/>
        <v>-0.2373016215172552</v>
      </c>
    </row>
    <row r="98" spans="1:17">
      <c r="A98" s="4333"/>
      <c r="B98" s="2004" t="s">
        <v>359</v>
      </c>
      <c r="C98" s="1988">
        <v>5901555.8154477961</v>
      </c>
      <c r="D98" s="245">
        <f t="shared" si="17"/>
        <v>9.8647632463315631</v>
      </c>
      <c r="E98" s="2001">
        <v>2616347.8051242922</v>
      </c>
      <c r="F98" s="245">
        <f t="shared" si="18"/>
        <v>0.42699282842127273</v>
      </c>
      <c r="G98" s="2001">
        <v>519145.65341414307</v>
      </c>
      <c r="H98" s="245">
        <f t="shared" si="19"/>
        <v>-1.3385981340191004</v>
      </c>
      <c r="I98" s="2001">
        <v>1670966.8655669715</v>
      </c>
      <c r="J98" s="245">
        <f t="shared" si="20"/>
        <v>0.72526888713729154</v>
      </c>
      <c r="K98" s="2001">
        <v>3285208.0181957684</v>
      </c>
      <c r="L98" s="245">
        <f t="shared" si="21"/>
        <v>18.752569379913428</v>
      </c>
      <c r="M98" s="245">
        <v>5438657.5579682253</v>
      </c>
      <c r="N98" s="244">
        <f t="shared" si="22"/>
        <v>11.016616867543066</v>
      </c>
      <c r="P98" s="1990">
        <f t="shared" si="16"/>
        <v>945380.93955732067</v>
      </c>
      <c r="Q98" s="1989">
        <f t="shared" si="15"/>
        <v>-9.5913873528222837E-2</v>
      </c>
    </row>
    <row r="99" spans="1:17">
      <c r="A99" s="4333"/>
      <c r="B99" s="2004" t="s">
        <v>358</v>
      </c>
      <c r="C99" s="1988">
        <v>5925384.720381937</v>
      </c>
      <c r="D99" s="245">
        <f t="shared" si="17"/>
        <v>10.079349095288274</v>
      </c>
      <c r="E99" s="2001">
        <v>2639992.3939855536</v>
      </c>
      <c r="F99" s="245">
        <f t="shared" si="18"/>
        <v>1.6977448285177714</v>
      </c>
      <c r="G99" s="2001">
        <v>529732.11097800406</v>
      </c>
      <c r="H99" s="245">
        <f t="shared" si="19"/>
        <v>-2.6954452106559055</v>
      </c>
      <c r="I99" s="2001">
        <v>1696965.7804466835</v>
      </c>
      <c r="J99" s="245">
        <f t="shared" si="20"/>
        <v>3.3698887535153745</v>
      </c>
      <c r="K99" s="2001">
        <v>3285392.3269205671</v>
      </c>
      <c r="L99" s="245">
        <f t="shared" si="21"/>
        <v>17.886553276335999</v>
      </c>
      <c r="M99" s="245">
        <v>5453545.0241414858</v>
      </c>
      <c r="N99" s="244">
        <f t="shared" si="22"/>
        <v>11.432085670558905</v>
      </c>
      <c r="P99" s="1990">
        <f t="shared" si="16"/>
        <v>943026.61353887012</v>
      </c>
      <c r="Q99" s="1989">
        <f t="shared" ref="Q99:Q113" si="23">(P99-P87)/P87*100</f>
        <v>-1.1788496792100871</v>
      </c>
    </row>
    <row r="100" spans="1:17">
      <c r="A100" s="4333"/>
      <c r="B100" s="2006" t="s">
        <v>357</v>
      </c>
      <c r="C100" s="2005">
        <v>5969884.7647544276</v>
      </c>
      <c r="D100" s="249">
        <f t="shared" si="17"/>
        <v>10.820249039542183</v>
      </c>
      <c r="E100" s="249">
        <v>2650508.5872200904</v>
      </c>
      <c r="F100" s="249">
        <f t="shared" si="18"/>
        <v>3.9778597990615729</v>
      </c>
      <c r="G100" s="2001">
        <v>502801.83731993771</v>
      </c>
      <c r="H100" s="245">
        <f t="shared" si="19"/>
        <v>-2.0644058741398474</v>
      </c>
      <c r="I100" s="2001">
        <v>1716341.0528840565</v>
      </c>
      <c r="J100" s="245">
        <f t="shared" si="20"/>
        <v>6.6796497050741044</v>
      </c>
      <c r="K100" s="2001">
        <v>3319376.1723711318</v>
      </c>
      <c r="L100" s="245">
        <f t="shared" si="21"/>
        <v>16.96636335676228</v>
      </c>
      <c r="M100" s="245">
        <v>5527895.0284005376</v>
      </c>
      <c r="N100" s="244">
        <f t="shared" si="22"/>
        <v>12.156574699426855</v>
      </c>
      <c r="P100" s="1990">
        <f t="shared" si="16"/>
        <v>934167.53433603398</v>
      </c>
      <c r="Q100" s="1989">
        <f t="shared" si="23"/>
        <v>-0.64528296869966106</v>
      </c>
    </row>
    <row r="101" spans="1:17">
      <c r="A101" s="4335"/>
      <c r="B101" s="1995" t="s">
        <v>368</v>
      </c>
      <c r="C101" s="1994">
        <v>6164763.1856216583</v>
      </c>
      <c r="D101" s="1992">
        <f t="shared" si="17"/>
        <v>11.189551667908606</v>
      </c>
      <c r="E101" s="1993">
        <v>2789073.3080874821</v>
      </c>
      <c r="F101" s="1992">
        <f t="shared" si="18"/>
        <v>4.2920073207376088</v>
      </c>
      <c r="G101" s="1992">
        <v>514403.61812931759</v>
      </c>
      <c r="H101" s="1992">
        <f t="shared" si="19"/>
        <v>1.6803089980530692</v>
      </c>
      <c r="I101" s="1992">
        <v>1838203.0009359552</v>
      </c>
      <c r="J101" s="1992">
        <f t="shared" si="20"/>
        <v>6.8450255599238545</v>
      </c>
      <c r="K101" s="1992">
        <v>3375689.8776616966</v>
      </c>
      <c r="L101" s="1992">
        <f t="shared" si="21"/>
        <v>17.616567533600673</v>
      </c>
      <c r="M101" s="1992">
        <v>5710015.9249078101</v>
      </c>
      <c r="N101" s="1991">
        <f t="shared" si="22"/>
        <v>12.340647104847235</v>
      </c>
      <c r="P101" s="1990">
        <f t="shared" si="16"/>
        <v>950870.30715152691</v>
      </c>
      <c r="Q101" s="1989">
        <f t="shared" si="23"/>
        <v>-0.31279726507150629</v>
      </c>
    </row>
    <row r="102" spans="1:17">
      <c r="A102" s="4332" t="s">
        <v>180</v>
      </c>
      <c r="B102" s="2004" t="s">
        <v>367</v>
      </c>
      <c r="C102" s="2002">
        <v>6023059.2732083388</v>
      </c>
      <c r="D102" s="245">
        <f t="shared" si="17"/>
        <v>10.729522230206708</v>
      </c>
      <c r="E102" s="245">
        <v>2585087.0726594627</v>
      </c>
      <c r="F102" s="245">
        <f t="shared" si="18"/>
        <v>4.3904063497100818</v>
      </c>
      <c r="G102" s="245">
        <v>505062.97527601221</v>
      </c>
      <c r="H102" s="245">
        <f t="shared" si="19"/>
        <v>0.25111799551830949</v>
      </c>
      <c r="I102" s="245">
        <v>1810166.3296858664</v>
      </c>
      <c r="J102" s="245">
        <f t="shared" si="20"/>
        <v>11.918516964693751</v>
      </c>
      <c r="K102" s="245">
        <v>3437972.196953713</v>
      </c>
      <c r="L102" s="245">
        <f t="shared" si="21"/>
        <v>16.027395839209348</v>
      </c>
      <c r="M102" s="1988">
        <v>5576778.7499894965</v>
      </c>
      <c r="N102" s="244">
        <f t="shared" si="22"/>
        <v>11.93850201407265</v>
      </c>
      <c r="P102" s="1990">
        <f t="shared" ref="P102:P113" si="24">E102-I102</f>
        <v>774920.74297359632</v>
      </c>
      <c r="Q102" s="1989">
        <f t="shared" si="23"/>
        <v>-9.7846749849173964</v>
      </c>
    </row>
    <row r="103" spans="1:17">
      <c r="A103" s="4333"/>
      <c r="B103" s="2004" t="s">
        <v>366</v>
      </c>
      <c r="C103" s="2002">
        <v>6136414.6356433108</v>
      </c>
      <c r="D103" s="245">
        <f t="shared" si="17"/>
        <v>11.859305416311607</v>
      </c>
      <c r="E103" s="245">
        <v>2632863.6232996369</v>
      </c>
      <c r="F103" s="245">
        <f t="shared" si="18"/>
        <v>5.8245731317414151</v>
      </c>
      <c r="G103" s="245">
        <v>496559.14553925948</v>
      </c>
      <c r="H103" s="245">
        <f t="shared" si="19"/>
        <v>0.13556063826525971</v>
      </c>
      <c r="I103" s="245">
        <v>1787307.6442774907</v>
      </c>
      <c r="J103" s="245">
        <f t="shared" si="20"/>
        <v>11.021833319939393</v>
      </c>
      <c r="K103" s="245">
        <v>3503551.0116918008</v>
      </c>
      <c r="L103" s="245">
        <f t="shared" si="21"/>
        <v>16.86754759204576</v>
      </c>
      <c r="M103" s="245">
        <v>5702456.3056585388</v>
      </c>
      <c r="N103" s="2023">
        <f t="shared" si="22"/>
        <v>13.163971516577606</v>
      </c>
      <c r="P103" s="1990">
        <f t="shared" si="24"/>
        <v>845555.9790221462</v>
      </c>
      <c r="Q103" s="1989">
        <f t="shared" si="23"/>
        <v>-3.7040676536899011</v>
      </c>
    </row>
    <row r="104" spans="1:17">
      <c r="A104" s="4333"/>
      <c r="B104" s="2004" t="s">
        <v>365</v>
      </c>
      <c r="C104" s="1988">
        <v>6358017.6735452116</v>
      </c>
      <c r="D104" s="245">
        <f t="shared" si="17"/>
        <v>13.77018147037219</v>
      </c>
      <c r="E104" s="2001">
        <v>2809339.8550532628</v>
      </c>
      <c r="F104" s="245">
        <f t="shared" si="18"/>
        <v>10.286697833766718</v>
      </c>
      <c r="G104" s="2001">
        <v>552713.32397296792</v>
      </c>
      <c r="H104" s="245">
        <f t="shared" si="19"/>
        <v>3.851262474286242</v>
      </c>
      <c r="I104" s="2001">
        <v>1867627.305023944</v>
      </c>
      <c r="J104" s="245">
        <f t="shared" si="20"/>
        <v>14.134650667727819</v>
      </c>
      <c r="K104" s="245">
        <v>3548677.8041411075</v>
      </c>
      <c r="L104" s="245">
        <f t="shared" si="21"/>
        <v>16.687973682917175</v>
      </c>
      <c r="M104" s="245">
        <v>5868514.2979913829</v>
      </c>
      <c r="N104" s="2023">
        <f t="shared" si="22"/>
        <v>14.945950099224881</v>
      </c>
      <c r="P104" s="1990">
        <f t="shared" si="24"/>
        <v>941712.55002931878</v>
      </c>
      <c r="Q104" s="1989">
        <f t="shared" si="23"/>
        <v>3.3747782960503394</v>
      </c>
    </row>
    <row r="105" spans="1:17">
      <c r="A105" s="4333"/>
      <c r="B105" s="2004" t="s">
        <v>364</v>
      </c>
      <c r="C105" s="1988">
        <v>6392755.5453691436</v>
      </c>
      <c r="D105" s="245">
        <f t="shared" si="17"/>
        <v>14.09022277371313</v>
      </c>
      <c r="E105" s="2001">
        <v>2846088.5973410592</v>
      </c>
      <c r="F105" s="245">
        <f t="shared" si="18"/>
        <v>9.3618504266359821</v>
      </c>
      <c r="G105" s="2001">
        <v>592141.64488849929</v>
      </c>
      <c r="H105" s="245">
        <f t="shared" si="19"/>
        <v>12.758744989591309</v>
      </c>
      <c r="I105" s="2001">
        <v>1903042.6550667651</v>
      </c>
      <c r="J105" s="245">
        <f t="shared" si="20"/>
        <v>11.428309031821602</v>
      </c>
      <c r="K105" s="245">
        <v>3546666.9480174356</v>
      </c>
      <c r="L105" s="245">
        <f t="shared" si="21"/>
        <v>18.190922364094344</v>
      </c>
      <c r="M105" s="2001">
        <v>5864628.5768217724</v>
      </c>
      <c r="N105" s="244">
        <f t="shared" si="22"/>
        <v>14.331164453552923</v>
      </c>
      <c r="P105" s="1990">
        <f t="shared" si="24"/>
        <v>943045.9422742941</v>
      </c>
      <c r="Q105" s="1989">
        <f t="shared" si="23"/>
        <v>5.4167639949281536</v>
      </c>
    </row>
    <row r="106" spans="1:17">
      <c r="A106" s="4333"/>
      <c r="B106" s="2003" t="s">
        <v>363</v>
      </c>
      <c r="C106" s="2002">
        <v>6460636.3281725263</v>
      </c>
      <c r="D106" s="1988">
        <f t="shared" si="17"/>
        <v>14.288963826918977</v>
      </c>
      <c r="E106" s="245">
        <v>2818556.1611518203</v>
      </c>
      <c r="F106" s="1988">
        <f t="shared" si="18"/>
        <v>12.743388233655939</v>
      </c>
      <c r="G106" s="245">
        <v>550103.87992424332</v>
      </c>
      <c r="H106" s="1988">
        <f t="shared" si="19"/>
        <v>7.4461981106553301</v>
      </c>
      <c r="I106" s="245">
        <v>1895016.5043733381</v>
      </c>
      <c r="J106" s="1988">
        <f t="shared" si="20"/>
        <v>18.544096872922815</v>
      </c>
      <c r="K106" s="2001">
        <v>3642080.1670838334</v>
      </c>
      <c r="L106" s="245">
        <f t="shared" si="21"/>
        <v>15.514462177253915</v>
      </c>
      <c r="M106" s="1988">
        <v>5973734.90627944</v>
      </c>
      <c r="N106" s="244">
        <f t="shared" si="22"/>
        <v>15.013904980726617</v>
      </c>
      <c r="P106" s="1990">
        <f t="shared" si="24"/>
        <v>923539.65677848225</v>
      </c>
      <c r="Q106" s="1989">
        <f t="shared" si="23"/>
        <v>2.4561973004676037</v>
      </c>
    </row>
    <row r="107" spans="1:17">
      <c r="A107" s="4333"/>
      <c r="B107" s="2003" t="s">
        <v>362</v>
      </c>
      <c r="C107" s="2002">
        <v>6560206.2674721666</v>
      </c>
      <c r="D107" s="1988">
        <f t="shared" si="17"/>
        <v>14.307389777228527</v>
      </c>
      <c r="E107" s="245">
        <v>2895696.9122727383</v>
      </c>
      <c r="F107" s="1988">
        <f t="shared" si="18"/>
        <v>14.951477676508059</v>
      </c>
      <c r="G107" s="245">
        <v>533265.02161598043</v>
      </c>
      <c r="H107" s="1988">
        <f t="shared" si="19"/>
        <v>7.6784025305111898</v>
      </c>
      <c r="I107" s="245">
        <v>1955175.815099509</v>
      </c>
      <c r="J107" s="1988">
        <f t="shared" si="20"/>
        <v>20.963786864047371</v>
      </c>
      <c r="K107" s="2001">
        <v>3664509.3551994283</v>
      </c>
      <c r="L107" s="245">
        <f t="shared" si="21"/>
        <v>13.80351391043153</v>
      </c>
      <c r="M107" s="1988">
        <v>6087082.3730730694</v>
      </c>
      <c r="N107" s="244">
        <f t="shared" si="22"/>
        <v>14.896041132970876</v>
      </c>
      <c r="P107" s="1990">
        <f t="shared" si="24"/>
        <v>940521.09717322933</v>
      </c>
      <c r="Q107" s="1989">
        <f t="shared" si="23"/>
        <v>4.1864658063038673</v>
      </c>
    </row>
    <row r="108" spans="1:17">
      <c r="A108" s="4333"/>
      <c r="B108" s="2003" t="s">
        <v>361</v>
      </c>
      <c r="C108" s="2002">
        <v>6594330.4779430004</v>
      </c>
      <c r="D108" s="1988">
        <f t="shared" si="17"/>
        <v>13.738846227178323</v>
      </c>
      <c r="E108" s="245">
        <v>2929428.7012090124</v>
      </c>
      <c r="F108" s="1988">
        <f t="shared" si="18"/>
        <v>13.789332996244754</v>
      </c>
      <c r="G108" s="245">
        <v>547624.37670189608</v>
      </c>
      <c r="H108" s="1988">
        <f t="shared" si="19"/>
        <v>6.128711004802331</v>
      </c>
      <c r="I108" s="245">
        <v>2005047.6121438281</v>
      </c>
      <c r="J108" s="1988">
        <f t="shared" si="20"/>
        <v>21.547540668321677</v>
      </c>
      <c r="K108" s="2001">
        <v>3664901.776733988</v>
      </c>
      <c r="L108" s="245">
        <f t="shared" si="21"/>
        <v>13.698523346777389</v>
      </c>
      <c r="M108" s="1988">
        <v>6107218.0168540133</v>
      </c>
      <c r="N108" s="244">
        <f t="shared" si="22"/>
        <v>14.43734769085339</v>
      </c>
      <c r="P108" s="1990">
        <f t="shared" si="24"/>
        <v>924381.08906518435</v>
      </c>
      <c r="Q108" s="1989">
        <f t="shared" si="23"/>
        <v>-4.8782500734182756E-2</v>
      </c>
    </row>
    <row r="109" spans="1:17">
      <c r="A109" s="4333"/>
      <c r="B109" s="2003" t="s">
        <v>360</v>
      </c>
      <c r="C109" s="2002">
        <v>6640241.5823920611</v>
      </c>
      <c r="D109" s="1988">
        <f t="shared" si="17"/>
        <v>13.950393842264635</v>
      </c>
      <c r="E109" s="245">
        <v>3014204.8314621705</v>
      </c>
      <c r="F109" s="1988">
        <f t="shared" si="18"/>
        <v>15.901829327202737</v>
      </c>
      <c r="G109" s="245">
        <v>557689.56776065705</v>
      </c>
      <c r="H109" s="1988">
        <f t="shared" si="19"/>
        <v>7.386291043318054</v>
      </c>
      <c r="I109" s="245">
        <v>2062187.3618158617</v>
      </c>
      <c r="J109" s="1988">
        <f t="shared" si="20"/>
        <v>24.005802929816159</v>
      </c>
      <c r="K109" s="2001">
        <v>3626036.7509298907</v>
      </c>
      <c r="L109" s="245">
        <f t="shared" si="21"/>
        <v>12.37755557963197</v>
      </c>
      <c r="M109" s="1988">
        <v>6145883.3137715897</v>
      </c>
      <c r="N109" s="244">
        <f t="shared" si="22"/>
        <v>14.590579565599448</v>
      </c>
      <c r="P109" s="1990">
        <f t="shared" si="24"/>
        <v>952017.4696463088</v>
      </c>
      <c r="Q109" s="1989">
        <f t="shared" si="23"/>
        <v>1.5293753585949323</v>
      </c>
    </row>
    <row r="110" spans="1:17">
      <c r="A110" s="4333"/>
      <c r="B110" s="2003" t="s">
        <v>359</v>
      </c>
      <c r="C110" s="2002">
        <v>6625095.432220595</v>
      </c>
      <c r="D110" s="1988">
        <f t="shared" si="17"/>
        <v>12.260150363720628</v>
      </c>
      <c r="E110" s="245">
        <v>3005378.5154155297</v>
      </c>
      <c r="F110" s="1988">
        <f t="shared" si="18"/>
        <v>14.869227612983829</v>
      </c>
      <c r="G110" s="245">
        <v>570987.36229460174</v>
      </c>
      <c r="H110" s="1988">
        <f t="shared" si="19"/>
        <v>9.9859660847632057</v>
      </c>
      <c r="I110" s="245">
        <v>2123000.5794515591</v>
      </c>
      <c r="J110" s="1988">
        <f t="shared" si="20"/>
        <v>27.05222486450737</v>
      </c>
      <c r="K110" s="2001">
        <v>3619716.9168050652</v>
      </c>
      <c r="L110" s="245">
        <f t="shared" si="21"/>
        <v>10.182274509149918</v>
      </c>
      <c r="M110" s="1988">
        <v>6119059.6213910701</v>
      </c>
      <c r="N110" s="244">
        <f t="shared" si="22"/>
        <v>12.510478112856759</v>
      </c>
      <c r="P110" s="1990">
        <f t="shared" si="24"/>
        <v>882377.93596397061</v>
      </c>
      <c r="Q110" s="1989">
        <f t="shared" si="23"/>
        <v>-6.6642980577598205</v>
      </c>
    </row>
    <row r="111" spans="1:17" ht="16.5" customHeight="1">
      <c r="A111" s="4333"/>
      <c r="B111" s="2003" t="s">
        <v>358</v>
      </c>
      <c r="C111" s="2002">
        <v>6661518.1616011932</v>
      </c>
      <c r="D111" s="1988">
        <f t="shared" si="17"/>
        <v>12.423386429021722</v>
      </c>
      <c r="E111" s="245">
        <v>3015314.2937727608</v>
      </c>
      <c r="F111" s="1988">
        <f t="shared" si="18"/>
        <v>14.216779587784711</v>
      </c>
      <c r="G111" s="245">
        <v>574045.36728724663</v>
      </c>
      <c r="H111" s="1988">
        <f t="shared" si="19"/>
        <v>8.3652199651311268</v>
      </c>
      <c r="I111" s="245">
        <v>2144775.6087889899</v>
      </c>
      <c r="J111" s="1988">
        <f t="shared" si="20"/>
        <v>26.388854360070347</v>
      </c>
      <c r="K111" s="2001">
        <v>3646203.8678284325</v>
      </c>
      <c r="L111" s="245">
        <f t="shared" si="21"/>
        <v>10.982296937609819</v>
      </c>
      <c r="M111" s="1988">
        <v>6153097.6616899269</v>
      </c>
      <c r="N111" s="244">
        <f t="shared" si="22"/>
        <v>12.827484406045897</v>
      </c>
      <c r="P111" s="1990">
        <f t="shared" si="24"/>
        <v>870538.68498377083</v>
      </c>
      <c r="Q111" s="1989">
        <f t="shared" si="23"/>
        <v>-7.6867320088746842</v>
      </c>
    </row>
    <row r="112" spans="1:17" ht="16.5" customHeight="1">
      <c r="A112" s="4333"/>
      <c r="B112" s="2000" t="s">
        <v>357</v>
      </c>
      <c r="C112" s="1999">
        <v>6727306.8472389076</v>
      </c>
      <c r="D112" s="1997">
        <f t="shared" si="17"/>
        <v>12.687381956787849</v>
      </c>
      <c r="E112" s="1998">
        <v>3062951.0452209609</v>
      </c>
      <c r="F112" s="1997">
        <f t="shared" si="18"/>
        <v>15.5608799001647</v>
      </c>
      <c r="G112" s="1998">
        <v>564380.03642931173</v>
      </c>
      <c r="H112" s="1997">
        <f t="shared" si="19"/>
        <v>12.247011553816423</v>
      </c>
      <c r="I112" s="1998">
        <v>2187512.0064339139</v>
      </c>
      <c r="J112" s="1997">
        <f t="shared" si="20"/>
        <v>27.452058712813788</v>
      </c>
      <c r="K112" s="1996">
        <v>3664355.8020179467</v>
      </c>
      <c r="L112" s="1998">
        <f t="shared" si="21"/>
        <v>10.392905525991814</v>
      </c>
      <c r="M112" s="1997">
        <v>6224587.9195672786</v>
      </c>
      <c r="N112" s="2279">
        <f t="shared" si="22"/>
        <v>12.603222159381794</v>
      </c>
      <c r="P112" s="1990">
        <f t="shared" si="24"/>
        <v>875439.03878704691</v>
      </c>
      <c r="Q112" s="1989">
        <f t="shared" si="23"/>
        <v>-6.2867198216997284</v>
      </c>
    </row>
    <row r="113" spans="1:17" ht="16.5" customHeight="1" thickBot="1">
      <c r="A113" s="4334"/>
      <c r="B113" s="2280" t="s">
        <v>368</v>
      </c>
      <c r="C113" s="2281">
        <v>6963962.6573999394</v>
      </c>
      <c r="D113" s="2282">
        <f t="shared" si="17"/>
        <v>12.963993063712298</v>
      </c>
      <c r="E113" s="2283">
        <v>3301382.2721646661</v>
      </c>
      <c r="F113" s="2282">
        <f t="shared" si="18"/>
        <v>18.368429492033805</v>
      </c>
      <c r="G113" s="2282">
        <v>571627.88059825136</v>
      </c>
      <c r="H113" s="2282">
        <f t="shared" si="19"/>
        <v>11.124389575064765</v>
      </c>
      <c r="I113" s="2282">
        <v>2362676.1891383315</v>
      </c>
      <c r="J113" s="2282">
        <f t="shared" si="20"/>
        <v>28.531842671094047</v>
      </c>
      <c r="K113" s="2282">
        <v>3662580.3852352733</v>
      </c>
      <c r="L113" s="2282">
        <f t="shared" si="21"/>
        <v>8.4987222751724616</v>
      </c>
      <c r="M113" s="2282">
        <v>6452386.4350518184</v>
      </c>
      <c r="N113" s="2284">
        <f t="shared" si="22"/>
        <v>13.001198593960037</v>
      </c>
      <c r="P113" s="1990">
        <f t="shared" si="24"/>
        <v>938706.08302633464</v>
      </c>
      <c r="Q113" s="1989">
        <f t="shared" si="23"/>
        <v>-1.2792726866855277</v>
      </c>
    </row>
    <row r="114" spans="1:17" ht="15" thickTop="1">
      <c r="B114" s="34"/>
      <c r="M114" s="1988"/>
    </row>
    <row r="115" spans="1:17">
      <c r="M115" s="1988"/>
    </row>
  </sheetData>
  <mergeCells count="25">
    <mergeCell ref="A102:A113"/>
    <mergeCell ref="A78:A89"/>
    <mergeCell ref="A90:A101"/>
    <mergeCell ref="N4:N5"/>
    <mergeCell ref="A18:A29"/>
    <mergeCell ref="A30:A41"/>
    <mergeCell ref="A42:A53"/>
    <mergeCell ref="A54:A65"/>
    <mergeCell ref="A66:A77"/>
    <mergeCell ref="H4:H5"/>
    <mergeCell ref="I4:I5"/>
    <mergeCell ref="J4:J5"/>
    <mergeCell ref="K4:K5"/>
    <mergeCell ref="L4:L5"/>
    <mergeCell ref="M4:M5"/>
    <mergeCell ref="A1:N1"/>
    <mergeCell ref="A2:N2"/>
    <mergeCell ref="M3:N3"/>
    <mergeCell ref="A4:A5"/>
    <mergeCell ref="B4:B5"/>
    <mergeCell ref="C4:C5"/>
    <mergeCell ref="D4:D5"/>
    <mergeCell ref="E4:E5"/>
    <mergeCell ref="F4:F5"/>
    <mergeCell ref="G4:G5"/>
  </mergeCells>
  <printOptions horizontalCentered="1"/>
  <pageMargins left="0" right="0" top="0.47" bottom="0.52" header="0.3" footer="0.3"/>
  <pageSetup paperSize="9" scale="3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view="pageBreakPreview" zoomScaleNormal="100" zoomScaleSheetLayoutView="100" workbookViewId="0">
      <selection activeCell="O43" sqref="O43"/>
    </sheetView>
  </sheetViews>
  <sheetFormatPr defaultColWidth="9.109375" defaultRowHeight="13.8"/>
  <cols>
    <col min="1" max="1" width="32.44140625" style="643" bestFit="1" customWidth="1"/>
    <col min="2" max="2" width="10.44140625" style="643" bestFit="1" customWidth="1"/>
    <col min="3" max="6" width="8.44140625" style="643" bestFit="1" customWidth="1"/>
    <col min="7" max="7" width="9.33203125" style="643" bestFit="1" customWidth="1"/>
    <col min="8" max="8" width="8.44140625" style="643" bestFit="1" customWidth="1"/>
    <col min="9" max="9" width="9.33203125" style="643" bestFit="1" customWidth="1"/>
    <col min="10" max="10" width="8" style="643" customWidth="1"/>
    <col min="11" max="16384" width="9.109375" style="643"/>
  </cols>
  <sheetData>
    <row r="1" spans="1:9">
      <c r="A1" s="3491" t="s">
        <v>793</v>
      </c>
      <c r="B1" s="3491"/>
      <c r="C1" s="3491"/>
      <c r="D1" s="3491"/>
      <c r="E1" s="3491"/>
      <c r="F1" s="3491"/>
      <c r="G1" s="3491"/>
      <c r="H1" s="3491"/>
      <c r="I1" s="3491"/>
    </row>
    <row r="2" spans="1:9">
      <c r="A2" s="3491" t="s">
        <v>715</v>
      </c>
      <c r="B2" s="3491"/>
      <c r="C2" s="3491"/>
      <c r="D2" s="3491"/>
      <c r="E2" s="3491"/>
      <c r="F2" s="3491"/>
      <c r="G2" s="3491"/>
      <c r="H2" s="3491"/>
      <c r="I2" s="3491"/>
    </row>
    <row r="3" spans="1:9">
      <c r="A3" s="3492" t="s">
        <v>714</v>
      </c>
      <c r="B3" s="3492"/>
      <c r="C3" s="3492"/>
      <c r="D3" s="3492"/>
      <c r="E3" s="3492"/>
      <c r="F3" s="3492"/>
      <c r="G3" s="3492"/>
      <c r="H3" s="3492"/>
      <c r="I3" s="3492"/>
    </row>
    <row r="4" spans="1:9" ht="14.4" thickBot="1">
      <c r="A4" s="3493" t="s">
        <v>713</v>
      </c>
      <c r="B4" s="3493"/>
      <c r="C4" s="3493"/>
      <c r="D4" s="3493"/>
      <c r="E4" s="3493"/>
      <c r="F4" s="3493"/>
      <c r="G4" s="3493"/>
      <c r="H4" s="3493"/>
      <c r="I4" s="3493"/>
    </row>
    <row r="5" spans="1:9" ht="14.4" thickTop="1">
      <c r="A5" s="3494" t="s">
        <v>712</v>
      </c>
      <c r="B5" s="3489" t="s">
        <v>711</v>
      </c>
      <c r="C5" s="3489" t="s">
        <v>60</v>
      </c>
      <c r="D5" s="3489" t="s">
        <v>61</v>
      </c>
      <c r="E5" s="3489" t="s">
        <v>150</v>
      </c>
      <c r="F5" s="3489" t="s">
        <v>173</v>
      </c>
      <c r="G5" s="3489" t="s">
        <v>180</v>
      </c>
      <c r="H5" s="3487" t="s">
        <v>537</v>
      </c>
      <c r="I5" s="3488"/>
    </row>
    <row r="6" spans="1:9" ht="16.8">
      <c r="A6" s="3495"/>
      <c r="B6" s="3490"/>
      <c r="C6" s="3490"/>
      <c r="D6" s="3490"/>
      <c r="E6" s="3490"/>
      <c r="F6" s="3490"/>
      <c r="G6" s="3490"/>
      <c r="H6" s="665" t="s">
        <v>173</v>
      </c>
      <c r="I6" s="664" t="s">
        <v>710</v>
      </c>
    </row>
    <row r="7" spans="1:9">
      <c r="A7" s="653" t="s">
        <v>683</v>
      </c>
      <c r="B7" s="652">
        <v>100</v>
      </c>
      <c r="C7" s="651">
        <v>132.84</v>
      </c>
      <c r="D7" s="651">
        <v>137.62</v>
      </c>
      <c r="E7" s="651">
        <v>146.32</v>
      </c>
      <c r="F7" s="651">
        <v>157.63999999999999</v>
      </c>
      <c r="G7" s="651">
        <v>166.22</v>
      </c>
      <c r="H7" s="651">
        <v>7.74</v>
      </c>
      <c r="I7" s="650">
        <v>5.44</v>
      </c>
    </row>
    <row r="8" spans="1:9">
      <c r="A8" s="657"/>
      <c r="B8" s="655"/>
      <c r="C8" s="655"/>
      <c r="D8" s="655"/>
      <c r="E8" s="655"/>
      <c r="F8" s="655"/>
      <c r="G8" s="655"/>
      <c r="H8" s="655"/>
      <c r="I8" s="654"/>
    </row>
    <row r="9" spans="1:9">
      <c r="A9" s="653" t="s">
        <v>682</v>
      </c>
      <c r="B9" s="651">
        <v>43.91</v>
      </c>
      <c r="C9" s="651">
        <v>129.49</v>
      </c>
      <c r="D9" s="651">
        <v>135.97</v>
      </c>
      <c r="E9" s="651">
        <v>143.69999999999999</v>
      </c>
      <c r="F9" s="651">
        <v>153.22</v>
      </c>
      <c r="G9" s="651">
        <v>163.13</v>
      </c>
      <c r="H9" s="651">
        <v>6.62</v>
      </c>
      <c r="I9" s="650">
        <v>6.47</v>
      </c>
    </row>
    <row r="10" spans="1:9">
      <c r="A10" s="663" t="s">
        <v>709</v>
      </c>
      <c r="B10" s="662">
        <v>11.33</v>
      </c>
      <c r="C10" s="662">
        <v>124.69</v>
      </c>
      <c r="D10" s="662">
        <v>128.29</v>
      </c>
      <c r="E10" s="662">
        <v>131.35</v>
      </c>
      <c r="F10" s="662">
        <v>145.4</v>
      </c>
      <c r="G10" s="662">
        <v>159.72</v>
      </c>
      <c r="H10" s="662">
        <v>10.7</v>
      </c>
      <c r="I10" s="661">
        <v>9.85</v>
      </c>
    </row>
    <row r="11" spans="1:9">
      <c r="A11" s="649" t="s">
        <v>708</v>
      </c>
      <c r="B11" s="648">
        <v>1.84</v>
      </c>
      <c r="C11" s="648">
        <v>98.12</v>
      </c>
      <c r="D11" s="648">
        <v>108.57</v>
      </c>
      <c r="E11" s="648">
        <v>119.34</v>
      </c>
      <c r="F11" s="648">
        <v>124.72</v>
      </c>
      <c r="G11" s="648">
        <v>137.13999999999999</v>
      </c>
      <c r="H11" s="648">
        <v>4.51</v>
      </c>
      <c r="I11" s="647">
        <v>9.9600000000000009</v>
      </c>
    </row>
    <row r="12" spans="1:9">
      <c r="A12" s="649" t="s">
        <v>707</v>
      </c>
      <c r="B12" s="648">
        <v>5.52</v>
      </c>
      <c r="C12" s="648">
        <v>143.03</v>
      </c>
      <c r="D12" s="648">
        <v>149.29</v>
      </c>
      <c r="E12" s="648">
        <v>147.84</v>
      </c>
      <c r="F12" s="648">
        <v>146.47999999999999</v>
      </c>
      <c r="G12" s="648">
        <v>158.63</v>
      </c>
      <c r="H12" s="648">
        <v>-0.92</v>
      </c>
      <c r="I12" s="647">
        <v>8.2899999999999991</v>
      </c>
    </row>
    <row r="13" spans="1:9">
      <c r="A13" s="649" t="s">
        <v>706</v>
      </c>
      <c r="B13" s="648">
        <v>6.75</v>
      </c>
      <c r="C13" s="648">
        <v>129.53</v>
      </c>
      <c r="D13" s="648">
        <v>137.22999999999999</v>
      </c>
      <c r="E13" s="648">
        <v>146.29</v>
      </c>
      <c r="F13" s="648">
        <v>150.83000000000001</v>
      </c>
      <c r="G13" s="648">
        <v>153.96</v>
      </c>
      <c r="H13" s="648">
        <v>3.1</v>
      </c>
      <c r="I13" s="647">
        <v>2.08</v>
      </c>
    </row>
    <row r="14" spans="1:9">
      <c r="A14" s="649" t="s">
        <v>705</v>
      </c>
      <c r="B14" s="648">
        <v>5.24</v>
      </c>
      <c r="C14" s="648">
        <v>131.91999999999999</v>
      </c>
      <c r="D14" s="648">
        <v>134.33000000000001</v>
      </c>
      <c r="E14" s="648">
        <v>143.46</v>
      </c>
      <c r="F14" s="648">
        <v>156.69999999999999</v>
      </c>
      <c r="G14" s="648">
        <v>168.44</v>
      </c>
      <c r="H14" s="648">
        <v>9.23</v>
      </c>
      <c r="I14" s="647">
        <v>7.49</v>
      </c>
    </row>
    <row r="15" spans="1:9">
      <c r="A15" s="649" t="s">
        <v>704</v>
      </c>
      <c r="B15" s="648">
        <v>2.95</v>
      </c>
      <c r="C15" s="648">
        <v>127.51</v>
      </c>
      <c r="D15" s="648">
        <v>149.87</v>
      </c>
      <c r="E15" s="648">
        <v>189.03</v>
      </c>
      <c r="F15" s="648">
        <v>189.09</v>
      </c>
      <c r="G15" s="648">
        <v>168.3</v>
      </c>
      <c r="H15" s="648">
        <v>0.03</v>
      </c>
      <c r="I15" s="647">
        <v>-10.99</v>
      </c>
    </row>
    <row r="16" spans="1:9">
      <c r="A16" s="649" t="s">
        <v>703</v>
      </c>
      <c r="B16" s="648">
        <v>2.08</v>
      </c>
      <c r="C16" s="648">
        <v>135.9</v>
      </c>
      <c r="D16" s="648">
        <v>145.16999999999999</v>
      </c>
      <c r="E16" s="648">
        <v>156.07</v>
      </c>
      <c r="F16" s="648">
        <v>167.54</v>
      </c>
      <c r="G16" s="648">
        <v>177.96</v>
      </c>
      <c r="H16" s="648">
        <v>7.35</v>
      </c>
      <c r="I16" s="647">
        <v>6.22</v>
      </c>
    </row>
    <row r="17" spans="1:9">
      <c r="A17" s="649" t="s">
        <v>702</v>
      </c>
      <c r="B17" s="648">
        <v>1.74</v>
      </c>
      <c r="C17" s="648">
        <v>124.13</v>
      </c>
      <c r="D17" s="648">
        <v>130.38</v>
      </c>
      <c r="E17" s="648">
        <v>137.97</v>
      </c>
      <c r="F17" s="648">
        <v>146.44999999999999</v>
      </c>
      <c r="G17" s="648">
        <v>160.9</v>
      </c>
      <c r="H17" s="648">
        <v>6.15</v>
      </c>
      <c r="I17" s="647">
        <v>9.8699999999999992</v>
      </c>
    </row>
    <row r="18" spans="1:9">
      <c r="A18" s="649" t="s">
        <v>701</v>
      </c>
      <c r="B18" s="648">
        <v>1.21</v>
      </c>
      <c r="C18" s="648">
        <v>137.22</v>
      </c>
      <c r="D18" s="648">
        <v>131.61000000000001</v>
      </c>
      <c r="E18" s="648">
        <v>129.63999999999999</v>
      </c>
      <c r="F18" s="648">
        <v>145.85</v>
      </c>
      <c r="G18" s="648">
        <v>184.35</v>
      </c>
      <c r="H18" s="648">
        <v>12.5</v>
      </c>
      <c r="I18" s="647">
        <v>26.4</v>
      </c>
    </row>
    <row r="19" spans="1:9">
      <c r="A19" s="649" t="s">
        <v>700</v>
      </c>
      <c r="B19" s="648">
        <v>1.24</v>
      </c>
      <c r="C19" s="648">
        <v>120.91</v>
      </c>
      <c r="D19" s="648">
        <v>129.18</v>
      </c>
      <c r="E19" s="648">
        <v>139.4</v>
      </c>
      <c r="F19" s="648">
        <v>148.99</v>
      </c>
      <c r="G19" s="648">
        <v>158.91999999999999</v>
      </c>
      <c r="H19" s="648">
        <v>6.88</v>
      </c>
      <c r="I19" s="647">
        <v>6.66</v>
      </c>
    </row>
    <row r="20" spans="1:9">
      <c r="A20" s="649" t="s">
        <v>699</v>
      </c>
      <c r="B20" s="648">
        <v>0.68</v>
      </c>
      <c r="C20" s="648">
        <v>165.6</v>
      </c>
      <c r="D20" s="648">
        <v>173.71</v>
      </c>
      <c r="E20" s="648">
        <v>188.59</v>
      </c>
      <c r="F20" s="648">
        <v>204.76</v>
      </c>
      <c r="G20" s="648">
        <v>215.61</v>
      </c>
      <c r="H20" s="648">
        <v>8.57</v>
      </c>
      <c r="I20" s="647">
        <v>5.3</v>
      </c>
    </row>
    <row r="21" spans="1:9">
      <c r="A21" s="649" t="s">
        <v>698</v>
      </c>
      <c r="B21" s="648">
        <v>0.41</v>
      </c>
      <c r="C21" s="648">
        <v>142.99</v>
      </c>
      <c r="D21" s="648">
        <v>157.05000000000001</v>
      </c>
      <c r="E21" s="648">
        <v>172.5</v>
      </c>
      <c r="F21" s="648">
        <v>189.54</v>
      </c>
      <c r="G21" s="648">
        <v>193.95</v>
      </c>
      <c r="H21" s="648">
        <v>9.8800000000000008</v>
      </c>
      <c r="I21" s="647">
        <v>2.33</v>
      </c>
    </row>
    <row r="22" spans="1:9">
      <c r="A22" s="660" t="s">
        <v>697</v>
      </c>
      <c r="B22" s="659">
        <v>2.92</v>
      </c>
      <c r="C22" s="659">
        <v>134.83000000000001</v>
      </c>
      <c r="D22" s="659">
        <v>139.91</v>
      </c>
      <c r="E22" s="659">
        <v>148.07</v>
      </c>
      <c r="F22" s="659">
        <v>169.42</v>
      </c>
      <c r="G22" s="659">
        <v>181.48</v>
      </c>
      <c r="H22" s="659">
        <v>14.42</v>
      </c>
      <c r="I22" s="658">
        <v>7.12</v>
      </c>
    </row>
    <row r="23" spans="1:9">
      <c r="A23" s="657"/>
      <c r="B23" s="655"/>
      <c r="C23" s="655"/>
      <c r="D23" s="655"/>
      <c r="E23" s="655"/>
      <c r="F23" s="655"/>
      <c r="G23" s="655"/>
      <c r="H23" s="655"/>
      <c r="I23" s="654"/>
    </row>
    <row r="24" spans="1:9">
      <c r="A24" s="653" t="s">
        <v>681</v>
      </c>
      <c r="B24" s="651">
        <v>56.09</v>
      </c>
      <c r="C24" s="651">
        <v>135.52000000000001</v>
      </c>
      <c r="D24" s="651">
        <v>138.91999999999999</v>
      </c>
      <c r="E24" s="651">
        <v>148.41</v>
      </c>
      <c r="F24" s="651">
        <v>161.19999999999999</v>
      </c>
      <c r="G24" s="651">
        <v>168.68</v>
      </c>
      <c r="H24" s="651">
        <v>8.6199999999999992</v>
      </c>
      <c r="I24" s="650">
        <v>4.6399999999999997</v>
      </c>
    </row>
    <row r="25" spans="1:9">
      <c r="A25" s="649" t="s">
        <v>696</v>
      </c>
      <c r="B25" s="648">
        <v>7.19</v>
      </c>
      <c r="C25" s="648">
        <v>148.69</v>
      </c>
      <c r="D25" s="648">
        <v>152.75</v>
      </c>
      <c r="E25" s="648">
        <v>161.29</v>
      </c>
      <c r="F25" s="648">
        <v>172.38</v>
      </c>
      <c r="G25" s="648">
        <v>180.24</v>
      </c>
      <c r="H25" s="648">
        <v>6.88</v>
      </c>
      <c r="I25" s="647">
        <v>4.5599999999999996</v>
      </c>
    </row>
    <row r="26" spans="1:9">
      <c r="A26" s="649" t="s">
        <v>695</v>
      </c>
      <c r="B26" s="648">
        <v>20.3</v>
      </c>
      <c r="C26" s="648">
        <v>146.97999999999999</v>
      </c>
      <c r="D26" s="648">
        <v>148.41</v>
      </c>
      <c r="E26" s="648">
        <v>156.63999999999999</v>
      </c>
      <c r="F26" s="648">
        <v>170.19</v>
      </c>
      <c r="G26" s="648">
        <v>177.17</v>
      </c>
      <c r="H26" s="648">
        <v>8.65</v>
      </c>
      <c r="I26" s="647">
        <v>4.0999999999999996</v>
      </c>
    </row>
    <row r="27" spans="1:9">
      <c r="A27" s="649" t="s">
        <v>694</v>
      </c>
      <c r="B27" s="648">
        <v>4.3</v>
      </c>
      <c r="C27" s="648">
        <v>129.47</v>
      </c>
      <c r="D27" s="648">
        <v>134.22</v>
      </c>
      <c r="E27" s="648">
        <v>143.74</v>
      </c>
      <c r="F27" s="648">
        <v>156.09</v>
      </c>
      <c r="G27" s="648">
        <v>163.51</v>
      </c>
      <c r="H27" s="648">
        <v>8.59</v>
      </c>
      <c r="I27" s="647">
        <v>4.75</v>
      </c>
    </row>
    <row r="28" spans="1:9">
      <c r="A28" s="649" t="s">
        <v>693</v>
      </c>
      <c r="B28" s="648">
        <v>3.47</v>
      </c>
      <c r="C28" s="648">
        <v>114.88</v>
      </c>
      <c r="D28" s="648">
        <v>119.24</v>
      </c>
      <c r="E28" s="648">
        <v>125.66</v>
      </c>
      <c r="F28" s="648">
        <v>138.24</v>
      </c>
      <c r="G28" s="648">
        <v>143.49</v>
      </c>
      <c r="H28" s="648">
        <v>10.01</v>
      </c>
      <c r="I28" s="647">
        <v>3.8</v>
      </c>
    </row>
    <row r="29" spans="1:9">
      <c r="A29" s="649" t="s">
        <v>692</v>
      </c>
      <c r="B29" s="648">
        <v>5.34</v>
      </c>
      <c r="C29" s="648">
        <v>111</v>
      </c>
      <c r="D29" s="648">
        <v>118.12</v>
      </c>
      <c r="E29" s="648">
        <v>136.81</v>
      </c>
      <c r="F29" s="648">
        <v>155.28</v>
      </c>
      <c r="G29" s="648">
        <v>154.01</v>
      </c>
      <c r="H29" s="648">
        <v>13.5</v>
      </c>
      <c r="I29" s="647">
        <v>-0.82</v>
      </c>
    </row>
    <row r="30" spans="1:9">
      <c r="A30" s="649" t="s">
        <v>691</v>
      </c>
      <c r="B30" s="648">
        <v>2.82</v>
      </c>
      <c r="C30" s="648">
        <v>105.64</v>
      </c>
      <c r="D30" s="648">
        <v>109.49</v>
      </c>
      <c r="E30" s="648">
        <v>111.8</v>
      </c>
      <c r="F30" s="648">
        <v>113.31</v>
      </c>
      <c r="G30" s="648">
        <v>113.8</v>
      </c>
      <c r="H30" s="648">
        <v>1.35</v>
      </c>
      <c r="I30" s="647">
        <v>0.43</v>
      </c>
    </row>
    <row r="31" spans="1:9">
      <c r="A31" s="649" t="s">
        <v>690</v>
      </c>
      <c r="B31" s="648">
        <v>2.46</v>
      </c>
      <c r="C31" s="648">
        <v>119.41</v>
      </c>
      <c r="D31" s="648">
        <v>123.73</v>
      </c>
      <c r="E31" s="648">
        <v>132</v>
      </c>
      <c r="F31" s="648">
        <v>145.44</v>
      </c>
      <c r="G31" s="648">
        <v>161.38</v>
      </c>
      <c r="H31" s="648">
        <v>10.18</v>
      </c>
      <c r="I31" s="647">
        <v>10.96</v>
      </c>
    </row>
    <row r="32" spans="1:9">
      <c r="A32" s="649" t="s">
        <v>689</v>
      </c>
      <c r="B32" s="648">
        <v>7.41</v>
      </c>
      <c r="C32" s="648">
        <v>144.36000000000001</v>
      </c>
      <c r="D32" s="648">
        <v>143.6</v>
      </c>
      <c r="E32" s="648">
        <v>156.21</v>
      </c>
      <c r="F32" s="648">
        <v>169.94</v>
      </c>
      <c r="G32" s="648">
        <v>183.08</v>
      </c>
      <c r="H32" s="648">
        <v>8.7899999999999991</v>
      </c>
      <c r="I32" s="647">
        <v>7.73</v>
      </c>
    </row>
    <row r="33" spans="1:9">
      <c r="A33" s="660" t="s">
        <v>688</v>
      </c>
      <c r="B33" s="659">
        <v>2.81</v>
      </c>
      <c r="C33" s="659">
        <v>138.54</v>
      </c>
      <c r="D33" s="659">
        <v>150.80000000000001</v>
      </c>
      <c r="E33" s="659">
        <v>157.04</v>
      </c>
      <c r="F33" s="659">
        <v>169.53</v>
      </c>
      <c r="G33" s="659">
        <v>188.83</v>
      </c>
      <c r="H33" s="659">
        <v>7.95</v>
      </c>
      <c r="I33" s="658">
        <v>11.38</v>
      </c>
    </row>
    <row r="34" spans="1:9">
      <c r="A34" s="657"/>
      <c r="B34" s="655"/>
      <c r="C34" s="655"/>
      <c r="D34" s="655"/>
      <c r="E34" s="655"/>
      <c r="F34" s="655"/>
      <c r="G34" s="655"/>
      <c r="H34" s="655"/>
      <c r="I34" s="654"/>
    </row>
    <row r="35" spans="1:9">
      <c r="A35" s="656" t="s">
        <v>687</v>
      </c>
      <c r="B35" s="655"/>
      <c r="C35" s="655"/>
      <c r="D35" s="655"/>
      <c r="E35" s="655"/>
      <c r="F35" s="655"/>
      <c r="G35" s="655"/>
      <c r="H35" s="655"/>
      <c r="I35" s="654"/>
    </row>
    <row r="36" spans="1:9">
      <c r="A36" s="653" t="s">
        <v>683</v>
      </c>
      <c r="B36" s="652">
        <v>100</v>
      </c>
      <c r="C36" s="651">
        <v>133.19</v>
      </c>
      <c r="D36" s="651">
        <v>137.62</v>
      </c>
      <c r="E36" s="651">
        <v>145.5</v>
      </c>
      <c r="F36" s="651">
        <v>156.47999999999999</v>
      </c>
      <c r="G36" s="651">
        <v>165.85</v>
      </c>
      <c r="H36" s="651">
        <v>7.55</v>
      </c>
      <c r="I36" s="650">
        <v>5.99</v>
      </c>
    </row>
    <row r="37" spans="1:9">
      <c r="A37" s="649" t="s">
        <v>682</v>
      </c>
      <c r="B37" s="648">
        <v>39.770000000000003</v>
      </c>
      <c r="C37" s="648">
        <v>132.49</v>
      </c>
      <c r="D37" s="648">
        <v>140.13999999999999</v>
      </c>
      <c r="E37" s="648">
        <v>147.13999999999999</v>
      </c>
      <c r="F37" s="648">
        <v>155.5</v>
      </c>
      <c r="G37" s="648">
        <v>166.84</v>
      </c>
      <c r="H37" s="648">
        <v>5.68</v>
      </c>
      <c r="I37" s="647">
        <v>7.29</v>
      </c>
    </row>
    <row r="38" spans="1:9">
      <c r="A38" s="660" t="s">
        <v>681</v>
      </c>
      <c r="B38" s="659">
        <v>60.23</v>
      </c>
      <c r="C38" s="659">
        <v>133.65</v>
      </c>
      <c r="D38" s="659">
        <v>135.97999999999999</v>
      </c>
      <c r="E38" s="659">
        <v>144.43</v>
      </c>
      <c r="F38" s="659">
        <v>157.13</v>
      </c>
      <c r="G38" s="659">
        <v>165.2</v>
      </c>
      <c r="H38" s="659">
        <v>8.7899999999999991</v>
      </c>
      <c r="I38" s="658">
        <v>5.14</v>
      </c>
    </row>
    <row r="39" spans="1:9">
      <c r="A39" s="657"/>
      <c r="B39" s="655"/>
      <c r="C39" s="655"/>
      <c r="D39" s="655"/>
      <c r="E39" s="655"/>
      <c r="F39" s="655"/>
      <c r="G39" s="655"/>
      <c r="H39" s="655"/>
      <c r="I39" s="654"/>
    </row>
    <row r="40" spans="1:9">
      <c r="A40" s="656" t="s">
        <v>686</v>
      </c>
      <c r="B40" s="655"/>
      <c r="C40" s="655"/>
      <c r="D40" s="655"/>
      <c r="E40" s="655"/>
      <c r="F40" s="655"/>
      <c r="G40" s="655"/>
      <c r="H40" s="655"/>
      <c r="I40" s="654"/>
    </row>
    <row r="41" spans="1:9">
      <c r="A41" s="653" t="s">
        <v>683</v>
      </c>
      <c r="B41" s="652">
        <v>100</v>
      </c>
      <c r="C41" s="651">
        <v>131.15</v>
      </c>
      <c r="D41" s="651">
        <v>135.97999999999999</v>
      </c>
      <c r="E41" s="651">
        <v>144.69</v>
      </c>
      <c r="F41" s="651">
        <v>156.27000000000001</v>
      </c>
      <c r="G41" s="651">
        <v>163.80000000000001</v>
      </c>
      <c r="H41" s="651">
        <v>8</v>
      </c>
      <c r="I41" s="650">
        <v>4.82</v>
      </c>
    </row>
    <row r="42" spans="1:9">
      <c r="A42" s="649" t="s">
        <v>682</v>
      </c>
      <c r="B42" s="648">
        <v>44.14</v>
      </c>
      <c r="C42" s="648">
        <v>127.03</v>
      </c>
      <c r="D42" s="648">
        <v>133.35</v>
      </c>
      <c r="E42" s="648">
        <v>140.91999999999999</v>
      </c>
      <c r="F42" s="648">
        <v>150.96</v>
      </c>
      <c r="G42" s="648">
        <v>159.97</v>
      </c>
      <c r="H42" s="648">
        <v>7.12</v>
      </c>
      <c r="I42" s="647">
        <v>5.97</v>
      </c>
    </row>
    <row r="43" spans="1:9">
      <c r="A43" s="660" t="s">
        <v>681</v>
      </c>
      <c r="B43" s="659">
        <v>55.86</v>
      </c>
      <c r="C43" s="659">
        <v>134.49</v>
      </c>
      <c r="D43" s="659">
        <v>138.08000000000001</v>
      </c>
      <c r="E43" s="659">
        <v>147.74</v>
      </c>
      <c r="F43" s="659">
        <v>160.59</v>
      </c>
      <c r="G43" s="659">
        <v>166.89</v>
      </c>
      <c r="H43" s="659">
        <v>8.6999999999999993</v>
      </c>
      <c r="I43" s="658">
        <v>3.92</v>
      </c>
    </row>
    <row r="44" spans="1:9">
      <c r="A44" s="657"/>
      <c r="B44" s="655"/>
      <c r="C44" s="655"/>
      <c r="D44" s="655"/>
      <c r="E44" s="655"/>
      <c r="F44" s="655"/>
      <c r="G44" s="655"/>
      <c r="H44" s="655"/>
      <c r="I44" s="654"/>
    </row>
    <row r="45" spans="1:9">
      <c r="A45" s="656" t="s">
        <v>685</v>
      </c>
      <c r="B45" s="655"/>
      <c r="C45" s="655"/>
      <c r="D45" s="655"/>
      <c r="E45" s="655"/>
      <c r="F45" s="655"/>
      <c r="G45" s="655"/>
      <c r="H45" s="655"/>
      <c r="I45" s="654"/>
    </row>
    <row r="46" spans="1:9">
      <c r="A46" s="653" t="s">
        <v>683</v>
      </c>
      <c r="B46" s="652">
        <v>100</v>
      </c>
      <c r="C46" s="651">
        <v>135.57</v>
      </c>
      <c r="D46" s="651">
        <v>140.81</v>
      </c>
      <c r="E46" s="651">
        <v>150.47999999999999</v>
      </c>
      <c r="F46" s="651">
        <v>161.85</v>
      </c>
      <c r="G46" s="651">
        <v>171.2</v>
      </c>
      <c r="H46" s="651">
        <v>7.56</v>
      </c>
      <c r="I46" s="650">
        <v>5.78</v>
      </c>
    </row>
    <row r="47" spans="1:9">
      <c r="A47" s="649" t="s">
        <v>682</v>
      </c>
      <c r="B47" s="648">
        <v>46.88</v>
      </c>
      <c r="C47" s="648">
        <v>130.96</v>
      </c>
      <c r="D47" s="648">
        <v>136.97999999999999</v>
      </c>
      <c r="E47" s="648">
        <v>145.36000000000001</v>
      </c>
      <c r="F47" s="648">
        <v>155.03</v>
      </c>
      <c r="G47" s="648">
        <v>164.95</v>
      </c>
      <c r="H47" s="648">
        <v>6.65</v>
      </c>
      <c r="I47" s="647">
        <v>6.4</v>
      </c>
    </row>
    <row r="48" spans="1:9">
      <c r="A48" s="660" t="s">
        <v>681</v>
      </c>
      <c r="B48" s="659">
        <v>53.12</v>
      </c>
      <c r="C48" s="659">
        <v>139.78</v>
      </c>
      <c r="D48" s="659">
        <v>144.25</v>
      </c>
      <c r="E48" s="659">
        <v>155.13999999999999</v>
      </c>
      <c r="F48" s="659">
        <v>168.13</v>
      </c>
      <c r="G48" s="659">
        <v>176.9</v>
      </c>
      <c r="H48" s="659">
        <v>8.3699999999999992</v>
      </c>
      <c r="I48" s="658">
        <v>5.22</v>
      </c>
    </row>
    <row r="49" spans="1:9">
      <c r="A49" s="657"/>
      <c r="B49" s="655"/>
      <c r="C49" s="655"/>
      <c r="D49" s="655"/>
      <c r="E49" s="655"/>
      <c r="F49" s="655"/>
      <c r="G49" s="655"/>
      <c r="H49" s="655"/>
      <c r="I49" s="654"/>
    </row>
    <row r="50" spans="1:9">
      <c r="A50" s="656" t="s">
        <v>684</v>
      </c>
      <c r="B50" s="655"/>
      <c r="C50" s="655"/>
      <c r="D50" s="655"/>
      <c r="E50" s="655"/>
      <c r="F50" s="655"/>
      <c r="G50" s="655"/>
      <c r="H50" s="655"/>
      <c r="I50" s="654"/>
    </row>
    <row r="51" spans="1:9">
      <c r="A51" s="653" t="s">
        <v>683</v>
      </c>
      <c r="B51" s="652">
        <v>100</v>
      </c>
      <c r="C51" s="651">
        <v>131.88</v>
      </c>
      <c r="D51" s="651">
        <v>135.66999999999999</v>
      </c>
      <c r="E51" s="651">
        <v>143.91</v>
      </c>
      <c r="F51" s="651">
        <v>154.15</v>
      </c>
      <c r="G51" s="651">
        <v>164.72</v>
      </c>
      <c r="H51" s="651">
        <v>7.12</v>
      </c>
      <c r="I51" s="650">
        <v>6.86</v>
      </c>
    </row>
    <row r="52" spans="1:9">
      <c r="A52" s="649" t="s">
        <v>682</v>
      </c>
      <c r="B52" s="648">
        <v>59.53</v>
      </c>
      <c r="C52" s="648">
        <v>127.42</v>
      </c>
      <c r="D52" s="648">
        <v>131.71</v>
      </c>
      <c r="E52" s="648">
        <v>140.83000000000001</v>
      </c>
      <c r="F52" s="648">
        <v>151.15</v>
      </c>
      <c r="G52" s="648">
        <v>161.97</v>
      </c>
      <c r="H52" s="648">
        <v>7.33</v>
      </c>
      <c r="I52" s="647">
        <v>7.16</v>
      </c>
    </row>
    <row r="53" spans="1:9" ht="14.4" thickBot="1">
      <c r="A53" s="646" t="s">
        <v>681</v>
      </c>
      <c r="B53" s="645">
        <v>40.47</v>
      </c>
      <c r="C53" s="645">
        <v>138.72999999999999</v>
      </c>
      <c r="D53" s="645">
        <v>141.71</v>
      </c>
      <c r="E53" s="645">
        <v>148.55000000000001</v>
      </c>
      <c r="F53" s="645">
        <v>158.66999999999999</v>
      </c>
      <c r="G53" s="645">
        <v>168.86</v>
      </c>
      <c r="H53" s="645">
        <v>6.81</v>
      </c>
      <c r="I53" s="644">
        <v>6.42</v>
      </c>
    </row>
    <row r="54" spans="1:9" ht="14.4" thickTop="1"/>
  </sheetData>
  <mergeCells count="12">
    <mergeCell ref="H5:I5"/>
    <mergeCell ref="C5:C6"/>
    <mergeCell ref="A1:I1"/>
    <mergeCell ref="A2:I2"/>
    <mergeCell ref="A3:I3"/>
    <mergeCell ref="A4:I4"/>
    <mergeCell ref="A5:A6"/>
    <mergeCell ref="B5:B6"/>
    <mergeCell ref="D5:D6"/>
    <mergeCell ref="E5:E6"/>
    <mergeCell ref="F5:F6"/>
    <mergeCell ref="G5:G6"/>
  </mergeCells>
  <pageMargins left="0.7" right="0.7" top="0.75" bottom="0.75" header="0.3" footer="0.3"/>
  <pageSetup scale="87"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6"/>
  <sheetViews>
    <sheetView view="pageBreakPreview" zoomScale="84" zoomScaleNormal="80" zoomScaleSheetLayoutView="84" workbookViewId="0">
      <pane xSplit="2" ySplit="17" topLeftCell="C18" activePane="bottomRight" state="frozen"/>
      <selection activeCell="B2" sqref="B2:J2"/>
      <selection pane="topRight" activeCell="B2" sqref="B2:J2"/>
      <selection pane="bottomLeft" activeCell="B2" sqref="B2:J2"/>
      <selection pane="bottomRight" sqref="A1:N1"/>
    </sheetView>
  </sheetViews>
  <sheetFormatPr defaultColWidth="19" defaultRowHeight="13.8"/>
  <cols>
    <col min="1" max="1" width="8.109375" style="643" bestFit="1" customWidth="1"/>
    <col min="2" max="2" width="13.5546875" style="643" customWidth="1"/>
    <col min="3" max="3" width="12.44140625" style="643" bestFit="1" customWidth="1"/>
    <col min="4" max="4" width="11" style="643" customWidth="1"/>
    <col min="5" max="5" width="14" style="643" bestFit="1" customWidth="1"/>
    <col min="6" max="6" width="11" style="643" bestFit="1" customWidth="1"/>
    <col min="7" max="7" width="12.88671875" style="643" bestFit="1" customWidth="1"/>
    <col min="8" max="8" width="10.88671875" style="643" customWidth="1"/>
    <col min="9" max="9" width="15.109375" style="643" customWidth="1"/>
    <col min="10" max="10" width="10.88671875" style="643" customWidth="1"/>
    <col min="11" max="11" width="16.88671875" style="643" customWidth="1"/>
    <col min="12" max="12" width="10.88671875" style="643" customWidth="1"/>
    <col min="13" max="13" width="15.109375" style="643" bestFit="1" customWidth="1"/>
    <col min="14" max="14" width="11.5546875" style="643" customWidth="1"/>
    <col min="15" max="16384" width="19" style="643"/>
  </cols>
  <sheetData>
    <row r="1" spans="1:14" ht="18" thickTop="1">
      <c r="A1" s="4321" t="s">
        <v>1628</v>
      </c>
      <c r="B1" s="4322"/>
      <c r="C1" s="4322"/>
      <c r="D1" s="4322"/>
      <c r="E1" s="4322"/>
      <c r="F1" s="4322"/>
      <c r="G1" s="4322"/>
      <c r="H1" s="4322"/>
      <c r="I1" s="4322"/>
      <c r="J1" s="4322"/>
      <c r="K1" s="4322"/>
      <c r="L1" s="4322"/>
      <c r="M1" s="4322"/>
      <c r="N1" s="4323"/>
    </row>
    <row r="2" spans="1:14" ht="17.399999999999999">
      <c r="A2" s="4324" t="s">
        <v>183</v>
      </c>
      <c r="B2" s="4216"/>
      <c r="C2" s="4216"/>
      <c r="D2" s="4216"/>
      <c r="E2" s="4216"/>
      <c r="F2" s="4216"/>
      <c r="G2" s="4216"/>
      <c r="H2" s="4216"/>
      <c r="I2" s="4216"/>
      <c r="J2" s="4216"/>
      <c r="K2" s="4216"/>
      <c r="L2" s="4216"/>
      <c r="M2" s="4216"/>
      <c r="N2" s="4325"/>
    </row>
    <row r="3" spans="1:14" ht="16.2" thickBot="1">
      <c r="A3" s="4340" t="s">
        <v>1604</v>
      </c>
      <c r="B3" s="4341"/>
      <c r="C3" s="4341"/>
      <c r="D3" s="4341"/>
      <c r="E3" s="4341"/>
      <c r="F3" s="4341"/>
      <c r="G3" s="4341"/>
      <c r="H3" s="4341"/>
      <c r="I3" s="4341"/>
      <c r="J3" s="4341"/>
      <c r="K3" s="4341"/>
      <c r="L3" s="4341"/>
      <c r="M3" s="4341"/>
      <c r="N3" s="4342"/>
    </row>
    <row r="4" spans="1:14" ht="15" customHeight="1" thickTop="1">
      <c r="A4" s="4328" t="s">
        <v>1611</v>
      </c>
      <c r="B4" s="4330" t="s">
        <v>90</v>
      </c>
      <c r="C4" s="4330" t="s">
        <v>1610</v>
      </c>
      <c r="D4" s="4330" t="s">
        <v>1597</v>
      </c>
      <c r="E4" s="4330" t="s">
        <v>1609</v>
      </c>
      <c r="F4" s="4330" t="s">
        <v>1595</v>
      </c>
      <c r="G4" s="4330" t="s">
        <v>1608</v>
      </c>
      <c r="H4" s="4330" t="s">
        <v>1597</v>
      </c>
      <c r="I4" s="4330" t="s">
        <v>1607</v>
      </c>
      <c r="J4" s="4330" t="s">
        <v>1597</v>
      </c>
      <c r="K4" s="4330" t="s">
        <v>1606</v>
      </c>
      <c r="L4" s="4330" t="s">
        <v>1597</v>
      </c>
      <c r="M4" s="4330" t="s">
        <v>1605</v>
      </c>
      <c r="N4" s="4336" t="s">
        <v>1597</v>
      </c>
    </row>
    <row r="5" spans="1:14" ht="33.75" customHeight="1">
      <c r="A5" s="4329"/>
      <c r="B5" s="4331"/>
      <c r="C5" s="4331"/>
      <c r="D5" s="4331"/>
      <c r="E5" s="4331"/>
      <c r="F5" s="4331"/>
      <c r="G5" s="4331"/>
      <c r="H5" s="4331"/>
      <c r="I5" s="4331"/>
      <c r="J5" s="4331"/>
      <c r="K5" s="4331"/>
      <c r="L5" s="4331"/>
      <c r="M5" s="4331"/>
      <c r="N5" s="4337"/>
    </row>
    <row r="6" spans="1:14" hidden="1">
      <c r="A6" s="2020" t="s">
        <v>241</v>
      </c>
      <c r="B6" s="2019" t="s">
        <v>367</v>
      </c>
      <c r="C6" s="2018">
        <v>761386.19648636004</v>
      </c>
      <c r="D6" s="2018"/>
      <c r="E6" s="2018">
        <v>1104974.0352703992</v>
      </c>
      <c r="F6" s="2018"/>
      <c r="G6" s="2018">
        <v>1485920.2068525481</v>
      </c>
      <c r="H6" s="2018"/>
      <c r="I6" s="2018">
        <v>160997.43947424999</v>
      </c>
      <c r="J6" s="2018"/>
      <c r="K6" s="2018">
        <v>73830.970726729895</v>
      </c>
      <c r="L6" s="2018"/>
      <c r="M6" s="2018">
        <v>1374207.9472096113</v>
      </c>
      <c r="N6" s="2017"/>
    </row>
    <row r="7" spans="1:14" hidden="1">
      <c r="A7" s="2020" t="s">
        <v>241</v>
      </c>
      <c r="B7" s="2019" t="s">
        <v>366</v>
      </c>
      <c r="C7" s="2018">
        <v>797817.34828989743</v>
      </c>
      <c r="D7" s="2018"/>
      <c r="E7" s="2018">
        <v>1097978.1972896545</v>
      </c>
      <c r="F7" s="2018"/>
      <c r="G7" s="2018">
        <v>1490331.6466218212</v>
      </c>
      <c r="H7" s="2018"/>
      <c r="I7" s="2018">
        <v>154874.11747428999</v>
      </c>
      <c r="J7" s="2018"/>
      <c r="K7" s="2018">
        <v>85762.272289960005</v>
      </c>
      <c r="L7" s="2018"/>
      <c r="M7" s="2018">
        <v>1396801.376991038</v>
      </c>
      <c r="N7" s="2017"/>
    </row>
    <row r="8" spans="1:14" hidden="1">
      <c r="A8" s="2020" t="s">
        <v>241</v>
      </c>
      <c r="B8" s="2019" t="s">
        <v>365</v>
      </c>
      <c r="C8" s="2018">
        <v>819282.25861470995</v>
      </c>
      <c r="D8" s="2018"/>
      <c r="E8" s="2018">
        <v>1142912.10077963</v>
      </c>
      <c r="F8" s="2018"/>
      <c r="G8" s="2018">
        <v>1504913.0621274498</v>
      </c>
      <c r="H8" s="2018"/>
      <c r="I8" s="2018">
        <v>151539.63447428998</v>
      </c>
      <c r="J8" s="2018"/>
      <c r="K8" s="2018">
        <v>84617.621207030024</v>
      </c>
      <c r="L8" s="2018"/>
      <c r="M8" s="2018">
        <v>1414280.6089761041</v>
      </c>
      <c r="N8" s="2017"/>
    </row>
    <row r="9" spans="1:14" hidden="1">
      <c r="A9" s="2020" t="s">
        <v>241</v>
      </c>
      <c r="B9" s="2019" t="s">
        <v>364</v>
      </c>
      <c r="C9" s="2018">
        <v>846732.64821535815</v>
      </c>
      <c r="D9" s="2018"/>
      <c r="E9" s="2018">
        <v>1152350.2290218847</v>
      </c>
      <c r="F9" s="2018"/>
      <c r="G9" s="2018">
        <v>1516385.1947821002</v>
      </c>
      <c r="H9" s="2018"/>
      <c r="I9" s="2018">
        <v>151539.63447429001</v>
      </c>
      <c r="J9" s="2018"/>
      <c r="K9" s="2018">
        <v>80815.472701440187</v>
      </c>
      <c r="L9" s="2018"/>
      <c r="M9" s="2018">
        <v>1419164.074184929</v>
      </c>
      <c r="N9" s="2017"/>
    </row>
    <row r="10" spans="1:14" hidden="1">
      <c r="A10" s="2020" t="s">
        <v>241</v>
      </c>
      <c r="B10" s="2019" t="s">
        <v>363</v>
      </c>
      <c r="C10" s="2018">
        <v>899313.73598867329</v>
      </c>
      <c r="D10" s="2018"/>
      <c r="E10" s="2018">
        <v>1132257.4071876765</v>
      </c>
      <c r="F10" s="2018"/>
      <c r="G10" s="2018">
        <v>1522371.8578006772</v>
      </c>
      <c r="H10" s="2018"/>
      <c r="I10" s="2018">
        <v>146070.08447429002</v>
      </c>
      <c r="J10" s="2018"/>
      <c r="K10" s="2018">
        <v>82076.889457140074</v>
      </c>
      <c r="L10" s="2018"/>
      <c r="M10" s="2018">
        <v>1431372.2566010868</v>
      </c>
      <c r="N10" s="2017"/>
    </row>
    <row r="11" spans="1:14" hidden="1">
      <c r="A11" s="2020" t="s">
        <v>241</v>
      </c>
      <c r="B11" s="2019" t="s">
        <v>362</v>
      </c>
      <c r="C11" s="2018">
        <v>902750.81895720644</v>
      </c>
      <c r="D11" s="2018"/>
      <c r="E11" s="2018">
        <v>1144820.0144183955</v>
      </c>
      <c r="F11" s="2018"/>
      <c r="G11" s="2018">
        <v>1544110.3174265623</v>
      </c>
      <c r="H11" s="2018"/>
      <c r="I11" s="2018">
        <v>142261.07947428999</v>
      </c>
      <c r="J11" s="2018"/>
      <c r="K11" s="2018">
        <v>81894.767704680053</v>
      </c>
      <c r="L11" s="2018"/>
      <c r="M11" s="2018">
        <v>1455358.173766803</v>
      </c>
      <c r="N11" s="2017"/>
    </row>
    <row r="12" spans="1:14" hidden="1">
      <c r="A12" s="2020" t="s">
        <v>241</v>
      </c>
      <c r="B12" s="2019" t="s">
        <v>361</v>
      </c>
      <c r="C12" s="2018">
        <v>931701.86175068433</v>
      </c>
      <c r="D12" s="2018"/>
      <c r="E12" s="2018">
        <v>1121020.7030326719</v>
      </c>
      <c r="F12" s="2018"/>
      <c r="G12" s="2018">
        <v>1569875.9346912659</v>
      </c>
      <c r="H12" s="2018"/>
      <c r="I12" s="2018">
        <v>141295.11447428999</v>
      </c>
      <c r="J12" s="2018"/>
      <c r="K12" s="2018">
        <v>76197.417757990057</v>
      </c>
      <c r="L12" s="2018"/>
      <c r="M12" s="2018">
        <v>1478456.5531649431</v>
      </c>
      <c r="N12" s="2017"/>
    </row>
    <row r="13" spans="1:14" hidden="1">
      <c r="A13" s="2020" t="s">
        <v>241</v>
      </c>
      <c r="B13" s="2019" t="s">
        <v>360</v>
      </c>
      <c r="C13" s="2018">
        <v>930794.17288193398</v>
      </c>
      <c r="D13" s="2018"/>
      <c r="E13" s="2018">
        <v>1162392.5091037205</v>
      </c>
      <c r="F13" s="2018"/>
      <c r="G13" s="2018">
        <v>1612062.2424614911</v>
      </c>
      <c r="H13" s="2018"/>
      <c r="I13" s="2018">
        <v>146357.78847425</v>
      </c>
      <c r="J13" s="2018"/>
      <c r="K13" s="2018">
        <v>96088.176132629917</v>
      </c>
      <c r="L13" s="2018"/>
      <c r="M13" s="2018">
        <v>1532969.0318797815</v>
      </c>
      <c r="N13" s="2017"/>
    </row>
    <row r="14" spans="1:14" hidden="1">
      <c r="A14" s="2020" t="s">
        <v>241</v>
      </c>
      <c r="B14" s="2019" t="s">
        <v>359</v>
      </c>
      <c r="C14" s="2018">
        <v>928209.6686021022</v>
      </c>
      <c r="D14" s="2018"/>
      <c r="E14" s="2018">
        <v>1193220.7192725362</v>
      </c>
      <c r="F14" s="2018"/>
      <c r="G14" s="2018">
        <v>1616792.2144954938</v>
      </c>
      <c r="H14" s="2018"/>
      <c r="I14" s="2018">
        <v>168085.68847425</v>
      </c>
      <c r="J14" s="2018"/>
      <c r="K14" s="2018">
        <v>150768.7830912401</v>
      </c>
      <c r="L14" s="2018"/>
      <c r="M14" s="2018">
        <v>1570964.480300507</v>
      </c>
      <c r="N14" s="2017"/>
    </row>
    <row r="15" spans="1:14" hidden="1">
      <c r="A15" s="2020" t="s">
        <v>241</v>
      </c>
      <c r="B15" s="2019" t="s">
        <v>358</v>
      </c>
      <c r="C15" s="2018">
        <v>931995.50796766439</v>
      </c>
      <c r="D15" s="2018"/>
      <c r="E15" s="2018">
        <v>1177092.8995907865</v>
      </c>
      <c r="F15" s="2018"/>
      <c r="G15" s="2018">
        <v>1624779.3707057792</v>
      </c>
      <c r="H15" s="2018"/>
      <c r="I15" s="2018">
        <v>205021.92687424997</v>
      </c>
      <c r="J15" s="2018"/>
      <c r="K15" s="2018">
        <v>210216.03372714997</v>
      </c>
      <c r="L15" s="2018"/>
      <c r="M15" s="2018">
        <v>1601023.5634234138</v>
      </c>
      <c r="N15" s="2017"/>
    </row>
    <row r="16" spans="1:14" hidden="1">
      <c r="A16" s="2020" t="s">
        <v>241</v>
      </c>
      <c r="B16" s="2019" t="s">
        <v>357</v>
      </c>
      <c r="C16" s="2018">
        <v>939742.43607074092</v>
      </c>
      <c r="D16" s="2018"/>
      <c r="E16" s="2018">
        <v>1203937.4408533098</v>
      </c>
      <c r="F16" s="2018"/>
      <c r="G16" s="2018">
        <v>1662751.9908886857</v>
      </c>
      <c r="H16" s="2018"/>
      <c r="I16" s="2018">
        <v>211433.42687424997</v>
      </c>
      <c r="J16" s="2018"/>
      <c r="K16" s="2018">
        <v>217465.69470120998</v>
      </c>
      <c r="L16" s="2018"/>
      <c r="M16" s="2018">
        <v>1640613.1749226695</v>
      </c>
      <c r="N16" s="2017"/>
    </row>
    <row r="17" spans="1:16" s="2026" customFormat="1" hidden="1">
      <c r="A17" s="2016" t="s">
        <v>241</v>
      </c>
      <c r="B17" s="2015" t="s">
        <v>368</v>
      </c>
      <c r="C17" s="2013">
        <v>955980.88294919219</v>
      </c>
      <c r="D17" s="2013"/>
      <c r="E17" s="2013">
        <v>1288597.6894285779</v>
      </c>
      <c r="F17" s="2013"/>
      <c r="G17" s="2013">
        <v>1805735.9748320361</v>
      </c>
      <c r="H17" s="2013"/>
      <c r="I17" s="2013">
        <v>202777.81187425001</v>
      </c>
      <c r="J17" s="2013"/>
      <c r="K17" s="2013">
        <v>115018.4562489799</v>
      </c>
      <c r="L17" s="2013"/>
      <c r="M17" s="2013">
        <v>1692306.0682793078</v>
      </c>
      <c r="N17" s="2012"/>
    </row>
    <row r="18" spans="1:16">
      <c r="A18" s="4208" t="s">
        <v>58</v>
      </c>
      <c r="B18" s="255" t="s">
        <v>367</v>
      </c>
      <c r="C18" s="253">
        <v>954172.62292690307</v>
      </c>
      <c r="D18" s="253">
        <f t="shared" ref="D18:D49" si="0">(C18-C6)/C6*100</f>
        <v>25.320452003229445</v>
      </c>
      <c r="E18" s="253">
        <v>1294250.6297201414</v>
      </c>
      <c r="F18" s="253">
        <f t="shared" ref="F18:F49" si="1">(E18-E6)/E6*100</f>
        <v>17.129506070558861</v>
      </c>
      <c r="G18" s="253">
        <v>1767404.0268099653</v>
      </c>
      <c r="H18" s="253">
        <f t="shared" ref="H18:H49" si="2">(G18-G6)/G6*100</f>
        <v>18.943400773427239</v>
      </c>
      <c r="I18" s="253">
        <v>202797.89347425001</v>
      </c>
      <c r="J18" s="253">
        <f t="shared" ref="J18:J49" si="3">(I18-I6)/I6*100</f>
        <v>25.963427826245404</v>
      </c>
      <c r="K18" s="253">
        <v>172611.48391627008</v>
      </c>
      <c r="L18" s="253">
        <f t="shared" ref="L18:L46" si="4">(K18-K6)/K6*100</f>
        <v>133.79278670892177</v>
      </c>
      <c r="M18" s="253">
        <v>1710544.7616483746</v>
      </c>
      <c r="N18" s="252">
        <f t="shared" ref="N18:N49" si="5">(M18-M6)/M6*100</f>
        <v>24.474957747239763</v>
      </c>
    </row>
    <row r="19" spans="1:16">
      <c r="A19" s="4209"/>
      <c r="B19" s="247" t="s">
        <v>366</v>
      </c>
      <c r="C19" s="245">
        <v>952629.95083158556</v>
      </c>
      <c r="D19" s="245">
        <f t="shared" si="0"/>
        <v>19.40451694532906</v>
      </c>
      <c r="E19" s="245">
        <v>1325577.1861440751</v>
      </c>
      <c r="F19" s="245">
        <f t="shared" si="1"/>
        <v>20.728916969047827</v>
      </c>
      <c r="G19" s="245">
        <v>1807355.305064003</v>
      </c>
      <c r="H19" s="245">
        <f t="shared" si="2"/>
        <v>21.272020839172857</v>
      </c>
      <c r="I19" s="245">
        <v>203626.69347425</v>
      </c>
      <c r="J19" s="245">
        <f t="shared" si="3"/>
        <v>31.478840231682497</v>
      </c>
      <c r="K19" s="245">
        <v>188537.29436024994</v>
      </c>
      <c r="L19" s="245">
        <f t="shared" si="4"/>
        <v>119.83710240653404</v>
      </c>
      <c r="M19" s="245">
        <v>1764512.5026789661</v>
      </c>
      <c r="N19" s="244">
        <f t="shared" si="5"/>
        <v>26.325226459902566</v>
      </c>
    </row>
    <row r="20" spans="1:16">
      <c r="A20" s="4209"/>
      <c r="B20" s="247" t="s">
        <v>365</v>
      </c>
      <c r="C20" s="245">
        <v>971723.29379718937</v>
      </c>
      <c r="D20" s="245">
        <f t="shared" si="0"/>
        <v>18.606656445879295</v>
      </c>
      <c r="E20" s="245">
        <v>1393245.6230021643</v>
      </c>
      <c r="F20" s="245">
        <f t="shared" si="1"/>
        <v>21.903129912770275</v>
      </c>
      <c r="G20" s="245">
        <v>1812563.1866172729</v>
      </c>
      <c r="H20" s="245">
        <f t="shared" si="2"/>
        <v>20.443049650649421</v>
      </c>
      <c r="I20" s="245">
        <v>203626.65767424999</v>
      </c>
      <c r="J20" s="245">
        <f t="shared" si="3"/>
        <v>34.37188124457105</v>
      </c>
      <c r="K20" s="245">
        <v>184262.64910605011</v>
      </c>
      <c r="L20" s="245">
        <f t="shared" si="4"/>
        <v>117.7591930352464</v>
      </c>
      <c r="M20" s="245">
        <v>1765046.8897170981</v>
      </c>
      <c r="N20" s="244">
        <f t="shared" si="5"/>
        <v>24.801745743720414</v>
      </c>
    </row>
    <row r="21" spans="1:16">
      <c r="A21" s="4209"/>
      <c r="B21" s="247" t="s">
        <v>364</v>
      </c>
      <c r="C21" s="245">
        <v>976875.03875332512</v>
      </c>
      <c r="D21" s="245">
        <f t="shared" si="0"/>
        <v>15.369950693677106</v>
      </c>
      <c r="E21" s="245">
        <v>1394196.8995329801</v>
      </c>
      <c r="F21" s="245">
        <f t="shared" si="1"/>
        <v>20.987254084756408</v>
      </c>
      <c r="G21" s="245">
        <v>1873119.9117085577</v>
      </c>
      <c r="H21" s="245">
        <f t="shared" si="2"/>
        <v>23.525336316523408</v>
      </c>
      <c r="I21" s="245">
        <v>203627.46957425002</v>
      </c>
      <c r="J21" s="245">
        <f t="shared" si="3"/>
        <v>34.372417011997712</v>
      </c>
      <c r="K21" s="245">
        <v>183603.48755300004</v>
      </c>
      <c r="L21" s="245">
        <f t="shared" si="4"/>
        <v>127.18853384833089</v>
      </c>
      <c r="M21" s="245">
        <v>1824286.1686535927</v>
      </c>
      <c r="N21" s="244">
        <f t="shared" si="5"/>
        <v>28.546529738031744</v>
      </c>
    </row>
    <row r="22" spans="1:16">
      <c r="A22" s="4209"/>
      <c r="B22" s="247" t="s">
        <v>363</v>
      </c>
      <c r="C22" s="245">
        <v>985397.79289073485</v>
      </c>
      <c r="D22" s="245">
        <f t="shared" si="0"/>
        <v>9.5721941584072248</v>
      </c>
      <c r="E22" s="245">
        <v>1404099.6987408667</v>
      </c>
      <c r="F22" s="245">
        <f t="shared" si="1"/>
        <v>24.008877294819161</v>
      </c>
      <c r="G22" s="245">
        <v>1905700.1076798423</v>
      </c>
      <c r="H22" s="245">
        <f t="shared" si="2"/>
        <v>25.179672621704093</v>
      </c>
      <c r="I22" s="245">
        <v>196927.46957425002</v>
      </c>
      <c r="J22" s="245">
        <f t="shared" si="3"/>
        <v>34.817112130110026</v>
      </c>
      <c r="K22" s="245">
        <v>186775.7484373301</v>
      </c>
      <c r="L22" s="245">
        <f t="shared" si="4"/>
        <v>127.56192354836129</v>
      </c>
      <c r="M22" s="245">
        <v>1866117.4459997485</v>
      </c>
      <c r="N22" s="244">
        <f t="shared" si="5"/>
        <v>30.372615327266477</v>
      </c>
    </row>
    <row r="23" spans="1:16">
      <c r="A23" s="4209"/>
      <c r="B23" s="247" t="s">
        <v>362</v>
      </c>
      <c r="C23" s="245">
        <v>1006437.9793432481</v>
      </c>
      <c r="D23" s="245">
        <f t="shared" si="0"/>
        <v>11.485689983179817</v>
      </c>
      <c r="E23" s="245">
        <v>1419163.3462111321</v>
      </c>
      <c r="F23" s="245">
        <f t="shared" si="1"/>
        <v>23.963883260034695</v>
      </c>
      <c r="G23" s="245">
        <v>1914800.5099128229</v>
      </c>
      <c r="H23" s="245">
        <f t="shared" si="2"/>
        <v>24.006716897278327</v>
      </c>
      <c r="I23" s="245">
        <v>196932.20537424998</v>
      </c>
      <c r="J23" s="245">
        <f t="shared" si="3"/>
        <v>38.43013570682232</v>
      </c>
      <c r="K23" s="245">
        <v>217594.30937773001</v>
      </c>
      <c r="L23" s="245">
        <f t="shared" si="4"/>
        <v>165.69989203998333</v>
      </c>
      <c r="M23" s="245">
        <v>1904771.6748261056</v>
      </c>
      <c r="N23" s="244">
        <f t="shared" si="5"/>
        <v>30.879924211104452</v>
      </c>
    </row>
    <row r="24" spans="1:16">
      <c r="A24" s="4209"/>
      <c r="B24" s="247" t="s">
        <v>361</v>
      </c>
      <c r="C24" s="245">
        <v>996551.39839059534</v>
      </c>
      <c r="D24" s="245">
        <f t="shared" si="0"/>
        <v>6.9603313358264165</v>
      </c>
      <c r="E24" s="245">
        <v>1462299.8884003458</v>
      </c>
      <c r="F24" s="245">
        <f t="shared" si="1"/>
        <v>30.44361129499384</v>
      </c>
      <c r="G24" s="245">
        <v>1973489.1114274317</v>
      </c>
      <c r="H24" s="245">
        <f t="shared" si="2"/>
        <v>25.709877310498484</v>
      </c>
      <c r="I24" s="245">
        <v>191964.20014425</v>
      </c>
      <c r="J24" s="245">
        <f t="shared" si="3"/>
        <v>35.860465422659566</v>
      </c>
      <c r="K24" s="245">
        <v>201611.38262585981</v>
      </c>
      <c r="L24" s="245">
        <f t="shared" si="4"/>
        <v>164.59083333531845</v>
      </c>
      <c r="M24" s="245">
        <v>1952610.079988376</v>
      </c>
      <c r="N24" s="244">
        <f t="shared" si="5"/>
        <v>32.070846167809854</v>
      </c>
    </row>
    <row r="25" spans="1:16">
      <c r="A25" s="4209"/>
      <c r="B25" s="247" t="s">
        <v>360</v>
      </c>
      <c r="C25" s="245">
        <v>997476.25393599598</v>
      </c>
      <c r="D25" s="245">
        <f t="shared" si="0"/>
        <v>7.1639985505710992</v>
      </c>
      <c r="E25" s="245">
        <v>1477705.5117984372</v>
      </c>
      <c r="F25" s="245">
        <f t="shared" si="1"/>
        <v>27.126207389089537</v>
      </c>
      <c r="G25" s="245">
        <v>1999671.1868674534</v>
      </c>
      <c r="H25" s="245">
        <f t="shared" si="2"/>
        <v>24.044291479348473</v>
      </c>
      <c r="I25" s="245">
        <v>199176.27293025001</v>
      </c>
      <c r="J25" s="245">
        <f t="shared" si="3"/>
        <v>36.088605195952944</v>
      </c>
      <c r="K25" s="245">
        <v>195712.04799220996</v>
      </c>
      <c r="L25" s="245">
        <f t="shared" si="4"/>
        <v>103.67963663091058</v>
      </c>
      <c r="M25" s="245">
        <v>1966192.4415676568</v>
      </c>
      <c r="N25" s="244">
        <f t="shared" si="5"/>
        <v>28.260414964589419</v>
      </c>
    </row>
    <row r="26" spans="1:16">
      <c r="A26" s="4209"/>
      <c r="B26" s="247" t="s">
        <v>359</v>
      </c>
      <c r="C26" s="245">
        <v>980711.7960873358</v>
      </c>
      <c r="D26" s="245">
        <f t="shared" si="0"/>
        <v>5.6562788840911971</v>
      </c>
      <c r="E26" s="245">
        <v>1483754.4829773009</v>
      </c>
      <c r="F26" s="245">
        <f t="shared" si="1"/>
        <v>24.348702550345642</v>
      </c>
      <c r="G26" s="245">
        <v>1968430.5723282853</v>
      </c>
      <c r="H26" s="245">
        <f t="shared" si="2"/>
        <v>21.749137253392657</v>
      </c>
      <c r="I26" s="245">
        <v>217614.81201525001</v>
      </c>
      <c r="J26" s="245">
        <f t="shared" si="3"/>
        <v>29.46659170723369</v>
      </c>
      <c r="K26" s="245">
        <v>234661.13859361975</v>
      </c>
      <c r="L26" s="245">
        <f t="shared" si="4"/>
        <v>55.643054074138718</v>
      </c>
      <c r="M26" s="245">
        <v>1954922.0490185816</v>
      </c>
      <c r="N26" s="244">
        <f t="shared" si="5"/>
        <v>24.440881606987578</v>
      </c>
    </row>
    <row r="27" spans="1:16">
      <c r="A27" s="4209"/>
      <c r="B27" s="247" t="s">
        <v>358</v>
      </c>
      <c r="C27" s="245">
        <v>981153.09150331188</v>
      </c>
      <c r="D27" s="245">
        <f t="shared" si="0"/>
        <v>5.274444255943024</v>
      </c>
      <c r="E27" s="245">
        <v>1496146.0701579733</v>
      </c>
      <c r="F27" s="245">
        <f t="shared" si="1"/>
        <v>27.105181815140067</v>
      </c>
      <c r="G27" s="245">
        <v>1995072.4358219197</v>
      </c>
      <c r="H27" s="245">
        <f t="shared" si="2"/>
        <v>22.790359835458208</v>
      </c>
      <c r="I27" s="245">
        <v>245828.71201525</v>
      </c>
      <c r="J27" s="245">
        <f t="shared" si="3"/>
        <v>19.90361995086937</v>
      </c>
      <c r="K27" s="245">
        <v>262349.51710455999</v>
      </c>
      <c r="L27" s="245">
        <f t="shared" si="4"/>
        <v>24.799955766017685</v>
      </c>
      <c r="M27" s="245">
        <v>1980856.8750880051</v>
      </c>
      <c r="N27" s="244">
        <f t="shared" si="5"/>
        <v>23.724404833393383</v>
      </c>
      <c r="O27" s="2025"/>
      <c r="P27" s="2025"/>
    </row>
    <row r="28" spans="1:16">
      <c r="A28" s="4209"/>
      <c r="B28" s="251" t="s">
        <v>357</v>
      </c>
      <c r="C28" s="249">
        <v>1004652.0514026189</v>
      </c>
      <c r="D28" s="249">
        <f t="shared" si="0"/>
        <v>6.9071708204727456</v>
      </c>
      <c r="E28" s="249">
        <v>1500052.6893163305</v>
      </c>
      <c r="F28" s="249">
        <f t="shared" si="1"/>
        <v>24.595567710988725</v>
      </c>
      <c r="G28" s="249">
        <v>2009790.8638556148</v>
      </c>
      <c r="H28" s="249">
        <f t="shared" si="2"/>
        <v>20.871355131046833</v>
      </c>
      <c r="I28" s="249">
        <v>249952.45475525002</v>
      </c>
      <c r="J28" s="249">
        <f t="shared" si="3"/>
        <v>18.218040756587293</v>
      </c>
      <c r="K28" s="249">
        <v>269072.99572035001</v>
      </c>
      <c r="L28" s="249">
        <f t="shared" si="4"/>
        <v>23.73123774305947</v>
      </c>
      <c r="M28" s="249">
        <v>1998058.3564058489</v>
      </c>
      <c r="N28" s="248">
        <f t="shared" si="5"/>
        <v>21.787291906882775</v>
      </c>
      <c r="O28" s="2025"/>
      <c r="P28" s="2025"/>
    </row>
    <row r="29" spans="1:16" s="2026" customFormat="1">
      <c r="A29" s="4215"/>
      <c r="B29" s="2024" t="s">
        <v>368</v>
      </c>
      <c r="C29" s="1992">
        <v>1014634.8957572373</v>
      </c>
      <c r="D29" s="1992">
        <f t="shared" si="0"/>
        <v>6.1354796789553001</v>
      </c>
      <c r="E29" s="1992">
        <v>1577067.098812168</v>
      </c>
      <c r="F29" s="1992">
        <f t="shared" si="1"/>
        <v>22.386305031441616</v>
      </c>
      <c r="G29" s="1992">
        <v>2177792.0340676117</v>
      </c>
      <c r="H29" s="1992">
        <f t="shared" si="2"/>
        <v>20.604122885140121</v>
      </c>
      <c r="I29" s="1992">
        <v>255761.09999525</v>
      </c>
      <c r="J29" s="1992">
        <f t="shared" si="3"/>
        <v>26.128740433325554</v>
      </c>
      <c r="K29" s="1992">
        <v>106272.09723108003</v>
      </c>
      <c r="L29" s="1992">
        <f t="shared" si="4"/>
        <v>-7.6043091718833971</v>
      </c>
      <c r="M29" s="1992">
        <v>1997159.9994325647</v>
      </c>
      <c r="N29" s="1991">
        <f t="shared" si="5"/>
        <v>18.014113219083612</v>
      </c>
      <c r="O29" s="2025"/>
      <c r="P29" s="2025"/>
    </row>
    <row r="30" spans="1:16">
      <c r="A30" s="4208" t="s">
        <v>238</v>
      </c>
      <c r="B30" s="255" t="s">
        <v>367</v>
      </c>
      <c r="C30" s="253">
        <v>1009512.7854103781</v>
      </c>
      <c r="D30" s="253">
        <f t="shared" si="0"/>
        <v>5.7998061518177231</v>
      </c>
      <c r="E30" s="253">
        <v>1606077.0651628929</v>
      </c>
      <c r="F30" s="253">
        <f t="shared" si="1"/>
        <v>24.093203300984943</v>
      </c>
      <c r="G30" s="253">
        <v>2100097.6323734559</v>
      </c>
      <c r="H30" s="253">
        <f t="shared" si="2"/>
        <v>18.823856940281971</v>
      </c>
      <c r="I30" s="253">
        <v>280761.69999524998</v>
      </c>
      <c r="J30" s="253">
        <f t="shared" si="3"/>
        <v>38.444090905164806</v>
      </c>
      <c r="K30" s="253">
        <v>228942.2035587696</v>
      </c>
      <c r="L30" s="253">
        <f t="shared" si="4"/>
        <v>32.634398572127608</v>
      </c>
      <c r="M30" s="253">
        <v>2016811.5132564057</v>
      </c>
      <c r="N30" s="252">
        <f t="shared" si="5"/>
        <v>17.904632399849955</v>
      </c>
      <c r="O30" s="2025"/>
      <c r="P30" s="2025"/>
    </row>
    <row r="31" spans="1:16">
      <c r="A31" s="4209"/>
      <c r="B31" s="247" t="s">
        <v>366</v>
      </c>
      <c r="C31" s="245">
        <v>1010636.4901320457</v>
      </c>
      <c r="D31" s="245">
        <f t="shared" si="0"/>
        <v>6.0890946426599442</v>
      </c>
      <c r="E31" s="245">
        <v>1628800.8715691706</v>
      </c>
      <c r="F31" s="245">
        <f t="shared" si="1"/>
        <v>22.87484188733907</v>
      </c>
      <c r="G31" s="245">
        <v>2141527.0795266856</v>
      </c>
      <c r="H31" s="245">
        <f t="shared" si="2"/>
        <v>18.489545111930759</v>
      </c>
      <c r="I31" s="245">
        <v>304418.79809524998</v>
      </c>
      <c r="J31" s="245">
        <f t="shared" si="3"/>
        <v>49.498473358919334</v>
      </c>
      <c r="K31" s="245">
        <v>258381.09799923995</v>
      </c>
      <c r="L31" s="245">
        <f t="shared" si="4"/>
        <v>37.045086424935697</v>
      </c>
      <c r="M31" s="245">
        <v>2061569.2312064581</v>
      </c>
      <c r="N31" s="244">
        <f t="shared" si="5"/>
        <v>16.835059432930418</v>
      </c>
      <c r="O31" s="2025"/>
      <c r="P31" s="2025"/>
    </row>
    <row r="32" spans="1:16">
      <c r="A32" s="4209"/>
      <c r="B32" s="247" t="s">
        <v>365</v>
      </c>
      <c r="C32" s="245">
        <v>1025424.8580087306</v>
      </c>
      <c r="D32" s="245">
        <f t="shared" si="0"/>
        <v>5.5264255322821745</v>
      </c>
      <c r="E32" s="245">
        <v>1674249.8227850418</v>
      </c>
      <c r="F32" s="245">
        <f t="shared" si="1"/>
        <v>20.16903517538924</v>
      </c>
      <c r="G32" s="245">
        <v>2192034.3167827185</v>
      </c>
      <c r="H32" s="245">
        <f t="shared" si="2"/>
        <v>20.93560836759794</v>
      </c>
      <c r="I32" s="245">
        <v>313305.39959525003</v>
      </c>
      <c r="J32" s="245">
        <f t="shared" si="3"/>
        <v>53.862663746343898</v>
      </c>
      <c r="K32" s="245">
        <v>246040.80308249054</v>
      </c>
      <c r="L32" s="245">
        <f t="shared" si="4"/>
        <v>33.527225553391872</v>
      </c>
      <c r="M32" s="245">
        <v>2092192.0544757424</v>
      </c>
      <c r="N32" s="244">
        <f t="shared" si="5"/>
        <v>18.534644414521996</v>
      </c>
      <c r="O32" s="2025"/>
      <c r="P32" s="2025"/>
    </row>
    <row r="33" spans="1:16">
      <c r="A33" s="4209"/>
      <c r="B33" s="247" t="s">
        <v>364</v>
      </c>
      <c r="C33" s="245">
        <v>1025842.112370234</v>
      </c>
      <c r="D33" s="245">
        <f t="shared" si="0"/>
        <v>5.0126240997415579</v>
      </c>
      <c r="E33" s="245">
        <v>1674620.9969703543</v>
      </c>
      <c r="F33" s="245">
        <f t="shared" si="1"/>
        <v>20.113665260000875</v>
      </c>
      <c r="G33" s="245">
        <v>2222117.3233385733</v>
      </c>
      <c r="H33" s="245">
        <f t="shared" si="2"/>
        <v>18.631877727020647</v>
      </c>
      <c r="I33" s="245">
        <v>352879.69359525002</v>
      </c>
      <c r="J33" s="245">
        <f t="shared" si="3"/>
        <v>73.296704188811418</v>
      </c>
      <c r="K33" s="245">
        <v>308740.20358884038</v>
      </c>
      <c r="L33" s="245">
        <f t="shared" si="4"/>
        <v>68.155958094051812</v>
      </c>
      <c r="M33" s="245">
        <v>2144328.6953300023</v>
      </c>
      <c r="N33" s="244">
        <f t="shared" si="5"/>
        <v>17.543438752957041</v>
      </c>
      <c r="O33" s="2025"/>
      <c r="P33" s="2025"/>
    </row>
    <row r="34" spans="1:16">
      <c r="A34" s="4209"/>
      <c r="B34" s="247" t="s">
        <v>363</v>
      </c>
      <c r="C34" s="245">
        <v>1010490.8521258051</v>
      </c>
      <c r="D34" s="245">
        <f t="shared" si="0"/>
        <v>2.5464903023029883</v>
      </c>
      <c r="E34" s="245">
        <v>1713544.4954326886</v>
      </c>
      <c r="F34" s="245">
        <f t="shared" si="1"/>
        <v>22.038662708162249</v>
      </c>
      <c r="G34" s="245">
        <v>2240258.686180504</v>
      </c>
      <c r="H34" s="245">
        <f t="shared" si="2"/>
        <v>17.555678207311495</v>
      </c>
      <c r="I34" s="245">
        <v>359833.99315325002</v>
      </c>
      <c r="J34" s="245">
        <f t="shared" si="3"/>
        <v>82.724123724941947</v>
      </c>
      <c r="K34" s="245">
        <v>348993.79929880059</v>
      </c>
      <c r="L34" s="245">
        <f t="shared" si="4"/>
        <v>86.851773968878206</v>
      </c>
      <c r="M34" s="245">
        <v>2195748.1605404131</v>
      </c>
      <c r="N34" s="244">
        <f t="shared" si="5"/>
        <v>17.663985471400441</v>
      </c>
      <c r="O34" s="2025"/>
      <c r="P34" s="2025"/>
    </row>
    <row r="35" spans="1:16">
      <c r="A35" s="4209"/>
      <c r="B35" s="247" t="s">
        <v>362</v>
      </c>
      <c r="C35" s="245">
        <v>1005319.3142656083</v>
      </c>
      <c r="D35" s="245">
        <f t="shared" si="0"/>
        <v>-0.11115092043423576</v>
      </c>
      <c r="E35" s="245">
        <v>1759486.7827004667</v>
      </c>
      <c r="F35" s="245">
        <f t="shared" si="1"/>
        <v>23.980568367829299</v>
      </c>
      <c r="G35" s="245">
        <v>2331180.9963526726</v>
      </c>
      <c r="H35" s="245">
        <f t="shared" si="2"/>
        <v>21.745371608387902</v>
      </c>
      <c r="I35" s="245">
        <v>365534.90352149005</v>
      </c>
      <c r="J35" s="245">
        <f t="shared" si="3"/>
        <v>85.614588952999071</v>
      </c>
      <c r="K35" s="245">
        <v>303173.90185436967</v>
      </c>
      <c r="L35" s="245">
        <f t="shared" si="4"/>
        <v>39.329885382286761</v>
      </c>
      <c r="M35" s="245">
        <v>2234183.3633572566</v>
      </c>
      <c r="N35" s="244">
        <f t="shared" si="5"/>
        <v>17.294024941925095</v>
      </c>
      <c r="O35" s="2025"/>
      <c r="P35" s="2025"/>
    </row>
    <row r="36" spans="1:16">
      <c r="A36" s="4209"/>
      <c r="B36" s="247" t="s">
        <v>361</v>
      </c>
      <c r="C36" s="245">
        <v>1004769.2513237557</v>
      </c>
      <c r="D36" s="245">
        <f t="shared" si="0"/>
        <v>0.82462911059399424</v>
      </c>
      <c r="E36" s="245">
        <v>1785774.6679117749</v>
      </c>
      <c r="F36" s="245">
        <f t="shared" si="1"/>
        <v>22.120960418405559</v>
      </c>
      <c r="G36" s="245">
        <v>2378528.8949547014</v>
      </c>
      <c r="H36" s="245">
        <f t="shared" si="2"/>
        <v>20.524044504826431</v>
      </c>
      <c r="I36" s="245">
        <v>365576.69735607994</v>
      </c>
      <c r="J36" s="245">
        <f t="shared" si="3"/>
        <v>90.440038862126471</v>
      </c>
      <c r="K36" s="245">
        <v>301639.59747978993</v>
      </c>
      <c r="L36" s="245">
        <f t="shared" si="4"/>
        <v>49.614368767837583</v>
      </c>
      <c r="M36" s="245">
        <v>2278189.9051264036</v>
      </c>
      <c r="N36" s="244">
        <f t="shared" si="5"/>
        <v>16.674082986397661</v>
      </c>
      <c r="O36" s="2025"/>
      <c r="P36" s="2025"/>
    </row>
    <row r="37" spans="1:16">
      <c r="A37" s="4209"/>
      <c r="B37" s="247" t="s">
        <v>360</v>
      </c>
      <c r="C37" s="245">
        <v>1003101.3548839149</v>
      </c>
      <c r="D37" s="245">
        <f t="shared" si="0"/>
        <v>0.56393331928680612</v>
      </c>
      <c r="E37" s="245">
        <v>1823977.8892058409</v>
      </c>
      <c r="F37" s="245">
        <f t="shared" si="1"/>
        <v>23.433111309571679</v>
      </c>
      <c r="G37" s="245">
        <v>2431564.0644178838</v>
      </c>
      <c r="H37" s="245">
        <f t="shared" si="2"/>
        <v>21.598194762560134</v>
      </c>
      <c r="I37" s="245">
        <v>359499.09692729003</v>
      </c>
      <c r="J37" s="245">
        <f t="shared" si="3"/>
        <v>80.492933037854272</v>
      </c>
      <c r="K37" s="245">
        <v>274025.29593716009</v>
      </c>
      <c r="L37" s="245">
        <f t="shared" si="4"/>
        <v>40.014525803780501</v>
      </c>
      <c r="M37" s="245">
        <v>2308223.7733100606</v>
      </c>
      <c r="N37" s="244">
        <f t="shared" si="5"/>
        <v>17.39561827781721</v>
      </c>
      <c r="O37" s="2025"/>
      <c r="P37" s="2025"/>
    </row>
    <row r="38" spans="1:16">
      <c r="A38" s="4209"/>
      <c r="B38" s="247" t="s">
        <v>359</v>
      </c>
      <c r="C38" s="245">
        <v>1017958.6172089119</v>
      </c>
      <c r="D38" s="245">
        <f t="shared" si="0"/>
        <v>3.797937505205573</v>
      </c>
      <c r="E38" s="245">
        <v>1855844.5217932058</v>
      </c>
      <c r="F38" s="245">
        <f t="shared" si="1"/>
        <v>25.077601657470261</v>
      </c>
      <c r="G38" s="245">
        <v>2452564.5565113211</v>
      </c>
      <c r="H38" s="245">
        <f t="shared" si="2"/>
        <v>24.594923031011241</v>
      </c>
      <c r="I38" s="245">
        <v>370320.43228229007</v>
      </c>
      <c r="J38" s="245">
        <f t="shared" si="3"/>
        <v>70.172438563758604</v>
      </c>
      <c r="K38" s="245">
        <v>288638.1979828896</v>
      </c>
      <c r="L38" s="245">
        <f t="shared" si="4"/>
        <v>23.002129672074066</v>
      </c>
      <c r="M38" s="245">
        <v>2332845.1384076765</v>
      </c>
      <c r="N38" s="244">
        <f t="shared" si="5"/>
        <v>19.331875129180798</v>
      </c>
      <c r="O38" s="2025"/>
      <c r="P38" s="2025"/>
    </row>
    <row r="39" spans="1:16">
      <c r="A39" s="4209"/>
      <c r="B39" s="247" t="s">
        <v>358</v>
      </c>
      <c r="C39" s="245">
        <v>1030213.1777250756</v>
      </c>
      <c r="D39" s="245">
        <f t="shared" si="0"/>
        <v>5.000247835594589</v>
      </c>
      <c r="E39" s="245">
        <v>1870093.2982693822</v>
      </c>
      <c r="F39" s="245">
        <f t="shared" si="1"/>
        <v>24.99403203805662</v>
      </c>
      <c r="G39" s="245">
        <v>2508999.0118683758</v>
      </c>
      <c r="H39" s="245">
        <f t="shared" si="2"/>
        <v>25.759795324661045</v>
      </c>
      <c r="I39" s="245">
        <v>371081.50061729003</v>
      </c>
      <c r="J39" s="245">
        <f t="shared" si="3"/>
        <v>50.951244700118657</v>
      </c>
      <c r="K39" s="245">
        <v>269507.60209390003</v>
      </c>
      <c r="L39" s="245">
        <f t="shared" si="4"/>
        <v>2.7284536553910157</v>
      </c>
      <c r="M39" s="245">
        <v>2369378.7450861768</v>
      </c>
      <c r="N39" s="244">
        <f t="shared" si="5"/>
        <v>19.613828484246774</v>
      </c>
      <c r="O39" s="2025"/>
      <c r="P39" s="2025"/>
    </row>
    <row r="40" spans="1:16">
      <c r="A40" s="4209"/>
      <c r="B40" s="251" t="s">
        <v>357</v>
      </c>
      <c r="C40" s="249">
        <v>1046424.4457863326</v>
      </c>
      <c r="D40" s="249">
        <f t="shared" si="0"/>
        <v>4.1578966892462192</v>
      </c>
      <c r="E40" s="249">
        <v>1900793.9058237332</v>
      </c>
      <c r="F40" s="249">
        <f t="shared" si="1"/>
        <v>26.715142698757198</v>
      </c>
      <c r="G40" s="249">
        <v>2578215.3923033234</v>
      </c>
      <c r="H40" s="249">
        <f t="shared" si="2"/>
        <v>28.282770046891041</v>
      </c>
      <c r="I40" s="249">
        <v>371070.99971229001</v>
      </c>
      <c r="J40" s="249">
        <f t="shared" si="3"/>
        <v>48.456633512816502</v>
      </c>
      <c r="K40" s="249">
        <v>248484.60310085019</v>
      </c>
      <c r="L40" s="249">
        <f t="shared" si="4"/>
        <v>-7.6516012186141191</v>
      </c>
      <c r="M40" s="249">
        <v>2417231.6860998981</v>
      </c>
      <c r="N40" s="248">
        <f t="shared" si="5"/>
        <v>20.979033387596715</v>
      </c>
      <c r="O40" s="2025"/>
      <c r="P40" s="2025"/>
    </row>
    <row r="41" spans="1:16" s="2026" customFormat="1">
      <c r="A41" s="4215"/>
      <c r="B41" s="2024" t="s">
        <v>368</v>
      </c>
      <c r="C41" s="1992">
        <v>1054291.6968571884</v>
      </c>
      <c r="D41" s="1992">
        <f t="shared" si="0"/>
        <v>3.9084799138861239</v>
      </c>
      <c r="E41" s="1992">
        <v>2040174.942896483</v>
      </c>
      <c r="F41" s="1992">
        <f t="shared" si="1"/>
        <v>29.36513255733529</v>
      </c>
      <c r="G41" s="1992">
        <v>2755893.0441511483</v>
      </c>
      <c r="H41" s="1992">
        <f t="shared" si="2"/>
        <v>26.545280772460984</v>
      </c>
      <c r="I41" s="1992">
        <v>362128.10588888003</v>
      </c>
      <c r="J41" s="1992">
        <f t="shared" si="3"/>
        <v>41.588422123460319</v>
      </c>
      <c r="K41" s="1992">
        <v>89497.802038999842</v>
      </c>
      <c r="L41" s="1992">
        <f t="shared" si="4"/>
        <v>-15.784289224673758</v>
      </c>
      <c r="M41" s="1992">
        <v>2442783.9931672919</v>
      </c>
      <c r="N41" s="1991">
        <f t="shared" si="5"/>
        <v>22.312883988330345</v>
      </c>
      <c r="O41" s="2025"/>
      <c r="P41" s="2025"/>
    </row>
    <row r="42" spans="1:16">
      <c r="A42" s="4208" t="s">
        <v>59</v>
      </c>
      <c r="B42" s="255" t="s">
        <v>367</v>
      </c>
      <c r="C42" s="253">
        <v>1037899.4571764965</v>
      </c>
      <c r="D42" s="253">
        <f t="shared" si="0"/>
        <v>2.8119180040477527</v>
      </c>
      <c r="E42" s="253">
        <v>2031647.2169060786</v>
      </c>
      <c r="F42" s="253">
        <f t="shared" si="1"/>
        <v>26.497492615649993</v>
      </c>
      <c r="G42" s="253">
        <v>2734940.363603299</v>
      </c>
      <c r="H42" s="253">
        <f t="shared" si="2"/>
        <v>30.229200844932453</v>
      </c>
      <c r="I42" s="253">
        <v>362156.50669888</v>
      </c>
      <c r="J42" s="253">
        <f t="shared" si="3"/>
        <v>28.990708741615073</v>
      </c>
      <c r="K42" s="253">
        <v>141467.00368526916</v>
      </c>
      <c r="L42" s="253">
        <f t="shared" si="4"/>
        <v>-38.208420515637044</v>
      </c>
      <c r="M42" s="253">
        <v>2473553.5002126526</v>
      </c>
      <c r="N42" s="252">
        <f t="shared" si="5"/>
        <v>22.646736393267474</v>
      </c>
      <c r="O42" s="2025"/>
      <c r="P42" s="2025"/>
    </row>
    <row r="43" spans="1:16">
      <c r="A43" s="4209"/>
      <c r="B43" s="247" t="s">
        <v>366</v>
      </c>
      <c r="C43" s="245">
        <v>1057217.3397140403</v>
      </c>
      <c r="D43" s="245">
        <f t="shared" si="0"/>
        <v>4.609060729234951</v>
      </c>
      <c r="E43" s="245">
        <v>2041467.6311931766</v>
      </c>
      <c r="F43" s="245">
        <f t="shared" si="1"/>
        <v>25.335617559342715</v>
      </c>
      <c r="G43" s="245">
        <v>2785578.9441015068</v>
      </c>
      <c r="H43" s="245">
        <f t="shared" si="2"/>
        <v>30.074420759468879</v>
      </c>
      <c r="I43" s="245">
        <v>362168.50082888</v>
      </c>
      <c r="J43" s="245">
        <f t="shared" si="3"/>
        <v>18.970478529897044</v>
      </c>
      <c r="K43" s="245">
        <v>164799.00024111979</v>
      </c>
      <c r="L43" s="245">
        <f t="shared" si="4"/>
        <v>-36.21863150314325</v>
      </c>
      <c r="M43" s="245">
        <v>2520752.0312292022</v>
      </c>
      <c r="N43" s="244">
        <f t="shared" si="5"/>
        <v>22.273460093989865</v>
      </c>
      <c r="O43" s="2025"/>
      <c r="P43" s="2025"/>
    </row>
    <row r="44" spans="1:16">
      <c r="A44" s="4209"/>
      <c r="B44" s="247" t="s">
        <v>365</v>
      </c>
      <c r="C44" s="245">
        <v>1073704.025527</v>
      </c>
      <c r="D44" s="245">
        <f t="shared" si="0"/>
        <v>4.7082111518168723</v>
      </c>
      <c r="E44" s="245">
        <v>2128937.2642907873</v>
      </c>
      <c r="F44" s="245">
        <f t="shared" si="1"/>
        <v>27.157681925233401</v>
      </c>
      <c r="G44" s="245">
        <v>2876905.4014130658</v>
      </c>
      <c r="H44" s="245">
        <f t="shared" si="2"/>
        <v>31.243629690777052</v>
      </c>
      <c r="I44" s="245">
        <v>362168.50714887999</v>
      </c>
      <c r="J44" s="245">
        <f t="shared" si="3"/>
        <v>15.595999180593365</v>
      </c>
      <c r="K44" s="245">
        <v>145228.59943412992</v>
      </c>
      <c r="L44" s="245">
        <f t="shared" si="4"/>
        <v>-40.973774424952239</v>
      </c>
      <c r="M44" s="245">
        <v>2620345.5460789455</v>
      </c>
      <c r="N44" s="244">
        <f t="shared" si="5"/>
        <v>25.244025302234828</v>
      </c>
      <c r="O44" s="2025"/>
      <c r="P44" s="2025"/>
    </row>
    <row r="45" spans="1:16">
      <c r="A45" s="4209"/>
      <c r="B45" s="247" t="s">
        <v>364</v>
      </c>
      <c r="C45" s="245">
        <v>1028488.3199681719</v>
      </c>
      <c r="D45" s="245">
        <f t="shared" si="0"/>
        <v>0.25795466632031427</v>
      </c>
      <c r="E45" s="245">
        <v>2173046.4565050621</v>
      </c>
      <c r="F45" s="245">
        <f t="shared" si="1"/>
        <v>29.763478448940724</v>
      </c>
      <c r="G45" s="245">
        <v>2897586.0996095887</v>
      </c>
      <c r="H45" s="245">
        <f t="shared" si="2"/>
        <v>30.397529832320984</v>
      </c>
      <c r="I45" s="245">
        <v>362168.50665887998</v>
      </c>
      <c r="J45" s="245">
        <f t="shared" si="3"/>
        <v>2.6322889166538865</v>
      </c>
      <c r="K45" s="245">
        <v>169600.49798243993</v>
      </c>
      <c r="L45" s="245">
        <f t="shared" si="4"/>
        <v>-45.066921634766246</v>
      </c>
      <c r="M45" s="245">
        <v>2666141.771623563</v>
      </c>
      <c r="N45" s="244">
        <f t="shared" si="5"/>
        <v>24.334565751509288</v>
      </c>
    </row>
    <row r="46" spans="1:16">
      <c r="A46" s="4209"/>
      <c r="B46" s="247" t="s">
        <v>363</v>
      </c>
      <c r="C46" s="245">
        <v>1010819.030963213</v>
      </c>
      <c r="D46" s="245">
        <f t="shared" si="0"/>
        <v>3.2477170547110315E-2</v>
      </c>
      <c r="E46" s="245">
        <v>2241961.9094870198</v>
      </c>
      <c r="F46" s="245">
        <f t="shared" si="1"/>
        <v>30.837682678377139</v>
      </c>
      <c r="G46" s="245">
        <v>3014278.8134505991</v>
      </c>
      <c r="H46" s="245">
        <f t="shared" si="2"/>
        <v>34.550479908628283</v>
      </c>
      <c r="I46" s="245">
        <v>371419.59883588</v>
      </c>
      <c r="J46" s="245">
        <f t="shared" si="3"/>
        <v>3.2197085053317274</v>
      </c>
      <c r="K46" s="245">
        <v>119380.29907893972</v>
      </c>
      <c r="L46" s="245">
        <f t="shared" si="4"/>
        <v>-65.793002821597696</v>
      </c>
      <c r="M46" s="245">
        <v>2721507.1851408896</v>
      </c>
      <c r="N46" s="244">
        <f t="shared" si="5"/>
        <v>23.944413756041939</v>
      </c>
    </row>
    <row r="47" spans="1:16">
      <c r="A47" s="4209"/>
      <c r="B47" s="247" t="s">
        <v>362</v>
      </c>
      <c r="C47" s="245">
        <v>1012200.6977463202</v>
      </c>
      <c r="D47" s="245">
        <f t="shared" si="0"/>
        <v>0.6844972918618133</v>
      </c>
      <c r="E47" s="245">
        <v>2281805.5512644602</v>
      </c>
      <c r="F47" s="245">
        <f t="shared" si="1"/>
        <v>29.685859177773231</v>
      </c>
      <c r="G47" s="245">
        <v>2995078.9073007479</v>
      </c>
      <c r="H47" s="245">
        <f t="shared" si="2"/>
        <v>28.479037534485702</v>
      </c>
      <c r="I47" s="245">
        <v>371876.40831587999</v>
      </c>
      <c r="J47" s="245">
        <f t="shared" si="3"/>
        <v>1.7348561610114803</v>
      </c>
      <c r="K47" s="245">
        <v>178750.00005694019</v>
      </c>
      <c r="L47" s="245"/>
      <c r="M47" s="245">
        <v>2752212.3603497478</v>
      </c>
      <c r="N47" s="244">
        <f t="shared" si="5"/>
        <v>23.186503197931827</v>
      </c>
    </row>
    <row r="48" spans="1:16" s="2025" customFormat="1">
      <c r="A48" s="4209"/>
      <c r="B48" s="272" t="s">
        <v>361</v>
      </c>
      <c r="C48" s="2009">
        <v>1031472.867693829</v>
      </c>
      <c r="D48" s="2009">
        <f t="shared" si="0"/>
        <v>2.6576864623287397</v>
      </c>
      <c r="E48" s="2009">
        <v>2294441.9648771179</v>
      </c>
      <c r="F48" s="2009">
        <f t="shared" si="1"/>
        <v>28.484405457501616</v>
      </c>
      <c r="G48" s="2009">
        <v>3039234.8852378377</v>
      </c>
      <c r="H48" s="245">
        <f t="shared" si="2"/>
        <v>27.777925745809334</v>
      </c>
      <c r="I48" s="2009">
        <v>372219.10731588001</v>
      </c>
      <c r="J48" s="245">
        <f t="shared" si="3"/>
        <v>1.8169675495837798</v>
      </c>
      <c r="K48" s="2009">
        <v>179747.10039717003</v>
      </c>
      <c r="L48" s="2009">
        <f t="shared" ref="L48:L79" si="6">(K48-K36)/K36*100</f>
        <v>-40.409978696774644</v>
      </c>
      <c r="M48" s="2009">
        <v>2797554.4045978151</v>
      </c>
      <c r="N48" s="2008">
        <f t="shared" si="5"/>
        <v>22.797243473984892</v>
      </c>
    </row>
    <row r="49" spans="1:16">
      <c r="A49" s="4209"/>
      <c r="B49" s="247" t="s">
        <v>360</v>
      </c>
      <c r="C49" s="245">
        <v>1005578.125671429</v>
      </c>
      <c r="D49" s="245">
        <f t="shared" si="0"/>
        <v>0.24691131912593967</v>
      </c>
      <c r="E49" s="245">
        <v>2348980.7790523907</v>
      </c>
      <c r="F49" s="245">
        <f t="shared" si="1"/>
        <v>28.783402088011922</v>
      </c>
      <c r="G49" s="245">
        <v>3114627.3728445875</v>
      </c>
      <c r="H49" s="245">
        <f t="shared" si="2"/>
        <v>28.091520121647672</v>
      </c>
      <c r="I49" s="245">
        <v>372096.90731587994</v>
      </c>
      <c r="J49" s="245">
        <f t="shared" si="3"/>
        <v>3.5042676035255438</v>
      </c>
      <c r="K49" s="245">
        <v>131944.40473655998</v>
      </c>
      <c r="L49" s="245">
        <f t="shared" si="6"/>
        <v>-51.84955305483269</v>
      </c>
      <c r="M49" s="245">
        <v>2825323.0387634817</v>
      </c>
      <c r="N49" s="244">
        <f t="shared" si="5"/>
        <v>22.402475506605043</v>
      </c>
    </row>
    <row r="50" spans="1:16">
      <c r="A50" s="4209"/>
      <c r="B50" s="247" t="s">
        <v>359</v>
      </c>
      <c r="C50" s="245">
        <v>994479.82637478202</v>
      </c>
      <c r="D50" s="245">
        <f t="shared" ref="D50:D81" si="7">(C50-C38)/C38*100</f>
        <v>-2.3064582820179065</v>
      </c>
      <c r="E50" s="245">
        <v>2388505.7510702517</v>
      </c>
      <c r="F50" s="245">
        <f t="shared" ref="F50:F81" si="8">(E50-E38)/E38*100</f>
        <v>28.701824049482504</v>
      </c>
      <c r="G50" s="245">
        <v>3119138.8402484576</v>
      </c>
      <c r="H50" s="245">
        <f t="shared" ref="H50:H81" si="9">(G50-G38)/G38*100</f>
        <v>27.178664144331961</v>
      </c>
      <c r="I50" s="245">
        <v>372102.60214588</v>
      </c>
      <c r="J50" s="245">
        <f t="shared" ref="J50:J81" si="10">(I50-I38)/I38*100</f>
        <v>0.48125075157381531</v>
      </c>
      <c r="K50" s="245">
        <v>144921.60423761987</v>
      </c>
      <c r="L50" s="245">
        <f t="shared" si="6"/>
        <v>-49.791259351539189</v>
      </c>
      <c r="M50" s="245">
        <v>2842997.3065938028</v>
      </c>
      <c r="N50" s="244">
        <f t="shared" ref="N50:N81" si="11">(M50-M38)/M38*100</f>
        <v>21.868239763842166</v>
      </c>
      <c r="O50" s="2025"/>
      <c r="P50" s="2025"/>
    </row>
    <row r="51" spans="1:16">
      <c r="A51" s="4209"/>
      <c r="B51" s="247" t="s">
        <v>358</v>
      </c>
      <c r="C51" s="245">
        <v>1001774.4521331531</v>
      </c>
      <c r="D51" s="245">
        <f t="shared" si="7"/>
        <v>-2.7604699888154345</v>
      </c>
      <c r="E51" s="245">
        <v>2406734.8797515593</v>
      </c>
      <c r="F51" s="245">
        <f t="shared" si="8"/>
        <v>28.695979071140187</v>
      </c>
      <c r="G51" s="245">
        <v>3162151.7780568283</v>
      </c>
      <c r="H51" s="245">
        <f t="shared" si="9"/>
        <v>26.032404281501464</v>
      </c>
      <c r="I51" s="245">
        <v>374376.90518587996</v>
      </c>
      <c r="J51" s="245">
        <f t="shared" si="10"/>
        <v>0.88805412371893055</v>
      </c>
      <c r="K51" s="245">
        <v>137107.00472289955</v>
      </c>
      <c r="L51" s="245">
        <f t="shared" si="6"/>
        <v>-49.126850724184898</v>
      </c>
      <c r="M51" s="245">
        <v>2873425.8362927265</v>
      </c>
      <c r="N51" s="244">
        <f t="shared" si="11"/>
        <v>21.273386209439341</v>
      </c>
      <c r="O51" s="2025"/>
      <c r="P51" s="2025"/>
    </row>
    <row r="52" spans="1:16">
      <c r="A52" s="4209"/>
      <c r="B52" s="251" t="s">
        <v>357</v>
      </c>
      <c r="C52" s="249">
        <v>968852.08321545459</v>
      </c>
      <c r="D52" s="249">
        <f t="shared" si="7"/>
        <v>-7.4130877659864369</v>
      </c>
      <c r="E52" s="249">
        <v>2471641.8259354369</v>
      </c>
      <c r="F52" s="249">
        <f t="shared" si="8"/>
        <v>30.032078615294143</v>
      </c>
      <c r="G52" s="249">
        <v>3224406.9170643571</v>
      </c>
      <c r="H52" s="245">
        <f t="shared" si="9"/>
        <v>25.063519777676131</v>
      </c>
      <c r="I52" s="249">
        <v>424594.90466387995</v>
      </c>
      <c r="J52" s="245">
        <f t="shared" si="10"/>
        <v>14.424168149246293</v>
      </c>
      <c r="K52" s="249">
        <v>164543.59836656955</v>
      </c>
      <c r="L52" s="249">
        <f t="shared" si="6"/>
        <v>-33.781169411213888</v>
      </c>
      <c r="M52" s="249">
        <v>2915038.2898802687</v>
      </c>
      <c r="N52" s="248">
        <f t="shared" si="11"/>
        <v>20.594079030279499</v>
      </c>
      <c r="O52" s="2025"/>
      <c r="P52" s="2025"/>
    </row>
    <row r="53" spans="1:16" s="2026" customFormat="1">
      <c r="A53" s="4215"/>
      <c r="B53" s="2024" t="s">
        <v>368</v>
      </c>
      <c r="C53" s="1992">
        <v>984783.10750740638</v>
      </c>
      <c r="D53" s="1992">
        <f t="shared" si="7"/>
        <v>-6.592918217698668</v>
      </c>
      <c r="E53" s="1992">
        <v>2597354.5422567977</v>
      </c>
      <c r="F53" s="1992">
        <f t="shared" si="8"/>
        <v>27.310383420809693</v>
      </c>
      <c r="G53" s="1992">
        <v>3417982.9569227807</v>
      </c>
      <c r="H53" s="1992">
        <f t="shared" si="9"/>
        <v>24.024514092692769</v>
      </c>
      <c r="I53" s="1992">
        <v>441199.50541387993</v>
      </c>
      <c r="J53" s="1992">
        <f t="shared" si="10"/>
        <v>21.835200924521214</v>
      </c>
      <c r="K53" s="1992">
        <v>65653.699967379231</v>
      </c>
      <c r="L53" s="1992">
        <f t="shared" si="6"/>
        <v>-26.642109111495532</v>
      </c>
      <c r="M53" s="1992">
        <v>2910275.9432925903</v>
      </c>
      <c r="N53" s="1991">
        <f t="shared" si="11"/>
        <v>19.137670438029708</v>
      </c>
      <c r="O53" s="2025"/>
      <c r="P53" s="2025"/>
    </row>
    <row r="54" spans="1:16">
      <c r="A54" s="4208" t="s">
        <v>60</v>
      </c>
      <c r="B54" s="255" t="s">
        <v>367</v>
      </c>
      <c r="C54" s="253">
        <v>1010953.041463849</v>
      </c>
      <c r="D54" s="253">
        <f t="shared" si="7"/>
        <v>-2.5962452842930053</v>
      </c>
      <c r="E54" s="253">
        <v>2558133.3801243342</v>
      </c>
      <c r="F54" s="253">
        <f t="shared" si="8"/>
        <v>25.914251196623699</v>
      </c>
      <c r="G54" s="253">
        <v>3376722.466460404</v>
      </c>
      <c r="H54" s="245">
        <f t="shared" si="9"/>
        <v>23.466036459074871</v>
      </c>
      <c r="I54" s="253">
        <v>441082.60541387997</v>
      </c>
      <c r="J54" s="245">
        <f t="shared" si="10"/>
        <v>21.79336757868171</v>
      </c>
      <c r="K54" s="253">
        <v>137536.10097457003</v>
      </c>
      <c r="L54" s="253">
        <f t="shared" si="6"/>
        <v>-2.7786710740297167</v>
      </c>
      <c r="M54" s="253">
        <v>2942605.3743234952</v>
      </c>
      <c r="N54" s="252">
        <f t="shared" si="11"/>
        <v>18.96267350071539</v>
      </c>
      <c r="O54" s="2025"/>
      <c r="P54" s="2025"/>
    </row>
    <row r="55" spans="1:16">
      <c r="A55" s="4209"/>
      <c r="B55" s="247" t="s">
        <v>366</v>
      </c>
      <c r="C55" s="245">
        <v>1017359.5226966743</v>
      </c>
      <c r="D55" s="245">
        <f t="shared" si="7"/>
        <v>-3.7700684164097069</v>
      </c>
      <c r="E55" s="245">
        <v>2558736.0418464076</v>
      </c>
      <c r="F55" s="245">
        <f t="shared" si="8"/>
        <v>25.338065749830335</v>
      </c>
      <c r="G55" s="245">
        <v>3414069.7170967446</v>
      </c>
      <c r="H55" s="245">
        <f t="shared" si="9"/>
        <v>22.562303406481217</v>
      </c>
      <c r="I55" s="245">
        <v>441055.39953587996</v>
      </c>
      <c r="J55" s="245">
        <f t="shared" si="10"/>
        <v>21.781822142581365</v>
      </c>
      <c r="K55" s="245">
        <v>175870.29927345007</v>
      </c>
      <c r="L55" s="245">
        <f t="shared" si="6"/>
        <v>6.7180620125921298</v>
      </c>
      <c r="M55" s="245">
        <v>3016243.6188059105</v>
      </c>
      <c r="N55" s="244">
        <f t="shared" si="11"/>
        <v>19.656498593996577</v>
      </c>
      <c r="O55" s="2025"/>
      <c r="P55" s="2025"/>
    </row>
    <row r="56" spans="1:16">
      <c r="A56" s="4209"/>
      <c r="B56" s="247" t="s">
        <v>365</v>
      </c>
      <c r="C56" s="245">
        <v>1020773.6677751009</v>
      </c>
      <c r="D56" s="245">
        <f t="shared" si="7"/>
        <v>-4.9296972436998683</v>
      </c>
      <c r="E56" s="245">
        <v>2675917.5058963359</v>
      </c>
      <c r="F56" s="245">
        <f t="shared" si="8"/>
        <v>25.692642558340683</v>
      </c>
      <c r="G56" s="245">
        <v>3495846.8370932215</v>
      </c>
      <c r="H56" s="245">
        <f t="shared" si="9"/>
        <v>21.514139303160494</v>
      </c>
      <c r="I56" s="245">
        <v>441060.29953587992</v>
      </c>
      <c r="J56" s="245">
        <f t="shared" si="10"/>
        <v>21.783172978806007</v>
      </c>
      <c r="K56" s="245">
        <v>121273.60036778977</v>
      </c>
      <c r="L56" s="245">
        <f t="shared" si="6"/>
        <v>-16.494684352585264</v>
      </c>
      <c r="M56" s="245">
        <v>3038149.0197461816</v>
      </c>
      <c r="N56" s="2023">
        <f t="shared" si="11"/>
        <v>15.944594570453974</v>
      </c>
    </row>
    <row r="57" spans="1:16">
      <c r="A57" s="4209"/>
      <c r="B57" s="247" t="s">
        <v>364</v>
      </c>
      <c r="C57" s="245">
        <v>1040272.2221347867</v>
      </c>
      <c r="D57" s="245">
        <f t="shared" si="7"/>
        <v>1.145749731701323</v>
      </c>
      <c r="E57" s="245">
        <v>2654007.6831736788</v>
      </c>
      <c r="F57" s="245">
        <f t="shared" si="8"/>
        <v>22.133039320390452</v>
      </c>
      <c r="G57" s="245">
        <v>3499089.5032042055</v>
      </c>
      <c r="H57" s="245">
        <f t="shared" si="9"/>
        <v>20.758775854000039</v>
      </c>
      <c r="I57" s="245">
        <v>440210.29949588003</v>
      </c>
      <c r="J57" s="245">
        <f t="shared" si="10"/>
        <v>21.548475751511496</v>
      </c>
      <c r="K57" s="245">
        <v>150299.40217035994</v>
      </c>
      <c r="L57" s="245">
        <f t="shared" si="6"/>
        <v>-11.380329681625337</v>
      </c>
      <c r="M57" s="245">
        <v>3074722.5113475164</v>
      </c>
      <c r="N57" s="2023">
        <f t="shared" si="11"/>
        <v>15.324794205341366</v>
      </c>
      <c r="P57" s="275"/>
    </row>
    <row r="58" spans="1:16">
      <c r="A58" s="4209"/>
      <c r="B58" s="247" t="s">
        <v>363</v>
      </c>
      <c r="C58" s="245">
        <v>1026258.0599349339</v>
      </c>
      <c r="D58" s="245">
        <f t="shared" si="7"/>
        <v>1.5273781457210049</v>
      </c>
      <c r="E58" s="245">
        <v>2685146.1561062448</v>
      </c>
      <c r="F58" s="245">
        <f t="shared" si="8"/>
        <v>19.767697423576184</v>
      </c>
      <c r="G58" s="245">
        <v>3536544.4989248058</v>
      </c>
      <c r="H58" s="245">
        <f t="shared" si="9"/>
        <v>17.3263894216986</v>
      </c>
      <c r="I58" s="245">
        <v>440290.69949587999</v>
      </c>
      <c r="J58" s="245">
        <f t="shared" si="10"/>
        <v>18.542667343311685</v>
      </c>
      <c r="K58" s="245">
        <v>163337.1048375401</v>
      </c>
      <c r="L58" s="245">
        <f t="shared" si="6"/>
        <v>36.820820602513429</v>
      </c>
      <c r="M58" s="245">
        <v>3124115.7350093699</v>
      </c>
      <c r="N58" s="2023">
        <f t="shared" si="11"/>
        <v>14.793587614490816</v>
      </c>
      <c r="O58" s="275"/>
      <c r="P58" s="275"/>
    </row>
    <row r="59" spans="1:16">
      <c r="A59" s="4209"/>
      <c r="B59" s="247" t="s">
        <v>362</v>
      </c>
      <c r="C59" s="245">
        <v>1031945.2794796961</v>
      </c>
      <c r="D59" s="245">
        <f t="shared" si="7"/>
        <v>1.9506587752149851</v>
      </c>
      <c r="E59" s="245">
        <v>2738614.9418089408</v>
      </c>
      <c r="F59" s="245">
        <f t="shared" si="8"/>
        <v>20.019645858576347</v>
      </c>
      <c r="G59" s="245">
        <v>3509019.7708766824</v>
      </c>
      <c r="H59" s="245">
        <f t="shared" si="9"/>
        <v>17.159509965602638</v>
      </c>
      <c r="I59" s="245">
        <v>439642.53079588001</v>
      </c>
      <c r="J59" s="245">
        <f t="shared" si="10"/>
        <v>18.222753840958362</v>
      </c>
      <c r="K59" s="245">
        <v>241779.89976621981</v>
      </c>
      <c r="L59" s="245">
        <f t="shared" si="6"/>
        <v>35.261482343609323</v>
      </c>
      <c r="M59" s="245">
        <v>3162766.8087829994</v>
      </c>
      <c r="N59" s="2023">
        <f t="shared" si="11"/>
        <v>14.917251820679958</v>
      </c>
      <c r="O59" s="275"/>
      <c r="P59" s="275"/>
    </row>
    <row r="60" spans="1:16">
      <c r="A60" s="4209"/>
      <c r="B60" s="247" t="s">
        <v>361</v>
      </c>
      <c r="C60" s="245">
        <v>1028386.098918079</v>
      </c>
      <c r="D60" s="245">
        <f t="shared" si="7"/>
        <v>-0.29925835884092244</v>
      </c>
      <c r="E60" s="245">
        <v>2755027.4366571694</v>
      </c>
      <c r="F60" s="245">
        <f t="shared" si="8"/>
        <v>20.07396477359665</v>
      </c>
      <c r="G60" s="245">
        <v>3547336.7201147671</v>
      </c>
      <c r="H60" s="245">
        <f t="shared" si="9"/>
        <v>16.718083796184366</v>
      </c>
      <c r="I60" s="245">
        <v>439643.50000588002</v>
      </c>
      <c r="J60" s="245">
        <f t="shared" si="10"/>
        <v>18.114167533259106</v>
      </c>
      <c r="K60" s="245">
        <v>241312.20312511019</v>
      </c>
      <c r="L60" s="245">
        <f t="shared" si="6"/>
        <v>34.250957368383482</v>
      </c>
      <c r="M60" s="245">
        <v>3186715.6706810039</v>
      </c>
      <c r="N60" s="2023">
        <f t="shared" si="11"/>
        <v>13.910766684057958</v>
      </c>
      <c r="O60" s="275"/>
      <c r="P60" s="275"/>
    </row>
    <row r="61" spans="1:16">
      <c r="A61" s="4209"/>
      <c r="B61" s="247" t="s">
        <v>360</v>
      </c>
      <c r="C61" s="245">
        <v>1068228.4094179187</v>
      </c>
      <c r="D61" s="245">
        <f t="shared" si="7"/>
        <v>6.2302751170783273</v>
      </c>
      <c r="E61" s="245">
        <v>2775061.8225125829</v>
      </c>
      <c r="F61" s="245">
        <f t="shared" si="8"/>
        <v>18.138975306221056</v>
      </c>
      <c r="G61" s="245">
        <v>3609826.2516547618</v>
      </c>
      <c r="H61" s="245">
        <f t="shared" si="9"/>
        <v>15.899137185001667</v>
      </c>
      <c r="I61" s="245">
        <v>426479.20000588003</v>
      </c>
      <c r="J61" s="245">
        <f t="shared" si="10"/>
        <v>14.615088602129648</v>
      </c>
      <c r="K61" s="245">
        <v>213945.80010196034</v>
      </c>
      <c r="L61" s="245">
        <f t="shared" si="6"/>
        <v>62.148444664344979</v>
      </c>
      <c r="M61" s="245">
        <v>3238366.883464281</v>
      </c>
      <c r="N61" s="2023">
        <f t="shared" si="11"/>
        <v>14.619349328690227</v>
      </c>
      <c r="O61" s="275"/>
      <c r="P61" s="275"/>
    </row>
    <row r="62" spans="1:16">
      <c r="A62" s="4209"/>
      <c r="B62" s="247" t="s">
        <v>359</v>
      </c>
      <c r="C62" s="245">
        <v>1084639.6014168221</v>
      </c>
      <c r="D62" s="245">
        <f t="shared" si="7"/>
        <v>9.0660235281698132</v>
      </c>
      <c r="E62" s="245">
        <v>2816379.1465640529</v>
      </c>
      <c r="F62" s="245">
        <f t="shared" si="8"/>
        <v>17.913852428535201</v>
      </c>
      <c r="G62" s="245">
        <v>3753168.0133877699</v>
      </c>
      <c r="H62" s="245">
        <f t="shared" si="9"/>
        <v>20.327058384127849</v>
      </c>
      <c r="I62" s="245">
        <v>470131.90000588004</v>
      </c>
      <c r="J62" s="245">
        <f t="shared" si="10"/>
        <v>26.344695601340735</v>
      </c>
      <c r="K62" s="245">
        <v>162307.30218291996</v>
      </c>
      <c r="L62" s="245">
        <f t="shared" si="6"/>
        <v>11.996622613143119</v>
      </c>
      <c r="M62" s="245">
        <v>3280363.1273459354</v>
      </c>
      <c r="N62" s="2023">
        <f t="shared" si="11"/>
        <v>15.383968874600907</v>
      </c>
      <c r="O62" s="275"/>
      <c r="P62" s="275"/>
    </row>
    <row r="63" spans="1:16">
      <c r="A63" s="4209"/>
      <c r="B63" s="247" t="s">
        <v>358</v>
      </c>
      <c r="C63" s="245">
        <v>1161903.9867559471</v>
      </c>
      <c r="D63" s="245">
        <f t="shared" si="7"/>
        <v>15.984589573213636</v>
      </c>
      <c r="E63" s="245">
        <v>2796282.1108076992</v>
      </c>
      <c r="F63" s="245">
        <f t="shared" si="8"/>
        <v>16.185714277608827</v>
      </c>
      <c r="G63" s="245">
        <v>3791257.4911217154</v>
      </c>
      <c r="H63" s="245">
        <f t="shared" si="9"/>
        <v>19.89486138617541</v>
      </c>
      <c r="I63" s="245">
        <v>550081.90000588004</v>
      </c>
      <c r="J63" s="245">
        <f t="shared" si="10"/>
        <v>46.93264792409181</v>
      </c>
      <c r="K63" s="245">
        <v>204332.9997030097</v>
      </c>
      <c r="L63" s="245">
        <f t="shared" si="6"/>
        <v>49.031772750033745</v>
      </c>
      <c r="M63" s="245">
        <v>3292425.344886634</v>
      </c>
      <c r="N63" s="2023">
        <f t="shared" si="11"/>
        <v>14.581880043735451</v>
      </c>
      <c r="O63" s="275"/>
      <c r="P63" s="275"/>
    </row>
    <row r="64" spans="1:16">
      <c r="A64" s="4209"/>
      <c r="B64" s="247" t="s">
        <v>357</v>
      </c>
      <c r="C64" s="245">
        <v>1227505.0588745445</v>
      </c>
      <c r="D64" s="245">
        <f t="shared" si="7"/>
        <v>26.696848790443305</v>
      </c>
      <c r="E64" s="245">
        <v>2816578.6317370385</v>
      </c>
      <c r="F64" s="245">
        <f t="shared" si="8"/>
        <v>13.955776366223862</v>
      </c>
      <c r="G64" s="245">
        <v>3866983.0503828656</v>
      </c>
      <c r="H64" s="245">
        <f t="shared" si="9"/>
        <v>19.928506229094008</v>
      </c>
      <c r="I64" s="245">
        <v>585202.20000588009</v>
      </c>
      <c r="J64" s="245">
        <f t="shared" si="10"/>
        <v>37.826006289251382</v>
      </c>
      <c r="K64" s="245">
        <v>164504.80004827</v>
      </c>
      <c r="L64" s="245">
        <f t="shared" si="6"/>
        <v>-2.3579354459671811E-2</v>
      </c>
      <c r="M64" s="245">
        <v>3294761.3561151479</v>
      </c>
      <c r="N64" s="2023">
        <f t="shared" si="11"/>
        <v>13.026349175347395</v>
      </c>
      <c r="O64" s="275"/>
      <c r="P64" s="275"/>
    </row>
    <row r="65" spans="1:16">
      <c r="A65" s="4215"/>
      <c r="B65" s="2024" t="s">
        <v>368</v>
      </c>
      <c r="C65" s="1992">
        <v>1328349.04034554</v>
      </c>
      <c r="D65" s="1992">
        <f t="shared" si="7"/>
        <v>34.887472197582326</v>
      </c>
      <c r="E65" s="1992">
        <v>2902620.7440691497</v>
      </c>
      <c r="F65" s="1992">
        <f t="shared" si="8"/>
        <v>11.752966214119978</v>
      </c>
      <c r="G65" s="1992">
        <v>3897627.8711150149</v>
      </c>
      <c r="H65" s="1992">
        <f t="shared" si="9"/>
        <v>14.03298144657982</v>
      </c>
      <c r="I65" s="1992">
        <v>602216.10000588011</v>
      </c>
      <c r="J65" s="1992">
        <f t="shared" si="10"/>
        <v>36.495189277457122</v>
      </c>
      <c r="K65" s="1992">
        <v>140812.00136667996</v>
      </c>
      <c r="L65" s="1992">
        <f t="shared" si="6"/>
        <v>114.4768709709338</v>
      </c>
      <c r="M65" s="1992">
        <v>3276891.9931538226</v>
      </c>
      <c r="N65" s="1991">
        <f t="shared" si="11"/>
        <v>12.597295136434896</v>
      </c>
      <c r="O65" s="275"/>
      <c r="P65" s="275"/>
    </row>
    <row r="66" spans="1:16">
      <c r="A66" s="4208" t="s">
        <v>61</v>
      </c>
      <c r="B66" s="247" t="s">
        <v>367</v>
      </c>
      <c r="C66" s="245">
        <v>1373768.0057925372</v>
      </c>
      <c r="D66" s="245">
        <f t="shared" si="7"/>
        <v>35.888409198842318</v>
      </c>
      <c r="E66" s="245">
        <v>2870768.6607987303</v>
      </c>
      <c r="F66" s="245">
        <f t="shared" si="8"/>
        <v>12.221226739131206</v>
      </c>
      <c r="G66" s="245">
        <v>3838855.9587409166</v>
      </c>
      <c r="H66" s="245">
        <f t="shared" si="9"/>
        <v>13.685859494545216</v>
      </c>
      <c r="I66" s="245">
        <v>602281.70000587997</v>
      </c>
      <c r="J66" s="245">
        <f t="shared" si="10"/>
        <v>36.546237057057027</v>
      </c>
      <c r="K66" s="245">
        <v>196556.6002976</v>
      </c>
      <c r="L66" s="245">
        <f t="shared" si="6"/>
        <v>42.9127326605999</v>
      </c>
      <c r="M66" s="245">
        <v>3276076.4645082462</v>
      </c>
      <c r="N66" s="2023">
        <f t="shared" si="11"/>
        <v>11.33251142319469</v>
      </c>
      <c r="O66" s="275"/>
      <c r="P66" s="275"/>
    </row>
    <row r="67" spans="1:16">
      <c r="A67" s="4209"/>
      <c r="B67" s="247" t="s">
        <v>366</v>
      </c>
      <c r="C67" s="245">
        <v>1380184.8964660531</v>
      </c>
      <c r="D67" s="245">
        <f t="shared" si="7"/>
        <v>35.663437130627337</v>
      </c>
      <c r="E67" s="245">
        <v>2890321.1743878531</v>
      </c>
      <c r="F67" s="245">
        <f t="shared" si="8"/>
        <v>12.95894250593237</v>
      </c>
      <c r="G67" s="245">
        <v>3878489.8398389127</v>
      </c>
      <c r="H67" s="245">
        <f t="shared" si="9"/>
        <v>13.603123580531376</v>
      </c>
      <c r="I67" s="245">
        <v>602131.80000587995</v>
      </c>
      <c r="J67" s="245">
        <f t="shared" si="10"/>
        <v>36.520673058191726</v>
      </c>
      <c r="K67" s="245">
        <v>207989.00001348008</v>
      </c>
      <c r="L67" s="245">
        <f t="shared" si="6"/>
        <v>18.262720239129511</v>
      </c>
      <c r="M67" s="245">
        <v>3327990.8346443996</v>
      </c>
      <c r="N67" s="2023">
        <f t="shared" si="11"/>
        <v>10.335611284671547</v>
      </c>
      <c r="O67" s="275"/>
      <c r="P67" s="275"/>
    </row>
    <row r="68" spans="1:16">
      <c r="A68" s="4209"/>
      <c r="B68" s="247" t="s">
        <v>365</v>
      </c>
      <c r="C68" s="245">
        <v>1410665.3336564964</v>
      </c>
      <c r="D68" s="245">
        <f t="shared" si="7"/>
        <v>38.195701769150382</v>
      </c>
      <c r="E68" s="245">
        <v>3057321.3276010999</v>
      </c>
      <c r="F68" s="245">
        <f t="shared" si="8"/>
        <v>14.253198047561163</v>
      </c>
      <c r="G68" s="245">
        <v>4017268.5183259025</v>
      </c>
      <c r="H68" s="245">
        <f t="shared" si="9"/>
        <v>14.915461275364125</v>
      </c>
      <c r="I68" s="245">
        <v>634333.70000587997</v>
      </c>
      <c r="J68" s="245">
        <f t="shared" si="10"/>
        <v>43.820176214766619</v>
      </c>
      <c r="K68" s="245">
        <v>213387.39995429997</v>
      </c>
      <c r="L68" s="245">
        <f t="shared" si="6"/>
        <v>75.955359869876176</v>
      </c>
      <c r="M68" s="245">
        <v>3413866.1559826965</v>
      </c>
      <c r="N68" s="2023">
        <f t="shared" si="11"/>
        <v>12.36664606622567</v>
      </c>
      <c r="O68" s="275"/>
      <c r="P68" s="275"/>
    </row>
    <row r="69" spans="1:16">
      <c r="A69" s="4209"/>
      <c r="B69" s="247" t="s">
        <v>364</v>
      </c>
      <c r="C69" s="245">
        <v>1440625.7669668926</v>
      </c>
      <c r="D69" s="245">
        <f t="shared" si="7"/>
        <v>38.485459508908498</v>
      </c>
      <c r="E69" s="245">
        <v>3062181.9845097112</v>
      </c>
      <c r="F69" s="245">
        <f t="shared" si="8"/>
        <v>15.379544826634978</v>
      </c>
      <c r="G69" s="245">
        <v>4071310.1629398577</v>
      </c>
      <c r="H69" s="245">
        <f t="shared" si="9"/>
        <v>16.353415916102033</v>
      </c>
      <c r="I69" s="245">
        <v>658358.70041588007</v>
      </c>
      <c r="J69" s="245">
        <f t="shared" si="10"/>
        <v>49.555496809097654</v>
      </c>
      <c r="K69" s="245">
        <v>220977.00006180033</v>
      </c>
      <c r="L69" s="245">
        <f t="shared" si="6"/>
        <v>47.02453693816387</v>
      </c>
      <c r="M69" s="245">
        <v>3453053.3105158149</v>
      </c>
      <c r="N69" s="2023">
        <f t="shared" si="11"/>
        <v>12.304550988651416</v>
      </c>
      <c r="O69" s="275"/>
      <c r="P69" s="275"/>
    </row>
    <row r="70" spans="1:16">
      <c r="A70" s="4209"/>
      <c r="B70" s="247" t="s">
        <v>363</v>
      </c>
      <c r="C70" s="245">
        <v>1427032.7386469967</v>
      </c>
      <c r="D70" s="245">
        <f t="shared" si="7"/>
        <v>39.052037139418175</v>
      </c>
      <c r="E70" s="245">
        <v>3118629.9787966278</v>
      </c>
      <c r="F70" s="245">
        <f t="shared" si="8"/>
        <v>16.143770114882013</v>
      </c>
      <c r="G70" s="245">
        <v>4136213.0319809671</v>
      </c>
      <c r="H70" s="245">
        <f t="shared" si="9"/>
        <v>16.956340666389888</v>
      </c>
      <c r="I70" s="245">
        <v>658388.70041587995</v>
      </c>
      <c r="J70" s="245">
        <f t="shared" si="10"/>
        <v>49.535000664269269</v>
      </c>
      <c r="K70" s="245">
        <v>245702.89982897975</v>
      </c>
      <c r="L70" s="245">
        <f t="shared" si="6"/>
        <v>50.426873350891768</v>
      </c>
      <c r="M70" s="245">
        <v>3534924.2550380733</v>
      </c>
      <c r="N70" s="2023">
        <f t="shared" si="11"/>
        <v>13.149593512977562</v>
      </c>
      <c r="O70" s="275"/>
      <c r="P70" s="275"/>
    </row>
    <row r="71" spans="1:16">
      <c r="A71" s="4209"/>
      <c r="B71" s="247" t="s">
        <v>362</v>
      </c>
      <c r="C71" s="245">
        <v>1444621.8098065816</v>
      </c>
      <c r="D71" s="245">
        <f t="shared" si="7"/>
        <v>39.990156312838202</v>
      </c>
      <c r="E71" s="245">
        <v>3192602.0679959422</v>
      </c>
      <c r="F71" s="245">
        <f t="shared" si="8"/>
        <v>16.577252948423947</v>
      </c>
      <c r="G71" s="245">
        <v>4235634.9885318289</v>
      </c>
      <c r="H71" s="245">
        <f t="shared" si="9"/>
        <v>20.707071065422102</v>
      </c>
      <c r="I71" s="245">
        <v>652585.80000588007</v>
      </c>
      <c r="J71" s="245">
        <f t="shared" si="10"/>
        <v>48.435548040475339</v>
      </c>
      <c r="K71" s="245">
        <v>264742.7725147701</v>
      </c>
      <c r="L71" s="245">
        <f t="shared" si="6"/>
        <v>9.497428351468999</v>
      </c>
      <c r="M71" s="245">
        <v>3637843.11104505</v>
      </c>
      <c r="N71" s="2023">
        <f t="shared" si="11"/>
        <v>15.020908305435743</v>
      </c>
      <c r="O71" s="275"/>
      <c r="P71" s="275"/>
    </row>
    <row r="72" spans="1:16">
      <c r="A72" s="4209"/>
      <c r="B72" s="247" t="s">
        <v>361</v>
      </c>
      <c r="C72" s="245">
        <v>1412384.6756613147</v>
      </c>
      <c r="D72" s="245">
        <f t="shared" si="7"/>
        <v>37.339922928482224</v>
      </c>
      <c r="E72" s="245">
        <v>3254422.1220673849</v>
      </c>
      <c r="F72" s="245">
        <f t="shared" si="8"/>
        <v>18.126668314278543</v>
      </c>
      <c r="G72" s="245">
        <v>4316922.2410434447</v>
      </c>
      <c r="H72" s="245">
        <f t="shared" si="9"/>
        <v>21.694741200203268</v>
      </c>
      <c r="I72" s="245">
        <v>686089.60000588011</v>
      </c>
      <c r="J72" s="245">
        <f t="shared" si="10"/>
        <v>56.055895287136956</v>
      </c>
      <c r="K72" s="245">
        <v>307533.97285741946</v>
      </c>
      <c r="L72" s="245">
        <f t="shared" si="6"/>
        <v>27.442362580385577</v>
      </c>
      <c r="M72" s="245">
        <v>3735772.6285939305</v>
      </c>
      <c r="N72" s="2023">
        <f t="shared" si="11"/>
        <v>17.229555901847768</v>
      </c>
      <c r="O72" s="275"/>
      <c r="P72" s="275"/>
    </row>
    <row r="73" spans="1:16">
      <c r="A73" s="4209"/>
      <c r="B73" s="247" t="s">
        <v>360</v>
      </c>
      <c r="C73" s="245">
        <v>1383140.8616863994</v>
      </c>
      <c r="D73" s="245">
        <f t="shared" si="7"/>
        <v>29.47987991070914</v>
      </c>
      <c r="E73" s="245">
        <v>3329543.8245687312</v>
      </c>
      <c r="F73" s="245">
        <f t="shared" si="8"/>
        <v>19.980888265549055</v>
      </c>
      <c r="G73" s="245">
        <v>4404969.4648415688</v>
      </c>
      <c r="H73" s="245">
        <f t="shared" si="9"/>
        <v>22.027187951838663</v>
      </c>
      <c r="I73" s="245">
        <v>703691.89999726997</v>
      </c>
      <c r="J73" s="245">
        <f t="shared" si="10"/>
        <v>65.000286060273964</v>
      </c>
      <c r="K73" s="245">
        <v>354546.31524693011</v>
      </c>
      <c r="L73" s="245">
        <f t="shared" si="6"/>
        <v>65.717819689829696</v>
      </c>
      <c r="M73" s="245">
        <v>3849981.1782114855</v>
      </c>
      <c r="N73" s="2023">
        <f t="shared" si="11"/>
        <v>18.88650411632554</v>
      </c>
      <c r="O73" s="275"/>
      <c r="P73" s="275"/>
    </row>
    <row r="74" spans="1:16">
      <c r="A74" s="4209"/>
      <c r="B74" s="247" t="s">
        <v>359</v>
      </c>
      <c r="C74" s="245">
        <v>1380879.2337588191</v>
      </c>
      <c r="D74" s="245">
        <f t="shared" si="7"/>
        <v>27.312264088000365</v>
      </c>
      <c r="E74" s="245">
        <v>3452291.599814265</v>
      </c>
      <c r="F74" s="245">
        <f t="shared" si="8"/>
        <v>22.579078318557265</v>
      </c>
      <c r="G74" s="245">
        <v>4560796.1104315892</v>
      </c>
      <c r="H74" s="245">
        <f t="shared" si="9"/>
        <v>21.518570289498435</v>
      </c>
      <c r="I74" s="245">
        <v>687173.94538726984</v>
      </c>
      <c r="J74" s="245">
        <f t="shared" si="10"/>
        <v>46.166202586694325</v>
      </c>
      <c r="K74" s="245">
        <v>345145.53052237077</v>
      </c>
      <c r="L74" s="245">
        <f t="shared" si="6"/>
        <v>112.64941618793746</v>
      </c>
      <c r="M74" s="245">
        <v>3992208.379229303</v>
      </c>
      <c r="N74" s="2023">
        <f t="shared" si="11"/>
        <v>21.700196723626288</v>
      </c>
      <c r="O74" s="275"/>
      <c r="P74" s="275"/>
    </row>
    <row r="75" spans="1:16">
      <c r="A75" s="4209"/>
      <c r="B75" s="247" t="s">
        <v>358</v>
      </c>
      <c r="C75" s="245">
        <v>1330478.2815633407</v>
      </c>
      <c r="D75" s="245">
        <f t="shared" si="7"/>
        <v>14.508453084669712</v>
      </c>
      <c r="E75" s="245">
        <v>3552333.9039008981</v>
      </c>
      <c r="F75" s="245">
        <f t="shared" si="8"/>
        <v>27.037750954062901</v>
      </c>
      <c r="G75" s="245">
        <v>4653000.8540301295</v>
      </c>
      <c r="H75" s="245">
        <f t="shared" si="9"/>
        <v>22.729750351339259</v>
      </c>
      <c r="I75" s="245">
        <v>681162.70000267006</v>
      </c>
      <c r="J75" s="245">
        <f t="shared" si="10"/>
        <v>23.829324323412358</v>
      </c>
      <c r="K75" s="245">
        <v>300918.23968005</v>
      </c>
      <c r="L75" s="245">
        <f t="shared" si="6"/>
        <v>47.268546988212037</v>
      </c>
      <c r="M75" s="245">
        <v>4047916.4553666734</v>
      </c>
      <c r="N75" s="2023">
        <f t="shared" si="11"/>
        <v>22.946339896616628</v>
      </c>
      <c r="O75" s="275"/>
      <c r="P75" s="275"/>
    </row>
    <row r="76" spans="1:16">
      <c r="A76" s="4209"/>
      <c r="B76" s="247" t="s">
        <v>357</v>
      </c>
      <c r="C76" s="245">
        <v>1305165.9662314251</v>
      </c>
      <c r="D76" s="245">
        <f t="shared" si="7"/>
        <v>6.3267280892581503</v>
      </c>
      <c r="E76" s="245">
        <v>3605271.277966137</v>
      </c>
      <c r="F76" s="245">
        <f t="shared" si="8"/>
        <v>28.001797547640152</v>
      </c>
      <c r="G76" s="245">
        <v>4749996.7760471012</v>
      </c>
      <c r="H76" s="245">
        <f t="shared" si="9"/>
        <v>22.834693458943644</v>
      </c>
      <c r="I76" s="245">
        <v>714462.52738267009</v>
      </c>
      <c r="J76" s="245">
        <f t="shared" si="10"/>
        <v>22.088147887258657</v>
      </c>
      <c r="K76" s="245">
        <v>290600.16608156968</v>
      </c>
      <c r="L76" s="245">
        <f t="shared" si="6"/>
        <v>76.651481291913683</v>
      </c>
      <c r="M76" s="245">
        <v>4104076.6117427088</v>
      </c>
      <c r="N76" s="2023">
        <f t="shared" si="11"/>
        <v>24.56369879795556</v>
      </c>
      <c r="O76" s="275"/>
      <c r="P76" s="275"/>
    </row>
    <row r="77" spans="1:16">
      <c r="A77" s="4209"/>
      <c r="B77" s="2024" t="s">
        <v>368</v>
      </c>
      <c r="C77" s="1992">
        <v>1371695.6921985087</v>
      </c>
      <c r="D77" s="1992">
        <f t="shared" si="7"/>
        <v>3.263197438053854</v>
      </c>
      <c r="E77" s="1992">
        <v>3819233.0769306002</v>
      </c>
      <c r="F77" s="1992">
        <f t="shared" si="8"/>
        <v>31.578783922575514</v>
      </c>
      <c r="G77" s="1992">
        <v>4955476.5157426633</v>
      </c>
      <c r="H77" s="1992">
        <f t="shared" si="9"/>
        <v>27.140832311552209</v>
      </c>
      <c r="I77" s="1992">
        <v>787627.51738267008</v>
      </c>
      <c r="J77" s="1992">
        <f t="shared" si="10"/>
        <v>30.788186728149508</v>
      </c>
      <c r="K77" s="1992">
        <v>198761.30255906042</v>
      </c>
      <c r="L77" s="1992">
        <f t="shared" si="6"/>
        <v>41.153666328112337</v>
      </c>
      <c r="M77" s="1992">
        <v>4139555.3970571719</v>
      </c>
      <c r="N77" s="1991">
        <f t="shared" si="11"/>
        <v>26.325658755480823</v>
      </c>
      <c r="O77" s="275"/>
      <c r="P77" s="275"/>
    </row>
    <row r="78" spans="1:16">
      <c r="A78" s="4208" t="s">
        <v>150</v>
      </c>
      <c r="B78" s="247" t="s">
        <v>367</v>
      </c>
      <c r="C78" s="245">
        <v>1330600.4406335079</v>
      </c>
      <c r="D78" s="245">
        <f t="shared" si="7"/>
        <v>-3.142274749230721</v>
      </c>
      <c r="E78" s="245">
        <v>3780013.0767835961</v>
      </c>
      <c r="F78" s="245">
        <f t="shared" si="8"/>
        <v>31.672507381068034</v>
      </c>
      <c r="G78" s="245">
        <v>4937403.6402163748</v>
      </c>
      <c r="H78" s="245">
        <f t="shared" si="9"/>
        <v>28.616538189564277</v>
      </c>
      <c r="I78" s="245">
        <v>787717.51738267008</v>
      </c>
      <c r="J78" s="245">
        <f t="shared" si="10"/>
        <v>30.788884565972985</v>
      </c>
      <c r="K78" s="245">
        <v>282317.80021238024</v>
      </c>
      <c r="L78" s="245">
        <f t="shared" si="6"/>
        <v>43.63180874360463</v>
      </c>
      <c r="M78" s="245">
        <v>4204350.674729269</v>
      </c>
      <c r="N78" s="2023">
        <f t="shared" si="11"/>
        <v>28.334937242081772</v>
      </c>
      <c r="O78" s="275"/>
      <c r="P78" s="275"/>
    </row>
    <row r="79" spans="1:16">
      <c r="A79" s="4209"/>
      <c r="B79" s="247" t="s">
        <v>366</v>
      </c>
      <c r="C79" s="245">
        <v>1267020.8672910309</v>
      </c>
      <c r="D79" s="245">
        <f t="shared" si="7"/>
        <v>-8.1991934171122516</v>
      </c>
      <c r="E79" s="245">
        <v>3933962.8940427937</v>
      </c>
      <c r="F79" s="245">
        <f t="shared" si="8"/>
        <v>36.108157422192896</v>
      </c>
      <c r="G79" s="245">
        <v>5106012.1252668658</v>
      </c>
      <c r="H79" s="245">
        <f t="shared" si="9"/>
        <v>31.649490810034877</v>
      </c>
      <c r="I79" s="245">
        <v>766480.11738267005</v>
      </c>
      <c r="J79" s="245">
        <f t="shared" si="10"/>
        <v>27.294409193333617</v>
      </c>
      <c r="K79" s="245">
        <v>297616.20004165027</v>
      </c>
      <c r="L79" s="245">
        <f t="shared" si="6"/>
        <v>43.092278929347863</v>
      </c>
      <c r="M79" s="245">
        <v>4409192.1325566517</v>
      </c>
      <c r="N79" s="2023">
        <f t="shared" si="11"/>
        <v>32.48810924167644</v>
      </c>
      <c r="O79" s="275"/>
      <c r="P79" s="275"/>
    </row>
    <row r="80" spans="1:16">
      <c r="A80" s="4209"/>
      <c r="B80" s="247" t="s">
        <v>365</v>
      </c>
      <c r="C80" s="245">
        <v>1287065.6791954818</v>
      </c>
      <c r="D80" s="245">
        <f t="shared" si="7"/>
        <v>-8.7617985295378098</v>
      </c>
      <c r="E80" s="245">
        <v>4014602.3217089586</v>
      </c>
      <c r="F80" s="245">
        <f t="shared" si="8"/>
        <v>31.311101828442116</v>
      </c>
      <c r="G80" s="245">
        <v>5210095.9855317743</v>
      </c>
      <c r="H80" s="245">
        <f t="shared" si="9"/>
        <v>29.692500308716063</v>
      </c>
      <c r="I80" s="245">
        <v>758731.61726267007</v>
      </c>
      <c r="J80" s="245">
        <f t="shared" si="10"/>
        <v>19.610800633111086</v>
      </c>
      <c r="K80" s="245">
        <v>242832.10015472001</v>
      </c>
      <c r="L80" s="245">
        <f t="shared" ref="L80:L111" si="12">(K80-K68)/K68*100</f>
        <v>13.798706112322497</v>
      </c>
      <c r="M80" s="245">
        <v>4462617.1878385665</v>
      </c>
      <c r="N80" s="2023">
        <f t="shared" si="11"/>
        <v>30.720332430665621</v>
      </c>
      <c r="O80" s="275"/>
      <c r="P80" s="275"/>
    </row>
    <row r="81" spans="1:16">
      <c r="A81" s="4209"/>
      <c r="B81" s="247" t="s">
        <v>364</v>
      </c>
      <c r="C81" s="245">
        <v>1207655.8466573383</v>
      </c>
      <c r="D81" s="245">
        <f t="shared" si="7"/>
        <v>-16.171439221169244</v>
      </c>
      <c r="E81" s="245">
        <v>4052790.7383290064</v>
      </c>
      <c r="F81" s="245">
        <f t="shared" si="8"/>
        <v>32.349767545833906</v>
      </c>
      <c r="G81" s="245">
        <v>5241404.7806144059</v>
      </c>
      <c r="H81" s="245">
        <f t="shared" si="9"/>
        <v>28.740001887491495</v>
      </c>
      <c r="I81" s="245">
        <v>758793.96726267016</v>
      </c>
      <c r="J81" s="245">
        <f t="shared" si="10"/>
        <v>15.255402075395361</v>
      </c>
      <c r="K81" s="245">
        <v>279720.30100410996</v>
      </c>
      <c r="L81" s="245">
        <f t="shared" si="12"/>
        <v>26.583445754934214</v>
      </c>
      <c r="M81" s="245">
        <v>4528429.6231822101</v>
      </c>
      <c r="N81" s="2023">
        <f t="shared" si="11"/>
        <v>31.142766009186118</v>
      </c>
      <c r="O81" s="275"/>
      <c r="P81" s="275"/>
    </row>
    <row r="82" spans="1:16">
      <c r="A82" s="4209"/>
      <c r="B82" s="247" t="s">
        <v>363</v>
      </c>
      <c r="C82" s="245">
        <v>1166876.1088126646</v>
      </c>
      <c r="D82" s="245">
        <f t="shared" ref="D82:D113" si="13">(C82-C70)/C70*100</f>
        <v>-18.230599956732082</v>
      </c>
      <c r="E82" s="245">
        <v>4082970.3225758281</v>
      </c>
      <c r="F82" s="245">
        <f t="shared" ref="F82:F113" si="14">(E82-E70)/E70*100</f>
        <v>30.921922457479422</v>
      </c>
      <c r="G82" s="245">
        <v>5309866.4506092649</v>
      </c>
      <c r="H82" s="245">
        <f t="shared" ref="H82:H113" si="15">(G82-G70)/G70*100</f>
        <v>28.37507182424298</v>
      </c>
      <c r="I82" s="245">
        <v>764866.63826122007</v>
      </c>
      <c r="J82" s="245">
        <f t="shared" ref="J82:J113" si="16">(I82-I70)/I70*100</f>
        <v>16.172503838246602</v>
      </c>
      <c r="K82" s="245">
        <v>295253.69654062</v>
      </c>
      <c r="L82" s="245">
        <f t="shared" si="12"/>
        <v>20.166956412044726</v>
      </c>
      <c r="M82" s="245">
        <v>4600908.4756879862</v>
      </c>
      <c r="N82" s="2023">
        <f t="shared" ref="N82:N113" si="17">(M82-M70)/M70*100</f>
        <v>30.155786764897218</v>
      </c>
      <c r="O82" s="275"/>
      <c r="P82" s="275"/>
    </row>
    <row r="83" spans="1:16">
      <c r="A83" s="4209"/>
      <c r="B83" s="247" t="s">
        <v>362</v>
      </c>
      <c r="C83" s="245">
        <v>1119310.5378443757</v>
      </c>
      <c r="D83" s="245">
        <f t="shared" si="13"/>
        <v>-22.518784484207764</v>
      </c>
      <c r="E83" s="245">
        <v>4207413.34788993</v>
      </c>
      <c r="F83" s="245">
        <f t="shared" si="14"/>
        <v>31.786337861110404</v>
      </c>
      <c r="G83" s="245">
        <v>5359839.9125322057</v>
      </c>
      <c r="H83" s="245">
        <f t="shared" si="15"/>
        <v>26.54159121463988</v>
      </c>
      <c r="I83" s="245">
        <v>765008.21726622013</v>
      </c>
      <c r="J83" s="245">
        <f t="shared" si="16"/>
        <v>17.227223954202973</v>
      </c>
      <c r="K83" s="245">
        <v>281882.19999999995</v>
      </c>
      <c r="L83" s="245">
        <f t="shared" si="12"/>
        <v>6.4739925938010785</v>
      </c>
      <c r="M83" s="245">
        <v>4636400.4948264062</v>
      </c>
      <c r="N83" s="2023">
        <f t="shared" si="17"/>
        <v>27.44916021115872</v>
      </c>
      <c r="O83" s="275"/>
      <c r="P83" s="275"/>
    </row>
    <row r="84" spans="1:16">
      <c r="A84" s="4209"/>
      <c r="B84" s="247" t="s">
        <v>361</v>
      </c>
      <c r="C84" s="245">
        <v>1122088.8031653161</v>
      </c>
      <c r="D84" s="245">
        <f t="shared" si="13"/>
        <v>-20.553598286534413</v>
      </c>
      <c r="E84" s="245">
        <v>4206006.3666204577</v>
      </c>
      <c r="F84" s="245">
        <f t="shared" si="14"/>
        <v>29.239730092191451</v>
      </c>
      <c r="G84" s="245">
        <v>5422358.9301301474</v>
      </c>
      <c r="H84" s="245">
        <f t="shared" si="15"/>
        <v>25.607055845868267</v>
      </c>
      <c r="I84" s="245">
        <v>811526.94726622012</v>
      </c>
      <c r="J84" s="245">
        <f t="shared" si="16"/>
        <v>18.282939613027942</v>
      </c>
      <c r="K84" s="245">
        <v>303004.49999999994</v>
      </c>
      <c r="L84" s="245">
        <f t="shared" si="12"/>
        <v>-1.4728365830072037</v>
      </c>
      <c r="M84" s="245">
        <v>4673943.6006553518</v>
      </c>
      <c r="N84" s="2023">
        <f t="shared" si="17"/>
        <v>25.113171098277732</v>
      </c>
      <c r="O84" s="275"/>
      <c r="P84" s="275"/>
    </row>
    <row r="85" spans="1:16">
      <c r="A85" s="4209"/>
      <c r="B85" s="247" t="s">
        <v>360</v>
      </c>
      <c r="C85" s="245">
        <v>1129090.5414988156</v>
      </c>
      <c r="D85" s="245">
        <f t="shared" si="13"/>
        <v>-18.367638989266215</v>
      </c>
      <c r="E85" s="245">
        <v>4214225.7935480056</v>
      </c>
      <c r="F85" s="245">
        <f t="shared" si="14"/>
        <v>26.570666000885733</v>
      </c>
      <c r="G85" s="245">
        <v>5482527.7964601237</v>
      </c>
      <c r="H85" s="245">
        <f t="shared" si="15"/>
        <v>24.462333739634921</v>
      </c>
      <c r="I85" s="245">
        <v>848898.31000622001</v>
      </c>
      <c r="J85" s="245">
        <f t="shared" si="16"/>
        <v>20.634941230602966</v>
      </c>
      <c r="K85" s="245">
        <v>328157.30387327005</v>
      </c>
      <c r="L85" s="245">
        <f t="shared" si="12"/>
        <v>-7.4430364211459832</v>
      </c>
      <c r="M85" s="245">
        <v>4715332.7539848508</v>
      </c>
      <c r="N85" s="2023">
        <f t="shared" si="17"/>
        <v>22.476774189721251</v>
      </c>
      <c r="O85" s="275"/>
      <c r="P85" s="275"/>
    </row>
    <row r="86" spans="1:16">
      <c r="A86" s="4209"/>
      <c r="B86" s="247" t="s">
        <v>359</v>
      </c>
      <c r="C86" s="245">
        <v>1116776.1804258162</v>
      </c>
      <c r="D86" s="245">
        <f t="shared" si="13"/>
        <v>-19.125716925592524</v>
      </c>
      <c r="E86" s="245">
        <v>4254878.6077574659</v>
      </c>
      <c r="F86" s="245">
        <f t="shared" si="14"/>
        <v>23.247949506535903</v>
      </c>
      <c r="G86" s="245">
        <v>5482226.6730566779</v>
      </c>
      <c r="H86" s="245">
        <f t="shared" si="15"/>
        <v>20.203283381108953</v>
      </c>
      <c r="I86" s="245">
        <v>864208.90000621998</v>
      </c>
      <c r="J86" s="245">
        <f t="shared" si="16"/>
        <v>25.762757131191687</v>
      </c>
      <c r="K86" s="245">
        <v>328157.30387327005</v>
      </c>
      <c r="L86" s="245">
        <f t="shared" si="12"/>
        <v>-4.9220474109542671</v>
      </c>
      <c r="M86" s="245">
        <v>4705734.7530526007</v>
      </c>
      <c r="N86" s="2023">
        <f t="shared" si="17"/>
        <v>17.872974204844592</v>
      </c>
      <c r="O86" s="275"/>
      <c r="P86" s="275"/>
    </row>
    <row r="87" spans="1:16">
      <c r="A87" s="4209"/>
      <c r="B87" s="247" t="s">
        <v>358</v>
      </c>
      <c r="C87" s="245">
        <v>1094941.9224750323</v>
      </c>
      <c r="D87" s="245">
        <f t="shared" si="13"/>
        <v>-17.703134455644634</v>
      </c>
      <c r="E87" s="245">
        <v>4287888.525816164</v>
      </c>
      <c r="F87" s="245">
        <f t="shared" si="14"/>
        <v>20.706235444464742</v>
      </c>
      <c r="G87" s="245">
        <v>5531686.6767936368</v>
      </c>
      <c r="H87" s="245">
        <f t="shared" si="15"/>
        <v>18.884282430389977</v>
      </c>
      <c r="I87" s="245">
        <v>883296.69999767025</v>
      </c>
      <c r="J87" s="245">
        <f t="shared" si="16"/>
        <v>29.674848607272221</v>
      </c>
      <c r="K87" s="245">
        <v>325146.19650376</v>
      </c>
      <c r="L87" s="245">
        <f t="shared" si="12"/>
        <v>8.0513420686862549</v>
      </c>
      <c r="M87" s="245">
        <v>4730155.2178128231</v>
      </c>
      <c r="N87" s="2023">
        <f t="shared" si="17"/>
        <v>16.854072211437238</v>
      </c>
      <c r="O87" s="275"/>
      <c r="P87" s="275"/>
    </row>
    <row r="88" spans="1:16">
      <c r="A88" s="4209"/>
      <c r="B88" s="247" t="s">
        <v>357</v>
      </c>
      <c r="C88" s="245">
        <v>1120179.9059322057</v>
      </c>
      <c r="D88" s="245">
        <f t="shared" si="13"/>
        <v>-14.173374504497199</v>
      </c>
      <c r="E88" s="245">
        <v>4266818.2433178388</v>
      </c>
      <c r="F88" s="245">
        <f t="shared" si="14"/>
        <v>18.349436542952855</v>
      </c>
      <c r="G88" s="245">
        <v>5571777.5946345124</v>
      </c>
      <c r="H88" s="245">
        <f t="shared" si="15"/>
        <v>17.30066055479071</v>
      </c>
      <c r="I88" s="245">
        <v>924441.73725667014</v>
      </c>
      <c r="J88" s="245">
        <f t="shared" si="16"/>
        <v>29.389814276646316</v>
      </c>
      <c r="K88" s="245">
        <v>351912.60425698</v>
      </c>
      <c r="L88" s="245">
        <f t="shared" si="12"/>
        <v>21.098555793048064</v>
      </c>
      <c r="M88" s="245">
        <v>4759350.3346328726</v>
      </c>
      <c r="N88" s="2023">
        <f t="shared" si="17"/>
        <v>15.966410593195912</v>
      </c>
      <c r="O88" s="275"/>
      <c r="P88" s="275"/>
    </row>
    <row r="89" spans="1:16">
      <c r="A89" s="4215"/>
      <c r="B89" s="1995" t="s">
        <v>368</v>
      </c>
      <c r="C89" s="1992">
        <v>1151335.5320309985</v>
      </c>
      <c r="D89" s="1992">
        <f t="shared" si="13"/>
        <v>-16.064799315242009</v>
      </c>
      <c r="E89" s="1992">
        <v>4393037.2018694337</v>
      </c>
      <c r="F89" s="1992">
        <f t="shared" si="14"/>
        <v>15.024066700846186</v>
      </c>
      <c r="G89" s="1992">
        <v>5673573.5691991914</v>
      </c>
      <c r="H89" s="1992">
        <f t="shared" si="15"/>
        <v>14.490978842806784</v>
      </c>
      <c r="I89" s="1992">
        <v>971587.75226090022</v>
      </c>
      <c r="J89" s="1992">
        <f t="shared" si="16"/>
        <v>23.356247822516433</v>
      </c>
      <c r="K89" s="1992">
        <v>224417.08999999997</v>
      </c>
      <c r="L89" s="1992">
        <f t="shared" si="12"/>
        <v>12.907838251520875</v>
      </c>
      <c r="M89" s="1992">
        <v>4688998.9460282642</v>
      </c>
      <c r="N89" s="1991">
        <f t="shared" si="17"/>
        <v>13.273008723634769</v>
      </c>
      <c r="O89" s="275"/>
      <c r="P89" s="275"/>
    </row>
    <row r="90" spans="1:16">
      <c r="A90" s="4332" t="s">
        <v>173</v>
      </c>
      <c r="B90" s="2007" t="s">
        <v>367</v>
      </c>
      <c r="C90" s="262">
        <v>1133913.2978878408</v>
      </c>
      <c r="D90" s="253">
        <f t="shared" si="13"/>
        <v>-14.781833579735103</v>
      </c>
      <c r="E90" s="264">
        <v>4305520.6500076447</v>
      </c>
      <c r="F90" s="253">
        <f t="shared" si="14"/>
        <v>13.902268657525433</v>
      </c>
      <c r="G90" s="264">
        <v>5619700.5216962621</v>
      </c>
      <c r="H90" s="253">
        <f t="shared" si="15"/>
        <v>13.818940706455724</v>
      </c>
      <c r="I90" s="264">
        <v>958241.17725167028</v>
      </c>
      <c r="J90" s="253">
        <f t="shared" si="16"/>
        <v>21.647818679416325</v>
      </c>
      <c r="K90" s="264">
        <v>292350.46999999997</v>
      </c>
      <c r="L90" s="253">
        <f t="shared" si="12"/>
        <v>3.5536794988032687</v>
      </c>
      <c r="M90" s="264">
        <v>4714235.2080741432</v>
      </c>
      <c r="N90" s="252">
        <f t="shared" si="17"/>
        <v>12.127545316559665</v>
      </c>
      <c r="O90" s="275"/>
      <c r="P90" s="275"/>
    </row>
    <row r="91" spans="1:16" s="1987" customFormat="1">
      <c r="A91" s="4333"/>
      <c r="B91" s="2004" t="s">
        <v>366</v>
      </c>
      <c r="C91" s="1988">
        <v>1120660.957825291</v>
      </c>
      <c r="D91" s="245">
        <f t="shared" si="13"/>
        <v>-11.551499524918365</v>
      </c>
      <c r="E91" s="2001">
        <v>4365171.9934925735</v>
      </c>
      <c r="F91" s="245">
        <f t="shared" si="14"/>
        <v>10.961188782506325</v>
      </c>
      <c r="G91" s="2001">
        <v>5706478.0924236048</v>
      </c>
      <c r="H91" s="245">
        <f t="shared" si="15"/>
        <v>11.759979264157263</v>
      </c>
      <c r="I91" s="2001">
        <v>957898.4374216703</v>
      </c>
      <c r="J91" s="245">
        <f t="shared" si="16"/>
        <v>24.973683687013821</v>
      </c>
      <c r="K91" s="2001">
        <v>264482.57</v>
      </c>
      <c r="L91" s="245">
        <f t="shared" si="12"/>
        <v>-11.133006213039927</v>
      </c>
      <c r="M91" s="2001">
        <v>4770364.1344308238</v>
      </c>
      <c r="N91" s="244">
        <f t="shared" si="17"/>
        <v>8.1913418834109208</v>
      </c>
    </row>
    <row r="92" spans="1:16">
      <c r="A92" s="4333"/>
      <c r="B92" s="2004" t="s">
        <v>365</v>
      </c>
      <c r="C92" s="1988">
        <v>1172723.8629622883</v>
      </c>
      <c r="D92" s="245">
        <f t="shared" si="13"/>
        <v>-8.8839146347734328</v>
      </c>
      <c r="E92" s="2001">
        <v>4415750.719194334</v>
      </c>
      <c r="F92" s="245">
        <f t="shared" si="14"/>
        <v>9.9922324887863923</v>
      </c>
      <c r="G92" s="2001">
        <v>5756845.5175234713</v>
      </c>
      <c r="H92" s="245">
        <f t="shared" si="15"/>
        <v>10.494039524607574</v>
      </c>
      <c r="I92" s="2001">
        <v>943146.85742167034</v>
      </c>
      <c r="J92" s="245">
        <f t="shared" si="16"/>
        <v>24.305727606861595</v>
      </c>
      <c r="K92" s="2001">
        <v>193727.21999999997</v>
      </c>
      <c r="L92" s="245">
        <f t="shared" si="12"/>
        <v>-20.221741739841214</v>
      </c>
      <c r="M92" s="2001">
        <v>4766108.9115351979</v>
      </c>
      <c r="N92" s="244">
        <f t="shared" si="17"/>
        <v>6.800756392990662</v>
      </c>
      <c r="O92" s="275"/>
      <c r="P92" s="275"/>
    </row>
    <row r="93" spans="1:16">
      <c r="A93" s="4333"/>
      <c r="B93" s="2004" t="s">
        <v>364</v>
      </c>
      <c r="C93" s="1988">
        <v>1177308.5969222537</v>
      </c>
      <c r="D93" s="245">
        <f t="shared" si="13"/>
        <v>-2.512905462187967</v>
      </c>
      <c r="E93" s="2001">
        <v>4425937.1413637986</v>
      </c>
      <c r="F93" s="245">
        <f t="shared" si="14"/>
        <v>9.2071470531597956</v>
      </c>
      <c r="G93" s="2001">
        <v>5794054.8331732564</v>
      </c>
      <c r="H93" s="245">
        <f t="shared" si="15"/>
        <v>10.543930028126313</v>
      </c>
      <c r="I93" s="2001">
        <v>937194.80742609035</v>
      </c>
      <c r="J93" s="245">
        <f t="shared" si="16"/>
        <v>23.511104181151659</v>
      </c>
      <c r="K93" s="2001">
        <v>182842.23106822002</v>
      </c>
      <c r="L93" s="245">
        <f t="shared" si="12"/>
        <v>-34.633907366797274</v>
      </c>
      <c r="M93" s="2001">
        <v>4801980.8801553529</v>
      </c>
      <c r="N93" s="244">
        <f t="shared" si="17"/>
        <v>6.0407531911893395</v>
      </c>
      <c r="O93" s="275"/>
      <c r="P93" s="275"/>
    </row>
    <row r="94" spans="1:16">
      <c r="A94" s="4333"/>
      <c r="B94" s="2004" t="s">
        <v>363</v>
      </c>
      <c r="C94" s="1988">
        <v>1222065.4086283073</v>
      </c>
      <c r="D94" s="245">
        <f t="shared" si="13"/>
        <v>4.7296623350871068</v>
      </c>
      <c r="E94" s="2001">
        <v>4430830.64698439</v>
      </c>
      <c r="F94" s="245">
        <f t="shared" si="14"/>
        <v>8.5197857668753976</v>
      </c>
      <c r="G94" s="2001">
        <v>5846095.4597453317</v>
      </c>
      <c r="H94" s="245">
        <f t="shared" si="15"/>
        <v>10.0987287368506</v>
      </c>
      <c r="I94" s="2001">
        <v>950182.39242609031</v>
      </c>
      <c r="J94" s="245">
        <f t="shared" si="16"/>
        <v>24.228505322986845</v>
      </c>
      <c r="K94" s="2001">
        <v>180535.99999999994</v>
      </c>
      <c r="L94" s="245">
        <f t="shared" si="12"/>
        <v>-38.853940826050788</v>
      </c>
      <c r="M94" s="2001">
        <v>4832111.3526898613</v>
      </c>
      <c r="N94" s="244">
        <f t="shared" si="17"/>
        <v>5.025157058080854</v>
      </c>
      <c r="O94" s="275"/>
      <c r="P94" s="275"/>
    </row>
    <row r="95" spans="1:16">
      <c r="A95" s="4333"/>
      <c r="B95" s="2004" t="s">
        <v>362</v>
      </c>
      <c r="C95" s="1988">
        <v>1265463.0644355754</v>
      </c>
      <c r="D95" s="245">
        <f t="shared" si="13"/>
        <v>13.057370734011631</v>
      </c>
      <c r="E95" s="2001">
        <v>4473628.9402521588</v>
      </c>
      <c r="F95" s="245">
        <f t="shared" si="14"/>
        <v>6.3272982792560466</v>
      </c>
      <c r="G95" s="2001">
        <v>5835972.3579244018</v>
      </c>
      <c r="H95" s="245">
        <f t="shared" si="15"/>
        <v>8.8833333301414186</v>
      </c>
      <c r="I95" s="2001">
        <v>950450.04742609034</v>
      </c>
      <c r="J95" s="245">
        <f t="shared" si="16"/>
        <v>24.240501732458792</v>
      </c>
      <c r="K95" s="2001">
        <v>191035.83000000002</v>
      </c>
      <c r="L95" s="245">
        <f t="shared" si="12"/>
        <v>-32.228487644838857</v>
      </c>
      <c r="M95" s="2001">
        <v>4844097.1804294474</v>
      </c>
      <c r="N95" s="244">
        <f t="shared" si="17"/>
        <v>4.4796968215925803</v>
      </c>
      <c r="O95" s="275"/>
      <c r="P95" s="275"/>
    </row>
    <row r="96" spans="1:16">
      <c r="A96" s="4333"/>
      <c r="B96" s="2004" t="s">
        <v>361</v>
      </c>
      <c r="C96" s="1988">
        <v>1309585.5117499575</v>
      </c>
      <c r="D96" s="245">
        <f t="shared" si="13"/>
        <v>16.70961407472646</v>
      </c>
      <c r="E96" s="2001">
        <v>4488196.5976022817</v>
      </c>
      <c r="F96" s="245">
        <f t="shared" si="14"/>
        <v>6.7092202527635481</v>
      </c>
      <c r="G96" s="2001">
        <v>5898701.9131183848</v>
      </c>
      <c r="H96" s="245">
        <f t="shared" si="15"/>
        <v>8.7847925437279049</v>
      </c>
      <c r="I96" s="2001">
        <v>974489.30742609024</v>
      </c>
      <c r="J96" s="245">
        <f t="shared" si="16"/>
        <v>20.080954884965831</v>
      </c>
      <c r="K96" s="2001">
        <v>196812.8299999999</v>
      </c>
      <c r="L96" s="245">
        <f t="shared" si="12"/>
        <v>-35.046235286934703</v>
      </c>
      <c r="M96" s="2001">
        <v>4888943.0148783019</v>
      </c>
      <c r="N96" s="244">
        <f t="shared" si="17"/>
        <v>4.5999573934269167</v>
      </c>
      <c r="O96" s="275"/>
      <c r="P96" s="275"/>
    </row>
    <row r="97" spans="1:16">
      <c r="A97" s="4333"/>
      <c r="B97" s="2004" t="s">
        <v>360</v>
      </c>
      <c r="C97" s="1988">
        <v>1322244.3874475705</v>
      </c>
      <c r="D97" s="245">
        <f t="shared" si="13"/>
        <v>17.107028962650947</v>
      </c>
      <c r="E97" s="2001">
        <v>4505064.6357961651</v>
      </c>
      <c r="F97" s="245">
        <f t="shared" si="14"/>
        <v>6.9013587903485076</v>
      </c>
      <c r="G97" s="2001">
        <v>5927116.7630588282</v>
      </c>
      <c r="H97" s="245">
        <f t="shared" si="15"/>
        <v>8.109196762955948</v>
      </c>
      <c r="I97" s="2001">
        <v>983836.31242609024</v>
      </c>
      <c r="J97" s="245">
        <f t="shared" si="16"/>
        <v>15.895661568566618</v>
      </c>
      <c r="K97" s="2001">
        <v>189246.56</v>
      </c>
      <c r="L97" s="245">
        <f t="shared" si="12"/>
        <v>-42.330535457749711</v>
      </c>
      <c r="M97" s="2001">
        <v>4902533.0405431604</v>
      </c>
      <c r="N97" s="244">
        <f t="shared" si="17"/>
        <v>3.9700334276538527</v>
      </c>
      <c r="O97" s="275"/>
      <c r="P97" s="275"/>
    </row>
    <row r="98" spans="1:16">
      <c r="A98" s="4333"/>
      <c r="B98" s="2004" t="s">
        <v>359</v>
      </c>
      <c r="C98" s="1988">
        <v>1352805.2686477609</v>
      </c>
      <c r="D98" s="245">
        <f t="shared" si="13"/>
        <v>21.134860535075969</v>
      </c>
      <c r="E98" s="2001">
        <v>4548750.5468000351</v>
      </c>
      <c r="F98" s="245">
        <f t="shared" si="14"/>
        <v>6.9067055992334021</v>
      </c>
      <c r="G98" s="2001">
        <v>5956037.9853411987</v>
      </c>
      <c r="H98" s="245">
        <f t="shared" si="15"/>
        <v>8.6426800740134642</v>
      </c>
      <c r="I98" s="2001">
        <v>1005263.8</v>
      </c>
      <c r="J98" s="245">
        <f t="shared" si="16"/>
        <v>16.321852273537665</v>
      </c>
      <c r="K98" s="2001">
        <v>189246.56</v>
      </c>
      <c r="L98" s="245">
        <f t="shared" si="12"/>
        <v>-42.330535457749711</v>
      </c>
      <c r="M98" s="2001">
        <v>4892191.5426236177</v>
      </c>
      <c r="N98" s="244">
        <f t="shared" si="17"/>
        <v>3.9623310568038894</v>
      </c>
      <c r="O98" s="275"/>
      <c r="P98" s="275"/>
    </row>
    <row r="99" spans="1:16">
      <c r="A99" s="4333"/>
      <c r="B99" s="2004" t="s">
        <v>358</v>
      </c>
      <c r="C99" s="1988">
        <v>1387471.8112565791</v>
      </c>
      <c r="D99" s="245">
        <f t="shared" si="13"/>
        <v>26.716475346957715</v>
      </c>
      <c r="E99" s="2001">
        <v>4537912.9091253588</v>
      </c>
      <c r="F99" s="245">
        <f t="shared" si="14"/>
        <v>5.8309441069624066</v>
      </c>
      <c r="G99" s="2001">
        <v>5998146.1259828666</v>
      </c>
      <c r="H99" s="245">
        <f t="shared" si="15"/>
        <v>8.4324994607179455</v>
      </c>
      <c r="I99" s="2001">
        <v>1023831.4024260902</v>
      </c>
      <c r="J99" s="245">
        <f t="shared" si="16"/>
        <v>15.910248779236991</v>
      </c>
      <c r="K99" s="2001">
        <v>179037.89999999985</v>
      </c>
      <c r="L99" s="245">
        <f t="shared" si="12"/>
        <v>-44.936185037634466</v>
      </c>
      <c r="M99" s="2001">
        <v>4910138.8014815301</v>
      </c>
      <c r="N99" s="244">
        <f t="shared" si="17"/>
        <v>3.8050248962428248</v>
      </c>
      <c r="O99" s="275"/>
      <c r="P99" s="275"/>
    </row>
    <row r="100" spans="1:16">
      <c r="A100" s="4333"/>
      <c r="B100" s="2004" t="s">
        <v>357</v>
      </c>
      <c r="C100" s="1988">
        <v>1394178.2283151203</v>
      </c>
      <c r="D100" s="245">
        <f t="shared" si="13"/>
        <v>24.460206876760136</v>
      </c>
      <c r="E100" s="2001">
        <v>4575706.536439307</v>
      </c>
      <c r="F100" s="245">
        <f t="shared" si="14"/>
        <v>7.2393121878395164</v>
      </c>
      <c r="G100" s="249">
        <v>6065333.5367586575</v>
      </c>
      <c r="H100" s="245">
        <f t="shared" si="15"/>
        <v>8.858141477136984</v>
      </c>
      <c r="I100" s="2001">
        <v>1052502.3974260902</v>
      </c>
      <c r="J100" s="245">
        <f t="shared" si="16"/>
        <v>13.852756210407252</v>
      </c>
      <c r="K100" s="2001">
        <v>168282.11999999994</v>
      </c>
      <c r="L100" s="245">
        <f t="shared" si="12"/>
        <v>-52.180706810627932</v>
      </c>
      <c r="M100" s="2001">
        <v>4930359.3016929626</v>
      </c>
      <c r="N100" s="244">
        <f t="shared" si="17"/>
        <v>3.5931157623697261</v>
      </c>
      <c r="O100" s="275"/>
      <c r="P100" s="275"/>
    </row>
    <row r="101" spans="1:16">
      <c r="A101" s="4335"/>
      <c r="B101" s="1995" t="s">
        <v>368</v>
      </c>
      <c r="C101" s="1992">
        <v>1457557.2148803605</v>
      </c>
      <c r="D101" s="1992">
        <f t="shared" si="13"/>
        <v>26.597084371154224</v>
      </c>
      <c r="E101" s="1992">
        <v>4707205.970741299</v>
      </c>
      <c r="F101" s="1992">
        <f t="shared" si="14"/>
        <v>7.1515162388830298</v>
      </c>
      <c r="G101" s="1992">
        <v>6175524.5861064279</v>
      </c>
      <c r="H101" s="1992">
        <f t="shared" si="15"/>
        <v>8.8471756078433206</v>
      </c>
      <c r="I101" s="1992">
        <v>1077292.7774260901</v>
      </c>
      <c r="J101" s="1992">
        <f t="shared" si="16"/>
        <v>10.879616886813629</v>
      </c>
      <c r="K101" s="2022">
        <v>65359.709999999846</v>
      </c>
      <c r="L101" s="1992">
        <f t="shared" si="12"/>
        <v>-70.875787579279347</v>
      </c>
      <c r="M101" s="2022">
        <v>4903348.8084118264</v>
      </c>
      <c r="N101" s="1991">
        <f t="shared" si="17"/>
        <v>4.5713352647503473</v>
      </c>
      <c r="O101" s="275"/>
      <c r="P101" s="275"/>
    </row>
    <row r="102" spans="1:16">
      <c r="A102" s="4332" t="s">
        <v>180</v>
      </c>
      <c r="B102" s="2007" t="s">
        <v>367</v>
      </c>
      <c r="C102" s="262">
        <v>1490745.3493656619</v>
      </c>
      <c r="D102" s="253">
        <f t="shared" si="13"/>
        <v>31.469077233902986</v>
      </c>
      <c r="E102" s="264">
        <v>4532313.9238426769</v>
      </c>
      <c r="F102" s="253">
        <f t="shared" si="14"/>
        <v>5.2674993867380371</v>
      </c>
      <c r="G102" s="264">
        <v>6029179.6562074199</v>
      </c>
      <c r="H102" s="253">
        <f t="shared" si="15"/>
        <v>7.2864938786375006</v>
      </c>
      <c r="I102" s="264">
        <v>1074373.9474260898</v>
      </c>
      <c r="J102" s="253">
        <f t="shared" si="16"/>
        <v>12.119367538295494</v>
      </c>
      <c r="K102" s="264">
        <v>208932.04</v>
      </c>
      <c r="L102" s="253">
        <f t="shared" si="12"/>
        <v>-28.533708189352314</v>
      </c>
      <c r="M102" s="264">
        <v>4915614.6096574944</v>
      </c>
      <c r="N102" s="252">
        <f t="shared" si="17"/>
        <v>4.2717300409289205</v>
      </c>
      <c r="O102" s="275"/>
      <c r="P102" s="275"/>
    </row>
    <row r="103" spans="1:16">
      <c r="A103" s="4333"/>
      <c r="B103" s="2004" t="s">
        <v>366</v>
      </c>
      <c r="C103" s="1988">
        <v>1516215.1363177672</v>
      </c>
      <c r="D103" s="245">
        <f t="shared" si="13"/>
        <v>35.296507452180059</v>
      </c>
      <c r="E103" s="2001">
        <v>4620199.4993255436</v>
      </c>
      <c r="F103" s="245">
        <f t="shared" si="14"/>
        <v>5.8423243394110269</v>
      </c>
      <c r="G103" s="2001">
        <v>6142037.7277535126</v>
      </c>
      <c r="H103" s="245">
        <f t="shared" si="15"/>
        <v>7.6327224651610068</v>
      </c>
      <c r="I103" s="2001">
        <v>1089858.7990000001</v>
      </c>
      <c r="J103" s="245">
        <f t="shared" si="16"/>
        <v>13.776028483094851</v>
      </c>
      <c r="K103" s="2001">
        <v>192050.58000000002</v>
      </c>
      <c r="L103" s="245">
        <f t="shared" si="12"/>
        <v>-27.386299974323446</v>
      </c>
      <c r="M103" s="2001">
        <v>4985049.3030528501</v>
      </c>
      <c r="N103" s="244">
        <f t="shared" si="17"/>
        <v>4.5003937345684699</v>
      </c>
      <c r="O103" s="275"/>
      <c r="P103" s="275"/>
    </row>
    <row r="104" spans="1:16">
      <c r="A104" s="4333"/>
      <c r="B104" s="2004" t="s">
        <v>365</v>
      </c>
      <c r="C104" s="1988">
        <v>1562065.8950898156</v>
      </c>
      <c r="D104" s="245">
        <f t="shared" si="13"/>
        <v>33.199804696056354</v>
      </c>
      <c r="E104" s="2001">
        <v>4795951.7784553971</v>
      </c>
      <c r="F104" s="245">
        <f t="shared" si="14"/>
        <v>8.6101114722896277</v>
      </c>
      <c r="G104" s="2001">
        <v>6272679.1773757786</v>
      </c>
      <c r="H104" s="245">
        <f t="shared" si="15"/>
        <v>8.9603526494178531</v>
      </c>
      <c r="I104" s="2001">
        <v>1138912.5999999999</v>
      </c>
      <c r="J104" s="245">
        <f t="shared" si="16"/>
        <v>20.756655343527786</v>
      </c>
      <c r="K104" s="2001">
        <v>171504.95</v>
      </c>
      <c r="L104" s="245">
        <f t="shared" si="12"/>
        <v>-11.470907392363326</v>
      </c>
      <c r="M104" s="2001">
        <v>5034420.6573434137</v>
      </c>
      <c r="N104" s="244">
        <f t="shared" si="17"/>
        <v>5.6295764697871888</v>
      </c>
      <c r="O104" s="275"/>
      <c r="P104" s="275"/>
    </row>
    <row r="105" spans="1:16">
      <c r="A105" s="4333"/>
      <c r="B105" s="2004" t="s">
        <v>364</v>
      </c>
      <c r="C105" s="1988">
        <v>1613926.1198526297</v>
      </c>
      <c r="D105" s="245">
        <f t="shared" si="13"/>
        <v>37.086072765610581</v>
      </c>
      <c r="E105" s="2001">
        <v>4778829.4255165141</v>
      </c>
      <c r="F105" s="245">
        <f t="shared" si="14"/>
        <v>7.9732782658539074</v>
      </c>
      <c r="G105" s="2001">
        <v>6305174.8908075579</v>
      </c>
      <c r="H105" s="245">
        <f t="shared" si="15"/>
        <v>8.8214570339917557</v>
      </c>
      <c r="I105" s="2001">
        <v>1140412.5999999999</v>
      </c>
      <c r="J105" s="245">
        <f t="shared" si="16"/>
        <v>21.683623400776877</v>
      </c>
      <c r="K105" s="2001">
        <v>152400.59999999998</v>
      </c>
      <c r="L105" s="245">
        <f t="shared" si="12"/>
        <v>-16.649124707334163</v>
      </c>
      <c r="M105" s="2001">
        <v>5052884.211910639</v>
      </c>
      <c r="N105" s="244">
        <f t="shared" si="17"/>
        <v>5.2249964757704097</v>
      </c>
      <c r="O105" s="275"/>
      <c r="P105" s="275"/>
    </row>
    <row r="106" spans="1:16">
      <c r="A106" s="4333"/>
      <c r="B106" s="2003" t="s">
        <v>363</v>
      </c>
      <c r="C106" s="2002">
        <v>1687754.9043181892</v>
      </c>
      <c r="D106" s="1988">
        <f t="shared" si="13"/>
        <v>38.106757003505201</v>
      </c>
      <c r="E106" s="2001">
        <v>4772881.4238543371</v>
      </c>
      <c r="F106" s="245">
        <f t="shared" si="14"/>
        <v>7.71978899944519</v>
      </c>
      <c r="G106" s="245">
        <v>6341770.4551425744</v>
      </c>
      <c r="H106" s="245">
        <f t="shared" si="15"/>
        <v>8.478735915455534</v>
      </c>
      <c r="I106" s="1988">
        <v>1160762</v>
      </c>
      <c r="J106" s="2001">
        <f t="shared" si="16"/>
        <v>22.162019550398011</v>
      </c>
      <c r="K106" s="245">
        <v>187856.52000000005</v>
      </c>
      <c r="L106" s="1988">
        <f t="shared" si="12"/>
        <v>4.0548810209598685</v>
      </c>
      <c r="M106" s="245">
        <v>5090466.2225043448</v>
      </c>
      <c r="N106" s="2023">
        <f t="shared" si="17"/>
        <v>5.3466249214366028</v>
      </c>
      <c r="O106" s="275"/>
      <c r="P106" s="275"/>
    </row>
    <row r="107" spans="1:16">
      <c r="A107" s="4333"/>
      <c r="B107" s="2003" t="s">
        <v>362</v>
      </c>
      <c r="C107" s="2002">
        <v>1740149.7230344592</v>
      </c>
      <c r="D107" s="1988">
        <f t="shared" si="13"/>
        <v>37.510905844620964</v>
      </c>
      <c r="E107" s="2001">
        <v>4820056.5444377074</v>
      </c>
      <c r="F107" s="245">
        <f t="shared" si="14"/>
        <v>7.7437715289373559</v>
      </c>
      <c r="G107" s="245">
        <v>6339104.6335239653</v>
      </c>
      <c r="H107" s="245">
        <f t="shared" si="15"/>
        <v>8.6212244462807135</v>
      </c>
      <c r="I107" s="1988">
        <v>1163611.0000000002</v>
      </c>
      <c r="J107" s="2001">
        <f t="shared" si="16"/>
        <v>22.427370396915666</v>
      </c>
      <c r="K107" s="245">
        <v>236707.08999999988</v>
      </c>
      <c r="L107" s="1988">
        <f t="shared" si="12"/>
        <v>23.907169665501943</v>
      </c>
      <c r="M107" s="245">
        <v>5125546.5477827573</v>
      </c>
      <c r="N107" s="2023">
        <f t="shared" si="17"/>
        <v>5.8101511359100835</v>
      </c>
      <c r="O107" s="275"/>
      <c r="P107" s="275"/>
    </row>
    <row r="108" spans="1:16">
      <c r="A108" s="4333"/>
      <c r="B108" s="2003" t="s">
        <v>361</v>
      </c>
      <c r="C108" s="2002">
        <v>1763988.1251853381</v>
      </c>
      <c r="D108" s="1988">
        <f t="shared" si="13"/>
        <v>34.698201023022683</v>
      </c>
      <c r="E108" s="2001">
        <v>4830342.3527576625</v>
      </c>
      <c r="F108" s="245">
        <f t="shared" si="14"/>
        <v>7.62323458241924</v>
      </c>
      <c r="G108" s="2009">
        <v>6372152.8945710622</v>
      </c>
      <c r="H108" s="245">
        <f t="shared" si="15"/>
        <v>8.0263588231123997</v>
      </c>
      <c r="I108" s="234">
        <v>1153512.5</v>
      </c>
      <c r="J108" s="2001">
        <f t="shared" si="16"/>
        <v>18.370975567373037</v>
      </c>
      <c r="K108" s="2009">
        <v>215261.61999999988</v>
      </c>
      <c r="L108" s="1988">
        <f t="shared" si="12"/>
        <v>9.3737740573111967</v>
      </c>
      <c r="M108" s="245">
        <v>5151739.2592853922</v>
      </c>
      <c r="N108" s="2023">
        <f t="shared" si="17"/>
        <v>5.375318215150684</v>
      </c>
      <c r="O108" s="275"/>
      <c r="P108" s="275"/>
    </row>
    <row r="109" spans="1:16">
      <c r="A109" s="4333"/>
      <c r="B109" s="2003" t="s">
        <v>360</v>
      </c>
      <c r="C109" s="2002">
        <v>1796495.5527782945</v>
      </c>
      <c r="D109" s="1988">
        <f t="shared" si="13"/>
        <v>35.867133930226572</v>
      </c>
      <c r="E109" s="2001">
        <v>4843746.0296137668</v>
      </c>
      <c r="F109" s="245">
        <f t="shared" si="14"/>
        <v>7.5177921117162327</v>
      </c>
      <c r="G109" s="2009">
        <v>6425570.5138353528</v>
      </c>
      <c r="H109" s="245">
        <f t="shared" si="15"/>
        <v>8.4097170800341363</v>
      </c>
      <c r="I109" s="234">
        <v>1166992.5000000002</v>
      </c>
      <c r="J109" s="2001">
        <f t="shared" si="16"/>
        <v>18.616530540762025</v>
      </c>
      <c r="K109" s="2009">
        <v>204960.48999999982</v>
      </c>
      <c r="L109" s="1988">
        <f t="shared" si="12"/>
        <v>8.303416453117995</v>
      </c>
      <c r="M109" s="245">
        <v>5179694.8051192053</v>
      </c>
      <c r="N109" s="2023">
        <f t="shared" si="17"/>
        <v>5.6534400132331921</v>
      </c>
      <c r="O109" s="275"/>
      <c r="P109" s="275"/>
    </row>
    <row r="110" spans="1:16">
      <c r="A110" s="4333"/>
      <c r="B110" s="2003" t="s">
        <v>359</v>
      </c>
      <c r="C110" s="2002">
        <v>1841789.907723641</v>
      </c>
      <c r="D110" s="1988">
        <f t="shared" si="13"/>
        <v>36.14597388171471</v>
      </c>
      <c r="E110" s="2001">
        <v>4783305.5244969539</v>
      </c>
      <c r="F110" s="245">
        <f t="shared" si="14"/>
        <v>5.1564704479546402</v>
      </c>
      <c r="G110" s="2009">
        <v>6284763.7279790295</v>
      </c>
      <c r="H110" s="245">
        <f t="shared" si="15"/>
        <v>5.519201580763581</v>
      </c>
      <c r="I110" s="234">
        <v>1150437.5</v>
      </c>
      <c r="J110" s="2001">
        <f t="shared" si="16"/>
        <v>14.441353602905025</v>
      </c>
      <c r="K110" s="2009">
        <v>313722.97999999992</v>
      </c>
      <c r="L110" s="1988">
        <f t="shared" si="12"/>
        <v>65.774733236894733</v>
      </c>
      <c r="M110" s="245">
        <v>5158138.513296904</v>
      </c>
      <c r="N110" s="2023">
        <f t="shared" si="17"/>
        <v>5.4361520467095712</v>
      </c>
      <c r="O110" s="275"/>
      <c r="P110" s="275"/>
    </row>
    <row r="111" spans="1:16">
      <c r="A111" s="4333"/>
      <c r="B111" s="2003" t="s">
        <v>358</v>
      </c>
      <c r="C111" s="2002">
        <v>1876220.9117293993</v>
      </c>
      <c r="D111" s="1988">
        <f t="shared" si="13"/>
        <v>35.225876050784713</v>
      </c>
      <c r="E111" s="2001">
        <v>4785297.2498717941</v>
      </c>
      <c r="F111" s="245">
        <f t="shared" si="14"/>
        <v>5.4515004077968605</v>
      </c>
      <c r="G111" s="2009">
        <v>6349593.8235445926</v>
      </c>
      <c r="H111" s="245">
        <f t="shared" si="15"/>
        <v>5.859272018054364</v>
      </c>
      <c r="I111" s="234">
        <v>1169768.7000000002</v>
      </c>
      <c r="J111" s="2001">
        <f t="shared" si="16"/>
        <v>14.2540360872009</v>
      </c>
      <c r="K111" s="2009">
        <v>279738.37999999977</v>
      </c>
      <c r="L111" s="1988">
        <f t="shared" si="12"/>
        <v>56.245342466595069</v>
      </c>
      <c r="M111" s="245">
        <v>5183137.9703064989</v>
      </c>
      <c r="N111" s="2023">
        <f t="shared" si="17"/>
        <v>5.5599073643823909</v>
      </c>
      <c r="O111" s="275"/>
      <c r="P111" s="275"/>
    </row>
    <row r="112" spans="1:16">
      <c r="A112" s="4333"/>
      <c r="B112" s="2004" t="s">
        <v>357</v>
      </c>
      <c r="C112" s="1988">
        <v>1908629.791959655</v>
      </c>
      <c r="D112" s="245">
        <f t="shared" si="13"/>
        <v>36.899985467873428</v>
      </c>
      <c r="E112" s="2001">
        <v>4818677.0552792531</v>
      </c>
      <c r="F112" s="245">
        <f t="shared" si="14"/>
        <v>5.3100109656293482</v>
      </c>
      <c r="G112" s="249">
        <v>6416276.5064137615</v>
      </c>
      <c r="H112" s="245">
        <f t="shared" si="15"/>
        <v>5.7860456894617798</v>
      </c>
      <c r="I112" s="2001">
        <v>1162702.2</v>
      </c>
      <c r="J112" s="245">
        <f t="shared" si="16"/>
        <v>10.470266181189226</v>
      </c>
      <c r="K112" s="2001">
        <v>251549.07999999981</v>
      </c>
      <c r="L112" s="245">
        <f t="shared" ref="L112:L113" si="18">(K112-K100)/K100*100</f>
        <v>49.480574644531401</v>
      </c>
      <c r="M112" s="2001">
        <v>5227616.6665152172</v>
      </c>
      <c r="N112" s="244">
        <f t="shared" si="17"/>
        <v>6.0291217461612536</v>
      </c>
      <c r="O112" s="275"/>
      <c r="P112" s="275"/>
    </row>
    <row r="113" spans="1:16" ht="14.4" thickBot="1">
      <c r="A113" s="4334"/>
      <c r="B113" s="2280" t="s">
        <v>368</v>
      </c>
      <c r="C113" s="2282">
        <v>1989278.5277688396</v>
      </c>
      <c r="D113" s="2282">
        <f t="shared" si="13"/>
        <v>36.480304681015483</v>
      </c>
      <c r="E113" s="2282">
        <v>4974684.1296310993</v>
      </c>
      <c r="F113" s="2282">
        <f t="shared" si="14"/>
        <v>5.6823126192559057</v>
      </c>
      <c r="G113" s="2282">
        <v>6552719.5163606321</v>
      </c>
      <c r="H113" s="2282">
        <f t="shared" si="15"/>
        <v>6.1079010373112244</v>
      </c>
      <c r="I113" s="2282">
        <v>1151402.3999999999</v>
      </c>
      <c r="J113" s="2282">
        <f t="shared" si="16"/>
        <v>6.8792462111344905</v>
      </c>
      <c r="K113" s="2282">
        <v>99274.169999999751</v>
      </c>
      <c r="L113" s="2282">
        <f t="shared" si="18"/>
        <v>51.888938919710604</v>
      </c>
      <c r="M113" s="2282">
        <v>5202494.7184451753</v>
      </c>
      <c r="N113" s="2284">
        <f t="shared" si="17"/>
        <v>6.1008490670734279</v>
      </c>
      <c r="O113" s="275"/>
      <c r="P113" s="275"/>
    </row>
    <row r="114" spans="1:16" ht="14.4" thickTop="1"/>
    <row r="116" spans="1:16">
      <c r="E116" s="275"/>
    </row>
  </sheetData>
  <mergeCells count="25">
    <mergeCell ref="A102:A113"/>
    <mergeCell ref="A78:A89"/>
    <mergeCell ref="A90:A101"/>
    <mergeCell ref="N4:N5"/>
    <mergeCell ref="A18:A29"/>
    <mergeCell ref="A30:A41"/>
    <mergeCell ref="A42:A53"/>
    <mergeCell ref="A54:A65"/>
    <mergeCell ref="A66:A77"/>
    <mergeCell ref="H4:H5"/>
    <mergeCell ref="I4:I5"/>
    <mergeCell ref="J4:J5"/>
    <mergeCell ref="K4:K5"/>
    <mergeCell ref="L4:L5"/>
    <mergeCell ref="M4:M5"/>
    <mergeCell ref="A1:N1"/>
    <mergeCell ref="A2:N2"/>
    <mergeCell ref="A3:N3"/>
    <mergeCell ref="A4:A5"/>
    <mergeCell ref="B4:B5"/>
    <mergeCell ref="C4:C5"/>
    <mergeCell ref="D4:D5"/>
    <mergeCell ref="E4:E5"/>
    <mergeCell ref="F4:F5"/>
    <mergeCell ref="G4:G5"/>
  </mergeCells>
  <printOptions horizontalCentered="1"/>
  <pageMargins left="0" right="0" top="0.53" bottom="0.57999999999999996" header="0.3" footer="0.3"/>
  <pageSetup paperSize="9" scale="3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
  <sheetViews>
    <sheetView view="pageBreakPreview" zoomScale="80" zoomScaleSheetLayoutView="80" workbookViewId="0">
      <pane ySplit="5" topLeftCell="A6" activePane="bottomLeft" state="frozen"/>
      <selection activeCell="B2" sqref="B2:J2"/>
      <selection pane="bottomLeft" activeCell="I103" sqref="I103"/>
    </sheetView>
  </sheetViews>
  <sheetFormatPr defaultColWidth="19" defaultRowHeight="13.8"/>
  <cols>
    <col min="1" max="1" width="14.109375" style="643" customWidth="1"/>
    <col min="2" max="2" width="13.5546875" style="643" customWidth="1"/>
    <col min="3" max="3" width="16.33203125" style="643" customWidth="1"/>
    <col min="4" max="6" width="19" style="643" customWidth="1"/>
    <col min="7" max="7" width="15.44140625" style="643" customWidth="1"/>
    <col min="8" max="16384" width="19" style="643"/>
  </cols>
  <sheetData>
    <row r="1" spans="1:7" ht="18" thickTop="1">
      <c r="A1" s="4321" t="s">
        <v>1632</v>
      </c>
      <c r="B1" s="4322"/>
      <c r="C1" s="4322"/>
      <c r="D1" s="4322"/>
      <c r="E1" s="4322"/>
      <c r="F1" s="4322"/>
      <c r="G1" s="4323"/>
    </row>
    <row r="2" spans="1:7" ht="17.399999999999999">
      <c r="A2" s="4324" t="s">
        <v>1617</v>
      </c>
      <c r="B2" s="4216"/>
      <c r="C2" s="4216"/>
      <c r="D2" s="4216"/>
      <c r="E2" s="4216"/>
      <c r="F2" s="4216"/>
      <c r="G2" s="4325"/>
    </row>
    <row r="3" spans="1:7" ht="17.399999999999999" thickBot="1">
      <c r="A3" s="4343"/>
      <c r="B3" s="4344"/>
      <c r="C3" s="4344"/>
      <c r="D3" s="4344"/>
      <c r="E3" s="4344"/>
      <c r="F3" s="4344"/>
      <c r="G3" s="4345"/>
    </row>
    <row r="4" spans="1:7" ht="15" customHeight="1" thickTop="1">
      <c r="A4" s="4346" t="s">
        <v>336</v>
      </c>
      <c r="B4" s="4338" t="s">
        <v>90</v>
      </c>
      <c r="C4" s="4338" t="s">
        <v>1616</v>
      </c>
      <c r="D4" s="4338" t="s">
        <v>1615</v>
      </c>
      <c r="E4" s="4338" t="s">
        <v>1614</v>
      </c>
      <c r="F4" s="4338" t="s">
        <v>1613</v>
      </c>
      <c r="G4" s="4348" t="s">
        <v>1612</v>
      </c>
    </row>
    <row r="5" spans="1:7" ht="33" customHeight="1">
      <c r="A5" s="4347"/>
      <c r="B5" s="4339"/>
      <c r="C5" s="4339"/>
      <c r="D5" s="4339"/>
      <c r="E5" s="4339"/>
      <c r="F5" s="4339"/>
      <c r="G5" s="4349"/>
    </row>
    <row r="6" spans="1:7">
      <c r="A6" s="4209" t="s">
        <v>58</v>
      </c>
      <c r="B6" s="2004" t="s">
        <v>367</v>
      </c>
      <c r="C6" s="648">
        <v>0.82</v>
      </c>
      <c r="D6" s="648">
        <v>0.43990000000000001</v>
      </c>
      <c r="E6" s="648">
        <v>3.29</v>
      </c>
      <c r="F6" s="648">
        <v>8.8800000000000008</v>
      </c>
      <c r="G6" s="647">
        <v>6.1</v>
      </c>
    </row>
    <row r="7" spans="1:7">
      <c r="A7" s="4209"/>
      <c r="B7" s="2004" t="s">
        <v>366</v>
      </c>
      <c r="C7" s="648">
        <v>2.56</v>
      </c>
      <c r="D7" s="648">
        <v>2.0503999999999998</v>
      </c>
      <c r="E7" s="648">
        <v>3.27</v>
      </c>
      <c r="F7" s="648">
        <v>8.77</v>
      </c>
      <c r="G7" s="647">
        <v>6.23</v>
      </c>
    </row>
    <row r="8" spans="1:7">
      <c r="A8" s="4209"/>
      <c r="B8" s="2004" t="s">
        <v>365</v>
      </c>
      <c r="C8" s="648">
        <v>3.2654353261213163</v>
      </c>
      <c r="D8" s="648">
        <v>2.1162000000000001</v>
      </c>
      <c r="E8" s="648">
        <v>3.3</v>
      </c>
      <c r="F8" s="648">
        <v>8.6199999999999992</v>
      </c>
      <c r="G8" s="647">
        <v>6.43</v>
      </c>
    </row>
    <row r="9" spans="1:7">
      <c r="A9" s="4209"/>
      <c r="B9" s="2004" t="s">
        <v>364</v>
      </c>
      <c r="C9" s="648">
        <v>3.5897992254016362</v>
      </c>
      <c r="D9" s="648">
        <v>3.0040184818481848</v>
      </c>
      <c r="E9" s="648">
        <v>3.46</v>
      </c>
      <c r="F9" s="648">
        <v>8.8800000000000008</v>
      </c>
      <c r="G9" s="647">
        <v>6.55</v>
      </c>
    </row>
    <row r="10" spans="1:7">
      <c r="A10" s="4209"/>
      <c r="B10" s="2004" t="s">
        <v>363</v>
      </c>
      <c r="C10" s="648">
        <v>2.6726999999999999</v>
      </c>
      <c r="D10" s="648">
        <v>2.3419982353698852</v>
      </c>
      <c r="E10" s="648">
        <v>3.74</v>
      </c>
      <c r="F10" s="648">
        <v>9.11</v>
      </c>
      <c r="G10" s="647">
        <v>6.78</v>
      </c>
    </row>
    <row r="11" spans="1:7">
      <c r="A11" s="4209"/>
      <c r="B11" s="2004" t="s">
        <v>362</v>
      </c>
      <c r="C11" s="648">
        <v>2.71</v>
      </c>
      <c r="D11" s="648">
        <v>1.7373000000000001</v>
      </c>
      <c r="E11" s="648">
        <v>3.98</v>
      </c>
      <c r="F11" s="648">
        <v>9.31</v>
      </c>
      <c r="G11" s="647">
        <v>7.1</v>
      </c>
    </row>
    <row r="12" spans="1:7">
      <c r="A12" s="4209"/>
      <c r="B12" s="2004" t="s">
        <v>361</v>
      </c>
      <c r="C12" s="648">
        <v>4.1268000000000002</v>
      </c>
      <c r="D12" s="648">
        <v>2.6432000000000002</v>
      </c>
      <c r="E12" s="648">
        <v>4.7</v>
      </c>
      <c r="F12" s="648">
        <v>10.119999999999999</v>
      </c>
      <c r="G12" s="647">
        <v>7.8</v>
      </c>
    </row>
    <row r="13" spans="1:7">
      <c r="A13" s="4209"/>
      <c r="B13" s="2004" t="s">
        <v>360</v>
      </c>
      <c r="C13" s="648">
        <v>0.89629999999999999</v>
      </c>
      <c r="D13" s="648">
        <v>0.74419999999999997</v>
      </c>
      <c r="E13" s="648">
        <v>5.04</v>
      </c>
      <c r="F13" s="648">
        <v>10.6</v>
      </c>
      <c r="G13" s="647">
        <v>8.3000000000000007</v>
      </c>
    </row>
    <row r="14" spans="1:7">
      <c r="A14" s="4209"/>
      <c r="B14" s="2004" t="s">
        <v>359</v>
      </c>
      <c r="C14" s="648">
        <v>0.75</v>
      </c>
      <c r="D14" s="648">
        <v>0.92610000000000003</v>
      </c>
      <c r="E14" s="648">
        <v>5.0843628028065915</v>
      </c>
      <c r="F14" s="648">
        <v>10.768996824709188</v>
      </c>
      <c r="G14" s="647">
        <v>8.6</v>
      </c>
    </row>
    <row r="15" spans="1:7">
      <c r="A15" s="4209"/>
      <c r="B15" s="2004" t="s">
        <v>358</v>
      </c>
      <c r="C15" s="648">
        <v>2.7259000000000002</v>
      </c>
      <c r="D15" s="648">
        <v>0.77629999999999999</v>
      </c>
      <c r="E15" s="648">
        <v>5.51</v>
      </c>
      <c r="F15" s="648">
        <v>10.69</v>
      </c>
      <c r="G15" s="647">
        <v>9</v>
      </c>
    </row>
    <row r="16" spans="1:7">
      <c r="A16" s="4209"/>
      <c r="B16" s="2004" t="s">
        <v>357</v>
      </c>
      <c r="C16" s="648">
        <v>2.46</v>
      </c>
      <c r="D16" s="648">
        <v>1.03</v>
      </c>
      <c r="E16" s="648">
        <v>5.91</v>
      </c>
      <c r="F16" s="648">
        <v>11.29</v>
      </c>
      <c r="G16" s="647">
        <v>9.4</v>
      </c>
    </row>
    <row r="17" spans="1:7" s="2026" customFormat="1">
      <c r="A17" s="4209"/>
      <c r="B17" s="2047" t="s">
        <v>368</v>
      </c>
      <c r="C17" s="2046">
        <v>0.6364510804822362</v>
      </c>
      <c r="D17" s="2046">
        <v>0.71033567156063082</v>
      </c>
      <c r="E17" s="2046">
        <v>6.15</v>
      </c>
      <c r="F17" s="2046">
        <v>11.33</v>
      </c>
      <c r="G17" s="2045">
        <v>9.89</v>
      </c>
    </row>
    <row r="18" spans="1:7">
      <c r="A18" s="4209" t="s">
        <v>238</v>
      </c>
      <c r="B18" s="2004" t="s">
        <v>367</v>
      </c>
      <c r="C18" s="648">
        <v>0.28739999999999999</v>
      </c>
      <c r="D18" s="648">
        <v>0.55069999999999997</v>
      </c>
      <c r="E18" s="648">
        <v>6.25</v>
      </c>
      <c r="F18" s="648">
        <v>11.68</v>
      </c>
      <c r="G18" s="647">
        <v>9.67</v>
      </c>
    </row>
    <row r="19" spans="1:7">
      <c r="A19" s="4209"/>
      <c r="B19" s="2004" t="s">
        <v>366</v>
      </c>
      <c r="C19" s="648">
        <v>0.39</v>
      </c>
      <c r="D19" s="648">
        <v>0.48</v>
      </c>
      <c r="E19" s="648">
        <v>6.19</v>
      </c>
      <c r="F19" s="648">
        <v>11.78</v>
      </c>
      <c r="G19" s="647">
        <v>10.130000000000001</v>
      </c>
    </row>
    <row r="20" spans="1:7">
      <c r="A20" s="4209"/>
      <c r="B20" s="2004" t="s">
        <v>365</v>
      </c>
      <c r="C20" s="648">
        <v>1.1299999999999999</v>
      </c>
      <c r="D20" s="648">
        <v>1.1832</v>
      </c>
      <c r="E20" s="648">
        <v>6.17</v>
      </c>
      <c r="F20" s="648">
        <v>11.1</v>
      </c>
      <c r="G20" s="647">
        <v>10.08</v>
      </c>
    </row>
    <row r="21" spans="1:7">
      <c r="A21" s="4209"/>
      <c r="B21" s="2004" t="s">
        <v>364</v>
      </c>
      <c r="C21" s="648">
        <v>2.6753</v>
      </c>
      <c r="D21" s="648">
        <v>2.5548000000000002</v>
      </c>
      <c r="E21" s="648">
        <v>6.1</v>
      </c>
      <c r="F21" s="648">
        <v>11.64</v>
      </c>
      <c r="G21" s="647">
        <v>10.11</v>
      </c>
    </row>
    <row r="22" spans="1:7">
      <c r="A22" s="4209"/>
      <c r="B22" s="2004" t="s">
        <v>363</v>
      </c>
      <c r="C22" s="648">
        <v>4.8301971251968672</v>
      </c>
      <c r="D22" s="648">
        <v>5.5149176531715014</v>
      </c>
      <c r="E22" s="648">
        <v>6.17</v>
      </c>
      <c r="F22" s="648">
        <v>11.25</v>
      </c>
      <c r="G22" s="647">
        <v>9.8699999999999992</v>
      </c>
    </row>
    <row r="23" spans="1:7">
      <c r="A23" s="4209"/>
      <c r="B23" s="2004" t="s">
        <v>362</v>
      </c>
      <c r="C23" s="648">
        <v>4.4000000000000004</v>
      </c>
      <c r="D23" s="648">
        <v>5.8220000000000001</v>
      </c>
      <c r="E23" s="648">
        <v>6.21</v>
      </c>
      <c r="F23" s="648">
        <v>11.79</v>
      </c>
      <c r="G23" s="647">
        <v>9.94</v>
      </c>
    </row>
    <row r="24" spans="1:7">
      <c r="A24" s="4209"/>
      <c r="B24" s="2004" t="s">
        <v>361</v>
      </c>
      <c r="C24" s="648">
        <v>4.3062330467845928</v>
      </c>
      <c r="D24" s="648">
        <v>3.9250794520547947</v>
      </c>
      <c r="E24" s="648">
        <v>6.38</v>
      </c>
      <c r="F24" s="648">
        <v>11.9</v>
      </c>
      <c r="G24" s="647">
        <v>10.19</v>
      </c>
    </row>
    <row r="25" spans="1:7">
      <c r="A25" s="4209"/>
      <c r="B25" s="2004" t="s">
        <v>360</v>
      </c>
      <c r="C25" s="648">
        <v>4.87</v>
      </c>
      <c r="D25" s="648">
        <v>4.7</v>
      </c>
      <c r="E25" s="648">
        <v>6.45</v>
      </c>
      <c r="F25" s="648">
        <v>11.96</v>
      </c>
      <c r="G25" s="647">
        <v>10.36</v>
      </c>
    </row>
    <row r="26" spans="1:7">
      <c r="A26" s="4209"/>
      <c r="B26" s="2004" t="s">
        <v>359</v>
      </c>
      <c r="C26" s="648">
        <v>4.1199000000000003</v>
      </c>
      <c r="D26" s="648">
        <v>4.9848999999999997</v>
      </c>
      <c r="E26" s="648">
        <v>6.6412435274607677</v>
      </c>
      <c r="F26" s="648">
        <v>12.095760392136375</v>
      </c>
      <c r="G26" s="647">
        <v>10.4</v>
      </c>
    </row>
    <row r="27" spans="1:7">
      <c r="A27" s="4209"/>
      <c r="B27" s="2004" t="s">
        <v>358</v>
      </c>
      <c r="C27" s="648">
        <v>4.53</v>
      </c>
      <c r="D27" s="648">
        <v>5.1452</v>
      </c>
      <c r="E27" s="648">
        <v>6.6100840639480261</v>
      </c>
      <c r="F27" s="648">
        <v>12.317973192508507</v>
      </c>
      <c r="G27" s="647">
        <v>10.32</v>
      </c>
    </row>
    <row r="28" spans="1:7">
      <c r="A28" s="4209"/>
      <c r="B28" s="2004" t="s">
        <v>357</v>
      </c>
      <c r="C28" s="648">
        <v>4.1825550203065518</v>
      </c>
      <c r="D28" s="648">
        <v>4.3784369186716257</v>
      </c>
      <c r="E28" s="648">
        <v>6.61</v>
      </c>
      <c r="F28" s="648">
        <v>12.42</v>
      </c>
      <c r="G28" s="647">
        <v>10.41</v>
      </c>
    </row>
    <row r="29" spans="1:7" s="2026" customFormat="1">
      <c r="A29" s="4209"/>
      <c r="B29" s="2047" t="s">
        <v>368</v>
      </c>
      <c r="C29" s="2046">
        <v>2.96</v>
      </c>
      <c r="D29" s="2046">
        <v>3.7410999999999999</v>
      </c>
      <c r="E29" s="2046">
        <v>6.49</v>
      </c>
      <c r="F29" s="2046">
        <v>12.47</v>
      </c>
      <c r="G29" s="2045">
        <v>10.47</v>
      </c>
    </row>
    <row r="30" spans="1:7">
      <c r="A30" s="4209" t="s">
        <v>59</v>
      </c>
      <c r="B30" s="2004" t="s">
        <v>367</v>
      </c>
      <c r="C30" s="648">
        <v>1.88</v>
      </c>
      <c r="D30" s="648">
        <v>3.34</v>
      </c>
      <c r="E30" s="648">
        <v>6.3993076371430346</v>
      </c>
      <c r="F30" s="648">
        <v>12.474039051717256</v>
      </c>
      <c r="G30" s="647">
        <v>10.119999999999999</v>
      </c>
    </row>
    <row r="31" spans="1:7">
      <c r="A31" s="4209"/>
      <c r="B31" s="2004" t="s">
        <v>366</v>
      </c>
      <c r="C31" s="648">
        <v>1.6778837822512049</v>
      </c>
      <c r="D31" s="648">
        <v>2.74</v>
      </c>
      <c r="E31" s="648">
        <v>6.3</v>
      </c>
      <c r="F31" s="648">
        <v>12.31</v>
      </c>
      <c r="G31" s="647">
        <v>10.029999999999999</v>
      </c>
    </row>
    <row r="32" spans="1:7">
      <c r="A32" s="4209"/>
      <c r="B32" s="2004" t="s">
        <v>365</v>
      </c>
      <c r="C32" s="648">
        <v>1.8590457492096282</v>
      </c>
      <c r="D32" s="648">
        <v>1.7707999999999999</v>
      </c>
      <c r="E32" s="648">
        <v>6.57</v>
      </c>
      <c r="F32" s="648">
        <v>12.26</v>
      </c>
      <c r="G32" s="647">
        <v>10.23</v>
      </c>
    </row>
    <row r="33" spans="1:7">
      <c r="A33" s="4209"/>
      <c r="B33" s="2004" t="s">
        <v>364</v>
      </c>
      <c r="C33" s="648">
        <v>1.6787000000000001</v>
      </c>
      <c r="D33" s="648">
        <v>2.2000000000000002</v>
      </c>
      <c r="E33" s="648">
        <v>6.61</v>
      </c>
      <c r="F33" s="648">
        <v>12.26</v>
      </c>
      <c r="G33" s="647">
        <v>10.210000000000001</v>
      </c>
    </row>
    <row r="34" spans="1:7">
      <c r="A34" s="4209"/>
      <c r="B34" s="2004" t="s">
        <v>363</v>
      </c>
      <c r="C34" s="648">
        <v>1.1969024903247523</v>
      </c>
      <c r="D34" s="648">
        <v>0.99690000000000001</v>
      </c>
      <c r="E34" s="648">
        <v>6.6161021257179744</v>
      </c>
      <c r="F34" s="648">
        <v>12.322112864374549</v>
      </c>
      <c r="G34" s="647">
        <v>10.3</v>
      </c>
    </row>
    <row r="35" spans="1:7">
      <c r="A35" s="4209"/>
      <c r="B35" s="2004" t="s">
        <v>362</v>
      </c>
      <c r="C35" s="648">
        <v>2.839016408473598</v>
      </c>
      <c r="D35" s="648">
        <v>0.86</v>
      </c>
      <c r="E35" s="648">
        <v>6.72</v>
      </c>
      <c r="F35" s="648">
        <v>12.29</v>
      </c>
      <c r="G35" s="647">
        <v>9.8000000000000007</v>
      </c>
    </row>
    <row r="36" spans="1:7" s="2025" customFormat="1">
      <c r="A36" s="4209"/>
      <c r="B36" s="2011" t="s">
        <v>361</v>
      </c>
      <c r="C36" s="2029">
        <v>5.7944945932845968</v>
      </c>
      <c r="D36" s="2029">
        <v>3.4394</v>
      </c>
      <c r="E36" s="2029">
        <v>6.67</v>
      </c>
      <c r="F36" s="2029">
        <v>12.34</v>
      </c>
      <c r="G36" s="2048">
        <v>9.69</v>
      </c>
    </row>
    <row r="37" spans="1:7">
      <c r="A37" s="4209"/>
      <c r="B37" s="2004" t="s">
        <v>360</v>
      </c>
      <c r="C37" s="648">
        <v>5.15</v>
      </c>
      <c r="D37" s="648">
        <v>3.5543999999999998</v>
      </c>
      <c r="E37" s="648">
        <v>6.62</v>
      </c>
      <c r="F37" s="648">
        <v>12.33</v>
      </c>
      <c r="G37" s="647">
        <v>9.65</v>
      </c>
    </row>
    <row r="38" spans="1:7">
      <c r="A38" s="4209"/>
      <c r="B38" s="2004" t="s">
        <v>359</v>
      </c>
      <c r="C38" s="648">
        <v>5.28</v>
      </c>
      <c r="D38" s="648">
        <v>4.4381650070126222</v>
      </c>
      <c r="E38" s="648">
        <v>6.67</v>
      </c>
      <c r="F38" s="648">
        <v>12.28</v>
      </c>
      <c r="G38" s="647">
        <v>9.64</v>
      </c>
    </row>
    <row r="39" spans="1:7">
      <c r="A39" s="4209"/>
      <c r="B39" s="2004" t="s">
        <v>358</v>
      </c>
      <c r="C39" s="648">
        <v>6.1207865018683529</v>
      </c>
      <c r="D39" s="648">
        <v>4.2913156626506019</v>
      </c>
      <c r="E39" s="648">
        <v>6.67</v>
      </c>
      <c r="F39" s="648">
        <v>12.23</v>
      </c>
      <c r="G39" s="647">
        <v>9.5894974304395255</v>
      </c>
    </row>
    <row r="40" spans="1:7">
      <c r="A40" s="4209"/>
      <c r="B40" s="2004" t="s">
        <v>357</v>
      </c>
      <c r="C40" s="648">
        <v>6.9056876664303326</v>
      </c>
      <c r="D40" s="648">
        <v>5.503210042397539</v>
      </c>
      <c r="E40" s="648">
        <v>6.6352719667952442</v>
      </c>
      <c r="F40" s="648">
        <v>12.199304661279438</v>
      </c>
      <c r="G40" s="647">
        <v>9.4796379999999996</v>
      </c>
    </row>
    <row r="41" spans="1:7" s="2026" customFormat="1">
      <c r="A41" s="4209"/>
      <c r="B41" s="2047" t="s">
        <v>368</v>
      </c>
      <c r="C41" s="2046">
        <v>4.5187192718019418</v>
      </c>
      <c r="D41" s="2046">
        <v>4.9685157869012704</v>
      </c>
      <c r="E41" s="2046">
        <v>6.60176688176995</v>
      </c>
      <c r="F41" s="2046">
        <v>12.134092700177552</v>
      </c>
      <c r="G41" s="2045">
        <v>9.5652932561843897</v>
      </c>
    </row>
    <row r="42" spans="1:7">
      <c r="A42" s="4209" t="s">
        <v>60</v>
      </c>
      <c r="B42" s="2004" t="s">
        <v>367</v>
      </c>
      <c r="C42" s="648">
        <v>1.1887814391479412</v>
      </c>
      <c r="D42" s="648">
        <v>0.20724000000000001</v>
      </c>
      <c r="E42" s="648">
        <v>6.7657105159902322</v>
      </c>
      <c r="F42" s="648">
        <v>12.084038186426156</v>
      </c>
      <c r="G42" s="647">
        <v>9.4547594819898606</v>
      </c>
    </row>
    <row r="43" spans="1:7">
      <c r="A43" s="4209"/>
      <c r="B43" s="2004" t="s">
        <v>366</v>
      </c>
      <c r="C43" s="648">
        <v>1.6882129461871012</v>
      </c>
      <c r="D43" s="648">
        <v>2.7289786548069812</v>
      </c>
      <c r="E43" s="648">
        <v>6.7969344556380094</v>
      </c>
      <c r="F43" s="648">
        <v>11.965903360305679</v>
      </c>
      <c r="G43" s="647">
        <v>9.5279797654207865</v>
      </c>
    </row>
    <row r="44" spans="1:7">
      <c r="A44" s="4209"/>
      <c r="B44" s="2004" t="s">
        <v>365</v>
      </c>
      <c r="C44" s="648">
        <v>4.6173710940626007</v>
      </c>
      <c r="D44" s="648">
        <v>4.3273659852820936</v>
      </c>
      <c r="E44" s="648">
        <v>6.7528365303814386</v>
      </c>
      <c r="F44" s="648">
        <v>11.98479244278075</v>
      </c>
      <c r="G44" s="647">
        <v>9.5638687499999993</v>
      </c>
    </row>
    <row r="45" spans="1:7">
      <c r="A45" s="4209"/>
      <c r="B45" s="2004" t="s">
        <v>364</v>
      </c>
      <c r="C45" s="648">
        <v>2.589154460713186</v>
      </c>
      <c r="D45" s="648">
        <v>3.8337399999999997</v>
      </c>
      <c r="E45" s="648">
        <v>6.81</v>
      </c>
      <c r="F45" s="648">
        <v>12.073929961045465</v>
      </c>
      <c r="G45" s="647">
        <v>9.5000099773974007</v>
      </c>
    </row>
    <row r="46" spans="1:7">
      <c r="A46" s="4209"/>
      <c r="B46" s="2004" t="s">
        <v>363</v>
      </c>
      <c r="C46" s="648">
        <v>0.78108827465870911</v>
      </c>
      <c r="D46" s="648">
        <v>1.63758383074237</v>
      </c>
      <c r="E46" s="648">
        <v>6.7990752801041694</v>
      </c>
      <c r="F46" s="648">
        <v>11.932860907827484</v>
      </c>
      <c r="G46" s="647">
        <v>9.4647699060531565</v>
      </c>
    </row>
    <row r="47" spans="1:7">
      <c r="A47" s="4209"/>
      <c r="B47" s="2004" t="s">
        <v>362</v>
      </c>
      <c r="C47" s="648">
        <v>1.7622490321978828</v>
      </c>
      <c r="D47" s="648">
        <v>3.1710930596285434</v>
      </c>
      <c r="E47" s="648">
        <v>6.786162197889281</v>
      </c>
      <c r="F47" s="648">
        <v>11.938543027385922</v>
      </c>
      <c r="G47" s="647">
        <v>9.4327912959906328</v>
      </c>
    </row>
    <row r="48" spans="1:7">
      <c r="A48" s="4209"/>
      <c r="B48" s="2004" t="s">
        <v>361</v>
      </c>
      <c r="C48" s="648">
        <v>4.587902172601086</v>
      </c>
      <c r="D48" s="648">
        <v>3.9069000000000003</v>
      </c>
      <c r="E48" s="648">
        <v>6.7800412401803731</v>
      </c>
      <c r="F48" s="648">
        <v>11.93890115549449</v>
      </c>
      <c r="G48" s="647">
        <v>9.4531177329610987</v>
      </c>
    </row>
    <row r="49" spans="1:7">
      <c r="A49" s="4209"/>
      <c r="B49" s="2004" t="s">
        <v>360</v>
      </c>
      <c r="C49" s="648">
        <v>4.3541351930413725</v>
      </c>
      <c r="D49" s="648">
        <v>3.9651105287222541</v>
      </c>
      <c r="E49" s="648">
        <v>6.7732241274743972</v>
      </c>
      <c r="F49" s="648">
        <v>11.795105403448739</v>
      </c>
      <c r="G49" s="647">
        <v>9.4520602603713133</v>
      </c>
    </row>
    <row r="50" spans="1:7">
      <c r="A50" s="4209"/>
      <c r="B50" s="2004" t="s">
        <v>359</v>
      </c>
      <c r="C50" s="648">
        <v>2.1265040008082443</v>
      </c>
      <c r="D50" s="648">
        <v>2.1309222357229651</v>
      </c>
      <c r="E50" s="648">
        <v>6.7445847855517354</v>
      </c>
      <c r="F50" s="648">
        <v>11.771392780728133</v>
      </c>
      <c r="G50" s="647">
        <v>9.3605305329798512</v>
      </c>
    </row>
    <row r="51" spans="1:7">
      <c r="A51" s="4209"/>
      <c r="B51" s="2004" t="s">
        <v>358</v>
      </c>
      <c r="C51" s="648">
        <v>4.0623203194575632</v>
      </c>
      <c r="D51" s="648">
        <v>3.5118599999999995</v>
      </c>
      <c r="E51" s="648">
        <v>6.4431100717597527</v>
      </c>
      <c r="F51" s="648">
        <v>10.987853651584457</v>
      </c>
      <c r="G51" s="647">
        <v>8.9575083042526025</v>
      </c>
    </row>
    <row r="52" spans="1:7">
      <c r="A52" s="4209"/>
      <c r="B52" s="2004" t="s">
        <v>357</v>
      </c>
      <c r="C52" s="648">
        <v>2.8046806924460426</v>
      </c>
      <c r="D52" s="648">
        <v>2.8078835500835742</v>
      </c>
      <c r="E52" s="648">
        <v>6.1706504902350536</v>
      </c>
      <c r="F52" s="648">
        <v>10.426250629386633</v>
      </c>
      <c r="G52" s="647">
        <v>8.6625455891258856</v>
      </c>
    </row>
    <row r="53" spans="1:7">
      <c r="A53" s="4209"/>
      <c r="B53" s="2047" t="s">
        <v>368</v>
      </c>
      <c r="C53" s="2046">
        <v>0.34559453310159571</v>
      </c>
      <c r="D53" s="2046">
        <v>1.2727017155928326</v>
      </c>
      <c r="E53" s="2046">
        <v>6.0117202188965875</v>
      </c>
      <c r="F53" s="2046">
        <v>10.109165203675886</v>
      </c>
      <c r="G53" s="2045">
        <v>8.5048589199702214</v>
      </c>
    </row>
    <row r="54" spans="1:7">
      <c r="A54" s="4209" t="s">
        <v>61</v>
      </c>
      <c r="B54" s="2004" t="s">
        <v>367</v>
      </c>
      <c r="C54" s="648">
        <v>0.02</v>
      </c>
      <c r="D54" s="648">
        <v>0.21474000000000001</v>
      </c>
      <c r="E54" s="648">
        <v>5.7671504362585431</v>
      </c>
      <c r="F54" s="648">
        <v>10.466635724383908</v>
      </c>
      <c r="G54" s="647">
        <v>8.0839937488962672</v>
      </c>
    </row>
    <row r="55" spans="1:7">
      <c r="A55" s="4209"/>
      <c r="B55" s="2004" t="s">
        <v>366</v>
      </c>
      <c r="C55" s="648">
        <v>8.2701050321366973E-2</v>
      </c>
      <c r="D55" s="648">
        <v>0.12893633038707711</v>
      </c>
      <c r="E55" s="648">
        <v>5.605723681566924</v>
      </c>
      <c r="F55" s="648">
        <v>10.178098954428284</v>
      </c>
      <c r="G55" s="647">
        <v>7.8336111428311135</v>
      </c>
    </row>
    <row r="56" spans="1:7">
      <c r="A56" s="4209"/>
      <c r="B56" s="2004" t="s">
        <v>365</v>
      </c>
      <c r="C56" s="648">
        <v>0.10538818783282233</v>
      </c>
      <c r="D56" s="648">
        <v>0.62888439046333788</v>
      </c>
      <c r="E56" s="648">
        <v>5.4485346781296711</v>
      </c>
      <c r="F56" s="648">
        <v>9.8318649812907015</v>
      </c>
      <c r="G56" s="647">
        <v>7.7349848742244127</v>
      </c>
    </row>
    <row r="57" spans="1:7">
      <c r="A57" s="4209"/>
      <c r="B57" s="2004" t="s">
        <v>364</v>
      </c>
      <c r="C57" s="648">
        <v>0.13902292584665743</v>
      </c>
      <c r="D57" s="648">
        <v>0.78642000000000012</v>
      </c>
      <c r="E57" s="648">
        <v>5.3083686809997035</v>
      </c>
      <c r="F57" s="648">
        <v>9.517731632300432</v>
      </c>
      <c r="G57" s="647">
        <v>7.565152851903175</v>
      </c>
    </row>
    <row r="58" spans="1:7">
      <c r="A58" s="4209"/>
      <c r="B58" s="2004" t="s">
        <v>363</v>
      </c>
      <c r="C58" s="648">
        <v>0.10294872021182701</v>
      </c>
      <c r="D58" s="648">
        <v>0.5988099918723967</v>
      </c>
      <c r="E58" s="648">
        <v>5.1433643034573233</v>
      </c>
      <c r="F58" s="648">
        <v>9.3697289946410578</v>
      </c>
      <c r="G58" s="647">
        <v>7.3632620325038927</v>
      </c>
    </row>
    <row r="59" spans="1:7">
      <c r="A59" s="4209"/>
      <c r="B59" s="2004" t="s">
        <v>362</v>
      </c>
      <c r="C59" s="648">
        <v>0.14140719079261957</v>
      </c>
      <c r="D59" s="648">
        <v>0.8661787674313991</v>
      </c>
      <c r="E59" s="648">
        <v>5.000981577404195</v>
      </c>
      <c r="F59" s="648">
        <v>9.0942202201108095</v>
      </c>
      <c r="G59" s="647">
        <v>7.1770263092806994</v>
      </c>
    </row>
    <row r="60" spans="1:7">
      <c r="A60" s="4209"/>
      <c r="B60" s="2004" t="s">
        <v>361</v>
      </c>
      <c r="C60" s="648">
        <v>0.57912853647881191</v>
      </c>
      <c r="D60" s="648">
        <v>1.1301000000000001</v>
      </c>
      <c r="E60" s="648">
        <v>4.8643516895826258</v>
      </c>
      <c r="F60" s="648">
        <v>8.8912745435893399</v>
      </c>
      <c r="G60" s="647">
        <v>6.9718357360598722</v>
      </c>
    </row>
    <row r="61" spans="1:7">
      <c r="A61" s="4209"/>
      <c r="B61" s="2004" t="s">
        <v>360</v>
      </c>
      <c r="C61" s="648">
        <v>1.2601731088716375</v>
      </c>
      <c r="D61" s="648">
        <v>2.0299999999999998</v>
      </c>
      <c r="E61" s="648">
        <v>4.7646465856273448</v>
      </c>
      <c r="F61" s="648">
        <v>8.7276050942080641</v>
      </c>
      <c r="G61" s="647">
        <v>6.8351330238781616</v>
      </c>
    </row>
    <row r="62" spans="1:7">
      <c r="A62" s="4209"/>
      <c r="B62" s="2004" t="s">
        <v>359</v>
      </c>
      <c r="C62" s="648">
        <v>2.0314999999999999</v>
      </c>
      <c r="D62" s="648">
        <v>2.7635000000000001</v>
      </c>
      <c r="E62" s="648">
        <v>4.785174100990238</v>
      </c>
      <c r="F62" s="648">
        <v>8.6132691841477431</v>
      </c>
      <c r="G62" s="647">
        <v>6.8967934660178933</v>
      </c>
    </row>
    <row r="63" spans="1:7">
      <c r="A63" s="4209"/>
      <c r="B63" s="2004" t="s">
        <v>358</v>
      </c>
      <c r="C63" s="648">
        <v>4.12</v>
      </c>
      <c r="D63" s="648">
        <v>2.2838474999999998</v>
      </c>
      <c r="E63" s="648">
        <v>4.8141802093800887</v>
      </c>
      <c r="F63" s="648">
        <v>8.5342448085804961</v>
      </c>
      <c r="G63" s="647">
        <v>6.8289021574931139</v>
      </c>
    </row>
    <row r="64" spans="1:7">
      <c r="A64" s="4209"/>
      <c r="B64" s="2004" t="s">
        <v>357</v>
      </c>
      <c r="C64" s="648">
        <v>3.2117112170745541</v>
      </c>
      <c r="D64" s="648">
        <v>3.7905938603285909</v>
      </c>
      <c r="E64" s="648">
        <v>4.7183868094842252</v>
      </c>
      <c r="F64" s="648">
        <v>8.4591292533300528</v>
      </c>
      <c r="G64" s="647">
        <v>6.6641308725619615</v>
      </c>
    </row>
    <row r="65" spans="1:10">
      <c r="A65" s="4209"/>
      <c r="B65" s="2047" t="s">
        <v>368</v>
      </c>
      <c r="C65" s="2046">
        <v>4.1223589310193738</v>
      </c>
      <c r="D65" s="2046">
        <v>4.5516872152678021</v>
      </c>
      <c r="E65" s="2046">
        <v>4.6500000000000004</v>
      </c>
      <c r="F65" s="2046">
        <v>8.4348018971758574</v>
      </c>
      <c r="G65" s="2045">
        <v>6.864127077806029</v>
      </c>
      <c r="I65" s="838"/>
      <c r="J65" s="838"/>
    </row>
    <row r="66" spans="1:10">
      <c r="A66" s="4209" t="s">
        <v>150</v>
      </c>
      <c r="B66" s="2004" t="s">
        <v>367</v>
      </c>
      <c r="C66" s="648">
        <v>2.1317363444759359</v>
      </c>
      <c r="D66" s="648">
        <v>0.65619249999999996</v>
      </c>
      <c r="E66" s="648">
        <v>4.756080599332158</v>
      </c>
      <c r="F66" s="648">
        <v>8.481912703311691</v>
      </c>
      <c r="G66" s="647">
        <v>6.7135184666013972</v>
      </c>
      <c r="I66" s="838"/>
      <c r="J66" s="838"/>
    </row>
    <row r="67" spans="1:10">
      <c r="A67" s="4209"/>
      <c r="B67" s="2004" t="s">
        <v>366</v>
      </c>
      <c r="C67" s="648">
        <v>4.7490881310553306</v>
      </c>
      <c r="D67" s="648">
        <v>3.9754420183839456</v>
      </c>
      <c r="E67" s="648">
        <v>4.9200856193909939</v>
      </c>
      <c r="F67" s="648">
        <v>8.5654920397279479</v>
      </c>
      <c r="G67" s="647">
        <v>6.8925962754309023</v>
      </c>
      <c r="I67" s="838"/>
      <c r="J67" s="838"/>
    </row>
    <row r="68" spans="1:10">
      <c r="A68" s="4209"/>
      <c r="B68" s="2004" t="s">
        <v>365</v>
      </c>
      <c r="C68" s="648">
        <v>4.9520318446043641</v>
      </c>
      <c r="D68" s="648">
        <v>4.8556569252077564</v>
      </c>
      <c r="E68" s="648">
        <v>5.4272512703314533</v>
      </c>
      <c r="F68" s="648">
        <v>8.69</v>
      </c>
      <c r="G68" s="647">
        <v>7.5702518351583477</v>
      </c>
      <c r="I68" s="838"/>
      <c r="J68" s="838"/>
    </row>
    <row r="69" spans="1:10">
      <c r="A69" s="4209"/>
      <c r="B69" s="2004" t="s">
        <v>364</v>
      </c>
      <c r="C69" s="648">
        <v>4.9594291149276666</v>
      </c>
      <c r="D69" s="648">
        <v>4.8066100000000009</v>
      </c>
      <c r="E69" s="648">
        <v>5.8032763736382114</v>
      </c>
      <c r="F69" s="648">
        <v>9.0221076527410951</v>
      </c>
      <c r="G69" s="647">
        <v>7.8163103691076605</v>
      </c>
      <c r="I69" s="838"/>
      <c r="J69" s="838"/>
    </row>
    <row r="70" spans="1:10">
      <c r="A70" s="4209"/>
      <c r="B70" s="2004" t="s">
        <v>363</v>
      </c>
      <c r="C70" s="648">
        <v>4.96</v>
      </c>
      <c r="D70" s="648">
        <v>5.0384472400021885</v>
      </c>
      <c r="E70" s="648">
        <v>6.24</v>
      </c>
      <c r="F70" s="648">
        <v>9.2899999999999991</v>
      </c>
      <c r="G70" s="647">
        <v>8.25</v>
      </c>
      <c r="I70" s="838"/>
      <c r="J70" s="838"/>
    </row>
    <row r="71" spans="1:10">
      <c r="A71" s="4209"/>
      <c r="B71" s="2004" t="s">
        <v>362</v>
      </c>
      <c r="C71" s="648">
        <v>4.76</v>
      </c>
      <c r="D71" s="648">
        <v>5.0671839583989913</v>
      </c>
      <c r="E71" s="648">
        <v>6.3672618620484949</v>
      </c>
      <c r="F71" s="648">
        <v>9.4402244568434135</v>
      </c>
      <c r="G71" s="647">
        <v>8.4249284549153085</v>
      </c>
      <c r="I71" s="838"/>
      <c r="J71" s="838"/>
    </row>
    <row r="72" spans="1:10">
      <c r="A72" s="4209"/>
      <c r="B72" s="2004" t="s">
        <v>361</v>
      </c>
      <c r="C72" s="648">
        <v>4.7774571310969343</v>
      </c>
      <c r="D72" s="648">
        <v>5.3154368749999996</v>
      </c>
      <c r="E72" s="648">
        <v>6.4862041801871824</v>
      </c>
      <c r="F72" s="648">
        <v>10.312665491616761</v>
      </c>
      <c r="G72" s="647">
        <v>8.5271331068310232</v>
      </c>
      <c r="I72" s="838"/>
      <c r="J72" s="838"/>
    </row>
    <row r="73" spans="1:10">
      <c r="A73" s="4209"/>
      <c r="B73" s="2004" t="s">
        <v>360</v>
      </c>
      <c r="C73" s="648">
        <v>6.558013114312641</v>
      </c>
      <c r="D73" s="648">
        <v>6.816769571202423</v>
      </c>
      <c r="E73" s="648">
        <v>6.9292818797363882</v>
      </c>
      <c r="F73" s="648">
        <v>10.603007556868986</v>
      </c>
      <c r="G73" s="647">
        <v>8.9751879882816752</v>
      </c>
      <c r="I73" s="838"/>
      <c r="J73" s="838"/>
    </row>
    <row r="74" spans="1:10">
      <c r="A74" s="4209"/>
      <c r="B74" s="2004" t="s">
        <v>359</v>
      </c>
      <c r="C74" s="648">
        <v>6.9899069755237422</v>
      </c>
      <c r="D74" s="648">
        <v>7.5807637081404851</v>
      </c>
      <c r="E74" s="648">
        <v>7.1057230357513985</v>
      </c>
      <c r="F74" s="648">
        <v>10.784276371814389</v>
      </c>
      <c r="G74" s="647">
        <v>9.1748486753806073</v>
      </c>
      <c r="I74" s="838"/>
      <c r="J74" s="838"/>
    </row>
    <row r="75" spans="1:10">
      <c r="A75" s="4209"/>
      <c r="B75" s="2004" t="s">
        <v>358</v>
      </c>
      <c r="C75" s="648">
        <v>6.9939910712563886</v>
      </c>
      <c r="D75" s="648">
        <v>8.3004745161290323</v>
      </c>
      <c r="E75" s="648">
        <v>7.253697766488381</v>
      </c>
      <c r="F75" s="648">
        <v>11.418644910857113</v>
      </c>
      <c r="G75" s="647">
        <v>9.3007064886979389</v>
      </c>
      <c r="I75" s="838"/>
      <c r="J75" s="838"/>
    </row>
    <row r="76" spans="1:10">
      <c r="A76" s="4209"/>
      <c r="B76" s="2004" t="s">
        <v>357</v>
      </c>
      <c r="C76" s="648">
        <v>7.0057836518569614</v>
      </c>
      <c r="D76" s="648">
        <v>9.9033679687072578</v>
      </c>
      <c r="E76" s="648">
        <v>7.3449635025112583</v>
      </c>
      <c r="F76" s="648">
        <v>11.53937423853144</v>
      </c>
      <c r="G76" s="647">
        <v>9.3895255591023101</v>
      </c>
      <c r="I76" s="838"/>
      <c r="J76" s="838"/>
    </row>
    <row r="77" spans="1:10">
      <c r="A77" s="4209"/>
      <c r="B77" s="2044" t="s">
        <v>368</v>
      </c>
      <c r="C77" s="2043">
        <v>6.992068185213566</v>
      </c>
      <c r="D77" s="2043">
        <v>10.664216608887488</v>
      </c>
      <c r="E77" s="2043">
        <v>7.4065960507324</v>
      </c>
      <c r="F77" s="2043">
        <v>11.620299693912473</v>
      </c>
      <c r="G77" s="2042">
        <v>9.5417696777585999</v>
      </c>
      <c r="I77" s="838"/>
      <c r="J77" s="838"/>
    </row>
    <row r="78" spans="1:10">
      <c r="A78" s="4350" t="s">
        <v>173</v>
      </c>
      <c r="B78" s="2041" t="s">
        <v>367</v>
      </c>
      <c r="C78" s="2040">
        <v>8.0218625338168916</v>
      </c>
      <c r="D78" s="2040">
        <v>10.642646521739131</v>
      </c>
      <c r="E78" s="2040">
        <v>7.6373473426779883</v>
      </c>
      <c r="F78" s="2040">
        <v>11.9352313050618</v>
      </c>
      <c r="G78" s="2039">
        <v>9.716983741172184</v>
      </c>
      <c r="I78" s="838"/>
      <c r="J78" s="838"/>
    </row>
    <row r="79" spans="1:10">
      <c r="A79" s="4351"/>
      <c r="B79" s="2038" t="s">
        <v>366</v>
      </c>
      <c r="C79" s="2037">
        <v>8.4999065288953783</v>
      </c>
      <c r="D79" s="2037">
        <v>9.09</v>
      </c>
      <c r="E79" s="2037">
        <v>7.8057588495833068</v>
      </c>
      <c r="F79" s="2037">
        <v>12.060672464651923</v>
      </c>
      <c r="G79" s="2036">
        <v>10.005106428718225</v>
      </c>
      <c r="H79" s="838"/>
      <c r="I79" s="838"/>
      <c r="J79" s="838"/>
    </row>
    <row r="80" spans="1:10">
      <c r="A80" s="4351"/>
      <c r="B80" s="2035" t="s">
        <v>365</v>
      </c>
      <c r="C80" s="648">
        <v>8.4975821140395134</v>
      </c>
      <c r="D80" s="2029">
        <v>10.14114322653176</v>
      </c>
      <c r="E80" s="2029">
        <v>8.1564657988665061</v>
      </c>
      <c r="F80" s="2029">
        <v>12.186941726100326</v>
      </c>
      <c r="G80" s="647">
        <v>10.344957282097605</v>
      </c>
      <c r="H80" s="838"/>
    </row>
    <row r="81" spans="1:11">
      <c r="A81" s="4351"/>
      <c r="B81" s="2035" t="s">
        <v>364</v>
      </c>
      <c r="C81" s="648">
        <v>8.4970646521399953</v>
      </c>
      <c r="D81" s="2029">
        <v>10.880964347826087</v>
      </c>
      <c r="E81" s="2029">
        <v>8.3195105687519515</v>
      </c>
      <c r="F81" s="2029">
        <v>12.649630175408365</v>
      </c>
      <c r="G81" s="647">
        <v>10.597351812859308</v>
      </c>
      <c r="H81" s="838"/>
      <c r="K81" s="643" t="s">
        <v>1589</v>
      </c>
    </row>
    <row r="82" spans="1:11">
      <c r="A82" s="4351"/>
      <c r="B82" s="2004" t="s">
        <v>363</v>
      </c>
      <c r="C82" s="648">
        <v>7.9621780291429545</v>
      </c>
      <c r="D82" s="2029">
        <v>10.6659864010098</v>
      </c>
      <c r="E82" s="2029">
        <v>8.4596475239991538</v>
      </c>
      <c r="F82" s="2029">
        <v>12.735165389766548</v>
      </c>
      <c r="G82" s="647">
        <v>10.693651046404524</v>
      </c>
      <c r="H82" s="838"/>
    </row>
    <row r="83" spans="1:11">
      <c r="A83" s="4351"/>
      <c r="B83" s="2004" t="s">
        <v>362</v>
      </c>
      <c r="C83" s="648">
        <v>7.484409518586796</v>
      </c>
      <c r="D83" s="2029">
        <v>10.893919805316362</v>
      </c>
      <c r="E83" s="2029">
        <v>8.5077644149471325</v>
      </c>
      <c r="F83" s="2029">
        <v>12.78585747325813</v>
      </c>
      <c r="G83" s="647">
        <v>10.913824406250901</v>
      </c>
      <c r="H83" s="838"/>
    </row>
    <row r="84" spans="1:11">
      <c r="A84" s="4351"/>
      <c r="B84" s="2004" t="s">
        <v>361</v>
      </c>
      <c r="C84" s="648">
        <v>5.2752339108489279</v>
      </c>
      <c r="D84" s="2029">
        <v>9.7928928571428564</v>
      </c>
      <c r="E84" s="2029">
        <v>8.4057994980988742</v>
      </c>
      <c r="F84" s="2029">
        <v>13.0333481903709</v>
      </c>
      <c r="G84" s="647">
        <v>10.724862279815689</v>
      </c>
      <c r="H84" s="838"/>
    </row>
    <row r="85" spans="1:11">
      <c r="A85" s="4351"/>
      <c r="B85" s="2004" t="s">
        <v>360</v>
      </c>
      <c r="C85" s="648">
        <v>7.18249157995945</v>
      </c>
      <c r="D85" s="2029">
        <v>9.3344439771406211</v>
      </c>
      <c r="E85" s="2029">
        <v>8.3745465808195618</v>
      </c>
      <c r="F85" s="2029">
        <v>13.034284933532549</v>
      </c>
      <c r="G85" s="647">
        <v>10.637530583279201</v>
      </c>
      <c r="H85" s="838"/>
    </row>
    <row r="86" spans="1:11">
      <c r="A86" s="4351"/>
      <c r="B86" s="2004" t="s">
        <v>359</v>
      </c>
      <c r="C86" s="648">
        <v>7.0045953445280329</v>
      </c>
      <c r="D86" s="2029">
        <v>9.740045658238099</v>
      </c>
      <c r="E86" s="2029">
        <v>8.2623320480725457</v>
      </c>
      <c r="F86" s="2029">
        <v>12.839437652453611</v>
      </c>
      <c r="G86" s="647">
        <v>10.479652097888163</v>
      </c>
      <c r="H86" s="838"/>
    </row>
    <row r="87" spans="1:11">
      <c r="A87" s="4351"/>
      <c r="B87" s="2004" t="s">
        <v>358</v>
      </c>
      <c r="C87" s="648">
        <v>7.0060844845420061</v>
      </c>
      <c r="D87" s="2029">
        <v>9.6580855525185481</v>
      </c>
      <c r="E87" s="2029">
        <v>8.0835413762715014</v>
      </c>
      <c r="F87" s="2029">
        <v>12.649870217159112</v>
      </c>
      <c r="G87" s="647">
        <v>10.274045903906298</v>
      </c>
      <c r="H87" s="838"/>
    </row>
    <row r="88" spans="1:11">
      <c r="A88" s="4351"/>
      <c r="B88" s="2004" t="s">
        <v>357</v>
      </c>
      <c r="C88" s="648">
        <v>6.6758262141521287</v>
      </c>
      <c r="D88" s="2029">
        <v>9.0658884482219655</v>
      </c>
      <c r="E88" s="2029">
        <v>7.9935794016801145</v>
      </c>
      <c r="F88" s="2029">
        <v>12.534739692054348</v>
      </c>
      <c r="G88" s="647">
        <v>10.182070387705506</v>
      </c>
      <c r="H88" s="838"/>
    </row>
    <row r="89" spans="1:11">
      <c r="A89" s="4352"/>
      <c r="B89" s="1995" t="s">
        <v>368</v>
      </c>
      <c r="C89" s="2028">
        <v>2.9822601805987938</v>
      </c>
      <c r="D89" s="2028">
        <v>6.3519264674719231</v>
      </c>
      <c r="E89" s="2028">
        <v>7.8602755862174645</v>
      </c>
      <c r="F89" s="2028">
        <v>12.2968211469067</v>
      </c>
      <c r="G89" s="2027">
        <v>10.025933752681521</v>
      </c>
      <c r="H89" s="838"/>
    </row>
    <row r="90" spans="1:11">
      <c r="A90" s="4208" t="s">
        <v>180</v>
      </c>
      <c r="B90" s="255" t="s">
        <v>367</v>
      </c>
      <c r="C90" s="662">
        <v>5.9074263443659092</v>
      </c>
      <c r="D90" s="662">
        <v>5.9223524319868099</v>
      </c>
      <c r="E90" s="2033">
        <v>8.0049743526081194</v>
      </c>
      <c r="F90" s="2034">
        <v>12.243697262021449</v>
      </c>
      <c r="G90" s="2285">
        <v>10.108775285196504</v>
      </c>
    </row>
    <row r="91" spans="1:11">
      <c r="A91" s="4209"/>
      <c r="B91" s="247" t="s">
        <v>366</v>
      </c>
      <c r="C91" s="648">
        <v>5.8636707603162321</v>
      </c>
      <c r="D91" s="648">
        <v>5.9516291178068181</v>
      </c>
      <c r="E91" s="2031">
        <v>8.0629580350105545</v>
      </c>
      <c r="F91" s="2029">
        <v>12.234427425431878</v>
      </c>
      <c r="G91" s="2286">
        <v>10.144591341771251</v>
      </c>
      <c r="I91" s="275"/>
    </row>
    <row r="92" spans="1:11">
      <c r="A92" s="4209"/>
      <c r="B92" s="247" t="s">
        <v>365</v>
      </c>
      <c r="C92" s="648">
        <v>2.2429999999999999</v>
      </c>
      <c r="D92" s="648">
        <v>4.9416000000000002</v>
      </c>
      <c r="E92" s="2031">
        <v>7.899868047397173</v>
      </c>
      <c r="F92" s="2029">
        <v>12.10897667218951</v>
      </c>
      <c r="G92" s="2286">
        <v>9.936143148935539</v>
      </c>
    </row>
    <row r="93" spans="1:11">
      <c r="A93" s="4209"/>
      <c r="B93" s="247" t="s">
        <v>364</v>
      </c>
      <c r="C93" s="2029">
        <v>3.4327477570760698</v>
      </c>
      <c r="D93" s="2029">
        <v>4.3880681005316582</v>
      </c>
      <c r="E93" s="2031">
        <v>7.7648574209079166</v>
      </c>
      <c r="F93" s="2029">
        <v>11.95612012774439</v>
      </c>
      <c r="G93" s="2286">
        <v>9.7409077249972764</v>
      </c>
    </row>
    <row r="94" spans="1:11">
      <c r="A94" s="4209"/>
      <c r="B94" s="2032" t="s">
        <v>363</v>
      </c>
      <c r="C94" s="2029">
        <v>2.0436230095046337</v>
      </c>
      <c r="D94" s="2031">
        <v>3.5320864021331042</v>
      </c>
      <c r="E94" s="2030">
        <v>7.62</v>
      </c>
      <c r="F94" s="2030">
        <v>11.85</v>
      </c>
      <c r="G94" s="2048">
        <v>9.6415728407501007</v>
      </c>
    </row>
    <row r="95" spans="1:11">
      <c r="A95" s="4209"/>
      <c r="B95" s="2032" t="s">
        <v>362</v>
      </c>
      <c r="C95" s="2029">
        <v>2.8260849730143218</v>
      </c>
      <c r="D95" s="2031">
        <v>3.3694999999999999</v>
      </c>
      <c r="E95" s="2030">
        <v>7.32</v>
      </c>
      <c r="F95" s="2030">
        <v>11.38</v>
      </c>
      <c r="G95" s="2048">
        <v>9.3485437859895271</v>
      </c>
    </row>
    <row r="96" spans="1:11">
      <c r="A96" s="4209"/>
      <c r="B96" s="2032" t="s">
        <v>361</v>
      </c>
      <c r="C96" s="2029">
        <v>3.0358239075931239</v>
      </c>
      <c r="D96" s="2031">
        <v>3.3431000000000002</v>
      </c>
      <c r="E96" s="2030">
        <v>7.01</v>
      </c>
      <c r="F96" s="2030">
        <v>11.08</v>
      </c>
      <c r="G96" s="2048">
        <v>9.06</v>
      </c>
    </row>
    <row r="97" spans="1:7">
      <c r="A97" s="4209"/>
      <c r="B97" s="2032" t="s">
        <v>360</v>
      </c>
      <c r="C97" s="2029">
        <v>2.9230262103360558</v>
      </c>
      <c r="D97" s="2031">
        <v>3.0188000000000001</v>
      </c>
      <c r="E97" s="2030">
        <v>6.7421096391547941</v>
      </c>
      <c r="F97" s="2030">
        <v>10.775240061849351</v>
      </c>
      <c r="G97" s="2048">
        <v>8.7663053065741892</v>
      </c>
    </row>
    <row r="98" spans="1:7">
      <c r="A98" s="4209"/>
      <c r="B98" s="2032" t="s">
        <v>359</v>
      </c>
      <c r="C98" s="2029">
        <v>3.0729153872377162</v>
      </c>
      <c r="D98" s="2031">
        <v>2.9972465442242631</v>
      </c>
      <c r="E98" s="2030">
        <v>6.53</v>
      </c>
      <c r="F98" s="2030">
        <v>10.55</v>
      </c>
      <c r="G98" s="2048">
        <v>8.5107613534740452</v>
      </c>
    </row>
    <row r="99" spans="1:7" ht="15.75" customHeight="1">
      <c r="A99" s="4209"/>
      <c r="B99" s="2032" t="s">
        <v>358</v>
      </c>
      <c r="C99" s="2029">
        <v>2.8775104937553637</v>
      </c>
      <c r="D99" s="2031">
        <v>3.0166937882764655</v>
      </c>
      <c r="E99" s="2030">
        <v>6.35</v>
      </c>
      <c r="F99" s="2030">
        <v>10.34</v>
      </c>
      <c r="G99" s="2048">
        <v>8.3381844552224287</v>
      </c>
    </row>
    <row r="100" spans="1:7" ht="16.5" customHeight="1">
      <c r="A100" s="4209"/>
      <c r="B100" s="2004" t="s">
        <v>357</v>
      </c>
      <c r="C100" s="648">
        <v>2.9528615560408218</v>
      </c>
      <c r="D100" s="2029">
        <v>2.9912961008793761</v>
      </c>
      <c r="E100" s="2029">
        <v>6.1726216840492079</v>
      </c>
      <c r="F100" s="2029">
        <v>10.154948961007413</v>
      </c>
      <c r="G100" s="647">
        <v>8.1723718087766741</v>
      </c>
    </row>
    <row r="101" spans="1:7" ht="16.5" customHeight="1" thickBot="1">
      <c r="A101" s="4210"/>
      <c r="B101" s="2280" t="s">
        <v>368</v>
      </c>
      <c r="C101" s="2287">
        <v>2.9888243327781123</v>
      </c>
      <c r="D101" s="2287">
        <v>2.9984952634122766</v>
      </c>
      <c r="E101" s="2287">
        <v>5.7731872039276091</v>
      </c>
      <c r="F101" s="2287">
        <v>9.9340099482150723</v>
      </c>
      <c r="G101" s="2288">
        <v>8.0045287833450143</v>
      </c>
    </row>
    <row r="102" spans="1:7" ht="14.4" thickTop="1">
      <c r="A102" s="275"/>
    </row>
    <row r="103" spans="1:7">
      <c r="A103" s="275"/>
    </row>
    <row r="104" spans="1:7">
      <c r="A104" s="275"/>
    </row>
    <row r="105" spans="1:7">
      <c r="A105" s="275"/>
    </row>
    <row r="106" spans="1:7">
      <c r="A106" s="275"/>
    </row>
    <row r="107" spans="1:7">
      <c r="A107" s="275"/>
    </row>
    <row r="108" spans="1:7" customFormat="1" ht="14.4"/>
  </sheetData>
  <mergeCells count="18">
    <mergeCell ref="A90:A101"/>
    <mergeCell ref="A78:A89"/>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5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6" activePane="bottomRight" state="frozen"/>
      <selection activeCell="B2" sqref="B2:J2"/>
      <selection pane="topRight" activeCell="B2" sqref="B2:J2"/>
      <selection pane="bottomLeft" activeCell="B2" sqref="B2:J2"/>
      <selection pane="bottomRight" activeCell="H56" sqref="H56"/>
    </sheetView>
  </sheetViews>
  <sheetFormatPr defaultColWidth="9.109375" defaultRowHeight="14.4"/>
  <cols>
    <col min="1" max="2" width="10.109375" style="2049" customWidth="1"/>
    <col min="3" max="3" width="11.44140625" style="2049" bestFit="1" customWidth="1"/>
    <col min="4" max="4" width="12.88671875" style="2049" bestFit="1" customWidth="1"/>
    <col min="5" max="5" width="12.6640625" style="2049" customWidth="1"/>
    <col min="6" max="6" width="14.5546875" style="2049" customWidth="1"/>
    <col min="7" max="7" width="12.88671875" style="2049" bestFit="1" customWidth="1"/>
    <col min="8" max="12" width="8.33203125" style="2049" customWidth="1"/>
    <col min="13" max="13" width="9.109375" style="15"/>
    <col min="14" max="14" width="12.109375" style="15" bestFit="1" customWidth="1"/>
    <col min="15" max="15" width="9.5546875" style="15" bestFit="1" customWidth="1"/>
    <col min="16" max="16" width="13.33203125" style="15" bestFit="1" customWidth="1"/>
    <col min="17" max="19" width="9.5546875" style="15" bestFit="1" customWidth="1"/>
    <col min="20" max="21" width="9.109375" style="15"/>
    <col min="22" max="22" width="11.5546875" style="15" bestFit="1" customWidth="1"/>
    <col min="23" max="23" width="13.44140625" style="15" bestFit="1" customWidth="1"/>
    <col min="24" max="16384" width="9.109375" style="15"/>
  </cols>
  <sheetData>
    <row r="1" spans="1:12">
      <c r="A1" s="4358" t="s">
        <v>1644</v>
      </c>
      <c r="B1" s="4358"/>
      <c r="C1" s="4358"/>
      <c r="D1" s="4358"/>
      <c r="E1" s="4358"/>
      <c r="F1" s="4358"/>
      <c r="G1" s="4358"/>
      <c r="H1" s="4358"/>
      <c r="I1" s="4358"/>
      <c r="J1" s="4358"/>
      <c r="K1" s="4358"/>
      <c r="L1" s="4358"/>
    </row>
    <row r="2" spans="1:12" ht="15.6">
      <c r="A2" s="4359" t="s">
        <v>1627</v>
      </c>
      <c r="B2" s="4359"/>
      <c r="C2" s="4359"/>
      <c r="D2" s="4359"/>
      <c r="E2" s="4359"/>
      <c r="F2" s="4359"/>
      <c r="G2" s="4359"/>
      <c r="H2" s="4359"/>
      <c r="I2" s="4359"/>
      <c r="J2" s="4359"/>
      <c r="K2" s="4359"/>
      <c r="L2" s="4359"/>
    </row>
    <row r="3" spans="1:12" ht="15" thickBot="1">
      <c r="A3" s="4360" t="s">
        <v>371</v>
      </c>
      <c r="B3" s="4360"/>
      <c r="C3" s="4360"/>
      <c r="D3" s="4360"/>
      <c r="E3" s="4360"/>
      <c r="F3" s="4360"/>
      <c r="G3" s="4360"/>
      <c r="H3" s="4360"/>
      <c r="I3" s="4360"/>
      <c r="J3" s="4360"/>
      <c r="K3" s="4360"/>
      <c r="L3" s="4360"/>
    </row>
    <row r="4" spans="1:12" ht="15" customHeight="1" thickTop="1">
      <c r="A4" s="4361" t="s">
        <v>336</v>
      </c>
      <c r="B4" s="4363" t="s">
        <v>1626</v>
      </c>
      <c r="C4" s="4353" t="s">
        <v>1624</v>
      </c>
      <c r="D4" s="4353" t="s">
        <v>1623</v>
      </c>
      <c r="E4" s="4363" t="s">
        <v>1622</v>
      </c>
      <c r="F4" s="4363" t="s">
        <v>197</v>
      </c>
      <c r="G4" s="4353" t="s">
        <v>1621</v>
      </c>
      <c r="H4" s="4355" t="s">
        <v>1625</v>
      </c>
      <c r="I4" s="4356"/>
      <c r="J4" s="4356"/>
      <c r="K4" s="4356"/>
      <c r="L4" s="4357"/>
    </row>
    <row r="5" spans="1:12" ht="39.6">
      <c r="A5" s="4362"/>
      <c r="B5" s="4354"/>
      <c r="C5" s="4354"/>
      <c r="D5" s="4354"/>
      <c r="E5" s="4354"/>
      <c r="F5" s="4354"/>
      <c r="G5" s="4354"/>
      <c r="H5" s="2069" t="s">
        <v>1624</v>
      </c>
      <c r="I5" s="2069" t="s">
        <v>1623</v>
      </c>
      <c r="J5" s="2068" t="s">
        <v>1622</v>
      </c>
      <c r="K5" s="2068" t="s">
        <v>197</v>
      </c>
      <c r="L5" s="2067" t="s">
        <v>1621</v>
      </c>
    </row>
    <row r="6" spans="1:12">
      <c r="A6" s="2063" t="s">
        <v>323</v>
      </c>
      <c r="B6" s="2060" t="s">
        <v>322</v>
      </c>
      <c r="C6" s="2059">
        <v>1337.7</v>
      </c>
      <c r="D6" s="2059">
        <v>2064.4</v>
      </c>
      <c r="E6" s="2059">
        <v>1637.8000000000002</v>
      </c>
      <c r="F6" s="2059">
        <v>783.4</v>
      </c>
      <c r="G6" s="2059">
        <v>1166.1999999999998</v>
      </c>
      <c r="H6" s="2058">
        <v>4.4180782140348436</v>
      </c>
      <c r="I6" s="2058">
        <v>8.0272108843537726</v>
      </c>
      <c r="J6" s="2058">
        <v>68.810554524840256</v>
      </c>
      <c r="K6" s="2058">
        <v>11.643152344306673</v>
      </c>
      <c r="L6" s="2062">
        <v>24.474330238018982</v>
      </c>
    </row>
    <row r="7" spans="1:12">
      <c r="A7" s="2063" t="s">
        <v>321</v>
      </c>
      <c r="B7" s="2060" t="s">
        <v>320</v>
      </c>
      <c r="C7" s="2059">
        <v>1452.5000000000002</v>
      </c>
      <c r="D7" s="2059">
        <v>2524</v>
      </c>
      <c r="E7" s="2059">
        <v>1763.3</v>
      </c>
      <c r="F7" s="2059">
        <v>716.2</v>
      </c>
      <c r="G7" s="2059">
        <v>1600.6</v>
      </c>
      <c r="H7" s="2058">
        <v>8.5818942961800229</v>
      </c>
      <c r="I7" s="2058">
        <v>22.263127300910671</v>
      </c>
      <c r="J7" s="2058">
        <v>7.6627182806203304</v>
      </c>
      <c r="K7" s="2058">
        <v>-8.5779933622670317</v>
      </c>
      <c r="L7" s="2062">
        <v>37.249185388441106</v>
      </c>
    </row>
    <row r="8" spans="1:12">
      <c r="A8" s="2063" t="s">
        <v>319</v>
      </c>
      <c r="B8" s="2060" t="s">
        <v>318</v>
      </c>
      <c r="C8" s="2059">
        <v>1852.8999999999999</v>
      </c>
      <c r="D8" s="2059">
        <v>3223</v>
      </c>
      <c r="E8" s="2059">
        <v>2125</v>
      </c>
      <c r="F8" s="2059">
        <v>864.2</v>
      </c>
      <c r="G8" s="2059">
        <v>2132.9</v>
      </c>
      <c r="H8" s="2058">
        <v>27.566265060240937</v>
      </c>
      <c r="I8" s="2058">
        <v>27.694136291600636</v>
      </c>
      <c r="J8" s="2058">
        <v>20.512675097827941</v>
      </c>
      <c r="K8" s="2058">
        <v>20.664618821558221</v>
      </c>
      <c r="L8" s="2062">
        <v>33.256278895414233</v>
      </c>
    </row>
    <row r="9" spans="1:12">
      <c r="A9" s="2063" t="s">
        <v>317</v>
      </c>
      <c r="B9" s="2060" t="s">
        <v>316</v>
      </c>
      <c r="C9" s="2059">
        <v>2060.6000000000004</v>
      </c>
      <c r="D9" s="2059">
        <v>3772.1000000000004</v>
      </c>
      <c r="E9" s="2059">
        <v>2905.2999999999997</v>
      </c>
      <c r="F9" s="2059">
        <v>1071.0999999999999</v>
      </c>
      <c r="G9" s="2059">
        <v>2517.8000000000002</v>
      </c>
      <c r="H9" s="2058">
        <v>11.209455448216337</v>
      </c>
      <c r="I9" s="2058">
        <v>17.036922122246363</v>
      </c>
      <c r="J9" s="2058">
        <v>36.719999999999985</v>
      </c>
      <c r="K9" s="2058">
        <v>23.941217310807666</v>
      </c>
      <c r="L9" s="2062">
        <v>18.045853063903607</v>
      </c>
    </row>
    <row r="10" spans="1:12">
      <c r="A10" s="2063" t="s">
        <v>315</v>
      </c>
      <c r="B10" s="2060" t="s">
        <v>314</v>
      </c>
      <c r="C10" s="2059">
        <v>2504.900000000001</v>
      </c>
      <c r="D10" s="2059">
        <v>4511.4000000000015</v>
      </c>
      <c r="E10" s="2059">
        <v>3540.7999999999997</v>
      </c>
      <c r="F10" s="2059">
        <v>1331.6</v>
      </c>
      <c r="G10" s="2059">
        <v>2902.2</v>
      </c>
      <c r="H10" s="2058">
        <v>21.561681063767864</v>
      </c>
      <c r="I10" s="2058">
        <v>19.599162270353414</v>
      </c>
      <c r="J10" s="2058">
        <v>21.873816817540359</v>
      </c>
      <c r="K10" s="2058">
        <v>24.32079170945757</v>
      </c>
      <c r="L10" s="2062">
        <v>15.267296846453238</v>
      </c>
    </row>
    <row r="11" spans="1:12">
      <c r="A11" s="2063" t="s">
        <v>313</v>
      </c>
      <c r="B11" s="2060" t="s">
        <v>312</v>
      </c>
      <c r="C11" s="2059">
        <v>2830.3999999999996</v>
      </c>
      <c r="D11" s="2059">
        <v>5285.2999999999993</v>
      </c>
      <c r="E11" s="2059">
        <v>4305.8</v>
      </c>
      <c r="F11" s="2059">
        <v>1916.5</v>
      </c>
      <c r="G11" s="2059">
        <v>3329.7</v>
      </c>
      <c r="H11" s="2058">
        <v>12.994530719789154</v>
      </c>
      <c r="I11" s="2058">
        <v>17.15432016668878</v>
      </c>
      <c r="J11" s="2058">
        <v>21.605286940804351</v>
      </c>
      <c r="K11" s="2058">
        <v>43.924601982577357</v>
      </c>
      <c r="L11" s="2062">
        <v>14.730204672317553</v>
      </c>
    </row>
    <row r="12" spans="1:12">
      <c r="A12" s="2063" t="s">
        <v>311</v>
      </c>
      <c r="B12" s="2060" t="s">
        <v>310</v>
      </c>
      <c r="C12" s="2059">
        <v>3207.8</v>
      </c>
      <c r="D12" s="2059">
        <v>6307.7000000000007</v>
      </c>
      <c r="E12" s="2059">
        <v>5161.3999999999996</v>
      </c>
      <c r="F12" s="2059">
        <v>2498.1</v>
      </c>
      <c r="G12" s="2059">
        <v>4143.2000000000007</v>
      </c>
      <c r="H12" s="2058">
        <v>13.333804409270794</v>
      </c>
      <c r="I12" s="2058">
        <v>19.344218871208856</v>
      </c>
      <c r="J12" s="2058">
        <v>19.870871847275755</v>
      </c>
      <c r="K12" s="2058">
        <v>30.346986694495172</v>
      </c>
      <c r="L12" s="2062">
        <v>24.4316304772202</v>
      </c>
    </row>
    <row r="13" spans="1:12">
      <c r="A13" s="2063" t="s">
        <v>309</v>
      </c>
      <c r="B13" s="2060" t="s">
        <v>308</v>
      </c>
      <c r="C13" s="2059">
        <v>3611.5</v>
      </c>
      <c r="D13" s="2059">
        <v>7458</v>
      </c>
      <c r="E13" s="2059">
        <v>6043.1</v>
      </c>
      <c r="F13" s="2059">
        <v>2638.2</v>
      </c>
      <c r="G13" s="2059">
        <v>4907</v>
      </c>
      <c r="H13" s="2058">
        <v>12.584949186358246</v>
      </c>
      <c r="I13" s="2058">
        <v>18.236441175071725</v>
      </c>
      <c r="J13" s="2058">
        <v>17.08257449529199</v>
      </c>
      <c r="K13" s="2058">
        <v>5.6082622793322896</v>
      </c>
      <c r="L13" s="2062">
        <v>18.435026066808245</v>
      </c>
    </row>
    <row r="14" spans="1:12">
      <c r="A14" s="2063" t="s">
        <v>307</v>
      </c>
      <c r="B14" s="2060" t="s">
        <v>306</v>
      </c>
      <c r="C14" s="2059">
        <v>4348.9000000000015</v>
      </c>
      <c r="D14" s="2059">
        <v>9222.4000000000015</v>
      </c>
      <c r="E14" s="2059">
        <v>8490.9</v>
      </c>
      <c r="F14" s="2059">
        <v>2699.1</v>
      </c>
      <c r="G14" s="2059">
        <v>6286.5</v>
      </c>
      <c r="H14" s="2058">
        <v>20.418108819050296</v>
      </c>
      <c r="I14" s="2058">
        <v>23.657817109144563</v>
      </c>
      <c r="J14" s="2058">
        <v>40.505700716519655</v>
      </c>
      <c r="K14" s="2058">
        <v>2.3083920855128532</v>
      </c>
      <c r="L14" s="2062">
        <v>28.112899938862849</v>
      </c>
    </row>
    <row r="15" spans="1:12">
      <c r="A15" s="2063" t="s">
        <v>305</v>
      </c>
      <c r="B15" s="2060" t="s">
        <v>304</v>
      </c>
      <c r="C15" s="2059">
        <v>4931.5</v>
      </c>
      <c r="D15" s="2059">
        <v>10455.200000000001</v>
      </c>
      <c r="E15" s="2059">
        <v>9824.5</v>
      </c>
      <c r="F15" s="2059">
        <v>3174</v>
      </c>
      <c r="G15" s="2059">
        <v>7067</v>
      </c>
      <c r="H15" s="2058">
        <v>13.396491066706487</v>
      </c>
      <c r="I15" s="2058">
        <v>13.367453157529482</v>
      </c>
      <c r="J15" s="2058">
        <v>15.70622666619558</v>
      </c>
      <c r="K15" s="2058">
        <v>17.5947538068245</v>
      </c>
      <c r="L15" s="2062">
        <v>12.415493517855722</v>
      </c>
    </row>
    <row r="16" spans="1:12">
      <c r="A16" s="2063" t="s">
        <v>303</v>
      </c>
      <c r="B16" s="2060" t="s">
        <v>302</v>
      </c>
      <c r="C16" s="2059">
        <v>5480.0000000000018</v>
      </c>
      <c r="D16" s="2059">
        <v>12296.600000000002</v>
      </c>
      <c r="E16" s="2059">
        <v>12550.900000000001</v>
      </c>
      <c r="F16" s="2059">
        <v>4036.6</v>
      </c>
      <c r="G16" s="2059">
        <v>8536.1</v>
      </c>
      <c r="H16" s="2058">
        <v>11.122376558856368</v>
      </c>
      <c r="I16" s="2058">
        <v>17.612288621929771</v>
      </c>
      <c r="J16" s="2058">
        <v>27.751030586798326</v>
      </c>
      <c r="K16" s="2058">
        <v>27.177063642091991</v>
      </c>
      <c r="L16" s="2062">
        <v>20.788170369322206</v>
      </c>
    </row>
    <row r="17" spans="1:12">
      <c r="A17" s="2063" t="s">
        <v>301</v>
      </c>
      <c r="B17" s="2060" t="s">
        <v>300</v>
      </c>
      <c r="C17" s="2059">
        <v>7029.3000000000011</v>
      </c>
      <c r="D17" s="2059">
        <v>15159</v>
      </c>
      <c r="E17" s="2059">
        <v>15322.9</v>
      </c>
      <c r="F17" s="2059">
        <v>5167.8999999999996</v>
      </c>
      <c r="G17" s="2059">
        <v>10275.700000000001</v>
      </c>
      <c r="H17" s="2058">
        <v>28.271897810218956</v>
      </c>
      <c r="I17" s="2058">
        <v>23.277979278825018</v>
      </c>
      <c r="J17" s="2058">
        <v>22.086065541116557</v>
      </c>
      <c r="K17" s="2058">
        <v>28.026061536937018</v>
      </c>
      <c r="L17" s="2062">
        <v>20.379330139056481</v>
      </c>
    </row>
    <row r="18" spans="1:12">
      <c r="A18" s="2063" t="s">
        <v>299</v>
      </c>
      <c r="B18" s="2060" t="s">
        <v>298</v>
      </c>
      <c r="C18" s="2059">
        <v>8120.2</v>
      </c>
      <c r="D18" s="2059">
        <v>17498.2</v>
      </c>
      <c r="E18" s="2059">
        <v>17803.099999999999</v>
      </c>
      <c r="F18" s="2059">
        <v>6132.5</v>
      </c>
      <c r="G18" s="2059">
        <v>11812.4</v>
      </c>
      <c r="H18" s="2058">
        <v>15.519326248701843</v>
      </c>
      <c r="I18" s="2058">
        <v>15.431097038063202</v>
      </c>
      <c r="J18" s="2058">
        <v>16.186231065920936</v>
      </c>
      <c r="K18" s="2058">
        <v>18.665221850268011</v>
      </c>
      <c r="L18" s="2062">
        <v>14.95469894994987</v>
      </c>
    </row>
    <row r="19" spans="1:12">
      <c r="A19" s="2063" t="s">
        <v>297</v>
      </c>
      <c r="B19" s="2060" t="s">
        <v>296</v>
      </c>
      <c r="C19" s="2059">
        <v>9596.6000000000022</v>
      </c>
      <c r="D19" s="2059">
        <v>21422.600000000002</v>
      </c>
      <c r="E19" s="2059">
        <v>20469.300000000003</v>
      </c>
      <c r="F19" s="2059">
        <v>7947.1</v>
      </c>
      <c r="G19" s="2059">
        <v>14951.9</v>
      </c>
      <c r="H19" s="2058">
        <v>18.181818181818208</v>
      </c>
      <c r="I19" s="2058">
        <v>22.427449680538576</v>
      </c>
      <c r="J19" s="2058">
        <v>14.976043498042502</v>
      </c>
      <c r="K19" s="2058">
        <v>29.589889930697112</v>
      </c>
      <c r="L19" s="2062">
        <v>26.578002776743087</v>
      </c>
    </row>
    <row r="20" spans="1:12">
      <c r="A20" s="2063" t="s">
        <v>295</v>
      </c>
      <c r="B20" s="2060" t="s">
        <v>294</v>
      </c>
      <c r="C20" s="2059">
        <v>11775.400000000001</v>
      </c>
      <c r="D20" s="2059">
        <v>26605.100000000002</v>
      </c>
      <c r="E20" s="2059">
        <v>26584.3</v>
      </c>
      <c r="F20" s="2059">
        <v>10357</v>
      </c>
      <c r="G20" s="2059">
        <v>18954.599999999999</v>
      </c>
      <c r="H20" s="2058">
        <v>22.703874288810606</v>
      </c>
      <c r="I20" s="2058">
        <v>24.191741431945697</v>
      </c>
      <c r="J20" s="2058">
        <v>29.874006438910932</v>
      </c>
      <c r="K20" s="2058">
        <v>30.324269230285257</v>
      </c>
      <c r="L20" s="2062">
        <v>26.770510771206329</v>
      </c>
    </row>
    <row r="21" spans="1:12">
      <c r="A21" s="2063" t="s">
        <v>293</v>
      </c>
      <c r="B21" s="2060" t="s">
        <v>292</v>
      </c>
      <c r="C21" s="2059">
        <v>14222.999999999998</v>
      </c>
      <c r="D21" s="2059">
        <v>31552.400000000001</v>
      </c>
      <c r="E21" s="2059">
        <v>29661.599999999999</v>
      </c>
      <c r="F21" s="2059">
        <v>11687.6</v>
      </c>
      <c r="G21" s="2059">
        <v>21885</v>
      </c>
      <c r="H21" s="2058">
        <v>20.785705793433738</v>
      </c>
      <c r="I21" s="2058">
        <v>18.595306914839632</v>
      </c>
      <c r="J21" s="2058">
        <v>11.575629224767999</v>
      </c>
      <c r="K21" s="2058">
        <v>12.847349618615434</v>
      </c>
      <c r="L21" s="2062">
        <v>15.460099395397432</v>
      </c>
    </row>
    <row r="22" spans="1:12">
      <c r="A22" s="2063" t="s">
        <v>291</v>
      </c>
      <c r="B22" s="2060" t="s">
        <v>290</v>
      </c>
      <c r="C22" s="2059">
        <v>16283.600000000004</v>
      </c>
      <c r="D22" s="2059">
        <v>37712.500000000007</v>
      </c>
      <c r="E22" s="2059">
        <v>34491.399999999994</v>
      </c>
      <c r="F22" s="2059">
        <v>14108.7</v>
      </c>
      <c r="G22" s="2059">
        <v>26687.5</v>
      </c>
      <c r="H22" s="2058">
        <v>14.487801448358336</v>
      </c>
      <c r="I22" s="2058">
        <v>19.523396001572006</v>
      </c>
      <c r="J22" s="2058">
        <v>16.283005636917753</v>
      </c>
      <c r="K22" s="2058">
        <v>20.715116876005339</v>
      </c>
      <c r="L22" s="2062">
        <v>21.944254055289012</v>
      </c>
    </row>
    <row r="23" spans="1:12">
      <c r="A23" s="2063" t="s">
        <v>289</v>
      </c>
      <c r="B23" s="2060" t="s">
        <v>288</v>
      </c>
      <c r="C23" s="2059">
        <v>19457.699999999997</v>
      </c>
      <c r="D23" s="2059">
        <v>45670.5</v>
      </c>
      <c r="E23" s="2059">
        <v>41609.1</v>
      </c>
      <c r="F23" s="2059">
        <v>17780.2</v>
      </c>
      <c r="G23" s="2059">
        <v>33328.5</v>
      </c>
      <c r="H23" s="2058">
        <v>19.492618339924785</v>
      </c>
      <c r="I23" s="2058">
        <v>21.101756711965507</v>
      </c>
      <c r="J23" s="2058">
        <v>20.636158578660204</v>
      </c>
      <c r="K23" s="2058">
        <v>26.022950378135473</v>
      </c>
      <c r="L23" s="2062">
        <v>24.884309133489459</v>
      </c>
    </row>
    <row r="24" spans="1:12">
      <c r="A24" s="2063" t="s">
        <v>287</v>
      </c>
      <c r="B24" s="2060" t="s">
        <v>286</v>
      </c>
      <c r="C24" s="2059">
        <v>23832.999999999993</v>
      </c>
      <c r="D24" s="2059">
        <v>58322.499999999993</v>
      </c>
      <c r="E24" s="2059">
        <v>49404.9</v>
      </c>
      <c r="F24" s="2059">
        <v>21208.9</v>
      </c>
      <c r="G24" s="2059">
        <v>43543.100000000006</v>
      </c>
      <c r="H24" s="2058">
        <v>22.486213684042802</v>
      </c>
      <c r="I24" s="2058">
        <v>27.702784072869779</v>
      </c>
      <c r="J24" s="2058">
        <v>18.735805388725073</v>
      </c>
      <c r="K24" s="2058">
        <v>19.283810080876485</v>
      </c>
      <c r="L24" s="2062">
        <v>30.64824399537935</v>
      </c>
    </row>
    <row r="25" spans="1:12">
      <c r="A25" s="2063" t="s">
        <v>285</v>
      </c>
      <c r="B25" s="2060" t="s">
        <v>284</v>
      </c>
      <c r="C25" s="2059">
        <v>28510.400000000016</v>
      </c>
      <c r="D25" s="2059">
        <v>69777.100000000006</v>
      </c>
      <c r="E25" s="2059">
        <v>57828.100000000006</v>
      </c>
      <c r="F25" s="2059">
        <v>29606.9</v>
      </c>
      <c r="G25" s="2059">
        <v>52168.5</v>
      </c>
      <c r="H25" s="2058">
        <v>19.625729031175364</v>
      </c>
      <c r="I25" s="2058">
        <v>19.640104590852612</v>
      </c>
      <c r="J25" s="2058">
        <v>17.049321018765355</v>
      </c>
      <c r="K25" s="2058">
        <v>39.596584452753326</v>
      </c>
      <c r="L25" s="2062">
        <v>19.808879018719367</v>
      </c>
    </row>
    <row r="26" spans="1:12">
      <c r="A26" s="2063" t="s">
        <v>283</v>
      </c>
      <c r="B26" s="2060" t="s">
        <v>282</v>
      </c>
      <c r="C26" s="2059">
        <v>32985.39999999998</v>
      </c>
      <c r="D26" s="2059">
        <v>80984.699999999983</v>
      </c>
      <c r="E26" s="2059">
        <v>72184.7</v>
      </c>
      <c r="F26" s="2059">
        <v>41943.1</v>
      </c>
      <c r="G26" s="2059">
        <v>61045.499999999993</v>
      </c>
      <c r="H26" s="2058">
        <v>15.696026713058957</v>
      </c>
      <c r="I26" s="2058">
        <v>16.062003150030563</v>
      </c>
      <c r="J26" s="2058">
        <v>24.826338752267478</v>
      </c>
      <c r="K26" s="2058">
        <v>41.666638520074699</v>
      </c>
      <c r="L26" s="2062">
        <v>17.016015411598939</v>
      </c>
    </row>
    <row r="27" spans="1:12">
      <c r="A27" s="2063" t="s">
        <v>281</v>
      </c>
      <c r="B27" s="2060" t="s">
        <v>280</v>
      </c>
      <c r="C27" s="2059">
        <v>36498.000000000007</v>
      </c>
      <c r="D27" s="2059">
        <v>92652.200000000012</v>
      </c>
      <c r="E27" s="2059">
        <v>89265.7</v>
      </c>
      <c r="F27" s="2059">
        <v>55524.7</v>
      </c>
      <c r="G27" s="2059">
        <v>71211.399999999994</v>
      </c>
      <c r="H27" s="2058">
        <v>10.648953779551043</v>
      </c>
      <c r="I27" s="2058">
        <v>14.407042317869958</v>
      </c>
      <c r="J27" s="2058">
        <v>23.662909176044231</v>
      </c>
      <c r="K27" s="2058">
        <v>32.381011417849422</v>
      </c>
      <c r="L27" s="2062">
        <v>16.652988344759244</v>
      </c>
    </row>
    <row r="28" spans="1:12">
      <c r="A28" s="2063" t="s">
        <v>279</v>
      </c>
      <c r="B28" s="2060" t="s">
        <v>278</v>
      </c>
      <c r="C28" s="2059">
        <v>38460.299999999988</v>
      </c>
      <c r="D28" s="2059">
        <v>103720.59999999999</v>
      </c>
      <c r="E28" s="2059">
        <v>100916.7</v>
      </c>
      <c r="F28" s="2059">
        <v>64658.7</v>
      </c>
      <c r="G28" s="2059">
        <v>81544.7</v>
      </c>
      <c r="H28" s="2058">
        <v>5.3764589840538681</v>
      </c>
      <c r="I28" s="2058">
        <v>11.946181526180682</v>
      </c>
      <c r="J28" s="2058">
        <v>13.052045746574553</v>
      </c>
      <c r="K28" s="2058">
        <v>16.450336516901487</v>
      </c>
      <c r="L28" s="2062">
        <v>14.510738449180897</v>
      </c>
    </row>
    <row r="29" spans="1:12">
      <c r="A29" s="2063" t="s">
        <v>277</v>
      </c>
      <c r="B29" s="2060" t="s">
        <v>276</v>
      </c>
      <c r="C29" s="2059">
        <v>45163.799999999988</v>
      </c>
      <c r="D29" s="2059">
        <v>126462.59999999999</v>
      </c>
      <c r="E29" s="2059">
        <v>115812.1</v>
      </c>
      <c r="F29" s="2059">
        <v>76830.100000000006</v>
      </c>
      <c r="G29" s="2059">
        <v>102405.2</v>
      </c>
      <c r="H29" s="2058">
        <v>17.429661235091775</v>
      </c>
      <c r="I29" s="2058">
        <v>21.926213307674658</v>
      </c>
      <c r="J29" s="2058">
        <v>14.760094216319015</v>
      </c>
      <c r="K29" s="2058">
        <v>18.824071625318801</v>
      </c>
      <c r="L29" s="2062">
        <v>25.581674836010187</v>
      </c>
    </row>
    <row r="30" spans="1:12">
      <c r="A30" s="2063" t="s">
        <v>275</v>
      </c>
      <c r="B30" s="2060" t="s">
        <v>274</v>
      </c>
      <c r="C30" s="2059">
        <v>51062.499999999993</v>
      </c>
      <c r="D30" s="2059">
        <v>152800.19999999998</v>
      </c>
      <c r="E30" s="2059">
        <v>134832.70000000001</v>
      </c>
      <c r="F30" s="2059">
        <v>90800.5</v>
      </c>
      <c r="G30" s="2059">
        <v>126889.60000000001</v>
      </c>
      <c r="H30" s="2058">
        <v>13.060681342136856</v>
      </c>
      <c r="I30" s="2058">
        <v>20.826394522965678</v>
      </c>
      <c r="J30" s="2058">
        <v>16.423672483272476</v>
      </c>
      <c r="K30" s="2058">
        <v>18.183498394509435</v>
      </c>
      <c r="L30" s="2062">
        <v>23.909332729197356</v>
      </c>
    </row>
    <row r="31" spans="1:12">
      <c r="A31" s="2066" t="s">
        <v>273</v>
      </c>
      <c r="B31" s="2060" t="s">
        <v>272</v>
      </c>
      <c r="C31" s="2059">
        <v>60979.7</v>
      </c>
      <c r="D31" s="2059">
        <v>186120.8</v>
      </c>
      <c r="E31" s="2059">
        <v>158001.1</v>
      </c>
      <c r="F31" s="2059">
        <v>109447.6</v>
      </c>
      <c r="G31" s="2059">
        <v>154610.30000000002</v>
      </c>
      <c r="H31" s="2058">
        <v>19.421689106487158</v>
      </c>
      <c r="I31" s="2058">
        <v>21.806646849938684</v>
      </c>
      <c r="J31" s="2058">
        <v>17.183072058929319</v>
      </c>
      <c r="K31" s="2058">
        <v>20.536340658917084</v>
      </c>
      <c r="L31" s="2062">
        <v>21.846313645877999</v>
      </c>
    </row>
    <row r="32" spans="1:12">
      <c r="A32" s="2063" t="s">
        <v>271</v>
      </c>
      <c r="B32" s="2060" t="s">
        <v>270</v>
      </c>
      <c r="C32" s="2059">
        <v>70576.999999999985</v>
      </c>
      <c r="D32" s="2059">
        <v>214454.2</v>
      </c>
      <c r="E32" s="2059">
        <v>187871.4</v>
      </c>
      <c r="F32" s="2059">
        <v>126757.9</v>
      </c>
      <c r="G32" s="2059">
        <v>181203.4</v>
      </c>
      <c r="H32" s="2058">
        <v>15.738516260329238</v>
      </c>
      <c r="I32" s="2058">
        <v>15.223123906624098</v>
      </c>
      <c r="J32" s="2058">
        <v>18.905121546622137</v>
      </c>
      <c r="K32" s="2058">
        <v>15.816061750097751</v>
      </c>
      <c r="L32" s="2062">
        <v>17.200083047507167</v>
      </c>
    </row>
    <row r="33" spans="1:19">
      <c r="A33" s="2063" t="s">
        <v>269</v>
      </c>
      <c r="B33" s="2060" t="s">
        <v>268</v>
      </c>
      <c r="C33" s="2059">
        <v>77156.199999999968</v>
      </c>
      <c r="D33" s="2059">
        <v>223988.3</v>
      </c>
      <c r="E33" s="2059">
        <v>207323</v>
      </c>
      <c r="F33" s="2059">
        <v>133315.29999999999</v>
      </c>
      <c r="G33" s="2059">
        <v>183728.09999999998</v>
      </c>
      <c r="H33" s="2058">
        <v>9.3220170877197717</v>
      </c>
      <c r="I33" s="2058">
        <v>4.4457511207521128</v>
      </c>
      <c r="J33" s="2058">
        <v>10.353678101084043</v>
      </c>
      <c r="K33" s="2058">
        <v>5.1731686940222223</v>
      </c>
      <c r="L33" s="2062">
        <v>1.3932961522796938</v>
      </c>
    </row>
    <row r="34" spans="1:19">
      <c r="A34" s="2063" t="s">
        <v>267</v>
      </c>
      <c r="B34" s="2060" t="s">
        <v>266</v>
      </c>
      <c r="C34" s="2059">
        <v>83754.099999999977</v>
      </c>
      <c r="D34" s="2059">
        <v>245911.19999999998</v>
      </c>
      <c r="E34" s="2059">
        <v>228443.8</v>
      </c>
      <c r="F34" s="2059">
        <v>150956.9</v>
      </c>
      <c r="G34" s="2059">
        <v>202733.74000000002</v>
      </c>
      <c r="H34" s="2058">
        <v>8.5513542657621961</v>
      </c>
      <c r="I34" s="2058">
        <v>9.7875201517222088</v>
      </c>
      <c r="J34" s="2058">
        <v>10.187388760533075</v>
      </c>
      <c r="K34" s="2058">
        <v>13.2329897618653</v>
      </c>
      <c r="L34" s="2062">
        <v>10.344438330337082</v>
      </c>
    </row>
    <row r="35" spans="1:19">
      <c r="A35" s="2063" t="s">
        <v>265</v>
      </c>
      <c r="B35" s="2060" t="s">
        <v>264</v>
      </c>
      <c r="C35" s="2059">
        <v>93969.699999999953</v>
      </c>
      <c r="D35" s="2059">
        <v>277306.09999999998</v>
      </c>
      <c r="E35" s="2059">
        <v>251089</v>
      </c>
      <c r="F35" s="2059">
        <v>172516.5</v>
      </c>
      <c r="G35" s="2059">
        <v>232576.26999999996</v>
      </c>
      <c r="H35" s="2058">
        <v>12.197134229846634</v>
      </c>
      <c r="I35" s="2058">
        <v>12.766762961589384</v>
      </c>
      <c r="J35" s="2058">
        <v>9.9128100653202296</v>
      </c>
      <c r="K35" s="2058">
        <v>14.281957300395018</v>
      </c>
      <c r="L35" s="2062">
        <v>14.720060903527918</v>
      </c>
    </row>
    <row r="36" spans="1:19">
      <c r="A36" s="2063" t="s">
        <v>263</v>
      </c>
      <c r="B36" s="2060" t="s">
        <v>262</v>
      </c>
      <c r="C36" s="2059">
        <v>100205.79999999996</v>
      </c>
      <c r="D36" s="2059">
        <v>300440</v>
      </c>
      <c r="E36" s="2059">
        <v>285157.5</v>
      </c>
      <c r="F36" s="2059">
        <v>197016.9</v>
      </c>
      <c r="G36" s="2059">
        <v>250464.905</v>
      </c>
      <c r="H36" s="2058">
        <v>6.6362880800939124</v>
      </c>
      <c r="I36" s="2058">
        <v>8.3423696774070333</v>
      </c>
      <c r="J36" s="2058">
        <v>13.568296500444067</v>
      </c>
      <c r="K36" s="2058">
        <v>14.201772004416965</v>
      </c>
      <c r="L36" s="2062">
        <v>7.6915134119229105</v>
      </c>
    </row>
    <row r="37" spans="1:19">
      <c r="A37" s="2063" t="s">
        <v>261</v>
      </c>
      <c r="B37" s="2060" t="s">
        <v>260</v>
      </c>
      <c r="C37" s="2059">
        <v>113060.80000000005</v>
      </c>
      <c r="D37" s="2059">
        <v>346824.10000000003</v>
      </c>
      <c r="E37" s="2059">
        <v>327634.39999999997</v>
      </c>
      <c r="F37" s="2059">
        <v>243570.4</v>
      </c>
      <c r="G37" s="2059">
        <v>289975.95799999998</v>
      </c>
      <c r="H37" s="2058">
        <v>12.828598743785383</v>
      </c>
      <c r="I37" s="2058">
        <v>15.438723205964596</v>
      </c>
      <c r="J37" s="2058">
        <v>14.895943469836832</v>
      </c>
      <c r="K37" s="2058">
        <v>23.629191201363945</v>
      </c>
      <c r="L37" s="2062">
        <v>15.775085535436586</v>
      </c>
    </row>
    <row r="38" spans="1:19">
      <c r="A38" s="2063" t="s">
        <v>259</v>
      </c>
      <c r="B38" s="2060" t="s">
        <v>258</v>
      </c>
      <c r="C38" s="2059">
        <v>126887.99000000002</v>
      </c>
      <c r="D38" s="2059">
        <v>395518.22</v>
      </c>
      <c r="E38" s="2059">
        <v>365225.12</v>
      </c>
      <c r="F38" s="2059">
        <v>273477.40000000002</v>
      </c>
      <c r="G38" s="2059">
        <v>334453.30300000001</v>
      </c>
      <c r="H38" s="2058">
        <v>12.229871007457906</v>
      </c>
      <c r="I38" s="2058">
        <v>14.040004717088555</v>
      </c>
      <c r="J38" s="2058">
        <v>11.473373980265819</v>
      </c>
      <c r="K38" s="2058">
        <v>12.278585575258747</v>
      </c>
      <c r="L38" s="2062">
        <v>15.338287114133797</v>
      </c>
    </row>
    <row r="39" spans="1:19">
      <c r="A39" s="2063" t="s">
        <v>257</v>
      </c>
      <c r="B39" s="2060" t="s">
        <v>256</v>
      </c>
      <c r="C39" s="2059">
        <v>154343.89999999994</v>
      </c>
      <c r="D39" s="2059">
        <v>495377.1</v>
      </c>
      <c r="E39" s="2059">
        <v>442282.3</v>
      </c>
      <c r="F39" s="2059">
        <v>339834.2</v>
      </c>
      <c r="G39" s="2059">
        <v>421523.64899999998</v>
      </c>
      <c r="H39" s="2058">
        <v>21.637910727406044</v>
      </c>
      <c r="I39" s="2058">
        <v>25.247605533823453</v>
      </c>
      <c r="J39" s="2058">
        <v>21.098543276541328</v>
      </c>
      <c r="K39" s="2058">
        <v>24.264089098404469</v>
      </c>
      <c r="L39" s="2062">
        <v>26.033633161637503</v>
      </c>
    </row>
    <row r="40" spans="1:19">
      <c r="A40" s="2063" t="s">
        <v>255</v>
      </c>
      <c r="B40" s="2060" t="s">
        <v>254</v>
      </c>
      <c r="C40" s="2059">
        <v>196459.3765561</v>
      </c>
      <c r="D40" s="2059">
        <v>630521.16755610006</v>
      </c>
      <c r="E40" s="2059">
        <v>560670.69604045991</v>
      </c>
      <c r="F40" s="2059">
        <v>438354.35884814995</v>
      </c>
      <c r="G40" s="2059">
        <v>550676.97901970008</v>
      </c>
      <c r="H40" s="2058">
        <v>27.286777485925967</v>
      </c>
      <c r="I40" s="2058">
        <v>27.281048630649273</v>
      </c>
      <c r="J40" s="2058">
        <v>26.767608841787233</v>
      </c>
      <c r="K40" s="2058">
        <v>28.990654515687336</v>
      </c>
      <c r="L40" s="2062">
        <v>30.639640344283535</v>
      </c>
    </row>
    <row r="41" spans="1:19">
      <c r="A41" s="2063" t="s">
        <v>253</v>
      </c>
      <c r="B41" s="2060" t="s">
        <v>252</v>
      </c>
      <c r="C41" s="2059">
        <v>218159.01777419643</v>
      </c>
      <c r="D41" s="2059">
        <v>719599.11883428646</v>
      </c>
      <c r="E41" s="2059">
        <v>654666.40063278715</v>
      </c>
      <c r="F41" s="2059">
        <v>500650.55666935712</v>
      </c>
      <c r="G41" s="2065">
        <v>620608.65806646517</v>
      </c>
      <c r="H41" s="2058">
        <v>11.04535787422698</v>
      </c>
      <c r="I41" s="2058">
        <v>14.127670229288658</v>
      </c>
      <c r="J41" s="2058">
        <v>16.76486844348009</v>
      </c>
      <c r="K41" s="2058">
        <v>14.211378662892947</v>
      </c>
      <c r="L41" s="2062">
        <v>12.699219635303354</v>
      </c>
      <c r="Q41" s="2064"/>
      <c r="R41" s="2064"/>
      <c r="S41" s="2064"/>
    </row>
    <row r="42" spans="1:19">
      <c r="A42" s="2063" t="s">
        <v>1620</v>
      </c>
      <c r="B42" s="2060" t="s">
        <v>1619</v>
      </c>
      <c r="C42" s="2059">
        <v>222351.33831141551</v>
      </c>
      <c r="D42" s="2059">
        <v>921320.13831141556</v>
      </c>
      <c r="E42" s="2059">
        <v>910224.85896628164</v>
      </c>
      <c r="F42" s="2059">
        <v>727322.4</v>
      </c>
      <c r="G42" s="2059">
        <v>823234.47743076005</v>
      </c>
      <c r="H42" s="2058">
        <v>1.9216810654869698</v>
      </c>
      <c r="I42" s="2058">
        <v>28.032416132458131</v>
      </c>
      <c r="J42" s="2058">
        <v>39.036440252085171</v>
      </c>
      <c r="K42" s="2058">
        <v>45.275460160996687</v>
      </c>
      <c r="L42" s="2062">
        <v>32.649531509209837</v>
      </c>
      <c r="N42" s="239"/>
      <c r="O42" s="2052"/>
      <c r="P42" s="2052"/>
      <c r="Q42" s="2052"/>
      <c r="R42" s="2052"/>
      <c r="S42" s="2052"/>
    </row>
    <row r="43" spans="1:19">
      <c r="A43" s="2063" t="s">
        <v>249</v>
      </c>
      <c r="B43" s="2060" t="s">
        <v>248</v>
      </c>
      <c r="C43" s="2059">
        <v>263705.70088052825</v>
      </c>
      <c r="D43" s="2059">
        <v>1130302.292475211</v>
      </c>
      <c r="E43" s="2059">
        <v>994691.47032589104</v>
      </c>
      <c r="F43" s="2059">
        <v>809825.84939824732</v>
      </c>
      <c r="G43" s="2059">
        <v>1011822.9419802342</v>
      </c>
      <c r="H43" s="2058">
        <v>18.598656919794941</v>
      </c>
      <c r="I43" s="2058">
        <v>22.682903094554664</v>
      </c>
      <c r="J43" s="2058">
        <v>9.2797521983233811</v>
      </c>
      <c r="K43" s="2058">
        <v>11.343449534655784</v>
      </c>
      <c r="L43" s="2062">
        <v>22.908232067495721</v>
      </c>
      <c r="N43" s="239"/>
      <c r="O43" s="2052"/>
      <c r="P43" s="2052"/>
      <c r="Q43" s="2052"/>
      <c r="R43" s="2052"/>
      <c r="S43" s="2052"/>
    </row>
    <row r="44" spans="1:19">
      <c r="A44" s="2066" t="s">
        <v>247</v>
      </c>
      <c r="B44" s="2060" t="s">
        <v>246</v>
      </c>
      <c r="C44" s="2059">
        <v>301590.19350571884</v>
      </c>
      <c r="D44" s="2059">
        <v>1315376.2767305411</v>
      </c>
      <c r="E44" s="2059">
        <v>1165866.2782705703</v>
      </c>
      <c r="F44" s="2059">
        <v>973026.07832097355</v>
      </c>
      <c r="G44" s="2059">
        <v>1188090.2428831779</v>
      </c>
      <c r="H44" s="2058">
        <v>14.366201602275613</v>
      </c>
      <c r="I44" s="2058">
        <v>16.373848437486831</v>
      </c>
      <c r="J44" s="2058">
        <v>17.208834402550696</v>
      </c>
      <c r="K44" s="2058">
        <v>20.15250921466566</v>
      </c>
      <c r="L44" s="2062">
        <v>17.420765391815664</v>
      </c>
      <c r="N44" s="239"/>
      <c r="O44" s="2052"/>
      <c r="P44" s="2052"/>
      <c r="Q44" s="2052"/>
      <c r="R44" s="2052"/>
      <c r="S44" s="2052"/>
    </row>
    <row r="45" spans="1:19">
      <c r="A45" s="2066" t="s">
        <v>245</v>
      </c>
      <c r="B45" s="2060" t="s">
        <v>244</v>
      </c>
      <c r="C45" s="2059">
        <v>354830.02748561837</v>
      </c>
      <c r="D45" s="2059">
        <v>1565967.1585125797</v>
      </c>
      <c r="E45" s="2059">
        <v>1314304.9647224669</v>
      </c>
      <c r="F45" s="2059">
        <v>1150824.6093921112</v>
      </c>
      <c r="G45" s="2059">
        <v>1406769.5015122239</v>
      </c>
      <c r="H45" s="2058">
        <v>17.653038834265008</v>
      </c>
      <c r="I45" s="2058">
        <v>19.050889560278492</v>
      </c>
      <c r="J45" s="2058">
        <v>12.73205076932909</v>
      </c>
      <c r="K45" s="2058">
        <v>18.27274058039038</v>
      </c>
      <c r="L45" s="2062">
        <v>18.40594684948929</v>
      </c>
      <c r="N45" s="239"/>
      <c r="O45" s="2052"/>
      <c r="P45" s="2052"/>
      <c r="Q45" s="2052"/>
      <c r="R45" s="2052"/>
      <c r="S45" s="2052"/>
    </row>
    <row r="46" spans="1:19">
      <c r="A46" s="2066" t="s">
        <v>243</v>
      </c>
      <c r="B46" s="2060" t="s">
        <v>242</v>
      </c>
      <c r="C46" s="2059">
        <v>424744.63430879061</v>
      </c>
      <c r="D46" s="2059">
        <v>1877801.5328829002</v>
      </c>
      <c r="E46" s="2059">
        <v>1527345.878273834</v>
      </c>
      <c r="F46" s="2059">
        <v>1373945.132353008</v>
      </c>
      <c r="G46" s="2059">
        <v>1688829.8648763529</v>
      </c>
      <c r="H46" s="2058">
        <v>19.703689487216796</v>
      </c>
      <c r="I46" s="2058">
        <v>19.913212909682834</v>
      </c>
      <c r="J46" s="2058">
        <v>16.209397306534072</v>
      </c>
      <c r="K46" s="2058">
        <v>19.387882492255148</v>
      </c>
      <c r="L46" s="2062">
        <v>20.050218821272775</v>
      </c>
      <c r="N46" s="239"/>
      <c r="O46" s="2052"/>
      <c r="P46" s="2052"/>
      <c r="Q46" s="2052"/>
      <c r="R46" s="2052"/>
      <c r="S46" s="2052"/>
    </row>
    <row r="47" spans="1:19">
      <c r="A47" s="2066" t="s">
        <v>241</v>
      </c>
      <c r="B47" s="2060" t="s">
        <v>240</v>
      </c>
      <c r="C47" s="2059">
        <v>503287.11484016501</v>
      </c>
      <c r="D47" s="2059">
        <v>2244578.5723777702</v>
      </c>
      <c r="E47" s="2059">
        <v>1805735.9748320361</v>
      </c>
      <c r="F47" s="2059">
        <v>1692306.0682793078</v>
      </c>
      <c r="G47" s="2059">
        <v>2016816.1615412112</v>
      </c>
      <c r="H47" s="2058">
        <v>18.491694582367291</v>
      </c>
      <c r="I47" s="2058">
        <v>19.532257966142698</v>
      </c>
      <c r="J47" s="2058">
        <v>18.22704997723444</v>
      </c>
      <c r="K47" s="2058">
        <v>23.171299088274161</v>
      </c>
      <c r="L47" s="2062">
        <v>19.420919980525785</v>
      </c>
      <c r="N47" s="239"/>
      <c r="O47" s="2052"/>
      <c r="P47" s="2052"/>
      <c r="Q47" s="2052"/>
      <c r="R47" s="2052"/>
      <c r="S47" s="2052"/>
    </row>
    <row r="48" spans="1:19">
      <c r="A48" s="2066" t="s">
        <v>58</v>
      </c>
      <c r="B48" s="2060" t="s">
        <v>239</v>
      </c>
      <c r="C48" s="2059">
        <v>569402.38672684168</v>
      </c>
      <c r="D48" s="2059">
        <v>2591701.9945694054</v>
      </c>
      <c r="E48" s="2059">
        <v>2177792.0340676117</v>
      </c>
      <c r="F48" s="2059">
        <v>1997159.9994325647</v>
      </c>
      <c r="G48" s="2059">
        <v>2299807.5981313302</v>
      </c>
      <c r="H48" s="2058">
        <f t="shared" ref="H48:L49" si="0">(C48-C47)/C47*100</f>
        <v>13.136690755072022</v>
      </c>
      <c r="I48" s="2058">
        <f t="shared" si="0"/>
        <v>15.464970861942861</v>
      </c>
      <c r="J48" s="2058">
        <f t="shared" si="0"/>
        <v>20.604122885140121</v>
      </c>
      <c r="K48" s="2058">
        <f t="shared" si="0"/>
        <v>18.014113219083612</v>
      </c>
      <c r="L48" s="2062">
        <f t="shared" si="0"/>
        <v>14.031593061702885</v>
      </c>
      <c r="N48" s="239"/>
      <c r="O48" s="2052"/>
      <c r="P48" s="2052"/>
      <c r="Q48" s="2052"/>
      <c r="R48" s="2052"/>
      <c r="S48" s="2052"/>
    </row>
    <row r="49" spans="1:19">
      <c r="A49" s="2066" t="s">
        <v>238</v>
      </c>
      <c r="B49" s="2060" t="s">
        <v>237</v>
      </c>
      <c r="C49" s="2059">
        <v>669394.92523709009</v>
      </c>
      <c r="D49" s="2059">
        <v>3094466.6136414213</v>
      </c>
      <c r="E49" s="2059">
        <v>2755893.0441511483</v>
      </c>
      <c r="F49" s="2059">
        <v>2442783.9931672919</v>
      </c>
      <c r="G49" s="2059">
        <v>2742102.9318979895</v>
      </c>
      <c r="H49" s="2058">
        <f t="shared" si="0"/>
        <v>17.560962307349378</v>
      </c>
      <c r="I49" s="2058">
        <f t="shared" si="0"/>
        <v>19.399013471668333</v>
      </c>
      <c r="J49" s="2058">
        <f t="shared" si="0"/>
        <v>26.545280772460984</v>
      </c>
      <c r="K49" s="2058">
        <f t="shared" si="0"/>
        <v>22.312883988330345</v>
      </c>
      <c r="L49" s="2062">
        <f t="shared" si="0"/>
        <v>19.23184070380665</v>
      </c>
      <c r="M49" s="2053"/>
      <c r="N49" s="239"/>
      <c r="O49" s="2052"/>
      <c r="P49" s="2052"/>
      <c r="Q49" s="2052"/>
      <c r="R49" s="2052"/>
      <c r="S49" s="2052"/>
    </row>
    <row r="50" spans="1:19">
      <c r="A50" s="2066" t="s">
        <v>59</v>
      </c>
      <c r="B50" s="2060" t="s">
        <v>236</v>
      </c>
      <c r="C50" s="2059">
        <v>726642.75745137758</v>
      </c>
      <c r="D50" s="2059">
        <v>3582137.6497642039</v>
      </c>
      <c r="E50" s="2059">
        <v>3417982.9569227807</v>
      </c>
      <c r="F50" s="2059">
        <v>2910275.9432925903</v>
      </c>
      <c r="G50" s="2059">
        <v>3235066.7569785174</v>
      </c>
      <c r="H50" s="2058">
        <v>8.5521760108968738</v>
      </c>
      <c r="I50" s="2058">
        <v>15.759453793198775</v>
      </c>
      <c r="J50" s="2058">
        <v>24.024514092692769</v>
      </c>
      <c r="K50" s="2058">
        <v>19.137670438029708</v>
      </c>
      <c r="L50" s="2062">
        <v>17.977582801361702</v>
      </c>
      <c r="M50" s="2053"/>
      <c r="N50" s="239"/>
      <c r="O50" s="2052"/>
      <c r="P50" s="2052"/>
      <c r="Q50" s="2052"/>
      <c r="R50" s="2052"/>
      <c r="S50" s="2052"/>
    </row>
    <row r="51" spans="1:19">
      <c r="A51" s="2066" t="s">
        <v>60</v>
      </c>
      <c r="B51" s="2060" t="s">
        <v>235</v>
      </c>
      <c r="C51" s="2059">
        <v>856260.84549545031</v>
      </c>
      <c r="D51" s="2059">
        <v>4230969.78441469</v>
      </c>
      <c r="E51" s="2059">
        <v>3897627.8711150149</v>
      </c>
      <c r="F51" s="2059">
        <v>3276891.9931538226</v>
      </c>
      <c r="G51" s="2059">
        <v>3839727.4096063534</v>
      </c>
      <c r="H51" s="2058">
        <v>17.837938236820122</v>
      </c>
      <c r="I51" s="2058">
        <v>18.11298716903022</v>
      </c>
      <c r="J51" s="2058">
        <v>14.03298144657982</v>
      </c>
      <c r="K51" s="2058">
        <v>12.597295136434896</v>
      </c>
      <c r="L51" s="2062">
        <v>18.690824581084563</v>
      </c>
      <c r="M51" s="2053"/>
      <c r="N51" s="239"/>
      <c r="O51" s="2052"/>
      <c r="P51" s="2052"/>
      <c r="Q51" s="2052"/>
      <c r="R51" s="2052"/>
      <c r="S51" s="2052"/>
    </row>
    <row r="52" spans="1:19" ht="20.25" customHeight="1">
      <c r="A52" s="2066" t="s">
        <v>61</v>
      </c>
      <c r="B52" s="2060" t="s">
        <v>234</v>
      </c>
      <c r="C52" s="2059">
        <v>1051668.3988898676</v>
      </c>
      <c r="D52" s="2059">
        <v>5190928.7691291096</v>
      </c>
      <c r="E52" s="2059">
        <v>4955476.5157426633</v>
      </c>
      <c r="F52" s="2059">
        <v>4139555.3970571724</v>
      </c>
      <c r="G52" s="2059">
        <v>4662729.3025787203</v>
      </c>
      <c r="H52" s="2058">
        <v>22.821031754656293</v>
      </c>
      <c r="I52" s="2058">
        <v>22.688864105117212</v>
      </c>
      <c r="J52" s="2058">
        <v>27.140832311552209</v>
      </c>
      <c r="K52" s="2058">
        <v>26.32565875548082</v>
      </c>
      <c r="L52" s="2062">
        <v>21.433862490169336</v>
      </c>
      <c r="M52" s="2053"/>
      <c r="N52" s="2061"/>
      <c r="O52" s="2052"/>
      <c r="P52" s="2052"/>
      <c r="Q52" s="2052"/>
      <c r="R52" s="2052"/>
      <c r="S52" s="2052"/>
    </row>
    <row r="53" spans="1:19" ht="19.5" customHeight="1">
      <c r="A53" s="2066" t="s">
        <v>150</v>
      </c>
      <c r="B53" s="2060" t="s">
        <v>224</v>
      </c>
      <c r="C53" s="2059">
        <v>953853.9391411934</v>
      </c>
      <c r="D53" s="2059">
        <v>5544372.7339004325</v>
      </c>
      <c r="E53" s="2059">
        <v>5674954.2791991914</v>
      </c>
      <c r="F53" s="2059">
        <v>4688998.9460282642</v>
      </c>
      <c r="G53" s="2059">
        <v>5082769.302173119</v>
      </c>
      <c r="H53" s="2058">
        <v>-9.30088446286444</v>
      </c>
      <c r="I53" s="2058">
        <v>6.8088771873211575</v>
      </c>
      <c r="J53" s="2058">
        <v>14.518841148189802</v>
      </c>
      <c r="K53" s="2058">
        <v>13.273008723634756</v>
      </c>
      <c r="L53" s="2062">
        <v>9.0084577580366041</v>
      </c>
      <c r="M53" s="2053"/>
      <c r="N53" s="2061"/>
      <c r="O53" s="2052"/>
      <c r="P53" s="2052"/>
      <c r="Q53" s="2052"/>
      <c r="R53" s="2052"/>
      <c r="S53" s="2052"/>
    </row>
    <row r="54" spans="1:19">
      <c r="A54" s="2066" t="s">
        <v>173</v>
      </c>
      <c r="B54" s="2060" t="s">
        <v>223</v>
      </c>
      <c r="C54" s="2059">
        <v>950870.30702400673</v>
      </c>
      <c r="D54" s="2059">
        <v>6164763.1856216583</v>
      </c>
      <c r="E54" s="2059">
        <v>6175524.5861064279</v>
      </c>
      <c r="F54" s="2059">
        <v>4903348.8084118264</v>
      </c>
      <c r="G54" s="2059">
        <v>5710015.9249078101</v>
      </c>
      <c r="H54" s="2058">
        <v>-0.31279726507151845</v>
      </c>
      <c r="I54" s="2058">
        <v>11.189551667908606</v>
      </c>
      <c r="J54" s="2058">
        <v>8.8206932123138344</v>
      </c>
      <c r="K54" s="2058">
        <v>4.5713352647503473</v>
      </c>
      <c r="L54" s="2062">
        <v>12.340647104847235</v>
      </c>
      <c r="M54" s="2053"/>
      <c r="N54"/>
      <c r="O54" s="2052"/>
      <c r="P54" s="2052"/>
      <c r="Q54" s="2052"/>
      <c r="R54" s="2052"/>
      <c r="S54" s="2052"/>
    </row>
    <row r="55" spans="1:19" ht="15" thickBot="1">
      <c r="A55" s="2289" t="s">
        <v>180</v>
      </c>
      <c r="B55" s="2057" t="s">
        <v>225</v>
      </c>
      <c r="C55" s="2056">
        <v>938706.08302633464</v>
      </c>
      <c r="D55" s="2056">
        <v>6963962.6573999394</v>
      </c>
      <c r="E55" s="2056">
        <v>6552719.5163606321</v>
      </c>
      <c r="F55" s="2056">
        <v>5202494.7184451753</v>
      </c>
      <c r="G55" s="2056">
        <v>6452386.4350518184</v>
      </c>
      <c r="H55" s="2055">
        <v>-1.2792726734461988</v>
      </c>
      <c r="I55" s="2055">
        <v>12.963993063712298</v>
      </c>
      <c r="J55" s="2055">
        <v>6.1079010373112244</v>
      </c>
      <c r="K55" s="2055">
        <v>6.1008490670734279</v>
      </c>
      <c r="L55" s="2054">
        <v>13.001198593960037</v>
      </c>
      <c r="M55" s="2053"/>
      <c r="N55" s="239"/>
      <c r="O55" s="2052"/>
      <c r="P55" s="2052"/>
      <c r="Q55" s="2052"/>
      <c r="R55" s="2052"/>
      <c r="S55" s="2052"/>
    </row>
    <row r="56" spans="1:19" ht="15" thickTop="1">
      <c r="A56" s="2051" t="s">
        <v>1618</v>
      </c>
      <c r="B56" s="2051"/>
      <c r="C56" s="2051"/>
      <c r="D56" s="2051"/>
      <c r="E56" s="2051"/>
      <c r="F56" s="2051"/>
      <c r="G56" s="2051"/>
      <c r="H56" s="2051"/>
      <c r="I56" s="2051"/>
      <c r="J56" s="2051"/>
      <c r="K56" s="2051"/>
      <c r="L56" s="2051"/>
    </row>
    <row r="58" spans="1:19">
      <c r="C58" s="2050"/>
      <c r="D58" s="2050"/>
      <c r="E58" s="2050"/>
      <c r="F58" s="2050"/>
      <c r="G58" s="2050"/>
      <c r="I58" s="2050"/>
    </row>
    <row r="59" spans="1:19">
      <c r="C59" s="2050"/>
      <c r="D59" s="2050"/>
      <c r="E59" s="2050"/>
      <c r="F59" s="2050"/>
      <c r="G59" s="2050"/>
    </row>
    <row r="60" spans="1:19">
      <c r="C60" s="2050"/>
      <c r="D60" s="2050"/>
      <c r="E60" s="2050"/>
      <c r="F60" s="2050"/>
      <c r="G60" s="2050"/>
      <c r="J60" s="2050"/>
    </row>
    <row r="62" spans="1:19">
      <c r="C62" s="2050"/>
      <c r="D62" s="2050"/>
      <c r="E62" s="2050"/>
      <c r="F62" s="2050"/>
      <c r="G62" s="205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6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pane xSplit="2" ySplit="4" topLeftCell="C5" activePane="bottomRight" state="frozen"/>
      <selection activeCell="B2" sqref="B2:J2"/>
      <selection pane="topRight" activeCell="B2" sqref="B2:J2"/>
      <selection pane="bottomLeft" activeCell="B2" sqref="B2:J2"/>
      <selection pane="bottomRight" activeCell="L52" sqref="L52"/>
    </sheetView>
  </sheetViews>
  <sheetFormatPr defaultColWidth="9.109375" defaultRowHeight="14.4"/>
  <cols>
    <col min="1" max="1" width="11.6640625" style="2070" customWidth="1"/>
    <col min="2" max="2" width="10.6640625" style="2070" customWidth="1"/>
    <col min="3" max="7" width="10.33203125" style="2070" customWidth="1"/>
    <col min="8" max="8" width="9.109375" style="2070"/>
    <col min="9" max="9" width="10" customWidth="1"/>
    <col min="10" max="10" width="10.44140625" customWidth="1"/>
    <col min="11" max="11" width="9.88671875" customWidth="1"/>
    <col min="12" max="12" width="9.6640625" customWidth="1"/>
    <col min="13" max="13" width="9.88671875" customWidth="1"/>
    <col min="15" max="16" width="8" customWidth="1"/>
    <col min="17" max="17" width="8.33203125" customWidth="1"/>
    <col min="18" max="18" width="7" customWidth="1"/>
    <col min="19" max="19" width="6.44140625" customWidth="1"/>
    <col min="20" max="20" width="5" style="2070" bestFit="1" customWidth="1"/>
    <col min="21" max="21" width="5.5546875" style="2070" bestFit="1" customWidth="1"/>
    <col min="22" max="22" width="5.88671875" style="2070" customWidth="1"/>
    <col min="23" max="23" width="6.44140625" style="2070" customWidth="1"/>
    <col min="24" max="24" width="6.109375" style="2070" customWidth="1"/>
    <col min="25" max="16384" width="9.109375" style="2070"/>
  </cols>
  <sheetData>
    <row r="1" spans="1:13">
      <c r="A1" s="4364" t="s">
        <v>1645</v>
      </c>
      <c r="B1" s="4364"/>
      <c r="C1" s="4364"/>
      <c r="D1" s="4364"/>
      <c r="E1" s="4364"/>
      <c r="F1" s="4364"/>
      <c r="G1" s="4364"/>
    </row>
    <row r="2" spans="1:13" ht="15.6">
      <c r="A2" s="4365" t="s">
        <v>1627</v>
      </c>
      <c r="B2" s="4365"/>
      <c r="C2" s="4365"/>
      <c r="D2" s="4365"/>
      <c r="E2" s="4365"/>
      <c r="F2" s="4365"/>
      <c r="G2" s="4365"/>
    </row>
    <row r="3" spans="1:13" ht="15" thickBot="1">
      <c r="A3" s="4366" t="s">
        <v>1631</v>
      </c>
      <c r="B3" s="4366"/>
      <c r="C3" s="4366"/>
      <c r="D3" s="4366"/>
      <c r="E3" s="4366"/>
      <c r="F3" s="4366"/>
      <c r="G3" s="4366"/>
    </row>
    <row r="4" spans="1:13" ht="40.200000000000003" thickTop="1">
      <c r="A4" s="2089" t="s">
        <v>336</v>
      </c>
      <c r="B4" s="2087" t="s">
        <v>1626</v>
      </c>
      <c r="C4" s="2088" t="s">
        <v>1624</v>
      </c>
      <c r="D4" s="2088" t="s">
        <v>1623</v>
      </c>
      <c r="E4" s="2087" t="s">
        <v>1622</v>
      </c>
      <c r="F4" s="2087" t="s">
        <v>197</v>
      </c>
      <c r="G4" s="2086" t="s">
        <v>1621</v>
      </c>
      <c r="I4" s="2084"/>
      <c r="J4" s="2084"/>
      <c r="K4" s="2085"/>
      <c r="L4" s="2085"/>
      <c r="M4" s="2084"/>
    </row>
    <row r="5" spans="1:13">
      <c r="A5" s="2083" t="s">
        <v>323</v>
      </c>
      <c r="B5" s="2082" t="s">
        <v>322</v>
      </c>
      <c r="C5" s="2081">
        <v>8.0725363586989332</v>
      </c>
      <c r="D5" s="2081">
        <v>12.457908394182608</v>
      </c>
      <c r="E5" s="2081">
        <v>9.8835314706414845</v>
      </c>
      <c r="F5" s="2081">
        <v>4.72753605696699</v>
      </c>
      <c r="G5" s="2080">
        <v>7.0375957998913758</v>
      </c>
    </row>
    <row r="6" spans="1:13">
      <c r="A6" s="2066" t="s">
        <v>321</v>
      </c>
      <c r="B6" s="2060" t="s">
        <v>320</v>
      </c>
      <c r="C6" s="2059">
        <v>8.3505806599977017</v>
      </c>
      <c r="D6" s="2059">
        <v>14.51075083362079</v>
      </c>
      <c r="E6" s="2059">
        <v>10.137403702426123</v>
      </c>
      <c r="F6" s="2059">
        <v>4.1175117856732211</v>
      </c>
      <c r="G6" s="2076">
        <v>9.2020236863286176</v>
      </c>
    </row>
    <row r="7" spans="1:13">
      <c r="A7" s="2066" t="s">
        <v>319</v>
      </c>
      <c r="B7" s="2060" t="s">
        <v>318</v>
      </c>
      <c r="C7" s="2059">
        <v>10.722800925925926</v>
      </c>
      <c r="D7" s="2059">
        <v>18.65162037037037</v>
      </c>
      <c r="E7" s="2059">
        <v>12.297453703703704</v>
      </c>
      <c r="F7" s="2059">
        <v>5.0011574074074074</v>
      </c>
      <c r="G7" s="2076">
        <v>12.343171296296298</v>
      </c>
    </row>
    <row r="8" spans="1:13">
      <c r="A8" s="2066" t="s">
        <v>317</v>
      </c>
      <c r="B8" s="2060" t="s">
        <v>316</v>
      </c>
      <c r="C8" s="2059">
        <v>10.44293533346848</v>
      </c>
      <c r="D8" s="2059">
        <v>19.116663288060007</v>
      </c>
      <c r="E8" s="2059">
        <v>14.723798905331439</v>
      </c>
      <c r="F8" s="2059">
        <v>5.4282383944861134</v>
      </c>
      <c r="G8" s="2076">
        <v>12.759983782688019</v>
      </c>
    </row>
    <row r="9" spans="1:13">
      <c r="A9" s="2066" t="s">
        <v>315</v>
      </c>
      <c r="B9" s="2060" t="s">
        <v>314</v>
      </c>
      <c r="C9" s="2059">
        <v>11.275714607247361</v>
      </c>
      <c r="D9" s="2059">
        <v>20.307900067521949</v>
      </c>
      <c r="E9" s="2059">
        <v>15.938780103533649</v>
      </c>
      <c r="F9" s="2059">
        <v>5.9941480981318929</v>
      </c>
      <c r="G9" s="2076">
        <v>13.064145847400404</v>
      </c>
    </row>
    <row r="10" spans="1:13">
      <c r="A10" s="2066" t="s">
        <v>313</v>
      </c>
      <c r="B10" s="2060" t="s">
        <v>312</v>
      </c>
      <c r="C10" s="2059">
        <v>12.121108303712901</v>
      </c>
      <c r="D10" s="2059">
        <v>22.634148430474067</v>
      </c>
      <c r="E10" s="2059">
        <v>18.439467260502763</v>
      </c>
      <c r="F10" s="2059">
        <v>8.2073572866258413</v>
      </c>
      <c r="G10" s="2076">
        <v>14.259346494796796</v>
      </c>
    </row>
    <row r="11" spans="1:13">
      <c r="A11" s="2066" t="s">
        <v>311</v>
      </c>
      <c r="B11" s="2060" t="s">
        <v>310</v>
      </c>
      <c r="C11" s="2059">
        <v>11.747171055040832</v>
      </c>
      <c r="D11" s="2059">
        <v>23.099205331966168</v>
      </c>
      <c r="E11" s="2059">
        <v>18.901380598381365</v>
      </c>
      <c r="F11" s="2059">
        <v>9.1482037572783526</v>
      </c>
      <c r="G11" s="2076">
        <v>15.172666349287731</v>
      </c>
    </row>
    <row r="12" spans="1:13">
      <c r="A12" s="2066" t="s">
        <v>309</v>
      </c>
      <c r="B12" s="2060" t="s">
        <v>308</v>
      </c>
      <c r="C12" s="2059">
        <v>11.654511423776945</v>
      </c>
      <c r="D12" s="2059">
        <v>24.067380921647089</v>
      </c>
      <c r="E12" s="2059">
        <v>19.501419904479153</v>
      </c>
      <c r="F12" s="2059">
        <v>8.5136181747773314</v>
      </c>
      <c r="G12" s="2076">
        <v>15.835161998192849</v>
      </c>
    </row>
    <row r="13" spans="1:13">
      <c r="A13" s="2066" t="s">
        <v>307</v>
      </c>
      <c r="B13" s="2060" t="s">
        <v>306</v>
      </c>
      <c r="C13" s="2059">
        <v>12.881431237226391</v>
      </c>
      <c r="D13" s="2059">
        <v>27.316726400284359</v>
      </c>
      <c r="E13" s="2059">
        <v>25.150025176979351</v>
      </c>
      <c r="F13" s="2059">
        <v>7.9947276443233308</v>
      </c>
      <c r="G13" s="2076">
        <v>18.620597731109861</v>
      </c>
    </row>
    <row r="14" spans="1:13">
      <c r="A14" s="2066" t="s">
        <v>305</v>
      </c>
      <c r="B14" s="2060" t="s">
        <v>304</v>
      </c>
      <c r="C14" s="2059">
        <v>12.519675044427519</v>
      </c>
      <c r="D14" s="2059">
        <v>26.542777354658543</v>
      </c>
      <c r="E14" s="2059">
        <v>24.941609545569943</v>
      </c>
      <c r="F14" s="2059">
        <v>8.0578827113480571</v>
      </c>
      <c r="G14" s="2076">
        <v>17.941101802487943</v>
      </c>
    </row>
    <row r="15" spans="1:13">
      <c r="A15" s="2066" t="s">
        <v>303</v>
      </c>
      <c r="B15" s="2060" t="s">
        <v>302</v>
      </c>
      <c r="C15" s="2059">
        <v>11.762938158713808</v>
      </c>
      <c r="D15" s="2059">
        <v>26.394917036941639</v>
      </c>
      <c r="E15" s="2059">
        <v>26.94077747010969</v>
      </c>
      <c r="F15" s="2059">
        <v>8.6646489363985655</v>
      </c>
      <c r="G15" s="2076">
        <v>18.322922703758561</v>
      </c>
    </row>
    <row r="16" spans="1:13">
      <c r="A16" s="2066" t="s">
        <v>301</v>
      </c>
      <c r="B16" s="2060" t="s">
        <v>300</v>
      </c>
      <c r="C16" s="2059">
        <v>12.612229518785661</v>
      </c>
      <c r="D16" s="2059">
        <v>27.198837334481645</v>
      </c>
      <c r="E16" s="2059">
        <v>27.492912764201382</v>
      </c>
      <c r="F16" s="2059">
        <v>9.2724369325725764</v>
      </c>
      <c r="G16" s="2076">
        <v>18.437040226791545</v>
      </c>
    </row>
    <row r="17" spans="1:7">
      <c r="A17" s="2066" t="s">
        <v>299</v>
      </c>
      <c r="B17" s="2060" t="s">
        <v>298</v>
      </c>
      <c r="C17" s="2059">
        <v>12.714831516973568</v>
      </c>
      <c r="D17" s="2059">
        <v>27.399160716522612</v>
      </c>
      <c r="E17" s="2059">
        <v>27.87658148565702</v>
      </c>
      <c r="F17" s="2059">
        <v>9.602436427408243</v>
      </c>
      <c r="G17" s="2076">
        <v>18.496179381185019</v>
      </c>
    </row>
    <row r="18" spans="1:7">
      <c r="A18" s="2066" t="s">
        <v>297</v>
      </c>
      <c r="B18" s="2060" t="s">
        <v>296</v>
      </c>
      <c r="C18" s="2059">
        <v>12.478350193743013</v>
      </c>
      <c r="D18" s="2059">
        <v>27.855563935193615</v>
      </c>
      <c r="E18" s="2059">
        <v>26.615998751722884</v>
      </c>
      <c r="F18" s="2059">
        <v>10.3335240423374</v>
      </c>
      <c r="G18" s="2076">
        <v>19.441786076508986</v>
      </c>
    </row>
    <row r="19" spans="1:7">
      <c r="A19" s="2066" t="s">
        <v>295</v>
      </c>
      <c r="B19" s="2060" t="s">
        <v>294</v>
      </c>
      <c r="C19" s="2059">
        <v>13.19076957544528</v>
      </c>
      <c r="D19" s="2059">
        <v>29.80295732048841</v>
      </c>
      <c r="E19" s="2059">
        <v>29.779657219670664</v>
      </c>
      <c r="F19" s="2059">
        <v>11.601881931219895</v>
      </c>
      <c r="G19" s="2076">
        <v>21.232888988461969</v>
      </c>
    </row>
    <row r="20" spans="1:7">
      <c r="A20" s="2066" t="s">
        <v>293</v>
      </c>
      <c r="B20" s="2060" t="s">
        <v>292</v>
      </c>
      <c r="C20" s="2059">
        <v>13.753190995590622</v>
      </c>
      <c r="D20" s="2059">
        <v>30.51017250715557</v>
      </c>
      <c r="E20" s="2059">
        <v>28.681828730563936</v>
      </c>
      <c r="F20" s="2059">
        <v>11.301539413630387</v>
      </c>
      <c r="G20" s="2076">
        <v>21.162102576003715</v>
      </c>
    </row>
    <row r="21" spans="1:7">
      <c r="A21" s="2066" t="s">
        <v>291</v>
      </c>
      <c r="B21" s="2060" t="s">
        <v>290</v>
      </c>
      <c r="C21" s="2059">
        <v>13.527955470632222</v>
      </c>
      <c r="D21" s="2059">
        <v>31.330481016864674</v>
      </c>
      <c r="E21" s="2059">
        <v>28.654482013790805</v>
      </c>
      <c r="F21" s="2059">
        <v>11.721109911107419</v>
      </c>
      <c r="G21" s="2076">
        <v>22.171222065298661</v>
      </c>
    </row>
    <row r="22" spans="1:7">
      <c r="A22" s="2066" t="s">
        <v>289</v>
      </c>
      <c r="B22" s="2060" t="s">
        <v>288</v>
      </c>
      <c r="C22" s="2059">
        <v>13.016315800036121</v>
      </c>
      <c r="D22" s="2059">
        <v>30.551486082401812</v>
      </c>
      <c r="E22" s="2059">
        <v>27.834594312548916</v>
      </c>
      <c r="F22" s="2059">
        <v>11.89414464134005</v>
      </c>
      <c r="G22" s="2076">
        <v>22.295249754159226</v>
      </c>
    </row>
    <row r="23" spans="1:7">
      <c r="A23" s="2066" t="s">
        <v>287</v>
      </c>
      <c r="B23" s="2060" t="s">
        <v>286</v>
      </c>
      <c r="C23" s="2059">
        <v>13.898900124800257</v>
      </c>
      <c r="D23" s="2059">
        <v>34.012445035398947</v>
      </c>
      <c r="E23" s="2059">
        <v>28.811889849189964</v>
      </c>
      <c r="F23" s="2059">
        <v>12.368580659458578</v>
      </c>
      <c r="G23" s="2076">
        <v>25.393412412377391</v>
      </c>
    </row>
    <row r="24" spans="1:7">
      <c r="A24" s="2066" t="s">
        <v>285</v>
      </c>
      <c r="B24" s="2060" t="s">
        <v>284</v>
      </c>
      <c r="C24" s="2059">
        <v>14.307278493717138</v>
      </c>
      <c r="D24" s="2059">
        <v>35.016008270103178</v>
      </c>
      <c r="E24" s="2059">
        <v>29.019681641173879</v>
      </c>
      <c r="F24" s="2059">
        <v>14.85753141434823</v>
      </c>
      <c r="G24" s="2076">
        <v>26.179543538480065</v>
      </c>
    </row>
    <row r="25" spans="1:7">
      <c r="A25" s="2066" t="s">
        <v>283</v>
      </c>
      <c r="B25" s="2060" t="s">
        <v>282</v>
      </c>
      <c r="C25" s="2059">
        <v>15.049800387817944</v>
      </c>
      <c r="D25" s="2059">
        <v>36.949788981407544</v>
      </c>
      <c r="E25" s="2059">
        <v>32.934732519676061</v>
      </c>
      <c r="F25" s="2059">
        <v>19.13680848636934</v>
      </c>
      <c r="G25" s="2076">
        <v>27.852401049389751</v>
      </c>
    </row>
    <row r="26" spans="1:7">
      <c r="A26" s="2066" t="s">
        <v>281</v>
      </c>
      <c r="B26" s="2060" t="s">
        <v>280</v>
      </c>
      <c r="C26" s="2059">
        <v>14.66295452628027</v>
      </c>
      <c r="D26" s="2059">
        <v>37.222724405716058</v>
      </c>
      <c r="E26" s="2059">
        <v>35.862208884228622</v>
      </c>
      <c r="F26" s="2059">
        <v>22.306870271942405</v>
      </c>
      <c r="G26" s="2076">
        <v>28.608951722087632</v>
      </c>
    </row>
    <row r="27" spans="1:7">
      <c r="A27" s="2066" t="s">
        <v>279</v>
      </c>
      <c r="B27" s="2060" t="s">
        <v>278</v>
      </c>
      <c r="C27" s="2059">
        <v>16.100430283088478</v>
      </c>
      <c r="D27" s="2059">
        <v>45.082616491927283</v>
      </c>
      <c r="E27" s="2059">
        <v>35.975765829034664</v>
      </c>
      <c r="F27" s="2059">
        <v>23.050161668086684</v>
      </c>
      <c r="G27" s="2076">
        <v>29.069847030262412</v>
      </c>
    </row>
    <row r="28" spans="1:7">
      <c r="A28" s="2066" t="s">
        <v>277</v>
      </c>
      <c r="B28" s="2060" t="s">
        <v>276</v>
      </c>
      <c r="C28" s="2059">
        <v>16.97302597683192</v>
      </c>
      <c r="D28" s="2059">
        <v>50.790340540810043</v>
      </c>
      <c r="E28" s="2059">
        <v>38.495604048596455</v>
      </c>
      <c r="F28" s="2059">
        <v>25.538101015473085</v>
      </c>
      <c r="G28" s="2076">
        <v>34.03918961591517</v>
      </c>
    </row>
    <row r="29" spans="1:7">
      <c r="A29" s="2066" t="s">
        <v>275</v>
      </c>
      <c r="B29" s="2060" t="s">
        <v>274</v>
      </c>
      <c r="C29" s="2059">
        <v>17.828444959010163</v>
      </c>
      <c r="D29" s="2059">
        <v>54.415558596171167</v>
      </c>
      <c r="E29" s="2059">
        <v>39.420616543287842</v>
      </c>
      <c r="F29" s="2059">
        <v>26.547059373867079</v>
      </c>
      <c r="G29" s="2076">
        <v>37.098317136207889</v>
      </c>
    </row>
    <row r="30" spans="1:7">
      <c r="A30" s="2066" t="s">
        <v>273</v>
      </c>
      <c r="B30" s="2060" t="s">
        <v>272</v>
      </c>
      <c r="C30" s="2059">
        <v>18.597953031452903</v>
      </c>
      <c r="D30" s="2059">
        <v>56.51145754279451</v>
      </c>
      <c r="E30" s="2059">
        <v>41.635334977654104</v>
      </c>
      <c r="F30" s="2059">
        <v>28.840859263007001</v>
      </c>
      <c r="G30" s="2076">
        <v>40.741815287966951</v>
      </c>
    </row>
    <row r="31" spans="1:7">
      <c r="A31" s="2066" t="s">
        <v>271</v>
      </c>
      <c r="B31" s="2060" t="s">
        <v>270</v>
      </c>
      <c r="C31" s="2059">
        <v>17.475170943945781</v>
      </c>
      <c r="D31" s="2059">
        <v>50.731293557015668</v>
      </c>
      <c r="E31" s="2059">
        <v>42.551147289244625</v>
      </c>
      <c r="F31" s="2059">
        <v>28.709500610392759</v>
      </c>
      <c r="G31" s="2076">
        <v>41.040906506854739</v>
      </c>
    </row>
    <row r="32" spans="1:7">
      <c r="A32" s="2066" t="s">
        <v>269</v>
      </c>
      <c r="B32" s="2060" t="s">
        <v>268</v>
      </c>
      <c r="C32" s="2059">
        <v>18.229486573960202</v>
      </c>
      <c r="D32" s="2059">
        <v>53.523766821999672</v>
      </c>
      <c r="E32" s="2059">
        <v>45.124857708137903</v>
      </c>
      <c r="F32" s="2059">
        <v>29.016722422585605</v>
      </c>
      <c r="G32" s="2076">
        <v>39.989313146570957</v>
      </c>
    </row>
    <row r="33" spans="1:25">
      <c r="A33" s="2066" t="s">
        <v>267</v>
      </c>
      <c r="B33" s="2060" t="s">
        <v>266</v>
      </c>
      <c r="C33" s="2059">
        <v>19.090569265243342</v>
      </c>
      <c r="D33" s="2059">
        <v>56.33657774500184</v>
      </c>
      <c r="E33" s="2059">
        <v>46.409876663599</v>
      </c>
      <c r="F33" s="2059">
        <v>30.667897795953525</v>
      </c>
      <c r="G33" s="2076">
        <v>41.186707054208291</v>
      </c>
    </row>
    <row r="34" spans="1:25">
      <c r="A34" s="2066" t="s">
        <v>265</v>
      </c>
      <c r="B34" s="2060" t="s">
        <v>264</v>
      </c>
      <c r="C34" s="2059">
        <v>18.669024068978228</v>
      </c>
      <c r="D34" s="2059">
        <v>55.974021376844675</v>
      </c>
      <c r="E34" s="2059">
        <v>46.779593441254661</v>
      </c>
      <c r="F34" s="2059">
        <v>32.141000728459673</v>
      </c>
      <c r="G34" s="2076">
        <v>43.330545562264668</v>
      </c>
    </row>
    <row r="35" spans="1:25">
      <c r="A35" s="2066" t="s">
        <v>263</v>
      </c>
      <c r="B35" s="2060" t="s">
        <v>262</v>
      </c>
      <c r="C35" s="2059">
        <v>19.181964398417414</v>
      </c>
      <c r="D35" s="2059">
        <v>58.842388685673185</v>
      </c>
      <c r="E35" s="2059">
        <v>48.379995656688365</v>
      </c>
      <c r="F35" s="2059">
        <v>33.426007614368217</v>
      </c>
      <c r="G35" s="2076">
        <v>42.494028794798879</v>
      </c>
    </row>
    <row r="36" spans="1:25">
      <c r="A36" s="2066" t="s">
        <v>261</v>
      </c>
      <c r="B36" s="2060" t="s">
        <v>260</v>
      </c>
      <c r="C36" s="2059">
        <v>19.399341674769605</v>
      </c>
      <c r="D36" s="2059">
        <v>60.469025385118726</v>
      </c>
      <c r="E36" s="2059">
        <v>50.09056940698747</v>
      </c>
      <c r="F36" s="2059">
        <v>37.238397514692302</v>
      </c>
      <c r="G36" s="2076">
        <v>44.333137334042725</v>
      </c>
    </row>
    <row r="37" spans="1:25">
      <c r="A37" s="2066" t="s">
        <v>259</v>
      </c>
      <c r="B37" s="2060" t="s">
        <v>258</v>
      </c>
      <c r="C37" s="2059">
        <v>21.206125506385558</v>
      </c>
      <c r="D37" s="2059">
        <v>68.062482259352748</v>
      </c>
      <c r="E37" s="2059">
        <v>50.180212712032869</v>
      </c>
      <c r="F37" s="2059">
        <v>37.574507755473384</v>
      </c>
      <c r="G37" s="2076">
        <v>45.952309870640832</v>
      </c>
    </row>
    <row r="38" spans="1:25">
      <c r="A38" s="2066" t="s">
        <v>257</v>
      </c>
      <c r="B38" s="2060" t="s">
        <v>256</v>
      </c>
      <c r="C38" s="2059">
        <v>24.085992920489684</v>
      </c>
      <c r="D38" s="2059">
        <v>77.302130568649474</v>
      </c>
      <c r="E38" s="2059">
        <v>54.223975120963132</v>
      </c>
      <c r="F38" s="2059">
        <v>41.663799808521411</v>
      </c>
      <c r="G38" s="2076">
        <v>51.678956757423023</v>
      </c>
    </row>
    <row r="39" spans="1:25">
      <c r="A39" s="2066" t="s">
        <v>255</v>
      </c>
      <c r="B39" s="2060" t="s">
        <v>254</v>
      </c>
      <c r="C39" s="2059">
        <v>22.074805539459252</v>
      </c>
      <c r="D39" s="2059">
        <v>72.81390783980676</v>
      </c>
      <c r="E39" s="2059">
        <v>56.732454670183785</v>
      </c>
      <c r="F39" s="2059">
        <v>44.35566004868484</v>
      </c>
      <c r="G39" s="2076">
        <v>55.721222761915868</v>
      </c>
    </row>
    <row r="40" spans="1:25">
      <c r="A40" s="2066" t="s">
        <v>253</v>
      </c>
      <c r="B40" s="2060" t="s">
        <v>252</v>
      </c>
      <c r="C40" s="2059">
        <v>18.64153794008439</v>
      </c>
      <c r="D40" s="2059">
        <v>77.241830176177061</v>
      </c>
      <c r="E40" s="2059">
        <v>54.88605842525768</v>
      </c>
      <c r="F40" s="2059">
        <v>41.973645932388976</v>
      </c>
      <c r="G40" s="2079">
        <v>52.030718290922529</v>
      </c>
    </row>
    <row r="41" spans="1:25">
      <c r="A41" s="2078" t="s">
        <v>1620</v>
      </c>
      <c r="B41" s="2077" t="s">
        <v>1619</v>
      </c>
      <c r="C41" s="2075">
        <v>14.262323989917292</v>
      </c>
      <c r="D41" s="2075">
        <v>59.096412060400013</v>
      </c>
      <c r="E41" s="2075">
        <v>58.384725456754275</v>
      </c>
      <c r="F41" s="2075">
        <v>46.652778403320525</v>
      </c>
      <c r="G41" s="2074">
        <v>52.804884944490396</v>
      </c>
      <c r="Q41" s="480"/>
      <c r="R41" s="16"/>
      <c r="S41" s="16"/>
      <c r="T41" s="16"/>
      <c r="U41" s="16"/>
    </row>
    <row r="42" spans="1:25">
      <c r="A42" s="2078" t="s">
        <v>249</v>
      </c>
      <c r="B42" s="2077" t="s">
        <v>248</v>
      </c>
      <c r="C42" s="2075">
        <v>14.997089603952707</v>
      </c>
      <c r="D42" s="2075">
        <v>64.280918854627473</v>
      </c>
      <c r="E42" s="2075">
        <v>56.568656115338243</v>
      </c>
      <c r="F42" s="2075">
        <v>46.055245625975019</v>
      </c>
      <c r="G42" s="2074">
        <v>57.54293241877</v>
      </c>
      <c r="Q42" s="16"/>
      <c r="R42" s="16"/>
      <c r="S42" s="16"/>
      <c r="T42" s="16"/>
      <c r="U42" s="16"/>
    </row>
    <row r="43" spans="1:25">
      <c r="A43" s="2066" t="s">
        <v>247</v>
      </c>
      <c r="B43" s="2060" t="s">
        <v>246</v>
      </c>
      <c r="C43" s="2075">
        <v>15.471758845441855</v>
      </c>
      <c r="D43" s="2075">
        <v>67.479596428602775</v>
      </c>
      <c r="E43" s="2075">
        <v>59.80964332347574</v>
      </c>
      <c r="F43" s="2075">
        <v>49.916824745240454</v>
      </c>
      <c r="G43" s="2074">
        <v>60.949746113553282</v>
      </c>
      <c r="Q43" s="16"/>
      <c r="R43" s="16"/>
      <c r="S43" s="16"/>
      <c r="T43" s="16"/>
      <c r="U43" s="16"/>
    </row>
    <row r="44" spans="1:25">
      <c r="A44" s="2066" t="s">
        <v>245</v>
      </c>
      <c r="B44" s="2060" t="s">
        <v>244</v>
      </c>
      <c r="C44" s="2075">
        <v>15.893662217564183</v>
      </c>
      <c r="D44" s="2075">
        <v>70.143311256842566</v>
      </c>
      <c r="E44" s="2075">
        <v>58.870776264878423</v>
      </c>
      <c r="F44" s="2075">
        <v>51.548110916514254</v>
      </c>
      <c r="G44" s="2074">
        <v>63.012477927654132</v>
      </c>
      <c r="I44" s="15"/>
      <c r="J44" s="15"/>
      <c r="K44" s="239"/>
      <c r="L44" s="239"/>
      <c r="M44" s="15"/>
      <c r="N44" s="15"/>
      <c r="O44" s="239"/>
      <c r="P44" s="15"/>
      <c r="Q44" s="239"/>
      <c r="R44" s="239"/>
      <c r="S44" s="239"/>
      <c r="T44" s="239"/>
      <c r="U44" s="239"/>
      <c r="V44" s="2049"/>
      <c r="W44" s="2049"/>
      <c r="X44" s="2049"/>
      <c r="Y44" s="2049"/>
    </row>
    <row r="45" spans="1:25">
      <c r="A45" s="2066" t="s">
        <v>243</v>
      </c>
      <c r="B45" s="2060" t="s">
        <v>242</v>
      </c>
      <c r="C45" s="2075">
        <v>17.525082115781441</v>
      </c>
      <c r="D45" s="2075">
        <v>77.478615155355726</v>
      </c>
      <c r="E45" s="2075">
        <v>63.018717068688559</v>
      </c>
      <c r="F45" s="2075">
        <v>56.689359493025457</v>
      </c>
      <c r="G45" s="2074">
        <v>69.681591410110983</v>
      </c>
      <c r="I45" s="15"/>
      <c r="J45" s="15"/>
      <c r="K45" s="15"/>
      <c r="L45" s="15"/>
      <c r="M45" s="15"/>
      <c r="N45" s="15"/>
      <c r="O45" s="15"/>
      <c r="P45" s="15"/>
      <c r="Q45" s="239"/>
      <c r="R45" s="239"/>
      <c r="S45" s="239"/>
      <c r="T45" s="239"/>
      <c r="U45" s="239"/>
      <c r="V45" s="2049"/>
      <c r="W45" s="2049"/>
      <c r="X45" s="2049"/>
      <c r="Y45" s="2049"/>
    </row>
    <row r="46" spans="1:25">
      <c r="A46" s="2066" t="s">
        <v>241</v>
      </c>
      <c r="B46" s="2060" t="s">
        <v>240</v>
      </c>
      <c r="C46" s="2059">
        <v>19.296454175586508</v>
      </c>
      <c r="D46" s="2059">
        <v>86.059043214619706</v>
      </c>
      <c r="E46" s="2059">
        <v>69.233446404882315</v>
      </c>
      <c r="F46" s="2059">
        <v>64.884447733158126</v>
      </c>
      <c r="G46" s="2076">
        <v>77.32643950982478</v>
      </c>
      <c r="I46" s="15"/>
      <c r="J46" s="15"/>
      <c r="K46" s="15"/>
      <c r="L46" s="15"/>
      <c r="M46" s="15"/>
      <c r="N46" s="15"/>
      <c r="O46" s="239"/>
      <c r="P46" s="239"/>
      <c r="Q46" s="239"/>
      <c r="R46" s="239"/>
      <c r="S46" s="239"/>
      <c r="T46" s="239"/>
      <c r="U46" s="239"/>
      <c r="V46" s="239"/>
      <c r="W46" s="239"/>
      <c r="X46" s="239"/>
      <c r="Y46" s="2049"/>
    </row>
    <row r="47" spans="1:25">
      <c r="A47" s="2066" t="s">
        <v>58</v>
      </c>
      <c r="B47" s="2060" t="s">
        <v>239</v>
      </c>
      <c r="C47" s="2059">
        <v>18.504243435330761</v>
      </c>
      <c r="D47" s="2059">
        <v>84.22424235877169</v>
      </c>
      <c r="E47" s="2059">
        <v>70.77313845058309</v>
      </c>
      <c r="F47" s="2059">
        <v>64.903020553255985</v>
      </c>
      <c r="G47" s="2076">
        <v>74.738358395151707</v>
      </c>
      <c r="I47" s="15"/>
      <c r="J47" s="15"/>
      <c r="K47" s="15"/>
      <c r="L47" s="15"/>
      <c r="M47" s="15"/>
      <c r="N47" s="15"/>
      <c r="O47" s="239"/>
      <c r="P47" s="239"/>
      <c r="Q47" s="239"/>
      <c r="R47" s="239"/>
      <c r="S47" s="239"/>
      <c r="T47" s="239"/>
      <c r="U47" s="239"/>
      <c r="V47" s="239"/>
      <c r="W47" s="239"/>
      <c r="X47" s="239"/>
      <c r="Y47" s="2049"/>
    </row>
    <row r="48" spans="1:25">
      <c r="A48" s="2066" t="s">
        <v>238</v>
      </c>
      <c r="B48" s="2060" t="s">
        <v>237</v>
      </c>
      <c r="C48" s="2075">
        <v>19.369350331797101</v>
      </c>
      <c r="D48" s="2075">
        <v>89.540278346809089</v>
      </c>
      <c r="E48" s="2075">
        <v>79.743445665083257</v>
      </c>
      <c r="F48" s="2075">
        <v>70.683444353578253</v>
      </c>
      <c r="G48" s="2074">
        <v>79.344420358383132</v>
      </c>
      <c r="I48" s="15"/>
      <c r="J48" s="15"/>
      <c r="K48" s="15"/>
      <c r="L48" s="15"/>
      <c r="M48" s="15"/>
      <c r="N48" s="15"/>
      <c r="O48" s="239"/>
      <c r="P48" s="239"/>
      <c r="Q48" s="239"/>
      <c r="R48" s="239"/>
      <c r="S48" s="239"/>
      <c r="T48" s="239"/>
      <c r="U48" s="239"/>
      <c r="V48" s="239"/>
      <c r="W48" s="239"/>
      <c r="X48" s="239"/>
      <c r="Y48" s="2049"/>
    </row>
    <row r="49" spans="1:25">
      <c r="A49" s="2066" t="s">
        <v>59</v>
      </c>
      <c r="B49" s="2060" t="s">
        <v>236</v>
      </c>
      <c r="C49" s="2075">
        <v>18.830159699231896</v>
      </c>
      <c r="D49" s="2075">
        <v>92.827215737032446</v>
      </c>
      <c r="E49" s="2075">
        <v>88.573324743301342</v>
      </c>
      <c r="F49" s="2075">
        <v>75.416647615453826</v>
      </c>
      <c r="G49" s="2074">
        <v>83.833249622195368</v>
      </c>
      <c r="I49" s="15"/>
      <c r="J49" s="15"/>
      <c r="K49" s="15"/>
      <c r="L49" s="15"/>
      <c r="M49" s="15"/>
      <c r="N49" s="15"/>
      <c r="O49" s="239"/>
      <c r="P49" s="239"/>
      <c r="Q49" s="239"/>
      <c r="R49" s="239"/>
      <c r="S49" s="239"/>
      <c r="T49" s="239"/>
      <c r="U49" s="239"/>
      <c r="V49" s="239"/>
      <c r="W49" s="239"/>
      <c r="X49" s="239"/>
      <c r="Y49" s="2049"/>
    </row>
    <row r="50" spans="1:25" customFormat="1">
      <c r="A50" s="2066" t="s">
        <v>60</v>
      </c>
      <c r="B50" s="2060" t="s">
        <v>235</v>
      </c>
      <c r="C50" s="2075">
        <v>22.019184858538438</v>
      </c>
      <c r="D50" s="2075">
        <v>108.80154838799365</v>
      </c>
      <c r="E50" s="2075">
        <v>100.22949087928272</v>
      </c>
      <c r="F50" s="2075">
        <v>84.266950822641448</v>
      </c>
      <c r="G50" s="2074">
        <v>98.740550946946783</v>
      </c>
      <c r="H50" s="2070"/>
      <c r="I50" s="15"/>
      <c r="J50" s="15"/>
      <c r="K50" s="15"/>
      <c r="L50" s="15"/>
      <c r="M50" s="15"/>
      <c r="N50" s="15"/>
      <c r="O50" s="239"/>
      <c r="P50" s="239"/>
      <c r="Q50" s="239"/>
      <c r="R50" s="239"/>
      <c r="S50" s="239"/>
      <c r="T50" s="239"/>
      <c r="U50" s="239"/>
      <c r="V50" s="239"/>
      <c r="W50" s="239"/>
      <c r="X50" s="239"/>
      <c r="Y50" s="15"/>
    </row>
    <row r="51" spans="1:25" customFormat="1">
      <c r="A51" s="2066" t="s">
        <v>61</v>
      </c>
      <c r="B51" s="2060" t="s">
        <v>234</v>
      </c>
      <c r="C51" s="2075">
        <v>24.162119692140735</v>
      </c>
      <c r="D51" s="2075">
        <v>119.26177715853275</v>
      </c>
      <c r="E51" s="2075">
        <v>113.85225307840174</v>
      </c>
      <c r="F51" s="2075">
        <v>95.106435718258055</v>
      </c>
      <c r="G51" s="2074">
        <v>107.12637521473822</v>
      </c>
      <c r="H51" s="2070"/>
      <c r="I51" s="15"/>
      <c r="J51" s="15"/>
      <c r="K51" s="15"/>
      <c r="L51" s="15"/>
      <c r="M51" s="15"/>
      <c r="N51" s="15"/>
      <c r="O51" s="239"/>
      <c r="P51" s="239"/>
      <c r="Q51" s="239"/>
      <c r="R51" s="239"/>
      <c r="S51" s="239"/>
      <c r="T51" s="239"/>
      <c r="U51" s="239"/>
      <c r="V51" s="239"/>
      <c r="W51" s="239"/>
      <c r="X51" s="239"/>
      <c r="Y51" s="15"/>
    </row>
    <row r="52" spans="1:25" customFormat="1">
      <c r="A52" s="2066" t="s">
        <v>150</v>
      </c>
      <c r="B52" s="2060" t="s">
        <v>224</v>
      </c>
      <c r="C52" s="2075">
        <v>19.166942181735486</v>
      </c>
      <c r="D52" s="2075">
        <v>111.4097951418194</v>
      </c>
      <c r="E52" s="2075">
        <v>114.03372825549418</v>
      </c>
      <c r="F52" s="2075">
        <v>94.221733831684602</v>
      </c>
      <c r="G52" s="2074">
        <v>102.13423842265162</v>
      </c>
      <c r="H52" s="2070"/>
      <c r="I52" s="15"/>
      <c r="J52" s="15"/>
      <c r="K52" s="15"/>
      <c r="L52" s="15"/>
      <c r="M52" s="15"/>
      <c r="N52" s="15"/>
      <c r="O52" s="239"/>
      <c r="P52" s="239"/>
      <c r="Q52" s="239"/>
      <c r="R52" s="239"/>
      <c r="S52" s="239"/>
      <c r="T52" s="239"/>
      <c r="U52" s="239"/>
      <c r="V52" s="239"/>
      <c r="W52" s="239"/>
      <c r="X52" s="239"/>
      <c r="Y52" s="15"/>
    </row>
    <row r="53" spans="1:25" customFormat="1">
      <c r="A53" s="2066" t="s">
        <v>173</v>
      </c>
      <c r="B53" s="2060" t="s">
        <v>223</v>
      </c>
      <c r="C53" s="2075">
        <v>17.778169462192189</v>
      </c>
      <c r="D53" s="2075">
        <v>115.26093914593177</v>
      </c>
      <c r="E53" s="2075">
        <v>115.46214219121549</v>
      </c>
      <c r="F53" s="2075">
        <v>91.676609725380885</v>
      </c>
      <c r="G53" s="2074">
        <v>106.75865045037135</v>
      </c>
      <c r="H53" s="2070"/>
      <c r="I53" s="15"/>
      <c r="J53" s="15"/>
      <c r="K53" s="15"/>
      <c r="L53" s="15"/>
      <c r="M53" s="15"/>
      <c r="N53" s="15"/>
      <c r="O53" s="239"/>
      <c r="P53" s="239"/>
      <c r="Q53" s="239"/>
      <c r="R53" s="239"/>
      <c r="S53" s="239"/>
      <c r="T53" s="239"/>
      <c r="U53" s="239"/>
      <c r="V53" s="239"/>
      <c r="W53" s="239"/>
      <c r="X53" s="239"/>
      <c r="Y53" s="15"/>
    </row>
    <row r="54" spans="1:25" customFormat="1" ht="15" thickBot="1">
      <c r="A54" s="2073" t="s">
        <v>180</v>
      </c>
      <c r="B54" s="2057" t="s">
        <v>225</v>
      </c>
      <c r="C54" s="2072">
        <v>16.454543211708636</v>
      </c>
      <c r="D54" s="2072">
        <v>122.07103644357434</v>
      </c>
      <c r="E54" s="2072">
        <v>114.86237107205119</v>
      </c>
      <c r="F54" s="2072">
        <v>91.194331965291553</v>
      </c>
      <c r="G54" s="2071">
        <v>113.10363630745135</v>
      </c>
      <c r="H54" s="2070"/>
      <c r="I54" s="15"/>
      <c r="J54" s="15"/>
      <c r="K54" s="15"/>
      <c r="L54" s="15"/>
      <c r="M54" s="15"/>
      <c r="N54" s="15"/>
      <c r="O54" s="239"/>
      <c r="P54" s="239"/>
      <c r="Q54" s="239"/>
      <c r="R54" s="239"/>
      <c r="S54" s="239"/>
      <c r="T54" s="239"/>
      <c r="U54" s="239"/>
      <c r="V54" s="239"/>
      <c r="W54" s="239"/>
      <c r="X54" s="239"/>
      <c r="Y54" s="15"/>
    </row>
    <row r="55" spans="1:25" customFormat="1" ht="15" thickTop="1">
      <c r="A55" s="4367" t="s">
        <v>1630</v>
      </c>
      <c r="B55" s="4367"/>
      <c r="C55" s="4367"/>
      <c r="D55" s="4367"/>
      <c r="E55" s="4367"/>
      <c r="F55" s="4367"/>
      <c r="G55" s="4367"/>
      <c r="H55" s="2070"/>
    </row>
    <row r="56" spans="1:25" customFormat="1" ht="12" customHeight="1">
      <c r="A56" s="4368" t="s">
        <v>1629</v>
      </c>
      <c r="B56" s="4368"/>
      <c r="C56" s="4368"/>
      <c r="D56" s="4368"/>
      <c r="E56" s="4368"/>
      <c r="F56" s="4368"/>
      <c r="G56" s="4368"/>
      <c r="H56" s="2049"/>
      <c r="I56" s="15"/>
      <c r="J56" s="15"/>
    </row>
    <row r="57" spans="1:25">
      <c r="I57" s="16"/>
      <c r="J57" s="16"/>
      <c r="K57" s="16"/>
      <c r="L57" s="16"/>
      <c r="M57" s="16"/>
    </row>
    <row r="58" spans="1:25">
      <c r="I58" s="16"/>
      <c r="J58" s="16"/>
      <c r="K58" s="16"/>
      <c r="L58" s="16"/>
      <c r="M58" s="16"/>
    </row>
    <row r="59" spans="1:25">
      <c r="I59" s="16"/>
      <c r="J59" s="16"/>
      <c r="K59" s="16"/>
      <c r="L59" s="16"/>
      <c r="M59" s="16"/>
    </row>
    <row r="60" spans="1:25">
      <c r="I60" s="16"/>
      <c r="J60" s="16"/>
      <c r="K60" s="16"/>
      <c r="L60" s="16"/>
      <c r="M60" s="16"/>
    </row>
    <row r="61" spans="1:25">
      <c r="I61" s="16"/>
      <c r="J61" s="16"/>
      <c r="K61" s="16"/>
      <c r="L61" s="16"/>
      <c r="M61" s="16"/>
    </row>
    <row r="62" spans="1:25">
      <c r="I62" s="16"/>
      <c r="J62" s="16"/>
      <c r="K62" s="16"/>
      <c r="L62" s="16"/>
      <c r="M62" s="16"/>
    </row>
    <row r="63" spans="1:25">
      <c r="I63" s="16"/>
      <c r="J63" s="16"/>
      <c r="K63" s="16"/>
      <c r="L63" s="16"/>
      <c r="M63" s="16"/>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N10" sqref="N10"/>
    </sheetView>
  </sheetViews>
  <sheetFormatPr defaultColWidth="8.88671875" defaultRowHeight="14.4"/>
  <cols>
    <col min="1" max="1" width="6.44140625" customWidth="1"/>
  </cols>
  <sheetData>
    <row r="1" spans="2:15">
      <c r="B1" s="118"/>
      <c r="C1" s="117"/>
      <c r="D1" s="117"/>
      <c r="E1" s="117"/>
      <c r="F1" s="117"/>
      <c r="G1" s="117"/>
      <c r="H1" s="117"/>
      <c r="I1" s="116"/>
      <c r="J1" s="116"/>
      <c r="K1" s="115"/>
    </row>
    <row r="2" spans="2:15">
      <c r="B2" s="114"/>
      <c r="C2" s="113"/>
      <c r="D2" s="113"/>
      <c r="E2" s="113"/>
      <c r="F2" s="113"/>
      <c r="G2" s="113"/>
      <c r="H2" s="113"/>
      <c r="I2" s="34"/>
      <c r="J2" s="34"/>
      <c r="K2" s="111"/>
    </row>
    <row r="3" spans="2:15">
      <c r="B3" s="114"/>
      <c r="C3" s="113"/>
      <c r="D3" s="113"/>
      <c r="E3" s="113"/>
      <c r="F3" s="113"/>
      <c r="G3" s="113"/>
      <c r="H3" s="113"/>
      <c r="I3" s="34"/>
      <c r="J3" s="34"/>
      <c r="K3" s="111"/>
    </row>
    <row r="4" spans="2:15">
      <c r="B4" s="114"/>
      <c r="C4" s="113"/>
      <c r="D4" s="113"/>
      <c r="E4" s="113"/>
      <c r="F4" s="113"/>
      <c r="G4" s="113"/>
      <c r="H4" s="113"/>
      <c r="I4" s="34"/>
      <c r="J4" s="34"/>
      <c r="K4" s="111"/>
    </row>
    <row r="5" spans="2:15">
      <c r="B5" s="114"/>
      <c r="C5" s="113"/>
      <c r="D5" s="113"/>
      <c r="E5" s="113"/>
      <c r="F5" s="113"/>
      <c r="G5" s="113"/>
      <c r="H5" s="113"/>
      <c r="I5" s="34"/>
      <c r="J5" s="34"/>
      <c r="K5" s="111"/>
    </row>
    <row r="6" spans="2:15">
      <c r="B6" s="114"/>
      <c r="C6" s="113"/>
      <c r="D6" s="113"/>
      <c r="E6" s="113"/>
      <c r="F6" s="113"/>
      <c r="G6" s="113"/>
      <c r="H6" s="113"/>
      <c r="I6" s="34"/>
      <c r="J6" s="34"/>
      <c r="K6" s="111"/>
    </row>
    <row r="7" spans="2:15">
      <c r="B7" s="114"/>
      <c r="C7" s="113"/>
      <c r="D7" s="113"/>
      <c r="E7" s="113"/>
      <c r="F7" s="113"/>
      <c r="G7" s="113"/>
      <c r="H7" s="113"/>
      <c r="I7" s="34"/>
      <c r="J7" s="34"/>
      <c r="K7" s="111"/>
    </row>
    <row r="8" spans="2:15">
      <c r="B8" s="114"/>
      <c r="C8" s="113"/>
      <c r="D8" s="113"/>
      <c r="E8" s="113"/>
      <c r="F8" s="113"/>
      <c r="G8" s="113"/>
      <c r="H8" s="113"/>
      <c r="I8" s="34"/>
      <c r="J8" s="34"/>
      <c r="K8" s="111"/>
    </row>
    <row r="9" spans="2:15">
      <c r="B9" s="114"/>
      <c r="C9" s="113"/>
      <c r="D9" s="113"/>
      <c r="E9" s="113"/>
      <c r="F9" s="113"/>
      <c r="G9" s="113"/>
      <c r="H9" s="113"/>
      <c r="I9" s="34"/>
      <c r="J9" s="34"/>
      <c r="K9" s="111"/>
    </row>
    <row r="10" spans="2:15">
      <c r="B10" s="114"/>
      <c r="C10" s="113"/>
      <c r="D10" s="113"/>
      <c r="E10" s="113"/>
      <c r="F10" s="113"/>
      <c r="G10" s="113"/>
      <c r="H10" s="113"/>
      <c r="I10" s="34"/>
      <c r="J10" s="34"/>
      <c r="K10" s="111"/>
    </row>
    <row r="11" spans="2:15">
      <c r="B11" s="114"/>
      <c r="C11" s="113"/>
      <c r="D11" s="113"/>
      <c r="E11" s="113"/>
      <c r="F11" s="113"/>
      <c r="G11" s="113"/>
      <c r="H11" s="113"/>
      <c r="I11" s="34"/>
      <c r="J11" s="34"/>
      <c r="K11" s="111"/>
    </row>
    <row r="12" spans="2:15">
      <c r="B12" s="114"/>
      <c r="C12" s="113"/>
      <c r="D12" s="113"/>
      <c r="E12" s="113"/>
      <c r="F12" s="113"/>
      <c r="G12" s="113"/>
      <c r="H12" s="113"/>
      <c r="I12" s="34"/>
      <c r="J12" s="34"/>
      <c r="K12" s="111"/>
    </row>
    <row r="13" spans="2:15">
      <c r="B13" s="114"/>
      <c r="C13" s="113"/>
      <c r="D13" s="113"/>
      <c r="E13" s="113"/>
      <c r="F13" s="113"/>
      <c r="G13" s="113"/>
      <c r="H13" s="113"/>
      <c r="I13" s="34"/>
      <c r="J13" s="34"/>
      <c r="K13" s="111"/>
    </row>
    <row r="14" spans="2:15">
      <c r="B14" s="114"/>
      <c r="C14" s="113"/>
      <c r="D14" s="113"/>
      <c r="E14" s="113"/>
      <c r="F14" s="113"/>
      <c r="G14" s="113"/>
      <c r="H14" s="113"/>
      <c r="I14" s="34"/>
      <c r="J14" s="34"/>
      <c r="K14" s="111"/>
    </row>
    <row r="15" spans="2:15">
      <c r="B15" s="114"/>
      <c r="C15" s="113"/>
      <c r="D15" s="113"/>
      <c r="E15" s="113"/>
      <c r="F15" s="113"/>
      <c r="G15" s="113"/>
      <c r="H15" s="113"/>
      <c r="I15" s="34"/>
      <c r="J15" s="34"/>
      <c r="K15" s="111"/>
    </row>
    <row r="16" spans="2:15">
      <c r="B16" s="114"/>
      <c r="C16" s="113"/>
      <c r="D16" s="113"/>
      <c r="E16" s="113"/>
      <c r="F16" s="113"/>
      <c r="G16" s="113"/>
      <c r="H16" s="113"/>
      <c r="I16" s="34"/>
      <c r="J16" s="34"/>
      <c r="K16" s="111"/>
      <c r="O16" s="15"/>
    </row>
    <row r="17" spans="2:11">
      <c r="B17" s="114"/>
      <c r="C17" s="113"/>
      <c r="D17" s="113"/>
      <c r="E17" s="113"/>
      <c r="F17" s="113"/>
      <c r="G17" s="113"/>
      <c r="H17" s="113"/>
      <c r="I17" s="34"/>
      <c r="J17" s="34"/>
      <c r="K17" s="111"/>
    </row>
    <row r="18" spans="2:11">
      <c r="B18" s="114"/>
      <c r="C18" s="113"/>
      <c r="D18" s="113"/>
      <c r="E18" s="113"/>
      <c r="F18" s="113"/>
      <c r="G18" s="113"/>
      <c r="H18" s="113"/>
      <c r="I18" s="34"/>
      <c r="J18" s="34"/>
      <c r="K18" s="111"/>
    </row>
    <row r="19" spans="2:11">
      <c r="B19" s="114"/>
      <c r="C19" s="113"/>
      <c r="D19" s="113"/>
      <c r="E19" s="113"/>
      <c r="F19" s="113"/>
      <c r="G19" s="113"/>
      <c r="H19" s="113"/>
      <c r="I19" s="34"/>
      <c r="J19" s="34"/>
      <c r="K19" s="111"/>
    </row>
    <row r="20" spans="2:11">
      <c r="B20" s="114"/>
      <c r="C20" s="113"/>
      <c r="D20" s="113"/>
      <c r="E20" s="113"/>
      <c r="F20" s="113"/>
      <c r="G20" s="113"/>
      <c r="H20" s="113"/>
      <c r="I20" s="34"/>
      <c r="J20" s="34"/>
      <c r="K20" s="111"/>
    </row>
    <row r="21" spans="2:11">
      <c r="B21" s="114"/>
      <c r="C21" s="113"/>
      <c r="D21" s="113"/>
      <c r="E21" s="113"/>
      <c r="F21" s="113"/>
      <c r="G21" s="113"/>
      <c r="H21" s="113"/>
      <c r="I21" s="34"/>
      <c r="J21" s="34"/>
      <c r="K21" s="111"/>
    </row>
    <row r="22" spans="2:11">
      <c r="B22" s="114"/>
      <c r="C22" s="113"/>
      <c r="D22" s="113"/>
      <c r="E22" s="113"/>
      <c r="F22" s="113"/>
      <c r="G22" s="113"/>
      <c r="H22" s="113"/>
      <c r="I22" s="34"/>
      <c r="J22" s="34"/>
      <c r="K22" s="111"/>
    </row>
    <row r="23" spans="2:11">
      <c r="B23" s="114"/>
      <c r="C23" s="113"/>
      <c r="D23" s="113"/>
      <c r="E23" s="113"/>
      <c r="F23" s="113"/>
      <c r="G23" s="113"/>
      <c r="H23" s="113"/>
      <c r="I23" s="34"/>
      <c r="J23" s="34"/>
      <c r="K23" s="111"/>
    </row>
    <row r="24" spans="2:11">
      <c r="B24" s="114"/>
      <c r="C24" s="113"/>
      <c r="D24" s="113"/>
      <c r="E24" s="113"/>
      <c r="F24" s="113"/>
      <c r="G24" s="113"/>
      <c r="H24" s="113"/>
      <c r="I24" s="34"/>
      <c r="J24" s="34"/>
      <c r="K24" s="111"/>
    </row>
    <row r="25" spans="2:11">
      <c r="B25" s="114"/>
      <c r="C25" s="113"/>
      <c r="D25" s="113"/>
      <c r="E25" s="113"/>
      <c r="F25" s="113"/>
      <c r="G25" s="113"/>
      <c r="H25" s="113"/>
      <c r="I25" s="34"/>
      <c r="J25" s="34"/>
      <c r="K25" s="111"/>
    </row>
    <row r="26" spans="2:11">
      <c r="B26" s="114"/>
      <c r="C26" s="113"/>
      <c r="D26" s="113"/>
      <c r="E26" s="113"/>
      <c r="F26" s="113"/>
      <c r="G26" s="113"/>
      <c r="H26" s="113"/>
      <c r="I26" s="34"/>
      <c r="J26" s="34"/>
      <c r="K26" s="111"/>
    </row>
    <row r="27" spans="2:11">
      <c r="B27" s="114"/>
      <c r="C27" s="113"/>
      <c r="D27" s="113"/>
      <c r="E27" s="113"/>
      <c r="F27" s="113"/>
      <c r="G27" s="113"/>
      <c r="H27" s="113"/>
      <c r="I27" s="34"/>
      <c r="J27" s="34"/>
      <c r="K27" s="111"/>
    </row>
    <row r="28" spans="2:11">
      <c r="B28" s="114"/>
      <c r="C28" s="113"/>
      <c r="D28" s="113"/>
      <c r="E28" s="113"/>
      <c r="F28" s="113"/>
      <c r="G28" s="113"/>
      <c r="H28" s="113"/>
      <c r="I28" s="34"/>
      <c r="J28" s="34"/>
      <c r="K28" s="111"/>
    </row>
    <row r="29" spans="2:11">
      <c r="B29" s="114"/>
      <c r="C29" s="113"/>
      <c r="D29" s="113"/>
      <c r="E29" s="113"/>
      <c r="F29" s="113"/>
      <c r="G29" s="113"/>
      <c r="H29" s="113"/>
      <c r="I29" s="34"/>
      <c r="J29" s="34"/>
      <c r="K29" s="111"/>
    </row>
    <row r="30" spans="2:11">
      <c r="B30" s="114"/>
      <c r="C30" s="113"/>
      <c r="D30" s="113"/>
      <c r="E30" s="113"/>
      <c r="F30" s="113"/>
      <c r="G30" s="113"/>
      <c r="H30" s="113"/>
      <c r="I30" s="34"/>
      <c r="J30" s="34"/>
      <c r="K30" s="111"/>
    </row>
    <row r="31" spans="2:11">
      <c r="B31" s="114"/>
      <c r="C31" s="113"/>
      <c r="D31" s="113"/>
      <c r="E31" s="113"/>
      <c r="F31" s="113"/>
      <c r="G31" s="113"/>
      <c r="H31" s="113"/>
      <c r="I31" s="34"/>
      <c r="J31" s="34"/>
      <c r="K31" s="111"/>
    </row>
    <row r="32" spans="2:11">
      <c r="B32" s="114"/>
      <c r="C32" s="113"/>
      <c r="D32" s="113"/>
      <c r="E32" s="113"/>
      <c r="F32" s="113"/>
      <c r="G32" s="113"/>
      <c r="H32" s="113"/>
      <c r="I32" s="34"/>
      <c r="J32" s="34"/>
      <c r="K32" s="111"/>
    </row>
    <row r="33" spans="2:11">
      <c r="B33" s="114"/>
      <c r="C33" s="113"/>
      <c r="D33" s="113"/>
      <c r="E33" s="113"/>
      <c r="F33" s="113"/>
      <c r="G33" s="113"/>
      <c r="H33" s="113"/>
      <c r="I33" s="34"/>
      <c r="J33" s="34"/>
      <c r="K33" s="111"/>
    </row>
    <row r="34" spans="2:11">
      <c r="B34" s="112"/>
      <c r="C34" s="34"/>
      <c r="D34" s="34"/>
      <c r="E34" s="34"/>
      <c r="F34" s="34"/>
      <c r="G34" s="34"/>
      <c r="H34" s="34"/>
      <c r="I34" s="34"/>
      <c r="J34" s="34"/>
      <c r="K34" s="111"/>
    </row>
    <row r="35" spans="2:11">
      <c r="B35" s="112"/>
      <c r="C35" s="34"/>
      <c r="D35" s="34"/>
      <c r="E35" s="34"/>
      <c r="F35" s="34"/>
      <c r="G35" s="34"/>
      <c r="H35" s="34"/>
      <c r="I35" s="34"/>
      <c r="J35" s="34"/>
      <c r="K35" s="111"/>
    </row>
    <row r="36" spans="2:11">
      <c r="B36" s="112"/>
      <c r="C36" s="34"/>
      <c r="D36" s="34"/>
      <c r="E36" s="34"/>
      <c r="F36" s="34"/>
      <c r="G36" s="34"/>
      <c r="H36" s="34"/>
      <c r="I36" s="34"/>
      <c r="J36" s="34"/>
      <c r="K36" s="111"/>
    </row>
    <row r="37" spans="2:11">
      <c r="B37" s="112"/>
      <c r="C37" s="34"/>
      <c r="D37" s="34"/>
      <c r="E37" s="34"/>
      <c r="F37" s="34"/>
      <c r="G37" s="34"/>
      <c r="H37" s="34"/>
      <c r="I37" s="34"/>
      <c r="J37" s="34"/>
      <c r="K37" s="111"/>
    </row>
    <row r="38" spans="2:11">
      <c r="B38" s="112"/>
      <c r="C38" s="34"/>
      <c r="D38" s="34"/>
      <c r="E38" s="34"/>
      <c r="F38" s="34"/>
      <c r="G38" s="34"/>
      <c r="H38" s="34"/>
      <c r="I38" s="34"/>
      <c r="J38" s="34"/>
      <c r="K38" s="111"/>
    </row>
    <row r="39" spans="2:11">
      <c r="B39" s="112"/>
      <c r="C39" s="34"/>
      <c r="D39" s="34"/>
      <c r="E39" s="34"/>
      <c r="F39" s="34"/>
      <c r="G39" s="34"/>
      <c r="H39" s="34"/>
      <c r="I39" s="34"/>
      <c r="J39" s="34"/>
      <c r="K39" s="111"/>
    </row>
    <row r="40" spans="2:11">
      <c r="B40" s="112"/>
      <c r="C40" s="34"/>
      <c r="D40" s="34"/>
      <c r="E40" s="34"/>
      <c r="F40" s="34"/>
      <c r="G40" s="34"/>
      <c r="H40" s="34"/>
      <c r="I40" s="34"/>
      <c r="J40" s="34"/>
      <c r="K40" s="111"/>
    </row>
    <row r="41" spans="2:11">
      <c r="B41" s="112"/>
      <c r="C41" s="34"/>
      <c r="D41" s="34"/>
      <c r="E41" s="34"/>
      <c r="F41" s="34"/>
      <c r="G41" s="34"/>
      <c r="H41" s="34"/>
      <c r="I41" s="34"/>
      <c r="J41" s="34"/>
      <c r="K41" s="111"/>
    </row>
    <row r="42" spans="2:11">
      <c r="B42" s="112"/>
      <c r="C42" s="34"/>
      <c r="D42" s="34"/>
      <c r="E42" s="34"/>
      <c r="F42" s="34"/>
      <c r="G42" s="34"/>
      <c r="H42" s="34"/>
      <c r="I42" s="34"/>
      <c r="J42" s="34"/>
      <c r="K42" s="111"/>
    </row>
    <row r="43" spans="2:11">
      <c r="B43" s="112"/>
      <c r="C43" s="34"/>
      <c r="D43" s="34"/>
      <c r="E43" s="34"/>
      <c r="F43" s="34"/>
      <c r="G43" s="34"/>
      <c r="H43" s="34"/>
      <c r="I43" s="34"/>
      <c r="J43" s="34"/>
      <c r="K43" s="111"/>
    </row>
    <row r="44" spans="2:11">
      <c r="B44" s="112"/>
      <c r="C44" s="34"/>
      <c r="D44" s="34"/>
      <c r="E44" s="34"/>
      <c r="F44" s="34"/>
      <c r="G44" s="34"/>
      <c r="H44" s="34"/>
      <c r="I44" s="34"/>
      <c r="J44" s="34"/>
      <c r="K44" s="111"/>
    </row>
    <row r="45" spans="2:11">
      <c r="B45" s="112"/>
      <c r="C45" s="34"/>
      <c r="D45" s="34"/>
      <c r="E45" s="34"/>
      <c r="F45" s="34"/>
      <c r="G45" s="34"/>
      <c r="H45" s="34"/>
      <c r="I45" s="34"/>
      <c r="J45" s="34"/>
      <c r="K45" s="111"/>
    </row>
    <row r="46" spans="2:11">
      <c r="B46" s="112"/>
      <c r="C46" s="34"/>
      <c r="D46" s="34"/>
      <c r="E46" s="34"/>
      <c r="F46" s="34"/>
      <c r="G46" s="34"/>
      <c r="H46" s="34"/>
      <c r="I46" s="34"/>
      <c r="J46" s="34"/>
      <c r="K46" s="111"/>
    </row>
    <row r="47" spans="2:11">
      <c r="B47" s="110"/>
      <c r="C47" s="109"/>
      <c r="D47" s="109"/>
      <c r="E47" s="109"/>
      <c r="F47" s="109"/>
      <c r="G47" s="109"/>
      <c r="H47" s="109"/>
      <c r="I47" s="109"/>
      <c r="J47" s="109"/>
      <c r="K47" s="10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10</xdr:col>
                <xdr:colOff>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60</vt:i4>
      </vt:variant>
    </vt:vector>
  </HeadingPairs>
  <TitlesOfParts>
    <vt:vector size="154" baseType="lpstr">
      <vt:lpstr>Cover</vt:lpstr>
      <vt:lpstr>Contents</vt:lpstr>
      <vt:lpstr>1.SMIs</vt:lpstr>
      <vt:lpstr>2.GDP at current price</vt:lpstr>
      <vt:lpstr>3.GDP at constant price</vt:lpstr>
      <vt:lpstr>4.GDP by Expenditure Category</vt:lpstr>
      <vt:lpstr>5.GNI GNDI and Savings</vt:lpstr>
      <vt:lpstr>6.Summary of MacroEco.Indicator</vt:lpstr>
      <vt:lpstr>7.CPI_Annuals</vt:lpstr>
      <vt:lpstr>8.CPI_Asar</vt:lpstr>
      <vt:lpstr>9.CPI Y-O-Y</vt:lpstr>
      <vt:lpstr>10.CPI_NEP &amp; INDIA</vt:lpstr>
      <vt:lpstr>11.WPI_Annuals</vt:lpstr>
      <vt:lpstr>12.WPI_Asar</vt:lpstr>
      <vt:lpstr>13.WPI (Y-O-Y)</vt:lpstr>
      <vt:lpstr>14.SWRI_Annuals</vt:lpstr>
      <vt:lpstr>15(a).SWRI_Asar</vt:lpstr>
      <vt:lpstr>15(b).SWRI (Y-O-Y)</vt:lpstr>
      <vt:lpstr>16.Direction</vt:lpstr>
      <vt:lpstr>17.Top X</vt:lpstr>
      <vt:lpstr>18.X-India</vt:lpstr>
      <vt:lpstr>19.X-China</vt:lpstr>
      <vt:lpstr>20.X-Other</vt:lpstr>
      <vt:lpstr>21.Top M</vt:lpstr>
      <vt:lpstr>22.M-India</vt:lpstr>
      <vt:lpstr>23.M-China</vt:lpstr>
      <vt:lpstr>24.M-Other</vt:lpstr>
      <vt:lpstr>25(A).X_BEC</vt:lpstr>
      <vt:lpstr>25(B).M_BEC</vt:lpstr>
      <vt:lpstr>26.Customswise Trade</vt:lpstr>
      <vt:lpstr>27.M_India_Convertible</vt:lpstr>
      <vt:lpstr>28.X&amp;MPrice Index &amp;TOT</vt:lpstr>
      <vt:lpstr>29.Migrant Worker</vt:lpstr>
      <vt:lpstr>30.Tourist Arrival </vt:lpstr>
      <vt:lpstr>31(A).BoP_BPM5</vt:lpstr>
      <vt:lpstr>31(B).BoP_BPM6</vt:lpstr>
      <vt:lpstr>32(A).BoP$_BMP5</vt:lpstr>
      <vt:lpstr>32(B).BoP$_BPM6</vt:lpstr>
      <vt:lpstr>33.IIP </vt:lpstr>
      <vt:lpstr>34.ReserveRs</vt:lpstr>
      <vt:lpstr>35.Reserves $</vt:lpstr>
      <vt:lpstr>36&amp;37.Exchange Rate</vt:lpstr>
      <vt:lpstr>38.GBO</vt:lpstr>
      <vt:lpstr>39.Revenue</vt:lpstr>
      <vt:lpstr>40.ODD</vt:lpstr>
      <vt:lpstr>41.NDBoG</vt:lpstr>
      <vt:lpstr>42.MS</vt:lpstr>
      <vt:lpstr>43.CBS</vt:lpstr>
      <vt:lpstr>44.ODCS</vt:lpstr>
      <vt:lpstr>45.CALCB</vt:lpstr>
      <vt:lpstr>46.CALDB</vt:lpstr>
      <vt:lpstr>47.CALFC</vt:lpstr>
      <vt:lpstr>48.Deposits</vt:lpstr>
      <vt:lpstr>49.Sect credit</vt:lpstr>
      <vt:lpstr>50.Secu Credit</vt:lpstr>
      <vt:lpstr>51.Product credit</vt:lpstr>
      <vt:lpstr>52.Loan to Gov Ent</vt:lpstr>
      <vt:lpstr>53.Concessional loan</vt:lpstr>
      <vt:lpstr>54.MO Summary</vt:lpstr>
      <vt:lpstr>55.Monetary Operation</vt:lpstr>
      <vt:lpstr>56.Purchase &amp; Sale of FC</vt:lpstr>
      <vt:lpstr>57.Interest Rate</vt:lpstr>
      <vt:lpstr>58.Inter bank</vt:lpstr>
      <vt:lpstr>59.TBs 91_364</vt:lpstr>
      <vt:lpstr>60.Stock Market Indicator</vt:lpstr>
      <vt:lpstr>61.Issue Approval </vt:lpstr>
      <vt:lpstr>62.Listed Companies</vt:lpstr>
      <vt:lpstr>63.Share Market Activities</vt:lpstr>
      <vt:lpstr>64.Turnover Details</vt:lpstr>
      <vt:lpstr>65.Securities Listed</vt:lpstr>
      <vt:lpstr>66. ElectronicPmt_Trans</vt:lpstr>
      <vt:lpstr>67.MEI (Monthly)</vt:lpstr>
      <vt:lpstr>Annex Content</vt:lpstr>
      <vt:lpstr>A1.GDP-annex </vt:lpstr>
      <vt:lpstr>A2.CPI_Annual </vt:lpstr>
      <vt:lpstr>A3.Price Statistics</vt:lpstr>
      <vt:lpstr>A4.CPI_Monthwise</vt:lpstr>
      <vt:lpstr>A5.BoP-annex-annual</vt:lpstr>
      <vt:lpstr>A6.BOP- Annex</vt:lpstr>
      <vt:lpstr>A7.Trade_Annex_Annual</vt:lpstr>
      <vt:lpstr>A8.Foreign Trade</vt:lpstr>
      <vt:lpstr>A9.Forex_Reserves_Annex</vt:lpstr>
      <vt:lpstr>A10.Gov Finance(Monthly)</vt:lpstr>
      <vt:lpstr>A11.Gov Finance</vt:lpstr>
      <vt:lpstr>A12.Gov.Fin(Growth Rate)</vt:lpstr>
      <vt:lpstr>A13.Gov.Fin(as percent of GDP)</vt:lpstr>
      <vt:lpstr>A14.Government Debt Position</vt:lpstr>
      <vt:lpstr>A15.FCGO_monthly</vt:lpstr>
      <vt:lpstr>A16.Monetary Statistics (A)</vt:lpstr>
      <vt:lpstr>A17.Monetary Statistics (B)</vt:lpstr>
      <vt:lpstr>A18.Int Rates- monthly series</vt:lpstr>
      <vt:lpstr>A19.Monetary Indicator</vt:lpstr>
      <vt:lpstr>A20.Monetary Ind. % of GDP</vt:lpstr>
      <vt:lpstr>Explanatory Notes BPM6</vt:lpstr>
      <vt:lpstr>'1.SMIs'!Print_Area</vt:lpstr>
      <vt:lpstr>'10.CPI_NEP &amp; INDIA'!Print_Area</vt:lpstr>
      <vt:lpstr>'11.WPI_Annuals'!Print_Area</vt:lpstr>
      <vt:lpstr>'12.WPI_Asar'!Print_Area</vt:lpstr>
      <vt:lpstr>'13.WPI (Y-O-Y)'!Print_Area</vt:lpstr>
      <vt:lpstr>'15(b).SWRI (Y-O-Y)'!Print_Area</vt:lpstr>
      <vt:lpstr>'3.GDP at constant price'!Print_Area</vt:lpstr>
      <vt:lpstr>'31(A).BoP_BPM5'!Print_Area</vt:lpstr>
      <vt:lpstr>'31(B).BoP_BPM6'!Print_Area</vt:lpstr>
      <vt:lpstr>'32(A).BoP$_BMP5'!Print_Area</vt:lpstr>
      <vt:lpstr>'32(B).BoP$_BPM6'!Print_Area</vt:lpstr>
      <vt:lpstr>'33.IIP '!Print_Area</vt:lpstr>
      <vt:lpstr>'34.ReserveRs'!Print_Area</vt:lpstr>
      <vt:lpstr>'38.GBO'!Print_Area</vt:lpstr>
      <vt:lpstr>'39.Revenue'!Print_Area</vt:lpstr>
      <vt:lpstr>'4.GDP by Expenditure Category'!Print_Area</vt:lpstr>
      <vt:lpstr>'40.ODD'!Print_Area</vt:lpstr>
      <vt:lpstr>'44.ODCS'!Print_Area</vt:lpstr>
      <vt:lpstr>'48.Deposits'!Print_Area</vt:lpstr>
      <vt:lpstr>'49.Sect credit'!Print_Area</vt:lpstr>
      <vt:lpstr>'51.Product credit'!Print_Area</vt:lpstr>
      <vt:lpstr>'53.Concessional loan'!Print_Area</vt:lpstr>
      <vt:lpstr>'54.MO Summary'!Print_Area</vt:lpstr>
      <vt:lpstr>'55.Monetary Operation'!Print_Area</vt:lpstr>
      <vt:lpstr>'56.Purchase &amp; Sale of FC'!Print_Area</vt:lpstr>
      <vt:lpstr>'57.Interest Rate'!Print_Area</vt:lpstr>
      <vt:lpstr>'58.Inter bank'!Print_Area</vt:lpstr>
      <vt:lpstr>'59.TBs 91_364'!Print_Area</vt:lpstr>
      <vt:lpstr>'6.Summary of MacroEco.Indicator'!Print_Area</vt:lpstr>
      <vt:lpstr>'60.Stock Market Indicator'!Print_Area</vt:lpstr>
      <vt:lpstr>'61.Issue Approval '!Print_Area</vt:lpstr>
      <vt:lpstr>'62.Listed Companies'!Print_Area</vt:lpstr>
      <vt:lpstr>'63.Share Market Activities'!Print_Area</vt:lpstr>
      <vt:lpstr>'64.Turnover Details'!Print_Area</vt:lpstr>
      <vt:lpstr>'65.Securities Listed'!Print_Area</vt:lpstr>
      <vt:lpstr>'66. ElectronicPmt_Trans'!Print_Area</vt:lpstr>
      <vt:lpstr>'67.MEI (Monthly)'!Print_Area</vt:lpstr>
      <vt:lpstr>'A10.Gov Finance(Monthly)'!Print_Area</vt:lpstr>
      <vt:lpstr>'A11.Gov Finance'!Print_Area</vt:lpstr>
      <vt:lpstr>'A12.Gov.Fin(Growth Rate)'!Print_Area</vt:lpstr>
      <vt:lpstr>'A13.Gov.Fin(as percent of GDP)'!Print_Area</vt:lpstr>
      <vt:lpstr>'A14.Government Debt Position'!Print_Area</vt:lpstr>
      <vt:lpstr>A15.FCGO_monthly!Print_Area</vt:lpstr>
      <vt:lpstr>'A16.Monetary Statistics (A)'!Print_Area</vt:lpstr>
      <vt:lpstr>'A17.Monetary Statistics (B)'!Print_Area</vt:lpstr>
      <vt:lpstr>'A18.Int Rates- monthly series'!Print_Area</vt:lpstr>
      <vt:lpstr>'A19.Monetary Indicator'!Print_Area</vt:lpstr>
      <vt:lpstr>'A2.CPI_Annual '!Print_Area</vt:lpstr>
      <vt:lpstr>'A20.Monetary Ind. % of GDP'!Print_Area</vt:lpstr>
      <vt:lpstr>'A3.Price Statistics'!Print_Area</vt:lpstr>
      <vt:lpstr>A4.CPI_Monthwise!Print_Area</vt:lpstr>
      <vt:lpstr>'A5.BoP-annex-annual'!Print_Area</vt:lpstr>
      <vt:lpstr>'A6.BOP- Annex'!Print_Area</vt:lpstr>
      <vt:lpstr>A7.Trade_Annex_Annual!Print_Area</vt:lpstr>
      <vt:lpstr>'A8.Foreign Trade'!Print_Area</vt:lpstr>
      <vt:lpstr>Contents!Print_Area</vt:lpstr>
      <vt:lpstr>Cover!Print_Area</vt:lpstr>
      <vt:lpstr>'Explanatory Notes BPM6'!Print_Area</vt:lpstr>
      <vt:lpstr>'31(B).BoP_BPM6'!Print_Titles</vt:lpstr>
      <vt:lpstr>'32(B).BoP$_BPM6'!Print_Titles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2024-09-02T06:36:53Z</dcterms:modified>
</cp:coreProperties>
</file>